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ataAnalyticsBootCamp\WEEK_1\Module-3\excel-challenge\"/>
    </mc:Choice>
  </mc:AlternateContent>
  <xr:revisionPtr revIDLastSave="0" documentId="13_ncr:1_{9A67D406-6CE8-465D-B1B1-E1090FF26C35}" xr6:coauthVersionLast="41" xr6:coauthVersionMax="41" xr10:uidLastSave="{00000000-0000-0000-0000-000000000000}"/>
  <bookViews>
    <workbookView xWindow="172" yWindow="0" windowWidth="28043" windowHeight="15600" activeTab="1" xr2:uid="{00000000-000D-0000-FFFF-FFFF00000000}"/>
  </bookViews>
  <sheets>
    <sheet name="master" sheetId="1" r:id="rId1"/>
    <sheet name="StarterBook" sheetId="2" r:id="rId2"/>
    <sheet name="Pivot-Table-1" sheetId="3" r:id="rId3"/>
    <sheet name="Pivot-Table-2" sheetId="4" r:id="rId4"/>
    <sheet name="Pivot-Table-3" sheetId="5" r:id="rId5"/>
    <sheet name="Bonus" sheetId="6" r:id="rId6"/>
    <sheet name="question-3" sheetId="7" r:id="rId7"/>
  </sheets>
  <definedNames>
    <definedName name="_xlnm._FilterDatabase" localSheetId="1" hidden="1">StarterBook!$A$1:$T$4115</definedName>
  </definedNames>
  <calcPr calcId="191029"/>
  <pivotCaches>
    <pivotCache cacheId="0" r:id="rId8"/>
    <pivotCache cacheId="8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P124" i="2" l="1"/>
  <c r="P2" i="2"/>
  <c r="O2" i="2"/>
  <c r="O2736" i="2"/>
  <c r="C2" i="6" l="1"/>
  <c r="D13" i="6"/>
  <c r="D12" i="6"/>
  <c r="D11" i="6"/>
  <c r="D10" i="6"/>
  <c r="D9" i="6"/>
  <c r="D8" i="6"/>
  <c r="D7" i="6"/>
  <c r="D6" i="6"/>
  <c r="D5" i="6"/>
  <c r="D4" i="6"/>
  <c r="D3" i="6"/>
  <c r="C13" i="6"/>
  <c r="C12" i="6"/>
  <c r="C11" i="6"/>
  <c r="C10" i="6"/>
  <c r="C9" i="6"/>
  <c r="C8" i="6"/>
  <c r="C7" i="6"/>
  <c r="C6" i="6"/>
  <c r="C5" i="6"/>
  <c r="C4" i="6"/>
  <c r="C3" i="6"/>
  <c r="B10" i="6"/>
  <c r="B7" i="6"/>
  <c r="B6" i="6"/>
  <c r="B13" i="6"/>
  <c r="B12" i="6"/>
  <c r="B11" i="6"/>
  <c r="B8" i="6"/>
  <c r="B9" i="6"/>
  <c r="B5" i="6"/>
  <c r="B4" i="6"/>
  <c r="B3" i="6"/>
  <c r="D2" i="6"/>
  <c r="B2" i="6"/>
  <c r="E2" i="6" l="1"/>
  <c r="E13" i="6"/>
  <c r="F13" i="6" s="1"/>
  <c r="E12" i="6"/>
  <c r="F12" i="6" s="1"/>
  <c r="E11" i="6"/>
  <c r="F11" i="6" s="1"/>
  <c r="E10" i="6"/>
  <c r="G10" i="6" s="1"/>
  <c r="E9" i="6"/>
  <c r="F9" i="6" s="1"/>
  <c r="E8" i="6"/>
  <c r="F8" i="6" s="1"/>
  <c r="E7" i="6"/>
  <c r="F7" i="6" s="1"/>
  <c r="E6" i="6"/>
  <c r="F6" i="6" s="1"/>
  <c r="E5" i="6"/>
  <c r="F5" i="6" s="1"/>
  <c r="E4" i="6"/>
  <c r="F4" i="6" s="1"/>
  <c r="E3" i="6"/>
  <c r="F3" i="6" s="1"/>
  <c r="G9" i="6" l="1"/>
  <c r="G5" i="6"/>
  <c r="H9" i="6"/>
  <c r="G11" i="6"/>
  <c r="H12" i="6"/>
  <c r="G12" i="6"/>
  <c r="H3" i="6"/>
  <c r="H7" i="6"/>
  <c r="H6" i="6"/>
  <c r="G4" i="6"/>
  <c r="H13" i="6"/>
  <c r="G13" i="6"/>
  <c r="G7" i="6"/>
  <c r="G8" i="6"/>
  <c r="G3" i="6"/>
  <c r="H5" i="6"/>
  <c r="F10" i="6"/>
  <c r="H10" i="6"/>
  <c r="G6" i="6"/>
  <c r="H4" i="6"/>
  <c r="H11" i="6"/>
  <c r="H8" i="6"/>
  <c r="F2" i="6"/>
  <c r="H2" i="6"/>
  <c r="G2" i="6"/>
  <c r="T3" i="2"/>
  <c r="T4" i="2"/>
  <c r="T5" i="2"/>
  <c r="T6" i="2"/>
  <c r="T7" i="2"/>
  <c r="T8" i="2"/>
  <c r="T9" i="2"/>
  <c r="T10" i="2"/>
  <c r="T11" i="2"/>
  <c r="T12" i="2"/>
  <c r="T13" i="2"/>
  <c r="T14" i="2"/>
  <c r="T15" i="2"/>
  <c r="T16" i="2"/>
  <c r="T17" i="2"/>
  <c r="T18" i="2"/>
  <c r="T19" i="2"/>
  <c r="T20" i="2"/>
  <c r="T21" i="2"/>
  <c r="T22" i="2"/>
  <c r="T23" i="2"/>
  <c r="T24" i="2"/>
  <c r="T25" i="2"/>
  <c r="T26" i="2"/>
  <c r="T27" i="2"/>
  <c r="T28" i="2"/>
  <c r="T29" i="2"/>
  <c r="T30" i="2"/>
  <c r="T31" i="2"/>
  <c r="T32" i="2"/>
  <c r="T33" i="2"/>
  <c r="T34" i="2"/>
  <c r="T35" i="2"/>
  <c r="T36" i="2"/>
  <c r="T37" i="2"/>
  <c r="T38" i="2"/>
  <c r="T39" i="2"/>
  <c r="T40" i="2"/>
  <c r="T41" i="2"/>
  <c r="T42" i="2"/>
  <c r="T43" i="2"/>
  <c r="T44" i="2"/>
  <c r="T45" i="2"/>
  <c r="T46" i="2"/>
  <c r="T47" i="2"/>
  <c r="T48" i="2"/>
  <c r="T49" i="2"/>
  <c r="T50" i="2"/>
  <c r="T51" i="2"/>
  <c r="T52" i="2"/>
  <c r="T53" i="2"/>
  <c r="T54" i="2"/>
  <c r="T55" i="2"/>
  <c r="T56" i="2"/>
  <c r="T57" i="2"/>
  <c r="T58" i="2"/>
  <c r="T59" i="2"/>
  <c r="T60" i="2"/>
  <c r="T61" i="2"/>
  <c r="T62" i="2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6" i="2"/>
  <c r="T77" i="2"/>
  <c r="T78" i="2"/>
  <c r="T79" i="2"/>
  <c r="T80" i="2"/>
  <c r="T81" i="2"/>
  <c r="T82" i="2"/>
  <c r="T83" i="2"/>
  <c r="T84" i="2"/>
  <c r="T85" i="2"/>
  <c r="T86" i="2"/>
  <c r="T87" i="2"/>
  <c r="T88" i="2"/>
  <c r="T89" i="2"/>
  <c r="T90" i="2"/>
  <c r="T91" i="2"/>
  <c r="T92" i="2"/>
  <c r="T93" i="2"/>
  <c r="T94" i="2"/>
  <c r="T95" i="2"/>
  <c r="T96" i="2"/>
  <c r="T97" i="2"/>
  <c r="T98" i="2"/>
  <c r="T99" i="2"/>
  <c r="T100" i="2"/>
  <c r="T101" i="2"/>
  <c r="T102" i="2"/>
  <c r="T103" i="2"/>
  <c r="T104" i="2"/>
  <c r="T105" i="2"/>
  <c r="T106" i="2"/>
  <c r="T107" i="2"/>
  <c r="T108" i="2"/>
  <c r="T109" i="2"/>
  <c r="T110" i="2"/>
  <c r="T111" i="2"/>
  <c r="T112" i="2"/>
  <c r="T113" i="2"/>
  <c r="T114" i="2"/>
  <c r="T115" i="2"/>
  <c r="T116" i="2"/>
  <c r="T117" i="2"/>
  <c r="T118" i="2"/>
  <c r="T119" i="2"/>
  <c r="T120" i="2"/>
  <c r="T121" i="2"/>
  <c r="T122" i="2"/>
  <c r="T123" i="2"/>
  <c r="T124" i="2"/>
  <c r="T125" i="2"/>
  <c r="T126" i="2"/>
  <c r="T127" i="2"/>
  <c r="T128" i="2"/>
  <c r="T129" i="2"/>
  <c r="T130" i="2"/>
  <c r="T131" i="2"/>
  <c r="T132" i="2"/>
  <c r="T133" i="2"/>
  <c r="T134" i="2"/>
  <c r="T135" i="2"/>
  <c r="T136" i="2"/>
  <c r="T137" i="2"/>
  <c r="T138" i="2"/>
  <c r="T139" i="2"/>
  <c r="T140" i="2"/>
  <c r="T141" i="2"/>
  <c r="T142" i="2"/>
  <c r="T143" i="2"/>
  <c r="T144" i="2"/>
  <c r="T145" i="2"/>
  <c r="T146" i="2"/>
  <c r="T147" i="2"/>
  <c r="T148" i="2"/>
  <c r="T149" i="2"/>
  <c r="T150" i="2"/>
  <c r="T151" i="2"/>
  <c r="T152" i="2"/>
  <c r="T153" i="2"/>
  <c r="T154" i="2"/>
  <c r="T155" i="2"/>
  <c r="T156" i="2"/>
  <c r="T157" i="2"/>
  <c r="T158" i="2"/>
  <c r="T159" i="2"/>
  <c r="T160" i="2"/>
  <c r="T161" i="2"/>
  <c r="T162" i="2"/>
  <c r="T163" i="2"/>
  <c r="T164" i="2"/>
  <c r="T165" i="2"/>
  <c r="T166" i="2"/>
  <c r="T167" i="2"/>
  <c r="T168" i="2"/>
  <c r="T169" i="2"/>
  <c r="T170" i="2"/>
  <c r="T171" i="2"/>
  <c r="T172" i="2"/>
  <c r="T173" i="2"/>
  <c r="T174" i="2"/>
  <c r="T175" i="2"/>
  <c r="T176" i="2"/>
  <c r="T177" i="2"/>
  <c r="T178" i="2"/>
  <c r="T179" i="2"/>
  <c r="T180" i="2"/>
  <c r="T181" i="2"/>
  <c r="T182" i="2"/>
  <c r="T183" i="2"/>
  <c r="T184" i="2"/>
  <c r="T185" i="2"/>
  <c r="T186" i="2"/>
  <c r="T187" i="2"/>
  <c r="T188" i="2"/>
  <c r="T189" i="2"/>
  <c r="T190" i="2"/>
  <c r="T191" i="2"/>
  <c r="T192" i="2"/>
  <c r="T193" i="2"/>
  <c r="T194" i="2"/>
  <c r="T195" i="2"/>
  <c r="T196" i="2"/>
  <c r="T197" i="2"/>
  <c r="T198" i="2"/>
  <c r="T199" i="2"/>
  <c r="T200" i="2"/>
  <c r="T201" i="2"/>
  <c r="T202" i="2"/>
  <c r="T203" i="2"/>
  <c r="T204" i="2"/>
  <c r="T205" i="2"/>
  <c r="T206" i="2"/>
  <c r="T207" i="2"/>
  <c r="T208" i="2"/>
  <c r="T209" i="2"/>
  <c r="T210" i="2"/>
  <c r="T211" i="2"/>
  <c r="T212" i="2"/>
  <c r="T213" i="2"/>
  <c r="T214" i="2"/>
  <c r="T215" i="2"/>
  <c r="T216" i="2"/>
  <c r="T217" i="2"/>
  <c r="T218" i="2"/>
  <c r="T219" i="2"/>
  <c r="T220" i="2"/>
  <c r="T221" i="2"/>
  <c r="T222" i="2"/>
  <c r="T223" i="2"/>
  <c r="T224" i="2"/>
  <c r="T225" i="2"/>
  <c r="T226" i="2"/>
  <c r="T227" i="2"/>
  <c r="T228" i="2"/>
  <c r="T229" i="2"/>
  <c r="T230" i="2"/>
  <c r="T231" i="2"/>
  <c r="T232" i="2"/>
  <c r="T233" i="2"/>
  <c r="T234" i="2"/>
  <c r="T235" i="2"/>
  <c r="T236" i="2"/>
  <c r="T237" i="2"/>
  <c r="T238" i="2"/>
  <c r="T239" i="2"/>
  <c r="T240" i="2"/>
  <c r="T241" i="2"/>
  <c r="T242" i="2"/>
  <c r="T243" i="2"/>
  <c r="T244" i="2"/>
  <c r="T245" i="2"/>
  <c r="T246" i="2"/>
  <c r="T247" i="2"/>
  <c r="T248" i="2"/>
  <c r="T249" i="2"/>
  <c r="T250" i="2"/>
  <c r="T251" i="2"/>
  <c r="T252" i="2"/>
  <c r="T253" i="2"/>
  <c r="T254" i="2"/>
  <c r="T255" i="2"/>
  <c r="T256" i="2"/>
  <c r="T257" i="2"/>
  <c r="T258" i="2"/>
  <c r="T259" i="2"/>
  <c r="T260" i="2"/>
  <c r="T261" i="2"/>
  <c r="T262" i="2"/>
  <c r="T263" i="2"/>
  <c r="T264" i="2"/>
  <c r="T265" i="2"/>
  <c r="T266" i="2"/>
  <c r="T267" i="2"/>
  <c r="T268" i="2"/>
  <c r="T269" i="2"/>
  <c r="T270" i="2"/>
  <c r="T271" i="2"/>
  <c r="T272" i="2"/>
  <c r="T273" i="2"/>
  <c r="T274" i="2"/>
  <c r="T275" i="2"/>
  <c r="T276" i="2"/>
  <c r="T277" i="2"/>
  <c r="T278" i="2"/>
  <c r="T279" i="2"/>
  <c r="T280" i="2"/>
  <c r="T281" i="2"/>
  <c r="T282" i="2"/>
  <c r="T283" i="2"/>
  <c r="T284" i="2"/>
  <c r="T285" i="2"/>
  <c r="T286" i="2"/>
  <c r="T287" i="2"/>
  <c r="T288" i="2"/>
  <c r="T289" i="2"/>
  <c r="T290" i="2"/>
  <c r="T291" i="2"/>
  <c r="T292" i="2"/>
  <c r="T293" i="2"/>
  <c r="T294" i="2"/>
  <c r="T295" i="2"/>
  <c r="T296" i="2"/>
  <c r="T297" i="2"/>
  <c r="T298" i="2"/>
  <c r="T299" i="2"/>
  <c r="T300" i="2"/>
  <c r="T301" i="2"/>
  <c r="T302" i="2"/>
  <c r="T303" i="2"/>
  <c r="T304" i="2"/>
  <c r="T305" i="2"/>
  <c r="T306" i="2"/>
  <c r="T307" i="2"/>
  <c r="T308" i="2"/>
  <c r="T309" i="2"/>
  <c r="T310" i="2"/>
  <c r="T311" i="2"/>
  <c r="T312" i="2"/>
  <c r="T313" i="2"/>
  <c r="T314" i="2"/>
  <c r="T315" i="2"/>
  <c r="T316" i="2"/>
  <c r="T317" i="2"/>
  <c r="T318" i="2"/>
  <c r="T319" i="2"/>
  <c r="T320" i="2"/>
  <c r="T321" i="2"/>
  <c r="T322" i="2"/>
  <c r="T323" i="2"/>
  <c r="T324" i="2"/>
  <c r="T325" i="2"/>
  <c r="T326" i="2"/>
  <c r="T327" i="2"/>
  <c r="T328" i="2"/>
  <c r="T329" i="2"/>
  <c r="T330" i="2"/>
  <c r="T331" i="2"/>
  <c r="T332" i="2"/>
  <c r="T333" i="2"/>
  <c r="T334" i="2"/>
  <c r="T335" i="2"/>
  <c r="T336" i="2"/>
  <c r="T337" i="2"/>
  <c r="T338" i="2"/>
  <c r="T339" i="2"/>
  <c r="T340" i="2"/>
  <c r="T341" i="2"/>
  <c r="T342" i="2"/>
  <c r="T343" i="2"/>
  <c r="T344" i="2"/>
  <c r="T345" i="2"/>
  <c r="T346" i="2"/>
  <c r="T347" i="2"/>
  <c r="T348" i="2"/>
  <c r="T349" i="2"/>
  <c r="T350" i="2"/>
  <c r="T351" i="2"/>
  <c r="T352" i="2"/>
  <c r="T353" i="2"/>
  <c r="T354" i="2"/>
  <c r="T355" i="2"/>
  <c r="T356" i="2"/>
  <c r="T357" i="2"/>
  <c r="T358" i="2"/>
  <c r="T359" i="2"/>
  <c r="T360" i="2"/>
  <c r="T361" i="2"/>
  <c r="T362" i="2"/>
  <c r="T363" i="2"/>
  <c r="T364" i="2"/>
  <c r="T365" i="2"/>
  <c r="T366" i="2"/>
  <c r="T367" i="2"/>
  <c r="T368" i="2"/>
  <c r="T369" i="2"/>
  <c r="T370" i="2"/>
  <c r="T371" i="2"/>
  <c r="T372" i="2"/>
  <c r="T373" i="2"/>
  <c r="T374" i="2"/>
  <c r="T375" i="2"/>
  <c r="T376" i="2"/>
  <c r="T377" i="2"/>
  <c r="T378" i="2"/>
  <c r="T379" i="2"/>
  <c r="T380" i="2"/>
  <c r="T381" i="2"/>
  <c r="T382" i="2"/>
  <c r="T383" i="2"/>
  <c r="T384" i="2"/>
  <c r="T385" i="2"/>
  <c r="T386" i="2"/>
  <c r="T387" i="2"/>
  <c r="T388" i="2"/>
  <c r="T389" i="2"/>
  <c r="T390" i="2"/>
  <c r="T391" i="2"/>
  <c r="T392" i="2"/>
  <c r="T393" i="2"/>
  <c r="T394" i="2"/>
  <c r="T395" i="2"/>
  <c r="T396" i="2"/>
  <c r="T397" i="2"/>
  <c r="T398" i="2"/>
  <c r="T399" i="2"/>
  <c r="T400" i="2"/>
  <c r="T401" i="2"/>
  <c r="T402" i="2"/>
  <c r="T403" i="2"/>
  <c r="T404" i="2"/>
  <c r="T405" i="2"/>
  <c r="T406" i="2"/>
  <c r="T407" i="2"/>
  <c r="T408" i="2"/>
  <c r="T409" i="2"/>
  <c r="T410" i="2"/>
  <c r="T411" i="2"/>
  <c r="T412" i="2"/>
  <c r="T413" i="2"/>
  <c r="T414" i="2"/>
  <c r="T415" i="2"/>
  <c r="T416" i="2"/>
  <c r="T417" i="2"/>
  <c r="T418" i="2"/>
  <c r="T419" i="2"/>
  <c r="T420" i="2"/>
  <c r="T421" i="2"/>
  <c r="T422" i="2"/>
  <c r="T423" i="2"/>
  <c r="T424" i="2"/>
  <c r="T425" i="2"/>
  <c r="T426" i="2"/>
  <c r="T427" i="2"/>
  <c r="T428" i="2"/>
  <c r="T429" i="2"/>
  <c r="T430" i="2"/>
  <c r="T431" i="2"/>
  <c r="T432" i="2"/>
  <c r="T433" i="2"/>
  <c r="T434" i="2"/>
  <c r="T435" i="2"/>
  <c r="T436" i="2"/>
  <c r="T437" i="2"/>
  <c r="T438" i="2"/>
  <c r="T439" i="2"/>
  <c r="T440" i="2"/>
  <c r="T441" i="2"/>
  <c r="T442" i="2"/>
  <c r="T443" i="2"/>
  <c r="T444" i="2"/>
  <c r="T445" i="2"/>
  <c r="T446" i="2"/>
  <c r="T447" i="2"/>
  <c r="T448" i="2"/>
  <c r="T449" i="2"/>
  <c r="T450" i="2"/>
  <c r="T451" i="2"/>
  <c r="T452" i="2"/>
  <c r="T453" i="2"/>
  <c r="T454" i="2"/>
  <c r="T455" i="2"/>
  <c r="T456" i="2"/>
  <c r="T457" i="2"/>
  <c r="T458" i="2"/>
  <c r="T459" i="2"/>
  <c r="T460" i="2"/>
  <c r="T461" i="2"/>
  <c r="T462" i="2"/>
  <c r="T463" i="2"/>
  <c r="T464" i="2"/>
  <c r="T465" i="2"/>
  <c r="T466" i="2"/>
  <c r="T467" i="2"/>
  <c r="T468" i="2"/>
  <c r="T469" i="2"/>
  <c r="T470" i="2"/>
  <c r="T471" i="2"/>
  <c r="T472" i="2"/>
  <c r="T473" i="2"/>
  <c r="T474" i="2"/>
  <c r="T475" i="2"/>
  <c r="T476" i="2"/>
  <c r="T477" i="2"/>
  <c r="T478" i="2"/>
  <c r="T479" i="2"/>
  <c r="T480" i="2"/>
  <c r="T481" i="2"/>
  <c r="T482" i="2"/>
  <c r="T483" i="2"/>
  <c r="T484" i="2"/>
  <c r="T485" i="2"/>
  <c r="T486" i="2"/>
  <c r="T487" i="2"/>
  <c r="T488" i="2"/>
  <c r="T489" i="2"/>
  <c r="T490" i="2"/>
  <c r="T491" i="2"/>
  <c r="T492" i="2"/>
  <c r="T493" i="2"/>
  <c r="T494" i="2"/>
  <c r="T495" i="2"/>
  <c r="T496" i="2"/>
  <c r="T497" i="2"/>
  <c r="T498" i="2"/>
  <c r="T499" i="2"/>
  <c r="T500" i="2"/>
  <c r="T501" i="2"/>
  <c r="T502" i="2"/>
  <c r="T503" i="2"/>
  <c r="T504" i="2"/>
  <c r="T505" i="2"/>
  <c r="T506" i="2"/>
  <c r="T507" i="2"/>
  <c r="T508" i="2"/>
  <c r="T509" i="2"/>
  <c r="T510" i="2"/>
  <c r="T511" i="2"/>
  <c r="T512" i="2"/>
  <c r="T513" i="2"/>
  <c r="T514" i="2"/>
  <c r="T515" i="2"/>
  <c r="T516" i="2"/>
  <c r="T517" i="2"/>
  <c r="T518" i="2"/>
  <c r="T519" i="2"/>
  <c r="T520" i="2"/>
  <c r="T521" i="2"/>
  <c r="T522" i="2"/>
  <c r="T523" i="2"/>
  <c r="T524" i="2"/>
  <c r="T525" i="2"/>
  <c r="T526" i="2"/>
  <c r="T527" i="2"/>
  <c r="T528" i="2"/>
  <c r="T529" i="2"/>
  <c r="T530" i="2"/>
  <c r="T531" i="2"/>
  <c r="T532" i="2"/>
  <c r="T533" i="2"/>
  <c r="T534" i="2"/>
  <c r="T535" i="2"/>
  <c r="T536" i="2"/>
  <c r="T537" i="2"/>
  <c r="T538" i="2"/>
  <c r="T539" i="2"/>
  <c r="T540" i="2"/>
  <c r="T541" i="2"/>
  <c r="T542" i="2"/>
  <c r="T543" i="2"/>
  <c r="T544" i="2"/>
  <c r="T545" i="2"/>
  <c r="T546" i="2"/>
  <c r="T547" i="2"/>
  <c r="T548" i="2"/>
  <c r="T549" i="2"/>
  <c r="T550" i="2"/>
  <c r="T551" i="2"/>
  <c r="T552" i="2"/>
  <c r="T553" i="2"/>
  <c r="T554" i="2"/>
  <c r="T555" i="2"/>
  <c r="T556" i="2"/>
  <c r="T557" i="2"/>
  <c r="T558" i="2"/>
  <c r="T559" i="2"/>
  <c r="T560" i="2"/>
  <c r="T561" i="2"/>
  <c r="T562" i="2"/>
  <c r="T563" i="2"/>
  <c r="T564" i="2"/>
  <c r="T565" i="2"/>
  <c r="T566" i="2"/>
  <c r="T567" i="2"/>
  <c r="T568" i="2"/>
  <c r="T569" i="2"/>
  <c r="T570" i="2"/>
  <c r="T571" i="2"/>
  <c r="T572" i="2"/>
  <c r="T573" i="2"/>
  <c r="T574" i="2"/>
  <c r="T575" i="2"/>
  <c r="T576" i="2"/>
  <c r="T577" i="2"/>
  <c r="T578" i="2"/>
  <c r="T579" i="2"/>
  <c r="T580" i="2"/>
  <c r="T581" i="2"/>
  <c r="T582" i="2"/>
  <c r="T583" i="2"/>
  <c r="T584" i="2"/>
  <c r="T585" i="2"/>
  <c r="T586" i="2"/>
  <c r="T587" i="2"/>
  <c r="T588" i="2"/>
  <c r="T589" i="2"/>
  <c r="T590" i="2"/>
  <c r="T591" i="2"/>
  <c r="T592" i="2"/>
  <c r="T593" i="2"/>
  <c r="T594" i="2"/>
  <c r="T595" i="2"/>
  <c r="T596" i="2"/>
  <c r="T597" i="2"/>
  <c r="T598" i="2"/>
  <c r="T599" i="2"/>
  <c r="T600" i="2"/>
  <c r="T601" i="2"/>
  <c r="T602" i="2"/>
  <c r="T603" i="2"/>
  <c r="T604" i="2"/>
  <c r="T605" i="2"/>
  <c r="T606" i="2"/>
  <c r="T607" i="2"/>
  <c r="T608" i="2"/>
  <c r="T609" i="2"/>
  <c r="T610" i="2"/>
  <c r="T611" i="2"/>
  <c r="T612" i="2"/>
  <c r="T613" i="2"/>
  <c r="T614" i="2"/>
  <c r="T615" i="2"/>
  <c r="T616" i="2"/>
  <c r="T617" i="2"/>
  <c r="T618" i="2"/>
  <c r="T619" i="2"/>
  <c r="T620" i="2"/>
  <c r="T621" i="2"/>
  <c r="T622" i="2"/>
  <c r="T623" i="2"/>
  <c r="T624" i="2"/>
  <c r="T625" i="2"/>
  <c r="T626" i="2"/>
  <c r="T627" i="2"/>
  <c r="T628" i="2"/>
  <c r="T629" i="2"/>
  <c r="T630" i="2"/>
  <c r="T631" i="2"/>
  <c r="T632" i="2"/>
  <c r="T633" i="2"/>
  <c r="T634" i="2"/>
  <c r="T635" i="2"/>
  <c r="T636" i="2"/>
  <c r="T637" i="2"/>
  <c r="T638" i="2"/>
  <c r="T639" i="2"/>
  <c r="T640" i="2"/>
  <c r="T641" i="2"/>
  <c r="T642" i="2"/>
  <c r="T643" i="2"/>
  <c r="T644" i="2"/>
  <c r="T645" i="2"/>
  <c r="T646" i="2"/>
  <c r="T647" i="2"/>
  <c r="T648" i="2"/>
  <c r="T649" i="2"/>
  <c r="T650" i="2"/>
  <c r="T651" i="2"/>
  <c r="T652" i="2"/>
  <c r="T653" i="2"/>
  <c r="T654" i="2"/>
  <c r="T655" i="2"/>
  <c r="T656" i="2"/>
  <c r="T657" i="2"/>
  <c r="T658" i="2"/>
  <c r="T659" i="2"/>
  <c r="T660" i="2"/>
  <c r="T661" i="2"/>
  <c r="T662" i="2"/>
  <c r="T663" i="2"/>
  <c r="T664" i="2"/>
  <c r="T665" i="2"/>
  <c r="T666" i="2"/>
  <c r="T667" i="2"/>
  <c r="T668" i="2"/>
  <c r="T669" i="2"/>
  <c r="T670" i="2"/>
  <c r="T671" i="2"/>
  <c r="T672" i="2"/>
  <c r="T673" i="2"/>
  <c r="T674" i="2"/>
  <c r="T675" i="2"/>
  <c r="T676" i="2"/>
  <c r="T677" i="2"/>
  <c r="T678" i="2"/>
  <c r="T679" i="2"/>
  <c r="T680" i="2"/>
  <c r="T681" i="2"/>
  <c r="T682" i="2"/>
  <c r="T683" i="2"/>
  <c r="T684" i="2"/>
  <c r="T685" i="2"/>
  <c r="T686" i="2"/>
  <c r="T687" i="2"/>
  <c r="T688" i="2"/>
  <c r="T689" i="2"/>
  <c r="T690" i="2"/>
  <c r="T691" i="2"/>
  <c r="T692" i="2"/>
  <c r="T693" i="2"/>
  <c r="T694" i="2"/>
  <c r="T695" i="2"/>
  <c r="T696" i="2"/>
  <c r="T697" i="2"/>
  <c r="T698" i="2"/>
  <c r="T699" i="2"/>
  <c r="T700" i="2"/>
  <c r="T701" i="2"/>
  <c r="T702" i="2"/>
  <c r="T703" i="2"/>
  <c r="T704" i="2"/>
  <c r="T705" i="2"/>
  <c r="T706" i="2"/>
  <c r="T707" i="2"/>
  <c r="T708" i="2"/>
  <c r="T709" i="2"/>
  <c r="T710" i="2"/>
  <c r="T711" i="2"/>
  <c r="T712" i="2"/>
  <c r="T713" i="2"/>
  <c r="T714" i="2"/>
  <c r="T715" i="2"/>
  <c r="T716" i="2"/>
  <c r="T717" i="2"/>
  <c r="T718" i="2"/>
  <c r="T719" i="2"/>
  <c r="T720" i="2"/>
  <c r="T721" i="2"/>
  <c r="T722" i="2"/>
  <c r="T723" i="2"/>
  <c r="T724" i="2"/>
  <c r="T725" i="2"/>
  <c r="T726" i="2"/>
  <c r="T727" i="2"/>
  <c r="T728" i="2"/>
  <c r="T729" i="2"/>
  <c r="T730" i="2"/>
  <c r="T731" i="2"/>
  <c r="T732" i="2"/>
  <c r="T733" i="2"/>
  <c r="T734" i="2"/>
  <c r="T735" i="2"/>
  <c r="T736" i="2"/>
  <c r="T737" i="2"/>
  <c r="T738" i="2"/>
  <c r="T739" i="2"/>
  <c r="T740" i="2"/>
  <c r="T741" i="2"/>
  <c r="T742" i="2"/>
  <c r="T743" i="2"/>
  <c r="T744" i="2"/>
  <c r="T745" i="2"/>
  <c r="T746" i="2"/>
  <c r="T747" i="2"/>
  <c r="T748" i="2"/>
  <c r="T749" i="2"/>
  <c r="T750" i="2"/>
  <c r="T751" i="2"/>
  <c r="T752" i="2"/>
  <c r="T753" i="2"/>
  <c r="T754" i="2"/>
  <c r="T755" i="2"/>
  <c r="T756" i="2"/>
  <c r="T757" i="2"/>
  <c r="T758" i="2"/>
  <c r="T759" i="2"/>
  <c r="T760" i="2"/>
  <c r="T761" i="2"/>
  <c r="T762" i="2"/>
  <c r="T763" i="2"/>
  <c r="T764" i="2"/>
  <c r="T765" i="2"/>
  <c r="T766" i="2"/>
  <c r="T767" i="2"/>
  <c r="T768" i="2"/>
  <c r="T769" i="2"/>
  <c r="T770" i="2"/>
  <c r="T771" i="2"/>
  <c r="T772" i="2"/>
  <c r="T773" i="2"/>
  <c r="T774" i="2"/>
  <c r="T775" i="2"/>
  <c r="T776" i="2"/>
  <c r="T777" i="2"/>
  <c r="T778" i="2"/>
  <c r="T779" i="2"/>
  <c r="T780" i="2"/>
  <c r="T781" i="2"/>
  <c r="T782" i="2"/>
  <c r="T783" i="2"/>
  <c r="T784" i="2"/>
  <c r="T785" i="2"/>
  <c r="T786" i="2"/>
  <c r="T787" i="2"/>
  <c r="T788" i="2"/>
  <c r="T789" i="2"/>
  <c r="T790" i="2"/>
  <c r="T791" i="2"/>
  <c r="T792" i="2"/>
  <c r="T793" i="2"/>
  <c r="T794" i="2"/>
  <c r="T795" i="2"/>
  <c r="T796" i="2"/>
  <c r="T797" i="2"/>
  <c r="T798" i="2"/>
  <c r="T799" i="2"/>
  <c r="T800" i="2"/>
  <c r="T801" i="2"/>
  <c r="T802" i="2"/>
  <c r="T803" i="2"/>
  <c r="T804" i="2"/>
  <c r="T805" i="2"/>
  <c r="T806" i="2"/>
  <c r="T807" i="2"/>
  <c r="T808" i="2"/>
  <c r="T809" i="2"/>
  <c r="T810" i="2"/>
  <c r="T811" i="2"/>
  <c r="T812" i="2"/>
  <c r="T813" i="2"/>
  <c r="T814" i="2"/>
  <c r="T815" i="2"/>
  <c r="T816" i="2"/>
  <c r="T817" i="2"/>
  <c r="T818" i="2"/>
  <c r="T819" i="2"/>
  <c r="T820" i="2"/>
  <c r="T821" i="2"/>
  <c r="T822" i="2"/>
  <c r="T823" i="2"/>
  <c r="T824" i="2"/>
  <c r="T825" i="2"/>
  <c r="T826" i="2"/>
  <c r="T827" i="2"/>
  <c r="T828" i="2"/>
  <c r="T829" i="2"/>
  <c r="T830" i="2"/>
  <c r="T831" i="2"/>
  <c r="T832" i="2"/>
  <c r="T833" i="2"/>
  <c r="T834" i="2"/>
  <c r="T835" i="2"/>
  <c r="T836" i="2"/>
  <c r="T837" i="2"/>
  <c r="T838" i="2"/>
  <c r="T839" i="2"/>
  <c r="T840" i="2"/>
  <c r="T841" i="2"/>
  <c r="T842" i="2"/>
  <c r="T843" i="2"/>
  <c r="T844" i="2"/>
  <c r="T845" i="2"/>
  <c r="T846" i="2"/>
  <c r="T847" i="2"/>
  <c r="T848" i="2"/>
  <c r="T849" i="2"/>
  <c r="T850" i="2"/>
  <c r="T851" i="2"/>
  <c r="T852" i="2"/>
  <c r="T853" i="2"/>
  <c r="T854" i="2"/>
  <c r="T855" i="2"/>
  <c r="T856" i="2"/>
  <c r="T857" i="2"/>
  <c r="T858" i="2"/>
  <c r="T859" i="2"/>
  <c r="T860" i="2"/>
  <c r="T861" i="2"/>
  <c r="T862" i="2"/>
  <c r="T863" i="2"/>
  <c r="T864" i="2"/>
  <c r="T865" i="2"/>
  <c r="T866" i="2"/>
  <c r="T867" i="2"/>
  <c r="T868" i="2"/>
  <c r="T869" i="2"/>
  <c r="T870" i="2"/>
  <c r="T871" i="2"/>
  <c r="T872" i="2"/>
  <c r="T873" i="2"/>
  <c r="T874" i="2"/>
  <c r="T875" i="2"/>
  <c r="T876" i="2"/>
  <c r="T877" i="2"/>
  <c r="T878" i="2"/>
  <c r="T879" i="2"/>
  <c r="T880" i="2"/>
  <c r="T881" i="2"/>
  <c r="T882" i="2"/>
  <c r="T883" i="2"/>
  <c r="T884" i="2"/>
  <c r="T885" i="2"/>
  <c r="T886" i="2"/>
  <c r="T887" i="2"/>
  <c r="T888" i="2"/>
  <c r="T889" i="2"/>
  <c r="T890" i="2"/>
  <c r="T891" i="2"/>
  <c r="T892" i="2"/>
  <c r="T893" i="2"/>
  <c r="T894" i="2"/>
  <c r="T895" i="2"/>
  <c r="T896" i="2"/>
  <c r="T897" i="2"/>
  <c r="T898" i="2"/>
  <c r="T899" i="2"/>
  <c r="T900" i="2"/>
  <c r="T901" i="2"/>
  <c r="T902" i="2"/>
  <c r="T903" i="2"/>
  <c r="T904" i="2"/>
  <c r="T905" i="2"/>
  <c r="T906" i="2"/>
  <c r="T907" i="2"/>
  <c r="T908" i="2"/>
  <c r="T909" i="2"/>
  <c r="T910" i="2"/>
  <c r="T911" i="2"/>
  <c r="T912" i="2"/>
  <c r="T913" i="2"/>
  <c r="T914" i="2"/>
  <c r="T915" i="2"/>
  <c r="T916" i="2"/>
  <c r="T917" i="2"/>
  <c r="T918" i="2"/>
  <c r="T919" i="2"/>
  <c r="T920" i="2"/>
  <c r="T921" i="2"/>
  <c r="T922" i="2"/>
  <c r="T923" i="2"/>
  <c r="T924" i="2"/>
  <c r="T925" i="2"/>
  <c r="T926" i="2"/>
  <c r="T927" i="2"/>
  <c r="T928" i="2"/>
  <c r="T929" i="2"/>
  <c r="T930" i="2"/>
  <c r="T931" i="2"/>
  <c r="T932" i="2"/>
  <c r="T933" i="2"/>
  <c r="T934" i="2"/>
  <c r="T935" i="2"/>
  <c r="T936" i="2"/>
  <c r="T937" i="2"/>
  <c r="T938" i="2"/>
  <c r="T939" i="2"/>
  <c r="T940" i="2"/>
  <c r="T941" i="2"/>
  <c r="T942" i="2"/>
  <c r="T943" i="2"/>
  <c r="T944" i="2"/>
  <c r="T945" i="2"/>
  <c r="T946" i="2"/>
  <c r="T947" i="2"/>
  <c r="T948" i="2"/>
  <c r="T949" i="2"/>
  <c r="T950" i="2"/>
  <c r="T951" i="2"/>
  <c r="T952" i="2"/>
  <c r="T953" i="2"/>
  <c r="T954" i="2"/>
  <c r="T955" i="2"/>
  <c r="T956" i="2"/>
  <c r="T957" i="2"/>
  <c r="T958" i="2"/>
  <c r="T959" i="2"/>
  <c r="T960" i="2"/>
  <c r="T961" i="2"/>
  <c r="T962" i="2"/>
  <c r="T963" i="2"/>
  <c r="T964" i="2"/>
  <c r="T965" i="2"/>
  <c r="T966" i="2"/>
  <c r="T967" i="2"/>
  <c r="T968" i="2"/>
  <c r="T969" i="2"/>
  <c r="T970" i="2"/>
  <c r="T971" i="2"/>
  <c r="T972" i="2"/>
  <c r="T973" i="2"/>
  <c r="T974" i="2"/>
  <c r="T975" i="2"/>
  <c r="T976" i="2"/>
  <c r="T977" i="2"/>
  <c r="T978" i="2"/>
  <c r="T979" i="2"/>
  <c r="T980" i="2"/>
  <c r="T981" i="2"/>
  <c r="T982" i="2"/>
  <c r="T983" i="2"/>
  <c r="T984" i="2"/>
  <c r="T985" i="2"/>
  <c r="T986" i="2"/>
  <c r="T987" i="2"/>
  <c r="T988" i="2"/>
  <c r="T989" i="2"/>
  <c r="T990" i="2"/>
  <c r="T991" i="2"/>
  <c r="T992" i="2"/>
  <c r="T993" i="2"/>
  <c r="T994" i="2"/>
  <c r="T995" i="2"/>
  <c r="T996" i="2"/>
  <c r="T997" i="2"/>
  <c r="T998" i="2"/>
  <c r="T999" i="2"/>
  <c r="T1000" i="2"/>
  <c r="T1001" i="2"/>
  <c r="T1002" i="2"/>
  <c r="T1003" i="2"/>
  <c r="T1004" i="2"/>
  <c r="T1005" i="2"/>
  <c r="T1006" i="2"/>
  <c r="T1007" i="2"/>
  <c r="T1008" i="2"/>
  <c r="T1009" i="2"/>
  <c r="T1010" i="2"/>
  <c r="T1011" i="2"/>
  <c r="T1012" i="2"/>
  <c r="T1013" i="2"/>
  <c r="T1014" i="2"/>
  <c r="T1015" i="2"/>
  <c r="T1016" i="2"/>
  <c r="T1017" i="2"/>
  <c r="T1018" i="2"/>
  <c r="T1019" i="2"/>
  <c r="T1020" i="2"/>
  <c r="T1021" i="2"/>
  <c r="T1022" i="2"/>
  <c r="T1023" i="2"/>
  <c r="T1024" i="2"/>
  <c r="T1025" i="2"/>
  <c r="T1026" i="2"/>
  <c r="T1027" i="2"/>
  <c r="T1028" i="2"/>
  <c r="T1029" i="2"/>
  <c r="T1030" i="2"/>
  <c r="T1031" i="2"/>
  <c r="T1032" i="2"/>
  <c r="T1033" i="2"/>
  <c r="T1034" i="2"/>
  <c r="T1035" i="2"/>
  <c r="T1036" i="2"/>
  <c r="T1037" i="2"/>
  <c r="T1038" i="2"/>
  <c r="T1039" i="2"/>
  <c r="T1040" i="2"/>
  <c r="T1041" i="2"/>
  <c r="T1042" i="2"/>
  <c r="T1043" i="2"/>
  <c r="T1044" i="2"/>
  <c r="T1045" i="2"/>
  <c r="T1046" i="2"/>
  <c r="T1047" i="2"/>
  <c r="T1048" i="2"/>
  <c r="T1049" i="2"/>
  <c r="T1050" i="2"/>
  <c r="T1051" i="2"/>
  <c r="T1052" i="2"/>
  <c r="T1053" i="2"/>
  <c r="T1054" i="2"/>
  <c r="T1055" i="2"/>
  <c r="T1056" i="2"/>
  <c r="T1057" i="2"/>
  <c r="T1058" i="2"/>
  <c r="T1059" i="2"/>
  <c r="T1060" i="2"/>
  <c r="T1061" i="2"/>
  <c r="T1062" i="2"/>
  <c r="T1063" i="2"/>
  <c r="T1064" i="2"/>
  <c r="T1065" i="2"/>
  <c r="T1066" i="2"/>
  <c r="T1067" i="2"/>
  <c r="T1068" i="2"/>
  <c r="T1069" i="2"/>
  <c r="T1070" i="2"/>
  <c r="T1071" i="2"/>
  <c r="T1072" i="2"/>
  <c r="T1073" i="2"/>
  <c r="T1074" i="2"/>
  <c r="T1075" i="2"/>
  <c r="T1076" i="2"/>
  <c r="T1077" i="2"/>
  <c r="T1078" i="2"/>
  <c r="T1079" i="2"/>
  <c r="T1080" i="2"/>
  <c r="T1081" i="2"/>
  <c r="T1082" i="2"/>
  <c r="T1083" i="2"/>
  <c r="T1084" i="2"/>
  <c r="T1085" i="2"/>
  <c r="T1086" i="2"/>
  <c r="T1087" i="2"/>
  <c r="T1088" i="2"/>
  <c r="T1089" i="2"/>
  <c r="T1090" i="2"/>
  <c r="T1091" i="2"/>
  <c r="T1092" i="2"/>
  <c r="T1093" i="2"/>
  <c r="T1094" i="2"/>
  <c r="T1095" i="2"/>
  <c r="T1096" i="2"/>
  <c r="T1097" i="2"/>
  <c r="T1098" i="2"/>
  <c r="T1099" i="2"/>
  <c r="T1100" i="2"/>
  <c r="T1101" i="2"/>
  <c r="T1102" i="2"/>
  <c r="T1103" i="2"/>
  <c r="T1104" i="2"/>
  <c r="T1105" i="2"/>
  <c r="T1106" i="2"/>
  <c r="T1107" i="2"/>
  <c r="T1108" i="2"/>
  <c r="T1109" i="2"/>
  <c r="T1110" i="2"/>
  <c r="T1111" i="2"/>
  <c r="T1112" i="2"/>
  <c r="T1113" i="2"/>
  <c r="T1114" i="2"/>
  <c r="T1115" i="2"/>
  <c r="T1116" i="2"/>
  <c r="T1117" i="2"/>
  <c r="T1118" i="2"/>
  <c r="T1119" i="2"/>
  <c r="T1120" i="2"/>
  <c r="T1121" i="2"/>
  <c r="T1122" i="2"/>
  <c r="T1123" i="2"/>
  <c r="T1124" i="2"/>
  <c r="T1125" i="2"/>
  <c r="T1126" i="2"/>
  <c r="T1127" i="2"/>
  <c r="T1128" i="2"/>
  <c r="T1129" i="2"/>
  <c r="T1130" i="2"/>
  <c r="T1131" i="2"/>
  <c r="T1132" i="2"/>
  <c r="T1133" i="2"/>
  <c r="T1134" i="2"/>
  <c r="T1135" i="2"/>
  <c r="T1136" i="2"/>
  <c r="T1137" i="2"/>
  <c r="T1138" i="2"/>
  <c r="T1139" i="2"/>
  <c r="T1140" i="2"/>
  <c r="T1141" i="2"/>
  <c r="T1142" i="2"/>
  <c r="T1143" i="2"/>
  <c r="T1144" i="2"/>
  <c r="T1145" i="2"/>
  <c r="T1146" i="2"/>
  <c r="T1147" i="2"/>
  <c r="T1148" i="2"/>
  <c r="T1149" i="2"/>
  <c r="T1150" i="2"/>
  <c r="T1151" i="2"/>
  <c r="T1152" i="2"/>
  <c r="T1153" i="2"/>
  <c r="T1154" i="2"/>
  <c r="T1155" i="2"/>
  <c r="T1156" i="2"/>
  <c r="T1157" i="2"/>
  <c r="T1158" i="2"/>
  <c r="T1159" i="2"/>
  <c r="T1160" i="2"/>
  <c r="T1161" i="2"/>
  <c r="T1162" i="2"/>
  <c r="T1163" i="2"/>
  <c r="T1164" i="2"/>
  <c r="T1165" i="2"/>
  <c r="T1166" i="2"/>
  <c r="T1167" i="2"/>
  <c r="T1168" i="2"/>
  <c r="T1169" i="2"/>
  <c r="T1170" i="2"/>
  <c r="T1171" i="2"/>
  <c r="T1172" i="2"/>
  <c r="T1173" i="2"/>
  <c r="T1174" i="2"/>
  <c r="T1175" i="2"/>
  <c r="T1176" i="2"/>
  <c r="T1177" i="2"/>
  <c r="T1178" i="2"/>
  <c r="T1179" i="2"/>
  <c r="T1180" i="2"/>
  <c r="T1181" i="2"/>
  <c r="T1182" i="2"/>
  <c r="T1183" i="2"/>
  <c r="T1184" i="2"/>
  <c r="T1185" i="2"/>
  <c r="T1186" i="2"/>
  <c r="T1187" i="2"/>
  <c r="T1188" i="2"/>
  <c r="T1189" i="2"/>
  <c r="T1190" i="2"/>
  <c r="T1191" i="2"/>
  <c r="T1192" i="2"/>
  <c r="T1193" i="2"/>
  <c r="T1194" i="2"/>
  <c r="T1195" i="2"/>
  <c r="T1196" i="2"/>
  <c r="T1197" i="2"/>
  <c r="T1198" i="2"/>
  <c r="T1199" i="2"/>
  <c r="T1200" i="2"/>
  <c r="T1201" i="2"/>
  <c r="T1202" i="2"/>
  <c r="T1203" i="2"/>
  <c r="T1204" i="2"/>
  <c r="T1205" i="2"/>
  <c r="T1206" i="2"/>
  <c r="T1207" i="2"/>
  <c r="T1208" i="2"/>
  <c r="T1209" i="2"/>
  <c r="T1210" i="2"/>
  <c r="T1211" i="2"/>
  <c r="T1212" i="2"/>
  <c r="T1213" i="2"/>
  <c r="T1214" i="2"/>
  <c r="T1215" i="2"/>
  <c r="T1216" i="2"/>
  <c r="T1217" i="2"/>
  <c r="T1218" i="2"/>
  <c r="T1219" i="2"/>
  <c r="T1220" i="2"/>
  <c r="T1221" i="2"/>
  <c r="T1222" i="2"/>
  <c r="T1223" i="2"/>
  <c r="T1224" i="2"/>
  <c r="T1225" i="2"/>
  <c r="T1226" i="2"/>
  <c r="T1227" i="2"/>
  <c r="T1228" i="2"/>
  <c r="T1229" i="2"/>
  <c r="T1230" i="2"/>
  <c r="T1231" i="2"/>
  <c r="T1232" i="2"/>
  <c r="T1233" i="2"/>
  <c r="T1234" i="2"/>
  <c r="T1235" i="2"/>
  <c r="T1236" i="2"/>
  <c r="T1237" i="2"/>
  <c r="T1238" i="2"/>
  <c r="T1239" i="2"/>
  <c r="T1240" i="2"/>
  <c r="T1241" i="2"/>
  <c r="T1242" i="2"/>
  <c r="T1243" i="2"/>
  <c r="T1244" i="2"/>
  <c r="T1245" i="2"/>
  <c r="T1246" i="2"/>
  <c r="T1247" i="2"/>
  <c r="T1248" i="2"/>
  <c r="T1249" i="2"/>
  <c r="T1250" i="2"/>
  <c r="T1251" i="2"/>
  <c r="T1252" i="2"/>
  <c r="T1253" i="2"/>
  <c r="T1254" i="2"/>
  <c r="T1255" i="2"/>
  <c r="T1256" i="2"/>
  <c r="T1257" i="2"/>
  <c r="T1258" i="2"/>
  <c r="T1259" i="2"/>
  <c r="T1260" i="2"/>
  <c r="T1261" i="2"/>
  <c r="T1262" i="2"/>
  <c r="T1263" i="2"/>
  <c r="T1264" i="2"/>
  <c r="T1265" i="2"/>
  <c r="T1266" i="2"/>
  <c r="T1267" i="2"/>
  <c r="T1268" i="2"/>
  <c r="T1269" i="2"/>
  <c r="T1270" i="2"/>
  <c r="T1271" i="2"/>
  <c r="T1272" i="2"/>
  <c r="T1273" i="2"/>
  <c r="T1274" i="2"/>
  <c r="T1275" i="2"/>
  <c r="T1276" i="2"/>
  <c r="T1277" i="2"/>
  <c r="T1278" i="2"/>
  <c r="T1279" i="2"/>
  <c r="T1280" i="2"/>
  <c r="T1281" i="2"/>
  <c r="T1282" i="2"/>
  <c r="T1283" i="2"/>
  <c r="T1284" i="2"/>
  <c r="T1285" i="2"/>
  <c r="T1286" i="2"/>
  <c r="T1287" i="2"/>
  <c r="T1288" i="2"/>
  <c r="T1289" i="2"/>
  <c r="T1290" i="2"/>
  <c r="T1291" i="2"/>
  <c r="T1292" i="2"/>
  <c r="T1293" i="2"/>
  <c r="T1294" i="2"/>
  <c r="T1295" i="2"/>
  <c r="T1296" i="2"/>
  <c r="T1297" i="2"/>
  <c r="T1298" i="2"/>
  <c r="T1299" i="2"/>
  <c r="T1300" i="2"/>
  <c r="T1301" i="2"/>
  <c r="T1302" i="2"/>
  <c r="T1303" i="2"/>
  <c r="T1304" i="2"/>
  <c r="T1305" i="2"/>
  <c r="T1306" i="2"/>
  <c r="T1307" i="2"/>
  <c r="T1308" i="2"/>
  <c r="T1309" i="2"/>
  <c r="T1310" i="2"/>
  <c r="T1311" i="2"/>
  <c r="T1312" i="2"/>
  <c r="T1313" i="2"/>
  <c r="T1314" i="2"/>
  <c r="T1315" i="2"/>
  <c r="T1316" i="2"/>
  <c r="T1317" i="2"/>
  <c r="T1318" i="2"/>
  <c r="T1319" i="2"/>
  <c r="T1320" i="2"/>
  <c r="T1321" i="2"/>
  <c r="T1322" i="2"/>
  <c r="T1323" i="2"/>
  <c r="T1324" i="2"/>
  <c r="T1325" i="2"/>
  <c r="T1326" i="2"/>
  <c r="T1327" i="2"/>
  <c r="T1328" i="2"/>
  <c r="T1329" i="2"/>
  <c r="T1330" i="2"/>
  <c r="T1331" i="2"/>
  <c r="T1332" i="2"/>
  <c r="T1333" i="2"/>
  <c r="T1334" i="2"/>
  <c r="T1335" i="2"/>
  <c r="T1336" i="2"/>
  <c r="T1337" i="2"/>
  <c r="T1338" i="2"/>
  <c r="T1339" i="2"/>
  <c r="T1340" i="2"/>
  <c r="T1341" i="2"/>
  <c r="T1342" i="2"/>
  <c r="T1343" i="2"/>
  <c r="T1344" i="2"/>
  <c r="T1345" i="2"/>
  <c r="T1346" i="2"/>
  <c r="T1347" i="2"/>
  <c r="T1348" i="2"/>
  <c r="T1349" i="2"/>
  <c r="T1350" i="2"/>
  <c r="T1351" i="2"/>
  <c r="T1352" i="2"/>
  <c r="T1353" i="2"/>
  <c r="T1354" i="2"/>
  <c r="T1355" i="2"/>
  <c r="T1356" i="2"/>
  <c r="T1357" i="2"/>
  <c r="T1358" i="2"/>
  <c r="T1359" i="2"/>
  <c r="T1360" i="2"/>
  <c r="T1361" i="2"/>
  <c r="T1362" i="2"/>
  <c r="T1363" i="2"/>
  <c r="T1364" i="2"/>
  <c r="T1365" i="2"/>
  <c r="T1366" i="2"/>
  <c r="T1367" i="2"/>
  <c r="T1368" i="2"/>
  <c r="T1369" i="2"/>
  <c r="T1370" i="2"/>
  <c r="T1371" i="2"/>
  <c r="T1372" i="2"/>
  <c r="T1373" i="2"/>
  <c r="T1374" i="2"/>
  <c r="T1375" i="2"/>
  <c r="T1376" i="2"/>
  <c r="T1377" i="2"/>
  <c r="T1378" i="2"/>
  <c r="T1379" i="2"/>
  <c r="T1380" i="2"/>
  <c r="T1381" i="2"/>
  <c r="T1382" i="2"/>
  <c r="T1383" i="2"/>
  <c r="T1384" i="2"/>
  <c r="T1385" i="2"/>
  <c r="T1386" i="2"/>
  <c r="T1387" i="2"/>
  <c r="T1388" i="2"/>
  <c r="T1389" i="2"/>
  <c r="T1390" i="2"/>
  <c r="T1391" i="2"/>
  <c r="T1392" i="2"/>
  <c r="T1393" i="2"/>
  <c r="T1394" i="2"/>
  <c r="T1395" i="2"/>
  <c r="T1396" i="2"/>
  <c r="T1397" i="2"/>
  <c r="T1398" i="2"/>
  <c r="T1399" i="2"/>
  <c r="T1400" i="2"/>
  <c r="T1401" i="2"/>
  <c r="T1402" i="2"/>
  <c r="T1403" i="2"/>
  <c r="T1404" i="2"/>
  <c r="T1405" i="2"/>
  <c r="T1406" i="2"/>
  <c r="T1407" i="2"/>
  <c r="T1408" i="2"/>
  <c r="T1409" i="2"/>
  <c r="T1410" i="2"/>
  <c r="T1411" i="2"/>
  <c r="T1412" i="2"/>
  <c r="T1413" i="2"/>
  <c r="T1414" i="2"/>
  <c r="T1415" i="2"/>
  <c r="T1416" i="2"/>
  <c r="T1417" i="2"/>
  <c r="T1418" i="2"/>
  <c r="T1419" i="2"/>
  <c r="T1420" i="2"/>
  <c r="T1421" i="2"/>
  <c r="T1422" i="2"/>
  <c r="T1423" i="2"/>
  <c r="T1424" i="2"/>
  <c r="T1425" i="2"/>
  <c r="T1426" i="2"/>
  <c r="T1427" i="2"/>
  <c r="T1428" i="2"/>
  <c r="T1429" i="2"/>
  <c r="T1430" i="2"/>
  <c r="T1431" i="2"/>
  <c r="T1432" i="2"/>
  <c r="T1433" i="2"/>
  <c r="T1434" i="2"/>
  <c r="T1435" i="2"/>
  <c r="T1436" i="2"/>
  <c r="T1437" i="2"/>
  <c r="T1438" i="2"/>
  <c r="T1439" i="2"/>
  <c r="T1440" i="2"/>
  <c r="T1441" i="2"/>
  <c r="T1442" i="2"/>
  <c r="T1443" i="2"/>
  <c r="T1444" i="2"/>
  <c r="T1445" i="2"/>
  <c r="T1446" i="2"/>
  <c r="T1447" i="2"/>
  <c r="T1448" i="2"/>
  <c r="T1449" i="2"/>
  <c r="T1450" i="2"/>
  <c r="T1451" i="2"/>
  <c r="T1452" i="2"/>
  <c r="T1453" i="2"/>
  <c r="T1454" i="2"/>
  <c r="T1455" i="2"/>
  <c r="T1456" i="2"/>
  <c r="T1457" i="2"/>
  <c r="T1458" i="2"/>
  <c r="T1459" i="2"/>
  <c r="T1460" i="2"/>
  <c r="T1461" i="2"/>
  <c r="T1462" i="2"/>
  <c r="T1463" i="2"/>
  <c r="T1464" i="2"/>
  <c r="T1465" i="2"/>
  <c r="T1466" i="2"/>
  <c r="T1467" i="2"/>
  <c r="T1468" i="2"/>
  <c r="T1469" i="2"/>
  <c r="T1470" i="2"/>
  <c r="T1471" i="2"/>
  <c r="T1472" i="2"/>
  <c r="T1473" i="2"/>
  <c r="T1474" i="2"/>
  <c r="T1475" i="2"/>
  <c r="T1476" i="2"/>
  <c r="T1477" i="2"/>
  <c r="T1478" i="2"/>
  <c r="T1479" i="2"/>
  <c r="T1480" i="2"/>
  <c r="T1481" i="2"/>
  <c r="T1482" i="2"/>
  <c r="T1483" i="2"/>
  <c r="T1484" i="2"/>
  <c r="T1485" i="2"/>
  <c r="T1486" i="2"/>
  <c r="T1487" i="2"/>
  <c r="T1488" i="2"/>
  <c r="T1489" i="2"/>
  <c r="T1490" i="2"/>
  <c r="T1491" i="2"/>
  <c r="T1492" i="2"/>
  <c r="T1493" i="2"/>
  <c r="T1494" i="2"/>
  <c r="T1495" i="2"/>
  <c r="T1496" i="2"/>
  <c r="T1497" i="2"/>
  <c r="T1498" i="2"/>
  <c r="T1499" i="2"/>
  <c r="T1500" i="2"/>
  <c r="T1501" i="2"/>
  <c r="T1502" i="2"/>
  <c r="T1503" i="2"/>
  <c r="T1504" i="2"/>
  <c r="T1505" i="2"/>
  <c r="T1506" i="2"/>
  <c r="T1507" i="2"/>
  <c r="T1508" i="2"/>
  <c r="T1509" i="2"/>
  <c r="T1510" i="2"/>
  <c r="T1511" i="2"/>
  <c r="T1512" i="2"/>
  <c r="T1513" i="2"/>
  <c r="T1514" i="2"/>
  <c r="T1515" i="2"/>
  <c r="T1516" i="2"/>
  <c r="T1517" i="2"/>
  <c r="T1518" i="2"/>
  <c r="T1519" i="2"/>
  <c r="T1520" i="2"/>
  <c r="T1521" i="2"/>
  <c r="T1522" i="2"/>
  <c r="T1523" i="2"/>
  <c r="T1524" i="2"/>
  <c r="T1525" i="2"/>
  <c r="T1526" i="2"/>
  <c r="T1527" i="2"/>
  <c r="T1528" i="2"/>
  <c r="T1529" i="2"/>
  <c r="T1530" i="2"/>
  <c r="T1531" i="2"/>
  <c r="T1532" i="2"/>
  <c r="T1533" i="2"/>
  <c r="T1534" i="2"/>
  <c r="T1535" i="2"/>
  <c r="T1536" i="2"/>
  <c r="T1537" i="2"/>
  <c r="T1538" i="2"/>
  <c r="T1539" i="2"/>
  <c r="T1540" i="2"/>
  <c r="T1541" i="2"/>
  <c r="T1542" i="2"/>
  <c r="T1543" i="2"/>
  <c r="T1544" i="2"/>
  <c r="T1545" i="2"/>
  <c r="T1546" i="2"/>
  <c r="T1547" i="2"/>
  <c r="T1548" i="2"/>
  <c r="T1549" i="2"/>
  <c r="T1550" i="2"/>
  <c r="T1551" i="2"/>
  <c r="T1552" i="2"/>
  <c r="T1553" i="2"/>
  <c r="T1554" i="2"/>
  <c r="T1555" i="2"/>
  <c r="T1556" i="2"/>
  <c r="T1557" i="2"/>
  <c r="T1558" i="2"/>
  <c r="T1559" i="2"/>
  <c r="T1560" i="2"/>
  <c r="T1561" i="2"/>
  <c r="T1562" i="2"/>
  <c r="T1563" i="2"/>
  <c r="T1564" i="2"/>
  <c r="T1565" i="2"/>
  <c r="T1566" i="2"/>
  <c r="T1567" i="2"/>
  <c r="T1568" i="2"/>
  <c r="T1569" i="2"/>
  <c r="T1570" i="2"/>
  <c r="T1571" i="2"/>
  <c r="T1572" i="2"/>
  <c r="T1573" i="2"/>
  <c r="T1574" i="2"/>
  <c r="T1575" i="2"/>
  <c r="T1576" i="2"/>
  <c r="T1577" i="2"/>
  <c r="T1578" i="2"/>
  <c r="T1579" i="2"/>
  <c r="T1580" i="2"/>
  <c r="T1581" i="2"/>
  <c r="T1582" i="2"/>
  <c r="T1583" i="2"/>
  <c r="T1584" i="2"/>
  <c r="T1585" i="2"/>
  <c r="T1586" i="2"/>
  <c r="T1587" i="2"/>
  <c r="T1588" i="2"/>
  <c r="T1589" i="2"/>
  <c r="T1590" i="2"/>
  <c r="T1591" i="2"/>
  <c r="T1592" i="2"/>
  <c r="T1593" i="2"/>
  <c r="T1594" i="2"/>
  <c r="T1595" i="2"/>
  <c r="T1596" i="2"/>
  <c r="T1597" i="2"/>
  <c r="T1598" i="2"/>
  <c r="T1599" i="2"/>
  <c r="T1600" i="2"/>
  <c r="T1601" i="2"/>
  <c r="T1602" i="2"/>
  <c r="T1603" i="2"/>
  <c r="T1604" i="2"/>
  <c r="T1605" i="2"/>
  <c r="T1606" i="2"/>
  <c r="T1607" i="2"/>
  <c r="T1608" i="2"/>
  <c r="T1609" i="2"/>
  <c r="T1610" i="2"/>
  <c r="T1611" i="2"/>
  <c r="T1612" i="2"/>
  <c r="T1613" i="2"/>
  <c r="T1614" i="2"/>
  <c r="T1615" i="2"/>
  <c r="T1616" i="2"/>
  <c r="T1617" i="2"/>
  <c r="T1618" i="2"/>
  <c r="T1619" i="2"/>
  <c r="T1620" i="2"/>
  <c r="T1621" i="2"/>
  <c r="T1622" i="2"/>
  <c r="T1623" i="2"/>
  <c r="T1624" i="2"/>
  <c r="T1625" i="2"/>
  <c r="T1626" i="2"/>
  <c r="T1627" i="2"/>
  <c r="T1628" i="2"/>
  <c r="T1629" i="2"/>
  <c r="T1630" i="2"/>
  <c r="T1631" i="2"/>
  <c r="T1632" i="2"/>
  <c r="T1633" i="2"/>
  <c r="T1634" i="2"/>
  <c r="T1635" i="2"/>
  <c r="T1636" i="2"/>
  <c r="T1637" i="2"/>
  <c r="T1638" i="2"/>
  <c r="T1639" i="2"/>
  <c r="T1640" i="2"/>
  <c r="T1641" i="2"/>
  <c r="T1642" i="2"/>
  <c r="T1643" i="2"/>
  <c r="T1644" i="2"/>
  <c r="T1645" i="2"/>
  <c r="T1646" i="2"/>
  <c r="T1647" i="2"/>
  <c r="T1648" i="2"/>
  <c r="T1649" i="2"/>
  <c r="T1650" i="2"/>
  <c r="T1651" i="2"/>
  <c r="T1652" i="2"/>
  <c r="T1653" i="2"/>
  <c r="T1654" i="2"/>
  <c r="T1655" i="2"/>
  <c r="T1656" i="2"/>
  <c r="T1657" i="2"/>
  <c r="T1658" i="2"/>
  <c r="T1659" i="2"/>
  <c r="T1660" i="2"/>
  <c r="T1661" i="2"/>
  <c r="T1662" i="2"/>
  <c r="T1663" i="2"/>
  <c r="T1664" i="2"/>
  <c r="T1665" i="2"/>
  <c r="T1666" i="2"/>
  <c r="T1667" i="2"/>
  <c r="T1668" i="2"/>
  <c r="T1669" i="2"/>
  <c r="T1670" i="2"/>
  <c r="T1671" i="2"/>
  <c r="T1672" i="2"/>
  <c r="T1673" i="2"/>
  <c r="T1674" i="2"/>
  <c r="T1675" i="2"/>
  <c r="T1676" i="2"/>
  <c r="T1677" i="2"/>
  <c r="T1678" i="2"/>
  <c r="T1679" i="2"/>
  <c r="T1680" i="2"/>
  <c r="T1681" i="2"/>
  <c r="T1682" i="2"/>
  <c r="T1683" i="2"/>
  <c r="T1684" i="2"/>
  <c r="T1685" i="2"/>
  <c r="T1686" i="2"/>
  <c r="T1687" i="2"/>
  <c r="T1688" i="2"/>
  <c r="T1689" i="2"/>
  <c r="T1690" i="2"/>
  <c r="T1691" i="2"/>
  <c r="T1692" i="2"/>
  <c r="T1693" i="2"/>
  <c r="T1694" i="2"/>
  <c r="T1695" i="2"/>
  <c r="T1696" i="2"/>
  <c r="T1697" i="2"/>
  <c r="T1698" i="2"/>
  <c r="T1699" i="2"/>
  <c r="T1700" i="2"/>
  <c r="T1701" i="2"/>
  <c r="T1702" i="2"/>
  <c r="T1703" i="2"/>
  <c r="T1704" i="2"/>
  <c r="T1705" i="2"/>
  <c r="T1706" i="2"/>
  <c r="T1707" i="2"/>
  <c r="T1708" i="2"/>
  <c r="T1709" i="2"/>
  <c r="T1710" i="2"/>
  <c r="T1711" i="2"/>
  <c r="T1712" i="2"/>
  <c r="T1713" i="2"/>
  <c r="T1714" i="2"/>
  <c r="T1715" i="2"/>
  <c r="T1716" i="2"/>
  <c r="T1717" i="2"/>
  <c r="T1718" i="2"/>
  <c r="T1719" i="2"/>
  <c r="T1720" i="2"/>
  <c r="T1721" i="2"/>
  <c r="T1722" i="2"/>
  <c r="T1723" i="2"/>
  <c r="T1724" i="2"/>
  <c r="T1725" i="2"/>
  <c r="T1726" i="2"/>
  <c r="T1727" i="2"/>
  <c r="T1728" i="2"/>
  <c r="T1729" i="2"/>
  <c r="T1730" i="2"/>
  <c r="T1731" i="2"/>
  <c r="T1732" i="2"/>
  <c r="T1733" i="2"/>
  <c r="T1734" i="2"/>
  <c r="T1735" i="2"/>
  <c r="T1736" i="2"/>
  <c r="T1737" i="2"/>
  <c r="T1738" i="2"/>
  <c r="T1739" i="2"/>
  <c r="T1740" i="2"/>
  <c r="T1741" i="2"/>
  <c r="T1742" i="2"/>
  <c r="T1743" i="2"/>
  <c r="T1744" i="2"/>
  <c r="T1745" i="2"/>
  <c r="T1746" i="2"/>
  <c r="T1747" i="2"/>
  <c r="T1748" i="2"/>
  <c r="T1749" i="2"/>
  <c r="T1750" i="2"/>
  <c r="T1751" i="2"/>
  <c r="T1752" i="2"/>
  <c r="T1753" i="2"/>
  <c r="T1754" i="2"/>
  <c r="T1755" i="2"/>
  <c r="T1756" i="2"/>
  <c r="T1757" i="2"/>
  <c r="T1758" i="2"/>
  <c r="T1759" i="2"/>
  <c r="T1760" i="2"/>
  <c r="T1761" i="2"/>
  <c r="T1762" i="2"/>
  <c r="T1763" i="2"/>
  <c r="T1764" i="2"/>
  <c r="T1765" i="2"/>
  <c r="T1766" i="2"/>
  <c r="T1767" i="2"/>
  <c r="T1768" i="2"/>
  <c r="T1769" i="2"/>
  <c r="T1770" i="2"/>
  <c r="T1771" i="2"/>
  <c r="T1772" i="2"/>
  <c r="T1773" i="2"/>
  <c r="T1774" i="2"/>
  <c r="T1775" i="2"/>
  <c r="T1776" i="2"/>
  <c r="T1777" i="2"/>
  <c r="T1778" i="2"/>
  <c r="T1779" i="2"/>
  <c r="T1780" i="2"/>
  <c r="T1781" i="2"/>
  <c r="T1782" i="2"/>
  <c r="T1783" i="2"/>
  <c r="T1784" i="2"/>
  <c r="T1785" i="2"/>
  <c r="T1786" i="2"/>
  <c r="T1787" i="2"/>
  <c r="T1788" i="2"/>
  <c r="T1789" i="2"/>
  <c r="T1790" i="2"/>
  <c r="T1791" i="2"/>
  <c r="T1792" i="2"/>
  <c r="T1793" i="2"/>
  <c r="T1794" i="2"/>
  <c r="T1795" i="2"/>
  <c r="T1796" i="2"/>
  <c r="T1797" i="2"/>
  <c r="T1798" i="2"/>
  <c r="T1799" i="2"/>
  <c r="T1800" i="2"/>
  <c r="T1801" i="2"/>
  <c r="T1802" i="2"/>
  <c r="T1803" i="2"/>
  <c r="T1804" i="2"/>
  <c r="T1805" i="2"/>
  <c r="T1806" i="2"/>
  <c r="T1807" i="2"/>
  <c r="T1808" i="2"/>
  <c r="T1809" i="2"/>
  <c r="T1810" i="2"/>
  <c r="T1811" i="2"/>
  <c r="T1812" i="2"/>
  <c r="T1813" i="2"/>
  <c r="T1814" i="2"/>
  <c r="T1815" i="2"/>
  <c r="T1816" i="2"/>
  <c r="T1817" i="2"/>
  <c r="T1818" i="2"/>
  <c r="T1819" i="2"/>
  <c r="T1820" i="2"/>
  <c r="T1821" i="2"/>
  <c r="T1822" i="2"/>
  <c r="T1823" i="2"/>
  <c r="T1824" i="2"/>
  <c r="T1825" i="2"/>
  <c r="T1826" i="2"/>
  <c r="T1827" i="2"/>
  <c r="T1828" i="2"/>
  <c r="T1829" i="2"/>
  <c r="T1830" i="2"/>
  <c r="T1831" i="2"/>
  <c r="T1832" i="2"/>
  <c r="T1833" i="2"/>
  <c r="T1834" i="2"/>
  <c r="T1835" i="2"/>
  <c r="T1836" i="2"/>
  <c r="T1837" i="2"/>
  <c r="T1838" i="2"/>
  <c r="T1839" i="2"/>
  <c r="T1840" i="2"/>
  <c r="T1841" i="2"/>
  <c r="T1842" i="2"/>
  <c r="T1843" i="2"/>
  <c r="T1844" i="2"/>
  <c r="T1845" i="2"/>
  <c r="T1846" i="2"/>
  <c r="T1847" i="2"/>
  <c r="T1848" i="2"/>
  <c r="T1849" i="2"/>
  <c r="T1850" i="2"/>
  <c r="T1851" i="2"/>
  <c r="T1852" i="2"/>
  <c r="T1853" i="2"/>
  <c r="T1854" i="2"/>
  <c r="T1855" i="2"/>
  <c r="T1856" i="2"/>
  <c r="T1857" i="2"/>
  <c r="T1858" i="2"/>
  <c r="T1859" i="2"/>
  <c r="T1860" i="2"/>
  <c r="T1861" i="2"/>
  <c r="T1862" i="2"/>
  <c r="T1863" i="2"/>
  <c r="T1864" i="2"/>
  <c r="T1865" i="2"/>
  <c r="T1866" i="2"/>
  <c r="T1867" i="2"/>
  <c r="T1868" i="2"/>
  <c r="T1869" i="2"/>
  <c r="T1870" i="2"/>
  <c r="T1871" i="2"/>
  <c r="T1872" i="2"/>
  <c r="T1873" i="2"/>
  <c r="T1874" i="2"/>
  <c r="T1875" i="2"/>
  <c r="T1876" i="2"/>
  <c r="T1877" i="2"/>
  <c r="T1878" i="2"/>
  <c r="T1879" i="2"/>
  <c r="T1880" i="2"/>
  <c r="T1881" i="2"/>
  <c r="T1882" i="2"/>
  <c r="T1883" i="2"/>
  <c r="T1884" i="2"/>
  <c r="T1885" i="2"/>
  <c r="T1886" i="2"/>
  <c r="T1887" i="2"/>
  <c r="T1888" i="2"/>
  <c r="T1889" i="2"/>
  <c r="T1890" i="2"/>
  <c r="T1891" i="2"/>
  <c r="T1892" i="2"/>
  <c r="T1893" i="2"/>
  <c r="T1894" i="2"/>
  <c r="T1895" i="2"/>
  <c r="T1896" i="2"/>
  <c r="T1897" i="2"/>
  <c r="T1898" i="2"/>
  <c r="T1899" i="2"/>
  <c r="T1900" i="2"/>
  <c r="T1901" i="2"/>
  <c r="T1902" i="2"/>
  <c r="T1903" i="2"/>
  <c r="T1904" i="2"/>
  <c r="T1905" i="2"/>
  <c r="T1906" i="2"/>
  <c r="T1907" i="2"/>
  <c r="T1908" i="2"/>
  <c r="T1909" i="2"/>
  <c r="T1910" i="2"/>
  <c r="T1911" i="2"/>
  <c r="T1912" i="2"/>
  <c r="T1913" i="2"/>
  <c r="T1914" i="2"/>
  <c r="T1915" i="2"/>
  <c r="T1916" i="2"/>
  <c r="T1917" i="2"/>
  <c r="T1918" i="2"/>
  <c r="T1919" i="2"/>
  <c r="T1920" i="2"/>
  <c r="T1921" i="2"/>
  <c r="T1922" i="2"/>
  <c r="T1923" i="2"/>
  <c r="T1924" i="2"/>
  <c r="T1925" i="2"/>
  <c r="T1926" i="2"/>
  <c r="T1927" i="2"/>
  <c r="T1928" i="2"/>
  <c r="T1929" i="2"/>
  <c r="T1930" i="2"/>
  <c r="T1931" i="2"/>
  <c r="T1932" i="2"/>
  <c r="T1933" i="2"/>
  <c r="T1934" i="2"/>
  <c r="T1935" i="2"/>
  <c r="T1936" i="2"/>
  <c r="T1937" i="2"/>
  <c r="T1938" i="2"/>
  <c r="T1939" i="2"/>
  <c r="T1940" i="2"/>
  <c r="T1941" i="2"/>
  <c r="T1942" i="2"/>
  <c r="T1943" i="2"/>
  <c r="T1944" i="2"/>
  <c r="T1945" i="2"/>
  <c r="T1946" i="2"/>
  <c r="T1947" i="2"/>
  <c r="T1948" i="2"/>
  <c r="T1949" i="2"/>
  <c r="T1950" i="2"/>
  <c r="T1951" i="2"/>
  <c r="T1952" i="2"/>
  <c r="T1953" i="2"/>
  <c r="T1954" i="2"/>
  <c r="T1955" i="2"/>
  <c r="T1956" i="2"/>
  <c r="T1957" i="2"/>
  <c r="T1958" i="2"/>
  <c r="T1959" i="2"/>
  <c r="T1960" i="2"/>
  <c r="T1961" i="2"/>
  <c r="T1962" i="2"/>
  <c r="T1963" i="2"/>
  <c r="T1964" i="2"/>
  <c r="T1965" i="2"/>
  <c r="T1966" i="2"/>
  <c r="T1967" i="2"/>
  <c r="T1968" i="2"/>
  <c r="T1969" i="2"/>
  <c r="T1970" i="2"/>
  <c r="T1971" i="2"/>
  <c r="T1972" i="2"/>
  <c r="T1973" i="2"/>
  <c r="T1974" i="2"/>
  <c r="T1975" i="2"/>
  <c r="T1976" i="2"/>
  <c r="T1977" i="2"/>
  <c r="T1978" i="2"/>
  <c r="T1979" i="2"/>
  <c r="T1980" i="2"/>
  <c r="T1981" i="2"/>
  <c r="T1982" i="2"/>
  <c r="T1983" i="2"/>
  <c r="T1984" i="2"/>
  <c r="T1985" i="2"/>
  <c r="T1986" i="2"/>
  <c r="T1987" i="2"/>
  <c r="T1988" i="2"/>
  <c r="T1989" i="2"/>
  <c r="T1990" i="2"/>
  <c r="T1991" i="2"/>
  <c r="T1992" i="2"/>
  <c r="T1993" i="2"/>
  <c r="T1994" i="2"/>
  <c r="T1995" i="2"/>
  <c r="T1996" i="2"/>
  <c r="T1997" i="2"/>
  <c r="T1998" i="2"/>
  <c r="T1999" i="2"/>
  <c r="T2000" i="2"/>
  <c r="T2001" i="2"/>
  <c r="T2002" i="2"/>
  <c r="T2003" i="2"/>
  <c r="T2004" i="2"/>
  <c r="T2005" i="2"/>
  <c r="T2006" i="2"/>
  <c r="T2007" i="2"/>
  <c r="T2008" i="2"/>
  <c r="T2009" i="2"/>
  <c r="T2010" i="2"/>
  <c r="T2011" i="2"/>
  <c r="T2012" i="2"/>
  <c r="T2013" i="2"/>
  <c r="T2014" i="2"/>
  <c r="T2015" i="2"/>
  <c r="T2016" i="2"/>
  <c r="T2017" i="2"/>
  <c r="T2018" i="2"/>
  <c r="T2019" i="2"/>
  <c r="T2020" i="2"/>
  <c r="T2021" i="2"/>
  <c r="T2022" i="2"/>
  <c r="T2023" i="2"/>
  <c r="T2024" i="2"/>
  <c r="T2025" i="2"/>
  <c r="T2026" i="2"/>
  <c r="T2027" i="2"/>
  <c r="T2028" i="2"/>
  <c r="T2029" i="2"/>
  <c r="T2030" i="2"/>
  <c r="T2031" i="2"/>
  <c r="T2032" i="2"/>
  <c r="T2033" i="2"/>
  <c r="T2034" i="2"/>
  <c r="T2035" i="2"/>
  <c r="T2036" i="2"/>
  <c r="T2037" i="2"/>
  <c r="T2038" i="2"/>
  <c r="T2039" i="2"/>
  <c r="T2040" i="2"/>
  <c r="T2041" i="2"/>
  <c r="T2042" i="2"/>
  <c r="T2043" i="2"/>
  <c r="T2044" i="2"/>
  <c r="T2045" i="2"/>
  <c r="T2046" i="2"/>
  <c r="T2047" i="2"/>
  <c r="T2048" i="2"/>
  <c r="T2049" i="2"/>
  <c r="T2050" i="2"/>
  <c r="T2051" i="2"/>
  <c r="T2052" i="2"/>
  <c r="T2053" i="2"/>
  <c r="T2054" i="2"/>
  <c r="T2055" i="2"/>
  <c r="T2056" i="2"/>
  <c r="T2057" i="2"/>
  <c r="T2058" i="2"/>
  <c r="T2059" i="2"/>
  <c r="T2060" i="2"/>
  <c r="T2061" i="2"/>
  <c r="T2062" i="2"/>
  <c r="T2063" i="2"/>
  <c r="T2064" i="2"/>
  <c r="T2065" i="2"/>
  <c r="T2066" i="2"/>
  <c r="T2067" i="2"/>
  <c r="T2068" i="2"/>
  <c r="T2069" i="2"/>
  <c r="T2070" i="2"/>
  <c r="T2071" i="2"/>
  <c r="T2072" i="2"/>
  <c r="T2073" i="2"/>
  <c r="T2074" i="2"/>
  <c r="T2075" i="2"/>
  <c r="T2076" i="2"/>
  <c r="T2077" i="2"/>
  <c r="T2078" i="2"/>
  <c r="T2079" i="2"/>
  <c r="T2080" i="2"/>
  <c r="T2081" i="2"/>
  <c r="T2082" i="2"/>
  <c r="T2083" i="2"/>
  <c r="T2084" i="2"/>
  <c r="T2085" i="2"/>
  <c r="T2086" i="2"/>
  <c r="T2087" i="2"/>
  <c r="T2088" i="2"/>
  <c r="T2089" i="2"/>
  <c r="T2090" i="2"/>
  <c r="T2091" i="2"/>
  <c r="T2092" i="2"/>
  <c r="T2093" i="2"/>
  <c r="T2094" i="2"/>
  <c r="T2095" i="2"/>
  <c r="T2096" i="2"/>
  <c r="T2097" i="2"/>
  <c r="T2098" i="2"/>
  <c r="T2099" i="2"/>
  <c r="T2100" i="2"/>
  <c r="T2101" i="2"/>
  <c r="T2102" i="2"/>
  <c r="T2103" i="2"/>
  <c r="T2104" i="2"/>
  <c r="T2105" i="2"/>
  <c r="T2106" i="2"/>
  <c r="T2107" i="2"/>
  <c r="T2108" i="2"/>
  <c r="T2109" i="2"/>
  <c r="T2110" i="2"/>
  <c r="T2111" i="2"/>
  <c r="T2112" i="2"/>
  <c r="T2113" i="2"/>
  <c r="T2114" i="2"/>
  <c r="T2115" i="2"/>
  <c r="T2116" i="2"/>
  <c r="T2117" i="2"/>
  <c r="T2118" i="2"/>
  <c r="T2119" i="2"/>
  <c r="T2120" i="2"/>
  <c r="T2121" i="2"/>
  <c r="T2122" i="2"/>
  <c r="T2123" i="2"/>
  <c r="T2124" i="2"/>
  <c r="T2125" i="2"/>
  <c r="T2126" i="2"/>
  <c r="T2127" i="2"/>
  <c r="T2128" i="2"/>
  <c r="T2129" i="2"/>
  <c r="T2130" i="2"/>
  <c r="T2131" i="2"/>
  <c r="T2132" i="2"/>
  <c r="T2133" i="2"/>
  <c r="T2134" i="2"/>
  <c r="T2135" i="2"/>
  <c r="T2136" i="2"/>
  <c r="T2137" i="2"/>
  <c r="T2138" i="2"/>
  <c r="T2139" i="2"/>
  <c r="T2140" i="2"/>
  <c r="T2141" i="2"/>
  <c r="T2142" i="2"/>
  <c r="T2143" i="2"/>
  <c r="T2144" i="2"/>
  <c r="T2145" i="2"/>
  <c r="T2146" i="2"/>
  <c r="T2147" i="2"/>
  <c r="T2148" i="2"/>
  <c r="T2149" i="2"/>
  <c r="T2150" i="2"/>
  <c r="T2151" i="2"/>
  <c r="T2152" i="2"/>
  <c r="T2153" i="2"/>
  <c r="T2154" i="2"/>
  <c r="T2155" i="2"/>
  <c r="T2156" i="2"/>
  <c r="T2157" i="2"/>
  <c r="T2158" i="2"/>
  <c r="T2159" i="2"/>
  <c r="T2160" i="2"/>
  <c r="T2161" i="2"/>
  <c r="T2162" i="2"/>
  <c r="T2163" i="2"/>
  <c r="T2164" i="2"/>
  <c r="T2165" i="2"/>
  <c r="T2166" i="2"/>
  <c r="T2167" i="2"/>
  <c r="T2168" i="2"/>
  <c r="T2169" i="2"/>
  <c r="T2170" i="2"/>
  <c r="T2171" i="2"/>
  <c r="T2172" i="2"/>
  <c r="T2173" i="2"/>
  <c r="T2174" i="2"/>
  <c r="T2175" i="2"/>
  <c r="T2176" i="2"/>
  <c r="T2177" i="2"/>
  <c r="T2178" i="2"/>
  <c r="T2179" i="2"/>
  <c r="T2180" i="2"/>
  <c r="T2181" i="2"/>
  <c r="T2182" i="2"/>
  <c r="T2183" i="2"/>
  <c r="T2184" i="2"/>
  <c r="T2185" i="2"/>
  <c r="T2186" i="2"/>
  <c r="T2187" i="2"/>
  <c r="T2188" i="2"/>
  <c r="T2189" i="2"/>
  <c r="T2190" i="2"/>
  <c r="T2191" i="2"/>
  <c r="T2192" i="2"/>
  <c r="T2193" i="2"/>
  <c r="T2194" i="2"/>
  <c r="T2195" i="2"/>
  <c r="T2196" i="2"/>
  <c r="T2197" i="2"/>
  <c r="T2198" i="2"/>
  <c r="T2199" i="2"/>
  <c r="T2200" i="2"/>
  <c r="T2201" i="2"/>
  <c r="T2202" i="2"/>
  <c r="T2203" i="2"/>
  <c r="T2204" i="2"/>
  <c r="T2205" i="2"/>
  <c r="T2206" i="2"/>
  <c r="T2207" i="2"/>
  <c r="T2208" i="2"/>
  <c r="T2209" i="2"/>
  <c r="T2210" i="2"/>
  <c r="T2211" i="2"/>
  <c r="T2212" i="2"/>
  <c r="T2213" i="2"/>
  <c r="T2214" i="2"/>
  <c r="T2215" i="2"/>
  <c r="T2216" i="2"/>
  <c r="T2217" i="2"/>
  <c r="T2218" i="2"/>
  <c r="T2219" i="2"/>
  <c r="T2220" i="2"/>
  <c r="T2221" i="2"/>
  <c r="T2222" i="2"/>
  <c r="T2223" i="2"/>
  <c r="T2224" i="2"/>
  <c r="T2225" i="2"/>
  <c r="T2226" i="2"/>
  <c r="T2227" i="2"/>
  <c r="T2228" i="2"/>
  <c r="T2229" i="2"/>
  <c r="T2230" i="2"/>
  <c r="T2231" i="2"/>
  <c r="T2232" i="2"/>
  <c r="T2233" i="2"/>
  <c r="T2234" i="2"/>
  <c r="T2235" i="2"/>
  <c r="T2236" i="2"/>
  <c r="T2237" i="2"/>
  <c r="T2238" i="2"/>
  <c r="T2239" i="2"/>
  <c r="T2240" i="2"/>
  <c r="T2241" i="2"/>
  <c r="T2242" i="2"/>
  <c r="T2243" i="2"/>
  <c r="T2244" i="2"/>
  <c r="T2245" i="2"/>
  <c r="T2246" i="2"/>
  <c r="T2247" i="2"/>
  <c r="T2248" i="2"/>
  <c r="T2249" i="2"/>
  <c r="T2250" i="2"/>
  <c r="T2251" i="2"/>
  <c r="T2252" i="2"/>
  <c r="T2253" i="2"/>
  <c r="T2254" i="2"/>
  <c r="T2255" i="2"/>
  <c r="T2256" i="2"/>
  <c r="T2257" i="2"/>
  <c r="T2258" i="2"/>
  <c r="T2259" i="2"/>
  <c r="T2260" i="2"/>
  <c r="T2261" i="2"/>
  <c r="T2262" i="2"/>
  <c r="T2263" i="2"/>
  <c r="T2264" i="2"/>
  <c r="T2265" i="2"/>
  <c r="T2266" i="2"/>
  <c r="T2267" i="2"/>
  <c r="T2268" i="2"/>
  <c r="T2269" i="2"/>
  <c r="T2270" i="2"/>
  <c r="T2271" i="2"/>
  <c r="T2272" i="2"/>
  <c r="T2273" i="2"/>
  <c r="T2274" i="2"/>
  <c r="T2275" i="2"/>
  <c r="T2276" i="2"/>
  <c r="T2277" i="2"/>
  <c r="T2278" i="2"/>
  <c r="T2279" i="2"/>
  <c r="T2280" i="2"/>
  <c r="T2281" i="2"/>
  <c r="T2282" i="2"/>
  <c r="T2283" i="2"/>
  <c r="T2284" i="2"/>
  <c r="T2285" i="2"/>
  <c r="T2286" i="2"/>
  <c r="T2287" i="2"/>
  <c r="T2288" i="2"/>
  <c r="T2289" i="2"/>
  <c r="T2290" i="2"/>
  <c r="T2291" i="2"/>
  <c r="T2292" i="2"/>
  <c r="T2293" i="2"/>
  <c r="T2294" i="2"/>
  <c r="T2295" i="2"/>
  <c r="T2296" i="2"/>
  <c r="T2297" i="2"/>
  <c r="T2298" i="2"/>
  <c r="T2299" i="2"/>
  <c r="T2300" i="2"/>
  <c r="T2301" i="2"/>
  <c r="T2302" i="2"/>
  <c r="T2303" i="2"/>
  <c r="T2304" i="2"/>
  <c r="T2305" i="2"/>
  <c r="T2306" i="2"/>
  <c r="T2307" i="2"/>
  <c r="T2308" i="2"/>
  <c r="T2309" i="2"/>
  <c r="T2310" i="2"/>
  <c r="T2311" i="2"/>
  <c r="T2312" i="2"/>
  <c r="T2313" i="2"/>
  <c r="T2314" i="2"/>
  <c r="T2315" i="2"/>
  <c r="T2316" i="2"/>
  <c r="T2317" i="2"/>
  <c r="T2318" i="2"/>
  <c r="T2319" i="2"/>
  <c r="T2320" i="2"/>
  <c r="T2321" i="2"/>
  <c r="T2322" i="2"/>
  <c r="T2323" i="2"/>
  <c r="T2324" i="2"/>
  <c r="T2325" i="2"/>
  <c r="T2326" i="2"/>
  <c r="T2327" i="2"/>
  <c r="T2328" i="2"/>
  <c r="T2329" i="2"/>
  <c r="T2330" i="2"/>
  <c r="T2331" i="2"/>
  <c r="T2332" i="2"/>
  <c r="T2333" i="2"/>
  <c r="T2334" i="2"/>
  <c r="T2335" i="2"/>
  <c r="T2336" i="2"/>
  <c r="T2337" i="2"/>
  <c r="T2338" i="2"/>
  <c r="T2339" i="2"/>
  <c r="T2340" i="2"/>
  <c r="T2341" i="2"/>
  <c r="T2342" i="2"/>
  <c r="T2343" i="2"/>
  <c r="T2344" i="2"/>
  <c r="T2345" i="2"/>
  <c r="T2346" i="2"/>
  <c r="T2347" i="2"/>
  <c r="T2348" i="2"/>
  <c r="T2349" i="2"/>
  <c r="T2350" i="2"/>
  <c r="T2351" i="2"/>
  <c r="T2352" i="2"/>
  <c r="T2353" i="2"/>
  <c r="T2354" i="2"/>
  <c r="T2355" i="2"/>
  <c r="T2356" i="2"/>
  <c r="T2357" i="2"/>
  <c r="T2358" i="2"/>
  <c r="T2359" i="2"/>
  <c r="T2360" i="2"/>
  <c r="T2361" i="2"/>
  <c r="T2362" i="2"/>
  <c r="T2363" i="2"/>
  <c r="T2364" i="2"/>
  <c r="T2365" i="2"/>
  <c r="T2366" i="2"/>
  <c r="T2367" i="2"/>
  <c r="T2368" i="2"/>
  <c r="T2369" i="2"/>
  <c r="T2370" i="2"/>
  <c r="T2371" i="2"/>
  <c r="T2372" i="2"/>
  <c r="T2373" i="2"/>
  <c r="T2374" i="2"/>
  <c r="T2375" i="2"/>
  <c r="T2376" i="2"/>
  <c r="T2377" i="2"/>
  <c r="T2378" i="2"/>
  <c r="T2379" i="2"/>
  <c r="T2380" i="2"/>
  <c r="T2381" i="2"/>
  <c r="T2382" i="2"/>
  <c r="T2383" i="2"/>
  <c r="T2384" i="2"/>
  <c r="T2385" i="2"/>
  <c r="T2386" i="2"/>
  <c r="T2387" i="2"/>
  <c r="T2388" i="2"/>
  <c r="T2389" i="2"/>
  <c r="T2390" i="2"/>
  <c r="T2391" i="2"/>
  <c r="T2392" i="2"/>
  <c r="T2393" i="2"/>
  <c r="T2394" i="2"/>
  <c r="T2395" i="2"/>
  <c r="T2396" i="2"/>
  <c r="T2397" i="2"/>
  <c r="T2398" i="2"/>
  <c r="T2399" i="2"/>
  <c r="T2400" i="2"/>
  <c r="T2401" i="2"/>
  <c r="T2402" i="2"/>
  <c r="T2403" i="2"/>
  <c r="T2404" i="2"/>
  <c r="T2405" i="2"/>
  <c r="T2406" i="2"/>
  <c r="T2407" i="2"/>
  <c r="T2408" i="2"/>
  <c r="T2409" i="2"/>
  <c r="T2410" i="2"/>
  <c r="T2411" i="2"/>
  <c r="T2412" i="2"/>
  <c r="T2413" i="2"/>
  <c r="T2414" i="2"/>
  <c r="T2415" i="2"/>
  <c r="T2416" i="2"/>
  <c r="T2417" i="2"/>
  <c r="T2418" i="2"/>
  <c r="T2419" i="2"/>
  <c r="T2420" i="2"/>
  <c r="T2421" i="2"/>
  <c r="T2422" i="2"/>
  <c r="T2423" i="2"/>
  <c r="T2424" i="2"/>
  <c r="T2425" i="2"/>
  <c r="T2426" i="2"/>
  <c r="T2427" i="2"/>
  <c r="T2428" i="2"/>
  <c r="T2429" i="2"/>
  <c r="T2430" i="2"/>
  <c r="T2431" i="2"/>
  <c r="T2432" i="2"/>
  <c r="T2433" i="2"/>
  <c r="T2434" i="2"/>
  <c r="T2435" i="2"/>
  <c r="T2436" i="2"/>
  <c r="T2437" i="2"/>
  <c r="T2438" i="2"/>
  <c r="T2439" i="2"/>
  <c r="T2440" i="2"/>
  <c r="T2441" i="2"/>
  <c r="T2442" i="2"/>
  <c r="T2443" i="2"/>
  <c r="T2444" i="2"/>
  <c r="T2445" i="2"/>
  <c r="T2446" i="2"/>
  <c r="T2447" i="2"/>
  <c r="T2448" i="2"/>
  <c r="T2449" i="2"/>
  <c r="T2450" i="2"/>
  <c r="T2451" i="2"/>
  <c r="T2452" i="2"/>
  <c r="T2453" i="2"/>
  <c r="T2454" i="2"/>
  <c r="T2455" i="2"/>
  <c r="T2456" i="2"/>
  <c r="T2457" i="2"/>
  <c r="T2458" i="2"/>
  <c r="T2459" i="2"/>
  <c r="T2460" i="2"/>
  <c r="T2461" i="2"/>
  <c r="T2462" i="2"/>
  <c r="T2463" i="2"/>
  <c r="T2464" i="2"/>
  <c r="T2465" i="2"/>
  <c r="T2466" i="2"/>
  <c r="T2467" i="2"/>
  <c r="T2468" i="2"/>
  <c r="T2469" i="2"/>
  <c r="T2470" i="2"/>
  <c r="T2471" i="2"/>
  <c r="T2472" i="2"/>
  <c r="T2473" i="2"/>
  <c r="T2474" i="2"/>
  <c r="T2475" i="2"/>
  <c r="T2476" i="2"/>
  <c r="T2477" i="2"/>
  <c r="T2478" i="2"/>
  <c r="T2479" i="2"/>
  <c r="T2480" i="2"/>
  <c r="T2481" i="2"/>
  <c r="T2482" i="2"/>
  <c r="T2483" i="2"/>
  <c r="T2484" i="2"/>
  <c r="T2485" i="2"/>
  <c r="T2486" i="2"/>
  <c r="T2487" i="2"/>
  <c r="T2488" i="2"/>
  <c r="T2489" i="2"/>
  <c r="T2490" i="2"/>
  <c r="T2491" i="2"/>
  <c r="T2492" i="2"/>
  <c r="T2493" i="2"/>
  <c r="T2494" i="2"/>
  <c r="T2495" i="2"/>
  <c r="T2496" i="2"/>
  <c r="T2497" i="2"/>
  <c r="T2498" i="2"/>
  <c r="T2499" i="2"/>
  <c r="T2500" i="2"/>
  <c r="T2501" i="2"/>
  <c r="T2502" i="2"/>
  <c r="T2503" i="2"/>
  <c r="T2504" i="2"/>
  <c r="T2505" i="2"/>
  <c r="T2506" i="2"/>
  <c r="T2507" i="2"/>
  <c r="T2508" i="2"/>
  <c r="T2509" i="2"/>
  <c r="T2510" i="2"/>
  <c r="T2511" i="2"/>
  <c r="T2512" i="2"/>
  <c r="T2513" i="2"/>
  <c r="T2514" i="2"/>
  <c r="T2515" i="2"/>
  <c r="T2516" i="2"/>
  <c r="T2517" i="2"/>
  <c r="T2518" i="2"/>
  <c r="T2519" i="2"/>
  <c r="T2520" i="2"/>
  <c r="T2521" i="2"/>
  <c r="T2522" i="2"/>
  <c r="T2523" i="2"/>
  <c r="T2524" i="2"/>
  <c r="T2525" i="2"/>
  <c r="T2526" i="2"/>
  <c r="T2527" i="2"/>
  <c r="T2528" i="2"/>
  <c r="T2529" i="2"/>
  <c r="T2530" i="2"/>
  <c r="T2531" i="2"/>
  <c r="T2532" i="2"/>
  <c r="T2533" i="2"/>
  <c r="T2534" i="2"/>
  <c r="T2535" i="2"/>
  <c r="T2536" i="2"/>
  <c r="T2537" i="2"/>
  <c r="T2538" i="2"/>
  <c r="T2539" i="2"/>
  <c r="T2540" i="2"/>
  <c r="T2541" i="2"/>
  <c r="T2542" i="2"/>
  <c r="T2543" i="2"/>
  <c r="T2544" i="2"/>
  <c r="T2545" i="2"/>
  <c r="T2546" i="2"/>
  <c r="T2547" i="2"/>
  <c r="T2548" i="2"/>
  <c r="T2549" i="2"/>
  <c r="T2550" i="2"/>
  <c r="T2551" i="2"/>
  <c r="T2552" i="2"/>
  <c r="T2553" i="2"/>
  <c r="T2554" i="2"/>
  <c r="T2555" i="2"/>
  <c r="T2556" i="2"/>
  <c r="T2557" i="2"/>
  <c r="T2558" i="2"/>
  <c r="T2559" i="2"/>
  <c r="T2560" i="2"/>
  <c r="T2561" i="2"/>
  <c r="T2562" i="2"/>
  <c r="T2563" i="2"/>
  <c r="T2564" i="2"/>
  <c r="T2565" i="2"/>
  <c r="T2566" i="2"/>
  <c r="T2567" i="2"/>
  <c r="T2568" i="2"/>
  <c r="T2569" i="2"/>
  <c r="T2570" i="2"/>
  <c r="T2571" i="2"/>
  <c r="T2572" i="2"/>
  <c r="T2573" i="2"/>
  <c r="T2574" i="2"/>
  <c r="T2575" i="2"/>
  <c r="T2576" i="2"/>
  <c r="T2577" i="2"/>
  <c r="T2578" i="2"/>
  <c r="T2579" i="2"/>
  <c r="T2580" i="2"/>
  <c r="T2581" i="2"/>
  <c r="T2582" i="2"/>
  <c r="T2583" i="2"/>
  <c r="T2584" i="2"/>
  <c r="T2585" i="2"/>
  <c r="T2586" i="2"/>
  <c r="T2587" i="2"/>
  <c r="T2588" i="2"/>
  <c r="T2589" i="2"/>
  <c r="T2590" i="2"/>
  <c r="T2591" i="2"/>
  <c r="T2592" i="2"/>
  <c r="T2593" i="2"/>
  <c r="T2594" i="2"/>
  <c r="T2595" i="2"/>
  <c r="T2596" i="2"/>
  <c r="T2597" i="2"/>
  <c r="T2598" i="2"/>
  <c r="T2599" i="2"/>
  <c r="T2600" i="2"/>
  <c r="T2601" i="2"/>
  <c r="T2602" i="2"/>
  <c r="T2603" i="2"/>
  <c r="T2604" i="2"/>
  <c r="T2605" i="2"/>
  <c r="T2606" i="2"/>
  <c r="T2607" i="2"/>
  <c r="T2608" i="2"/>
  <c r="T2609" i="2"/>
  <c r="T2610" i="2"/>
  <c r="T2611" i="2"/>
  <c r="T2612" i="2"/>
  <c r="T2613" i="2"/>
  <c r="T2614" i="2"/>
  <c r="T2615" i="2"/>
  <c r="T2616" i="2"/>
  <c r="T2617" i="2"/>
  <c r="T2618" i="2"/>
  <c r="T2619" i="2"/>
  <c r="T2620" i="2"/>
  <c r="T2621" i="2"/>
  <c r="T2622" i="2"/>
  <c r="T2623" i="2"/>
  <c r="T2624" i="2"/>
  <c r="T2625" i="2"/>
  <c r="T2626" i="2"/>
  <c r="T2627" i="2"/>
  <c r="T2628" i="2"/>
  <c r="T2629" i="2"/>
  <c r="T2630" i="2"/>
  <c r="T2631" i="2"/>
  <c r="T2632" i="2"/>
  <c r="T2633" i="2"/>
  <c r="T2634" i="2"/>
  <c r="T2635" i="2"/>
  <c r="T2636" i="2"/>
  <c r="T2637" i="2"/>
  <c r="T2638" i="2"/>
  <c r="T2639" i="2"/>
  <c r="T2640" i="2"/>
  <c r="T2641" i="2"/>
  <c r="T2642" i="2"/>
  <c r="T2643" i="2"/>
  <c r="T2644" i="2"/>
  <c r="T2645" i="2"/>
  <c r="T2646" i="2"/>
  <c r="T2647" i="2"/>
  <c r="T2648" i="2"/>
  <c r="T2649" i="2"/>
  <c r="T2650" i="2"/>
  <c r="T2651" i="2"/>
  <c r="T2652" i="2"/>
  <c r="T2653" i="2"/>
  <c r="T2654" i="2"/>
  <c r="T2655" i="2"/>
  <c r="T2656" i="2"/>
  <c r="T2657" i="2"/>
  <c r="T2658" i="2"/>
  <c r="T2659" i="2"/>
  <c r="T2660" i="2"/>
  <c r="T2661" i="2"/>
  <c r="T2662" i="2"/>
  <c r="T2663" i="2"/>
  <c r="T2664" i="2"/>
  <c r="T2665" i="2"/>
  <c r="T2666" i="2"/>
  <c r="T2667" i="2"/>
  <c r="T2668" i="2"/>
  <c r="T2669" i="2"/>
  <c r="T2670" i="2"/>
  <c r="T2671" i="2"/>
  <c r="T2672" i="2"/>
  <c r="T2673" i="2"/>
  <c r="T2674" i="2"/>
  <c r="T2675" i="2"/>
  <c r="T2676" i="2"/>
  <c r="T2677" i="2"/>
  <c r="T2678" i="2"/>
  <c r="T2679" i="2"/>
  <c r="T2680" i="2"/>
  <c r="T2681" i="2"/>
  <c r="T2682" i="2"/>
  <c r="T2683" i="2"/>
  <c r="T2684" i="2"/>
  <c r="T2685" i="2"/>
  <c r="T2686" i="2"/>
  <c r="T2687" i="2"/>
  <c r="T2688" i="2"/>
  <c r="T2689" i="2"/>
  <c r="T2690" i="2"/>
  <c r="T2691" i="2"/>
  <c r="T2692" i="2"/>
  <c r="T2693" i="2"/>
  <c r="T2694" i="2"/>
  <c r="T2695" i="2"/>
  <c r="T2696" i="2"/>
  <c r="T2697" i="2"/>
  <c r="T2698" i="2"/>
  <c r="T2699" i="2"/>
  <c r="T2700" i="2"/>
  <c r="T2701" i="2"/>
  <c r="T2702" i="2"/>
  <c r="T2703" i="2"/>
  <c r="T2704" i="2"/>
  <c r="T2705" i="2"/>
  <c r="T2706" i="2"/>
  <c r="T2707" i="2"/>
  <c r="T2708" i="2"/>
  <c r="T2709" i="2"/>
  <c r="T2710" i="2"/>
  <c r="T2711" i="2"/>
  <c r="T2712" i="2"/>
  <c r="T2713" i="2"/>
  <c r="T2714" i="2"/>
  <c r="T2715" i="2"/>
  <c r="T2716" i="2"/>
  <c r="T2717" i="2"/>
  <c r="T2718" i="2"/>
  <c r="T2719" i="2"/>
  <c r="T2720" i="2"/>
  <c r="T2721" i="2"/>
  <c r="T2722" i="2"/>
  <c r="T2723" i="2"/>
  <c r="T2724" i="2"/>
  <c r="T2725" i="2"/>
  <c r="T2726" i="2"/>
  <c r="T2727" i="2"/>
  <c r="T2728" i="2"/>
  <c r="T2729" i="2"/>
  <c r="T2730" i="2"/>
  <c r="T2731" i="2"/>
  <c r="T2732" i="2"/>
  <c r="T2733" i="2"/>
  <c r="T2734" i="2"/>
  <c r="T2735" i="2"/>
  <c r="T2736" i="2"/>
  <c r="T2737" i="2"/>
  <c r="T2738" i="2"/>
  <c r="T2739" i="2"/>
  <c r="T2740" i="2"/>
  <c r="T2741" i="2"/>
  <c r="T2742" i="2"/>
  <c r="T2743" i="2"/>
  <c r="T2744" i="2"/>
  <c r="T2745" i="2"/>
  <c r="T2746" i="2"/>
  <c r="T2747" i="2"/>
  <c r="T2748" i="2"/>
  <c r="T2749" i="2"/>
  <c r="T2750" i="2"/>
  <c r="T2751" i="2"/>
  <c r="T2752" i="2"/>
  <c r="T2753" i="2"/>
  <c r="T2754" i="2"/>
  <c r="T2755" i="2"/>
  <c r="T2756" i="2"/>
  <c r="T2757" i="2"/>
  <c r="T2758" i="2"/>
  <c r="T2759" i="2"/>
  <c r="T2760" i="2"/>
  <c r="T2761" i="2"/>
  <c r="T2762" i="2"/>
  <c r="T2763" i="2"/>
  <c r="T2764" i="2"/>
  <c r="T2765" i="2"/>
  <c r="T2766" i="2"/>
  <c r="T2767" i="2"/>
  <c r="T2768" i="2"/>
  <c r="T2769" i="2"/>
  <c r="T2770" i="2"/>
  <c r="T2771" i="2"/>
  <c r="T2772" i="2"/>
  <c r="T2773" i="2"/>
  <c r="T2774" i="2"/>
  <c r="T2775" i="2"/>
  <c r="T2776" i="2"/>
  <c r="T2777" i="2"/>
  <c r="T2778" i="2"/>
  <c r="T2779" i="2"/>
  <c r="T2780" i="2"/>
  <c r="T2781" i="2"/>
  <c r="T2782" i="2"/>
  <c r="T2783" i="2"/>
  <c r="T2784" i="2"/>
  <c r="T2785" i="2"/>
  <c r="T2786" i="2"/>
  <c r="T2787" i="2"/>
  <c r="T2788" i="2"/>
  <c r="T2789" i="2"/>
  <c r="T2790" i="2"/>
  <c r="T2791" i="2"/>
  <c r="T2792" i="2"/>
  <c r="T2793" i="2"/>
  <c r="T2794" i="2"/>
  <c r="T2795" i="2"/>
  <c r="T2796" i="2"/>
  <c r="T2797" i="2"/>
  <c r="T2798" i="2"/>
  <c r="T2799" i="2"/>
  <c r="T2800" i="2"/>
  <c r="T2801" i="2"/>
  <c r="T2802" i="2"/>
  <c r="T2803" i="2"/>
  <c r="T2804" i="2"/>
  <c r="T2805" i="2"/>
  <c r="T2806" i="2"/>
  <c r="T2807" i="2"/>
  <c r="T2808" i="2"/>
  <c r="T2809" i="2"/>
  <c r="T2810" i="2"/>
  <c r="T2811" i="2"/>
  <c r="T2812" i="2"/>
  <c r="T2813" i="2"/>
  <c r="T2814" i="2"/>
  <c r="T2815" i="2"/>
  <c r="T2816" i="2"/>
  <c r="T2817" i="2"/>
  <c r="T2818" i="2"/>
  <c r="T2819" i="2"/>
  <c r="T2820" i="2"/>
  <c r="T2821" i="2"/>
  <c r="T2822" i="2"/>
  <c r="T2823" i="2"/>
  <c r="T2824" i="2"/>
  <c r="T2825" i="2"/>
  <c r="T2826" i="2"/>
  <c r="T2827" i="2"/>
  <c r="T2828" i="2"/>
  <c r="T2829" i="2"/>
  <c r="T2830" i="2"/>
  <c r="T2831" i="2"/>
  <c r="T2832" i="2"/>
  <c r="T2833" i="2"/>
  <c r="T2834" i="2"/>
  <c r="T2835" i="2"/>
  <c r="T2836" i="2"/>
  <c r="T2837" i="2"/>
  <c r="T2838" i="2"/>
  <c r="T2839" i="2"/>
  <c r="T2840" i="2"/>
  <c r="T2841" i="2"/>
  <c r="T2842" i="2"/>
  <c r="T2843" i="2"/>
  <c r="T2844" i="2"/>
  <c r="T2845" i="2"/>
  <c r="T2846" i="2"/>
  <c r="T2847" i="2"/>
  <c r="T2848" i="2"/>
  <c r="T2849" i="2"/>
  <c r="T2850" i="2"/>
  <c r="T2851" i="2"/>
  <c r="T2852" i="2"/>
  <c r="T2853" i="2"/>
  <c r="T2854" i="2"/>
  <c r="T2855" i="2"/>
  <c r="T2856" i="2"/>
  <c r="T2857" i="2"/>
  <c r="T2858" i="2"/>
  <c r="T2859" i="2"/>
  <c r="T2860" i="2"/>
  <c r="T2861" i="2"/>
  <c r="T2862" i="2"/>
  <c r="T2863" i="2"/>
  <c r="T2864" i="2"/>
  <c r="T2865" i="2"/>
  <c r="T2866" i="2"/>
  <c r="T2867" i="2"/>
  <c r="T2868" i="2"/>
  <c r="T2869" i="2"/>
  <c r="T2870" i="2"/>
  <c r="T2871" i="2"/>
  <c r="T2872" i="2"/>
  <c r="T2873" i="2"/>
  <c r="T2874" i="2"/>
  <c r="T2875" i="2"/>
  <c r="T2876" i="2"/>
  <c r="T2877" i="2"/>
  <c r="T2878" i="2"/>
  <c r="T2879" i="2"/>
  <c r="T2880" i="2"/>
  <c r="T2881" i="2"/>
  <c r="T2882" i="2"/>
  <c r="T2883" i="2"/>
  <c r="T2884" i="2"/>
  <c r="T2885" i="2"/>
  <c r="T2886" i="2"/>
  <c r="T2887" i="2"/>
  <c r="T2888" i="2"/>
  <c r="T2889" i="2"/>
  <c r="T2890" i="2"/>
  <c r="T2891" i="2"/>
  <c r="T2892" i="2"/>
  <c r="T2893" i="2"/>
  <c r="T2894" i="2"/>
  <c r="T2895" i="2"/>
  <c r="T2896" i="2"/>
  <c r="T2897" i="2"/>
  <c r="T2898" i="2"/>
  <c r="T2899" i="2"/>
  <c r="T2900" i="2"/>
  <c r="T2901" i="2"/>
  <c r="T2902" i="2"/>
  <c r="T2903" i="2"/>
  <c r="T2904" i="2"/>
  <c r="T2905" i="2"/>
  <c r="T2906" i="2"/>
  <c r="T2907" i="2"/>
  <c r="T2908" i="2"/>
  <c r="T2909" i="2"/>
  <c r="T2910" i="2"/>
  <c r="T2911" i="2"/>
  <c r="T2912" i="2"/>
  <c r="T2913" i="2"/>
  <c r="T2914" i="2"/>
  <c r="T2915" i="2"/>
  <c r="T2916" i="2"/>
  <c r="T2917" i="2"/>
  <c r="T2918" i="2"/>
  <c r="T2919" i="2"/>
  <c r="T2920" i="2"/>
  <c r="T2921" i="2"/>
  <c r="T2922" i="2"/>
  <c r="T2923" i="2"/>
  <c r="T2924" i="2"/>
  <c r="T2925" i="2"/>
  <c r="T2926" i="2"/>
  <c r="T2927" i="2"/>
  <c r="T2928" i="2"/>
  <c r="T2929" i="2"/>
  <c r="T2930" i="2"/>
  <c r="T2931" i="2"/>
  <c r="T2932" i="2"/>
  <c r="T2933" i="2"/>
  <c r="T2934" i="2"/>
  <c r="T2935" i="2"/>
  <c r="T2936" i="2"/>
  <c r="T2937" i="2"/>
  <c r="T2938" i="2"/>
  <c r="T2939" i="2"/>
  <c r="T2940" i="2"/>
  <c r="T2941" i="2"/>
  <c r="T2942" i="2"/>
  <c r="T2943" i="2"/>
  <c r="T2944" i="2"/>
  <c r="T2945" i="2"/>
  <c r="T2946" i="2"/>
  <c r="T2947" i="2"/>
  <c r="T2948" i="2"/>
  <c r="T2949" i="2"/>
  <c r="T2950" i="2"/>
  <c r="T2951" i="2"/>
  <c r="T2952" i="2"/>
  <c r="T2953" i="2"/>
  <c r="T2954" i="2"/>
  <c r="T2955" i="2"/>
  <c r="T2956" i="2"/>
  <c r="T2957" i="2"/>
  <c r="T2958" i="2"/>
  <c r="T2959" i="2"/>
  <c r="T2960" i="2"/>
  <c r="T2961" i="2"/>
  <c r="T2962" i="2"/>
  <c r="T2963" i="2"/>
  <c r="T2964" i="2"/>
  <c r="T2965" i="2"/>
  <c r="T2966" i="2"/>
  <c r="T2967" i="2"/>
  <c r="T2968" i="2"/>
  <c r="T2969" i="2"/>
  <c r="T2970" i="2"/>
  <c r="T2971" i="2"/>
  <c r="T2972" i="2"/>
  <c r="T2973" i="2"/>
  <c r="T2974" i="2"/>
  <c r="T2975" i="2"/>
  <c r="T2976" i="2"/>
  <c r="T2977" i="2"/>
  <c r="T2978" i="2"/>
  <c r="T2979" i="2"/>
  <c r="T2980" i="2"/>
  <c r="T2981" i="2"/>
  <c r="T2982" i="2"/>
  <c r="T2983" i="2"/>
  <c r="T2984" i="2"/>
  <c r="T2985" i="2"/>
  <c r="T2986" i="2"/>
  <c r="T2987" i="2"/>
  <c r="T2988" i="2"/>
  <c r="T2989" i="2"/>
  <c r="T2990" i="2"/>
  <c r="T2991" i="2"/>
  <c r="T2992" i="2"/>
  <c r="T2993" i="2"/>
  <c r="T2994" i="2"/>
  <c r="T2995" i="2"/>
  <c r="T2996" i="2"/>
  <c r="T2997" i="2"/>
  <c r="T2998" i="2"/>
  <c r="T2999" i="2"/>
  <c r="T3000" i="2"/>
  <c r="T3001" i="2"/>
  <c r="T3002" i="2"/>
  <c r="T3003" i="2"/>
  <c r="T3004" i="2"/>
  <c r="T3005" i="2"/>
  <c r="T3006" i="2"/>
  <c r="T3007" i="2"/>
  <c r="T3008" i="2"/>
  <c r="T3009" i="2"/>
  <c r="T3010" i="2"/>
  <c r="T3011" i="2"/>
  <c r="T3012" i="2"/>
  <c r="T3013" i="2"/>
  <c r="T3014" i="2"/>
  <c r="T3015" i="2"/>
  <c r="T3016" i="2"/>
  <c r="T3017" i="2"/>
  <c r="T3018" i="2"/>
  <c r="T3019" i="2"/>
  <c r="T3020" i="2"/>
  <c r="T3021" i="2"/>
  <c r="T3022" i="2"/>
  <c r="T3023" i="2"/>
  <c r="T3024" i="2"/>
  <c r="T3025" i="2"/>
  <c r="T3026" i="2"/>
  <c r="T3027" i="2"/>
  <c r="T3028" i="2"/>
  <c r="T3029" i="2"/>
  <c r="T3030" i="2"/>
  <c r="T3031" i="2"/>
  <c r="T3032" i="2"/>
  <c r="T3033" i="2"/>
  <c r="T3034" i="2"/>
  <c r="T3035" i="2"/>
  <c r="T3036" i="2"/>
  <c r="T3037" i="2"/>
  <c r="T3038" i="2"/>
  <c r="T3039" i="2"/>
  <c r="T3040" i="2"/>
  <c r="T3041" i="2"/>
  <c r="T3042" i="2"/>
  <c r="T3043" i="2"/>
  <c r="T3044" i="2"/>
  <c r="T3045" i="2"/>
  <c r="T3046" i="2"/>
  <c r="T3047" i="2"/>
  <c r="T3048" i="2"/>
  <c r="T3049" i="2"/>
  <c r="T3050" i="2"/>
  <c r="T3051" i="2"/>
  <c r="T3052" i="2"/>
  <c r="T3053" i="2"/>
  <c r="T3054" i="2"/>
  <c r="T3055" i="2"/>
  <c r="T3056" i="2"/>
  <c r="T3057" i="2"/>
  <c r="T3058" i="2"/>
  <c r="T3059" i="2"/>
  <c r="T3060" i="2"/>
  <c r="T3061" i="2"/>
  <c r="T3062" i="2"/>
  <c r="T3063" i="2"/>
  <c r="T3064" i="2"/>
  <c r="T3065" i="2"/>
  <c r="T3066" i="2"/>
  <c r="T3067" i="2"/>
  <c r="T3068" i="2"/>
  <c r="T3069" i="2"/>
  <c r="T3070" i="2"/>
  <c r="T3071" i="2"/>
  <c r="T3072" i="2"/>
  <c r="T3073" i="2"/>
  <c r="T3074" i="2"/>
  <c r="T3075" i="2"/>
  <c r="T3076" i="2"/>
  <c r="T3077" i="2"/>
  <c r="T3078" i="2"/>
  <c r="T3079" i="2"/>
  <c r="T3080" i="2"/>
  <c r="T3081" i="2"/>
  <c r="T3082" i="2"/>
  <c r="T3083" i="2"/>
  <c r="T3084" i="2"/>
  <c r="T3085" i="2"/>
  <c r="T3086" i="2"/>
  <c r="T3087" i="2"/>
  <c r="T3088" i="2"/>
  <c r="T3089" i="2"/>
  <c r="T3090" i="2"/>
  <c r="T3091" i="2"/>
  <c r="T3092" i="2"/>
  <c r="T3093" i="2"/>
  <c r="T3094" i="2"/>
  <c r="T3095" i="2"/>
  <c r="T3096" i="2"/>
  <c r="T3097" i="2"/>
  <c r="T3098" i="2"/>
  <c r="T3099" i="2"/>
  <c r="T3100" i="2"/>
  <c r="T3101" i="2"/>
  <c r="T3102" i="2"/>
  <c r="T3103" i="2"/>
  <c r="T3104" i="2"/>
  <c r="T3105" i="2"/>
  <c r="T3106" i="2"/>
  <c r="T3107" i="2"/>
  <c r="T3108" i="2"/>
  <c r="T3109" i="2"/>
  <c r="T3110" i="2"/>
  <c r="T3111" i="2"/>
  <c r="T3112" i="2"/>
  <c r="T3113" i="2"/>
  <c r="T3114" i="2"/>
  <c r="T3115" i="2"/>
  <c r="T3116" i="2"/>
  <c r="T3117" i="2"/>
  <c r="T3118" i="2"/>
  <c r="T3119" i="2"/>
  <c r="T3120" i="2"/>
  <c r="T3121" i="2"/>
  <c r="T3122" i="2"/>
  <c r="T3123" i="2"/>
  <c r="T3124" i="2"/>
  <c r="T3125" i="2"/>
  <c r="T3126" i="2"/>
  <c r="T3127" i="2"/>
  <c r="T3128" i="2"/>
  <c r="T3129" i="2"/>
  <c r="T3130" i="2"/>
  <c r="T3131" i="2"/>
  <c r="T3132" i="2"/>
  <c r="T3133" i="2"/>
  <c r="T3134" i="2"/>
  <c r="T3135" i="2"/>
  <c r="T3136" i="2"/>
  <c r="T3137" i="2"/>
  <c r="T3138" i="2"/>
  <c r="T3139" i="2"/>
  <c r="T3140" i="2"/>
  <c r="T3141" i="2"/>
  <c r="T3142" i="2"/>
  <c r="T3143" i="2"/>
  <c r="T3144" i="2"/>
  <c r="T3145" i="2"/>
  <c r="T3146" i="2"/>
  <c r="T3147" i="2"/>
  <c r="T3148" i="2"/>
  <c r="T3149" i="2"/>
  <c r="T3150" i="2"/>
  <c r="T3151" i="2"/>
  <c r="T3152" i="2"/>
  <c r="T3153" i="2"/>
  <c r="T3154" i="2"/>
  <c r="T3155" i="2"/>
  <c r="T3156" i="2"/>
  <c r="T3157" i="2"/>
  <c r="T3158" i="2"/>
  <c r="T3159" i="2"/>
  <c r="T3160" i="2"/>
  <c r="T3161" i="2"/>
  <c r="T3162" i="2"/>
  <c r="T3163" i="2"/>
  <c r="T3164" i="2"/>
  <c r="T3165" i="2"/>
  <c r="T3166" i="2"/>
  <c r="T3167" i="2"/>
  <c r="T3168" i="2"/>
  <c r="T3169" i="2"/>
  <c r="T3170" i="2"/>
  <c r="T3171" i="2"/>
  <c r="T3172" i="2"/>
  <c r="T3173" i="2"/>
  <c r="T3174" i="2"/>
  <c r="T3175" i="2"/>
  <c r="T3176" i="2"/>
  <c r="T3177" i="2"/>
  <c r="T3178" i="2"/>
  <c r="T3179" i="2"/>
  <c r="T3180" i="2"/>
  <c r="T3181" i="2"/>
  <c r="T3182" i="2"/>
  <c r="T3183" i="2"/>
  <c r="T3184" i="2"/>
  <c r="T3185" i="2"/>
  <c r="T3186" i="2"/>
  <c r="T3187" i="2"/>
  <c r="T3188" i="2"/>
  <c r="T3189" i="2"/>
  <c r="T3190" i="2"/>
  <c r="T3191" i="2"/>
  <c r="T3192" i="2"/>
  <c r="T3193" i="2"/>
  <c r="T3194" i="2"/>
  <c r="T3195" i="2"/>
  <c r="T3196" i="2"/>
  <c r="T3197" i="2"/>
  <c r="T3198" i="2"/>
  <c r="T3199" i="2"/>
  <c r="T3200" i="2"/>
  <c r="T3201" i="2"/>
  <c r="T3202" i="2"/>
  <c r="T3203" i="2"/>
  <c r="T3204" i="2"/>
  <c r="T3205" i="2"/>
  <c r="T3206" i="2"/>
  <c r="T3207" i="2"/>
  <c r="T3208" i="2"/>
  <c r="T3209" i="2"/>
  <c r="T3210" i="2"/>
  <c r="T3211" i="2"/>
  <c r="T3212" i="2"/>
  <c r="T3213" i="2"/>
  <c r="T3214" i="2"/>
  <c r="T3215" i="2"/>
  <c r="T3216" i="2"/>
  <c r="T3217" i="2"/>
  <c r="T3218" i="2"/>
  <c r="T3219" i="2"/>
  <c r="T3220" i="2"/>
  <c r="T3221" i="2"/>
  <c r="T3222" i="2"/>
  <c r="T3223" i="2"/>
  <c r="T3224" i="2"/>
  <c r="T3225" i="2"/>
  <c r="T3226" i="2"/>
  <c r="T3227" i="2"/>
  <c r="T3228" i="2"/>
  <c r="T3229" i="2"/>
  <c r="T3230" i="2"/>
  <c r="T3231" i="2"/>
  <c r="T3232" i="2"/>
  <c r="T3233" i="2"/>
  <c r="T3234" i="2"/>
  <c r="T3235" i="2"/>
  <c r="T3236" i="2"/>
  <c r="T3237" i="2"/>
  <c r="T3238" i="2"/>
  <c r="T3239" i="2"/>
  <c r="T3240" i="2"/>
  <c r="T3241" i="2"/>
  <c r="T3242" i="2"/>
  <c r="T3243" i="2"/>
  <c r="T3244" i="2"/>
  <c r="T3245" i="2"/>
  <c r="T3246" i="2"/>
  <c r="T3247" i="2"/>
  <c r="T3248" i="2"/>
  <c r="T3249" i="2"/>
  <c r="T3250" i="2"/>
  <c r="T3251" i="2"/>
  <c r="T3252" i="2"/>
  <c r="T3253" i="2"/>
  <c r="T3254" i="2"/>
  <c r="T3255" i="2"/>
  <c r="T3256" i="2"/>
  <c r="T3257" i="2"/>
  <c r="T3258" i="2"/>
  <c r="T3259" i="2"/>
  <c r="T3260" i="2"/>
  <c r="T3261" i="2"/>
  <c r="T3262" i="2"/>
  <c r="T3263" i="2"/>
  <c r="T3264" i="2"/>
  <c r="T3265" i="2"/>
  <c r="T3266" i="2"/>
  <c r="T3267" i="2"/>
  <c r="T3268" i="2"/>
  <c r="T3269" i="2"/>
  <c r="T3270" i="2"/>
  <c r="T3271" i="2"/>
  <c r="T3272" i="2"/>
  <c r="T3273" i="2"/>
  <c r="T3274" i="2"/>
  <c r="T3275" i="2"/>
  <c r="T3276" i="2"/>
  <c r="T3277" i="2"/>
  <c r="T3278" i="2"/>
  <c r="T3279" i="2"/>
  <c r="T3280" i="2"/>
  <c r="T3281" i="2"/>
  <c r="T3282" i="2"/>
  <c r="T3283" i="2"/>
  <c r="T3284" i="2"/>
  <c r="T3285" i="2"/>
  <c r="T3286" i="2"/>
  <c r="T3287" i="2"/>
  <c r="T3288" i="2"/>
  <c r="T3289" i="2"/>
  <c r="T3290" i="2"/>
  <c r="T3291" i="2"/>
  <c r="T3292" i="2"/>
  <c r="T3293" i="2"/>
  <c r="T3294" i="2"/>
  <c r="T3295" i="2"/>
  <c r="T3296" i="2"/>
  <c r="T3297" i="2"/>
  <c r="T3298" i="2"/>
  <c r="T3299" i="2"/>
  <c r="T3300" i="2"/>
  <c r="T3301" i="2"/>
  <c r="T3302" i="2"/>
  <c r="T3303" i="2"/>
  <c r="T3304" i="2"/>
  <c r="T3305" i="2"/>
  <c r="T3306" i="2"/>
  <c r="T3307" i="2"/>
  <c r="T3308" i="2"/>
  <c r="T3309" i="2"/>
  <c r="T3310" i="2"/>
  <c r="T3311" i="2"/>
  <c r="T3312" i="2"/>
  <c r="T3313" i="2"/>
  <c r="T3314" i="2"/>
  <c r="T3315" i="2"/>
  <c r="T3316" i="2"/>
  <c r="T3317" i="2"/>
  <c r="T3318" i="2"/>
  <c r="T3319" i="2"/>
  <c r="T3320" i="2"/>
  <c r="T3321" i="2"/>
  <c r="T3322" i="2"/>
  <c r="T3323" i="2"/>
  <c r="T3324" i="2"/>
  <c r="T3325" i="2"/>
  <c r="T3326" i="2"/>
  <c r="T3327" i="2"/>
  <c r="T3328" i="2"/>
  <c r="T3329" i="2"/>
  <c r="T3330" i="2"/>
  <c r="T3331" i="2"/>
  <c r="T3332" i="2"/>
  <c r="T3333" i="2"/>
  <c r="T3334" i="2"/>
  <c r="T3335" i="2"/>
  <c r="T3336" i="2"/>
  <c r="T3337" i="2"/>
  <c r="T3338" i="2"/>
  <c r="T3339" i="2"/>
  <c r="T3340" i="2"/>
  <c r="T3341" i="2"/>
  <c r="T3342" i="2"/>
  <c r="T3343" i="2"/>
  <c r="T3344" i="2"/>
  <c r="T3345" i="2"/>
  <c r="T3346" i="2"/>
  <c r="T3347" i="2"/>
  <c r="T3348" i="2"/>
  <c r="T3349" i="2"/>
  <c r="T3350" i="2"/>
  <c r="T3351" i="2"/>
  <c r="T3352" i="2"/>
  <c r="T3353" i="2"/>
  <c r="T3354" i="2"/>
  <c r="T3355" i="2"/>
  <c r="T3356" i="2"/>
  <c r="T3357" i="2"/>
  <c r="T3358" i="2"/>
  <c r="T3359" i="2"/>
  <c r="T3360" i="2"/>
  <c r="T3361" i="2"/>
  <c r="T3362" i="2"/>
  <c r="T3363" i="2"/>
  <c r="T3364" i="2"/>
  <c r="T3365" i="2"/>
  <c r="T3366" i="2"/>
  <c r="T3367" i="2"/>
  <c r="T3368" i="2"/>
  <c r="T3369" i="2"/>
  <c r="T3370" i="2"/>
  <c r="T3371" i="2"/>
  <c r="T3372" i="2"/>
  <c r="T3373" i="2"/>
  <c r="T3374" i="2"/>
  <c r="T3375" i="2"/>
  <c r="T3376" i="2"/>
  <c r="T3377" i="2"/>
  <c r="T3378" i="2"/>
  <c r="T3379" i="2"/>
  <c r="T3380" i="2"/>
  <c r="T3381" i="2"/>
  <c r="T3382" i="2"/>
  <c r="T3383" i="2"/>
  <c r="T3384" i="2"/>
  <c r="T3385" i="2"/>
  <c r="T3386" i="2"/>
  <c r="T3387" i="2"/>
  <c r="T3388" i="2"/>
  <c r="T3389" i="2"/>
  <c r="T3390" i="2"/>
  <c r="T3391" i="2"/>
  <c r="T3392" i="2"/>
  <c r="T3393" i="2"/>
  <c r="T3394" i="2"/>
  <c r="T3395" i="2"/>
  <c r="T3396" i="2"/>
  <c r="T3397" i="2"/>
  <c r="T3398" i="2"/>
  <c r="T3399" i="2"/>
  <c r="T3400" i="2"/>
  <c r="T3401" i="2"/>
  <c r="T3402" i="2"/>
  <c r="T3403" i="2"/>
  <c r="T3404" i="2"/>
  <c r="T3405" i="2"/>
  <c r="T3406" i="2"/>
  <c r="T3407" i="2"/>
  <c r="T3408" i="2"/>
  <c r="T3409" i="2"/>
  <c r="T3410" i="2"/>
  <c r="T3411" i="2"/>
  <c r="T3412" i="2"/>
  <c r="T3413" i="2"/>
  <c r="T3414" i="2"/>
  <c r="T3415" i="2"/>
  <c r="T3416" i="2"/>
  <c r="T3417" i="2"/>
  <c r="T3418" i="2"/>
  <c r="T3419" i="2"/>
  <c r="T3420" i="2"/>
  <c r="T3421" i="2"/>
  <c r="T3422" i="2"/>
  <c r="T3423" i="2"/>
  <c r="T3424" i="2"/>
  <c r="T3425" i="2"/>
  <c r="T3426" i="2"/>
  <c r="T3427" i="2"/>
  <c r="T3428" i="2"/>
  <c r="T3429" i="2"/>
  <c r="T3430" i="2"/>
  <c r="T3431" i="2"/>
  <c r="T3432" i="2"/>
  <c r="T3433" i="2"/>
  <c r="T3434" i="2"/>
  <c r="T3435" i="2"/>
  <c r="T3436" i="2"/>
  <c r="T3437" i="2"/>
  <c r="T3438" i="2"/>
  <c r="T3439" i="2"/>
  <c r="T3440" i="2"/>
  <c r="T3441" i="2"/>
  <c r="T3442" i="2"/>
  <c r="T3443" i="2"/>
  <c r="T3444" i="2"/>
  <c r="T3445" i="2"/>
  <c r="T3446" i="2"/>
  <c r="T3447" i="2"/>
  <c r="T3448" i="2"/>
  <c r="T3449" i="2"/>
  <c r="T3450" i="2"/>
  <c r="T3451" i="2"/>
  <c r="T3452" i="2"/>
  <c r="T3453" i="2"/>
  <c r="T3454" i="2"/>
  <c r="T3455" i="2"/>
  <c r="T3456" i="2"/>
  <c r="T3457" i="2"/>
  <c r="T3458" i="2"/>
  <c r="T3459" i="2"/>
  <c r="T3460" i="2"/>
  <c r="T3461" i="2"/>
  <c r="T3462" i="2"/>
  <c r="T3463" i="2"/>
  <c r="T3464" i="2"/>
  <c r="T3465" i="2"/>
  <c r="T3466" i="2"/>
  <c r="T3467" i="2"/>
  <c r="T3468" i="2"/>
  <c r="T3469" i="2"/>
  <c r="T3470" i="2"/>
  <c r="T3471" i="2"/>
  <c r="T3472" i="2"/>
  <c r="T3473" i="2"/>
  <c r="T3474" i="2"/>
  <c r="T3475" i="2"/>
  <c r="T3476" i="2"/>
  <c r="T3477" i="2"/>
  <c r="T3478" i="2"/>
  <c r="T3479" i="2"/>
  <c r="T3480" i="2"/>
  <c r="T3481" i="2"/>
  <c r="T3482" i="2"/>
  <c r="T3483" i="2"/>
  <c r="T3484" i="2"/>
  <c r="T3485" i="2"/>
  <c r="T3486" i="2"/>
  <c r="T3487" i="2"/>
  <c r="T3488" i="2"/>
  <c r="T3489" i="2"/>
  <c r="T3490" i="2"/>
  <c r="T3491" i="2"/>
  <c r="T3492" i="2"/>
  <c r="T3493" i="2"/>
  <c r="T3494" i="2"/>
  <c r="T3495" i="2"/>
  <c r="T3496" i="2"/>
  <c r="T3497" i="2"/>
  <c r="T3498" i="2"/>
  <c r="T3499" i="2"/>
  <c r="T3500" i="2"/>
  <c r="T3501" i="2"/>
  <c r="T3502" i="2"/>
  <c r="T3503" i="2"/>
  <c r="T3504" i="2"/>
  <c r="T3505" i="2"/>
  <c r="T3506" i="2"/>
  <c r="T3507" i="2"/>
  <c r="T3508" i="2"/>
  <c r="T3509" i="2"/>
  <c r="T3510" i="2"/>
  <c r="T3511" i="2"/>
  <c r="T3512" i="2"/>
  <c r="T3513" i="2"/>
  <c r="T3514" i="2"/>
  <c r="T3515" i="2"/>
  <c r="T3516" i="2"/>
  <c r="T3517" i="2"/>
  <c r="T3518" i="2"/>
  <c r="T3519" i="2"/>
  <c r="T3520" i="2"/>
  <c r="T3521" i="2"/>
  <c r="T3522" i="2"/>
  <c r="T3523" i="2"/>
  <c r="T3524" i="2"/>
  <c r="T3525" i="2"/>
  <c r="T3526" i="2"/>
  <c r="T3527" i="2"/>
  <c r="T3528" i="2"/>
  <c r="T3529" i="2"/>
  <c r="T3530" i="2"/>
  <c r="T3531" i="2"/>
  <c r="T3532" i="2"/>
  <c r="T3533" i="2"/>
  <c r="T3534" i="2"/>
  <c r="T3535" i="2"/>
  <c r="T3536" i="2"/>
  <c r="T3537" i="2"/>
  <c r="T3538" i="2"/>
  <c r="T3539" i="2"/>
  <c r="T3540" i="2"/>
  <c r="T3541" i="2"/>
  <c r="T3542" i="2"/>
  <c r="T3543" i="2"/>
  <c r="T3544" i="2"/>
  <c r="T3545" i="2"/>
  <c r="T3546" i="2"/>
  <c r="T3547" i="2"/>
  <c r="T3548" i="2"/>
  <c r="T3549" i="2"/>
  <c r="T3550" i="2"/>
  <c r="T3551" i="2"/>
  <c r="T3552" i="2"/>
  <c r="T3553" i="2"/>
  <c r="T3554" i="2"/>
  <c r="T3555" i="2"/>
  <c r="T3556" i="2"/>
  <c r="T3557" i="2"/>
  <c r="T3558" i="2"/>
  <c r="T3559" i="2"/>
  <c r="T3560" i="2"/>
  <c r="T3561" i="2"/>
  <c r="T3562" i="2"/>
  <c r="T3563" i="2"/>
  <c r="T3564" i="2"/>
  <c r="T3565" i="2"/>
  <c r="T3566" i="2"/>
  <c r="T3567" i="2"/>
  <c r="T3568" i="2"/>
  <c r="T3569" i="2"/>
  <c r="T3570" i="2"/>
  <c r="T3571" i="2"/>
  <c r="T3572" i="2"/>
  <c r="T3573" i="2"/>
  <c r="T3574" i="2"/>
  <c r="T3575" i="2"/>
  <c r="T3576" i="2"/>
  <c r="T3577" i="2"/>
  <c r="T3578" i="2"/>
  <c r="T3579" i="2"/>
  <c r="T3580" i="2"/>
  <c r="T3581" i="2"/>
  <c r="T3582" i="2"/>
  <c r="T3583" i="2"/>
  <c r="T3584" i="2"/>
  <c r="T3585" i="2"/>
  <c r="T3586" i="2"/>
  <c r="T3587" i="2"/>
  <c r="T3588" i="2"/>
  <c r="T3589" i="2"/>
  <c r="T3590" i="2"/>
  <c r="T3591" i="2"/>
  <c r="T3592" i="2"/>
  <c r="T3593" i="2"/>
  <c r="T3594" i="2"/>
  <c r="T3595" i="2"/>
  <c r="T3596" i="2"/>
  <c r="T3597" i="2"/>
  <c r="T3598" i="2"/>
  <c r="T3599" i="2"/>
  <c r="T3600" i="2"/>
  <c r="T3601" i="2"/>
  <c r="T3602" i="2"/>
  <c r="T3603" i="2"/>
  <c r="T3604" i="2"/>
  <c r="T3605" i="2"/>
  <c r="T3606" i="2"/>
  <c r="T3607" i="2"/>
  <c r="T3608" i="2"/>
  <c r="T3609" i="2"/>
  <c r="T3610" i="2"/>
  <c r="T3611" i="2"/>
  <c r="T3612" i="2"/>
  <c r="T3613" i="2"/>
  <c r="T3614" i="2"/>
  <c r="T3615" i="2"/>
  <c r="T3616" i="2"/>
  <c r="T3617" i="2"/>
  <c r="T3618" i="2"/>
  <c r="T3619" i="2"/>
  <c r="T3620" i="2"/>
  <c r="T3621" i="2"/>
  <c r="T3622" i="2"/>
  <c r="T3623" i="2"/>
  <c r="T3624" i="2"/>
  <c r="T3625" i="2"/>
  <c r="T3626" i="2"/>
  <c r="T3627" i="2"/>
  <c r="T3628" i="2"/>
  <c r="T3629" i="2"/>
  <c r="T3630" i="2"/>
  <c r="T3631" i="2"/>
  <c r="T3632" i="2"/>
  <c r="T3633" i="2"/>
  <c r="T3634" i="2"/>
  <c r="T3635" i="2"/>
  <c r="T3636" i="2"/>
  <c r="T3637" i="2"/>
  <c r="T3638" i="2"/>
  <c r="T3639" i="2"/>
  <c r="T3640" i="2"/>
  <c r="T3641" i="2"/>
  <c r="T3642" i="2"/>
  <c r="T3643" i="2"/>
  <c r="T3644" i="2"/>
  <c r="T3645" i="2"/>
  <c r="T3646" i="2"/>
  <c r="T3647" i="2"/>
  <c r="T3648" i="2"/>
  <c r="T3649" i="2"/>
  <c r="T3650" i="2"/>
  <c r="T3651" i="2"/>
  <c r="T3652" i="2"/>
  <c r="T3653" i="2"/>
  <c r="T3654" i="2"/>
  <c r="T3655" i="2"/>
  <c r="T3656" i="2"/>
  <c r="T3657" i="2"/>
  <c r="T3658" i="2"/>
  <c r="T3659" i="2"/>
  <c r="T3660" i="2"/>
  <c r="T3661" i="2"/>
  <c r="T3662" i="2"/>
  <c r="T3663" i="2"/>
  <c r="T3664" i="2"/>
  <c r="T3665" i="2"/>
  <c r="T3666" i="2"/>
  <c r="T3667" i="2"/>
  <c r="T3668" i="2"/>
  <c r="T3669" i="2"/>
  <c r="T3670" i="2"/>
  <c r="T3671" i="2"/>
  <c r="T3672" i="2"/>
  <c r="T3673" i="2"/>
  <c r="T3674" i="2"/>
  <c r="T3675" i="2"/>
  <c r="T3676" i="2"/>
  <c r="T3677" i="2"/>
  <c r="T3678" i="2"/>
  <c r="T3679" i="2"/>
  <c r="T3680" i="2"/>
  <c r="T3681" i="2"/>
  <c r="T3682" i="2"/>
  <c r="T3683" i="2"/>
  <c r="T3684" i="2"/>
  <c r="T3685" i="2"/>
  <c r="T3686" i="2"/>
  <c r="T3687" i="2"/>
  <c r="T3688" i="2"/>
  <c r="T3689" i="2"/>
  <c r="T3690" i="2"/>
  <c r="T3691" i="2"/>
  <c r="T3692" i="2"/>
  <c r="T3693" i="2"/>
  <c r="T3694" i="2"/>
  <c r="T3695" i="2"/>
  <c r="T3696" i="2"/>
  <c r="T3697" i="2"/>
  <c r="T3698" i="2"/>
  <c r="T3699" i="2"/>
  <c r="T3700" i="2"/>
  <c r="T3701" i="2"/>
  <c r="T3702" i="2"/>
  <c r="T3703" i="2"/>
  <c r="T3704" i="2"/>
  <c r="T3705" i="2"/>
  <c r="T3706" i="2"/>
  <c r="T3707" i="2"/>
  <c r="T3708" i="2"/>
  <c r="T3709" i="2"/>
  <c r="T3710" i="2"/>
  <c r="T3711" i="2"/>
  <c r="T3712" i="2"/>
  <c r="T3713" i="2"/>
  <c r="T3714" i="2"/>
  <c r="T3715" i="2"/>
  <c r="T3716" i="2"/>
  <c r="T3717" i="2"/>
  <c r="T3718" i="2"/>
  <c r="T3719" i="2"/>
  <c r="T3720" i="2"/>
  <c r="T3721" i="2"/>
  <c r="T3722" i="2"/>
  <c r="T3723" i="2"/>
  <c r="T3724" i="2"/>
  <c r="T3725" i="2"/>
  <c r="T3726" i="2"/>
  <c r="T3727" i="2"/>
  <c r="T3728" i="2"/>
  <c r="T3729" i="2"/>
  <c r="T3730" i="2"/>
  <c r="T3731" i="2"/>
  <c r="T3732" i="2"/>
  <c r="T3733" i="2"/>
  <c r="T3734" i="2"/>
  <c r="T3735" i="2"/>
  <c r="T3736" i="2"/>
  <c r="T3737" i="2"/>
  <c r="T3738" i="2"/>
  <c r="T3739" i="2"/>
  <c r="T3740" i="2"/>
  <c r="T3741" i="2"/>
  <c r="T3742" i="2"/>
  <c r="T3743" i="2"/>
  <c r="T3744" i="2"/>
  <c r="T3745" i="2"/>
  <c r="T3746" i="2"/>
  <c r="T3747" i="2"/>
  <c r="T3748" i="2"/>
  <c r="T3749" i="2"/>
  <c r="T3750" i="2"/>
  <c r="T3751" i="2"/>
  <c r="T3752" i="2"/>
  <c r="T3753" i="2"/>
  <c r="T3754" i="2"/>
  <c r="T3755" i="2"/>
  <c r="T3756" i="2"/>
  <c r="T3757" i="2"/>
  <c r="T3758" i="2"/>
  <c r="T3759" i="2"/>
  <c r="T3760" i="2"/>
  <c r="T3761" i="2"/>
  <c r="T3762" i="2"/>
  <c r="T3763" i="2"/>
  <c r="T3764" i="2"/>
  <c r="T3765" i="2"/>
  <c r="T3766" i="2"/>
  <c r="T3767" i="2"/>
  <c r="T3768" i="2"/>
  <c r="T3769" i="2"/>
  <c r="T3770" i="2"/>
  <c r="T3771" i="2"/>
  <c r="T3772" i="2"/>
  <c r="T3773" i="2"/>
  <c r="T3774" i="2"/>
  <c r="T3775" i="2"/>
  <c r="T3776" i="2"/>
  <c r="T3777" i="2"/>
  <c r="T3778" i="2"/>
  <c r="T3779" i="2"/>
  <c r="T3780" i="2"/>
  <c r="T3781" i="2"/>
  <c r="T3782" i="2"/>
  <c r="T3783" i="2"/>
  <c r="T3784" i="2"/>
  <c r="T3785" i="2"/>
  <c r="T3786" i="2"/>
  <c r="T3787" i="2"/>
  <c r="T3788" i="2"/>
  <c r="T3789" i="2"/>
  <c r="T3790" i="2"/>
  <c r="T3791" i="2"/>
  <c r="T3792" i="2"/>
  <c r="T3793" i="2"/>
  <c r="T3794" i="2"/>
  <c r="T3795" i="2"/>
  <c r="T3796" i="2"/>
  <c r="T3797" i="2"/>
  <c r="T3798" i="2"/>
  <c r="T3799" i="2"/>
  <c r="T3800" i="2"/>
  <c r="T3801" i="2"/>
  <c r="T3802" i="2"/>
  <c r="T3803" i="2"/>
  <c r="T3804" i="2"/>
  <c r="T3805" i="2"/>
  <c r="T3806" i="2"/>
  <c r="T3807" i="2"/>
  <c r="T3808" i="2"/>
  <c r="T3809" i="2"/>
  <c r="T3810" i="2"/>
  <c r="T3811" i="2"/>
  <c r="T3812" i="2"/>
  <c r="T3813" i="2"/>
  <c r="T3814" i="2"/>
  <c r="T3815" i="2"/>
  <c r="T3816" i="2"/>
  <c r="T3817" i="2"/>
  <c r="T3818" i="2"/>
  <c r="T3819" i="2"/>
  <c r="T3820" i="2"/>
  <c r="T3821" i="2"/>
  <c r="T3822" i="2"/>
  <c r="T3823" i="2"/>
  <c r="T3824" i="2"/>
  <c r="T3825" i="2"/>
  <c r="T3826" i="2"/>
  <c r="T3827" i="2"/>
  <c r="T3828" i="2"/>
  <c r="T3829" i="2"/>
  <c r="T3830" i="2"/>
  <c r="T3831" i="2"/>
  <c r="T3832" i="2"/>
  <c r="T3833" i="2"/>
  <c r="T3834" i="2"/>
  <c r="T3835" i="2"/>
  <c r="T3836" i="2"/>
  <c r="T3837" i="2"/>
  <c r="T3838" i="2"/>
  <c r="T3839" i="2"/>
  <c r="T3840" i="2"/>
  <c r="T3841" i="2"/>
  <c r="T3842" i="2"/>
  <c r="T3843" i="2"/>
  <c r="T3844" i="2"/>
  <c r="T3845" i="2"/>
  <c r="T3846" i="2"/>
  <c r="T3847" i="2"/>
  <c r="T3848" i="2"/>
  <c r="T3849" i="2"/>
  <c r="T3850" i="2"/>
  <c r="T3851" i="2"/>
  <c r="T3852" i="2"/>
  <c r="T3853" i="2"/>
  <c r="T3854" i="2"/>
  <c r="T3855" i="2"/>
  <c r="T3856" i="2"/>
  <c r="T3857" i="2"/>
  <c r="T3858" i="2"/>
  <c r="T3859" i="2"/>
  <c r="T3860" i="2"/>
  <c r="T3861" i="2"/>
  <c r="T3862" i="2"/>
  <c r="T3863" i="2"/>
  <c r="T3864" i="2"/>
  <c r="T3865" i="2"/>
  <c r="T3866" i="2"/>
  <c r="T3867" i="2"/>
  <c r="T3868" i="2"/>
  <c r="T3869" i="2"/>
  <c r="T3870" i="2"/>
  <c r="T3871" i="2"/>
  <c r="T3872" i="2"/>
  <c r="T3873" i="2"/>
  <c r="T3874" i="2"/>
  <c r="T3875" i="2"/>
  <c r="T3876" i="2"/>
  <c r="T3877" i="2"/>
  <c r="T3878" i="2"/>
  <c r="T3879" i="2"/>
  <c r="T3880" i="2"/>
  <c r="T3881" i="2"/>
  <c r="T3882" i="2"/>
  <c r="T3883" i="2"/>
  <c r="T3884" i="2"/>
  <c r="T3885" i="2"/>
  <c r="T3886" i="2"/>
  <c r="T3887" i="2"/>
  <c r="T3888" i="2"/>
  <c r="T3889" i="2"/>
  <c r="T3890" i="2"/>
  <c r="T3891" i="2"/>
  <c r="T3892" i="2"/>
  <c r="T3893" i="2"/>
  <c r="T3894" i="2"/>
  <c r="T3895" i="2"/>
  <c r="T3896" i="2"/>
  <c r="T3897" i="2"/>
  <c r="T3898" i="2"/>
  <c r="T3899" i="2"/>
  <c r="T3900" i="2"/>
  <c r="T3901" i="2"/>
  <c r="T3902" i="2"/>
  <c r="T3903" i="2"/>
  <c r="T3904" i="2"/>
  <c r="T3905" i="2"/>
  <c r="T3906" i="2"/>
  <c r="T3907" i="2"/>
  <c r="T3908" i="2"/>
  <c r="T3909" i="2"/>
  <c r="T3910" i="2"/>
  <c r="T3911" i="2"/>
  <c r="T3912" i="2"/>
  <c r="T3913" i="2"/>
  <c r="T3914" i="2"/>
  <c r="T3915" i="2"/>
  <c r="T3916" i="2"/>
  <c r="T3917" i="2"/>
  <c r="T3918" i="2"/>
  <c r="T3919" i="2"/>
  <c r="T3920" i="2"/>
  <c r="T3921" i="2"/>
  <c r="T3922" i="2"/>
  <c r="T3923" i="2"/>
  <c r="T3924" i="2"/>
  <c r="T3925" i="2"/>
  <c r="T3926" i="2"/>
  <c r="T3927" i="2"/>
  <c r="T3928" i="2"/>
  <c r="T3929" i="2"/>
  <c r="T3930" i="2"/>
  <c r="T3931" i="2"/>
  <c r="T3932" i="2"/>
  <c r="T3933" i="2"/>
  <c r="T3934" i="2"/>
  <c r="T3935" i="2"/>
  <c r="T3936" i="2"/>
  <c r="T3937" i="2"/>
  <c r="T3938" i="2"/>
  <c r="T3939" i="2"/>
  <c r="T3940" i="2"/>
  <c r="T3941" i="2"/>
  <c r="T3942" i="2"/>
  <c r="T3943" i="2"/>
  <c r="T3944" i="2"/>
  <c r="T3945" i="2"/>
  <c r="T3946" i="2"/>
  <c r="T3947" i="2"/>
  <c r="T3948" i="2"/>
  <c r="T3949" i="2"/>
  <c r="T3950" i="2"/>
  <c r="T3951" i="2"/>
  <c r="T3952" i="2"/>
  <c r="T3953" i="2"/>
  <c r="T3954" i="2"/>
  <c r="T3955" i="2"/>
  <c r="T3956" i="2"/>
  <c r="T3957" i="2"/>
  <c r="T3958" i="2"/>
  <c r="T3959" i="2"/>
  <c r="T3960" i="2"/>
  <c r="T3961" i="2"/>
  <c r="T3962" i="2"/>
  <c r="T3963" i="2"/>
  <c r="T3964" i="2"/>
  <c r="T3965" i="2"/>
  <c r="T3966" i="2"/>
  <c r="T3967" i="2"/>
  <c r="T3968" i="2"/>
  <c r="T3969" i="2"/>
  <c r="T3970" i="2"/>
  <c r="T3971" i="2"/>
  <c r="T3972" i="2"/>
  <c r="T3973" i="2"/>
  <c r="T3974" i="2"/>
  <c r="T3975" i="2"/>
  <c r="T3976" i="2"/>
  <c r="T3977" i="2"/>
  <c r="T3978" i="2"/>
  <c r="T3979" i="2"/>
  <c r="T3980" i="2"/>
  <c r="T3981" i="2"/>
  <c r="T3982" i="2"/>
  <c r="T3983" i="2"/>
  <c r="T3984" i="2"/>
  <c r="T3985" i="2"/>
  <c r="T3986" i="2"/>
  <c r="T3987" i="2"/>
  <c r="T3988" i="2"/>
  <c r="T3989" i="2"/>
  <c r="T3990" i="2"/>
  <c r="T3991" i="2"/>
  <c r="T3992" i="2"/>
  <c r="T3993" i="2"/>
  <c r="T3994" i="2"/>
  <c r="T3995" i="2"/>
  <c r="T3996" i="2"/>
  <c r="T3997" i="2"/>
  <c r="T3998" i="2"/>
  <c r="T3999" i="2"/>
  <c r="T4000" i="2"/>
  <c r="T4001" i="2"/>
  <c r="T4002" i="2"/>
  <c r="T4003" i="2"/>
  <c r="T4004" i="2"/>
  <c r="T4005" i="2"/>
  <c r="T4006" i="2"/>
  <c r="T4007" i="2"/>
  <c r="T4008" i="2"/>
  <c r="T4009" i="2"/>
  <c r="T4010" i="2"/>
  <c r="T4011" i="2"/>
  <c r="T4012" i="2"/>
  <c r="T4013" i="2"/>
  <c r="T4014" i="2"/>
  <c r="T4015" i="2"/>
  <c r="T4016" i="2"/>
  <c r="T4017" i="2"/>
  <c r="T4018" i="2"/>
  <c r="T4019" i="2"/>
  <c r="T4020" i="2"/>
  <c r="T4021" i="2"/>
  <c r="T4022" i="2"/>
  <c r="T4023" i="2"/>
  <c r="T4024" i="2"/>
  <c r="T4025" i="2"/>
  <c r="T4026" i="2"/>
  <c r="T4027" i="2"/>
  <c r="T4028" i="2"/>
  <c r="T4029" i="2"/>
  <c r="T4030" i="2"/>
  <c r="T4031" i="2"/>
  <c r="T4032" i="2"/>
  <c r="T4033" i="2"/>
  <c r="T4034" i="2"/>
  <c r="T4035" i="2"/>
  <c r="T4036" i="2"/>
  <c r="T4037" i="2"/>
  <c r="T4038" i="2"/>
  <c r="T4039" i="2"/>
  <c r="T4040" i="2"/>
  <c r="T4041" i="2"/>
  <c r="T4042" i="2"/>
  <c r="T4043" i="2"/>
  <c r="T4044" i="2"/>
  <c r="T4045" i="2"/>
  <c r="T4046" i="2"/>
  <c r="T4047" i="2"/>
  <c r="T4048" i="2"/>
  <c r="T4049" i="2"/>
  <c r="T4050" i="2"/>
  <c r="T4051" i="2"/>
  <c r="T4052" i="2"/>
  <c r="T4053" i="2"/>
  <c r="T4054" i="2"/>
  <c r="T4055" i="2"/>
  <c r="T4056" i="2"/>
  <c r="T4057" i="2"/>
  <c r="T4058" i="2"/>
  <c r="T4059" i="2"/>
  <c r="T4060" i="2"/>
  <c r="T4061" i="2"/>
  <c r="T4062" i="2"/>
  <c r="T4063" i="2"/>
  <c r="T4064" i="2"/>
  <c r="T4065" i="2"/>
  <c r="T4066" i="2"/>
  <c r="T4067" i="2"/>
  <c r="T4068" i="2"/>
  <c r="T4069" i="2"/>
  <c r="T4070" i="2"/>
  <c r="T4071" i="2"/>
  <c r="T4072" i="2"/>
  <c r="T4073" i="2"/>
  <c r="T4074" i="2"/>
  <c r="T4075" i="2"/>
  <c r="T4076" i="2"/>
  <c r="T4077" i="2"/>
  <c r="T4078" i="2"/>
  <c r="T4079" i="2"/>
  <c r="T4080" i="2"/>
  <c r="T4081" i="2"/>
  <c r="T4082" i="2"/>
  <c r="T4083" i="2"/>
  <c r="T4084" i="2"/>
  <c r="T4085" i="2"/>
  <c r="T4086" i="2"/>
  <c r="T4087" i="2"/>
  <c r="T4088" i="2"/>
  <c r="T4089" i="2"/>
  <c r="T4090" i="2"/>
  <c r="T4091" i="2"/>
  <c r="T4092" i="2"/>
  <c r="T4093" i="2"/>
  <c r="T4094" i="2"/>
  <c r="T4095" i="2"/>
  <c r="T4096" i="2"/>
  <c r="T4097" i="2"/>
  <c r="T4098" i="2"/>
  <c r="T4099" i="2"/>
  <c r="T4100" i="2"/>
  <c r="T4101" i="2"/>
  <c r="T4102" i="2"/>
  <c r="T4103" i="2"/>
  <c r="T4104" i="2"/>
  <c r="T4105" i="2"/>
  <c r="T4106" i="2"/>
  <c r="T4107" i="2"/>
  <c r="T4108" i="2"/>
  <c r="T4109" i="2"/>
  <c r="T4110" i="2"/>
  <c r="T4111" i="2"/>
  <c r="T4112" i="2"/>
  <c r="T4113" i="2"/>
  <c r="T4114" i="2"/>
  <c r="T4115" i="2"/>
  <c r="T2" i="2"/>
  <c r="S2" i="2"/>
  <c r="S3" i="2"/>
  <c r="S4" i="2"/>
  <c r="S5" i="2"/>
  <c r="S6" i="2"/>
  <c r="S7" i="2"/>
  <c r="S8" i="2"/>
  <c r="S9" i="2"/>
  <c r="S10" i="2"/>
  <c r="S11" i="2"/>
  <c r="S12" i="2"/>
  <c r="S13" i="2"/>
  <c r="S14" i="2"/>
  <c r="S15" i="2"/>
  <c r="S16" i="2"/>
  <c r="S17" i="2"/>
  <c r="S18" i="2"/>
  <c r="S19" i="2"/>
  <c r="S20" i="2"/>
  <c r="S21" i="2"/>
  <c r="S22" i="2"/>
  <c r="S23" i="2"/>
  <c r="S24" i="2"/>
  <c r="S25" i="2"/>
  <c r="S26" i="2"/>
  <c r="S27" i="2"/>
  <c r="S28" i="2"/>
  <c r="S29" i="2"/>
  <c r="S30" i="2"/>
  <c r="S31" i="2"/>
  <c r="S32" i="2"/>
  <c r="S33" i="2"/>
  <c r="S34" i="2"/>
  <c r="S35" i="2"/>
  <c r="S36" i="2"/>
  <c r="S37" i="2"/>
  <c r="S38" i="2"/>
  <c r="S39" i="2"/>
  <c r="S40" i="2"/>
  <c r="S41" i="2"/>
  <c r="S42" i="2"/>
  <c r="S43" i="2"/>
  <c r="S44" i="2"/>
  <c r="S45" i="2"/>
  <c r="S46" i="2"/>
  <c r="S47" i="2"/>
  <c r="S48" i="2"/>
  <c r="S49" i="2"/>
  <c r="S50" i="2"/>
  <c r="S51" i="2"/>
  <c r="S52" i="2"/>
  <c r="S53" i="2"/>
  <c r="S54" i="2"/>
  <c r="S55" i="2"/>
  <c r="S56" i="2"/>
  <c r="S57" i="2"/>
  <c r="S58" i="2"/>
  <c r="S59" i="2"/>
  <c r="S60" i="2"/>
  <c r="S61" i="2"/>
  <c r="S62" i="2"/>
  <c r="S63" i="2"/>
  <c r="S64" i="2"/>
  <c r="S65" i="2"/>
  <c r="S66" i="2"/>
  <c r="S67" i="2"/>
  <c r="S68" i="2"/>
  <c r="S69" i="2"/>
  <c r="S70" i="2"/>
  <c r="S71" i="2"/>
  <c r="S72" i="2"/>
  <c r="S73" i="2"/>
  <c r="S74" i="2"/>
  <c r="S75" i="2"/>
  <c r="S76" i="2"/>
  <c r="S77" i="2"/>
  <c r="S78" i="2"/>
  <c r="S79" i="2"/>
  <c r="S80" i="2"/>
  <c r="S81" i="2"/>
  <c r="S82" i="2"/>
  <c r="S83" i="2"/>
  <c r="S84" i="2"/>
  <c r="S85" i="2"/>
  <c r="S86" i="2"/>
  <c r="S87" i="2"/>
  <c r="S88" i="2"/>
  <c r="S89" i="2"/>
  <c r="S90" i="2"/>
  <c r="S91" i="2"/>
  <c r="S92" i="2"/>
  <c r="S93" i="2"/>
  <c r="S94" i="2"/>
  <c r="S95" i="2"/>
  <c r="S96" i="2"/>
  <c r="S97" i="2"/>
  <c r="S98" i="2"/>
  <c r="S99" i="2"/>
  <c r="S100" i="2"/>
  <c r="S101" i="2"/>
  <c r="S102" i="2"/>
  <c r="S103" i="2"/>
  <c r="S104" i="2"/>
  <c r="S105" i="2"/>
  <c r="S106" i="2"/>
  <c r="S107" i="2"/>
  <c r="S108" i="2"/>
  <c r="S109" i="2"/>
  <c r="S110" i="2"/>
  <c r="S111" i="2"/>
  <c r="S112" i="2"/>
  <c r="S113" i="2"/>
  <c r="S114" i="2"/>
  <c r="S115" i="2"/>
  <c r="S116" i="2"/>
  <c r="S117" i="2"/>
  <c r="S118" i="2"/>
  <c r="S119" i="2"/>
  <c r="S120" i="2"/>
  <c r="S121" i="2"/>
  <c r="S122" i="2"/>
  <c r="S123" i="2"/>
  <c r="S124" i="2"/>
  <c r="S125" i="2"/>
  <c r="S126" i="2"/>
  <c r="S127" i="2"/>
  <c r="S128" i="2"/>
  <c r="S129" i="2"/>
  <c r="S130" i="2"/>
  <c r="S131" i="2"/>
  <c r="S132" i="2"/>
  <c r="S133" i="2"/>
  <c r="S134" i="2"/>
  <c r="S135" i="2"/>
  <c r="S136" i="2"/>
  <c r="S137" i="2"/>
  <c r="S138" i="2"/>
  <c r="S139" i="2"/>
  <c r="S140" i="2"/>
  <c r="S141" i="2"/>
  <c r="S142" i="2"/>
  <c r="S143" i="2"/>
  <c r="S144" i="2"/>
  <c r="S145" i="2"/>
  <c r="S146" i="2"/>
  <c r="S147" i="2"/>
  <c r="S148" i="2"/>
  <c r="S149" i="2"/>
  <c r="S150" i="2"/>
  <c r="S151" i="2"/>
  <c r="S152" i="2"/>
  <c r="S153" i="2"/>
  <c r="S154" i="2"/>
  <c r="S155" i="2"/>
  <c r="S156" i="2"/>
  <c r="S157" i="2"/>
  <c r="S158" i="2"/>
  <c r="S159" i="2"/>
  <c r="S160" i="2"/>
  <c r="S161" i="2"/>
  <c r="S162" i="2"/>
  <c r="S163" i="2"/>
  <c r="S164" i="2"/>
  <c r="S165" i="2"/>
  <c r="S166" i="2"/>
  <c r="S167" i="2"/>
  <c r="S168" i="2"/>
  <c r="S169" i="2"/>
  <c r="S170" i="2"/>
  <c r="S171" i="2"/>
  <c r="S172" i="2"/>
  <c r="S173" i="2"/>
  <c r="S174" i="2"/>
  <c r="S175" i="2"/>
  <c r="S176" i="2"/>
  <c r="S177" i="2"/>
  <c r="S178" i="2"/>
  <c r="S179" i="2"/>
  <c r="S180" i="2"/>
  <c r="S181" i="2"/>
  <c r="S182" i="2"/>
  <c r="S183" i="2"/>
  <c r="S184" i="2"/>
  <c r="S185" i="2"/>
  <c r="S186" i="2"/>
  <c r="S187" i="2"/>
  <c r="S188" i="2"/>
  <c r="S189" i="2"/>
  <c r="S190" i="2"/>
  <c r="S191" i="2"/>
  <c r="S192" i="2"/>
  <c r="S193" i="2"/>
  <c r="S194" i="2"/>
  <c r="S195" i="2"/>
  <c r="S196" i="2"/>
  <c r="S197" i="2"/>
  <c r="S198" i="2"/>
  <c r="S199" i="2"/>
  <c r="S200" i="2"/>
  <c r="S201" i="2"/>
  <c r="S202" i="2"/>
  <c r="S203" i="2"/>
  <c r="S204" i="2"/>
  <c r="S205" i="2"/>
  <c r="S206" i="2"/>
  <c r="S207" i="2"/>
  <c r="S208" i="2"/>
  <c r="S209" i="2"/>
  <c r="S210" i="2"/>
  <c r="S211" i="2"/>
  <c r="S212" i="2"/>
  <c r="S213" i="2"/>
  <c r="S214" i="2"/>
  <c r="S215" i="2"/>
  <c r="S216" i="2"/>
  <c r="S217" i="2"/>
  <c r="S218" i="2"/>
  <c r="S219" i="2"/>
  <c r="S220" i="2"/>
  <c r="S221" i="2"/>
  <c r="S222" i="2"/>
  <c r="S223" i="2"/>
  <c r="S224" i="2"/>
  <c r="S225" i="2"/>
  <c r="S226" i="2"/>
  <c r="S227" i="2"/>
  <c r="S228" i="2"/>
  <c r="S229" i="2"/>
  <c r="S230" i="2"/>
  <c r="S231" i="2"/>
  <c r="S232" i="2"/>
  <c r="S233" i="2"/>
  <c r="S234" i="2"/>
  <c r="S235" i="2"/>
  <c r="S236" i="2"/>
  <c r="S237" i="2"/>
  <c r="S238" i="2"/>
  <c r="S239" i="2"/>
  <c r="S240" i="2"/>
  <c r="S241" i="2"/>
  <c r="S242" i="2"/>
  <c r="S243" i="2"/>
  <c r="S244" i="2"/>
  <c r="S245" i="2"/>
  <c r="S246" i="2"/>
  <c r="S247" i="2"/>
  <c r="S248" i="2"/>
  <c r="S249" i="2"/>
  <c r="S250" i="2"/>
  <c r="S251" i="2"/>
  <c r="S252" i="2"/>
  <c r="S253" i="2"/>
  <c r="S254" i="2"/>
  <c r="S255" i="2"/>
  <c r="S256" i="2"/>
  <c r="S257" i="2"/>
  <c r="S258" i="2"/>
  <c r="S259" i="2"/>
  <c r="S260" i="2"/>
  <c r="S261" i="2"/>
  <c r="S262" i="2"/>
  <c r="S263" i="2"/>
  <c r="S264" i="2"/>
  <c r="S265" i="2"/>
  <c r="S266" i="2"/>
  <c r="S267" i="2"/>
  <c r="S268" i="2"/>
  <c r="S269" i="2"/>
  <c r="S270" i="2"/>
  <c r="S271" i="2"/>
  <c r="S272" i="2"/>
  <c r="S273" i="2"/>
  <c r="S274" i="2"/>
  <c r="S275" i="2"/>
  <c r="S276" i="2"/>
  <c r="S277" i="2"/>
  <c r="S278" i="2"/>
  <c r="S279" i="2"/>
  <c r="S280" i="2"/>
  <c r="S281" i="2"/>
  <c r="S282" i="2"/>
  <c r="S283" i="2"/>
  <c r="S284" i="2"/>
  <c r="S285" i="2"/>
  <c r="S286" i="2"/>
  <c r="S287" i="2"/>
  <c r="S288" i="2"/>
  <c r="S289" i="2"/>
  <c r="S290" i="2"/>
  <c r="S291" i="2"/>
  <c r="S292" i="2"/>
  <c r="S293" i="2"/>
  <c r="S294" i="2"/>
  <c r="S295" i="2"/>
  <c r="S296" i="2"/>
  <c r="S297" i="2"/>
  <c r="S298" i="2"/>
  <c r="S299" i="2"/>
  <c r="S300" i="2"/>
  <c r="S301" i="2"/>
  <c r="S302" i="2"/>
  <c r="S303" i="2"/>
  <c r="S304" i="2"/>
  <c r="S305" i="2"/>
  <c r="S306" i="2"/>
  <c r="S307" i="2"/>
  <c r="S308" i="2"/>
  <c r="S309" i="2"/>
  <c r="S310" i="2"/>
  <c r="S311" i="2"/>
  <c r="S312" i="2"/>
  <c r="S313" i="2"/>
  <c r="S314" i="2"/>
  <c r="S315" i="2"/>
  <c r="S316" i="2"/>
  <c r="S317" i="2"/>
  <c r="S318" i="2"/>
  <c r="S319" i="2"/>
  <c r="S320" i="2"/>
  <c r="S321" i="2"/>
  <c r="S322" i="2"/>
  <c r="S323" i="2"/>
  <c r="S324" i="2"/>
  <c r="S325" i="2"/>
  <c r="S326" i="2"/>
  <c r="S327" i="2"/>
  <c r="S328" i="2"/>
  <c r="S329" i="2"/>
  <c r="S330" i="2"/>
  <c r="S331" i="2"/>
  <c r="S332" i="2"/>
  <c r="S333" i="2"/>
  <c r="S334" i="2"/>
  <c r="S335" i="2"/>
  <c r="S336" i="2"/>
  <c r="S337" i="2"/>
  <c r="S338" i="2"/>
  <c r="S339" i="2"/>
  <c r="S340" i="2"/>
  <c r="S341" i="2"/>
  <c r="S342" i="2"/>
  <c r="S343" i="2"/>
  <c r="S344" i="2"/>
  <c r="S345" i="2"/>
  <c r="S346" i="2"/>
  <c r="S347" i="2"/>
  <c r="S348" i="2"/>
  <c r="S349" i="2"/>
  <c r="S350" i="2"/>
  <c r="S351" i="2"/>
  <c r="S352" i="2"/>
  <c r="S353" i="2"/>
  <c r="S354" i="2"/>
  <c r="S355" i="2"/>
  <c r="S356" i="2"/>
  <c r="S357" i="2"/>
  <c r="S358" i="2"/>
  <c r="S359" i="2"/>
  <c r="S360" i="2"/>
  <c r="S361" i="2"/>
  <c r="S362" i="2"/>
  <c r="S363" i="2"/>
  <c r="S364" i="2"/>
  <c r="S365" i="2"/>
  <c r="S366" i="2"/>
  <c r="S367" i="2"/>
  <c r="S368" i="2"/>
  <c r="S369" i="2"/>
  <c r="S370" i="2"/>
  <c r="S371" i="2"/>
  <c r="S372" i="2"/>
  <c r="S373" i="2"/>
  <c r="S374" i="2"/>
  <c r="S375" i="2"/>
  <c r="S376" i="2"/>
  <c r="S377" i="2"/>
  <c r="S378" i="2"/>
  <c r="S379" i="2"/>
  <c r="S380" i="2"/>
  <c r="S381" i="2"/>
  <c r="S382" i="2"/>
  <c r="S383" i="2"/>
  <c r="S384" i="2"/>
  <c r="S385" i="2"/>
  <c r="S386" i="2"/>
  <c r="S387" i="2"/>
  <c r="S388" i="2"/>
  <c r="S389" i="2"/>
  <c r="S390" i="2"/>
  <c r="S391" i="2"/>
  <c r="S392" i="2"/>
  <c r="S393" i="2"/>
  <c r="S394" i="2"/>
  <c r="S395" i="2"/>
  <c r="S396" i="2"/>
  <c r="S397" i="2"/>
  <c r="S398" i="2"/>
  <c r="S399" i="2"/>
  <c r="S400" i="2"/>
  <c r="S401" i="2"/>
  <c r="S402" i="2"/>
  <c r="S403" i="2"/>
  <c r="S404" i="2"/>
  <c r="S405" i="2"/>
  <c r="S406" i="2"/>
  <c r="S407" i="2"/>
  <c r="S408" i="2"/>
  <c r="S409" i="2"/>
  <c r="S410" i="2"/>
  <c r="S411" i="2"/>
  <c r="S412" i="2"/>
  <c r="S413" i="2"/>
  <c r="S414" i="2"/>
  <c r="S415" i="2"/>
  <c r="S416" i="2"/>
  <c r="S417" i="2"/>
  <c r="S418" i="2"/>
  <c r="S419" i="2"/>
  <c r="S420" i="2"/>
  <c r="S421" i="2"/>
  <c r="S422" i="2"/>
  <c r="S423" i="2"/>
  <c r="S424" i="2"/>
  <c r="S425" i="2"/>
  <c r="S426" i="2"/>
  <c r="S427" i="2"/>
  <c r="S428" i="2"/>
  <c r="S429" i="2"/>
  <c r="S430" i="2"/>
  <c r="S431" i="2"/>
  <c r="S432" i="2"/>
  <c r="S433" i="2"/>
  <c r="S434" i="2"/>
  <c r="S435" i="2"/>
  <c r="S436" i="2"/>
  <c r="S437" i="2"/>
  <c r="S438" i="2"/>
  <c r="S439" i="2"/>
  <c r="S440" i="2"/>
  <c r="S441" i="2"/>
  <c r="S442" i="2"/>
  <c r="S443" i="2"/>
  <c r="S444" i="2"/>
  <c r="S445" i="2"/>
  <c r="S446" i="2"/>
  <c r="S447" i="2"/>
  <c r="S448" i="2"/>
  <c r="S449" i="2"/>
  <c r="S450" i="2"/>
  <c r="S451" i="2"/>
  <c r="S452" i="2"/>
  <c r="S453" i="2"/>
  <c r="S454" i="2"/>
  <c r="S455" i="2"/>
  <c r="S456" i="2"/>
  <c r="S457" i="2"/>
  <c r="S458" i="2"/>
  <c r="S459" i="2"/>
  <c r="S460" i="2"/>
  <c r="S461" i="2"/>
  <c r="S462" i="2"/>
  <c r="S463" i="2"/>
  <c r="S464" i="2"/>
  <c r="S465" i="2"/>
  <c r="S466" i="2"/>
  <c r="S467" i="2"/>
  <c r="S468" i="2"/>
  <c r="S469" i="2"/>
  <c r="S470" i="2"/>
  <c r="S471" i="2"/>
  <c r="S472" i="2"/>
  <c r="S473" i="2"/>
  <c r="S474" i="2"/>
  <c r="S475" i="2"/>
  <c r="S476" i="2"/>
  <c r="S477" i="2"/>
  <c r="S478" i="2"/>
  <c r="S479" i="2"/>
  <c r="S480" i="2"/>
  <c r="S481" i="2"/>
  <c r="S482" i="2"/>
  <c r="S483" i="2"/>
  <c r="S484" i="2"/>
  <c r="S485" i="2"/>
  <c r="S486" i="2"/>
  <c r="S487" i="2"/>
  <c r="S488" i="2"/>
  <c r="S489" i="2"/>
  <c r="S490" i="2"/>
  <c r="S491" i="2"/>
  <c r="S492" i="2"/>
  <c r="S493" i="2"/>
  <c r="S494" i="2"/>
  <c r="S495" i="2"/>
  <c r="S496" i="2"/>
  <c r="S497" i="2"/>
  <c r="S498" i="2"/>
  <c r="S499" i="2"/>
  <c r="S500" i="2"/>
  <c r="S501" i="2"/>
  <c r="S502" i="2"/>
  <c r="S503" i="2"/>
  <c r="S504" i="2"/>
  <c r="S505" i="2"/>
  <c r="S506" i="2"/>
  <c r="S507" i="2"/>
  <c r="S508" i="2"/>
  <c r="S509" i="2"/>
  <c r="S510" i="2"/>
  <c r="S511" i="2"/>
  <c r="S512" i="2"/>
  <c r="S513" i="2"/>
  <c r="S514" i="2"/>
  <c r="S515" i="2"/>
  <c r="S516" i="2"/>
  <c r="S517" i="2"/>
  <c r="S518" i="2"/>
  <c r="S519" i="2"/>
  <c r="S520" i="2"/>
  <c r="S521" i="2"/>
  <c r="S522" i="2"/>
  <c r="S523" i="2"/>
  <c r="S524" i="2"/>
  <c r="S525" i="2"/>
  <c r="S526" i="2"/>
  <c r="S527" i="2"/>
  <c r="S528" i="2"/>
  <c r="S529" i="2"/>
  <c r="S530" i="2"/>
  <c r="S531" i="2"/>
  <c r="S532" i="2"/>
  <c r="S533" i="2"/>
  <c r="S534" i="2"/>
  <c r="S535" i="2"/>
  <c r="S536" i="2"/>
  <c r="S537" i="2"/>
  <c r="S538" i="2"/>
  <c r="S539" i="2"/>
  <c r="S540" i="2"/>
  <c r="S541" i="2"/>
  <c r="S542" i="2"/>
  <c r="S543" i="2"/>
  <c r="S544" i="2"/>
  <c r="S545" i="2"/>
  <c r="S546" i="2"/>
  <c r="S547" i="2"/>
  <c r="S548" i="2"/>
  <c r="S549" i="2"/>
  <c r="S550" i="2"/>
  <c r="S551" i="2"/>
  <c r="S552" i="2"/>
  <c r="S553" i="2"/>
  <c r="S554" i="2"/>
  <c r="S555" i="2"/>
  <c r="S556" i="2"/>
  <c r="S557" i="2"/>
  <c r="S558" i="2"/>
  <c r="S559" i="2"/>
  <c r="S560" i="2"/>
  <c r="S561" i="2"/>
  <c r="S562" i="2"/>
  <c r="S563" i="2"/>
  <c r="S564" i="2"/>
  <c r="S565" i="2"/>
  <c r="S566" i="2"/>
  <c r="S567" i="2"/>
  <c r="S568" i="2"/>
  <c r="S569" i="2"/>
  <c r="S570" i="2"/>
  <c r="S571" i="2"/>
  <c r="S572" i="2"/>
  <c r="S573" i="2"/>
  <c r="S574" i="2"/>
  <c r="S575" i="2"/>
  <c r="S576" i="2"/>
  <c r="S577" i="2"/>
  <c r="S578" i="2"/>
  <c r="S579" i="2"/>
  <c r="S580" i="2"/>
  <c r="S581" i="2"/>
  <c r="S582" i="2"/>
  <c r="S583" i="2"/>
  <c r="S584" i="2"/>
  <c r="S585" i="2"/>
  <c r="S586" i="2"/>
  <c r="S587" i="2"/>
  <c r="S588" i="2"/>
  <c r="S589" i="2"/>
  <c r="S590" i="2"/>
  <c r="S591" i="2"/>
  <c r="S592" i="2"/>
  <c r="S593" i="2"/>
  <c r="S594" i="2"/>
  <c r="S595" i="2"/>
  <c r="S596" i="2"/>
  <c r="S597" i="2"/>
  <c r="S598" i="2"/>
  <c r="S599" i="2"/>
  <c r="S600" i="2"/>
  <c r="S601" i="2"/>
  <c r="S602" i="2"/>
  <c r="S603" i="2"/>
  <c r="S604" i="2"/>
  <c r="S605" i="2"/>
  <c r="S606" i="2"/>
  <c r="S607" i="2"/>
  <c r="S608" i="2"/>
  <c r="S609" i="2"/>
  <c r="S610" i="2"/>
  <c r="S611" i="2"/>
  <c r="S612" i="2"/>
  <c r="S613" i="2"/>
  <c r="S614" i="2"/>
  <c r="S615" i="2"/>
  <c r="S616" i="2"/>
  <c r="S617" i="2"/>
  <c r="S618" i="2"/>
  <c r="S619" i="2"/>
  <c r="S620" i="2"/>
  <c r="S621" i="2"/>
  <c r="S622" i="2"/>
  <c r="S623" i="2"/>
  <c r="S624" i="2"/>
  <c r="S625" i="2"/>
  <c r="S626" i="2"/>
  <c r="S627" i="2"/>
  <c r="S628" i="2"/>
  <c r="S629" i="2"/>
  <c r="S630" i="2"/>
  <c r="S631" i="2"/>
  <c r="S632" i="2"/>
  <c r="S633" i="2"/>
  <c r="S634" i="2"/>
  <c r="S635" i="2"/>
  <c r="S636" i="2"/>
  <c r="S637" i="2"/>
  <c r="S638" i="2"/>
  <c r="S639" i="2"/>
  <c r="S640" i="2"/>
  <c r="S641" i="2"/>
  <c r="S642" i="2"/>
  <c r="S643" i="2"/>
  <c r="S644" i="2"/>
  <c r="S645" i="2"/>
  <c r="S646" i="2"/>
  <c r="S647" i="2"/>
  <c r="S648" i="2"/>
  <c r="S649" i="2"/>
  <c r="S650" i="2"/>
  <c r="S651" i="2"/>
  <c r="S652" i="2"/>
  <c r="S653" i="2"/>
  <c r="S654" i="2"/>
  <c r="S655" i="2"/>
  <c r="S656" i="2"/>
  <c r="S657" i="2"/>
  <c r="S658" i="2"/>
  <c r="S659" i="2"/>
  <c r="S660" i="2"/>
  <c r="S661" i="2"/>
  <c r="S662" i="2"/>
  <c r="S663" i="2"/>
  <c r="S664" i="2"/>
  <c r="S665" i="2"/>
  <c r="S666" i="2"/>
  <c r="S667" i="2"/>
  <c r="S668" i="2"/>
  <c r="S669" i="2"/>
  <c r="S670" i="2"/>
  <c r="S671" i="2"/>
  <c r="S672" i="2"/>
  <c r="S673" i="2"/>
  <c r="S674" i="2"/>
  <c r="S675" i="2"/>
  <c r="S676" i="2"/>
  <c r="S677" i="2"/>
  <c r="S678" i="2"/>
  <c r="S679" i="2"/>
  <c r="S680" i="2"/>
  <c r="S681" i="2"/>
  <c r="S682" i="2"/>
  <c r="S683" i="2"/>
  <c r="S684" i="2"/>
  <c r="S685" i="2"/>
  <c r="S686" i="2"/>
  <c r="S687" i="2"/>
  <c r="S688" i="2"/>
  <c r="S689" i="2"/>
  <c r="S690" i="2"/>
  <c r="S691" i="2"/>
  <c r="S692" i="2"/>
  <c r="S693" i="2"/>
  <c r="S694" i="2"/>
  <c r="S695" i="2"/>
  <c r="S696" i="2"/>
  <c r="S697" i="2"/>
  <c r="S698" i="2"/>
  <c r="S699" i="2"/>
  <c r="S700" i="2"/>
  <c r="S701" i="2"/>
  <c r="S702" i="2"/>
  <c r="S703" i="2"/>
  <c r="S704" i="2"/>
  <c r="S705" i="2"/>
  <c r="S706" i="2"/>
  <c r="S707" i="2"/>
  <c r="S708" i="2"/>
  <c r="S709" i="2"/>
  <c r="S710" i="2"/>
  <c r="S711" i="2"/>
  <c r="S712" i="2"/>
  <c r="S713" i="2"/>
  <c r="S714" i="2"/>
  <c r="S715" i="2"/>
  <c r="S716" i="2"/>
  <c r="S717" i="2"/>
  <c r="S718" i="2"/>
  <c r="S719" i="2"/>
  <c r="S720" i="2"/>
  <c r="S721" i="2"/>
  <c r="S722" i="2"/>
  <c r="S723" i="2"/>
  <c r="S724" i="2"/>
  <c r="S725" i="2"/>
  <c r="S726" i="2"/>
  <c r="S727" i="2"/>
  <c r="S728" i="2"/>
  <c r="S729" i="2"/>
  <c r="S730" i="2"/>
  <c r="S731" i="2"/>
  <c r="S732" i="2"/>
  <c r="S733" i="2"/>
  <c r="S734" i="2"/>
  <c r="S735" i="2"/>
  <c r="S736" i="2"/>
  <c r="S737" i="2"/>
  <c r="S738" i="2"/>
  <c r="S739" i="2"/>
  <c r="S740" i="2"/>
  <c r="S741" i="2"/>
  <c r="S742" i="2"/>
  <c r="S743" i="2"/>
  <c r="S744" i="2"/>
  <c r="S745" i="2"/>
  <c r="S746" i="2"/>
  <c r="S747" i="2"/>
  <c r="S748" i="2"/>
  <c r="S749" i="2"/>
  <c r="S750" i="2"/>
  <c r="S751" i="2"/>
  <c r="S752" i="2"/>
  <c r="S753" i="2"/>
  <c r="S754" i="2"/>
  <c r="S755" i="2"/>
  <c r="S756" i="2"/>
  <c r="S757" i="2"/>
  <c r="S758" i="2"/>
  <c r="S759" i="2"/>
  <c r="S760" i="2"/>
  <c r="S761" i="2"/>
  <c r="S762" i="2"/>
  <c r="S763" i="2"/>
  <c r="S764" i="2"/>
  <c r="S765" i="2"/>
  <c r="S766" i="2"/>
  <c r="S767" i="2"/>
  <c r="S768" i="2"/>
  <c r="S769" i="2"/>
  <c r="S770" i="2"/>
  <c r="S771" i="2"/>
  <c r="S772" i="2"/>
  <c r="S773" i="2"/>
  <c r="S774" i="2"/>
  <c r="S775" i="2"/>
  <c r="S776" i="2"/>
  <c r="S777" i="2"/>
  <c r="S778" i="2"/>
  <c r="S779" i="2"/>
  <c r="S780" i="2"/>
  <c r="S781" i="2"/>
  <c r="S782" i="2"/>
  <c r="S783" i="2"/>
  <c r="S784" i="2"/>
  <c r="S785" i="2"/>
  <c r="S786" i="2"/>
  <c r="S787" i="2"/>
  <c r="S788" i="2"/>
  <c r="S789" i="2"/>
  <c r="S790" i="2"/>
  <c r="S791" i="2"/>
  <c r="S792" i="2"/>
  <c r="S793" i="2"/>
  <c r="S794" i="2"/>
  <c r="S795" i="2"/>
  <c r="S796" i="2"/>
  <c r="S797" i="2"/>
  <c r="S798" i="2"/>
  <c r="S799" i="2"/>
  <c r="S800" i="2"/>
  <c r="S801" i="2"/>
  <c r="S802" i="2"/>
  <c r="S803" i="2"/>
  <c r="S804" i="2"/>
  <c r="S805" i="2"/>
  <c r="S806" i="2"/>
  <c r="S807" i="2"/>
  <c r="S808" i="2"/>
  <c r="S809" i="2"/>
  <c r="S810" i="2"/>
  <c r="S811" i="2"/>
  <c r="S812" i="2"/>
  <c r="S813" i="2"/>
  <c r="S814" i="2"/>
  <c r="S815" i="2"/>
  <c r="S816" i="2"/>
  <c r="S817" i="2"/>
  <c r="S818" i="2"/>
  <c r="S819" i="2"/>
  <c r="S820" i="2"/>
  <c r="S821" i="2"/>
  <c r="S822" i="2"/>
  <c r="S823" i="2"/>
  <c r="S824" i="2"/>
  <c r="S825" i="2"/>
  <c r="S826" i="2"/>
  <c r="S827" i="2"/>
  <c r="S828" i="2"/>
  <c r="S829" i="2"/>
  <c r="S830" i="2"/>
  <c r="S831" i="2"/>
  <c r="S832" i="2"/>
  <c r="S833" i="2"/>
  <c r="S834" i="2"/>
  <c r="S835" i="2"/>
  <c r="S836" i="2"/>
  <c r="S837" i="2"/>
  <c r="S838" i="2"/>
  <c r="S839" i="2"/>
  <c r="S840" i="2"/>
  <c r="S841" i="2"/>
  <c r="S842" i="2"/>
  <c r="S843" i="2"/>
  <c r="S844" i="2"/>
  <c r="S845" i="2"/>
  <c r="S846" i="2"/>
  <c r="S847" i="2"/>
  <c r="S848" i="2"/>
  <c r="S849" i="2"/>
  <c r="S850" i="2"/>
  <c r="S851" i="2"/>
  <c r="S852" i="2"/>
  <c r="S853" i="2"/>
  <c r="S854" i="2"/>
  <c r="S855" i="2"/>
  <c r="S856" i="2"/>
  <c r="S857" i="2"/>
  <c r="S858" i="2"/>
  <c r="S859" i="2"/>
  <c r="S860" i="2"/>
  <c r="S861" i="2"/>
  <c r="S862" i="2"/>
  <c r="S863" i="2"/>
  <c r="S864" i="2"/>
  <c r="S865" i="2"/>
  <c r="S866" i="2"/>
  <c r="S867" i="2"/>
  <c r="S868" i="2"/>
  <c r="S869" i="2"/>
  <c r="S870" i="2"/>
  <c r="S871" i="2"/>
  <c r="S872" i="2"/>
  <c r="S873" i="2"/>
  <c r="S874" i="2"/>
  <c r="S875" i="2"/>
  <c r="S876" i="2"/>
  <c r="S877" i="2"/>
  <c r="S878" i="2"/>
  <c r="S879" i="2"/>
  <c r="S880" i="2"/>
  <c r="S881" i="2"/>
  <c r="S882" i="2"/>
  <c r="S883" i="2"/>
  <c r="S884" i="2"/>
  <c r="S885" i="2"/>
  <c r="S886" i="2"/>
  <c r="S887" i="2"/>
  <c r="S888" i="2"/>
  <c r="S889" i="2"/>
  <c r="S890" i="2"/>
  <c r="S891" i="2"/>
  <c r="S892" i="2"/>
  <c r="S893" i="2"/>
  <c r="S894" i="2"/>
  <c r="S895" i="2"/>
  <c r="S896" i="2"/>
  <c r="S897" i="2"/>
  <c r="S898" i="2"/>
  <c r="S899" i="2"/>
  <c r="S900" i="2"/>
  <c r="S901" i="2"/>
  <c r="S902" i="2"/>
  <c r="S903" i="2"/>
  <c r="S904" i="2"/>
  <c r="S905" i="2"/>
  <c r="S906" i="2"/>
  <c r="S907" i="2"/>
  <c r="S908" i="2"/>
  <c r="S909" i="2"/>
  <c r="S910" i="2"/>
  <c r="S911" i="2"/>
  <c r="S912" i="2"/>
  <c r="S913" i="2"/>
  <c r="S914" i="2"/>
  <c r="S915" i="2"/>
  <c r="S916" i="2"/>
  <c r="S917" i="2"/>
  <c r="S918" i="2"/>
  <c r="S919" i="2"/>
  <c r="S920" i="2"/>
  <c r="S921" i="2"/>
  <c r="S922" i="2"/>
  <c r="S923" i="2"/>
  <c r="S924" i="2"/>
  <c r="S925" i="2"/>
  <c r="S926" i="2"/>
  <c r="S927" i="2"/>
  <c r="S928" i="2"/>
  <c r="S929" i="2"/>
  <c r="S930" i="2"/>
  <c r="S931" i="2"/>
  <c r="S932" i="2"/>
  <c r="S933" i="2"/>
  <c r="S934" i="2"/>
  <c r="S935" i="2"/>
  <c r="S936" i="2"/>
  <c r="S937" i="2"/>
  <c r="S938" i="2"/>
  <c r="S939" i="2"/>
  <c r="S940" i="2"/>
  <c r="S941" i="2"/>
  <c r="S942" i="2"/>
  <c r="S943" i="2"/>
  <c r="S944" i="2"/>
  <c r="S945" i="2"/>
  <c r="S946" i="2"/>
  <c r="S947" i="2"/>
  <c r="S948" i="2"/>
  <c r="S949" i="2"/>
  <c r="S950" i="2"/>
  <c r="S951" i="2"/>
  <c r="S952" i="2"/>
  <c r="S953" i="2"/>
  <c r="S954" i="2"/>
  <c r="S955" i="2"/>
  <c r="S956" i="2"/>
  <c r="S957" i="2"/>
  <c r="S958" i="2"/>
  <c r="S959" i="2"/>
  <c r="S960" i="2"/>
  <c r="S961" i="2"/>
  <c r="S962" i="2"/>
  <c r="S963" i="2"/>
  <c r="S964" i="2"/>
  <c r="S965" i="2"/>
  <c r="S966" i="2"/>
  <c r="S967" i="2"/>
  <c r="S968" i="2"/>
  <c r="S969" i="2"/>
  <c r="S970" i="2"/>
  <c r="S971" i="2"/>
  <c r="S972" i="2"/>
  <c r="S973" i="2"/>
  <c r="S974" i="2"/>
  <c r="S975" i="2"/>
  <c r="S976" i="2"/>
  <c r="S977" i="2"/>
  <c r="S978" i="2"/>
  <c r="S979" i="2"/>
  <c r="S980" i="2"/>
  <c r="S981" i="2"/>
  <c r="S982" i="2"/>
  <c r="S983" i="2"/>
  <c r="S984" i="2"/>
  <c r="S985" i="2"/>
  <c r="S986" i="2"/>
  <c r="S987" i="2"/>
  <c r="S988" i="2"/>
  <c r="S989" i="2"/>
  <c r="S990" i="2"/>
  <c r="S991" i="2"/>
  <c r="S992" i="2"/>
  <c r="S993" i="2"/>
  <c r="S994" i="2"/>
  <c r="S995" i="2"/>
  <c r="S996" i="2"/>
  <c r="S997" i="2"/>
  <c r="S998" i="2"/>
  <c r="S999" i="2"/>
  <c r="S1000" i="2"/>
  <c r="S1001" i="2"/>
  <c r="S1002" i="2"/>
  <c r="S1003" i="2"/>
  <c r="S1004" i="2"/>
  <c r="S1005" i="2"/>
  <c r="S1006" i="2"/>
  <c r="S1007" i="2"/>
  <c r="S1008" i="2"/>
  <c r="S1009" i="2"/>
  <c r="S1010" i="2"/>
  <c r="S1011" i="2"/>
  <c r="S1012" i="2"/>
  <c r="S1013" i="2"/>
  <c r="S1014" i="2"/>
  <c r="S1015" i="2"/>
  <c r="S1016" i="2"/>
  <c r="S1017" i="2"/>
  <c r="S1018" i="2"/>
  <c r="S1019" i="2"/>
  <c r="S1020" i="2"/>
  <c r="S1021" i="2"/>
  <c r="S1022" i="2"/>
  <c r="S1023" i="2"/>
  <c r="S1024" i="2"/>
  <c r="S1025" i="2"/>
  <c r="S1026" i="2"/>
  <c r="S1027" i="2"/>
  <c r="S1028" i="2"/>
  <c r="S1029" i="2"/>
  <c r="S1030" i="2"/>
  <c r="S1031" i="2"/>
  <c r="S1032" i="2"/>
  <c r="S1033" i="2"/>
  <c r="S1034" i="2"/>
  <c r="S1035" i="2"/>
  <c r="S1036" i="2"/>
  <c r="S1037" i="2"/>
  <c r="S1038" i="2"/>
  <c r="S1039" i="2"/>
  <c r="S1040" i="2"/>
  <c r="S1041" i="2"/>
  <c r="S1042" i="2"/>
  <c r="S1043" i="2"/>
  <c r="S1044" i="2"/>
  <c r="S1045" i="2"/>
  <c r="S1046" i="2"/>
  <c r="S1047" i="2"/>
  <c r="S1048" i="2"/>
  <c r="S1049" i="2"/>
  <c r="S1050" i="2"/>
  <c r="S1051" i="2"/>
  <c r="S1052" i="2"/>
  <c r="S1053" i="2"/>
  <c r="S1054" i="2"/>
  <c r="S1055" i="2"/>
  <c r="S1056" i="2"/>
  <c r="S1057" i="2"/>
  <c r="S1058" i="2"/>
  <c r="S1059" i="2"/>
  <c r="S1060" i="2"/>
  <c r="S1061" i="2"/>
  <c r="S1062" i="2"/>
  <c r="S1063" i="2"/>
  <c r="S1064" i="2"/>
  <c r="S1065" i="2"/>
  <c r="S1066" i="2"/>
  <c r="S1067" i="2"/>
  <c r="S1068" i="2"/>
  <c r="S1069" i="2"/>
  <c r="S1070" i="2"/>
  <c r="S1071" i="2"/>
  <c r="S1072" i="2"/>
  <c r="S1073" i="2"/>
  <c r="S1074" i="2"/>
  <c r="S1075" i="2"/>
  <c r="S1076" i="2"/>
  <c r="S1077" i="2"/>
  <c r="S1078" i="2"/>
  <c r="S1079" i="2"/>
  <c r="S1080" i="2"/>
  <c r="S1081" i="2"/>
  <c r="S1082" i="2"/>
  <c r="S1083" i="2"/>
  <c r="S1084" i="2"/>
  <c r="S1085" i="2"/>
  <c r="S1086" i="2"/>
  <c r="S1087" i="2"/>
  <c r="S1088" i="2"/>
  <c r="S1089" i="2"/>
  <c r="S1090" i="2"/>
  <c r="S1091" i="2"/>
  <c r="S1092" i="2"/>
  <c r="S1093" i="2"/>
  <c r="S1094" i="2"/>
  <c r="S1095" i="2"/>
  <c r="S1096" i="2"/>
  <c r="S1097" i="2"/>
  <c r="S1098" i="2"/>
  <c r="S1099" i="2"/>
  <c r="S1100" i="2"/>
  <c r="S1101" i="2"/>
  <c r="S1102" i="2"/>
  <c r="S1103" i="2"/>
  <c r="S1104" i="2"/>
  <c r="S1105" i="2"/>
  <c r="S1106" i="2"/>
  <c r="S1107" i="2"/>
  <c r="S1108" i="2"/>
  <c r="S1109" i="2"/>
  <c r="S1110" i="2"/>
  <c r="S1111" i="2"/>
  <c r="S1112" i="2"/>
  <c r="S1113" i="2"/>
  <c r="S1114" i="2"/>
  <c r="S1115" i="2"/>
  <c r="S1116" i="2"/>
  <c r="S1117" i="2"/>
  <c r="S1118" i="2"/>
  <c r="S1119" i="2"/>
  <c r="S1120" i="2"/>
  <c r="S1121" i="2"/>
  <c r="S1122" i="2"/>
  <c r="S1123" i="2"/>
  <c r="S1124" i="2"/>
  <c r="S1125" i="2"/>
  <c r="S1126" i="2"/>
  <c r="S1127" i="2"/>
  <c r="S1128" i="2"/>
  <c r="S1129" i="2"/>
  <c r="S1130" i="2"/>
  <c r="S1131" i="2"/>
  <c r="S1132" i="2"/>
  <c r="S1133" i="2"/>
  <c r="S1134" i="2"/>
  <c r="S1135" i="2"/>
  <c r="S1136" i="2"/>
  <c r="S1137" i="2"/>
  <c r="S1138" i="2"/>
  <c r="S1139" i="2"/>
  <c r="S1140" i="2"/>
  <c r="S1141" i="2"/>
  <c r="S1142" i="2"/>
  <c r="S1143" i="2"/>
  <c r="S1144" i="2"/>
  <c r="S1145" i="2"/>
  <c r="S1146" i="2"/>
  <c r="S1147" i="2"/>
  <c r="S1148" i="2"/>
  <c r="S1149" i="2"/>
  <c r="S1150" i="2"/>
  <c r="S1151" i="2"/>
  <c r="S1152" i="2"/>
  <c r="S1153" i="2"/>
  <c r="S1154" i="2"/>
  <c r="S1155" i="2"/>
  <c r="S1156" i="2"/>
  <c r="S1157" i="2"/>
  <c r="S1158" i="2"/>
  <c r="S1159" i="2"/>
  <c r="S1160" i="2"/>
  <c r="S1161" i="2"/>
  <c r="S1162" i="2"/>
  <c r="S1163" i="2"/>
  <c r="S1164" i="2"/>
  <c r="S1165" i="2"/>
  <c r="S1166" i="2"/>
  <c r="S1167" i="2"/>
  <c r="S1168" i="2"/>
  <c r="S1169" i="2"/>
  <c r="S1170" i="2"/>
  <c r="S1171" i="2"/>
  <c r="S1172" i="2"/>
  <c r="S1173" i="2"/>
  <c r="S1174" i="2"/>
  <c r="S1175" i="2"/>
  <c r="S1176" i="2"/>
  <c r="S1177" i="2"/>
  <c r="S1178" i="2"/>
  <c r="S1179" i="2"/>
  <c r="S1180" i="2"/>
  <c r="S1181" i="2"/>
  <c r="S1182" i="2"/>
  <c r="S1183" i="2"/>
  <c r="S1184" i="2"/>
  <c r="S1185" i="2"/>
  <c r="S1186" i="2"/>
  <c r="S1187" i="2"/>
  <c r="S1188" i="2"/>
  <c r="S1189" i="2"/>
  <c r="S1190" i="2"/>
  <c r="S1191" i="2"/>
  <c r="S1192" i="2"/>
  <c r="S1193" i="2"/>
  <c r="S1194" i="2"/>
  <c r="S1195" i="2"/>
  <c r="S1196" i="2"/>
  <c r="S1197" i="2"/>
  <c r="S1198" i="2"/>
  <c r="S1199" i="2"/>
  <c r="S1200" i="2"/>
  <c r="S1201" i="2"/>
  <c r="S1202" i="2"/>
  <c r="S1203" i="2"/>
  <c r="S1204" i="2"/>
  <c r="S1205" i="2"/>
  <c r="S1206" i="2"/>
  <c r="S1207" i="2"/>
  <c r="S1208" i="2"/>
  <c r="S1209" i="2"/>
  <c r="S1210" i="2"/>
  <c r="S1211" i="2"/>
  <c r="S1212" i="2"/>
  <c r="S1213" i="2"/>
  <c r="S1214" i="2"/>
  <c r="S1215" i="2"/>
  <c r="S1216" i="2"/>
  <c r="S1217" i="2"/>
  <c r="S1218" i="2"/>
  <c r="S1219" i="2"/>
  <c r="S1220" i="2"/>
  <c r="S1221" i="2"/>
  <c r="S1222" i="2"/>
  <c r="S1223" i="2"/>
  <c r="S1224" i="2"/>
  <c r="S1225" i="2"/>
  <c r="S1226" i="2"/>
  <c r="S1227" i="2"/>
  <c r="S1228" i="2"/>
  <c r="S1229" i="2"/>
  <c r="S1230" i="2"/>
  <c r="S1231" i="2"/>
  <c r="S1232" i="2"/>
  <c r="S1233" i="2"/>
  <c r="S1234" i="2"/>
  <c r="S1235" i="2"/>
  <c r="S1236" i="2"/>
  <c r="S1237" i="2"/>
  <c r="S1238" i="2"/>
  <c r="S1239" i="2"/>
  <c r="S1240" i="2"/>
  <c r="S1241" i="2"/>
  <c r="S1242" i="2"/>
  <c r="S1243" i="2"/>
  <c r="S1244" i="2"/>
  <c r="S1245" i="2"/>
  <c r="S1246" i="2"/>
  <c r="S1247" i="2"/>
  <c r="S1248" i="2"/>
  <c r="S1249" i="2"/>
  <c r="S1250" i="2"/>
  <c r="S1251" i="2"/>
  <c r="S1252" i="2"/>
  <c r="S1253" i="2"/>
  <c r="S1254" i="2"/>
  <c r="S1255" i="2"/>
  <c r="S1256" i="2"/>
  <c r="S1257" i="2"/>
  <c r="S1258" i="2"/>
  <c r="S1259" i="2"/>
  <c r="S1260" i="2"/>
  <c r="S1261" i="2"/>
  <c r="S1262" i="2"/>
  <c r="S1263" i="2"/>
  <c r="S1264" i="2"/>
  <c r="S1265" i="2"/>
  <c r="S1266" i="2"/>
  <c r="S1267" i="2"/>
  <c r="S1268" i="2"/>
  <c r="S1269" i="2"/>
  <c r="S1270" i="2"/>
  <c r="S1271" i="2"/>
  <c r="S1272" i="2"/>
  <c r="S1273" i="2"/>
  <c r="S1274" i="2"/>
  <c r="S1275" i="2"/>
  <c r="S1276" i="2"/>
  <c r="S1277" i="2"/>
  <c r="S1278" i="2"/>
  <c r="S1279" i="2"/>
  <c r="S1280" i="2"/>
  <c r="S1281" i="2"/>
  <c r="S1282" i="2"/>
  <c r="S1283" i="2"/>
  <c r="S1284" i="2"/>
  <c r="S1285" i="2"/>
  <c r="S1286" i="2"/>
  <c r="S1287" i="2"/>
  <c r="S1288" i="2"/>
  <c r="S1289" i="2"/>
  <c r="S1290" i="2"/>
  <c r="S1291" i="2"/>
  <c r="S1292" i="2"/>
  <c r="S1293" i="2"/>
  <c r="S1294" i="2"/>
  <c r="S1295" i="2"/>
  <c r="S1296" i="2"/>
  <c r="S1297" i="2"/>
  <c r="S1298" i="2"/>
  <c r="S1299" i="2"/>
  <c r="S1300" i="2"/>
  <c r="S1301" i="2"/>
  <c r="S1302" i="2"/>
  <c r="S1303" i="2"/>
  <c r="S1304" i="2"/>
  <c r="S1305" i="2"/>
  <c r="S1306" i="2"/>
  <c r="S1307" i="2"/>
  <c r="S1308" i="2"/>
  <c r="S1309" i="2"/>
  <c r="S1310" i="2"/>
  <c r="S1311" i="2"/>
  <c r="S1312" i="2"/>
  <c r="S1313" i="2"/>
  <c r="S1314" i="2"/>
  <c r="S1315" i="2"/>
  <c r="S1316" i="2"/>
  <c r="S1317" i="2"/>
  <c r="S1318" i="2"/>
  <c r="S1319" i="2"/>
  <c r="S1320" i="2"/>
  <c r="S1321" i="2"/>
  <c r="S1322" i="2"/>
  <c r="S1323" i="2"/>
  <c r="S1324" i="2"/>
  <c r="S1325" i="2"/>
  <c r="S1326" i="2"/>
  <c r="S1327" i="2"/>
  <c r="S1328" i="2"/>
  <c r="S1329" i="2"/>
  <c r="S1330" i="2"/>
  <c r="S1331" i="2"/>
  <c r="S1332" i="2"/>
  <c r="S1333" i="2"/>
  <c r="S1334" i="2"/>
  <c r="S1335" i="2"/>
  <c r="S1336" i="2"/>
  <c r="S1337" i="2"/>
  <c r="S1338" i="2"/>
  <c r="S1339" i="2"/>
  <c r="S1340" i="2"/>
  <c r="S1341" i="2"/>
  <c r="S1342" i="2"/>
  <c r="S1343" i="2"/>
  <c r="S1344" i="2"/>
  <c r="S1345" i="2"/>
  <c r="S1346" i="2"/>
  <c r="S1347" i="2"/>
  <c r="S1348" i="2"/>
  <c r="S1349" i="2"/>
  <c r="S1350" i="2"/>
  <c r="S1351" i="2"/>
  <c r="S1352" i="2"/>
  <c r="S1353" i="2"/>
  <c r="S1354" i="2"/>
  <c r="S1355" i="2"/>
  <c r="S1356" i="2"/>
  <c r="S1357" i="2"/>
  <c r="S1358" i="2"/>
  <c r="S1359" i="2"/>
  <c r="S1360" i="2"/>
  <c r="S1361" i="2"/>
  <c r="S1362" i="2"/>
  <c r="S1363" i="2"/>
  <c r="S1364" i="2"/>
  <c r="S1365" i="2"/>
  <c r="S1366" i="2"/>
  <c r="S1367" i="2"/>
  <c r="S1368" i="2"/>
  <c r="S1369" i="2"/>
  <c r="S1370" i="2"/>
  <c r="S1371" i="2"/>
  <c r="S1372" i="2"/>
  <c r="S1373" i="2"/>
  <c r="S1374" i="2"/>
  <c r="S1375" i="2"/>
  <c r="S1376" i="2"/>
  <c r="S1377" i="2"/>
  <c r="S1378" i="2"/>
  <c r="S1379" i="2"/>
  <c r="S1380" i="2"/>
  <c r="S1381" i="2"/>
  <c r="S1382" i="2"/>
  <c r="S1383" i="2"/>
  <c r="S1384" i="2"/>
  <c r="S1385" i="2"/>
  <c r="S1386" i="2"/>
  <c r="S1387" i="2"/>
  <c r="S1388" i="2"/>
  <c r="S1389" i="2"/>
  <c r="S1390" i="2"/>
  <c r="S1391" i="2"/>
  <c r="S1392" i="2"/>
  <c r="S1393" i="2"/>
  <c r="S1394" i="2"/>
  <c r="S1395" i="2"/>
  <c r="S1396" i="2"/>
  <c r="S1397" i="2"/>
  <c r="S1398" i="2"/>
  <c r="S1399" i="2"/>
  <c r="S1400" i="2"/>
  <c r="S1401" i="2"/>
  <c r="S1402" i="2"/>
  <c r="S1403" i="2"/>
  <c r="S1404" i="2"/>
  <c r="S1405" i="2"/>
  <c r="S1406" i="2"/>
  <c r="S1407" i="2"/>
  <c r="S1408" i="2"/>
  <c r="S1409" i="2"/>
  <c r="S1410" i="2"/>
  <c r="S1411" i="2"/>
  <c r="S1412" i="2"/>
  <c r="S1413" i="2"/>
  <c r="S1414" i="2"/>
  <c r="S1415" i="2"/>
  <c r="S1416" i="2"/>
  <c r="S1417" i="2"/>
  <c r="S1418" i="2"/>
  <c r="S1419" i="2"/>
  <c r="S1420" i="2"/>
  <c r="S1421" i="2"/>
  <c r="S1422" i="2"/>
  <c r="S1423" i="2"/>
  <c r="S1424" i="2"/>
  <c r="S1425" i="2"/>
  <c r="S1426" i="2"/>
  <c r="S1427" i="2"/>
  <c r="S1428" i="2"/>
  <c r="S1429" i="2"/>
  <c r="S1430" i="2"/>
  <c r="S1431" i="2"/>
  <c r="S1432" i="2"/>
  <c r="S1433" i="2"/>
  <c r="S1434" i="2"/>
  <c r="S1435" i="2"/>
  <c r="S1436" i="2"/>
  <c r="S1437" i="2"/>
  <c r="S1438" i="2"/>
  <c r="S1439" i="2"/>
  <c r="S1440" i="2"/>
  <c r="S1441" i="2"/>
  <c r="S1442" i="2"/>
  <c r="S1443" i="2"/>
  <c r="S1444" i="2"/>
  <c r="S1445" i="2"/>
  <c r="S1446" i="2"/>
  <c r="S1447" i="2"/>
  <c r="S1448" i="2"/>
  <c r="S1449" i="2"/>
  <c r="S1450" i="2"/>
  <c r="S1451" i="2"/>
  <c r="S1452" i="2"/>
  <c r="S1453" i="2"/>
  <c r="S1454" i="2"/>
  <c r="S1455" i="2"/>
  <c r="S1456" i="2"/>
  <c r="S1457" i="2"/>
  <c r="S1458" i="2"/>
  <c r="S1459" i="2"/>
  <c r="S1460" i="2"/>
  <c r="S1461" i="2"/>
  <c r="S1462" i="2"/>
  <c r="S1463" i="2"/>
  <c r="S1464" i="2"/>
  <c r="S1465" i="2"/>
  <c r="S1466" i="2"/>
  <c r="S1467" i="2"/>
  <c r="S1468" i="2"/>
  <c r="S1469" i="2"/>
  <c r="S1470" i="2"/>
  <c r="S1471" i="2"/>
  <c r="S1472" i="2"/>
  <c r="S1473" i="2"/>
  <c r="S1474" i="2"/>
  <c r="S1475" i="2"/>
  <c r="S1476" i="2"/>
  <c r="S1477" i="2"/>
  <c r="S1478" i="2"/>
  <c r="S1479" i="2"/>
  <c r="S1480" i="2"/>
  <c r="S1481" i="2"/>
  <c r="S1482" i="2"/>
  <c r="S1483" i="2"/>
  <c r="S1484" i="2"/>
  <c r="S1485" i="2"/>
  <c r="S1486" i="2"/>
  <c r="S1487" i="2"/>
  <c r="S1488" i="2"/>
  <c r="S1489" i="2"/>
  <c r="S1490" i="2"/>
  <c r="S1491" i="2"/>
  <c r="S1492" i="2"/>
  <c r="S1493" i="2"/>
  <c r="S1494" i="2"/>
  <c r="S1495" i="2"/>
  <c r="S1496" i="2"/>
  <c r="S1497" i="2"/>
  <c r="S1498" i="2"/>
  <c r="S1499" i="2"/>
  <c r="S1500" i="2"/>
  <c r="S1501" i="2"/>
  <c r="S1502" i="2"/>
  <c r="S1503" i="2"/>
  <c r="S1504" i="2"/>
  <c r="S1505" i="2"/>
  <c r="S1506" i="2"/>
  <c r="S1507" i="2"/>
  <c r="S1508" i="2"/>
  <c r="S1509" i="2"/>
  <c r="S1510" i="2"/>
  <c r="S1511" i="2"/>
  <c r="S1512" i="2"/>
  <c r="S1513" i="2"/>
  <c r="S1514" i="2"/>
  <c r="S1515" i="2"/>
  <c r="S1516" i="2"/>
  <c r="S1517" i="2"/>
  <c r="S1518" i="2"/>
  <c r="S1519" i="2"/>
  <c r="S1520" i="2"/>
  <c r="S1521" i="2"/>
  <c r="S1522" i="2"/>
  <c r="S1523" i="2"/>
  <c r="S1524" i="2"/>
  <c r="S1525" i="2"/>
  <c r="S1526" i="2"/>
  <c r="S1527" i="2"/>
  <c r="S1528" i="2"/>
  <c r="S1529" i="2"/>
  <c r="S1530" i="2"/>
  <c r="S1531" i="2"/>
  <c r="S1532" i="2"/>
  <c r="S1533" i="2"/>
  <c r="S1534" i="2"/>
  <c r="S1535" i="2"/>
  <c r="S1536" i="2"/>
  <c r="S1537" i="2"/>
  <c r="S1538" i="2"/>
  <c r="S1539" i="2"/>
  <c r="S1540" i="2"/>
  <c r="S1541" i="2"/>
  <c r="S1542" i="2"/>
  <c r="S1543" i="2"/>
  <c r="S1544" i="2"/>
  <c r="S1545" i="2"/>
  <c r="S1546" i="2"/>
  <c r="S1547" i="2"/>
  <c r="S1548" i="2"/>
  <c r="S1549" i="2"/>
  <c r="S1550" i="2"/>
  <c r="S1551" i="2"/>
  <c r="S1552" i="2"/>
  <c r="S1553" i="2"/>
  <c r="S1554" i="2"/>
  <c r="S1555" i="2"/>
  <c r="S1556" i="2"/>
  <c r="S1557" i="2"/>
  <c r="S1558" i="2"/>
  <c r="S1559" i="2"/>
  <c r="S1560" i="2"/>
  <c r="S1561" i="2"/>
  <c r="S1562" i="2"/>
  <c r="S1563" i="2"/>
  <c r="S1564" i="2"/>
  <c r="S1565" i="2"/>
  <c r="S1566" i="2"/>
  <c r="S1567" i="2"/>
  <c r="S1568" i="2"/>
  <c r="S1569" i="2"/>
  <c r="S1570" i="2"/>
  <c r="S1571" i="2"/>
  <c r="S1572" i="2"/>
  <c r="S1573" i="2"/>
  <c r="S1574" i="2"/>
  <c r="S1575" i="2"/>
  <c r="S1576" i="2"/>
  <c r="S1577" i="2"/>
  <c r="S1578" i="2"/>
  <c r="S1579" i="2"/>
  <c r="S1580" i="2"/>
  <c r="S1581" i="2"/>
  <c r="S1582" i="2"/>
  <c r="S1583" i="2"/>
  <c r="S1584" i="2"/>
  <c r="S1585" i="2"/>
  <c r="S1586" i="2"/>
  <c r="S1587" i="2"/>
  <c r="S1588" i="2"/>
  <c r="S1589" i="2"/>
  <c r="S1590" i="2"/>
  <c r="S1591" i="2"/>
  <c r="S1592" i="2"/>
  <c r="S1593" i="2"/>
  <c r="S1594" i="2"/>
  <c r="S1595" i="2"/>
  <c r="S1596" i="2"/>
  <c r="S1597" i="2"/>
  <c r="S1598" i="2"/>
  <c r="S1599" i="2"/>
  <c r="S1600" i="2"/>
  <c r="S1601" i="2"/>
  <c r="S1602" i="2"/>
  <c r="S1603" i="2"/>
  <c r="S1604" i="2"/>
  <c r="S1605" i="2"/>
  <c r="S1606" i="2"/>
  <c r="S1607" i="2"/>
  <c r="S1608" i="2"/>
  <c r="S1609" i="2"/>
  <c r="S1610" i="2"/>
  <c r="S1611" i="2"/>
  <c r="S1612" i="2"/>
  <c r="S1613" i="2"/>
  <c r="S1614" i="2"/>
  <c r="S1615" i="2"/>
  <c r="S1616" i="2"/>
  <c r="S1617" i="2"/>
  <c r="S1618" i="2"/>
  <c r="S1619" i="2"/>
  <c r="S1620" i="2"/>
  <c r="S1621" i="2"/>
  <c r="S1622" i="2"/>
  <c r="S1623" i="2"/>
  <c r="S1624" i="2"/>
  <c r="S1625" i="2"/>
  <c r="S1626" i="2"/>
  <c r="S1627" i="2"/>
  <c r="S1628" i="2"/>
  <c r="S1629" i="2"/>
  <c r="S1630" i="2"/>
  <c r="S1631" i="2"/>
  <c r="S1632" i="2"/>
  <c r="S1633" i="2"/>
  <c r="S1634" i="2"/>
  <c r="S1635" i="2"/>
  <c r="S1636" i="2"/>
  <c r="S1637" i="2"/>
  <c r="S1638" i="2"/>
  <c r="S1639" i="2"/>
  <c r="S1640" i="2"/>
  <c r="S1641" i="2"/>
  <c r="S1642" i="2"/>
  <c r="S1643" i="2"/>
  <c r="S1644" i="2"/>
  <c r="S1645" i="2"/>
  <c r="S1646" i="2"/>
  <c r="S1647" i="2"/>
  <c r="S1648" i="2"/>
  <c r="S1649" i="2"/>
  <c r="S1650" i="2"/>
  <c r="S1651" i="2"/>
  <c r="S1652" i="2"/>
  <c r="S1653" i="2"/>
  <c r="S1654" i="2"/>
  <c r="S1655" i="2"/>
  <c r="S1656" i="2"/>
  <c r="S1657" i="2"/>
  <c r="S1658" i="2"/>
  <c r="S1659" i="2"/>
  <c r="S1660" i="2"/>
  <c r="S1661" i="2"/>
  <c r="S1662" i="2"/>
  <c r="S1663" i="2"/>
  <c r="S1664" i="2"/>
  <c r="S1665" i="2"/>
  <c r="S1666" i="2"/>
  <c r="S1667" i="2"/>
  <c r="S1668" i="2"/>
  <c r="S1669" i="2"/>
  <c r="S1670" i="2"/>
  <c r="S1671" i="2"/>
  <c r="S1672" i="2"/>
  <c r="S1673" i="2"/>
  <c r="S1674" i="2"/>
  <c r="S1675" i="2"/>
  <c r="S1676" i="2"/>
  <c r="S1677" i="2"/>
  <c r="S1678" i="2"/>
  <c r="S1679" i="2"/>
  <c r="S1680" i="2"/>
  <c r="S1681" i="2"/>
  <c r="S1682" i="2"/>
  <c r="S1683" i="2"/>
  <c r="S1684" i="2"/>
  <c r="S1685" i="2"/>
  <c r="S1686" i="2"/>
  <c r="S1687" i="2"/>
  <c r="S1688" i="2"/>
  <c r="S1689" i="2"/>
  <c r="S1690" i="2"/>
  <c r="S1691" i="2"/>
  <c r="S1692" i="2"/>
  <c r="S1693" i="2"/>
  <c r="S1694" i="2"/>
  <c r="S1695" i="2"/>
  <c r="S1696" i="2"/>
  <c r="S1697" i="2"/>
  <c r="S1698" i="2"/>
  <c r="S1699" i="2"/>
  <c r="S1700" i="2"/>
  <c r="S1701" i="2"/>
  <c r="S1702" i="2"/>
  <c r="S1703" i="2"/>
  <c r="S1704" i="2"/>
  <c r="S1705" i="2"/>
  <c r="S1706" i="2"/>
  <c r="S1707" i="2"/>
  <c r="S1708" i="2"/>
  <c r="S1709" i="2"/>
  <c r="S1710" i="2"/>
  <c r="S1711" i="2"/>
  <c r="S1712" i="2"/>
  <c r="S1713" i="2"/>
  <c r="S1714" i="2"/>
  <c r="S1715" i="2"/>
  <c r="S1716" i="2"/>
  <c r="S1717" i="2"/>
  <c r="S1718" i="2"/>
  <c r="S1719" i="2"/>
  <c r="S1720" i="2"/>
  <c r="S1721" i="2"/>
  <c r="S1722" i="2"/>
  <c r="S1723" i="2"/>
  <c r="S1724" i="2"/>
  <c r="S1725" i="2"/>
  <c r="S1726" i="2"/>
  <c r="S1727" i="2"/>
  <c r="S1728" i="2"/>
  <c r="S1729" i="2"/>
  <c r="S1730" i="2"/>
  <c r="S1731" i="2"/>
  <c r="S1732" i="2"/>
  <c r="S1733" i="2"/>
  <c r="S1734" i="2"/>
  <c r="S1735" i="2"/>
  <c r="S1736" i="2"/>
  <c r="S1737" i="2"/>
  <c r="S1738" i="2"/>
  <c r="S1739" i="2"/>
  <c r="S1740" i="2"/>
  <c r="S1741" i="2"/>
  <c r="S1742" i="2"/>
  <c r="S1743" i="2"/>
  <c r="S1744" i="2"/>
  <c r="S1745" i="2"/>
  <c r="S1746" i="2"/>
  <c r="S1747" i="2"/>
  <c r="S1748" i="2"/>
  <c r="S1749" i="2"/>
  <c r="S1750" i="2"/>
  <c r="S1751" i="2"/>
  <c r="S1752" i="2"/>
  <c r="S1753" i="2"/>
  <c r="S1754" i="2"/>
  <c r="S1755" i="2"/>
  <c r="S1756" i="2"/>
  <c r="S1757" i="2"/>
  <c r="S1758" i="2"/>
  <c r="S1759" i="2"/>
  <c r="S1760" i="2"/>
  <c r="S1761" i="2"/>
  <c r="S1762" i="2"/>
  <c r="S1763" i="2"/>
  <c r="S1764" i="2"/>
  <c r="S1765" i="2"/>
  <c r="S1766" i="2"/>
  <c r="S1767" i="2"/>
  <c r="S1768" i="2"/>
  <c r="S1769" i="2"/>
  <c r="S1770" i="2"/>
  <c r="S1771" i="2"/>
  <c r="S1772" i="2"/>
  <c r="S1773" i="2"/>
  <c r="S1774" i="2"/>
  <c r="S1775" i="2"/>
  <c r="S1776" i="2"/>
  <c r="S1777" i="2"/>
  <c r="S1778" i="2"/>
  <c r="S1779" i="2"/>
  <c r="S1780" i="2"/>
  <c r="S1781" i="2"/>
  <c r="S1782" i="2"/>
  <c r="S1783" i="2"/>
  <c r="S1784" i="2"/>
  <c r="S1785" i="2"/>
  <c r="S1786" i="2"/>
  <c r="S1787" i="2"/>
  <c r="S1788" i="2"/>
  <c r="S1789" i="2"/>
  <c r="S1790" i="2"/>
  <c r="S1791" i="2"/>
  <c r="S1792" i="2"/>
  <c r="S1793" i="2"/>
  <c r="S1794" i="2"/>
  <c r="S1795" i="2"/>
  <c r="S1796" i="2"/>
  <c r="S1797" i="2"/>
  <c r="S1798" i="2"/>
  <c r="S1799" i="2"/>
  <c r="S1800" i="2"/>
  <c r="S1801" i="2"/>
  <c r="S1802" i="2"/>
  <c r="S1803" i="2"/>
  <c r="S1804" i="2"/>
  <c r="S1805" i="2"/>
  <c r="S1806" i="2"/>
  <c r="S1807" i="2"/>
  <c r="S1808" i="2"/>
  <c r="S1809" i="2"/>
  <c r="S1810" i="2"/>
  <c r="S1811" i="2"/>
  <c r="S1812" i="2"/>
  <c r="S1813" i="2"/>
  <c r="S1814" i="2"/>
  <c r="S1815" i="2"/>
  <c r="S1816" i="2"/>
  <c r="S1817" i="2"/>
  <c r="S1818" i="2"/>
  <c r="S1819" i="2"/>
  <c r="S1820" i="2"/>
  <c r="S1821" i="2"/>
  <c r="S1822" i="2"/>
  <c r="S1823" i="2"/>
  <c r="S1824" i="2"/>
  <c r="S1825" i="2"/>
  <c r="S1826" i="2"/>
  <c r="S1827" i="2"/>
  <c r="S1828" i="2"/>
  <c r="S1829" i="2"/>
  <c r="S1830" i="2"/>
  <c r="S1831" i="2"/>
  <c r="S1832" i="2"/>
  <c r="S1833" i="2"/>
  <c r="S1834" i="2"/>
  <c r="S1835" i="2"/>
  <c r="S1836" i="2"/>
  <c r="S1837" i="2"/>
  <c r="S1838" i="2"/>
  <c r="S1839" i="2"/>
  <c r="S1840" i="2"/>
  <c r="S1841" i="2"/>
  <c r="S1842" i="2"/>
  <c r="S1843" i="2"/>
  <c r="S1844" i="2"/>
  <c r="S1845" i="2"/>
  <c r="S1846" i="2"/>
  <c r="S1847" i="2"/>
  <c r="S1848" i="2"/>
  <c r="S1849" i="2"/>
  <c r="S1850" i="2"/>
  <c r="S1851" i="2"/>
  <c r="S1852" i="2"/>
  <c r="S1853" i="2"/>
  <c r="S1854" i="2"/>
  <c r="S1855" i="2"/>
  <c r="S1856" i="2"/>
  <c r="S1857" i="2"/>
  <c r="S1858" i="2"/>
  <c r="S1859" i="2"/>
  <c r="S1860" i="2"/>
  <c r="S1861" i="2"/>
  <c r="S1862" i="2"/>
  <c r="S1863" i="2"/>
  <c r="S1864" i="2"/>
  <c r="S1865" i="2"/>
  <c r="S1866" i="2"/>
  <c r="S1867" i="2"/>
  <c r="S1868" i="2"/>
  <c r="S1869" i="2"/>
  <c r="S1870" i="2"/>
  <c r="S1871" i="2"/>
  <c r="S1872" i="2"/>
  <c r="S1873" i="2"/>
  <c r="S1874" i="2"/>
  <c r="S1875" i="2"/>
  <c r="S1876" i="2"/>
  <c r="S1877" i="2"/>
  <c r="S1878" i="2"/>
  <c r="S1879" i="2"/>
  <c r="S1880" i="2"/>
  <c r="S1881" i="2"/>
  <c r="S1882" i="2"/>
  <c r="S1883" i="2"/>
  <c r="S1884" i="2"/>
  <c r="S1885" i="2"/>
  <c r="S1886" i="2"/>
  <c r="S1887" i="2"/>
  <c r="S1888" i="2"/>
  <c r="S1889" i="2"/>
  <c r="S1890" i="2"/>
  <c r="S1891" i="2"/>
  <c r="S1892" i="2"/>
  <c r="S1893" i="2"/>
  <c r="S1894" i="2"/>
  <c r="S1895" i="2"/>
  <c r="S1896" i="2"/>
  <c r="S1897" i="2"/>
  <c r="S1898" i="2"/>
  <c r="S1899" i="2"/>
  <c r="S1900" i="2"/>
  <c r="S1901" i="2"/>
  <c r="S1902" i="2"/>
  <c r="S1903" i="2"/>
  <c r="S1904" i="2"/>
  <c r="S1905" i="2"/>
  <c r="S1906" i="2"/>
  <c r="S1907" i="2"/>
  <c r="S1908" i="2"/>
  <c r="S1909" i="2"/>
  <c r="S1910" i="2"/>
  <c r="S1911" i="2"/>
  <c r="S1912" i="2"/>
  <c r="S1913" i="2"/>
  <c r="S1914" i="2"/>
  <c r="S1915" i="2"/>
  <c r="S1916" i="2"/>
  <c r="S1917" i="2"/>
  <c r="S1918" i="2"/>
  <c r="S1919" i="2"/>
  <c r="S1920" i="2"/>
  <c r="S1921" i="2"/>
  <c r="S1922" i="2"/>
  <c r="S1923" i="2"/>
  <c r="S1924" i="2"/>
  <c r="S1925" i="2"/>
  <c r="S1926" i="2"/>
  <c r="S1927" i="2"/>
  <c r="S1928" i="2"/>
  <c r="S1929" i="2"/>
  <c r="S1930" i="2"/>
  <c r="S1931" i="2"/>
  <c r="S1932" i="2"/>
  <c r="S1933" i="2"/>
  <c r="S1934" i="2"/>
  <c r="S1935" i="2"/>
  <c r="S1936" i="2"/>
  <c r="S1937" i="2"/>
  <c r="S1938" i="2"/>
  <c r="S1939" i="2"/>
  <c r="S1940" i="2"/>
  <c r="S1941" i="2"/>
  <c r="S1942" i="2"/>
  <c r="S1943" i="2"/>
  <c r="S1944" i="2"/>
  <c r="S1945" i="2"/>
  <c r="S1946" i="2"/>
  <c r="S1947" i="2"/>
  <c r="S1948" i="2"/>
  <c r="S1949" i="2"/>
  <c r="S1950" i="2"/>
  <c r="S1951" i="2"/>
  <c r="S1952" i="2"/>
  <c r="S1953" i="2"/>
  <c r="S1954" i="2"/>
  <c r="S1955" i="2"/>
  <c r="S1956" i="2"/>
  <c r="S1957" i="2"/>
  <c r="S1958" i="2"/>
  <c r="S1959" i="2"/>
  <c r="S1960" i="2"/>
  <c r="S1961" i="2"/>
  <c r="S1962" i="2"/>
  <c r="S1963" i="2"/>
  <c r="S1964" i="2"/>
  <c r="S1965" i="2"/>
  <c r="S1966" i="2"/>
  <c r="S1967" i="2"/>
  <c r="S1968" i="2"/>
  <c r="S1969" i="2"/>
  <c r="S1970" i="2"/>
  <c r="S1971" i="2"/>
  <c r="S1972" i="2"/>
  <c r="S1973" i="2"/>
  <c r="S1974" i="2"/>
  <c r="S1975" i="2"/>
  <c r="S1976" i="2"/>
  <c r="S1977" i="2"/>
  <c r="S1978" i="2"/>
  <c r="S1979" i="2"/>
  <c r="S1980" i="2"/>
  <c r="S1981" i="2"/>
  <c r="S1982" i="2"/>
  <c r="S1983" i="2"/>
  <c r="S1984" i="2"/>
  <c r="S1985" i="2"/>
  <c r="S1986" i="2"/>
  <c r="S1987" i="2"/>
  <c r="S1988" i="2"/>
  <c r="S1989" i="2"/>
  <c r="S1990" i="2"/>
  <c r="S1991" i="2"/>
  <c r="S1992" i="2"/>
  <c r="S1993" i="2"/>
  <c r="S1994" i="2"/>
  <c r="S1995" i="2"/>
  <c r="S1996" i="2"/>
  <c r="S1997" i="2"/>
  <c r="S1998" i="2"/>
  <c r="S1999" i="2"/>
  <c r="S2000" i="2"/>
  <c r="S2001" i="2"/>
  <c r="S2002" i="2"/>
  <c r="S2003" i="2"/>
  <c r="S2004" i="2"/>
  <c r="S2005" i="2"/>
  <c r="S2006" i="2"/>
  <c r="S2007" i="2"/>
  <c r="S2008" i="2"/>
  <c r="S2009" i="2"/>
  <c r="S2010" i="2"/>
  <c r="S2011" i="2"/>
  <c r="S2012" i="2"/>
  <c r="S2013" i="2"/>
  <c r="S2014" i="2"/>
  <c r="S2015" i="2"/>
  <c r="S2016" i="2"/>
  <c r="S2017" i="2"/>
  <c r="S2018" i="2"/>
  <c r="S2019" i="2"/>
  <c r="S2020" i="2"/>
  <c r="S2021" i="2"/>
  <c r="S2022" i="2"/>
  <c r="S2023" i="2"/>
  <c r="S2024" i="2"/>
  <c r="S2025" i="2"/>
  <c r="S2026" i="2"/>
  <c r="S2027" i="2"/>
  <c r="S2028" i="2"/>
  <c r="S2029" i="2"/>
  <c r="S2030" i="2"/>
  <c r="S2031" i="2"/>
  <c r="S2032" i="2"/>
  <c r="S2033" i="2"/>
  <c r="S2034" i="2"/>
  <c r="S2035" i="2"/>
  <c r="S2036" i="2"/>
  <c r="S2037" i="2"/>
  <c r="S2038" i="2"/>
  <c r="S2039" i="2"/>
  <c r="S2040" i="2"/>
  <c r="S2041" i="2"/>
  <c r="S2042" i="2"/>
  <c r="S2043" i="2"/>
  <c r="S2044" i="2"/>
  <c r="S2045" i="2"/>
  <c r="S2046" i="2"/>
  <c r="S2047" i="2"/>
  <c r="S2048" i="2"/>
  <c r="S2049" i="2"/>
  <c r="S2050" i="2"/>
  <c r="S2051" i="2"/>
  <c r="S2052" i="2"/>
  <c r="S2053" i="2"/>
  <c r="S2054" i="2"/>
  <c r="S2055" i="2"/>
  <c r="S2056" i="2"/>
  <c r="S2057" i="2"/>
  <c r="S2058" i="2"/>
  <c r="S2059" i="2"/>
  <c r="S2060" i="2"/>
  <c r="S2061" i="2"/>
  <c r="S2062" i="2"/>
  <c r="S2063" i="2"/>
  <c r="S2064" i="2"/>
  <c r="S2065" i="2"/>
  <c r="S2066" i="2"/>
  <c r="S2067" i="2"/>
  <c r="S2068" i="2"/>
  <c r="S2069" i="2"/>
  <c r="S2070" i="2"/>
  <c r="S2071" i="2"/>
  <c r="S2072" i="2"/>
  <c r="S2073" i="2"/>
  <c r="S2074" i="2"/>
  <c r="S2075" i="2"/>
  <c r="S2076" i="2"/>
  <c r="S2077" i="2"/>
  <c r="S2078" i="2"/>
  <c r="S2079" i="2"/>
  <c r="S2080" i="2"/>
  <c r="S2081" i="2"/>
  <c r="S2082" i="2"/>
  <c r="S2083" i="2"/>
  <c r="S2084" i="2"/>
  <c r="S2085" i="2"/>
  <c r="S2086" i="2"/>
  <c r="S2087" i="2"/>
  <c r="S2088" i="2"/>
  <c r="S2089" i="2"/>
  <c r="S2090" i="2"/>
  <c r="S2091" i="2"/>
  <c r="S2092" i="2"/>
  <c r="S2093" i="2"/>
  <c r="S2094" i="2"/>
  <c r="S2095" i="2"/>
  <c r="S2096" i="2"/>
  <c r="S2097" i="2"/>
  <c r="S2098" i="2"/>
  <c r="S2099" i="2"/>
  <c r="S2100" i="2"/>
  <c r="S2101" i="2"/>
  <c r="S2102" i="2"/>
  <c r="S2103" i="2"/>
  <c r="S2104" i="2"/>
  <c r="S2105" i="2"/>
  <c r="S2106" i="2"/>
  <c r="S2107" i="2"/>
  <c r="S2108" i="2"/>
  <c r="S2109" i="2"/>
  <c r="S2110" i="2"/>
  <c r="S2111" i="2"/>
  <c r="S2112" i="2"/>
  <c r="S2113" i="2"/>
  <c r="S2114" i="2"/>
  <c r="S2115" i="2"/>
  <c r="S2116" i="2"/>
  <c r="S2117" i="2"/>
  <c r="S2118" i="2"/>
  <c r="S2119" i="2"/>
  <c r="S2120" i="2"/>
  <c r="S2121" i="2"/>
  <c r="S2122" i="2"/>
  <c r="S2123" i="2"/>
  <c r="S2124" i="2"/>
  <c r="S2125" i="2"/>
  <c r="S2126" i="2"/>
  <c r="S2127" i="2"/>
  <c r="S2128" i="2"/>
  <c r="S2129" i="2"/>
  <c r="S2130" i="2"/>
  <c r="S2131" i="2"/>
  <c r="S2132" i="2"/>
  <c r="S2133" i="2"/>
  <c r="S2134" i="2"/>
  <c r="S2135" i="2"/>
  <c r="S2136" i="2"/>
  <c r="S2137" i="2"/>
  <c r="S2138" i="2"/>
  <c r="S2139" i="2"/>
  <c r="S2140" i="2"/>
  <c r="S2141" i="2"/>
  <c r="S2142" i="2"/>
  <c r="S2143" i="2"/>
  <c r="S2144" i="2"/>
  <c r="S2145" i="2"/>
  <c r="S2146" i="2"/>
  <c r="S2147" i="2"/>
  <c r="S2148" i="2"/>
  <c r="S2149" i="2"/>
  <c r="S2150" i="2"/>
  <c r="S2151" i="2"/>
  <c r="S2152" i="2"/>
  <c r="S2153" i="2"/>
  <c r="S2154" i="2"/>
  <c r="S2155" i="2"/>
  <c r="S2156" i="2"/>
  <c r="S2157" i="2"/>
  <c r="S2158" i="2"/>
  <c r="S2159" i="2"/>
  <c r="S2160" i="2"/>
  <c r="S2161" i="2"/>
  <c r="S2162" i="2"/>
  <c r="S2163" i="2"/>
  <c r="S2164" i="2"/>
  <c r="S2165" i="2"/>
  <c r="S2166" i="2"/>
  <c r="S2167" i="2"/>
  <c r="S2168" i="2"/>
  <c r="S2169" i="2"/>
  <c r="S2170" i="2"/>
  <c r="S2171" i="2"/>
  <c r="S2172" i="2"/>
  <c r="S2173" i="2"/>
  <c r="S2174" i="2"/>
  <c r="S2175" i="2"/>
  <c r="S2176" i="2"/>
  <c r="S2177" i="2"/>
  <c r="S2178" i="2"/>
  <c r="S2179" i="2"/>
  <c r="S2180" i="2"/>
  <c r="S2181" i="2"/>
  <c r="S2182" i="2"/>
  <c r="S2183" i="2"/>
  <c r="S2184" i="2"/>
  <c r="S2185" i="2"/>
  <c r="S2186" i="2"/>
  <c r="S2187" i="2"/>
  <c r="S2188" i="2"/>
  <c r="S2189" i="2"/>
  <c r="S2190" i="2"/>
  <c r="S2191" i="2"/>
  <c r="S2192" i="2"/>
  <c r="S2193" i="2"/>
  <c r="S2194" i="2"/>
  <c r="S2195" i="2"/>
  <c r="S2196" i="2"/>
  <c r="S2197" i="2"/>
  <c r="S2198" i="2"/>
  <c r="S2199" i="2"/>
  <c r="S2200" i="2"/>
  <c r="S2201" i="2"/>
  <c r="S2202" i="2"/>
  <c r="S2203" i="2"/>
  <c r="S2204" i="2"/>
  <c r="S2205" i="2"/>
  <c r="S2206" i="2"/>
  <c r="S2207" i="2"/>
  <c r="S2208" i="2"/>
  <c r="S2209" i="2"/>
  <c r="S2210" i="2"/>
  <c r="S2211" i="2"/>
  <c r="S2212" i="2"/>
  <c r="S2213" i="2"/>
  <c r="S2214" i="2"/>
  <c r="S2215" i="2"/>
  <c r="S2216" i="2"/>
  <c r="S2217" i="2"/>
  <c r="S2218" i="2"/>
  <c r="S2219" i="2"/>
  <c r="S2220" i="2"/>
  <c r="S2221" i="2"/>
  <c r="S2222" i="2"/>
  <c r="S2223" i="2"/>
  <c r="S2224" i="2"/>
  <c r="S2225" i="2"/>
  <c r="S2226" i="2"/>
  <c r="S2227" i="2"/>
  <c r="S2228" i="2"/>
  <c r="S2229" i="2"/>
  <c r="S2230" i="2"/>
  <c r="S2231" i="2"/>
  <c r="S2232" i="2"/>
  <c r="S2233" i="2"/>
  <c r="S2234" i="2"/>
  <c r="S2235" i="2"/>
  <c r="S2236" i="2"/>
  <c r="S2237" i="2"/>
  <c r="S2238" i="2"/>
  <c r="S2239" i="2"/>
  <c r="S2240" i="2"/>
  <c r="S2241" i="2"/>
  <c r="S2242" i="2"/>
  <c r="S2243" i="2"/>
  <c r="S2244" i="2"/>
  <c r="S2245" i="2"/>
  <c r="S2246" i="2"/>
  <c r="S2247" i="2"/>
  <c r="S2248" i="2"/>
  <c r="S2249" i="2"/>
  <c r="S2250" i="2"/>
  <c r="S2251" i="2"/>
  <c r="S2252" i="2"/>
  <c r="S2253" i="2"/>
  <c r="S2254" i="2"/>
  <c r="S2255" i="2"/>
  <c r="S2256" i="2"/>
  <c r="S2257" i="2"/>
  <c r="S2258" i="2"/>
  <c r="S2259" i="2"/>
  <c r="S2260" i="2"/>
  <c r="S2261" i="2"/>
  <c r="S2262" i="2"/>
  <c r="S2263" i="2"/>
  <c r="S2264" i="2"/>
  <c r="S2265" i="2"/>
  <c r="S2266" i="2"/>
  <c r="S2267" i="2"/>
  <c r="S2268" i="2"/>
  <c r="S2269" i="2"/>
  <c r="S2270" i="2"/>
  <c r="S2271" i="2"/>
  <c r="S2272" i="2"/>
  <c r="S2273" i="2"/>
  <c r="S2274" i="2"/>
  <c r="S2275" i="2"/>
  <c r="S2276" i="2"/>
  <c r="S2277" i="2"/>
  <c r="S2278" i="2"/>
  <c r="S2279" i="2"/>
  <c r="S2280" i="2"/>
  <c r="S2281" i="2"/>
  <c r="S2282" i="2"/>
  <c r="S2283" i="2"/>
  <c r="S2284" i="2"/>
  <c r="S2285" i="2"/>
  <c r="S2286" i="2"/>
  <c r="S2287" i="2"/>
  <c r="S2288" i="2"/>
  <c r="S2289" i="2"/>
  <c r="S2290" i="2"/>
  <c r="S2291" i="2"/>
  <c r="S2292" i="2"/>
  <c r="S2293" i="2"/>
  <c r="S2294" i="2"/>
  <c r="S2295" i="2"/>
  <c r="S2296" i="2"/>
  <c r="S2297" i="2"/>
  <c r="S2298" i="2"/>
  <c r="S2299" i="2"/>
  <c r="S2300" i="2"/>
  <c r="S2301" i="2"/>
  <c r="S2302" i="2"/>
  <c r="S2303" i="2"/>
  <c r="S2304" i="2"/>
  <c r="S2305" i="2"/>
  <c r="S2306" i="2"/>
  <c r="S2307" i="2"/>
  <c r="S2308" i="2"/>
  <c r="S2309" i="2"/>
  <c r="S2310" i="2"/>
  <c r="S2311" i="2"/>
  <c r="S2312" i="2"/>
  <c r="S2313" i="2"/>
  <c r="S2314" i="2"/>
  <c r="S2315" i="2"/>
  <c r="S2316" i="2"/>
  <c r="S2317" i="2"/>
  <c r="S2318" i="2"/>
  <c r="S2319" i="2"/>
  <c r="S2320" i="2"/>
  <c r="S2321" i="2"/>
  <c r="S2322" i="2"/>
  <c r="S2323" i="2"/>
  <c r="S2324" i="2"/>
  <c r="S2325" i="2"/>
  <c r="S2326" i="2"/>
  <c r="S2327" i="2"/>
  <c r="S2328" i="2"/>
  <c r="S2329" i="2"/>
  <c r="S2330" i="2"/>
  <c r="S2331" i="2"/>
  <c r="S2332" i="2"/>
  <c r="S2333" i="2"/>
  <c r="S2334" i="2"/>
  <c r="S2335" i="2"/>
  <c r="S2336" i="2"/>
  <c r="S2337" i="2"/>
  <c r="S2338" i="2"/>
  <c r="S2339" i="2"/>
  <c r="S2340" i="2"/>
  <c r="S2341" i="2"/>
  <c r="S2342" i="2"/>
  <c r="S2343" i="2"/>
  <c r="S2344" i="2"/>
  <c r="S2345" i="2"/>
  <c r="S2346" i="2"/>
  <c r="S2347" i="2"/>
  <c r="S2348" i="2"/>
  <c r="S2349" i="2"/>
  <c r="S2350" i="2"/>
  <c r="S2351" i="2"/>
  <c r="S2352" i="2"/>
  <c r="S2353" i="2"/>
  <c r="S2354" i="2"/>
  <c r="S2355" i="2"/>
  <c r="S2356" i="2"/>
  <c r="S2357" i="2"/>
  <c r="S2358" i="2"/>
  <c r="S2359" i="2"/>
  <c r="S2360" i="2"/>
  <c r="S2361" i="2"/>
  <c r="S2362" i="2"/>
  <c r="S2363" i="2"/>
  <c r="S2364" i="2"/>
  <c r="S2365" i="2"/>
  <c r="S2366" i="2"/>
  <c r="S2367" i="2"/>
  <c r="S2368" i="2"/>
  <c r="S2369" i="2"/>
  <c r="S2370" i="2"/>
  <c r="S2371" i="2"/>
  <c r="S2372" i="2"/>
  <c r="S2373" i="2"/>
  <c r="S2374" i="2"/>
  <c r="S2375" i="2"/>
  <c r="S2376" i="2"/>
  <c r="S2377" i="2"/>
  <c r="S2378" i="2"/>
  <c r="S2379" i="2"/>
  <c r="S2380" i="2"/>
  <c r="S2381" i="2"/>
  <c r="S2382" i="2"/>
  <c r="S2383" i="2"/>
  <c r="S2384" i="2"/>
  <c r="S2385" i="2"/>
  <c r="S2386" i="2"/>
  <c r="S2387" i="2"/>
  <c r="S2388" i="2"/>
  <c r="S2389" i="2"/>
  <c r="S2390" i="2"/>
  <c r="S2391" i="2"/>
  <c r="S2392" i="2"/>
  <c r="S2393" i="2"/>
  <c r="S2394" i="2"/>
  <c r="S2395" i="2"/>
  <c r="S2396" i="2"/>
  <c r="S2397" i="2"/>
  <c r="S2398" i="2"/>
  <c r="S2399" i="2"/>
  <c r="S2400" i="2"/>
  <c r="S2401" i="2"/>
  <c r="S2402" i="2"/>
  <c r="S2403" i="2"/>
  <c r="S2404" i="2"/>
  <c r="S2405" i="2"/>
  <c r="S2406" i="2"/>
  <c r="S2407" i="2"/>
  <c r="S2408" i="2"/>
  <c r="S2409" i="2"/>
  <c r="S2410" i="2"/>
  <c r="S2411" i="2"/>
  <c r="S2412" i="2"/>
  <c r="S2413" i="2"/>
  <c r="S2414" i="2"/>
  <c r="S2415" i="2"/>
  <c r="S2416" i="2"/>
  <c r="S2417" i="2"/>
  <c r="S2418" i="2"/>
  <c r="S2419" i="2"/>
  <c r="S2420" i="2"/>
  <c r="S2421" i="2"/>
  <c r="S2422" i="2"/>
  <c r="S2423" i="2"/>
  <c r="S2424" i="2"/>
  <c r="S2425" i="2"/>
  <c r="S2426" i="2"/>
  <c r="S2427" i="2"/>
  <c r="S2428" i="2"/>
  <c r="S2429" i="2"/>
  <c r="S2430" i="2"/>
  <c r="S2431" i="2"/>
  <c r="S2432" i="2"/>
  <c r="S2433" i="2"/>
  <c r="S2434" i="2"/>
  <c r="S2435" i="2"/>
  <c r="S2436" i="2"/>
  <c r="S2437" i="2"/>
  <c r="S2438" i="2"/>
  <c r="S2439" i="2"/>
  <c r="S2440" i="2"/>
  <c r="S2441" i="2"/>
  <c r="S2442" i="2"/>
  <c r="S2443" i="2"/>
  <c r="S2444" i="2"/>
  <c r="S2445" i="2"/>
  <c r="S2446" i="2"/>
  <c r="S2447" i="2"/>
  <c r="S2448" i="2"/>
  <c r="S2449" i="2"/>
  <c r="S2450" i="2"/>
  <c r="S2451" i="2"/>
  <c r="S2452" i="2"/>
  <c r="S2453" i="2"/>
  <c r="S2454" i="2"/>
  <c r="S2455" i="2"/>
  <c r="S2456" i="2"/>
  <c r="S2457" i="2"/>
  <c r="S2458" i="2"/>
  <c r="S2459" i="2"/>
  <c r="S2460" i="2"/>
  <c r="S2461" i="2"/>
  <c r="S2462" i="2"/>
  <c r="S2463" i="2"/>
  <c r="S2464" i="2"/>
  <c r="S2465" i="2"/>
  <c r="S2466" i="2"/>
  <c r="S2467" i="2"/>
  <c r="S2468" i="2"/>
  <c r="S2469" i="2"/>
  <c r="S2470" i="2"/>
  <c r="S2471" i="2"/>
  <c r="S2472" i="2"/>
  <c r="S2473" i="2"/>
  <c r="S2474" i="2"/>
  <c r="S2475" i="2"/>
  <c r="S2476" i="2"/>
  <c r="S2477" i="2"/>
  <c r="S2478" i="2"/>
  <c r="S2479" i="2"/>
  <c r="S2480" i="2"/>
  <c r="S2481" i="2"/>
  <c r="S2482" i="2"/>
  <c r="S2483" i="2"/>
  <c r="S2484" i="2"/>
  <c r="S2485" i="2"/>
  <c r="S2486" i="2"/>
  <c r="S2487" i="2"/>
  <c r="S2488" i="2"/>
  <c r="S2489" i="2"/>
  <c r="S2490" i="2"/>
  <c r="S2491" i="2"/>
  <c r="S2492" i="2"/>
  <c r="S2493" i="2"/>
  <c r="S2494" i="2"/>
  <c r="S2495" i="2"/>
  <c r="S2496" i="2"/>
  <c r="S2497" i="2"/>
  <c r="S2498" i="2"/>
  <c r="S2499" i="2"/>
  <c r="S2500" i="2"/>
  <c r="S2501" i="2"/>
  <c r="S2502" i="2"/>
  <c r="S2503" i="2"/>
  <c r="S2504" i="2"/>
  <c r="S2505" i="2"/>
  <c r="S2506" i="2"/>
  <c r="S2507" i="2"/>
  <c r="S2508" i="2"/>
  <c r="S2509" i="2"/>
  <c r="S2510" i="2"/>
  <c r="S2511" i="2"/>
  <c r="S2512" i="2"/>
  <c r="S2513" i="2"/>
  <c r="S2514" i="2"/>
  <c r="S2515" i="2"/>
  <c r="S2516" i="2"/>
  <c r="S2517" i="2"/>
  <c r="S2518" i="2"/>
  <c r="S2519" i="2"/>
  <c r="S2520" i="2"/>
  <c r="S2521" i="2"/>
  <c r="S2522" i="2"/>
  <c r="S2523" i="2"/>
  <c r="S2524" i="2"/>
  <c r="S2525" i="2"/>
  <c r="S2526" i="2"/>
  <c r="S2527" i="2"/>
  <c r="S2528" i="2"/>
  <c r="S2529" i="2"/>
  <c r="S2530" i="2"/>
  <c r="S2531" i="2"/>
  <c r="S2532" i="2"/>
  <c r="S2533" i="2"/>
  <c r="S2534" i="2"/>
  <c r="S2535" i="2"/>
  <c r="S2536" i="2"/>
  <c r="S2537" i="2"/>
  <c r="S2538" i="2"/>
  <c r="S2539" i="2"/>
  <c r="S2540" i="2"/>
  <c r="S2541" i="2"/>
  <c r="S2542" i="2"/>
  <c r="S2543" i="2"/>
  <c r="S2544" i="2"/>
  <c r="S2545" i="2"/>
  <c r="S2546" i="2"/>
  <c r="S2547" i="2"/>
  <c r="S2548" i="2"/>
  <c r="S2549" i="2"/>
  <c r="S2550" i="2"/>
  <c r="S2551" i="2"/>
  <c r="S2552" i="2"/>
  <c r="S2553" i="2"/>
  <c r="S2554" i="2"/>
  <c r="S2555" i="2"/>
  <c r="S2556" i="2"/>
  <c r="S2557" i="2"/>
  <c r="S2558" i="2"/>
  <c r="S2559" i="2"/>
  <c r="S2560" i="2"/>
  <c r="S2561" i="2"/>
  <c r="S2562" i="2"/>
  <c r="S2563" i="2"/>
  <c r="S2564" i="2"/>
  <c r="S2565" i="2"/>
  <c r="S2566" i="2"/>
  <c r="S2567" i="2"/>
  <c r="S2568" i="2"/>
  <c r="S2569" i="2"/>
  <c r="S2570" i="2"/>
  <c r="S2571" i="2"/>
  <c r="S2572" i="2"/>
  <c r="S2573" i="2"/>
  <c r="S2574" i="2"/>
  <c r="S2575" i="2"/>
  <c r="S2576" i="2"/>
  <c r="S2577" i="2"/>
  <c r="S2578" i="2"/>
  <c r="S2579" i="2"/>
  <c r="S2580" i="2"/>
  <c r="S2581" i="2"/>
  <c r="S2582" i="2"/>
  <c r="S2583" i="2"/>
  <c r="S2584" i="2"/>
  <c r="S2585" i="2"/>
  <c r="S2586" i="2"/>
  <c r="S2587" i="2"/>
  <c r="S2588" i="2"/>
  <c r="S2589" i="2"/>
  <c r="S2590" i="2"/>
  <c r="S2591" i="2"/>
  <c r="S2592" i="2"/>
  <c r="S2593" i="2"/>
  <c r="S2594" i="2"/>
  <c r="S2595" i="2"/>
  <c r="S2596" i="2"/>
  <c r="S2597" i="2"/>
  <c r="S2598" i="2"/>
  <c r="S2599" i="2"/>
  <c r="S2600" i="2"/>
  <c r="S2601" i="2"/>
  <c r="S2602" i="2"/>
  <c r="S2603" i="2"/>
  <c r="S2604" i="2"/>
  <c r="S2605" i="2"/>
  <c r="S2606" i="2"/>
  <c r="S2607" i="2"/>
  <c r="S2608" i="2"/>
  <c r="S2609" i="2"/>
  <c r="S2610" i="2"/>
  <c r="S2611" i="2"/>
  <c r="S2612" i="2"/>
  <c r="S2613" i="2"/>
  <c r="S2614" i="2"/>
  <c r="S2615" i="2"/>
  <c r="S2616" i="2"/>
  <c r="S2617" i="2"/>
  <c r="S2618" i="2"/>
  <c r="S2619" i="2"/>
  <c r="S2620" i="2"/>
  <c r="S2621" i="2"/>
  <c r="S2622" i="2"/>
  <c r="S2623" i="2"/>
  <c r="S2624" i="2"/>
  <c r="S2625" i="2"/>
  <c r="S2626" i="2"/>
  <c r="S2627" i="2"/>
  <c r="S2628" i="2"/>
  <c r="S2629" i="2"/>
  <c r="S2630" i="2"/>
  <c r="S2631" i="2"/>
  <c r="S2632" i="2"/>
  <c r="S2633" i="2"/>
  <c r="S2634" i="2"/>
  <c r="S2635" i="2"/>
  <c r="S2636" i="2"/>
  <c r="S2637" i="2"/>
  <c r="S2638" i="2"/>
  <c r="S2639" i="2"/>
  <c r="S2640" i="2"/>
  <c r="S2641" i="2"/>
  <c r="S2642" i="2"/>
  <c r="S2643" i="2"/>
  <c r="S2644" i="2"/>
  <c r="S2645" i="2"/>
  <c r="S2646" i="2"/>
  <c r="S2647" i="2"/>
  <c r="S2648" i="2"/>
  <c r="S2649" i="2"/>
  <c r="S2650" i="2"/>
  <c r="S2651" i="2"/>
  <c r="S2652" i="2"/>
  <c r="S2653" i="2"/>
  <c r="S2654" i="2"/>
  <c r="S2655" i="2"/>
  <c r="S2656" i="2"/>
  <c r="S2657" i="2"/>
  <c r="S2658" i="2"/>
  <c r="S2659" i="2"/>
  <c r="S2660" i="2"/>
  <c r="S2661" i="2"/>
  <c r="S2662" i="2"/>
  <c r="S2663" i="2"/>
  <c r="S2664" i="2"/>
  <c r="S2665" i="2"/>
  <c r="S2666" i="2"/>
  <c r="S2667" i="2"/>
  <c r="S2668" i="2"/>
  <c r="S2669" i="2"/>
  <c r="S2670" i="2"/>
  <c r="S2671" i="2"/>
  <c r="S2672" i="2"/>
  <c r="S2673" i="2"/>
  <c r="S2674" i="2"/>
  <c r="S2675" i="2"/>
  <c r="S2676" i="2"/>
  <c r="S2677" i="2"/>
  <c r="S2678" i="2"/>
  <c r="S2679" i="2"/>
  <c r="S2680" i="2"/>
  <c r="S2681" i="2"/>
  <c r="S2682" i="2"/>
  <c r="S2683" i="2"/>
  <c r="S2684" i="2"/>
  <c r="S2685" i="2"/>
  <c r="S2686" i="2"/>
  <c r="S2687" i="2"/>
  <c r="S2688" i="2"/>
  <c r="S2689" i="2"/>
  <c r="S2690" i="2"/>
  <c r="S2691" i="2"/>
  <c r="S2692" i="2"/>
  <c r="S2693" i="2"/>
  <c r="S2694" i="2"/>
  <c r="S2695" i="2"/>
  <c r="S2696" i="2"/>
  <c r="S2697" i="2"/>
  <c r="S2698" i="2"/>
  <c r="S2699" i="2"/>
  <c r="S2700" i="2"/>
  <c r="S2701" i="2"/>
  <c r="S2702" i="2"/>
  <c r="S2703" i="2"/>
  <c r="S2704" i="2"/>
  <c r="S2705" i="2"/>
  <c r="S2706" i="2"/>
  <c r="S2707" i="2"/>
  <c r="S2708" i="2"/>
  <c r="S2709" i="2"/>
  <c r="S2710" i="2"/>
  <c r="S2711" i="2"/>
  <c r="S2712" i="2"/>
  <c r="S2713" i="2"/>
  <c r="S2714" i="2"/>
  <c r="S2715" i="2"/>
  <c r="S2716" i="2"/>
  <c r="S2717" i="2"/>
  <c r="S2718" i="2"/>
  <c r="S2719" i="2"/>
  <c r="S2720" i="2"/>
  <c r="S2721" i="2"/>
  <c r="S2722" i="2"/>
  <c r="S2723" i="2"/>
  <c r="S2724" i="2"/>
  <c r="S2725" i="2"/>
  <c r="S2726" i="2"/>
  <c r="S2727" i="2"/>
  <c r="S2728" i="2"/>
  <c r="S2729" i="2"/>
  <c r="S2730" i="2"/>
  <c r="S2731" i="2"/>
  <c r="S2732" i="2"/>
  <c r="S2733" i="2"/>
  <c r="S2734" i="2"/>
  <c r="S2735" i="2"/>
  <c r="S2736" i="2"/>
  <c r="S2737" i="2"/>
  <c r="S2738" i="2"/>
  <c r="S2739" i="2"/>
  <c r="S2740" i="2"/>
  <c r="S2741" i="2"/>
  <c r="S2742" i="2"/>
  <c r="S2743" i="2"/>
  <c r="S2744" i="2"/>
  <c r="S2745" i="2"/>
  <c r="S2746" i="2"/>
  <c r="S2747" i="2"/>
  <c r="S2748" i="2"/>
  <c r="S2749" i="2"/>
  <c r="S2750" i="2"/>
  <c r="S2751" i="2"/>
  <c r="S2752" i="2"/>
  <c r="S2753" i="2"/>
  <c r="S2754" i="2"/>
  <c r="S2755" i="2"/>
  <c r="S2756" i="2"/>
  <c r="S2757" i="2"/>
  <c r="S2758" i="2"/>
  <c r="S2759" i="2"/>
  <c r="S2760" i="2"/>
  <c r="S2761" i="2"/>
  <c r="S2762" i="2"/>
  <c r="S2763" i="2"/>
  <c r="S2764" i="2"/>
  <c r="S2765" i="2"/>
  <c r="S2766" i="2"/>
  <c r="S2767" i="2"/>
  <c r="S2768" i="2"/>
  <c r="S2769" i="2"/>
  <c r="S2770" i="2"/>
  <c r="S2771" i="2"/>
  <c r="S2772" i="2"/>
  <c r="S2773" i="2"/>
  <c r="S2774" i="2"/>
  <c r="S2775" i="2"/>
  <c r="S2776" i="2"/>
  <c r="S2777" i="2"/>
  <c r="S2778" i="2"/>
  <c r="S2779" i="2"/>
  <c r="S2780" i="2"/>
  <c r="S2781" i="2"/>
  <c r="S2782" i="2"/>
  <c r="S2783" i="2"/>
  <c r="S2784" i="2"/>
  <c r="S2785" i="2"/>
  <c r="S2786" i="2"/>
  <c r="S2787" i="2"/>
  <c r="S2788" i="2"/>
  <c r="S2789" i="2"/>
  <c r="S2790" i="2"/>
  <c r="S2791" i="2"/>
  <c r="S2792" i="2"/>
  <c r="S2793" i="2"/>
  <c r="S2794" i="2"/>
  <c r="S2795" i="2"/>
  <c r="S2796" i="2"/>
  <c r="S2797" i="2"/>
  <c r="S2798" i="2"/>
  <c r="S2799" i="2"/>
  <c r="S2800" i="2"/>
  <c r="S2801" i="2"/>
  <c r="S2802" i="2"/>
  <c r="S2803" i="2"/>
  <c r="S2804" i="2"/>
  <c r="S2805" i="2"/>
  <c r="S2806" i="2"/>
  <c r="S2807" i="2"/>
  <c r="S2808" i="2"/>
  <c r="S2809" i="2"/>
  <c r="S2810" i="2"/>
  <c r="S2811" i="2"/>
  <c r="S2812" i="2"/>
  <c r="S2813" i="2"/>
  <c r="S2814" i="2"/>
  <c r="S2815" i="2"/>
  <c r="S2816" i="2"/>
  <c r="S2817" i="2"/>
  <c r="S2818" i="2"/>
  <c r="S2819" i="2"/>
  <c r="S2820" i="2"/>
  <c r="S2821" i="2"/>
  <c r="S2822" i="2"/>
  <c r="S2823" i="2"/>
  <c r="S2824" i="2"/>
  <c r="S2825" i="2"/>
  <c r="S2826" i="2"/>
  <c r="S2827" i="2"/>
  <c r="S2828" i="2"/>
  <c r="S2829" i="2"/>
  <c r="S2830" i="2"/>
  <c r="S2831" i="2"/>
  <c r="S2832" i="2"/>
  <c r="S2833" i="2"/>
  <c r="S2834" i="2"/>
  <c r="S2835" i="2"/>
  <c r="S2836" i="2"/>
  <c r="S2837" i="2"/>
  <c r="S2838" i="2"/>
  <c r="S2839" i="2"/>
  <c r="S2840" i="2"/>
  <c r="S2841" i="2"/>
  <c r="S2842" i="2"/>
  <c r="S2843" i="2"/>
  <c r="S2844" i="2"/>
  <c r="S2845" i="2"/>
  <c r="S2846" i="2"/>
  <c r="S2847" i="2"/>
  <c r="S2848" i="2"/>
  <c r="S2849" i="2"/>
  <c r="S2850" i="2"/>
  <c r="S2851" i="2"/>
  <c r="S2852" i="2"/>
  <c r="S2853" i="2"/>
  <c r="S2854" i="2"/>
  <c r="S2855" i="2"/>
  <c r="S2856" i="2"/>
  <c r="S2857" i="2"/>
  <c r="S2858" i="2"/>
  <c r="S2859" i="2"/>
  <c r="S2860" i="2"/>
  <c r="S2861" i="2"/>
  <c r="S2862" i="2"/>
  <c r="S2863" i="2"/>
  <c r="S2864" i="2"/>
  <c r="S2865" i="2"/>
  <c r="S2866" i="2"/>
  <c r="S2867" i="2"/>
  <c r="S2868" i="2"/>
  <c r="S2869" i="2"/>
  <c r="S2870" i="2"/>
  <c r="S2871" i="2"/>
  <c r="S2872" i="2"/>
  <c r="S2873" i="2"/>
  <c r="S2874" i="2"/>
  <c r="S2875" i="2"/>
  <c r="S2876" i="2"/>
  <c r="S2877" i="2"/>
  <c r="S2878" i="2"/>
  <c r="S2879" i="2"/>
  <c r="S2880" i="2"/>
  <c r="S2881" i="2"/>
  <c r="S2882" i="2"/>
  <c r="S2883" i="2"/>
  <c r="S2884" i="2"/>
  <c r="S2885" i="2"/>
  <c r="S2886" i="2"/>
  <c r="S2887" i="2"/>
  <c r="S2888" i="2"/>
  <c r="S2889" i="2"/>
  <c r="S2890" i="2"/>
  <c r="S2891" i="2"/>
  <c r="S2892" i="2"/>
  <c r="S2893" i="2"/>
  <c r="S2894" i="2"/>
  <c r="S2895" i="2"/>
  <c r="S2896" i="2"/>
  <c r="S2897" i="2"/>
  <c r="S2898" i="2"/>
  <c r="S2899" i="2"/>
  <c r="S2900" i="2"/>
  <c r="S2901" i="2"/>
  <c r="S2902" i="2"/>
  <c r="S2903" i="2"/>
  <c r="S2904" i="2"/>
  <c r="S2905" i="2"/>
  <c r="S2906" i="2"/>
  <c r="S2907" i="2"/>
  <c r="S2908" i="2"/>
  <c r="S2909" i="2"/>
  <c r="S2910" i="2"/>
  <c r="S2911" i="2"/>
  <c r="S2912" i="2"/>
  <c r="S2913" i="2"/>
  <c r="S2914" i="2"/>
  <c r="S2915" i="2"/>
  <c r="S2916" i="2"/>
  <c r="S2917" i="2"/>
  <c r="S2918" i="2"/>
  <c r="S2919" i="2"/>
  <c r="S2920" i="2"/>
  <c r="S2921" i="2"/>
  <c r="S2922" i="2"/>
  <c r="S2923" i="2"/>
  <c r="S2924" i="2"/>
  <c r="S2925" i="2"/>
  <c r="S2926" i="2"/>
  <c r="S2927" i="2"/>
  <c r="S2928" i="2"/>
  <c r="S2929" i="2"/>
  <c r="S2930" i="2"/>
  <c r="S2931" i="2"/>
  <c r="S2932" i="2"/>
  <c r="S2933" i="2"/>
  <c r="S2934" i="2"/>
  <c r="S2935" i="2"/>
  <c r="S2936" i="2"/>
  <c r="S2937" i="2"/>
  <c r="S2938" i="2"/>
  <c r="S2939" i="2"/>
  <c r="S2940" i="2"/>
  <c r="S2941" i="2"/>
  <c r="S2942" i="2"/>
  <c r="S2943" i="2"/>
  <c r="S2944" i="2"/>
  <c r="S2945" i="2"/>
  <c r="S2946" i="2"/>
  <c r="S2947" i="2"/>
  <c r="S2948" i="2"/>
  <c r="S2949" i="2"/>
  <c r="S2950" i="2"/>
  <c r="S2951" i="2"/>
  <c r="S2952" i="2"/>
  <c r="S2953" i="2"/>
  <c r="S2954" i="2"/>
  <c r="S2955" i="2"/>
  <c r="S2956" i="2"/>
  <c r="S2957" i="2"/>
  <c r="S2958" i="2"/>
  <c r="S2959" i="2"/>
  <c r="S2960" i="2"/>
  <c r="S2961" i="2"/>
  <c r="S2962" i="2"/>
  <c r="S2963" i="2"/>
  <c r="S2964" i="2"/>
  <c r="S2965" i="2"/>
  <c r="S2966" i="2"/>
  <c r="S2967" i="2"/>
  <c r="S2968" i="2"/>
  <c r="S2969" i="2"/>
  <c r="S2970" i="2"/>
  <c r="S2971" i="2"/>
  <c r="S2972" i="2"/>
  <c r="S2973" i="2"/>
  <c r="S2974" i="2"/>
  <c r="S2975" i="2"/>
  <c r="S2976" i="2"/>
  <c r="S2977" i="2"/>
  <c r="S2978" i="2"/>
  <c r="S2979" i="2"/>
  <c r="S2980" i="2"/>
  <c r="S2981" i="2"/>
  <c r="S2982" i="2"/>
  <c r="S2983" i="2"/>
  <c r="S2984" i="2"/>
  <c r="S2985" i="2"/>
  <c r="S2986" i="2"/>
  <c r="S2987" i="2"/>
  <c r="S2988" i="2"/>
  <c r="S2989" i="2"/>
  <c r="S2990" i="2"/>
  <c r="S2991" i="2"/>
  <c r="S2992" i="2"/>
  <c r="S2993" i="2"/>
  <c r="S2994" i="2"/>
  <c r="S2995" i="2"/>
  <c r="S2996" i="2"/>
  <c r="S2997" i="2"/>
  <c r="S2998" i="2"/>
  <c r="S2999" i="2"/>
  <c r="S3000" i="2"/>
  <c r="S3001" i="2"/>
  <c r="S3002" i="2"/>
  <c r="S3003" i="2"/>
  <c r="S3004" i="2"/>
  <c r="S3005" i="2"/>
  <c r="S3006" i="2"/>
  <c r="S3007" i="2"/>
  <c r="S3008" i="2"/>
  <c r="S3009" i="2"/>
  <c r="S3010" i="2"/>
  <c r="S3011" i="2"/>
  <c r="S3012" i="2"/>
  <c r="S3013" i="2"/>
  <c r="S3014" i="2"/>
  <c r="S3015" i="2"/>
  <c r="S3016" i="2"/>
  <c r="S3017" i="2"/>
  <c r="S3018" i="2"/>
  <c r="S3019" i="2"/>
  <c r="S3020" i="2"/>
  <c r="S3021" i="2"/>
  <c r="S3022" i="2"/>
  <c r="S3023" i="2"/>
  <c r="S3024" i="2"/>
  <c r="S3025" i="2"/>
  <c r="S3026" i="2"/>
  <c r="S3027" i="2"/>
  <c r="S3028" i="2"/>
  <c r="S3029" i="2"/>
  <c r="S3030" i="2"/>
  <c r="S3031" i="2"/>
  <c r="S3032" i="2"/>
  <c r="S3033" i="2"/>
  <c r="S3034" i="2"/>
  <c r="S3035" i="2"/>
  <c r="S3036" i="2"/>
  <c r="S3037" i="2"/>
  <c r="S3038" i="2"/>
  <c r="S3039" i="2"/>
  <c r="S3040" i="2"/>
  <c r="S3041" i="2"/>
  <c r="S3042" i="2"/>
  <c r="S3043" i="2"/>
  <c r="S3044" i="2"/>
  <c r="S3045" i="2"/>
  <c r="S3046" i="2"/>
  <c r="S3047" i="2"/>
  <c r="S3048" i="2"/>
  <c r="S3049" i="2"/>
  <c r="S3050" i="2"/>
  <c r="S3051" i="2"/>
  <c r="S3052" i="2"/>
  <c r="S3053" i="2"/>
  <c r="S3054" i="2"/>
  <c r="S3055" i="2"/>
  <c r="S3056" i="2"/>
  <c r="S3057" i="2"/>
  <c r="S3058" i="2"/>
  <c r="S3059" i="2"/>
  <c r="S3060" i="2"/>
  <c r="S3061" i="2"/>
  <c r="S3062" i="2"/>
  <c r="S3063" i="2"/>
  <c r="S3064" i="2"/>
  <c r="S3065" i="2"/>
  <c r="S3066" i="2"/>
  <c r="S3067" i="2"/>
  <c r="S3068" i="2"/>
  <c r="S3069" i="2"/>
  <c r="S3070" i="2"/>
  <c r="S3071" i="2"/>
  <c r="S3072" i="2"/>
  <c r="S3073" i="2"/>
  <c r="S3074" i="2"/>
  <c r="S3075" i="2"/>
  <c r="S3076" i="2"/>
  <c r="S3077" i="2"/>
  <c r="S3078" i="2"/>
  <c r="S3079" i="2"/>
  <c r="S3080" i="2"/>
  <c r="S3081" i="2"/>
  <c r="S3082" i="2"/>
  <c r="S3083" i="2"/>
  <c r="S3084" i="2"/>
  <c r="S3085" i="2"/>
  <c r="S3086" i="2"/>
  <c r="S3087" i="2"/>
  <c r="S3088" i="2"/>
  <c r="S3089" i="2"/>
  <c r="S3090" i="2"/>
  <c r="S3091" i="2"/>
  <c r="S3092" i="2"/>
  <c r="S3093" i="2"/>
  <c r="S3094" i="2"/>
  <c r="S3095" i="2"/>
  <c r="S3096" i="2"/>
  <c r="S3097" i="2"/>
  <c r="S3098" i="2"/>
  <c r="S3099" i="2"/>
  <c r="S3100" i="2"/>
  <c r="S3101" i="2"/>
  <c r="S3102" i="2"/>
  <c r="S3103" i="2"/>
  <c r="S3104" i="2"/>
  <c r="S3105" i="2"/>
  <c r="S3106" i="2"/>
  <c r="S3107" i="2"/>
  <c r="S3108" i="2"/>
  <c r="S3109" i="2"/>
  <c r="S3110" i="2"/>
  <c r="S3111" i="2"/>
  <c r="S3112" i="2"/>
  <c r="S3113" i="2"/>
  <c r="S3114" i="2"/>
  <c r="S3115" i="2"/>
  <c r="S3116" i="2"/>
  <c r="S3117" i="2"/>
  <c r="S3118" i="2"/>
  <c r="S3119" i="2"/>
  <c r="S3120" i="2"/>
  <c r="S3121" i="2"/>
  <c r="S3122" i="2"/>
  <c r="S3123" i="2"/>
  <c r="S3124" i="2"/>
  <c r="S3125" i="2"/>
  <c r="S3126" i="2"/>
  <c r="S3127" i="2"/>
  <c r="S3128" i="2"/>
  <c r="S3129" i="2"/>
  <c r="S3130" i="2"/>
  <c r="S3131" i="2"/>
  <c r="S3132" i="2"/>
  <c r="S3133" i="2"/>
  <c r="S3134" i="2"/>
  <c r="S3135" i="2"/>
  <c r="S3136" i="2"/>
  <c r="S3137" i="2"/>
  <c r="S3138" i="2"/>
  <c r="S3139" i="2"/>
  <c r="S3140" i="2"/>
  <c r="S3141" i="2"/>
  <c r="S3142" i="2"/>
  <c r="S3143" i="2"/>
  <c r="S3144" i="2"/>
  <c r="S3145" i="2"/>
  <c r="S3146" i="2"/>
  <c r="S3147" i="2"/>
  <c r="S3148" i="2"/>
  <c r="S3149" i="2"/>
  <c r="S3150" i="2"/>
  <c r="S3151" i="2"/>
  <c r="S3152" i="2"/>
  <c r="S3153" i="2"/>
  <c r="S3154" i="2"/>
  <c r="S3155" i="2"/>
  <c r="S3156" i="2"/>
  <c r="S3157" i="2"/>
  <c r="S3158" i="2"/>
  <c r="S3159" i="2"/>
  <c r="S3160" i="2"/>
  <c r="S3161" i="2"/>
  <c r="S3162" i="2"/>
  <c r="S3163" i="2"/>
  <c r="S3164" i="2"/>
  <c r="S3165" i="2"/>
  <c r="S3166" i="2"/>
  <c r="S3167" i="2"/>
  <c r="S3168" i="2"/>
  <c r="S3169" i="2"/>
  <c r="S3170" i="2"/>
  <c r="S3171" i="2"/>
  <c r="S3172" i="2"/>
  <c r="S3173" i="2"/>
  <c r="S3174" i="2"/>
  <c r="S3175" i="2"/>
  <c r="S3176" i="2"/>
  <c r="S3177" i="2"/>
  <c r="S3178" i="2"/>
  <c r="S3179" i="2"/>
  <c r="S3180" i="2"/>
  <c r="S3181" i="2"/>
  <c r="S3182" i="2"/>
  <c r="S3183" i="2"/>
  <c r="S3184" i="2"/>
  <c r="S3185" i="2"/>
  <c r="S3186" i="2"/>
  <c r="S3187" i="2"/>
  <c r="S3188" i="2"/>
  <c r="S3189" i="2"/>
  <c r="S3190" i="2"/>
  <c r="S3191" i="2"/>
  <c r="S3192" i="2"/>
  <c r="S3193" i="2"/>
  <c r="S3194" i="2"/>
  <c r="S3195" i="2"/>
  <c r="S3196" i="2"/>
  <c r="S3197" i="2"/>
  <c r="S3198" i="2"/>
  <c r="S3199" i="2"/>
  <c r="S3200" i="2"/>
  <c r="S3201" i="2"/>
  <c r="S3202" i="2"/>
  <c r="S3203" i="2"/>
  <c r="S3204" i="2"/>
  <c r="S3205" i="2"/>
  <c r="S3206" i="2"/>
  <c r="S3207" i="2"/>
  <c r="S3208" i="2"/>
  <c r="S3209" i="2"/>
  <c r="S3210" i="2"/>
  <c r="S3211" i="2"/>
  <c r="S3212" i="2"/>
  <c r="S3213" i="2"/>
  <c r="S3214" i="2"/>
  <c r="S3215" i="2"/>
  <c r="S3216" i="2"/>
  <c r="S3217" i="2"/>
  <c r="S3218" i="2"/>
  <c r="S3219" i="2"/>
  <c r="S3220" i="2"/>
  <c r="S3221" i="2"/>
  <c r="S3222" i="2"/>
  <c r="S3223" i="2"/>
  <c r="S3224" i="2"/>
  <c r="S3225" i="2"/>
  <c r="S3226" i="2"/>
  <c r="S3227" i="2"/>
  <c r="S3228" i="2"/>
  <c r="S3229" i="2"/>
  <c r="S3230" i="2"/>
  <c r="S3231" i="2"/>
  <c r="S3232" i="2"/>
  <c r="S3233" i="2"/>
  <c r="S3234" i="2"/>
  <c r="S3235" i="2"/>
  <c r="S3236" i="2"/>
  <c r="S3237" i="2"/>
  <c r="S3238" i="2"/>
  <c r="S3239" i="2"/>
  <c r="S3240" i="2"/>
  <c r="S3241" i="2"/>
  <c r="S3242" i="2"/>
  <c r="S3243" i="2"/>
  <c r="S3244" i="2"/>
  <c r="S3245" i="2"/>
  <c r="S3246" i="2"/>
  <c r="S3247" i="2"/>
  <c r="S3248" i="2"/>
  <c r="S3249" i="2"/>
  <c r="S3250" i="2"/>
  <c r="S3251" i="2"/>
  <c r="S3252" i="2"/>
  <c r="S3253" i="2"/>
  <c r="S3254" i="2"/>
  <c r="S3255" i="2"/>
  <c r="S3256" i="2"/>
  <c r="S3257" i="2"/>
  <c r="S3258" i="2"/>
  <c r="S3259" i="2"/>
  <c r="S3260" i="2"/>
  <c r="S3261" i="2"/>
  <c r="S3262" i="2"/>
  <c r="S3263" i="2"/>
  <c r="S3264" i="2"/>
  <c r="S3265" i="2"/>
  <c r="S3266" i="2"/>
  <c r="S3267" i="2"/>
  <c r="S3268" i="2"/>
  <c r="S3269" i="2"/>
  <c r="S3270" i="2"/>
  <c r="S3271" i="2"/>
  <c r="S3272" i="2"/>
  <c r="S3273" i="2"/>
  <c r="S3274" i="2"/>
  <c r="S3275" i="2"/>
  <c r="S3276" i="2"/>
  <c r="S3277" i="2"/>
  <c r="S3278" i="2"/>
  <c r="S3279" i="2"/>
  <c r="S3280" i="2"/>
  <c r="S3281" i="2"/>
  <c r="S3282" i="2"/>
  <c r="S3283" i="2"/>
  <c r="S3284" i="2"/>
  <c r="S3285" i="2"/>
  <c r="S3286" i="2"/>
  <c r="S3287" i="2"/>
  <c r="S3288" i="2"/>
  <c r="S3289" i="2"/>
  <c r="S3290" i="2"/>
  <c r="S3291" i="2"/>
  <c r="S3292" i="2"/>
  <c r="S3293" i="2"/>
  <c r="S3294" i="2"/>
  <c r="S3295" i="2"/>
  <c r="S3296" i="2"/>
  <c r="S3297" i="2"/>
  <c r="S3298" i="2"/>
  <c r="S3299" i="2"/>
  <c r="S3300" i="2"/>
  <c r="S3301" i="2"/>
  <c r="S3302" i="2"/>
  <c r="S3303" i="2"/>
  <c r="S3304" i="2"/>
  <c r="S3305" i="2"/>
  <c r="S3306" i="2"/>
  <c r="S3307" i="2"/>
  <c r="S3308" i="2"/>
  <c r="S3309" i="2"/>
  <c r="S3310" i="2"/>
  <c r="S3311" i="2"/>
  <c r="S3312" i="2"/>
  <c r="S3313" i="2"/>
  <c r="S3314" i="2"/>
  <c r="S3315" i="2"/>
  <c r="S3316" i="2"/>
  <c r="S3317" i="2"/>
  <c r="S3318" i="2"/>
  <c r="S3319" i="2"/>
  <c r="S3320" i="2"/>
  <c r="S3321" i="2"/>
  <c r="S3322" i="2"/>
  <c r="S3323" i="2"/>
  <c r="S3324" i="2"/>
  <c r="S3325" i="2"/>
  <c r="S3326" i="2"/>
  <c r="S3327" i="2"/>
  <c r="S3328" i="2"/>
  <c r="S3329" i="2"/>
  <c r="S3330" i="2"/>
  <c r="S3331" i="2"/>
  <c r="S3332" i="2"/>
  <c r="S3333" i="2"/>
  <c r="S3334" i="2"/>
  <c r="S3335" i="2"/>
  <c r="S3336" i="2"/>
  <c r="S3337" i="2"/>
  <c r="S3338" i="2"/>
  <c r="S3339" i="2"/>
  <c r="S3340" i="2"/>
  <c r="S3341" i="2"/>
  <c r="S3342" i="2"/>
  <c r="S3343" i="2"/>
  <c r="S3344" i="2"/>
  <c r="S3345" i="2"/>
  <c r="S3346" i="2"/>
  <c r="S3347" i="2"/>
  <c r="S3348" i="2"/>
  <c r="S3349" i="2"/>
  <c r="S3350" i="2"/>
  <c r="S3351" i="2"/>
  <c r="S3352" i="2"/>
  <c r="S3353" i="2"/>
  <c r="S3354" i="2"/>
  <c r="S3355" i="2"/>
  <c r="S3356" i="2"/>
  <c r="S3357" i="2"/>
  <c r="S3358" i="2"/>
  <c r="S3359" i="2"/>
  <c r="S3360" i="2"/>
  <c r="S3361" i="2"/>
  <c r="S3362" i="2"/>
  <c r="S3363" i="2"/>
  <c r="S3364" i="2"/>
  <c r="S3365" i="2"/>
  <c r="S3366" i="2"/>
  <c r="S3367" i="2"/>
  <c r="S3368" i="2"/>
  <c r="S3369" i="2"/>
  <c r="S3370" i="2"/>
  <c r="S3371" i="2"/>
  <c r="S3372" i="2"/>
  <c r="S3373" i="2"/>
  <c r="S3374" i="2"/>
  <c r="S3375" i="2"/>
  <c r="S3376" i="2"/>
  <c r="S3377" i="2"/>
  <c r="S3378" i="2"/>
  <c r="S3379" i="2"/>
  <c r="S3380" i="2"/>
  <c r="S3381" i="2"/>
  <c r="S3382" i="2"/>
  <c r="S3383" i="2"/>
  <c r="S3384" i="2"/>
  <c r="S3385" i="2"/>
  <c r="S3386" i="2"/>
  <c r="S3387" i="2"/>
  <c r="S3388" i="2"/>
  <c r="S3389" i="2"/>
  <c r="S3390" i="2"/>
  <c r="S3391" i="2"/>
  <c r="S3392" i="2"/>
  <c r="S3393" i="2"/>
  <c r="S3394" i="2"/>
  <c r="S3395" i="2"/>
  <c r="S3396" i="2"/>
  <c r="S3397" i="2"/>
  <c r="S3398" i="2"/>
  <c r="S3399" i="2"/>
  <c r="S3400" i="2"/>
  <c r="S3401" i="2"/>
  <c r="S3402" i="2"/>
  <c r="S3403" i="2"/>
  <c r="S3404" i="2"/>
  <c r="S3405" i="2"/>
  <c r="S3406" i="2"/>
  <c r="S3407" i="2"/>
  <c r="S3408" i="2"/>
  <c r="S3409" i="2"/>
  <c r="S3410" i="2"/>
  <c r="S3411" i="2"/>
  <c r="S3412" i="2"/>
  <c r="S3413" i="2"/>
  <c r="S3414" i="2"/>
  <c r="S3415" i="2"/>
  <c r="S3416" i="2"/>
  <c r="S3417" i="2"/>
  <c r="S3418" i="2"/>
  <c r="S3419" i="2"/>
  <c r="S3420" i="2"/>
  <c r="S3421" i="2"/>
  <c r="S3422" i="2"/>
  <c r="S3423" i="2"/>
  <c r="S3424" i="2"/>
  <c r="S3425" i="2"/>
  <c r="S3426" i="2"/>
  <c r="S3427" i="2"/>
  <c r="S3428" i="2"/>
  <c r="S3429" i="2"/>
  <c r="S3430" i="2"/>
  <c r="S3431" i="2"/>
  <c r="S3432" i="2"/>
  <c r="S3433" i="2"/>
  <c r="S3434" i="2"/>
  <c r="S3435" i="2"/>
  <c r="S3436" i="2"/>
  <c r="S3437" i="2"/>
  <c r="S3438" i="2"/>
  <c r="S3439" i="2"/>
  <c r="S3440" i="2"/>
  <c r="S3441" i="2"/>
  <c r="S3442" i="2"/>
  <c r="S3443" i="2"/>
  <c r="S3444" i="2"/>
  <c r="S3445" i="2"/>
  <c r="S3446" i="2"/>
  <c r="S3447" i="2"/>
  <c r="S3448" i="2"/>
  <c r="S3449" i="2"/>
  <c r="S3450" i="2"/>
  <c r="S3451" i="2"/>
  <c r="S3452" i="2"/>
  <c r="S3453" i="2"/>
  <c r="S3454" i="2"/>
  <c r="S3455" i="2"/>
  <c r="S3456" i="2"/>
  <c r="S3457" i="2"/>
  <c r="S3458" i="2"/>
  <c r="S3459" i="2"/>
  <c r="S3460" i="2"/>
  <c r="S3461" i="2"/>
  <c r="S3462" i="2"/>
  <c r="S3463" i="2"/>
  <c r="S3464" i="2"/>
  <c r="S3465" i="2"/>
  <c r="S3466" i="2"/>
  <c r="S3467" i="2"/>
  <c r="S3468" i="2"/>
  <c r="S3469" i="2"/>
  <c r="S3470" i="2"/>
  <c r="S3471" i="2"/>
  <c r="S3472" i="2"/>
  <c r="S3473" i="2"/>
  <c r="S3474" i="2"/>
  <c r="S3475" i="2"/>
  <c r="S3476" i="2"/>
  <c r="S3477" i="2"/>
  <c r="S3478" i="2"/>
  <c r="S3479" i="2"/>
  <c r="S3480" i="2"/>
  <c r="S3481" i="2"/>
  <c r="S3482" i="2"/>
  <c r="S3483" i="2"/>
  <c r="S3484" i="2"/>
  <c r="S3485" i="2"/>
  <c r="S3486" i="2"/>
  <c r="S3487" i="2"/>
  <c r="S3488" i="2"/>
  <c r="S3489" i="2"/>
  <c r="S3490" i="2"/>
  <c r="S3491" i="2"/>
  <c r="S3492" i="2"/>
  <c r="S3493" i="2"/>
  <c r="S3494" i="2"/>
  <c r="S3495" i="2"/>
  <c r="S3496" i="2"/>
  <c r="S3497" i="2"/>
  <c r="S3498" i="2"/>
  <c r="S3499" i="2"/>
  <c r="S3500" i="2"/>
  <c r="S3501" i="2"/>
  <c r="S3502" i="2"/>
  <c r="S3503" i="2"/>
  <c r="S3504" i="2"/>
  <c r="S3505" i="2"/>
  <c r="S3506" i="2"/>
  <c r="S3507" i="2"/>
  <c r="S3508" i="2"/>
  <c r="S3509" i="2"/>
  <c r="S3510" i="2"/>
  <c r="S3511" i="2"/>
  <c r="S3512" i="2"/>
  <c r="S3513" i="2"/>
  <c r="S3514" i="2"/>
  <c r="S3515" i="2"/>
  <c r="S3516" i="2"/>
  <c r="S3517" i="2"/>
  <c r="S3518" i="2"/>
  <c r="S3519" i="2"/>
  <c r="S3520" i="2"/>
  <c r="S3521" i="2"/>
  <c r="S3522" i="2"/>
  <c r="S3523" i="2"/>
  <c r="S3524" i="2"/>
  <c r="S3525" i="2"/>
  <c r="S3526" i="2"/>
  <c r="S3527" i="2"/>
  <c r="S3528" i="2"/>
  <c r="S3529" i="2"/>
  <c r="S3530" i="2"/>
  <c r="S3531" i="2"/>
  <c r="S3532" i="2"/>
  <c r="S3533" i="2"/>
  <c r="S3534" i="2"/>
  <c r="S3535" i="2"/>
  <c r="S3536" i="2"/>
  <c r="S3537" i="2"/>
  <c r="S3538" i="2"/>
  <c r="S3539" i="2"/>
  <c r="S3540" i="2"/>
  <c r="S3541" i="2"/>
  <c r="S3542" i="2"/>
  <c r="S3543" i="2"/>
  <c r="S3544" i="2"/>
  <c r="S3545" i="2"/>
  <c r="S3546" i="2"/>
  <c r="S3547" i="2"/>
  <c r="S3548" i="2"/>
  <c r="S3549" i="2"/>
  <c r="S3550" i="2"/>
  <c r="S3551" i="2"/>
  <c r="S3552" i="2"/>
  <c r="S3553" i="2"/>
  <c r="S3554" i="2"/>
  <c r="S3555" i="2"/>
  <c r="S3556" i="2"/>
  <c r="S3557" i="2"/>
  <c r="S3558" i="2"/>
  <c r="S3559" i="2"/>
  <c r="S3560" i="2"/>
  <c r="S3561" i="2"/>
  <c r="S3562" i="2"/>
  <c r="S3563" i="2"/>
  <c r="S3564" i="2"/>
  <c r="S3565" i="2"/>
  <c r="S3566" i="2"/>
  <c r="S3567" i="2"/>
  <c r="S3568" i="2"/>
  <c r="S3569" i="2"/>
  <c r="S3570" i="2"/>
  <c r="S3571" i="2"/>
  <c r="S3572" i="2"/>
  <c r="S3573" i="2"/>
  <c r="S3574" i="2"/>
  <c r="S3575" i="2"/>
  <c r="S3576" i="2"/>
  <c r="S3577" i="2"/>
  <c r="S3578" i="2"/>
  <c r="S3579" i="2"/>
  <c r="S3580" i="2"/>
  <c r="S3581" i="2"/>
  <c r="S3582" i="2"/>
  <c r="S3583" i="2"/>
  <c r="S3584" i="2"/>
  <c r="S3585" i="2"/>
  <c r="S3586" i="2"/>
  <c r="S3587" i="2"/>
  <c r="S3588" i="2"/>
  <c r="S3589" i="2"/>
  <c r="S3590" i="2"/>
  <c r="S3591" i="2"/>
  <c r="S3592" i="2"/>
  <c r="S3593" i="2"/>
  <c r="S3594" i="2"/>
  <c r="S3595" i="2"/>
  <c r="S3596" i="2"/>
  <c r="S3597" i="2"/>
  <c r="S3598" i="2"/>
  <c r="S3599" i="2"/>
  <c r="S3600" i="2"/>
  <c r="S3601" i="2"/>
  <c r="S3602" i="2"/>
  <c r="S3603" i="2"/>
  <c r="S3604" i="2"/>
  <c r="S3605" i="2"/>
  <c r="S3606" i="2"/>
  <c r="S3607" i="2"/>
  <c r="S3608" i="2"/>
  <c r="S3609" i="2"/>
  <c r="S3610" i="2"/>
  <c r="S3611" i="2"/>
  <c r="S3612" i="2"/>
  <c r="S3613" i="2"/>
  <c r="S3614" i="2"/>
  <c r="S3615" i="2"/>
  <c r="S3616" i="2"/>
  <c r="S3617" i="2"/>
  <c r="S3618" i="2"/>
  <c r="S3619" i="2"/>
  <c r="S3620" i="2"/>
  <c r="S3621" i="2"/>
  <c r="S3622" i="2"/>
  <c r="S3623" i="2"/>
  <c r="S3624" i="2"/>
  <c r="S3625" i="2"/>
  <c r="S3626" i="2"/>
  <c r="S3627" i="2"/>
  <c r="S3628" i="2"/>
  <c r="S3629" i="2"/>
  <c r="S3630" i="2"/>
  <c r="S3631" i="2"/>
  <c r="S3632" i="2"/>
  <c r="S3633" i="2"/>
  <c r="S3634" i="2"/>
  <c r="S3635" i="2"/>
  <c r="S3636" i="2"/>
  <c r="S3637" i="2"/>
  <c r="S3638" i="2"/>
  <c r="S3639" i="2"/>
  <c r="S3640" i="2"/>
  <c r="S3641" i="2"/>
  <c r="S3642" i="2"/>
  <c r="S3643" i="2"/>
  <c r="S3644" i="2"/>
  <c r="S3645" i="2"/>
  <c r="S3646" i="2"/>
  <c r="S3647" i="2"/>
  <c r="S3648" i="2"/>
  <c r="S3649" i="2"/>
  <c r="S3650" i="2"/>
  <c r="S3651" i="2"/>
  <c r="S3652" i="2"/>
  <c r="S3653" i="2"/>
  <c r="S3654" i="2"/>
  <c r="S3655" i="2"/>
  <c r="S3656" i="2"/>
  <c r="S3657" i="2"/>
  <c r="S3658" i="2"/>
  <c r="S3659" i="2"/>
  <c r="S3660" i="2"/>
  <c r="S3661" i="2"/>
  <c r="S3662" i="2"/>
  <c r="S3663" i="2"/>
  <c r="S3664" i="2"/>
  <c r="S3665" i="2"/>
  <c r="S3666" i="2"/>
  <c r="S3667" i="2"/>
  <c r="S3668" i="2"/>
  <c r="S3669" i="2"/>
  <c r="S3670" i="2"/>
  <c r="S3671" i="2"/>
  <c r="S3672" i="2"/>
  <c r="S3673" i="2"/>
  <c r="S3674" i="2"/>
  <c r="S3675" i="2"/>
  <c r="S3676" i="2"/>
  <c r="S3677" i="2"/>
  <c r="S3678" i="2"/>
  <c r="S3679" i="2"/>
  <c r="S3680" i="2"/>
  <c r="S3681" i="2"/>
  <c r="S3682" i="2"/>
  <c r="S3683" i="2"/>
  <c r="S3684" i="2"/>
  <c r="S3685" i="2"/>
  <c r="S3686" i="2"/>
  <c r="S3687" i="2"/>
  <c r="S3688" i="2"/>
  <c r="S3689" i="2"/>
  <c r="S3690" i="2"/>
  <c r="S3691" i="2"/>
  <c r="S3692" i="2"/>
  <c r="S3693" i="2"/>
  <c r="S3694" i="2"/>
  <c r="S3695" i="2"/>
  <c r="S3696" i="2"/>
  <c r="S3697" i="2"/>
  <c r="S3698" i="2"/>
  <c r="S3699" i="2"/>
  <c r="S3700" i="2"/>
  <c r="S3701" i="2"/>
  <c r="S3702" i="2"/>
  <c r="S3703" i="2"/>
  <c r="S3704" i="2"/>
  <c r="S3705" i="2"/>
  <c r="S3706" i="2"/>
  <c r="S3707" i="2"/>
  <c r="S3708" i="2"/>
  <c r="S3709" i="2"/>
  <c r="S3710" i="2"/>
  <c r="S3711" i="2"/>
  <c r="S3712" i="2"/>
  <c r="S3713" i="2"/>
  <c r="S3714" i="2"/>
  <c r="S3715" i="2"/>
  <c r="S3716" i="2"/>
  <c r="S3717" i="2"/>
  <c r="S3718" i="2"/>
  <c r="S3719" i="2"/>
  <c r="S3720" i="2"/>
  <c r="S3721" i="2"/>
  <c r="S3722" i="2"/>
  <c r="S3723" i="2"/>
  <c r="S3724" i="2"/>
  <c r="S3725" i="2"/>
  <c r="S3726" i="2"/>
  <c r="S3727" i="2"/>
  <c r="S3728" i="2"/>
  <c r="S3729" i="2"/>
  <c r="S3730" i="2"/>
  <c r="S3731" i="2"/>
  <c r="S3732" i="2"/>
  <c r="S3733" i="2"/>
  <c r="S3734" i="2"/>
  <c r="S3735" i="2"/>
  <c r="S3736" i="2"/>
  <c r="S3737" i="2"/>
  <c r="S3738" i="2"/>
  <c r="S3739" i="2"/>
  <c r="S3740" i="2"/>
  <c r="S3741" i="2"/>
  <c r="S3742" i="2"/>
  <c r="S3743" i="2"/>
  <c r="S3744" i="2"/>
  <c r="S3745" i="2"/>
  <c r="S3746" i="2"/>
  <c r="S3747" i="2"/>
  <c r="S3748" i="2"/>
  <c r="S3749" i="2"/>
  <c r="S3750" i="2"/>
  <c r="S3751" i="2"/>
  <c r="S3752" i="2"/>
  <c r="S3753" i="2"/>
  <c r="S3754" i="2"/>
  <c r="S3755" i="2"/>
  <c r="S3756" i="2"/>
  <c r="S3757" i="2"/>
  <c r="S3758" i="2"/>
  <c r="S3759" i="2"/>
  <c r="S3760" i="2"/>
  <c r="S3761" i="2"/>
  <c r="S3762" i="2"/>
  <c r="S3763" i="2"/>
  <c r="S3764" i="2"/>
  <c r="S3765" i="2"/>
  <c r="S3766" i="2"/>
  <c r="S3767" i="2"/>
  <c r="S3768" i="2"/>
  <c r="S3769" i="2"/>
  <c r="S3770" i="2"/>
  <c r="S3771" i="2"/>
  <c r="S3772" i="2"/>
  <c r="S3773" i="2"/>
  <c r="S3774" i="2"/>
  <c r="S3775" i="2"/>
  <c r="S3776" i="2"/>
  <c r="S3777" i="2"/>
  <c r="S3778" i="2"/>
  <c r="S3779" i="2"/>
  <c r="S3780" i="2"/>
  <c r="S3781" i="2"/>
  <c r="S3782" i="2"/>
  <c r="S3783" i="2"/>
  <c r="S3784" i="2"/>
  <c r="S3785" i="2"/>
  <c r="S3786" i="2"/>
  <c r="S3787" i="2"/>
  <c r="S3788" i="2"/>
  <c r="S3789" i="2"/>
  <c r="S3790" i="2"/>
  <c r="S3791" i="2"/>
  <c r="S3792" i="2"/>
  <c r="S3793" i="2"/>
  <c r="S3794" i="2"/>
  <c r="S3795" i="2"/>
  <c r="S3796" i="2"/>
  <c r="S3797" i="2"/>
  <c r="S3798" i="2"/>
  <c r="S3799" i="2"/>
  <c r="S3800" i="2"/>
  <c r="S3801" i="2"/>
  <c r="S3802" i="2"/>
  <c r="S3803" i="2"/>
  <c r="S3804" i="2"/>
  <c r="S3805" i="2"/>
  <c r="S3806" i="2"/>
  <c r="S3807" i="2"/>
  <c r="S3808" i="2"/>
  <c r="S3809" i="2"/>
  <c r="S3810" i="2"/>
  <c r="S3811" i="2"/>
  <c r="S3812" i="2"/>
  <c r="S3813" i="2"/>
  <c r="S3814" i="2"/>
  <c r="S3815" i="2"/>
  <c r="S3816" i="2"/>
  <c r="S3817" i="2"/>
  <c r="S3818" i="2"/>
  <c r="S3819" i="2"/>
  <c r="S3820" i="2"/>
  <c r="S3821" i="2"/>
  <c r="S3822" i="2"/>
  <c r="S3823" i="2"/>
  <c r="S3824" i="2"/>
  <c r="S3825" i="2"/>
  <c r="S3826" i="2"/>
  <c r="S3827" i="2"/>
  <c r="S3828" i="2"/>
  <c r="S3829" i="2"/>
  <c r="S3830" i="2"/>
  <c r="S3831" i="2"/>
  <c r="S3832" i="2"/>
  <c r="S3833" i="2"/>
  <c r="S3834" i="2"/>
  <c r="S3835" i="2"/>
  <c r="S3836" i="2"/>
  <c r="S3837" i="2"/>
  <c r="S3838" i="2"/>
  <c r="S3839" i="2"/>
  <c r="S3840" i="2"/>
  <c r="S3841" i="2"/>
  <c r="S3842" i="2"/>
  <c r="S3843" i="2"/>
  <c r="S3844" i="2"/>
  <c r="S3845" i="2"/>
  <c r="S3846" i="2"/>
  <c r="S3847" i="2"/>
  <c r="S3848" i="2"/>
  <c r="S3849" i="2"/>
  <c r="S3850" i="2"/>
  <c r="S3851" i="2"/>
  <c r="S3852" i="2"/>
  <c r="S3853" i="2"/>
  <c r="S3854" i="2"/>
  <c r="S3855" i="2"/>
  <c r="S3856" i="2"/>
  <c r="S3857" i="2"/>
  <c r="S3858" i="2"/>
  <c r="S3859" i="2"/>
  <c r="S3860" i="2"/>
  <c r="S3861" i="2"/>
  <c r="S3862" i="2"/>
  <c r="S3863" i="2"/>
  <c r="S3864" i="2"/>
  <c r="S3865" i="2"/>
  <c r="S3866" i="2"/>
  <c r="S3867" i="2"/>
  <c r="S3868" i="2"/>
  <c r="S3869" i="2"/>
  <c r="S3870" i="2"/>
  <c r="S3871" i="2"/>
  <c r="S3872" i="2"/>
  <c r="S3873" i="2"/>
  <c r="S3874" i="2"/>
  <c r="S3875" i="2"/>
  <c r="S3876" i="2"/>
  <c r="S3877" i="2"/>
  <c r="S3878" i="2"/>
  <c r="S3879" i="2"/>
  <c r="S3880" i="2"/>
  <c r="S3881" i="2"/>
  <c r="S3882" i="2"/>
  <c r="S3883" i="2"/>
  <c r="S3884" i="2"/>
  <c r="S3885" i="2"/>
  <c r="S3886" i="2"/>
  <c r="S3887" i="2"/>
  <c r="S3888" i="2"/>
  <c r="S3889" i="2"/>
  <c r="S3890" i="2"/>
  <c r="S3891" i="2"/>
  <c r="S3892" i="2"/>
  <c r="S3893" i="2"/>
  <c r="S3894" i="2"/>
  <c r="S3895" i="2"/>
  <c r="S3896" i="2"/>
  <c r="S3897" i="2"/>
  <c r="S3898" i="2"/>
  <c r="S3899" i="2"/>
  <c r="S3900" i="2"/>
  <c r="S3901" i="2"/>
  <c r="S3902" i="2"/>
  <c r="S3903" i="2"/>
  <c r="S3904" i="2"/>
  <c r="S3905" i="2"/>
  <c r="S3906" i="2"/>
  <c r="S3907" i="2"/>
  <c r="S3908" i="2"/>
  <c r="S3909" i="2"/>
  <c r="S3910" i="2"/>
  <c r="S3911" i="2"/>
  <c r="S3912" i="2"/>
  <c r="S3913" i="2"/>
  <c r="S3914" i="2"/>
  <c r="S3915" i="2"/>
  <c r="S3916" i="2"/>
  <c r="S3917" i="2"/>
  <c r="S3918" i="2"/>
  <c r="S3919" i="2"/>
  <c r="S3920" i="2"/>
  <c r="S3921" i="2"/>
  <c r="S3922" i="2"/>
  <c r="S3923" i="2"/>
  <c r="S3924" i="2"/>
  <c r="S3925" i="2"/>
  <c r="S3926" i="2"/>
  <c r="S3927" i="2"/>
  <c r="S3928" i="2"/>
  <c r="S3929" i="2"/>
  <c r="S3930" i="2"/>
  <c r="S3931" i="2"/>
  <c r="S3932" i="2"/>
  <c r="S3933" i="2"/>
  <c r="S3934" i="2"/>
  <c r="S3935" i="2"/>
  <c r="S3936" i="2"/>
  <c r="S3937" i="2"/>
  <c r="S3938" i="2"/>
  <c r="S3939" i="2"/>
  <c r="S3940" i="2"/>
  <c r="S3941" i="2"/>
  <c r="S3942" i="2"/>
  <c r="S3943" i="2"/>
  <c r="S3944" i="2"/>
  <c r="S3945" i="2"/>
  <c r="S3946" i="2"/>
  <c r="S3947" i="2"/>
  <c r="S3948" i="2"/>
  <c r="S3949" i="2"/>
  <c r="S3950" i="2"/>
  <c r="S3951" i="2"/>
  <c r="S3952" i="2"/>
  <c r="S3953" i="2"/>
  <c r="S3954" i="2"/>
  <c r="S3955" i="2"/>
  <c r="S3956" i="2"/>
  <c r="S3957" i="2"/>
  <c r="S3958" i="2"/>
  <c r="S3959" i="2"/>
  <c r="S3960" i="2"/>
  <c r="S3961" i="2"/>
  <c r="S3962" i="2"/>
  <c r="S3963" i="2"/>
  <c r="S3964" i="2"/>
  <c r="S3965" i="2"/>
  <c r="S3966" i="2"/>
  <c r="S3967" i="2"/>
  <c r="S3968" i="2"/>
  <c r="S3969" i="2"/>
  <c r="S3970" i="2"/>
  <c r="S3971" i="2"/>
  <c r="S3972" i="2"/>
  <c r="S3973" i="2"/>
  <c r="S3974" i="2"/>
  <c r="S3975" i="2"/>
  <c r="S3976" i="2"/>
  <c r="S3977" i="2"/>
  <c r="S3978" i="2"/>
  <c r="S3979" i="2"/>
  <c r="S3980" i="2"/>
  <c r="S3981" i="2"/>
  <c r="S3982" i="2"/>
  <c r="S3983" i="2"/>
  <c r="S3984" i="2"/>
  <c r="S3985" i="2"/>
  <c r="S3986" i="2"/>
  <c r="S3987" i="2"/>
  <c r="S3988" i="2"/>
  <c r="S3989" i="2"/>
  <c r="S3990" i="2"/>
  <c r="S3991" i="2"/>
  <c r="S3992" i="2"/>
  <c r="S3993" i="2"/>
  <c r="S3994" i="2"/>
  <c r="S3995" i="2"/>
  <c r="S3996" i="2"/>
  <c r="S3997" i="2"/>
  <c r="S3998" i="2"/>
  <c r="S3999" i="2"/>
  <c r="S4000" i="2"/>
  <c r="S4001" i="2"/>
  <c r="S4002" i="2"/>
  <c r="S4003" i="2"/>
  <c r="S4004" i="2"/>
  <c r="S4005" i="2"/>
  <c r="S4006" i="2"/>
  <c r="S4007" i="2"/>
  <c r="S4008" i="2"/>
  <c r="S4009" i="2"/>
  <c r="S4010" i="2"/>
  <c r="S4011" i="2"/>
  <c r="S4012" i="2"/>
  <c r="S4013" i="2"/>
  <c r="S4014" i="2"/>
  <c r="S4015" i="2"/>
  <c r="S4016" i="2"/>
  <c r="S4017" i="2"/>
  <c r="S4018" i="2"/>
  <c r="S4019" i="2"/>
  <c r="S4020" i="2"/>
  <c r="S4021" i="2"/>
  <c r="S4022" i="2"/>
  <c r="S4023" i="2"/>
  <c r="S4024" i="2"/>
  <c r="S4025" i="2"/>
  <c r="S4026" i="2"/>
  <c r="S4027" i="2"/>
  <c r="S4028" i="2"/>
  <c r="S4029" i="2"/>
  <c r="S4030" i="2"/>
  <c r="S4031" i="2"/>
  <c r="S4032" i="2"/>
  <c r="S4033" i="2"/>
  <c r="S4034" i="2"/>
  <c r="S4035" i="2"/>
  <c r="S4036" i="2"/>
  <c r="S4037" i="2"/>
  <c r="S4038" i="2"/>
  <c r="S4039" i="2"/>
  <c r="S4040" i="2"/>
  <c r="S4041" i="2"/>
  <c r="S4042" i="2"/>
  <c r="S4043" i="2"/>
  <c r="S4044" i="2"/>
  <c r="S4045" i="2"/>
  <c r="S4046" i="2"/>
  <c r="S4047" i="2"/>
  <c r="S4048" i="2"/>
  <c r="S4049" i="2"/>
  <c r="S4050" i="2"/>
  <c r="S4051" i="2"/>
  <c r="S4052" i="2"/>
  <c r="S4053" i="2"/>
  <c r="S4054" i="2"/>
  <c r="S4055" i="2"/>
  <c r="S4056" i="2"/>
  <c r="S4057" i="2"/>
  <c r="S4058" i="2"/>
  <c r="S4059" i="2"/>
  <c r="S4060" i="2"/>
  <c r="S4061" i="2"/>
  <c r="S4062" i="2"/>
  <c r="S4063" i="2"/>
  <c r="S4064" i="2"/>
  <c r="S4065" i="2"/>
  <c r="S4066" i="2"/>
  <c r="S4067" i="2"/>
  <c r="S4068" i="2"/>
  <c r="S4069" i="2"/>
  <c r="S4070" i="2"/>
  <c r="S4071" i="2"/>
  <c r="S4072" i="2"/>
  <c r="S4073" i="2"/>
  <c r="S4074" i="2"/>
  <c r="S4075" i="2"/>
  <c r="S4076" i="2"/>
  <c r="S4077" i="2"/>
  <c r="S4078" i="2"/>
  <c r="S4079" i="2"/>
  <c r="S4080" i="2"/>
  <c r="S4081" i="2"/>
  <c r="S4082" i="2"/>
  <c r="S4083" i="2"/>
  <c r="S4084" i="2"/>
  <c r="S4085" i="2"/>
  <c r="S4086" i="2"/>
  <c r="S4087" i="2"/>
  <c r="S4088" i="2"/>
  <c r="S4089" i="2"/>
  <c r="S4090" i="2"/>
  <c r="S4091" i="2"/>
  <c r="S4092" i="2"/>
  <c r="S4093" i="2"/>
  <c r="S4094" i="2"/>
  <c r="S4095" i="2"/>
  <c r="S4096" i="2"/>
  <c r="S4097" i="2"/>
  <c r="S4098" i="2"/>
  <c r="S4099" i="2"/>
  <c r="S4100" i="2"/>
  <c r="S4101" i="2"/>
  <c r="S4102" i="2"/>
  <c r="S4103" i="2"/>
  <c r="S4104" i="2"/>
  <c r="S4105" i="2"/>
  <c r="S4106" i="2"/>
  <c r="S4107" i="2"/>
  <c r="S4108" i="2"/>
  <c r="S4109" i="2"/>
  <c r="S4110" i="2"/>
  <c r="S4111" i="2"/>
  <c r="S4112" i="2"/>
  <c r="S4113" i="2"/>
  <c r="S4114" i="2"/>
  <c r="S4115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801" i="2"/>
  <c r="O802" i="2"/>
  <c r="O803" i="2"/>
  <c r="O804" i="2"/>
  <c r="O805" i="2"/>
  <c r="O806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5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900" i="2"/>
  <c r="O901" i="2"/>
  <c r="O902" i="2"/>
  <c r="O903" i="2"/>
  <c r="O904" i="2"/>
  <c r="O905" i="2"/>
  <c r="O906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922" i="2"/>
  <c r="O923" i="2"/>
  <c r="O924" i="2"/>
  <c r="O925" i="2"/>
  <c r="O926" i="2"/>
  <c r="O927" i="2"/>
  <c r="O928" i="2"/>
  <c r="O929" i="2"/>
  <c r="O930" i="2"/>
  <c r="O931" i="2"/>
  <c r="O932" i="2"/>
  <c r="O933" i="2"/>
  <c r="O934" i="2"/>
  <c r="O935" i="2"/>
  <c r="O936" i="2"/>
  <c r="O937" i="2"/>
  <c r="O938" i="2"/>
  <c r="O939" i="2"/>
  <c r="O940" i="2"/>
  <c r="O941" i="2"/>
  <c r="O942" i="2"/>
  <c r="O943" i="2"/>
  <c r="O944" i="2"/>
  <c r="O945" i="2"/>
  <c r="O946" i="2"/>
  <c r="O947" i="2"/>
  <c r="O948" i="2"/>
  <c r="O949" i="2"/>
  <c r="O950" i="2"/>
  <c r="O951" i="2"/>
  <c r="O952" i="2"/>
  <c r="O953" i="2"/>
  <c r="O954" i="2"/>
  <c r="O955" i="2"/>
  <c r="O956" i="2"/>
  <c r="O957" i="2"/>
  <c r="O958" i="2"/>
  <c r="O959" i="2"/>
  <c r="O960" i="2"/>
  <c r="O961" i="2"/>
  <c r="O962" i="2"/>
  <c r="O963" i="2"/>
  <c r="O964" i="2"/>
  <c r="O965" i="2"/>
  <c r="O966" i="2"/>
  <c r="O967" i="2"/>
  <c r="O968" i="2"/>
  <c r="O969" i="2"/>
  <c r="O970" i="2"/>
  <c r="O971" i="2"/>
  <c r="O972" i="2"/>
  <c r="O973" i="2"/>
  <c r="O974" i="2"/>
  <c r="O975" i="2"/>
  <c r="O976" i="2"/>
  <c r="O977" i="2"/>
  <c r="O978" i="2"/>
  <c r="O979" i="2"/>
  <c r="O980" i="2"/>
  <c r="O981" i="2"/>
  <c r="O982" i="2"/>
  <c r="O983" i="2"/>
  <c r="O984" i="2"/>
  <c r="O985" i="2"/>
  <c r="O986" i="2"/>
  <c r="O987" i="2"/>
  <c r="O988" i="2"/>
  <c r="O989" i="2"/>
  <c r="O990" i="2"/>
  <c r="O991" i="2"/>
  <c r="O992" i="2"/>
  <c r="O993" i="2"/>
  <c r="O994" i="2"/>
  <c r="O995" i="2"/>
  <c r="O996" i="2"/>
  <c r="O997" i="2"/>
  <c r="O998" i="2"/>
  <c r="O999" i="2"/>
  <c r="O1000" i="2"/>
  <c r="O1001" i="2"/>
  <c r="O1002" i="2"/>
  <c r="O1003" i="2"/>
  <c r="O1004" i="2"/>
  <c r="O1005" i="2"/>
  <c r="O1006" i="2"/>
  <c r="O1007" i="2"/>
  <c r="O1008" i="2"/>
  <c r="O1009" i="2"/>
  <c r="O1010" i="2"/>
  <c r="O1011" i="2"/>
  <c r="O1012" i="2"/>
  <c r="O1013" i="2"/>
  <c r="O1014" i="2"/>
  <c r="O1015" i="2"/>
  <c r="O1016" i="2"/>
  <c r="O1017" i="2"/>
  <c r="O1018" i="2"/>
  <c r="O1019" i="2"/>
  <c r="O1020" i="2"/>
  <c r="O1021" i="2"/>
  <c r="O1022" i="2"/>
  <c r="O1023" i="2"/>
  <c r="O1024" i="2"/>
  <c r="O1025" i="2"/>
  <c r="O1026" i="2"/>
  <c r="O1027" i="2"/>
  <c r="O1028" i="2"/>
  <c r="O1029" i="2"/>
  <c r="O1030" i="2"/>
  <c r="O1031" i="2"/>
  <c r="O1032" i="2"/>
  <c r="O1033" i="2"/>
  <c r="O1034" i="2"/>
  <c r="O1035" i="2"/>
  <c r="O1036" i="2"/>
  <c r="O1037" i="2"/>
  <c r="O1038" i="2"/>
  <c r="O1039" i="2"/>
  <c r="O1040" i="2"/>
  <c r="O1041" i="2"/>
  <c r="O1042" i="2"/>
  <c r="O1043" i="2"/>
  <c r="O1044" i="2"/>
  <c r="O1045" i="2"/>
  <c r="O1046" i="2"/>
  <c r="O1047" i="2"/>
  <c r="O1048" i="2"/>
  <c r="O1049" i="2"/>
  <c r="O1050" i="2"/>
  <c r="O1051" i="2"/>
  <c r="O1052" i="2"/>
  <c r="O1053" i="2"/>
  <c r="O1054" i="2"/>
  <c r="O1055" i="2"/>
  <c r="O1056" i="2"/>
  <c r="O1057" i="2"/>
  <c r="O1058" i="2"/>
  <c r="O1059" i="2"/>
  <c r="O1060" i="2"/>
  <c r="O1061" i="2"/>
  <c r="O1062" i="2"/>
  <c r="O1063" i="2"/>
  <c r="O1064" i="2"/>
  <c r="O1065" i="2"/>
  <c r="O1066" i="2"/>
  <c r="O1067" i="2"/>
  <c r="O1068" i="2"/>
  <c r="O1069" i="2"/>
  <c r="O1070" i="2"/>
  <c r="O1071" i="2"/>
  <c r="O1072" i="2"/>
  <c r="O1073" i="2"/>
  <c r="O1074" i="2"/>
  <c r="O1075" i="2"/>
  <c r="O1076" i="2"/>
  <c r="O1077" i="2"/>
  <c r="O1078" i="2"/>
  <c r="O1079" i="2"/>
  <c r="O1080" i="2"/>
  <c r="O1081" i="2"/>
  <c r="O1082" i="2"/>
  <c r="O1083" i="2"/>
  <c r="O1084" i="2"/>
  <c r="O1085" i="2"/>
  <c r="O1086" i="2"/>
  <c r="O1087" i="2"/>
  <c r="O1088" i="2"/>
  <c r="O1089" i="2"/>
  <c r="O1090" i="2"/>
  <c r="O1091" i="2"/>
  <c r="O1092" i="2"/>
  <c r="O1093" i="2"/>
  <c r="O1094" i="2"/>
  <c r="O1095" i="2"/>
  <c r="O1096" i="2"/>
  <c r="O1097" i="2"/>
  <c r="O1098" i="2"/>
  <c r="O1099" i="2"/>
  <c r="O1100" i="2"/>
  <c r="O1101" i="2"/>
  <c r="O1102" i="2"/>
  <c r="O1103" i="2"/>
  <c r="O1104" i="2"/>
  <c r="O1105" i="2"/>
  <c r="O1106" i="2"/>
  <c r="O1107" i="2"/>
  <c r="O1108" i="2"/>
  <c r="O1109" i="2"/>
  <c r="O1110" i="2"/>
  <c r="O1111" i="2"/>
  <c r="O1112" i="2"/>
  <c r="O1113" i="2"/>
  <c r="O1114" i="2"/>
  <c r="O1115" i="2"/>
  <c r="O1116" i="2"/>
  <c r="O1117" i="2"/>
  <c r="O1118" i="2"/>
  <c r="O1119" i="2"/>
  <c r="O1120" i="2"/>
  <c r="O1121" i="2"/>
  <c r="O1122" i="2"/>
  <c r="O1123" i="2"/>
  <c r="O1124" i="2"/>
  <c r="O1125" i="2"/>
  <c r="O1126" i="2"/>
  <c r="O1127" i="2"/>
  <c r="O1128" i="2"/>
  <c r="O1129" i="2"/>
  <c r="O1130" i="2"/>
  <c r="O1131" i="2"/>
  <c r="O1132" i="2"/>
  <c r="O1133" i="2"/>
  <c r="O1134" i="2"/>
  <c r="O1135" i="2"/>
  <c r="O1136" i="2"/>
  <c r="O1137" i="2"/>
  <c r="O1138" i="2"/>
  <c r="O1139" i="2"/>
  <c r="O1140" i="2"/>
  <c r="O1141" i="2"/>
  <c r="O1142" i="2"/>
  <c r="O1143" i="2"/>
  <c r="O1144" i="2"/>
  <c r="O1145" i="2"/>
  <c r="O1146" i="2"/>
  <c r="O1147" i="2"/>
  <c r="O1148" i="2"/>
  <c r="O1149" i="2"/>
  <c r="O1150" i="2"/>
  <c r="O1151" i="2"/>
  <c r="O1152" i="2"/>
  <c r="O1153" i="2"/>
  <c r="O1154" i="2"/>
  <c r="O1155" i="2"/>
  <c r="O1156" i="2"/>
  <c r="O1157" i="2"/>
  <c r="O1158" i="2"/>
  <c r="O1159" i="2"/>
  <c r="O1160" i="2"/>
  <c r="O1161" i="2"/>
  <c r="O1162" i="2"/>
  <c r="O1163" i="2"/>
  <c r="O1164" i="2"/>
  <c r="O1165" i="2"/>
  <c r="O1166" i="2"/>
  <c r="O1167" i="2"/>
  <c r="O1168" i="2"/>
  <c r="O1169" i="2"/>
  <c r="O1170" i="2"/>
  <c r="O1171" i="2"/>
  <c r="O1172" i="2"/>
  <c r="O1173" i="2"/>
  <c r="O1174" i="2"/>
  <c r="O1175" i="2"/>
  <c r="O1176" i="2"/>
  <c r="O1177" i="2"/>
  <c r="O1178" i="2"/>
  <c r="O1179" i="2"/>
  <c r="O1180" i="2"/>
  <c r="O1181" i="2"/>
  <c r="O1182" i="2"/>
  <c r="O1183" i="2"/>
  <c r="O1184" i="2"/>
  <c r="O1185" i="2"/>
  <c r="O1186" i="2"/>
  <c r="O1187" i="2"/>
  <c r="O1188" i="2"/>
  <c r="O1189" i="2"/>
  <c r="O1190" i="2"/>
  <c r="O1191" i="2"/>
  <c r="O1192" i="2"/>
  <c r="O1193" i="2"/>
  <c r="O1194" i="2"/>
  <c r="O1195" i="2"/>
  <c r="O1196" i="2"/>
  <c r="O1197" i="2"/>
  <c r="O1198" i="2"/>
  <c r="O1199" i="2"/>
  <c r="O1200" i="2"/>
  <c r="O1201" i="2"/>
  <c r="O1202" i="2"/>
  <c r="O1203" i="2"/>
  <c r="O1204" i="2"/>
  <c r="O1205" i="2"/>
  <c r="O1206" i="2"/>
  <c r="O1207" i="2"/>
  <c r="O1208" i="2"/>
  <c r="O1209" i="2"/>
  <c r="O1210" i="2"/>
  <c r="O1211" i="2"/>
  <c r="O1212" i="2"/>
  <c r="O1213" i="2"/>
  <c r="O1214" i="2"/>
  <c r="O1215" i="2"/>
  <c r="O1216" i="2"/>
  <c r="O1217" i="2"/>
  <c r="O1218" i="2"/>
  <c r="O1219" i="2"/>
  <c r="O1220" i="2"/>
  <c r="O1221" i="2"/>
  <c r="O1222" i="2"/>
  <c r="O1223" i="2"/>
  <c r="O1224" i="2"/>
  <c r="O1225" i="2"/>
  <c r="O1226" i="2"/>
  <c r="O1227" i="2"/>
  <c r="O1228" i="2"/>
  <c r="O1229" i="2"/>
  <c r="O1230" i="2"/>
  <c r="O1231" i="2"/>
  <c r="O1232" i="2"/>
  <c r="O1233" i="2"/>
  <c r="O1234" i="2"/>
  <c r="O1235" i="2"/>
  <c r="O1236" i="2"/>
  <c r="O1237" i="2"/>
  <c r="O1238" i="2"/>
  <c r="O1239" i="2"/>
  <c r="O1240" i="2"/>
  <c r="O1241" i="2"/>
  <c r="O1242" i="2"/>
  <c r="O1243" i="2"/>
  <c r="O1244" i="2"/>
  <c r="O1245" i="2"/>
  <c r="O1246" i="2"/>
  <c r="O1247" i="2"/>
  <c r="O1248" i="2"/>
  <c r="O1249" i="2"/>
  <c r="O1250" i="2"/>
  <c r="O1251" i="2"/>
  <c r="O1252" i="2"/>
  <c r="O1253" i="2"/>
  <c r="O1254" i="2"/>
  <c r="O1255" i="2"/>
  <c r="O1256" i="2"/>
  <c r="O1257" i="2"/>
  <c r="O1258" i="2"/>
  <c r="O1259" i="2"/>
  <c r="O1260" i="2"/>
  <c r="O1261" i="2"/>
  <c r="O1262" i="2"/>
  <c r="O1263" i="2"/>
  <c r="O1264" i="2"/>
  <c r="O1265" i="2"/>
  <c r="O1266" i="2"/>
  <c r="O1267" i="2"/>
  <c r="O1268" i="2"/>
  <c r="O1269" i="2"/>
  <c r="O1270" i="2"/>
  <c r="O1271" i="2"/>
  <c r="O1272" i="2"/>
  <c r="O1273" i="2"/>
  <c r="O1274" i="2"/>
  <c r="O1275" i="2"/>
  <c r="O1276" i="2"/>
  <c r="O1277" i="2"/>
  <c r="O1278" i="2"/>
  <c r="O1279" i="2"/>
  <c r="O1280" i="2"/>
  <c r="O1281" i="2"/>
  <c r="O1282" i="2"/>
  <c r="O1283" i="2"/>
  <c r="O1284" i="2"/>
  <c r="O1285" i="2"/>
  <c r="O1286" i="2"/>
  <c r="O1287" i="2"/>
  <c r="O1288" i="2"/>
  <c r="O1289" i="2"/>
  <c r="O1290" i="2"/>
  <c r="O1291" i="2"/>
  <c r="O1292" i="2"/>
  <c r="O1293" i="2"/>
  <c r="O1294" i="2"/>
  <c r="O1295" i="2"/>
  <c r="O1296" i="2"/>
  <c r="O1297" i="2"/>
  <c r="O1298" i="2"/>
  <c r="O1299" i="2"/>
  <c r="O1300" i="2"/>
  <c r="O1301" i="2"/>
  <c r="O1302" i="2"/>
  <c r="O1303" i="2"/>
  <c r="O1304" i="2"/>
  <c r="O1305" i="2"/>
  <c r="O1306" i="2"/>
  <c r="O1307" i="2"/>
  <c r="O1308" i="2"/>
  <c r="O1309" i="2"/>
  <c r="O1310" i="2"/>
  <c r="O1311" i="2"/>
  <c r="O1312" i="2"/>
  <c r="O1313" i="2"/>
  <c r="O1314" i="2"/>
  <c r="O1315" i="2"/>
  <c r="O1316" i="2"/>
  <c r="O1317" i="2"/>
  <c r="O1318" i="2"/>
  <c r="O1319" i="2"/>
  <c r="O1320" i="2"/>
  <c r="O1321" i="2"/>
  <c r="O1322" i="2"/>
  <c r="O1323" i="2"/>
  <c r="O1324" i="2"/>
  <c r="O1325" i="2"/>
  <c r="O1326" i="2"/>
  <c r="O1327" i="2"/>
  <c r="O1328" i="2"/>
  <c r="O1329" i="2"/>
  <c r="O1330" i="2"/>
  <c r="O1331" i="2"/>
  <c r="O1332" i="2"/>
  <c r="O1333" i="2"/>
  <c r="O1334" i="2"/>
  <c r="O1335" i="2"/>
  <c r="O1336" i="2"/>
  <c r="O1337" i="2"/>
  <c r="O1338" i="2"/>
  <c r="O1339" i="2"/>
  <c r="O1340" i="2"/>
  <c r="O1341" i="2"/>
  <c r="O1342" i="2"/>
  <c r="O1343" i="2"/>
  <c r="O1344" i="2"/>
  <c r="O1345" i="2"/>
  <c r="O1346" i="2"/>
  <c r="O1347" i="2"/>
  <c r="O1348" i="2"/>
  <c r="O1349" i="2"/>
  <c r="O1350" i="2"/>
  <c r="O1351" i="2"/>
  <c r="O1352" i="2"/>
  <c r="O1353" i="2"/>
  <c r="O1354" i="2"/>
  <c r="O1355" i="2"/>
  <c r="O1356" i="2"/>
  <c r="O1357" i="2"/>
  <c r="O1358" i="2"/>
  <c r="O1359" i="2"/>
  <c r="O1360" i="2"/>
  <c r="O1361" i="2"/>
  <c r="O1362" i="2"/>
  <c r="O1363" i="2"/>
  <c r="O1364" i="2"/>
  <c r="O1365" i="2"/>
  <c r="O1366" i="2"/>
  <c r="O1367" i="2"/>
  <c r="O1368" i="2"/>
  <c r="O1369" i="2"/>
  <c r="O1370" i="2"/>
  <c r="O1371" i="2"/>
  <c r="O1372" i="2"/>
  <c r="O1373" i="2"/>
  <c r="O1374" i="2"/>
  <c r="O1375" i="2"/>
  <c r="O1376" i="2"/>
  <c r="O1377" i="2"/>
  <c r="O1378" i="2"/>
  <c r="O1379" i="2"/>
  <c r="O1380" i="2"/>
  <c r="O1381" i="2"/>
  <c r="O1382" i="2"/>
  <c r="O1383" i="2"/>
  <c r="O1384" i="2"/>
  <c r="O1385" i="2"/>
  <c r="O1386" i="2"/>
  <c r="O1387" i="2"/>
  <c r="O1388" i="2"/>
  <c r="O1389" i="2"/>
  <c r="O1390" i="2"/>
  <c r="O1391" i="2"/>
  <c r="O1392" i="2"/>
  <c r="O1393" i="2"/>
  <c r="O1394" i="2"/>
  <c r="O1395" i="2"/>
  <c r="O1396" i="2"/>
  <c r="O1397" i="2"/>
  <c r="O1398" i="2"/>
  <c r="O1399" i="2"/>
  <c r="O1400" i="2"/>
  <c r="O1401" i="2"/>
  <c r="O1402" i="2"/>
  <c r="O1403" i="2"/>
  <c r="O1404" i="2"/>
  <c r="O1405" i="2"/>
  <c r="O1406" i="2"/>
  <c r="O1407" i="2"/>
  <c r="O1408" i="2"/>
  <c r="O1409" i="2"/>
  <c r="O1410" i="2"/>
  <c r="O1411" i="2"/>
  <c r="O1412" i="2"/>
  <c r="O1413" i="2"/>
  <c r="O1414" i="2"/>
  <c r="O1415" i="2"/>
  <c r="O1416" i="2"/>
  <c r="O1417" i="2"/>
  <c r="O1418" i="2"/>
  <c r="O1419" i="2"/>
  <c r="O1420" i="2"/>
  <c r="O1421" i="2"/>
  <c r="O1422" i="2"/>
  <c r="O1423" i="2"/>
  <c r="O1424" i="2"/>
  <c r="O1425" i="2"/>
  <c r="O1426" i="2"/>
  <c r="O1427" i="2"/>
  <c r="O1428" i="2"/>
  <c r="O1429" i="2"/>
  <c r="O1430" i="2"/>
  <c r="O1431" i="2"/>
  <c r="O1432" i="2"/>
  <c r="O1433" i="2"/>
  <c r="O1434" i="2"/>
  <c r="O1435" i="2"/>
  <c r="O1436" i="2"/>
  <c r="O1437" i="2"/>
  <c r="O1438" i="2"/>
  <c r="O1439" i="2"/>
  <c r="O1440" i="2"/>
  <c r="O1441" i="2"/>
  <c r="O1442" i="2"/>
  <c r="O1443" i="2"/>
  <c r="O1444" i="2"/>
  <c r="O1445" i="2"/>
  <c r="O1446" i="2"/>
  <c r="O1447" i="2"/>
  <c r="O1448" i="2"/>
  <c r="O1449" i="2"/>
  <c r="O1450" i="2"/>
  <c r="O1451" i="2"/>
  <c r="O1452" i="2"/>
  <c r="O1453" i="2"/>
  <c r="O1454" i="2"/>
  <c r="O1455" i="2"/>
  <c r="O1456" i="2"/>
  <c r="O1457" i="2"/>
  <c r="O1458" i="2"/>
  <c r="O1459" i="2"/>
  <c r="O1460" i="2"/>
  <c r="O1461" i="2"/>
  <c r="O1462" i="2"/>
  <c r="O1463" i="2"/>
  <c r="O1464" i="2"/>
  <c r="O1465" i="2"/>
  <c r="O1466" i="2"/>
  <c r="O1467" i="2"/>
  <c r="O1468" i="2"/>
  <c r="O1469" i="2"/>
  <c r="O1470" i="2"/>
  <c r="O1471" i="2"/>
  <c r="O1472" i="2"/>
  <c r="O1473" i="2"/>
  <c r="O1474" i="2"/>
  <c r="O1475" i="2"/>
  <c r="O1476" i="2"/>
  <c r="O1477" i="2"/>
  <c r="O1478" i="2"/>
  <c r="O1479" i="2"/>
  <c r="O1480" i="2"/>
  <c r="O1481" i="2"/>
  <c r="O1482" i="2"/>
  <c r="O1483" i="2"/>
  <c r="O1484" i="2"/>
  <c r="O1485" i="2"/>
  <c r="O1486" i="2"/>
  <c r="O1487" i="2"/>
  <c r="O1488" i="2"/>
  <c r="O1489" i="2"/>
  <c r="O1490" i="2"/>
  <c r="O1491" i="2"/>
  <c r="O1492" i="2"/>
  <c r="O1493" i="2"/>
  <c r="O1494" i="2"/>
  <c r="O1495" i="2"/>
  <c r="O1496" i="2"/>
  <c r="O1497" i="2"/>
  <c r="O1498" i="2"/>
  <c r="O1499" i="2"/>
  <c r="O1500" i="2"/>
  <c r="O1501" i="2"/>
  <c r="O1502" i="2"/>
  <c r="O1503" i="2"/>
  <c r="O1504" i="2"/>
  <c r="O1505" i="2"/>
  <c r="O1506" i="2"/>
  <c r="O1507" i="2"/>
  <c r="O1508" i="2"/>
  <c r="O1509" i="2"/>
  <c r="O1510" i="2"/>
  <c r="O1511" i="2"/>
  <c r="O1512" i="2"/>
  <c r="O1513" i="2"/>
  <c r="O1514" i="2"/>
  <c r="O1515" i="2"/>
  <c r="O1516" i="2"/>
  <c r="O1517" i="2"/>
  <c r="O1518" i="2"/>
  <c r="O1519" i="2"/>
  <c r="O1520" i="2"/>
  <c r="O1521" i="2"/>
  <c r="O1522" i="2"/>
  <c r="O1523" i="2"/>
  <c r="O1524" i="2"/>
  <c r="O1525" i="2"/>
  <c r="O1526" i="2"/>
  <c r="O1527" i="2"/>
  <c r="O1528" i="2"/>
  <c r="O1529" i="2"/>
  <c r="O1530" i="2"/>
  <c r="O1531" i="2"/>
  <c r="O1532" i="2"/>
  <c r="O1533" i="2"/>
  <c r="O1534" i="2"/>
  <c r="O1535" i="2"/>
  <c r="O1536" i="2"/>
  <c r="O1537" i="2"/>
  <c r="O1538" i="2"/>
  <c r="O1539" i="2"/>
  <c r="O1540" i="2"/>
  <c r="O1541" i="2"/>
  <c r="O1542" i="2"/>
  <c r="O1543" i="2"/>
  <c r="O1544" i="2"/>
  <c r="O1545" i="2"/>
  <c r="O1546" i="2"/>
  <c r="O1547" i="2"/>
  <c r="O1548" i="2"/>
  <c r="O1549" i="2"/>
  <c r="O1550" i="2"/>
  <c r="O1551" i="2"/>
  <c r="O1552" i="2"/>
  <c r="O1553" i="2"/>
  <c r="O1554" i="2"/>
  <c r="O1555" i="2"/>
  <c r="O1556" i="2"/>
  <c r="O1557" i="2"/>
  <c r="O1558" i="2"/>
  <c r="O1559" i="2"/>
  <c r="O1560" i="2"/>
  <c r="O1561" i="2"/>
  <c r="O1562" i="2"/>
  <c r="O1563" i="2"/>
  <c r="O1564" i="2"/>
  <c r="O1565" i="2"/>
  <c r="O1566" i="2"/>
  <c r="O1567" i="2"/>
  <c r="O1568" i="2"/>
  <c r="O1569" i="2"/>
  <c r="O1570" i="2"/>
  <c r="O1571" i="2"/>
  <c r="O1572" i="2"/>
  <c r="O1573" i="2"/>
  <c r="O1574" i="2"/>
  <c r="O1575" i="2"/>
  <c r="O1576" i="2"/>
  <c r="O1577" i="2"/>
  <c r="O1578" i="2"/>
  <c r="O1579" i="2"/>
  <c r="O1580" i="2"/>
  <c r="O1581" i="2"/>
  <c r="O1582" i="2"/>
  <c r="O1583" i="2"/>
  <c r="O1584" i="2"/>
  <c r="O1585" i="2"/>
  <c r="O1586" i="2"/>
  <c r="O1587" i="2"/>
  <c r="O1588" i="2"/>
  <c r="O1589" i="2"/>
  <c r="O1590" i="2"/>
  <c r="O1591" i="2"/>
  <c r="O1592" i="2"/>
  <c r="O1593" i="2"/>
  <c r="O1594" i="2"/>
  <c r="O1595" i="2"/>
  <c r="O1596" i="2"/>
  <c r="O1597" i="2"/>
  <c r="O1598" i="2"/>
  <c r="O1599" i="2"/>
  <c r="O1600" i="2"/>
  <c r="O1601" i="2"/>
  <c r="O1602" i="2"/>
  <c r="O1603" i="2"/>
  <c r="O1604" i="2"/>
  <c r="O1605" i="2"/>
  <c r="O1606" i="2"/>
  <c r="O1607" i="2"/>
  <c r="O1608" i="2"/>
  <c r="O1609" i="2"/>
  <c r="O1610" i="2"/>
  <c r="O1611" i="2"/>
  <c r="O1612" i="2"/>
  <c r="O1613" i="2"/>
  <c r="O1614" i="2"/>
  <c r="O1615" i="2"/>
  <c r="O1616" i="2"/>
  <c r="O1617" i="2"/>
  <c r="O1618" i="2"/>
  <c r="O1619" i="2"/>
  <c r="O1620" i="2"/>
  <c r="O1621" i="2"/>
  <c r="O1622" i="2"/>
  <c r="O1623" i="2"/>
  <c r="O1624" i="2"/>
  <c r="O1625" i="2"/>
  <c r="O1626" i="2"/>
  <c r="O1627" i="2"/>
  <c r="O1628" i="2"/>
  <c r="O1629" i="2"/>
  <c r="O1630" i="2"/>
  <c r="O1631" i="2"/>
  <c r="O1632" i="2"/>
  <c r="O1633" i="2"/>
  <c r="O1634" i="2"/>
  <c r="O1635" i="2"/>
  <c r="O1636" i="2"/>
  <c r="O1637" i="2"/>
  <c r="O1638" i="2"/>
  <c r="O1639" i="2"/>
  <c r="O1640" i="2"/>
  <c r="O1641" i="2"/>
  <c r="O1642" i="2"/>
  <c r="O1643" i="2"/>
  <c r="O1644" i="2"/>
  <c r="O1645" i="2"/>
  <c r="O1646" i="2"/>
  <c r="O1647" i="2"/>
  <c r="O1648" i="2"/>
  <c r="O1649" i="2"/>
  <c r="O1650" i="2"/>
  <c r="O1651" i="2"/>
  <c r="O1652" i="2"/>
  <c r="O1653" i="2"/>
  <c r="O1654" i="2"/>
  <c r="O1655" i="2"/>
  <c r="O1656" i="2"/>
  <c r="O1657" i="2"/>
  <c r="O1658" i="2"/>
  <c r="O1659" i="2"/>
  <c r="O1660" i="2"/>
  <c r="O1661" i="2"/>
  <c r="O1662" i="2"/>
  <c r="O1663" i="2"/>
  <c r="O1664" i="2"/>
  <c r="O1665" i="2"/>
  <c r="O1666" i="2"/>
  <c r="O1667" i="2"/>
  <c r="O1668" i="2"/>
  <c r="O1669" i="2"/>
  <c r="O1670" i="2"/>
  <c r="O1671" i="2"/>
  <c r="O1672" i="2"/>
  <c r="O1673" i="2"/>
  <c r="O1674" i="2"/>
  <c r="O1675" i="2"/>
  <c r="O1676" i="2"/>
  <c r="O1677" i="2"/>
  <c r="O1678" i="2"/>
  <c r="O1679" i="2"/>
  <c r="O1680" i="2"/>
  <c r="O1681" i="2"/>
  <c r="O1682" i="2"/>
  <c r="O1683" i="2"/>
  <c r="O1684" i="2"/>
  <c r="O1685" i="2"/>
  <c r="O1686" i="2"/>
  <c r="O1687" i="2"/>
  <c r="O1688" i="2"/>
  <c r="O1689" i="2"/>
  <c r="O1690" i="2"/>
  <c r="O1691" i="2"/>
  <c r="O1692" i="2"/>
  <c r="O1693" i="2"/>
  <c r="O1694" i="2"/>
  <c r="O1695" i="2"/>
  <c r="O1696" i="2"/>
  <c r="O1697" i="2"/>
  <c r="O1698" i="2"/>
  <c r="O1699" i="2"/>
  <c r="O1700" i="2"/>
  <c r="O1701" i="2"/>
  <c r="O1702" i="2"/>
  <c r="O1703" i="2"/>
  <c r="O1704" i="2"/>
  <c r="O1705" i="2"/>
  <c r="O1706" i="2"/>
  <c r="O1707" i="2"/>
  <c r="O1708" i="2"/>
  <c r="O1709" i="2"/>
  <c r="O1710" i="2"/>
  <c r="O1711" i="2"/>
  <c r="O1712" i="2"/>
  <c r="O1713" i="2"/>
  <c r="O1714" i="2"/>
  <c r="O1715" i="2"/>
  <c r="O1716" i="2"/>
  <c r="O1717" i="2"/>
  <c r="O1718" i="2"/>
  <c r="O1719" i="2"/>
  <c r="O1720" i="2"/>
  <c r="O1721" i="2"/>
  <c r="O1722" i="2"/>
  <c r="O1723" i="2"/>
  <c r="O1724" i="2"/>
  <c r="O1725" i="2"/>
  <c r="O1726" i="2"/>
  <c r="O1727" i="2"/>
  <c r="O1728" i="2"/>
  <c r="O1729" i="2"/>
  <c r="O1730" i="2"/>
  <c r="O1731" i="2"/>
  <c r="O1732" i="2"/>
  <c r="O1733" i="2"/>
  <c r="O1734" i="2"/>
  <c r="O1735" i="2"/>
  <c r="O1736" i="2"/>
  <c r="O1737" i="2"/>
  <c r="O1738" i="2"/>
  <c r="O1739" i="2"/>
  <c r="O1740" i="2"/>
  <c r="O1741" i="2"/>
  <c r="O1742" i="2"/>
  <c r="O1743" i="2"/>
  <c r="O1744" i="2"/>
  <c r="O1745" i="2"/>
  <c r="O1746" i="2"/>
  <c r="O1747" i="2"/>
  <c r="O1748" i="2"/>
  <c r="O1749" i="2"/>
  <c r="O1750" i="2"/>
  <c r="O1751" i="2"/>
  <c r="O1752" i="2"/>
  <c r="O1753" i="2"/>
  <c r="O1754" i="2"/>
  <c r="O1755" i="2"/>
  <c r="O1756" i="2"/>
  <c r="O1757" i="2"/>
  <c r="O1758" i="2"/>
  <c r="O1759" i="2"/>
  <c r="O1760" i="2"/>
  <c r="O1761" i="2"/>
  <c r="O1762" i="2"/>
  <c r="O1763" i="2"/>
  <c r="O1764" i="2"/>
  <c r="O1765" i="2"/>
  <c r="O1766" i="2"/>
  <c r="O1767" i="2"/>
  <c r="O1768" i="2"/>
  <c r="O1769" i="2"/>
  <c r="O1770" i="2"/>
  <c r="O1771" i="2"/>
  <c r="O1772" i="2"/>
  <c r="O1773" i="2"/>
  <c r="O1774" i="2"/>
  <c r="O1775" i="2"/>
  <c r="O1776" i="2"/>
  <c r="O1777" i="2"/>
  <c r="O1778" i="2"/>
  <c r="O1779" i="2"/>
  <c r="O1780" i="2"/>
  <c r="O1781" i="2"/>
  <c r="O1782" i="2"/>
  <c r="O1783" i="2"/>
  <c r="O1784" i="2"/>
  <c r="O1785" i="2"/>
  <c r="O1786" i="2"/>
  <c r="O1787" i="2"/>
  <c r="O1788" i="2"/>
  <c r="O1789" i="2"/>
  <c r="O1790" i="2"/>
  <c r="O1791" i="2"/>
  <c r="O1792" i="2"/>
  <c r="O1793" i="2"/>
  <c r="O1794" i="2"/>
  <c r="O1795" i="2"/>
  <c r="O1796" i="2"/>
  <c r="O1797" i="2"/>
  <c r="O1798" i="2"/>
  <c r="O1799" i="2"/>
  <c r="O1800" i="2"/>
  <c r="O1801" i="2"/>
  <c r="O1802" i="2"/>
  <c r="O1803" i="2"/>
  <c r="O1804" i="2"/>
  <c r="O1805" i="2"/>
  <c r="O1806" i="2"/>
  <c r="O1807" i="2"/>
  <c r="O1808" i="2"/>
  <c r="O1809" i="2"/>
  <c r="O1810" i="2"/>
  <c r="O1811" i="2"/>
  <c r="O1812" i="2"/>
  <c r="O1813" i="2"/>
  <c r="O1814" i="2"/>
  <c r="O1815" i="2"/>
  <c r="O1816" i="2"/>
  <c r="O1817" i="2"/>
  <c r="O1818" i="2"/>
  <c r="O1819" i="2"/>
  <c r="O1820" i="2"/>
  <c r="O1821" i="2"/>
  <c r="O1822" i="2"/>
  <c r="O1823" i="2"/>
  <c r="O1824" i="2"/>
  <c r="O1825" i="2"/>
  <c r="O1826" i="2"/>
  <c r="O1827" i="2"/>
  <c r="O1828" i="2"/>
  <c r="O1829" i="2"/>
  <c r="O1830" i="2"/>
  <c r="O1831" i="2"/>
  <c r="O1832" i="2"/>
  <c r="O1833" i="2"/>
  <c r="O1834" i="2"/>
  <c r="O1835" i="2"/>
  <c r="O1836" i="2"/>
  <c r="O1837" i="2"/>
  <c r="O1838" i="2"/>
  <c r="O1839" i="2"/>
  <c r="O1840" i="2"/>
  <c r="O1841" i="2"/>
  <c r="O1842" i="2"/>
  <c r="O1843" i="2"/>
  <c r="O1844" i="2"/>
  <c r="O1845" i="2"/>
  <c r="O1846" i="2"/>
  <c r="O1847" i="2"/>
  <c r="O1848" i="2"/>
  <c r="O1849" i="2"/>
  <c r="O1850" i="2"/>
  <c r="O1851" i="2"/>
  <c r="O1852" i="2"/>
  <c r="O1853" i="2"/>
  <c r="O1854" i="2"/>
  <c r="O1855" i="2"/>
  <c r="O1856" i="2"/>
  <c r="O1857" i="2"/>
  <c r="O1858" i="2"/>
  <c r="O1859" i="2"/>
  <c r="O1860" i="2"/>
  <c r="O1861" i="2"/>
  <c r="O1862" i="2"/>
  <c r="O1863" i="2"/>
  <c r="O1864" i="2"/>
  <c r="O1865" i="2"/>
  <c r="O1866" i="2"/>
  <c r="O1867" i="2"/>
  <c r="O1868" i="2"/>
  <c r="O1869" i="2"/>
  <c r="O1870" i="2"/>
  <c r="O1871" i="2"/>
  <c r="O1872" i="2"/>
  <c r="O1873" i="2"/>
  <c r="O1874" i="2"/>
  <c r="O1875" i="2"/>
  <c r="O1876" i="2"/>
  <c r="O1877" i="2"/>
  <c r="O1878" i="2"/>
  <c r="O1879" i="2"/>
  <c r="O1880" i="2"/>
  <c r="O1881" i="2"/>
  <c r="O1882" i="2"/>
  <c r="O1883" i="2"/>
  <c r="O1884" i="2"/>
  <c r="O1885" i="2"/>
  <c r="O1886" i="2"/>
  <c r="O1887" i="2"/>
  <c r="O1888" i="2"/>
  <c r="O1889" i="2"/>
  <c r="O1890" i="2"/>
  <c r="O1891" i="2"/>
  <c r="O1892" i="2"/>
  <c r="O1893" i="2"/>
  <c r="O1894" i="2"/>
  <c r="O1895" i="2"/>
  <c r="O1896" i="2"/>
  <c r="O1897" i="2"/>
  <c r="O1898" i="2"/>
  <c r="O1899" i="2"/>
  <c r="O1900" i="2"/>
  <c r="O1901" i="2"/>
  <c r="O1902" i="2"/>
  <c r="O1903" i="2"/>
  <c r="O1904" i="2"/>
  <c r="O1905" i="2"/>
  <c r="O1906" i="2"/>
  <c r="O1907" i="2"/>
  <c r="O1908" i="2"/>
  <c r="O1909" i="2"/>
  <c r="O1910" i="2"/>
  <c r="O1911" i="2"/>
  <c r="O1912" i="2"/>
  <c r="O1913" i="2"/>
  <c r="O1914" i="2"/>
  <c r="O1915" i="2"/>
  <c r="O1916" i="2"/>
  <c r="O1917" i="2"/>
  <c r="O1918" i="2"/>
  <c r="O1919" i="2"/>
  <c r="O1920" i="2"/>
  <c r="O1921" i="2"/>
  <c r="O1922" i="2"/>
  <c r="O1923" i="2"/>
  <c r="O1924" i="2"/>
  <c r="O1925" i="2"/>
  <c r="O1926" i="2"/>
  <c r="O1927" i="2"/>
  <c r="O1928" i="2"/>
  <c r="O1929" i="2"/>
  <c r="O1930" i="2"/>
  <c r="O1931" i="2"/>
  <c r="O1932" i="2"/>
  <c r="O1933" i="2"/>
  <c r="O1934" i="2"/>
  <c r="O1935" i="2"/>
  <c r="O1936" i="2"/>
  <c r="O1937" i="2"/>
  <c r="O1938" i="2"/>
  <c r="O1939" i="2"/>
  <c r="O1940" i="2"/>
  <c r="O1941" i="2"/>
  <c r="O1942" i="2"/>
  <c r="O1943" i="2"/>
  <c r="O1944" i="2"/>
  <c r="O1945" i="2"/>
  <c r="O1946" i="2"/>
  <c r="O1947" i="2"/>
  <c r="O1948" i="2"/>
  <c r="O1949" i="2"/>
  <c r="O1950" i="2"/>
  <c r="O1951" i="2"/>
  <c r="O1952" i="2"/>
  <c r="O1953" i="2"/>
  <c r="O1954" i="2"/>
  <c r="O1955" i="2"/>
  <c r="O1956" i="2"/>
  <c r="O1957" i="2"/>
  <c r="O1958" i="2"/>
  <c r="O1959" i="2"/>
  <c r="O1960" i="2"/>
  <c r="O1961" i="2"/>
  <c r="O1962" i="2"/>
  <c r="O1963" i="2"/>
  <c r="O1964" i="2"/>
  <c r="O1965" i="2"/>
  <c r="O1966" i="2"/>
  <c r="O1967" i="2"/>
  <c r="O1968" i="2"/>
  <c r="O1969" i="2"/>
  <c r="O1970" i="2"/>
  <c r="O1971" i="2"/>
  <c r="O1972" i="2"/>
  <c r="O1973" i="2"/>
  <c r="O1974" i="2"/>
  <c r="O1975" i="2"/>
  <c r="O1976" i="2"/>
  <c r="O1977" i="2"/>
  <c r="O1978" i="2"/>
  <c r="O1979" i="2"/>
  <c r="O1980" i="2"/>
  <c r="O1981" i="2"/>
  <c r="O1982" i="2"/>
  <c r="O1983" i="2"/>
  <c r="O1984" i="2"/>
  <c r="O1985" i="2"/>
  <c r="O1986" i="2"/>
  <c r="O1987" i="2"/>
  <c r="O1988" i="2"/>
  <c r="O1989" i="2"/>
  <c r="O1990" i="2"/>
  <c r="O1991" i="2"/>
  <c r="O1992" i="2"/>
  <c r="O1993" i="2"/>
  <c r="O1994" i="2"/>
  <c r="O1995" i="2"/>
  <c r="O1996" i="2"/>
  <c r="O1997" i="2"/>
  <c r="O1998" i="2"/>
  <c r="O1999" i="2"/>
  <c r="O2000" i="2"/>
  <c r="O2001" i="2"/>
  <c r="O2002" i="2"/>
  <c r="O2003" i="2"/>
  <c r="O2004" i="2"/>
  <c r="O2005" i="2"/>
  <c r="O2006" i="2"/>
  <c r="O2007" i="2"/>
  <c r="O2008" i="2"/>
  <c r="O2009" i="2"/>
  <c r="O2010" i="2"/>
  <c r="O2011" i="2"/>
  <c r="O2012" i="2"/>
  <c r="O2013" i="2"/>
  <c r="O2014" i="2"/>
  <c r="O2015" i="2"/>
  <c r="O2016" i="2"/>
  <c r="O2017" i="2"/>
  <c r="O2018" i="2"/>
  <c r="O2019" i="2"/>
  <c r="O2020" i="2"/>
  <c r="O2021" i="2"/>
  <c r="O2022" i="2"/>
  <c r="O2023" i="2"/>
  <c r="O2024" i="2"/>
  <c r="O2025" i="2"/>
  <c r="O2026" i="2"/>
  <c r="O2027" i="2"/>
  <c r="O2028" i="2"/>
  <c r="O2029" i="2"/>
  <c r="O2030" i="2"/>
  <c r="O2031" i="2"/>
  <c r="O2032" i="2"/>
  <c r="O2033" i="2"/>
  <c r="O2034" i="2"/>
  <c r="O2035" i="2"/>
  <c r="O2036" i="2"/>
  <c r="O2037" i="2"/>
  <c r="O2038" i="2"/>
  <c r="O2039" i="2"/>
  <c r="O2040" i="2"/>
  <c r="O2041" i="2"/>
  <c r="O2042" i="2"/>
  <c r="O2043" i="2"/>
  <c r="O2044" i="2"/>
  <c r="O2045" i="2"/>
  <c r="O2046" i="2"/>
  <c r="O2047" i="2"/>
  <c r="O2048" i="2"/>
  <c r="O2049" i="2"/>
  <c r="O2050" i="2"/>
  <c r="O2051" i="2"/>
  <c r="O2052" i="2"/>
  <c r="O2053" i="2"/>
  <c r="O2054" i="2"/>
  <c r="O2055" i="2"/>
  <c r="O2056" i="2"/>
  <c r="O2057" i="2"/>
  <c r="O2058" i="2"/>
  <c r="O2059" i="2"/>
  <c r="O2060" i="2"/>
  <c r="O2061" i="2"/>
  <c r="O2062" i="2"/>
  <c r="O2063" i="2"/>
  <c r="O2064" i="2"/>
  <c r="O2065" i="2"/>
  <c r="O2066" i="2"/>
  <c r="O2067" i="2"/>
  <c r="O2068" i="2"/>
  <c r="O2069" i="2"/>
  <c r="O2070" i="2"/>
  <c r="O2071" i="2"/>
  <c r="O2072" i="2"/>
  <c r="O2073" i="2"/>
  <c r="O2074" i="2"/>
  <c r="O2075" i="2"/>
  <c r="O2076" i="2"/>
  <c r="O2077" i="2"/>
  <c r="O2078" i="2"/>
  <c r="O2079" i="2"/>
  <c r="O2080" i="2"/>
  <c r="O2081" i="2"/>
  <c r="O2082" i="2"/>
  <c r="O2083" i="2"/>
  <c r="O2084" i="2"/>
  <c r="O2085" i="2"/>
  <c r="O2086" i="2"/>
  <c r="O2087" i="2"/>
  <c r="O2088" i="2"/>
  <c r="O2089" i="2"/>
  <c r="O2090" i="2"/>
  <c r="O2091" i="2"/>
  <c r="O2092" i="2"/>
  <c r="O2093" i="2"/>
  <c r="O2094" i="2"/>
  <c r="O2095" i="2"/>
  <c r="O2096" i="2"/>
  <c r="O2097" i="2"/>
  <c r="O2098" i="2"/>
  <c r="O2099" i="2"/>
  <c r="O2100" i="2"/>
  <c r="O2101" i="2"/>
  <c r="O2102" i="2"/>
  <c r="O2103" i="2"/>
  <c r="O2104" i="2"/>
  <c r="O2105" i="2"/>
  <c r="O2106" i="2"/>
  <c r="O2107" i="2"/>
  <c r="O2108" i="2"/>
  <c r="O2109" i="2"/>
  <c r="O2110" i="2"/>
  <c r="O2111" i="2"/>
  <c r="O2112" i="2"/>
  <c r="O2113" i="2"/>
  <c r="O2114" i="2"/>
  <c r="O2115" i="2"/>
  <c r="O2116" i="2"/>
  <c r="O2117" i="2"/>
  <c r="O2118" i="2"/>
  <c r="O2119" i="2"/>
  <c r="O2120" i="2"/>
  <c r="O2121" i="2"/>
  <c r="O2122" i="2"/>
  <c r="O2123" i="2"/>
  <c r="O2124" i="2"/>
  <c r="O2125" i="2"/>
  <c r="O2126" i="2"/>
  <c r="O2127" i="2"/>
  <c r="O2128" i="2"/>
  <c r="O2129" i="2"/>
  <c r="O2130" i="2"/>
  <c r="O2131" i="2"/>
  <c r="O2132" i="2"/>
  <c r="O2133" i="2"/>
  <c r="O2134" i="2"/>
  <c r="O2135" i="2"/>
  <c r="O2136" i="2"/>
  <c r="O2137" i="2"/>
  <c r="O2138" i="2"/>
  <c r="O2139" i="2"/>
  <c r="O2140" i="2"/>
  <c r="O2141" i="2"/>
  <c r="O2142" i="2"/>
  <c r="O2143" i="2"/>
  <c r="O2144" i="2"/>
  <c r="O2145" i="2"/>
  <c r="O2146" i="2"/>
  <c r="O2147" i="2"/>
  <c r="O2148" i="2"/>
  <c r="O2149" i="2"/>
  <c r="O2150" i="2"/>
  <c r="O2151" i="2"/>
  <c r="O2152" i="2"/>
  <c r="O2153" i="2"/>
  <c r="O2154" i="2"/>
  <c r="O2155" i="2"/>
  <c r="O2156" i="2"/>
  <c r="O2157" i="2"/>
  <c r="O2158" i="2"/>
  <c r="O2159" i="2"/>
  <c r="O2160" i="2"/>
  <c r="O2161" i="2"/>
  <c r="O2162" i="2"/>
  <c r="O2163" i="2"/>
  <c r="O2164" i="2"/>
  <c r="O2165" i="2"/>
  <c r="O2166" i="2"/>
  <c r="O2167" i="2"/>
  <c r="O2168" i="2"/>
  <c r="O2169" i="2"/>
  <c r="O2170" i="2"/>
  <c r="O2171" i="2"/>
  <c r="O2172" i="2"/>
  <c r="O2173" i="2"/>
  <c r="O2174" i="2"/>
  <c r="O2175" i="2"/>
  <c r="O2176" i="2"/>
  <c r="O2177" i="2"/>
  <c r="O2178" i="2"/>
  <c r="O2179" i="2"/>
  <c r="O2180" i="2"/>
  <c r="O2181" i="2"/>
  <c r="O2182" i="2"/>
  <c r="O2183" i="2"/>
  <c r="O2184" i="2"/>
  <c r="O2185" i="2"/>
  <c r="O2186" i="2"/>
  <c r="O2187" i="2"/>
  <c r="O2188" i="2"/>
  <c r="O2189" i="2"/>
  <c r="O2190" i="2"/>
  <c r="O2191" i="2"/>
  <c r="O2192" i="2"/>
  <c r="O2193" i="2"/>
  <c r="O2194" i="2"/>
  <c r="O2195" i="2"/>
  <c r="O2196" i="2"/>
  <c r="O2197" i="2"/>
  <c r="O2198" i="2"/>
  <c r="O2199" i="2"/>
  <c r="O2200" i="2"/>
  <c r="O2201" i="2"/>
  <c r="O2202" i="2"/>
  <c r="O2203" i="2"/>
  <c r="O2204" i="2"/>
  <c r="O2205" i="2"/>
  <c r="O2206" i="2"/>
  <c r="O2207" i="2"/>
  <c r="O2208" i="2"/>
  <c r="O2209" i="2"/>
  <c r="O2210" i="2"/>
  <c r="O2211" i="2"/>
  <c r="O2212" i="2"/>
  <c r="O2213" i="2"/>
  <c r="O2214" i="2"/>
  <c r="O2215" i="2"/>
  <c r="O2216" i="2"/>
  <c r="O2217" i="2"/>
  <c r="O2218" i="2"/>
  <c r="O2219" i="2"/>
  <c r="O2220" i="2"/>
  <c r="O2221" i="2"/>
  <c r="O2222" i="2"/>
  <c r="O2223" i="2"/>
  <c r="O2224" i="2"/>
  <c r="O2225" i="2"/>
  <c r="O2226" i="2"/>
  <c r="O2227" i="2"/>
  <c r="O2228" i="2"/>
  <c r="O2229" i="2"/>
  <c r="O2230" i="2"/>
  <c r="O2231" i="2"/>
  <c r="O2232" i="2"/>
  <c r="O2233" i="2"/>
  <c r="O2234" i="2"/>
  <c r="O2235" i="2"/>
  <c r="O2236" i="2"/>
  <c r="O2237" i="2"/>
  <c r="O2238" i="2"/>
  <c r="O2239" i="2"/>
  <c r="O2240" i="2"/>
  <c r="O2241" i="2"/>
  <c r="O2242" i="2"/>
  <c r="O2243" i="2"/>
  <c r="O2244" i="2"/>
  <c r="O2245" i="2"/>
  <c r="O2246" i="2"/>
  <c r="O2247" i="2"/>
  <c r="O2248" i="2"/>
  <c r="O2249" i="2"/>
  <c r="O2250" i="2"/>
  <c r="O2251" i="2"/>
  <c r="O2252" i="2"/>
  <c r="O2253" i="2"/>
  <c r="O2254" i="2"/>
  <c r="O2255" i="2"/>
  <c r="O2256" i="2"/>
  <c r="O2257" i="2"/>
  <c r="O2258" i="2"/>
  <c r="O2259" i="2"/>
  <c r="O2260" i="2"/>
  <c r="O2261" i="2"/>
  <c r="O2262" i="2"/>
  <c r="O2263" i="2"/>
  <c r="O2264" i="2"/>
  <c r="O2265" i="2"/>
  <c r="O2266" i="2"/>
  <c r="O2267" i="2"/>
  <c r="O2268" i="2"/>
  <c r="O2269" i="2"/>
  <c r="O2270" i="2"/>
  <c r="O2271" i="2"/>
  <c r="O2272" i="2"/>
  <c r="O2273" i="2"/>
  <c r="O2274" i="2"/>
  <c r="O2275" i="2"/>
  <c r="O2276" i="2"/>
  <c r="O2277" i="2"/>
  <c r="O2278" i="2"/>
  <c r="O2279" i="2"/>
  <c r="O2280" i="2"/>
  <c r="O2281" i="2"/>
  <c r="O2282" i="2"/>
  <c r="O2283" i="2"/>
  <c r="O2284" i="2"/>
  <c r="O2285" i="2"/>
  <c r="O2286" i="2"/>
  <c r="O2287" i="2"/>
  <c r="O2288" i="2"/>
  <c r="O2289" i="2"/>
  <c r="O2290" i="2"/>
  <c r="O2291" i="2"/>
  <c r="O2292" i="2"/>
  <c r="O2293" i="2"/>
  <c r="O2294" i="2"/>
  <c r="O2295" i="2"/>
  <c r="O2296" i="2"/>
  <c r="O2297" i="2"/>
  <c r="O2298" i="2"/>
  <c r="O2299" i="2"/>
  <c r="O2300" i="2"/>
  <c r="O2301" i="2"/>
  <c r="O2302" i="2"/>
  <c r="O2303" i="2"/>
  <c r="O2304" i="2"/>
  <c r="O2305" i="2"/>
  <c r="O2306" i="2"/>
  <c r="O2307" i="2"/>
  <c r="O2308" i="2"/>
  <c r="O2309" i="2"/>
  <c r="O2310" i="2"/>
  <c r="O2311" i="2"/>
  <c r="O2312" i="2"/>
  <c r="O2313" i="2"/>
  <c r="O2314" i="2"/>
  <c r="O2315" i="2"/>
  <c r="O2316" i="2"/>
  <c r="O2317" i="2"/>
  <c r="O2318" i="2"/>
  <c r="O2319" i="2"/>
  <c r="O2320" i="2"/>
  <c r="O2321" i="2"/>
  <c r="O2322" i="2"/>
  <c r="O2323" i="2"/>
  <c r="O2324" i="2"/>
  <c r="O2325" i="2"/>
  <c r="O2326" i="2"/>
  <c r="O2327" i="2"/>
  <c r="O2328" i="2"/>
  <c r="O2329" i="2"/>
  <c r="O2330" i="2"/>
  <c r="O2331" i="2"/>
  <c r="O2332" i="2"/>
  <c r="O2333" i="2"/>
  <c r="O2334" i="2"/>
  <c r="O2335" i="2"/>
  <c r="O2336" i="2"/>
  <c r="O2337" i="2"/>
  <c r="O2338" i="2"/>
  <c r="O2339" i="2"/>
  <c r="O2340" i="2"/>
  <c r="O2341" i="2"/>
  <c r="O2342" i="2"/>
  <c r="O2343" i="2"/>
  <c r="O2344" i="2"/>
  <c r="O2345" i="2"/>
  <c r="O2346" i="2"/>
  <c r="O2347" i="2"/>
  <c r="O2348" i="2"/>
  <c r="O2349" i="2"/>
  <c r="O2350" i="2"/>
  <c r="O2351" i="2"/>
  <c r="O2352" i="2"/>
  <c r="O2353" i="2"/>
  <c r="O2354" i="2"/>
  <c r="O2355" i="2"/>
  <c r="O2356" i="2"/>
  <c r="O2357" i="2"/>
  <c r="O2358" i="2"/>
  <c r="O2359" i="2"/>
  <c r="O2360" i="2"/>
  <c r="O2361" i="2"/>
  <c r="O2362" i="2"/>
  <c r="O2363" i="2"/>
  <c r="O2364" i="2"/>
  <c r="O2365" i="2"/>
  <c r="O2366" i="2"/>
  <c r="O2367" i="2"/>
  <c r="O2368" i="2"/>
  <c r="O2369" i="2"/>
  <c r="O2370" i="2"/>
  <c r="O2371" i="2"/>
  <c r="O2372" i="2"/>
  <c r="O2373" i="2"/>
  <c r="O2374" i="2"/>
  <c r="O2375" i="2"/>
  <c r="O2376" i="2"/>
  <c r="O2377" i="2"/>
  <c r="O2378" i="2"/>
  <c r="O2379" i="2"/>
  <c r="O2380" i="2"/>
  <c r="O2381" i="2"/>
  <c r="O2382" i="2"/>
  <c r="O2383" i="2"/>
  <c r="O2384" i="2"/>
  <c r="O2385" i="2"/>
  <c r="O2386" i="2"/>
  <c r="O2387" i="2"/>
  <c r="O2388" i="2"/>
  <c r="O2389" i="2"/>
  <c r="O2390" i="2"/>
  <c r="O2391" i="2"/>
  <c r="O2392" i="2"/>
  <c r="O2393" i="2"/>
  <c r="O2394" i="2"/>
  <c r="O2395" i="2"/>
  <c r="O2396" i="2"/>
  <c r="O2397" i="2"/>
  <c r="O2398" i="2"/>
  <c r="O2399" i="2"/>
  <c r="O2400" i="2"/>
  <c r="O2401" i="2"/>
  <c r="O2402" i="2"/>
  <c r="O2403" i="2"/>
  <c r="O2404" i="2"/>
  <c r="O2405" i="2"/>
  <c r="O2406" i="2"/>
  <c r="O2407" i="2"/>
  <c r="O2408" i="2"/>
  <c r="O2409" i="2"/>
  <c r="O2410" i="2"/>
  <c r="O2411" i="2"/>
  <c r="O2412" i="2"/>
  <c r="O2413" i="2"/>
  <c r="O2414" i="2"/>
  <c r="O2415" i="2"/>
  <c r="O2416" i="2"/>
  <c r="O2417" i="2"/>
  <c r="O2418" i="2"/>
  <c r="O2419" i="2"/>
  <c r="O2420" i="2"/>
  <c r="O2421" i="2"/>
  <c r="O2422" i="2"/>
  <c r="O2423" i="2"/>
  <c r="O2424" i="2"/>
  <c r="O2425" i="2"/>
  <c r="O2426" i="2"/>
  <c r="O2427" i="2"/>
  <c r="O2428" i="2"/>
  <c r="O2429" i="2"/>
  <c r="O2430" i="2"/>
  <c r="O2431" i="2"/>
  <c r="O2432" i="2"/>
  <c r="O2433" i="2"/>
  <c r="O2434" i="2"/>
  <c r="O2435" i="2"/>
  <c r="O2436" i="2"/>
  <c r="O2437" i="2"/>
  <c r="O2438" i="2"/>
  <c r="O2439" i="2"/>
  <c r="O2440" i="2"/>
  <c r="O2441" i="2"/>
  <c r="O2442" i="2"/>
  <c r="O2443" i="2"/>
  <c r="O2444" i="2"/>
  <c r="O2445" i="2"/>
  <c r="O2446" i="2"/>
  <c r="O2447" i="2"/>
  <c r="O2448" i="2"/>
  <c r="O2449" i="2"/>
  <c r="O2450" i="2"/>
  <c r="O2451" i="2"/>
  <c r="O2452" i="2"/>
  <c r="O2453" i="2"/>
  <c r="O2454" i="2"/>
  <c r="O2455" i="2"/>
  <c r="O2456" i="2"/>
  <c r="O2457" i="2"/>
  <c r="O2458" i="2"/>
  <c r="O2459" i="2"/>
  <c r="O2460" i="2"/>
  <c r="O2461" i="2"/>
  <c r="O2462" i="2"/>
  <c r="O2463" i="2"/>
  <c r="O2464" i="2"/>
  <c r="O2465" i="2"/>
  <c r="O2466" i="2"/>
  <c r="O2467" i="2"/>
  <c r="O2468" i="2"/>
  <c r="O2469" i="2"/>
  <c r="O2470" i="2"/>
  <c r="O2471" i="2"/>
  <c r="O2472" i="2"/>
  <c r="O2473" i="2"/>
  <c r="O2474" i="2"/>
  <c r="O2475" i="2"/>
  <c r="O2476" i="2"/>
  <c r="O2477" i="2"/>
  <c r="O2478" i="2"/>
  <c r="O2479" i="2"/>
  <c r="O2480" i="2"/>
  <c r="O2481" i="2"/>
  <c r="O2482" i="2"/>
  <c r="O2483" i="2"/>
  <c r="O2484" i="2"/>
  <c r="O2485" i="2"/>
  <c r="O2486" i="2"/>
  <c r="O2487" i="2"/>
  <c r="O2488" i="2"/>
  <c r="O2489" i="2"/>
  <c r="O2490" i="2"/>
  <c r="O2491" i="2"/>
  <c r="O2492" i="2"/>
  <c r="O2493" i="2"/>
  <c r="O2494" i="2"/>
  <c r="O2495" i="2"/>
  <c r="O2496" i="2"/>
  <c r="O2497" i="2"/>
  <c r="O2498" i="2"/>
  <c r="O2499" i="2"/>
  <c r="O2500" i="2"/>
  <c r="O2501" i="2"/>
  <c r="O2502" i="2"/>
  <c r="O2503" i="2"/>
  <c r="O2504" i="2"/>
  <c r="O2505" i="2"/>
  <c r="O2506" i="2"/>
  <c r="O2507" i="2"/>
  <c r="O2508" i="2"/>
  <c r="O2509" i="2"/>
  <c r="O2510" i="2"/>
  <c r="O2511" i="2"/>
  <c r="O2512" i="2"/>
  <c r="O2513" i="2"/>
  <c r="O2514" i="2"/>
  <c r="O2515" i="2"/>
  <c r="O2516" i="2"/>
  <c r="O2517" i="2"/>
  <c r="O2518" i="2"/>
  <c r="O2519" i="2"/>
  <c r="O2520" i="2"/>
  <c r="O2521" i="2"/>
  <c r="O2522" i="2"/>
  <c r="O2523" i="2"/>
  <c r="O2524" i="2"/>
  <c r="O2525" i="2"/>
  <c r="O2526" i="2"/>
  <c r="O2527" i="2"/>
  <c r="O2528" i="2"/>
  <c r="O2529" i="2"/>
  <c r="O2530" i="2"/>
  <c r="O2531" i="2"/>
  <c r="O2532" i="2"/>
  <c r="O2533" i="2"/>
  <c r="O2534" i="2"/>
  <c r="O2535" i="2"/>
  <c r="O2536" i="2"/>
  <c r="O2537" i="2"/>
  <c r="O2538" i="2"/>
  <c r="O2539" i="2"/>
  <c r="O2540" i="2"/>
  <c r="O2541" i="2"/>
  <c r="O2542" i="2"/>
  <c r="O2543" i="2"/>
  <c r="O2544" i="2"/>
  <c r="O2545" i="2"/>
  <c r="O2546" i="2"/>
  <c r="O2547" i="2"/>
  <c r="O2548" i="2"/>
  <c r="O2549" i="2"/>
  <c r="O2550" i="2"/>
  <c r="O2551" i="2"/>
  <c r="O2552" i="2"/>
  <c r="O2553" i="2"/>
  <c r="O2554" i="2"/>
  <c r="O2555" i="2"/>
  <c r="O2556" i="2"/>
  <c r="O2557" i="2"/>
  <c r="O2558" i="2"/>
  <c r="O2559" i="2"/>
  <c r="O2560" i="2"/>
  <c r="O2561" i="2"/>
  <c r="O2562" i="2"/>
  <c r="O2563" i="2"/>
  <c r="O2564" i="2"/>
  <c r="O2565" i="2"/>
  <c r="O2566" i="2"/>
  <c r="O2567" i="2"/>
  <c r="O2568" i="2"/>
  <c r="O2569" i="2"/>
  <c r="O2570" i="2"/>
  <c r="O2571" i="2"/>
  <c r="O2572" i="2"/>
  <c r="O2573" i="2"/>
  <c r="O2574" i="2"/>
  <c r="O2575" i="2"/>
  <c r="O2576" i="2"/>
  <c r="O2577" i="2"/>
  <c r="O2578" i="2"/>
  <c r="O2579" i="2"/>
  <c r="O2580" i="2"/>
  <c r="O2581" i="2"/>
  <c r="O2582" i="2"/>
  <c r="O2583" i="2"/>
  <c r="O2584" i="2"/>
  <c r="O2585" i="2"/>
  <c r="O2586" i="2"/>
  <c r="O2587" i="2"/>
  <c r="O2588" i="2"/>
  <c r="O2589" i="2"/>
  <c r="O2590" i="2"/>
  <c r="O2591" i="2"/>
  <c r="O2592" i="2"/>
  <c r="O2593" i="2"/>
  <c r="O2594" i="2"/>
  <c r="O2595" i="2"/>
  <c r="O2596" i="2"/>
  <c r="O2597" i="2"/>
  <c r="O2598" i="2"/>
  <c r="O2599" i="2"/>
  <c r="O2600" i="2"/>
  <c r="O2601" i="2"/>
  <c r="O2602" i="2"/>
  <c r="O2603" i="2"/>
  <c r="O2604" i="2"/>
  <c r="O2605" i="2"/>
  <c r="O2606" i="2"/>
  <c r="O2607" i="2"/>
  <c r="O2608" i="2"/>
  <c r="O2609" i="2"/>
  <c r="O2610" i="2"/>
  <c r="O2611" i="2"/>
  <c r="O2612" i="2"/>
  <c r="O2613" i="2"/>
  <c r="O2614" i="2"/>
  <c r="O2615" i="2"/>
  <c r="O2616" i="2"/>
  <c r="O2617" i="2"/>
  <c r="O2618" i="2"/>
  <c r="O2619" i="2"/>
  <c r="O2620" i="2"/>
  <c r="O2621" i="2"/>
  <c r="O2622" i="2"/>
  <c r="O2623" i="2"/>
  <c r="O2624" i="2"/>
  <c r="O2625" i="2"/>
  <c r="O2626" i="2"/>
  <c r="O2627" i="2"/>
  <c r="O2628" i="2"/>
  <c r="O2629" i="2"/>
  <c r="O2630" i="2"/>
  <c r="O2631" i="2"/>
  <c r="O2632" i="2"/>
  <c r="O2633" i="2"/>
  <c r="O2634" i="2"/>
  <c r="O2635" i="2"/>
  <c r="O2636" i="2"/>
  <c r="O2637" i="2"/>
  <c r="O2638" i="2"/>
  <c r="O2639" i="2"/>
  <c r="O2640" i="2"/>
  <c r="O2641" i="2"/>
  <c r="O2642" i="2"/>
  <c r="O2643" i="2"/>
  <c r="O2644" i="2"/>
  <c r="O2645" i="2"/>
  <c r="O2646" i="2"/>
  <c r="O2647" i="2"/>
  <c r="O2648" i="2"/>
  <c r="O2649" i="2"/>
  <c r="O2650" i="2"/>
  <c r="O2651" i="2"/>
  <c r="O2652" i="2"/>
  <c r="O2653" i="2"/>
  <c r="O2654" i="2"/>
  <c r="O2655" i="2"/>
  <c r="O2656" i="2"/>
  <c r="O2657" i="2"/>
  <c r="O2658" i="2"/>
  <c r="O2659" i="2"/>
  <c r="O2660" i="2"/>
  <c r="O2661" i="2"/>
  <c r="O2662" i="2"/>
  <c r="O2663" i="2"/>
  <c r="O2664" i="2"/>
  <c r="O2665" i="2"/>
  <c r="O2666" i="2"/>
  <c r="O2667" i="2"/>
  <c r="O2668" i="2"/>
  <c r="O2669" i="2"/>
  <c r="O2670" i="2"/>
  <c r="O2671" i="2"/>
  <c r="O2672" i="2"/>
  <c r="O2673" i="2"/>
  <c r="O2674" i="2"/>
  <c r="O2675" i="2"/>
  <c r="O2676" i="2"/>
  <c r="O2677" i="2"/>
  <c r="O2678" i="2"/>
  <c r="O2679" i="2"/>
  <c r="O2680" i="2"/>
  <c r="O2681" i="2"/>
  <c r="O2682" i="2"/>
  <c r="O2683" i="2"/>
  <c r="O2684" i="2"/>
  <c r="O2685" i="2"/>
  <c r="O2686" i="2"/>
  <c r="O2687" i="2"/>
  <c r="O2688" i="2"/>
  <c r="O2689" i="2"/>
  <c r="O2690" i="2"/>
  <c r="O2691" i="2"/>
  <c r="O2692" i="2"/>
  <c r="O2693" i="2"/>
  <c r="O2694" i="2"/>
  <c r="O2695" i="2"/>
  <c r="O2696" i="2"/>
  <c r="O2697" i="2"/>
  <c r="O2698" i="2"/>
  <c r="O2699" i="2"/>
  <c r="O2700" i="2"/>
  <c r="O2701" i="2"/>
  <c r="O2702" i="2"/>
  <c r="O2703" i="2"/>
  <c r="O2704" i="2"/>
  <c r="O2705" i="2"/>
  <c r="O2706" i="2"/>
  <c r="O2707" i="2"/>
  <c r="O2708" i="2"/>
  <c r="O2709" i="2"/>
  <c r="O2710" i="2"/>
  <c r="O2711" i="2"/>
  <c r="O2712" i="2"/>
  <c r="O2713" i="2"/>
  <c r="O2714" i="2"/>
  <c r="O2715" i="2"/>
  <c r="O2716" i="2"/>
  <c r="O2717" i="2"/>
  <c r="O2718" i="2"/>
  <c r="O2719" i="2"/>
  <c r="O2720" i="2"/>
  <c r="O2721" i="2"/>
  <c r="O2722" i="2"/>
  <c r="O2723" i="2"/>
  <c r="O2724" i="2"/>
  <c r="O2725" i="2"/>
  <c r="O2726" i="2"/>
  <c r="O2727" i="2"/>
  <c r="O2728" i="2"/>
  <c r="O2729" i="2"/>
  <c r="O2730" i="2"/>
  <c r="O2731" i="2"/>
  <c r="O2732" i="2"/>
  <c r="O2733" i="2"/>
  <c r="O2734" i="2"/>
  <c r="O2735" i="2"/>
  <c r="O2737" i="2"/>
  <c r="O2738" i="2"/>
  <c r="O2739" i="2"/>
  <c r="O2740" i="2"/>
  <c r="O2741" i="2"/>
  <c r="O2742" i="2"/>
  <c r="O2743" i="2"/>
  <c r="O2744" i="2"/>
  <c r="O2745" i="2"/>
  <c r="O2746" i="2"/>
  <c r="O2747" i="2"/>
  <c r="O2748" i="2"/>
  <c r="O2749" i="2"/>
  <c r="O2750" i="2"/>
  <c r="O2751" i="2"/>
  <c r="O2752" i="2"/>
  <c r="O2753" i="2"/>
  <c r="O2754" i="2"/>
  <c r="O2755" i="2"/>
  <c r="O2756" i="2"/>
  <c r="O2757" i="2"/>
  <c r="O2758" i="2"/>
  <c r="O2759" i="2"/>
  <c r="O2760" i="2"/>
  <c r="O2761" i="2"/>
  <c r="O2762" i="2"/>
  <c r="O2763" i="2"/>
  <c r="O2764" i="2"/>
  <c r="O2765" i="2"/>
  <c r="O2766" i="2"/>
  <c r="O2767" i="2"/>
  <c r="O2768" i="2"/>
  <c r="O2769" i="2"/>
  <c r="O2770" i="2"/>
  <c r="O2771" i="2"/>
  <c r="O2772" i="2"/>
  <c r="O2773" i="2"/>
  <c r="O2774" i="2"/>
  <c r="O2775" i="2"/>
  <c r="O2776" i="2"/>
  <c r="O2777" i="2"/>
  <c r="O2778" i="2"/>
  <c r="O2779" i="2"/>
  <c r="O2780" i="2"/>
  <c r="O2781" i="2"/>
  <c r="O2782" i="2"/>
  <c r="O2783" i="2"/>
  <c r="O2784" i="2"/>
  <c r="O2785" i="2"/>
  <c r="O2786" i="2"/>
  <c r="O2787" i="2"/>
  <c r="O2788" i="2"/>
  <c r="O2789" i="2"/>
  <c r="O2790" i="2"/>
  <c r="O2791" i="2"/>
  <c r="O2792" i="2"/>
  <c r="O2793" i="2"/>
  <c r="O2794" i="2"/>
  <c r="O2795" i="2"/>
  <c r="O2796" i="2"/>
  <c r="O2797" i="2"/>
  <c r="O2798" i="2"/>
  <c r="O2799" i="2"/>
  <c r="O2800" i="2"/>
  <c r="O2801" i="2"/>
  <c r="O2802" i="2"/>
  <c r="O2803" i="2"/>
  <c r="O2804" i="2"/>
  <c r="O2805" i="2"/>
  <c r="O2806" i="2"/>
  <c r="O2807" i="2"/>
  <c r="O2808" i="2"/>
  <c r="O2809" i="2"/>
  <c r="O2810" i="2"/>
  <c r="O2811" i="2"/>
  <c r="O2812" i="2"/>
  <c r="O2813" i="2"/>
  <c r="O2814" i="2"/>
  <c r="O2815" i="2"/>
  <c r="O2816" i="2"/>
  <c r="O2817" i="2"/>
  <c r="O2818" i="2"/>
  <c r="O2819" i="2"/>
  <c r="O2820" i="2"/>
  <c r="O2821" i="2"/>
  <c r="O2822" i="2"/>
  <c r="O2823" i="2"/>
  <c r="O2824" i="2"/>
  <c r="O2825" i="2"/>
  <c r="O2826" i="2"/>
  <c r="O2827" i="2"/>
  <c r="O2828" i="2"/>
  <c r="O2829" i="2"/>
  <c r="O2830" i="2"/>
  <c r="O2831" i="2"/>
  <c r="O2832" i="2"/>
  <c r="O2833" i="2"/>
  <c r="O2834" i="2"/>
  <c r="O2835" i="2"/>
  <c r="O2836" i="2"/>
  <c r="O2837" i="2"/>
  <c r="O2838" i="2"/>
  <c r="O2839" i="2"/>
  <c r="O2840" i="2"/>
  <c r="O2841" i="2"/>
  <c r="O2842" i="2"/>
  <c r="O2843" i="2"/>
  <c r="O2844" i="2"/>
  <c r="O2845" i="2"/>
  <c r="O2846" i="2"/>
  <c r="O2847" i="2"/>
  <c r="O2848" i="2"/>
  <c r="O2849" i="2"/>
  <c r="O2850" i="2"/>
  <c r="O2851" i="2"/>
  <c r="O2852" i="2"/>
  <c r="O2853" i="2"/>
  <c r="O2854" i="2"/>
  <c r="O2855" i="2"/>
  <c r="O2856" i="2"/>
  <c r="O2857" i="2"/>
  <c r="O2858" i="2"/>
  <c r="O2859" i="2"/>
  <c r="O2860" i="2"/>
  <c r="O2861" i="2"/>
  <c r="O2862" i="2"/>
  <c r="O2863" i="2"/>
  <c r="O2864" i="2"/>
  <c r="O2865" i="2"/>
  <c r="O2866" i="2"/>
  <c r="O2867" i="2"/>
  <c r="O2868" i="2"/>
  <c r="O2869" i="2"/>
  <c r="O2870" i="2"/>
  <c r="O2871" i="2"/>
  <c r="O2872" i="2"/>
  <c r="O2873" i="2"/>
  <c r="O2874" i="2"/>
  <c r="O2875" i="2"/>
  <c r="O2876" i="2"/>
  <c r="O2877" i="2"/>
  <c r="O2878" i="2"/>
  <c r="O2879" i="2"/>
  <c r="O2880" i="2"/>
  <c r="O2881" i="2"/>
  <c r="O2882" i="2"/>
  <c r="O2883" i="2"/>
  <c r="O2884" i="2"/>
  <c r="O2885" i="2"/>
  <c r="O2886" i="2"/>
  <c r="O2887" i="2"/>
  <c r="O2888" i="2"/>
  <c r="O2889" i="2"/>
  <c r="O2890" i="2"/>
  <c r="O2891" i="2"/>
  <c r="O2892" i="2"/>
  <c r="O2893" i="2"/>
  <c r="O2894" i="2"/>
  <c r="O2895" i="2"/>
  <c r="O2896" i="2"/>
  <c r="O2897" i="2"/>
  <c r="O2898" i="2"/>
  <c r="O2899" i="2"/>
  <c r="O2900" i="2"/>
  <c r="O2901" i="2"/>
  <c r="O2902" i="2"/>
  <c r="O2903" i="2"/>
  <c r="O2904" i="2"/>
  <c r="O2905" i="2"/>
  <c r="O2906" i="2"/>
  <c r="O2907" i="2"/>
  <c r="O2908" i="2"/>
  <c r="O2909" i="2"/>
  <c r="O2910" i="2"/>
  <c r="O2911" i="2"/>
  <c r="O2912" i="2"/>
  <c r="O2913" i="2"/>
  <c r="O2914" i="2"/>
  <c r="O2915" i="2"/>
  <c r="O2916" i="2"/>
  <c r="O2917" i="2"/>
  <c r="O2918" i="2"/>
  <c r="O2919" i="2"/>
  <c r="O2920" i="2"/>
  <c r="O2921" i="2"/>
  <c r="O2922" i="2"/>
  <c r="O2923" i="2"/>
  <c r="O2924" i="2"/>
  <c r="O2925" i="2"/>
  <c r="O2926" i="2"/>
  <c r="O2927" i="2"/>
  <c r="O2928" i="2"/>
  <c r="O2929" i="2"/>
  <c r="O2930" i="2"/>
  <c r="O2931" i="2"/>
  <c r="O2932" i="2"/>
  <c r="O2933" i="2"/>
  <c r="O2934" i="2"/>
  <c r="O2935" i="2"/>
  <c r="O2936" i="2"/>
  <c r="O2937" i="2"/>
  <c r="O2938" i="2"/>
  <c r="O2939" i="2"/>
  <c r="O2940" i="2"/>
  <c r="O2941" i="2"/>
  <c r="O2942" i="2"/>
  <c r="O2943" i="2"/>
  <c r="O2944" i="2"/>
  <c r="O2945" i="2"/>
  <c r="O2946" i="2"/>
  <c r="O2947" i="2"/>
  <c r="O2948" i="2"/>
  <c r="O2949" i="2"/>
  <c r="O2950" i="2"/>
  <c r="O2951" i="2"/>
  <c r="O2952" i="2"/>
  <c r="O2953" i="2"/>
  <c r="O2954" i="2"/>
  <c r="O2955" i="2"/>
  <c r="O2956" i="2"/>
  <c r="O2957" i="2"/>
  <c r="O2958" i="2"/>
  <c r="O2959" i="2"/>
  <c r="O2960" i="2"/>
  <c r="O2961" i="2"/>
  <c r="O2962" i="2"/>
  <c r="O2963" i="2"/>
  <c r="O2964" i="2"/>
  <c r="O2965" i="2"/>
  <c r="O2966" i="2"/>
  <c r="O2967" i="2"/>
  <c r="O2968" i="2"/>
  <c r="O2969" i="2"/>
  <c r="O2970" i="2"/>
  <c r="O2971" i="2"/>
  <c r="O2972" i="2"/>
  <c r="O2973" i="2"/>
  <c r="O2974" i="2"/>
  <c r="O2975" i="2"/>
  <c r="O2976" i="2"/>
  <c r="O2977" i="2"/>
  <c r="O2978" i="2"/>
  <c r="O2979" i="2"/>
  <c r="O2980" i="2"/>
  <c r="O2981" i="2"/>
  <c r="O2982" i="2"/>
  <c r="O2983" i="2"/>
  <c r="O2984" i="2"/>
  <c r="O2985" i="2"/>
  <c r="O2986" i="2"/>
  <c r="O2987" i="2"/>
  <c r="O2988" i="2"/>
  <c r="O2989" i="2"/>
  <c r="O2990" i="2"/>
  <c r="O2991" i="2"/>
  <c r="O2992" i="2"/>
  <c r="O2993" i="2"/>
  <c r="O2994" i="2"/>
  <c r="O2995" i="2"/>
  <c r="O2996" i="2"/>
  <c r="O2997" i="2"/>
  <c r="O2998" i="2"/>
  <c r="O2999" i="2"/>
  <c r="O3000" i="2"/>
  <c r="O3001" i="2"/>
  <c r="O3002" i="2"/>
  <c r="O3003" i="2"/>
  <c r="O3004" i="2"/>
  <c r="O3005" i="2"/>
  <c r="O3006" i="2"/>
  <c r="O3007" i="2"/>
  <c r="O3008" i="2"/>
  <c r="O3009" i="2"/>
  <c r="O3010" i="2"/>
  <c r="O3011" i="2"/>
  <c r="O3012" i="2"/>
  <c r="O3013" i="2"/>
  <c r="O3014" i="2"/>
  <c r="O3015" i="2"/>
  <c r="O3016" i="2"/>
  <c r="O3017" i="2"/>
  <c r="O3018" i="2"/>
  <c r="O3019" i="2"/>
  <c r="O3020" i="2"/>
  <c r="O3021" i="2"/>
  <c r="O3022" i="2"/>
  <c r="O3023" i="2"/>
  <c r="O3024" i="2"/>
  <c r="O3025" i="2"/>
  <c r="O3026" i="2"/>
  <c r="O3027" i="2"/>
  <c r="O3028" i="2"/>
  <c r="O3029" i="2"/>
  <c r="O3030" i="2"/>
  <c r="O3031" i="2"/>
  <c r="O3032" i="2"/>
  <c r="O3033" i="2"/>
  <c r="O3034" i="2"/>
  <c r="O3035" i="2"/>
  <c r="O3036" i="2"/>
  <c r="O3037" i="2"/>
  <c r="O3038" i="2"/>
  <c r="O3039" i="2"/>
  <c r="O3040" i="2"/>
  <c r="O3041" i="2"/>
  <c r="O3042" i="2"/>
  <c r="O3043" i="2"/>
  <c r="O3044" i="2"/>
  <c r="O3045" i="2"/>
  <c r="O3046" i="2"/>
  <c r="O3047" i="2"/>
  <c r="O3048" i="2"/>
  <c r="O3049" i="2"/>
  <c r="O3050" i="2"/>
  <c r="O3051" i="2"/>
  <c r="O3052" i="2"/>
  <c r="O3053" i="2"/>
  <c r="O3054" i="2"/>
  <c r="O3055" i="2"/>
  <c r="O3056" i="2"/>
  <c r="O3057" i="2"/>
  <c r="O3058" i="2"/>
  <c r="O3059" i="2"/>
  <c r="O3060" i="2"/>
  <c r="O3061" i="2"/>
  <c r="O3062" i="2"/>
  <c r="O3063" i="2"/>
  <c r="O3064" i="2"/>
  <c r="O3065" i="2"/>
  <c r="O3066" i="2"/>
  <c r="O3067" i="2"/>
  <c r="O3068" i="2"/>
  <c r="O3069" i="2"/>
  <c r="O3070" i="2"/>
  <c r="O3071" i="2"/>
  <c r="O3072" i="2"/>
  <c r="O3073" i="2"/>
  <c r="O3074" i="2"/>
  <c r="O3075" i="2"/>
  <c r="O3076" i="2"/>
  <c r="O3077" i="2"/>
  <c r="O3078" i="2"/>
  <c r="O3079" i="2"/>
  <c r="O3080" i="2"/>
  <c r="O3081" i="2"/>
  <c r="O3082" i="2"/>
  <c r="O3083" i="2"/>
  <c r="O3084" i="2"/>
  <c r="O3085" i="2"/>
  <c r="O3086" i="2"/>
  <c r="O3087" i="2"/>
  <c r="O3088" i="2"/>
  <c r="O3089" i="2"/>
  <c r="O3090" i="2"/>
  <c r="O3091" i="2"/>
  <c r="O3092" i="2"/>
  <c r="O3093" i="2"/>
  <c r="O3094" i="2"/>
  <c r="O3095" i="2"/>
  <c r="O3096" i="2"/>
  <c r="O3097" i="2"/>
  <c r="O3098" i="2"/>
  <c r="O3099" i="2"/>
  <c r="O3100" i="2"/>
  <c r="O3101" i="2"/>
  <c r="O3102" i="2"/>
  <c r="O3103" i="2"/>
  <c r="O3104" i="2"/>
  <c r="O3105" i="2"/>
  <c r="O3106" i="2"/>
  <c r="O3107" i="2"/>
  <c r="O3108" i="2"/>
  <c r="O3109" i="2"/>
  <c r="O3110" i="2"/>
  <c r="O3111" i="2"/>
  <c r="O3112" i="2"/>
  <c r="O3113" i="2"/>
  <c r="O3114" i="2"/>
  <c r="O3115" i="2"/>
  <c r="O3116" i="2"/>
  <c r="O3117" i="2"/>
  <c r="O3118" i="2"/>
  <c r="O3119" i="2"/>
  <c r="O3120" i="2"/>
  <c r="O3121" i="2"/>
  <c r="O3122" i="2"/>
  <c r="O3123" i="2"/>
  <c r="O3124" i="2"/>
  <c r="O3125" i="2"/>
  <c r="O3126" i="2"/>
  <c r="O3127" i="2"/>
  <c r="O3128" i="2"/>
  <c r="O3129" i="2"/>
  <c r="O3130" i="2"/>
  <c r="O3131" i="2"/>
  <c r="O3132" i="2"/>
  <c r="O3133" i="2"/>
  <c r="O3134" i="2"/>
  <c r="O3135" i="2"/>
  <c r="O3136" i="2"/>
  <c r="O3137" i="2"/>
  <c r="O3138" i="2"/>
  <c r="O3139" i="2"/>
  <c r="O3140" i="2"/>
  <c r="O3141" i="2"/>
  <c r="O3142" i="2"/>
  <c r="O3143" i="2"/>
  <c r="O3144" i="2"/>
  <c r="O3145" i="2"/>
  <c r="O3146" i="2"/>
  <c r="O3147" i="2"/>
  <c r="O3148" i="2"/>
  <c r="O3149" i="2"/>
  <c r="O3150" i="2"/>
  <c r="O3151" i="2"/>
  <c r="O3152" i="2"/>
  <c r="O3153" i="2"/>
  <c r="O3154" i="2"/>
  <c r="O3155" i="2"/>
  <c r="O3156" i="2"/>
  <c r="O3157" i="2"/>
  <c r="O3158" i="2"/>
  <c r="O3159" i="2"/>
  <c r="O3160" i="2"/>
  <c r="O3161" i="2"/>
  <c r="O3162" i="2"/>
  <c r="O3163" i="2"/>
  <c r="O3164" i="2"/>
  <c r="O3165" i="2"/>
  <c r="O3166" i="2"/>
  <c r="O3167" i="2"/>
  <c r="O3168" i="2"/>
  <c r="O3169" i="2"/>
  <c r="O3170" i="2"/>
  <c r="O3171" i="2"/>
  <c r="O3172" i="2"/>
  <c r="O3173" i="2"/>
  <c r="O3174" i="2"/>
  <c r="O3175" i="2"/>
  <c r="O3176" i="2"/>
  <c r="O3177" i="2"/>
  <c r="O3178" i="2"/>
  <c r="O3179" i="2"/>
  <c r="O3180" i="2"/>
  <c r="O3181" i="2"/>
  <c r="O3182" i="2"/>
  <c r="O3183" i="2"/>
  <c r="O3184" i="2"/>
  <c r="O3185" i="2"/>
  <c r="O3186" i="2"/>
  <c r="O3187" i="2"/>
  <c r="O3188" i="2"/>
  <c r="O3189" i="2"/>
  <c r="O3190" i="2"/>
  <c r="O3191" i="2"/>
  <c r="O3192" i="2"/>
  <c r="O3193" i="2"/>
  <c r="O3194" i="2"/>
  <c r="O3195" i="2"/>
  <c r="O3196" i="2"/>
  <c r="O3197" i="2"/>
  <c r="O3198" i="2"/>
  <c r="O3199" i="2"/>
  <c r="O3200" i="2"/>
  <c r="O3201" i="2"/>
  <c r="O3202" i="2"/>
  <c r="O3203" i="2"/>
  <c r="O3204" i="2"/>
  <c r="O3205" i="2"/>
  <c r="O3206" i="2"/>
  <c r="O3207" i="2"/>
  <c r="O3208" i="2"/>
  <c r="O3209" i="2"/>
  <c r="O3210" i="2"/>
  <c r="O3211" i="2"/>
  <c r="O3212" i="2"/>
  <c r="O3213" i="2"/>
  <c r="O3214" i="2"/>
  <c r="O3215" i="2"/>
  <c r="O3216" i="2"/>
  <c r="O3217" i="2"/>
  <c r="O3218" i="2"/>
  <c r="O3219" i="2"/>
  <c r="O3220" i="2"/>
  <c r="O3221" i="2"/>
  <c r="O3222" i="2"/>
  <c r="O3223" i="2"/>
  <c r="O3224" i="2"/>
  <c r="O3225" i="2"/>
  <c r="O3226" i="2"/>
  <c r="O3227" i="2"/>
  <c r="O3228" i="2"/>
  <c r="O3229" i="2"/>
  <c r="O3230" i="2"/>
  <c r="O3231" i="2"/>
  <c r="O3232" i="2"/>
  <c r="O3233" i="2"/>
  <c r="O3234" i="2"/>
  <c r="O3235" i="2"/>
  <c r="O3236" i="2"/>
  <c r="O3237" i="2"/>
  <c r="O3238" i="2"/>
  <c r="O3239" i="2"/>
  <c r="O3240" i="2"/>
  <c r="O3241" i="2"/>
  <c r="O3242" i="2"/>
  <c r="O3243" i="2"/>
  <c r="O3244" i="2"/>
  <c r="O3245" i="2"/>
  <c r="O3246" i="2"/>
  <c r="O3247" i="2"/>
  <c r="O3248" i="2"/>
  <c r="O3249" i="2"/>
  <c r="O3250" i="2"/>
  <c r="O3251" i="2"/>
  <c r="O3252" i="2"/>
  <c r="O3253" i="2"/>
  <c r="O3254" i="2"/>
  <c r="O3255" i="2"/>
  <c r="O3256" i="2"/>
  <c r="O3257" i="2"/>
  <c r="O3258" i="2"/>
  <c r="O3259" i="2"/>
  <c r="O3260" i="2"/>
  <c r="O3261" i="2"/>
  <c r="O3262" i="2"/>
  <c r="O3263" i="2"/>
  <c r="O3264" i="2"/>
  <c r="O3265" i="2"/>
  <c r="O3266" i="2"/>
  <c r="O3267" i="2"/>
  <c r="O3268" i="2"/>
  <c r="O3269" i="2"/>
  <c r="O3270" i="2"/>
  <c r="O3271" i="2"/>
  <c r="O3272" i="2"/>
  <c r="O3273" i="2"/>
  <c r="O3274" i="2"/>
  <c r="O3275" i="2"/>
  <c r="O3276" i="2"/>
  <c r="O3277" i="2"/>
  <c r="O3278" i="2"/>
  <c r="O3279" i="2"/>
  <c r="O3280" i="2"/>
  <c r="O3281" i="2"/>
  <c r="O3282" i="2"/>
  <c r="O3283" i="2"/>
  <c r="O3284" i="2"/>
  <c r="O3285" i="2"/>
  <c r="O3286" i="2"/>
  <c r="O3287" i="2"/>
  <c r="O3288" i="2"/>
  <c r="O3289" i="2"/>
  <c r="O3290" i="2"/>
  <c r="O3291" i="2"/>
  <c r="O3292" i="2"/>
  <c r="O3293" i="2"/>
  <c r="O3294" i="2"/>
  <c r="O3295" i="2"/>
  <c r="O3296" i="2"/>
  <c r="O3297" i="2"/>
  <c r="O3298" i="2"/>
  <c r="O3299" i="2"/>
  <c r="O3300" i="2"/>
  <c r="O3301" i="2"/>
  <c r="O3302" i="2"/>
  <c r="O3303" i="2"/>
  <c r="O3304" i="2"/>
  <c r="O3305" i="2"/>
  <c r="O3306" i="2"/>
  <c r="O3307" i="2"/>
  <c r="O3308" i="2"/>
  <c r="O3309" i="2"/>
  <c r="O3310" i="2"/>
  <c r="O3311" i="2"/>
  <c r="O3312" i="2"/>
  <c r="O3313" i="2"/>
  <c r="O3314" i="2"/>
  <c r="O3315" i="2"/>
  <c r="O3316" i="2"/>
  <c r="O3317" i="2"/>
  <c r="O3318" i="2"/>
  <c r="O3319" i="2"/>
  <c r="O3320" i="2"/>
  <c r="O3321" i="2"/>
  <c r="O3322" i="2"/>
  <c r="O3323" i="2"/>
  <c r="O3324" i="2"/>
  <c r="O3325" i="2"/>
  <c r="O3326" i="2"/>
  <c r="O3327" i="2"/>
  <c r="O3328" i="2"/>
  <c r="O3329" i="2"/>
  <c r="O3330" i="2"/>
  <c r="O3331" i="2"/>
  <c r="O3332" i="2"/>
  <c r="O3333" i="2"/>
  <c r="O3334" i="2"/>
  <c r="O3335" i="2"/>
  <c r="O3336" i="2"/>
  <c r="O3337" i="2"/>
  <c r="O3338" i="2"/>
  <c r="O3339" i="2"/>
  <c r="O3340" i="2"/>
  <c r="O3341" i="2"/>
  <c r="O3342" i="2"/>
  <c r="O3343" i="2"/>
  <c r="O3344" i="2"/>
  <c r="O3345" i="2"/>
  <c r="O3346" i="2"/>
  <c r="O3347" i="2"/>
  <c r="O3348" i="2"/>
  <c r="O3349" i="2"/>
  <c r="O3350" i="2"/>
  <c r="O3351" i="2"/>
  <c r="O3352" i="2"/>
  <c r="O3353" i="2"/>
  <c r="O3354" i="2"/>
  <c r="O3355" i="2"/>
  <c r="O3356" i="2"/>
  <c r="O3357" i="2"/>
  <c r="O3358" i="2"/>
  <c r="O3359" i="2"/>
  <c r="O3360" i="2"/>
  <c r="O3361" i="2"/>
  <c r="O3362" i="2"/>
  <c r="O3363" i="2"/>
  <c r="O3364" i="2"/>
  <c r="O3365" i="2"/>
  <c r="O3366" i="2"/>
  <c r="O3367" i="2"/>
  <c r="O3368" i="2"/>
  <c r="O3369" i="2"/>
  <c r="O3370" i="2"/>
  <c r="O3371" i="2"/>
  <c r="O3372" i="2"/>
  <c r="O3373" i="2"/>
  <c r="O3374" i="2"/>
  <c r="O3375" i="2"/>
  <c r="O3376" i="2"/>
  <c r="O3377" i="2"/>
  <c r="O3378" i="2"/>
  <c r="O3379" i="2"/>
  <c r="O3380" i="2"/>
  <c r="O3381" i="2"/>
  <c r="O3382" i="2"/>
  <c r="O3383" i="2"/>
  <c r="O3384" i="2"/>
  <c r="O3385" i="2"/>
  <c r="O3386" i="2"/>
  <c r="O3387" i="2"/>
  <c r="O3388" i="2"/>
  <c r="O3389" i="2"/>
  <c r="O3390" i="2"/>
  <c r="O3391" i="2"/>
  <c r="O3392" i="2"/>
  <c r="O3393" i="2"/>
  <c r="O3394" i="2"/>
  <c r="O3395" i="2"/>
  <c r="O3396" i="2"/>
  <c r="O3397" i="2"/>
  <c r="O3398" i="2"/>
  <c r="O3399" i="2"/>
  <c r="O3400" i="2"/>
  <c r="O3401" i="2"/>
  <c r="O3402" i="2"/>
  <c r="O3403" i="2"/>
  <c r="O3404" i="2"/>
  <c r="O3405" i="2"/>
  <c r="O3406" i="2"/>
  <c r="O3407" i="2"/>
  <c r="O3408" i="2"/>
  <c r="O3409" i="2"/>
  <c r="O3410" i="2"/>
  <c r="O3411" i="2"/>
  <c r="O3412" i="2"/>
  <c r="O3413" i="2"/>
  <c r="O3414" i="2"/>
  <c r="O3415" i="2"/>
  <c r="O3416" i="2"/>
  <c r="O3417" i="2"/>
  <c r="O3418" i="2"/>
  <c r="O3419" i="2"/>
  <c r="O3420" i="2"/>
  <c r="O3421" i="2"/>
  <c r="O3422" i="2"/>
  <c r="O3423" i="2"/>
  <c r="O3424" i="2"/>
  <c r="O3425" i="2"/>
  <c r="O3426" i="2"/>
  <c r="O3427" i="2"/>
  <c r="O3428" i="2"/>
  <c r="O3429" i="2"/>
  <c r="O3430" i="2"/>
  <c r="O3431" i="2"/>
  <c r="O3432" i="2"/>
  <c r="O3433" i="2"/>
  <c r="O3434" i="2"/>
  <c r="O3435" i="2"/>
  <c r="O3436" i="2"/>
  <c r="O3437" i="2"/>
  <c r="O3438" i="2"/>
  <c r="O3439" i="2"/>
  <c r="O3440" i="2"/>
  <c r="O3441" i="2"/>
  <c r="O3442" i="2"/>
  <c r="O3443" i="2"/>
  <c r="O3444" i="2"/>
  <c r="O3445" i="2"/>
  <c r="O3446" i="2"/>
  <c r="O3447" i="2"/>
  <c r="O3448" i="2"/>
  <c r="O3449" i="2"/>
  <c r="O3450" i="2"/>
  <c r="O3451" i="2"/>
  <c r="O3452" i="2"/>
  <c r="O3453" i="2"/>
  <c r="O3454" i="2"/>
  <c r="O3455" i="2"/>
  <c r="O3456" i="2"/>
  <c r="O3457" i="2"/>
  <c r="O3458" i="2"/>
  <c r="O3459" i="2"/>
  <c r="O3460" i="2"/>
  <c r="O3461" i="2"/>
  <c r="O3462" i="2"/>
  <c r="O3463" i="2"/>
  <c r="O3464" i="2"/>
  <c r="O3465" i="2"/>
  <c r="O3466" i="2"/>
  <c r="O3467" i="2"/>
  <c r="O3468" i="2"/>
  <c r="O3469" i="2"/>
  <c r="O3470" i="2"/>
  <c r="O3471" i="2"/>
  <c r="O3472" i="2"/>
  <c r="O3473" i="2"/>
  <c r="O3474" i="2"/>
  <c r="O3475" i="2"/>
  <c r="O3476" i="2"/>
  <c r="O3477" i="2"/>
  <c r="O3478" i="2"/>
  <c r="O3479" i="2"/>
  <c r="O3480" i="2"/>
  <c r="O3481" i="2"/>
  <c r="O3482" i="2"/>
  <c r="O3483" i="2"/>
  <c r="O3484" i="2"/>
  <c r="O3485" i="2"/>
  <c r="O3486" i="2"/>
  <c r="O3487" i="2"/>
  <c r="O3488" i="2"/>
  <c r="O3489" i="2"/>
  <c r="O3490" i="2"/>
  <c r="O3491" i="2"/>
  <c r="O3492" i="2"/>
  <c r="O3493" i="2"/>
  <c r="O3494" i="2"/>
  <c r="O3495" i="2"/>
  <c r="O3496" i="2"/>
  <c r="O3497" i="2"/>
  <c r="O3498" i="2"/>
  <c r="O3499" i="2"/>
  <c r="O3500" i="2"/>
  <c r="O3501" i="2"/>
  <c r="O3502" i="2"/>
  <c r="O3503" i="2"/>
  <c r="O3504" i="2"/>
  <c r="O3505" i="2"/>
  <c r="O3506" i="2"/>
  <c r="O3507" i="2"/>
  <c r="O3508" i="2"/>
  <c r="O3509" i="2"/>
  <c r="O3510" i="2"/>
  <c r="O3511" i="2"/>
  <c r="O3512" i="2"/>
  <c r="O3513" i="2"/>
  <c r="O3514" i="2"/>
  <c r="O3515" i="2"/>
  <c r="O3516" i="2"/>
  <c r="O3517" i="2"/>
  <c r="O3518" i="2"/>
  <c r="O3519" i="2"/>
  <c r="O3520" i="2"/>
  <c r="O3521" i="2"/>
  <c r="O3522" i="2"/>
  <c r="O3523" i="2"/>
  <c r="O3524" i="2"/>
  <c r="O3525" i="2"/>
  <c r="O3526" i="2"/>
  <c r="O3527" i="2"/>
  <c r="O3528" i="2"/>
  <c r="O3529" i="2"/>
  <c r="O3530" i="2"/>
  <c r="O3531" i="2"/>
  <c r="O3532" i="2"/>
  <c r="O3533" i="2"/>
  <c r="O3534" i="2"/>
  <c r="O3535" i="2"/>
  <c r="O3536" i="2"/>
  <c r="O3537" i="2"/>
  <c r="O3538" i="2"/>
  <c r="O3539" i="2"/>
  <c r="O3540" i="2"/>
  <c r="O3541" i="2"/>
  <c r="O3542" i="2"/>
  <c r="O3543" i="2"/>
  <c r="O3544" i="2"/>
  <c r="O3545" i="2"/>
  <c r="O3546" i="2"/>
  <c r="O3547" i="2"/>
  <c r="O3548" i="2"/>
  <c r="O3549" i="2"/>
  <c r="O3550" i="2"/>
  <c r="O3551" i="2"/>
  <c r="O3552" i="2"/>
  <c r="O3553" i="2"/>
  <c r="O3554" i="2"/>
  <c r="O3555" i="2"/>
  <c r="O3556" i="2"/>
  <c r="O3557" i="2"/>
  <c r="O3558" i="2"/>
  <c r="O3559" i="2"/>
  <c r="O3560" i="2"/>
  <c r="O3561" i="2"/>
  <c r="O3562" i="2"/>
  <c r="O3563" i="2"/>
  <c r="O3564" i="2"/>
  <c r="O3565" i="2"/>
  <c r="O3566" i="2"/>
  <c r="O3567" i="2"/>
  <c r="O3568" i="2"/>
  <c r="O3569" i="2"/>
  <c r="O3570" i="2"/>
  <c r="O3571" i="2"/>
  <c r="O3572" i="2"/>
  <c r="O3573" i="2"/>
  <c r="O3574" i="2"/>
  <c r="O3575" i="2"/>
  <c r="O3576" i="2"/>
  <c r="O3577" i="2"/>
  <c r="O3578" i="2"/>
  <c r="O3579" i="2"/>
  <c r="O3580" i="2"/>
  <c r="O3581" i="2"/>
  <c r="O3582" i="2"/>
  <c r="O3583" i="2"/>
  <c r="O3584" i="2"/>
  <c r="O3585" i="2"/>
  <c r="O3586" i="2"/>
  <c r="O3587" i="2"/>
  <c r="O3588" i="2"/>
  <c r="O3589" i="2"/>
  <c r="O3590" i="2"/>
  <c r="O3591" i="2"/>
  <c r="O3592" i="2"/>
  <c r="O3593" i="2"/>
  <c r="O3594" i="2"/>
  <c r="O3595" i="2"/>
  <c r="O3596" i="2"/>
  <c r="O3597" i="2"/>
  <c r="O3598" i="2"/>
  <c r="O3599" i="2"/>
  <c r="O3600" i="2"/>
  <c r="O3601" i="2"/>
  <c r="O3602" i="2"/>
  <c r="O3603" i="2"/>
  <c r="O3604" i="2"/>
  <c r="O3605" i="2"/>
  <c r="O3606" i="2"/>
  <c r="O3607" i="2"/>
  <c r="O3608" i="2"/>
  <c r="O3609" i="2"/>
  <c r="O3610" i="2"/>
  <c r="O3611" i="2"/>
  <c r="O3612" i="2"/>
  <c r="O3613" i="2"/>
  <c r="O3614" i="2"/>
  <c r="O3615" i="2"/>
  <c r="O3616" i="2"/>
  <c r="O3617" i="2"/>
  <c r="O3618" i="2"/>
  <c r="O3619" i="2"/>
  <c r="O3620" i="2"/>
  <c r="O3621" i="2"/>
  <c r="O3622" i="2"/>
  <c r="O3623" i="2"/>
  <c r="O3624" i="2"/>
  <c r="O3625" i="2"/>
  <c r="O3626" i="2"/>
  <c r="O3627" i="2"/>
  <c r="O3628" i="2"/>
  <c r="O3629" i="2"/>
  <c r="O3630" i="2"/>
  <c r="O3631" i="2"/>
  <c r="O3632" i="2"/>
  <c r="O3633" i="2"/>
  <c r="O3634" i="2"/>
  <c r="O3635" i="2"/>
  <c r="O3636" i="2"/>
  <c r="O3637" i="2"/>
  <c r="O3638" i="2"/>
  <c r="O3639" i="2"/>
  <c r="O3640" i="2"/>
  <c r="O3641" i="2"/>
  <c r="O3642" i="2"/>
  <c r="O3643" i="2"/>
  <c r="O3644" i="2"/>
  <c r="O3645" i="2"/>
  <c r="O3646" i="2"/>
  <c r="O3647" i="2"/>
  <c r="O3648" i="2"/>
  <c r="O3649" i="2"/>
  <c r="O3650" i="2"/>
  <c r="O3651" i="2"/>
  <c r="O3652" i="2"/>
  <c r="O3653" i="2"/>
  <c r="O3654" i="2"/>
  <c r="O3655" i="2"/>
  <c r="O3656" i="2"/>
  <c r="O3657" i="2"/>
  <c r="O3658" i="2"/>
  <c r="O3659" i="2"/>
  <c r="O3660" i="2"/>
  <c r="O3661" i="2"/>
  <c r="O3662" i="2"/>
  <c r="O3663" i="2"/>
  <c r="O3664" i="2"/>
  <c r="O3665" i="2"/>
  <c r="O3666" i="2"/>
  <c r="O3667" i="2"/>
  <c r="O3668" i="2"/>
  <c r="O3669" i="2"/>
  <c r="O3670" i="2"/>
  <c r="O3671" i="2"/>
  <c r="O3672" i="2"/>
  <c r="O3673" i="2"/>
  <c r="O3674" i="2"/>
  <c r="O3675" i="2"/>
  <c r="O3676" i="2"/>
  <c r="O3677" i="2"/>
  <c r="O3678" i="2"/>
  <c r="O3679" i="2"/>
  <c r="O3680" i="2"/>
  <c r="O3681" i="2"/>
  <c r="O3682" i="2"/>
  <c r="O3683" i="2"/>
  <c r="O3684" i="2"/>
  <c r="O3685" i="2"/>
  <c r="O3686" i="2"/>
  <c r="O3687" i="2"/>
  <c r="O3688" i="2"/>
  <c r="O3689" i="2"/>
  <c r="O3690" i="2"/>
  <c r="O3691" i="2"/>
  <c r="O3692" i="2"/>
  <c r="O3693" i="2"/>
  <c r="O3694" i="2"/>
  <c r="O3695" i="2"/>
  <c r="O3696" i="2"/>
  <c r="O3697" i="2"/>
  <c r="O3698" i="2"/>
  <c r="O3699" i="2"/>
  <c r="O3700" i="2"/>
  <c r="O3701" i="2"/>
  <c r="O3702" i="2"/>
  <c r="O3703" i="2"/>
  <c r="O3704" i="2"/>
  <c r="O3705" i="2"/>
  <c r="O3706" i="2"/>
  <c r="O3707" i="2"/>
  <c r="O3708" i="2"/>
  <c r="O3709" i="2"/>
  <c r="O3710" i="2"/>
  <c r="O3711" i="2"/>
  <c r="O3712" i="2"/>
  <c r="O3713" i="2"/>
  <c r="O3714" i="2"/>
  <c r="O3715" i="2"/>
  <c r="O3716" i="2"/>
  <c r="O3717" i="2"/>
  <c r="O3718" i="2"/>
  <c r="O3719" i="2"/>
  <c r="O3720" i="2"/>
  <c r="O3721" i="2"/>
  <c r="O3722" i="2"/>
  <c r="O3723" i="2"/>
  <c r="O3724" i="2"/>
  <c r="O3725" i="2"/>
  <c r="O3726" i="2"/>
  <c r="O3727" i="2"/>
  <c r="O3728" i="2"/>
  <c r="O3729" i="2"/>
  <c r="O3730" i="2"/>
  <c r="O3731" i="2"/>
  <c r="O3732" i="2"/>
  <c r="O3733" i="2"/>
  <c r="O3734" i="2"/>
  <c r="O3735" i="2"/>
  <c r="O3736" i="2"/>
  <c r="O3737" i="2"/>
  <c r="O3738" i="2"/>
  <c r="O3739" i="2"/>
  <c r="O3740" i="2"/>
  <c r="O3741" i="2"/>
  <c r="O3742" i="2"/>
  <c r="O3743" i="2"/>
  <c r="O3744" i="2"/>
  <c r="O3745" i="2"/>
  <c r="O3746" i="2"/>
  <c r="O3747" i="2"/>
  <c r="O3748" i="2"/>
  <c r="O3749" i="2"/>
  <c r="O3750" i="2"/>
  <c r="O3751" i="2"/>
  <c r="O3752" i="2"/>
  <c r="O3753" i="2"/>
  <c r="O3754" i="2"/>
  <c r="O3755" i="2"/>
  <c r="O3756" i="2"/>
  <c r="O3757" i="2"/>
  <c r="O3758" i="2"/>
  <c r="O3759" i="2"/>
  <c r="O3760" i="2"/>
  <c r="O3761" i="2"/>
  <c r="O3762" i="2"/>
  <c r="O3763" i="2"/>
  <c r="O3764" i="2"/>
  <c r="O3765" i="2"/>
  <c r="O3766" i="2"/>
  <c r="O3767" i="2"/>
  <c r="O3768" i="2"/>
  <c r="O3769" i="2"/>
  <c r="O3770" i="2"/>
  <c r="O3771" i="2"/>
  <c r="O3772" i="2"/>
  <c r="O3773" i="2"/>
  <c r="O3774" i="2"/>
  <c r="O3775" i="2"/>
  <c r="O3776" i="2"/>
  <c r="O3777" i="2"/>
  <c r="O3778" i="2"/>
  <c r="O3779" i="2"/>
  <c r="O3780" i="2"/>
  <c r="O3781" i="2"/>
  <c r="O3782" i="2"/>
  <c r="O3783" i="2"/>
  <c r="O3784" i="2"/>
  <c r="O3785" i="2"/>
  <c r="O3786" i="2"/>
  <c r="O3787" i="2"/>
  <c r="O3788" i="2"/>
  <c r="O3789" i="2"/>
  <c r="O3790" i="2"/>
  <c r="O3791" i="2"/>
  <c r="O3792" i="2"/>
  <c r="O3793" i="2"/>
  <c r="O3794" i="2"/>
  <c r="O3795" i="2"/>
  <c r="O3796" i="2"/>
  <c r="O3797" i="2"/>
  <c r="O3798" i="2"/>
  <c r="O3799" i="2"/>
  <c r="O3800" i="2"/>
  <c r="O3801" i="2"/>
  <c r="O3802" i="2"/>
  <c r="O3803" i="2"/>
  <c r="O3804" i="2"/>
  <c r="O3805" i="2"/>
  <c r="O3806" i="2"/>
  <c r="O3807" i="2"/>
  <c r="O3808" i="2"/>
  <c r="O3809" i="2"/>
  <c r="O3810" i="2"/>
  <c r="O3811" i="2"/>
  <c r="O3812" i="2"/>
  <c r="O3813" i="2"/>
  <c r="O3814" i="2"/>
  <c r="O3815" i="2"/>
  <c r="O3816" i="2"/>
  <c r="O3817" i="2"/>
  <c r="O3818" i="2"/>
  <c r="O3819" i="2"/>
  <c r="O3820" i="2"/>
  <c r="O3821" i="2"/>
  <c r="O3822" i="2"/>
  <c r="O3823" i="2"/>
  <c r="O3824" i="2"/>
  <c r="O3825" i="2"/>
  <c r="O3826" i="2"/>
  <c r="O3827" i="2"/>
  <c r="O3828" i="2"/>
  <c r="O3829" i="2"/>
  <c r="O3830" i="2"/>
  <c r="O3831" i="2"/>
  <c r="O3832" i="2"/>
  <c r="O3833" i="2"/>
  <c r="O3834" i="2"/>
  <c r="O3835" i="2"/>
  <c r="O3836" i="2"/>
  <c r="O3837" i="2"/>
  <c r="O3838" i="2"/>
  <c r="O3839" i="2"/>
  <c r="O3840" i="2"/>
  <c r="O3841" i="2"/>
  <c r="O3842" i="2"/>
  <c r="O3843" i="2"/>
  <c r="O3844" i="2"/>
  <c r="O3845" i="2"/>
  <c r="O3846" i="2"/>
  <c r="O3847" i="2"/>
  <c r="O3848" i="2"/>
  <c r="O3849" i="2"/>
  <c r="O3850" i="2"/>
  <c r="O3851" i="2"/>
  <c r="O3852" i="2"/>
  <c r="O3853" i="2"/>
  <c r="O3854" i="2"/>
  <c r="O3855" i="2"/>
  <c r="O3856" i="2"/>
  <c r="O3857" i="2"/>
  <c r="O3858" i="2"/>
  <c r="O3859" i="2"/>
  <c r="O3860" i="2"/>
  <c r="O3861" i="2"/>
  <c r="O3862" i="2"/>
  <c r="O3863" i="2"/>
  <c r="O3864" i="2"/>
  <c r="O3865" i="2"/>
  <c r="O3866" i="2"/>
  <c r="O3867" i="2"/>
  <c r="O3868" i="2"/>
  <c r="O3869" i="2"/>
  <c r="O3870" i="2"/>
  <c r="O3871" i="2"/>
  <c r="O3872" i="2"/>
  <c r="O3873" i="2"/>
  <c r="O3874" i="2"/>
  <c r="O3875" i="2"/>
  <c r="O3876" i="2"/>
  <c r="O3877" i="2"/>
  <c r="O3878" i="2"/>
  <c r="O3879" i="2"/>
  <c r="O3880" i="2"/>
  <c r="O3881" i="2"/>
  <c r="O3882" i="2"/>
  <c r="O3883" i="2"/>
  <c r="O3884" i="2"/>
  <c r="O3885" i="2"/>
  <c r="O3886" i="2"/>
  <c r="O3887" i="2"/>
  <c r="O3888" i="2"/>
  <c r="O3889" i="2"/>
  <c r="O3890" i="2"/>
  <c r="O3891" i="2"/>
  <c r="O3892" i="2"/>
  <c r="O3893" i="2"/>
  <c r="O3894" i="2"/>
  <c r="O3895" i="2"/>
  <c r="O3896" i="2"/>
  <c r="O3897" i="2"/>
  <c r="O3898" i="2"/>
  <c r="O3899" i="2"/>
  <c r="O3900" i="2"/>
  <c r="O3901" i="2"/>
  <c r="O3902" i="2"/>
  <c r="O3903" i="2"/>
  <c r="O3904" i="2"/>
  <c r="O3905" i="2"/>
  <c r="O3906" i="2"/>
  <c r="O3907" i="2"/>
  <c r="O3908" i="2"/>
  <c r="O3909" i="2"/>
  <c r="O3910" i="2"/>
  <c r="O3911" i="2"/>
  <c r="O3912" i="2"/>
  <c r="O3913" i="2"/>
  <c r="O3914" i="2"/>
  <c r="O3915" i="2"/>
  <c r="O3916" i="2"/>
  <c r="O3917" i="2"/>
  <c r="O3918" i="2"/>
  <c r="O3919" i="2"/>
  <c r="O3920" i="2"/>
  <c r="O3921" i="2"/>
  <c r="O3922" i="2"/>
  <c r="O3923" i="2"/>
  <c r="O3924" i="2"/>
  <c r="O3925" i="2"/>
  <c r="O3926" i="2"/>
  <c r="O3927" i="2"/>
  <c r="O3928" i="2"/>
  <c r="O3929" i="2"/>
  <c r="O3930" i="2"/>
  <c r="O3931" i="2"/>
  <c r="O3932" i="2"/>
  <c r="O3933" i="2"/>
  <c r="O3934" i="2"/>
  <c r="O3935" i="2"/>
  <c r="O3936" i="2"/>
  <c r="O3937" i="2"/>
  <c r="O3938" i="2"/>
  <c r="O3939" i="2"/>
  <c r="O3940" i="2"/>
  <c r="O3941" i="2"/>
  <c r="O3942" i="2"/>
  <c r="O3943" i="2"/>
  <c r="O3944" i="2"/>
  <c r="O3945" i="2"/>
  <c r="O3946" i="2"/>
  <c r="O3947" i="2"/>
  <c r="O3948" i="2"/>
  <c r="O3949" i="2"/>
  <c r="O3950" i="2"/>
  <c r="O3951" i="2"/>
  <c r="O3952" i="2"/>
  <c r="O3953" i="2"/>
  <c r="O3954" i="2"/>
  <c r="O3955" i="2"/>
  <c r="O3956" i="2"/>
  <c r="O3957" i="2"/>
  <c r="O3958" i="2"/>
  <c r="O3959" i="2"/>
  <c r="O3960" i="2"/>
  <c r="O3961" i="2"/>
  <c r="O3962" i="2"/>
  <c r="O3963" i="2"/>
  <c r="O3964" i="2"/>
  <c r="O3965" i="2"/>
  <c r="O3966" i="2"/>
  <c r="O3967" i="2"/>
  <c r="O3968" i="2"/>
  <c r="O3969" i="2"/>
  <c r="O3970" i="2"/>
  <c r="O3971" i="2"/>
  <c r="O3972" i="2"/>
  <c r="O3973" i="2"/>
  <c r="O3974" i="2"/>
  <c r="O3975" i="2"/>
  <c r="O3976" i="2"/>
  <c r="O3977" i="2"/>
  <c r="O3978" i="2"/>
  <c r="O3979" i="2"/>
  <c r="O3980" i="2"/>
  <c r="O3981" i="2"/>
  <c r="O3982" i="2"/>
  <c r="O3983" i="2"/>
  <c r="O3984" i="2"/>
  <c r="O3985" i="2"/>
  <c r="O3986" i="2"/>
  <c r="O3987" i="2"/>
  <c r="O3988" i="2"/>
  <c r="O3989" i="2"/>
  <c r="O3990" i="2"/>
  <c r="O3991" i="2"/>
  <c r="O3992" i="2"/>
  <c r="O3993" i="2"/>
  <c r="O3994" i="2"/>
  <c r="O3995" i="2"/>
  <c r="O3996" i="2"/>
  <c r="O3997" i="2"/>
  <c r="O3998" i="2"/>
  <c r="O3999" i="2"/>
  <c r="O4000" i="2"/>
  <c r="O4001" i="2"/>
  <c r="O4002" i="2"/>
  <c r="O4003" i="2"/>
  <c r="O4004" i="2"/>
  <c r="O4005" i="2"/>
  <c r="O4006" i="2"/>
  <c r="O4007" i="2"/>
  <c r="O4008" i="2"/>
  <c r="O4009" i="2"/>
  <c r="O4010" i="2"/>
  <c r="O4011" i="2"/>
  <c r="O4012" i="2"/>
  <c r="O4013" i="2"/>
  <c r="O4014" i="2"/>
  <c r="O4015" i="2"/>
  <c r="O4016" i="2"/>
  <c r="O4017" i="2"/>
  <c r="O4018" i="2"/>
  <c r="O4019" i="2"/>
  <c r="O4020" i="2"/>
  <c r="O4021" i="2"/>
  <c r="O4022" i="2"/>
  <c r="O4023" i="2"/>
  <c r="O4024" i="2"/>
  <c r="O4025" i="2"/>
  <c r="O4026" i="2"/>
  <c r="O4027" i="2"/>
  <c r="O4028" i="2"/>
  <c r="O4029" i="2"/>
  <c r="O4030" i="2"/>
  <c r="O4031" i="2"/>
  <c r="O4032" i="2"/>
  <c r="O4033" i="2"/>
  <c r="O4034" i="2"/>
  <c r="O4035" i="2"/>
  <c r="O4036" i="2"/>
  <c r="O4037" i="2"/>
  <c r="O4038" i="2"/>
  <c r="O4039" i="2"/>
  <c r="O4040" i="2"/>
  <c r="O4041" i="2"/>
  <c r="O4042" i="2"/>
  <c r="O4043" i="2"/>
  <c r="O4044" i="2"/>
  <c r="O4045" i="2"/>
  <c r="O4046" i="2"/>
  <c r="O4047" i="2"/>
  <c r="O4048" i="2"/>
  <c r="O4049" i="2"/>
  <c r="O4050" i="2"/>
  <c r="O4051" i="2"/>
  <c r="O4052" i="2"/>
  <c r="O4053" i="2"/>
  <c r="O4054" i="2"/>
  <c r="O4055" i="2"/>
  <c r="O4056" i="2"/>
  <c r="O4057" i="2"/>
  <c r="O4058" i="2"/>
  <c r="O4059" i="2"/>
  <c r="O4060" i="2"/>
  <c r="O4061" i="2"/>
  <c r="O4062" i="2"/>
  <c r="O4063" i="2"/>
  <c r="O4064" i="2"/>
  <c r="O4065" i="2"/>
  <c r="O4066" i="2"/>
  <c r="O4067" i="2"/>
  <c r="O4068" i="2"/>
  <c r="O4069" i="2"/>
  <c r="O4070" i="2"/>
  <c r="O4071" i="2"/>
  <c r="O4072" i="2"/>
  <c r="O4073" i="2"/>
  <c r="O4074" i="2"/>
  <c r="O4075" i="2"/>
  <c r="O4076" i="2"/>
  <c r="O4077" i="2"/>
  <c r="O4078" i="2"/>
  <c r="O4079" i="2"/>
  <c r="O4080" i="2"/>
  <c r="O4081" i="2"/>
  <c r="O4082" i="2"/>
  <c r="O4083" i="2"/>
  <c r="O4084" i="2"/>
  <c r="O4085" i="2"/>
  <c r="O4086" i="2"/>
  <c r="O4087" i="2"/>
  <c r="O4088" i="2"/>
  <c r="O4089" i="2"/>
  <c r="O4090" i="2"/>
  <c r="O4091" i="2"/>
  <c r="O4092" i="2"/>
  <c r="O4093" i="2"/>
  <c r="O4094" i="2"/>
  <c r="O4095" i="2"/>
  <c r="O4096" i="2"/>
  <c r="O4097" i="2"/>
  <c r="O4098" i="2"/>
  <c r="O4099" i="2"/>
  <c r="O4100" i="2"/>
  <c r="O4101" i="2"/>
  <c r="O4102" i="2"/>
  <c r="O4103" i="2"/>
  <c r="O4104" i="2"/>
  <c r="O4105" i="2"/>
  <c r="O4106" i="2"/>
  <c r="O4107" i="2"/>
  <c r="O4108" i="2"/>
  <c r="O4109" i="2"/>
  <c r="O4110" i="2"/>
  <c r="O4111" i="2"/>
  <c r="O4112" i="2"/>
  <c r="O4113" i="2"/>
  <c r="O4114" i="2"/>
  <c r="O4115" i="2"/>
  <c r="P3" i="2"/>
  <c r="P4" i="2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5" i="2"/>
  <c r="P86" i="2"/>
  <c r="P87" i="2"/>
  <c r="P88" i="2"/>
  <c r="P89" i="2"/>
  <c r="P90" i="2"/>
  <c r="P91" i="2"/>
  <c r="P92" i="2"/>
  <c r="P93" i="2"/>
  <c r="P94" i="2"/>
  <c r="P95" i="2"/>
  <c r="P96" i="2"/>
  <c r="P97" i="2"/>
  <c r="P98" i="2"/>
  <c r="P99" i="2"/>
  <c r="P100" i="2"/>
  <c r="P101" i="2"/>
  <c r="P102" i="2"/>
  <c r="P103" i="2"/>
  <c r="P104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5" i="2"/>
  <c r="P126" i="2"/>
  <c r="P127" i="2"/>
  <c r="P128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4" i="2"/>
  <c r="P325" i="2"/>
  <c r="P326" i="2"/>
  <c r="P327" i="2"/>
  <c r="P328" i="2"/>
  <c r="P329" i="2"/>
  <c r="P330" i="2"/>
  <c r="P331" i="2"/>
  <c r="P332" i="2"/>
  <c r="P333" i="2"/>
  <c r="P334" i="2"/>
  <c r="P335" i="2"/>
  <c r="P336" i="2"/>
  <c r="P337" i="2"/>
  <c r="P338" i="2"/>
  <c r="P339" i="2"/>
  <c r="P340" i="2"/>
  <c r="P341" i="2"/>
  <c r="P342" i="2"/>
  <c r="P343" i="2"/>
  <c r="P344" i="2"/>
  <c r="P345" i="2"/>
  <c r="P346" i="2"/>
  <c r="P347" i="2"/>
  <c r="P348" i="2"/>
  <c r="P349" i="2"/>
  <c r="P350" i="2"/>
  <c r="P351" i="2"/>
  <c r="P352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P368" i="2"/>
  <c r="P369" i="2"/>
  <c r="P370" i="2"/>
  <c r="P371" i="2"/>
  <c r="P372" i="2"/>
  <c r="P373" i="2"/>
  <c r="P374" i="2"/>
  <c r="P375" i="2"/>
  <c r="P376" i="2"/>
  <c r="P377" i="2"/>
  <c r="P378" i="2"/>
  <c r="P379" i="2"/>
  <c r="P380" i="2"/>
  <c r="P381" i="2"/>
  <c r="P382" i="2"/>
  <c r="P383" i="2"/>
  <c r="P384" i="2"/>
  <c r="P385" i="2"/>
  <c r="P386" i="2"/>
  <c r="P387" i="2"/>
  <c r="P388" i="2"/>
  <c r="P389" i="2"/>
  <c r="P390" i="2"/>
  <c r="P391" i="2"/>
  <c r="P392" i="2"/>
  <c r="P393" i="2"/>
  <c r="P394" i="2"/>
  <c r="P395" i="2"/>
  <c r="P396" i="2"/>
  <c r="P397" i="2"/>
  <c r="P398" i="2"/>
  <c r="P399" i="2"/>
  <c r="P400" i="2"/>
  <c r="P401" i="2"/>
  <c r="P402" i="2"/>
  <c r="P403" i="2"/>
  <c r="P404" i="2"/>
  <c r="P405" i="2"/>
  <c r="P406" i="2"/>
  <c r="P407" i="2"/>
  <c r="P408" i="2"/>
  <c r="P409" i="2"/>
  <c r="P410" i="2"/>
  <c r="P411" i="2"/>
  <c r="P412" i="2"/>
  <c r="P413" i="2"/>
  <c r="P414" i="2"/>
  <c r="P415" i="2"/>
  <c r="P416" i="2"/>
  <c r="P417" i="2"/>
  <c r="P418" i="2"/>
  <c r="P419" i="2"/>
  <c r="P420" i="2"/>
  <c r="P421" i="2"/>
  <c r="P422" i="2"/>
  <c r="P423" i="2"/>
  <c r="P424" i="2"/>
  <c r="P425" i="2"/>
  <c r="P426" i="2"/>
  <c r="P427" i="2"/>
  <c r="P428" i="2"/>
  <c r="P429" i="2"/>
  <c r="P430" i="2"/>
  <c r="P431" i="2"/>
  <c r="P432" i="2"/>
  <c r="P433" i="2"/>
  <c r="P434" i="2"/>
  <c r="P435" i="2"/>
  <c r="P436" i="2"/>
  <c r="P437" i="2"/>
  <c r="P438" i="2"/>
  <c r="P439" i="2"/>
  <c r="P440" i="2"/>
  <c r="P441" i="2"/>
  <c r="P442" i="2"/>
  <c r="P443" i="2"/>
  <c r="P444" i="2"/>
  <c r="P445" i="2"/>
  <c r="P446" i="2"/>
  <c r="P447" i="2"/>
  <c r="P448" i="2"/>
  <c r="P449" i="2"/>
  <c r="P450" i="2"/>
  <c r="P451" i="2"/>
  <c r="P452" i="2"/>
  <c r="P453" i="2"/>
  <c r="P454" i="2"/>
  <c r="P455" i="2"/>
  <c r="P456" i="2"/>
  <c r="P457" i="2"/>
  <c r="P458" i="2"/>
  <c r="P459" i="2"/>
  <c r="P460" i="2"/>
  <c r="P461" i="2"/>
  <c r="P462" i="2"/>
  <c r="P463" i="2"/>
  <c r="P464" i="2"/>
  <c r="P465" i="2"/>
  <c r="P466" i="2"/>
  <c r="P467" i="2"/>
  <c r="P468" i="2"/>
  <c r="P469" i="2"/>
  <c r="P470" i="2"/>
  <c r="P471" i="2"/>
  <c r="P472" i="2"/>
  <c r="P473" i="2"/>
  <c r="P474" i="2"/>
  <c r="P475" i="2"/>
  <c r="P476" i="2"/>
  <c r="P477" i="2"/>
  <c r="P478" i="2"/>
  <c r="P479" i="2"/>
  <c r="P480" i="2"/>
  <c r="P481" i="2"/>
  <c r="P482" i="2"/>
  <c r="P483" i="2"/>
  <c r="P484" i="2"/>
  <c r="P485" i="2"/>
  <c r="P486" i="2"/>
  <c r="P487" i="2"/>
  <c r="P488" i="2"/>
  <c r="P489" i="2"/>
  <c r="P490" i="2"/>
  <c r="P491" i="2"/>
  <c r="P492" i="2"/>
  <c r="P493" i="2"/>
  <c r="P494" i="2"/>
  <c r="P495" i="2"/>
  <c r="P496" i="2"/>
  <c r="P497" i="2"/>
  <c r="P498" i="2"/>
  <c r="P499" i="2"/>
  <c r="P500" i="2"/>
  <c r="P501" i="2"/>
  <c r="P502" i="2"/>
  <c r="P503" i="2"/>
  <c r="P504" i="2"/>
  <c r="P505" i="2"/>
  <c r="P506" i="2"/>
  <c r="P507" i="2"/>
  <c r="P508" i="2"/>
  <c r="P509" i="2"/>
  <c r="P510" i="2"/>
  <c r="P511" i="2"/>
  <c r="P512" i="2"/>
  <c r="P513" i="2"/>
  <c r="P514" i="2"/>
  <c r="P515" i="2"/>
  <c r="P516" i="2"/>
  <c r="P517" i="2"/>
  <c r="P518" i="2"/>
  <c r="P519" i="2"/>
  <c r="P520" i="2"/>
  <c r="P521" i="2"/>
  <c r="P522" i="2"/>
  <c r="P523" i="2"/>
  <c r="P524" i="2"/>
  <c r="P525" i="2"/>
  <c r="P526" i="2"/>
  <c r="P527" i="2"/>
  <c r="P528" i="2"/>
  <c r="P529" i="2"/>
  <c r="P530" i="2"/>
  <c r="P531" i="2"/>
  <c r="P532" i="2"/>
  <c r="P533" i="2"/>
  <c r="P534" i="2"/>
  <c r="P535" i="2"/>
  <c r="P536" i="2"/>
  <c r="P537" i="2"/>
  <c r="P538" i="2"/>
  <c r="P539" i="2"/>
  <c r="P540" i="2"/>
  <c r="P541" i="2"/>
  <c r="P542" i="2"/>
  <c r="P543" i="2"/>
  <c r="P544" i="2"/>
  <c r="P545" i="2"/>
  <c r="P546" i="2"/>
  <c r="P547" i="2"/>
  <c r="P548" i="2"/>
  <c r="P549" i="2"/>
  <c r="P550" i="2"/>
  <c r="P551" i="2"/>
  <c r="P552" i="2"/>
  <c r="P553" i="2"/>
  <c r="P554" i="2"/>
  <c r="P555" i="2"/>
  <c r="P556" i="2"/>
  <c r="P557" i="2"/>
  <c r="P558" i="2"/>
  <c r="P559" i="2"/>
  <c r="P560" i="2"/>
  <c r="P561" i="2"/>
  <c r="P562" i="2"/>
  <c r="P563" i="2"/>
  <c r="P564" i="2"/>
  <c r="P565" i="2"/>
  <c r="P566" i="2"/>
  <c r="P567" i="2"/>
  <c r="P568" i="2"/>
  <c r="P569" i="2"/>
  <c r="P570" i="2"/>
  <c r="P571" i="2"/>
  <c r="P572" i="2"/>
  <c r="P573" i="2"/>
  <c r="P574" i="2"/>
  <c r="P575" i="2"/>
  <c r="P576" i="2"/>
  <c r="P577" i="2"/>
  <c r="P578" i="2"/>
  <c r="P579" i="2"/>
  <c r="P580" i="2"/>
  <c r="P581" i="2"/>
  <c r="P582" i="2"/>
  <c r="P583" i="2"/>
  <c r="P584" i="2"/>
  <c r="P585" i="2"/>
  <c r="P586" i="2"/>
  <c r="P587" i="2"/>
  <c r="P588" i="2"/>
  <c r="P589" i="2"/>
  <c r="P590" i="2"/>
  <c r="P591" i="2"/>
  <c r="P592" i="2"/>
  <c r="P593" i="2"/>
  <c r="P594" i="2"/>
  <c r="P595" i="2"/>
  <c r="P596" i="2"/>
  <c r="P597" i="2"/>
  <c r="P598" i="2"/>
  <c r="P599" i="2"/>
  <c r="P600" i="2"/>
  <c r="P601" i="2"/>
  <c r="P602" i="2"/>
  <c r="P603" i="2"/>
  <c r="P604" i="2"/>
  <c r="P605" i="2"/>
  <c r="P606" i="2"/>
  <c r="P607" i="2"/>
  <c r="P608" i="2"/>
  <c r="P609" i="2"/>
  <c r="P610" i="2"/>
  <c r="P611" i="2"/>
  <c r="P612" i="2"/>
  <c r="P613" i="2"/>
  <c r="P614" i="2"/>
  <c r="P615" i="2"/>
  <c r="P616" i="2"/>
  <c r="P617" i="2"/>
  <c r="P618" i="2"/>
  <c r="P619" i="2"/>
  <c r="P620" i="2"/>
  <c r="P621" i="2"/>
  <c r="P622" i="2"/>
  <c r="P623" i="2"/>
  <c r="P624" i="2"/>
  <c r="P625" i="2"/>
  <c r="P626" i="2"/>
  <c r="P627" i="2"/>
  <c r="P628" i="2"/>
  <c r="P629" i="2"/>
  <c r="P630" i="2"/>
  <c r="P631" i="2"/>
  <c r="P632" i="2"/>
  <c r="P633" i="2"/>
  <c r="P634" i="2"/>
  <c r="P635" i="2"/>
  <c r="P636" i="2"/>
  <c r="P637" i="2"/>
  <c r="P638" i="2"/>
  <c r="P639" i="2"/>
  <c r="P640" i="2"/>
  <c r="P641" i="2"/>
  <c r="P642" i="2"/>
  <c r="P643" i="2"/>
  <c r="P644" i="2"/>
  <c r="P645" i="2"/>
  <c r="P646" i="2"/>
  <c r="P647" i="2"/>
  <c r="P648" i="2"/>
  <c r="P649" i="2"/>
  <c r="P650" i="2"/>
  <c r="P651" i="2"/>
  <c r="P652" i="2"/>
  <c r="P653" i="2"/>
  <c r="P654" i="2"/>
  <c r="P655" i="2"/>
  <c r="P656" i="2"/>
  <c r="P657" i="2"/>
  <c r="P658" i="2"/>
  <c r="P659" i="2"/>
  <c r="P660" i="2"/>
  <c r="P661" i="2"/>
  <c r="P662" i="2"/>
  <c r="P663" i="2"/>
  <c r="P664" i="2"/>
  <c r="P665" i="2"/>
  <c r="P666" i="2"/>
  <c r="P667" i="2"/>
  <c r="P668" i="2"/>
  <c r="P669" i="2"/>
  <c r="P670" i="2"/>
  <c r="P671" i="2"/>
  <c r="P672" i="2"/>
  <c r="P673" i="2"/>
  <c r="P674" i="2"/>
  <c r="P675" i="2"/>
  <c r="P676" i="2"/>
  <c r="P677" i="2"/>
  <c r="P678" i="2"/>
  <c r="P679" i="2"/>
  <c r="P680" i="2"/>
  <c r="P681" i="2"/>
  <c r="P682" i="2"/>
  <c r="P683" i="2"/>
  <c r="P684" i="2"/>
  <c r="P685" i="2"/>
  <c r="P686" i="2"/>
  <c r="P687" i="2"/>
  <c r="P688" i="2"/>
  <c r="P689" i="2"/>
  <c r="P690" i="2"/>
  <c r="P691" i="2"/>
  <c r="P692" i="2"/>
  <c r="P693" i="2"/>
  <c r="P694" i="2"/>
  <c r="P695" i="2"/>
  <c r="P696" i="2"/>
  <c r="P697" i="2"/>
  <c r="P698" i="2"/>
  <c r="P699" i="2"/>
  <c r="P700" i="2"/>
  <c r="P701" i="2"/>
  <c r="P702" i="2"/>
  <c r="P703" i="2"/>
  <c r="P704" i="2"/>
  <c r="P705" i="2"/>
  <c r="P706" i="2"/>
  <c r="P707" i="2"/>
  <c r="P708" i="2"/>
  <c r="P709" i="2"/>
  <c r="P710" i="2"/>
  <c r="P711" i="2"/>
  <c r="P712" i="2"/>
  <c r="P713" i="2"/>
  <c r="P714" i="2"/>
  <c r="P715" i="2"/>
  <c r="P716" i="2"/>
  <c r="P717" i="2"/>
  <c r="P718" i="2"/>
  <c r="P719" i="2"/>
  <c r="P720" i="2"/>
  <c r="P721" i="2"/>
  <c r="P722" i="2"/>
  <c r="P723" i="2"/>
  <c r="P724" i="2"/>
  <c r="P725" i="2"/>
  <c r="P726" i="2"/>
  <c r="P727" i="2"/>
  <c r="P728" i="2"/>
  <c r="P729" i="2"/>
  <c r="P730" i="2"/>
  <c r="P731" i="2"/>
  <c r="P732" i="2"/>
  <c r="P733" i="2"/>
  <c r="P734" i="2"/>
  <c r="P735" i="2"/>
  <c r="P736" i="2"/>
  <c r="P737" i="2"/>
  <c r="P738" i="2"/>
  <c r="P739" i="2"/>
  <c r="P740" i="2"/>
  <c r="P741" i="2"/>
  <c r="P742" i="2"/>
  <c r="P743" i="2"/>
  <c r="P744" i="2"/>
  <c r="P745" i="2"/>
  <c r="P746" i="2"/>
  <c r="P747" i="2"/>
  <c r="P748" i="2"/>
  <c r="P749" i="2"/>
  <c r="P750" i="2"/>
  <c r="P751" i="2"/>
  <c r="P752" i="2"/>
  <c r="P753" i="2"/>
  <c r="P754" i="2"/>
  <c r="P755" i="2"/>
  <c r="P756" i="2"/>
  <c r="P757" i="2"/>
  <c r="P758" i="2"/>
  <c r="P759" i="2"/>
  <c r="P760" i="2"/>
  <c r="P761" i="2"/>
  <c r="P762" i="2"/>
  <c r="P763" i="2"/>
  <c r="P764" i="2"/>
  <c r="P765" i="2"/>
  <c r="P766" i="2"/>
  <c r="P767" i="2"/>
  <c r="P768" i="2"/>
  <c r="P769" i="2"/>
  <c r="P770" i="2"/>
  <c r="P771" i="2"/>
  <c r="P772" i="2"/>
  <c r="P773" i="2"/>
  <c r="P774" i="2"/>
  <c r="P775" i="2"/>
  <c r="P776" i="2"/>
  <c r="P777" i="2"/>
  <c r="P778" i="2"/>
  <c r="P779" i="2"/>
  <c r="P780" i="2"/>
  <c r="P781" i="2"/>
  <c r="P782" i="2"/>
  <c r="P783" i="2"/>
  <c r="P784" i="2"/>
  <c r="P785" i="2"/>
  <c r="P786" i="2"/>
  <c r="P787" i="2"/>
  <c r="P788" i="2"/>
  <c r="P789" i="2"/>
  <c r="P790" i="2"/>
  <c r="P791" i="2"/>
  <c r="P792" i="2"/>
  <c r="P793" i="2"/>
  <c r="P794" i="2"/>
  <c r="P795" i="2"/>
  <c r="P796" i="2"/>
  <c r="P797" i="2"/>
  <c r="P798" i="2"/>
  <c r="P799" i="2"/>
  <c r="P800" i="2"/>
  <c r="P801" i="2"/>
  <c r="P802" i="2"/>
  <c r="P803" i="2"/>
  <c r="P804" i="2"/>
  <c r="P805" i="2"/>
  <c r="P806" i="2"/>
  <c r="P807" i="2"/>
  <c r="P808" i="2"/>
  <c r="P809" i="2"/>
  <c r="P810" i="2"/>
  <c r="P811" i="2"/>
  <c r="P812" i="2"/>
  <c r="P813" i="2"/>
  <c r="P814" i="2"/>
  <c r="P815" i="2"/>
  <c r="P816" i="2"/>
  <c r="P817" i="2"/>
  <c r="P818" i="2"/>
  <c r="P819" i="2"/>
  <c r="P820" i="2"/>
  <c r="P821" i="2"/>
  <c r="P822" i="2"/>
  <c r="P823" i="2"/>
  <c r="P824" i="2"/>
  <c r="P825" i="2"/>
  <c r="P826" i="2"/>
  <c r="P827" i="2"/>
  <c r="P828" i="2"/>
  <c r="P829" i="2"/>
  <c r="P830" i="2"/>
  <c r="P831" i="2"/>
  <c r="P832" i="2"/>
  <c r="P833" i="2"/>
  <c r="P834" i="2"/>
  <c r="P835" i="2"/>
  <c r="P836" i="2"/>
  <c r="P837" i="2"/>
  <c r="P838" i="2"/>
  <c r="P839" i="2"/>
  <c r="P840" i="2"/>
  <c r="P841" i="2"/>
  <c r="P842" i="2"/>
  <c r="P843" i="2"/>
  <c r="P844" i="2"/>
  <c r="P845" i="2"/>
  <c r="P846" i="2"/>
  <c r="P847" i="2"/>
  <c r="P848" i="2"/>
  <c r="P849" i="2"/>
  <c r="P850" i="2"/>
  <c r="P851" i="2"/>
  <c r="P852" i="2"/>
  <c r="P853" i="2"/>
  <c r="P854" i="2"/>
  <c r="P855" i="2"/>
  <c r="P856" i="2"/>
  <c r="P857" i="2"/>
  <c r="P858" i="2"/>
  <c r="P859" i="2"/>
  <c r="P860" i="2"/>
  <c r="P861" i="2"/>
  <c r="P862" i="2"/>
  <c r="P863" i="2"/>
  <c r="P864" i="2"/>
  <c r="P865" i="2"/>
  <c r="P866" i="2"/>
  <c r="P867" i="2"/>
  <c r="P868" i="2"/>
  <c r="P869" i="2"/>
  <c r="P870" i="2"/>
  <c r="P871" i="2"/>
  <c r="P872" i="2"/>
  <c r="P873" i="2"/>
  <c r="P874" i="2"/>
  <c r="P875" i="2"/>
  <c r="P876" i="2"/>
  <c r="P877" i="2"/>
  <c r="P878" i="2"/>
  <c r="P879" i="2"/>
  <c r="P880" i="2"/>
  <c r="P881" i="2"/>
  <c r="P882" i="2"/>
  <c r="P883" i="2"/>
  <c r="P884" i="2"/>
  <c r="P885" i="2"/>
  <c r="P886" i="2"/>
  <c r="P887" i="2"/>
  <c r="P888" i="2"/>
  <c r="P889" i="2"/>
  <c r="P890" i="2"/>
  <c r="P891" i="2"/>
  <c r="P892" i="2"/>
  <c r="P893" i="2"/>
  <c r="P894" i="2"/>
  <c r="P895" i="2"/>
  <c r="P896" i="2"/>
  <c r="P897" i="2"/>
  <c r="P898" i="2"/>
  <c r="P899" i="2"/>
  <c r="P900" i="2"/>
  <c r="P901" i="2"/>
  <c r="P902" i="2"/>
  <c r="P903" i="2"/>
  <c r="P904" i="2"/>
  <c r="P905" i="2"/>
  <c r="P906" i="2"/>
  <c r="P907" i="2"/>
  <c r="P908" i="2"/>
  <c r="P909" i="2"/>
  <c r="P910" i="2"/>
  <c r="P911" i="2"/>
  <c r="P912" i="2"/>
  <c r="P913" i="2"/>
  <c r="P914" i="2"/>
  <c r="P915" i="2"/>
  <c r="P916" i="2"/>
  <c r="P917" i="2"/>
  <c r="P918" i="2"/>
  <c r="P919" i="2"/>
  <c r="P920" i="2"/>
  <c r="P921" i="2"/>
  <c r="P922" i="2"/>
  <c r="P923" i="2"/>
  <c r="P924" i="2"/>
  <c r="P925" i="2"/>
  <c r="P926" i="2"/>
  <c r="P927" i="2"/>
  <c r="P928" i="2"/>
  <c r="P929" i="2"/>
  <c r="P930" i="2"/>
  <c r="P931" i="2"/>
  <c r="P932" i="2"/>
  <c r="P933" i="2"/>
  <c r="P934" i="2"/>
  <c r="P935" i="2"/>
  <c r="P936" i="2"/>
  <c r="P937" i="2"/>
  <c r="P938" i="2"/>
  <c r="P939" i="2"/>
  <c r="P940" i="2"/>
  <c r="P941" i="2"/>
  <c r="P942" i="2"/>
  <c r="P943" i="2"/>
  <c r="P944" i="2"/>
  <c r="P945" i="2"/>
  <c r="P946" i="2"/>
  <c r="P947" i="2"/>
  <c r="P948" i="2"/>
  <c r="P949" i="2"/>
  <c r="P950" i="2"/>
  <c r="P951" i="2"/>
  <c r="P952" i="2"/>
  <c r="P953" i="2"/>
  <c r="P954" i="2"/>
  <c r="P955" i="2"/>
  <c r="P956" i="2"/>
  <c r="P957" i="2"/>
  <c r="P958" i="2"/>
  <c r="P959" i="2"/>
  <c r="P960" i="2"/>
  <c r="P961" i="2"/>
  <c r="P962" i="2"/>
  <c r="P963" i="2"/>
  <c r="P964" i="2"/>
  <c r="P965" i="2"/>
  <c r="P966" i="2"/>
  <c r="P967" i="2"/>
  <c r="P968" i="2"/>
  <c r="P969" i="2"/>
  <c r="P970" i="2"/>
  <c r="P971" i="2"/>
  <c r="P972" i="2"/>
  <c r="P973" i="2"/>
  <c r="P974" i="2"/>
  <c r="P975" i="2"/>
  <c r="P976" i="2"/>
  <c r="P977" i="2"/>
  <c r="P978" i="2"/>
  <c r="P979" i="2"/>
  <c r="P980" i="2"/>
  <c r="P981" i="2"/>
  <c r="P982" i="2"/>
  <c r="P983" i="2"/>
  <c r="P984" i="2"/>
  <c r="P985" i="2"/>
  <c r="P986" i="2"/>
  <c r="P987" i="2"/>
  <c r="P988" i="2"/>
  <c r="P989" i="2"/>
  <c r="P990" i="2"/>
  <c r="P991" i="2"/>
  <c r="P992" i="2"/>
  <c r="P993" i="2"/>
  <c r="P994" i="2"/>
  <c r="P995" i="2"/>
  <c r="P996" i="2"/>
  <c r="P997" i="2"/>
  <c r="P998" i="2"/>
  <c r="P999" i="2"/>
  <c r="P1000" i="2"/>
  <c r="P1001" i="2"/>
  <c r="P1002" i="2"/>
  <c r="P1003" i="2"/>
  <c r="P1004" i="2"/>
  <c r="P1005" i="2"/>
  <c r="P1006" i="2"/>
  <c r="P1007" i="2"/>
  <c r="P1008" i="2"/>
  <c r="P1009" i="2"/>
  <c r="P1010" i="2"/>
  <c r="P1011" i="2"/>
  <c r="P1012" i="2"/>
  <c r="P1013" i="2"/>
  <c r="P1014" i="2"/>
  <c r="P1015" i="2"/>
  <c r="P1016" i="2"/>
  <c r="P1017" i="2"/>
  <c r="P1018" i="2"/>
  <c r="P1019" i="2"/>
  <c r="P1020" i="2"/>
  <c r="P1021" i="2"/>
  <c r="P1022" i="2"/>
  <c r="P1023" i="2"/>
  <c r="P1024" i="2"/>
  <c r="P1025" i="2"/>
  <c r="P1026" i="2"/>
  <c r="P1027" i="2"/>
  <c r="P1028" i="2"/>
  <c r="P1029" i="2"/>
  <c r="P1030" i="2"/>
  <c r="P1031" i="2"/>
  <c r="P1032" i="2"/>
  <c r="P1033" i="2"/>
  <c r="P1034" i="2"/>
  <c r="P1035" i="2"/>
  <c r="P1036" i="2"/>
  <c r="P1037" i="2"/>
  <c r="P1038" i="2"/>
  <c r="P1039" i="2"/>
  <c r="P1040" i="2"/>
  <c r="P1041" i="2"/>
  <c r="P1042" i="2"/>
  <c r="P1043" i="2"/>
  <c r="P1044" i="2"/>
  <c r="P1045" i="2"/>
  <c r="P1046" i="2"/>
  <c r="P1047" i="2"/>
  <c r="P1048" i="2"/>
  <c r="P1049" i="2"/>
  <c r="P1050" i="2"/>
  <c r="P1051" i="2"/>
  <c r="P1052" i="2"/>
  <c r="P1053" i="2"/>
  <c r="P1054" i="2"/>
  <c r="P1055" i="2"/>
  <c r="P1056" i="2"/>
  <c r="P1057" i="2"/>
  <c r="P1058" i="2"/>
  <c r="P1059" i="2"/>
  <c r="P1060" i="2"/>
  <c r="P1061" i="2"/>
  <c r="P1062" i="2"/>
  <c r="P1063" i="2"/>
  <c r="P1064" i="2"/>
  <c r="P1065" i="2"/>
  <c r="P1066" i="2"/>
  <c r="P1067" i="2"/>
  <c r="P1068" i="2"/>
  <c r="P1069" i="2"/>
  <c r="P1070" i="2"/>
  <c r="P1071" i="2"/>
  <c r="P1072" i="2"/>
  <c r="P1073" i="2"/>
  <c r="P1074" i="2"/>
  <c r="P1075" i="2"/>
  <c r="P1076" i="2"/>
  <c r="P1077" i="2"/>
  <c r="P1078" i="2"/>
  <c r="P1079" i="2"/>
  <c r="P1080" i="2"/>
  <c r="P1081" i="2"/>
  <c r="P1082" i="2"/>
  <c r="P1083" i="2"/>
  <c r="P1084" i="2"/>
  <c r="P1085" i="2"/>
  <c r="P1086" i="2"/>
  <c r="P1087" i="2"/>
  <c r="P1088" i="2"/>
  <c r="P1089" i="2"/>
  <c r="P1090" i="2"/>
  <c r="P1091" i="2"/>
  <c r="P1092" i="2"/>
  <c r="P1093" i="2"/>
  <c r="P1094" i="2"/>
  <c r="P1095" i="2"/>
  <c r="P1096" i="2"/>
  <c r="P1097" i="2"/>
  <c r="P1098" i="2"/>
  <c r="P1099" i="2"/>
  <c r="P1100" i="2"/>
  <c r="P1101" i="2"/>
  <c r="P1102" i="2"/>
  <c r="P1103" i="2"/>
  <c r="P1104" i="2"/>
  <c r="P1105" i="2"/>
  <c r="P1106" i="2"/>
  <c r="P1107" i="2"/>
  <c r="P1108" i="2"/>
  <c r="P1109" i="2"/>
  <c r="P1110" i="2"/>
  <c r="P1111" i="2"/>
  <c r="P1112" i="2"/>
  <c r="P1113" i="2"/>
  <c r="P1114" i="2"/>
  <c r="P1115" i="2"/>
  <c r="P1116" i="2"/>
  <c r="P1117" i="2"/>
  <c r="P1118" i="2"/>
  <c r="P1119" i="2"/>
  <c r="P1120" i="2"/>
  <c r="P1121" i="2"/>
  <c r="P1122" i="2"/>
  <c r="P1123" i="2"/>
  <c r="P1124" i="2"/>
  <c r="P1125" i="2"/>
  <c r="P1126" i="2"/>
  <c r="P1127" i="2"/>
  <c r="P1128" i="2"/>
  <c r="P1129" i="2"/>
  <c r="P1130" i="2"/>
  <c r="P1131" i="2"/>
  <c r="P1132" i="2"/>
  <c r="P1133" i="2"/>
  <c r="P1134" i="2"/>
  <c r="P1135" i="2"/>
  <c r="P1136" i="2"/>
  <c r="P1137" i="2"/>
  <c r="P1138" i="2"/>
  <c r="P1139" i="2"/>
  <c r="P1140" i="2"/>
  <c r="P1141" i="2"/>
  <c r="P1142" i="2"/>
  <c r="P1143" i="2"/>
  <c r="P1144" i="2"/>
  <c r="P1145" i="2"/>
  <c r="P1146" i="2"/>
  <c r="P1147" i="2"/>
  <c r="P1148" i="2"/>
  <c r="P1149" i="2"/>
  <c r="P1150" i="2"/>
  <c r="P1151" i="2"/>
  <c r="P1152" i="2"/>
  <c r="P1153" i="2"/>
  <c r="P1154" i="2"/>
  <c r="P1155" i="2"/>
  <c r="P1156" i="2"/>
  <c r="P1157" i="2"/>
  <c r="P1158" i="2"/>
  <c r="P1159" i="2"/>
  <c r="P1160" i="2"/>
  <c r="P1161" i="2"/>
  <c r="P1162" i="2"/>
  <c r="P1163" i="2"/>
  <c r="P1164" i="2"/>
  <c r="P1165" i="2"/>
  <c r="P1166" i="2"/>
  <c r="P1167" i="2"/>
  <c r="P1168" i="2"/>
  <c r="P1169" i="2"/>
  <c r="P1170" i="2"/>
  <c r="P1171" i="2"/>
  <c r="P1172" i="2"/>
  <c r="P1173" i="2"/>
  <c r="P1174" i="2"/>
  <c r="P1175" i="2"/>
  <c r="P1176" i="2"/>
  <c r="P1177" i="2"/>
  <c r="P1178" i="2"/>
  <c r="P1179" i="2"/>
  <c r="P1180" i="2"/>
  <c r="P1181" i="2"/>
  <c r="P1182" i="2"/>
  <c r="P1183" i="2"/>
  <c r="P1184" i="2"/>
  <c r="P1185" i="2"/>
  <c r="P1186" i="2"/>
  <c r="P1187" i="2"/>
  <c r="P1188" i="2"/>
  <c r="P1189" i="2"/>
  <c r="P1190" i="2"/>
  <c r="P1191" i="2"/>
  <c r="P1192" i="2"/>
  <c r="P1193" i="2"/>
  <c r="P1194" i="2"/>
  <c r="P1195" i="2"/>
  <c r="P1196" i="2"/>
  <c r="P1197" i="2"/>
  <c r="P1198" i="2"/>
  <c r="P1199" i="2"/>
  <c r="P1200" i="2"/>
  <c r="P1201" i="2"/>
  <c r="P1202" i="2"/>
  <c r="P1203" i="2"/>
  <c r="P1204" i="2"/>
  <c r="P1205" i="2"/>
  <c r="P1206" i="2"/>
  <c r="P1207" i="2"/>
  <c r="P1208" i="2"/>
  <c r="P1209" i="2"/>
  <c r="P1210" i="2"/>
  <c r="P1211" i="2"/>
  <c r="P1212" i="2"/>
  <c r="P1213" i="2"/>
  <c r="P1214" i="2"/>
  <c r="P1215" i="2"/>
  <c r="P1216" i="2"/>
  <c r="P1217" i="2"/>
  <c r="P1218" i="2"/>
  <c r="P1219" i="2"/>
  <c r="P1220" i="2"/>
  <c r="P1221" i="2"/>
  <c r="P1222" i="2"/>
  <c r="P1223" i="2"/>
  <c r="P1224" i="2"/>
  <c r="P1225" i="2"/>
  <c r="P1226" i="2"/>
  <c r="P1227" i="2"/>
  <c r="P1228" i="2"/>
  <c r="P1229" i="2"/>
  <c r="P1230" i="2"/>
  <c r="P1231" i="2"/>
  <c r="P1232" i="2"/>
  <c r="P1233" i="2"/>
  <c r="P1234" i="2"/>
  <c r="P1235" i="2"/>
  <c r="P1236" i="2"/>
  <c r="P1237" i="2"/>
  <c r="P1238" i="2"/>
  <c r="P1239" i="2"/>
  <c r="P1240" i="2"/>
  <c r="P1241" i="2"/>
  <c r="P1242" i="2"/>
  <c r="P1243" i="2"/>
  <c r="P1244" i="2"/>
  <c r="P1245" i="2"/>
  <c r="P1246" i="2"/>
  <c r="P1247" i="2"/>
  <c r="P1248" i="2"/>
  <c r="P1249" i="2"/>
  <c r="P1250" i="2"/>
  <c r="P1251" i="2"/>
  <c r="P1252" i="2"/>
  <c r="P1253" i="2"/>
  <c r="P1254" i="2"/>
  <c r="P1255" i="2"/>
  <c r="P1256" i="2"/>
  <c r="P1257" i="2"/>
  <c r="P1258" i="2"/>
  <c r="P1259" i="2"/>
  <c r="P1260" i="2"/>
  <c r="P1261" i="2"/>
  <c r="P1262" i="2"/>
  <c r="P1263" i="2"/>
  <c r="P1264" i="2"/>
  <c r="P1265" i="2"/>
  <c r="P1266" i="2"/>
  <c r="P1267" i="2"/>
  <c r="P1268" i="2"/>
  <c r="P1269" i="2"/>
  <c r="P1270" i="2"/>
  <c r="P1271" i="2"/>
  <c r="P1272" i="2"/>
  <c r="P1273" i="2"/>
  <c r="P1274" i="2"/>
  <c r="P1275" i="2"/>
  <c r="P1276" i="2"/>
  <c r="P1277" i="2"/>
  <c r="P1278" i="2"/>
  <c r="P1279" i="2"/>
  <c r="P1280" i="2"/>
  <c r="P1281" i="2"/>
  <c r="P1282" i="2"/>
  <c r="P1283" i="2"/>
  <c r="P1284" i="2"/>
  <c r="P1285" i="2"/>
  <c r="P1286" i="2"/>
  <c r="P1287" i="2"/>
  <c r="P1288" i="2"/>
  <c r="P1289" i="2"/>
  <c r="P1290" i="2"/>
  <c r="P1291" i="2"/>
  <c r="P1292" i="2"/>
  <c r="P1293" i="2"/>
  <c r="P1294" i="2"/>
  <c r="P1295" i="2"/>
  <c r="P1296" i="2"/>
  <c r="P1297" i="2"/>
  <c r="P1298" i="2"/>
  <c r="P1299" i="2"/>
  <c r="P1300" i="2"/>
  <c r="P1301" i="2"/>
  <c r="P1302" i="2"/>
  <c r="P1303" i="2"/>
  <c r="P1304" i="2"/>
  <c r="P1305" i="2"/>
  <c r="P1306" i="2"/>
  <c r="P1307" i="2"/>
  <c r="P1308" i="2"/>
  <c r="P1309" i="2"/>
  <c r="P1310" i="2"/>
  <c r="P1311" i="2"/>
  <c r="P1312" i="2"/>
  <c r="P1313" i="2"/>
  <c r="P1314" i="2"/>
  <c r="P1315" i="2"/>
  <c r="P1316" i="2"/>
  <c r="P1317" i="2"/>
  <c r="P1318" i="2"/>
  <c r="P1319" i="2"/>
  <c r="P1320" i="2"/>
  <c r="P1321" i="2"/>
  <c r="P1322" i="2"/>
  <c r="P1323" i="2"/>
  <c r="P1324" i="2"/>
  <c r="P1325" i="2"/>
  <c r="P1326" i="2"/>
  <c r="P1327" i="2"/>
  <c r="P1328" i="2"/>
  <c r="P1329" i="2"/>
  <c r="P1330" i="2"/>
  <c r="P1331" i="2"/>
  <c r="P1332" i="2"/>
  <c r="P1333" i="2"/>
  <c r="P1334" i="2"/>
  <c r="P1335" i="2"/>
  <c r="P1336" i="2"/>
  <c r="P1337" i="2"/>
  <c r="P1338" i="2"/>
  <c r="P1339" i="2"/>
  <c r="P1340" i="2"/>
  <c r="P1341" i="2"/>
  <c r="P1342" i="2"/>
  <c r="P1343" i="2"/>
  <c r="P1344" i="2"/>
  <c r="P1345" i="2"/>
  <c r="P1346" i="2"/>
  <c r="P1347" i="2"/>
  <c r="P1348" i="2"/>
  <c r="P1349" i="2"/>
  <c r="P1350" i="2"/>
  <c r="P1351" i="2"/>
  <c r="P1352" i="2"/>
  <c r="P1353" i="2"/>
  <c r="P1354" i="2"/>
  <c r="P1355" i="2"/>
  <c r="P1356" i="2"/>
  <c r="P1357" i="2"/>
  <c r="P1358" i="2"/>
  <c r="P1359" i="2"/>
  <c r="P1360" i="2"/>
  <c r="P1361" i="2"/>
  <c r="P1362" i="2"/>
  <c r="P1363" i="2"/>
  <c r="P1364" i="2"/>
  <c r="P1365" i="2"/>
  <c r="P1366" i="2"/>
  <c r="P1367" i="2"/>
  <c r="P1368" i="2"/>
  <c r="P1369" i="2"/>
  <c r="P1370" i="2"/>
  <c r="P1371" i="2"/>
  <c r="P1372" i="2"/>
  <c r="P1373" i="2"/>
  <c r="P1374" i="2"/>
  <c r="P1375" i="2"/>
  <c r="P1376" i="2"/>
  <c r="P1377" i="2"/>
  <c r="P1378" i="2"/>
  <c r="P1379" i="2"/>
  <c r="P1380" i="2"/>
  <c r="P1381" i="2"/>
  <c r="P1382" i="2"/>
  <c r="P1383" i="2"/>
  <c r="P1384" i="2"/>
  <c r="P1385" i="2"/>
  <c r="P1386" i="2"/>
  <c r="P1387" i="2"/>
  <c r="P1388" i="2"/>
  <c r="P1389" i="2"/>
  <c r="P1390" i="2"/>
  <c r="P1391" i="2"/>
  <c r="P1392" i="2"/>
  <c r="P1393" i="2"/>
  <c r="P1394" i="2"/>
  <c r="P1395" i="2"/>
  <c r="P1396" i="2"/>
  <c r="P1397" i="2"/>
  <c r="P1398" i="2"/>
  <c r="P1399" i="2"/>
  <c r="P1400" i="2"/>
  <c r="P1401" i="2"/>
  <c r="P1402" i="2"/>
  <c r="P1403" i="2"/>
  <c r="P1404" i="2"/>
  <c r="P1405" i="2"/>
  <c r="P1406" i="2"/>
  <c r="P1407" i="2"/>
  <c r="P1408" i="2"/>
  <c r="P1409" i="2"/>
  <c r="P1410" i="2"/>
  <c r="P1411" i="2"/>
  <c r="P1412" i="2"/>
  <c r="P1413" i="2"/>
  <c r="P1414" i="2"/>
  <c r="P1415" i="2"/>
  <c r="P1416" i="2"/>
  <c r="P1417" i="2"/>
  <c r="P1418" i="2"/>
  <c r="P1419" i="2"/>
  <c r="P1420" i="2"/>
  <c r="P1421" i="2"/>
  <c r="P1422" i="2"/>
  <c r="P1423" i="2"/>
  <c r="P1424" i="2"/>
  <c r="P1425" i="2"/>
  <c r="P1426" i="2"/>
  <c r="P1427" i="2"/>
  <c r="P1428" i="2"/>
  <c r="P1429" i="2"/>
  <c r="P1430" i="2"/>
  <c r="P1431" i="2"/>
  <c r="P1432" i="2"/>
  <c r="P1433" i="2"/>
  <c r="P1434" i="2"/>
  <c r="P1435" i="2"/>
  <c r="P1436" i="2"/>
  <c r="P1437" i="2"/>
  <c r="P1438" i="2"/>
  <c r="P1439" i="2"/>
  <c r="P1440" i="2"/>
  <c r="P1441" i="2"/>
  <c r="P1442" i="2"/>
  <c r="P1443" i="2"/>
  <c r="P1444" i="2"/>
  <c r="P1445" i="2"/>
  <c r="P1446" i="2"/>
  <c r="P1447" i="2"/>
  <c r="P1448" i="2"/>
  <c r="P1449" i="2"/>
  <c r="P1450" i="2"/>
  <c r="P1451" i="2"/>
  <c r="P1452" i="2"/>
  <c r="P1453" i="2"/>
  <c r="P1454" i="2"/>
  <c r="P1455" i="2"/>
  <c r="P1456" i="2"/>
  <c r="P1457" i="2"/>
  <c r="P1458" i="2"/>
  <c r="P1459" i="2"/>
  <c r="P1460" i="2"/>
  <c r="P1461" i="2"/>
  <c r="P1462" i="2"/>
  <c r="P1463" i="2"/>
  <c r="P1464" i="2"/>
  <c r="P1465" i="2"/>
  <c r="P1466" i="2"/>
  <c r="P1467" i="2"/>
  <c r="P1468" i="2"/>
  <c r="P1469" i="2"/>
  <c r="P1470" i="2"/>
  <c r="P1471" i="2"/>
  <c r="P1472" i="2"/>
  <c r="P1473" i="2"/>
  <c r="P1474" i="2"/>
  <c r="P1475" i="2"/>
  <c r="P1476" i="2"/>
  <c r="P1477" i="2"/>
  <c r="P1478" i="2"/>
  <c r="P1479" i="2"/>
  <c r="P1480" i="2"/>
  <c r="P1481" i="2"/>
  <c r="P1482" i="2"/>
  <c r="P1483" i="2"/>
  <c r="P1484" i="2"/>
  <c r="P1485" i="2"/>
  <c r="P1486" i="2"/>
  <c r="P1487" i="2"/>
  <c r="P1488" i="2"/>
  <c r="P1489" i="2"/>
  <c r="P1490" i="2"/>
  <c r="P1491" i="2"/>
  <c r="P1492" i="2"/>
  <c r="P1493" i="2"/>
  <c r="P1494" i="2"/>
  <c r="P1495" i="2"/>
  <c r="P1496" i="2"/>
  <c r="P1497" i="2"/>
  <c r="P1498" i="2"/>
  <c r="P1499" i="2"/>
  <c r="P1500" i="2"/>
  <c r="P1501" i="2"/>
  <c r="P1502" i="2"/>
  <c r="P1503" i="2"/>
  <c r="P1504" i="2"/>
  <c r="P1505" i="2"/>
  <c r="P1506" i="2"/>
  <c r="P1507" i="2"/>
  <c r="P1508" i="2"/>
  <c r="P1509" i="2"/>
  <c r="P1510" i="2"/>
  <c r="P1511" i="2"/>
  <c r="P1512" i="2"/>
  <c r="P1513" i="2"/>
  <c r="P1514" i="2"/>
  <c r="P1515" i="2"/>
  <c r="P1516" i="2"/>
  <c r="P1517" i="2"/>
  <c r="P1518" i="2"/>
  <c r="P1519" i="2"/>
  <c r="P1520" i="2"/>
  <c r="P1521" i="2"/>
  <c r="P1522" i="2"/>
  <c r="P1523" i="2"/>
  <c r="P1524" i="2"/>
  <c r="P1525" i="2"/>
  <c r="P1526" i="2"/>
  <c r="P1527" i="2"/>
  <c r="P1528" i="2"/>
  <c r="P1529" i="2"/>
  <c r="P1530" i="2"/>
  <c r="P1531" i="2"/>
  <c r="P1532" i="2"/>
  <c r="P1533" i="2"/>
  <c r="P1534" i="2"/>
  <c r="P1535" i="2"/>
  <c r="P1536" i="2"/>
  <c r="P1537" i="2"/>
  <c r="P1538" i="2"/>
  <c r="P1539" i="2"/>
  <c r="P1540" i="2"/>
  <c r="P1541" i="2"/>
  <c r="P1542" i="2"/>
  <c r="P1543" i="2"/>
  <c r="P1544" i="2"/>
  <c r="P1545" i="2"/>
  <c r="P1546" i="2"/>
  <c r="P1547" i="2"/>
  <c r="P1548" i="2"/>
  <c r="P1549" i="2"/>
  <c r="P1550" i="2"/>
  <c r="P1551" i="2"/>
  <c r="P1552" i="2"/>
  <c r="P1553" i="2"/>
  <c r="P1554" i="2"/>
  <c r="P1555" i="2"/>
  <c r="P1556" i="2"/>
  <c r="P1557" i="2"/>
  <c r="P1558" i="2"/>
  <c r="P1559" i="2"/>
  <c r="P1560" i="2"/>
  <c r="P1561" i="2"/>
  <c r="P1562" i="2"/>
  <c r="P1563" i="2"/>
  <c r="P1564" i="2"/>
  <c r="P1565" i="2"/>
  <c r="P1566" i="2"/>
  <c r="P1567" i="2"/>
  <c r="P1568" i="2"/>
  <c r="P1569" i="2"/>
  <c r="P1570" i="2"/>
  <c r="P1571" i="2"/>
  <c r="P1572" i="2"/>
  <c r="P1573" i="2"/>
  <c r="P1574" i="2"/>
  <c r="P1575" i="2"/>
  <c r="P1576" i="2"/>
  <c r="P1577" i="2"/>
  <c r="P1578" i="2"/>
  <c r="P1579" i="2"/>
  <c r="P1580" i="2"/>
  <c r="P1581" i="2"/>
  <c r="P1582" i="2"/>
  <c r="P1583" i="2"/>
  <c r="P1584" i="2"/>
  <c r="P1585" i="2"/>
  <c r="P1586" i="2"/>
  <c r="P1587" i="2"/>
  <c r="P1588" i="2"/>
  <c r="P1589" i="2"/>
  <c r="P1590" i="2"/>
  <c r="P1591" i="2"/>
  <c r="P1592" i="2"/>
  <c r="P1593" i="2"/>
  <c r="P1594" i="2"/>
  <c r="P1595" i="2"/>
  <c r="P1596" i="2"/>
  <c r="P1597" i="2"/>
  <c r="P1598" i="2"/>
  <c r="P1599" i="2"/>
  <c r="P1600" i="2"/>
  <c r="P1601" i="2"/>
  <c r="P1602" i="2"/>
  <c r="P1603" i="2"/>
  <c r="P1604" i="2"/>
  <c r="P1605" i="2"/>
  <c r="P1606" i="2"/>
  <c r="P1607" i="2"/>
  <c r="P1608" i="2"/>
  <c r="P1609" i="2"/>
  <c r="P1610" i="2"/>
  <c r="P1611" i="2"/>
  <c r="P1612" i="2"/>
  <c r="P1613" i="2"/>
  <c r="P1614" i="2"/>
  <c r="P1615" i="2"/>
  <c r="P1616" i="2"/>
  <c r="P1617" i="2"/>
  <c r="P1618" i="2"/>
  <c r="P1619" i="2"/>
  <c r="P1620" i="2"/>
  <c r="P1621" i="2"/>
  <c r="P1622" i="2"/>
  <c r="P1623" i="2"/>
  <c r="P1624" i="2"/>
  <c r="P1625" i="2"/>
  <c r="P1626" i="2"/>
  <c r="P1627" i="2"/>
  <c r="P1628" i="2"/>
  <c r="P1629" i="2"/>
  <c r="P1630" i="2"/>
  <c r="P1631" i="2"/>
  <c r="P1632" i="2"/>
  <c r="P1633" i="2"/>
  <c r="P1634" i="2"/>
  <c r="P1635" i="2"/>
  <c r="P1636" i="2"/>
  <c r="P1637" i="2"/>
  <c r="P1638" i="2"/>
  <c r="P1639" i="2"/>
  <c r="P1640" i="2"/>
  <c r="P1641" i="2"/>
  <c r="P1642" i="2"/>
  <c r="P1643" i="2"/>
  <c r="P1644" i="2"/>
  <c r="P1645" i="2"/>
  <c r="P1646" i="2"/>
  <c r="P1647" i="2"/>
  <c r="P1648" i="2"/>
  <c r="P1649" i="2"/>
  <c r="P1650" i="2"/>
  <c r="P1651" i="2"/>
  <c r="P1652" i="2"/>
  <c r="P1653" i="2"/>
  <c r="P1654" i="2"/>
  <c r="P1655" i="2"/>
  <c r="P1656" i="2"/>
  <c r="P1657" i="2"/>
  <c r="P1658" i="2"/>
  <c r="P1659" i="2"/>
  <c r="P1660" i="2"/>
  <c r="P1661" i="2"/>
  <c r="P1662" i="2"/>
  <c r="P1663" i="2"/>
  <c r="P1664" i="2"/>
  <c r="P1665" i="2"/>
  <c r="P1666" i="2"/>
  <c r="P1667" i="2"/>
  <c r="P1668" i="2"/>
  <c r="P1669" i="2"/>
  <c r="P1670" i="2"/>
  <c r="P1671" i="2"/>
  <c r="P1672" i="2"/>
  <c r="P1673" i="2"/>
  <c r="P1674" i="2"/>
  <c r="P1675" i="2"/>
  <c r="P1676" i="2"/>
  <c r="P1677" i="2"/>
  <c r="P1678" i="2"/>
  <c r="P1679" i="2"/>
  <c r="P1680" i="2"/>
  <c r="P1681" i="2"/>
  <c r="P1682" i="2"/>
  <c r="P1683" i="2"/>
  <c r="P1684" i="2"/>
  <c r="P1685" i="2"/>
  <c r="P1686" i="2"/>
  <c r="P1687" i="2"/>
  <c r="P1688" i="2"/>
  <c r="P1689" i="2"/>
  <c r="P1690" i="2"/>
  <c r="P1691" i="2"/>
  <c r="P1692" i="2"/>
  <c r="P1693" i="2"/>
  <c r="P1694" i="2"/>
  <c r="P1695" i="2"/>
  <c r="P1696" i="2"/>
  <c r="P1697" i="2"/>
  <c r="P1698" i="2"/>
  <c r="P1699" i="2"/>
  <c r="P1700" i="2"/>
  <c r="P1701" i="2"/>
  <c r="P1702" i="2"/>
  <c r="P1703" i="2"/>
  <c r="P1704" i="2"/>
  <c r="P1705" i="2"/>
  <c r="P1706" i="2"/>
  <c r="P1707" i="2"/>
  <c r="P1708" i="2"/>
  <c r="P1709" i="2"/>
  <c r="P1710" i="2"/>
  <c r="P1711" i="2"/>
  <c r="P1712" i="2"/>
  <c r="P1713" i="2"/>
  <c r="P1714" i="2"/>
  <c r="P1715" i="2"/>
  <c r="P1716" i="2"/>
  <c r="P1717" i="2"/>
  <c r="P1718" i="2"/>
  <c r="P1719" i="2"/>
  <c r="P1720" i="2"/>
  <c r="P1721" i="2"/>
  <c r="P1722" i="2"/>
  <c r="P1723" i="2"/>
  <c r="P1724" i="2"/>
  <c r="P1725" i="2"/>
  <c r="P1726" i="2"/>
  <c r="P1727" i="2"/>
  <c r="P1728" i="2"/>
  <c r="P1729" i="2"/>
  <c r="P1730" i="2"/>
  <c r="P1731" i="2"/>
  <c r="P1732" i="2"/>
  <c r="P1733" i="2"/>
  <c r="P1734" i="2"/>
  <c r="P1735" i="2"/>
  <c r="P1736" i="2"/>
  <c r="P1737" i="2"/>
  <c r="P1738" i="2"/>
  <c r="P1739" i="2"/>
  <c r="P1740" i="2"/>
  <c r="P1741" i="2"/>
  <c r="P1742" i="2"/>
  <c r="P1743" i="2"/>
  <c r="P1744" i="2"/>
  <c r="P1745" i="2"/>
  <c r="P1746" i="2"/>
  <c r="P1747" i="2"/>
  <c r="P1748" i="2"/>
  <c r="P1749" i="2"/>
  <c r="P1750" i="2"/>
  <c r="P1751" i="2"/>
  <c r="P1752" i="2"/>
  <c r="P1753" i="2"/>
  <c r="P1754" i="2"/>
  <c r="P1755" i="2"/>
  <c r="P1756" i="2"/>
  <c r="P1757" i="2"/>
  <c r="P1758" i="2"/>
  <c r="P1759" i="2"/>
  <c r="P1760" i="2"/>
  <c r="P1761" i="2"/>
  <c r="P1762" i="2"/>
  <c r="P1763" i="2"/>
  <c r="P1764" i="2"/>
  <c r="P1765" i="2"/>
  <c r="P1766" i="2"/>
  <c r="P1767" i="2"/>
  <c r="P1768" i="2"/>
  <c r="P1769" i="2"/>
  <c r="P1770" i="2"/>
  <c r="P1771" i="2"/>
  <c r="P1772" i="2"/>
  <c r="P1773" i="2"/>
  <c r="P1774" i="2"/>
  <c r="P1775" i="2"/>
  <c r="P1776" i="2"/>
  <c r="P1777" i="2"/>
  <c r="P1778" i="2"/>
  <c r="P1779" i="2"/>
  <c r="P1780" i="2"/>
  <c r="P1781" i="2"/>
  <c r="P1782" i="2"/>
  <c r="P1783" i="2"/>
  <c r="P1784" i="2"/>
  <c r="P1785" i="2"/>
  <c r="P1786" i="2"/>
  <c r="P1787" i="2"/>
  <c r="P1788" i="2"/>
  <c r="P1789" i="2"/>
  <c r="P1790" i="2"/>
  <c r="P1791" i="2"/>
  <c r="P1792" i="2"/>
  <c r="P1793" i="2"/>
  <c r="P1794" i="2"/>
  <c r="P1795" i="2"/>
  <c r="P1796" i="2"/>
  <c r="P1797" i="2"/>
  <c r="P1798" i="2"/>
  <c r="P1799" i="2"/>
  <c r="P1800" i="2"/>
  <c r="P1801" i="2"/>
  <c r="P1802" i="2"/>
  <c r="P1803" i="2"/>
  <c r="P1804" i="2"/>
  <c r="P1805" i="2"/>
  <c r="P1806" i="2"/>
  <c r="P1807" i="2"/>
  <c r="P1808" i="2"/>
  <c r="P1809" i="2"/>
  <c r="P1810" i="2"/>
  <c r="P1811" i="2"/>
  <c r="P1812" i="2"/>
  <c r="P1813" i="2"/>
  <c r="P1814" i="2"/>
  <c r="P1815" i="2"/>
  <c r="P1816" i="2"/>
  <c r="P1817" i="2"/>
  <c r="P1818" i="2"/>
  <c r="P1819" i="2"/>
  <c r="P1820" i="2"/>
  <c r="P1821" i="2"/>
  <c r="P1822" i="2"/>
  <c r="P1823" i="2"/>
  <c r="P1824" i="2"/>
  <c r="P1825" i="2"/>
  <c r="P1826" i="2"/>
  <c r="P1827" i="2"/>
  <c r="P1828" i="2"/>
  <c r="P1829" i="2"/>
  <c r="P1830" i="2"/>
  <c r="P1831" i="2"/>
  <c r="P1832" i="2"/>
  <c r="P1833" i="2"/>
  <c r="P1834" i="2"/>
  <c r="P1835" i="2"/>
  <c r="P1836" i="2"/>
  <c r="P1837" i="2"/>
  <c r="P1838" i="2"/>
  <c r="P1839" i="2"/>
  <c r="P1840" i="2"/>
  <c r="P1841" i="2"/>
  <c r="P1842" i="2"/>
  <c r="P1843" i="2"/>
  <c r="P1844" i="2"/>
  <c r="P1845" i="2"/>
  <c r="P1846" i="2"/>
  <c r="P1847" i="2"/>
  <c r="P1848" i="2"/>
  <c r="P1849" i="2"/>
  <c r="P1850" i="2"/>
  <c r="P1851" i="2"/>
  <c r="P1852" i="2"/>
  <c r="P1853" i="2"/>
  <c r="P1854" i="2"/>
  <c r="P1855" i="2"/>
  <c r="P1856" i="2"/>
  <c r="P1857" i="2"/>
  <c r="P1858" i="2"/>
  <c r="P1859" i="2"/>
  <c r="P1860" i="2"/>
  <c r="P1861" i="2"/>
  <c r="P1862" i="2"/>
  <c r="P1863" i="2"/>
  <c r="P1864" i="2"/>
  <c r="P1865" i="2"/>
  <c r="P1866" i="2"/>
  <c r="P1867" i="2"/>
  <c r="P1868" i="2"/>
  <c r="P1869" i="2"/>
  <c r="P1870" i="2"/>
  <c r="P1871" i="2"/>
  <c r="P1872" i="2"/>
  <c r="P1873" i="2"/>
  <c r="P1874" i="2"/>
  <c r="P1875" i="2"/>
  <c r="P1876" i="2"/>
  <c r="P1877" i="2"/>
  <c r="P1878" i="2"/>
  <c r="P1879" i="2"/>
  <c r="P1880" i="2"/>
  <c r="P1881" i="2"/>
  <c r="P1882" i="2"/>
  <c r="P1883" i="2"/>
  <c r="P1884" i="2"/>
  <c r="P1885" i="2"/>
  <c r="P1886" i="2"/>
  <c r="P1887" i="2"/>
  <c r="P1888" i="2"/>
  <c r="P1889" i="2"/>
  <c r="P1890" i="2"/>
  <c r="P1891" i="2"/>
  <c r="P1892" i="2"/>
  <c r="P1893" i="2"/>
  <c r="P1894" i="2"/>
  <c r="P1895" i="2"/>
  <c r="P1896" i="2"/>
  <c r="P1897" i="2"/>
  <c r="P1898" i="2"/>
  <c r="P1899" i="2"/>
  <c r="P1900" i="2"/>
  <c r="P1901" i="2"/>
  <c r="P1902" i="2"/>
  <c r="P1903" i="2"/>
  <c r="P1904" i="2"/>
  <c r="P1905" i="2"/>
  <c r="P1906" i="2"/>
  <c r="P1907" i="2"/>
  <c r="P1908" i="2"/>
  <c r="P1909" i="2"/>
  <c r="P1910" i="2"/>
  <c r="P1911" i="2"/>
  <c r="P1912" i="2"/>
  <c r="P1913" i="2"/>
  <c r="P1914" i="2"/>
  <c r="P1915" i="2"/>
  <c r="P1916" i="2"/>
  <c r="P1917" i="2"/>
  <c r="P1918" i="2"/>
  <c r="P1919" i="2"/>
  <c r="P1920" i="2"/>
  <c r="P1921" i="2"/>
  <c r="P1922" i="2"/>
  <c r="P1923" i="2"/>
  <c r="P1924" i="2"/>
  <c r="P1925" i="2"/>
  <c r="P1926" i="2"/>
  <c r="P1927" i="2"/>
  <c r="P1928" i="2"/>
  <c r="P1929" i="2"/>
  <c r="P1930" i="2"/>
  <c r="P1931" i="2"/>
  <c r="P1932" i="2"/>
  <c r="P1933" i="2"/>
  <c r="P1934" i="2"/>
  <c r="P1935" i="2"/>
  <c r="P1936" i="2"/>
  <c r="P1937" i="2"/>
  <c r="P1938" i="2"/>
  <c r="P1939" i="2"/>
  <c r="P1940" i="2"/>
  <c r="P1941" i="2"/>
  <c r="P1942" i="2"/>
  <c r="P1943" i="2"/>
  <c r="P1944" i="2"/>
  <c r="P1945" i="2"/>
  <c r="P1946" i="2"/>
  <c r="P1947" i="2"/>
  <c r="P1948" i="2"/>
  <c r="P1949" i="2"/>
  <c r="P1950" i="2"/>
  <c r="P1951" i="2"/>
  <c r="P1952" i="2"/>
  <c r="P1953" i="2"/>
  <c r="P1954" i="2"/>
  <c r="P1955" i="2"/>
  <c r="P1956" i="2"/>
  <c r="P1957" i="2"/>
  <c r="P1958" i="2"/>
  <c r="P1959" i="2"/>
  <c r="P1960" i="2"/>
  <c r="P1961" i="2"/>
  <c r="P1962" i="2"/>
  <c r="P1963" i="2"/>
  <c r="P1964" i="2"/>
  <c r="P1965" i="2"/>
  <c r="P1966" i="2"/>
  <c r="P1967" i="2"/>
  <c r="P1968" i="2"/>
  <c r="P1969" i="2"/>
  <c r="P1970" i="2"/>
  <c r="P1971" i="2"/>
  <c r="P1972" i="2"/>
  <c r="P1973" i="2"/>
  <c r="P1974" i="2"/>
  <c r="P1975" i="2"/>
  <c r="P1976" i="2"/>
  <c r="P1977" i="2"/>
  <c r="P1978" i="2"/>
  <c r="P1979" i="2"/>
  <c r="P1980" i="2"/>
  <c r="P1981" i="2"/>
  <c r="P1982" i="2"/>
  <c r="P1983" i="2"/>
  <c r="P1984" i="2"/>
  <c r="P1985" i="2"/>
  <c r="P1986" i="2"/>
  <c r="P1987" i="2"/>
  <c r="P1988" i="2"/>
  <c r="P1989" i="2"/>
  <c r="P1990" i="2"/>
  <c r="P1991" i="2"/>
  <c r="P1992" i="2"/>
  <c r="P1993" i="2"/>
  <c r="P1994" i="2"/>
  <c r="P1995" i="2"/>
  <c r="P1996" i="2"/>
  <c r="P1997" i="2"/>
  <c r="P1998" i="2"/>
  <c r="P1999" i="2"/>
  <c r="P2000" i="2"/>
  <c r="P2001" i="2"/>
  <c r="P2002" i="2"/>
  <c r="P2003" i="2"/>
  <c r="P2004" i="2"/>
  <c r="P2005" i="2"/>
  <c r="P2006" i="2"/>
  <c r="P2007" i="2"/>
  <c r="P2008" i="2"/>
  <c r="P2009" i="2"/>
  <c r="P2010" i="2"/>
  <c r="P2011" i="2"/>
  <c r="P2012" i="2"/>
  <c r="P2013" i="2"/>
  <c r="P2014" i="2"/>
  <c r="P2015" i="2"/>
  <c r="P2016" i="2"/>
  <c r="P2017" i="2"/>
  <c r="P2018" i="2"/>
  <c r="P2019" i="2"/>
  <c r="P2020" i="2"/>
  <c r="P2021" i="2"/>
  <c r="P2022" i="2"/>
  <c r="P2023" i="2"/>
  <c r="P2024" i="2"/>
  <c r="P2025" i="2"/>
  <c r="P2026" i="2"/>
  <c r="P2027" i="2"/>
  <c r="P2028" i="2"/>
  <c r="P2029" i="2"/>
  <c r="P2030" i="2"/>
  <c r="P2031" i="2"/>
  <c r="P2032" i="2"/>
  <c r="P2033" i="2"/>
  <c r="P2034" i="2"/>
  <c r="P2035" i="2"/>
  <c r="P2036" i="2"/>
  <c r="P2037" i="2"/>
  <c r="P2038" i="2"/>
  <c r="P2039" i="2"/>
  <c r="P2040" i="2"/>
  <c r="P2041" i="2"/>
  <c r="P2042" i="2"/>
  <c r="P2043" i="2"/>
  <c r="P2044" i="2"/>
  <c r="P2045" i="2"/>
  <c r="P2046" i="2"/>
  <c r="P2047" i="2"/>
  <c r="P2048" i="2"/>
  <c r="P2049" i="2"/>
  <c r="P2050" i="2"/>
  <c r="P2051" i="2"/>
  <c r="P2052" i="2"/>
  <c r="P2053" i="2"/>
  <c r="P2054" i="2"/>
  <c r="P2055" i="2"/>
  <c r="P2056" i="2"/>
  <c r="P2057" i="2"/>
  <c r="P2058" i="2"/>
  <c r="P2059" i="2"/>
  <c r="P2060" i="2"/>
  <c r="P2061" i="2"/>
  <c r="P2062" i="2"/>
  <c r="P2063" i="2"/>
  <c r="P2064" i="2"/>
  <c r="P2065" i="2"/>
  <c r="P2066" i="2"/>
  <c r="P2067" i="2"/>
  <c r="P2068" i="2"/>
  <c r="P2069" i="2"/>
  <c r="P2070" i="2"/>
  <c r="P2071" i="2"/>
  <c r="P2072" i="2"/>
  <c r="P2073" i="2"/>
  <c r="P2074" i="2"/>
  <c r="P2075" i="2"/>
  <c r="P2076" i="2"/>
  <c r="P2077" i="2"/>
  <c r="P2078" i="2"/>
  <c r="P2079" i="2"/>
  <c r="P2080" i="2"/>
  <c r="P2081" i="2"/>
  <c r="P2082" i="2"/>
  <c r="P2083" i="2"/>
  <c r="P2084" i="2"/>
  <c r="P2085" i="2"/>
  <c r="P2086" i="2"/>
  <c r="P2087" i="2"/>
  <c r="P2088" i="2"/>
  <c r="P2089" i="2"/>
  <c r="P2090" i="2"/>
  <c r="P2091" i="2"/>
  <c r="P2092" i="2"/>
  <c r="P2093" i="2"/>
  <c r="P2094" i="2"/>
  <c r="P2095" i="2"/>
  <c r="P2096" i="2"/>
  <c r="P2097" i="2"/>
  <c r="P2098" i="2"/>
  <c r="P2099" i="2"/>
  <c r="P2100" i="2"/>
  <c r="P2101" i="2"/>
  <c r="P2102" i="2"/>
  <c r="P2103" i="2"/>
  <c r="P2104" i="2"/>
  <c r="P2105" i="2"/>
  <c r="P2106" i="2"/>
  <c r="P2107" i="2"/>
  <c r="P2108" i="2"/>
  <c r="P2109" i="2"/>
  <c r="P2110" i="2"/>
  <c r="P2111" i="2"/>
  <c r="P2112" i="2"/>
  <c r="P2113" i="2"/>
  <c r="P2114" i="2"/>
  <c r="P2115" i="2"/>
  <c r="P2116" i="2"/>
  <c r="P2117" i="2"/>
  <c r="P2118" i="2"/>
  <c r="P2119" i="2"/>
  <c r="P2120" i="2"/>
  <c r="P2121" i="2"/>
  <c r="P2122" i="2"/>
  <c r="P2123" i="2"/>
  <c r="P2124" i="2"/>
  <c r="P2125" i="2"/>
  <c r="P2126" i="2"/>
  <c r="P2127" i="2"/>
  <c r="P2128" i="2"/>
  <c r="P2129" i="2"/>
  <c r="P2130" i="2"/>
  <c r="P2131" i="2"/>
  <c r="P2132" i="2"/>
  <c r="P2133" i="2"/>
  <c r="P2134" i="2"/>
  <c r="P2135" i="2"/>
  <c r="P2136" i="2"/>
  <c r="P2137" i="2"/>
  <c r="P2138" i="2"/>
  <c r="P2139" i="2"/>
  <c r="P2140" i="2"/>
  <c r="P2141" i="2"/>
  <c r="P2142" i="2"/>
  <c r="P2143" i="2"/>
  <c r="P2144" i="2"/>
  <c r="P2145" i="2"/>
  <c r="P2146" i="2"/>
  <c r="P2147" i="2"/>
  <c r="P2148" i="2"/>
  <c r="P2149" i="2"/>
  <c r="P2150" i="2"/>
  <c r="P2151" i="2"/>
  <c r="P2152" i="2"/>
  <c r="P2153" i="2"/>
  <c r="P2154" i="2"/>
  <c r="P2155" i="2"/>
  <c r="P2156" i="2"/>
  <c r="P2157" i="2"/>
  <c r="P2158" i="2"/>
  <c r="P2159" i="2"/>
  <c r="P2160" i="2"/>
  <c r="P2161" i="2"/>
  <c r="P2162" i="2"/>
  <c r="P2163" i="2"/>
  <c r="P2164" i="2"/>
  <c r="P2165" i="2"/>
  <c r="P2166" i="2"/>
  <c r="P2167" i="2"/>
  <c r="P2168" i="2"/>
  <c r="P2169" i="2"/>
  <c r="P2170" i="2"/>
  <c r="P2171" i="2"/>
  <c r="P2172" i="2"/>
  <c r="P2173" i="2"/>
  <c r="P2174" i="2"/>
  <c r="P2175" i="2"/>
  <c r="P2176" i="2"/>
  <c r="P2177" i="2"/>
  <c r="P2178" i="2"/>
  <c r="P2179" i="2"/>
  <c r="P2180" i="2"/>
  <c r="P2181" i="2"/>
  <c r="P2182" i="2"/>
  <c r="P2183" i="2"/>
  <c r="P2184" i="2"/>
  <c r="P2185" i="2"/>
  <c r="P2186" i="2"/>
  <c r="P2187" i="2"/>
  <c r="P2188" i="2"/>
  <c r="P2189" i="2"/>
  <c r="P2190" i="2"/>
  <c r="P2191" i="2"/>
  <c r="P2192" i="2"/>
  <c r="P2193" i="2"/>
  <c r="P2194" i="2"/>
  <c r="P2195" i="2"/>
  <c r="P2196" i="2"/>
  <c r="P2197" i="2"/>
  <c r="P2198" i="2"/>
  <c r="P2199" i="2"/>
  <c r="P2200" i="2"/>
  <c r="P2201" i="2"/>
  <c r="P2202" i="2"/>
  <c r="P2203" i="2"/>
  <c r="P2204" i="2"/>
  <c r="P2205" i="2"/>
  <c r="P2206" i="2"/>
  <c r="P2207" i="2"/>
  <c r="P2208" i="2"/>
  <c r="P2209" i="2"/>
  <c r="P2210" i="2"/>
  <c r="P2211" i="2"/>
  <c r="P2212" i="2"/>
  <c r="P2213" i="2"/>
  <c r="P2214" i="2"/>
  <c r="P2215" i="2"/>
  <c r="P2216" i="2"/>
  <c r="P2217" i="2"/>
  <c r="P2218" i="2"/>
  <c r="P2219" i="2"/>
  <c r="P2220" i="2"/>
  <c r="P2221" i="2"/>
  <c r="P2222" i="2"/>
  <c r="P2223" i="2"/>
  <c r="P2224" i="2"/>
  <c r="P2225" i="2"/>
  <c r="P2226" i="2"/>
  <c r="P2227" i="2"/>
  <c r="P2228" i="2"/>
  <c r="P2229" i="2"/>
  <c r="P2230" i="2"/>
  <c r="P2231" i="2"/>
  <c r="P2232" i="2"/>
  <c r="P2233" i="2"/>
  <c r="P2234" i="2"/>
  <c r="P2235" i="2"/>
  <c r="P2236" i="2"/>
  <c r="P2237" i="2"/>
  <c r="P2238" i="2"/>
  <c r="P2239" i="2"/>
  <c r="P2240" i="2"/>
  <c r="P2241" i="2"/>
  <c r="P2242" i="2"/>
  <c r="P2243" i="2"/>
  <c r="P2244" i="2"/>
  <c r="P2245" i="2"/>
  <c r="P2246" i="2"/>
  <c r="P2247" i="2"/>
  <c r="P2248" i="2"/>
  <c r="P2249" i="2"/>
  <c r="P2250" i="2"/>
  <c r="P2251" i="2"/>
  <c r="P2252" i="2"/>
  <c r="P2253" i="2"/>
  <c r="P2254" i="2"/>
  <c r="P2255" i="2"/>
  <c r="P2256" i="2"/>
  <c r="P2257" i="2"/>
  <c r="P2258" i="2"/>
  <c r="P2259" i="2"/>
  <c r="P2260" i="2"/>
  <c r="P2261" i="2"/>
  <c r="P2262" i="2"/>
  <c r="P2263" i="2"/>
  <c r="P2264" i="2"/>
  <c r="P2265" i="2"/>
  <c r="P2266" i="2"/>
  <c r="P2267" i="2"/>
  <c r="P2268" i="2"/>
  <c r="P2269" i="2"/>
  <c r="P2270" i="2"/>
  <c r="P2271" i="2"/>
  <c r="P2272" i="2"/>
  <c r="P2273" i="2"/>
  <c r="P2274" i="2"/>
  <c r="P2275" i="2"/>
  <c r="P2276" i="2"/>
  <c r="P2277" i="2"/>
  <c r="P2278" i="2"/>
  <c r="P2279" i="2"/>
  <c r="P2280" i="2"/>
  <c r="P2281" i="2"/>
  <c r="P2282" i="2"/>
  <c r="P2283" i="2"/>
  <c r="P2284" i="2"/>
  <c r="P2285" i="2"/>
  <c r="P2286" i="2"/>
  <c r="P2287" i="2"/>
  <c r="P2288" i="2"/>
  <c r="P2289" i="2"/>
  <c r="P2290" i="2"/>
  <c r="P2291" i="2"/>
  <c r="P2292" i="2"/>
  <c r="P2293" i="2"/>
  <c r="P2294" i="2"/>
  <c r="P2295" i="2"/>
  <c r="P2296" i="2"/>
  <c r="P2297" i="2"/>
  <c r="P2298" i="2"/>
  <c r="P2299" i="2"/>
  <c r="P2300" i="2"/>
  <c r="P2301" i="2"/>
  <c r="P2302" i="2"/>
  <c r="P2303" i="2"/>
  <c r="P2304" i="2"/>
  <c r="P2305" i="2"/>
  <c r="P2306" i="2"/>
  <c r="P2307" i="2"/>
  <c r="P2308" i="2"/>
  <c r="P2309" i="2"/>
  <c r="P2310" i="2"/>
  <c r="P2311" i="2"/>
  <c r="P2312" i="2"/>
  <c r="P2313" i="2"/>
  <c r="P2314" i="2"/>
  <c r="P2315" i="2"/>
  <c r="P2316" i="2"/>
  <c r="P2317" i="2"/>
  <c r="P2318" i="2"/>
  <c r="P2319" i="2"/>
  <c r="P2320" i="2"/>
  <c r="P2321" i="2"/>
  <c r="P2322" i="2"/>
  <c r="P2323" i="2"/>
  <c r="P2324" i="2"/>
  <c r="P2325" i="2"/>
  <c r="P2326" i="2"/>
  <c r="P2327" i="2"/>
  <c r="P2328" i="2"/>
  <c r="P2329" i="2"/>
  <c r="P2330" i="2"/>
  <c r="P2331" i="2"/>
  <c r="P2332" i="2"/>
  <c r="P2333" i="2"/>
  <c r="P2334" i="2"/>
  <c r="P2335" i="2"/>
  <c r="P2336" i="2"/>
  <c r="P2337" i="2"/>
  <c r="P2338" i="2"/>
  <c r="P2339" i="2"/>
  <c r="P2340" i="2"/>
  <c r="P2341" i="2"/>
  <c r="P2342" i="2"/>
  <c r="P2343" i="2"/>
  <c r="P2344" i="2"/>
  <c r="P2345" i="2"/>
  <c r="P2346" i="2"/>
  <c r="P2347" i="2"/>
  <c r="P2348" i="2"/>
  <c r="P2349" i="2"/>
  <c r="P2350" i="2"/>
  <c r="P2351" i="2"/>
  <c r="P2352" i="2"/>
  <c r="P2353" i="2"/>
  <c r="P2354" i="2"/>
  <c r="P2355" i="2"/>
  <c r="P2356" i="2"/>
  <c r="P2357" i="2"/>
  <c r="P2358" i="2"/>
  <c r="P2359" i="2"/>
  <c r="P2360" i="2"/>
  <c r="P2361" i="2"/>
  <c r="P2362" i="2"/>
  <c r="P2363" i="2"/>
  <c r="P2364" i="2"/>
  <c r="P2365" i="2"/>
  <c r="P2366" i="2"/>
  <c r="P2367" i="2"/>
  <c r="P2368" i="2"/>
  <c r="P2369" i="2"/>
  <c r="P2370" i="2"/>
  <c r="P2371" i="2"/>
  <c r="P2372" i="2"/>
  <c r="P2373" i="2"/>
  <c r="P2374" i="2"/>
  <c r="P2375" i="2"/>
  <c r="P2376" i="2"/>
  <c r="P2377" i="2"/>
  <c r="P2378" i="2"/>
  <c r="P2379" i="2"/>
  <c r="P2380" i="2"/>
  <c r="P2381" i="2"/>
  <c r="P2382" i="2"/>
  <c r="P2383" i="2"/>
  <c r="P2384" i="2"/>
  <c r="P2385" i="2"/>
  <c r="P2386" i="2"/>
  <c r="P2387" i="2"/>
  <c r="P2388" i="2"/>
  <c r="P2389" i="2"/>
  <c r="P2390" i="2"/>
  <c r="P2391" i="2"/>
  <c r="P2392" i="2"/>
  <c r="P2393" i="2"/>
  <c r="P2394" i="2"/>
  <c r="P2395" i="2"/>
  <c r="P2396" i="2"/>
  <c r="P2397" i="2"/>
  <c r="P2398" i="2"/>
  <c r="P2399" i="2"/>
  <c r="P2400" i="2"/>
  <c r="P2401" i="2"/>
  <c r="P2402" i="2"/>
  <c r="P2403" i="2"/>
  <c r="P2404" i="2"/>
  <c r="P2405" i="2"/>
  <c r="P2406" i="2"/>
  <c r="P2407" i="2"/>
  <c r="P2408" i="2"/>
  <c r="P2409" i="2"/>
  <c r="P2410" i="2"/>
  <c r="P2411" i="2"/>
  <c r="P2412" i="2"/>
  <c r="P2413" i="2"/>
  <c r="P2414" i="2"/>
  <c r="P2415" i="2"/>
  <c r="P2416" i="2"/>
  <c r="P2417" i="2"/>
  <c r="P2418" i="2"/>
  <c r="P2419" i="2"/>
  <c r="P2420" i="2"/>
  <c r="P2421" i="2"/>
  <c r="P2422" i="2"/>
  <c r="P2423" i="2"/>
  <c r="P2424" i="2"/>
  <c r="P2425" i="2"/>
  <c r="P2426" i="2"/>
  <c r="P2427" i="2"/>
  <c r="P2428" i="2"/>
  <c r="P2429" i="2"/>
  <c r="P2430" i="2"/>
  <c r="P2431" i="2"/>
  <c r="P2432" i="2"/>
  <c r="P2433" i="2"/>
  <c r="P2434" i="2"/>
  <c r="P2435" i="2"/>
  <c r="P2436" i="2"/>
  <c r="P2437" i="2"/>
  <c r="P2438" i="2"/>
  <c r="P2439" i="2"/>
  <c r="P2440" i="2"/>
  <c r="P2441" i="2"/>
  <c r="P2442" i="2"/>
  <c r="P2443" i="2"/>
  <c r="P2444" i="2"/>
  <c r="P2445" i="2"/>
  <c r="P2446" i="2"/>
  <c r="P2447" i="2"/>
  <c r="P2448" i="2"/>
  <c r="P2449" i="2"/>
  <c r="P2450" i="2"/>
  <c r="P2451" i="2"/>
  <c r="P2452" i="2"/>
  <c r="P2453" i="2"/>
  <c r="P2454" i="2"/>
  <c r="P2455" i="2"/>
  <c r="P2456" i="2"/>
  <c r="P2457" i="2"/>
  <c r="P2458" i="2"/>
  <c r="P2459" i="2"/>
  <c r="P2460" i="2"/>
  <c r="P2461" i="2"/>
  <c r="P2462" i="2"/>
  <c r="P2463" i="2"/>
  <c r="P2464" i="2"/>
  <c r="P2465" i="2"/>
  <c r="P2466" i="2"/>
  <c r="P2467" i="2"/>
  <c r="P2468" i="2"/>
  <c r="P2469" i="2"/>
  <c r="P2470" i="2"/>
  <c r="P2471" i="2"/>
  <c r="P2472" i="2"/>
  <c r="P2473" i="2"/>
  <c r="P2474" i="2"/>
  <c r="P2475" i="2"/>
  <c r="P2476" i="2"/>
  <c r="P2477" i="2"/>
  <c r="P2478" i="2"/>
  <c r="P2479" i="2"/>
  <c r="P2480" i="2"/>
  <c r="P2481" i="2"/>
  <c r="P2482" i="2"/>
  <c r="P2483" i="2"/>
  <c r="P2484" i="2"/>
  <c r="P2485" i="2"/>
  <c r="P2486" i="2"/>
  <c r="P2487" i="2"/>
  <c r="P2488" i="2"/>
  <c r="P2489" i="2"/>
  <c r="P2490" i="2"/>
  <c r="P2491" i="2"/>
  <c r="P2492" i="2"/>
  <c r="P2493" i="2"/>
  <c r="P2494" i="2"/>
  <c r="P2495" i="2"/>
  <c r="P2496" i="2"/>
  <c r="P2497" i="2"/>
  <c r="P2498" i="2"/>
  <c r="P2499" i="2"/>
  <c r="P2500" i="2"/>
  <c r="P2501" i="2"/>
  <c r="P2502" i="2"/>
  <c r="P2503" i="2"/>
  <c r="P2504" i="2"/>
  <c r="P2505" i="2"/>
  <c r="P2506" i="2"/>
  <c r="P2507" i="2"/>
  <c r="P2508" i="2"/>
  <c r="P2509" i="2"/>
  <c r="P2510" i="2"/>
  <c r="P2511" i="2"/>
  <c r="P2512" i="2"/>
  <c r="P2513" i="2"/>
  <c r="P2514" i="2"/>
  <c r="P2515" i="2"/>
  <c r="P2516" i="2"/>
  <c r="P2517" i="2"/>
  <c r="P2518" i="2"/>
  <c r="P2519" i="2"/>
  <c r="P2520" i="2"/>
  <c r="P2521" i="2"/>
  <c r="P2522" i="2"/>
  <c r="P2523" i="2"/>
  <c r="P2524" i="2"/>
  <c r="P2525" i="2"/>
  <c r="P2526" i="2"/>
  <c r="P2527" i="2"/>
  <c r="P2528" i="2"/>
  <c r="P2529" i="2"/>
  <c r="P2530" i="2"/>
  <c r="P2531" i="2"/>
  <c r="P2532" i="2"/>
  <c r="P2533" i="2"/>
  <c r="P2534" i="2"/>
  <c r="P2535" i="2"/>
  <c r="P2536" i="2"/>
  <c r="P2537" i="2"/>
  <c r="P2538" i="2"/>
  <c r="P2539" i="2"/>
  <c r="P2540" i="2"/>
  <c r="P2541" i="2"/>
  <c r="P2542" i="2"/>
  <c r="P2543" i="2"/>
  <c r="P2544" i="2"/>
  <c r="P2545" i="2"/>
  <c r="P2546" i="2"/>
  <c r="P2547" i="2"/>
  <c r="P2548" i="2"/>
  <c r="P2549" i="2"/>
  <c r="P2550" i="2"/>
  <c r="P2551" i="2"/>
  <c r="P2552" i="2"/>
  <c r="P2553" i="2"/>
  <c r="P2554" i="2"/>
  <c r="P2555" i="2"/>
  <c r="P2556" i="2"/>
  <c r="P2557" i="2"/>
  <c r="P2558" i="2"/>
  <c r="P2559" i="2"/>
  <c r="P2560" i="2"/>
  <c r="P2561" i="2"/>
  <c r="P2562" i="2"/>
  <c r="P2563" i="2"/>
  <c r="P2564" i="2"/>
  <c r="P2565" i="2"/>
  <c r="P2566" i="2"/>
  <c r="P2567" i="2"/>
  <c r="P2568" i="2"/>
  <c r="P2569" i="2"/>
  <c r="P2570" i="2"/>
  <c r="P2571" i="2"/>
  <c r="P2572" i="2"/>
  <c r="P2573" i="2"/>
  <c r="P2574" i="2"/>
  <c r="P2575" i="2"/>
  <c r="P2576" i="2"/>
  <c r="P2577" i="2"/>
  <c r="P2578" i="2"/>
  <c r="P2579" i="2"/>
  <c r="P2580" i="2"/>
  <c r="P2581" i="2"/>
  <c r="P2582" i="2"/>
  <c r="P2583" i="2"/>
  <c r="P2584" i="2"/>
  <c r="P2585" i="2"/>
  <c r="P2586" i="2"/>
  <c r="P2587" i="2"/>
  <c r="P2588" i="2"/>
  <c r="P2589" i="2"/>
  <c r="P2590" i="2"/>
  <c r="P2591" i="2"/>
  <c r="P2592" i="2"/>
  <c r="P2593" i="2"/>
  <c r="P2594" i="2"/>
  <c r="P2595" i="2"/>
  <c r="P2596" i="2"/>
  <c r="P2597" i="2"/>
  <c r="P2598" i="2"/>
  <c r="P2599" i="2"/>
  <c r="P2600" i="2"/>
  <c r="P2601" i="2"/>
  <c r="P2602" i="2"/>
  <c r="P2603" i="2"/>
  <c r="P2604" i="2"/>
  <c r="P2605" i="2"/>
  <c r="P2606" i="2"/>
  <c r="P2607" i="2"/>
  <c r="P2608" i="2"/>
  <c r="P2609" i="2"/>
  <c r="P2610" i="2"/>
  <c r="P2611" i="2"/>
  <c r="P2612" i="2"/>
  <c r="P2613" i="2"/>
  <c r="P2614" i="2"/>
  <c r="P2615" i="2"/>
  <c r="P2616" i="2"/>
  <c r="P2617" i="2"/>
  <c r="P2618" i="2"/>
  <c r="P2619" i="2"/>
  <c r="P2620" i="2"/>
  <c r="P2621" i="2"/>
  <c r="P2622" i="2"/>
  <c r="P2623" i="2"/>
  <c r="P2624" i="2"/>
  <c r="P2625" i="2"/>
  <c r="P2626" i="2"/>
  <c r="P2627" i="2"/>
  <c r="P2628" i="2"/>
  <c r="P2629" i="2"/>
  <c r="P2630" i="2"/>
  <c r="P2631" i="2"/>
  <c r="P2632" i="2"/>
  <c r="P2633" i="2"/>
  <c r="P2634" i="2"/>
  <c r="P2635" i="2"/>
  <c r="P2636" i="2"/>
  <c r="P2637" i="2"/>
  <c r="P2638" i="2"/>
  <c r="P2639" i="2"/>
  <c r="P2640" i="2"/>
  <c r="P2641" i="2"/>
  <c r="P2642" i="2"/>
  <c r="P2643" i="2"/>
  <c r="P2644" i="2"/>
  <c r="P2645" i="2"/>
  <c r="P2646" i="2"/>
  <c r="P2647" i="2"/>
  <c r="P2648" i="2"/>
  <c r="P2649" i="2"/>
  <c r="P2650" i="2"/>
  <c r="P2651" i="2"/>
  <c r="P2652" i="2"/>
  <c r="P2653" i="2"/>
  <c r="P2654" i="2"/>
  <c r="P2655" i="2"/>
  <c r="P2656" i="2"/>
  <c r="P2657" i="2"/>
  <c r="P2658" i="2"/>
  <c r="P2659" i="2"/>
  <c r="P2660" i="2"/>
  <c r="P2661" i="2"/>
  <c r="P2662" i="2"/>
  <c r="P2663" i="2"/>
  <c r="P2664" i="2"/>
  <c r="P2665" i="2"/>
  <c r="P2666" i="2"/>
  <c r="P2667" i="2"/>
  <c r="P2668" i="2"/>
  <c r="P2669" i="2"/>
  <c r="P2670" i="2"/>
  <c r="P2671" i="2"/>
  <c r="P2672" i="2"/>
  <c r="P2673" i="2"/>
  <c r="P2674" i="2"/>
  <c r="P2675" i="2"/>
  <c r="P2676" i="2"/>
  <c r="P2677" i="2"/>
  <c r="P2678" i="2"/>
  <c r="P2679" i="2"/>
  <c r="P2680" i="2"/>
  <c r="P2681" i="2"/>
  <c r="P2682" i="2"/>
  <c r="P2683" i="2"/>
  <c r="P2684" i="2"/>
  <c r="P2685" i="2"/>
  <c r="P2686" i="2"/>
  <c r="P2687" i="2"/>
  <c r="P2688" i="2"/>
  <c r="P2689" i="2"/>
  <c r="P2690" i="2"/>
  <c r="P2691" i="2"/>
  <c r="P2692" i="2"/>
  <c r="P2693" i="2"/>
  <c r="P2694" i="2"/>
  <c r="P2695" i="2"/>
  <c r="P2696" i="2"/>
  <c r="P2697" i="2"/>
  <c r="P2698" i="2"/>
  <c r="P2699" i="2"/>
  <c r="P2700" i="2"/>
  <c r="P2701" i="2"/>
  <c r="P2702" i="2"/>
  <c r="P2703" i="2"/>
  <c r="P2704" i="2"/>
  <c r="P2705" i="2"/>
  <c r="P2706" i="2"/>
  <c r="P2707" i="2"/>
  <c r="P2708" i="2"/>
  <c r="P2709" i="2"/>
  <c r="P2710" i="2"/>
  <c r="P2711" i="2"/>
  <c r="P2712" i="2"/>
  <c r="P2713" i="2"/>
  <c r="P2714" i="2"/>
  <c r="P2715" i="2"/>
  <c r="P2716" i="2"/>
  <c r="P2717" i="2"/>
  <c r="P2718" i="2"/>
  <c r="P2719" i="2"/>
  <c r="P2720" i="2"/>
  <c r="P2721" i="2"/>
  <c r="P2722" i="2"/>
  <c r="P2723" i="2"/>
  <c r="P2724" i="2"/>
  <c r="P2725" i="2"/>
  <c r="P2726" i="2"/>
  <c r="P2727" i="2"/>
  <c r="P2728" i="2"/>
  <c r="P2729" i="2"/>
  <c r="P2730" i="2"/>
  <c r="P2731" i="2"/>
  <c r="P2732" i="2"/>
  <c r="P2733" i="2"/>
  <c r="P2734" i="2"/>
  <c r="P2735" i="2"/>
  <c r="P2736" i="2"/>
  <c r="P2737" i="2"/>
  <c r="P2738" i="2"/>
  <c r="P2739" i="2"/>
  <c r="P2740" i="2"/>
  <c r="P2741" i="2"/>
  <c r="P2742" i="2"/>
  <c r="P2743" i="2"/>
  <c r="P2744" i="2"/>
  <c r="P2745" i="2"/>
  <c r="P2746" i="2"/>
  <c r="P2747" i="2"/>
  <c r="P2748" i="2"/>
  <c r="P2749" i="2"/>
  <c r="P2750" i="2"/>
  <c r="P2751" i="2"/>
  <c r="P2752" i="2"/>
  <c r="P2753" i="2"/>
  <c r="P2754" i="2"/>
  <c r="P2755" i="2"/>
  <c r="P2756" i="2"/>
  <c r="P2757" i="2"/>
  <c r="P2758" i="2"/>
  <c r="P2759" i="2"/>
  <c r="P2760" i="2"/>
  <c r="P2761" i="2"/>
  <c r="P2762" i="2"/>
  <c r="P2763" i="2"/>
  <c r="P2764" i="2"/>
  <c r="P2765" i="2"/>
  <c r="P2766" i="2"/>
  <c r="P2767" i="2"/>
  <c r="P2768" i="2"/>
  <c r="P2769" i="2"/>
  <c r="P2770" i="2"/>
  <c r="P2771" i="2"/>
  <c r="P2772" i="2"/>
  <c r="P2773" i="2"/>
  <c r="P2774" i="2"/>
  <c r="P2775" i="2"/>
  <c r="P2776" i="2"/>
  <c r="P2777" i="2"/>
  <c r="P2778" i="2"/>
  <c r="P2779" i="2"/>
  <c r="P2780" i="2"/>
  <c r="P2781" i="2"/>
  <c r="P2782" i="2"/>
  <c r="P2783" i="2"/>
  <c r="P2784" i="2"/>
  <c r="P2785" i="2"/>
  <c r="P2786" i="2"/>
  <c r="P2787" i="2"/>
  <c r="P2788" i="2"/>
  <c r="P2789" i="2"/>
  <c r="P2790" i="2"/>
  <c r="P2791" i="2"/>
  <c r="P2792" i="2"/>
  <c r="P2793" i="2"/>
  <c r="P2794" i="2"/>
  <c r="P2795" i="2"/>
  <c r="P2796" i="2"/>
  <c r="P2797" i="2"/>
  <c r="P2798" i="2"/>
  <c r="P2799" i="2"/>
  <c r="P2800" i="2"/>
  <c r="P2801" i="2"/>
  <c r="P2802" i="2"/>
  <c r="P2803" i="2"/>
  <c r="P2804" i="2"/>
  <c r="P2805" i="2"/>
  <c r="P2806" i="2"/>
  <c r="P2807" i="2"/>
  <c r="P2808" i="2"/>
  <c r="P2809" i="2"/>
  <c r="P2810" i="2"/>
  <c r="P2811" i="2"/>
  <c r="P2812" i="2"/>
  <c r="P2813" i="2"/>
  <c r="P2814" i="2"/>
  <c r="P2815" i="2"/>
  <c r="P2816" i="2"/>
  <c r="P2817" i="2"/>
  <c r="P2818" i="2"/>
  <c r="P2819" i="2"/>
  <c r="P2820" i="2"/>
  <c r="P2821" i="2"/>
  <c r="P2822" i="2"/>
  <c r="P2823" i="2"/>
  <c r="P2824" i="2"/>
  <c r="P2825" i="2"/>
  <c r="P2826" i="2"/>
  <c r="P2827" i="2"/>
  <c r="P2828" i="2"/>
  <c r="P2829" i="2"/>
  <c r="P2830" i="2"/>
  <c r="P2831" i="2"/>
  <c r="P2832" i="2"/>
  <c r="P2833" i="2"/>
  <c r="P2834" i="2"/>
  <c r="P2835" i="2"/>
  <c r="P2836" i="2"/>
  <c r="P2837" i="2"/>
  <c r="P2838" i="2"/>
  <c r="P2839" i="2"/>
  <c r="P2840" i="2"/>
  <c r="P2841" i="2"/>
  <c r="P2842" i="2"/>
  <c r="P2843" i="2"/>
  <c r="P2844" i="2"/>
  <c r="P2845" i="2"/>
  <c r="P2846" i="2"/>
  <c r="P2847" i="2"/>
  <c r="P2848" i="2"/>
  <c r="P2849" i="2"/>
  <c r="P2850" i="2"/>
  <c r="P2851" i="2"/>
  <c r="P2852" i="2"/>
  <c r="P2853" i="2"/>
  <c r="P2854" i="2"/>
  <c r="P2855" i="2"/>
  <c r="P2856" i="2"/>
  <c r="P2857" i="2"/>
  <c r="P2858" i="2"/>
  <c r="P2859" i="2"/>
  <c r="P2860" i="2"/>
  <c r="P2861" i="2"/>
  <c r="P2862" i="2"/>
  <c r="P2863" i="2"/>
  <c r="P2864" i="2"/>
  <c r="P2865" i="2"/>
  <c r="P2866" i="2"/>
  <c r="P2867" i="2"/>
  <c r="P2868" i="2"/>
  <c r="P2869" i="2"/>
  <c r="P2870" i="2"/>
  <c r="P2871" i="2"/>
  <c r="P2872" i="2"/>
  <c r="P2873" i="2"/>
  <c r="P2874" i="2"/>
  <c r="P2875" i="2"/>
  <c r="P2876" i="2"/>
  <c r="P2877" i="2"/>
  <c r="P2878" i="2"/>
  <c r="P2879" i="2"/>
  <c r="P2880" i="2"/>
  <c r="P2881" i="2"/>
  <c r="P2882" i="2"/>
  <c r="P2883" i="2"/>
  <c r="P2884" i="2"/>
  <c r="P2885" i="2"/>
  <c r="P2886" i="2"/>
  <c r="P2887" i="2"/>
  <c r="P2888" i="2"/>
  <c r="P2889" i="2"/>
  <c r="P2890" i="2"/>
  <c r="P2891" i="2"/>
  <c r="P2892" i="2"/>
  <c r="P2893" i="2"/>
  <c r="P2894" i="2"/>
  <c r="P2895" i="2"/>
  <c r="P2896" i="2"/>
  <c r="P2897" i="2"/>
  <c r="P2898" i="2"/>
  <c r="P2899" i="2"/>
  <c r="P2900" i="2"/>
  <c r="P2901" i="2"/>
  <c r="P2902" i="2"/>
  <c r="P2903" i="2"/>
  <c r="P2904" i="2"/>
  <c r="P2905" i="2"/>
  <c r="P2906" i="2"/>
  <c r="P2907" i="2"/>
  <c r="P2908" i="2"/>
  <c r="P2909" i="2"/>
  <c r="P2910" i="2"/>
  <c r="P2911" i="2"/>
  <c r="P2912" i="2"/>
  <c r="P2913" i="2"/>
  <c r="P2914" i="2"/>
  <c r="P2915" i="2"/>
  <c r="P2916" i="2"/>
  <c r="P2917" i="2"/>
  <c r="P2918" i="2"/>
  <c r="P2919" i="2"/>
  <c r="P2920" i="2"/>
  <c r="P2921" i="2"/>
  <c r="P2922" i="2"/>
  <c r="P2923" i="2"/>
  <c r="P2924" i="2"/>
  <c r="P2925" i="2"/>
  <c r="P2926" i="2"/>
  <c r="P2927" i="2"/>
  <c r="P2928" i="2"/>
  <c r="P2929" i="2"/>
  <c r="P2930" i="2"/>
  <c r="P2931" i="2"/>
  <c r="P2932" i="2"/>
  <c r="P2933" i="2"/>
  <c r="P2934" i="2"/>
  <c r="P2935" i="2"/>
  <c r="P2936" i="2"/>
  <c r="P2937" i="2"/>
  <c r="P2938" i="2"/>
  <c r="P2939" i="2"/>
  <c r="P2940" i="2"/>
  <c r="P2941" i="2"/>
  <c r="P2942" i="2"/>
  <c r="P2943" i="2"/>
  <c r="P2944" i="2"/>
  <c r="P2945" i="2"/>
  <c r="P2946" i="2"/>
  <c r="P2947" i="2"/>
  <c r="P2948" i="2"/>
  <c r="P2949" i="2"/>
  <c r="P2950" i="2"/>
  <c r="P2951" i="2"/>
  <c r="P2952" i="2"/>
  <c r="P2953" i="2"/>
  <c r="P2954" i="2"/>
  <c r="P2955" i="2"/>
  <c r="P2956" i="2"/>
  <c r="P2957" i="2"/>
  <c r="P2958" i="2"/>
  <c r="P2959" i="2"/>
  <c r="P2960" i="2"/>
  <c r="P2961" i="2"/>
  <c r="P2962" i="2"/>
  <c r="P2963" i="2"/>
  <c r="P2964" i="2"/>
  <c r="P2965" i="2"/>
  <c r="P2966" i="2"/>
  <c r="P2967" i="2"/>
  <c r="P2968" i="2"/>
  <c r="P2969" i="2"/>
  <c r="P2970" i="2"/>
  <c r="P2971" i="2"/>
  <c r="P2972" i="2"/>
  <c r="P2973" i="2"/>
  <c r="P2974" i="2"/>
  <c r="P2975" i="2"/>
  <c r="P2976" i="2"/>
  <c r="P2977" i="2"/>
  <c r="P2978" i="2"/>
  <c r="P2979" i="2"/>
  <c r="P2980" i="2"/>
  <c r="P2981" i="2"/>
  <c r="P2982" i="2"/>
  <c r="P2983" i="2"/>
  <c r="P2984" i="2"/>
  <c r="P2985" i="2"/>
  <c r="P2986" i="2"/>
  <c r="P2987" i="2"/>
  <c r="P2988" i="2"/>
  <c r="P2989" i="2"/>
  <c r="P2990" i="2"/>
  <c r="P2991" i="2"/>
  <c r="P2992" i="2"/>
  <c r="P2993" i="2"/>
  <c r="P2994" i="2"/>
  <c r="P2995" i="2"/>
  <c r="P2996" i="2"/>
  <c r="P2997" i="2"/>
  <c r="P2998" i="2"/>
  <c r="P2999" i="2"/>
  <c r="P3000" i="2"/>
  <c r="P3001" i="2"/>
  <c r="P3002" i="2"/>
  <c r="P3003" i="2"/>
  <c r="P3004" i="2"/>
  <c r="P3005" i="2"/>
  <c r="P3006" i="2"/>
  <c r="P3007" i="2"/>
  <c r="P3008" i="2"/>
  <c r="P3009" i="2"/>
  <c r="P3010" i="2"/>
  <c r="P3011" i="2"/>
  <c r="P3012" i="2"/>
  <c r="P3013" i="2"/>
  <c r="P3014" i="2"/>
  <c r="P3015" i="2"/>
  <c r="P3016" i="2"/>
  <c r="P3017" i="2"/>
  <c r="P3018" i="2"/>
  <c r="P3019" i="2"/>
  <c r="P3020" i="2"/>
  <c r="P3021" i="2"/>
  <c r="P3022" i="2"/>
  <c r="P3023" i="2"/>
  <c r="P3024" i="2"/>
  <c r="P3025" i="2"/>
  <c r="P3026" i="2"/>
  <c r="P3027" i="2"/>
  <c r="P3028" i="2"/>
  <c r="P3029" i="2"/>
  <c r="P3030" i="2"/>
  <c r="P3031" i="2"/>
  <c r="P3032" i="2"/>
  <c r="P3033" i="2"/>
  <c r="P3034" i="2"/>
  <c r="P3035" i="2"/>
  <c r="P3036" i="2"/>
  <c r="P3037" i="2"/>
  <c r="P3038" i="2"/>
  <c r="P3039" i="2"/>
  <c r="P3040" i="2"/>
  <c r="P3041" i="2"/>
  <c r="P3042" i="2"/>
  <c r="P3043" i="2"/>
  <c r="P3044" i="2"/>
  <c r="P3045" i="2"/>
  <c r="P3046" i="2"/>
  <c r="P3047" i="2"/>
  <c r="P3048" i="2"/>
  <c r="P3049" i="2"/>
  <c r="P3050" i="2"/>
  <c r="P3051" i="2"/>
  <c r="P3052" i="2"/>
  <c r="P3053" i="2"/>
  <c r="P3054" i="2"/>
  <c r="P3055" i="2"/>
  <c r="P3056" i="2"/>
  <c r="P3057" i="2"/>
  <c r="P3058" i="2"/>
  <c r="P3059" i="2"/>
  <c r="P3060" i="2"/>
  <c r="P3061" i="2"/>
  <c r="P3062" i="2"/>
  <c r="P3063" i="2"/>
  <c r="P3064" i="2"/>
  <c r="P3065" i="2"/>
  <c r="P3066" i="2"/>
  <c r="P3067" i="2"/>
  <c r="P3068" i="2"/>
  <c r="P3069" i="2"/>
  <c r="P3070" i="2"/>
  <c r="P3071" i="2"/>
  <c r="P3072" i="2"/>
  <c r="P3073" i="2"/>
  <c r="P3074" i="2"/>
  <c r="P3075" i="2"/>
  <c r="P3076" i="2"/>
  <c r="P3077" i="2"/>
  <c r="P3078" i="2"/>
  <c r="P3079" i="2"/>
  <c r="P3080" i="2"/>
  <c r="P3081" i="2"/>
  <c r="P3082" i="2"/>
  <c r="P3083" i="2"/>
  <c r="P3084" i="2"/>
  <c r="P3085" i="2"/>
  <c r="P3086" i="2"/>
  <c r="P3087" i="2"/>
  <c r="P3088" i="2"/>
  <c r="P3089" i="2"/>
  <c r="P3090" i="2"/>
  <c r="P3091" i="2"/>
  <c r="P3092" i="2"/>
  <c r="P3093" i="2"/>
  <c r="P3094" i="2"/>
  <c r="P3095" i="2"/>
  <c r="P3096" i="2"/>
  <c r="P3097" i="2"/>
  <c r="P3098" i="2"/>
  <c r="P3099" i="2"/>
  <c r="P3100" i="2"/>
  <c r="P3101" i="2"/>
  <c r="P3102" i="2"/>
  <c r="P3103" i="2"/>
  <c r="P3104" i="2"/>
  <c r="P3105" i="2"/>
  <c r="P3106" i="2"/>
  <c r="P3107" i="2"/>
  <c r="P3108" i="2"/>
  <c r="P3109" i="2"/>
  <c r="P3110" i="2"/>
  <c r="P3111" i="2"/>
  <c r="P3112" i="2"/>
  <c r="P3113" i="2"/>
  <c r="P3114" i="2"/>
  <c r="P3115" i="2"/>
  <c r="P3116" i="2"/>
  <c r="P3117" i="2"/>
  <c r="P3118" i="2"/>
  <c r="P3119" i="2"/>
  <c r="P3120" i="2"/>
  <c r="P3121" i="2"/>
  <c r="P3122" i="2"/>
  <c r="P3123" i="2"/>
  <c r="P3124" i="2"/>
  <c r="P3125" i="2"/>
  <c r="P3126" i="2"/>
  <c r="P3127" i="2"/>
  <c r="P3128" i="2"/>
  <c r="P3129" i="2"/>
  <c r="P3130" i="2"/>
  <c r="P3131" i="2"/>
  <c r="P3132" i="2"/>
  <c r="P3133" i="2"/>
  <c r="P3134" i="2"/>
  <c r="P3135" i="2"/>
  <c r="P3136" i="2"/>
  <c r="P3137" i="2"/>
  <c r="P3138" i="2"/>
  <c r="P3139" i="2"/>
  <c r="P3140" i="2"/>
  <c r="P3141" i="2"/>
  <c r="P3142" i="2"/>
  <c r="P3143" i="2"/>
  <c r="P3144" i="2"/>
  <c r="P3145" i="2"/>
  <c r="P3146" i="2"/>
  <c r="P3147" i="2"/>
  <c r="P3148" i="2"/>
  <c r="P3149" i="2"/>
  <c r="P3150" i="2"/>
  <c r="P3151" i="2"/>
  <c r="P3152" i="2"/>
  <c r="P3153" i="2"/>
  <c r="P3154" i="2"/>
  <c r="P3155" i="2"/>
  <c r="P3156" i="2"/>
  <c r="P3157" i="2"/>
  <c r="P3158" i="2"/>
  <c r="P3159" i="2"/>
  <c r="P3160" i="2"/>
  <c r="P3161" i="2"/>
  <c r="P3162" i="2"/>
  <c r="P3163" i="2"/>
  <c r="P3164" i="2"/>
  <c r="P3165" i="2"/>
  <c r="P3166" i="2"/>
  <c r="P3167" i="2"/>
  <c r="P3168" i="2"/>
  <c r="P3169" i="2"/>
  <c r="P3170" i="2"/>
  <c r="P3171" i="2"/>
  <c r="P3172" i="2"/>
  <c r="P3173" i="2"/>
  <c r="P3174" i="2"/>
  <c r="P3175" i="2"/>
  <c r="P3176" i="2"/>
  <c r="P3177" i="2"/>
  <c r="P3178" i="2"/>
  <c r="P3179" i="2"/>
  <c r="P3180" i="2"/>
  <c r="P3181" i="2"/>
  <c r="P3182" i="2"/>
  <c r="P3183" i="2"/>
  <c r="P3184" i="2"/>
  <c r="P3185" i="2"/>
  <c r="P3186" i="2"/>
  <c r="P3187" i="2"/>
  <c r="P3188" i="2"/>
  <c r="P3189" i="2"/>
  <c r="P3190" i="2"/>
  <c r="P3191" i="2"/>
  <c r="P3192" i="2"/>
  <c r="P3193" i="2"/>
  <c r="P3194" i="2"/>
  <c r="P3195" i="2"/>
  <c r="P3196" i="2"/>
  <c r="P3197" i="2"/>
  <c r="P3198" i="2"/>
  <c r="P3199" i="2"/>
  <c r="P3200" i="2"/>
  <c r="P3201" i="2"/>
  <c r="P3202" i="2"/>
  <c r="P3203" i="2"/>
  <c r="P3204" i="2"/>
  <c r="P3205" i="2"/>
  <c r="P3206" i="2"/>
  <c r="P3207" i="2"/>
  <c r="P3208" i="2"/>
  <c r="P3209" i="2"/>
  <c r="P3210" i="2"/>
  <c r="P3211" i="2"/>
  <c r="P3212" i="2"/>
  <c r="P3213" i="2"/>
  <c r="P3214" i="2"/>
  <c r="P3215" i="2"/>
  <c r="P3216" i="2"/>
  <c r="P3217" i="2"/>
  <c r="P3218" i="2"/>
  <c r="P3219" i="2"/>
  <c r="P3220" i="2"/>
  <c r="P3221" i="2"/>
  <c r="P3222" i="2"/>
  <c r="P3223" i="2"/>
  <c r="P3224" i="2"/>
  <c r="P3225" i="2"/>
  <c r="P3226" i="2"/>
  <c r="P3227" i="2"/>
  <c r="P3228" i="2"/>
  <c r="P3229" i="2"/>
  <c r="P3230" i="2"/>
  <c r="P3231" i="2"/>
  <c r="P3232" i="2"/>
  <c r="P3233" i="2"/>
  <c r="P3234" i="2"/>
  <c r="P3235" i="2"/>
  <c r="P3236" i="2"/>
  <c r="P3237" i="2"/>
  <c r="P3238" i="2"/>
  <c r="P3239" i="2"/>
  <c r="P3240" i="2"/>
  <c r="P3241" i="2"/>
  <c r="P3242" i="2"/>
  <c r="P3243" i="2"/>
  <c r="P3244" i="2"/>
  <c r="P3245" i="2"/>
  <c r="P3246" i="2"/>
  <c r="P3247" i="2"/>
  <c r="P3248" i="2"/>
  <c r="P3249" i="2"/>
  <c r="P3250" i="2"/>
  <c r="P3251" i="2"/>
  <c r="P3252" i="2"/>
  <c r="P3253" i="2"/>
  <c r="P3254" i="2"/>
  <c r="P3255" i="2"/>
  <c r="P3256" i="2"/>
  <c r="P3257" i="2"/>
  <c r="P3258" i="2"/>
  <c r="P3259" i="2"/>
  <c r="P3260" i="2"/>
  <c r="P3261" i="2"/>
  <c r="P3262" i="2"/>
  <c r="P3263" i="2"/>
  <c r="P3264" i="2"/>
  <c r="P3265" i="2"/>
  <c r="P3266" i="2"/>
  <c r="P3267" i="2"/>
  <c r="P3268" i="2"/>
  <c r="P3269" i="2"/>
  <c r="P3270" i="2"/>
  <c r="P3271" i="2"/>
  <c r="P3272" i="2"/>
  <c r="P3273" i="2"/>
  <c r="P3274" i="2"/>
  <c r="P3275" i="2"/>
  <c r="P3276" i="2"/>
  <c r="P3277" i="2"/>
  <c r="P3278" i="2"/>
  <c r="P3279" i="2"/>
  <c r="P3280" i="2"/>
  <c r="P3281" i="2"/>
  <c r="P3282" i="2"/>
  <c r="P3283" i="2"/>
  <c r="P3284" i="2"/>
  <c r="P3285" i="2"/>
  <c r="P3286" i="2"/>
  <c r="P3287" i="2"/>
  <c r="P3288" i="2"/>
  <c r="P3289" i="2"/>
  <c r="P3290" i="2"/>
  <c r="P3291" i="2"/>
  <c r="P3292" i="2"/>
  <c r="P3293" i="2"/>
  <c r="P3294" i="2"/>
  <c r="P3295" i="2"/>
  <c r="P3296" i="2"/>
  <c r="P3297" i="2"/>
  <c r="P3298" i="2"/>
  <c r="P3299" i="2"/>
  <c r="P3300" i="2"/>
  <c r="P3301" i="2"/>
  <c r="P3302" i="2"/>
  <c r="P3303" i="2"/>
  <c r="P3304" i="2"/>
  <c r="P3305" i="2"/>
  <c r="P3306" i="2"/>
  <c r="P3307" i="2"/>
  <c r="P3308" i="2"/>
  <c r="P3309" i="2"/>
  <c r="P3310" i="2"/>
  <c r="P3311" i="2"/>
  <c r="P3312" i="2"/>
  <c r="P3313" i="2"/>
  <c r="P3314" i="2"/>
  <c r="P3315" i="2"/>
  <c r="P3316" i="2"/>
  <c r="P3317" i="2"/>
  <c r="P3318" i="2"/>
  <c r="P3319" i="2"/>
  <c r="P3320" i="2"/>
  <c r="P3321" i="2"/>
  <c r="P3322" i="2"/>
  <c r="P3323" i="2"/>
  <c r="P3324" i="2"/>
  <c r="P3325" i="2"/>
  <c r="P3326" i="2"/>
  <c r="P3327" i="2"/>
  <c r="P3328" i="2"/>
  <c r="P3329" i="2"/>
  <c r="P3330" i="2"/>
  <c r="P3331" i="2"/>
  <c r="P3332" i="2"/>
  <c r="P3333" i="2"/>
  <c r="P3334" i="2"/>
  <c r="P3335" i="2"/>
  <c r="P3336" i="2"/>
  <c r="P3337" i="2"/>
  <c r="P3338" i="2"/>
  <c r="P3339" i="2"/>
  <c r="P3340" i="2"/>
  <c r="P3341" i="2"/>
  <c r="P3342" i="2"/>
  <c r="P3343" i="2"/>
  <c r="P3344" i="2"/>
  <c r="P3345" i="2"/>
  <c r="P3346" i="2"/>
  <c r="P3347" i="2"/>
  <c r="P3348" i="2"/>
  <c r="P3349" i="2"/>
  <c r="P3350" i="2"/>
  <c r="P3351" i="2"/>
  <c r="P3352" i="2"/>
  <c r="P3353" i="2"/>
  <c r="P3354" i="2"/>
  <c r="P3355" i="2"/>
  <c r="P3356" i="2"/>
  <c r="P3357" i="2"/>
  <c r="P3358" i="2"/>
  <c r="P3359" i="2"/>
  <c r="P3360" i="2"/>
  <c r="P3361" i="2"/>
  <c r="P3362" i="2"/>
  <c r="P3363" i="2"/>
  <c r="P3364" i="2"/>
  <c r="P3365" i="2"/>
  <c r="P3366" i="2"/>
  <c r="P3367" i="2"/>
  <c r="P3368" i="2"/>
  <c r="P3369" i="2"/>
  <c r="P3370" i="2"/>
  <c r="P3371" i="2"/>
  <c r="P3372" i="2"/>
  <c r="P3373" i="2"/>
  <c r="P3374" i="2"/>
  <c r="P3375" i="2"/>
  <c r="P3376" i="2"/>
  <c r="P3377" i="2"/>
  <c r="P3378" i="2"/>
  <c r="P3379" i="2"/>
  <c r="P3380" i="2"/>
  <c r="P3381" i="2"/>
  <c r="P3382" i="2"/>
  <c r="P3383" i="2"/>
  <c r="P3384" i="2"/>
  <c r="P3385" i="2"/>
  <c r="P3386" i="2"/>
  <c r="P3387" i="2"/>
  <c r="P3388" i="2"/>
  <c r="P3389" i="2"/>
  <c r="P3390" i="2"/>
  <c r="P3391" i="2"/>
  <c r="P3392" i="2"/>
  <c r="P3393" i="2"/>
  <c r="P3394" i="2"/>
  <c r="P3395" i="2"/>
  <c r="P3396" i="2"/>
  <c r="P3397" i="2"/>
  <c r="P3398" i="2"/>
  <c r="P3399" i="2"/>
  <c r="P3400" i="2"/>
  <c r="P3401" i="2"/>
  <c r="P3402" i="2"/>
  <c r="P3403" i="2"/>
  <c r="P3404" i="2"/>
  <c r="P3405" i="2"/>
  <c r="P3406" i="2"/>
  <c r="P3407" i="2"/>
  <c r="P3408" i="2"/>
  <c r="P3409" i="2"/>
  <c r="P3410" i="2"/>
  <c r="P3411" i="2"/>
  <c r="P3412" i="2"/>
  <c r="P3413" i="2"/>
  <c r="P3414" i="2"/>
  <c r="P3415" i="2"/>
  <c r="P3416" i="2"/>
  <c r="P3417" i="2"/>
  <c r="P3418" i="2"/>
  <c r="P3419" i="2"/>
  <c r="P3420" i="2"/>
  <c r="P3421" i="2"/>
  <c r="P3422" i="2"/>
  <c r="P3423" i="2"/>
  <c r="P3424" i="2"/>
  <c r="P3425" i="2"/>
  <c r="P3426" i="2"/>
  <c r="P3427" i="2"/>
  <c r="P3428" i="2"/>
  <c r="P3429" i="2"/>
  <c r="P3430" i="2"/>
  <c r="P3431" i="2"/>
  <c r="P3432" i="2"/>
  <c r="P3433" i="2"/>
  <c r="P3434" i="2"/>
  <c r="P3435" i="2"/>
  <c r="P3436" i="2"/>
  <c r="P3437" i="2"/>
  <c r="P3438" i="2"/>
  <c r="P3439" i="2"/>
  <c r="P3440" i="2"/>
  <c r="P3441" i="2"/>
  <c r="P3442" i="2"/>
  <c r="P3443" i="2"/>
  <c r="P3444" i="2"/>
  <c r="P3445" i="2"/>
  <c r="P3446" i="2"/>
  <c r="P3447" i="2"/>
  <c r="P3448" i="2"/>
  <c r="P3449" i="2"/>
  <c r="P3450" i="2"/>
  <c r="P3451" i="2"/>
  <c r="P3452" i="2"/>
  <c r="P3453" i="2"/>
  <c r="P3454" i="2"/>
  <c r="P3455" i="2"/>
  <c r="P3456" i="2"/>
  <c r="P3457" i="2"/>
  <c r="P3458" i="2"/>
  <c r="P3459" i="2"/>
  <c r="P3460" i="2"/>
  <c r="P3461" i="2"/>
  <c r="P3462" i="2"/>
  <c r="P3463" i="2"/>
  <c r="P3464" i="2"/>
  <c r="P3465" i="2"/>
  <c r="P3466" i="2"/>
  <c r="P3467" i="2"/>
  <c r="P3468" i="2"/>
  <c r="P3469" i="2"/>
  <c r="P3470" i="2"/>
  <c r="P3471" i="2"/>
  <c r="P3472" i="2"/>
  <c r="P3473" i="2"/>
  <c r="P3474" i="2"/>
  <c r="P3475" i="2"/>
  <c r="P3476" i="2"/>
  <c r="P3477" i="2"/>
  <c r="P3478" i="2"/>
  <c r="P3479" i="2"/>
  <c r="P3480" i="2"/>
  <c r="P3481" i="2"/>
  <c r="P3482" i="2"/>
  <c r="P3483" i="2"/>
  <c r="P3484" i="2"/>
  <c r="P3485" i="2"/>
  <c r="P3486" i="2"/>
  <c r="P3487" i="2"/>
  <c r="P3488" i="2"/>
  <c r="P3489" i="2"/>
  <c r="P3490" i="2"/>
  <c r="P3491" i="2"/>
  <c r="P3492" i="2"/>
  <c r="P3493" i="2"/>
  <c r="P3494" i="2"/>
  <c r="P3495" i="2"/>
  <c r="P3496" i="2"/>
  <c r="P3497" i="2"/>
  <c r="P3498" i="2"/>
  <c r="P3499" i="2"/>
  <c r="P3500" i="2"/>
  <c r="P3501" i="2"/>
  <c r="P3502" i="2"/>
  <c r="P3503" i="2"/>
  <c r="P3504" i="2"/>
  <c r="P3505" i="2"/>
  <c r="P3506" i="2"/>
  <c r="P3507" i="2"/>
  <c r="P3508" i="2"/>
  <c r="P3509" i="2"/>
  <c r="P3510" i="2"/>
  <c r="P3511" i="2"/>
  <c r="P3512" i="2"/>
  <c r="P3513" i="2"/>
  <c r="P3514" i="2"/>
  <c r="P3515" i="2"/>
  <c r="P3516" i="2"/>
  <c r="P3517" i="2"/>
  <c r="P3518" i="2"/>
  <c r="P3519" i="2"/>
  <c r="P3520" i="2"/>
  <c r="P3521" i="2"/>
  <c r="P3522" i="2"/>
  <c r="P3523" i="2"/>
  <c r="P3524" i="2"/>
  <c r="P3525" i="2"/>
  <c r="P3526" i="2"/>
  <c r="P3527" i="2"/>
  <c r="P3528" i="2"/>
  <c r="P3529" i="2"/>
  <c r="P3530" i="2"/>
  <c r="P3531" i="2"/>
  <c r="P3532" i="2"/>
  <c r="P3533" i="2"/>
  <c r="P3534" i="2"/>
  <c r="P3535" i="2"/>
  <c r="P3536" i="2"/>
  <c r="P3537" i="2"/>
  <c r="P3538" i="2"/>
  <c r="P3539" i="2"/>
  <c r="P3540" i="2"/>
  <c r="P3541" i="2"/>
  <c r="P3542" i="2"/>
  <c r="P3543" i="2"/>
  <c r="P3544" i="2"/>
  <c r="P3545" i="2"/>
  <c r="P3546" i="2"/>
  <c r="P3547" i="2"/>
  <c r="P3548" i="2"/>
  <c r="P3549" i="2"/>
  <c r="P3550" i="2"/>
  <c r="P3551" i="2"/>
  <c r="P3552" i="2"/>
  <c r="P3553" i="2"/>
  <c r="P3554" i="2"/>
  <c r="P3555" i="2"/>
  <c r="P3556" i="2"/>
  <c r="P3557" i="2"/>
  <c r="P3558" i="2"/>
  <c r="P3559" i="2"/>
  <c r="P3560" i="2"/>
  <c r="P3561" i="2"/>
  <c r="P3562" i="2"/>
  <c r="P3563" i="2"/>
  <c r="P3564" i="2"/>
  <c r="P3565" i="2"/>
  <c r="P3566" i="2"/>
  <c r="P3567" i="2"/>
  <c r="P3568" i="2"/>
  <c r="P3569" i="2"/>
  <c r="P3570" i="2"/>
  <c r="P3571" i="2"/>
  <c r="P3572" i="2"/>
  <c r="P3573" i="2"/>
  <c r="P3574" i="2"/>
  <c r="P3575" i="2"/>
  <c r="P3576" i="2"/>
  <c r="P3577" i="2"/>
  <c r="P3578" i="2"/>
  <c r="P3579" i="2"/>
  <c r="P3580" i="2"/>
  <c r="P3581" i="2"/>
  <c r="P3582" i="2"/>
  <c r="P3583" i="2"/>
  <c r="P3584" i="2"/>
  <c r="P3585" i="2"/>
  <c r="P3586" i="2"/>
  <c r="P3587" i="2"/>
  <c r="P3588" i="2"/>
  <c r="P3589" i="2"/>
  <c r="P3590" i="2"/>
  <c r="P3591" i="2"/>
  <c r="P3592" i="2"/>
  <c r="P3593" i="2"/>
  <c r="P3594" i="2"/>
  <c r="P3595" i="2"/>
  <c r="P3596" i="2"/>
  <c r="P3597" i="2"/>
  <c r="P3598" i="2"/>
  <c r="P3599" i="2"/>
  <c r="P3600" i="2"/>
  <c r="P3601" i="2"/>
  <c r="P3602" i="2"/>
  <c r="P3603" i="2"/>
  <c r="P3604" i="2"/>
  <c r="P3605" i="2"/>
  <c r="P3606" i="2"/>
  <c r="P3607" i="2"/>
  <c r="P3608" i="2"/>
  <c r="P3609" i="2"/>
  <c r="P3610" i="2"/>
  <c r="P3611" i="2"/>
  <c r="P3612" i="2"/>
  <c r="P3613" i="2"/>
  <c r="P3614" i="2"/>
  <c r="P3615" i="2"/>
  <c r="P3616" i="2"/>
  <c r="P3617" i="2"/>
  <c r="P3618" i="2"/>
  <c r="P3619" i="2"/>
  <c r="P3620" i="2"/>
  <c r="P3621" i="2"/>
  <c r="P3622" i="2"/>
  <c r="P3623" i="2"/>
  <c r="P3624" i="2"/>
  <c r="P3625" i="2"/>
  <c r="P3626" i="2"/>
  <c r="P3627" i="2"/>
  <c r="P3628" i="2"/>
  <c r="P3629" i="2"/>
  <c r="P3630" i="2"/>
  <c r="P3631" i="2"/>
  <c r="P3632" i="2"/>
  <c r="P3633" i="2"/>
  <c r="P3634" i="2"/>
  <c r="P3635" i="2"/>
  <c r="P3636" i="2"/>
  <c r="P3637" i="2"/>
  <c r="P3638" i="2"/>
  <c r="P3639" i="2"/>
  <c r="P3640" i="2"/>
  <c r="P3641" i="2"/>
  <c r="P3642" i="2"/>
  <c r="P3643" i="2"/>
  <c r="P3644" i="2"/>
  <c r="P3645" i="2"/>
  <c r="P3646" i="2"/>
  <c r="P3647" i="2"/>
  <c r="P3648" i="2"/>
  <c r="P3649" i="2"/>
  <c r="P3650" i="2"/>
  <c r="P3651" i="2"/>
  <c r="P3652" i="2"/>
  <c r="P3653" i="2"/>
  <c r="P3654" i="2"/>
  <c r="P3655" i="2"/>
  <c r="P3656" i="2"/>
  <c r="P3657" i="2"/>
  <c r="P3658" i="2"/>
  <c r="P3659" i="2"/>
  <c r="P3660" i="2"/>
  <c r="P3661" i="2"/>
  <c r="P3662" i="2"/>
  <c r="P3663" i="2"/>
  <c r="P3664" i="2"/>
  <c r="P3665" i="2"/>
  <c r="P3666" i="2"/>
  <c r="P3667" i="2"/>
  <c r="P3668" i="2"/>
  <c r="P3669" i="2"/>
  <c r="P3670" i="2"/>
  <c r="P3671" i="2"/>
  <c r="P3672" i="2"/>
  <c r="P3673" i="2"/>
  <c r="P3674" i="2"/>
  <c r="P3675" i="2"/>
  <c r="P3676" i="2"/>
  <c r="P3677" i="2"/>
  <c r="P3678" i="2"/>
  <c r="P3679" i="2"/>
  <c r="P3680" i="2"/>
  <c r="P3681" i="2"/>
  <c r="P3682" i="2"/>
  <c r="P3683" i="2"/>
  <c r="P3684" i="2"/>
  <c r="P3685" i="2"/>
  <c r="P3686" i="2"/>
  <c r="P3687" i="2"/>
  <c r="P3688" i="2"/>
  <c r="P3689" i="2"/>
  <c r="P3690" i="2"/>
  <c r="P3691" i="2"/>
  <c r="P3692" i="2"/>
  <c r="P3693" i="2"/>
  <c r="P3694" i="2"/>
  <c r="P3695" i="2"/>
  <c r="P3696" i="2"/>
  <c r="P3697" i="2"/>
  <c r="P3698" i="2"/>
  <c r="P3699" i="2"/>
  <c r="P3700" i="2"/>
  <c r="P3701" i="2"/>
  <c r="P3702" i="2"/>
  <c r="P3703" i="2"/>
  <c r="P3704" i="2"/>
  <c r="P3705" i="2"/>
  <c r="P3706" i="2"/>
  <c r="P3707" i="2"/>
  <c r="P3708" i="2"/>
  <c r="P3709" i="2"/>
  <c r="P3710" i="2"/>
  <c r="P3711" i="2"/>
  <c r="P3712" i="2"/>
  <c r="P3713" i="2"/>
  <c r="P3714" i="2"/>
  <c r="P3715" i="2"/>
  <c r="P3716" i="2"/>
  <c r="P3717" i="2"/>
  <c r="P3718" i="2"/>
  <c r="P3719" i="2"/>
  <c r="P3720" i="2"/>
  <c r="P3721" i="2"/>
  <c r="P3722" i="2"/>
  <c r="P3723" i="2"/>
  <c r="P3724" i="2"/>
  <c r="P3725" i="2"/>
  <c r="P3726" i="2"/>
  <c r="P3727" i="2"/>
  <c r="P3728" i="2"/>
  <c r="P3729" i="2"/>
  <c r="P3730" i="2"/>
  <c r="P3731" i="2"/>
  <c r="P3732" i="2"/>
  <c r="P3733" i="2"/>
  <c r="P3734" i="2"/>
  <c r="P3735" i="2"/>
  <c r="P3736" i="2"/>
  <c r="P3737" i="2"/>
  <c r="P3738" i="2"/>
  <c r="P3739" i="2"/>
  <c r="P3740" i="2"/>
  <c r="P3741" i="2"/>
  <c r="P3742" i="2"/>
  <c r="P3743" i="2"/>
  <c r="P3744" i="2"/>
  <c r="P3745" i="2"/>
  <c r="P3746" i="2"/>
  <c r="P3747" i="2"/>
  <c r="P3748" i="2"/>
  <c r="P3749" i="2"/>
  <c r="P3750" i="2"/>
  <c r="P3751" i="2"/>
  <c r="P3752" i="2"/>
  <c r="P3753" i="2"/>
  <c r="P3754" i="2"/>
  <c r="P3755" i="2"/>
  <c r="P3756" i="2"/>
  <c r="P3757" i="2"/>
  <c r="P3758" i="2"/>
  <c r="P3759" i="2"/>
  <c r="P3760" i="2"/>
  <c r="P3761" i="2"/>
  <c r="P3762" i="2"/>
  <c r="P3763" i="2"/>
  <c r="P3764" i="2"/>
  <c r="P3765" i="2"/>
  <c r="P3766" i="2"/>
  <c r="P3767" i="2"/>
  <c r="P3768" i="2"/>
  <c r="P3769" i="2"/>
  <c r="P3770" i="2"/>
  <c r="P3771" i="2"/>
  <c r="P3772" i="2"/>
  <c r="P3773" i="2"/>
  <c r="P3774" i="2"/>
  <c r="P3775" i="2"/>
  <c r="P3776" i="2"/>
  <c r="P3777" i="2"/>
  <c r="P3778" i="2"/>
  <c r="P3779" i="2"/>
  <c r="P3780" i="2"/>
  <c r="P3781" i="2"/>
  <c r="P3782" i="2"/>
  <c r="P3783" i="2"/>
  <c r="P3784" i="2"/>
  <c r="P3785" i="2"/>
  <c r="P3786" i="2"/>
  <c r="P3787" i="2"/>
  <c r="P3788" i="2"/>
  <c r="P3789" i="2"/>
  <c r="P3790" i="2"/>
  <c r="P3791" i="2"/>
  <c r="P3792" i="2"/>
  <c r="P3793" i="2"/>
  <c r="P3794" i="2"/>
  <c r="P3795" i="2"/>
  <c r="P3796" i="2"/>
  <c r="P3797" i="2"/>
  <c r="P3798" i="2"/>
  <c r="P3799" i="2"/>
  <c r="P3800" i="2"/>
  <c r="P3801" i="2"/>
  <c r="P3802" i="2"/>
  <c r="P3803" i="2"/>
  <c r="P3804" i="2"/>
  <c r="P3805" i="2"/>
  <c r="P3806" i="2"/>
  <c r="P3807" i="2"/>
  <c r="P3808" i="2"/>
  <c r="P3809" i="2"/>
  <c r="P3810" i="2"/>
  <c r="P3811" i="2"/>
  <c r="P3812" i="2"/>
  <c r="P3813" i="2"/>
  <c r="P3814" i="2"/>
  <c r="P3815" i="2"/>
  <c r="P3816" i="2"/>
  <c r="P3817" i="2"/>
  <c r="P3818" i="2"/>
  <c r="P3819" i="2"/>
  <c r="P3820" i="2"/>
  <c r="P3821" i="2"/>
  <c r="P3822" i="2"/>
  <c r="P3823" i="2"/>
  <c r="P3824" i="2"/>
  <c r="P3825" i="2"/>
  <c r="P3826" i="2"/>
  <c r="P3827" i="2"/>
  <c r="P3828" i="2"/>
  <c r="P3829" i="2"/>
  <c r="P3830" i="2"/>
  <c r="P3831" i="2"/>
  <c r="P3832" i="2"/>
  <c r="P3833" i="2"/>
  <c r="P3834" i="2"/>
  <c r="P3835" i="2"/>
  <c r="P3836" i="2"/>
  <c r="P3837" i="2"/>
  <c r="P3838" i="2"/>
  <c r="P3839" i="2"/>
  <c r="P3840" i="2"/>
  <c r="P3841" i="2"/>
  <c r="P3842" i="2"/>
  <c r="P3843" i="2"/>
  <c r="P3844" i="2"/>
  <c r="P3845" i="2"/>
  <c r="P3846" i="2"/>
  <c r="P3847" i="2"/>
  <c r="P3848" i="2"/>
  <c r="P3849" i="2"/>
  <c r="P3850" i="2"/>
  <c r="P3851" i="2"/>
  <c r="P3852" i="2"/>
  <c r="P3853" i="2"/>
  <c r="P3854" i="2"/>
  <c r="P3855" i="2"/>
  <c r="P3856" i="2"/>
  <c r="P3857" i="2"/>
  <c r="P3858" i="2"/>
  <c r="P3859" i="2"/>
  <c r="P3860" i="2"/>
  <c r="P3861" i="2"/>
  <c r="P3862" i="2"/>
  <c r="P3863" i="2"/>
  <c r="P3864" i="2"/>
  <c r="P3865" i="2"/>
  <c r="P3866" i="2"/>
  <c r="P3867" i="2"/>
  <c r="P3868" i="2"/>
  <c r="P3869" i="2"/>
  <c r="P3870" i="2"/>
  <c r="P3871" i="2"/>
  <c r="P3872" i="2"/>
  <c r="P3873" i="2"/>
  <c r="P3874" i="2"/>
  <c r="P3875" i="2"/>
  <c r="P3876" i="2"/>
  <c r="P3877" i="2"/>
  <c r="P3878" i="2"/>
  <c r="P3879" i="2"/>
  <c r="P3880" i="2"/>
  <c r="P3881" i="2"/>
  <c r="P3882" i="2"/>
  <c r="P3883" i="2"/>
  <c r="P3884" i="2"/>
  <c r="P3885" i="2"/>
  <c r="P3886" i="2"/>
  <c r="P3887" i="2"/>
  <c r="P3888" i="2"/>
  <c r="P3889" i="2"/>
  <c r="P3890" i="2"/>
  <c r="P3891" i="2"/>
  <c r="P3892" i="2"/>
  <c r="P3893" i="2"/>
  <c r="P3894" i="2"/>
  <c r="P3895" i="2"/>
  <c r="P3896" i="2"/>
  <c r="P3897" i="2"/>
  <c r="P3898" i="2"/>
  <c r="P3899" i="2"/>
  <c r="P3900" i="2"/>
  <c r="P3901" i="2"/>
  <c r="P3902" i="2"/>
  <c r="P3903" i="2"/>
  <c r="P3904" i="2"/>
  <c r="P3905" i="2"/>
  <c r="P3906" i="2"/>
  <c r="P3907" i="2"/>
  <c r="P3908" i="2"/>
  <c r="P3909" i="2"/>
  <c r="P3910" i="2"/>
  <c r="P3911" i="2"/>
  <c r="P3912" i="2"/>
  <c r="P3913" i="2"/>
  <c r="P3914" i="2"/>
  <c r="P3915" i="2"/>
  <c r="P3916" i="2"/>
  <c r="P3917" i="2"/>
  <c r="P3918" i="2"/>
  <c r="P3919" i="2"/>
  <c r="P3920" i="2"/>
  <c r="P3921" i="2"/>
  <c r="P3922" i="2"/>
  <c r="P3923" i="2"/>
  <c r="P3924" i="2"/>
  <c r="P3925" i="2"/>
  <c r="P3926" i="2"/>
  <c r="P3927" i="2"/>
  <c r="P3928" i="2"/>
  <c r="P3929" i="2"/>
  <c r="P3930" i="2"/>
  <c r="P3931" i="2"/>
  <c r="P3932" i="2"/>
  <c r="P3933" i="2"/>
  <c r="P3934" i="2"/>
  <c r="P3935" i="2"/>
  <c r="P3936" i="2"/>
  <c r="P3937" i="2"/>
  <c r="P3938" i="2"/>
  <c r="P3939" i="2"/>
  <c r="P3940" i="2"/>
  <c r="P3941" i="2"/>
  <c r="P3942" i="2"/>
  <c r="P3943" i="2"/>
  <c r="P3944" i="2"/>
  <c r="P3945" i="2"/>
  <c r="P3946" i="2"/>
  <c r="P3947" i="2"/>
  <c r="P3948" i="2"/>
  <c r="P3949" i="2"/>
  <c r="P3950" i="2"/>
  <c r="P3951" i="2"/>
  <c r="P3952" i="2"/>
  <c r="P3953" i="2"/>
  <c r="P3954" i="2"/>
  <c r="P3955" i="2"/>
  <c r="P3956" i="2"/>
  <c r="P3957" i="2"/>
  <c r="P3958" i="2"/>
  <c r="P3959" i="2"/>
  <c r="P3960" i="2"/>
  <c r="P3961" i="2"/>
  <c r="P3962" i="2"/>
  <c r="P3963" i="2"/>
  <c r="P3964" i="2"/>
  <c r="P3965" i="2"/>
  <c r="P3966" i="2"/>
  <c r="P3967" i="2"/>
  <c r="P3968" i="2"/>
  <c r="P3969" i="2"/>
  <c r="P3970" i="2"/>
  <c r="P3971" i="2"/>
  <c r="P3972" i="2"/>
  <c r="P3973" i="2"/>
  <c r="P3974" i="2"/>
  <c r="P3975" i="2"/>
  <c r="P3976" i="2"/>
  <c r="P3977" i="2"/>
  <c r="P3978" i="2"/>
  <c r="P3979" i="2"/>
  <c r="P3980" i="2"/>
  <c r="P3981" i="2"/>
  <c r="P3982" i="2"/>
  <c r="P3983" i="2"/>
  <c r="P3984" i="2"/>
  <c r="P3985" i="2"/>
  <c r="P3986" i="2"/>
  <c r="P3987" i="2"/>
  <c r="P3988" i="2"/>
  <c r="P3989" i="2"/>
  <c r="P3990" i="2"/>
  <c r="P3991" i="2"/>
  <c r="P3992" i="2"/>
  <c r="P3993" i="2"/>
  <c r="P3994" i="2"/>
  <c r="P3995" i="2"/>
  <c r="P3996" i="2"/>
  <c r="P3997" i="2"/>
  <c r="P3998" i="2"/>
  <c r="P3999" i="2"/>
  <c r="P4000" i="2"/>
  <c r="P4001" i="2"/>
  <c r="P4002" i="2"/>
  <c r="P4003" i="2"/>
  <c r="P4004" i="2"/>
  <c r="P4005" i="2"/>
  <c r="P4006" i="2"/>
  <c r="P4007" i="2"/>
  <c r="P4008" i="2"/>
  <c r="P4009" i="2"/>
  <c r="P4010" i="2"/>
  <c r="P4011" i="2"/>
  <c r="P4012" i="2"/>
  <c r="P4013" i="2"/>
  <c r="P4014" i="2"/>
  <c r="P4015" i="2"/>
  <c r="P4016" i="2"/>
  <c r="P4017" i="2"/>
  <c r="P4018" i="2"/>
  <c r="P4019" i="2"/>
  <c r="P4020" i="2"/>
  <c r="P4021" i="2"/>
  <c r="P4022" i="2"/>
  <c r="P4023" i="2"/>
  <c r="P4024" i="2"/>
  <c r="P4025" i="2"/>
  <c r="P4026" i="2"/>
  <c r="P4027" i="2"/>
  <c r="P4028" i="2"/>
  <c r="P4029" i="2"/>
  <c r="P4030" i="2"/>
  <c r="P4031" i="2"/>
  <c r="P4032" i="2"/>
  <c r="P4033" i="2"/>
  <c r="P4034" i="2"/>
  <c r="P4035" i="2"/>
  <c r="P4036" i="2"/>
  <c r="P4037" i="2"/>
  <c r="P4038" i="2"/>
  <c r="P4039" i="2"/>
  <c r="P4040" i="2"/>
  <c r="P4041" i="2"/>
  <c r="P4042" i="2"/>
  <c r="P4043" i="2"/>
  <c r="P4044" i="2"/>
  <c r="P4045" i="2"/>
  <c r="P4046" i="2"/>
  <c r="P4047" i="2"/>
  <c r="P4048" i="2"/>
  <c r="P4049" i="2"/>
  <c r="P4050" i="2"/>
  <c r="P4051" i="2"/>
  <c r="P4052" i="2"/>
  <c r="P4053" i="2"/>
  <c r="P4054" i="2"/>
  <c r="P4055" i="2"/>
  <c r="P4056" i="2"/>
  <c r="P4057" i="2"/>
  <c r="P4058" i="2"/>
  <c r="P4059" i="2"/>
  <c r="P4060" i="2"/>
  <c r="P4061" i="2"/>
  <c r="P4062" i="2"/>
  <c r="P4063" i="2"/>
  <c r="P4064" i="2"/>
  <c r="P4065" i="2"/>
  <c r="P4066" i="2"/>
  <c r="P4067" i="2"/>
  <c r="P4068" i="2"/>
  <c r="P4069" i="2"/>
  <c r="P4070" i="2"/>
  <c r="P4071" i="2"/>
  <c r="P4072" i="2"/>
  <c r="P4073" i="2"/>
  <c r="P4074" i="2"/>
  <c r="P4075" i="2"/>
  <c r="P4076" i="2"/>
  <c r="P4077" i="2"/>
  <c r="P4078" i="2"/>
  <c r="P4079" i="2"/>
  <c r="P4080" i="2"/>
  <c r="P4081" i="2"/>
  <c r="P4082" i="2"/>
  <c r="P4083" i="2"/>
  <c r="P4084" i="2"/>
  <c r="P4085" i="2"/>
  <c r="P4086" i="2"/>
  <c r="P4087" i="2"/>
  <c r="P4088" i="2"/>
  <c r="P4089" i="2"/>
  <c r="P4090" i="2"/>
  <c r="P4091" i="2"/>
  <c r="P4092" i="2"/>
  <c r="P4093" i="2"/>
  <c r="P4094" i="2"/>
  <c r="P4095" i="2"/>
  <c r="P4096" i="2"/>
  <c r="P4097" i="2"/>
  <c r="P4098" i="2"/>
  <c r="P4099" i="2"/>
  <c r="P4100" i="2"/>
  <c r="P4101" i="2"/>
  <c r="P4102" i="2"/>
  <c r="P4103" i="2"/>
  <c r="P4104" i="2"/>
  <c r="P4105" i="2"/>
  <c r="P4106" i="2"/>
  <c r="P4107" i="2"/>
  <c r="P4108" i="2"/>
  <c r="P4109" i="2"/>
  <c r="P4110" i="2"/>
  <c r="P4111" i="2"/>
  <c r="P4112" i="2"/>
  <c r="P4113" i="2"/>
  <c r="P4114" i="2"/>
  <c r="P4115" i="2"/>
</calcChain>
</file>

<file path=xl/sharedStrings.xml><?xml version="1.0" encoding="utf-8"?>
<sst xmlns="http://schemas.openxmlformats.org/spreadsheetml/2006/main" count="57759" uniqueCount="8401">
  <si>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</si>
  <si>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</si>
  <si>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</si>
  <si>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</si>
  <si>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</si>
  <si>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</si>
  <si>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</si>
  <si>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</si>
  <si>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</si>
  <si>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</si>
  <si>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</si>
  <si>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</si>
  <si>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</si>
  <si>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</si>
  <si>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</si>
  <si>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</si>
  <si>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</si>
  <si>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</si>
  <si>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</si>
  <si>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</si>
  <si>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</si>
  <si>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</si>
  <si>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</si>
  <si>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</si>
  <si>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</si>
  <si>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</si>
  <si>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</si>
  <si>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</si>
  <si>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</si>
  <si>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</si>
  <si>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</si>
  <si>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</si>
  <si>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</si>
  <si>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</si>
  <si>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</si>
  <si>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</si>
  <si>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</si>
  <si>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</si>
  <si>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</si>
  <si>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</si>
  <si>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</si>
  <si>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</si>
  <si>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</si>
  <si>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</si>
  <si>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</si>
  <si>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</si>
  <si>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</si>
  <si>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</si>
  <si>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</si>
  <si>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</si>
  <si>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</si>
  <si>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</si>
  <si>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</si>
  <si>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</si>
  <si>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</si>
  <si>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</si>
  <si>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</si>
  <si>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</si>
  <si>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</si>
  <si>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</si>
  <si>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</si>
  <si>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</si>
  <si>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</si>
  <si>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</si>
  <si>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</si>
  <si>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</si>
  <si>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</si>
  <si>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</si>
  <si>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</si>
  <si>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</si>
  <si>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</si>
  <si>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</si>
  <si>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</si>
  <si>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</si>
  <si>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</si>
  <si>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</si>
  <si>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</si>
  <si>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</si>
  <si>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</si>
  <si>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</si>
  <si>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</si>
  <si>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</si>
  <si>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</si>
  <si>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</si>
  <si>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</si>
  <si>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</si>
  <si>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</si>
  <si>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</si>
  <si>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</si>
  <si>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</si>
  <si>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</si>
  <si>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</si>
  <si>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</si>
  <si>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</si>
  <si>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</si>
  <si>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</si>
  <si>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</si>
  <si>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</si>
  <si>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</si>
  <si>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</si>
  <si>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</si>
  <si>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</si>
  <si>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</si>
  <si>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</si>
  <si>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</si>
  <si>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</si>
  <si>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</si>
  <si>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</si>
  <si>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</si>
  <si>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</si>
  <si>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</si>
  <si>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</si>
  <si>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</si>
  <si>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</si>
  <si>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</si>
  <si>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</si>
  <si>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</si>
  <si>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</si>
  <si>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</si>
  <si>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</si>
  <si>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</si>
  <si>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</si>
  <si>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</si>
  <si>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</si>
  <si>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</si>
  <si>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</si>
  <si>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</si>
  <si>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</si>
  <si>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</si>
  <si>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</si>
  <si>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</si>
  <si>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</si>
  <si>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</si>
  <si>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</si>
  <si>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</si>
  <si>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</si>
  <si>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</si>
  <si>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</si>
  <si>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</si>
  <si>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</si>
  <si>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</si>
  <si>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</si>
  <si>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</si>
  <si>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</si>
  <si>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</si>
  <si>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</si>
  <si>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</si>
  <si>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</si>
  <si>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</si>
  <si>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</si>
  <si>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</si>
  <si>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</si>
  <si>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</si>
  <si>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</si>
  <si>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</si>
  <si>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</si>
  <si>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</si>
  <si>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</si>
  <si>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</si>
  <si>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</si>
  <si>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</si>
  <si>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</si>
  <si>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</si>
  <si>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</si>
  <si>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</si>
  <si>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</si>
  <si>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</si>
  <si>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</si>
  <si>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</si>
  <si>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</si>
  <si>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</si>
  <si>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</si>
  <si>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</si>
  <si>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</si>
  <si>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</si>
  <si>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</si>
  <si>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</si>
  <si>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</si>
  <si>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</si>
  <si>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</si>
  <si>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</si>
  <si>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</si>
  <si>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</si>
  <si>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</si>
  <si>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</si>
  <si>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</si>
  <si>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</si>
  <si>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</si>
  <si>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</si>
  <si>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</si>
  <si>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</si>
  <si>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</si>
  <si>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</si>
  <si>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</si>
  <si>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</si>
  <si>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</si>
  <si>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</si>
  <si>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</si>
  <si>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</si>
  <si>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</si>
  <si>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</si>
  <si>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</si>
  <si>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</si>
  <si>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</si>
  <si>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</si>
  <si>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</si>
  <si>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</si>
  <si>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</si>
  <si>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</si>
  <si>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</si>
  <si>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</si>
  <si>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</si>
  <si>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</si>
  <si>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</si>
  <si>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</si>
  <si>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</si>
  <si>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</si>
  <si>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</si>
  <si>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</si>
  <si>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</si>
  <si>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</si>
  <si>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</si>
  <si>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</si>
  <si>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</si>
  <si>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</si>
  <si>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</si>
  <si>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</si>
  <si>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</si>
  <si>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</si>
  <si>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</si>
  <si>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</si>
  <si>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</si>
  <si>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</si>
  <si>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</si>
  <si>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</si>
  <si>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</si>
  <si>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</si>
  <si>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</si>
  <si>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</si>
  <si>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</si>
  <si>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</si>
  <si>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</si>
  <si>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</si>
  <si>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</si>
  <si>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</si>
  <si>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</si>
  <si>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</si>
  <si>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</si>
  <si>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</si>
  <si>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</si>
  <si>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</si>
  <si>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</si>
  <si>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</si>
  <si>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</si>
  <si>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</si>
  <si>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</si>
  <si>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</si>
  <si>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</si>
  <si>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</si>
  <si>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</si>
  <si>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</si>
  <si>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</si>
  <si>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</si>
  <si>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</si>
  <si>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</si>
  <si>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</si>
  <si>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</si>
  <si>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</si>
  <si>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</si>
  <si>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</si>
  <si>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</si>
  <si>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</si>
  <si>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</si>
  <si>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</si>
  <si>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</si>
  <si>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</si>
  <si>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</si>
  <si>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</si>
  <si>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</si>
  <si>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</si>
  <si>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</si>
  <si>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</si>
  <si>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</si>
  <si>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</si>
  <si>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</si>
  <si>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</si>
  <si>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</si>
  <si>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</si>
  <si>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</si>
  <si>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</si>
  <si>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</si>
  <si>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</si>
  <si>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</si>
  <si>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</si>
  <si>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</si>
  <si>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</si>
  <si>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</si>
  <si>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</si>
  <si>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</si>
  <si>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</si>
  <si>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</si>
  <si>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</si>
  <si>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</si>
  <si>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</si>
  <si>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</si>
  <si>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</si>
  <si>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</si>
  <si>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</si>
  <si>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</si>
  <si>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</si>
  <si>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</si>
  <si>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</si>
  <si>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</si>
  <si>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</si>
  <si>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</si>
  <si>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</si>
  <si>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</si>
  <si>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</si>
  <si>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</si>
  <si>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</si>
  <si>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</si>
  <si>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</si>
  <si>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</si>
  <si>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</si>
  <si>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</si>
  <si>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</si>
  <si>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</si>
  <si>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</si>
  <si>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</si>
  <si>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</si>
  <si>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</si>
  <si>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</si>
  <si>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</si>
  <si>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</si>
  <si>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</si>
  <si>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</si>
  <si>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</si>
  <si>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</si>
  <si>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</si>
  <si>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</si>
  <si>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</si>
  <si>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</si>
  <si>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</si>
  <si>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</si>
  <si>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</si>
  <si>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</si>
  <si>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</si>
  <si>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</si>
  <si>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</si>
  <si>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</si>
  <si>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</si>
  <si>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</si>
  <si>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</si>
  <si>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</si>
  <si>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</si>
  <si>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</si>
  <si>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</si>
  <si>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</si>
  <si>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</si>
  <si>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</si>
  <si>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</si>
  <si>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</si>
  <si>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</si>
  <si>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</si>
  <si>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</si>
  <si>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</si>
  <si>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</si>
  <si>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</si>
  <si>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</si>
  <si>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</si>
  <si>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</si>
  <si>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</si>
  <si>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</si>
  <si>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</si>
  <si>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</si>
  <si>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</si>
  <si>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</si>
  <si>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</si>
  <si>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</si>
  <si>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</si>
  <si>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</si>
  <si>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</si>
  <si>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</si>
  <si>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</si>
  <si>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</si>
  <si>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</si>
  <si>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</si>
  <si>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</si>
  <si>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</si>
  <si>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</si>
  <si>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</si>
  <si>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</si>
  <si>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</si>
  <si>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</si>
  <si>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</si>
  <si>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</si>
  <si>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</si>
  <si>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</si>
  <si>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</si>
  <si>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</si>
  <si>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</si>
  <si>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</si>
  <si>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</si>
  <si>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</si>
  <si>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</si>
  <si>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</si>
  <si>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</si>
  <si>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</si>
  <si>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</si>
  <si>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</si>
  <si>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</si>
  <si>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</si>
  <si>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</si>
  <si>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</si>
  <si>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</si>
  <si>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</si>
  <si>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</si>
  <si>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</si>
  <si>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</si>
  <si>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</si>
  <si>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</si>
  <si>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</si>
  <si>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</si>
  <si>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</si>
  <si>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</si>
  <si>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</si>
  <si>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</si>
  <si>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</si>
  <si>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</si>
  <si>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</si>
  <si>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</si>
  <si>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</si>
  <si>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</si>
  <si>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</si>
  <si>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</si>
  <si>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</si>
  <si>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</si>
  <si>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</si>
  <si>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</si>
  <si>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</si>
  <si>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</si>
  <si>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</si>
  <si>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</si>
  <si>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</si>
  <si>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</si>
  <si>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</si>
  <si>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</si>
  <si>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</si>
  <si>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</si>
  <si>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</si>
  <si>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</si>
  <si>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</si>
  <si>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</si>
  <si>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</si>
  <si>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</si>
  <si>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</si>
  <si>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</si>
  <si>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</si>
  <si>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</si>
  <si>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</si>
  <si>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</si>
  <si>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</si>
  <si>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</si>
  <si>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</si>
  <si>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</si>
  <si>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</si>
  <si>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</si>
  <si>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</si>
  <si>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</si>
  <si>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</si>
  <si>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</si>
  <si>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</si>
  <si>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</si>
  <si>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</si>
  <si>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</si>
  <si>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</si>
  <si>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</si>
  <si>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</si>
  <si>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</si>
  <si>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</si>
  <si>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</si>
  <si>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</si>
  <si>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</si>
  <si>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</si>
  <si>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</si>
  <si>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</si>
  <si>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</si>
  <si>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</si>
  <si>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</si>
  <si>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</si>
  <si>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</si>
  <si>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</si>
  <si>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</si>
  <si>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</si>
  <si>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</si>
  <si>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</si>
  <si>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</si>
  <si>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</si>
  <si>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</si>
  <si>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</si>
  <si>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</si>
  <si>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</si>
  <si>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</si>
  <si>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</si>
  <si>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</si>
  <si>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</si>
  <si>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</si>
  <si>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</si>
  <si>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</si>
  <si>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</si>
  <si>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</si>
  <si>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</si>
  <si>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</si>
  <si>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</si>
  <si>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</si>
  <si>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</si>
  <si>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</si>
  <si>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</si>
  <si>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</si>
  <si>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</si>
  <si>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</si>
  <si>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</si>
  <si>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</si>
  <si>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</si>
  <si>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</si>
  <si>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</si>
  <si>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</si>
  <si>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</si>
  <si>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</si>
  <si>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</si>
  <si>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</si>
  <si>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</si>
  <si>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</si>
  <si>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</si>
  <si>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</si>
  <si>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</si>
  <si>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</si>
  <si>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</si>
  <si>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</si>
  <si>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</si>
  <si>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</si>
  <si>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</si>
  <si>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</si>
  <si>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</si>
  <si>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</si>
  <si>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</si>
  <si>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</si>
  <si>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</si>
  <si>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</si>
  <si>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</si>
  <si>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</si>
  <si>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</si>
  <si>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</si>
  <si>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</si>
  <si>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</si>
  <si>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</si>
  <si>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</si>
  <si>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</si>
  <si>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</si>
  <si>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</si>
  <si>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</si>
  <si>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</si>
  <si>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</si>
  <si>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</si>
  <si>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</si>
  <si>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</si>
  <si>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</si>
  <si>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</si>
  <si>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</si>
  <si>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</si>
  <si>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</si>
  <si>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</si>
  <si>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</si>
  <si>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</si>
  <si>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</si>
  <si>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</si>
  <si>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</si>
  <si>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</si>
  <si>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</si>
  <si>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</si>
  <si>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</si>
  <si>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</si>
  <si>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</si>
  <si>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</si>
  <si>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</si>
  <si>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</si>
  <si>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</si>
  <si>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</si>
  <si>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</si>
  <si>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</si>
  <si>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</si>
  <si>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</si>
  <si>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</si>
  <si>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</si>
  <si>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</si>
  <si>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</si>
  <si>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</si>
  <si>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</si>
  <si>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</si>
  <si>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</si>
  <si>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</si>
  <si>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</si>
  <si>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</si>
  <si>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</si>
  <si>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</si>
  <si>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</si>
  <si>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</si>
  <si>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</si>
  <si>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</si>
  <si>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</si>
  <si>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</si>
  <si>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</si>
  <si>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</si>
  <si>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</si>
  <si>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</si>
  <si>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</si>
  <si>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</si>
  <si>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</si>
  <si>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</si>
  <si>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</si>
  <si>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</si>
  <si>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</si>
  <si>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</si>
  <si>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</si>
  <si>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</si>
  <si>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</si>
  <si>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</si>
  <si>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</si>
  <si>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</si>
  <si>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</si>
  <si>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</si>
  <si>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</si>
  <si>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</si>
  <si>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</si>
  <si>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</si>
  <si>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</si>
  <si>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</si>
  <si>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</si>
  <si>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</si>
  <si>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</si>
  <si>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</si>
  <si>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</si>
  <si>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</si>
  <si>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</si>
  <si>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</si>
  <si>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</si>
  <si>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</si>
  <si>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</si>
  <si>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</si>
  <si>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</si>
  <si>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</si>
  <si>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</si>
  <si>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</si>
  <si>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</si>
  <si>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</si>
  <si>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</si>
  <si>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</si>
  <si>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</si>
  <si>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</si>
  <si>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</si>
  <si>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</si>
  <si>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</si>
  <si>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</si>
  <si>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</si>
  <si>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</si>
  <si>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</si>
  <si>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</si>
  <si>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</si>
  <si>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</si>
  <si>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</si>
  <si>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</si>
  <si>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</si>
  <si>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</si>
  <si>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</si>
  <si>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</si>
  <si>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</si>
  <si>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</si>
  <si>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</si>
  <si>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</si>
  <si>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</si>
  <si>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</si>
  <si>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</si>
  <si>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</si>
  <si>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</si>
  <si>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</si>
  <si>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</si>
  <si>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</si>
  <si>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</si>
  <si>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</si>
  <si>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</si>
  <si>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</si>
  <si>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</si>
  <si>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</si>
  <si>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</si>
  <si>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</si>
  <si>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</si>
  <si>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</si>
  <si>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</si>
  <si>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</si>
  <si>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</si>
  <si>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</si>
  <si>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</si>
  <si>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</si>
  <si>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</si>
  <si>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</si>
  <si>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</si>
  <si>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</si>
  <si>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</si>
  <si>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</si>
  <si>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</si>
  <si>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</si>
  <si>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</si>
  <si>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</si>
  <si>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</si>
  <si>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</si>
  <si>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</si>
  <si>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</si>
  <si>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</si>
  <si>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</si>
  <si>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</si>
  <si>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</si>
  <si>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</si>
  <si>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</si>
  <si>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</si>
  <si>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</si>
  <si>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</si>
  <si>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</si>
  <si>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</si>
  <si>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</si>
  <si>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</si>
  <si>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</si>
  <si>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</si>
  <si>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</si>
  <si>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</si>
  <si>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</si>
  <si>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</si>
  <si>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</si>
  <si>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</si>
  <si>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</si>
  <si>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</si>
  <si>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</si>
  <si>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</si>
  <si>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</si>
  <si>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</si>
  <si>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</si>
  <si>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</si>
  <si>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</si>
  <si>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</si>
  <si>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</si>
  <si>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</si>
  <si>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</si>
  <si>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</si>
  <si>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</si>
  <si>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</si>
  <si>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</si>
  <si>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</si>
  <si>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</si>
  <si>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</si>
  <si>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</si>
  <si>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</si>
  <si>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</si>
  <si>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</si>
  <si>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</si>
  <si>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</si>
  <si>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</si>
  <si>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</si>
  <si>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</si>
  <si>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</si>
  <si>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</si>
  <si>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</si>
  <si>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</si>
  <si>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</si>
  <si>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</si>
  <si>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</si>
  <si>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</si>
  <si>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</si>
  <si>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</si>
  <si>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</si>
  <si>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</si>
  <si>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</si>
  <si>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</si>
  <si>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</si>
  <si>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</si>
  <si>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</si>
  <si>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</si>
  <si>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</si>
  <si>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</si>
  <si>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</si>
  <si>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</si>
  <si>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</si>
  <si>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</si>
  <si>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</si>
  <si>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</si>
  <si>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</si>
  <si>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</si>
  <si>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</si>
  <si>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</si>
  <si>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</si>
  <si>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</si>
  <si>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</si>
  <si>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</si>
  <si>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</si>
  <si>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</si>
  <si>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</si>
  <si>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</si>
  <si>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</si>
  <si>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</si>
  <si>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</si>
  <si>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</si>
  <si>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</si>
  <si>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</si>
  <si>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</si>
  <si>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</si>
  <si>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</si>
  <si>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</si>
  <si>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</si>
  <si>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</si>
  <si>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</si>
  <si>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</si>
  <si>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</si>
  <si>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</si>
  <si>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</si>
  <si>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</si>
  <si>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</si>
  <si>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</si>
  <si>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</si>
  <si>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</si>
  <si>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</si>
  <si>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</si>
  <si>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</si>
  <si>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</si>
  <si>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</si>
  <si>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</si>
  <si>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</si>
  <si>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</si>
  <si>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</si>
  <si>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</si>
  <si>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</si>
  <si>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</si>
  <si>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</si>
  <si>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</si>
  <si>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</si>
  <si>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</si>
  <si>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</si>
  <si>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</si>
  <si>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</si>
  <si>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</si>
  <si>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</si>
  <si>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</si>
  <si>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</si>
  <si>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</si>
  <si>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</si>
  <si>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</si>
  <si>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</si>
  <si>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</si>
  <si>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</si>
  <si>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</si>
  <si>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</si>
  <si>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</si>
  <si>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</si>
  <si>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</si>
  <si>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</si>
  <si>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</si>
  <si>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</si>
  <si>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</si>
  <si>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</si>
  <si>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</si>
  <si>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</si>
  <si>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</si>
  <si>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</si>
  <si>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</si>
  <si>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</si>
  <si>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</si>
  <si>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</si>
  <si>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</si>
  <si>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</si>
  <si>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</si>
  <si>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</si>
  <si>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</si>
  <si>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</si>
  <si>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</si>
  <si>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</si>
  <si>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</si>
  <si>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</si>
  <si>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</si>
  <si>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</si>
  <si>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</si>
  <si>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</si>
  <si>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</si>
  <si>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</si>
  <si>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</si>
  <si>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</si>
  <si>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</si>
  <si>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</si>
  <si>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</si>
  <si>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</si>
  <si>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</si>
  <si>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</si>
  <si>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</si>
  <si>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</si>
  <si>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</si>
  <si>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</si>
  <si>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</si>
  <si>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</si>
  <si>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</si>
  <si>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</si>
  <si>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</si>
  <si>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</si>
  <si>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</si>
  <si>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</si>
  <si>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</si>
  <si>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</si>
  <si>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</si>
  <si>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</si>
  <si>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</si>
  <si>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</si>
  <si>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</si>
  <si>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</si>
  <si>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</si>
  <si>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</si>
  <si>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</si>
  <si>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</si>
  <si>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</si>
  <si>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</si>
  <si>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</si>
  <si>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</si>
  <si>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</si>
  <si>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</si>
  <si>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</si>
  <si>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</si>
  <si>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</si>
  <si>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</si>
  <si>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</si>
  <si>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</si>
  <si>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</si>
  <si>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</si>
  <si>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</si>
  <si>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</si>
  <si>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</si>
  <si>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</si>
  <si>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</si>
  <si>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</si>
  <si>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</si>
  <si>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</si>
  <si>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</si>
  <si>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</si>
  <si>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</si>
  <si>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</si>
  <si>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</si>
  <si>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</si>
  <si>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</si>
  <si>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</si>
  <si>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</si>
  <si>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</si>
  <si>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</si>
  <si>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</si>
  <si>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</si>
  <si>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</si>
  <si>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</si>
  <si>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</si>
  <si>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</si>
  <si>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</si>
  <si>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</si>
  <si>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</si>
  <si>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</si>
  <si>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</si>
  <si>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</si>
  <si>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</si>
  <si>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</si>
  <si>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</si>
  <si>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</si>
  <si>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</si>
  <si>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</si>
  <si>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</si>
  <si>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</si>
  <si>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</si>
  <si>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</si>
  <si>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</si>
  <si>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</si>
  <si>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</si>
  <si>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</si>
  <si>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</si>
  <si>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</si>
  <si>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</si>
  <si>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</si>
  <si>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</si>
  <si>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</si>
  <si>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</si>
  <si>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</si>
  <si>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</si>
  <si>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</si>
  <si>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</si>
  <si>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</si>
  <si>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</si>
  <si>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</si>
  <si>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</si>
  <si>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</si>
  <si>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</si>
  <si>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</si>
  <si>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</si>
  <si>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</si>
  <si>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</si>
  <si>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</si>
  <si>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</si>
  <si>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</si>
  <si>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</si>
  <si>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</si>
  <si>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</si>
  <si>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</si>
  <si>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</si>
  <si>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</si>
  <si>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</si>
  <si>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</si>
  <si>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</si>
  <si>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</si>
  <si>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</si>
  <si>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</si>
  <si>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</si>
  <si>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</si>
  <si>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</si>
  <si>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</si>
  <si>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</si>
  <si>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</si>
  <si>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</si>
  <si>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</si>
  <si>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</si>
  <si>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</si>
  <si>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</si>
  <si>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</si>
  <si>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</si>
  <si>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</si>
  <si>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</si>
  <si>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</si>
  <si>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</si>
  <si>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</si>
  <si>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</si>
  <si>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</si>
  <si>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</si>
  <si>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</si>
  <si>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</si>
  <si>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</si>
  <si>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</si>
  <si>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</si>
  <si>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</si>
  <si>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</si>
  <si>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</si>
  <si>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</si>
  <si>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</si>
  <si>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</si>
  <si>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</si>
  <si>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</si>
  <si>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</si>
  <si>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</si>
  <si>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</si>
  <si>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</si>
  <si>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</si>
  <si>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</si>
  <si>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</si>
  <si>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</si>
  <si>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</si>
  <si>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</si>
  <si>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</si>
  <si>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</si>
  <si>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</si>
  <si>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</si>
  <si>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</si>
  <si>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</si>
  <si>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</si>
  <si>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</si>
  <si>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</si>
  <si>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</si>
  <si>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</si>
  <si>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</si>
  <si>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</si>
  <si>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</si>
  <si>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</si>
  <si>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</si>
  <si>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</si>
  <si>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</si>
  <si>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</si>
  <si>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</si>
  <si>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</si>
  <si>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</si>
  <si>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</si>
  <si>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</si>
  <si>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</si>
  <si>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</si>
  <si>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</si>
  <si>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</si>
  <si>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</si>
  <si>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</si>
  <si>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</si>
  <si>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</si>
  <si>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</si>
  <si>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</si>
  <si>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</si>
  <si>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</si>
  <si>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</si>
  <si>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</si>
  <si>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</si>
  <si>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</si>
  <si>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</si>
  <si>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</si>
  <si>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</si>
  <si>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</si>
  <si>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</si>
  <si>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</si>
  <si>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</si>
  <si>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</si>
  <si>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</si>
  <si>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</si>
  <si>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</si>
  <si>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</si>
  <si>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</si>
  <si>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</si>
  <si>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</si>
  <si>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</si>
  <si>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</si>
  <si>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</si>
  <si>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</si>
  <si>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</si>
  <si>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</si>
  <si>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</si>
  <si>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</si>
  <si>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</si>
  <si>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</si>
  <si>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</si>
  <si>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</si>
  <si>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</si>
  <si>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</si>
  <si>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</si>
  <si>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</si>
  <si>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</si>
  <si>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</si>
  <si>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</si>
  <si>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</si>
  <si>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</si>
  <si>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</si>
  <si>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</si>
  <si>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</si>
  <si>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</si>
  <si>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</si>
  <si>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</si>
  <si>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</si>
  <si>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</si>
  <si>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</si>
  <si>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</si>
  <si>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</si>
  <si>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</si>
  <si>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</si>
  <si>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</si>
  <si>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</si>
  <si>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</si>
  <si>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</si>
  <si>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</si>
  <si>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</si>
  <si>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</si>
  <si>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</si>
  <si>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</si>
  <si>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</si>
  <si>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</si>
  <si>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</si>
  <si>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</si>
  <si>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</si>
  <si>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</si>
  <si>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</si>
  <si>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</si>
  <si>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</si>
  <si>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</si>
  <si>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</si>
  <si>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</si>
  <si>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</si>
  <si>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</si>
  <si>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</si>
  <si>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</si>
  <si>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</si>
  <si>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</si>
  <si>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</si>
  <si>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</si>
  <si>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</si>
  <si>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</si>
  <si>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</si>
  <si>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</si>
  <si>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</si>
  <si>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</si>
  <si>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</si>
  <si>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</si>
  <si>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</si>
  <si>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</si>
  <si>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</si>
  <si>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</si>
  <si>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</si>
  <si>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</si>
  <si>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</si>
  <si>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</si>
  <si>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</si>
  <si>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</si>
  <si>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</si>
  <si>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</si>
  <si>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</si>
  <si>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</si>
  <si>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</si>
  <si>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</si>
  <si>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</si>
  <si>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</si>
  <si>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</si>
  <si>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</si>
  <si>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</si>
  <si>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</si>
  <si>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</si>
  <si>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</si>
  <si>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</si>
  <si>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</si>
  <si>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</si>
  <si>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</si>
  <si>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</si>
  <si>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</si>
  <si>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</si>
  <si>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</si>
  <si>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</si>
  <si>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</si>
  <si>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</si>
  <si>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</si>
  <si>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</si>
  <si>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</si>
  <si>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</si>
  <si>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</si>
  <si>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</si>
  <si>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</si>
  <si>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</si>
  <si>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</si>
  <si>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</si>
  <si>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</si>
  <si>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</si>
  <si>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</si>
  <si>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</si>
  <si>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</si>
  <si>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</si>
  <si>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</si>
  <si>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</si>
  <si>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</si>
  <si>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</si>
  <si>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</si>
  <si>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</si>
  <si>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</si>
  <si>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</si>
  <si>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</si>
  <si>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</si>
  <si>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</si>
  <si>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</si>
  <si>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</si>
  <si>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</si>
  <si>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</si>
  <si>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</si>
  <si>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</si>
  <si>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</si>
  <si>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</si>
  <si>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</si>
  <si>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</si>
  <si>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</si>
  <si>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</si>
  <si>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</si>
  <si>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</si>
  <si>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</si>
  <si>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</si>
  <si>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</si>
  <si>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</si>
  <si>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</si>
  <si>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</si>
  <si>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</si>
  <si>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</si>
  <si>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</si>
  <si>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</si>
  <si>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</si>
  <si>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</si>
  <si>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</si>
  <si>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</si>
  <si>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</si>
  <si>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</si>
  <si>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</si>
  <si>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</si>
  <si>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</si>
  <si>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</si>
  <si>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</si>
  <si>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</si>
  <si>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</si>
  <si>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</si>
  <si>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</si>
  <si>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</si>
  <si>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</si>
  <si>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</si>
  <si>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</si>
  <si>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</si>
  <si>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</si>
  <si>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</si>
  <si>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</si>
  <si>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</si>
  <si>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</si>
  <si>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</si>
  <si>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</si>
  <si>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</si>
  <si>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</si>
  <si>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</si>
  <si>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</si>
  <si>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</si>
  <si>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</si>
  <si>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</si>
  <si>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</si>
  <si>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</si>
  <si>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</si>
  <si>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</si>
  <si>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</si>
  <si>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</si>
  <si>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</si>
  <si>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</si>
  <si>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</si>
  <si>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</si>
  <si>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</si>
  <si>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</si>
  <si>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</si>
  <si>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</si>
  <si>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</si>
  <si>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</si>
  <si>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</si>
  <si>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</si>
  <si>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</si>
  <si>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</si>
  <si>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</si>
  <si>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</si>
  <si>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</si>
  <si>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</si>
  <si>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</si>
  <si>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</si>
  <si>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</si>
  <si>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</si>
  <si>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</si>
  <si>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</si>
  <si>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</si>
  <si>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</si>
  <si>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</si>
  <si>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</si>
  <si>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</si>
  <si>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</si>
  <si>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</si>
  <si>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</si>
  <si>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</si>
  <si>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</si>
  <si>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</si>
  <si>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</si>
  <si>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</si>
  <si>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</si>
  <si>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</si>
  <si>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</si>
  <si>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</si>
  <si>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</si>
  <si>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</si>
  <si>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</si>
  <si>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</si>
  <si>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</si>
  <si>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</si>
  <si>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</si>
  <si>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</si>
  <si>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</si>
  <si>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</si>
  <si>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</si>
  <si>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</si>
  <si>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</si>
  <si>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</si>
  <si>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</si>
  <si>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</si>
  <si>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</si>
  <si>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</si>
  <si>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</si>
  <si>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</si>
  <si>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</si>
  <si>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</si>
  <si>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</si>
  <si>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</si>
  <si>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</si>
  <si>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</si>
  <si>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</si>
  <si>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</si>
  <si>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</si>
  <si>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</si>
  <si>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</si>
  <si>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</si>
  <si>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</si>
  <si>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</si>
  <si>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</si>
  <si>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</si>
  <si>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</si>
  <si>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</si>
  <si>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</si>
  <si>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</si>
  <si>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</si>
  <si>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</si>
  <si>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</si>
  <si>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</si>
  <si>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</si>
  <si>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</si>
  <si>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</si>
  <si>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</si>
  <si>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</si>
  <si>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</si>
  <si>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</si>
  <si>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</si>
  <si>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</si>
  <si>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</si>
  <si>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</si>
  <si>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</si>
  <si>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</si>
  <si>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</si>
  <si>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</si>
  <si>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</si>
  <si>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</si>
  <si>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</si>
  <si>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</si>
  <si>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</si>
  <si>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</si>
  <si>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</si>
  <si>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</si>
  <si>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</si>
  <si>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</si>
  <si>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</si>
  <si>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</si>
  <si>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</si>
  <si>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</si>
  <si>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</si>
  <si>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</si>
  <si>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</si>
  <si>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</si>
  <si>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</si>
  <si>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</si>
  <si>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</si>
  <si>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</si>
  <si>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</si>
  <si>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</si>
  <si>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</si>
  <si>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</si>
  <si>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</si>
  <si>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</si>
  <si>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</si>
  <si>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</si>
  <si>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</si>
  <si>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</si>
  <si>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</si>
  <si>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</si>
  <si>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</si>
  <si>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</si>
  <si>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</si>
  <si>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</si>
  <si>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</si>
  <si>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</si>
  <si>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</si>
  <si>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</si>
  <si>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</si>
  <si>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</si>
  <si>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</si>
  <si>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</si>
  <si>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</si>
  <si>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</si>
  <si>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</si>
  <si>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</si>
  <si>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</si>
  <si>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</si>
  <si>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</si>
  <si>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</si>
  <si>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</si>
  <si>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</si>
  <si>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</si>
  <si>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</si>
  <si>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</si>
  <si>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</si>
  <si>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</si>
  <si>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</si>
  <si>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</si>
  <si>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</si>
  <si>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</si>
  <si>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</si>
  <si>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</si>
  <si>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</si>
  <si>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</si>
  <si>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</si>
  <si>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</si>
  <si>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</si>
  <si>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</si>
  <si>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</si>
  <si>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</si>
  <si>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</si>
  <si>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</si>
  <si>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</si>
  <si>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</si>
  <si>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</si>
  <si>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</si>
  <si>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</si>
  <si>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</si>
  <si>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</si>
  <si>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</si>
  <si>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</si>
  <si>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</si>
  <si>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</si>
  <si>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</si>
  <si>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</si>
  <si>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</si>
  <si>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</si>
  <si>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</si>
  <si>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</si>
  <si>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</si>
  <si>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</si>
  <si>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</si>
  <si>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</si>
  <si>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</si>
  <si>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</si>
  <si>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</si>
  <si>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</si>
  <si>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</si>
  <si>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</si>
  <si>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</si>
  <si>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</si>
  <si>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</si>
  <si>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</si>
  <si>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</si>
  <si>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</si>
  <si>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</si>
  <si>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</si>
  <si>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</si>
  <si>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</si>
  <si>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</si>
  <si>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</si>
  <si>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</si>
  <si>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</si>
  <si>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</si>
  <si>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</si>
  <si>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</si>
  <si>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</si>
  <si>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</si>
  <si>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</si>
  <si>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</si>
  <si>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</si>
  <si>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</si>
  <si>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</si>
  <si>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</si>
  <si>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</si>
  <si>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</si>
  <si>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</si>
  <si>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</si>
  <si>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</si>
  <si>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</si>
  <si>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</si>
  <si>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</si>
  <si>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</si>
  <si>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</si>
  <si>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</si>
  <si>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</si>
  <si>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</si>
  <si>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</si>
  <si>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</si>
  <si>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</si>
  <si>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</si>
  <si>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</si>
  <si>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</si>
  <si>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</si>
  <si>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</si>
  <si>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</si>
  <si>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</si>
  <si>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</si>
  <si>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</si>
  <si>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</si>
  <si>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</si>
  <si>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</si>
  <si>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</si>
  <si>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</si>
  <si>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</si>
  <si>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</si>
  <si>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</si>
  <si>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</si>
  <si>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</si>
  <si>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</si>
  <si>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</si>
  <si>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</si>
  <si>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</si>
  <si>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</si>
  <si>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</si>
  <si>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</si>
  <si>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</si>
  <si>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</si>
  <si>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</si>
  <si>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</si>
  <si>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</si>
  <si>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</si>
  <si>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</si>
  <si>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</si>
  <si>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</si>
  <si>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</si>
  <si>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</si>
  <si>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</si>
  <si>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</si>
  <si>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</si>
  <si>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</si>
  <si>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</si>
  <si>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</si>
  <si>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</si>
  <si>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</si>
  <si>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</si>
  <si>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</si>
  <si>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</si>
  <si>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</si>
  <si>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</si>
  <si>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</si>
  <si>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</si>
  <si>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</si>
  <si>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</si>
  <si>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</si>
  <si>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</si>
  <si>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</si>
  <si>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</si>
  <si>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</si>
  <si>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</si>
  <si>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</si>
  <si>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</si>
  <si>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</si>
  <si>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</si>
  <si>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</si>
  <si>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</si>
  <si>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</si>
  <si>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</si>
  <si>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</si>
  <si>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</si>
  <si>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</si>
  <si>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</si>
  <si>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</si>
  <si>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</si>
  <si>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</si>
  <si>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</si>
  <si>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</si>
  <si>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</si>
  <si>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</si>
  <si>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</si>
  <si>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</si>
  <si>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</si>
  <si>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</si>
  <si>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</si>
  <si>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</si>
  <si>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</si>
  <si>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</si>
  <si>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</si>
  <si>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</si>
  <si>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</si>
  <si>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</si>
  <si>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</si>
  <si>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</si>
  <si>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</si>
  <si>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</si>
  <si>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</si>
  <si>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</si>
  <si>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</si>
  <si>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</si>
  <si>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</si>
  <si>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</si>
  <si>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</si>
  <si>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</si>
  <si>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</si>
  <si>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</si>
  <si>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</si>
  <si>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</si>
  <si>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</si>
  <si>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</si>
  <si>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</si>
  <si>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</si>
  <si>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</si>
  <si>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</si>
  <si>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</si>
  <si>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</si>
  <si>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</si>
  <si>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</si>
  <si>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</si>
  <si>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</si>
  <si>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</si>
  <si>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</si>
  <si>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</si>
  <si>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</si>
  <si>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</si>
  <si>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</si>
  <si>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</si>
  <si>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</si>
  <si>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</si>
  <si>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</si>
  <si>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</si>
  <si>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</si>
  <si>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</si>
  <si>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</si>
  <si>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</si>
  <si>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</si>
  <si>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</si>
  <si>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</si>
  <si>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</si>
  <si>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</si>
  <si>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</si>
  <si>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</si>
  <si>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</si>
  <si>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</si>
  <si>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</si>
  <si>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</si>
  <si>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</si>
  <si>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</si>
  <si>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</si>
  <si>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</si>
  <si>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</si>
  <si>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</si>
  <si>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</si>
  <si>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</si>
  <si>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</si>
  <si>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</si>
  <si>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</si>
  <si>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</si>
  <si>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</si>
  <si>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</si>
  <si>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</si>
  <si>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</si>
  <si>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</si>
  <si>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</si>
  <si>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</si>
  <si>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</si>
  <si>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</si>
  <si>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</si>
  <si>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</si>
  <si>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</si>
  <si>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</si>
  <si>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</si>
  <si>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</si>
  <si>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</si>
  <si>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</si>
  <si>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</si>
  <si>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</si>
  <si>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</si>
  <si>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</si>
  <si>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</si>
  <si>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</si>
  <si>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</si>
  <si>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</si>
  <si>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</si>
  <si>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</si>
  <si>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</si>
  <si>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</si>
  <si>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</si>
  <si>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</si>
  <si>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</si>
  <si>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</si>
  <si>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</si>
  <si>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</si>
  <si>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</si>
  <si>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</si>
  <si>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</si>
  <si>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</si>
  <si>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</si>
  <si>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</si>
  <si>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</si>
  <si>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</si>
  <si>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</si>
  <si>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</si>
  <si>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</si>
  <si>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</si>
  <si>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</si>
  <si>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</si>
  <si>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</si>
  <si>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</si>
  <si>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</si>
  <si>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</si>
  <si>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</si>
  <si>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</si>
  <si>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</si>
  <si>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</si>
  <si>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</si>
  <si>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</si>
  <si>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</si>
  <si>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</si>
  <si>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</si>
  <si>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</si>
  <si>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</si>
  <si>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</si>
  <si>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</si>
  <si>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</si>
  <si>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</si>
  <si>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</si>
  <si>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</si>
  <si>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</si>
  <si>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</si>
  <si>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</si>
  <si>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</si>
  <si>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</si>
  <si>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</si>
  <si>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</si>
  <si>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</si>
  <si>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</si>
  <si>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</si>
  <si>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</si>
  <si>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</si>
  <si>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</si>
  <si>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</si>
  <si>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</si>
  <si>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</si>
  <si>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</si>
  <si>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</si>
  <si>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</si>
  <si>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</si>
  <si>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</si>
  <si>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</si>
  <si>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</si>
  <si>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</si>
  <si>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</si>
  <si>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</si>
  <si>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</si>
  <si>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</si>
  <si>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</si>
  <si>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</si>
  <si>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</si>
  <si>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</si>
  <si>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</si>
  <si>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</si>
  <si>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</si>
  <si>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</si>
  <si>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</si>
  <si>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</si>
  <si>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</si>
  <si>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</si>
  <si>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</si>
  <si>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</si>
  <si>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</si>
  <si>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</si>
  <si>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</si>
  <si>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</si>
  <si>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</si>
  <si>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</si>
  <si>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</si>
  <si>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</si>
  <si>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</si>
  <si>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</si>
  <si>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</si>
  <si>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</si>
  <si>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</si>
  <si>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</si>
  <si>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</si>
  <si>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</si>
  <si>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</si>
  <si>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</si>
  <si>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</si>
  <si>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</si>
  <si>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</si>
  <si>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</si>
  <si>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</si>
  <si>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</si>
  <si>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</si>
  <si>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</si>
  <si>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</si>
  <si>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</si>
  <si>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</si>
  <si>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</si>
  <si>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</si>
  <si>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</si>
  <si>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</si>
  <si>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</si>
  <si>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</si>
  <si>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</si>
  <si>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</si>
  <si>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</si>
  <si>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</si>
  <si>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</si>
  <si>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</si>
  <si>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</si>
  <si>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</si>
  <si>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</si>
  <si>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</si>
  <si>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</si>
  <si>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</si>
  <si>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</si>
  <si>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</si>
  <si>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</si>
  <si>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</si>
  <si>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</si>
  <si>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</si>
  <si>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</si>
  <si>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</si>
  <si>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</si>
  <si>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</si>
  <si>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</si>
  <si>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</si>
  <si>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</si>
  <si>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</si>
  <si>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</si>
  <si>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</si>
  <si>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</si>
  <si>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</si>
  <si>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</si>
  <si>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</si>
  <si>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</si>
  <si>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</si>
  <si>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</si>
  <si>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</si>
  <si>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</si>
  <si>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</si>
  <si>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</si>
  <si>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</si>
  <si>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</si>
  <si>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</si>
  <si>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</si>
  <si>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</si>
  <si>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</si>
  <si>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</si>
  <si>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</si>
  <si>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</si>
  <si>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</si>
  <si>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</si>
  <si>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</si>
  <si>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</si>
  <si>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</si>
  <si>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</si>
  <si>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</si>
  <si>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</si>
  <si>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</si>
  <si>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</si>
  <si>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</si>
  <si>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</si>
  <si>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</si>
  <si>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</si>
  <si>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</si>
  <si>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</si>
  <si>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</si>
  <si>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</si>
  <si>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</si>
  <si>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</si>
  <si>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</si>
  <si>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</si>
  <si>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</si>
  <si>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</si>
  <si>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</si>
  <si>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</si>
  <si>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</si>
  <si>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</si>
  <si>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</si>
  <si>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</si>
  <si>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</si>
  <si>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</si>
  <si>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</si>
  <si>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</si>
  <si>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</si>
  <si>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</si>
  <si>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</si>
  <si>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</si>
  <si>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</si>
  <si>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</si>
  <si>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</si>
  <si>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</si>
  <si>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</si>
  <si>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</si>
  <si>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</si>
  <si>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</si>
  <si>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</si>
  <si>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</si>
  <si>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</si>
  <si>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</si>
  <si>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</si>
  <si>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</si>
  <si>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</si>
  <si>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</si>
  <si>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</si>
  <si>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</si>
  <si>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</si>
  <si>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</si>
  <si>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</si>
  <si>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</si>
  <si>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</si>
  <si>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</si>
  <si>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</si>
  <si>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</si>
  <si>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</si>
  <si>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</si>
  <si>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</si>
  <si>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</si>
  <si>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</si>
  <si>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</si>
  <si>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</si>
  <si>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</si>
  <si>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</si>
  <si>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</si>
  <si>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</si>
  <si>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</si>
  <si>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</si>
  <si>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</si>
  <si>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</si>
  <si>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</si>
  <si>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</si>
  <si>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</si>
  <si>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</si>
  <si>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</si>
  <si>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</si>
  <si>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</si>
  <si>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</si>
  <si>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</si>
  <si>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</si>
  <si>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</si>
  <si>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</si>
  <si>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</si>
  <si>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</si>
  <si>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</si>
  <si>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</si>
  <si>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</si>
  <si>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</si>
  <si>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</si>
  <si>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</si>
  <si>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</si>
  <si>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</si>
  <si>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</si>
  <si>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</si>
  <si>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</si>
  <si>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</si>
  <si>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</si>
  <si>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</si>
  <si>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</si>
  <si>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</si>
  <si>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</si>
  <si>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</si>
  <si>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</si>
  <si>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</si>
  <si>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</si>
  <si>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</si>
  <si>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</si>
  <si>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</si>
  <si>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</si>
  <si>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</si>
  <si>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</si>
  <si>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</si>
  <si>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</si>
  <si>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</si>
  <si>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</si>
  <si>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</si>
  <si>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</si>
  <si>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</si>
  <si>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</si>
  <si>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</si>
  <si>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</si>
  <si>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</si>
  <si>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</si>
  <si>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</si>
  <si>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</si>
  <si>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</si>
  <si>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</si>
  <si>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</si>
  <si>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</si>
  <si>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</si>
  <si>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</si>
  <si>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</si>
  <si>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</si>
  <si>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</si>
  <si>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</si>
  <si>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</si>
  <si>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</si>
  <si>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</si>
  <si>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</si>
  <si>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</si>
  <si>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</si>
  <si>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</si>
  <si>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</si>
  <si>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</si>
  <si>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</si>
  <si>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</si>
  <si>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</si>
  <si>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</si>
  <si>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</si>
  <si>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</si>
  <si>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</si>
  <si>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</si>
  <si>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</si>
  <si>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</si>
  <si>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</si>
  <si>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</si>
  <si>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</si>
  <si>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</si>
  <si>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</si>
  <si>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</si>
  <si>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</si>
  <si>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</si>
  <si>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</si>
  <si>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</si>
  <si>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</si>
  <si>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</si>
  <si>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</si>
  <si>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</si>
  <si>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</si>
  <si>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</si>
  <si>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</si>
  <si>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</si>
  <si>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</si>
  <si>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</si>
  <si>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</si>
  <si>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</si>
  <si>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</si>
  <si>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</si>
  <si>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</si>
  <si>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</si>
  <si>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</si>
  <si>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</si>
  <si>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</si>
  <si>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</si>
  <si>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</si>
  <si>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</si>
  <si>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</si>
  <si>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</si>
  <si>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</si>
  <si>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</si>
  <si>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</si>
  <si>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</si>
  <si>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</si>
  <si>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</si>
  <si>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</si>
  <si>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</si>
  <si>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</si>
  <si>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</si>
  <si>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</si>
  <si>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</si>
  <si>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</si>
  <si>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</si>
  <si>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</si>
  <si>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</si>
  <si>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</si>
  <si>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</si>
  <si>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</si>
  <si>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</si>
  <si>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</si>
  <si>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</si>
  <si>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</si>
  <si>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</si>
  <si>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</si>
  <si>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</si>
  <si>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</si>
  <si>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</si>
  <si>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</si>
  <si>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</si>
  <si>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</si>
  <si>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</si>
  <si>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</si>
  <si>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</si>
  <si>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</si>
  <si>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</si>
  <si>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</si>
  <si>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</si>
  <si>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</si>
  <si>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</si>
  <si>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</si>
  <si>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</si>
  <si>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</si>
  <si>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</si>
  <si>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</si>
  <si>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</si>
  <si>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</si>
  <si>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</si>
  <si>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</si>
  <si>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</si>
  <si>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</si>
  <si>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</si>
  <si>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</si>
  <si>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</si>
  <si>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</si>
  <si>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</si>
  <si>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</si>
  <si>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</si>
  <si>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</si>
  <si>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</si>
  <si>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</si>
  <si>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</si>
  <si>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</si>
  <si>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</si>
  <si>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</si>
  <si>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</si>
  <si>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</si>
  <si>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</si>
  <si>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</si>
  <si>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</si>
  <si>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</si>
  <si>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</si>
  <si>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</si>
  <si>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</si>
  <si>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</si>
  <si>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</si>
  <si>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</si>
  <si>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</si>
  <si>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</si>
  <si>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</si>
  <si>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</si>
  <si>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</si>
  <si>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</si>
  <si>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</si>
  <si>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</si>
  <si>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</si>
  <si>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</si>
  <si>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</si>
  <si>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</si>
  <si>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</si>
  <si>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</si>
  <si>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</si>
  <si>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</si>
  <si>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</si>
  <si>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</si>
  <si>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</si>
  <si>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</si>
  <si>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</si>
  <si>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</si>
  <si>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</si>
  <si>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</si>
  <si>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</si>
  <si>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</si>
  <si>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</si>
  <si>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</si>
  <si>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</si>
  <si>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</si>
  <si>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</si>
  <si>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</si>
  <si>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</si>
  <si>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</si>
  <si>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</si>
  <si>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</si>
  <si>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</si>
  <si>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</si>
  <si>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</si>
  <si>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</si>
  <si>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</si>
  <si>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</si>
  <si>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</si>
  <si>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</si>
  <si>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</si>
  <si>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</si>
  <si>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</si>
  <si>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</si>
  <si>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</si>
  <si>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</si>
  <si>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</si>
  <si>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</si>
  <si>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</si>
  <si>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</si>
  <si>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</si>
  <si>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</si>
  <si>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</si>
  <si>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</si>
  <si>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</si>
  <si>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</si>
  <si>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</si>
  <si>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</si>
  <si>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</si>
  <si>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</si>
  <si>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</si>
  <si>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</si>
  <si>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</si>
  <si>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</si>
  <si>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</si>
  <si>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</si>
  <si>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</si>
  <si>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</si>
  <si>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</si>
  <si>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</si>
  <si>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</si>
  <si>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</si>
  <si>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</si>
  <si>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</si>
  <si>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</si>
  <si>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</si>
  <si>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</si>
  <si>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</si>
  <si>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</si>
  <si>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</si>
  <si>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</si>
  <si>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</si>
  <si>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</si>
  <si>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</si>
  <si>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</si>
  <si>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</si>
  <si>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</si>
  <si>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</si>
  <si>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</si>
  <si>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</si>
  <si>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</si>
  <si>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</si>
  <si>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</si>
  <si>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</si>
  <si>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</si>
  <si>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</si>
  <si>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</si>
  <si>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</si>
  <si>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</si>
  <si>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</si>
  <si>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</si>
  <si>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</si>
  <si>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</si>
  <si>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</si>
  <si>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</si>
  <si>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</si>
  <si>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</si>
  <si>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</si>
  <si>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</si>
  <si>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</si>
  <si>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</si>
  <si>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</si>
  <si>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</si>
  <si>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</si>
  <si>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</si>
  <si>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</si>
  <si>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</si>
  <si>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</si>
  <si>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</si>
  <si>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</si>
  <si>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</si>
  <si>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</si>
  <si>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</si>
  <si>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</si>
  <si>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</si>
  <si>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</si>
  <si>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</si>
  <si>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</si>
  <si>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</si>
  <si>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</si>
  <si>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</si>
  <si>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</si>
  <si>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</si>
  <si>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</si>
  <si>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</si>
  <si>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</si>
  <si>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</si>
  <si>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</si>
  <si>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</si>
  <si>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</si>
  <si>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</si>
  <si>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</si>
  <si>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</si>
  <si>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</si>
  <si>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</si>
  <si>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</si>
  <si>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</si>
  <si>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</si>
  <si>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</si>
  <si>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</si>
  <si>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</si>
  <si>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</si>
  <si>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</si>
  <si>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</si>
  <si>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</si>
  <si>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</si>
  <si>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</si>
  <si>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</si>
  <si>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</si>
  <si>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</si>
  <si>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</si>
  <si>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</si>
  <si>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</si>
  <si>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</si>
  <si>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</si>
  <si>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</si>
  <si>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</si>
  <si>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</si>
  <si>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</si>
  <si>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</si>
  <si>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</si>
  <si>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</si>
  <si>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</si>
  <si>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</si>
  <si>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</si>
  <si>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</si>
  <si>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</si>
  <si>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</si>
  <si>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</si>
  <si>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</si>
  <si>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</si>
  <si>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</si>
  <si>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</si>
  <si>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</si>
  <si>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</si>
  <si>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</si>
  <si>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</si>
  <si>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</si>
  <si>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</si>
  <si>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</si>
  <si>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</si>
  <si>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</si>
  <si>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</si>
  <si>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</si>
  <si>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</si>
  <si>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</si>
  <si>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</si>
  <si>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</si>
  <si>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</si>
  <si>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</si>
  <si>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</si>
  <si>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</si>
  <si>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</si>
  <si>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</si>
  <si>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</si>
  <si>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</si>
  <si>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</si>
  <si>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</si>
  <si>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</si>
  <si>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</si>
  <si>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</si>
  <si>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</si>
  <si>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</si>
  <si>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</si>
  <si>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</si>
  <si>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</si>
  <si>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</si>
  <si>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</si>
  <si>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</si>
  <si>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</si>
  <si>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</si>
  <si>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</si>
  <si>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</si>
  <si>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</si>
  <si>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</si>
  <si>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</si>
  <si>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</si>
  <si>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</si>
  <si>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</si>
  <si>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</si>
  <si>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</si>
  <si>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</si>
  <si>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</si>
  <si>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</si>
  <si>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</si>
  <si>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</si>
  <si>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</si>
  <si>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</si>
  <si>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</si>
  <si>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</si>
  <si>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</si>
  <si>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</si>
  <si>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</si>
  <si>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</si>
  <si>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</si>
  <si>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</si>
  <si>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</si>
  <si>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</si>
  <si>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</si>
  <si>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</si>
  <si>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</si>
  <si>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</si>
  <si>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</si>
  <si>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</si>
  <si>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</si>
  <si>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</si>
  <si>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</si>
  <si>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</si>
  <si>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</si>
  <si>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</si>
  <si>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</si>
  <si>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</si>
  <si>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</si>
  <si>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</si>
  <si>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</si>
  <si>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</si>
  <si>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</si>
  <si>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</si>
  <si>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</si>
  <si>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</si>
  <si>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</si>
  <si>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</si>
  <si>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</si>
  <si>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</si>
  <si>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</si>
  <si>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</si>
  <si>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</si>
  <si>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</si>
  <si>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</si>
  <si>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</si>
  <si>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</si>
  <si>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</si>
  <si>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</si>
  <si>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</si>
  <si>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</si>
  <si>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</si>
  <si>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</si>
  <si>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</si>
  <si>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</si>
  <si>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</si>
  <si>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</si>
  <si>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</si>
  <si>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</si>
  <si>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</si>
  <si>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</si>
  <si>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</si>
  <si>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</si>
  <si>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</si>
  <si>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</si>
  <si>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</si>
  <si>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</si>
  <si>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</si>
  <si>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</si>
  <si>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</si>
  <si>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</si>
  <si>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</si>
  <si>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</si>
  <si>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</si>
  <si>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</si>
  <si>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</si>
  <si>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</si>
  <si>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</si>
  <si>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</si>
  <si>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</si>
  <si>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</si>
  <si>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</si>
  <si>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</si>
  <si>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</si>
  <si>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</si>
  <si>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</si>
  <si>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</si>
  <si>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</si>
  <si>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</si>
  <si>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</si>
  <si>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</si>
  <si>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</si>
  <si>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</si>
  <si>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</si>
  <si>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</si>
  <si>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</si>
  <si>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</si>
  <si>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</si>
  <si>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</si>
  <si>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</si>
  <si>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</si>
  <si>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</si>
  <si>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</si>
  <si>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</si>
  <si>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</si>
  <si>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</si>
  <si>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</si>
  <si>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</si>
  <si>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</si>
  <si>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</si>
  <si>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</si>
  <si>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</si>
  <si>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</si>
  <si>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</si>
  <si>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</si>
  <si>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</si>
  <si>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</si>
  <si>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</si>
  <si>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</si>
  <si>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</si>
  <si>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</si>
  <si>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</si>
  <si>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</si>
  <si>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</si>
  <si>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</si>
  <si>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</si>
  <si>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</si>
  <si>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</si>
  <si>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</si>
  <si>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</si>
  <si>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</si>
  <si>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</si>
  <si>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</si>
  <si>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</si>
  <si>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</si>
  <si>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</si>
  <si>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</si>
  <si>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</si>
  <si>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</si>
  <si>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</si>
  <si>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</si>
  <si>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</si>
  <si>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</si>
  <si>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</si>
  <si>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</si>
  <si>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</si>
  <si>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</si>
  <si>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</si>
  <si>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</si>
  <si>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</si>
  <si>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</si>
  <si>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</si>
  <si>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</si>
  <si>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</si>
  <si>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</si>
  <si>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</si>
  <si>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</si>
  <si>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</si>
  <si>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</si>
  <si>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</si>
  <si>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</si>
  <si>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</si>
  <si>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</si>
  <si>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</si>
  <si>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</si>
  <si>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</si>
  <si>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</si>
  <si>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</si>
  <si>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</si>
  <si>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</si>
  <si>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</si>
  <si>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</si>
  <si>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</si>
  <si>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</si>
  <si>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</si>
  <si>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</si>
  <si>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</si>
  <si>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</si>
  <si>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</si>
  <si>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</si>
  <si>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</si>
  <si>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</si>
  <si>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</si>
  <si>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</si>
  <si>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</si>
  <si>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</si>
  <si>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</si>
  <si>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</si>
  <si>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</si>
  <si>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</si>
  <si>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</si>
  <si>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</si>
  <si>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</si>
  <si>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</si>
  <si>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</si>
  <si>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</si>
  <si>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</si>
  <si>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</si>
  <si>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</si>
  <si>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</si>
  <si>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</si>
  <si>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</si>
  <si>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</si>
  <si>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</si>
  <si>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</si>
  <si>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</si>
  <si>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</si>
  <si>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</si>
  <si>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</si>
  <si>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</si>
  <si>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</si>
  <si>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</si>
  <si>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</si>
  <si>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</si>
  <si>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</si>
  <si>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</si>
  <si>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</si>
  <si>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</si>
  <si>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</si>
  <si>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</si>
  <si>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</si>
  <si>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</si>
  <si>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</si>
  <si>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</si>
  <si>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</si>
  <si>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</si>
  <si>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</si>
  <si>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</si>
  <si>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</si>
  <si>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</si>
  <si>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</si>
  <si>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</si>
  <si>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</si>
  <si>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</si>
  <si>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</si>
  <si>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</si>
  <si>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</si>
  <si>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</si>
  <si>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</si>
  <si>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</si>
  <si>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</si>
  <si>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</si>
  <si>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</si>
  <si>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</si>
  <si>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</si>
  <si>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</si>
  <si>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</si>
  <si>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</si>
  <si>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</si>
  <si>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</si>
  <si>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</si>
  <si>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</si>
  <si>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</si>
  <si>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</si>
  <si>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</si>
  <si>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</si>
  <si>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</si>
  <si>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</si>
  <si>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</si>
  <si>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</si>
  <si>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</si>
  <si>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</si>
  <si>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</si>
  <si>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</si>
  <si>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</si>
  <si>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</si>
  <si>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</si>
  <si>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</si>
  <si>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</si>
  <si>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</si>
  <si>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</si>
  <si>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</si>
  <si>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</si>
  <si>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</si>
  <si>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</si>
  <si>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</si>
  <si>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</si>
  <si>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</si>
  <si>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</si>
  <si>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</si>
  <si>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</si>
  <si>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</si>
  <si>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</si>
  <si>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</si>
  <si>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</si>
  <si>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</si>
  <si>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</si>
  <si>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</si>
  <si>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</si>
  <si>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</si>
  <si>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</si>
  <si>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</si>
  <si>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</si>
  <si>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</si>
  <si>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</si>
  <si>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</si>
  <si>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</si>
  <si>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</si>
  <si>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</si>
  <si>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</si>
  <si>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</si>
  <si>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</si>
  <si>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</si>
  <si>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</si>
  <si>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</si>
  <si>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</si>
  <si>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</si>
  <si>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</si>
  <si>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</si>
  <si>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</si>
  <si>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</si>
  <si>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</si>
  <si>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</si>
  <si>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</si>
  <si>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</si>
  <si>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</si>
  <si>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</si>
  <si>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</si>
  <si>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</si>
  <si>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</si>
  <si>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</si>
  <si>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</si>
  <si>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</si>
  <si>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</si>
  <si>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</si>
  <si>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</si>
  <si>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</si>
  <si>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</si>
  <si>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</si>
  <si>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</si>
  <si>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</si>
  <si>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</si>
  <si>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</si>
  <si>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</si>
  <si>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</si>
  <si>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</si>
  <si>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</si>
  <si>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</si>
  <si>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</si>
  <si>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</si>
  <si>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</si>
  <si>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</si>
  <si>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</si>
  <si>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</si>
  <si>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</si>
  <si>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</si>
  <si>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</si>
  <si>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</si>
  <si>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</si>
  <si>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</si>
  <si>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</si>
  <si>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</si>
  <si>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</si>
  <si>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</si>
  <si>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</si>
  <si>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</si>
  <si>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</si>
  <si>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</si>
  <si>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</si>
  <si>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</si>
  <si>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</si>
  <si>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</si>
  <si>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</si>
  <si>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</si>
  <si>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</si>
  <si>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</si>
  <si>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</si>
  <si>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</si>
  <si>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</si>
  <si>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</si>
  <si>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</si>
  <si>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</si>
  <si>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</si>
  <si>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</si>
  <si>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</si>
  <si>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</si>
  <si>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</si>
  <si>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</si>
  <si>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</si>
  <si>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</si>
  <si>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</si>
  <si>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</si>
  <si>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</si>
  <si>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</si>
  <si>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</si>
  <si>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</si>
  <si>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</si>
  <si>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</si>
  <si>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</si>
  <si>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</si>
  <si>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</si>
  <si>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</si>
  <si>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</si>
  <si>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</si>
  <si>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</si>
  <si>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</si>
  <si>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</si>
  <si>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</si>
  <si>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</si>
  <si>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</si>
  <si>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</si>
  <si>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</si>
  <si>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</si>
  <si>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</si>
  <si>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</si>
  <si>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</si>
  <si>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</si>
  <si>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</si>
  <si>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</si>
  <si>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</si>
  <si>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</si>
  <si>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</si>
  <si>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</si>
  <si>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</si>
  <si>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</si>
  <si>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</si>
  <si>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</si>
  <si>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</si>
  <si>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</si>
  <si>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</si>
  <si>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</si>
  <si>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</si>
  <si>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</si>
  <si>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</si>
  <si>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</si>
  <si>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</si>
  <si>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</si>
  <si>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</si>
  <si>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</si>
  <si>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</si>
  <si>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</si>
  <si>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</si>
  <si>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</si>
  <si>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</si>
  <si>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</si>
  <si>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</si>
  <si>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</si>
  <si>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</si>
  <si>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</si>
  <si>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</si>
  <si>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</si>
  <si>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</si>
  <si>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</si>
  <si>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</si>
  <si>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</si>
  <si>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</si>
  <si>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</si>
  <si>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</si>
  <si>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</si>
  <si>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</si>
  <si>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</si>
  <si>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</si>
  <si>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</si>
  <si>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</si>
  <si>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</si>
  <si>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</si>
  <si>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</si>
  <si>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</si>
  <si>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</si>
  <si>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</si>
  <si>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</si>
  <si>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</si>
  <si>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</si>
  <si>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</si>
  <si>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</si>
  <si>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</si>
  <si>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</si>
  <si>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</si>
  <si>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</si>
  <si>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</si>
  <si>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</si>
  <si>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</si>
  <si>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</si>
  <si>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</si>
  <si>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</si>
  <si>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</si>
  <si>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</si>
  <si>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</si>
  <si>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</si>
  <si>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</si>
  <si>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</si>
  <si>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</si>
  <si>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</si>
  <si>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</si>
  <si>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</si>
  <si>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</si>
  <si>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</si>
  <si>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</si>
  <si>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</si>
  <si>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</si>
  <si>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</si>
  <si>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</si>
  <si>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</si>
  <si>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</si>
  <si>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</si>
  <si>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</si>
  <si>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</si>
  <si>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</si>
  <si>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</si>
  <si>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</si>
  <si>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</si>
  <si>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</si>
  <si>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</si>
  <si>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</si>
  <si>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</si>
  <si>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</si>
  <si>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</si>
  <si>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</si>
  <si>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</si>
  <si>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</si>
  <si>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</si>
  <si>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</si>
  <si>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</si>
  <si>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</si>
  <si>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</si>
  <si>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</si>
  <si>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</si>
  <si>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</si>
  <si>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</si>
  <si>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</si>
  <si>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</si>
  <si>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</si>
  <si>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</si>
  <si>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</si>
  <si>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</si>
  <si>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</si>
  <si>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</si>
  <si>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</si>
  <si>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</si>
  <si>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</si>
  <si>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</si>
  <si>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</si>
  <si>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</si>
  <si>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</si>
  <si>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</si>
  <si>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</si>
  <si>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</si>
  <si>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</si>
  <si>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</si>
  <si>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</si>
  <si>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</si>
  <si>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</si>
  <si>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</si>
  <si>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</si>
  <si>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</si>
  <si>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</si>
  <si>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</si>
  <si>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</si>
  <si>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</si>
  <si>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</si>
  <si>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</si>
  <si>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</si>
  <si>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</si>
  <si>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</si>
  <si>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</si>
  <si>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</si>
  <si>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</si>
  <si>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</si>
  <si>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</si>
  <si>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</si>
  <si>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</si>
  <si>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</si>
  <si>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</si>
  <si>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</si>
  <si>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</si>
  <si>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</si>
  <si>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</si>
  <si>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</si>
  <si>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</si>
  <si>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</si>
  <si>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</si>
  <si>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</si>
  <si>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</si>
  <si>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</si>
  <si>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</si>
  <si>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</si>
  <si>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</si>
  <si>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</si>
  <si>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</si>
  <si>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</si>
  <si>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</si>
  <si>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</si>
  <si>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</si>
  <si>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</si>
  <si>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</si>
  <si>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</si>
  <si>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</si>
  <si>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</si>
  <si>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</si>
  <si>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</si>
  <si>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</si>
  <si>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</si>
  <si>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</si>
  <si>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</si>
  <si>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</si>
  <si>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</si>
  <si>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</si>
  <si>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</si>
  <si>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</si>
  <si>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</si>
  <si>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</si>
  <si>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</si>
  <si>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</si>
  <si>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</si>
  <si>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</si>
  <si>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</si>
  <si>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</si>
  <si>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</si>
  <si>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</si>
  <si>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</si>
  <si>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</si>
  <si>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</si>
  <si>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</si>
  <si>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</si>
  <si>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</si>
  <si>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</si>
  <si>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</si>
  <si>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</si>
  <si>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</si>
  <si>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</si>
  <si>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</si>
  <si>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</si>
  <si>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</si>
  <si>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</si>
  <si>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</si>
  <si>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</si>
  <si>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</si>
  <si>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</si>
  <si>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</si>
  <si>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</si>
  <si>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</si>
  <si>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</si>
  <si>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</si>
  <si>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</si>
  <si>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</si>
  <si>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</si>
  <si>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</si>
  <si>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</si>
  <si>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</si>
  <si>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</si>
  <si>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</si>
  <si>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</si>
  <si>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</si>
  <si>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</si>
  <si>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</si>
  <si>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</si>
  <si>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</si>
  <si>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</si>
  <si>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</si>
  <si>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</si>
  <si>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</si>
  <si>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</si>
  <si>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</si>
  <si>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</si>
  <si>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</si>
  <si>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</si>
  <si>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</si>
  <si>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</si>
  <si>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</si>
  <si>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</si>
  <si>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</si>
  <si>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</si>
  <si>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</si>
  <si>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</si>
  <si>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</si>
  <si>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</si>
  <si>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</si>
  <si>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</si>
  <si>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</si>
  <si>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</si>
  <si>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</si>
  <si>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</si>
  <si>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</si>
  <si>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</si>
  <si>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</si>
  <si>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</si>
  <si>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</si>
  <si>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</si>
  <si>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</si>
  <si>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</si>
  <si>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</si>
  <si>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</si>
  <si>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</si>
  <si>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</si>
  <si>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</si>
  <si>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</si>
  <si>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</si>
  <si>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</si>
  <si>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</si>
  <si>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</si>
  <si>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</si>
  <si>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</si>
  <si>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</si>
  <si>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</si>
  <si>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</si>
  <si>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</si>
  <si>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</si>
  <si>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</si>
  <si>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</si>
  <si>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</si>
  <si>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</si>
  <si>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</si>
  <si>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</si>
  <si>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</si>
  <si>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</si>
  <si>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</si>
  <si>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</si>
  <si>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</si>
  <si>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</si>
  <si>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</si>
  <si>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</si>
  <si>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</si>
  <si>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</si>
  <si>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</si>
  <si>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</si>
  <si>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</si>
  <si>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</si>
  <si>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</si>
  <si>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</si>
  <si>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</si>
  <si>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</si>
  <si>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</si>
  <si>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</si>
  <si>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</si>
  <si>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</si>
  <si>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</si>
  <si>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</si>
  <si>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</si>
  <si>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</si>
  <si>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</si>
  <si>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</si>
  <si>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</si>
  <si>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</si>
  <si>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</si>
  <si>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</si>
  <si>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</si>
  <si>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</si>
  <si>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</si>
  <si>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</si>
  <si>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</si>
  <si>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</si>
  <si>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</si>
  <si>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</si>
  <si>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</si>
  <si>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</si>
  <si>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</si>
  <si>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</si>
  <si>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</si>
  <si>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</si>
  <si>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</si>
  <si>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</si>
  <si>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</si>
  <si>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</si>
  <si>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</si>
  <si>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</si>
  <si>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</si>
  <si>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</si>
  <si>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</si>
  <si>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</si>
  <si>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</si>
  <si>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</si>
  <si>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</si>
  <si>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</si>
  <si>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</si>
  <si>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</si>
  <si>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</si>
  <si>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</si>
  <si>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</si>
  <si>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</si>
  <si>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</si>
  <si>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</si>
  <si>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</si>
  <si>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</si>
  <si>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</si>
  <si>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</si>
  <si>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</si>
  <si>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</si>
  <si>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</si>
  <si>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</si>
  <si>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</si>
  <si>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</si>
  <si>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</si>
  <si>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</si>
  <si>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</si>
  <si>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</si>
  <si>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</si>
  <si>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</si>
  <si>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</si>
  <si>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</si>
  <si>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</si>
  <si>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</si>
  <si>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</si>
  <si>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</si>
  <si>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</si>
  <si>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</si>
  <si>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</si>
  <si>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</si>
  <si>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</si>
  <si>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</si>
  <si>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</si>
  <si>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</si>
  <si>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</si>
  <si>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</si>
  <si>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</si>
  <si>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</si>
  <si>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</si>
  <si>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</si>
  <si>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</si>
  <si>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</si>
  <si>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</si>
  <si>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</si>
  <si>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</si>
  <si>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</si>
  <si>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</si>
  <si>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</si>
  <si>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</si>
  <si>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</si>
  <si>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</si>
  <si>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</si>
  <si>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</si>
  <si>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</si>
  <si>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</si>
  <si>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</si>
  <si>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</si>
  <si>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</si>
  <si>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</si>
  <si>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</si>
  <si>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</si>
  <si>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</si>
  <si>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</si>
  <si>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</si>
  <si>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</si>
  <si>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</si>
  <si>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</si>
  <si>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</si>
  <si>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</si>
  <si>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</si>
  <si>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</si>
  <si>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</si>
  <si>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</si>
  <si>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</si>
  <si>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</si>
  <si>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</si>
  <si>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</si>
  <si>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</si>
  <si>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</si>
  <si>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</si>
  <si>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</si>
  <si>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</si>
  <si>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</si>
  <si>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</si>
  <si>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</si>
  <si>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</si>
  <si>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</si>
  <si>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</si>
  <si>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</si>
  <si>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</si>
  <si>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</si>
  <si>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</si>
  <si>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</si>
  <si>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</si>
  <si>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</si>
  <si>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</si>
  <si>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</si>
  <si>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</si>
  <si>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</si>
  <si>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</si>
  <si>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</si>
  <si>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</si>
  <si>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</si>
  <si>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</si>
  <si>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</si>
  <si>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</si>
  <si>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</si>
  <si>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</si>
  <si>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</si>
  <si>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</si>
  <si>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</si>
  <si>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</si>
  <si>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</si>
  <si>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</si>
  <si>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</si>
  <si>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</si>
  <si>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</si>
  <si>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</si>
  <si>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</si>
  <si>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</si>
  <si>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</si>
  <si>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</si>
  <si>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</si>
  <si>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</si>
  <si>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</si>
  <si>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</si>
  <si>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</si>
  <si>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</si>
  <si>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</si>
  <si>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</si>
  <si>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</si>
  <si>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</si>
  <si>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</si>
  <si>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</si>
  <si>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</si>
  <si>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</si>
  <si>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</si>
  <si>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</si>
  <si>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</si>
  <si>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</si>
  <si>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</si>
  <si>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</si>
  <si>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</si>
  <si>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</si>
  <si>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</si>
  <si>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</si>
  <si>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</si>
  <si>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</si>
  <si>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</si>
  <si>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</si>
  <si>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</si>
  <si>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</si>
  <si>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</si>
  <si>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</si>
  <si>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</si>
  <si>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</si>
  <si>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</si>
  <si>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</si>
  <si>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</si>
  <si>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</si>
  <si>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</si>
  <si>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</si>
  <si>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</si>
  <si>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</si>
  <si>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</si>
  <si>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</si>
  <si>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</si>
  <si>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</si>
  <si>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</si>
  <si>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</si>
  <si>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</si>
  <si>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</si>
  <si>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</si>
  <si>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</si>
  <si>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</si>
  <si>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</si>
  <si>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</si>
  <si>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</si>
  <si>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</si>
  <si>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</si>
  <si>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</si>
  <si>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</si>
  <si>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</si>
  <si>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</si>
  <si>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</si>
  <si>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</si>
  <si>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</si>
  <si>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</si>
  <si>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</si>
  <si>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</si>
  <si>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</si>
  <si>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</si>
  <si>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</si>
  <si>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</si>
  <si>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</si>
  <si>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</si>
  <si>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</si>
  <si>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</si>
  <si>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</si>
  <si>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</si>
  <si>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</si>
  <si>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</si>
  <si>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</si>
  <si>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</si>
  <si>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</si>
  <si>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</si>
  <si>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</si>
  <si>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</si>
  <si>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</si>
  <si>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</si>
  <si>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</si>
  <si>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</si>
  <si>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</si>
  <si>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</si>
  <si>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</si>
  <si>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</si>
  <si>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</si>
  <si>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</si>
  <si>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</si>
  <si>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</si>
  <si>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</si>
  <si>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</si>
  <si>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</si>
  <si>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</si>
  <si>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</si>
  <si>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</si>
  <si>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</si>
  <si>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</si>
  <si>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</si>
  <si>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</si>
  <si>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</si>
  <si>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</si>
  <si>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</si>
  <si>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</si>
  <si>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</si>
  <si>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</si>
  <si>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</si>
  <si>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</si>
  <si>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</si>
  <si>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</si>
  <si>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</si>
  <si>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</si>
  <si>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</si>
  <si>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</si>
  <si>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</si>
  <si>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</si>
  <si>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</si>
  <si>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</si>
  <si>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</si>
  <si>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</si>
  <si>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</si>
  <si>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</si>
  <si>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</si>
  <si>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</si>
  <si>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</si>
  <si>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</si>
  <si>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</si>
  <si>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</si>
  <si>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</si>
  <si>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</si>
  <si>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</si>
  <si>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</si>
  <si>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</si>
  <si>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</si>
  <si>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</si>
  <si>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</si>
  <si>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</si>
  <si>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</si>
  <si>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</si>
  <si>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</si>
  <si>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</si>
  <si>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</si>
  <si>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</si>
  <si>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</si>
  <si>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</si>
  <si>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</si>
  <si>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</si>
  <si>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</si>
  <si>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</si>
  <si>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</si>
  <si>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</si>
  <si>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</si>
  <si>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</si>
  <si>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</si>
  <si>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</si>
  <si>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</si>
  <si>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</si>
  <si>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</si>
  <si>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</si>
  <si>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</si>
  <si>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</si>
  <si>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</si>
  <si>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</si>
  <si>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</si>
  <si>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</si>
  <si>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</si>
  <si>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</si>
  <si>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</si>
  <si>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</si>
  <si>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</si>
  <si>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</si>
  <si>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</si>
  <si>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</si>
  <si>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</si>
  <si>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</si>
  <si>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</si>
  <si>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</si>
  <si>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</si>
  <si>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</si>
  <si>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</si>
  <si>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</si>
  <si>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</si>
  <si>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</si>
  <si>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</si>
  <si>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</si>
  <si>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</si>
  <si>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</si>
  <si>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</si>
  <si>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</si>
  <si>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</si>
  <si>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</si>
  <si>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</si>
  <si>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</si>
  <si>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</si>
  <si>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</si>
  <si>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</si>
  <si>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</si>
  <si>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</si>
  <si>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</si>
  <si>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</si>
  <si>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</si>
  <si>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</si>
  <si>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</si>
  <si>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</si>
  <si>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</si>
  <si>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</si>
  <si>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</si>
  <si>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</si>
  <si>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</si>
  <si>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</si>
  <si>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</si>
  <si>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</si>
  <si>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</si>
  <si>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</si>
  <si>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</si>
  <si>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</si>
  <si>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</si>
  <si>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</si>
  <si>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</si>
  <si>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</si>
  <si>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</si>
  <si>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</si>
  <si>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</si>
  <si>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</si>
  <si>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</si>
  <si>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</si>
  <si>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</si>
  <si>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</si>
  <si>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</si>
  <si>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</si>
  <si>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</si>
  <si>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</si>
  <si>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</si>
  <si>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</si>
  <si>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</si>
  <si>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</si>
  <si>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</si>
  <si>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</si>
  <si>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</si>
  <si>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</si>
  <si>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</si>
  <si>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</si>
  <si>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</si>
  <si>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</si>
  <si>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</si>
  <si>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</si>
  <si>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</si>
  <si>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</si>
  <si>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</si>
  <si>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</si>
  <si>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</si>
  <si>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</si>
  <si>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</si>
  <si>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</si>
  <si>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</si>
  <si>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</si>
  <si>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</si>
  <si>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</si>
  <si>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</si>
  <si>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</si>
  <si>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</si>
  <si>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</si>
  <si>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</si>
  <si>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</si>
  <si>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</si>
  <si>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</si>
  <si>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</si>
  <si>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</si>
  <si>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</si>
  <si>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</si>
  <si>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</si>
  <si>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</si>
  <si>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</si>
  <si>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</si>
  <si>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</si>
  <si>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</si>
  <si>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</si>
  <si>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</si>
  <si>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</si>
  <si>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</si>
  <si>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</si>
  <si>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</si>
  <si>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</si>
  <si>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</si>
  <si>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</si>
  <si>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</si>
  <si>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</si>
  <si>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</si>
  <si>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</si>
  <si>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</si>
  <si>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</si>
  <si>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</si>
  <si>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</si>
  <si>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</si>
  <si>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</si>
  <si>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</si>
  <si>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</si>
  <si>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</si>
  <si>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</si>
  <si>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</si>
  <si>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</si>
  <si>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</si>
  <si>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</si>
  <si>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</si>
  <si>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</si>
  <si>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</si>
  <si>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</si>
  <si>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</si>
  <si>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</si>
  <si>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</si>
  <si>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</si>
  <si>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</si>
  <si>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</si>
  <si>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</si>
  <si>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</si>
  <si>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</si>
  <si>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</si>
  <si>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</si>
  <si>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</si>
  <si>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</si>
  <si>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</si>
  <si>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</si>
  <si>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</si>
  <si>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</si>
  <si>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</si>
  <si>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</si>
  <si>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</si>
  <si>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</si>
  <si>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</si>
  <si>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</si>
  <si>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</si>
  <si>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</si>
  <si>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</si>
  <si>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</si>
  <si>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</si>
  <si>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</si>
  <si>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</si>
  <si>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</si>
  <si>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</si>
  <si>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</si>
  <si>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</si>
  <si>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</si>
  <si>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</si>
  <si>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</si>
  <si>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</si>
  <si>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</si>
  <si>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</si>
  <si>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</si>
  <si>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</si>
  <si>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</si>
  <si>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</si>
  <si>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</si>
  <si>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</si>
  <si>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</si>
  <si>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</si>
  <si>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</si>
  <si>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</si>
  <si>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</si>
  <si>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</si>
  <si>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</si>
  <si>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</si>
  <si>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</si>
  <si>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</si>
  <si>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</si>
  <si>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</si>
  <si>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</si>
  <si>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</si>
  <si>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</si>
  <si>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</si>
  <si>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</si>
  <si>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</si>
  <si>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</si>
  <si>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</si>
  <si>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</si>
  <si>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</si>
  <si>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</si>
  <si>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</si>
  <si>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</si>
  <si>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</si>
  <si>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</si>
  <si>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</si>
  <si>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</si>
  <si>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</si>
  <si>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</si>
  <si>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</si>
  <si>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</si>
  <si>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</si>
  <si>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</si>
  <si>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</si>
  <si>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</si>
  <si>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</si>
  <si>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</si>
  <si>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</si>
  <si>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</si>
  <si>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</si>
  <si>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</si>
  <si>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</si>
  <si>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</si>
  <si>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</si>
  <si>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</si>
  <si>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</si>
  <si>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</si>
  <si>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</si>
  <si>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</si>
  <si>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</si>
  <si>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</si>
  <si>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</si>
  <si>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</si>
  <si>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</si>
  <si>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</si>
  <si>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</si>
  <si>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</si>
  <si>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</si>
  <si>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</si>
  <si>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</si>
  <si>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</si>
  <si>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</si>
  <si>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</si>
  <si>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</si>
  <si>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</si>
  <si>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</si>
  <si>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</si>
  <si>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</si>
  <si>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</si>
  <si>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</si>
  <si>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</si>
  <si>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</si>
  <si>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</si>
  <si>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</si>
  <si>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</si>
  <si>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</si>
  <si>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</si>
  <si>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</si>
  <si>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</si>
  <si>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</si>
  <si>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</si>
  <si>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</si>
  <si>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</si>
  <si>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</si>
  <si>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</si>
  <si>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</si>
  <si>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</si>
  <si>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</si>
  <si>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</si>
  <si>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</si>
  <si>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</si>
  <si>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</si>
  <si>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</si>
  <si>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</si>
  <si>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</si>
  <si>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</si>
  <si>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</si>
  <si>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</si>
  <si>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</si>
  <si>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</si>
  <si>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</si>
  <si>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</si>
  <si>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</si>
  <si>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</si>
  <si>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</si>
  <si>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</si>
  <si>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</si>
  <si>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</si>
  <si>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</si>
  <si>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</si>
  <si>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</si>
  <si>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</si>
  <si>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</si>
  <si>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</si>
  <si>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</si>
  <si>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</si>
  <si>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</si>
  <si>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</si>
  <si>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</si>
  <si>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</si>
  <si>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</si>
  <si>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</si>
  <si>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</si>
  <si>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</si>
  <si>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</si>
  <si>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</si>
  <si>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</si>
  <si>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</si>
  <si>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</si>
  <si>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</si>
  <si>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</si>
  <si>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</si>
  <si>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</si>
  <si>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</si>
  <si>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</si>
  <si>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</si>
  <si>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</si>
  <si>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</si>
  <si>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</si>
  <si>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</si>
  <si>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</si>
  <si>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</si>
  <si>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</si>
  <si>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</si>
  <si>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</si>
  <si>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</si>
  <si>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</si>
  <si>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</si>
  <si>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</si>
  <si>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</si>
  <si>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</si>
  <si>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</si>
  <si>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</si>
  <si>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</si>
  <si>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</si>
  <si>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</si>
  <si>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</si>
  <si>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</si>
  <si>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</si>
  <si>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</si>
  <si>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</si>
  <si>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</si>
  <si>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</si>
  <si>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</si>
  <si>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</si>
  <si>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</si>
  <si>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</si>
  <si>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</si>
  <si>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</si>
  <si>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</si>
  <si>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</si>
  <si>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</si>
  <si>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</si>
  <si>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</si>
  <si>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</si>
  <si>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</si>
  <si>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</si>
  <si>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</si>
  <si>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</si>
  <si>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</si>
  <si>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</si>
  <si>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</si>
  <si>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</si>
  <si>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</si>
  <si>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</si>
  <si>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</si>
  <si>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</si>
  <si>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</si>
  <si>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</si>
  <si>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</si>
  <si>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</si>
  <si>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</si>
  <si>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</si>
  <si>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</si>
  <si>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</si>
  <si>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</si>
  <si>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</si>
  <si>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</si>
  <si>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</si>
  <si>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</si>
  <si>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</si>
  <si>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</si>
  <si>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</si>
  <si>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</si>
  <si>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</si>
  <si>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</si>
  <si>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</si>
  <si>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</si>
  <si>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</si>
  <si>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</si>
  <si>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</si>
  <si>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</si>
  <si>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</si>
  <si>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</si>
  <si>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</si>
  <si>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</si>
  <si>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</si>
  <si>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</si>
  <si>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</si>
  <si>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</si>
  <si>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</si>
  <si>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</si>
  <si>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</si>
  <si>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</si>
  <si>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</si>
  <si>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</si>
  <si>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</si>
  <si>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</si>
  <si>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</si>
  <si>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</si>
  <si>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</si>
  <si>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</si>
  <si>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</si>
  <si>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</si>
  <si>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</si>
  <si>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</si>
  <si>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</si>
  <si>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</si>
  <si>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</si>
  <si>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</si>
  <si>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</si>
  <si>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</si>
  <si>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</si>
  <si>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</si>
  <si>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</si>
  <si>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</si>
  <si>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</si>
  <si>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</si>
  <si>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</si>
  <si>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</si>
  <si>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</si>
  <si>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</si>
  <si>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</si>
  <si>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</si>
  <si>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</si>
  <si>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</si>
  <si>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</si>
  <si>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</si>
  <si>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</si>
  <si>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</si>
  <si>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</si>
  <si>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</si>
  <si>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</si>
  <si>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</si>
  <si>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</si>
  <si>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</si>
  <si>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</si>
  <si>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</si>
  <si>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</si>
  <si>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</si>
  <si>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</si>
  <si>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</si>
  <si>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</si>
  <si>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</si>
  <si>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</si>
  <si>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</si>
  <si>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</si>
  <si>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</si>
  <si>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</si>
  <si>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</si>
  <si>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</si>
  <si>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</si>
  <si>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</si>
  <si>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</si>
  <si>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</si>
  <si>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</si>
  <si>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</si>
  <si>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</si>
  <si>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</si>
  <si>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</si>
  <si>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</si>
  <si>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</si>
  <si>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</si>
  <si>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</si>
  <si>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</si>
  <si>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</si>
  <si>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</si>
  <si>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</si>
  <si>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</si>
  <si>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</si>
  <si>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</si>
  <si>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</si>
  <si>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</si>
  <si>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</si>
  <si>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</si>
  <si>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</si>
  <si>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</si>
  <si>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</si>
  <si>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</si>
  <si>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</si>
  <si>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</si>
  <si>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</si>
  <si>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</si>
  <si>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</si>
  <si>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</si>
  <si>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</si>
  <si>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</si>
  <si>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</si>
  <si>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</si>
  <si>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</si>
  <si>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</si>
  <si>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</si>
  <si>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</si>
  <si>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</si>
  <si>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</si>
  <si>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</si>
  <si>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</si>
  <si>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</si>
  <si>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</si>
  <si>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</si>
  <si>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</si>
  <si>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</si>
  <si>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</si>
  <si>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</si>
  <si>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</si>
  <si>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</si>
  <si>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</si>
  <si>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</si>
  <si>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</si>
  <si>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</si>
  <si>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</si>
  <si>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</si>
  <si>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</si>
  <si>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</si>
  <si>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</si>
  <si>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</si>
  <si>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</si>
  <si>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</si>
  <si>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</si>
  <si>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</si>
  <si>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</si>
  <si>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</si>
  <si>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</si>
  <si>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</si>
  <si>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</si>
  <si>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</si>
  <si>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</si>
  <si>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</si>
  <si>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</si>
  <si>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</si>
  <si>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</si>
  <si>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</si>
  <si>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</si>
  <si>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</si>
  <si>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</si>
  <si>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</si>
  <si>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</si>
  <si>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</si>
  <si>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</si>
  <si>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</si>
  <si>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</si>
  <si>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</si>
  <si>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</si>
  <si>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</si>
  <si>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</si>
  <si>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</si>
  <si>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</si>
  <si>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</si>
  <si>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</si>
  <si>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</si>
  <si>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</si>
  <si>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</si>
  <si>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</si>
  <si>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</si>
  <si>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</si>
  <si>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</si>
  <si>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</si>
  <si>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</si>
  <si>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</si>
  <si>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</si>
  <si>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</si>
  <si>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</si>
  <si>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</si>
  <si>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</si>
  <si>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</si>
  <si>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</si>
  <si>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</si>
  <si>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</si>
  <si>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</si>
  <si>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</si>
  <si>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</si>
  <si>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</si>
  <si>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</si>
  <si>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</si>
  <si>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</si>
  <si>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</si>
  <si>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</si>
  <si>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</si>
  <si>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</si>
  <si>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</si>
  <si>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</si>
  <si>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</si>
  <si>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</si>
  <si>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</si>
  <si>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</si>
  <si>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</si>
  <si>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</si>
  <si>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</si>
  <si>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</si>
  <si>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</si>
  <si>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</si>
  <si>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</si>
  <si>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</si>
  <si>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</si>
  <si>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</si>
  <si>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</si>
  <si>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</si>
  <si>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</si>
  <si>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</si>
  <si>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</si>
  <si>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</si>
  <si>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</si>
  <si>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</si>
  <si>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</si>
  <si>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</si>
  <si>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</si>
  <si>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</si>
  <si>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</si>
  <si>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</si>
  <si>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</si>
  <si>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</si>
  <si>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</si>
  <si>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</si>
  <si>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</si>
  <si>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</si>
  <si>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</si>
  <si>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</si>
  <si>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</si>
  <si>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</si>
  <si>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</si>
  <si>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</si>
  <si>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</si>
  <si>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</si>
  <si>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</si>
  <si>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</si>
  <si>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</si>
  <si>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</si>
  <si>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</si>
  <si>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</si>
  <si>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</si>
  <si>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</si>
  <si>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</si>
  <si>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</si>
  <si>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</si>
  <si>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</si>
  <si>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</si>
  <si>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</si>
  <si>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</si>
  <si>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</si>
  <si>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</si>
  <si>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</si>
  <si>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</si>
  <si>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</si>
  <si>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</si>
  <si>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</si>
  <si>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</si>
  <si>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</si>
  <si>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</si>
  <si>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</si>
  <si>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</si>
  <si>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</si>
  <si>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</si>
  <si>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</si>
  <si>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</si>
  <si>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</si>
  <si>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</si>
  <si>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</si>
  <si>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</si>
  <si>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</si>
  <si>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</si>
  <si>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</si>
  <si>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</si>
  <si>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</si>
  <si>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</si>
  <si>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</si>
  <si>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</si>
  <si>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</si>
  <si>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</si>
  <si>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</si>
  <si>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</si>
  <si>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</si>
  <si>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</si>
  <si>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</si>
  <si>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</si>
  <si>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</si>
  <si>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</si>
  <si>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</si>
  <si>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</si>
  <si>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</si>
  <si>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</si>
  <si>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</si>
  <si>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</si>
  <si>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</si>
  <si>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</si>
  <si>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</si>
  <si>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</si>
  <si>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</si>
  <si>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</si>
  <si>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</si>
  <si>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</si>
  <si>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</si>
  <si>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</si>
  <si>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</si>
  <si>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</si>
  <si>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</si>
  <si>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</si>
  <si>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</si>
  <si>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</si>
  <si>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</si>
  <si>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</si>
  <si>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</si>
  <si>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</si>
  <si>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</si>
  <si>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</si>
  <si>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</si>
  <si>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</si>
  <si>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</si>
  <si>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</si>
  <si>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</si>
  <si>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</si>
  <si>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</si>
  <si>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</si>
  <si>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</si>
  <si>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</si>
  <si>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</si>
  <si>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</si>
  <si>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</si>
  <si>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</si>
  <si>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</si>
  <si>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</si>
  <si>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</si>
  <si>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</si>
  <si>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</si>
  <si>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</si>
  <si>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</si>
  <si>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</si>
  <si>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</si>
  <si>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</si>
  <si>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</si>
  <si>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</si>
  <si>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</si>
  <si>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</si>
  <si>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</si>
  <si>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</si>
  <si>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</si>
  <si>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</si>
  <si>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</si>
  <si>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</si>
  <si>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</si>
  <si>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</si>
  <si>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</si>
  <si>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</si>
  <si>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</si>
  <si>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</si>
  <si>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</si>
  <si>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</si>
  <si>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</si>
  <si>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</si>
  <si>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</si>
  <si>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</si>
  <si>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</si>
  <si>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</si>
  <si>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</si>
  <si>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</si>
  <si>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</si>
  <si>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</si>
  <si>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</si>
  <si>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</si>
  <si>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</si>
  <si>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</si>
  <si>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</si>
  <si>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</si>
  <si>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</si>
  <si>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</si>
  <si>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</si>
  <si>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</si>
  <si>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</si>
  <si>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</si>
  <si>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</si>
  <si>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</si>
  <si>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</si>
  <si>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</si>
  <si>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</si>
  <si>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</si>
  <si>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</si>
  <si>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</si>
  <si>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</si>
  <si>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</si>
  <si>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</si>
  <si>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</si>
  <si>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</si>
  <si>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</si>
  <si>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</si>
  <si>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</si>
  <si>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</si>
  <si>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</si>
  <si>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</si>
  <si>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</si>
  <si>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</si>
  <si>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</si>
  <si>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</si>
  <si>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</si>
  <si>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</si>
  <si>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</si>
  <si>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</si>
  <si>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</si>
  <si>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</si>
  <si>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</si>
  <si>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</si>
  <si>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</si>
  <si>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</si>
  <si>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</si>
  <si>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</si>
  <si>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</si>
  <si>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</si>
  <si>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</si>
  <si>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</si>
  <si>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</si>
  <si>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</si>
  <si>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</si>
  <si>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</si>
  <si>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</si>
  <si>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</si>
  <si>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</si>
  <si>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</si>
  <si>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</si>
  <si>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</si>
  <si>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</si>
  <si>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</si>
  <si>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</si>
  <si>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</si>
  <si>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</si>
  <si>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</si>
  <si>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</si>
  <si>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</si>
  <si>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</si>
  <si>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</si>
  <si>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</si>
  <si>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</si>
  <si>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</si>
  <si>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</si>
  <si>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</si>
  <si>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</si>
  <si>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</si>
  <si>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</si>
  <si>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</si>
  <si>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</si>
  <si>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</si>
  <si>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</si>
  <si>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</si>
  <si>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</si>
  <si>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</si>
  <si>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</si>
  <si>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</si>
  <si>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</si>
  <si>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</si>
  <si>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</si>
  <si>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</si>
  <si>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</si>
  <si>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</si>
  <si>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</si>
  <si>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</si>
  <si>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</si>
  <si>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</si>
  <si>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</si>
  <si>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</si>
  <si>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</si>
  <si>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</si>
  <si>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</si>
  <si>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</si>
  <si>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</si>
  <si>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</si>
  <si>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</si>
  <si>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</si>
  <si>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</si>
  <si>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</si>
  <si>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</si>
  <si>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</si>
  <si>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</si>
  <si>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</si>
  <si>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</si>
  <si>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</si>
  <si>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</si>
  <si>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</si>
  <si>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</si>
  <si>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</si>
  <si>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</si>
  <si>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</si>
  <si>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</si>
  <si>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</si>
  <si>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</si>
  <si>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</si>
  <si>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</si>
  <si>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</si>
  <si>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</si>
  <si>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</si>
  <si>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</si>
  <si>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</si>
  <si>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</si>
  <si>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</si>
  <si>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</si>
  <si>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</si>
  <si>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</si>
  <si>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</si>
  <si>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</si>
  <si>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</si>
  <si>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</si>
  <si>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</si>
  <si>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</si>
  <si>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</si>
  <si>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</si>
  <si>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</si>
  <si>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</si>
  <si>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</si>
  <si>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</si>
  <si>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</si>
  <si>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</si>
  <si>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</si>
  <si>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</si>
  <si>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</si>
  <si>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</si>
  <si>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</si>
  <si>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</si>
  <si>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</si>
  <si>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</si>
  <si>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</si>
  <si>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</si>
  <si>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</si>
  <si>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</si>
  <si>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</si>
  <si>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</si>
  <si>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</si>
  <si>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</si>
  <si>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</si>
  <si>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</si>
  <si>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</si>
  <si>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</si>
  <si>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</si>
  <si>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</si>
  <si>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</si>
  <si>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</si>
  <si>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</si>
  <si>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</si>
  <si>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</si>
  <si>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</si>
  <si>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</si>
  <si>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</si>
  <si>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</si>
  <si>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</si>
  <si>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</si>
  <si>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</si>
  <si>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</si>
  <si>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</si>
  <si>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</si>
  <si>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</si>
  <si>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</si>
  <si>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</si>
  <si>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</si>
  <si>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</si>
  <si>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</si>
  <si>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</si>
  <si>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</si>
  <si>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</si>
  <si>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</si>
  <si>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</si>
  <si>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</si>
  <si>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</si>
  <si>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</si>
  <si>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</si>
  <si>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</si>
  <si>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</si>
  <si>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</si>
  <si>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</si>
  <si>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</si>
  <si>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</si>
  <si>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</si>
  <si>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</si>
  <si>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</si>
  <si>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</si>
  <si>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</si>
  <si>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</si>
  <si>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</si>
  <si>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</si>
  <si>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</si>
  <si>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</si>
  <si>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</si>
  <si>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</si>
  <si>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</si>
  <si>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</si>
  <si>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</si>
  <si>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</si>
  <si>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</si>
  <si>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</si>
  <si>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</si>
  <si>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</si>
  <si>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</si>
  <si>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</si>
  <si>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</si>
  <si>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</si>
  <si>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</si>
  <si>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</si>
  <si>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</si>
  <si>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</si>
  <si>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</si>
  <si>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</si>
  <si>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</si>
  <si>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</si>
  <si>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</si>
  <si>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</si>
  <si>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</si>
  <si>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</si>
  <si>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</si>
  <si>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</si>
  <si>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</si>
  <si>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</si>
  <si>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</si>
  <si>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</si>
  <si>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</si>
  <si>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</si>
  <si>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</si>
  <si>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</si>
  <si>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</si>
  <si>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</si>
  <si>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</si>
  <si>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</si>
  <si>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</si>
  <si>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</si>
  <si>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</si>
  <si>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</si>
  <si>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</si>
  <si>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</si>
  <si>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</si>
  <si>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</si>
  <si>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</si>
  <si>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</si>
  <si>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</si>
  <si>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</si>
  <si>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</si>
  <si>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</si>
  <si>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</si>
  <si>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</si>
  <si>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</si>
  <si>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</si>
  <si>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</si>
  <si>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</si>
  <si>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</si>
  <si>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</si>
  <si>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</si>
  <si>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</si>
  <si>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</si>
  <si>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</si>
  <si>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</si>
  <si>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</si>
  <si>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</si>
  <si>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</si>
  <si>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</si>
  <si>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</si>
  <si>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</si>
  <si>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</si>
  <si>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</si>
  <si>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</si>
  <si>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</si>
  <si>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</si>
  <si>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</si>
  <si>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</si>
  <si>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</si>
  <si>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</si>
  <si>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</si>
  <si>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</si>
  <si>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</si>
  <si>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</si>
  <si>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</si>
  <si>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</si>
  <si>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</si>
  <si>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</si>
  <si>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</si>
  <si>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</si>
  <si>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</si>
  <si>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</si>
  <si>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</si>
  <si>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</si>
  <si>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</si>
  <si>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</si>
  <si>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</si>
  <si>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</si>
  <si>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</si>
  <si>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</si>
  <si>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</si>
  <si>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</si>
  <si>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</si>
  <si>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</si>
  <si>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</si>
  <si>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</si>
  <si>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</si>
  <si>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</si>
  <si>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</si>
  <si>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</si>
  <si>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</si>
  <si>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</si>
  <si>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</si>
  <si>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</si>
  <si>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</si>
  <si>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</si>
  <si>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</si>
  <si>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</si>
  <si>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</si>
  <si>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</si>
  <si>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</si>
  <si>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</si>
  <si>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</si>
  <si>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</si>
  <si>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</si>
  <si>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</si>
  <si>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</si>
  <si>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</si>
  <si>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</si>
  <si>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</si>
  <si>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</si>
  <si>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</si>
  <si>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</si>
  <si>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</si>
  <si>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</si>
  <si>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</si>
  <si>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</si>
  <si>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</si>
  <si>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</si>
  <si>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</si>
  <si>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</si>
  <si>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</si>
  <si>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</si>
  <si>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</si>
  <si>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</si>
  <si>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</si>
  <si>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</si>
  <si>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</si>
  <si>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</si>
  <si>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</si>
  <si>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</si>
  <si>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</si>
  <si>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</si>
  <si>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</si>
  <si>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</si>
  <si>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</si>
  <si>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</si>
  <si>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</si>
  <si>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</si>
  <si>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</si>
  <si>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</si>
  <si>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</si>
  <si>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</si>
  <si>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</si>
  <si>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</si>
  <si>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</si>
  <si>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</si>
  <si>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</si>
  <si>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</si>
  <si>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</si>
  <si>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</si>
  <si>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</si>
  <si>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</si>
  <si>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</si>
  <si>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</si>
  <si>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</si>
  <si>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</si>
  <si>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</si>
  <si>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</si>
  <si>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</si>
  <si>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</si>
  <si>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</si>
  <si>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</si>
  <si>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</si>
  <si>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</si>
  <si>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</si>
  <si>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</si>
  <si>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</si>
  <si>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</si>
  <si>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</si>
  <si>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</si>
  <si>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</si>
  <si>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</si>
  <si>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</si>
  <si>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</si>
  <si>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</si>
  <si>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</si>
  <si>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</si>
  <si>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</si>
  <si>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</si>
  <si>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</si>
  <si>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</si>
  <si>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</si>
  <si>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</si>
  <si>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</si>
  <si>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</si>
  <si>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</si>
  <si>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</si>
  <si>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</si>
  <si>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</si>
  <si>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</si>
  <si>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</si>
  <si>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</si>
  <si>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</si>
  <si>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</si>
  <si>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</si>
  <si>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</si>
  <si>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</si>
  <si>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</si>
  <si>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</si>
  <si>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</si>
  <si>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</si>
  <si>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</si>
  <si>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</si>
  <si>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</si>
  <si>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</si>
  <si>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</si>
  <si>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</si>
  <si>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</si>
  <si>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</si>
  <si>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</si>
  <si>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</si>
  <si>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</si>
  <si>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</si>
  <si>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</si>
  <si>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</si>
  <si>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</si>
  <si>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</si>
  <si>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</si>
  <si>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</si>
  <si>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</si>
  <si>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</si>
  <si>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</si>
  <si>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</si>
  <si>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</si>
  <si>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</si>
  <si>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</si>
  <si>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</si>
  <si>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</si>
  <si>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</si>
  <si>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</si>
  <si>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</si>
  <si>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</si>
  <si>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</si>
  <si>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</si>
  <si>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</si>
  <si>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</si>
  <si>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</si>
  <si>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</si>
  <si>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</si>
  <si>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</si>
  <si>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</si>
  <si>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</si>
  <si>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</si>
  <si>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</si>
  <si>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</si>
  <si>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</si>
  <si>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</si>
  <si>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</si>
  <si>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</si>
  <si>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</si>
  <si>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</si>
  <si>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</si>
  <si>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</si>
  <si>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</si>
  <si>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</si>
  <si>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</si>
  <si>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</si>
  <si>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</si>
  <si>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</si>
  <si>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</si>
  <si>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</si>
  <si>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</si>
  <si>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</si>
  <si>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</si>
  <si>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</si>
  <si>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</si>
  <si>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</si>
  <si>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</si>
  <si>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</si>
  <si>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</si>
  <si>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</si>
  <si>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</si>
  <si>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</si>
  <si>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</si>
  <si>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</si>
  <si>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</si>
  <si>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</si>
  <si>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</si>
  <si>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</si>
  <si>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</si>
  <si>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</si>
  <si>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</si>
  <si>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</si>
  <si>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</si>
  <si>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</si>
  <si>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</si>
  <si>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</si>
  <si>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</si>
  <si>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</si>
  <si>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</si>
  <si>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</si>
  <si>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</si>
  <si>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</si>
  <si>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</si>
  <si>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</si>
  <si>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</si>
  <si>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</si>
  <si>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</si>
  <si>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</si>
  <si>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</si>
  <si>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</si>
  <si>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</si>
  <si>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</si>
  <si>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</si>
  <si>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</si>
  <si>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</si>
  <si>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</si>
  <si>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</si>
  <si>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</si>
  <si>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</si>
  <si>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</si>
  <si>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</si>
  <si>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</si>
  <si>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</si>
  <si>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</si>
  <si>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</si>
  <si>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</si>
  <si>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</si>
  <si>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</si>
  <si>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</si>
  <si>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</si>
  <si>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</si>
  <si>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</si>
  <si>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</si>
  <si>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</si>
  <si>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</si>
  <si>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</si>
  <si>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</si>
  <si>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</si>
  <si>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</si>
  <si>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</si>
  <si>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</si>
  <si>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</si>
  <si>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</si>
  <si>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</si>
  <si>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</si>
  <si>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</si>
  <si>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</si>
  <si>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</si>
  <si>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</si>
  <si>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</si>
  <si>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</si>
  <si>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</si>
  <si>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</si>
  <si>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</si>
  <si>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</si>
  <si>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</si>
  <si>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</si>
  <si>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</si>
  <si>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</si>
  <si>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</si>
  <si>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</si>
  <si>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</si>
  <si>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</si>
  <si>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</si>
  <si>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</si>
  <si>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</si>
  <si>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</si>
  <si>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</si>
  <si>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</si>
  <si>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</si>
  <si>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</si>
  <si>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</si>
  <si>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</si>
  <si>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</si>
  <si>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</si>
  <si>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</si>
  <si>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</si>
  <si>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</si>
  <si>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</si>
  <si>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</si>
  <si>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</si>
  <si>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</si>
  <si>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</si>
  <si>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</si>
  <si>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</si>
  <si>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</si>
  <si>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</si>
  <si>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</si>
  <si>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</si>
  <si>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</si>
  <si>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</si>
  <si>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</si>
  <si>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</si>
  <si>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</si>
  <si>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</si>
  <si>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</si>
  <si>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</si>
  <si>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</si>
  <si>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</si>
  <si>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</si>
  <si>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</si>
  <si>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</si>
  <si>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</si>
  <si>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</si>
  <si>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</si>
  <si>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</si>
  <si>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</si>
  <si>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</si>
  <si>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</si>
  <si>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</si>
  <si>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</si>
  <si>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</si>
  <si>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</si>
  <si>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</si>
  <si>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</si>
  <si>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</si>
  <si>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</si>
  <si>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</si>
  <si>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</si>
  <si>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</si>
  <si>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</si>
  <si>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</si>
  <si>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</si>
  <si>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</si>
  <si>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</si>
  <si>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</si>
  <si>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</si>
  <si>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</si>
  <si>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</si>
  <si>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</si>
  <si>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</si>
  <si>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</si>
  <si>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</si>
  <si>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</si>
  <si>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</si>
  <si>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</si>
  <si>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</si>
  <si>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</si>
  <si>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</si>
  <si>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</si>
  <si>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</si>
  <si>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</si>
  <si>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</si>
  <si>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</si>
  <si>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</si>
  <si>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</si>
  <si>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</si>
  <si>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</si>
  <si>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</si>
  <si>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</si>
  <si>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</si>
  <si>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</si>
  <si>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</si>
  <si>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</si>
  <si>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</si>
  <si>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</si>
  <si>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</si>
  <si>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</si>
  <si>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</si>
  <si>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</si>
  <si>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</si>
  <si>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</si>
  <si>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</si>
  <si>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</si>
  <si>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</si>
  <si>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</si>
  <si>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</si>
  <si>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</si>
  <si>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</si>
  <si>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</si>
  <si>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</si>
  <si>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</si>
  <si>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</si>
  <si>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</si>
  <si>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</si>
  <si>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</si>
  <si>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</si>
  <si>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</si>
  <si>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</si>
  <si>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</si>
  <si>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</si>
  <si>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</si>
  <si>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</si>
  <si>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</si>
  <si>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</si>
  <si>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</si>
  <si>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</si>
  <si>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</si>
  <si>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</si>
  <si>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</si>
  <si>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</si>
  <si>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</si>
  <si>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</si>
  <si>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</si>
  <si>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</si>
  <si>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</si>
  <si>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</si>
  <si>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</si>
  <si>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</si>
  <si>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</si>
  <si>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</si>
  <si>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</si>
  <si>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</si>
  <si>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</si>
  <si>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</si>
  <si>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</si>
  <si>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</si>
  <si>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</si>
  <si>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</si>
  <si>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</si>
  <si>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</si>
  <si>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</si>
  <si>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</si>
  <si>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</si>
  <si>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</si>
  <si>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</si>
  <si>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</si>
  <si>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</si>
  <si>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</si>
  <si>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</si>
  <si>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</si>
  <si>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</si>
  <si>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</si>
  <si>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</si>
  <si>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</si>
  <si>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</si>
  <si>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</si>
  <si>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</si>
  <si>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</si>
  <si>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</si>
  <si>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</si>
  <si>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</si>
  <si>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</si>
  <si>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</si>
  <si>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</si>
  <si>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</si>
  <si>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</si>
  <si>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</si>
  <si>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</si>
  <si>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</si>
  <si>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</si>
  <si>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</si>
  <si>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</si>
  <si>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</si>
  <si>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</si>
  <si>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</si>
  <si>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</si>
  <si>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</si>
  <si>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</si>
  <si>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</si>
  <si>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</si>
  <si>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</si>
  <si>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</si>
  <si>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</si>
  <si>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</si>
  <si>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</si>
  <si>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</si>
  <si>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</si>
  <si>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</si>
  <si>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</si>
  <si>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</si>
  <si>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</si>
  <si>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</si>
  <si>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</si>
  <si>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</si>
  <si>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</si>
  <si>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</si>
  <si>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</si>
  <si>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</si>
  <si>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</si>
  <si>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</si>
  <si>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</si>
  <si>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</si>
  <si>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</si>
  <si>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</si>
  <si>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</si>
  <si>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</si>
  <si>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</si>
  <si>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</si>
  <si>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</si>
  <si>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</si>
  <si>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</si>
  <si>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</si>
  <si>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</si>
  <si>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</si>
  <si>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</si>
  <si>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</si>
  <si>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</si>
  <si>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</si>
  <si>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</si>
  <si>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</si>
  <si>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</si>
  <si>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</si>
  <si>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</si>
  <si>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</si>
  <si>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</si>
  <si>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</si>
  <si>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</si>
  <si>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</si>
  <si>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</si>
  <si>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</si>
  <si>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</si>
  <si>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</si>
  <si>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</si>
  <si>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</si>
  <si>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</si>
  <si>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</si>
  <si>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</si>
  <si>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</si>
  <si>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</si>
  <si>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</si>
  <si>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</si>
  <si>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</si>
  <si>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</si>
  <si>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</si>
  <si>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</si>
  <si>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</si>
  <si>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</si>
  <si>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</si>
  <si>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</si>
  <si>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</si>
  <si>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</si>
  <si>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</si>
  <si>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</si>
  <si>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</si>
  <si>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</si>
  <si>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</si>
  <si>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</si>
  <si>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</si>
  <si>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</si>
  <si>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</si>
  <si>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</si>
  <si>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</si>
  <si>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</si>
  <si>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</si>
  <si>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</si>
  <si>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</si>
  <si>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</si>
  <si>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</si>
  <si>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</si>
  <si>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</si>
  <si>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</si>
  <si>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</si>
  <si>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</si>
  <si>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</si>
  <si>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</si>
  <si>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</si>
  <si>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</si>
  <si>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</si>
  <si>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</si>
  <si>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</si>
  <si>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</si>
  <si>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</si>
  <si>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</si>
  <si>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</si>
  <si>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</si>
  <si>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</si>
  <si>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</si>
  <si>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</si>
  <si>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</si>
  <si>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</si>
  <si>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</si>
  <si>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</si>
  <si>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</si>
  <si>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</si>
  <si>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</si>
  <si>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</si>
  <si>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</si>
  <si>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</si>
  <si>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</si>
  <si>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</si>
  <si>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</si>
  <si>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</si>
  <si>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</si>
  <si>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</si>
  <si>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</si>
  <si>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</si>
  <si>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</si>
  <si>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</si>
  <si>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</si>
  <si>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</si>
  <si>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</si>
  <si>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</si>
  <si>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</si>
  <si>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</si>
  <si>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</si>
  <si>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</si>
  <si>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</si>
  <si>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</si>
  <si>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</si>
  <si>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</si>
  <si>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</si>
  <si>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</si>
  <si>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</si>
  <si>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</si>
  <si>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</si>
  <si>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</si>
  <si>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</si>
  <si>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</si>
  <si>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</si>
  <si>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</si>
  <si>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</si>
  <si>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</si>
  <si>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</si>
  <si>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</si>
  <si>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</si>
  <si>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</si>
  <si>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</si>
  <si>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</si>
  <si>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</si>
  <si>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</si>
  <si>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</si>
  <si>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</si>
  <si>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</si>
  <si>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</si>
  <si>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</si>
  <si>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</si>
  <si>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</si>
  <si>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</si>
  <si>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</si>
  <si>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</si>
  <si>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</si>
  <si>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</si>
  <si>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</si>
  <si>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</si>
  <si>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</si>
  <si>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</si>
  <si>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</si>
  <si>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</si>
  <si>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</si>
  <si>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</si>
  <si>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</si>
  <si>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</si>
  <si>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</si>
  <si>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</si>
  <si>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</si>
  <si>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</si>
  <si>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</si>
  <si>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</si>
  <si>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</si>
  <si>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</si>
  <si>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</si>
  <si>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</si>
  <si>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</si>
  <si>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</si>
  <si>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</si>
  <si>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</si>
  <si>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</si>
  <si>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</si>
  <si>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</si>
  <si>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</si>
  <si>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</si>
  <si>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</si>
  <si>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</si>
  <si>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</si>
  <si>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</si>
  <si>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</si>
  <si>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</si>
  <si>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</si>
  <si>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</si>
  <si>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</si>
  <si>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</si>
  <si>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</si>
  <si>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</si>
  <si>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</si>
  <si>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</si>
  <si>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</si>
  <si>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</si>
  <si>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</si>
  <si>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</si>
  <si>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</si>
  <si>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</si>
  <si>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</si>
  <si>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</si>
  <si>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</si>
  <si>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</si>
  <si>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</si>
  <si>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</si>
  <si>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</si>
  <si>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</si>
  <si>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</si>
  <si>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</si>
  <si>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</si>
  <si>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</si>
  <si>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</si>
  <si>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</si>
  <si>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</si>
  <si>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</si>
  <si>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</si>
  <si>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</si>
  <si>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</si>
  <si>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</si>
  <si>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</si>
  <si>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</si>
  <si>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</si>
  <si>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</si>
  <si>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</si>
  <si>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</si>
  <si>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</si>
  <si>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</si>
  <si>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</si>
  <si>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</si>
  <si>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</si>
  <si>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</si>
  <si>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</si>
  <si>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</si>
  <si>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</si>
  <si>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</si>
  <si>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</si>
  <si>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</si>
  <si>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</si>
  <si>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</si>
  <si>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</si>
  <si>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</si>
  <si>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</si>
  <si>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</si>
  <si>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</si>
  <si>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</si>
  <si>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</si>
  <si>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</si>
  <si>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</si>
  <si>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</si>
  <si>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</si>
  <si>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</si>
  <si>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</si>
  <si>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</si>
  <si>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</si>
  <si>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</si>
  <si>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</si>
  <si>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</si>
  <si>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</si>
  <si>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</si>
  <si>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</si>
  <si>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</si>
  <si>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</si>
  <si>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</si>
  <si>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</si>
  <si>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</si>
  <si>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</si>
  <si>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</si>
  <si>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</si>
  <si>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</si>
  <si>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</si>
  <si>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</si>
  <si>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</si>
  <si>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</si>
  <si>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</si>
  <si>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</si>
  <si>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</si>
  <si>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</si>
  <si>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</si>
  <si>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</si>
  <si>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</si>
  <si>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</si>
  <si>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</si>
  <si>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</si>
  <si>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</si>
  <si>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</si>
  <si>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</si>
  <si>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</si>
  <si>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</si>
  <si>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</si>
  <si>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</si>
  <si>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</si>
  <si>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</si>
  <si>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</si>
  <si>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</si>
  <si>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</si>
  <si>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</si>
  <si>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</si>
  <si>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</si>
  <si>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</si>
  <si>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</si>
  <si>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</si>
  <si>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</si>
  <si>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</si>
  <si>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</si>
  <si>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</si>
  <si>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</si>
  <si>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</si>
  <si>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</si>
  <si>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</si>
  <si>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</si>
  <si>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</si>
  <si>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</si>
  <si>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</si>
  <si>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</si>
  <si>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</si>
  <si>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</si>
  <si>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</si>
  <si>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</si>
  <si>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</si>
  <si>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</si>
  <si>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</si>
  <si>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</si>
  <si>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</si>
  <si>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</si>
  <si>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</si>
  <si>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</si>
  <si>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</si>
  <si>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</si>
  <si>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</si>
  <si>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</si>
  <si>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</si>
  <si>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</si>
  <si>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</si>
  <si>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</si>
  <si>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</si>
  <si>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</si>
  <si>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</si>
  <si>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</si>
  <si>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</si>
  <si>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</si>
  <si>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</si>
  <si>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</si>
  <si>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</si>
  <si>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</si>
  <si>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</si>
  <si>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</si>
  <si>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</si>
  <si>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</si>
  <si>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</si>
  <si>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</si>
  <si>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</si>
  <si>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</si>
  <si>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</si>
  <si>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</si>
  <si>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</si>
  <si>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</si>
  <si>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</si>
  <si>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</si>
  <si>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</si>
  <si>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</si>
  <si>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</si>
  <si>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</si>
  <si>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</si>
  <si>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</si>
  <si>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</si>
  <si>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</si>
  <si>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</si>
  <si>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</si>
  <si>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</si>
  <si>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</si>
  <si>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</si>
  <si>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</si>
  <si>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</si>
  <si>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</si>
  <si>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</si>
  <si>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</si>
  <si>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</si>
  <si>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</si>
  <si>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</si>
  <si>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</si>
  <si>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</si>
  <si>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</si>
  <si>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</si>
  <si>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</si>
  <si>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</si>
  <si>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</si>
  <si>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</si>
  <si>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</si>
  <si>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</si>
  <si>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</si>
  <si>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</si>
  <si>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</si>
  <si>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</si>
  <si>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</si>
  <si>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</si>
  <si>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</si>
  <si>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</si>
  <si>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</si>
  <si>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</si>
  <si>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</si>
  <si>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</si>
  <si>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</si>
  <si>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</si>
  <si>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</si>
  <si>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</si>
  <si>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</si>
  <si>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</si>
  <si>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</si>
  <si>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</si>
  <si>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</si>
  <si>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</si>
  <si>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</si>
  <si>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</si>
  <si>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</si>
  <si>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</si>
  <si>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</si>
  <si>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</si>
  <si>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</si>
  <si>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</si>
  <si>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</si>
  <si>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</si>
  <si>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</si>
  <si>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</si>
  <si>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</si>
  <si>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</si>
  <si>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</si>
  <si>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</si>
  <si>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</si>
  <si>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</si>
  <si>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</si>
  <si>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</si>
  <si>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</si>
  <si>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</si>
  <si>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</si>
  <si>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</si>
  <si>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</si>
  <si>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</si>
  <si>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</si>
  <si>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</si>
  <si>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</si>
  <si>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</si>
  <si>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</si>
  <si>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</si>
  <si>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</si>
  <si>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</si>
  <si>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</si>
  <si>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</si>
  <si>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</si>
  <si>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</si>
  <si>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</si>
  <si>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</si>
  <si>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</si>
  <si>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</si>
  <si>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</si>
  <si>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</si>
  <si>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</si>
  <si>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</si>
  <si>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</si>
  <si>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</si>
  <si>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</si>
  <si>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</si>
  <si>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</si>
  <si>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</si>
  <si>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</si>
  <si>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</si>
  <si>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</si>
  <si>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</si>
  <si>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</si>
  <si>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</si>
  <si>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</si>
  <si>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</si>
  <si>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</si>
  <si>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</si>
  <si>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</si>
  <si>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</si>
  <si>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</si>
  <si>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</si>
  <si>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</si>
  <si>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</si>
  <si>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</si>
  <si>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</si>
  <si>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</si>
  <si>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</si>
  <si>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</si>
  <si>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</si>
  <si>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</si>
  <si>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</si>
  <si>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</si>
  <si>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</si>
  <si>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</si>
  <si>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</si>
  <si>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</si>
  <si>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</si>
  <si>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</si>
  <si>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</si>
  <si>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</si>
  <si>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</si>
  <si>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</si>
  <si>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</si>
  <si>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</si>
  <si>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</si>
  <si>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</si>
  <si>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</si>
  <si>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</si>
  <si>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</si>
  <si>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</si>
  <si>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</si>
  <si>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</si>
  <si>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</si>
  <si>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</si>
  <si>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</si>
  <si>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</si>
  <si>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</si>
  <si>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</si>
  <si>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</si>
  <si>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</si>
  <si>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</si>
  <si>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</si>
  <si>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</si>
  <si>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</si>
  <si>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</si>
  <si>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</si>
  <si>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</si>
  <si>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</si>
  <si>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</si>
  <si>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</si>
  <si>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</si>
  <si>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</si>
  <si>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</si>
  <si>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</si>
  <si>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</si>
  <si>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</si>
  <si>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</si>
  <si>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</si>
  <si>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</si>
  <si>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</si>
  <si>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</si>
  <si>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</si>
  <si>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</si>
  <si>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</si>
  <si>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</si>
  <si>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</si>
  <si>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</si>
  <si>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</si>
  <si>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</si>
  <si>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</si>
  <si>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</si>
  <si>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</si>
  <si>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</si>
  <si>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</si>
  <si>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</si>
  <si>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</si>
  <si>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</si>
  <si>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</si>
  <si>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</si>
  <si>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</si>
  <si>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</si>
  <si>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</si>
  <si>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</si>
  <si>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</si>
  <si>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</si>
  <si>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</si>
  <si>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</si>
  <si>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</si>
  <si>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</si>
  <si>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</si>
  <si>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</si>
  <si>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</si>
  <si>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</si>
  <si>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</si>
  <si>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</si>
  <si>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</si>
  <si>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</si>
  <si>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</si>
  <si>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</si>
  <si>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</si>
  <si>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</si>
  <si>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</si>
  <si>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</si>
  <si>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</si>
  <si>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</si>
  <si>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</si>
  <si>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</si>
  <si>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</si>
  <si>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</si>
  <si>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</si>
  <si>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</si>
  <si>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</si>
  <si>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</si>
  <si>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</si>
  <si>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</si>
  <si>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</si>
  <si>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</si>
  <si>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</si>
  <si>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</si>
  <si>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</si>
  <si>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</si>
  <si>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</si>
  <si>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</si>
  <si>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</si>
  <si>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</si>
  <si>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</si>
  <si>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</si>
  <si>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</si>
  <si>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</si>
  <si>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</si>
  <si>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</si>
  <si>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</si>
  <si>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</si>
  <si>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</si>
  <si>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</si>
  <si>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</si>
  <si>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</si>
  <si>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</si>
  <si>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</si>
  <si>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</si>
  <si>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</si>
  <si>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</si>
  <si>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</si>
  <si>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</si>
  <si>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</si>
  <si>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</si>
  <si>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</si>
  <si>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</si>
  <si>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</si>
  <si>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</si>
  <si>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</si>
  <si>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</si>
  <si>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</si>
  <si>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</si>
  <si>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</si>
  <si>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</si>
  <si>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</si>
  <si>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</si>
  <si>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</si>
  <si>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</si>
  <si>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</si>
  <si>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</si>
  <si>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</si>
  <si>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</si>
  <si>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</si>
  <si>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</si>
  <si>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</si>
  <si>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</si>
  <si>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</si>
  <si>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</si>
  <si>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</si>
  <si>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</si>
  <si>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</si>
  <si>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</si>
  <si>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</si>
  <si>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</si>
  <si>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</si>
  <si>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</si>
  <si>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</si>
  <si>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</si>
  <si>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</si>
  <si>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</si>
  <si>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</si>
  <si>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</si>
  <si>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</si>
  <si>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</si>
  <si>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</si>
  <si>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</si>
  <si>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</si>
  <si>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</si>
  <si>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</si>
  <si>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</si>
  <si>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</si>
  <si>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</si>
  <si>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</si>
  <si>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</si>
  <si>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</si>
  <si>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</si>
  <si>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</si>
  <si>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</si>
  <si>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</si>
  <si>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</si>
  <si>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</si>
  <si>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</si>
  <si>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</si>
  <si>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</si>
  <si>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</si>
  <si>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</si>
  <si>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</si>
  <si>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</si>
  <si>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</si>
  <si>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</si>
  <si>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</si>
  <si>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</si>
  <si>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</si>
  <si>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</si>
  <si>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</si>
  <si>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</si>
  <si>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</si>
  <si>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</si>
  <si>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</si>
  <si>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</si>
  <si>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</si>
  <si>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</si>
  <si>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</si>
  <si>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</si>
  <si>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</si>
  <si>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</si>
  <si>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</si>
  <si>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</si>
  <si>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</si>
  <si>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</si>
  <si>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</si>
  <si>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</si>
  <si>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</si>
  <si>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</si>
  <si>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</si>
  <si>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</si>
  <si>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</si>
  <si>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</si>
  <si>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</si>
  <si>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</si>
  <si>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</si>
  <si>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</si>
  <si>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</si>
  <si>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</si>
  <si>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</si>
  <si>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</si>
  <si>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</si>
  <si>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</si>
  <si>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</si>
  <si>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</si>
  <si>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</si>
  <si>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</si>
  <si>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</si>
  <si>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</si>
  <si>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</si>
  <si>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</si>
  <si>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</si>
  <si>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</si>
  <si>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</si>
  <si>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</si>
  <si>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</si>
  <si>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</si>
  <si>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</si>
  <si>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</si>
  <si>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</si>
  <si>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</si>
  <si>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</si>
  <si>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</si>
  <si>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</si>
  <si>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</si>
  <si>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</si>
  <si>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</si>
  <si>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</si>
  <si>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</si>
  <si>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</si>
  <si>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</si>
  <si>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</si>
  <si>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</si>
  <si>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</si>
  <si>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</si>
  <si>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</si>
  <si>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</si>
  <si>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</si>
  <si>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</si>
  <si>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</si>
  <si>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</si>
  <si>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</si>
  <si>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</si>
  <si>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</si>
  <si>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</si>
  <si>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</si>
  <si>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</si>
  <si>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</si>
  <si>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</si>
  <si>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</si>
  <si>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</si>
  <si>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</si>
  <si>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</si>
  <si>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</si>
  <si>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</si>
  <si>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</si>
  <si>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</si>
  <si>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</si>
  <si>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</si>
  <si>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</si>
  <si>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</si>
  <si>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</si>
  <si>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</si>
  <si>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</si>
  <si>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</si>
  <si>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</si>
  <si>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</si>
  <si>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</si>
  <si>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</si>
  <si>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</si>
  <si>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</si>
  <si>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</si>
  <si>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</si>
  <si>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</si>
  <si>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</si>
  <si>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</si>
  <si>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</si>
  <si>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</si>
  <si>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</si>
  <si>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</si>
  <si>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</si>
  <si>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</si>
  <si>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</si>
  <si>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</si>
  <si>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</si>
  <si>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</si>
  <si>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</si>
  <si>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</si>
  <si>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</si>
  <si>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</si>
  <si>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</si>
  <si>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</si>
  <si>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</si>
  <si>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</si>
  <si>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</si>
  <si>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</si>
  <si>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</si>
  <si>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</si>
  <si>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</si>
  <si>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</si>
  <si>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</si>
  <si>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</si>
  <si>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</si>
  <si>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</si>
  <si>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</si>
  <si>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</si>
  <si>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</si>
  <si>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</si>
  <si>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</si>
  <si>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</si>
  <si>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</si>
  <si>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</si>
  <si>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</si>
  <si>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</si>
  <si>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</si>
  <si>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</si>
  <si>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</si>
  <si>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</si>
  <si>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</si>
  <si>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</si>
  <si>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</si>
  <si>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</si>
  <si>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</si>
  <si>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</si>
  <si>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</si>
  <si>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</si>
  <si>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</si>
  <si>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</si>
  <si>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</si>
  <si>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</si>
  <si>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</si>
  <si>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</si>
  <si>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</si>
  <si>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</si>
  <si>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</si>
  <si>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</si>
  <si>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</si>
  <si>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</si>
  <si>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</si>
  <si>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</si>
  <si>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</si>
  <si>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</si>
  <si>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</si>
  <si>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</si>
  <si>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</si>
  <si>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</si>
  <si>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</si>
  <si>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</si>
  <si>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</si>
  <si>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</si>
  <si>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</si>
  <si>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</si>
  <si>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</si>
  <si>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</si>
  <si>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</si>
  <si>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</si>
  <si>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</si>
  <si>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</si>
  <si>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</si>
  <si>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</si>
  <si>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</si>
  <si>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</si>
  <si>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</si>
  <si>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</si>
  <si>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</si>
  <si>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</si>
  <si>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</si>
  <si>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</si>
  <si>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</si>
  <si>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</si>
  <si>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</si>
  <si>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</si>
  <si>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</si>
  <si>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</si>
  <si>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</si>
  <si>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</si>
  <si>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</si>
  <si>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</si>
  <si>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</si>
  <si>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</si>
  <si>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</si>
  <si>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</si>
  <si>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</si>
  <si>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</si>
  <si>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</si>
  <si>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</si>
  <si>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</si>
  <si>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</si>
  <si>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</si>
  <si>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</si>
  <si>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</si>
  <si>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</si>
  <si>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</si>
  <si>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</si>
  <si>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</si>
  <si>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</si>
  <si>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</si>
  <si>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</si>
  <si>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</si>
  <si>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</si>
  <si>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</si>
  <si>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</si>
  <si>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</si>
  <si>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</si>
  <si>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</si>
  <si>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</si>
  <si>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</si>
  <si>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</si>
  <si>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</si>
  <si>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</si>
  <si>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</si>
  <si>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</si>
  <si>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</si>
  <si>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</si>
  <si>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</si>
  <si>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</si>
  <si>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</si>
  <si>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</si>
  <si>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</si>
  <si>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</si>
  <si>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</si>
  <si>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</si>
  <si>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</si>
  <si>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</si>
  <si>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</si>
  <si>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</si>
  <si>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</si>
  <si>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</si>
  <si>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</si>
  <si>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</si>
  <si>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</si>
  <si>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</si>
  <si>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</si>
  <si>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</si>
  <si>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</si>
  <si>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</si>
  <si>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</si>
  <si>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</si>
  <si>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</si>
  <si>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</si>
  <si>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</si>
  <si>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</si>
  <si>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</si>
  <si>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</si>
  <si>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</si>
  <si>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</si>
  <si>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</si>
  <si>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</si>
  <si>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</si>
  <si>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</si>
  <si>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</si>
  <si>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</si>
  <si>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</si>
  <si>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</si>
  <si>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</si>
  <si>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</si>
  <si>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</si>
  <si>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</si>
  <si>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</si>
  <si>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</si>
  <si>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</si>
  <si>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</si>
  <si>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</si>
  <si>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</si>
  <si>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</si>
  <si>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</si>
  <si>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</si>
  <si>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</si>
  <si>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</si>
  <si>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</si>
  <si>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</si>
  <si>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</si>
  <si>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</si>
  <si>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</si>
  <si>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</si>
  <si>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</si>
  <si>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</si>
  <si>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</si>
  <si>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</si>
  <si>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</si>
  <si>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</si>
  <si>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</si>
  <si>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</si>
  <si>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</si>
  <si>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</si>
  <si>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</si>
  <si>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</si>
  <si>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</si>
  <si>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</si>
  <si>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</si>
  <si>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</si>
  <si>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</si>
  <si>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</si>
  <si>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</si>
  <si>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</si>
  <si>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</si>
  <si>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</si>
  <si>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</si>
  <si>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</si>
  <si>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</si>
  <si>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</si>
  <si>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</si>
  <si>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</si>
  <si>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</si>
  <si>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</si>
  <si>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</si>
  <si>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</si>
  <si>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</si>
  <si>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</si>
  <si>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</si>
  <si>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</si>
  <si>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</si>
  <si>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</si>
  <si>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</si>
  <si>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</si>
  <si>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</si>
  <si>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</si>
  <si>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</si>
  <si>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</si>
  <si>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</si>
  <si>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</si>
  <si>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</si>
  <si>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</si>
  <si>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</si>
  <si>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</si>
  <si>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</si>
  <si>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</si>
  <si>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</si>
  <si>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</si>
  <si>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</si>
  <si>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</si>
  <si>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</si>
  <si>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</si>
  <si>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</si>
  <si>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</si>
  <si>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</si>
  <si>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</si>
  <si>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</si>
  <si>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</si>
  <si>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</si>
  <si>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</si>
  <si>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</si>
  <si>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</si>
  <si>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</si>
  <si>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</si>
  <si>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</si>
  <si>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</si>
  <si>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</si>
  <si>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</si>
  <si>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</si>
  <si>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</si>
  <si>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</si>
  <si>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</si>
  <si>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</si>
  <si>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</si>
  <si>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</si>
  <si>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</si>
  <si>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</si>
  <si>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</si>
  <si>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</si>
  <si>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</si>
  <si>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</si>
  <si>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</si>
  <si>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</si>
  <si>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</si>
  <si>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</si>
  <si>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</si>
  <si>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</si>
  <si>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</si>
  <si>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</si>
  <si>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</si>
  <si>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</si>
  <si>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</si>
  <si>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</si>
  <si>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</si>
  <si>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</si>
  <si>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</si>
  <si>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</si>
  <si>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</si>
  <si>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</si>
  <si>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</si>
  <si>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</si>
  <si>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</si>
  <si>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</si>
  <si>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</si>
  <si>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</si>
  <si>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</si>
  <si>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</si>
  <si>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</si>
  <si>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</si>
  <si>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</si>
  <si>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</si>
  <si>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</si>
  <si>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</si>
  <si>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</si>
  <si>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</si>
  <si>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</si>
  <si>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</si>
  <si>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</si>
  <si>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</si>
  <si>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</si>
  <si>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</si>
  <si>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</si>
  <si>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</si>
  <si>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</si>
  <si>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</si>
  <si>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</si>
  <si>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</si>
  <si>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</si>
  <si>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</si>
  <si>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</si>
  <si>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</si>
  <si>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</si>
  <si>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</si>
  <si>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</si>
  <si>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</si>
  <si>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</si>
  <si>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</si>
  <si>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</si>
  <si>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</si>
  <si>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</si>
  <si>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</si>
  <si>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</si>
  <si>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</si>
  <si>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</si>
  <si>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</si>
  <si>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</si>
  <si>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</si>
  <si>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</si>
  <si>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</si>
  <si>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</si>
  <si>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</si>
  <si>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</si>
  <si>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</si>
  <si>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</si>
  <si>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</si>
  <si>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</si>
  <si>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</si>
  <si>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</si>
  <si>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</si>
  <si>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</si>
  <si>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</si>
  <si>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</si>
  <si>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</si>
  <si>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</si>
  <si>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</si>
  <si>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</si>
  <si>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</si>
  <si>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</si>
  <si>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</si>
  <si>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</si>
  <si>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</si>
  <si>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</si>
  <si>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</si>
  <si>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</si>
  <si>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</si>
  <si>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</si>
  <si>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</si>
  <si>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</si>
  <si>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</si>
  <si>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</si>
  <si>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</si>
  <si>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</si>
  <si>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</si>
  <si>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</si>
  <si>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</si>
  <si>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</si>
  <si>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</si>
  <si>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</si>
  <si>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</si>
  <si>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</si>
  <si>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</si>
  <si>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</si>
  <si>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</si>
  <si>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</si>
  <si>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</si>
  <si>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</si>
  <si>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</si>
  <si>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</si>
  <si>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</si>
  <si>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</si>
  <si>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</si>
  <si>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</si>
  <si>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</si>
  <si>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</si>
  <si>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</si>
  <si>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</si>
  <si>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</si>
  <si>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</si>
  <si>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</si>
  <si>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</si>
  <si>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</si>
  <si>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</si>
  <si>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</si>
  <si>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</si>
  <si>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</si>
  <si>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</si>
  <si>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</si>
  <si>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</si>
  <si>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</si>
  <si>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</si>
  <si>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</si>
  <si>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</si>
  <si>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</si>
  <si>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</si>
  <si>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</si>
  <si>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</si>
  <si>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</si>
  <si>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</si>
  <si>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</si>
  <si>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</si>
  <si>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</si>
  <si>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</si>
  <si>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</si>
  <si>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</si>
  <si>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</si>
  <si>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</si>
  <si>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</si>
  <si>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</si>
  <si>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</si>
  <si>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</si>
  <si>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</si>
  <si>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</si>
  <si>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</si>
  <si>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</si>
  <si>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</si>
  <si>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</si>
  <si>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</si>
  <si>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</si>
  <si>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</si>
  <si>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</si>
  <si>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</si>
  <si>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</si>
  <si>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</si>
  <si>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</si>
  <si>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</si>
  <si>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</si>
  <si>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</si>
  <si>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</si>
  <si>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</si>
  <si>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</si>
  <si>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</si>
  <si>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</si>
  <si>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</si>
  <si>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</si>
  <si>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</si>
  <si>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</si>
  <si>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</si>
  <si>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</si>
  <si>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</si>
  <si>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</si>
  <si>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</si>
  <si>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</si>
  <si>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</si>
  <si>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</si>
  <si>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</si>
  <si>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</si>
  <si>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</si>
  <si>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</si>
  <si>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</si>
  <si>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</si>
  <si>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</si>
  <si>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</si>
  <si>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</si>
  <si>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</si>
  <si>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</si>
  <si>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</si>
  <si>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</si>
  <si>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</si>
  <si>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</si>
  <si>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</si>
  <si>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</si>
  <si>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</si>
  <si>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</si>
  <si>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</si>
  <si>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</si>
  <si>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</si>
  <si>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</si>
  <si>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</si>
  <si>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</si>
  <si>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</si>
  <si>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</si>
  <si>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</si>
  <si>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</si>
  <si>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</si>
  <si>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</si>
  <si>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</si>
  <si>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</si>
  <si>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</si>
  <si>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</si>
  <si>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</si>
  <si>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</si>
  <si>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</si>
  <si>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</si>
  <si>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</si>
  <si>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</si>
  <si>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</si>
  <si>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</si>
  <si>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</si>
  <si>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</si>
  <si>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</si>
  <si>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</si>
  <si>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</si>
  <si>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</si>
  <si>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</si>
  <si>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</si>
  <si>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</si>
  <si>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</si>
  <si>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</si>
  <si>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</si>
  <si>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</si>
  <si>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</si>
  <si>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</si>
  <si>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</si>
  <si>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</si>
  <si>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</si>
  <si>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</si>
  <si>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</si>
  <si>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</si>
  <si>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</si>
  <si>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</si>
  <si>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</si>
  <si>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</si>
  <si>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</si>
  <si>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</si>
  <si>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</si>
  <si>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</si>
  <si>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</si>
  <si>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</si>
  <si>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</si>
  <si>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</si>
  <si>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</si>
  <si>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</si>
  <si>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</si>
  <si>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</si>
  <si>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</si>
  <si>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</si>
  <si>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</si>
  <si>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</si>
  <si>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</si>
  <si>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</si>
  <si>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</si>
  <si>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</si>
  <si>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</si>
  <si>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</si>
  <si>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</si>
  <si>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</si>
  <si>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</si>
  <si>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</si>
  <si>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</si>
  <si>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</si>
  <si>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</si>
  <si>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</si>
  <si>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</si>
  <si>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</si>
  <si>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</si>
  <si>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</si>
  <si>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</si>
  <si>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</si>
  <si>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</si>
  <si>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</si>
  <si>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</si>
  <si>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</si>
  <si>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</si>
  <si>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</si>
  <si>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</si>
  <si>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</si>
  <si>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</si>
  <si>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</si>
  <si>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</si>
  <si>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</si>
  <si>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</si>
  <si>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</si>
  <si>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</si>
  <si>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</si>
  <si>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</si>
  <si>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</si>
  <si>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</si>
  <si>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</si>
  <si>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</si>
  <si>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</si>
  <si>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</si>
  <si>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</si>
  <si>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</si>
  <si>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</si>
  <si>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</si>
  <si>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</si>
  <si>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</si>
  <si>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</si>
  <si>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</si>
  <si>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</si>
  <si>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</si>
  <si>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</si>
  <si>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</si>
  <si>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</si>
  <si>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</si>
  <si>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</si>
  <si>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</si>
  <si>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</si>
  <si>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</si>
  <si>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</si>
  <si>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</si>
  <si>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</si>
  <si>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</si>
  <si>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</si>
  <si>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</si>
  <si>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</si>
  <si>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</si>
  <si>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</si>
  <si>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</si>
  <si>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</si>
  <si>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</si>
  <si>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</si>
  <si>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</si>
  <si>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</si>
  <si>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</si>
  <si>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</si>
  <si>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</si>
  <si>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</si>
  <si>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</si>
  <si>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</si>
  <si>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</si>
  <si>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</si>
  <si>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</si>
  <si>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</si>
  <si>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</si>
  <si>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</si>
  <si>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</si>
  <si>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</si>
  <si>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</si>
  <si>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</si>
  <si>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</si>
  <si>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</si>
  <si>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</si>
  <si>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</si>
  <si>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</si>
  <si>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</si>
  <si>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</si>
  <si>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</si>
  <si>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</si>
  <si>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</si>
  <si>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</si>
  <si>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</si>
  <si>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</si>
  <si>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</si>
  <si>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</si>
  <si>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</si>
  <si>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</si>
  <si>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</si>
  <si>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</si>
  <si>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</si>
  <si>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</si>
  <si>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</si>
  <si>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</si>
  <si>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</si>
  <si>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</si>
  <si>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</si>
  <si>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</si>
  <si>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</si>
  <si>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</si>
  <si>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</si>
  <si>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</si>
  <si>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</si>
  <si>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</si>
  <si>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</si>
  <si>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</si>
  <si>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</si>
  <si>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</si>
  <si>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</si>
  <si>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</si>
  <si>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</si>
  <si>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</si>
  <si>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</si>
  <si>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</si>
  <si>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</si>
  <si>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</si>
  <si>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</si>
  <si>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</si>
  <si>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</si>
  <si>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</si>
  <si>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</si>
  <si>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</si>
  <si>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</si>
  <si>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</si>
  <si>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</si>
  <si>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</si>
  <si>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</si>
  <si>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</si>
  <si>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</si>
  <si>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</si>
  <si>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</si>
  <si>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</si>
  <si>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</si>
  <si>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</si>
  <si>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</si>
  <si>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</si>
  <si>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</si>
  <si>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</si>
  <si>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</si>
  <si>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</si>
  <si>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</si>
  <si>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</si>
  <si>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</si>
  <si>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</si>
  <si>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</si>
  <si>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</si>
  <si>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</si>
  <si>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</si>
  <si>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</si>
  <si>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</si>
  <si>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</si>
  <si>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</si>
  <si>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</si>
  <si>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</si>
  <si>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</si>
  <si>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</si>
  <si>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</si>
  <si>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</si>
  <si>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</si>
  <si>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</si>
  <si>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</si>
  <si>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</si>
  <si>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</si>
  <si>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</si>
  <si>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</si>
  <si>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</si>
  <si>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</si>
  <si>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</si>
  <si>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</si>
  <si>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</si>
  <si>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</si>
  <si>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</si>
  <si>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</si>
  <si>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</si>
  <si>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</si>
  <si>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</si>
  <si>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</si>
  <si>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</si>
  <si>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</si>
  <si>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</si>
  <si>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</si>
  <si>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</si>
  <si>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</si>
  <si>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</si>
  <si>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</si>
  <si>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</si>
  <si>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</si>
  <si>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</si>
  <si>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</si>
  <si>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</si>
  <si>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</si>
  <si>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</si>
  <si>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</si>
  <si>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</si>
  <si>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</si>
  <si>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</si>
  <si>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</si>
  <si>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</si>
  <si>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</si>
  <si>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</si>
  <si>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</si>
  <si>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</si>
  <si>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</si>
  <si>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</si>
  <si>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</si>
  <si>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</si>
  <si>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</si>
  <si>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</si>
  <si>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</si>
  <si>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</si>
  <si>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</si>
  <si>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</si>
  <si>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</si>
  <si>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</si>
  <si>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</si>
  <si>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</si>
  <si>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</si>
  <si>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</si>
  <si>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</si>
  <si>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</si>
  <si>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</si>
  <si>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</si>
  <si>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</si>
  <si>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</si>
  <si>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</si>
  <si>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</si>
  <si>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</si>
  <si>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</si>
  <si>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</si>
  <si>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</si>
  <si>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</si>
  <si>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</si>
  <si>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</si>
  <si>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</si>
  <si>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</si>
  <si>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</si>
  <si>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</si>
  <si>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</si>
  <si>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</si>
  <si>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</si>
  <si>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</si>
  <si>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</si>
  <si>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</si>
  <si>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</si>
  <si>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</si>
  <si>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</si>
  <si>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</si>
  <si>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</si>
  <si>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</si>
  <si>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</si>
  <si>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</si>
  <si>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</si>
  <si>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</si>
  <si>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</si>
  <si>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</si>
  <si>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</si>
  <si>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</si>
  <si>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</si>
  <si>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</si>
  <si>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</si>
  <si>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</si>
  <si>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</si>
  <si>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</si>
  <si>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</si>
  <si>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</si>
  <si>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</si>
  <si>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</si>
  <si>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</si>
  <si>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</si>
  <si>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</si>
  <si>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</si>
  <si>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</si>
  <si>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</si>
  <si>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</si>
  <si>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</si>
  <si>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</si>
  <si>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</si>
  <si>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</si>
  <si>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</si>
  <si>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</si>
  <si>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</si>
  <si>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</si>
  <si>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</si>
  <si>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</si>
  <si>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</si>
  <si>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</si>
  <si>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</si>
  <si>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</si>
  <si>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</si>
  <si>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</si>
  <si>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</si>
  <si>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</si>
  <si>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</si>
  <si>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</si>
  <si>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</si>
  <si>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</si>
  <si>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</si>
  <si>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</si>
  <si>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</si>
  <si>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</si>
  <si>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</si>
  <si>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</si>
  <si>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</si>
  <si>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</si>
  <si>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</si>
  <si>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</si>
  <si>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</si>
  <si>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</si>
  <si>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</si>
  <si>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</si>
  <si>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</si>
  <si>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</si>
  <si>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</si>
  <si>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</si>
  <si>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</si>
  <si>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</si>
  <si>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</si>
  <si>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</si>
  <si>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</si>
  <si>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</si>
  <si>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</si>
  <si>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</si>
  <si>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</si>
  <si>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</si>
  <si>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</si>
  <si>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</si>
  <si>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</si>
  <si>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</si>
  <si>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</si>
  <si>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</si>
  <si>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</si>
  <si>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</si>
  <si>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</si>
  <si>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</si>
  <si>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</si>
  <si>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</si>
  <si>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</si>
  <si>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</si>
  <si>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</si>
  <si>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</si>
  <si>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</si>
  <si>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</si>
  <si>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</si>
  <si>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</si>
  <si>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</si>
  <si>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</si>
  <si>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</si>
  <si>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</si>
  <si>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</si>
  <si>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</si>
  <si>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</si>
  <si>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</si>
  <si>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</si>
  <si>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</si>
  <si>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</si>
  <si>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</si>
  <si>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</si>
  <si>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</si>
  <si>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</si>
  <si>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</si>
  <si>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</si>
  <si>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</si>
  <si>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</si>
  <si>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</si>
  <si>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</si>
  <si>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</si>
  <si>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</si>
  <si>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</si>
  <si>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</si>
  <si>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</si>
  <si>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</si>
  <si>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</si>
  <si>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</si>
  <si>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</si>
  <si>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</si>
  <si>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</si>
  <si>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</si>
  <si>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</si>
  <si>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</si>
  <si>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</si>
  <si>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</si>
  <si>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</si>
  <si>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</si>
  <si>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</si>
  <si>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</si>
  <si>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</si>
  <si>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</si>
  <si>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</si>
  <si>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</si>
  <si>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</si>
  <si>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</si>
  <si>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</si>
  <si>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</si>
  <si>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</si>
  <si>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</si>
  <si>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</si>
  <si>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</si>
  <si>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</si>
  <si>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</si>
  <si>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</si>
  <si>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</si>
  <si>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</si>
  <si>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</si>
  <si>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</si>
  <si>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</si>
  <si>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</si>
  <si>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</si>
  <si>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</si>
  <si>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</si>
  <si>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</si>
  <si>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</si>
  <si>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</si>
  <si>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</si>
  <si>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</si>
  <si>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</si>
  <si>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</si>
  <si>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</si>
  <si>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</si>
  <si>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</si>
  <si>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</si>
  <si>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</si>
  <si>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</si>
  <si>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</si>
  <si>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</si>
  <si>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</si>
  <si>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</si>
  <si>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</si>
  <si>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</si>
  <si>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</si>
  <si>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</si>
  <si>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</si>
  <si>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</si>
  <si>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</si>
  <si>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</si>
  <si>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</si>
  <si>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</si>
  <si>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</si>
  <si>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</si>
  <si>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</si>
  <si>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</si>
  <si>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</si>
  <si>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</si>
  <si>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</si>
  <si>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</si>
  <si>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</si>
  <si>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</si>
  <si>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</si>
  <si>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</si>
  <si>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</si>
  <si>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</si>
  <si>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</si>
  <si>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</si>
  <si>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</si>
  <si>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</si>
  <si>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</si>
  <si>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</si>
  <si>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</si>
  <si>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</si>
  <si>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</si>
  <si>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</si>
  <si>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</si>
  <si>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</si>
  <si>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</si>
  <si>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</si>
  <si>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</si>
  <si>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</si>
  <si>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</si>
  <si>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</si>
  <si>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</si>
  <si>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</si>
  <si>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</si>
  <si>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</si>
  <si>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</si>
  <si>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</si>
  <si>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</si>
  <si>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</si>
  <si>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</si>
  <si>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</si>
  <si>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</si>
  <si>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</si>
  <si>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</si>
  <si>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</si>
  <si>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</si>
  <si>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</si>
  <si>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</si>
  <si>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</si>
  <si>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</si>
  <si>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</si>
  <si>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</si>
  <si>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</si>
  <si>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</si>
  <si>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</si>
  <si>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</si>
  <si>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</si>
  <si>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</si>
  <si>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</si>
  <si>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</si>
  <si>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</si>
  <si>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</si>
  <si>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</si>
  <si>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</si>
  <si>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</si>
  <si>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</si>
  <si>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</si>
  <si>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</si>
  <si>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</si>
  <si>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</si>
  <si>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</si>
  <si>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</si>
  <si>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</si>
  <si>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</si>
  <si>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</si>
  <si>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</si>
  <si>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</si>
  <si>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</si>
  <si>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</si>
  <si>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</si>
  <si>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</si>
  <si>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</si>
  <si>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</si>
  <si>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</si>
  <si>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</si>
  <si>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</si>
  <si>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</si>
  <si>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</si>
  <si>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</si>
  <si>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</si>
  <si>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</si>
  <si>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</si>
  <si>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</si>
  <si>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</si>
  <si>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</si>
  <si>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</si>
  <si>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</si>
  <si>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</si>
  <si>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</si>
  <si>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</si>
  <si>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</si>
  <si>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</si>
  <si>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</si>
  <si>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</si>
  <si>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</si>
  <si>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</si>
  <si>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</si>
  <si>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</si>
  <si>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</si>
  <si>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</si>
  <si>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</si>
  <si>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</si>
  <si>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</si>
  <si>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</si>
  <si>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</si>
  <si>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</si>
  <si>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</si>
  <si>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</si>
  <si>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</si>
  <si>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</si>
  <si>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</si>
  <si>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</si>
  <si>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</si>
  <si>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</si>
  <si>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</si>
  <si>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</si>
  <si>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</si>
  <si>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</si>
  <si>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</si>
  <si>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</si>
  <si>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</si>
  <si>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</si>
  <si>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</si>
  <si>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</si>
  <si>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</si>
  <si>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</si>
  <si>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</si>
  <si>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</si>
  <si>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</si>
  <si>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</si>
  <si>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</si>
  <si>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</si>
  <si>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</si>
  <si>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</si>
  <si>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</si>
  <si>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</si>
  <si>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</si>
  <si>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</si>
  <si>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</si>
  <si>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</si>
  <si>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</si>
  <si>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</si>
  <si>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</si>
  <si>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</si>
  <si>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</si>
  <si>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</si>
  <si>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</si>
  <si>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</si>
  <si>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</si>
  <si>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</si>
  <si>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</si>
  <si>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</si>
  <si>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</si>
  <si>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</si>
  <si>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</si>
  <si>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</si>
  <si>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</si>
  <si>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</si>
  <si>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</si>
  <si>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</si>
  <si>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</si>
  <si>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</si>
  <si>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</si>
  <si>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</si>
  <si>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</si>
  <si>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</si>
  <si>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</si>
  <si>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</si>
  <si>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</si>
  <si>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</si>
  <si>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</si>
  <si>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</si>
  <si>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</si>
  <si>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</si>
  <si>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</si>
  <si>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</si>
  <si>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</si>
  <si>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</si>
  <si>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</si>
  <si>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</si>
  <si>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</si>
  <si>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</si>
  <si>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</si>
  <si>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</si>
  <si>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</si>
  <si>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</si>
  <si>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</si>
  <si>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</si>
  <si>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</si>
  <si>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</si>
  <si>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</si>
  <si>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</si>
  <si>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</si>
  <si>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</si>
  <si>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</si>
  <si>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</si>
  <si>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</si>
  <si>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</si>
  <si>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</si>
  <si>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</si>
  <si>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</si>
  <si>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</si>
  <si>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</si>
  <si>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</si>
  <si>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</si>
  <si>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</si>
  <si>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</si>
  <si>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</si>
  <si>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</si>
  <si>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</si>
  <si>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</si>
  <si>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</si>
  <si>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</si>
  <si>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</si>
  <si>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</si>
  <si>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</si>
  <si>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</si>
  <si>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</si>
  <si>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</si>
  <si>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</si>
  <si>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</si>
  <si>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</si>
  <si>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</si>
  <si>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</si>
  <si>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</si>
  <si>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</si>
  <si>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</si>
  <si>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</si>
  <si>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</si>
  <si>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</si>
  <si>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</si>
  <si>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</si>
  <si>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</si>
  <si>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</si>
  <si>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</si>
  <si>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</si>
  <si>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</si>
  <si>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</si>
  <si>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</si>
  <si>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</si>
  <si>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</si>
  <si>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</si>
  <si>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</si>
  <si>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</si>
  <si>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</si>
  <si>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</si>
  <si>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</si>
  <si>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</si>
  <si>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</si>
  <si>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</si>
  <si>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</si>
  <si>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</si>
  <si>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</si>
  <si>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</si>
  <si>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</si>
  <si>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</si>
  <si>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</si>
  <si>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</si>
  <si>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</si>
  <si>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</si>
  <si>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</si>
  <si>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</si>
  <si>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</si>
  <si>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</si>
  <si>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</si>
  <si>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</si>
  <si>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</si>
  <si>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</si>
  <si>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</si>
  <si>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</si>
  <si>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</si>
  <si>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</si>
  <si>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</si>
  <si>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</si>
  <si>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</si>
  <si>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</si>
  <si>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</si>
  <si>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</si>
  <si>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</si>
  <si>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</si>
  <si>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</si>
  <si>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</si>
  <si>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</si>
  <si>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</si>
  <si>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</si>
  <si>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</si>
  <si>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</si>
  <si>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</si>
  <si>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</si>
  <si>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</si>
  <si>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</si>
  <si>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</si>
  <si>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</si>
  <si>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</si>
  <si>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</si>
  <si>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</si>
  <si>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</si>
  <si>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</si>
  <si>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</si>
  <si>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</si>
  <si>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</si>
  <si>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</si>
  <si>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</si>
  <si>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</si>
  <si>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</si>
  <si>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</si>
  <si>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</si>
  <si>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</si>
  <si>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</si>
  <si>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</si>
  <si>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</si>
  <si>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</si>
  <si>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</si>
  <si>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</si>
  <si>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</si>
  <si>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</si>
  <si>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</si>
  <si>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</si>
  <si>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</si>
  <si>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</si>
  <si>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</si>
  <si>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</si>
  <si>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</si>
  <si>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</si>
  <si>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</si>
  <si>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</si>
  <si>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</si>
  <si>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</si>
  <si>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</si>
  <si>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</si>
  <si>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</si>
  <si>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</si>
  <si>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</si>
  <si>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</si>
  <si>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</si>
  <si>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</si>
  <si>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</si>
  <si>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</si>
  <si>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</si>
  <si>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</si>
  <si>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</si>
  <si>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</si>
  <si>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</si>
  <si>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</si>
  <si>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</si>
  <si>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</si>
  <si>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</si>
  <si>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</si>
  <si>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</si>
  <si>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</si>
  <si>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</si>
  <si>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</si>
  <si>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</si>
  <si>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</si>
  <si>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</si>
  <si>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</si>
  <si>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</si>
  <si>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</si>
  <si>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</si>
  <si>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</si>
  <si>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</si>
  <si>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</si>
  <si>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</si>
  <si>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</si>
  <si>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</si>
  <si>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</si>
  <si>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</si>
  <si>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</si>
  <si>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</si>
  <si>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</si>
  <si>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</si>
  <si>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</si>
  <si>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</si>
  <si>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</si>
  <si>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</si>
  <si>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</si>
  <si>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</si>
  <si>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</si>
  <si>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</si>
  <si>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</si>
  <si>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</si>
  <si>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</si>
  <si>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</si>
  <si>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</si>
  <si>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</si>
  <si>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</si>
  <si>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</si>
  <si>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</si>
  <si>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</si>
  <si>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</si>
  <si>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</si>
  <si>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</si>
  <si>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</si>
  <si>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</si>
  <si>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</si>
  <si>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</si>
  <si>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</si>
  <si>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</si>
  <si>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</si>
  <si>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</si>
  <si>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</si>
  <si>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</si>
  <si>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</si>
  <si>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</si>
  <si>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</si>
  <si>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</si>
  <si>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</si>
  <si>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</si>
  <si>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</si>
  <si>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</si>
  <si>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</si>
  <si>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</si>
  <si>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</si>
  <si>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</si>
  <si>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</si>
  <si>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</si>
  <si>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</si>
  <si>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</si>
  <si>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</si>
  <si>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</si>
  <si>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</si>
  <si>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</si>
  <si>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</si>
  <si>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</si>
  <si>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</si>
  <si>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</si>
  <si>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</si>
  <si>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</si>
  <si>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</si>
  <si>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</si>
  <si>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</si>
  <si>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</si>
  <si>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</si>
  <si>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</si>
  <si>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</si>
  <si>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</si>
  <si>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</si>
  <si>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</si>
  <si>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</si>
  <si>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</si>
  <si>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</si>
  <si>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</si>
  <si>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</si>
  <si>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</si>
  <si>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</si>
  <si>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</si>
  <si>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</si>
  <si>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</si>
  <si>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</si>
  <si>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</si>
  <si>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</si>
  <si>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</si>
  <si>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</si>
  <si>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</si>
  <si>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</si>
  <si>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</si>
  <si>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</si>
  <si>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</si>
  <si>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</si>
  <si>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</si>
  <si>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</si>
  <si>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</si>
  <si>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</si>
  <si>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</si>
  <si>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</si>
  <si>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</si>
  <si>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</si>
  <si>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</si>
  <si>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</si>
  <si>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</si>
  <si>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</si>
  <si>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</si>
  <si>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</si>
  <si>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</si>
  <si>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</si>
  <si>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</si>
  <si>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</si>
  <si>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</si>
  <si>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</si>
  <si>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</si>
  <si>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</si>
  <si>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</si>
  <si>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</si>
  <si>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</si>
  <si>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</si>
  <si>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</si>
  <si>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</si>
  <si>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</si>
  <si>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</si>
  <si>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</si>
  <si>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</si>
  <si>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</si>
  <si>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</si>
  <si>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</si>
  <si>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</si>
  <si>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</si>
  <si>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</si>
  <si>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</si>
  <si>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</si>
  <si>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</si>
  <si>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</si>
  <si>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</si>
  <si>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</si>
  <si>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</si>
  <si>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</si>
  <si>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</si>
  <si>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</si>
  <si>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</si>
  <si>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</si>
  <si>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</si>
  <si>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</si>
  <si>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</si>
  <si>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</si>
  <si>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</si>
  <si>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</si>
  <si>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</si>
  <si>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</si>
  <si>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</si>
  <si>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</si>
  <si>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</si>
  <si>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</si>
  <si>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</si>
  <si>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</si>
  <si>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</si>
  <si>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</si>
  <si>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</si>
  <si>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</si>
  <si>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</si>
  <si>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</si>
  <si>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</si>
  <si>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</si>
  <si>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</si>
  <si>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</si>
  <si>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</si>
  <si>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</si>
  <si>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</si>
  <si>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</si>
  <si>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</si>
  <si>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</si>
  <si>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</si>
  <si>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</si>
  <si>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</si>
  <si>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</si>
  <si>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</si>
  <si>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</si>
  <si>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</si>
  <si>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</si>
  <si>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</si>
  <si>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</si>
  <si>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</si>
  <si>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</si>
  <si>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</si>
  <si>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</si>
  <si>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</si>
  <si>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</si>
  <si>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</si>
  <si>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</si>
  <si>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</si>
  <si>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</si>
  <si>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</si>
  <si>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</si>
  <si>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</si>
  <si>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</si>
  <si>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</si>
  <si>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</si>
  <si>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</si>
  <si>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</si>
  <si>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</si>
  <si>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</si>
  <si>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</si>
  <si>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</si>
  <si>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</si>
  <si>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</si>
  <si>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</si>
  <si>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</si>
  <si>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</si>
  <si>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</si>
  <si>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</si>
  <si>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</si>
  <si>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</si>
  <si>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</si>
  <si>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</si>
  <si>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</si>
  <si>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</si>
  <si>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</si>
  <si>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</si>
  <si>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</si>
  <si>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</si>
  <si>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</si>
  <si>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</si>
  <si>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</si>
  <si>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</si>
  <si>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</si>
  <si>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</si>
  <si>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</si>
  <si>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</si>
  <si>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</si>
  <si>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</si>
  <si>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</si>
  <si>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</si>
  <si>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</si>
  <si>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</si>
  <si>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</si>
  <si>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</si>
  <si>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</si>
  <si>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</si>
  <si>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</si>
  <si>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</si>
  <si>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</si>
  <si>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</si>
  <si>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</si>
  <si>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</si>
  <si>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</si>
  <si>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</si>
  <si>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</si>
  <si>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</si>
  <si>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</si>
  <si>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</si>
  <si>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</si>
  <si>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</si>
  <si>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</si>
  <si>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</si>
  <si>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</si>
  <si>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</si>
  <si>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</si>
  <si>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</si>
  <si>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</si>
  <si>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</si>
  <si>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</si>
  <si>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</si>
  <si>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</si>
  <si>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</si>
  <si>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</si>
  <si>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</si>
  <si>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</si>
  <si>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</si>
  <si>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</si>
  <si>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</si>
  <si>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</si>
  <si>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</si>
  <si>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</si>
  <si>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</si>
  <si>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</si>
  <si>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</si>
  <si>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</si>
  <si>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</si>
  <si>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</si>
  <si>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</si>
  <si>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</si>
  <si>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</si>
  <si>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</si>
  <si>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</si>
  <si>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</si>
  <si>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</si>
  <si>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</si>
  <si>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</si>
  <si>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</si>
  <si>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</si>
  <si>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</si>
  <si>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</si>
  <si>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</si>
  <si>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</si>
  <si>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</si>
  <si>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</si>
  <si>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</si>
  <si>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</si>
  <si>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</si>
  <si>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</si>
  <si>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</si>
  <si>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</si>
  <si>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</si>
  <si>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</si>
  <si>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</si>
  <si>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</si>
  <si>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</si>
  <si>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</si>
  <si>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</si>
  <si>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</si>
  <si>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</si>
  <si>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</si>
  <si>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</si>
  <si>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</si>
  <si>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</si>
  <si>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</si>
  <si>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</si>
  <si>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</si>
  <si>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</si>
  <si>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</si>
  <si>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</si>
  <si>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</si>
  <si>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</si>
  <si>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</si>
  <si>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</si>
  <si>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</si>
  <si>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</si>
  <si>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</si>
  <si>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</si>
  <si>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</si>
  <si>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</si>
  <si>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</si>
  <si>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</si>
  <si>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</si>
  <si>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</si>
  <si>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</si>
  <si>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</si>
  <si>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</si>
  <si>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</si>
  <si>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</si>
  <si>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</si>
  <si>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</si>
  <si>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</si>
  <si>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</si>
  <si>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</si>
  <si>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</si>
  <si>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</si>
  <si>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</si>
  <si>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</si>
  <si>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</si>
  <si>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</si>
  <si>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</si>
  <si>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</si>
  <si>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</si>
  <si>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</si>
  <si>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</si>
  <si>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</si>
  <si>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</si>
  <si>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</si>
  <si>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</si>
  <si>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</si>
  <si>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</si>
  <si>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</si>
  <si>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</si>
  <si>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</si>
  <si>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</si>
  <si>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</si>
  <si>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</si>
  <si>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</si>
  <si>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</si>
  <si>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</si>
  <si>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</si>
  <si>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</si>
  <si>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</si>
  <si>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</si>
  <si>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</si>
  <si>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</si>
  <si>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</si>
  <si>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</si>
  <si>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</si>
  <si>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</si>
  <si>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</si>
  <si>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</si>
  <si>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</si>
  <si>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</si>
  <si>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</si>
  <si>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</si>
  <si>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</si>
  <si>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</si>
  <si>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</si>
  <si>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</si>
  <si>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</si>
  <si>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</si>
  <si>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</si>
  <si>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</si>
  <si>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</si>
  <si>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</si>
  <si>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</si>
  <si>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</si>
  <si>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</si>
  <si>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</si>
  <si>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</si>
  <si>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</si>
  <si>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</si>
  <si>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</si>
  <si>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</si>
  <si>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</si>
  <si>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</si>
  <si>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</si>
  <si>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</si>
  <si>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</si>
  <si>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</si>
  <si>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</si>
  <si>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</si>
  <si>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</si>
  <si>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</si>
  <si>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</si>
  <si>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</si>
  <si>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</si>
  <si>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</si>
  <si>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</si>
  <si>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</si>
  <si>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</si>
  <si>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</si>
  <si>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</si>
  <si>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</si>
  <si>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</si>
  <si>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</si>
  <si>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</si>
  <si>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</si>
  <si>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</si>
  <si>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</si>
  <si>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</si>
  <si>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</si>
  <si>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</si>
  <si>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</si>
  <si>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</si>
  <si>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</si>
  <si>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</si>
  <si>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</si>
  <si>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</si>
  <si>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</si>
  <si>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</si>
  <si>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</si>
  <si>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</si>
  <si>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</si>
  <si>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</si>
  <si>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</si>
  <si>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</si>
  <si>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</si>
  <si>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</si>
  <si>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</si>
  <si>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</si>
  <si>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</si>
  <si>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</si>
  <si>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</si>
  <si>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</si>
  <si>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</si>
  <si>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</si>
  <si>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</si>
  <si>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</si>
  <si>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</si>
  <si>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</si>
  <si>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</si>
  <si>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</si>
  <si>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</si>
  <si>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</si>
  <si>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</si>
  <si>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</si>
  <si>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</si>
  <si>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</si>
  <si>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</si>
  <si>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</si>
  <si>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</si>
  <si>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</si>
  <si>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</si>
  <si>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</si>
  <si>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</si>
  <si>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</si>
  <si>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</si>
  <si>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</si>
  <si>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</si>
  <si>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</si>
  <si>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</si>
  <si>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</si>
  <si>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</si>
  <si>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</si>
  <si>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</si>
  <si>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</si>
  <si>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</si>
  <si>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</si>
  <si>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</si>
  <si>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</si>
  <si>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</si>
  <si>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</si>
  <si>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</si>
  <si>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</si>
  <si>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</si>
  <si>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</si>
  <si>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</si>
  <si>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</si>
  <si>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</si>
  <si>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</si>
  <si>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</si>
  <si>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</si>
  <si>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</si>
  <si>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</si>
  <si>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</si>
  <si>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</si>
  <si>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</si>
  <si>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</si>
  <si>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</si>
  <si>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</si>
  <si>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</si>
  <si>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</si>
  <si>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</si>
  <si>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</si>
  <si>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</si>
  <si>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</si>
  <si>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</si>
  <si>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</si>
  <si>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</si>
  <si>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</si>
  <si>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</si>
  <si>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</si>
  <si>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</si>
  <si>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</si>
  <si>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</si>
  <si>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</si>
  <si>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</si>
  <si>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</si>
  <si>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</si>
  <si>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</si>
  <si>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</si>
  <si>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</si>
  <si>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</si>
  <si>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</si>
  <si>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</si>
  <si>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</si>
  <si>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</si>
  <si>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</si>
  <si>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</si>
  <si>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</si>
  <si>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</si>
  <si>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</si>
  <si>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</si>
  <si>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</si>
  <si>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</si>
  <si>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</si>
  <si>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</si>
  <si>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</si>
  <si>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</si>
  <si>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</si>
  <si>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</si>
  <si>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</si>
  <si>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</si>
  <si>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</si>
  <si>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</si>
  <si>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</si>
  <si>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</si>
  <si>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</si>
  <si>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</si>
  <si>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</si>
  <si>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</si>
  <si>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</si>
  <si>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</si>
  <si>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</si>
  <si>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</si>
  <si>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</si>
  <si>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</si>
  <si>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</si>
  <si>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</si>
  <si>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</si>
  <si>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</si>
  <si>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</si>
  <si>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</si>
  <si>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</si>
  <si>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</si>
  <si>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</si>
  <si>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</si>
  <si>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</si>
  <si>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</si>
  <si>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</si>
  <si>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</si>
  <si>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</si>
  <si>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</si>
  <si>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</si>
  <si>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</si>
  <si>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</si>
  <si>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</si>
  <si>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</si>
  <si>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</si>
  <si>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</si>
  <si>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</si>
  <si>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</si>
  <si>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</si>
  <si>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</si>
  <si>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</si>
  <si>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</si>
  <si>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</si>
  <si>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</si>
  <si>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</si>
  <si>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</si>
  <si>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</si>
  <si>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</si>
  <si>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</si>
  <si>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</si>
  <si>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</si>
  <si>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</si>
  <si>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</si>
  <si>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</si>
  <si>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</si>
  <si>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</si>
  <si>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</si>
  <si>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</si>
  <si>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</si>
  <si>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</si>
  <si>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</si>
  <si>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</si>
  <si>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</si>
  <si>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</si>
  <si>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</si>
  <si>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</si>
  <si>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</si>
  <si>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</si>
  <si>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</si>
  <si>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</si>
  <si>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</si>
  <si>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</si>
  <si>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</si>
  <si>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</si>
  <si>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</si>
  <si>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</si>
  <si>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</si>
  <si>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</si>
  <si>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</si>
  <si>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</si>
  <si>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</si>
  <si>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</si>
  <si>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</si>
  <si>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</si>
  <si>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</si>
  <si>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</si>
  <si>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</si>
  <si>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</si>
  <si>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</si>
  <si>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</si>
  <si>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</si>
  <si>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</si>
  <si>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</si>
  <si>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</si>
  <si>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</si>
  <si>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</si>
  <si>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</si>
  <si>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</si>
  <si>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</si>
  <si>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</si>
  <si>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</si>
  <si>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</si>
  <si>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</si>
  <si>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</si>
  <si>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</si>
  <si>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</si>
  <si>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</si>
  <si>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</si>
  <si>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</si>
  <si>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</si>
  <si>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</si>
  <si>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</si>
  <si>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</si>
  <si>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</si>
  <si>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</si>
  <si>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</si>
  <si>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</si>
  <si>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</si>
  <si>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</si>
  <si>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</si>
  <si>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</si>
  <si>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</si>
  <si>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</si>
  <si>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</si>
  <si>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</si>
  <si>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</si>
  <si>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</si>
  <si>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</si>
  <si>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</si>
  <si>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</si>
  <si>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</si>
  <si>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</si>
  <si>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</si>
  <si>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</si>
  <si>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</si>
  <si>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</si>
  <si>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</si>
  <si>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</si>
  <si>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</si>
  <si>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</si>
  <si>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</si>
  <si>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</si>
  <si>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</si>
  <si>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</si>
  <si>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</si>
  <si>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</si>
  <si>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</si>
  <si>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</si>
  <si>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</si>
  <si>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</si>
  <si>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</si>
  <si>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</si>
  <si>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</si>
  <si>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</si>
  <si>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</si>
  <si>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</si>
  <si>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</si>
  <si>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</si>
  <si>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</si>
  <si>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</si>
  <si>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</si>
  <si>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</si>
  <si>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</si>
  <si>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</si>
  <si>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</si>
  <si>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</si>
  <si>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</si>
  <si>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</si>
  <si>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</si>
  <si>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</si>
  <si>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</si>
  <si>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</si>
  <si>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</si>
  <si>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</si>
  <si>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</si>
  <si>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</si>
  <si>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</si>
  <si>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</si>
  <si>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</si>
  <si>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</si>
  <si>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</si>
  <si>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</si>
  <si>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</si>
  <si>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</si>
  <si>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</si>
  <si>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</si>
  <si>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</si>
  <si>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</si>
  <si>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</si>
  <si>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</si>
  <si>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</si>
  <si>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</si>
  <si>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</si>
  <si>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</si>
  <si>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</si>
  <si>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</si>
  <si>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</si>
  <si>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</si>
  <si>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</si>
  <si>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</si>
  <si>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</si>
  <si>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</si>
  <si>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</si>
  <si>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</si>
  <si>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</si>
  <si>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</si>
  <si>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</si>
  <si>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</si>
  <si>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</si>
  <si>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</si>
  <si>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</si>
  <si>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</si>
  <si>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</si>
  <si>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</si>
  <si>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</si>
  <si>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</si>
  <si>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</si>
  <si>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</si>
  <si>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</si>
  <si>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</si>
  <si>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</si>
  <si>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</si>
  <si>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</si>
  <si>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</si>
  <si>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</si>
  <si>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</si>
  <si>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</si>
  <si>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</si>
  <si>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</si>
  <si>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</si>
  <si>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</si>
  <si>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</si>
  <si>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</si>
  <si>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</si>
  <si>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</si>
  <si>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</si>
  <si>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</si>
  <si>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</si>
  <si>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</si>
  <si>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</si>
  <si>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</si>
  <si>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</si>
  <si>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</si>
  <si>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</si>
  <si>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</si>
  <si>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</si>
  <si>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</si>
  <si>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</si>
  <si>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</si>
  <si>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</si>
  <si>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</si>
  <si>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</si>
  <si>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</si>
  <si>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</si>
  <si>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</si>
  <si>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</si>
  <si>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</si>
  <si>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</si>
  <si>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</si>
  <si>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</si>
  <si>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</si>
  <si>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</si>
  <si>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</si>
  <si>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</si>
  <si>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</si>
  <si>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</si>
  <si>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</si>
  <si>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</si>
  <si>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</si>
  <si>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</si>
  <si>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</si>
  <si>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</si>
  <si>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</si>
  <si>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</si>
  <si>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</si>
  <si>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</si>
  <si>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</si>
  <si>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</si>
  <si>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</si>
  <si>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</si>
  <si>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</si>
  <si>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</si>
  <si>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</si>
  <si>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</si>
  <si>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</si>
  <si>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</si>
  <si>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</si>
  <si>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</si>
  <si>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</si>
  <si>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</si>
  <si>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</si>
  <si>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</si>
  <si>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</si>
  <si>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</si>
  <si>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</si>
  <si>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</si>
  <si>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</si>
  <si>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</si>
  <si>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</si>
  <si>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</si>
  <si>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</si>
  <si>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</si>
  <si>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</si>
  <si>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</si>
  <si>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</si>
  <si>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</si>
  <si>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</si>
  <si>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</si>
  <si>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</si>
  <si>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</si>
  <si>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</si>
  <si>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</si>
  <si>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</si>
  <si>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</si>
  <si>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</si>
  <si>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</si>
  <si>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</si>
  <si>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</si>
  <si>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</si>
  <si>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</si>
  <si>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</si>
  <si>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</si>
  <si>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</si>
  <si>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</si>
  <si>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</si>
  <si>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</si>
  <si>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</si>
  <si>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</si>
  <si>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</si>
  <si>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</si>
  <si>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</si>
  <si>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</si>
  <si>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</si>
  <si>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</si>
  <si>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</si>
  <si>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</si>
  <si>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</si>
  <si>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</si>
  <si>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</si>
  <si>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</si>
  <si>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</si>
  <si>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</si>
  <si>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</si>
  <si>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</si>
  <si>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</si>
  <si>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</si>
  <si>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</si>
  <si>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</si>
  <si>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</si>
  <si>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</si>
  <si>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</si>
  <si>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</si>
  <si>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</si>
  <si>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</si>
  <si>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</si>
  <si>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</si>
  <si>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</si>
  <si>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</si>
  <si>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</si>
  <si>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</si>
  <si>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</si>
  <si>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</si>
  <si>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</si>
  <si>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</si>
  <si>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</si>
  <si>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</si>
  <si>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</si>
  <si>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</si>
  <si>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</si>
  <si>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</si>
  <si>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</si>
  <si>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</si>
  <si>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</si>
  <si>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</si>
  <si>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</si>
  <si>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</si>
  <si>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</si>
  <si>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</si>
  <si>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</si>
  <si>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</si>
  <si>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</si>
  <si>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</si>
  <si>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</si>
  <si>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</si>
  <si>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</si>
  <si>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</si>
  <si>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</si>
  <si>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</si>
  <si>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</si>
  <si>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</si>
  <si>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</si>
  <si>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</si>
  <si>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</si>
  <si>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</si>
  <si>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</si>
  <si>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</si>
  <si>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</si>
  <si>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</si>
  <si>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</si>
  <si>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</si>
  <si>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</si>
  <si>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</si>
  <si>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</si>
  <si>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</si>
  <si>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</si>
  <si>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</si>
  <si>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</si>
  <si>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</si>
  <si>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</si>
  <si>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</si>
  <si>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</si>
  <si>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</si>
  <si>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</si>
  <si>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</si>
  <si>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</si>
  <si>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</si>
  <si>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</si>
  <si>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</si>
  <si>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</si>
  <si>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</si>
  <si>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</si>
  <si>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</si>
  <si>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</si>
  <si>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</si>
  <si>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</si>
  <si>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</si>
  <si>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</si>
  <si>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</si>
  <si>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</si>
  <si>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</si>
  <si>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</si>
  <si>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</si>
  <si>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</si>
  <si>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</si>
  <si>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</si>
  <si>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</si>
  <si>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</si>
  <si>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</si>
  <si>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</si>
  <si>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</si>
  <si>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</si>
  <si>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</si>
  <si>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</si>
  <si>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</si>
  <si>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</si>
  <si>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</si>
  <si>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</si>
  <si>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</si>
  <si>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</si>
  <si>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</si>
  <si>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</si>
  <si>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</si>
  <si>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</si>
  <si>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</si>
  <si>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</si>
  <si>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</si>
  <si>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</si>
  <si>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</si>
  <si>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</si>
  <si>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</si>
  <si>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</si>
  <si>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</si>
  <si>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</si>
  <si>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</si>
  <si>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</si>
  <si>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</si>
  <si>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</si>
  <si>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</si>
  <si>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</si>
  <si>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</si>
  <si>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</si>
  <si>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</si>
  <si>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</si>
  <si>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</si>
  <si>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</si>
  <si>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</si>
  <si>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</si>
  <si>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</si>
  <si>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</si>
  <si>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</si>
  <si>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</si>
  <si>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</si>
  <si>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</si>
  <si>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</si>
  <si>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</si>
  <si>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 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</si>
  <si>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</si>
  <si>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</si>
  <si>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</si>
  <si>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</si>
  <si>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</si>
  <si>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</si>
  <si>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</si>
  <si>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</si>
  <si>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</si>
  <si>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</si>
  <si>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</si>
  <si>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</si>
  <si>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</si>
  <si>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</si>
  <si>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</si>
  <si>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</si>
  <si>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</si>
  <si>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</si>
  <si>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</si>
  <si>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</si>
  <si>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</si>
  <si>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</si>
  <si>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</si>
  <si>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</si>
  <si>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</si>
  <si>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</si>
  <si>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</si>
  <si>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</si>
  <si>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</si>
  <si>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</si>
  <si>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</si>
  <si>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</si>
  <si>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</si>
  <si>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</si>
  <si>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</si>
  <si>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</si>
  <si>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</si>
  <si>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</si>
  <si>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</si>
  <si>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</si>
  <si>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</si>
  <si>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</si>
  <si>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</si>
  <si>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</si>
  <si>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</si>
  <si>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</si>
  <si>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</si>
  <si>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</si>
  <si>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</si>
  <si>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</si>
  <si>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</si>
  <si>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</si>
  <si>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</si>
  <si>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</si>
  <si>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</si>
  <si>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</si>
  <si>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(All)</t>
  </si>
  <si>
    <t>Count of state</t>
  </si>
  <si>
    <t>Data Created Conversion</t>
  </si>
  <si>
    <t>Data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</si>
  <si>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</si>
  <si>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</si>
  <si>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</si>
  <si>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</si>
  <si>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</si>
  <si>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</si>
  <si>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</si>
  <si>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</si>
  <si>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</si>
  <si>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</si>
  <si>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</si>
  <si>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</si>
  <si>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</si>
  <si>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</si>
  <si>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</si>
  <si>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</si>
  <si>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</si>
  <si>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</si>
  <si>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</si>
  <si>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</si>
  <si>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</si>
  <si>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</si>
  <si>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</si>
  <si>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</si>
  <si>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</si>
  <si>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</si>
  <si>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</si>
  <si>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</si>
  <si>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</si>
  <si>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</si>
  <si>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</si>
  <si>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</si>
  <si>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</si>
  <si>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Count of Average Donation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</si>
</sst>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2" fillId="0" borderId="1" applyNumberFormat="0" applyFill="0" applyAlignment="0" applyProtection="0"/>
    <xf numFmtId="9" fontId="3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2" fillId="0" borderId="2" xfId="1" applyBorder="1" applyAlignment="1">
      <alignment horizontal="center"/>
    </xf>
    <xf numFmtId="0" fontId="2" fillId="0" borderId="2" xfId="1" applyBorder="1" applyAlignment="1">
      <alignment horizontal="center" wrapText="1"/>
    </xf>
    <xf numFmtId="0" fontId="0" fillId="0" borderId="2" xfId="0" applyBorder="1" applyAlignment="1">
      <alignment horizontal="center" wrapText="1"/>
    </xf>
    <xf numFmtId="0" fontId="0" fillId="0" borderId="2" xfId="0" applyBorder="1" applyAlignment="1">
      <alignment horizontal="center"/>
    </xf>
    <xf numFmtId="14" fontId="0" fillId="0" borderId="2" xfId="0" applyNumberFormat="1" applyBorder="1" applyAlignment="1">
      <alignment horizontal="center" wrapText="1"/>
    </xf>
    <xf numFmtId="0" fontId="0" fillId="0" borderId="2" xfId="0" applyNumberFormat="1" applyBorder="1" applyAlignment="1">
      <alignment horizontal="center"/>
    </xf>
    <xf numFmtId="0" fontId="4" fillId="0" borderId="2" xfId="0" applyFont="1" applyBorder="1" applyAlignment="1">
      <alignment horizontal="center"/>
    </xf>
    <xf numFmtId="0" fontId="0" fillId="0" borderId="0" xfId="0" pivotButton="1"/>
    <xf numFmtId="0" fontId="0" fillId="0" borderId="2" xfId="0" pivotButton="1" applyBorder="1"/>
    <xf numFmtId="0" fontId="0" fillId="0" borderId="2" xfId="0" applyBorder="1"/>
    <xf numFmtId="0" fontId="0" fillId="0" borderId="2" xfId="0" applyBorder="1" applyAlignment="1">
      <alignment horizontal="left"/>
    </xf>
    <xf numFmtId="0" fontId="0" fillId="0" borderId="2" xfId="0" applyNumberFormat="1" applyBorder="1"/>
    <xf numFmtId="14" fontId="0" fillId="0" borderId="2" xfId="0" applyNumberFormat="1" applyBorder="1" applyAlignment="1">
      <alignment horizontal="center"/>
    </xf>
    <xf numFmtId="14" fontId="0" fillId="0" borderId="2" xfId="0" applyNumberFormat="1" applyBorder="1" applyAlignment="1">
      <alignment horizontal="left"/>
    </xf>
    <xf numFmtId="9" fontId="0" fillId="0" borderId="0" xfId="2" applyFont="1"/>
  </cellXfs>
  <cellStyles count="3">
    <cellStyle name="Heading 3" xfId="1" builtinId="18"/>
    <cellStyle name="Normal" xfId="0" builtinId="0"/>
    <cellStyle name="Percent" xfId="2" builtinId="5"/>
  </cellStyles>
  <dxfs count="34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>
          <bgColor theme="9" tint="-0.499984740745262"/>
        </patternFill>
      </fill>
    </dxf>
    <dxf>
      <fill>
        <patternFill>
          <bgColor theme="8" tint="-0.499984740745262"/>
        </patternFill>
      </fill>
    </dxf>
    <dxf>
      <fill>
        <patternFill>
          <bgColor rgb="FFC00000"/>
        </patternFill>
      </fill>
    </dxf>
    <dxf>
      <fill>
        <patternFill>
          <bgColor theme="9" tint="0.79998168889431442"/>
        </patternFill>
      </fill>
    </dxf>
    <dxf>
      <fill>
        <patternFill patternType="solid">
          <bgColor rgb="FFFFCCCC"/>
        </patternFill>
      </fill>
    </dxf>
    <dxf>
      <fill>
        <patternFill>
          <bgColor rgb="FFFFFF00"/>
        </patternFill>
      </fill>
    </dxf>
    <dxf>
      <fill>
        <patternFill>
          <bgColor theme="4" tint="0.79998168889431442"/>
        </patternFill>
      </fill>
    </dxf>
  </dxfs>
  <tableStyles count="0" defaultTableStyle="TableStyleMedium2" defaultPivotStyle="PivotStyleLight16"/>
  <colors>
    <mruColors>
      <color rgb="FFFFCC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[JPM_StarterBook.xlsx]Pivot-Table-1!PivotTable1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'Pivot-Table-1'!$B$3:$B$4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'Pivot-Table-1'!$A$5:$A$14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'Pivot-Table-1'!$B$5:$B$14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C8-493D-9486-F4A4C758E5CD}"/>
            </c:ext>
          </c:extLst>
        </c:ser>
        <c:ser>
          <c:idx val="1"/>
          <c:order val="1"/>
          <c:tx>
            <c:strRef>
              <c:f>'Pivot-Table-1'!$C$3:$C$4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'Pivot-Table-1'!$A$5:$A$14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'Pivot-Table-1'!$C$5:$C$14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2C8-493D-9486-F4A4C758E5CD}"/>
            </c:ext>
          </c:extLst>
        </c:ser>
        <c:ser>
          <c:idx val="2"/>
          <c:order val="2"/>
          <c:tx>
            <c:strRef>
              <c:f>'Pivot-Table-1'!$D$3:$D$4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'Pivot-Table-1'!$A$5:$A$14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'Pivot-Table-1'!$D$5:$D$14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2C8-493D-9486-F4A4C758E5CD}"/>
            </c:ext>
          </c:extLst>
        </c:ser>
        <c:ser>
          <c:idx val="3"/>
          <c:order val="3"/>
          <c:tx>
            <c:strRef>
              <c:f>'Pivot-Table-1'!$E$3:$E$4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'Pivot-Table-1'!$A$5:$A$14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'Pivot-Table-1'!$E$5:$E$14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2C8-493D-9486-F4A4C758E5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20129455"/>
        <c:axId val="406144975"/>
      </c:barChart>
      <c:catAx>
        <c:axId val="20201294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6144975"/>
        <c:crosses val="autoZero"/>
        <c:auto val="1"/>
        <c:lblAlgn val="ctr"/>
        <c:lblOffset val="100"/>
        <c:noMultiLvlLbl val="0"/>
      </c:catAx>
      <c:valAx>
        <c:axId val="406144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01294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[JPM_StarterBook.xlsx]Pivot-Table-2!PivotTable2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'Pivot-Table-2'!$B$4:$B$5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'Pivot-Table-2'!$A$6:$A$47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'Pivot-Table-2'!$B$6:$B$47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2A8-4022-98A7-0C73A1461226}"/>
            </c:ext>
          </c:extLst>
        </c:ser>
        <c:ser>
          <c:idx val="1"/>
          <c:order val="1"/>
          <c:tx>
            <c:strRef>
              <c:f>'Pivot-Table-2'!$C$4:$C$5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'Pivot-Table-2'!$A$6:$A$47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'Pivot-Table-2'!$C$6:$C$47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2A8-4022-98A7-0C73A1461226}"/>
            </c:ext>
          </c:extLst>
        </c:ser>
        <c:ser>
          <c:idx val="2"/>
          <c:order val="2"/>
          <c:tx>
            <c:strRef>
              <c:f>'Pivot-Table-2'!$D$4:$D$5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'Pivot-Table-2'!$A$6:$A$47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'Pivot-Table-2'!$D$6:$D$47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2A8-4022-98A7-0C73A1461226}"/>
            </c:ext>
          </c:extLst>
        </c:ser>
        <c:ser>
          <c:idx val="3"/>
          <c:order val="3"/>
          <c:tx>
            <c:strRef>
              <c:f>'Pivot-Table-2'!$E$4:$E$5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'Pivot-Table-2'!$A$6:$A$47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'Pivot-Table-2'!$E$6:$E$47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3F-4992-8FA0-0E3320CB3D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24827711"/>
        <c:axId val="2141890111"/>
      </c:barChart>
      <c:catAx>
        <c:axId val="20248277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1890111"/>
        <c:crosses val="autoZero"/>
        <c:auto val="1"/>
        <c:lblAlgn val="ctr"/>
        <c:lblOffset val="100"/>
        <c:noMultiLvlLbl val="0"/>
      </c:catAx>
      <c:valAx>
        <c:axId val="214189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48277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[JPM_StarterBook.xlsx]Pivot-Table-3!PivotTable3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'Pivot-Table-3'!$B$5:$B$6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'Pivot-Table-3'!$A$7:$A$19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'Pivot-Table-3'!$B$7:$B$19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B4-48E2-A801-2F57FBDCA550}"/>
            </c:ext>
          </c:extLst>
        </c:ser>
        <c:ser>
          <c:idx val="1"/>
          <c:order val="1"/>
          <c:tx>
            <c:strRef>
              <c:f>'Pivot-Table-3'!$C$5:$C$6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'Pivot-Table-3'!$A$7:$A$19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'Pivot-Table-3'!$C$7:$C$19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3A-4494-B31F-87154D8A3F83}"/>
            </c:ext>
          </c:extLst>
        </c:ser>
        <c:ser>
          <c:idx val="2"/>
          <c:order val="2"/>
          <c:tx>
            <c:strRef>
              <c:f>'Pivot-Table-3'!$D$5:$D$6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'Pivot-Table-3'!$A$7:$A$19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'Pivot-Table-3'!$D$7:$D$19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B3A-4494-B31F-87154D8A3F83}"/>
            </c:ext>
          </c:extLst>
        </c:ser>
        <c:ser>
          <c:idx val="3"/>
          <c:order val="3"/>
          <c:tx>
            <c:strRef>
              <c:f>'Pivot-Table-3'!$E$5:$E$6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'Pivot-Table-3'!$A$7:$A$19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'Pivot-Table-3'!$E$7:$E$19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B3A-4494-B31F-87154D8A3F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656191"/>
        <c:axId val="141479967"/>
      </c:lineChart>
      <c:catAx>
        <c:axId val="146656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479967"/>
        <c:crosses val="autoZero"/>
        <c:auto val="1"/>
        <c:lblAlgn val="ctr"/>
        <c:lblOffset val="100"/>
        <c:noMultiLvlLbl val="0"/>
      </c:catAx>
      <c:valAx>
        <c:axId val="1414799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56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BB-4A9A-9D2F-3E0637C07300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BB-4A9A-9D2F-3E0637C07300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BB-4A9A-9D2F-3E0637C073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0123807"/>
        <c:axId val="131512703"/>
      </c:lineChart>
      <c:catAx>
        <c:axId val="44012380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512703"/>
        <c:crosses val="autoZero"/>
        <c:auto val="1"/>
        <c:lblAlgn val="ctr"/>
        <c:lblOffset val="100"/>
        <c:noMultiLvlLbl val="0"/>
      </c:catAx>
      <c:valAx>
        <c:axId val="13151270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0123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1</xdr:row>
      <xdr:rowOff>152400</xdr:rowOff>
    </xdr:from>
    <xdr:to>
      <xdr:col>11</xdr:col>
      <xdr:colOff>938212</xdr:colOff>
      <xdr:row>31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BF29F6-6F97-45EC-A45A-104B84A9A6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252412</xdr:colOff>
      <xdr:row>3</xdr:row>
      <xdr:rowOff>114300</xdr:rowOff>
    </xdr:from>
    <xdr:to>
      <xdr:col>15</xdr:col>
      <xdr:colOff>581025</xdr:colOff>
      <xdr:row>33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41812B1-F334-47CB-8B78-6F32D6945F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176212</xdr:colOff>
      <xdr:row>3</xdr:row>
      <xdr:rowOff>14287</xdr:rowOff>
    </xdr:from>
    <xdr:to>
      <xdr:col>21</xdr:col>
      <xdr:colOff>433387</xdr:colOff>
      <xdr:row>34</xdr:row>
      <xdr:rowOff>147638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6A244D-A0AA-4BD5-B965-B36B75E474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71438</xdr:colOff>
      <xdr:row>14</xdr:row>
      <xdr:rowOff>23813</xdr:rowOff>
    </xdr:from>
    <xdr:to>
      <xdr:col>12</xdr:col>
      <xdr:colOff>57150</xdr:colOff>
      <xdr:row>39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CBE675-33D1-4654-A8DC-AF31F5CD84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an Paul Mitterhofer" refreshedDate="43744.781247222221" createdVersion="6" refreshedVersion="6" minRefreshableVersion="3" recordCount="4114" xr:uid="{09970D43-4F25-4154-9A21-533D1A39A424}">
  <cacheSource type="worksheet">
    <worksheetSource ref="A1:R4115" sheet="StarterBook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 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an Paul Mitterhofer" refreshedDate="43744.833006944442" createdVersion="6" refreshedVersion="6" minRefreshableVersion="3" recordCount="4114" xr:uid="{101C7909-4812-4187-A663-D5315473533E}">
  <cacheSource type="worksheet">
    <worksheetSource ref="A1:T4115" sheet="StarterBook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 count="2">
        <b v="1"/>
        <b v="0"/>
      </sharedItems>
    </cacheField>
    <cacheField name="Category and Sub-Category" numFmtId="0">
      <sharedItems/>
    </cacheField>
    <cacheField name="Percent Funded" numFmtId="0">
      <sharedItems containsSemiMixedTypes="0" containsString="0" containsNumber="1" containsInteger="1" minValue="0" maxValue="2260300" count="37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</sharedItems>
    </cacheField>
    <cacheField name="Average Donation" numFmtId="0">
      <sharedItems containsMixedTypes="1" containsNumber="1" minValue="1" maxValue="3304" count="2722">
        <n v="63.92"/>
        <n v="185.48"/>
        <n v="15"/>
        <n v="69.27"/>
        <n v="190.55"/>
        <n v="93.4"/>
        <n v="146.88"/>
        <n v="159.82"/>
        <n v="291.79000000000002"/>
        <n v="31.5"/>
        <n v="158.68"/>
        <n v="80.33"/>
        <n v="59.96"/>
        <n v="109.78"/>
        <n v="147.71"/>
        <n v="21.76"/>
        <n v="171.84"/>
        <n v="41.94"/>
        <n v="93.26"/>
        <n v="56.14"/>
        <n v="80.16"/>
        <n v="199.9"/>
        <n v="51.25"/>
        <n v="103.04"/>
        <n v="66.349999999999994"/>
        <n v="57.14"/>
        <n v="102.11"/>
        <n v="148.97"/>
        <n v="169.61"/>
        <n v="31.62"/>
        <n v="76.45"/>
        <n v="13"/>
        <n v="320.45"/>
        <n v="83.75"/>
        <n v="49.88"/>
        <n v="59.46"/>
        <n v="193.84"/>
        <n v="159.51"/>
        <n v="41.68"/>
        <n v="150.9"/>
        <n v="126.69"/>
        <n v="105.26"/>
        <n v="117.51"/>
        <n v="117.36"/>
        <n v="133.33000000000001"/>
        <n v="98.36"/>
        <n v="194.44"/>
        <n v="76.87"/>
        <n v="56.82"/>
        <n v="137.93"/>
        <n v="27.27"/>
        <n v="118.34"/>
        <n v="223.48"/>
        <n v="28.11"/>
        <n v="194.23"/>
        <n v="128.94999999999999"/>
        <n v="49.32"/>
        <n v="221.52"/>
        <n v="137.21"/>
        <n v="606.82000000000005"/>
        <n v="43.04"/>
        <n v="322.39"/>
        <n v="96.71"/>
        <n v="35.47"/>
        <n v="86.67"/>
        <n v="132.05000000000001"/>
        <n v="91.23"/>
        <n v="116.25"/>
        <n v="21.19"/>
        <n v="62.33"/>
        <n v="37.409999999999997"/>
        <n v="69.72"/>
        <n v="58.17"/>
        <n v="50"/>
        <n v="19.47"/>
        <n v="85.96"/>
        <n v="30.67"/>
        <n v="60.38"/>
        <n v="38.6"/>
        <n v="40.270000000000003"/>
        <n v="273.83"/>
        <n v="53.04"/>
        <n v="40.01"/>
        <n v="15.77"/>
        <n v="71.430000000000007"/>
        <n v="71.709999999999994"/>
        <n v="375.76"/>
        <n v="104.6"/>
        <n v="60"/>
        <n v="123.29"/>
        <n v="31.38"/>
        <n v="78.260000000000005"/>
        <n v="122.33"/>
        <n v="73.73"/>
        <n v="21.67"/>
        <n v="21.9"/>
        <n v="50.59"/>
        <n v="53.13"/>
        <n v="56.67"/>
        <n v="40.78"/>
        <n v="192.31"/>
        <n v="100"/>
        <n v="117.92"/>
        <n v="27.9"/>
        <n v="39.380000000000003"/>
        <n v="186.11"/>
        <n v="111.38"/>
        <n v="78.72"/>
        <n v="46.7"/>
        <n v="65.38"/>
        <n v="102.08"/>
        <n v="64.2"/>
        <n v="90.38"/>
        <n v="88.57"/>
        <n v="28.73"/>
        <n v="69.790000000000006"/>
        <n v="167.49"/>
        <n v="144.91"/>
        <n v="91.84"/>
        <n v="10"/>
        <n v="1"/>
        <e v="#DIV/0!"/>
        <n v="25.17"/>
        <n v="11.67"/>
        <n v="106.69"/>
        <n v="47.5"/>
        <n v="311.17"/>
        <n v="94.51"/>
        <n v="80.599999999999994"/>
        <n v="81.239999999999995"/>
        <n v="500"/>
        <n v="46.18"/>
        <n v="55.95"/>
        <n v="37.56"/>
        <n v="38.33"/>
        <n v="20"/>
        <n v="15.33"/>
        <n v="449.43"/>
        <n v="28"/>
        <n v="35.9"/>
        <n v="13.33"/>
        <n v="20.25"/>
        <n v="119"/>
        <n v="4"/>
        <n v="5"/>
        <n v="43.5"/>
        <n v="91.43"/>
        <n v="3000"/>
        <n v="5.5"/>
        <n v="108.33"/>
        <n v="56"/>
        <n v="32.5"/>
        <n v="25.71"/>
        <n v="30.85"/>
        <n v="180.5"/>
        <n v="373.5"/>
        <n v="25.5"/>
        <n v="220"/>
        <n v="160"/>
        <n v="69"/>
        <n v="83.33"/>
        <n v="5.67"/>
        <n v="77.11"/>
        <n v="32.75"/>
        <n v="46.5"/>
        <n v="87.31"/>
        <n v="54.29"/>
        <n v="93.25"/>
        <n v="117.68"/>
        <n v="76.47"/>
        <n v="163.85"/>
        <n v="91.82"/>
        <n v="185.83"/>
        <n v="331.54"/>
        <n v="314.29000000000002"/>
        <n v="115.99"/>
        <n v="120"/>
        <n v="65"/>
        <n v="125"/>
        <n v="30"/>
        <n v="15.71"/>
        <n v="80.2"/>
        <n v="117.85"/>
        <n v="109.04"/>
        <n v="73.02"/>
        <n v="78.2"/>
        <n v="47.4"/>
        <n v="54.02"/>
        <n v="68.489999999999995"/>
        <n v="108.15"/>
        <n v="589.95000000000005"/>
        <n v="48.05"/>
        <n v="72.48"/>
        <n v="57.08"/>
        <n v="85.44"/>
        <n v="215.86"/>
        <n v="89.39"/>
        <n v="45.42"/>
        <n v="65.760000000000005"/>
        <n v="66.7"/>
        <n v="83.35"/>
        <n v="105.05"/>
        <n v="120.91"/>
        <n v="97.64"/>
        <n v="41.38"/>
        <n v="30.65"/>
        <n v="64.95"/>
        <n v="95.78"/>
        <n v="40.42"/>
        <n v="78.58"/>
        <n v="50.18"/>
        <n v="92.25"/>
        <n v="57.54"/>
        <n v="109.42"/>
        <n v="81.89"/>
        <n v="45.67"/>
        <n v="55.22"/>
        <n v="65.3"/>
        <n v="95.23"/>
        <n v="75.44"/>
        <n v="97.82"/>
        <n v="87.69"/>
        <n v="54.75"/>
        <n v="83.95"/>
        <n v="254.39"/>
        <n v="101.83"/>
        <n v="55.07"/>
        <n v="56.9"/>
        <n v="121.28"/>
        <n v="91.19"/>
        <n v="115.45"/>
        <n v="67.77"/>
        <n v="28.58"/>
        <n v="46.88"/>
        <n v="154.41999999999999"/>
        <n v="201.22"/>
        <n v="100.08"/>
        <n v="230.09"/>
        <n v="141.75"/>
        <n v="56.34"/>
        <n v="73.34"/>
        <n v="85.34"/>
        <n v="61.5"/>
        <n v="93.02"/>
        <n v="50.29"/>
        <n v="106.43"/>
        <n v="51.72"/>
        <n v="36.61"/>
        <n v="42.52"/>
        <n v="62.71"/>
        <n v="89.96"/>
        <n v="28.92"/>
        <n v="138.80000000000001"/>
        <n v="61.3"/>
        <n v="32.1"/>
        <n v="200.89"/>
        <n v="108.01"/>
        <n v="95.7"/>
        <n v="110.47"/>
        <n v="134.91"/>
        <n v="106.62"/>
        <n v="145.04"/>
        <n v="114.59"/>
        <n v="105.32"/>
        <n v="70.92"/>
        <n v="147.16999999999999"/>
        <n v="160.47"/>
        <n v="156.05000000000001"/>
        <n v="63.17"/>
        <n v="104.82"/>
        <n v="97.36"/>
        <n v="203.63"/>
        <n v="188.31"/>
        <n v="146.65"/>
        <n v="109.19"/>
        <n v="59.25"/>
        <n v="97.9"/>
        <n v="70"/>
        <n v="72.87"/>
        <n v="146.35"/>
        <n v="67.91"/>
        <n v="169.85"/>
        <n v="58.41"/>
        <n v="119.99"/>
        <n v="99.86"/>
        <n v="90.58"/>
        <n v="117.77"/>
        <n v="86.55"/>
        <n v="71.900000000000006"/>
        <n v="129.82"/>
        <n v="44.91"/>
        <n v="40.76"/>
        <n v="103.52"/>
        <n v="125.45"/>
        <n v="246.61"/>
        <n v="79.400000000000006"/>
        <n v="86.14"/>
        <n v="193.05"/>
        <n v="84.02"/>
        <n v="139.83000000000001"/>
        <n v="109.82"/>
        <n v="139.53"/>
        <n v="347.85"/>
        <n v="68.239999999999995"/>
        <n v="239.94"/>
        <n v="287.31"/>
        <n v="86.85"/>
        <n v="81.849999999999994"/>
        <n v="42.87"/>
        <n v="709.42"/>
        <n v="161.26"/>
        <n v="41.78"/>
        <n v="89.89"/>
        <n v="45.05"/>
        <n v="42.86"/>
        <n v="54.08"/>
        <n v="103.22"/>
        <n v="40.4"/>
        <n v="116.86"/>
        <n v="115.51"/>
        <n v="104.31"/>
        <n v="69.77"/>
        <n v="43.02"/>
        <n v="58.54"/>
        <n v="111.8"/>
        <n v="46.23"/>
        <n v="144.69"/>
        <n v="88.85"/>
        <n v="81.75"/>
        <n v="104.26"/>
        <n v="90.62"/>
        <n v="157.33000000000001"/>
        <n v="105.18"/>
        <n v="58.72"/>
        <n v="81.63"/>
        <n v="56.46"/>
        <n v="140.1"/>
        <n v="224.85"/>
        <n v="181.13"/>
        <n v="711.04"/>
        <n v="65.88"/>
        <n v="75.19"/>
        <n v="133.13999999999999"/>
        <n v="55.2"/>
        <n v="86.16"/>
        <n v="92.32"/>
        <n v="160.16"/>
        <n v="45.6"/>
        <n v="183.29"/>
        <n v="125.79"/>
        <n v="57.65"/>
        <n v="78.66"/>
        <n v="91.48"/>
        <n v="68.099999999999994"/>
        <n v="48.09"/>
        <n v="202.42"/>
        <n v="216.75"/>
        <n v="110.07"/>
        <n v="4.83"/>
        <n v="50.17"/>
        <n v="35.83"/>
        <n v="11.77"/>
        <n v="3"/>
        <n v="16.63"/>
        <n v="52"/>
        <n v="4.8"/>
        <n v="51.88"/>
        <n v="71.25"/>
        <n v="62.5"/>
        <n v="170.55"/>
        <n v="393.59"/>
        <n v="47.88"/>
        <n v="20.5"/>
        <n v="9"/>
        <n v="56.57"/>
        <n v="40"/>
        <n v="16.399999999999999"/>
        <n v="22.5"/>
        <n v="20.329999999999998"/>
        <n v="16.760000000000002"/>
        <n v="25"/>
        <n v="12.5"/>
        <n v="113.64"/>
        <n v="17.25"/>
        <n v="15.2"/>
        <n v="110.64"/>
        <n v="38.479999999999997"/>
        <n v="28.2"/>
        <n v="39.57"/>
        <n v="88.8"/>
        <n v="55.46"/>
        <n v="87.14"/>
        <n v="51.22"/>
        <n v="13.55"/>
        <n v="66.52"/>
        <n v="71.67"/>
        <n v="10.33"/>
        <n v="136.09"/>
        <n v="73.459999999999994"/>
        <n v="53.75"/>
        <n v="57.5"/>
        <n v="12.67"/>
        <n v="67"/>
        <n v="3.71"/>
        <n v="250"/>
        <n v="64"/>
        <n v="102.38"/>
        <n v="16.670000000000002"/>
        <n v="725.03"/>
        <n v="68.33"/>
        <n v="39.229999999999997"/>
        <n v="150.15"/>
        <n v="93.43"/>
        <n v="110.97"/>
        <n v="71.790000000000006"/>
        <n v="29.26"/>
        <n v="1000"/>
        <n v="74.349999999999994"/>
        <n v="63.83"/>
        <n v="44.33"/>
        <n v="86.94"/>
        <n v="126.55"/>
        <n v="129.03"/>
        <n v="71.239999999999995"/>
        <n v="117.88"/>
        <n v="327.08"/>
        <n v="34.75"/>
        <n v="100.06"/>
        <n v="40.85"/>
        <n v="252.02"/>
        <n v="25.16"/>
        <n v="35"/>
        <n v="402.71"/>
        <n v="26"/>
        <n v="8.5"/>
        <n v="8.75"/>
        <n v="135.04"/>
        <n v="64.36"/>
        <n v="200"/>
        <n v="68.3"/>
        <n v="27.5"/>
        <n v="34"/>
        <n v="49"/>
        <n v="142"/>
        <n v="53"/>
        <n v="38.44"/>
        <n v="64.75"/>
        <n v="2"/>
        <n v="14"/>
        <n v="389.29"/>
        <n v="150.5"/>
        <n v="24.78"/>
        <n v="30.5"/>
        <n v="16.43"/>
        <n v="53.25"/>
        <n v="121.43"/>
        <n v="15.5"/>
        <n v="23.33"/>
        <n v="45.39"/>
        <n v="16.38"/>
        <n v="292.2"/>
        <n v="105.93"/>
        <n v="300"/>
        <n v="87"/>
        <n v="37.89"/>
        <n v="111.41"/>
        <n v="90"/>
        <n v="116.67"/>
        <n v="76.67"/>
        <n v="49.8"/>
        <n v="50.5"/>
        <n v="151.32"/>
        <n v="134.36000000000001"/>
        <n v="174.03"/>
        <n v="73.489999999999995"/>
        <n v="23.52"/>
        <n v="39.07"/>
        <n v="125.94"/>
        <n v="1644"/>
        <n v="42.67"/>
        <n v="35.130000000000003"/>
        <n v="239.35"/>
        <n v="107.64"/>
        <n v="95.83"/>
        <n v="31.66"/>
        <n v="42.89"/>
        <n v="122.74"/>
        <n v="190.45"/>
        <n v="109.34"/>
        <n v="143.66999999999999"/>
        <n v="84.94"/>
        <n v="10.56"/>
        <n v="39"/>
        <n v="31.17"/>
        <n v="155.33000000000001"/>
        <n v="178.93"/>
        <n v="27.36"/>
        <n v="1536.25"/>
        <n v="85"/>
        <n v="788.53"/>
        <n v="50.3"/>
        <n v="7.5"/>
        <n v="34.270000000000003"/>
        <n v="61.29"/>
        <n v="133.25"/>
        <n v="65.180000000000007"/>
        <n v="93.9"/>
        <n v="150.65"/>
        <n v="13.25"/>
        <n v="99.33"/>
        <n v="177.39"/>
        <n v="55.3"/>
        <n v="591.66999999999996"/>
        <n v="405.5"/>
        <n v="343.15"/>
        <n v="72.59"/>
        <n v="6.5"/>
        <n v="119.39"/>
        <n v="84.29"/>
        <n v="90.86"/>
        <n v="20.34"/>
        <n v="530.69000000000005"/>
        <n v="120.39"/>
        <n v="291.33"/>
        <n v="124.92"/>
        <n v="119.57"/>
        <n v="120.25"/>
        <n v="195.4"/>
        <n v="117.7"/>
        <n v="23.95"/>
        <n v="99.97"/>
        <n v="26.25"/>
        <n v="199"/>
        <n v="80.319999999999993"/>
        <n v="115.75"/>
        <n v="44.69"/>
        <n v="76.25"/>
        <n v="19.399999999999999"/>
        <n v="66.709999999999994"/>
        <n v="84.14"/>
        <n v="215.73"/>
        <n v="54.69"/>
        <n v="51.63"/>
        <n v="143.36000000000001"/>
        <n v="72.430000000000007"/>
        <n v="36.53"/>
        <n v="60.9"/>
        <n v="43.55"/>
        <n v="99.77"/>
        <n v="88.73"/>
        <n v="4.92"/>
        <n v="17.82"/>
        <n v="187.19"/>
        <n v="234.81"/>
        <n v="39.049999999999997"/>
        <n v="68.349999999999994"/>
        <n v="169.58"/>
        <n v="141.41999999999999"/>
        <n v="67.39"/>
        <n v="54.27"/>
        <n v="82.52"/>
        <n v="53.73"/>
        <n v="34.21"/>
        <n v="127.33"/>
        <n v="45.57"/>
        <n v="95.96"/>
        <n v="77.27"/>
        <n v="57.34"/>
        <n v="53.19"/>
        <n v="492.31"/>
        <n v="42.35"/>
        <n v="37.47"/>
        <n v="37.450000000000003"/>
        <n v="33.06"/>
        <n v="134.21"/>
        <n v="51.47"/>
        <n v="39.17"/>
        <n v="57.3"/>
        <n v="59"/>
        <n v="31.85"/>
        <n v="16"/>
        <n v="63.12"/>
        <n v="7"/>
        <n v="66.67"/>
        <n v="38.520000000000003"/>
        <n v="42.61"/>
        <n v="63.49"/>
        <n v="102.5"/>
        <n v="31.14"/>
        <n v="162.27000000000001"/>
        <n v="80.59"/>
        <n v="59.85"/>
        <n v="132.86000000000001"/>
        <n v="92.55"/>
        <n v="60.86"/>
        <n v="41.85"/>
        <n v="88.33"/>
        <n v="158.96"/>
        <n v="85.05"/>
        <n v="112.61"/>
        <n v="45.44"/>
        <n v="46.22"/>
        <n v="178.61"/>
        <n v="40.75"/>
        <n v="43.73"/>
        <n v="81.069999999999993"/>
        <n v="74.61"/>
        <n v="305.56"/>
        <n v="58.33"/>
        <n v="73.77"/>
        <n v="104.65"/>
        <n v="79.83"/>
        <n v="27.61"/>
        <n v="45.46"/>
        <n v="99.53"/>
        <n v="39.31"/>
        <n v="89.42"/>
        <n v="28.68"/>
        <n v="31.07"/>
        <n v="70.55"/>
        <n v="224.13"/>
        <n v="51.81"/>
        <n v="43.52"/>
        <n v="39.82"/>
        <n v="126.81"/>
        <n v="113.88"/>
        <n v="28.18"/>
        <n v="60.66"/>
        <n v="175"/>
        <n v="97.99"/>
        <n v="148.78"/>
        <n v="96.08"/>
        <n v="58.63"/>
        <n v="109.71"/>
        <n v="49.11"/>
        <n v="47.67"/>
        <n v="60.74"/>
        <n v="63.38"/>
        <n v="53.89"/>
        <n v="66.87"/>
        <n v="63.1"/>
        <n v="36.630000000000003"/>
        <n v="34.01"/>
        <n v="28.55"/>
        <n v="18.75"/>
        <n v="41.7"/>
        <n v="46.67"/>
        <n v="37.270000000000003"/>
        <n v="59.26"/>
        <n v="65.86"/>
        <n v="31.91"/>
        <n v="19.46"/>
        <n v="22.74"/>
        <n v="42.72"/>
        <n v="52.92"/>
        <n v="42.5"/>
        <n v="18"/>
        <n v="34.18"/>
        <n v="58.18"/>
        <n v="109.18"/>
        <n v="346.67"/>
        <n v="12.4"/>
        <n v="27.08"/>
        <n v="34.76"/>
        <n v="46.59"/>
        <n v="21.47"/>
        <n v="14.13"/>
        <n v="21.57"/>
        <n v="83.38"/>
        <n v="35.71"/>
        <n v="29.29"/>
        <n v="73.760000000000005"/>
        <n v="31.25"/>
        <n v="28.89"/>
        <n v="143.82"/>
        <n v="147.81"/>
        <n v="27.86"/>
        <n v="44.44"/>
        <n v="10.5"/>
        <n v="50.33"/>
        <n v="32.67"/>
        <n v="24.6"/>
        <n v="82.58"/>
        <n v="41.67"/>
        <n v="19.600000000000001"/>
        <n v="231.75"/>
        <n v="189.33"/>
        <n v="55"/>
        <n v="21.8"/>
        <n v="32"/>
        <n v="56.25"/>
        <n v="18.71"/>
        <n v="46.03"/>
        <n v="50.67"/>
        <n v="110.29"/>
        <n v="41.75"/>
        <n v="24.08"/>
        <n v="69.41"/>
        <n v="155.25"/>
        <n v="57.2"/>
        <n v="58.42"/>
        <n v="158.63999999999999"/>
        <n v="25.2"/>
        <n v="89.19"/>
        <n v="182.62"/>
        <n v="50.65"/>
        <n v="33.29"/>
        <n v="51.82"/>
        <n v="113.63"/>
        <n v="136.46"/>
        <n v="364.35"/>
        <n v="19.239999999999998"/>
        <n v="41.89"/>
        <n v="30.31"/>
        <n v="49.67"/>
        <n v="59.2"/>
        <n v="43.98"/>
        <n v="26.5"/>
        <n v="1272.73"/>
        <n v="164"/>
        <n v="45.2"/>
        <n v="153.88999999999999"/>
        <n v="51.38"/>
        <n v="93.33"/>
        <n v="108.63"/>
        <n v="160.5"/>
        <n v="75.75"/>
        <n v="790.84"/>
        <n v="301.94"/>
        <n v="47.94"/>
        <n v="2.75"/>
        <n v="171.79"/>
        <n v="35.33"/>
        <n v="82.09"/>
        <n v="110.87"/>
        <n v="161.22"/>
        <n v="52.41"/>
        <n v="30.29"/>
        <n v="116.75"/>
        <n v="89.6"/>
        <n v="424.45"/>
        <n v="80.67"/>
        <n v="8.1300000000000008"/>
        <n v="153.43"/>
        <n v="292.08"/>
        <n v="3304"/>
        <n v="1300"/>
        <n v="134.55000000000001"/>
        <n v="214.07"/>
        <n v="216.34"/>
        <n v="932.31"/>
        <n v="29.25"/>
        <n v="174.95"/>
        <n v="75"/>
        <n v="1389.36"/>
        <n v="95.91"/>
        <n v="191.25"/>
        <n v="74.790000000000006"/>
        <n v="161.12"/>
        <n v="88.71"/>
        <n v="106.2"/>
        <n v="22.08"/>
        <n v="31.05"/>
        <n v="36.21"/>
        <n v="388.98"/>
        <n v="71.849999999999994"/>
        <n v="57.38"/>
        <n v="69.67"/>
        <n v="45.99"/>
        <n v="79.260000000000005"/>
        <n v="43.03"/>
        <n v="108.48"/>
        <n v="61.03"/>
        <n v="39.159999999999997"/>
        <n v="65.16"/>
        <n v="23.96"/>
        <n v="48.62"/>
        <n v="35.74"/>
        <n v="21.37"/>
        <n v="29.24"/>
        <n v="33.25"/>
        <n v="65.67"/>
        <n v="16.2"/>
        <n v="34.130000000000003"/>
        <n v="11.25"/>
        <n v="40.479999999999997"/>
        <n v="12.75"/>
        <n v="113.57"/>
        <n v="48.28"/>
        <n v="37.67"/>
        <n v="18.579999999999998"/>
        <n v="18.670000000000002"/>
        <n v="410"/>
        <n v="114"/>
        <n v="43.42"/>
        <n v="122"/>
        <n v="267.81"/>
        <n v="74.209999999999994"/>
        <n v="6.71"/>
        <n v="81.95"/>
        <n v="6.83"/>
        <n v="17.71"/>
        <n v="80.3"/>
        <n v="71.55"/>
        <n v="23.57"/>
        <n v="34.880000000000003"/>
        <n v="23.18"/>
        <n v="100.23"/>
        <n v="3.33"/>
        <n v="17.850000000000001"/>
        <n v="10.38"/>
        <n v="36.33"/>
        <n v="5.8"/>
        <n v="3.67"/>
        <n v="60.71"/>
        <n v="25.43"/>
        <n v="110.62"/>
        <n v="45"/>
        <n v="253.21"/>
        <n v="23.25"/>
        <n v="44.17"/>
        <n v="24.33"/>
        <n v="37.5"/>
        <n v="42"/>
        <n v="60.73"/>
        <n v="23.5"/>
        <n v="60.79"/>
        <n v="17.5"/>
        <n v="82.82"/>
        <n v="358.88"/>
        <n v="61.19"/>
        <n v="340"/>
        <n v="46.63"/>
        <n v="640"/>
        <n v="69.12"/>
        <n v="1.33"/>
        <n v="33.33"/>
        <n v="61.56"/>
        <n v="118.74"/>
        <n v="65.08"/>
        <n v="130.16"/>
        <n v="37.78"/>
        <n v="112.79"/>
        <n v="51.92"/>
        <n v="89.24"/>
        <n v="19.329999999999998"/>
        <n v="79.97"/>
        <n v="56.41"/>
        <n v="79.41"/>
        <n v="76.44"/>
        <n v="121"/>
        <n v="54.62"/>
        <n v="299.22000000000003"/>
        <n v="58.53"/>
        <n v="55.37"/>
        <n v="183.8"/>
        <n v="165.35"/>
        <n v="234.79"/>
        <n v="211.48"/>
        <n v="32.340000000000003"/>
        <n v="123.38"/>
        <n v="207.07"/>
        <n v="138.26"/>
        <n v="493.82"/>
        <n v="168.5"/>
        <n v="38.869999999999997"/>
        <n v="61.53"/>
        <n v="105.44"/>
        <n v="71.59"/>
        <n v="91.88"/>
        <n v="148.57"/>
        <n v="174.21"/>
        <n v="102.86"/>
        <n v="111.18"/>
        <n v="23.8"/>
        <n v="81.27"/>
        <n v="116.21"/>
        <n v="58.89"/>
        <n v="44"/>
        <n v="48.43"/>
        <n v="61.04"/>
        <n v="59.33"/>
        <n v="30.13"/>
        <n v="74.62"/>
        <n v="44.5"/>
        <n v="46.13"/>
        <n v="141.47"/>
        <n v="75.48"/>
        <n v="85.5"/>
        <n v="64.25"/>
        <n v="64.47"/>
        <n v="118.2"/>
        <n v="82.54"/>
        <n v="34.17"/>
        <n v="42.73"/>
        <n v="94.49"/>
        <n v="55.7"/>
        <n v="98.03"/>
        <n v="92.1"/>
        <n v="38.18"/>
        <n v="27.15"/>
        <n v="50.69"/>
        <n v="38.94"/>
        <n v="77.64"/>
        <n v="43.54"/>
        <n v="31.82"/>
        <n v="63.18"/>
        <n v="190.9"/>
        <n v="140.86000000000001"/>
        <n v="76.92"/>
        <n v="99.16"/>
        <n v="67.88"/>
        <n v="246.29"/>
        <n v="189.29"/>
        <n v="82.96"/>
        <n v="62.52"/>
        <n v="46.07"/>
        <n v="38.54"/>
        <n v="53.01"/>
        <n v="73.36"/>
        <n v="127.98"/>
        <n v="104.73"/>
        <n v="67.67"/>
        <n v="95.93"/>
        <n v="32.270000000000003"/>
        <n v="81.25"/>
        <n v="24.2"/>
        <n v="65.87"/>
        <n v="36.08"/>
        <n v="44.19"/>
        <n v="104.07"/>
        <n v="35.96"/>
        <n v="127.79"/>
        <n v="27.73"/>
        <n v="39.83"/>
        <n v="52.17"/>
        <n v="92.04"/>
        <n v="63.42"/>
        <n v="135.63"/>
        <n v="168.75"/>
        <n v="70.86"/>
        <n v="42.21"/>
        <n v="152.41"/>
        <n v="201.6"/>
        <n v="127.93"/>
        <n v="29.89"/>
        <n v="367.97"/>
        <n v="129.16999999999999"/>
        <n v="800.7"/>
        <n v="102.02"/>
        <n v="184.36"/>
        <n v="162.91999999999999"/>
        <n v="603.53"/>
        <n v="45.41"/>
        <n v="97.33"/>
        <n v="167.67"/>
        <n v="859.86"/>
        <n v="30.27"/>
        <n v="54.67"/>
        <n v="60.75"/>
        <n v="102.73"/>
        <n v="41.59"/>
        <n v="116.53"/>
        <n v="45.33"/>
        <n v="157.46"/>
        <n v="100.5"/>
        <n v="308.75"/>
        <n v="379.23"/>
        <n v="176.36"/>
        <n v="66.069999999999993"/>
        <n v="89.65"/>
        <n v="382.39"/>
        <n v="158.36000000000001"/>
        <n v="53.57"/>
        <n v="48.45"/>
        <n v="82.42"/>
        <n v="230.19"/>
        <n v="59.36"/>
        <n v="168.78"/>
        <n v="59.97"/>
        <n v="31.81"/>
        <n v="24.42"/>
        <n v="25.35"/>
        <n v="71.44"/>
        <n v="38.549999999999997"/>
        <n v="68.37"/>
        <n v="40.21"/>
        <n v="32.07"/>
        <n v="28.63"/>
        <n v="43.64"/>
        <n v="346.04"/>
        <n v="81.739999999999995"/>
        <n v="64.540000000000006"/>
        <n v="63.48"/>
        <n v="63.62"/>
        <n v="83.97"/>
        <n v="77.75"/>
        <n v="107.07"/>
        <n v="38.75"/>
        <n v="201.94"/>
        <n v="43.06"/>
        <n v="62.87"/>
        <n v="55.61"/>
        <n v="48.71"/>
        <n v="30.58"/>
        <n v="73.91"/>
        <n v="21.2"/>
        <n v="50.25"/>
        <n v="68.94"/>
        <n v="65.91"/>
        <n v="70.06"/>
        <n v="60.18"/>
        <n v="21.38"/>
        <n v="160.79"/>
        <n v="42.38"/>
        <n v="27.32"/>
        <n v="196.83"/>
        <n v="53.88"/>
        <n v="47.76"/>
        <n v="88.19"/>
        <n v="72.06"/>
        <n v="74.25"/>
        <n v="61.7"/>
        <n v="17.239999999999998"/>
        <n v="24.15"/>
        <n v="62.17"/>
        <n v="48.2"/>
        <n v="6.18"/>
        <n v="12"/>
        <n v="2.33"/>
        <n v="24.62"/>
        <n v="88.89"/>
        <n v="6"/>
        <n v="109.07"/>
        <n v="104.75"/>
        <n v="115.55"/>
        <n v="80.5"/>
        <n v="744.55"/>
        <n v="38.5"/>
        <n v="36.68"/>
        <n v="673.33"/>
        <n v="225"/>
        <n v="48.33"/>
        <n v="44.67"/>
        <n v="28.94"/>
        <n v="35.44"/>
        <n v="34.869999999999997"/>
        <n v="52.62"/>
        <n v="69.599999999999994"/>
        <n v="76.72"/>
        <n v="33.19"/>
        <n v="149.46"/>
        <n v="23.17"/>
        <n v="96.88"/>
        <n v="103.2"/>
        <n v="38.46"/>
        <n v="44.32"/>
        <n v="64.17"/>
        <n v="43.33"/>
        <n v="90.5"/>
        <n v="29.19"/>
        <n v="30.96"/>
        <n v="92.16"/>
        <n v="47.11"/>
        <n v="40.450000000000003"/>
        <n v="19"/>
        <n v="46.73"/>
        <n v="97.73"/>
        <n v="67.84"/>
        <n v="56.98"/>
        <n v="67.16"/>
        <n v="48.04"/>
        <n v="38.86"/>
        <n v="78.180000000000007"/>
        <n v="97.11"/>
        <n v="110.39"/>
        <n v="39.92"/>
        <n v="75.98"/>
        <n v="58.38"/>
        <n v="55.82"/>
        <n v="151.24"/>
        <n v="849.67"/>
        <n v="159.24"/>
        <n v="39.51"/>
        <n v="130.53"/>
        <n v="64.16"/>
        <n v="111.53"/>
        <n v="170.45"/>
        <n v="133.74"/>
        <n v="221.79"/>
        <n v="32.32"/>
        <n v="98.84"/>
        <n v="52.79"/>
        <n v="135.66999999999999"/>
        <n v="53.99"/>
        <n v="56.64"/>
        <n v="82.32"/>
        <n v="88.26"/>
        <n v="84.91"/>
        <n v="48.15"/>
        <n v="66.02"/>
        <n v="96.38"/>
        <n v="156.16999999999999"/>
        <n v="95.76"/>
        <n v="180.41"/>
        <n v="26.27"/>
        <n v="28.33"/>
        <n v="14.43"/>
        <n v="132.19"/>
        <n v="56.42"/>
        <n v="108.05"/>
        <n v="26.92"/>
        <n v="155"/>
        <n v="47.77"/>
        <n v="74.33"/>
        <n v="84.33"/>
        <n v="65.459999999999994"/>
        <n v="31"/>
        <n v="131.66999999999999"/>
        <n v="510"/>
        <n v="44.48"/>
        <n v="46.95"/>
        <n v="66.69"/>
        <n v="48.84"/>
        <n v="137.31"/>
        <n v="87.83"/>
        <n v="70.790000000000006"/>
        <n v="52.83"/>
        <n v="443.75"/>
        <n v="48.54"/>
        <n v="37.07"/>
        <n v="39.04"/>
        <n v="67.13"/>
        <n v="66.37"/>
        <n v="64.62"/>
        <n v="58.37"/>
        <n v="86.96"/>
        <n v="66.47"/>
        <n v="163.78"/>
        <n v="107.98"/>
        <n v="42.11"/>
        <n v="47.2"/>
        <n v="112.02"/>
        <n v="74.95"/>
        <n v="61.58"/>
        <n v="45.88"/>
        <n v="75.849999999999994"/>
        <n v="84.21"/>
        <n v="117.23"/>
        <n v="86.49"/>
        <n v="172.41"/>
        <n v="62.81"/>
        <n v="67.73"/>
        <n v="53.56"/>
        <n v="34.6"/>
        <n v="38.89"/>
        <n v="94.74"/>
        <n v="39.97"/>
        <n v="97.5"/>
        <n v="168.51"/>
        <n v="85.55"/>
        <n v="554"/>
        <n v="26.55"/>
        <n v="113.83"/>
        <n v="32.01"/>
        <n v="47.19"/>
        <n v="88.47"/>
        <n v="100.75"/>
        <n v="64.709999999999994"/>
        <n v="51.85"/>
        <n v="38.79"/>
        <n v="44.65"/>
        <n v="156.77000000000001"/>
        <n v="118.7"/>
        <n v="74.150000000000006"/>
        <n v="12.53"/>
        <n v="80.180000000000007"/>
        <n v="132.44"/>
        <n v="33.75"/>
        <n v="34.380000000000003"/>
        <n v="44.96"/>
        <n v="41.04"/>
        <n v="52.6"/>
        <n v="70.78"/>
        <n v="44.61"/>
        <n v="26.15"/>
        <n v="39.18"/>
        <n v="45.59"/>
        <n v="89.25"/>
        <n v="82.38"/>
        <n v="159.52000000000001"/>
        <n v="36.24"/>
        <n v="47"/>
        <n v="74.58"/>
        <n v="76"/>
        <n v="86.44"/>
        <n v="24"/>
        <n v="80.13"/>
        <n v="253.14"/>
        <n v="171.43"/>
        <n v="57.73"/>
        <n v="264.26"/>
        <n v="159.33000000000001"/>
        <n v="61.09"/>
        <n v="114.82"/>
        <n v="54"/>
        <n v="65.97"/>
        <n v="118.36"/>
        <n v="54.11"/>
        <n v="21.25"/>
        <n v="525"/>
        <n v="115.71"/>
        <n v="34.020000000000003"/>
        <n v="28.13"/>
        <n v="216.67"/>
        <n v="62.22"/>
        <n v="137.25"/>
        <n v="122.14"/>
        <n v="22"/>
        <n v="25.58"/>
        <n v="63.97"/>
        <n v="89.93"/>
        <n v="93.07"/>
        <n v="89.67"/>
        <n v="207.62"/>
        <n v="59.41"/>
        <n v="358.97"/>
        <n v="80.650000000000006"/>
        <n v="168.69"/>
        <n v="34.69"/>
        <n v="462.86"/>
        <n v="104.39"/>
        <n v="47.13"/>
        <n v="414.29"/>
        <n v="42.48"/>
        <n v="108.78"/>
        <n v="81.099999999999994"/>
        <n v="51.67"/>
        <n v="35.4"/>
        <n v="103.64"/>
        <n v="55.28"/>
        <n v="72.17"/>
        <n v="58.62"/>
        <n v="12.47"/>
        <n v="49.14"/>
        <n v="35.799999999999997"/>
        <n v="45.16"/>
        <n v="98.79"/>
        <n v="88.31"/>
        <n v="170.63"/>
        <n v="65.099999999999994"/>
        <n v="66.33"/>
        <n v="104.89"/>
        <n v="78.44"/>
        <n v="59.04"/>
        <n v="71.34"/>
        <n v="51.23"/>
        <n v="60.24"/>
        <n v="44.94"/>
        <n v="31.21"/>
        <n v="63.88"/>
        <n v="26.75"/>
        <n v="109.94"/>
        <n v="55.39"/>
        <n v="133.9"/>
        <n v="48.72"/>
        <n v="48.25"/>
        <n v="58.97"/>
        <n v="11.64"/>
        <n v="83.72"/>
        <n v="63.65"/>
        <n v="94.28"/>
        <n v="71.87"/>
        <n v="104.85"/>
        <n v="67.14"/>
        <n v="73.88"/>
        <n v="69.13"/>
        <n v="120.77"/>
        <n v="42.22"/>
        <n v="1.54"/>
        <n v="37.61"/>
        <n v="42.16"/>
        <n v="84.83"/>
        <n v="94.19"/>
        <n v="6.25"/>
        <n v="213.38"/>
        <n v="59.16"/>
        <n v="24.58"/>
        <n v="75.05"/>
        <n v="42.02"/>
        <n v="53.16"/>
        <n v="83.89"/>
        <n v="417.33"/>
        <n v="75.77"/>
        <n v="73.569999999999993"/>
        <n v="131.16999999999999"/>
        <n v="47.27"/>
        <n v="182.13"/>
        <n v="61.37"/>
        <n v="35.770000000000003"/>
        <n v="45.62"/>
        <n v="75.38"/>
        <n v="50.88"/>
        <n v="119.29"/>
        <n v="92.54"/>
        <n v="76.05"/>
        <n v="52.63"/>
        <n v="98.99"/>
        <n v="79.53"/>
        <n v="37.630000000000003"/>
        <n v="51.04"/>
        <n v="50.04"/>
        <n v="133.93"/>
        <n v="58.21"/>
        <n v="88.04"/>
        <n v="70.58"/>
        <n v="53.29"/>
        <n v="136.36000000000001"/>
        <n v="40.549999999999997"/>
        <n v="70.63"/>
        <n v="52.68"/>
        <n v="90.94"/>
        <n v="58.08"/>
        <n v="32.82"/>
        <n v="49.12"/>
        <n v="16.309999999999999"/>
        <n v="17"/>
        <n v="41.83"/>
        <n v="49.34"/>
        <n v="41.73"/>
        <n v="32.72"/>
        <n v="51.96"/>
        <n v="42.24"/>
        <n v="416.88"/>
        <n v="46.65"/>
        <n v="70.53"/>
        <n v="87.96"/>
        <n v="57.78"/>
        <n v="57.25"/>
        <n v="196.34"/>
        <n v="43"/>
        <n v="35.549999999999997"/>
        <n v="68.81"/>
        <n v="28.57"/>
        <n v="50.63"/>
        <n v="106.8"/>
        <n v="34.1"/>
        <n v="215.96"/>
        <n v="108.25"/>
        <n v="129.97"/>
        <n v="117.49"/>
        <n v="70.599999999999994"/>
        <n v="24.5"/>
        <n v="2928.93"/>
        <n v="29.63"/>
        <n v="40.98"/>
        <n v="36.11"/>
        <n v="23.15"/>
        <n v="104"/>
        <n v="31.83"/>
        <n v="27.39"/>
        <n v="56.36"/>
        <n v="77.349999999999994"/>
        <n v="42.8"/>
        <n v="48.85"/>
        <n v="48.24"/>
        <n v="70.209999999999994"/>
        <n v="94.05"/>
        <n v="80.27"/>
        <n v="54.2"/>
        <n v="60.27"/>
        <n v="38.74"/>
        <n v="152.54"/>
        <n v="115.31"/>
        <n v="35.840000000000003"/>
        <n v="64.569999999999993"/>
        <n v="87.44"/>
        <n v="68.819999999999993"/>
        <n v="176.2"/>
        <n v="511.79"/>
        <n v="160.44"/>
        <n v="188.51"/>
        <n v="56.2"/>
        <n v="51.31"/>
        <n v="127.36"/>
        <n v="101.86"/>
        <n v="230.56"/>
        <n v="842.11"/>
        <n v="577.28"/>
        <n v="483.34"/>
        <n v="76.14"/>
        <n v="74.11"/>
        <n v="36.97"/>
        <n v="2500.9699999999998"/>
        <n v="67.69"/>
        <n v="63.05"/>
        <n v="117.6"/>
        <n v="180.75"/>
        <n v="127.32"/>
        <n v="136.63999999999999"/>
        <n v="182.78"/>
        <n v="279.38"/>
        <n v="61.38"/>
        <n v="80.73"/>
        <n v="272.36"/>
        <n v="70.849999999999994"/>
        <n v="247.94"/>
        <n v="186.81"/>
        <n v="131.99"/>
        <n v="29.31"/>
        <n v="245.02"/>
        <n v="1323.25"/>
        <n v="282.66000000000003"/>
        <n v="91.21"/>
        <n v="31.75"/>
        <n v="88.69"/>
        <n v="453.14"/>
        <n v="83.43"/>
        <n v="101.8"/>
        <n v="218.33"/>
        <n v="33.71"/>
        <n v="128.38999999999999"/>
        <n v="78.83"/>
        <n v="91.76"/>
        <n v="331.1"/>
        <n v="194.26"/>
        <n v="408.98"/>
        <n v="84.46"/>
        <n v="44.85"/>
        <n v="383.36"/>
        <n v="422.02"/>
        <n v="64.180000000000007"/>
        <n v="173.58"/>
        <n v="88.6"/>
        <n v="50.22"/>
        <n v="192.39"/>
        <n v="73.42"/>
        <n v="147.68"/>
        <n v="108.97"/>
        <n v="23.65"/>
        <n v="147.94999999999999"/>
        <n v="385.04"/>
        <n v="457.39"/>
        <n v="222.99"/>
        <n v="220.74"/>
        <n v="73.5"/>
        <n v="223.1"/>
        <n v="47.91"/>
        <n v="96.06"/>
        <n v="118.61"/>
        <n v="118.45"/>
        <n v="143.21"/>
        <n v="282.72000000000003"/>
        <n v="593.94000000000005"/>
        <n v="262.16000000000003"/>
        <n v="46.58"/>
        <n v="70.040000000000006"/>
        <n v="164.91"/>
        <n v="449.26"/>
        <n v="27.47"/>
        <n v="143.97999999999999"/>
        <n v="88.24"/>
        <n v="90.18"/>
        <n v="152.62"/>
        <n v="55.81"/>
        <n v="227.85"/>
        <n v="91.83"/>
        <n v="80.989999999999995"/>
        <n v="278.39"/>
        <n v="43.1"/>
        <n v="326.29000000000002"/>
        <n v="41.74"/>
        <n v="64.02"/>
        <n v="99.46"/>
        <n v="138.49"/>
        <n v="45.55"/>
        <n v="10.51"/>
        <n v="114.77"/>
        <n v="36"/>
        <n v="154.16999999999999"/>
        <n v="566.39"/>
        <n v="120.86"/>
        <n v="51.21"/>
        <n v="67.260000000000005"/>
        <n v="62.8"/>
        <n v="346.13"/>
        <n v="244.12"/>
        <n v="259.25"/>
        <n v="201.96"/>
        <n v="226.21"/>
        <n v="324.69"/>
        <n v="205"/>
        <n v="20.47"/>
        <n v="116.35"/>
        <n v="307.2"/>
        <n v="546.69000000000005"/>
        <n v="47.47"/>
        <n v="101.56"/>
        <n v="72.91"/>
        <n v="43.71"/>
        <n v="70.650000000000006"/>
        <n v="89.3"/>
        <n v="115.09"/>
        <n v="62.12"/>
        <n v="46.2"/>
        <n v="48.55"/>
        <n v="57.52"/>
        <n v="88.15"/>
        <n v="110.49"/>
        <n v="66.83"/>
        <n v="58.6"/>
        <n v="43.57"/>
        <n v="78.95"/>
        <n v="188.13"/>
        <n v="63.03"/>
        <n v="30.37"/>
        <n v="51.48"/>
        <n v="35.79"/>
        <n v="98.82"/>
        <n v="53.52"/>
        <n v="37.15"/>
        <n v="89.9"/>
        <n v="106.53"/>
        <n v="52.82"/>
        <n v="68.599999999999994"/>
        <n v="35.61"/>
        <n v="94.03"/>
        <n v="526.46"/>
        <n v="50.66"/>
        <n v="79.180000000000007"/>
        <n v="91.59"/>
        <n v="116.96"/>
        <n v="28.4"/>
        <n v="103.33"/>
        <n v="23"/>
        <n v="31.56"/>
        <n v="34.22"/>
        <n v="19.670000000000002"/>
        <n v="8.33"/>
        <n v="21.34"/>
        <n v="5.33"/>
        <n v="34.67"/>
        <n v="21.73"/>
        <n v="11.92"/>
        <n v="26.6"/>
        <n v="10.67"/>
        <n v="29.04"/>
        <n v="50.91"/>
        <n v="50.08"/>
        <n v="25.29"/>
        <n v="51.29"/>
        <n v="49.38"/>
        <n v="101.25"/>
        <n v="17.989999999999998"/>
        <n v="370.95"/>
        <n v="63.57"/>
        <n v="5.31"/>
        <n v="35.619999999999997"/>
        <n v="87.1"/>
        <n v="75.11"/>
        <n v="68.010000000000005"/>
        <n v="29.62"/>
        <n v="91.63"/>
        <n v="64.37"/>
        <n v="21.86"/>
        <n v="33.32"/>
        <n v="90.28"/>
        <n v="59.23"/>
        <n v="67.31"/>
        <n v="88.75"/>
        <n v="40.35"/>
        <n v="76.86"/>
        <n v="68.709999999999994"/>
        <n v="57.77"/>
        <n v="31.57"/>
        <n v="107.05"/>
        <n v="149.03"/>
        <n v="55.96"/>
        <n v="56.97"/>
        <n v="44.06"/>
        <n v="68.63"/>
        <n v="65.319999999999993"/>
        <n v="35.92"/>
        <n v="40.07"/>
        <n v="75.650000000000006"/>
        <n v="61.2"/>
        <n v="48.13"/>
        <n v="68.11"/>
        <n v="65.89"/>
        <n v="81.650000000000006"/>
        <n v="52.7"/>
        <n v="41.23"/>
        <n v="15.04"/>
        <n v="43.82"/>
        <n v="27.3"/>
        <n v="33.24"/>
        <n v="285.70999999999998"/>
        <n v="42.33"/>
        <n v="50.27"/>
        <n v="61.9"/>
        <n v="55.8"/>
        <n v="73.13"/>
        <n v="26.06"/>
        <n v="22.64"/>
        <n v="47.22"/>
        <n v="53.42"/>
        <n v="51.3"/>
        <n v="37.200000000000003"/>
        <n v="27.1"/>
        <n v="206.31"/>
        <n v="82.15"/>
        <n v="164.8"/>
        <n v="60.82"/>
        <n v="67.97"/>
        <n v="81.56"/>
        <n v="21.5"/>
        <n v="27.23"/>
        <n v="25.09"/>
        <n v="21.23"/>
        <n v="41.61"/>
        <n v="135.59"/>
        <n v="22.12"/>
        <n v="64.63"/>
        <n v="69.569999999999993"/>
        <n v="75.13"/>
        <n v="140.97999999999999"/>
        <n v="49.47"/>
        <n v="53.87"/>
        <n v="4.57"/>
        <n v="53.48"/>
        <n v="43.91"/>
        <n v="50.85"/>
        <n v="426.93"/>
        <n v="23.81"/>
        <n v="98.41"/>
        <n v="107.32"/>
        <n v="94.1"/>
        <n v="15.72"/>
        <n v="90.64"/>
        <n v="97.3"/>
        <n v="37.119999999999997"/>
        <n v="28.1"/>
        <n v="144.43"/>
        <n v="24.27"/>
        <n v="35.119999999999997"/>
        <n v="24.76"/>
        <n v="188.38"/>
        <n v="148.08000000000001"/>
        <n v="49.93"/>
        <n v="107.82"/>
        <n v="42.63"/>
        <n v="14.37"/>
        <n v="37.479999999999997"/>
        <n v="30.2"/>
        <n v="33.549999999999997"/>
        <n v="57.93"/>
        <n v="53.08"/>
        <n v="48.06"/>
        <n v="82.4"/>
        <n v="50.45"/>
        <n v="115.83"/>
        <n v="108.02"/>
        <n v="46.09"/>
        <n v="107.21"/>
        <n v="50.93"/>
        <n v="40.04"/>
        <n v="64.44"/>
        <n v="53.83"/>
        <n v="100.47"/>
        <n v="34.07"/>
        <n v="65.209999999999994"/>
        <n v="44.21"/>
        <n v="71.97"/>
        <n v="52.95"/>
        <n v="109.45"/>
        <n v="75.040000000000006"/>
        <n v="68.48"/>
        <n v="53.47"/>
        <n v="109.11"/>
        <n v="51.19"/>
        <n v="27.94"/>
        <n v="82.5"/>
        <n v="59.82"/>
        <n v="64.819999999999993"/>
        <n v="90.1"/>
        <n v="40.96"/>
        <n v="40.08"/>
        <n v="78.03"/>
        <n v="18.91"/>
        <n v="37.130000000000003"/>
        <n v="41.96"/>
        <n v="64.53"/>
        <n v="25.49"/>
        <n v="11.43"/>
        <n v="108"/>
        <n v="54.88"/>
        <n v="47.38"/>
        <n v="211.84"/>
        <n v="219.93"/>
        <n v="40.799999999999997"/>
        <n v="75.5"/>
        <n v="13.54"/>
        <n v="60.87"/>
        <n v="115.69"/>
        <n v="48.1"/>
        <n v="74.180000000000007"/>
        <n v="123.35"/>
        <n v="66.62"/>
        <n v="104.99"/>
        <n v="15.43"/>
        <n v="367"/>
        <n v="97.41"/>
        <n v="47.86"/>
        <n v="81.58"/>
        <n v="18.329999999999998"/>
        <n v="224.43"/>
        <n v="145"/>
        <n v="112.57"/>
        <n v="342"/>
        <n v="57.88"/>
        <n v="1.5"/>
        <n v="22.33"/>
        <n v="16.829999999999998"/>
        <n v="56.3"/>
        <n v="84.06"/>
        <n v="168.39"/>
        <n v="35.380000000000003"/>
        <n v="55.83"/>
        <n v="69.47"/>
        <n v="8"/>
        <n v="34.44"/>
        <n v="501.25"/>
        <n v="306"/>
        <n v="74.23"/>
        <n v="130.22999999999999"/>
        <n v="53.41"/>
        <n v="75.67"/>
        <n v="31.69"/>
        <n v="47.78"/>
        <n v="149.31"/>
        <n v="62.07"/>
        <n v="53.4"/>
        <n v="271.51"/>
        <n v="40.49"/>
        <n v="189.76"/>
        <n v="68.86"/>
        <n v="125.99"/>
        <n v="90.52"/>
        <n v="28.88"/>
        <n v="48.08"/>
        <n v="27.56"/>
        <n v="29.02"/>
        <n v="28.66"/>
        <n v="37.65"/>
        <n v="42.55"/>
        <n v="131.58000000000001"/>
        <n v="61.1"/>
        <n v="31.34"/>
        <n v="129.11000000000001"/>
        <n v="25.02"/>
        <n v="47.54"/>
        <n v="65.84"/>
        <n v="46.4"/>
        <n v="50.37"/>
        <n v="26.57"/>
        <n v="39.49"/>
        <n v="49.25"/>
        <n v="62.38"/>
        <n v="37.94"/>
        <n v="51.6"/>
        <n v="27.78"/>
        <n v="99.38"/>
        <n v="38.85"/>
        <n v="600"/>
        <n v="80.55"/>
        <n v="52.8"/>
        <n v="47.68"/>
        <n v="23.45"/>
        <n v="40.14"/>
        <n v="17.2"/>
        <n v="52.5"/>
        <n v="77.5"/>
        <n v="53.55"/>
        <n v="16.25"/>
        <n v="103.68"/>
        <n v="185.19"/>
        <n v="54.15"/>
        <n v="177.21"/>
        <n v="100.33"/>
        <n v="136.91"/>
        <n v="52.96"/>
        <n v="82.33"/>
        <n v="135.41999999999999"/>
        <n v="74.069999999999993"/>
        <n v="84.08"/>
        <n v="150"/>
        <n v="266.08999999999997"/>
        <n v="7.25"/>
        <n v="109.96"/>
        <n v="169.92"/>
        <n v="95.74"/>
        <n v="55.77"/>
        <n v="30.08"/>
        <n v="88.44"/>
        <n v="64.03"/>
        <n v="60.15"/>
        <n v="49.19"/>
        <n v="165.16"/>
        <n v="43.62"/>
        <n v="43.7"/>
        <n v="67.42"/>
        <n v="177.5"/>
        <n v="38.880000000000003"/>
        <n v="54.99"/>
        <n v="61.34"/>
        <n v="23.12"/>
        <n v="29.61"/>
        <n v="75.61"/>
        <n v="35.6"/>
        <n v="143"/>
        <n v="72.5"/>
        <n v="29.5"/>
        <n v="23.08"/>
        <n v="48.18"/>
        <n v="202.83"/>
        <n v="29.13"/>
        <n v="96.05"/>
        <n v="305.77999999999997"/>
        <n v="12.14"/>
        <n v="83.57"/>
        <n v="115.53"/>
        <n v="80.02"/>
        <n v="35.520000000000003"/>
        <n v="64.930000000000007"/>
        <n v="60.97"/>
        <n v="31.44"/>
        <n v="58.93"/>
        <n v="157.29"/>
        <n v="55.76"/>
        <n v="83.8"/>
        <n v="270.57"/>
        <n v="107.1"/>
        <n v="47.18"/>
        <n v="120.31"/>
        <n v="27.6"/>
        <n v="205.3"/>
        <n v="74.64"/>
        <n v="47.06"/>
        <n v="26.59"/>
        <n v="36.770000000000003"/>
        <n v="27.58"/>
        <n v="21.56"/>
        <n v="44.1"/>
        <n v="63.87"/>
        <n v="38.99"/>
        <n v="80.19"/>
        <n v="34.9"/>
        <n v="89.1"/>
        <n v="39.44"/>
        <n v="136.9"/>
        <n v="37.46"/>
        <n v="31.96"/>
        <n v="25.21"/>
        <n v="10.039999999999999"/>
        <n v="45.94"/>
        <n v="223.58"/>
        <n v="39.479999999999997"/>
        <n v="91.3"/>
        <n v="78.67"/>
        <n v="17.670000000000002"/>
        <n v="41.33"/>
        <n v="71.599999999999994"/>
        <n v="307.82"/>
        <n v="80.45"/>
        <n v="83.94"/>
        <n v="73.37"/>
        <n v="112.86"/>
        <n v="95.28"/>
        <n v="22.75"/>
        <n v="133.30000000000001"/>
        <n v="3.8"/>
        <n v="85.75"/>
        <n v="267"/>
        <n v="373.56"/>
        <n v="174.04"/>
        <n v="93.7"/>
        <n v="77.33"/>
        <n v="92.22"/>
        <n v="60.96"/>
        <n v="91"/>
        <n v="41.58"/>
        <n v="33.76"/>
        <n v="70.62"/>
        <n v="167.15"/>
        <n v="128.62"/>
        <n v="65.41"/>
        <n v="117.56"/>
        <n v="126.48"/>
        <n v="550"/>
        <n v="84.9"/>
        <n v="5.29"/>
        <n v="72.760000000000005"/>
        <n v="23.67"/>
        <n v="89.21"/>
        <n v="116.56"/>
        <n v="13.01"/>
        <n v="132.35"/>
        <n v="922.22"/>
        <n v="163.57"/>
        <n v="217.38"/>
        <n v="149.44"/>
        <n v="44.46"/>
        <n v="164.94"/>
        <n v="84.87"/>
        <n v="53.95"/>
        <n v="50.53"/>
        <n v="95.37"/>
        <n v="57.63"/>
        <n v="92.39"/>
        <n v="125.98"/>
        <n v="94.64"/>
        <n v="170.7"/>
        <n v="68.25"/>
        <n v="95.49"/>
        <n v="7.19"/>
        <n v="511.65"/>
        <n v="261.75"/>
        <n v="69.760000000000005"/>
        <n v="77.23"/>
        <n v="340.57"/>
        <n v="845.7"/>
        <n v="97.19"/>
        <n v="451.84"/>
        <n v="138.66999999999999"/>
        <n v="21.64"/>
        <n v="169.52"/>
        <n v="161.88"/>
        <n v="493.13"/>
        <n v="18.239999999999998"/>
        <n v="40.61"/>
        <n v="37.950000000000003"/>
        <n v="35.729999999999997"/>
        <n v="39.29"/>
        <n v="17.329999999999998"/>
        <n v="31.76"/>
        <n v="11.33"/>
        <n v="29.47"/>
        <n v="43.85"/>
        <n v="45.97"/>
        <n v="93.67"/>
        <n v="18.77"/>
        <n v="66.11"/>
        <n v="36.86"/>
        <n v="39.81"/>
        <n v="126.46"/>
        <n v="73.209999999999994"/>
        <n v="151.46"/>
        <n v="36.5"/>
        <n v="87.36"/>
        <n v="36.47"/>
        <n v="44.86"/>
        <n v="42.9"/>
        <n v="33.94"/>
        <n v="90.74"/>
        <n v="24.44"/>
        <n v="44.25"/>
        <n v="67.739999999999995"/>
        <n v="121.9"/>
        <n v="47.46"/>
        <n v="92.84"/>
        <n v="37.21"/>
        <n v="25.25"/>
        <n v="43.21"/>
        <n v="25.13"/>
        <n v="23.64"/>
        <n v="103.95"/>
        <n v="50.38"/>
        <n v="13.6"/>
        <n v="8.86"/>
        <n v="60.78"/>
        <n v="113.42"/>
        <n v="104.57"/>
        <n v="98.31"/>
        <n v="35.04"/>
        <n v="272.73"/>
        <n v="63.85"/>
        <n v="30.19"/>
        <n v="83.51"/>
        <n v="64.760000000000005"/>
        <n v="20.12"/>
        <n v="44.09"/>
        <n v="44.54"/>
        <n v="125.81"/>
        <n v="19.7"/>
        <n v="60.67"/>
        <n v="23.92"/>
        <n v="15.83"/>
        <n v="29.79"/>
        <n v="29.56"/>
        <n v="26.67"/>
        <n v="50.4"/>
        <n v="105.03"/>
        <n v="119.13"/>
        <n v="90.33"/>
        <n v="15.75"/>
        <n v="29"/>
        <n v="96.55"/>
        <n v="63"/>
        <n v="381.6"/>
        <n v="46.25"/>
        <n v="81.569999999999993"/>
        <n v="29.41"/>
        <n v="5.75"/>
        <n v="52.08"/>
        <n v="183.33"/>
        <n v="26.33"/>
        <n v="486.43"/>
        <n v="9.75"/>
        <n v="36.590000000000003"/>
        <n v="80.709999999999994"/>
        <n v="46.93"/>
        <n v="78.08"/>
        <n v="203.67"/>
        <n v="20.71"/>
        <n v="48.56"/>
        <n v="51.62"/>
        <n v="175.51"/>
        <n v="231.66"/>
        <n v="112.14"/>
        <n v="255.17"/>
        <n v="162.77000000000001"/>
        <n v="85.74"/>
        <n v="47.57"/>
        <n v="72.97"/>
        <n v="90.54"/>
        <n v="36.36"/>
        <n v="126.72"/>
        <n v="329.2"/>
        <n v="202.23"/>
        <n v="82.46"/>
        <n v="2.67"/>
        <n v="18.899999999999999"/>
        <n v="200.63"/>
        <n v="201.67"/>
        <n v="66.099999999999994"/>
        <n v="50.75"/>
        <n v="109.03"/>
        <n v="25.69"/>
        <n v="41.92"/>
        <n v="88.77"/>
        <n v="80.23"/>
        <n v="78.94"/>
        <n v="95.59"/>
        <n v="69.89"/>
        <n v="74.53"/>
        <n v="123.94"/>
        <n v="264.85000000000002"/>
        <n v="70.88"/>
        <n v="8.57"/>
        <n v="60.69"/>
        <n v="110.22"/>
        <n v="155.24"/>
        <n v="115.08"/>
        <n v="109.59"/>
        <n v="45.21"/>
        <n v="104.15"/>
        <n v="97"/>
        <n v="370.37"/>
        <n v="94.41"/>
        <n v="48.98"/>
        <n v="23.28"/>
        <n v="63.23"/>
        <n v="153.52000000000001"/>
        <n v="90.2"/>
        <n v="118.97"/>
        <n v="80.25"/>
        <n v="131.38"/>
        <n v="73.03"/>
        <n v="178.53"/>
        <n v="162.91"/>
        <n v="108.24"/>
        <n v="88.87"/>
        <n v="116.73"/>
        <n v="233.9"/>
        <n v="158"/>
        <n v="14.84"/>
        <n v="85.18"/>
        <n v="146.69"/>
        <n v="50.76"/>
        <n v="87.7"/>
        <n v="242.28"/>
        <n v="146.44999999999999"/>
        <n v="103.17"/>
        <n v="80.459999999999994"/>
        <n v="234.67"/>
        <n v="162.71"/>
        <n v="120.17"/>
        <n v="67.7"/>
        <n v="52.1"/>
        <n v="164.3"/>
        <n v="84.86"/>
        <n v="94.55"/>
        <n v="45.54"/>
        <n v="191.13"/>
        <n v="89.31"/>
        <n v="88.59"/>
        <n v="96.3"/>
        <n v="33.31"/>
        <n v="37.22"/>
        <n v="92.13"/>
        <n v="76.790000000000006"/>
        <n v="96.53"/>
        <n v="51.89"/>
        <n v="128.91"/>
        <n v="84.11"/>
        <n v="82.94"/>
        <n v="259.95"/>
        <n v="37.25"/>
        <n v="177.02"/>
        <n v="70.67"/>
        <n v="23.63"/>
        <n v="41"/>
        <n v="99.76"/>
        <n v="25.52"/>
        <n v="117.65"/>
        <n v="2796.67"/>
        <n v="87.5"/>
        <n v="20.14"/>
        <n v="20.88"/>
        <n v="61.31"/>
        <n v="92.14"/>
        <n v="7.33"/>
        <n v="64.8"/>
        <n v="30.12"/>
        <n v="415.78"/>
        <n v="53.71"/>
        <n v="420.6"/>
        <n v="78.33"/>
        <n v="67.78"/>
        <n v="130.09"/>
        <n v="1270.22"/>
        <n v="53.53"/>
        <n v="56.79"/>
        <n v="40.83"/>
        <n v="65.11"/>
        <n v="55.6"/>
        <n v="140.54"/>
        <n v="69.53"/>
        <n v="237"/>
        <n v="79.87"/>
        <n v="10.25"/>
        <n v="272.58999999999997"/>
        <n v="70.11"/>
        <n v="57.89"/>
        <n v="125.27"/>
        <n v="775"/>
        <n v="12.8"/>
        <n v="58"/>
        <n v="244.8"/>
        <n v="61.18"/>
        <n v="139.24"/>
        <n v="93.75"/>
        <n v="23.14"/>
        <n v="29.05"/>
        <n v="450"/>
        <n v="32.25"/>
        <n v="251.33"/>
        <n v="437.5"/>
        <n v="110.35"/>
        <n v="41.42"/>
        <n v="33.99"/>
        <n v="103.35"/>
        <n v="34.79"/>
        <n v="41.77"/>
        <n v="64.27"/>
        <n v="62.92"/>
        <n v="98.54"/>
        <n v="82.61"/>
        <n v="28.41"/>
        <n v="200.69"/>
        <n v="37.590000000000003"/>
        <n v="58.1"/>
        <n v="60.3"/>
        <n v="63.36"/>
        <n v="50.9"/>
        <n v="79.31"/>
        <n v="139.19"/>
        <n v="131.91"/>
        <n v="39.67"/>
        <n v="57.55"/>
        <n v="33.03"/>
        <n v="77.34"/>
        <n v="31.93"/>
        <n v="46.77"/>
        <n v="100.22"/>
        <n v="46.71"/>
        <n v="71.489999999999995"/>
        <n v="14.44"/>
        <n v="356.84"/>
        <n v="37.75"/>
        <n v="24.46"/>
        <n v="286.25"/>
        <n v="36.67"/>
        <n v="49.21"/>
        <n v="70.83"/>
        <n v="63.11"/>
        <n v="50.16"/>
        <n v="62.88"/>
        <n v="85.53"/>
        <n v="53.72"/>
        <n v="127.81"/>
        <n v="106.57"/>
        <n v="262.11"/>
        <n v="57.17"/>
        <n v="50.2"/>
        <n v="66.59"/>
        <n v="168.25"/>
        <n v="256.37"/>
        <n v="37.14"/>
        <n v="141.71"/>
        <n v="52.49"/>
        <n v="59.52"/>
        <n v="193.62"/>
        <n v="77.22"/>
        <n v="50.46"/>
        <n v="97.38"/>
        <n v="34.92"/>
        <n v="182.91"/>
        <n v="131.13999999999999"/>
        <n v="59.7"/>
        <n v="88.74"/>
        <n v="58.69"/>
        <n v="115.87"/>
        <n v="23.87"/>
        <n v="81.13"/>
        <n v="46.43"/>
        <n v="60.48"/>
        <n v="65.58"/>
        <n v="119.19"/>
        <n v="83.05"/>
        <n v="177.09"/>
        <n v="70.77"/>
        <n v="29.17"/>
        <n v="98.2"/>
        <n v="251.74"/>
        <n v="74.819999999999993"/>
        <n v="67.650000000000006"/>
        <n v="93.81"/>
        <n v="41.24"/>
        <n v="52.55"/>
        <n v="70.290000000000006"/>
        <n v="53.18"/>
        <n v="60.95"/>
        <n v="116"/>
        <n v="61"/>
        <n v="38.24"/>
        <n v="106.5"/>
        <n v="204.57"/>
        <n v="54.91"/>
        <n v="150.41999999999999"/>
        <n v="52.58"/>
        <n v="54.3"/>
        <n v="76.03"/>
        <n v="105.21"/>
        <n v="68.67"/>
        <n v="129.36000000000001"/>
        <n v="134.26"/>
        <n v="17.829999999999998"/>
        <n v="203.2"/>
        <n v="69.19"/>
        <n v="125.12"/>
        <n v="73.53"/>
        <n v="48.44"/>
        <n v="26.61"/>
        <n v="33.67"/>
        <n v="40.71"/>
        <n v="19.27"/>
        <n v="29.58"/>
        <n v="45.98"/>
        <n v="125.09"/>
        <n v="141.29"/>
        <n v="55.33"/>
        <n v="46.42"/>
        <n v="173.7"/>
        <n v="59.6"/>
        <n v="89.59"/>
        <n v="204.05"/>
        <n v="48.7"/>
        <n v="53.34"/>
        <n v="75.09"/>
        <n v="209.84"/>
        <n v="61.02"/>
        <n v="80.03"/>
        <n v="29.07"/>
        <n v="49.44"/>
        <n v="93.98"/>
        <n v="61.94"/>
        <n v="78.5"/>
        <n v="66.45"/>
        <n v="145.65"/>
        <n v="152.5"/>
        <n v="142.28"/>
        <n v="24.55"/>
        <n v="292.77999999999997"/>
        <n v="44.92"/>
        <n v="23.1"/>
        <n v="80.400000000000006"/>
        <n v="72.290000000000006"/>
        <n v="32.97"/>
        <n v="116.65"/>
        <n v="79.62"/>
        <n v="81.03"/>
        <n v="136.85"/>
        <n v="177.62"/>
        <n v="109.08"/>
        <n v="119.64"/>
        <n v="78.209999999999994"/>
        <n v="114.13"/>
        <n v="91.67"/>
        <n v="108.59"/>
        <n v="69.819999999999993"/>
        <n v="109.57"/>
        <n v="93.61"/>
        <n v="76.8"/>
        <n v="147.33000000000001"/>
        <n v="56.33"/>
        <n v="96.19"/>
        <n v="184.78"/>
        <n v="54.5"/>
        <n v="302.31"/>
        <n v="44.14"/>
        <n v="866.67"/>
        <n v="61.39"/>
        <n v="29.67"/>
        <n v="45.48"/>
        <n v="96.2"/>
        <n v="67.92"/>
        <n v="30.78"/>
        <n v="71.73"/>
        <n v="176.47"/>
        <n v="421.11"/>
        <n v="28.19"/>
        <n v="54.55"/>
        <n v="111.89"/>
        <n v="85.21"/>
        <n v="76.650000000000006"/>
        <n v="65.17"/>
        <n v="93.76"/>
        <n v="100.17"/>
        <n v="184.68"/>
        <n v="36.07"/>
        <n v="24.21"/>
        <n v="55.89"/>
        <n v="27.07"/>
        <n v="118.13"/>
        <n v="44.76"/>
        <n v="99.79"/>
        <n v="203.33"/>
        <n v="28.32"/>
        <n v="110.23"/>
        <n v="31.97"/>
        <n v="58.61"/>
        <n v="29.43"/>
        <n v="81.38"/>
        <n v="199.17"/>
        <n v="115.38"/>
        <n v="70.569999999999993"/>
        <n v="22.22"/>
        <n v="159.47"/>
        <n v="72.05"/>
        <n v="63.7"/>
        <n v="103.21"/>
        <n v="71.150000000000006"/>
        <n v="81.78"/>
        <n v="297.02999999999997"/>
        <n v="46.61"/>
        <n v="40.29"/>
        <n v="30.15"/>
        <n v="95.24"/>
        <n v="52.21"/>
        <n v="134.15"/>
        <n v="62.83"/>
        <n v="58.95"/>
        <n v="143.11000000000001"/>
        <n v="84.17"/>
        <n v="186.07"/>
        <n v="89.79"/>
        <n v="59.65"/>
        <n v="41.22"/>
        <n v="43.35"/>
        <n v="64.52"/>
        <n v="43.28"/>
        <n v="77"/>
        <n v="19.489999999999998"/>
        <n v="41.13"/>
        <n v="41.41"/>
        <n v="33.57"/>
        <n v="145.87"/>
        <n v="358.69"/>
        <n v="50.98"/>
        <n v="45.04"/>
        <n v="17.53"/>
        <n v="57.92"/>
        <n v="29.71"/>
        <n v="90.68"/>
        <n v="55.01"/>
        <n v="57.22"/>
        <n v="72.95"/>
        <n v="716.35"/>
        <n v="148.47999999999999"/>
        <n v="51.79"/>
        <n v="53.23"/>
        <n v="39.6"/>
        <n v="34.25"/>
        <n v="164.62"/>
        <n v="125.05"/>
        <n v="64.91"/>
        <n v="83.14"/>
        <n v="38.71"/>
        <n v="125.38"/>
        <n v="79.099999999999994"/>
        <n v="114.29"/>
        <n v="30.77"/>
        <n v="47.85"/>
        <n v="34.409999999999997"/>
        <n v="40.24"/>
        <n v="60.29"/>
        <n v="25.31"/>
        <n v="35.950000000000003"/>
        <n v="136"/>
        <n v="70.760000000000005"/>
        <n v="66.510000000000005"/>
        <n v="105"/>
        <n v="96.67"/>
        <n v="60.33"/>
        <n v="79.89"/>
        <n v="58.82"/>
        <n v="75.34"/>
        <n v="66.959999999999994"/>
        <n v="227.27"/>
        <n v="307.69"/>
        <n v="50.02"/>
        <n v="72.39"/>
        <n v="95.95"/>
        <n v="41.03"/>
        <n v="56.83"/>
        <n v="137.24"/>
        <n v="75.709999999999994"/>
        <n v="99"/>
        <n v="45.11"/>
        <n v="49.23"/>
        <n v="42.3"/>
        <n v="78.88"/>
        <n v="38.28"/>
        <n v="13.53"/>
        <n v="30.95"/>
        <n v="55.23"/>
        <n v="66.150000000000006"/>
        <n v="54.14"/>
        <n v="104.17"/>
        <n v="59.21"/>
        <n v="119.18"/>
        <n v="24.29"/>
        <n v="40.94"/>
        <n v="38.65"/>
        <n v="107"/>
        <n v="110.5"/>
        <n v="179.28"/>
        <n v="22.91"/>
        <n v="43.13"/>
        <n v="46.89"/>
        <n v="47.41"/>
        <n v="15.13"/>
        <n v="21.1"/>
        <n v="59.12"/>
        <n v="97.92"/>
        <n v="55.13"/>
        <n v="26.54"/>
        <n v="122.54"/>
        <n v="73.239999999999995"/>
        <n v="55.56"/>
        <n v="39.54"/>
        <n v="136.78"/>
        <n v="99.34"/>
        <n v="37.96"/>
        <n v="58.57"/>
        <n v="30.94"/>
        <n v="176.09"/>
        <n v="151.97999999999999"/>
        <n v="22.61"/>
        <n v="18.27"/>
        <n v="82.26"/>
        <n v="68.53"/>
        <n v="68.06"/>
        <n v="72.709999999999994"/>
        <n v="77.19"/>
        <n v="55.97"/>
        <n v="49.69"/>
        <n v="79"/>
        <n v="77.73"/>
        <n v="3.25"/>
        <n v="81.67"/>
        <n v="49.06"/>
        <n v="61.06"/>
        <n v="143.1"/>
        <n v="52.35"/>
        <n v="126.67"/>
        <n v="35.49"/>
        <n v="37.08"/>
        <n v="69.33"/>
        <n v="56.07"/>
        <n v="47.03"/>
        <n v="80.72"/>
        <n v="84.85"/>
        <n v="68.97"/>
        <n v="147.88"/>
        <n v="56.84"/>
        <n v="176.94"/>
        <n v="127.6"/>
        <n v="66.14"/>
        <n v="68.42"/>
        <n v="60.13"/>
        <n v="550.04"/>
        <n v="44.24"/>
        <n v="60.91"/>
        <n v="68.84"/>
        <n v="73.58"/>
        <n v="115.02"/>
        <n v="110.75"/>
        <n v="235.46"/>
        <n v="11.36"/>
        <n v="92.5"/>
        <n v="202.85"/>
        <n v="46.05"/>
        <n v="51"/>
        <n v="31.58"/>
        <n v="53.36"/>
        <n v="36.96"/>
        <n v="81.290000000000006"/>
        <n v="20.079999999999998"/>
        <n v="88.25"/>
        <n v="53.44"/>
        <n v="39.869999999999997"/>
        <n v="145.16"/>
        <n v="64.38"/>
        <n v="62.05"/>
        <n v="66.13"/>
        <n v="73.400000000000006"/>
        <n v="99.5"/>
        <n v="58.79"/>
        <n v="45.35"/>
        <n v="59.17"/>
        <n v="200.49"/>
        <n v="57.26"/>
        <n v="58.06"/>
        <n v="186.8"/>
        <n v="74.12"/>
        <n v="30.71"/>
        <n v="62.67"/>
        <n v="121.36"/>
        <n v="39.74"/>
        <n v="72"/>
        <n v="40.630000000000003"/>
        <n v="38.590000000000003"/>
        <n v="155.94999999999999"/>
        <n v="43.2"/>
        <n v="15.15"/>
        <n v="140"/>
        <n v="80.87"/>
        <n v="53.85"/>
        <n v="30.93"/>
        <n v="67.959999999999994"/>
        <n v="27.14"/>
        <n v="106.84"/>
        <n v="105.52"/>
        <n v="132.96"/>
        <n v="310"/>
        <n v="26.02"/>
        <n v="86.23"/>
        <n v="114.55"/>
        <n v="47.66"/>
        <n v="72.89"/>
        <n v="49.55"/>
        <n v="25.4"/>
        <n v="62.59"/>
        <n v="60.06"/>
        <n v="72.400000000000006"/>
        <n v="100.63"/>
        <n v="25.57"/>
        <n v="202"/>
        <n v="99.54"/>
        <n v="215.25"/>
        <n v="120.55"/>
        <n v="172.23"/>
        <n v="111.11"/>
        <n v="25.46"/>
        <n v="267.64999999999998"/>
        <n v="75.959999999999994"/>
        <n v="50.11"/>
        <n v="55.5"/>
        <n v="166.67"/>
        <n v="47.43"/>
        <n v="64.94"/>
        <n v="74.22"/>
        <n v="106.93"/>
        <n v="74.239999999999995"/>
        <n v="73.33"/>
        <n v="38.42"/>
        <n v="166.97"/>
        <n v="94.91"/>
        <n v="90.82"/>
        <n v="70.03"/>
        <n v="94.9"/>
        <n v="75.37"/>
        <n v="64.459999999999994"/>
        <n v="115"/>
        <n v="93.77"/>
        <n v="35.1"/>
        <n v="174"/>
        <n v="145.41"/>
        <n v="55.06"/>
        <n v="47.33"/>
        <n v="50.56"/>
        <n v="70.23"/>
        <n v="199.18"/>
        <n v="78.52"/>
        <n v="61.82"/>
        <n v="48.34"/>
        <n v="107.25"/>
        <n v="57"/>
        <n v="40.92"/>
        <n v="79.540000000000006"/>
        <n v="72.38"/>
        <n v="38.57"/>
        <n v="107.57"/>
        <n v="70.459999999999994"/>
        <n v="178.57"/>
        <n v="62.63"/>
        <n v="58.9"/>
        <n v="139.56"/>
        <n v="57.39"/>
        <n v="64.290000000000006"/>
        <n v="120.12"/>
        <n v="1008.24"/>
        <n v="63.28"/>
        <n v="25.65"/>
        <n v="47.7"/>
        <n v="56.05"/>
        <n v="81.319999999999993"/>
        <n v="70.17"/>
        <n v="188.56"/>
        <n v="49.51"/>
        <n v="75.459999999999994"/>
        <n v="9.5"/>
        <n v="35.5"/>
        <n v="89.4"/>
        <n v="81.540000000000006"/>
        <n v="88.64"/>
        <n v="13.11"/>
        <n v="315.5"/>
        <n v="128.27000000000001"/>
        <n v="27"/>
        <n v="47.26"/>
        <n v="24.71"/>
        <n v="63.13"/>
        <n v="38.25"/>
        <n v="61.67"/>
        <n v="142.86000000000001"/>
        <n v="10.17"/>
        <n v="81.41"/>
        <n v="93"/>
        <n v="32.36"/>
        <n v="45.83"/>
        <n v="248.5"/>
        <n v="137.08000000000001"/>
        <n v="49.28"/>
        <n v="40.06"/>
        <n v="35.17"/>
        <n v="22.67"/>
        <n v="26.38"/>
        <n v="105.54"/>
        <n v="29.09"/>
        <n v="62"/>
        <n v="217.5"/>
        <n v="84.28"/>
        <n v="33.74"/>
        <n v="37.54"/>
        <n v="11.62"/>
        <n v="60.11"/>
        <n v="59.58"/>
        <n v="82.57"/>
        <n v="45.84"/>
        <n v="4.75"/>
        <n v="63.56"/>
        <n v="65.34"/>
        <n v="147.4"/>
        <n v="166.06"/>
        <n v="75.25"/>
        <n v="1250"/>
        <n v="32.979999999999997"/>
        <n v="86.62"/>
        <n v="41.95"/>
        <n v="23.75"/>
        <n v="163.33000000000001"/>
        <n v="6.75"/>
        <n v="179.12"/>
        <n v="34.950000000000003"/>
        <n v="33.08"/>
        <n v="18.5"/>
        <n v="44.31"/>
        <n v="222.5"/>
        <n v="126.5"/>
        <n v="9.4"/>
        <n v="91.25"/>
        <n v="800"/>
        <n v="80"/>
        <n v="22.83"/>
        <n v="45.79"/>
        <n v="383.33"/>
        <n v="106.97"/>
        <n v="14.33"/>
        <n v="15.67"/>
      </sharedItems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a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a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x v="0"/>
    <b v="0"/>
    <n v="182"/>
    <x v="0"/>
    <s v="film &amp; video/television"/>
    <x v="0"/>
    <x v="0"/>
    <x v="0"/>
    <x v="0"/>
    <x v="0"/>
    <d v="2015-07-23T03:00:00"/>
  </r>
  <r>
    <n v="1"/>
    <x v="1"/>
    <s v="A Hannibal TV Show Fan Convention and Art Collective"/>
    <n v="10275"/>
    <n v="14653"/>
    <x v="0"/>
    <x v="0"/>
    <s v="USD"/>
    <n v="1488464683"/>
    <x v="1"/>
    <b v="0"/>
    <n v="79"/>
    <x v="0"/>
    <s v="film &amp; video/television"/>
    <x v="1"/>
    <x v="1"/>
    <x v="0"/>
    <x v="0"/>
    <x v="1"/>
    <d v="2017-03-02T14:24:43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x v="2"/>
    <b v="0"/>
    <n v="35"/>
    <x v="0"/>
    <s v="film &amp; video/television"/>
    <x v="2"/>
    <x v="2"/>
    <x v="0"/>
    <x v="0"/>
    <x v="2"/>
    <d v="2016-02-15T16:51:23"/>
  </r>
  <r>
    <n v="3"/>
    <x v="3"/>
    <s v="We already produced the *very* beginning of this story. Help us to see it through?"/>
    <n v="10000"/>
    <n v="10390"/>
    <x v="0"/>
    <x v="0"/>
    <s v="USD"/>
    <n v="1407414107"/>
    <x v="3"/>
    <b v="0"/>
    <n v="150"/>
    <x v="0"/>
    <s v="film &amp; video/television"/>
    <x v="3"/>
    <x v="3"/>
    <x v="0"/>
    <x v="0"/>
    <x v="3"/>
    <d v="2014-08-07T12:21:47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x v="4"/>
    <b v="0"/>
    <n v="284"/>
    <x v="0"/>
    <s v="film &amp; video/television"/>
    <x v="4"/>
    <x v="4"/>
    <x v="0"/>
    <x v="0"/>
    <x v="4"/>
    <d v="2015-12-19T20:01:19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x v="5"/>
    <b v="0"/>
    <n v="47"/>
    <x v="0"/>
    <s v="film &amp; video/television"/>
    <x v="5"/>
    <x v="5"/>
    <x v="0"/>
    <x v="0"/>
    <x v="5"/>
    <d v="2016-07-29T05:35:0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x v="6"/>
    <b v="0"/>
    <n v="58"/>
    <x v="0"/>
    <s v="film &amp; video/television"/>
    <x v="6"/>
    <x v="6"/>
    <x v="0"/>
    <x v="0"/>
    <x v="6"/>
    <d v="2014-06-14T01:44:1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x v="7"/>
    <b v="0"/>
    <n v="57"/>
    <x v="0"/>
    <s v="film &amp; video/television"/>
    <x v="7"/>
    <x v="7"/>
    <x v="0"/>
    <x v="0"/>
    <x v="7"/>
    <d v="2016-07-05T01:07:47"/>
  </r>
  <r>
    <n v="8"/>
    <x v="8"/>
    <s v="Help us raise the funds to film our pilot episode!"/>
    <n v="3500"/>
    <n v="3501.52"/>
    <x v="0"/>
    <x v="0"/>
    <s v="USD"/>
    <n v="1460754000"/>
    <x v="8"/>
    <b v="0"/>
    <n v="12"/>
    <x v="0"/>
    <s v="film &amp; video/television"/>
    <x v="8"/>
    <x v="8"/>
    <x v="0"/>
    <x v="0"/>
    <x v="8"/>
    <d v="2016-04-15T21:00:0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x v="9"/>
    <b v="0"/>
    <n v="20"/>
    <x v="0"/>
    <s v="film &amp; video/television"/>
    <x v="9"/>
    <x v="9"/>
    <x v="0"/>
    <x v="0"/>
    <x v="9"/>
    <d v="2016-04-17T02:29:04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x v="10"/>
    <b v="0"/>
    <n v="19"/>
    <x v="0"/>
    <s v="film &amp; video/television"/>
    <x v="7"/>
    <x v="10"/>
    <x v="0"/>
    <x v="0"/>
    <x v="10"/>
    <d v="2014-06-25T01:37:59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x v="11"/>
    <b v="0"/>
    <n v="75"/>
    <x v="0"/>
    <s v="film &amp; video/television"/>
    <x v="10"/>
    <x v="11"/>
    <x v="0"/>
    <x v="0"/>
    <x v="11"/>
    <d v="2016-08-22T03:00:0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x v="12"/>
    <b v="0"/>
    <n v="827"/>
    <x v="0"/>
    <s v="film &amp; video/television"/>
    <x v="11"/>
    <x v="12"/>
    <x v="0"/>
    <x v="0"/>
    <x v="12"/>
    <d v="2014-07-16T03:00:00"/>
  </r>
  <r>
    <n v="13"/>
    <x v="13"/>
    <s v="A travel series hosted by touring musicians that profiles a different American city in each episode."/>
    <n v="3500"/>
    <n v="5599"/>
    <x v="0"/>
    <x v="0"/>
    <s v="USD"/>
    <n v="1466713620"/>
    <x v="13"/>
    <b v="0"/>
    <n v="51"/>
    <x v="0"/>
    <s v="film &amp; video/television"/>
    <x v="12"/>
    <x v="13"/>
    <x v="0"/>
    <x v="0"/>
    <x v="13"/>
    <d v="2016-06-23T20:27:00"/>
  </r>
  <r>
    <n v="14"/>
    <x v="14"/>
    <s v="A highly charged post apocalyptic sci fi series that pulls no punches!"/>
    <n v="6000"/>
    <n v="6056"/>
    <x v="0"/>
    <x v="2"/>
    <s v="AUD"/>
    <n v="1405259940"/>
    <x v="14"/>
    <b v="0"/>
    <n v="41"/>
    <x v="0"/>
    <s v="film &amp; video/television"/>
    <x v="7"/>
    <x v="14"/>
    <x v="0"/>
    <x v="0"/>
    <x v="14"/>
    <d v="2014-07-13T13:59:0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x v="15"/>
    <b v="0"/>
    <n v="98"/>
    <x v="0"/>
    <s v="film &amp; video/television"/>
    <x v="13"/>
    <x v="15"/>
    <x v="0"/>
    <x v="0"/>
    <x v="15"/>
    <d v="2015-09-27T20:14:0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x v="16"/>
    <b v="0"/>
    <n v="70"/>
    <x v="0"/>
    <s v="film &amp; video/television"/>
    <x v="8"/>
    <x v="16"/>
    <x v="0"/>
    <x v="0"/>
    <x v="16"/>
    <d v="2014-06-16T05:30:0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x v="17"/>
    <b v="0"/>
    <n v="36"/>
    <x v="0"/>
    <s v="film &amp; video/television"/>
    <x v="7"/>
    <x v="17"/>
    <x v="0"/>
    <x v="0"/>
    <x v="17"/>
    <d v="2014-11-04T18:33:42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x v="18"/>
    <b v="0"/>
    <n v="342"/>
    <x v="0"/>
    <s v="film &amp; video/television"/>
    <x v="6"/>
    <x v="18"/>
    <x v="0"/>
    <x v="0"/>
    <x v="18"/>
    <d v="2014-09-17T13:00:56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x v="19"/>
    <b v="0"/>
    <n v="22"/>
    <x v="0"/>
    <s v="film &amp; video/television"/>
    <x v="14"/>
    <x v="19"/>
    <x v="0"/>
    <x v="0"/>
    <x v="19"/>
    <d v="2015-07-20T19:35:34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x v="20"/>
    <b v="0"/>
    <n v="25"/>
    <x v="0"/>
    <s v="film &amp; video/television"/>
    <x v="8"/>
    <x v="20"/>
    <x v="0"/>
    <x v="0"/>
    <x v="20"/>
    <d v="2015-09-13T18:11:52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x v="21"/>
    <b v="0"/>
    <n v="101"/>
    <x v="0"/>
    <s v="film &amp; video/television"/>
    <x v="15"/>
    <x v="21"/>
    <x v="0"/>
    <x v="0"/>
    <x v="21"/>
    <d v="2014-09-26T15:03:09"/>
  </r>
  <r>
    <n v="22"/>
    <x v="22"/>
    <s v="Meet Gary, and Troy: Two unlikely friends that investigate &quot;strange phenomenon&quot;."/>
    <n v="350"/>
    <n v="410"/>
    <x v="0"/>
    <x v="0"/>
    <s v="USD"/>
    <n v="1420099140"/>
    <x v="22"/>
    <b v="0"/>
    <n v="8"/>
    <x v="0"/>
    <s v="film &amp; video/television"/>
    <x v="16"/>
    <x v="22"/>
    <x v="0"/>
    <x v="0"/>
    <x v="22"/>
    <d v="2015-01-01T07:59:0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x v="23"/>
    <b v="0"/>
    <n v="23"/>
    <x v="0"/>
    <s v="film &amp; video/television"/>
    <x v="17"/>
    <x v="23"/>
    <x v="0"/>
    <x v="0"/>
    <x v="23"/>
    <d v="2015-04-30T15:20:00"/>
  </r>
  <r>
    <n v="24"/>
    <x v="24"/>
    <s v="STL Up Late is a weekly late night comedy talk show for St. Louis television."/>
    <n v="35000"/>
    <n v="38082.69"/>
    <x v="0"/>
    <x v="0"/>
    <s v="USD"/>
    <n v="1442345940"/>
    <x v="24"/>
    <b v="0"/>
    <n v="574"/>
    <x v="0"/>
    <s v="film &amp; video/television"/>
    <x v="15"/>
    <x v="24"/>
    <x v="0"/>
    <x v="0"/>
    <x v="24"/>
    <d v="2015-09-15T19:39:0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x v="25"/>
    <b v="0"/>
    <n v="14"/>
    <x v="0"/>
    <s v="film &amp; video/television"/>
    <x v="18"/>
    <x v="25"/>
    <x v="0"/>
    <x v="0"/>
    <x v="25"/>
    <d v="2016-01-09T00:36:01"/>
  </r>
  <r>
    <n v="26"/>
    <x v="26"/>
    <s v="Highlighting Sicily's points of light: its extraordinary people. Editing phase is now underway!!!"/>
    <n v="1250"/>
    <n v="1940"/>
    <x v="0"/>
    <x v="0"/>
    <s v="USD"/>
    <n v="1408278144"/>
    <x v="26"/>
    <b v="0"/>
    <n v="19"/>
    <x v="0"/>
    <s v="film &amp; video/television"/>
    <x v="19"/>
    <x v="26"/>
    <x v="0"/>
    <x v="0"/>
    <x v="26"/>
    <d v="2014-08-17T12:22:24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x v="27"/>
    <b v="0"/>
    <n v="150"/>
    <x v="0"/>
    <s v="film &amp; video/television"/>
    <x v="20"/>
    <x v="27"/>
    <x v="0"/>
    <x v="0"/>
    <x v="27"/>
    <d v="2014-11-16T04:57:13"/>
  </r>
  <r>
    <n v="28"/>
    <x v="28"/>
    <s v="John and Brian are on a quest to change people's lives and rehabilitate dogs."/>
    <n v="12000"/>
    <n v="12042"/>
    <x v="0"/>
    <x v="0"/>
    <s v="USD"/>
    <n v="1450307284"/>
    <x v="28"/>
    <b v="0"/>
    <n v="71"/>
    <x v="0"/>
    <s v="film &amp; video/television"/>
    <x v="8"/>
    <x v="28"/>
    <x v="0"/>
    <x v="0"/>
    <x v="28"/>
    <d v="2015-12-16T23:08:04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x v="29"/>
    <b v="0"/>
    <n v="117"/>
    <x v="0"/>
    <s v="film &amp; video/television"/>
    <x v="4"/>
    <x v="29"/>
    <x v="0"/>
    <x v="0"/>
    <x v="29"/>
    <d v="2014-07-22T16:09:28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x v="30"/>
    <b v="0"/>
    <n v="53"/>
    <x v="0"/>
    <s v="film &amp; video/television"/>
    <x v="7"/>
    <x v="30"/>
    <x v="0"/>
    <x v="0"/>
    <x v="30"/>
    <d v="2014-08-21T07:01:55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x v="31"/>
    <b v="0"/>
    <n v="1"/>
    <x v="0"/>
    <s v="film &amp; video/television"/>
    <x v="8"/>
    <x v="31"/>
    <x v="0"/>
    <x v="0"/>
    <x v="31"/>
    <d v="2016-01-25T19:00:34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x v="32"/>
    <b v="0"/>
    <n v="89"/>
    <x v="0"/>
    <s v="film &amp; video/television"/>
    <x v="8"/>
    <x v="32"/>
    <x v="0"/>
    <x v="0"/>
    <x v="32"/>
    <d v="2016-05-13T03:59:0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x v="33"/>
    <b v="0"/>
    <n v="64"/>
    <x v="0"/>
    <s v="film &amp; video/television"/>
    <x v="21"/>
    <x v="33"/>
    <x v="0"/>
    <x v="0"/>
    <x v="33"/>
    <d v="2015-11-08T16:51:41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x v="34"/>
    <b v="0"/>
    <n v="68"/>
    <x v="0"/>
    <s v="film &amp; video/television"/>
    <x v="22"/>
    <x v="34"/>
    <x v="0"/>
    <x v="0"/>
    <x v="34"/>
    <d v="2014-08-05T07:43:21"/>
  </r>
  <r>
    <n v="35"/>
    <x v="35"/>
    <s v="Why Adam? is an independent TV show that explores concepts of basic science in everyday life."/>
    <n v="1000"/>
    <n v="1665"/>
    <x v="0"/>
    <x v="0"/>
    <s v="USD"/>
    <n v="1430179200"/>
    <x v="35"/>
    <b v="0"/>
    <n v="28"/>
    <x v="0"/>
    <s v="film &amp; video/television"/>
    <x v="23"/>
    <x v="35"/>
    <x v="0"/>
    <x v="0"/>
    <x v="35"/>
    <d v="2015-04-28T00:00:00"/>
  </r>
  <r>
    <n v="36"/>
    <x v="36"/>
    <s v="A modern day priest makes an unusual discovery, setting off a chain of events."/>
    <n v="6000"/>
    <n v="8529"/>
    <x v="0"/>
    <x v="0"/>
    <s v="USD"/>
    <n v="1428128525"/>
    <x v="36"/>
    <b v="0"/>
    <n v="44"/>
    <x v="0"/>
    <s v="film &amp; video/television"/>
    <x v="24"/>
    <x v="36"/>
    <x v="0"/>
    <x v="0"/>
    <x v="36"/>
    <d v="2015-04-04T06:22:05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x v="37"/>
    <b v="0"/>
    <n v="253"/>
    <x v="0"/>
    <s v="film &amp; video/television"/>
    <x v="25"/>
    <x v="37"/>
    <x v="0"/>
    <x v="0"/>
    <x v="37"/>
    <d v="2015-02-27T16:37:59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x v="38"/>
    <b v="0"/>
    <n v="66"/>
    <x v="0"/>
    <s v="film &amp; video/television"/>
    <x v="5"/>
    <x v="38"/>
    <x v="0"/>
    <x v="0"/>
    <x v="38"/>
    <d v="2013-05-11T01:22:24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x v="39"/>
    <b v="0"/>
    <n v="217"/>
    <x v="0"/>
    <s v="film &amp; video/television"/>
    <x v="26"/>
    <x v="39"/>
    <x v="0"/>
    <x v="0"/>
    <x v="39"/>
    <d v="2014-05-25T22:59:0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x v="40"/>
    <b v="0"/>
    <n v="16"/>
    <x v="0"/>
    <s v="film &amp; video/television"/>
    <x v="7"/>
    <x v="40"/>
    <x v="0"/>
    <x v="0"/>
    <x v="40"/>
    <d v="2014-06-19T04:00:0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x v="41"/>
    <b v="0"/>
    <n v="19"/>
    <x v="0"/>
    <s v="film &amp; video/television"/>
    <x v="8"/>
    <x v="41"/>
    <x v="0"/>
    <x v="0"/>
    <x v="41"/>
    <d v="2014-10-05T13:39:14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x v="42"/>
    <b v="0"/>
    <n v="169"/>
    <x v="0"/>
    <s v="film &amp; video/television"/>
    <x v="24"/>
    <x v="42"/>
    <x v="0"/>
    <x v="0"/>
    <x v="42"/>
    <d v="2014-12-28T15:20:26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x v="43"/>
    <b v="0"/>
    <n v="263"/>
    <x v="0"/>
    <s v="film &amp; video/television"/>
    <x v="27"/>
    <x v="43"/>
    <x v="0"/>
    <x v="0"/>
    <x v="43"/>
    <d v="2014-07-13T00:00:0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x v="44"/>
    <b v="0"/>
    <n v="15"/>
    <x v="0"/>
    <s v="film &amp; video/television"/>
    <x v="8"/>
    <x v="44"/>
    <x v="0"/>
    <x v="0"/>
    <x v="44"/>
    <d v="2014-10-07T02:22:17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x v="45"/>
    <b v="0"/>
    <n v="61"/>
    <x v="0"/>
    <s v="film &amp; video/television"/>
    <x v="28"/>
    <x v="45"/>
    <x v="0"/>
    <x v="0"/>
    <x v="45"/>
    <d v="2016-04-27T14:58:27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x v="46"/>
    <b v="0"/>
    <n v="45"/>
    <x v="0"/>
    <s v="film &amp; video/television"/>
    <x v="3"/>
    <x v="46"/>
    <x v="0"/>
    <x v="0"/>
    <x v="46"/>
    <d v="2015-12-15T23:09:34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x v="47"/>
    <b v="0"/>
    <n v="70"/>
    <x v="0"/>
    <s v="film &amp; video/television"/>
    <x v="29"/>
    <x v="47"/>
    <x v="0"/>
    <x v="0"/>
    <x v="47"/>
    <d v="2014-12-19T20:40:07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x v="48"/>
    <b v="0"/>
    <n v="38"/>
    <x v="0"/>
    <s v="film &amp; video/television"/>
    <x v="29"/>
    <x v="48"/>
    <x v="0"/>
    <x v="0"/>
    <x v="48"/>
    <d v="2015-03-01T12:00:00"/>
  </r>
  <r>
    <n v="49"/>
    <x v="49"/>
    <s v="Driving Jersey is real people telling real stories."/>
    <n v="12000"/>
    <n v="12000"/>
    <x v="0"/>
    <x v="0"/>
    <s v="USD"/>
    <n v="1445660045"/>
    <x v="49"/>
    <b v="0"/>
    <n v="87"/>
    <x v="0"/>
    <s v="film &amp; video/television"/>
    <x v="8"/>
    <x v="49"/>
    <x v="0"/>
    <x v="0"/>
    <x v="49"/>
    <d v="2015-10-24T04:14:05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x v="50"/>
    <b v="0"/>
    <n v="22"/>
    <x v="0"/>
    <s v="film &amp; video/television"/>
    <x v="8"/>
    <x v="50"/>
    <x v="0"/>
    <x v="0"/>
    <x v="50"/>
    <d v="2015-01-30T17:00:0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x v="51"/>
    <b v="0"/>
    <n v="119"/>
    <x v="0"/>
    <s v="film &amp; video/television"/>
    <x v="30"/>
    <x v="51"/>
    <x v="0"/>
    <x v="0"/>
    <x v="51"/>
    <d v="2015-08-10T22:17:17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x v="52"/>
    <b v="0"/>
    <n v="52"/>
    <x v="0"/>
    <s v="film &amp; video/television"/>
    <x v="31"/>
    <x v="52"/>
    <x v="0"/>
    <x v="0"/>
    <x v="52"/>
    <d v="2014-07-17T16:50:46"/>
  </r>
  <r>
    <n v="53"/>
    <x v="53"/>
    <s v="Delicious TV's Vegan Mashup launching season two on public television"/>
    <n v="3000"/>
    <n v="3289"/>
    <x v="0"/>
    <x v="0"/>
    <s v="USD"/>
    <n v="1396648800"/>
    <x v="53"/>
    <b v="0"/>
    <n v="117"/>
    <x v="0"/>
    <s v="film &amp; video/television"/>
    <x v="5"/>
    <x v="53"/>
    <x v="0"/>
    <x v="0"/>
    <x v="53"/>
    <d v="2014-04-04T22:00:0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x v="54"/>
    <b v="0"/>
    <n v="52"/>
    <x v="0"/>
    <s v="film &amp; video/television"/>
    <x v="7"/>
    <x v="54"/>
    <x v="0"/>
    <x v="0"/>
    <x v="54"/>
    <d v="2015-12-25T17:07:01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x v="55"/>
    <b v="0"/>
    <n v="86"/>
    <x v="0"/>
    <s v="film &amp; video/television"/>
    <x v="32"/>
    <x v="55"/>
    <x v="0"/>
    <x v="0"/>
    <x v="55"/>
    <d v="2016-05-27T23:15:16"/>
  </r>
  <r>
    <n v="56"/>
    <x v="56"/>
    <s v="We want to see more women's cycling on TV - and we need your help to make it happen!"/>
    <n v="8000"/>
    <n v="8581"/>
    <x v="0"/>
    <x v="1"/>
    <s v="GBP"/>
    <n v="1433779200"/>
    <x v="56"/>
    <b v="0"/>
    <n v="174"/>
    <x v="0"/>
    <s v="film &amp; video/television"/>
    <x v="13"/>
    <x v="56"/>
    <x v="0"/>
    <x v="0"/>
    <x v="56"/>
    <d v="2015-06-08T16:00:0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x v="57"/>
    <b v="0"/>
    <n v="69"/>
    <x v="0"/>
    <s v="film &amp; video/television"/>
    <x v="21"/>
    <x v="57"/>
    <x v="0"/>
    <x v="0"/>
    <x v="57"/>
    <d v="2015-04-25T19:59:22"/>
  </r>
  <r>
    <n v="58"/>
    <x v="58"/>
    <s v="Alex thought he knew how the world worked. You live, you die and it's over. He was very, very wrong."/>
    <n v="10000"/>
    <n v="10291"/>
    <x v="0"/>
    <x v="0"/>
    <s v="USD"/>
    <n v="1416423172"/>
    <x v="58"/>
    <b v="0"/>
    <n v="75"/>
    <x v="0"/>
    <s v="film &amp; video/television"/>
    <x v="33"/>
    <x v="58"/>
    <x v="0"/>
    <x v="0"/>
    <x v="58"/>
    <d v="2014-11-19T18:52:52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x v="59"/>
    <b v="0"/>
    <n v="33"/>
    <x v="0"/>
    <s v="film &amp; video/television"/>
    <x v="8"/>
    <x v="59"/>
    <x v="0"/>
    <x v="0"/>
    <x v="59"/>
    <d v="2015-09-14T21:00:0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x v="60"/>
    <b v="0"/>
    <n v="108"/>
    <x v="0"/>
    <s v="film &amp; video/shorts"/>
    <x v="33"/>
    <x v="60"/>
    <x v="0"/>
    <x v="1"/>
    <x v="60"/>
    <d v="2014-03-23T00:00:00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x v="61"/>
    <b v="0"/>
    <n v="23"/>
    <x v="0"/>
    <s v="film &amp; video/shorts"/>
    <x v="34"/>
    <x v="61"/>
    <x v="0"/>
    <x v="1"/>
    <x v="61"/>
    <d v="2013-06-06T19:32:37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x v="62"/>
    <b v="0"/>
    <n v="48"/>
    <x v="0"/>
    <s v="film &amp; video/shorts"/>
    <x v="19"/>
    <x v="62"/>
    <x v="0"/>
    <x v="1"/>
    <x v="62"/>
    <d v="2013-03-03T19:11:18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x v="63"/>
    <b v="0"/>
    <n v="64"/>
    <x v="0"/>
    <s v="film &amp; video/shorts"/>
    <x v="35"/>
    <x v="63"/>
    <x v="0"/>
    <x v="1"/>
    <x v="63"/>
    <d v="2013-12-28T04:59:00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x v="64"/>
    <b v="0"/>
    <n v="24"/>
    <x v="0"/>
    <s v="film &amp; video/shorts"/>
    <x v="36"/>
    <x v="64"/>
    <x v="0"/>
    <x v="1"/>
    <x v="64"/>
    <d v="2013-07-08T00:26:2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x v="65"/>
    <b v="0"/>
    <n v="57"/>
    <x v="0"/>
    <s v="film &amp; video/shorts"/>
    <x v="29"/>
    <x v="65"/>
    <x v="0"/>
    <x v="1"/>
    <x v="65"/>
    <d v="2014-08-11T05:59:00"/>
  </r>
  <r>
    <n v="66"/>
    <x v="66"/>
    <s v="A dark comedy set in the '60s about clinical depression and one night stands."/>
    <n v="2000"/>
    <n v="2372"/>
    <x v="0"/>
    <x v="0"/>
    <s v="USD"/>
    <n v="1468873420"/>
    <x v="66"/>
    <b v="0"/>
    <n v="26"/>
    <x v="0"/>
    <s v="film &amp; video/shorts"/>
    <x v="17"/>
    <x v="66"/>
    <x v="0"/>
    <x v="1"/>
    <x v="66"/>
    <d v="2016-07-18T20:23:40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x v="67"/>
    <b v="0"/>
    <n v="20"/>
    <x v="0"/>
    <s v="film &amp; video/shorts"/>
    <x v="31"/>
    <x v="67"/>
    <x v="0"/>
    <x v="1"/>
    <x v="67"/>
    <d v="2012-07-15T14:00:04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x v="68"/>
    <b v="0"/>
    <n v="36"/>
    <x v="0"/>
    <s v="film &amp; video/shorts"/>
    <x v="37"/>
    <x v="68"/>
    <x v="0"/>
    <x v="1"/>
    <x v="68"/>
    <d v="2014-02-23T13:39:5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x v="69"/>
    <b v="0"/>
    <n v="178"/>
    <x v="0"/>
    <s v="film &amp; video/shorts"/>
    <x v="38"/>
    <x v="69"/>
    <x v="0"/>
    <x v="1"/>
    <x v="69"/>
    <d v="2011-10-02T06:59:00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x v="70"/>
    <b v="0"/>
    <n v="17"/>
    <x v="0"/>
    <s v="film &amp; video/shorts"/>
    <x v="37"/>
    <x v="70"/>
    <x v="0"/>
    <x v="1"/>
    <x v="70"/>
    <d v="2011-09-04T21:30:45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x v="71"/>
    <b v="0"/>
    <n v="32"/>
    <x v="0"/>
    <s v="film &amp; video/shorts"/>
    <x v="39"/>
    <x v="71"/>
    <x v="0"/>
    <x v="1"/>
    <x v="71"/>
    <d v="2012-05-28T06:30:57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x v="72"/>
    <b v="0"/>
    <n v="41"/>
    <x v="0"/>
    <s v="film &amp; video/shorts"/>
    <x v="29"/>
    <x v="72"/>
    <x v="0"/>
    <x v="1"/>
    <x v="72"/>
    <d v="2012-11-15T00:00:00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x v="73"/>
    <b v="0"/>
    <n v="18"/>
    <x v="0"/>
    <s v="film &amp; video/shorts"/>
    <x v="8"/>
    <x v="73"/>
    <x v="0"/>
    <x v="1"/>
    <x v="73"/>
    <d v="2011-05-03T03:59:00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x v="74"/>
    <b v="0"/>
    <n v="29"/>
    <x v="0"/>
    <s v="film &amp; video/shorts"/>
    <x v="40"/>
    <x v="74"/>
    <x v="0"/>
    <x v="1"/>
    <x v="74"/>
    <d v="2016-01-21T11:41:35"/>
  </r>
  <r>
    <n v="75"/>
    <x v="75"/>
    <s v="A teenager named Charlie discovers something new about himself while coping with the loss of his father."/>
    <n v="3500"/>
    <n v="4040"/>
    <x v="0"/>
    <x v="0"/>
    <s v="USD"/>
    <n v="1366693272"/>
    <x v="75"/>
    <b v="0"/>
    <n v="47"/>
    <x v="0"/>
    <s v="film &amp; video/shorts"/>
    <x v="41"/>
    <x v="75"/>
    <x v="0"/>
    <x v="1"/>
    <x v="75"/>
    <d v="2013-04-23T05:01:12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x v="76"/>
    <b v="0"/>
    <n v="15"/>
    <x v="0"/>
    <s v="film &amp; video/shorts"/>
    <x v="42"/>
    <x v="76"/>
    <x v="0"/>
    <x v="1"/>
    <x v="76"/>
    <d v="2011-12-27T17:35:58"/>
  </r>
  <r>
    <n v="77"/>
    <x v="77"/>
    <s v="A short film about a boy searching for companionship in a hermit crab he finds on the beach."/>
    <n v="400"/>
    <n v="1570"/>
    <x v="0"/>
    <x v="0"/>
    <s v="USD"/>
    <n v="1337569140"/>
    <x v="77"/>
    <b v="0"/>
    <n v="26"/>
    <x v="0"/>
    <s v="film &amp; video/shorts"/>
    <x v="43"/>
    <x v="77"/>
    <x v="0"/>
    <x v="1"/>
    <x v="77"/>
    <d v="2012-05-21T02:59:00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x v="78"/>
    <b v="0"/>
    <n v="35"/>
    <x v="0"/>
    <s v="film &amp; video/shorts"/>
    <x v="44"/>
    <x v="78"/>
    <x v="0"/>
    <x v="1"/>
    <x v="78"/>
    <d v="2016-09-01T17:32:0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x v="79"/>
    <b v="0"/>
    <n v="41"/>
    <x v="0"/>
    <s v="film &amp; video/shorts"/>
    <x v="37"/>
    <x v="79"/>
    <x v="0"/>
    <x v="1"/>
    <x v="79"/>
    <d v="2014-04-25T18:38:13"/>
  </r>
  <r>
    <n v="80"/>
    <x v="80"/>
    <s v="What would you do if you ended up at a swingers party with two dead bodies and $20,000 in drug money?"/>
    <n v="12000"/>
    <n v="12870"/>
    <x v="0"/>
    <x v="0"/>
    <s v="USD"/>
    <n v="1386640856"/>
    <x v="80"/>
    <b v="0"/>
    <n v="47"/>
    <x v="0"/>
    <s v="film &amp; video/shorts"/>
    <x v="13"/>
    <x v="80"/>
    <x v="0"/>
    <x v="1"/>
    <x v="80"/>
    <d v="2013-12-10T02:00:56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x v="81"/>
    <b v="0"/>
    <n v="28"/>
    <x v="0"/>
    <s v="film &amp; video/shorts"/>
    <x v="45"/>
    <x v="81"/>
    <x v="0"/>
    <x v="1"/>
    <x v="81"/>
    <d v="2012-07-14T03:02:00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x v="82"/>
    <b v="0"/>
    <n v="100"/>
    <x v="0"/>
    <s v="film &amp; video/shorts"/>
    <x v="8"/>
    <x v="82"/>
    <x v="0"/>
    <x v="1"/>
    <x v="82"/>
    <d v="2011-10-09T19:41:0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x v="83"/>
    <b v="0"/>
    <n v="13"/>
    <x v="0"/>
    <s v="film &amp; video/shorts"/>
    <x v="33"/>
    <x v="83"/>
    <x v="0"/>
    <x v="1"/>
    <x v="83"/>
    <d v="2015-02-22T11:30:00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x v="84"/>
    <b v="0"/>
    <n v="7"/>
    <x v="0"/>
    <s v="film &amp; video/shorts"/>
    <x v="8"/>
    <x v="84"/>
    <x v="0"/>
    <x v="1"/>
    <x v="84"/>
    <d v="2011-05-15T18:11:26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x v="85"/>
    <b v="0"/>
    <n v="21"/>
    <x v="0"/>
    <s v="film &amp; video/shorts"/>
    <x v="9"/>
    <x v="85"/>
    <x v="0"/>
    <x v="1"/>
    <x v="85"/>
    <d v="2011-09-23T03:00:37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x v="86"/>
    <b v="0"/>
    <n v="17"/>
    <x v="0"/>
    <s v="film &amp; video/shorts"/>
    <x v="6"/>
    <x v="86"/>
    <x v="0"/>
    <x v="1"/>
    <x v="86"/>
    <d v="2015-12-27T14:20:45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x v="87"/>
    <b v="0"/>
    <n v="25"/>
    <x v="0"/>
    <s v="film &amp; video/shorts"/>
    <x v="2"/>
    <x v="87"/>
    <x v="0"/>
    <x v="1"/>
    <x v="87"/>
    <d v="2010-06-03T01:41:00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x v="88"/>
    <b v="0"/>
    <n v="60"/>
    <x v="0"/>
    <s v="film &amp; video/shorts"/>
    <x v="33"/>
    <x v="88"/>
    <x v="0"/>
    <x v="1"/>
    <x v="88"/>
    <d v="2014-06-22T15:48:5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x v="89"/>
    <b v="0"/>
    <n v="56"/>
    <x v="0"/>
    <s v="film &amp; video/shorts"/>
    <x v="41"/>
    <x v="89"/>
    <x v="0"/>
    <x v="1"/>
    <x v="89"/>
    <d v="2013-06-02T18:03:12"/>
  </r>
  <r>
    <n v="90"/>
    <x v="90"/>
    <s v="We're looking for funding to help submit a short film to film festivals."/>
    <n v="500"/>
    <n v="502"/>
    <x v="0"/>
    <x v="0"/>
    <s v="USD"/>
    <n v="1310454499"/>
    <x v="90"/>
    <b v="0"/>
    <n v="16"/>
    <x v="0"/>
    <s v="film &amp; video/shorts"/>
    <x v="8"/>
    <x v="90"/>
    <x v="0"/>
    <x v="1"/>
    <x v="90"/>
    <d v="2011-07-12T07:08:19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x v="91"/>
    <b v="0"/>
    <n v="46"/>
    <x v="0"/>
    <s v="film &amp; video/shorts"/>
    <x v="28"/>
    <x v="91"/>
    <x v="0"/>
    <x v="1"/>
    <x v="91"/>
    <d v="2011-05-17T09:39:24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x v="92"/>
    <b v="0"/>
    <n v="43"/>
    <x v="0"/>
    <s v="film &amp; video/shorts"/>
    <x v="2"/>
    <x v="92"/>
    <x v="0"/>
    <x v="1"/>
    <x v="92"/>
    <d v="2017-02-01T08:00:00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x v="93"/>
    <b v="0"/>
    <n v="15"/>
    <x v="0"/>
    <s v="film &amp; video/shorts"/>
    <x v="38"/>
    <x v="93"/>
    <x v="0"/>
    <x v="1"/>
    <x v="93"/>
    <d v="2012-07-03T21:00:00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x v="94"/>
    <b v="0"/>
    <n v="12"/>
    <x v="0"/>
    <s v="film &amp; video/shorts"/>
    <x v="3"/>
    <x v="94"/>
    <x v="0"/>
    <x v="1"/>
    <x v="94"/>
    <d v="2014-04-07T17:13:42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x v="95"/>
    <b v="0"/>
    <n v="21"/>
    <x v="0"/>
    <s v="film &amp; video/shorts"/>
    <x v="26"/>
    <x v="95"/>
    <x v="0"/>
    <x v="1"/>
    <x v="95"/>
    <d v="2012-02-26T00:07:2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x v="96"/>
    <b v="0"/>
    <n v="34"/>
    <x v="0"/>
    <s v="film &amp; video/shorts"/>
    <x v="41"/>
    <x v="96"/>
    <x v="0"/>
    <x v="1"/>
    <x v="96"/>
    <d v="2010-08-01T03:00:00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x v="97"/>
    <b v="0"/>
    <n v="8"/>
    <x v="0"/>
    <s v="film &amp; video/shorts"/>
    <x v="6"/>
    <x v="97"/>
    <x v="0"/>
    <x v="1"/>
    <x v="97"/>
    <d v="2011-07-12T03:14:42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x v="98"/>
    <b v="0"/>
    <n v="60"/>
    <x v="0"/>
    <s v="film &amp; video/shorts"/>
    <x v="6"/>
    <x v="98"/>
    <x v="0"/>
    <x v="1"/>
    <x v="98"/>
    <d v="2012-12-07T23:30:00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x v="99"/>
    <b v="0"/>
    <n v="39"/>
    <x v="0"/>
    <s v="film &amp; video/shorts"/>
    <x v="6"/>
    <x v="99"/>
    <x v="0"/>
    <x v="1"/>
    <x v="99"/>
    <d v="2014-01-22T21:39:59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x v="100"/>
    <b v="0"/>
    <n v="26"/>
    <x v="0"/>
    <s v="film &amp; video/shorts"/>
    <x v="8"/>
    <x v="100"/>
    <x v="0"/>
    <x v="1"/>
    <x v="100"/>
    <d v="2012-11-04T19:04:46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x v="101"/>
    <b v="0"/>
    <n v="35"/>
    <x v="0"/>
    <s v="film &amp; video/shorts"/>
    <x v="8"/>
    <x v="101"/>
    <x v="0"/>
    <x v="1"/>
    <x v="101"/>
    <d v="2013-01-24T18:38:30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x v="102"/>
    <b v="0"/>
    <n v="65"/>
    <x v="0"/>
    <s v="film &amp; video/shorts"/>
    <x v="30"/>
    <x v="102"/>
    <x v="0"/>
    <x v="1"/>
    <x v="102"/>
    <d v="2010-12-23T03:08:53"/>
  </r>
  <r>
    <n v="103"/>
    <x v="103"/>
    <s v="Three friends in their twenties are trying to do the impossible - have fun on a casual Friday night."/>
    <n v="1300"/>
    <n v="1367"/>
    <x v="0"/>
    <x v="1"/>
    <s v="GBP"/>
    <n v="1394220030"/>
    <x v="103"/>
    <b v="0"/>
    <n v="49"/>
    <x v="0"/>
    <s v="film &amp; video/shorts"/>
    <x v="2"/>
    <x v="103"/>
    <x v="0"/>
    <x v="1"/>
    <x v="103"/>
    <d v="2014-03-07T19:20:30"/>
  </r>
  <r>
    <n v="104"/>
    <x v="104"/>
    <s v="UCF short film about an old man, his love for music, and his misplaced trumpet.  "/>
    <n v="500"/>
    <n v="600"/>
    <x v="0"/>
    <x v="0"/>
    <s v="USD"/>
    <n v="1301792400"/>
    <x v="104"/>
    <b v="0"/>
    <n v="10"/>
    <x v="0"/>
    <s v="film &amp; video/shorts"/>
    <x v="28"/>
    <x v="88"/>
    <x v="0"/>
    <x v="1"/>
    <x v="104"/>
    <d v="2011-04-03T01:00:00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x v="105"/>
    <b v="0"/>
    <n v="60"/>
    <x v="0"/>
    <s v="film &amp; video/shorts"/>
    <x v="13"/>
    <x v="104"/>
    <x v="0"/>
    <x v="1"/>
    <x v="105"/>
    <d v="2016-05-14T00:00:00"/>
  </r>
  <r>
    <n v="106"/>
    <x v="106"/>
    <s v="A Boy. A Girl. A Car. A Serial Killer."/>
    <n v="5000"/>
    <n v="5025"/>
    <x v="0"/>
    <x v="0"/>
    <s v="USD"/>
    <n v="1333391901"/>
    <x v="106"/>
    <b v="0"/>
    <n v="27"/>
    <x v="0"/>
    <s v="film &amp; video/shorts"/>
    <x v="7"/>
    <x v="105"/>
    <x v="0"/>
    <x v="1"/>
    <x v="106"/>
    <d v="2012-04-02T18:38:2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x v="107"/>
    <b v="0"/>
    <n v="69"/>
    <x v="0"/>
    <s v="film &amp; video/shorts"/>
    <x v="21"/>
    <x v="106"/>
    <x v="0"/>
    <x v="1"/>
    <x v="107"/>
    <d v="2011-04-24T23:34:47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x v="108"/>
    <b v="0"/>
    <n v="47"/>
    <x v="0"/>
    <s v="film &amp; video/shorts"/>
    <x v="46"/>
    <x v="107"/>
    <x v="0"/>
    <x v="1"/>
    <x v="108"/>
    <d v="2013-05-31T14:42:50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x v="109"/>
    <b v="0"/>
    <n v="47"/>
    <x v="0"/>
    <s v="film &amp; video/shorts"/>
    <x v="47"/>
    <x v="108"/>
    <x v="0"/>
    <x v="1"/>
    <x v="109"/>
    <d v="2011-02-26T00:37:10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x v="110"/>
    <b v="0"/>
    <n v="26"/>
    <x v="0"/>
    <s v="film &amp; video/shorts"/>
    <x v="26"/>
    <x v="109"/>
    <x v="0"/>
    <x v="1"/>
    <x v="110"/>
    <d v="2013-11-14T05:59:00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x v="111"/>
    <b v="0"/>
    <n v="53"/>
    <x v="0"/>
    <s v="film &amp; video/shorts"/>
    <x v="19"/>
    <x v="110"/>
    <x v="0"/>
    <x v="1"/>
    <x v="111"/>
    <d v="2015-05-31T07:59:47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x v="112"/>
    <b v="0"/>
    <n v="81"/>
    <x v="0"/>
    <s v="film &amp; video/shorts"/>
    <x v="3"/>
    <x v="111"/>
    <x v="0"/>
    <x v="1"/>
    <x v="112"/>
    <d v="2014-04-13T02:00:00"/>
  </r>
  <r>
    <n v="113"/>
    <x v="113"/>
    <s v="A living memorial for all those dealing with trauma, grief and loss."/>
    <n v="5000"/>
    <n v="7050"/>
    <x v="0"/>
    <x v="0"/>
    <s v="USD"/>
    <n v="1312642800"/>
    <x v="113"/>
    <b v="0"/>
    <n v="78"/>
    <x v="0"/>
    <s v="film &amp; video/shorts"/>
    <x v="48"/>
    <x v="112"/>
    <x v="0"/>
    <x v="1"/>
    <x v="113"/>
    <d v="2011-08-06T15:00:00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x v="114"/>
    <b v="0"/>
    <n v="35"/>
    <x v="0"/>
    <s v="film &amp; video/shorts"/>
    <x v="33"/>
    <x v="113"/>
    <x v="0"/>
    <x v="1"/>
    <x v="114"/>
    <d v="2012-01-13T06:34:48"/>
  </r>
  <r>
    <n v="115"/>
    <x v="115"/>
    <s v="Never judge a book (or a lover) by their cover."/>
    <n v="450"/>
    <n v="632"/>
    <x v="0"/>
    <x v="0"/>
    <s v="USD"/>
    <n v="1328377444"/>
    <x v="115"/>
    <b v="0"/>
    <n v="22"/>
    <x v="0"/>
    <s v="film &amp; video/shorts"/>
    <x v="49"/>
    <x v="114"/>
    <x v="0"/>
    <x v="1"/>
    <x v="115"/>
    <d v="2012-02-04T17:44:04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x v="116"/>
    <b v="0"/>
    <n v="57"/>
    <x v="0"/>
    <s v="film &amp; video/shorts"/>
    <x v="35"/>
    <x v="115"/>
    <x v="0"/>
    <x v="1"/>
    <x v="116"/>
    <d v="2011-04-08T10:55:55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x v="117"/>
    <b v="0"/>
    <n v="27"/>
    <x v="0"/>
    <s v="film &amp; video/shorts"/>
    <x v="8"/>
    <x v="116"/>
    <x v="0"/>
    <x v="1"/>
    <x v="117"/>
    <d v="2010-06-09T19:00:00"/>
  </r>
  <r>
    <n v="118"/>
    <x v="118"/>
    <s v="When a ruthless hit-man is 'denounced' from the mafia, his old enemies declare war."/>
    <n v="5000"/>
    <n v="5651.58"/>
    <x v="0"/>
    <x v="0"/>
    <s v="USD"/>
    <n v="1311902236"/>
    <x v="118"/>
    <b v="0"/>
    <n v="39"/>
    <x v="0"/>
    <s v="film &amp; video/shorts"/>
    <x v="40"/>
    <x v="117"/>
    <x v="0"/>
    <x v="1"/>
    <x v="118"/>
    <d v="2011-07-29T01:17:16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x v="119"/>
    <b v="0"/>
    <n v="37"/>
    <x v="0"/>
    <s v="film &amp; video/shorts"/>
    <x v="2"/>
    <x v="118"/>
    <x v="0"/>
    <x v="1"/>
    <x v="119"/>
    <d v="2011-08-13T23:00:00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x v="120"/>
    <b v="0"/>
    <n v="1"/>
    <x v="1"/>
    <s v="film &amp; video/science fiction"/>
    <x v="50"/>
    <x v="119"/>
    <x v="0"/>
    <x v="2"/>
    <x v="120"/>
    <d v="2016-10-03T01:11:47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x v="121"/>
    <b v="0"/>
    <n v="1"/>
    <x v="1"/>
    <s v="film &amp; video/science fiction"/>
    <x v="50"/>
    <x v="120"/>
    <x v="0"/>
    <x v="2"/>
    <x v="121"/>
    <d v="2015-04-18T10:16:00"/>
  </r>
  <r>
    <n v="122"/>
    <x v="122"/>
    <s v="My ambition for this knows no bounds.  Seeing Sephoria in a live-action is a dream of mine."/>
    <n v="100000000"/>
    <n v="0"/>
    <x v="1"/>
    <x v="0"/>
    <s v="USD"/>
    <n v="1476094907"/>
    <x v="122"/>
    <b v="0"/>
    <n v="0"/>
    <x v="1"/>
    <s v="film &amp; video/science fiction"/>
    <x v="50"/>
    <x v="121"/>
    <x v="0"/>
    <x v="2"/>
    <x v="122"/>
    <d v="2016-10-10T10:21:47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x v="123"/>
    <b v="0"/>
    <n v="6"/>
    <x v="1"/>
    <s v="film &amp; video/science fiction"/>
    <x v="50"/>
    <x v="122"/>
    <x v="0"/>
    <x v="2"/>
    <x v="123"/>
    <d v="2014-10-28T22:00:00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x v="124"/>
    <b v="0"/>
    <n v="0"/>
    <x v="1"/>
    <s v="film &amp; video/science fiction"/>
    <x v="50"/>
    <x v="121"/>
    <x v="0"/>
    <x v="2"/>
    <x v="124"/>
    <d v="2015-05-15T22:17:2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x v="125"/>
    <b v="0"/>
    <n v="6"/>
    <x v="1"/>
    <s v="film &amp; video/science fiction"/>
    <x v="51"/>
    <x v="123"/>
    <x v="0"/>
    <x v="2"/>
    <x v="125"/>
    <d v="2017-02-03T23:51:20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x v="126"/>
    <b v="0"/>
    <n v="13"/>
    <x v="1"/>
    <s v="film &amp; video/science fiction"/>
    <x v="52"/>
    <x v="124"/>
    <x v="0"/>
    <x v="2"/>
    <x v="126"/>
    <d v="2015-06-11T02:00:00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x v="127"/>
    <b v="0"/>
    <n v="4"/>
    <x v="1"/>
    <s v="film &amp; video/science fiction"/>
    <x v="53"/>
    <x v="125"/>
    <x v="0"/>
    <x v="2"/>
    <x v="127"/>
    <d v="2015-04-03T13:59:01"/>
  </r>
  <r>
    <n v="128"/>
    <x v="128"/>
    <s v="A Science Fiction film filled with entertainment and Excitement"/>
    <n v="100000"/>
    <n v="1867"/>
    <x v="1"/>
    <x v="0"/>
    <s v="USD"/>
    <n v="1476941293"/>
    <x v="128"/>
    <b v="0"/>
    <n v="6"/>
    <x v="1"/>
    <s v="film &amp; video/science fiction"/>
    <x v="53"/>
    <x v="126"/>
    <x v="0"/>
    <x v="2"/>
    <x v="128"/>
    <d v="2016-10-20T05:28:13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x v="129"/>
    <b v="0"/>
    <n v="0"/>
    <x v="1"/>
    <s v="film &amp; video/science fiction"/>
    <x v="50"/>
    <x v="121"/>
    <x v="0"/>
    <x v="2"/>
    <x v="129"/>
    <d v="2014-10-30T22:29:43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x v="130"/>
    <b v="0"/>
    <n v="0"/>
    <x v="1"/>
    <s v="film &amp; video/science fiction"/>
    <x v="50"/>
    <x v="121"/>
    <x v="0"/>
    <x v="2"/>
    <x v="130"/>
    <d v="2014-06-16T20:16:00"/>
  </r>
  <r>
    <n v="131"/>
    <x v="131"/>
    <s v="I"/>
    <n v="1200"/>
    <n v="0"/>
    <x v="1"/>
    <x v="0"/>
    <s v="USD"/>
    <n v="1467763200"/>
    <x v="131"/>
    <b v="0"/>
    <n v="0"/>
    <x v="1"/>
    <s v="film &amp; video/science fiction"/>
    <x v="50"/>
    <x v="121"/>
    <x v="0"/>
    <x v="2"/>
    <x v="131"/>
    <d v="2016-07-06T00:00:00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x v="132"/>
    <b v="0"/>
    <n v="81"/>
    <x v="1"/>
    <s v="film &amp; video/science fiction"/>
    <x v="54"/>
    <x v="127"/>
    <x v="0"/>
    <x v="2"/>
    <x v="132"/>
    <d v="2014-11-07T20:30:07"/>
  </r>
  <r>
    <n v="133"/>
    <x v="133"/>
    <s v="Invasion from outer space sights, to weird to imagine destruction too monstrous to escape"/>
    <n v="71764"/>
    <n v="0"/>
    <x v="1"/>
    <x v="0"/>
    <s v="USD"/>
    <n v="1464715860"/>
    <x v="133"/>
    <b v="0"/>
    <n v="0"/>
    <x v="1"/>
    <s v="film &amp; video/science fiction"/>
    <x v="50"/>
    <x v="121"/>
    <x v="0"/>
    <x v="2"/>
    <x v="133"/>
    <d v="2016-05-31T17:31:00"/>
  </r>
  <r>
    <n v="134"/>
    <x v="134"/>
    <s v="steampunk  remake of &quot;a Christmas carol&quot;"/>
    <n v="5000"/>
    <n v="0"/>
    <x v="1"/>
    <x v="0"/>
    <s v="USD"/>
    <n v="1441386000"/>
    <x v="134"/>
    <b v="0"/>
    <n v="0"/>
    <x v="1"/>
    <s v="film &amp; video/science fiction"/>
    <x v="50"/>
    <x v="121"/>
    <x v="0"/>
    <x v="2"/>
    <x v="134"/>
    <d v="2015-09-04T17:00:00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x v="135"/>
    <b v="0"/>
    <n v="5"/>
    <x v="1"/>
    <s v="film &amp; video/science fiction"/>
    <x v="55"/>
    <x v="128"/>
    <x v="0"/>
    <x v="2"/>
    <x v="135"/>
    <d v="2014-07-01T19:00:00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x v="136"/>
    <b v="0"/>
    <n v="0"/>
    <x v="1"/>
    <s v="film &amp; video/science fiction"/>
    <x v="50"/>
    <x v="121"/>
    <x v="0"/>
    <x v="2"/>
    <x v="136"/>
    <d v="2015-05-16T10:16:00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x v="137"/>
    <b v="0"/>
    <n v="0"/>
    <x v="1"/>
    <s v="film &amp; video/science fiction"/>
    <x v="50"/>
    <x v="121"/>
    <x v="0"/>
    <x v="2"/>
    <x v="137"/>
    <d v="2015-10-12T13:46:33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x v="138"/>
    <b v="0"/>
    <n v="58"/>
    <x v="1"/>
    <s v="film &amp; video/science fiction"/>
    <x v="56"/>
    <x v="129"/>
    <x v="0"/>
    <x v="2"/>
    <x v="138"/>
    <d v="2015-08-01T04:59:00"/>
  </r>
  <r>
    <n v="139"/>
    <x v="139"/>
    <s v="When  Rome is infected with a zombie plague, Lucius Agrippa and a small group fights for survival"/>
    <n v="500"/>
    <n v="500"/>
    <x v="1"/>
    <x v="0"/>
    <s v="USD"/>
    <n v="1436738772"/>
    <x v="139"/>
    <b v="0"/>
    <n v="1"/>
    <x v="1"/>
    <s v="film &amp; video/science fiction"/>
    <x v="8"/>
    <x v="130"/>
    <x v="0"/>
    <x v="2"/>
    <x v="139"/>
    <d v="2015-07-12T22:06:1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x v="140"/>
    <b v="0"/>
    <n v="0"/>
    <x v="1"/>
    <s v="film &amp; video/science fiction"/>
    <x v="50"/>
    <x v="121"/>
    <x v="0"/>
    <x v="2"/>
    <x v="140"/>
    <d v="2015-03-20T03:45:3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x v="141"/>
    <b v="0"/>
    <n v="28"/>
    <x v="1"/>
    <s v="film &amp; video/science fiction"/>
    <x v="57"/>
    <x v="131"/>
    <x v="0"/>
    <x v="2"/>
    <x v="141"/>
    <d v="2015-05-31T03:40:23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x v="142"/>
    <b v="0"/>
    <n v="1"/>
    <x v="1"/>
    <s v="film &amp; video/science fiction"/>
    <x v="50"/>
    <x v="119"/>
    <x v="0"/>
    <x v="2"/>
    <x v="142"/>
    <d v="2014-11-16T22:26:18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x v="143"/>
    <b v="0"/>
    <n v="0"/>
    <x v="1"/>
    <s v="film &amp; video/science fiction"/>
    <x v="50"/>
    <x v="121"/>
    <x v="0"/>
    <x v="2"/>
    <x v="143"/>
    <d v="2016-09-03T05:55:00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x v="144"/>
    <b v="0"/>
    <n v="37"/>
    <x v="1"/>
    <s v="film &amp; video/science fiction"/>
    <x v="58"/>
    <x v="132"/>
    <x v="0"/>
    <x v="2"/>
    <x v="144"/>
    <d v="2015-04-13T17:17:5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x v="145"/>
    <b v="0"/>
    <n v="9"/>
    <x v="1"/>
    <s v="film &amp; video/science fiction"/>
    <x v="59"/>
    <x v="133"/>
    <x v="0"/>
    <x v="2"/>
    <x v="145"/>
    <d v="2015-08-11T13:00:5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x v="146"/>
    <b v="0"/>
    <n v="3"/>
    <x v="1"/>
    <s v="film &amp; video/science fiction"/>
    <x v="60"/>
    <x v="134"/>
    <x v="0"/>
    <x v="2"/>
    <x v="146"/>
    <d v="2017-01-18T00:23:18"/>
  </r>
  <r>
    <n v="147"/>
    <x v="147"/>
    <s v="Film makers catch live footage beyond their wildest dreams."/>
    <n v="7000"/>
    <n v="0"/>
    <x v="1"/>
    <x v="1"/>
    <s v="GBP"/>
    <n v="1420741080"/>
    <x v="147"/>
    <b v="0"/>
    <n v="0"/>
    <x v="1"/>
    <s v="film &amp; video/science fiction"/>
    <x v="50"/>
    <x v="121"/>
    <x v="0"/>
    <x v="2"/>
    <x v="147"/>
    <d v="2015-01-08T18:18:00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x v="148"/>
    <b v="0"/>
    <n v="2"/>
    <x v="1"/>
    <s v="film &amp; video/science fiction"/>
    <x v="50"/>
    <x v="135"/>
    <x v="0"/>
    <x v="2"/>
    <x v="148"/>
    <d v="2016-02-27T06:45:36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x v="149"/>
    <b v="0"/>
    <n v="6"/>
    <x v="1"/>
    <s v="film &amp; video/science fiction"/>
    <x v="60"/>
    <x v="136"/>
    <x v="0"/>
    <x v="2"/>
    <x v="149"/>
    <d v="2014-12-25T08:00:00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x v="150"/>
    <b v="0"/>
    <n v="67"/>
    <x v="1"/>
    <s v="film &amp; video/science fiction"/>
    <x v="61"/>
    <x v="137"/>
    <x v="0"/>
    <x v="2"/>
    <x v="150"/>
    <d v="2015-05-26T03:53:0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x v="151"/>
    <b v="0"/>
    <n v="5"/>
    <x v="1"/>
    <s v="film &amp; video/science fiction"/>
    <x v="50"/>
    <x v="138"/>
    <x v="0"/>
    <x v="2"/>
    <x v="151"/>
    <d v="2015-06-18T13:13:11"/>
  </r>
  <r>
    <n v="152"/>
    <x v="152"/>
    <s v="The Great Dark is a journey through the unimaginable...and un foreseeable..."/>
    <n v="380000"/>
    <n v="30"/>
    <x v="1"/>
    <x v="0"/>
    <s v="USD"/>
    <n v="1411437100"/>
    <x v="152"/>
    <b v="0"/>
    <n v="2"/>
    <x v="1"/>
    <s v="film &amp; video/science fiction"/>
    <x v="50"/>
    <x v="2"/>
    <x v="0"/>
    <x v="2"/>
    <x v="152"/>
    <d v="2014-09-23T01:51:40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x v="153"/>
    <b v="0"/>
    <n v="10"/>
    <x v="1"/>
    <s v="film &amp; video/science fiction"/>
    <x v="60"/>
    <x v="139"/>
    <x v="0"/>
    <x v="2"/>
    <x v="153"/>
    <d v="2014-12-02T15:04:04"/>
  </r>
  <r>
    <n v="154"/>
    <x v="154"/>
    <s v="Fiction Becomes Reality in this non-profit science fiction, stop motion, and fantasy fan film."/>
    <n v="1500"/>
    <n v="40"/>
    <x v="1"/>
    <x v="0"/>
    <s v="USD"/>
    <n v="1433336895"/>
    <x v="154"/>
    <b v="0"/>
    <n v="3"/>
    <x v="1"/>
    <s v="film &amp; video/science fiction"/>
    <x v="56"/>
    <x v="140"/>
    <x v="0"/>
    <x v="2"/>
    <x v="154"/>
    <d v="2015-06-03T13:08:15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x v="155"/>
    <b v="0"/>
    <n v="4"/>
    <x v="1"/>
    <s v="film &amp; video/science fiction"/>
    <x v="50"/>
    <x v="141"/>
    <x v="0"/>
    <x v="2"/>
    <x v="155"/>
    <d v="2015-07-23T13:25:35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x v="156"/>
    <b v="0"/>
    <n v="15"/>
    <x v="1"/>
    <s v="film &amp; video/science fiction"/>
    <x v="62"/>
    <x v="142"/>
    <x v="0"/>
    <x v="2"/>
    <x v="156"/>
    <d v="2014-08-03T02:59:56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x v="157"/>
    <b v="0"/>
    <n v="2"/>
    <x v="1"/>
    <s v="film &amp; video/science fiction"/>
    <x v="50"/>
    <x v="143"/>
    <x v="0"/>
    <x v="2"/>
    <x v="157"/>
    <d v="2016-02-26T21:52:5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x v="158"/>
    <b v="0"/>
    <n v="0"/>
    <x v="1"/>
    <s v="film &amp; video/science fiction"/>
    <x v="50"/>
    <x v="121"/>
    <x v="0"/>
    <x v="2"/>
    <x v="158"/>
    <d v="2014-10-22T01:50:28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x v="159"/>
    <b v="0"/>
    <n v="1"/>
    <x v="1"/>
    <s v="film &amp; video/science fiction"/>
    <x v="50"/>
    <x v="119"/>
    <x v="0"/>
    <x v="2"/>
    <x v="159"/>
    <d v="2016-07-03T10:25:45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x v="160"/>
    <b v="0"/>
    <n v="0"/>
    <x v="1"/>
    <s v="film &amp; video/drama"/>
    <x v="50"/>
    <x v="121"/>
    <x v="0"/>
    <x v="3"/>
    <x v="160"/>
    <d v="2015-08-15T21:54:51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x v="161"/>
    <b v="0"/>
    <n v="1"/>
    <x v="1"/>
    <s v="film &amp; video/drama"/>
    <x v="50"/>
    <x v="144"/>
    <x v="0"/>
    <x v="3"/>
    <x v="161"/>
    <d v="2014-07-02T16:29:55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x v="162"/>
    <b v="0"/>
    <n v="10"/>
    <x v="1"/>
    <s v="film &amp; video/drama"/>
    <x v="63"/>
    <x v="145"/>
    <x v="0"/>
    <x v="3"/>
    <x v="162"/>
    <d v="2014-08-16T23:42:00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x v="163"/>
    <b v="0"/>
    <n v="0"/>
    <x v="1"/>
    <s v="film &amp; video/drama"/>
    <x v="50"/>
    <x v="121"/>
    <x v="0"/>
    <x v="3"/>
    <x v="163"/>
    <d v="2015-10-01T00:00:00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x v="164"/>
    <b v="0"/>
    <n v="7"/>
    <x v="1"/>
    <s v="film &amp; video/drama"/>
    <x v="60"/>
    <x v="146"/>
    <x v="0"/>
    <x v="3"/>
    <x v="164"/>
    <d v="2014-09-19T18:18:21"/>
  </r>
  <r>
    <n v="165"/>
    <x v="165"/>
    <s v="A teacher. A boy. The beach and a heatwave that drove them all insane."/>
    <n v="17000"/>
    <n v="0"/>
    <x v="2"/>
    <x v="1"/>
    <s v="GBP"/>
    <n v="1452613724"/>
    <x v="165"/>
    <b v="0"/>
    <n v="0"/>
    <x v="1"/>
    <s v="film &amp; video/drama"/>
    <x v="50"/>
    <x v="121"/>
    <x v="0"/>
    <x v="3"/>
    <x v="165"/>
    <d v="2016-01-12T15:48:44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x v="166"/>
    <b v="0"/>
    <n v="1"/>
    <x v="1"/>
    <s v="film &amp; video/drama"/>
    <x v="64"/>
    <x v="147"/>
    <x v="0"/>
    <x v="3"/>
    <x v="166"/>
    <d v="2017-01-16T01:49:22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x v="167"/>
    <b v="0"/>
    <n v="2"/>
    <x v="1"/>
    <s v="film &amp; video/drama"/>
    <x v="50"/>
    <x v="148"/>
    <x v="0"/>
    <x v="3"/>
    <x v="167"/>
    <d v="2015-08-04T22:15:35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x v="168"/>
    <b v="0"/>
    <n v="3"/>
    <x v="1"/>
    <s v="film &amp; video/drama"/>
    <x v="65"/>
    <x v="149"/>
    <x v="0"/>
    <x v="3"/>
    <x v="168"/>
    <d v="2015-03-19T19:02:50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x v="169"/>
    <b v="0"/>
    <n v="10"/>
    <x v="1"/>
    <s v="film &amp; video/drama"/>
    <x v="66"/>
    <x v="150"/>
    <x v="0"/>
    <x v="3"/>
    <x v="169"/>
    <d v="2014-10-18T12:07:39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x v="170"/>
    <b v="0"/>
    <n v="10"/>
    <x v="1"/>
    <s v="film &amp; video/drama"/>
    <x v="56"/>
    <x v="151"/>
    <x v="0"/>
    <x v="3"/>
    <x v="170"/>
    <d v="2015-08-30T05:28:00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x v="171"/>
    <b v="0"/>
    <n v="1"/>
    <x v="1"/>
    <s v="film &amp; video/drama"/>
    <x v="50"/>
    <x v="120"/>
    <x v="0"/>
    <x v="3"/>
    <x v="171"/>
    <d v="2016-08-12T04:20:14"/>
  </r>
  <r>
    <n v="172"/>
    <x v="172"/>
    <s v="A short film on the rarest mammal and the second most endangered freshwater river dolphin, in Pakistan."/>
    <n v="95000"/>
    <n v="0"/>
    <x v="2"/>
    <x v="0"/>
    <s v="USD"/>
    <n v="1426753723"/>
    <x v="172"/>
    <b v="0"/>
    <n v="0"/>
    <x v="1"/>
    <s v="film &amp; video/drama"/>
    <x v="50"/>
    <x v="121"/>
    <x v="0"/>
    <x v="3"/>
    <x v="172"/>
    <d v="2015-03-19T08:28:4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x v="173"/>
    <b v="0"/>
    <n v="0"/>
    <x v="1"/>
    <s v="film &amp; video/drama"/>
    <x v="50"/>
    <x v="121"/>
    <x v="0"/>
    <x v="3"/>
    <x v="173"/>
    <d v="2015-02-28T13:45:08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x v="174"/>
    <b v="0"/>
    <n v="0"/>
    <x v="1"/>
    <s v="film &amp; video/drama"/>
    <x v="50"/>
    <x v="121"/>
    <x v="0"/>
    <x v="3"/>
    <x v="174"/>
    <d v="2015-05-08T18:12:56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x v="175"/>
    <b v="0"/>
    <n v="26"/>
    <x v="1"/>
    <s v="film &amp; video/drama"/>
    <x v="52"/>
    <x v="34"/>
    <x v="0"/>
    <x v="3"/>
    <x v="175"/>
    <d v="2014-08-29T18:40:11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x v="176"/>
    <b v="0"/>
    <n v="0"/>
    <x v="1"/>
    <s v="film &amp; video/drama"/>
    <x v="50"/>
    <x v="121"/>
    <x v="0"/>
    <x v="3"/>
    <x v="176"/>
    <d v="2015-08-05T19:46:39"/>
  </r>
  <r>
    <n v="177"/>
    <x v="177"/>
    <s v="I'm making a modern day version of the bible story &quot; The Good Samaritan&quot;"/>
    <n v="450"/>
    <n v="180"/>
    <x v="2"/>
    <x v="0"/>
    <s v="USD"/>
    <n v="1427155726"/>
    <x v="177"/>
    <b v="0"/>
    <n v="7"/>
    <x v="1"/>
    <s v="film &amp; video/drama"/>
    <x v="67"/>
    <x v="152"/>
    <x v="0"/>
    <x v="3"/>
    <x v="177"/>
    <d v="2015-03-24T00:08:46"/>
  </r>
  <r>
    <n v="178"/>
    <x v="178"/>
    <s v="El viaje de LucÃ­a es un largometraje de ficciÃ³n con temÃ¡tica sobre el cÃ¡ncer infantil."/>
    <n v="500000"/>
    <n v="0"/>
    <x v="2"/>
    <x v="3"/>
    <s v="EUR"/>
    <n v="1448582145"/>
    <x v="178"/>
    <b v="0"/>
    <n v="0"/>
    <x v="1"/>
    <s v="film &amp; video/drama"/>
    <x v="50"/>
    <x v="121"/>
    <x v="0"/>
    <x v="3"/>
    <x v="178"/>
    <d v="2015-11-26T23:55:45"/>
  </r>
  <r>
    <n v="179"/>
    <x v="179"/>
    <s v="A feature-length film about how three people survive in a diseased world."/>
    <n v="1000"/>
    <n v="200"/>
    <x v="2"/>
    <x v="0"/>
    <s v="USD"/>
    <n v="1457056555"/>
    <x v="179"/>
    <b v="0"/>
    <n v="2"/>
    <x v="1"/>
    <s v="film &amp; video/drama"/>
    <x v="68"/>
    <x v="101"/>
    <x v="0"/>
    <x v="3"/>
    <x v="179"/>
    <d v="2016-03-04T01:55:55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x v="180"/>
    <b v="0"/>
    <n v="13"/>
    <x v="1"/>
    <s v="film &amp; video/drama"/>
    <x v="69"/>
    <x v="153"/>
    <x v="0"/>
    <x v="3"/>
    <x v="180"/>
    <d v="2015-04-13T19:00:00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x v="181"/>
    <b v="0"/>
    <n v="4"/>
    <x v="1"/>
    <s v="film &amp; video/drama"/>
    <x v="70"/>
    <x v="154"/>
    <x v="0"/>
    <x v="3"/>
    <x v="181"/>
    <d v="2015-06-22T17:48:15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x v="182"/>
    <b v="0"/>
    <n v="0"/>
    <x v="1"/>
    <s v="film &amp; video/drama"/>
    <x v="50"/>
    <x v="121"/>
    <x v="0"/>
    <x v="3"/>
    <x v="182"/>
    <d v="2017-01-07T00:17:12"/>
  </r>
  <r>
    <n v="183"/>
    <x v="183"/>
    <s v="Don't kill me until I meet my Dad"/>
    <n v="12500"/>
    <n v="4482"/>
    <x v="2"/>
    <x v="1"/>
    <s v="GBP"/>
    <n v="1417033610"/>
    <x v="183"/>
    <b v="0"/>
    <n v="12"/>
    <x v="1"/>
    <s v="film &amp; video/drama"/>
    <x v="71"/>
    <x v="155"/>
    <x v="0"/>
    <x v="3"/>
    <x v="183"/>
    <d v="2014-11-26T20:26:50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x v="184"/>
    <b v="0"/>
    <n v="2"/>
    <x v="1"/>
    <s v="film &amp; video/drama"/>
    <x v="56"/>
    <x v="156"/>
    <x v="0"/>
    <x v="3"/>
    <x v="184"/>
    <d v="2014-09-01T03:59:00"/>
  </r>
  <r>
    <n v="185"/>
    <x v="185"/>
    <s v="Love has no boundaries!"/>
    <n v="40000"/>
    <n v="2200"/>
    <x v="2"/>
    <x v="10"/>
    <s v="NOK"/>
    <n v="1471557139"/>
    <x v="185"/>
    <b v="0"/>
    <n v="10"/>
    <x v="1"/>
    <s v="film &amp; video/drama"/>
    <x v="52"/>
    <x v="157"/>
    <x v="0"/>
    <x v="3"/>
    <x v="185"/>
    <d v="2016-08-18T21:52:19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x v="186"/>
    <b v="0"/>
    <n v="0"/>
    <x v="1"/>
    <s v="film &amp; video/drama"/>
    <x v="50"/>
    <x v="121"/>
    <x v="0"/>
    <x v="3"/>
    <x v="186"/>
    <d v="2017-03-03T20:00:00"/>
  </r>
  <r>
    <n v="187"/>
    <x v="187"/>
    <s v="A young man suffering from a severe case of OCD embarks on a road trip to find peace of mind."/>
    <n v="5000"/>
    <n v="800"/>
    <x v="2"/>
    <x v="0"/>
    <s v="USD"/>
    <n v="1437461940"/>
    <x v="187"/>
    <b v="0"/>
    <n v="5"/>
    <x v="1"/>
    <s v="film &amp; video/drama"/>
    <x v="63"/>
    <x v="158"/>
    <x v="0"/>
    <x v="3"/>
    <x v="187"/>
    <d v="2015-07-21T06:59:00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x v="188"/>
    <b v="0"/>
    <n v="0"/>
    <x v="1"/>
    <s v="film &amp; video/drama"/>
    <x v="50"/>
    <x v="121"/>
    <x v="0"/>
    <x v="3"/>
    <x v="188"/>
    <d v="2014-09-05T04:23:35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x v="189"/>
    <b v="0"/>
    <n v="5"/>
    <x v="1"/>
    <s v="film &amp; video/drama"/>
    <x v="50"/>
    <x v="159"/>
    <x v="0"/>
    <x v="3"/>
    <x v="189"/>
    <d v="2016-09-03T16:34:37"/>
  </r>
  <r>
    <n v="190"/>
    <x v="190"/>
    <s v="Because hope can be a 4 letter word"/>
    <n v="12000"/>
    <n v="50"/>
    <x v="2"/>
    <x v="0"/>
    <s v="USD"/>
    <n v="1466091446"/>
    <x v="190"/>
    <b v="0"/>
    <n v="1"/>
    <x v="1"/>
    <s v="film &amp; video/drama"/>
    <x v="50"/>
    <x v="73"/>
    <x v="0"/>
    <x v="3"/>
    <x v="190"/>
    <d v="2016-06-16T15:37:26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x v="191"/>
    <b v="0"/>
    <n v="3"/>
    <x v="1"/>
    <s v="film &amp; video/drama"/>
    <x v="62"/>
    <x v="160"/>
    <x v="0"/>
    <x v="3"/>
    <x v="191"/>
    <d v="2015-10-02T10:35:38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x v="192"/>
    <b v="0"/>
    <n v="3"/>
    <x v="1"/>
    <s v="film &amp; video/drama"/>
    <x v="50"/>
    <x v="161"/>
    <x v="0"/>
    <x v="3"/>
    <x v="192"/>
    <d v="2014-10-17T19:00:32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x v="193"/>
    <b v="0"/>
    <n v="0"/>
    <x v="1"/>
    <s v="film &amp; video/drama"/>
    <x v="50"/>
    <x v="121"/>
    <x v="0"/>
    <x v="3"/>
    <x v="193"/>
    <d v="2014-11-28T23:26:06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x v="194"/>
    <b v="0"/>
    <n v="3"/>
    <x v="1"/>
    <s v="film &amp; video/drama"/>
    <x v="50"/>
    <x v="120"/>
    <x v="0"/>
    <x v="3"/>
    <x v="194"/>
    <d v="2016-03-06T23:55:31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x v="195"/>
    <b v="0"/>
    <n v="0"/>
    <x v="1"/>
    <s v="film &amp; video/drama"/>
    <x v="50"/>
    <x v="121"/>
    <x v="0"/>
    <x v="3"/>
    <x v="195"/>
    <d v="2015-07-10T16:05:32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x v="196"/>
    <b v="0"/>
    <n v="19"/>
    <x v="1"/>
    <s v="film &amp; video/drama"/>
    <x v="72"/>
    <x v="162"/>
    <x v="0"/>
    <x v="3"/>
    <x v="196"/>
    <d v="2015-10-10T21:00:00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x v="197"/>
    <b v="0"/>
    <n v="8"/>
    <x v="1"/>
    <s v="film &amp; video/drama"/>
    <x v="54"/>
    <x v="163"/>
    <x v="0"/>
    <x v="3"/>
    <x v="197"/>
    <d v="2017-02-17T21:00:00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x v="198"/>
    <b v="0"/>
    <n v="6"/>
    <x v="1"/>
    <s v="film &amp; video/drama"/>
    <x v="60"/>
    <x v="164"/>
    <x v="0"/>
    <x v="3"/>
    <x v="198"/>
    <d v="2014-10-05T09:12:02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x v="199"/>
    <b v="0"/>
    <n v="0"/>
    <x v="1"/>
    <s v="film &amp; video/drama"/>
    <x v="50"/>
    <x v="121"/>
    <x v="0"/>
    <x v="3"/>
    <x v="199"/>
    <d v="2016-09-01T02:58:22"/>
  </r>
  <r>
    <n v="200"/>
    <x v="200"/>
    <s v="A film dedicated to an AAF Pilot's struggle to survive behind enemy lines during WWII."/>
    <n v="6000"/>
    <n v="1571.55"/>
    <x v="2"/>
    <x v="0"/>
    <s v="USD"/>
    <n v="1410746403"/>
    <x v="200"/>
    <b v="0"/>
    <n v="18"/>
    <x v="1"/>
    <s v="film &amp; video/drama"/>
    <x v="73"/>
    <x v="165"/>
    <x v="0"/>
    <x v="3"/>
    <x v="200"/>
    <d v="2014-09-15T02:00:0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x v="201"/>
    <b v="0"/>
    <n v="7"/>
    <x v="1"/>
    <s v="film &amp; video/drama"/>
    <x v="74"/>
    <x v="166"/>
    <x v="0"/>
    <x v="3"/>
    <x v="201"/>
    <d v="2015-02-08T19:38:49"/>
  </r>
  <r>
    <n v="202"/>
    <x v="202"/>
    <s v="new web series created by jonney terry"/>
    <n v="6000"/>
    <n v="0"/>
    <x v="2"/>
    <x v="0"/>
    <s v="USD"/>
    <n v="1444337940"/>
    <x v="202"/>
    <b v="0"/>
    <n v="0"/>
    <x v="1"/>
    <s v="film &amp; video/drama"/>
    <x v="50"/>
    <x v="121"/>
    <x v="0"/>
    <x v="3"/>
    <x v="202"/>
    <d v="2015-10-08T20:59:00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x v="203"/>
    <b v="0"/>
    <n v="8"/>
    <x v="1"/>
    <s v="film &amp; video/drama"/>
    <x v="75"/>
    <x v="167"/>
    <x v="0"/>
    <x v="3"/>
    <x v="203"/>
    <d v="2015-01-29T20:21:04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x v="204"/>
    <b v="0"/>
    <n v="1293"/>
    <x v="1"/>
    <s v="film &amp; video/drama"/>
    <x v="76"/>
    <x v="168"/>
    <x v="0"/>
    <x v="3"/>
    <x v="204"/>
    <d v="2016-08-04T14:00:0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x v="205"/>
    <b v="0"/>
    <n v="17"/>
    <x v="1"/>
    <s v="film &amp; video/drama"/>
    <x v="63"/>
    <x v="169"/>
    <x v="0"/>
    <x v="3"/>
    <x v="205"/>
    <d v="2015-10-06T15:10:22"/>
  </r>
  <r>
    <n v="206"/>
    <x v="206"/>
    <s v="A love story featuring adoption,struggle,dysfunction,grace, healing, and restoration."/>
    <n v="12700"/>
    <n v="0"/>
    <x v="2"/>
    <x v="0"/>
    <s v="USD"/>
    <n v="1470441983"/>
    <x v="206"/>
    <b v="0"/>
    <n v="0"/>
    <x v="1"/>
    <s v="film &amp; video/drama"/>
    <x v="50"/>
    <x v="121"/>
    <x v="0"/>
    <x v="3"/>
    <x v="206"/>
    <d v="2016-08-06T00:06:2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x v="207"/>
    <b v="0"/>
    <n v="13"/>
    <x v="1"/>
    <s v="film &amp; video/drama"/>
    <x v="77"/>
    <x v="170"/>
    <x v="0"/>
    <x v="3"/>
    <x v="207"/>
    <d v="2015-01-04T04:43:58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x v="208"/>
    <b v="0"/>
    <n v="0"/>
    <x v="1"/>
    <s v="film &amp; video/drama"/>
    <x v="50"/>
    <x v="121"/>
    <x v="0"/>
    <x v="3"/>
    <x v="208"/>
    <d v="2014-12-16T08:52:47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x v="209"/>
    <b v="0"/>
    <n v="0"/>
    <x v="1"/>
    <s v="film &amp; video/drama"/>
    <x v="50"/>
    <x v="121"/>
    <x v="0"/>
    <x v="3"/>
    <x v="209"/>
    <d v="2015-07-10T22:08:55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x v="210"/>
    <b v="0"/>
    <n v="33"/>
    <x v="1"/>
    <s v="film &amp; video/drama"/>
    <x v="78"/>
    <x v="171"/>
    <x v="0"/>
    <x v="3"/>
    <x v="210"/>
    <d v="2015-10-01T05:00:00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x v="211"/>
    <b v="0"/>
    <n v="12"/>
    <x v="1"/>
    <s v="film &amp; video/drama"/>
    <x v="79"/>
    <x v="172"/>
    <x v="0"/>
    <x v="3"/>
    <x v="211"/>
    <d v="2015-09-19T03:50:17"/>
  </r>
  <r>
    <n v="212"/>
    <x v="212"/>
    <s v="This film is a fictional crime drama following the events of a heist that ended in bloodshed."/>
    <n v="6300"/>
    <n v="1"/>
    <x v="2"/>
    <x v="0"/>
    <s v="USD"/>
    <n v="1460837320"/>
    <x v="212"/>
    <b v="0"/>
    <n v="1"/>
    <x v="1"/>
    <s v="film &amp; video/drama"/>
    <x v="50"/>
    <x v="120"/>
    <x v="0"/>
    <x v="3"/>
    <x v="212"/>
    <d v="2016-04-16T20:08:40"/>
  </r>
  <r>
    <n v="213"/>
    <x v="213"/>
    <s v="A family dramedy about a grandfather  and grandson who are both on their path to redemption."/>
    <n v="50000"/>
    <n v="20"/>
    <x v="2"/>
    <x v="0"/>
    <s v="USD"/>
    <n v="1439734001"/>
    <x v="213"/>
    <b v="0"/>
    <n v="1"/>
    <x v="1"/>
    <s v="film &amp; video/drama"/>
    <x v="50"/>
    <x v="135"/>
    <x v="0"/>
    <x v="3"/>
    <x v="213"/>
    <d v="2015-08-16T14:06:41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x v="214"/>
    <b v="0"/>
    <n v="1"/>
    <x v="1"/>
    <s v="film &amp; video/drama"/>
    <x v="50"/>
    <x v="120"/>
    <x v="0"/>
    <x v="3"/>
    <x v="214"/>
    <d v="2015-03-06T15:22:29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x v="215"/>
    <b v="0"/>
    <n v="1"/>
    <x v="1"/>
    <s v="film &amp; video/drama"/>
    <x v="50"/>
    <x v="119"/>
    <x v="0"/>
    <x v="3"/>
    <x v="215"/>
    <d v="2016-02-17T23:59:00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x v="216"/>
    <b v="0"/>
    <n v="84"/>
    <x v="1"/>
    <s v="film &amp; video/drama"/>
    <x v="80"/>
    <x v="173"/>
    <x v="0"/>
    <x v="3"/>
    <x v="216"/>
    <d v="2015-04-22T22:00:37"/>
  </r>
  <r>
    <n v="217"/>
    <x v="217"/>
    <s v="A roadmovie by paw"/>
    <n v="100000"/>
    <n v="11943"/>
    <x v="2"/>
    <x v="11"/>
    <s v="SEK"/>
    <n v="1419780149"/>
    <x v="217"/>
    <b v="0"/>
    <n v="38"/>
    <x v="1"/>
    <s v="film &amp; video/drama"/>
    <x v="81"/>
    <x v="174"/>
    <x v="0"/>
    <x v="3"/>
    <x v="217"/>
    <d v="2014-12-28T15:22:29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x v="218"/>
    <b v="0"/>
    <n v="1"/>
    <x v="1"/>
    <s v="film &amp; video/drama"/>
    <x v="53"/>
    <x v="101"/>
    <x v="0"/>
    <x v="3"/>
    <x v="218"/>
    <d v="2015-05-15T15:04:49"/>
  </r>
  <r>
    <n v="219"/>
    <x v="219"/>
    <s v="An hour-long pilot about a group of suburban LGBT teens coming of age in the early 90's."/>
    <n v="50000"/>
    <n v="8815"/>
    <x v="2"/>
    <x v="0"/>
    <s v="USD"/>
    <n v="1459493940"/>
    <x v="219"/>
    <b v="0"/>
    <n v="76"/>
    <x v="1"/>
    <s v="film &amp; video/drama"/>
    <x v="82"/>
    <x v="175"/>
    <x v="0"/>
    <x v="3"/>
    <x v="219"/>
    <d v="2016-04-01T06:59:00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x v="220"/>
    <b v="0"/>
    <n v="3"/>
    <x v="1"/>
    <s v="film &amp; video/drama"/>
    <x v="60"/>
    <x v="176"/>
    <x v="0"/>
    <x v="3"/>
    <x v="220"/>
    <d v="2015-08-20T20:06:00"/>
  </r>
  <r>
    <n v="221"/>
    <x v="221"/>
    <s v="Film about Schizophrenia with Surreal Twists!"/>
    <n v="50000"/>
    <n v="0"/>
    <x v="2"/>
    <x v="0"/>
    <s v="USD"/>
    <n v="1427569564"/>
    <x v="221"/>
    <b v="0"/>
    <n v="0"/>
    <x v="1"/>
    <s v="film &amp; video/drama"/>
    <x v="50"/>
    <x v="121"/>
    <x v="0"/>
    <x v="3"/>
    <x v="221"/>
    <d v="2015-03-28T19:06:04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x v="222"/>
    <b v="0"/>
    <n v="2"/>
    <x v="1"/>
    <s v="film &amp; video/drama"/>
    <x v="55"/>
    <x v="177"/>
    <x v="0"/>
    <x v="3"/>
    <x v="222"/>
    <d v="2015-03-27T02:39:00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x v="223"/>
    <b v="0"/>
    <n v="0"/>
    <x v="1"/>
    <s v="film &amp; video/drama"/>
    <x v="50"/>
    <x v="121"/>
    <x v="0"/>
    <x v="3"/>
    <x v="223"/>
    <d v="2016-05-22T01:05:00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x v="224"/>
    <b v="0"/>
    <n v="0"/>
    <x v="1"/>
    <s v="film &amp; video/drama"/>
    <x v="50"/>
    <x v="121"/>
    <x v="0"/>
    <x v="3"/>
    <x v="224"/>
    <d v="2015-07-10T05:38:46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x v="225"/>
    <b v="0"/>
    <n v="0"/>
    <x v="1"/>
    <s v="film &amp; video/drama"/>
    <x v="50"/>
    <x v="121"/>
    <x v="0"/>
    <x v="3"/>
    <x v="225"/>
    <d v="2016-04-08T22:04:14"/>
  </r>
  <r>
    <n v="226"/>
    <x v="226"/>
    <s v="A TRUE STORY OF DOMESTIC VILOLENCE THAT SEEKS TO OFFER THE VIEWER OUTLEST OF SUPPORT."/>
    <n v="29000"/>
    <n v="250"/>
    <x v="2"/>
    <x v="1"/>
    <s v="GBP"/>
    <n v="1433064540"/>
    <x v="226"/>
    <b v="0"/>
    <n v="2"/>
    <x v="1"/>
    <s v="film &amp; video/drama"/>
    <x v="60"/>
    <x v="178"/>
    <x v="0"/>
    <x v="3"/>
    <x v="226"/>
    <d v="2015-05-31T09:29:00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x v="227"/>
    <b v="0"/>
    <n v="0"/>
    <x v="1"/>
    <s v="film &amp; video/drama"/>
    <x v="50"/>
    <x v="121"/>
    <x v="0"/>
    <x v="3"/>
    <x v="227"/>
    <d v="2015-07-09T21:27:21"/>
  </r>
  <r>
    <n v="228"/>
    <x v="228"/>
    <s v="I am making a film from one one of my books called facets of a Geek life."/>
    <n v="8000"/>
    <n v="0"/>
    <x v="2"/>
    <x v="1"/>
    <s v="GBP"/>
    <n v="1433176105"/>
    <x v="228"/>
    <b v="0"/>
    <n v="0"/>
    <x v="1"/>
    <s v="film &amp; video/drama"/>
    <x v="50"/>
    <x v="121"/>
    <x v="0"/>
    <x v="3"/>
    <x v="228"/>
    <d v="2015-06-01T16:28:25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x v="229"/>
    <b v="0"/>
    <n v="0"/>
    <x v="1"/>
    <s v="film &amp; video/drama"/>
    <x v="50"/>
    <x v="121"/>
    <x v="0"/>
    <x v="3"/>
    <x v="229"/>
    <d v="2016-02-13T22:24:57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x v="230"/>
    <b v="0"/>
    <n v="2"/>
    <x v="1"/>
    <s v="film &amp; video/drama"/>
    <x v="50"/>
    <x v="179"/>
    <x v="0"/>
    <x v="3"/>
    <x v="230"/>
    <d v="2015-06-04T18:39:11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x v="231"/>
    <b v="0"/>
    <n v="0"/>
    <x v="1"/>
    <s v="film &amp; video/drama"/>
    <x v="50"/>
    <x v="121"/>
    <x v="0"/>
    <x v="3"/>
    <x v="231"/>
    <d v="2016-01-02T23:00:51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x v="232"/>
    <b v="0"/>
    <n v="7"/>
    <x v="1"/>
    <s v="film &amp; video/drama"/>
    <x v="56"/>
    <x v="180"/>
    <x v="0"/>
    <x v="3"/>
    <x v="232"/>
    <d v="2015-02-27T19:49:06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x v="233"/>
    <b v="0"/>
    <n v="0"/>
    <x v="1"/>
    <s v="film &amp; video/drama"/>
    <x v="50"/>
    <x v="121"/>
    <x v="0"/>
    <x v="3"/>
    <x v="233"/>
    <d v="2016-09-29T21:52:52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x v="234"/>
    <b v="0"/>
    <n v="5"/>
    <x v="1"/>
    <s v="film &amp; video/drama"/>
    <x v="67"/>
    <x v="181"/>
    <x v="0"/>
    <x v="3"/>
    <x v="234"/>
    <d v="2015-06-21T00:50:59"/>
  </r>
  <r>
    <n v="235"/>
    <x v="235"/>
    <s v="Taking people on a deep emotional trip with a story about sometimes those who have less, give more."/>
    <n v="10000"/>
    <n v="0"/>
    <x v="2"/>
    <x v="0"/>
    <s v="USD"/>
    <n v="1436478497"/>
    <x v="235"/>
    <b v="0"/>
    <n v="0"/>
    <x v="1"/>
    <s v="film &amp; video/drama"/>
    <x v="50"/>
    <x v="121"/>
    <x v="0"/>
    <x v="3"/>
    <x v="235"/>
    <d v="2015-07-09T21:48:17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x v="236"/>
    <b v="0"/>
    <n v="0"/>
    <x v="1"/>
    <s v="film &amp; video/drama"/>
    <x v="50"/>
    <x v="121"/>
    <x v="0"/>
    <x v="3"/>
    <x v="236"/>
    <d v="2016-01-05T00:00:00"/>
  </r>
  <r>
    <n v="237"/>
    <x v="237"/>
    <s v="Making The Choice is a christian short film series."/>
    <n v="15000"/>
    <n v="50"/>
    <x v="2"/>
    <x v="0"/>
    <s v="USD"/>
    <n v="1457445069"/>
    <x v="237"/>
    <b v="0"/>
    <n v="1"/>
    <x v="1"/>
    <s v="film &amp; video/drama"/>
    <x v="50"/>
    <x v="73"/>
    <x v="0"/>
    <x v="3"/>
    <x v="237"/>
    <d v="2016-03-08T13:51:09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x v="238"/>
    <b v="0"/>
    <n v="0"/>
    <x v="1"/>
    <s v="film &amp; video/drama"/>
    <x v="50"/>
    <x v="121"/>
    <x v="0"/>
    <x v="3"/>
    <x v="238"/>
    <d v="2016-12-30T09:00:00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x v="239"/>
    <b v="0"/>
    <n v="5"/>
    <x v="1"/>
    <s v="film &amp; video/drama"/>
    <x v="78"/>
    <x v="73"/>
    <x v="0"/>
    <x v="3"/>
    <x v="239"/>
    <d v="2015-11-08T12:00:00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x v="240"/>
    <b v="1"/>
    <n v="137"/>
    <x v="0"/>
    <s v="film &amp; video/documentary"/>
    <x v="29"/>
    <x v="182"/>
    <x v="0"/>
    <x v="4"/>
    <x v="240"/>
    <d v="2013-05-05T17:00:11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x v="241"/>
    <b v="1"/>
    <n v="376"/>
    <x v="0"/>
    <s v="film &amp; video/documentary"/>
    <x v="40"/>
    <x v="183"/>
    <x v="0"/>
    <x v="4"/>
    <x v="241"/>
    <d v="2014-12-21T16:45:0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x v="242"/>
    <b v="1"/>
    <n v="202"/>
    <x v="0"/>
    <s v="film &amp; video/documentary"/>
    <x v="40"/>
    <x v="184"/>
    <x v="0"/>
    <x v="4"/>
    <x v="242"/>
    <d v="2011-12-20T11:49:50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x v="243"/>
    <b v="1"/>
    <n v="328"/>
    <x v="0"/>
    <s v="film &amp; video/documentary"/>
    <x v="33"/>
    <x v="185"/>
    <x v="0"/>
    <x v="4"/>
    <x v="243"/>
    <d v="2014-02-22T01:08:2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x v="244"/>
    <b v="1"/>
    <n v="84"/>
    <x v="0"/>
    <s v="film &amp; video/documentary"/>
    <x v="35"/>
    <x v="186"/>
    <x v="0"/>
    <x v="4"/>
    <x v="244"/>
    <d v="2010-03-16T07:06:00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x v="245"/>
    <b v="1"/>
    <n v="96"/>
    <x v="0"/>
    <s v="film &amp; video/documentary"/>
    <x v="3"/>
    <x v="187"/>
    <x v="0"/>
    <x v="4"/>
    <x v="245"/>
    <d v="2012-08-16T01:16:25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x v="246"/>
    <b v="1"/>
    <n v="223"/>
    <x v="0"/>
    <s v="film &amp; video/documentary"/>
    <x v="83"/>
    <x v="188"/>
    <x v="0"/>
    <x v="4"/>
    <x v="246"/>
    <d v="2010-12-18T09:43:25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x v="247"/>
    <b v="1"/>
    <n v="62"/>
    <x v="0"/>
    <s v="film &amp; video/documentary"/>
    <x v="84"/>
    <x v="189"/>
    <x v="0"/>
    <x v="4"/>
    <x v="247"/>
    <d v="2010-10-16T03:39:00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x v="248"/>
    <b v="1"/>
    <n v="146"/>
    <x v="0"/>
    <s v="film &amp; video/documentary"/>
    <x v="7"/>
    <x v="190"/>
    <x v="0"/>
    <x v="4"/>
    <x v="248"/>
    <d v="2012-01-07T18:35:09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x v="249"/>
    <b v="1"/>
    <n v="235"/>
    <x v="0"/>
    <s v="film &amp; video/documentary"/>
    <x v="40"/>
    <x v="191"/>
    <x v="0"/>
    <x v="4"/>
    <x v="249"/>
    <d v="2010-08-22T17:40:00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x v="250"/>
    <b v="1"/>
    <n v="437"/>
    <x v="0"/>
    <s v="film &amp; video/documentary"/>
    <x v="6"/>
    <x v="192"/>
    <x v="0"/>
    <x v="4"/>
    <x v="250"/>
    <d v="2013-06-06T13:34:51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x v="251"/>
    <b v="1"/>
    <n v="77"/>
    <x v="0"/>
    <s v="film &amp; video/documentary"/>
    <x v="9"/>
    <x v="193"/>
    <x v="0"/>
    <x v="4"/>
    <x v="251"/>
    <d v="2012-05-16T19:00:00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x v="252"/>
    <b v="1"/>
    <n v="108"/>
    <x v="0"/>
    <s v="film &amp; video/documentary"/>
    <x v="85"/>
    <x v="194"/>
    <x v="0"/>
    <x v="4"/>
    <x v="252"/>
    <d v="2010-06-01T03:59:00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x v="253"/>
    <b v="1"/>
    <n v="7"/>
    <x v="0"/>
    <s v="film &amp; video/documentary"/>
    <x v="7"/>
    <x v="195"/>
    <x v="0"/>
    <x v="4"/>
    <x v="253"/>
    <d v="2012-02-15T15:37:15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x v="254"/>
    <b v="1"/>
    <n v="314"/>
    <x v="0"/>
    <s v="film &amp; video/documentary"/>
    <x v="16"/>
    <x v="196"/>
    <x v="0"/>
    <x v="4"/>
    <x v="254"/>
    <d v="2015-10-17T02:00:00"/>
  </r>
  <r>
    <n v="255"/>
    <x v="255"/>
    <s v="xoxosms is a documentary about first love, long distance and Skype."/>
    <n v="8000"/>
    <n v="8538.66"/>
    <x v="0"/>
    <x v="0"/>
    <s v="USD"/>
    <n v="1300275482"/>
    <x v="255"/>
    <b v="1"/>
    <n v="188"/>
    <x v="0"/>
    <s v="film &amp; video/documentary"/>
    <x v="13"/>
    <x v="197"/>
    <x v="0"/>
    <x v="4"/>
    <x v="255"/>
    <d v="2011-03-16T11:38:02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x v="256"/>
    <b v="1"/>
    <n v="275"/>
    <x v="0"/>
    <s v="film &amp; video/documentary"/>
    <x v="86"/>
    <x v="198"/>
    <x v="0"/>
    <x v="4"/>
    <x v="256"/>
    <d v="2013-03-16T18:27:47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x v="257"/>
    <b v="1"/>
    <n v="560"/>
    <x v="0"/>
    <s v="film &amp; video/documentary"/>
    <x v="13"/>
    <x v="199"/>
    <x v="0"/>
    <x v="4"/>
    <x v="257"/>
    <d v="2016-05-19T15:02:42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x v="258"/>
    <b v="1"/>
    <n v="688"/>
    <x v="0"/>
    <s v="film &amp; video/documentary"/>
    <x v="87"/>
    <x v="200"/>
    <x v="0"/>
    <x v="4"/>
    <x v="258"/>
    <d v="2011-06-18T01:14:26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x v="259"/>
    <b v="1"/>
    <n v="942"/>
    <x v="0"/>
    <s v="film &amp; video/documentary"/>
    <x v="88"/>
    <x v="201"/>
    <x v="0"/>
    <x v="4"/>
    <x v="259"/>
    <d v="2015-04-08T17:42:49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x v="260"/>
    <b v="1"/>
    <n v="88"/>
    <x v="0"/>
    <s v="film &amp; video/documentary"/>
    <x v="6"/>
    <x v="202"/>
    <x v="0"/>
    <x v="4"/>
    <x v="260"/>
    <d v="2010-07-17T09:59:00"/>
  </r>
  <r>
    <n v="261"/>
    <x v="261"/>
    <s v="Empires explores the impact of networks on histories and philosophies of political thought."/>
    <n v="20000"/>
    <n v="21480"/>
    <x v="0"/>
    <x v="0"/>
    <s v="USD"/>
    <n v="1339080900"/>
    <x v="261"/>
    <b v="1"/>
    <n v="220"/>
    <x v="0"/>
    <s v="film &amp; video/documentary"/>
    <x v="13"/>
    <x v="203"/>
    <x v="0"/>
    <x v="4"/>
    <x v="261"/>
    <d v="2012-06-07T14:55:00"/>
  </r>
  <r>
    <n v="262"/>
    <x v="262"/>
    <s v="He can never die. He will live forever. He is the last cosmonaut, and this is his story."/>
    <n v="2500"/>
    <n v="6000"/>
    <x v="0"/>
    <x v="0"/>
    <s v="USD"/>
    <n v="1298699828"/>
    <x v="262"/>
    <b v="1"/>
    <n v="145"/>
    <x v="0"/>
    <s v="film &amp; video/documentary"/>
    <x v="89"/>
    <x v="204"/>
    <x v="0"/>
    <x v="4"/>
    <x v="262"/>
    <d v="2011-02-26T05:57:08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x v="263"/>
    <b v="1"/>
    <n v="963"/>
    <x v="0"/>
    <s v="film &amp; video/documentary"/>
    <x v="90"/>
    <x v="205"/>
    <x v="0"/>
    <x v="4"/>
    <x v="263"/>
    <d v="2012-09-27T22:54:5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x v="264"/>
    <b v="1"/>
    <n v="91"/>
    <x v="0"/>
    <s v="film &amp; video/documentary"/>
    <x v="90"/>
    <x v="206"/>
    <x v="0"/>
    <x v="4"/>
    <x v="264"/>
    <d v="2012-05-11T14:53:15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x v="265"/>
    <b v="1"/>
    <n v="58"/>
    <x v="0"/>
    <s v="film &amp; video/documentary"/>
    <x v="38"/>
    <x v="207"/>
    <x v="0"/>
    <x v="4"/>
    <x v="265"/>
    <d v="2010-05-10T20:16:00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x v="266"/>
    <b v="1"/>
    <n v="36"/>
    <x v="0"/>
    <s v="film &amp; video/documentary"/>
    <x v="91"/>
    <x v="208"/>
    <x v="0"/>
    <x v="4"/>
    <x v="266"/>
    <d v="2010-04-23T03:51:00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x v="267"/>
    <b v="1"/>
    <n v="165"/>
    <x v="0"/>
    <s v="film &amp; video/documentary"/>
    <x v="88"/>
    <x v="209"/>
    <x v="0"/>
    <x v="4"/>
    <x v="267"/>
    <d v="2014-06-25T10:51:39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x v="268"/>
    <b v="1"/>
    <n v="111"/>
    <x v="0"/>
    <s v="film &amp; video/documentary"/>
    <x v="38"/>
    <x v="210"/>
    <x v="0"/>
    <x v="4"/>
    <x v="268"/>
    <d v="2011-11-07T04:39:38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x v="269"/>
    <b v="1"/>
    <n v="1596"/>
    <x v="0"/>
    <s v="film &amp; video/documentary"/>
    <x v="92"/>
    <x v="211"/>
    <x v="0"/>
    <x v="4"/>
    <x v="269"/>
    <d v="2017-02-22T04:43:42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x v="270"/>
    <b v="1"/>
    <n v="61"/>
    <x v="0"/>
    <s v="film &amp; video/documentary"/>
    <x v="42"/>
    <x v="212"/>
    <x v="0"/>
    <x v="4"/>
    <x v="270"/>
    <d v="2011-05-25T04:00:00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x v="271"/>
    <b v="1"/>
    <n v="287"/>
    <x v="0"/>
    <s v="film &amp; video/documentary"/>
    <x v="2"/>
    <x v="213"/>
    <x v="0"/>
    <x v="4"/>
    <x v="271"/>
    <d v="2014-01-02T08:00:00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x v="272"/>
    <b v="1"/>
    <n v="65"/>
    <x v="0"/>
    <s v="film &amp; video/documentary"/>
    <x v="93"/>
    <x v="214"/>
    <x v="0"/>
    <x v="4"/>
    <x v="272"/>
    <d v="2010-04-28T18:49:00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x v="273"/>
    <b v="1"/>
    <n v="118"/>
    <x v="0"/>
    <s v="film &amp; video/documentary"/>
    <x v="29"/>
    <x v="215"/>
    <x v="0"/>
    <x v="4"/>
    <x v="273"/>
    <d v="2011-07-03T11:57:46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x v="274"/>
    <b v="1"/>
    <n v="113"/>
    <x v="0"/>
    <s v="film &amp; video/documentary"/>
    <x v="94"/>
    <x v="216"/>
    <x v="0"/>
    <x v="4"/>
    <x v="274"/>
    <d v="2012-04-05T06:59:00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x v="275"/>
    <b v="1"/>
    <n v="332"/>
    <x v="0"/>
    <s v="film &amp; video/documentary"/>
    <x v="29"/>
    <x v="217"/>
    <x v="0"/>
    <x v="4"/>
    <x v="275"/>
    <d v="2012-11-10T01:46:06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x v="276"/>
    <b v="1"/>
    <n v="62"/>
    <x v="0"/>
    <s v="film &amp; video/documentary"/>
    <x v="34"/>
    <x v="218"/>
    <x v="0"/>
    <x v="4"/>
    <x v="276"/>
    <d v="2012-04-28T00:57:5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x v="277"/>
    <b v="1"/>
    <n v="951"/>
    <x v="0"/>
    <s v="film &amp; video/documentary"/>
    <x v="5"/>
    <x v="219"/>
    <x v="0"/>
    <x v="4"/>
    <x v="277"/>
    <d v="2015-05-23T21:23:39"/>
  </r>
  <r>
    <n v="278"/>
    <x v="278"/>
    <s v="An unlikely story of spirit, defiance and beauty from the most contaminated place on Earth"/>
    <n v="27000"/>
    <n v="40594"/>
    <x v="0"/>
    <x v="0"/>
    <s v="USD"/>
    <n v="1350003539"/>
    <x v="278"/>
    <b v="1"/>
    <n v="415"/>
    <x v="0"/>
    <s v="film &amp; video/documentary"/>
    <x v="95"/>
    <x v="220"/>
    <x v="0"/>
    <x v="4"/>
    <x v="278"/>
    <d v="2012-10-12T00:58:59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x v="279"/>
    <b v="1"/>
    <n v="305"/>
    <x v="0"/>
    <s v="film &amp; video/documentary"/>
    <x v="96"/>
    <x v="221"/>
    <x v="0"/>
    <x v="4"/>
    <x v="279"/>
    <d v="2017-02-27T02:01:00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x v="280"/>
    <b v="1"/>
    <n v="2139"/>
    <x v="0"/>
    <s v="film &amp; video/documentary"/>
    <x v="94"/>
    <x v="222"/>
    <x v="0"/>
    <x v="4"/>
    <x v="280"/>
    <d v="2014-05-30T14:10:35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x v="281"/>
    <b v="1"/>
    <n v="79"/>
    <x v="0"/>
    <s v="film &amp; video/documentary"/>
    <x v="10"/>
    <x v="223"/>
    <x v="0"/>
    <x v="4"/>
    <x v="281"/>
    <d v="2009-08-10T19:26:00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x v="282"/>
    <b v="1"/>
    <n v="179"/>
    <x v="0"/>
    <s v="film &amp; video/documentary"/>
    <x v="7"/>
    <x v="224"/>
    <x v="0"/>
    <x v="4"/>
    <x v="282"/>
    <d v="2010-02-22T22:00:00"/>
  </r>
  <r>
    <n v="283"/>
    <x v="283"/>
    <s v="What is the impact of survivorship on the human condition?"/>
    <n v="18000"/>
    <n v="20569.05"/>
    <x v="0"/>
    <x v="0"/>
    <s v="USD"/>
    <n v="1306904340"/>
    <x v="283"/>
    <b v="1"/>
    <n v="202"/>
    <x v="0"/>
    <s v="film &amp; video/documentary"/>
    <x v="35"/>
    <x v="225"/>
    <x v="0"/>
    <x v="4"/>
    <x v="283"/>
    <d v="2011-06-01T04:59:00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x v="284"/>
    <b v="1"/>
    <n v="760"/>
    <x v="0"/>
    <s v="film &amp; video/documentary"/>
    <x v="2"/>
    <x v="226"/>
    <x v="0"/>
    <x v="4"/>
    <x v="284"/>
    <d v="2012-01-21T17:43:00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x v="285"/>
    <b v="1"/>
    <n v="563"/>
    <x v="0"/>
    <s v="film &amp; video/documentary"/>
    <x v="97"/>
    <x v="227"/>
    <x v="0"/>
    <x v="4"/>
    <x v="285"/>
    <d v="2013-09-19T18:08:48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x v="286"/>
    <b v="1"/>
    <n v="135"/>
    <x v="0"/>
    <s v="film &amp; video/documentary"/>
    <x v="15"/>
    <x v="228"/>
    <x v="0"/>
    <x v="4"/>
    <x v="286"/>
    <d v="2013-03-25T18:35:24"/>
  </r>
  <r>
    <n v="287"/>
    <x v="287"/>
    <s v="War is hell. Why would anyone want to spend their weekends there?"/>
    <n v="15000"/>
    <n v="26445"/>
    <x v="0"/>
    <x v="0"/>
    <s v="USD"/>
    <n v="1351828800"/>
    <x v="287"/>
    <b v="1"/>
    <n v="290"/>
    <x v="0"/>
    <s v="film &amp; video/documentary"/>
    <x v="98"/>
    <x v="229"/>
    <x v="0"/>
    <x v="4"/>
    <x v="287"/>
    <d v="2012-11-02T04:00:00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x v="288"/>
    <b v="1"/>
    <n v="447"/>
    <x v="0"/>
    <s v="film &amp; video/documentary"/>
    <x v="33"/>
    <x v="230"/>
    <x v="0"/>
    <x v="4"/>
    <x v="288"/>
    <d v="2012-06-26T04:03:13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x v="289"/>
    <b v="1"/>
    <n v="232"/>
    <x v="0"/>
    <s v="film &amp; video/documentary"/>
    <x v="2"/>
    <x v="231"/>
    <x v="0"/>
    <x v="4"/>
    <x v="289"/>
    <d v="2013-11-02T10:57:14"/>
  </r>
  <r>
    <n v="290"/>
    <x v="290"/>
    <s v="Help INTOTHEWOODS.TV purchase audio and video gear, lighting and BACK UP HARD DRIVES"/>
    <n v="4500"/>
    <n v="4800.8"/>
    <x v="0"/>
    <x v="0"/>
    <s v="USD"/>
    <n v="1296633540"/>
    <x v="290"/>
    <b v="1"/>
    <n v="168"/>
    <x v="0"/>
    <s v="film &amp; video/documentary"/>
    <x v="13"/>
    <x v="232"/>
    <x v="0"/>
    <x v="4"/>
    <x v="290"/>
    <d v="2011-02-02T07:59:00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x v="291"/>
    <b v="1"/>
    <n v="128"/>
    <x v="0"/>
    <s v="film &amp; video/documentary"/>
    <x v="28"/>
    <x v="233"/>
    <x v="0"/>
    <x v="4"/>
    <x v="291"/>
    <d v="2013-05-01T00:01:00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x v="292"/>
    <b v="1"/>
    <n v="493"/>
    <x v="0"/>
    <s v="film &amp; video/documentary"/>
    <x v="21"/>
    <x v="234"/>
    <x v="0"/>
    <x v="4"/>
    <x v="292"/>
    <d v="2011-10-29T03:59:00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x v="293"/>
    <b v="1"/>
    <n v="131"/>
    <x v="0"/>
    <s v="film &amp; video/documentary"/>
    <x v="7"/>
    <x v="235"/>
    <x v="0"/>
    <x v="4"/>
    <x v="293"/>
    <d v="2014-04-20T16:01:5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x v="294"/>
    <b v="1"/>
    <n v="50"/>
    <x v="0"/>
    <s v="film &amp; video/documentary"/>
    <x v="8"/>
    <x v="101"/>
    <x v="0"/>
    <x v="4"/>
    <x v="294"/>
    <d v="2010-07-19T16:00:00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x v="295"/>
    <b v="1"/>
    <n v="665"/>
    <x v="0"/>
    <s v="film &amp; video/documentary"/>
    <x v="18"/>
    <x v="236"/>
    <x v="0"/>
    <x v="4"/>
    <x v="295"/>
    <d v="2013-11-01T00:00:00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x v="296"/>
    <b v="1"/>
    <n v="129"/>
    <x v="0"/>
    <s v="film &amp; video/documentary"/>
    <x v="17"/>
    <x v="237"/>
    <x v="0"/>
    <x v="4"/>
    <x v="296"/>
    <d v="2012-09-07T11:24:43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x v="297"/>
    <b v="1"/>
    <n v="142"/>
    <x v="0"/>
    <s v="film &amp; video/documentary"/>
    <x v="7"/>
    <x v="238"/>
    <x v="0"/>
    <x v="4"/>
    <x v="297"/>
    <d v="2015-05-01T03:59:00"/>
  </r>
  <r>
    <n v="298"/>
    <x v="298"/>
    <s v="The truth is, we all lie - and by &quot;we,&quot; we mean everyone!"/>
    <n v="126000"/>
    <n v="137254.84"/>
    <x v="0"/>
    <x v="0"/>
    <s v="USD"/>
    <n v="1399669200"/>
    <x v="298"/>
    <b v="1"/>
    <n v="2436"/>
    <x v="0"/>
    <s v="film &amp; video/documentary"/>
    <x v="15"/>
    <x v="239"/>
    <x v="0"/>
    <x v="4"/>
    <x v="298"/>
    <d v="2014-05-09T21:00:00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x v="299"/>
    <b v="1"/>
    <n v="244"/>
    <x v="0"/>
    <s v="film &amp; video/documentary"/>
    <x v="99"/>
    <x v="240"/>
    <x v="0"/>
    <x v="4"/>
    <x v="299"/>
    <d v="2010-11-17T06:24:20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x v="300"/>
    <b v="1"/>
    <n v="298"/>
    <x v="0"/>
    <s v="film &amp; video/documentary"/>
    <x v="21"/>
    <x v="241"/>
    <x v="0"/>
    <x v="4"/>
    <x v="300"/>
    <d v="2011-04-24T23:02:18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x v="301"/>
    <b v="1"/>
    <n v="251"/>
    <x v="0"/>
    <s v="film &amp; video/documentary"/>
    <x v="17"/>
    <x v="242"/>
    <x v="0"/>
    <x v="4"/>
    <x v="301"/>
    <d v="2013-03-19T16:42:15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x v="302"/>
    <b v="1"/>
    <n v="108"/>
    <x v="0"/>
    <s v="film &amp; video/documentary"/>
    <x v="8"/>
    <x v="243"/>
    <x v="0"/>
    <x v="4"/>
    <x v="302"/>
    <d v="2012-02-24T20:33:58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x v="303"/>
    <b v="1"/>
    <n v="82"/>
    <x v="0"/>
    <s v="film &amp; video/documentary"/>
    <x v="0"/>
    <x v="244"/>
    <x v="0"/>
    <x v="4"/>
    <x v="303"/>
    <d v="2012-06-02T01:42:26"/>
  </r>
  <r>
    <n v="304"/>
    <x v="304"/>
    <s v="A portrait of a life fully realized and a look at what it takes to make great photography."/>
    <n v="3400"/>
    <n v="7876"/>
    <x v="0"/>
    <x v="0"/>
    <s v="USD"/>
    <n v="1346464800"/>
    <x v="304"/>
    <b v="1"/>
    <n v="74"/>
    <x v="0"/>
    <s v="film &amp; video/documentary"/>
    <x v="100"/>
    <x v="245"/>
    <x v="0"/>
    <x v="4"/>
    <x v="304"/>
    <d v="2012-09-01T02:00:00"/>
  </r>
  <r>
    <n v="305"/>
    <x v="305"/>
    <s v="A documentary that I am making about the difficult, but inspiring, life of a late friend of mine."/>
    <n v="7500"/>
    <n v="9775"/>
    <x v="0"/>
    <x v="0"/>
    <s v="USD"/>
    <n v="1331392049"/>
    <x v="305"/>
    <b v="1"/>
    <n v="189"/>
    <x v="0"/>
    <s v="film &amp; video/documentary"/>
    <x v="22"/>
    <x v="246"/>
    <x v="0"/>
    <x v="4"/>
    <x v="305"/>
    <d v="2012-03-10T15:07:29"/>
  </r>
  <r>
    <n v="306"/>
    <x v="306"/>
    <s v="A feature-length documentary on the life of Boston escape artist Jason Escape."/>
    <n v="1000"/>
    <n v="2929"/>
    <x v="0"/>
    <x v="0"/>
    <s v="USD"/>
    <n v="1363806333"/>
    <x v="306"/>
    <b v="1"/>
    <n v="80"/>
    <x v="0"/>
    <s v="film &amp; video/documentary"/>
    <x v="101"/>
    <x v="247"/>
    <x v="0"/>
    <x v="4"/>
    <x v="306"/>
    <d v="2013-03-20T19:05:33"/>
  </r>
  <r>
    <n v="307"/>
    <x v="307"/>
    <s v="Why is grammar important?"/>
    <n v="22000"/>
    <n v="24490"/>
    <x v="0"/>
    <x v="0"/>
    <s v="USD"/>
    <n v="1360276801"/>
    <x v="307"/>
    <b v="1"/>
    <n v="576"/>
    <x v="0"/>
    <s v="film &amp; video/documentary"/>
    <x v="38"/>
    <x v="248"/>
    <x v="0"/>
    <x v="4"/>
    <x v="307"/>
    <d v="2013-02-07T22:40:01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x v="308"/>
    <b v="1"/>
    <n v="202"/>
    <x v="0"/>
    <s v="film &amp; video/documentary"/>
    <x v="6"/>
    <x v="249"/>
    <x v="0"/>
    <x v="4"/>
    <x v="308"/>
    <d v="2011-03-10T16:40:10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x v="309"/>
    <b v="1"/>
    <n v="238"/>
    <x v="0"/>
    <s v="film &amp; video/documentary"/>
    <x v="17"/>
    <x v="250"/>
    <x v="0"/>
    <x v="4"/>
    <x v="309"/>
    <d v="2012-09-03T18:02:1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x v="310"/>
    <b v="1"/>
    <n v="36"/>
    <x v="0"/>
    <s v="film &amp; video/documentary"/>
    <x v="3"/>
    <x v="251"/>
    <x v="0"/>
    <x v="4"/>
    <x v="310"/>
    <d v="2011-10-20T02:00:00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x v="311"/>
    <b v="1"/>
    <n v="150"/>
    <x v="0"/>
    <s v="film &amp; video/documentary"/>
    <x v="3"/>
    <x v="252"/>
    <x v="0"/>
    <x v="4"/>
    <x v="311"/>
    <d v="2012-01-01T07:59:00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x v="312"/>
    <b v="1"/>
    <n v="146"/>
    <x v="0"/>
    <s v="film &amp; video/documentary"/>
    <x v="20"/>
    <x v="253"/>
    <x v="0"/>
    <x v="4"/>
    <x v="312"/>
    <d v="2013-04-14T21:03:52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x v="313"/>
    <b v="1"/>
    <n v="222"/>
    <x v="0"/>
    <s v="film &amp; video/documentary"/>
    <x v="2"/>
    <x v="181"/>
    <x v="0"/>
    <x v="4"/>
    <x v="313"/>
    <d v="2010-08-11T15:59:00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x v="314"/>
    <b v="1"/>
    <n v="120"/>
    <x v="0"/>
    <s v="film &amp; video/documentary"/>
    <x v="102"/>
    <x v="254"/>
    <x v="0"/>
    <x v="4"/>
    <x v="314"/>
    <d v="2013-03-01T19:59:48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x v="315"/>
    <b v="1"/>
    <n v="126"/>
    <x v="0"/>
    <s v="film &amp; video/documentary"/>
    <x v="7"/>
    <x v="255"/>
    <x v="0"/>
    <x v="4"/>
    <x v="315"/>
    <d v="2012-08-22T18:32:14"/>
  </r>
  <r>
    <n v="316"/>
    <x v="316"/>
    <s v="Award winning documentary The Secret Trial 5 needs your help for a Cross-Canada Tour!"/>
    <n v="15000"/>
    <n v="17066"/>
    <x v="0"/>
    <x v="5"/>
    <s v="CAD"/>
    <n v="1418273940"/>
    <x v="316"/>
    <b v="1"/>
    <n v="158"/>
    <x v="0"/>
    <s v="film &amp; video/documentary"/>
    <x v="35"/>
    <x v="256"/>
    <x v="0"/>
    <x v="4"/>
    <x v="316"/>
    <d v="2014-12-11T04:59:00"/>
  </r>
  <r>
    <n v="317"/>
    <x v="317"/>
    <s v="The story of a cowboy town with a prison problem, and the colorful characters who call it home."/>
    <n v="30000"/>
    <n v="30241"/>
    <x v="0"/>
    <x v="0"/>
    <s v="USD"/>
    <n v="1386778483"/>
    <x v="317"/>
    <b v="1"/>
    <n v="316"/>
    <x v="0"/>
    <s v="film &amp; video/documentary"/>
    <x v="7"/>
    <x v="257"/>
    <x v="0"/>
    <x v="4"/>
    <x v="317"/>
    <d v="2013-12-11T16:14:43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x v="318"/>
    <b v="1"/>
    <n v="284"/>
    <x v="0"/>
    <s v="film &amp; video/documentary"/>
    <x v="103"/>
    <x v="34"/>
    <x v="0"/>
    <x v="4"/>
    <x v="318"/>
    <d v="2013-03-26T23:55:51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x v="319"/>
    <b v="1"/>
    <n v="51"/>
    <x v="0"/>
    <s v="film &amp; video/documentary"/>
    <x v="40"/>
    <x v="258"/>
    <x v="0"/>
    <x v="4"/>
    <x v="319"/>
    <d v="2010-02-02T07:59:00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x v="320"/>
    <b v="1"/>
    <n v="158"/>
    <x v="0"/>
    <s v="film &amp; video/documentary"/>
    <x v="13"/>
    <x v="259"/>
    <x v="0"/>
    <x v="4"/>
    <x v="320"/>
    <d v="2015-12-22T23:00:00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x v="321"/>
    <b v="1"/>
    <n v="337"/>
    <x v="0"/>
    <s v="film &amp; video/documentary"/>
    <x v="33"/>
    <x v="260"/>
    <x v="0"/>
    <x v="4"/>
    <x v="321"/>
    <d v="2016-11-08T11:43:06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x v="322"/>
    <b v="1"/>
    <n v="186"/>
    <x v="0"/>
    <s v="film &amp; video/documentary"/>
    <x v="29"/>
    <x v="261"/>
    <x v="0"/>
    <x v="4"/>
    <x v="322"/>
    <d v="2016-05-13T13:40:48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x v="323"/>
    <b v="1"/>
    <n v="58"/>
    <x v="0"/>
    <s v="film &amp; video/documentary"/>
    <x v="4"/>
    <x v="262"/>
    <x v="0"/>
    <x v="4"/>
    <x v="323"/>
    <d v="2016-12-21T07:59:00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x v="324"/>
    <b v="1"/>
    <n v="82"/>
    <x v="0"/>
    <s v="film &amp; video/documentary"/>
    <x v="21"/>
    <x v="263"/>
    <x v="0"/>
    <x v="4"/>
    <x v="324"/>
    <d v="2015-08-01T15:01:48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x v="325"/>
    <b v="1"/>
    <n v="736"/>
    <x v="0"/>
    <s v="film &amp; video/documentary"/>
    <x v="3"/>
    <x v="264"/>
    <x v="0"/>
    <x v="4"/>
    <x v="325"/>
    <d v="2016-12-20T04:30:33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x v="326"/>
    <b v="1"/>
    <n v="1151"/>
    <x v="0"/>
    <s v="film &amp; video/documentary"/>
    <x v="40"/>
    <x v="265"/>
    <x v="0"/>
    <x v="4"/>
    <x v="326"/>
    <d v="2017-03-14T22:57:00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x v="327"/>
    <b v="1"/>
    <n v="34"/>
    <x v="0"/>
    <s v="film &amp; video/documentary"/>
    <x v="104"/>
    <x v="266"/>
    <x v="0"/>
    <x v="4"/>
    <x v="327"/>
    <d v="2015-03-22T08:00:00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x v="328"/>
    <b v="1"/>
    <n v="498"/>
    <x v="0"/>
    <s v="film &amp; video/documentary"/>
    <x v="3"/>
    <x v="267"/>
    <x v="0"/>
    <x v="4"/>
    <x v="328"/>
    <d v="2015-11-01T04:00:00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x v="329"/>
    <b v="1"/>
    <n v="167"/>
    <x v="0"/>
    <s v="film &amp; video/documentary"/>
    <x v="6"/>
    <x v="268"/>
    <x v="0"/>
    <x v="4"/>
    <x v="329"/>
    <d v="2015-11-07T04:00:00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x v="330"/>
    <b v="1"/>
    <n v="340"/>
    <x v="0"/>
    <s v="film &amp; video/documentary"/>
    <x v="21"/>
    <x v="269"/>
    <x v="0"/>
    <x v="4"/>
    <x v="330"/>
    <d v="2013-05-17T03:59:00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x v="331"/>
    <b v="1"/>
    <n v="438"/>
    <x v="0"/>
    <s v="film &amp; video/documentary"/>
    <x v="13"/>
    <x v="270"/>
    <x v="0"/>
    <x v="4"/>
    <x v="331"/>
    <d v="2016-06-17T13:57:1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x v="332"/>
    <b v="1"/>
    <n v="555"/>
    <x v="0"/>
    <s v="film &amp; video/documentary"/>
    <x v="40"/>
    <x v="271"/>
    <x v="0"/>
    <x v="4"/>
    <x v="332"/>
    <d v="2015-10-28T08:00:00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x v="333"/>
    <b v="1"/>
    <n v="266"/>
    <x v="0"/>
    <s v="film &amp; video/documentary"/>
    <x v="105"/>
    <x v="272"/>
    <x v="0"/>
    <x v="4"/>
    <x v="333"/>
    <d v="2016-04-07T14:16:31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x v="334"/>
    <b v="1"/>
    <n v="69"/>
    <x v="0"/>
    <s v="film &amp; video/documentary"/>
    <x v="7"/>
    <x v="273"/>
    <x v="0"/>
    <x v="4"/>
    <x v="334"/>
    <d v="2015-05-15T19:00:00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x v="335"/>
    <b v="1"/>
    <n v="80"/>
    <x v="0"/>
    <s v="film &amp; video/documentary"/>
    <x v="33"/>
    <x v="274"/>
    <x v="0"/>
    <x v="4"/>
    <x v="335"/>
    <d v="2015-05-08T22:00:00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x v="336"/>
    <b v="1"/>
    <n v="493"/>
    <x v="0"/>
    <s v="film &amp; video/documentary"/>
    <x v="16"/>
    <x v="275"/>
    <x v="0"/>
    <x v="4"/>
    <x v="336"/>
    <d v="2015-11-13T15:18:38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x v="337"/>
    <b v="1"/>
    <n v="31"/>
    <x v="0"/>
    <s v="film &amp; video/documentary"/>
    <x v="7"/>
    <x v="276"/>
    <x v="0"/>
    <x v="4"/>
    <x v="337"/>
    <d v="2015-03-14T02:05:08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x v="338"/>
    <b v="1"/>
    <n v="236"/>
    <x v="0"/>
    <s v="film &amp; video/documentary"/>
    <x v="5"/>
    <x v="277"/>
    <x v="0"/>
    <x v="4"/>
    <x v="338"/>
    <d v="2016-09-03T01:00:00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x v="339"/>
    <b v="1"/>
    <n v="89"/>
    <x v="0"/>
    <s v="film &amp; video/documentary"/>
    <x v="29"/>
    <x v="278"/>
    <x v="0"/>
    <x v="4"/>
    <x v="339"/>
    <d v="2015-04-29T18:14:28"/>
  </r>
  <r>
    <n v="340"/>
    <x v="340"/>
    <s v="Feature-length documentary about five Somali Muslim students pursuing dreams of education in America"/>
    <n v="35000"/>
    <n v="43758"/>
    <x v="0"/>
    <x v="0"/>
    <s v="USD"/>
    <n v="1489006800"/>
    <x v="340"/>
    <b v="1"/>
    <n v="299"/>
    <x v="0"/>
    <s v="film &amp; video/documentary"/>
    <x v="105"/>
    <x v="279"/>
    <x v="0"/>
    <x v="4"/>
    <x v="340"/>
    <d v="2017-03-08T21:00:00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x v="341"/>
    <b v="1"/>
    <n v="55"/>
    <x v="0"/>
    <s v="film &amp; video/documentary"/>
    <x v="13"/>
    <x v="280"/>
    <x v="0"/>
    <x v="4"/>
    <x v="341"/>
    <d v="2014-10-01T03:59:00"/>
  </r>
  <r>
    <n v="342"/>
    <x v="342"/>
    <s v="BREAKING A MONSTER needs your help to play in THEATERS!"/>
    <n v="55000"/>
    <n v="55201.52"/>
    <x v="0"/>
    <x v="0"/>
    <s v="USD"/>
    <n v="1461955465"/>
    <x v="342"/>
    <b v="1"/>
    <n v="325"/>
    <x v="0"/>
    <s v="film &amp; video/documentary"/>
    <x v="8"/>
    <x v="281"/>
    <x v="0"/>
    <x v="4"/>
    <x v="342"/>
    <d v="2016-04-29T18:44:25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x v="343"/>
    <b v="1"/>
    <n v="524"/>
    <x v="0"/>
    <s v="film &amp; video/documentary"/>
    <x v="21"/>
    <x v="282"/>
    <x v="0"/>
    <x v="4"/>
    <x v="343"/>
    <d v="2014-11-14T03:00:00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x v="344"/>
    <b v="1"/>
    <n v="285"/>
    <x v="0"/>
    <s v="film &amp; video/documentary"/>
    <x v="21"/>
    <x v="283"/>
    <x v="0"/>
    <x v="4"/>
    <x v="344"/>
    <d v="2015-06-01T02:20:00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x v="345"/>
    <b v="1"/>
    <n v="179"/>
    <x v="0"/>
    <s v="film &amp; video/documentary"/>
    <x v="4"/>
    <x v="284"/>
    <x v="0"/>
    <x v="4"/>
    <x v="345"/>
    <d v="2015-05-20T22:39:50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x v="346"/>
    <b v="1"/>
    <n v="188"/>
    <x v="0"/>
    <s v="film &amp; video/documentary"/>
    <x v="106"/>
    <x v="285"/>
    <x v="0"/>
    <x v="4"/>
    <x v="346"/>
    <d v="2015-10-14T12:00:21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x v="347"/>
    <b v="1"/>
    <n v="379"/>
    <x v="0"/>
    <s v="film &amp; video/documentary"/>
    <x v="20"/>
    <x v="286"/>
    <x v="0"/>
    <x v="4"/>
    <x v="347"/>
    <d v="2015-11-14T12:53:29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x v="348"/>
    <b v="1"/>
    <n v="119"/>
    <x v="0"/>
    <s v="film &amp; video/documentary"/>
    <x v="33"/>
    <x v="287"/>
    <x v="0"/>
    <x v="4"/>
    <x v="348"/>
    <d v="2015-08-21T14:05:16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x v="349"/>
    <b v="1"/>
    <n v="167"/>
    <x v="0"/>
    <s v="film &amp; video/documentary"/>
    <x v="13"/>
    <x v="288"/>
    <x v="0"/>
    <x v="4"/>
    <x v="349"/>
    <d v="2017-02-24T11:58:28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x v="350"/>
    <b v="1"/>
    <n v="221"/>
    <x v="0"/>
    <s v="film &amp; video/documentary"/>
    <x v="41"/>
    <x v="289"/>
    <x v="0"/>
    <x v="4"/>
    <x v="350"/>
    <d v="2016-09-11T03:59:00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x v="351"/>
    <b v="1"/>
    <n v="964"/>
    <x v="0"/>
    <s v="film &amp; video/documentary"/>
    <x v="37"/>
    <x v="290"/>
    <x v="0"/>
    <x v="4"/>
    <x v="351"/>
    <d v="2016-04-07T22:09:1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x v="352"/>
    <b v="1"/>
    <n v="286"/>
    <x v="0"/>
    <s v="film &amp; video/documentary"/>
    <x v="16"/>
    <x v="291"/>
    <x v="0"/>
    <x v="4"/>
    <x v="352"/>
    <d v="2014-10-08T04:01:08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x v="353"/>
    <b v="1"/>
    <n v="613"/>
    <x v="0"/>
    <s v="film &amp; video/documentary"/>
    <x v="15"/>
    <x v="292"/>
    <x v="0"/>
    <x v="4"/>
    <x v="353"/>
    <d v="2015-11-19T20:00:19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x v="354"/>
    <b v="1"/>
    <n v="29"/>
    <x v="0"/>
    <s v="film &amp; video/documentary"/>
    <x v="3"/>
    <x v="293"/>
    <x v="0"/>
    <x v="4"/>
    <x v="354"/>
    <d v="2016-04-08T18:52:01"/>
  </r>
  <r>
    <n v="355"/>
    <x v="355"/>
    <s v="A documentary film about the late REZA ABDOH and his performance company DAR A LUZ."/>
    <n v="35000"/>
    <n v="40690"/>
    <x v="0"/>
    <x v="0"/>
    <s v="USD"/>
    <n v="1417420994"/>
    <x v="355"/>
    <b v="1"/>
    <n v="165"/>
    <x v="0"/>
    <s v="film &amp; video/documentary"/>
    <x v="31"/>
    <x v="294"/>
    <x v="0"/>
    <x v="4"/>
    <x v="355"/>
    <d v="2014-12-01T08:03:14"/>
  </r>
  <r>
    <n v="356"/>
    <x v="356"/>
    <s v="A documentary about halibut conservation and how it impacts communities of Southeast Alaska."/>
    <n v="7500"/>
    <n v="7701.93"/>
    <x v="0"/>
    <x v="0"/>
    <s v="USD"/>
    <n v="1458152193"/>
    <x v="356"/>
    <b v="1"/>
    <n v="97"/>
    <x v="0"/>
    <s v="film &amp; video/documentary"/>
    <x v="33"/>
    <x v="295"/>
    <x v="0"/>
    <x v="4"/>
    <x v="356"/>
    <d v="2016-03-16T18:16:33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x v="357"/>
    <b v="1"/>
    <n v="303"/>
    <x v="0"/>
    <s v="film &amp; video/documentary"/>
    <x v="107"/>
    <x v="296"/>
    <x v="0"/>
    <x v="4"/>
    <x v="357"/>
    <d v="2015-04-24T05:19:57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x v="358"/>
    <b v="1"/>
    <n v="267"/>
    <x v="0"/>
    <s v="film &amp; video/documentary"/>
    <x v="33"/>
    <x v="297"/>
    <x v="0"/>
    <x v="4"/>
    <x v="358"/>
    <d v="2016-06-15T15:00:00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x v="359"/>
    <b v="1"/>
    <n v="302"/>
    <x v="0"/>
    <s v="film &amp; video/documentary"/>
    <x v="2"/>
    <x v="298"/>
    <x v="0"/>
    <x v="4"/>
    <x v="359"/>
    <d v="2014-11-14T05:12:00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x v="360"/>
    <b v="0"/>
    <n v="87"/>
    <x v="0"/>
    <s v="film &amp; video/documentary"/>
    <x v="7"/>
    <x v="299"/>
    <x v="0"/>
    <x v="4"/>
    <x v="360"/>
    <d v="2015-07-23T03:11:00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x v="361"/>
    <b v="0"/>
    <n v="354"/>
    <x v="0"/>
    <s v="film &amp; video/documentary"/>
    <x v="38"/>
    <x v="300"/>
    <x v="0"/>
    <x v="4"/>
    <x v="361"/>
    <d v="2014-11-23T01:01:46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x v="362"/>
    <b v="0"/>
    <n v="86"/>
    <x v="0"/>
    <s v="film &amp; video/documentary"/>
    <x v="39"/>
    <x v="301"/>
    <x v="0"/>
    <x v="4"/>
    <x v="362"/>
    <d v="2014-08-08T00:00:00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x v="363"/>
    <b v="0"/>
    <n v="26"/>
    <x v="0"/>
    <s v="film &amp; video/documentary"/>
    <x v="7"/>
    <x v="302"/>
    <x v="0"/>
    <x v="4"/>
    <x v="363"/>
    <d v="2010-05-02T19:22:00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x v="364"/>
    <b v="0"/>
    <n v="113"/>
    <x v="0"/>
    <s v="film &amp; video/documentary"/>
    <x v="5"/>
    <x v="303"/>
    <x v="0"/>
    <x v="4"/>
    <x v="364"/>
    <d v="2014-06-21T03:59:00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x v="365"/>
    <b v="0"/>
    <n v="65"/>
    <x v="0"/>
    <s v="film &amp; video/documentary"/>
    <x v="3"/>
    <x v="304"/>
    <x v="0"/>
    <x v="4"/>
    <x v="365"/>
    <d v="2014-02-28T14:33:19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x v="366"/>
    <b v="0"/>
    <n v="134"/>
    <x v="0"/>
    <s v="film &amp; video/documentary"/>
    <x v="7"/>
    <x v="305"/>
    <x v="0"/>
    <x v="4"/>
    <x v="366"/>
    <d v="2012-05-20T19:01:58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x v="367"/>
    <b v="0"/>
    <n v="119"/>
    <x v="0"/>
    <s v="film &amp; video/documentary"/>
    <x v="33"/>
    <x v="306"/>
    <x v="0"/>
    <x v="4"/>
    <x v="367"/>
    <d v="2013-05-01T04:59:00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x v="368"/>
    <b v="0"/>
    <n v="159"/>
    <x v="0"/>
    <s v="film &amp; video/documentary"/>
    <x v="3"/>
    <x v="307"/>
    <x v="0"/>
    <x v="4"/>
    <x v="368"/>
    <d v="2015-03-15T13:32:02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x v="369"/>
    <b v="0"/>
    <n v="167"/>
    <x v="0"/>
    <s v="film &amp; video/documentary"/>
    <x v="5"/>
    <x v="308"/>
    <x v="0"/>
    <x v="4"/>
    <x v="369"/>
    <d v="2012-01-15T13:14:29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x v="370"/>
    <b v="0"/>
    <n v="43"/>
    <x v="0"/>
    <s v="film &amp; video/documentary"/>
    <x v="108"/>
    <x v="309"/>
    <x v="0"/>
    <x v="4"/>
    <x v="370"/>
    <d v="2017-01-06T19:05:00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x v="371"/>
    <b v="0"/>
    <n v="1062"/>
    <x v="0"/>
    <s v="film &amp; video/documentary"/>
    <x v="35"/>
    <x v="310"/>
    <x v="0"/>
    <x v="4"/>
    <x v="371"/>
    <d v="2013-02-01T18:25:39"/>
  </r>
  <r>
    <n v="372"/>
    <x v="372"/>
    <s v="A short documentary exploring the uses of 'Natural Horsemanship' across Europe"/>
    <n v="300"/>
    <n v="376"/>
    <x v="0"/>
    <x v="1"/>
    <s v="GBP"/>
    <n v="1459872000"/>
    <x v="372"/>
    <b v="0"/>
    <n v="9"/>
    <x v="0"/>
    <s v="film &amp; video/documentary"/>
    <x v="105"/>
    <x v="311"/>
    <x v="0"/>
    <x v="4"/>
    <x v="372"/>
    <d v="2016-04-05T16:00:00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x v="373"/>
    <b v="0"/>
    <n v="89"/>
    <x v="0"/>
    <s v="film &amp; video/documentary"/>
    <x v="13"/>
    <x v="312"/>
    <x v="0"/>
    <x v="4"/>
    <x v="373"/>
    <d v="2012-07-18T21:53:18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x v="374"/>
    <b v="0"/>
    <n v="174"/>
    <x v="0"/>
    <s v="film &amp; video/documentary"/>
    <x v="26"/>
    <x v="313"/>
    <x v="0"/>
    <x v="4"/>
    <x v="374"/>
    <d v="2011-09-16T21:20:31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x v="375"/>
    <b v="0"/>
    <n v="14"/>
    <x v="0"/>
    <s v="film &amp; video/documentary"/>
    <x v="28"/>
    <x v="314"/>
    <x v="0"/>
    <x v="4"/>
    <x v="375"/>
    <d v="2014-03-01T17:18:00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x v="376"/>
    <b v="0"/>
    <n v="48"/>
    <x v="0"/>
    <s v="film &amp; video/documentary"/>
    <x v="6"/>
    <x v="315"/>
    <x v="0"/>
    <x v="4"/>
    <x v="376"/>
    <d v="2016-08-25T10:51:56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x v="377"/>
    <b v="0"/>
    <n v="133"/>
    <x v="0"/>
    <s v="film &amp; video/documentary"/>
    <x v="35"/>
    <x v="316"/>
    <x v="0"/>
    <x v="4"/>
    <x v="377"/>
    <d v="2015-11-14T07:01:00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x v="378"/>
    <b v="0"/>
    <n v="83"/>
    <x v="0"/>
    <s v="film &amp; video/documentary"/>
    <x v="20"/>
    <x v="317"/>
    <x v="0"/>
    <x v="4"/>
    <x v="378"/>
    <d v="2016-01-25T23:52:00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x v="379"/>
    <b v="0"/>
    <n v="149"/>
    <x v="0"/>
    <s v="film &amp; video/documentary"/>
    <x v="31"/>
    <x v="318"/>
    <x v="0"/>
    <x v="4"/>
    <x v="379"/>
    <d v="2012-05-03T16:31:12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x v="380"/>
    <b v="0"/>
    <n v="49"/>
    <x v="0"/>
    <s v="film &amp; video/documentary"/>
    <x v="24"/>
    <x v="319"/>
    <x v="0"/>
    <x v="4"/>
    <x v="380"/>
    <d v="2016-01-23T17:16:32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x v="381"/>
    <b v="0"/>
    <n v="251"/>
    <x v="0"/>
    <s v="film &amp; video/documentary"/>
    <x v="2"/>
    <x v="320"/>
    <x v="0"/>
    <x v="4"/>
    <x v="381"/>
    <d v="2012-07-30T05:00:00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x v="382"/>
    <b v="0"/>
    <n v="22"/>
    <x v="0"/>
    <s v="film &amp; video/documentary"/>
    <x v="109"/>
    <x v="321"/>
    <x v="0"/>
    <x v="4"/>
    <x v="382"/>
    <d v="2012-09-06T17:01:40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x v="383"/>
    <b v="0"/>
    <n v="48"/>
    <x v="0"/>
    <s v="film &amp; video/documentary"/>
    <x v="110"/>
    <x v="322"/>
    <x v="0"/>
    <x v="4"/>
    <x v="383"/>
    <d v="2014-05-19T02:49:19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x v="384"/>
    <b v="0"/>
    <n v="383"/>
    <x v="0"/>
    <s v="film &amp; video/documentary"/>
    <x v="20"/>
    <x v="323"/>
    <x v="0"/>
    <x v="4"/>
    <x v="384"/>
    <d v="2015-01-06T18:45:47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x v="385"/>
    <b v="0"/>
    <n v="237"/>
    <x v="0"/>
    <s v="film &amp; video/documentary"/>
    <x v="6"/>
    <x v="324"/>
    <x v="0"/>
    <x v="4"/>
    <x v="385"/>
    <d v="2014-11-21T15:01:41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x v="386"/>
    <b v="0"/>
    <n v="13"/>
    <x v="0"/>
    <s v="film &amp; video/documentary"/>
    <x v="8"/>
    <x v="325"/>
    <x v="0"/>
    <x v="4"/>
    <x v="386"/>
    <d v="2015-08-10T22:49:51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x v="387"/>
    <b v="0"/>
    <n v="562"/>
    <x v="0"/>
    <s v="film &amp; video/documentary"/>
    <x v="111"/>
    <x v="326"/>
    <x v="0"/>
    <x v="4"/>
    <x v="387"/>
    <d v="2015-08-15T06:00:00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x v="388"/>
    <b v="0"/>
    <n v="71"/>
    <x v="0"/>
    <s v="film &amp; video/documentary"/>
    <x v="9"/>
    <x v="327"/>
    <x v="0"/>
    <x v="4"/>
    <x v="388"/>
    <d v="2016-07-28T01:49:40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x v="389"/>
    <b v="0"/>
    <n v="1510"/>
    <x v="0"/>
    <s v="film &amp; video/documentary"/>
    <x v="112"/>
    <x v="328"/>
    <x v="0"/>
    <x v="4"/>
    <x v="389"/>
    <d v="2014-03-07T22:59:00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x v="390"/>
    <b v="0"/>
    <n v="14"/>
    <x v="0"/>
    <s v="film &amp; video/documentary"/>
    <x v="8"/>
    <x v="84"/>
    <x v="0"/>
    <x v="4"/>
    <x v="390"/>
    <d v="2015-05-08T00:52:52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x v="391"/>
    <b v="0"/>
    <n v="193"/>
    <x v="0"/>
    <s v="film &amp; video/documentary"/>
    <x v="7"/>
    <x v="329"/>
    <x v="0"/>
    <x v="4"/>
    <x v="391"/>
    <d v="2011-12-18T00:59:00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x v="392"/>
    <b v="0"/>
    <n v="206"/>
    <x v="0"/>
    <s v="film &amp; video/documentary"/>
    <x v="7"/>
    <x v="330"/>
    <x v="0"/>
    <x v="4"/>
    <x v="392"/>
    <d v="2011-09-08T03:00:00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x v="393"/>
    <b v="0"/>
    <n v="351"/>
    <x v="0"/>
    <s v="film &amp; video/documentary"/>
    <x v="5"/>
    <x v="331"/>
    <x v="0"/>
    <x v="4"/>
    <x v="393"/>
    <d v="2013-10-10T17:00:52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x v="394"/>
    <b v="0"/>
    <n v="50"/>
    <x v="0"/>
    <s v="film &amp; video/documentary"/>
    <x v="20"/>
    <x v="332"/>
    <x v="0"/>
    <x v="4"/>
    <x v="394"/>
    <d v="2016-04-17T18:38:02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x v="395"/>
    <b v="0"/>
    <n v="184"/>
    <x v="0"/>
    <s v="film &amp; video/documentary"/>
    <x v="29"/>
    <x v="333"/>
    <x v="0"/>
    <x v="4"/>
    <x v="395"/>
    <d v="2012-04-27T21:32:00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x v="396"/>
    <b v="0"/>
    <n v="196"/>
    <x v="0"/>
    <s v="film &amp; video/documentary"/>
    <x v="13"/>
    <x v="334"/>
    <x v="0"/>
    <x v="4"/>
    <x v="396"/>
    <d v="2012-07-07T13:33:26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x v="397"/>
    <b v="0"/>
    <n v="229"/>
    <x v="0"/>
    <s v="film &amp; video/documentary"/>
    <x v="3"/>
    <x v="335"/>
    <x v="0"/>
    <x v="4"/>
    <x v="397"/>
    <d v="2010-09-01T03:44:00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x v="398"/>
    <b v="0"/>
    <n v="67"/>
    <x v="0"/>
    <s v="film &amp; video/documentary"/>
    <x v="105"/>
    <x v="336"/>
    <x v="0"/>
    <x v="4"/>
    <x v="398"/>
    <d v="2015-04-29T19:02:06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x v="399"/>
    <b v="0"/>
    <n v="95"/>
    <x v="0"/>
    <s v="film &amp; video/documentary"/>
    <x v="13"/>
    <x v="337"/>
    <x v="0"/>
    <x v="4"/>
    <x v="399"/>
    <d v="2016-12-14T12:00:00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x v="400"/>
    <b v="0"/>
    <n v="62"/>
    <x v="0"/>
    <s v="film &amp; video/documentary"/>
    <x v="20"/>
    <x v="338"/>
    <x v="0"/>
    <x v="4"/>
    <x v="400"/>
    <d v="2014-05-17T03:30:00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x v="401"/>
    <b v="0"/>
    <n v="73"/>
    <x v="0"/>
    <s v="film &amp; video/documentary"/>
    <x v="3"/>
    <x v="339"/>
    <x v="0"/>
    <x v="4"/>
    <x v="401"/>
    <d v="2011-08-07T20:12:50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x v="402"/>
    <b v="0"/>
    <n v="43"/>
    <x v="0"/>
    <s v="film &amp; video/documentary"/>
    <x v="24"/>
    <x v="340"/>
    <x v="0"/>
    <x v="4"/>
    <x v="402"/>
    <d v="2015-11-05T13:56:57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x v="403"/>
    <b v="0"/>
    <n v="70"/>
    <x v="0"/>
    <s v="film &amp; video/documentary"/>
    <x v="2"/>
    <x v="341"/>
    <x v="0"/>
    <x v="4"/>
    <x v="403"/>
    <d v="2011-08-10T07:08:00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x v="404"/>
    <b v="0"/>
    <n v="271"/>
    <x v="0"/>
    <s v="film &amp; video/documentary"/>
    <x v="33"/>
    <x v="342"/>
    <x v="0"/>
    <x v="4"/>
    <x v="404"/>
    <d v="2014-02-05T23:04:00"/>
  </r>
  <r>
    <n v="405"/>
    <x v="405"/>
    <s v="Come, join our movie movement.  A new documentary about the healing power of food."/>
    <n v="2820"/>
    <n v="3036"/>
    <x v="0"/>
    <x v="0"/>
    <s v="USD"/>
    <n v="1394071339"/>
    <x v="405"/>
    <b v="0"/>
    <n v="55"/>
    <x v="0"/>
    <s v="film &amp; video/documentary"/>
    <x v="29"/>
    <x v="343"/>
    <x v="0"/>
    <x v="4"/>
    <x v="405"/>
    <d v="2014-03-06T02:02:19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x v="406"/>
    <b v="0"/>
    <n v="35"/>
    <x v="0"/>
    <s v="film &amp; video/documentary"/>
    <x v="29"/>
    <x v="344"/>
    <x v="0"/>
    <x v="4"/>
    <x v="406"/>
    <d v="2011-05-09T05:59:00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x v="407"/>
    <b v="0"/>
    <n v="22"/>
    <x v="0"/>
    <s v="film &amp; video/documentary"/>
    <x v="21"/>
    <x v="345"/>
    <x v="0"/>
    <x v="4"/>
    <x v="407"/>
    <d v="2011-11-19T21:54:10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x v="408"/>
    <b v="0"/>
    <n v="38"/>
    <x v="0"/>
    <s v="film &amp; video/documentary"/>
    <x v="7"/>
    <x v="346"/>
    <x v="0"/>
    <x v="4"/>
    <x v="408"/>
    <d v="2013-11-05T18:39:50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x v="409"/>
    <b v="0"/>
    <n v="15"/>
    <x v="0"/>
    <s v="film &amp; video/documentary"/>
    <x v="0"/>
    <x v="347"/>
    <x v="0"/>
    <x v="4"/>
    <x v="409"/>
    <d v="2016-07-22T20:42:2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x v="410"/>
    <b v="0"/>
    <n v="7"/>
    <x v="0"/>
    <s v="film &amp; video/documentary"/>
    <x v="30"/>
    <x v="348"/>
    <x v="0"/>
    <x v="4"/>
    <x v="410"/>
    <d v="2015-06-18T23:33:17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x v="411"/>
    <b v="0"/>
    <n v="241"/>
    <x v="0"/>
    <s v="film &amp; video/documentary"/>
    <x v="7"/>
    <x v="349"/>
    <x v="0"/>
    <x v="4"/>
    <x v="411"/>
    <d v="2013-12-22T05:00:00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x v="412"/>
    <b v="0"/>
    <n v="55"/>
    <x v="0"/>
    <s v="film &amp; video/documentary"/>
    <x v="37"/>
    <x v="350"/>
    <x v="0"/>
    <x v="4"/>
    <x v="412"/>
    <d v="2012-07-25T17:49:38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x v="413"/>
    <b v="0"/>
    <n v="171"/>
    <x v="0"/>
    <s v="film &amp; video/documentary"/>
    <x v="2"/>
    <x v="351"/>
    <x v="0"/>
    <x v="4"/>
    <x v="413"/>
    <d v="2012-07-19T21:03:31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x v="414"/>
    <b v="0"/>
    <n v="208"/>
    <x v="0"/>
    <s v="film &amp; video/documentary"/>
    <x v="33"/>
    <x v="352"/>
    <x v="0"/>
    <x v="4"/>
    <x v="414"/>
    <d v="2013-10-12T01:31:05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x v="415"/>
    <b v="0"/>
    <n v="21"/>
    <x v="0"/>
    <s v="film &amp; video/documentary"/>
    <x v="21"/>
    <x v="353"/>
    <x v="0"/>
    <x v="4"/>
    <x v="415"/>
    <d v="2014-10-17T12:00:00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x v="416"/>
    <b v="0"/>
    <n v="25"/>
    <x v="0"/>
    <s v="film &amp; video/documentary"/>
    <x v="28"/>
    <x v="354"/>
    <x v="0"/>
    <x v="4"/>
    <x v="416"/>
    <d v="2014-02-08T09:30:31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x v="417"/>
    <b v="0"/>
    <n v="52"/>
    <x v="0"/>
    <s v="film &amp; video/documentary"/>
    <x v="8"/>
    <x v="355"/>
    <x v="0"/>
    <x v="4"/>
    <x v="417"/>
    <d v="2013-04-08T04:33:00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x v="418"/>
    <b v="0"/>
    <n v="104"/>
    <x v="0"/>
    <s v="film &amp; video/documentary"/>
    <x v="7"/>
    <x v="356"/>
    <x v="0"/>
    <x v="4"/>
    <x v="418"/>
    <d v="2015-07-23T06:46:37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x v="419"/>
    <b v="0"/>
    <n v="73"/>
    <x v="0"/>
    <s v="film &amp; video/documentary"/>
    <x v="8"/>
    <x v="357"/>
    <x v="0"/>
    <x v="4"/>
    <x v="419"/>
    <d v="2013-06-29T20:13:07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x v="420"/>
    <b v="0"/>
    <n v="3"/>
    <x v="1"/>
    <s v="film &amp; video/animation"/>
    <x v="50"/>
    <x v="358"/>
    <x v="0"/>
    <x v="5"/>
    <x v="420"/>
    <d v="2014-03-14T04:40:31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x v="421"/>
    <b v="0"/>
    <n v="6"/>
    <x v="1"/>
    <s v="film &amp; video/animation"/>
    <x v="53"/>
    <x v="359"/>
    <x v="0"/>
    <x v="5"/>
    <x v="421"/>
    <d v="2015-08-21T11:47:36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x v="422"/>
    <b v="0"/>
    <n v="12"/>
    <x v="1"/>
    <s v="film &amp; video/animation"/>
    <x v="60"/>
    <x v="360"/>
    <x v="0"/>
    <x v="5"/>
    <x v="422"/>
    <d v="2014-09-11T06:14:57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x v="423"/>
    <b v="0"/>
    <n v="13"/>
    <x v="1"/>
    <s v="film &amp; video/animation"/>
    <x v="60"/>
    <x v="361"/>
    <x v="0"/>
    <x v="5"/>
    <x v="423"/>
    <d v="2013-06-05T22:13:50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x v="424"/>
    <b v="0"/>
    <n v="5"/>
    <x v="1"/>
    <s v="film &amp; video/animation"/>
    <x v="113"/>
    <x v="99"/>
    <x v="0"/>
    <x v="5"/>
    <x v="424"/>
    <d v="2012-03-26T08:01:39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x v="425"/>
    <b v="0"/>
    <n v="2"/>
    <x v="1"/>
    <s v="film &amp; video/animation"/>
    <x v="50"/>
    <x v="362"/>
    <x v="0"/>
    <x v="5"/>
    <x v="425"/>
    <d v="2015-11-27T21:40:04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x v="426"/>
    <b v="0"/>
    <n v="8"/>
    <x v="1"/>
    <s v="film &amp; video/animation"/>
    <x v="60"/>
    <x v="363"/>
    <x v="0"/>
    <x v="5"/>
    <x v="426"/>
    <d v="2016-03-01T17:05:14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x v="427"/>
    <b v="0"/>
    <n v="0"/>
    <x v="1"/>
    <s v="film &amp; video/animation"/>
    <x v="50"/>
    <x v="121"/>
    <x v="0"/>
    <x v="5"/>
    <x v="427"/>
    <d v="2015-10-22T18:59:00"/>
  </r>
  <r>
    <n v="428"/>
    <x v="428"/>
    <s v="Fresh, fun, entertaining Bible stories on YouTube, stop-motion style."/>
    <n v="12000"/>
    <n v="676"/>
    <x v="2"/>
    <x v="0"/>
    <s v="USD"/>
    <n v="1402956000"/>
    <x v="428"/>
    <b v="0"/>
    <n v="13"/>
    <x v="1"/>
    <s v="film &amp; video/animation"/>
    <x v="52"/>
    <x v="364"/>
    <x v="0"/>
    <x v="5"/>
    <x v="428"/>
    <d v="2014-06-16T22:00:00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x v="429"/>
    <b v="0"/>
    <n v="0"/>
    <x v="1"/>
    <s v="film &amp; video/animation"/>
    <x v="50"/>
    <x v="121"/>
    <x v="0"/>
    <x v="5"/>
    <x v="429"/>
    <d v="2009-11-27T04:59:00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x v="430"/>
    <b v="0"/>
    <n v="5"/>
    <x v="1"/>
    <s v="film &amp; video/animation"/>
    <x v="53"/>
    <x v="365"/>
    <x v="0"/>
    <x v="5"/>
    <x v="430"/>
    <d v="2013-09-11T02:34:27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x v="431"/>
    <b v="0"/>
    <n v="8"/>
    <x v="1"/>
    <s v="film &amp; video/animation"/>
    <x v="51"/>
    <x v="366"/>
    <x v="0"/>
    <x v="5"/>
    <x v="431"/>
    <d v="2016-07-05T20:54:43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x v="432"/>
    <b v="0"/>
    <n v="8"/>
    <x v="1"/>
    <s v="film &amp; video/animation"/>
    <x v="54"/>
    <x v="367"/>
    <x v="0"/>
    <x v="5"/>
    <x v="432"/>
    <d v="2015-10-21T17:26:21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x v="433"/>
    <b v="0"/>
    <n v="0"/>
    <x v="1"/>
    <s v="film &amp; video/animation"/>
    <x v="50"/>
    <x v="121"/>
    <x v="0"/>
    <x v="5"/>
    <x v="433"/>
    <d v="2015-10-11T15:07:02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x v="434"/>
    <b v="0"/>
    <n v="2"/>
    <x v="1"/>
    <s v="film &amp; video/animation"/>
    <x v="62"/>
    <x v="368"/>
    <x v="0"/>
    <x v="5"/>
    <x v="434"/>
    <d v="2013-12-01T21:01:42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x v="435"/>
    <b v="0"/>
    <n v="3"/>
    <x v="1"/>
    <s v="film &amp; video/animation"/>
    <x v="50"/>
    <x v="120"/>
    <x v="0"/>
    <x v="5"/>
    <x v="435"/>
    <d v="2013-09-13T17:56:20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x v="436"/>
    <b v="0"/>
    <n v="0"/>
    <x v="1"/>
    <s v="film &amp; video/animation"/>
    <x v="50"/>
    <x v="121"/>
    <x v="0"/>
    <x v="5"/>
    <x v="436"/>
    <d v="2013-07-31T08:41:53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x v="437"/>
    <b v="0"/>
    <n v="0"/>
    <x v="1"/>
    <s v="film &amp; video/animation"/>
    <x v="50"/>
    <x v="121"/>
    <x v="0"/>
    <x v="5"/>
    <x v="437"/>
    <d v="2016-10-08T07:38:46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x v="438"/>
    <b v="0"/>
    <n v="11"/>
    <x v="1"/>
    <s v="film &amp; video/animation"/>
    <x v="114"/>
    <x v="369"/>
    <x v="0"/>
    <x v="5"/>
    <x v="438"/>
    <d v="2015-11-18T07:15:58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x v="439"/>
    <b v="0"/>
    <n v="0"/>
    <x v="1"/>
    <s v="film &amp; video/animation"/>
    <x v="50"/>
    <x v="121"/>
    <x v="0"/>
    <x v="5"/>
    <x v="439"/>
    <d v="2014-10-17T18:16:58"/>
  </r>
  <r>
    <n v="440"/>
    <x v="440"/>
    <s v="A stop-motion animation made by a one girl team, with a camera, creativity, and a lot of determination."/>
    <n v="5000"/>
    <n v="5"/>
    <x v="2"/>
    <x v="0"/>
    <s v="USD"/>
    <n v="1458859153"/>
    <x v="440"/>
    <b v="0"/>
    <n v="1"/>
    <x v="1"/>
    <s v="film &amp; video/animation"/>
    <x v="50"/>
    <x v="144"/>
    <x v="0"/>
    <x v="5"/>
    <x v="440"/>
    <d v="2016-03-24T22:39:13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x v="441"/>
    <b v="0"/>
    <n v="0"/>
    <x v="1"/>
    <s v="film &amp; video/animation"/>
    <x v="50"/>
    <x v="121"/>
    <x v="0"/>
    <x v="5"/>
    <x v="441"/>
    <d v="2013-11-02T19:03:16"/>
  </r>
  <r>
    <n v="442"/>
    <x v="442"/>
    <s v="Doomsday is here"/>
    <n v="17000"/>
    <n v="6691"/>
    <x v="2"/>
    <x v="0"/>
    <s v="USD"/>
    <n v="1424380783"/>
    <x v="442"/>
    <b v="0"/>
    <n v="17"/>
    <x v="1"/>
    <s v="film &amp; video/animation"/>
    <x v="115"/>
    <x v="370"/>
    <x v="0"/>
    <x v="5"/>
    <x v="442"/>
    <d v="2015-02-19T21:19:43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x v="443"/>
    <b v="0"/>
    <n v="2"/>
    <x v="1"/>
    <s v="film &amp; video/animation"/>
    <x v="50"/>
    <x v="144"/>
    <x v="0"/>
    <x v="5"/>
    <x v="443"/>
    <d v="2014-02-10T00:21:41"/>
  </r>
  <r>
    <n v="444"/>
    <x v="444"/>
    <s v="An upcoming animated web sitcom series centered around dealing with life, love, and relationships."/>
    <n v="1000"/>
    <n v="50"/>
    <x v="2"/>
    <x v="0"/>
    <s v="USD"/>
    <n v="1329342361"/>
    <x v="444"/>
    <b v="0"/>
    <n v="1"/>
    <x v="1"/>
    <s v="film &amp; video/animation"/>
    <x v="62"/>
    <x v="73"/>
    <x v="0"/>
    <x v="5"/>
    <x v="444"/>
    <d v="2012-02-15T21:46:01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x v="445"/>
    <b v="0"/>
    <n v="2"/>
    <x v="1"/>
    <s v="film &amp; video/animation"/>
    <x v="50"/>
    <x v="120"/>
    <x v="0"/>
    <x v="5"/>
    <x v="445"/>
    <d v="2015-05-21T08:02:5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x v="446"/>
    <b v="0"/>
    <n v="16"/>
    <x v="1"/>
    <s v="film &amp; video/animation"/>
    <x v="113"/>
    <x v="371"/>
    <x v="0"/>
    <x v="5"/>
    <x v="446"/>
    <d v="2015-03-04T02:00:20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x v="447"/>
    <b v="0"/>
    <n v="1"/>
    <x v="1"/>
    <s v="film &amp; video/animation"/>
    <x v="50"/>
    <x v="144"/>
    <x v="0"/>
    <x v="5"/>
    <x v="447"/>
    <d v="2013-03-23T12:19:23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x v="448"/>
    <b v="0"/>
    <n v="4"/>
    <x v="1"/>
    <s v="film &amp; video/animation"/>
    <x v="56"/>
    <x v="372"/>
    <x v="0"/>
    <x v="5"/>
    <x v="448"/>
    <d v="2014-05-14T18:11:3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x v="449"/>
    <b v="0"/>
    <n v="5"/>
    <x v="1"/>
    <s v="film &amp; video/animation"/>
    <x v="53"/>
    <x v="373"/>
    <x v="0"/>
    <x v="5"/>
    <x v="449"/>
    <d v="2013-10-17T13:38:0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x v="450"/>
    <b v="0"/>
    <n v="7"/>
    <x v="1"/>
    <s v="film &amp; video/animation"/>
    <x v="60"/>
    <x v="374"/>
    <x v="0"/>
    <x v="5"/>
    <x v="450"/>
    <d v="2014-02-14T22:43:20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x v="451"/>
    <b v="0"/>
    <n v="0"/>
    <x v="1"/>
    <s v="film &amp; video/animation"/>
    <x v="50"/>
    <x v="121"/>
    <x v="0"/>
    <x v="5"/>
    <x v="451"/>
    <d v="2014-01-25T17:09:51"/>
  </r>
  <r>
    <n v="452"/>
    <x v="452"/>
    <s v="A man must find his way out of the depths of the shadows by using the aid of a little girl."/>
    <n v="750"/>
    <n v="480"/>
    <x v="2"/>
    <x v="0"/>
    <s v="USD"/>
    <n v="1431536015"/>
    <x v="452"/>
    <b v="0"/>
    <n v="12"/>
    <x v="1"/>
    <s v="film &amp; video/animation"/>
    <x v="116"/>
    <x v="375"/>
    <x v="0"/>
    <x v="5"/>
    <x v="452"/>
    <d v="2015-05-13T16:53:3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x v="453"/>
    <b v="0"/>
    <n v="2"/>
    <x v="1"/>
    <s v="film &amp; video/animation"/>
    <x v="50"/>
    <x v="31"/>
    <x v="0"/>
    <x v="5"/>
    <x v="453"/>
    <d v="2015-02-19T19:47:59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x v="454"/>
    <b v="0"/>
    <n v="5"/>
    <x v="1"/>
    <s v="film &amp; video/animation"/>
    <x v="60"/>
    <x v="376"/>
    <x v="0"/>
    <x v="5"/>
    <x v="454"/>
    <d v="2014-11-26T13:14:00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x v="455"/>
    <b v="0"/>
    <n v="2"/>
    <x v="1"/>
    <s v="film &amp; video/animation"/>
    <x v="50"/>
    <x v="377"/>
    <x v="0"/>
    <x v="5"/>
    <x v="455"/>
    <d v="2012-04-17T00:31:00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x v="456"/>
    <b v="0"/>
    <n v="3"/>
    <x v="1"/>
    <s v="film &amp; video/animation"/>
    <x v="60"/>
    <x v="378"/>
    <x v="0"/>
    <x v="5"/>
    <x v="456"/>
    <d v="2013-10-22T03:59:00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x v="457"/>
    <b v="0"/>
    <n v="0"/>
    <x v="1"/>
    <s v="film &amp; video/animation"/>
    <x v="50"/>
    <x v="121"/>
    <x v="0"/>
    <x v="5"/>
    <x v="457"/>
    <d v="2014-08-16T18:25:12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x v="458"/>
    <b v="0"/>
    <n v="49"/>
    <x v="1"/>
    <s v="film &amp; video/animation"/>
    <x v="59"/>
    <x v="379"/>
    <x v="0"/>
    <x v="5"/>
    <x v="458"/>
    <d v="2013-05-14T16:47:40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x v="459"/>
    <b v="0"/>
    <n v="1"/>
    <x v="1"/>
    <s v="film &amp; video/animation"/>
    <x v="50"/>
    <x v="380"/>
    <x v="0"/>
    <x v="5"/>
    <x v="459"/>
    <d v="2011-11-13T16:22:07"/>
  </r>
  <r>
    <n v="460"/>
    <x v="460"/>
    <s v="An animated web series about biological evolution gone haywire."/>
    <n v="8500"/>
    <n v="25"/>
    <x v="2"/>
    <x v="0"/>
    <s v="USD"/>
    <n v="1401595200"/>
    <x v="460"/>
    <b v="0"/>
    <n v="2"/>
    <x v="1"/>
    <s v="film &amp; video/animation"/>
    <x v="50"/>
    <x v="381"/>
    <x v="0"/>
    <x v="5"/>
    <x v="460"/>
    <d v="2014-06-01T04:00:00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x v="461"/>
    <b v="0"/>
    <n v="0"/>
    <x v="1"/>
    <s v="film &amp; video/animation"/>
    <x v="50"/>
    <x v="121"/>
    <x v="0"/>
    <x v="5"/>
    <x v="461"/>
    <d v="2013-06-02T20:19:27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x v="462"/>
    <b v="0"/>
    <n v="0"/>
    <x v="1"/>
    <s v="film &amp; video/animation"/>
    <x v="50"/>
    <x v="121"/>
    <x v="0"/>
    <x v="5"/>
    <x v="462"/>
    <d v="2011-08-10T03:02:21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x v="463"/>
    <b v="0"/>
    <n v="11"/>
    <x v="1"/>
    <s v="film &amp; video/animation"/>
    <x v="53"/>
    <x v="382"/>
    <x v="0"/>
    <x v="5"/>
    <x v="463"/>
    <d v="2011-09-24T17:02:33"/>
  </r>
  <r>
    <n v="464"/>
    <x v="464"/>
    <s v="We are three students that want to make a short PokÃ©mon movie as a school project!"/>
    <n v="1010"/>
    <n v="1"/>
    <x v="2"/>
    <x v="12"/>
    <s v="EUR"/>
    <n v="1463602935"/>
    <x v="464"/>
    <b v="0"/>
    <n v="1"/>
    <x v="1"/>
    <s v="film &amp; video/animation"/>
    <x v="50"/>
    <x v="120"/>
    <x v="0"/>
    <x v="5"/>
    <x v="464"/>
    <d v="2016-05-18T20:22:15"/>
  </r>
  <r>
    <n v="465"/>
    <x v="465"/>
    <s v="&quot;Amp&quot; is a short film about a robot with needs."/>
    <n v="512"/>
    <n v="138"/>
    <x v="2"/>
    <x v="0"/>
    <s v="USD"/>
    <n v="1403837574"/>
    <x v="465"/>
    <b v="0"/>
    <n v="8"/>
    <x v="1"/>
    <s v="film &amp; video/animation"/>
    <x v="117"/>
    <x v="383"/>
    <x v="0"/>
    <x v="5"/>
    <x v="465"/>
    <d v="2014-06-27T02:52:54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x v="466"/>
    <b v="0"/>
    <n v="5"/>
    <x v="1"/>
    <s v="film &amp; video/animation"/>
    <x v="60"/>
    <x v="384"/>
    <x v="0"/>
    <x v="5"/>
    <x v="466"/>
    <d v="2012-09-07T22:37:44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x v="467"/>
    <b v="0"/>
    <n v="39"/>
    <x v="1"/>
    <s v="film &amp; video/animation"/>
    <x v="66"/>
    <x v="385"/>
    <x v="0"/>
    <x v="5"/>
    <x v="467"/>
    <d v="2012-09-28T16:18:54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x v="468"/>
    <b v="0"/>
    <n v="0"/>
    <x v="1"/>
    <s v="film &amp; video/animation"/>
    <x v="50"/>
    <x v="121"/>
    <x v="0"/>
    <x v="5"/>
    <x v="468"/>
    <d v="2012-07-11T03:51:05"/>
  </r>
  <r>
    <n v="469"/>
    <x v="469"/>
    <s v="Create a personalised animation film using your child's name and photo."/>
    <n v="6000"/>
    <n v="0"/>
    <x v="2"/>
    <x v="1"/>
    <s v="GBP"/>
    <n v="1409960724"/>
    <x v="469"/>
    <b v="0"/>
    <n v="0"/>
    <x v="1"/>
    <s v="film &amp; video/animation"/>
    <x v="50"/>
    <x v="121"/>
    <x v="0"/>
    <x v="5"/>
    <x v="469"/>
    <d v="2014-09-05T23:45:24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x v="470"/>
    <b v="0"/>
    <n v="2"/>
    <x v="1"/>
    <s v="film &amp; video/animation"/>
    <x v="60"/>
    <x v="156"/>
    <x v="0"/>
    <x v="5"/>
    <x v="470"/>
    <d v="2014-01-16T04:00:00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x v="471"/>
    <b v="0"/>
    <n v="170"/>
    <x v="1"/>
    <s v="film &amp; video/animation"/>
    <x v="81"/>
    <x v="386"/>
    <x v="0"/>
    <x v="5"/>
    <x v="471"/>
    <d v="2014-04-19T16:19:39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x v="472"/>
    <b v="0"/>
    <n v="5"/>
    <x v="1"/>
    <s v="film &amp; video/animation"/>
    <x v="82"/>
    <x v="387"/>
    <x v="0"/>
    <x v="5"/>
    <x v="472"/>
    <d v="2014-08-23T22:08:38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x v="473"/>
    <b v="0"/>
    <n v="14"/>
    <x v="1"/>
    <s v="film &amp; video/animation"/>
    <x v="56"/>
    <x v="242"/>
    <x v="0"/>
    <x v="5"/>
    <x v="473"/>
    <d v="2014-09-17T16:45:19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x v="474"/>
    <b v="0"/>
    <n v="1"/>
    <x v="1"/>
    <s v="film &amp; video/animation"/>
    <x v="50"/>
    <x v="120"/>
    <x v="0"/>
    <x v="5"/>
    <x v="474"/>
    <d v="2017-02-17T07:53:49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x v="475"/>
    <b v="0"/>
    <n v="0"/>
    <x v="1"/>
    <s v="film &amp; video/animation"/>
    <x v="50"/>
    <x v="121"/>
    <x v="0"/>
    <x v="5"/>
    <x v="475"/>
    <d v="2015-05-06T02:04:03"/>
  </r>
  <r>
    <n v="476"/>
    <x v="476"/>
    <s v="Animated Music Videos that teach kids how to read."/>
    <n v="220000"/>
    <n v="4906.59"/>
    <x v="2"/>
    <x v="0"/>
    <s v="USD"/>
    <n v="1401767940"/>
    <x v="476"/>
    <b v="0"/>
    <n v="124"/>
    <x v="1"/>
    <s v="film &amp; video/animation"/>
    <x v="53"/>
    <x v="388"/>
    <x v="0"/>
    <x v="5"/>
    <x v="476"/>
    <d v="2014-06-03T03:59:00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x v="477"/>
    <b v="0"/>
    <n v="0"/>
    <x v="1"/>
    <s v="film &amp; video/animation"/>
    <x v="50"/>
    <x v="121"/>
    <x v="0"/>
    <x v="5"/>
    <x v="477"/>
    <d v="2012-05-18T20:02:14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x v="478"/>
    <b v="0"/>
    <n v="0"/>
    <x v="1"/>
    <s v="film &amp; video/animation"/>
    <x v="50"/>
    <x v="121"/>
    <x v="0"/>
    <x v="5"/>
    <x v="478"/>
    <d v="2015-04-01T20:51:49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x v="479"/>
    <b v="0"/>
    <n v="55"/>
    <x v="1"/>
    <s v="film &amp; video/animation"/>
    <x v="69"/>
    <x v="389"/>
    <x v="0"/>
    <x v="5"/>
    <x v="479"/>
    <d v="2014-11-21T10:47:1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x v="480"/>
    <b v="0"/>
    <n v="140"/>
    <x v="1"/>
    <s v="film &amp; video/animation"/>
    <x v="118"/>
    <x v="390"/>
    <x v="0"/>
    <x v="5"/>
    <x v="480"/>
    <d v="2013-08-09T12:00:1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x v="481"/>
    <b v="0"/>
    <n v="21"/>
    <x v="1"/>
    <s v="film &amp; video/animation"/>
    <x v="52"/>
    <x v="391"/>
    <x v="0"/>
    <x v="5"/>
    <x v="481"/>
    <d v="2012-10-10T16:08:09"/>
  </r>
  <r>
    <n v="482"/>
    <x v="482"/>
    <s v="Help me quit my day job and also create animated Stand-up routines from local up and coming comedians."/>
    <n v="10000"/>
    <n v="10"/>
    <x v="2"/>
    <x v="0"/>
    <s v="USD"/>
    <n v="1460644440"/>
    <x v="482"/>
    <b v="0"/>
    <n v="1"/>
    <x v="1"/>
    <s v="film &amp; video/animation"/>
    <x v="50"/>
    <x v="119"/>
    <x v="0"/>
    <x v="5"/>
    <x v="482"/>
    <d v="2016-04-14T14:34:00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x v="483"/>
    <b v="0"/>
    <n v="147"/>
    <x v="1"/>
    <s v="film &amp; video/animation"/>
    <x v="119"/>
    <x v="392"/>
    <x v="0"/>
    <x v="5"/>
    <x v="483"/>
    <d v="2013-01-29T04:44:32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x v="484"/>
    <b v="0"/>
    <n v="11"/>
    <x v="1"/>
    <s v="film &amp; video/animation"/>
    <x v="50"/>
    <x v="393"/>
    <x v="0"/>
    <x v="5"/>
    <x v="484"/>
    <d v="2015-11-05T23:32:52"/>
  </r>
  <r>
    <n v="485"/>
    <x v="485"/>
    <s v="Last few days to make this toon a reality! 5 funny toons for YOU! See the pilot episode here!"/>
    <n v="37956"/>
    <n v="8315.01"/>
    <x v="2"/>
    <x v="1"/>
    <s v="GBP"/>
    <n v="1368792499"/>
    <x v="485"/>
    <b v="0"/>
    <n v="125"/>
    <x v="1"/>
    <s v="film &amp; video/animation"/>
    <x v="66"/>
    <x v="394"/>
    <x v="0"/>
    <x v="5"/>
    <x v="485"/>
    <d v="2013-05-17T12:08:19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x v="486"/>
    <b v="0"/>
    <n v="1"/>
    <x v="1"/>
    <s v="film &amp; video/animation"/>
    <x v="50"/>
    <x v="73"/>
    <x v="0"/>
    <x v="5"/>
    <x v="486"/>
    <d v="2014-06-01T22:37:19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x v="487"/>
    <b v="0"/>
    <n v="0"/>
    <x v="1"/>
    <s v="film &amp; video/animation"/>
    <x v="50"/>
    <x v="121"/>
    <x v="0"/>
    <x v="5"/>
    <x v="487"/>
    <d v="2016-12-25T15:16:34"/>
  </r>
  <r>
    <n v="488"/>
    <x v="488"/>
    <s v="When humans left the earth, the animals took over the city. What could go wrong? Well...everything!"/>
    <n v="12000"/>
    <n v="0"/>
    <x v="2"/>
    <x v="0"/>
    <s v="USD"/>
    <n v="1483924700"/>
    <x v="488"/>
    <b v="0"/>
    <n v="0"/>
    <x v="1"/>
    <s v="film &amp; video/animation"/>
    <x v="50"/>
    <x v="121"/>
    <x v="0"/>
    <x v="5"/>
    <x v="488"/>
    <d v="2017-01-09T01:18:20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x v="489"/>
    <b v="0"/>
    <n v="3"/>
    <x v="1"/>
    <s v="film &amp; video/animation"/>
    <x v="50"/>
    <x v="395"/>
    <x v="0"/>
    <x v="5"/>
    <x v="489"/>
    <d v="2012-01-05T11:33:00"/>
  </r>
  <r>
    <n v="490"/>
    <x v="490"/>
    <s v="Cancelled"/>
    <n v="1000"/>
    <n v="0"/>
    <x v="2"/>
    <x v="0"/>
    <s v="USD"/>
    <n v="1345677285"/>
    <x v="490"/>
    <b v="0"/>
    <n v="0"/>
    <x v="1"/>
    <s v="film &amp; video/animation"/>
    <x v="50"/>
    <x v="121"/>
    <x v="0"/>
    <x v="5"/>
    <x v="490"/>
    <d v="2012-08-22T23:14:4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x v="491"/>
    <b v="0"/>
    <n v="0"/>
    <x v="1"/>
    <s v="film &amp; video/animation"/>
    <x v="50"/>
    <x v="121"/>
    <x v="0"/>
    <x v="5"/>
    <x v="491"/>
    <d v="2016-01-27T23:34:59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x v="492"/>
    <b v="0"/>
    <n v="0"/>
    <x v="1"/>
    <s v="film &amp; video/animation"/>
    <x v="50"/>
    <x v="121"/>
    <x v="0"/>
    <x v="5"/>
    <x v="492"/>
    <d v="2016-10-13T00:50:30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x v="493"/>
    <b v="0"/>
    <n v="0"/>
    <x v="1"/>
    <s v="film &amp; video/animation"/>
    <x v="50"/>
    <x v="121"/>
    <x v="0"/>
    <x v="5"/>
    <x v="493"/>
    <d v="2015-05-20T17:25:38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x v="494"/>
    <b v="0"/>
    <n v="3"/>
    <x v="1"/>
    <s v="film &amp; video/animation"/>
    <x v="50"/>
    <x v="396"/>
    <x v="0"/>
    <x v="5"/>
    <x v="494"/>
    <d v="2014-07-03T03:00:00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x v="495"/>
    <b v="0"/>
    <n v="0"/>
    <x v="1"/>
    <s v="film &amp; video/animation"/>
    <x v="50"/>
    <x v="121"/>
    <x v="0"/>
    <x v="5"/>
    <x v="495"/>
    <d v="2015-07-16T19:51:45"/>
  </r>
  <r>
    <n v="496"/>
    <x v="496"/>
    <s v="The movie is about the adventures of Ethan, Danna, The mysterious inventor and more."/>
    <n v="60000"/>
    <n v="1"/>
    <x v="2"/>
    <x v="0"/>
    <s v="USD"/>
    <n v="1392070874"/>
    <x v="496"/>
    <b v="0"/>
    <n v="1"/>
    <x v="1"/>
    <s v="film &amp; video/animation"/>
    <x v="50"/>
    <x v="120"/>
    <x v="0"/>
    <x v="5"/>
    <x v="496"/>
    <d v="2014-02-10T22:21:14"/>
  </r>
  <r>
    <n v="497"/>
    <x v="497"/>
    <s v="live-action/animated series pilot."/>
    <n v="4480"/>
    <n v="30"/>
    <x v="2"/>
    <x v="0"/>
    <s v="USD"/>
    <n v="1419483600"/>
    <x v="497"/>
    <b v="0"/>
    <n v="3"/>
    <x v="1"/>
    <s v="film &amp; video/animation"/>
    <x v="60"/>
    <x v="119"/>
    <x v="0"/>
    <x v="5"/>
    <x v="497"/>
    <d v="2014-12-25T05:00:00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x v="498"/>
    <b v="0"/>
    <n v="22"/>
    <x v="1"/>
    <s v="film &amp; video/animation"/>
    <x v="62"/>
    <x v="397"/>
    <x v="0"/>
    <x v="5"/>
    <x v="498"/>
    <d v="2011-12-23T18:17:29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x v="499"/>
    <b v="0"/>
    <n v="26"/>
    <x v="1"/>
    <s v="film &amp; video/animation"/>
    <x v="54"/>
    <x v="398"/>
    <x v="0"/>
    <x v="5"/>
    <x v="499"/>
    <d v="2009-10-12T20:59:00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x v="500"/>
    <b v="0"/>
    <n v="4"/>
    <x v="1"/>
    <s v="film &amp; video/animation"/>
    <x v="56"/>
    <x v="399"/>
    <x v="0"/>
    <x v="5"/>
    <x v="500"/>
    <d v="2010-05-08T22:16:00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x v="501"/>
    <b v="0"/>
    <n v="0"/>
    <x v="1"/>
    <s v="film &amp; video/animation"/>
    <x v="50"/>
    <x v="121"/>
    <x v="0"/>
    <x v="5"/>
    <x v="501"/>
    <d v="2011-07-09T05:37:31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x v="502"/>
    <b v="0"/>
    <n v="4"/>
    <x v="1"/>
    <s v="film &amp; video/animation"/>
    <x v="60"/>
    <x v="400"/>
    <x v="0"/>
    <x v="5"/>
    <x v="502"/>
    <d v="2012-03-18T12:17:0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x v="503"/>
    <b v="0"/>
    <n v="9"/>
    <x v="1"/>
    <s v="film &amp; video/animation"/>
    <x v="53"/>
    <x v="401"/>
    <x v="0"/>
    <x v="5"/>
    <x v="503"/>
    <d v="2015-01-17T12:38:23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x v="504"/>
    <b v="0"/>
    <n v="5"/>
    <x v="1"/>
    <s v="film &amp; video/animation"/>
    <x v="60"/>
    <x v="402"/>
    <x v="0"/>
    <x v="5"/>
    <x v="504"/>
    <d v="2012-04-10T22:36:27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x v="505"/>
    <b v="0"/>
    <n v="14"/>
    <x v="1"/>
    <s v="film &amp; video/animation"/>
    <x v="50"/>
    <x v="403"/>
    <x v="0"/>
    <x v="5"/>
    <x v="505"/>
    <d v="2015-12-25T02:21:26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x v="506"/>
    <b v="0"/>
    <n v="1"/>
    <x v="1"/>
    <s v="film &amp; video/animation"/>
    <x v="50"/>
    <x v="404"/>
    <x v="0"/>
    <x v="5"/>
    <x v="506"/>
    <d v="2013-08-10T13:15:20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x v="507"/>
    <b v="0"/>
    <n v="10"/>
    <x v="1"/>
    <s v="film &amp; video/animation"/>
    <x v="56"/>
    <x v="405"/>
    <x v="0"/>
    <x v="5"/>
    <x v="507"/>
    <d v="2012-10-19T23:00:57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x v="508"/>
    <b v="0"/>
    <n v="3"/>
    <x v="1"/>
    <s v="film &amp; video/animation"/>
    <x v="60"/>
    <x v="44"/>
    <x v="0"/>
    <x v="5"/>
    <x v="508"/>
    <d v="2012-05-25T14:14:00"/>
  </r>
  <r>
    <n v="509"/>
    <x v="509"/>
    <s v="A hilarious comedy podcast being turned into an animated series  about an indian servant and his boss."/>
    <n v="5000"/>
    <n v="10"/>
    <x v="2"/>
    <x v="1"/>
    <s v="GBP"/>
    <n v="1435504170"/>
    <x v="509"/>
    <b v="0"/>
    <n v="1"/>
    <x v="1"/>
    <s v="film &amp; video/animation"/>
    <x v="50"/>
    <x v="119"/>
    <x v="0"/>
    <x v="5"/>
    <x v="509"/>
    <d v="2015-06-28T15:09:30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x v="510"/>
    <b v="0"/>
    <n v="0"/>
    <x v="1"/>
    <s v="film &amp; video/animation"/>
    <x v="50"/>
    <x v="121"/>
    <x v="0"/>
    <x v="5"/>
    <x v="510"/>
    <d v="2016-03-01T04:13:59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x v="511"/>
    <b v="0"/>
    <n v="5"/>
    <x v="1"/>
    <s v="film &amp; video/animation"/>
    <x v="56"/>
    <x v="179"/>
    <x v="0"/>
    <x v="5"/>
    <x v="511"/>
    <d v="2013-04-06T06:16:22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x v="512"/>
    <b v="0"/>
    <n v="2"/>
    <x v="1"/>
    <s v="film &amp; video/animation"/>
    <x v="50"/>
    <x v="148"/>
    <x v="0"/>
    <x v="5"/>
    <x v="512"/>
    <d v="2016-11-20T18:48:47"/>
  </r>
  <r>
    <n v="513"/>
    <x v="513"/>
    <s v="A sci-fi fantasy 2.5D anime styled series about some guys trying to save the world, probably..."/>
    <n v="50000"/>
    <n v="6962"/>
    <x v="2"/>
    <x v="0"/>
    <s v="USD"/>
    <n v="1471244400"/>
    <x v="513"/>
    <b v="0"/>
    <n v="68"/>
    <x v="1"/>
    <s v="film &amp; video/animation"/>
    <x v="51"/>
    <x v="406"/>
    <x v="0"/>
    <x v="5"/>
    <x v="513"/>
    <d v="2016-08-15T07:00:00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x v="514"/>
    <b v="0"/>
    <n v="3"/>
    <x v="1"/>
    <s v="film &amp; video/animation"/>
    <x v="56"/>
    <x v="407"/>
    <x v="0"/>
    <x v="5"/>
    <x v="514"/>
    <d v="2014-08-09T14:44:07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x v="515"/>
    <b v="0"/>
    <n v="34"/>
    <x v="1"/>
    <s v="film &amp; video/animation"/>
    <x v="78"/>
    <x v="408"/>
    <x v="0"/>
    <x v="5"/>
    <x v="515"/>
    <d v="2015-12-29T11:46:41"/>
  </r>
  <r>
    <n v="516"/>
    <x v="516"/>
    <s v="A big brother style comedy animation series starring famous seafarers"/>
    <n v="5000"/>
    <n v="0"/>
    <x v="2"/>
    <x v="1"/>
    <s v="GBP"/>
    <n v="1432752080"/>
    <x v="516"/>
    <b v="0"/>
    <n v="0"/>
    <x v="1"/>
    <s v="film &amp; video/animation"/>
    <x v="50"/>
    <x v="121"/>
    <x v="0"/>
    <x v="5"/>
    <x v="516"/>
    <d v="2015-05-27T18:41:20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x v="517"/>
    <b v="0"/>
    <n v="3"/>
    <x v="1"/>
    <s v="film &amp; video/animation"/>
    <x v="60"/>
    <x v="409"/>
    <x v="0"/>
    <x v="5"/>
    <x v="517"/>
    <d v="2017-02-02T14:46:01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x v="518"/>
    <b v="0"/>
    <n v="0"/>
    <x v="1"/>
    <s v="film &amp; video/animation"/>
    <x v="50"/>
    <x v="121"/>
    <x v="0"/>
    <x v="5"/>
    <x v="518"/>
    <d v="2015-09-06T14:46:00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x v="519"/>
    <b v="0"/>
    <n v="70"/>
    <x v="1"/>
    <s v="film &amp; video/animation"/>
    <x v="61"/>
    <x v="410"/>
    <x v="0"/>
    <x v="5"/>
    <x v="519"/>
    <d v="2012-12-05T09:23:41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x v="520"/>
    <b v="0"/>
    <n v="34"/>
    <x v="0"/>
    <s v="theater/plays"/>
    <x v="21"/>
    <x v="411"/>
    <x v="1"/>
    <x v="6"/>
    <x v="520"/>
    <d v="2015-12-10T16:51:01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x v="521"/>
    <b v="0"/>
    <n v="56"/>
    <x v="0"/>
    <s v="theater/plays"/>
    <x v="2"/>
    <x v="412"/>
    <x v="1"/>
    <x v="6"/>
    <x v="521"/>
    <d v="2016-11-01T04:59:00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x v="522"/>
    <b v="0"/>
    <n v="31"/>
    <x v="0"/>
    <s v="theater/plays"/>
    <x v="41"/>
    <x v="413"/>
    <x v="1"/>
    <x v="6"/>
    <x v="522"/>
    <d v="2016-03-20T23:58:45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x v="523"/>
    <b v="0"/>
    <n v="84"/>
    <x v="0"/>
    <s v="theater/plays"/>
    <x v="10"/>
    <x v="414"/>
    <x v="1"/>
    <x v="6"/>
    <x v="523"/>
    <d v="2015-09-21T03:11:1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x v="524"/>
    <b v="0"/>
    <n v="130"/>
    <x v="0"/>
    <s v="theater/plays"/>
    <x v="15"/>
    <x v="415"/>
    <x v="1"/>
    <x v="6"/>
    <x v="524"/>
    <d v="2016-06-01T17:12:49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x v="525"/>
    <b v="0"/>
    <n v="12"/>
    <x v="0"/>
    <s v="theater/plays"/>
    <x v="8"/>
    <x v="416"/>
    <x v="1"/>
    <x v="6"/>
    <x v="525"/>
    <d v="2014-09-13T09:37:21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x v="526"/>
    <b v="0"/>
    <n v="23"/>
    <x v="0"/>
    <s v="theater/plays"/>
    <x v="35"/>
    <x v="417"/>
    <x v="1"/>
    <x v="6"/>
    <x v="526"/>
    <d v="2015-08-07T17:00:00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x v="527"/>
    <b v="0"/>
    <n v="158"/>
    <x v="0"/>
    <s v="theater/plays"/>
    <x v="7"/>
    <x v="418"/>
    <x v="1"/>
    <x v="6"/>
    <x v="527"/>
    <d v="2017-02-17T16:05:00"/>
  </r>
  <r>
    <n v="528"/>
    <x v="528"/>
    <s v="A Festival Backed Production of a Full-Length Play."/>
    <n v="1150"/>
    <n v="1330"/>
    <x v="0"/>
    <x v="0"/>
    <s v="USD"/>
    <n v="1434921600"/>
    <x v="528"/>
    <b v="0"/>
    <n v="30"/>
    <x v="0"/>
    <s v="theater/plays"/>
    <x v="31"/>
    <x v="419"/>
    <x v="1"/>
    <x v="6"/>
    <x v="528"/>
    <d v="2015-06-21T21:20:00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x v="529"/>
    <b v="0"/>
    <n v="18"/>
    <x v="0"/>
    <s v="theater/plays"/>
    <x v="22"/>
    <x v="420"/>
    <x v="1"/>
    <x v="6"/>
    <x v="529"/>
    <d v="2017-01-11T05:00:00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x v="530"/>
    <b v="0"/>
    <n v="29"/>
    <x v="0"/>
    <s v="theater/plays"/>
    <x v="29"/>
    <x v="421"/>
    <x v="1"/>
    <x v="6"/>
    <x v="530"/>
    <d v="2015-06-24T02:00:00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x v="531"/>
    <b v="0"/>
    <n v="31"/>
    <x v="0"/>
    <s v="theater/plays"/>
    <x v="8"/>
    <x v="422"/>
    <x v="1"/>
    <x v="6"/>
    <x v="531"/>
    <d v="2016-12-17T06:59:00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x v="532"/>
    <b v="0"/>
    <n v="173"/>
    <x v="0"/>
    <s v="theater/plays"/>
    <x v="4"/>
    <x v="423"/>
    <x v="1"/>
    <x v="6"/>
    <x v="532"/>
    <d v="2016-05-13T00:10:08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x v="533"/>
    <b v="0"/>
    <n v="17"/>
    <x v="0"/>
    <s v="theater/plays"/>
    <x v="8"/>
    <x v="424"/>
    <x v="1"/>
    <x v="6"/>
    <x v="533"/>
    <d v="2016-05-16T10:26:05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x v="534"/>
    <b v="0"/>
    <n v="48"/>
    <x v="0"/>
    <s v="theater/plays"/>
    <x v="2"/>
    <x v="425"/>
    <x v="1"/>
    <x v="6"/>
    <x v="534"/>
    <d v="2015-11-01T23:00:00"/>
  </r>
  <r>
    <n v="535"/>
    <x v="535"/>
    <s v="Weâ€™re producing a Northern Brexit sci-fi play for VAULT festival 2017 and we need your help!"/>
    <n v="2000"/>
    <n v="2050"/>
    <x v="0"/>
    <x v="1"/>
    <s v="GBP"/>
    <n v="1483707905"/>
    <x v="535"/>
    <b v="0"/>
    <n v="59"/>
    <x v="0"/>
    <s v="theater/plays"/>
    <x v="33"/>
    <x v="426"/>
    <x v="1"/>
    <x v="6"/>
    <x v="535"/>
    <d v="2017-01-06T13:05:05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x v="536"/>
    <b v="0"/>
    <n v="39"/>
    <x v="0"/>
    <s v="theater/plays"/>
    <x v="90"/>
    <x v="427"/>
    <x v="1"/>
    <x v="6"/>
    <x v="536"/>
    <d v="2015-08-03T18:00:00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x v="537"/>
    <b v="0"/>
    <n v="59"/>
    <x v="0"/>
    <s v="theater/plays"/>
    <x v="10"/>
    <x v="428"/>
    <x v="1"/>
    <x v="6"/>
    <x v="537"/>
    <d v="2015-11-04T19:26:31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x v="538"/>
    <b v="0"/>
    <n v="60"/>
    <x v="0"/>
    <s v="theater/plays"/>
    <x v="120"/>
    <x v="429"/>
    <x v="1"/>
    <x v="6"/>
    <x v="538"/>
    <d v="2016-05-13T19:04:23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x v="539"/>
    <b v="0"/>
    <n v="20"/>
    <x v="0"/>
    <s v="theater/plays"/>
    <x v="7"/>
    <x v="430"/>
    <x v="1"/>
    <x v="6"/>
    <x v="539"/>
    <d v="2016-07-05T01:11:47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x v="540"/>
    <b v="0"/>
    <n v="1"/>
    <x v="1"/>
    <s v="technology/web"/>
    <x v="50"/>
    <x v="120"/>
    <x v="2"/>
    <x v="7"/>
    <x v="540"/>
    <d v="2015-02-04T19:36:46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x v="541"/>
    <b v="0"/>
    <n v="1"/>
    <x v="1"/>
    <s v="technology/web"/>
    <x v="60"/>
    <x v="380"/>
    <x v="2"/>
    <x v="7"/>
    <x v="541"/>
    <d v="2015-10-29T01:07:14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x v="542"/>
    <b v="0"/>
    <n v="1"/>
    <x v="1"/>
    <s v="technology/web"/>
    <x v="50"/>
    <x v="120"/>
    <x v="2"/>
    <x v="7"/>
    <x v="542"/>
    <d v="2016-05-03T16:41:56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x v="543"/>
    <b v="0"/>
    <n v="2"/>
    <x v="1"/>
    <s v="technology/web"/>
    <x v="50"/>
    <x v="431"/>
    <x v="2"/>
    <x v="7"/>
    <x v="543"/>
    <d v="2014-11-01T02:12:42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x v="544"/>
    <b v="0"/>
    <n v="2"/>
    <x v="1"/>
    <s v="technology/web"/>
    <x v="60"/>
    <x v="362"/>
    <x v="2"/>
    <x v="7"/>
    <x v="544"/>
    <d v="2016-07-04T15:46:00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x v="545"/>
    <b v="0"/>
    <n v="34"/>
    <x v="1"/>
    <s v="technology/web"/>
    <x v="117"/>
    <x v="432"/>
    <x v="2"/>
    <x v="7"/>
    <x v="545"/>
    <d v="2015-11-15T15:13:09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x v="546"/>
    <b v="0"/>
    <n v="2"/>
    <x v="1"/>
    <s v="technology/web"/>
    <x v="50"/>
    <x v="433"/>
    <x v="2"/>
    <x v="7"/>
    <x v="546"/>
    <d v="2015-10-17T16:01:55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x v="547"/>
    <b v="0"/>
    <n v="0"/>
    <x v="1"/>
    <s v="technology/web"/>
    <x v="50"/>
    <x v="121"/>
    <x v="2"/>
    <x v="7"/>
    <x v="547"/>
    <d v="2016-02-10T16:42:44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x v="548"/>
    <b v="0"/>
    <n v="1"/>
    <x v="1"/>
    <s v="technology/web"/>
    <x v="50"/>
    <x v="373"/>
    <x v="2"/>
    <x v="7"/>
    <x v="548"/>
    <d v="2015-10-29T21:40:48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x v="549"/>
    <b v="0"/>
    <n v="8"/>
    <x v="1"/>
    <s v="technology/web"/>
    <x v="56"/>
    <x v="434"/>
    <x v="2"/>
    <x v="7"/>
    <x v="549"/>
    <d v="2015-07-08T15:17:02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x v="550"/>
    <b v="0"/>
    <n v="4"/>
    <x v="1"/>
    <s v="technology/web"/>
    <x v="60"/>
    <x v="435"/>
    <x v="2"/>
    <x v="7"/>
    <x v="550"/>
    <d v="2017-01-31T05:00:00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x v="551"/>
    <b v="0"/>
    <n v="28"/>
    <x v="1"/>
    <s v="technology/web"/>
    <x v="62"/>
    <x v="436"/>
    <x v="2"/>
    <x v="7"/>
    <x v="551"/>
    <d v="2015-08-01T17:53:00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x v="552"/>
    <b v="0"/>
    <n v="0"/>
    <x v="1"/>
    <s v="technology/web"/>
    <x v="50"/>
    <x v="121"/>
    <x v="2"/>
    <x v="7"/>
    <x v="552"/>
    <d v="2016-01-09T14:48:16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x v="553"/>
    <b v="0"/>
    <n v="6"/>
    <x v="1"/>
    <s v="technology/web"/>
    <x v="50"/>
    <x v="372"/>
    <x v="2"/>
    <x v="7"/>
    <x v="553"/>
    <d v="2014-11-14T18:16:31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x v="554"/>
    <b v="0"/>
    <n v="22"/>
    <x v="1"/>
    <s v="technology/web"/>
    <x v="121"/>
    <x v="437"/>
    <x v="2"/>
    <x v="7"/>
    <x v="554"/>
    <d v="2014-10-19T16:26:12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x v="555"/>
    <b v="0"/>
    <n v="0"/>
    <x v="1"/>
    <s v="technology/web"/>
    <x v="50"/>
    <x v="121"/>
    <x v="2"/>
    <x v="7"/>
    <x v="555"/>
    <d v="2016-06-12T08:29:03"/>
  </r>
  <r>
    <n v="556"/>
    <x v="556"/>
    <s v="An educational platform for learning Unified English Braille Code"/>
    <n v="8000"/>
    <n v="200"/>
    <x v="2"/>
    <x v="0"/>
    <s v="USD"/>
    <n v="1452112717"/>
    <x v="556"/>
    <b v="0"/>
    <n v="1"/>
    <x v="1"/>
    <s v="technology/web"/>
    <x v="56"/>
    <x v="438"/>
    <x v="2"/>
    <x v="7"/>
    <x v="556"/>
    <d v="2016-01-06T20:38:3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x v="557"/>
    <b v="0"/>
    <n v="20"/>
    <x v="1"/>
    <s v="technology/web"/>
    <x v="60"/>
    <x v="439"/>
    <x v="2"/>
    <x v="7"/>
    <x v="557"/>
    <d v="2016-12-02T23:36:43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x v="558"/>
    <b v="0"/>
    <n v="0"/>
    <x v="1"/>
    <s v="technology/web"/>
    <x v="50"/>
    <x v="121"/>
    <x v="2"/>
    <x v="7"/>
    <x v="558"/>
    <d v="2015-03-24T20:11:45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x v="559"/>
    <b v="0"/>
    <n v="1"/>
    <x v="1"/>
    <s v="technology/web"/>
    <x v="50"/>
    <x v="73"/>
    <x v="2"/>
    <x v="7"/>
    <x v="559"/>
    <d v="2015-12-13T06:47:40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x v="560"/>
    <b v="0"/>
    <n v="3"/>
    <x v="1"/>
    <s v="technology/web"/>
    <x v="50"/>
    <x v="143"/>
    <x v="2"/>
    <x v="7"/>
    <x v="560"/>
    <d v="2014-12-17T18:30:45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x v="561"/>
    <b v="0"/>
    <n v="2"/>
    <x v="1"/>
    <s v="technology/web"/>
    <x v="50"/>
    <x v="440"/>
    <x v="2"/>
    <x v="7"/>
    <x v="561"/>
    <d v="2015-10-26T15:48:33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x v="562"/>
    <b v="0"/>
    <n v="0"/>
    <x v="1"/>
    <s v="technology/web"/>
    <x v="50"/>
    <x v="121"/>
    <x v="2"/>
    <x v="7"/>
    <x v="562"/>
    <d v="2016-12-18T09:20:15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x v="563"/>
    <b v="0"/>
    <n v="2"/>
    <x v="1"/>
    <s v="technology/web"/>
    <x v="50"/>
    <x v="441"/>
    <x v="2"/>
    <x v="7"/>
    <x v="563"/>
    <d v="2015-02-17T01:40:4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x v="564"/>
    <b v="0"/>
    <n v="1"/>
    <x v="1"/>
    <s v="technology/web"/>
    <x v="50"/>
    <x v="120"/>
    <x v="2"/>
    <x v="7"/>
    <x v="564"/>
    <d v="2016-03-12T22:37:55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x v="565"/>
    <b v="0"/>
    <n v="0"/>
    <x v="1"/>
    <s v="technology/web"/>
    <x v="50"/>
    <x v="121"/>
    <x v="2"/>
    <x v="7"/>
    <x v="565"/>
    <d v="2015-07-10T18:50:49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x v="566"/>
    <b v="0"/>
    <n v="1"/>
    <x v="1"/>
    <s v="technology/web"/>
    <x v="50"/>
    <x v="120"/>
    <x v="2"/>
    <x v="7"/>
    <x v="566"/>
    <d v="2016-07-14T16:25:33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x v="567"/>
    <b v="0"/>
    <n v="0"/>
    <x v="1"/>
    <s v="technology/web"/>
    <x v="50"/>
    <x v="121"/>
    <x v="2"/>
    <x v="7"/>
    <x v="567"/>
    <d v="2015-01-01T20:13:14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x v="568"/>
    <b v="0"/>
    <n v="5"/>
    <x v="1"/>
    <s v="technology/web"/>
    <x v="60"/>
    <x v="442"/>
    <x v="2"/>
    <x v="7"/>
    <x v="568"/>
    <d v="2016-01-16T11:00:00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x v="569"/>
    <b v="0"/>
    <n v="1"/>
    <x v="1"/>
    <s v="technology/web"/>
    <x v="60"/>
    <x v="135"/>
    <x v="2"/>
    <x v="7"/>
    <x v="569"/>
    <d v="2016-01-01T20:20:12"/>
  </r>
  <r>
    <n v="570"/>
    <x v="570"/>
    <s v="Humans have AM/FM/Satellite radio, kids have radio Disney, pets have DogCatRadio."/>
    <n v="85000"/>
    <n v="142"/>
    <x v="2"/>
    <x v="0"/>
    <s v="USD"/>
    <n v="1455822569"/>
    <x v="570"/>
    <b v="0"/>
    <n v="1"/>
    <x v="1"/>
    <s v="technology/web"/>
    <x v="50"/>
    <x v="443"/>
    <x v="2"/>
    <x v="7"/>
    <x v="570"/>
    <d v="2016-02-18T19:09:29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x v="571"/>
    <b v="0"/>
    <n v="2"/>
    <x v="1"/>
    <s v="technology/web"/>
    <x v="50"/>
    <x v="444"/>
    <x v="2"/>
    <x v="7"/>
    <x v="571"/>
    <d v="2015-07-27T03:59:00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x v="572"/>
    <b v="0"/>
    <n v="0"/>
    <x v="1"/>
    <s v="technology/web"/>
    <x v="50"/>
    <x v="121"/>
    <x v="2"/>
    <x v="7"/>
    <x v="572"/>
    <d v="2015-11-04T18:11:28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x v="573"/>
    <b v="0"/>
    <n v="9"/>
    <x v="1"/>
    <s v="technology/web"/>
    <x v="50"/>
    <x v="445"/>
    <x v="2"/>
    <x v="7"/>
    <x v="573"/>
    <d v="2015-01-18T01:12:00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x v="574"/>
    <b v="0"/>
    <n v="4"/>
    <x v="1"/>
    <s v="technology/web"/>
    <x v="60"/>
    <x v="135"/>
    <x v="2"/>
    <x v="7"/>
    <x v="574"/>
    <d v="2016-10-19T10:38:2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x v="575"/>
    <b v="0"/>
    <n v="4"/>
    <x v="1"/>
    <s v="technology/web"/>
    <x v="50"/>
    <x v="446"/>
    <x v="2"/>
    <x v="7"/>
    <x v="575"/>
    <d v="2015-06-13T16:37:23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x v="576"/>
    <b v="0"/>
    <n v="1"/>
    <x v="1"/>
    <s v="technology/web"/>
    <x v="50"/>
    <x v="120"/>
    <x v="2"/>
    <x v="7"/>
    <x v="576"/>
    <d v="2015-03-28T10:19:12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x v="577"/>
    <b v="0"/>
    <n v="1"/>
    <x v="1"/>
    <s v="technology/web"/>
    <x v="50"/>
    <x v="119"/>
    <x v="2"/>
    <x v="7"/>
    <x v="577"/>
    <d v="2016-05-20T14:08:22"/>
  </r>
  <r>
    <n v="578"/>
    <x v="578"/>
    <s v="weBuy trade built on technology and Crowd Sourced Power"/>
    <n v="125000"/>
    <n v="14"/>
    <x v="2"/>
    <x v="1"/>
    <s v="GBP"/>
    <n v="1441633993"/>
    <x v="578"/>
    <b v="0"/>
    <n v="7"/>
    <x v="1"/>
    <s v="technology/web"/>
    <x v="50"/>
    <x v="447"/>
    <x v="2"/>
    <x v="7"/>
    <x v="578"/>
    <d v="2015-09-07T13:53:13"/>
  </r>
  <r>
    <n v="579"/>
    <x v="579"/>
    <s v="Learn classic and public key cryptography with a full proof-of-concept system in JavaScript."/>
    <n v="12000"/>
    <n v="175"/>
    <x v="2"/>
    <x v="0"/>
    <s v="USD"/>
    <n v="1419539223"/>
    <x v="579"/>
    <b v="0"/>
    <n v="5"/>
    <x v="1"/>
    <s v="technology/web"/>
    <x v="60"/>
    <x v="431"/>
    <x v="2"/>
    <x v="7"/>
    <x v="579"/>
    <d v="2014-12-25T20:27:03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x v="580"/>
    <b v="0"/>
    <n v="1"/>
    <x v="1"/>
    <s v="technology/web"/>
    <x v="50"/>
    <x v="120"/>
    <x v="2"/>
    <x v="7"/>
    <x v="580"/>
    <d v="2016-09-22T21:47:4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x v="581"/>
    <b v="0"/>
    <n v="0"/>
    <x v="1"/>
    <s v="technology/web"/>
    <x v="50"/>
    <x v="121"/>
    <x v="2"/>
    <x v="7"/>
    <x v="581"/>
    <d v="2015-08-02T00:18:24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x v="582"/>
    <b v="0"/>
    <n v="0"/>
    <x v="1"/>
    <s v="technology/web"/>
    <x v="50"/>
    <x v="121"/>
    <x v="2"/>
    <x v="7"/>
    <x v="582"/>
    <d v="2015-03-15T18:00:00"/>
  </r>
  <r>
    <n v="583"/>
    <x v="583"/>
    <s v="HackersArchive.com will help rid the web of viruses and scams found everywhere else you look!"/>
    <n v="9000"/>
    <n v="1"/>
    <x v="2"/>
    <x v="0"/>
    <s v="USD"/>
    <n v="1426800687"/>
    <x v="583"/>
    <b v="0"/>
    <n v="1"/>
    <x v="1"/>
    <s v="technology/web"/>
    <x v="50"/>
    <x v="120"/>
    <x v="2"/>
    <x v="7"/>
    <x v="583"/>
    <d v="2015-03-19T21:31:27"/>
  </r>
  <r>
    <n v="584"/>
    <x v="584"/>
    <s v="Script Call takes your presentation from the wall to your audience; from your device to theirs."/>
    <n v="1000"/>
    <n v="10"/>
    <x v="2"/>
    <x v="0"/>
    <s v="USD"/>
    <n v="1426522316"/>
    <x v="584"/>
    <b v="0"/>
    <n v="2"/>
    <x v="1"/>
    <s v="technology/web"/>
    <x v="60"/>
    <x v="144"/>
    <x v="2"/>
    <x v="7"/>
    <x v="584"/>
    <d v="2015-03-16T16:11:56"/>
  </r>
  <r>
    <n v="585"/>
    <x v="585"/>
    <s v="SAVE UP TO 40% WHEN YOU SPEND!_x000a__x000a_PRE-ORDER YOUR LINK CARD TODAY"/>
    <n v="9000"/>
    <n v="0"/>
    <x v="2"/>
    <x v="1"/>
    <s v="GBP"/>
    <n v="1448928000"/>
    <x v="585"/>
    <b v="0"/>
    <n v="0"/>
    <x v="1"/>
    <s v="technology/web"/>
    <x v="50"/>
    <x v="121"/>
    <x v="2"/>
    <x v="7"/>
    <x v="585"/>
    <d v="2015-12-01T00:00:00"/>
  </r>
  <r>
    <n v="586"/>
    <x v="586"/>
    <s v="Employ College is a movement for companies to hire college graduates from their respected institutions."/>
    <n v="10000"/>
    <n v="56"/>
    <x v="2"/>
    <x v="0"/>
    <s v="USD"/>
    <n v="1424032207"/>
    <x v="586"/>
    <b v="0"/>
    <n v="4"/>
    <x v="1"/>
    <s v="technology/web"/>
    <x v="60"/>
    <x v="448"/>
    <x v="2"/>
    <x v="7"/>
    <x v="586"/>
    <d v="2015-02-15T20:30:0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x v="587"/>
    <b v="0"/>
    <n v="7"/>
    <x v="1"/>
    <s v="technology/web"/>
    <x v="114"/>
    <x v="449"/>
    <x v="2"/>
    <x v="7"/>
    <x v="587"/>
    <d v="2015-04-16T18:10:33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x v="588"/>
    <b v="0"/>
    <n v="2"/>
    <x v="1"/>
    <s v="technology/web"/>
    <x v="56"/>
    <x v="450"/>
    <x v="2"/>
    <x v="7"/>
    <x v="588"/>
    <d v="2016-11-17T19:28:06"/>
  </r>
  <r>
    <n v="589"/>
    <x v="589"/>
    <s v="Services closer than you think..."/>
    <n v="7500"/>
    <n v="1"/>
    <x v="2"/>
    <x v="0"/>
    <s v="USD"/>
    <n v="1436366699"/>
    <x v="589"/>
    <b v="0"/>
    <n v="1"/>
    <x v="1"/>
    <s v="technology/web"/>
    <x v="50"/>
    <x v="120"/>
    <x v="2"/>
    <x v="7"/>
    <x v="589"/>
    <d v="2015-07-08T14:44:59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x v="590"/>
    <b v="0"/>
    <n v="9"/>
    <x v="1"/>
    <s v="technology/web"/>
    <x v="65"/>
    <x v="451"/>
    <x v="2"/>
    <x v="7"/>
    <x v="590"/>
    <d v="2016-02-08T13:01:00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x v="591"/>
    <b v="0"/>
    <n v="2"/>
    <x v="1"/>
    <s v="technology/web"/>
    <x v="50"/>
    <x v="452"/>
    <x v="2"/>
    <x v="7"/>
    <x v="591"/>
    <d v="2015-07-22T13:02:10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x v="592"/>
    <b v="0"/>
    <n v="1"/>
    <x v="1"/>
    <s v="technology/web"/>
    <x v="56"/>
    <x v="404"/>
    <x v="2"/>
    <x v="7"/>
    <x v="592"/>
    <d v="2014-12-03T05:34:20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x v="593"/>
    <b v="0"/>
    <n v="7"/>
    <x v="1"/>
    <s v="technology/web"/>
    <x v="61"/>
    <x v="453"/>
    <x v="2"/>
    <x v="7"/>
    <x v="593"/>
    <d v="2015-04-06T15:15:45"/>
  </r>
  <r>
    <n v="594"/>
    <x v="594"/>
    <s v="Creating a fitness site that will change the fitness game forever!"/>
    <n v="25000"/>
    <n v="26"/>
    <x v="2"/>
    <x v="0"/>
    <s v="USD"/>
    <n v="1460832206"/>
    <x v="594"/>
    <b v="0"/>
    <n v="2"/>
    <x v="1"/>
    <s v="technology/web"/>
    <x v="50"/>
    <x v="31"/>
    <x v="2"/>
    <x v="7"/>
    <x v="594"/>
    <d v="2016-04-16T18:43:26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x v="595"/>
    <b v="0"/>
    <n v="8"/>
    <x v="1"/>
    <s v="technology/web"/>
    <x v="50"/>
    <x v="454"/>
    <x v="2"/>
    <x v="7"/>
    <x v="595"/>
    <d v="2015-05-04T01:40:38"/>
  </r>
  <r>
    <n v="596"/>
    <x v="596"/>
    <s v="We present digitaibook,com site which can become a free electronic library with your help,"/>
    <n v="20000"/>
    <n v="6"/>
    <x v="2"/>
    <x v="0"/>
    <s v="USD"/>
    <n v="1478122292"/>
    <x v="596"/>
    <b v="0"/>
    <n v="2"/>
    <x v="1"/>
    <s v="technology/web"/>
    <x v="50"/>
    <x v="362"/>
    <x v="2"/>
    <x v="7"/>
    <x v="596"/>
    <d v="2016-11-02T21:31:32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x v="597"/>
    <b v="0"/>
    <n v="2"/>
    <x v="1"/>
    <s v="technology/web"/>
    <x v="50"/>
    <x v="119"/>
    <x v="2"/>
    <x v="7"/>
    <x v="597"/>
    <d v="2016-07-31T16:00:00"/>
  </r>
  <r>
    <n v="598"/>
    <x v="598"/>
    <s v="This is a project to create a crowd-funding site for Urantia Book readers worldwide."/>
    <n v="2500"/>
    <n v="850"/>
    <x v="2"/>
    <x v="0"/>
    <s v="USD"/>
    <n v="1417737781"/>
    <x v="598"/>
    <b v="0"/>
    <n v="7"/>
    <x v="1"/>
    <s v="technology/web"/>
    <x v="122"/>
    <x v="455"/>
    <x v="2"/>
    <x v="7"/>
    <x v="598"/>
    <d v="2014-12-05T00:03:01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x v="599"/>
    <b v="0"/>
    <n v="2"/>
    <x v="1"/>
    <s v="technology/web"/>
    <x v="50"/>
    <x v="456"/>
    <x v="2"/>
    <x v="7"/>
    <x v="599"/>
    <d v="2015-03-08T15:16:00"/>
  </r>
  <r>
    <n v="600"/>
    <x v="600"/>
    <s v="Science Technology Engineering and Math + youth = a brighter tomorrow."/>
    <n v="5000"/>
    <n v="100"/>
    <x v="1"/>
    <x v="0"/>
    <s v="USD"/>
    <n v="1431198562"/>
    <x v="600"/>
    <b v="0"/>
    <n v="1"/>
    <x v="1"/>
    <s v="technology/web"/>
    <x v="53"/>
    <x v="101"/>
    <x v="2"/>
    <x v="7"/>
    <x v="600"/>
    <d v="2015-05-09T19:09:22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x v="601"/>
    <b v="0"/>
    <n v="6"/>
    <x v="1"/>
    <s v="technology/web"/>
    <x v="60"/>
    <x v="457"/>
    <x v="2"/>
    <x v="7"/>
    <x v="601"/>
    <d v="2014-12-26T20:35:39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x v="602"/>
    <b v="0"/>
    <n v="0"/>
    <x v="1"/>
    <s v="technology/web"/>
    <x v="50"/>
    <x v="121"/>
    <x v="2"/>
    <x v="7"/>
    <x v="602"/>
    <d v="2015-06-18T19:03:35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x v="603"/>
    <b v="0"/>
    <n v="13"/>
    <x v="1"/>
    <s v="technology/web"/>
    <x v="65"/>
    <x v="458"/>
    <x v="2"/>
    <x v="7"/>
    <x v="603"/>
    <d v="2014-08-14T15:20:23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x v="604"/>
    <b v="0"/>
    <n v="0"/>
    <x v="1"/>
    <s v="technology/web"/>
    <x v="50"/>
    <x v="121"/>
    <x v="2"/>
    <x v="7"/>
    <x v="604"/>
    <d v="2014-08-28T00:50:56"/>
  </r>
  <r>
    <n v="605"/>
    <x v="605"/>
    <s v="An iPad support care package for your parents / seniors."/>
    <n v="5000"/>
    <n v="131"/>
    <x v="1"/>
    <x v="0"/>
    <s v="USD"/>
    <n v="1440318908"/>
    <x v="605"/>
    <b v="0"/>
    <n v="8"/>
    <x v="1"/>
    <s v="technology/web"/>
    <x v="56"/>
    <x v="459"/>
    <x v="2"/>
    <x v="7"/>
    <x v="605"/>
    <d v="2015-08-23T08:35:08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x v="606"/>
    <b v="0"/>
    <n v="1"/>
    <x v="1"/>
    <s v="technology/web"/>
    <x v="50"/>
    <x v="119"/>
    <x v="2"/>
    <x v="7"/>
    <x v="606"/>
    <d v="2015-05-24T15:00:00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x v="607"/>
    <b v="0"/>
    <n v="0"/>
    <x v="1"/>
    <s v="technology/web"/>
    <x v="50"/>
    <x v="121"/>
    <x v="2"/>
    <x v="7"/>
    <x v="607"/>
    <d v="2015-11-22T20:48:56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x v="608"/>
    <b v="0"/>
    <n v="5"/>
    <x v="1"/>
    <s v="technology/web"/>
    <x v="60"/>
    <x v="460"/>
    <x v="2"/>
    <x v="7"/>
    <x v="608"/>
    <d v="2015-06-15T22:06:20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x v="609"/>
    <b v="0"/>
    <n v="1"/>
    <x v="1"/>
    <s v="technology/web"/>
    <x v="60"/>
    <x v="144"/>
    <x v="2"/>
    <x v="7"/>
    <x v="609"/>
    <d v="2015-11-29T01:49:04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x v="610"/>
    <b v="0"/>
    <n v="0"/>
    <x v="1"/>
    <s v="technology/web"/>
    <x v="50"/>
    <x v="121"/>
    <x v="2"/>
    <x v="7"/>
    <x v="610"/>
    <d v="2015-04-22T19:56:26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x v="611"/>
    <b v="0"/>
    <n v="0"/>
    <x v="1"/>
    <s v="technology/web"/>
    <x v="50"/>
    <x v="121"/>
    <x v="2"/>
    <x v="7"/>
    <x v="611"/>
    <d v="2016-01-19T13:27:17"/>
  </r>
  <r>
    <n v="612"/>
    <x v="612"/>
    <s v="A Fast and Reliable new Web platform to stream videos from Internet"/>
    <n v="10000"/>
    <n v="0"/>
    <x v="1"/>
    <x v="13"/>
    <s v="EUR"/>
    <n v="1472777146"/>
    <x v="612"/>
    <b v="0"/>
    <n v="0"/>
    <x v="1"/>
    <s v="technology/web"/>
    <x v="50"/>
    <x v="121"/>
    <x v="2"/>
    <x v="7"/>
    <x v="612"/>
    <d v="2016-09-02T00:45:46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x v="613"/>
    <b v="0"/>
    <n v="121"/>
    <x v="1"/>
    <s v="technology/web"/>
    <x v="70"/>
    <x v="461"/>
    <x v="2"/>
    <x v="7"/>
    <x v="613"/>
    <d v="2015-10-01T04:59:00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x v="614"/>
    <b v="0"/>
    <n v="0"/>
    <x v="1"/>
    <s v="technology/web"/>
    <x v="50"/>
    <x v="121"/>
    <x v="2"/>
    <x v="7"/>
    <x v="614"/>
    <d v="2016-06-24T01:29:00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x v="615"/>
    <b v="0"/>
    <n v="0"/>
    <x v="1"/>
    <s v="technology/web"/>
    <x v="50"/>
    <x v="121"/>
    <x v="2"/>
    <x v="7"/>
    <x v="615"/>
    <d v="2015-09-25T02:55:59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x v="616"/>
    <b v="0"/>
    <n v="0"/>
    <x v="1"/>
    <s v="technology/web"/>
    <x v="50"/>
    <x v="121"/>
    <x v="2"/>
    <x v="7"/>
    <x v="616"/>
    <d v="2017-02-25T09:01:4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x v="617"/>
    <b v="0"/>
    <n v="3"/>
    <x v="1"/>
    <s v="technology/web"/>
    <x v="56"/>
    <x v="135"/>
    <x v="2"/>
    <x v="7"/>
    <x v="617"/>
    <d v="2015-05-08T08:14:03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x v="618"/>
    <b v="0"/>
    <n v="0"/>
    <x v="1"/>
    <s v="technology/web"/>
    <x v="50"/>
    <x v="121"/>
    <x v="2"/>
    <x v="7"/>
    <x v="618"/>
    <d v="2015-12-09T19:26:43"/>
  </r>
  <r>
    <n v="619"/>
    <x v="619"/>
    <s v="Big Data Sets for researchers interested in improving the quality of life."/>
    <n v="2500000"/>
    <n v="1"/>
    <x v="1"/>
    <x v="0"/>
    <s v="USD"/>
    <n v="1416933390"/>
    <x v="619"/>
    <b v="0"/>
    <n v="1"/>
    <x v="1"/>
    <s v="technology/web"/>
    <x v="50"/>
    <x v="120"/>
    <x v="2"/>
    <x v="7"/>
    <x v="619"/>
    <d v="2014-11-25T16:36:30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x v="620"/>
    <b v="0"/>
    <n v="1"/>
    <x v="1"/>
    <s v="technology/web"/>
    <x v="60"/>
    <x v="462"/>
    <x v="2"/>
    <x v="7"/>
    <x v="620"/>
    <d v="2014-08-25T17:12:18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x v="621"/>
    <b v="0"/>
    <n v="3"/>
    <x v="1"/>
    <s v="technology/web"/>
    <x v="60"/>
    <x v="463"/>
    <x v="2"/>
    <x v="7"/>
    <x v="621"/>
    <d v="2016-07-07T23:42:1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x v="622"/>
    <b v="0"/>
    <n v="9"/>
    <x v="1"/>
    <s v="technology/web"/>
    <x v="52"/>
    <x v="464"/>
    <x v="2"/>
    <x v="7"/>
    <x v="622"/>
    <d v="2016-07-01T18:35:38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x v="623"/>
    <b v="0"/>
    <n v="0"/>
    <x v="1"/>
    <s v="technology/web"/>
    <x v="50"/>
    <x v="121"/>
    <x v="2"/>
    <x v="7"/>
    <x v="623"/>
    <d v="2015-05-28T00:13:1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x v="624"/>
    <b v="0"/>
    <n v="0"/>
    <x v="1"/>
    <s v="technology/web"/>
    <x v="50"/>
    <x v="121"/>
    <x v="2"/>
    <x v="7"/>
    <x v="624"/>
    <d v="2015-05-14T23:44:01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x v="625"/>
    <b v="0"/>
    <n v="0"/>
    <x v="1"/>
    <s v="technology/web"/>
    <x v="50"/>
    <x v="121"/>
    <x v="2"/>
    <x v="7"/>
    <x v="625"/>
    <d v="2017-03-26T20:29:3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x v="626"/>
    <b v="0"/>
    <n v="39"/>
    <x v="1"/>
    <s v="technology/web"/>
    <x v="123"/>
    <x v="465"/>
    <x v="2"/>
    <x v="7"/>
    <x v="626"/>
    <d v="2015-08-15T13:22:00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x v="627"/>
    <b v="0"/>
    <n v="1"/>
    <x v="1"/>
    <s v="technology/web"/>
    <x v="50"/>
    <x v="466"/>
    <x v="2"/>
    <x v="7"/>
    <x v="627"/>
    <d v="2016-03-14T23:00:00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x v="628"/>
    <b v="0"/>
    <n v="0"/>
    <x v="1"/>
    <s v="technology/web"/>
    <x v="50"/>
    <x v="121"/>
    <x v="2"/>
    <x v="7"/>
    <x v="628"/>
    <d v="2014-07-13T16:37:3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x v="629"/>
    <b v="0"/>
    <n v="3"/>
    <x v="1"/>
    <s v="technology/web"/>
    <x v="50"/>
    <x v="467"/>
    <x v="2"/>
    <x v="7"/>
    <x v="629"/>
    <d v="2016-05-14T15:18:28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x v="630"/>
    <b v="0"/>
    <n v="1"/>
    <x v="1"/>
    <s v="technology/web"/>
    <x v="50"/>
    <x v="119"/>
    <x v="2"/>
    <x v="7"/>
    <x v="630"/>
    <d v="2015-09-06T05:10:00"/>
  </r>
  <r>
    <n v="631"/>
    <x v="631"/>
    <s v="A Powerful Multimedia-Rich Software that aims at making online publishing very simple."/>
    <n v="50000"/>
    <n v="690"/>
    <x v="1"/>
    <x v="5"/>
    <s v="CAD"/>
    <n v="1464460329"/>
    <x v="631"/>
    <b v="0"/>
    <n v="9"/>
    <x v="1"/>
    <s v="technology/web"/>
    <x v="60"/>
    <x v="468"/>
    <x v="2"/>
    <x v="7"/>
    <x v="631"/>
    <d v="2016-05-28T18:32:09"/>
  </r>
  <r>
    <n v="632"/>
    <x v="632"/>
    <s v="Our goal is to create a system, students can find universities that best match their interests."/>
    <n v="20000"/>
    <n v="0"/>
    <x v="1"/>
    <x v="9"/>
    <s v="EUR"/>
    <n v="1448470165"/>
    <x v="632"/>
    <b v="0"/>
    <n v="0"/>
    <x v="1"/>
    <s v="technology/web"/>
    <x v="50"/>
    <x v="121"/>
    <x v="2"/>
    <x v="7"/>
    <x v="632"/>
    <d v="2015-11-25T16:49:25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x v="633"/>
    <b v="0"/>
    <n v="25"/>
    <x v="1"/>
    <s v="technology/web"/>
    <x v="81"/>
    <x v="469"/>
    <x v="2"/>
    <x v="7"/>
    <x v="633"/>
    <d v="2016-06-17T23:00:00"/>
  </r>
  <r>
    <n v="634"/>
    <x v="634"/>
    <s v="We help companies to explain what they do in simple, grandma-would-understand terms."/>
    <n v="5000"/>
    <n v="1"/>
    <x v="1"/>
    <x v="0"/>
    <s v="USD"/>
    <n v="1424989029"/>
    <x v="634"/>
    <b v="0"/>
    <n v="1"/>
    <x v="1"/>
    <s v="technology/web"/>
    <x v="50"/>
    <x v="120"/>
    <x v="2"/>
    <x v="7"/>
    <x v="634"/>
    <d v="2015-02-26T22:17:09"/>
  </r>
  <r>
    <n v="635"/>
    <x v="635"/>
    <s v="Network used for building technology development teams."/>
    <n v="25000"/>
    <n v="2"/>
    <x v="1"/>
    <x v="0"/>
    <s v="USD"/>
    <n v="1428804762"/>
    <x v="635"/>
    <b v="0"/>
    <n v="1"/>
    <x v="1"/>
    <s v="technology/web"/>
    <x v="50"/>
    <x v="447"/>
    <x v="2"/>
    <x v="7"/>
    <x v="635"/>
    <d v="2015-04-12T02:12:42"/>
  </r>
  <r>
    <n v="636"/>
    <x v="636"/>
    <s v="With no central location for keto knowledge, keto advice will be a community run knowledge base."/>
    <n v="2000"/>
    <n v="4"/>
    <x v="1"/>
    <x v="1"/>
    <s v="GBP"/>
    <n v="1433587620"/>
    <x v="636"/>
    <b v="0"/>
    <n v="1"/>
    <x v="1"/>
    <s v="technology/web"/>
    <x v="50"/>
    <x v="143"/>
    <x v="2"/>
    <x v="7"/>
    <x v="636"/>
    <d v="2015-06-06T10:47:00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x v="637"/>
    <b v="0"/>
    <n v="0"/>
    <x v="1"/>
    <s v="technology/web"/>
    <x v="50"/>
    <x v="121"/>
    <x v="2"/>
    <x v="7"/>
    <x v="637"/>
    <d v="2017-02-25T23:04:00"/>
  </r>
  <r>
    <n v="638"/>
    <x v="638"/>
    <s v="O0"/>
    <n v="200000"/>
    <n v="18"/>
    <x v="1"/>
    <x v="12"/>
    <s v="EUR"/>
    <n v="1490447662"/>
    <x v="638"/>
    <b v="0"/>
    <n v="6"/>
    <x v="1"/>
    <s v="technology/web"/>
    <x v="50"/>
    <x v="362"/>
    <x v="2"/>
    <x v="7"/>
    <x v="638"/>
    <d v="2017-03-25T13:14:22"/>
  </r>
  <r>
    <n v="639"/>
    <x v="639"/>
    <s v="Development of a Safe and Educational Social Media site for kids."/>
    <n v="1000000"/>
    <n v="1"/>
    <x v="1"/>
    <x v="0"/>
    <s v="USD"/>
    <n v="1413208795"/>
    <x v="639"/>
    <b v="0"/>
    <n v="1"/>
    <x v="1"/>
    <s v="technology/web"/>
    <x v="50"/>
    <x v="120"/>
    <x v="2"/>
    <x v="7"/>
    <x v="639"/>
    <d v="2014-10-13T13:59:55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x v="640"/>
    <b v="0"/>
    <n v="2"/>
    <x v="0"/>
    <s v="technology/wearables"/>
    <x v="124"/>
    <x v="470"/>
    <x v="2"/>
    <x v="8"/>
    <x v="640"/>
    <d v="2016-11-24T23:00:00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x v="641"/>
    <b v="0"/>
    <n v="315"/>
    <x v="0"/>
    <s v="technology/wearables"/>
    <x v="17"/>
    <x v="471"/>
    <x v="2"/>
    <x v="8"/>
    <x v="641"/>
    <d v="2015-08-13T13:40:4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x v="642"/>
    <b v="0"/>
    <n v="2174"/>
    <x v="0"/>
    <s v="technology/wearables"/>
    <x v="125"/>
    <x v="472"/>
    <x v="2"/>
    <x v="8"/>
    <x v="642"/>
    <d v="2015-08-19T15:37:54"/>
  </r>
  <r>
    <n v="643"/>
    <x v="643"/>
    <s v="Stylish new phone carrier allows instant access to your smart phone while freeing up your hands."/>
    <n v="25000"/>
    <n v="26452"/>
    <x v="0"/>
    <x v="0"/>
    <s v="USD"/>
    <n v="1433085875"/>
    <x v="643"/>
    <b v="0"/>
    <n v="152"/>
    <x v="0"/>
    <s v="technology/wearables"/>
    <x v="6"/>
    <x v="473"/>
    <x v="2"/>
    <x v="8"/>
    <x v="643"/>
    <d v="2015-05-31T15:24:35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x v="644"/>
    <b v="0"/>
    <n v="1021"/>
    <x v="0"/>
    <s v="technology/wearables"/>
    <x v="126"/>
    <x v="474"/>
    <x v="2"/>
    <x v="8"/>
    <x v="644"/>
    <d v="2014-10-29T01:00:00"/>
  </r>
  <r>
    <n v="645"/>
    <x v="645"/>
    <s v="Ever wanted to own something made out of carbon fiber? Now you can!"/>
    <n v="2000"/>
    <n v="5574"/>
    <x v="0"/>
    <x v="0"/>
    <s v="USD"/>
    <n v="1470962274"/>
    <x v="645"/>
    <b v="0"/>
    <n v="237"/>
    <x v="0"/>
    <s v="technology/wearables"/>
    <x v="127"/>
    <x v="475"/>
    <x v="2"/>
    <x v="8"/>
    <x v="645"/>
    <d v="2016-08-12T00:37:54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x v="646"/>
    <b v="0"/>
    <n v="27"/>
    <x v="0"/>
    <s v="technology/wearables"/>
    <x v="88"/>
    <x v="476"/>
    <x v="2"/>
    <x v="8"/>
    <x v="646"/>
    <d v="2014-08-11T20:27:47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x v="647"/>
    <b v="0"/>
    <n v="17"/>
    <x v="0"/>
    <s v="technology/wearables"/>
    <x v="13"/>
    <x v="477"/>
    <x v="2"/>
    <x v="8"/>
    <x v="647"/>
    <d v="2016-03-17T17:25:49"/>
  </r>
  <r>
    <n v="648"/>
    <x v="648"/>
    <s v="Get ready for the next product that you canâ€™t live without"/>
    <n v="35000"/>
    <n v="44388"/>
    <x v="0"/>
    <x v="0"/>
    <s v="USD"/>
    <n v="1413304708"/>
    <x v="648"/>
    <b v="0"/>
    <n v="27"/>
    <x v="0"/>
    <s v="technology/wearables"/>
    <x v="37"/>
    <x v="478"/>
    <x v="2"/>
    <x v="8"/>
    <x v="648"/>
    <d v="2014-10-14T16:38:2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x v="649"/>
    <b v="0"/>
    <n v="82"/>
    <x v="0"/>
    <s v="technology/wearables"/>
    <x v="49"/>
    <x v="479"/>
    <x v="2"/>
    <x v="8"/>
    <x v="649"/>
    <d v="2014-09-16T21:53:33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x v="650"/>
    <b v="0"/>
    <n v="48"/>
    <x v="0"/>
    <s v="technology/wearables"/>
    <x v="20"/>
    <x v="480"/>
    <x v="2"/>
    <x v="8"/>
    <x v="650"/>
    <d v="2014-12-19T01:53:04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x v="651"/>
    <b v="0"/>
    <n v="105"/>
    <x v="0"/>
    <s v="technology/wearables"/>
    <x v="7"/>
    <x v="481"/>
    <x v="2"/>
    <x v="8"/>
    <x v="651"/>
    <d v="2014-12-13T00:25:11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x v="652"/>
    <b v="0"/>
    <n v="28"/>
    <x v="0"/>
    <s v="technology/wearables"/>
    <x v="8"/>
    <x v="482"/>
    <x v="2"/>
    <x v="8"/>
    <x v="652"/>
    <d v="2016-12-01T17:34:10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x v="653"/>
    <b v="0"/>
    <n v="1107"/>
    <x v="0"/>
    <s v="technology/wearables"/>
    <x v="48"/>
    <x v="483"/>
    <x v="2"/>
    <x v="8"/>
    <x v="653"/>
    <d v="2015-08-20T14:50:40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x v="654"/>
    <b v="0"/>
    <n v="1013"/>
    <x v="0"/>
    <s v="technology/wearables"/>
    <x v="128"/>
    <x v="484"/>
    <x v="2"/>
    <x v="8"/>
    <x v="654"/>
    <d v="2015-07-08T22:58:33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x v="655"/>
    <b v="0"/>
    <n v="274"/>
    <x v="0"/>
    <s v="technology/wearables"/>
    <x v="92"/>
    <x v="485"/>
    <x v="2"/>
    <x v="8"/>
    <x v="655"/>
    <d v="2015-03-12T21:58:32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x v="656"/>
    <b v="0"/>
    <n v="87"/>
    <x v="0"/>
    <s v="technology/wearables"/>
    <x v="111"/>
    <x v="486"/>
    <x v="2"/>
    <x v="8"/>
    <x v="656"/>
    <d v="2016-04-17T18:18:39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x v="657"/>
    <b v="0"/>
    <n v="99"/>
    <x v="0"/>
    <s v="technology/wearables"/>
    <x v="9"/>
    <x v="487"/>
    <x v="2"/>
    <x v="8"/>
    <x v="657"/>
    <d v="2015-12-23T20:17:52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x v="658"/>
    <b v="0"/>
    <n v="276"/>
    <x v="0"/>
    <s v="technology/wearables"/>
    <x v="3"/>
    <x v="488"/>
    <x v="2"/>
    <x v="8"/>
    <x v="658"/>
    <d v="2015-07-26T18:00:00"/>
  </r>
  <r>
    <n v="659"/>
    <x v="659"/>
    <s v="Sync up your lifestyle"/>
    <n v="3000"/>
    <n v="3017"/>
    <x v="0"/>
    <x v="0"/>
    <s v="USD"/>
    <n v="1440339295"/>
    <x v="659"/>
    <b v="0"/>
    <n v="21"/>
    <x v="0"/>
    <s v="technology/wearables"/>
    <x v="7"/>
    <x v="489"/>
    <x v="2"/>
    <x v="8"/>
    <x v="659"/>
    <d v="2015-08-23T14:14:55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x v="660"/>
    <b v="0"/>
    <n v="18"/>
    <x v="1"/>
    <s v="technology/wearables"/>
    <x v="56"/>
    <x v="490"/>
    <x v="2"/>
    <x v="8"/>
    <x v="660"/>
    <d v="2014-11-09T18:47:59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x v="661"/>
    <b v="0"/>
    <n v="9"/>
    <x v="1"/>
    <s v="technology/wearables"/>
    <x v="60"/>
    <x v="491"/>
    <x v="2"/>
    <x v="8"/>
    <x v="661"/>
    <d v="2016-10-23T15:29:19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x v="662"/>
    <b v="0"/>
    <n v="4"/>
    <x v="1"/>
    <s v="technology/wearables"/>
    <x v="50"/>
    <x v="492"/>
    <x v="2"/>
    <x v="8"/>
    <x v="662"/>
    <d v="2015-01-16T10:30:47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x v="663"/>
    <b v="0"/>
    <n v="7"/>
    <x v="1"/>
    <s v="technology/wearables"/>
    <x v="50"/>
    <x v="101"/>
    <x v="2"/>
    <x v="8"/>
    <x v="663"/>
    <d v="2015-07-18T20:14:16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x v="664"/>
    <b v="0"/>
    <n v="29"/>
    <x v="1"/>
    <s v="technology/wearables"/>
    <x v="59"/>
    <x v="493"/>
    <x v="2"/>
    <x v="8"/>
    <x v="664"/>
    <d v="2015-04-13T15:59:35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x v="665"/>
    <b v="0"/>
    <n v="12"/>
    <x v="1"/>
    <s v="technology/wearables"/>
    <x v="118"/>
    <x v="494"/>
    <x v="2"/>
    <x v="8"/>
    <x v="665"/>
    <d v="2017-01-13T17:04:21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x v="666"/>
    <b v="0"/>
    <n v="4"/>
    <x v="1"/>
    <s v="technology/wearables"/>
    <x v="50"/>
    <x v="447"/>
    <x v="2"/>
    <x v="8"/>
    <x v="666"/>
    <d v="2014-08-17T19:58:1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x v="667"/>
    <b v="0"/>
    <n v="28"/>
    <x v="1"/>
    <s v="technology/wearables"/>
    <x v="54"/>
    <x v="495"/>
    <x v="2"/>
    <x v="8"/>
    <x v="667"/>
    <d v="2016-10-29T08:57:43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x v="668"/>
    <b v="0"/>
    <n v="25"/>
    <x v="1"/>
    <s v="technology/wearables"/>
    <x v="62"/>
    <x v="496"/>
    <x v="2"/>
    <x v="8"/>
    <x v="668"/>
    <d v="2015-05-11T19:57:02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x v="669"/>
    <b v="0"/>
    <n v="28"/>
    <x v="1"/>
    <s v="technology/wearables"/>
    <x v="66"/>
    <x v="497"/>
    <x v="2"/>
    <x v="8"/>
    <x v="669"/>
    <d v="2016-07-06T15:00:5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x v="670"/>
    <b v="0"/>
    <n v="310"/>
    <x v="1"/>
    <s v="technology/wearables"/>
    <x v="129"/>
    <x v="498"/>
    <x v="2"/>
    <x v="8"/>
    <x v="670"/>
    <d v="2016-06-19T08:10:00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x v="671"/>
    <b v="0"/>
    <n v="15"/>
    <x v="1"/>
    <s v="technology/wearables"/>
    <x v="115"/>
    <x v="499"/>
    <x v="2"/>
    <x v="8"/>
    <x v="671"/>
    <d v="2015-01-14T04:00:00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x v="672"/>
    <b v="0"/>
    <n v="215"/>
    <x v="1"/>
    <s v="technology/wearables"/>
    <x v="66"/>
    <x v="500"/>
    <x v="2"/>
    <x v="8"/>
    <x v="672"/>
    <d v="2015-01-01T04:59:00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x v="673"/>
    <b v="0"/>
    <n v="3"/>
    <x v="1"/>
    <s v="technology/wearables"/>
    <x v="50"/>
    <x v="409"/>
    <x v="2"/>
    <x v="8"/>
    <x v="673"/>
    <d v="2014-09-01T20:10:17"/>
  </r>
  <r>
    <n v="674"/>
    <x v="674"/>
    <s v="Listen to sounds by feeling an array of vibrational patterns against your body."/>
    <n v="50000"/>
    <n v="15"/>
    <x v="2"/>
    <x v="0"/>
    <s v="USD"/>
    <n v="1407811627"/>
    <x v="674"/>
    <b v="0"/>
    <n v="2"/>
    <x v="1"/>
    <s v="technology/wearables"/>
    <x v="50"/>
    <x v="501"/>
    <x v="2"/>
    <x v="8"/>
    <x v="674"/>
    <d v="2014-08-12T02:47:07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x v="675"/>
    <b v="0"/>
    <n v="26"/>
    <x v="1"/>
    <s v="technology/wearables"/>
    <x v="77"/>
    <x v="502"/>
    <x v="2"/>
    <x v="8"/>
    <x v="675"/>
    <d v="2015-01-01T06:59:00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x v="676"/>
    <b v="0"/>
    <n v="24"/>
    <x v="1"/>
    <s v="technology/wearables"/>
    <x v="60"/>
    <x v="503"/>
    <x v="2"/>
    <x v="8"/>
    <x v="676"/>
    <d v="2015-02-07T18:26:21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x v="677"/>
    <b v="0"/>
    <n v="96"/>
    <x v="1"/>
    <s v="technology/wearables"/>
    <x v="73"/>
    <x v="504"/>
    <x v="2"/>
    <x v="8"/>
    <x v="677"/>
    <d v="2016-06-28T09:41:35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x v="678"/>
    <b v="0"/>
    <n v="17"/>
    <x v="1"/>
    <s v="technology/wearables"/>
    <x v="65"/>
    <x v="505"/>
    <x v="2"/>
    <x v="8"/>
    <x v="678"/>
    <d v="2016-05-21T09:02:1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x v="679"/>
    <b v="0"/>
    <n v="94"/>
    <x v="1"/>
    <s v="technology/wearables"/>
    <x v="77"/>
    <x v="506"/>
    <x v="2"/>
    <x v="8"/>
    <x v="679"/>
    <d v="2016-09-03T16:41:49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x v="680"/>
    <b v="0"/>
    <n v="129"/>
    <x v="1"/>
    <s v="technology/wearables"/>
    <x v="73"/>
    <x v="507"/>
    <x v="2"/>
    <x v="8"/>
    <x v="680"/>
    <d v="2014-09-17T12:02:11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x v="681"/>
    <b v="0"/>
    <n v="1"/>
    <x v="1"/>
    <s v="technology/wearables"/>
    <x v="50"/>
    <x v="120"/>
    <x v="2"/>
    <x v="8"/>
    <x v="681"/>
    <d v="2016-10-26T19:20:04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x v="682"/>
    <b v="0"/>
    <n v="4"/>
    <x v="1"/>
    <s v="technology/wearables"/>
    <x v="50"/>
    <x v="508"/>
    <x v="2"/>
    <x v="8"/>
    <x v="682"/>
    <d v="2017-03-14T17:22:02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x v="683"/>
    <b v="0"/>
    <n v="3"/>
    <x v="1"/>
    <s v="technology/wearables"/>
    <x v="60"/>
    <x v="509"/>
    <x v="2"/>
    <x v="8"/>
    <x v="683"/>
    <d v="2016-10-31T21:36:04"/>
  </r>
  <r>
    <n v="684"/>
    <x v="684"/>
    <s v="Arcus gives your fingers super powers."/>
    <n v="320000"/>
    <n v="23948"/>
    <x v="2"/>
    <x v="0"/>
    <s v="USD"/>
    <n v="1406257200"/>
    <x v="684"/>
    <b v="0"/>
    <n v="135"/>
    <x v="1"/>
    <s v="technology/wearables"/>
    <x v="113"/>
    <x v="510"/>
    <x v="2"/>
    <x v="8"/>
    <x v="684"/>
    <d v="2014-07-25T03:00:00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x v="685"/>
    <b v="0"/>
    <n v="10"/>
    <x v="1"/>
    <s v="technology/wearables"/>
    <x v="58"/>
    <x v="511"/>
    <x v="2"/>
    <x v="8"/>
    <x v="685"/>
    <d v="2015-01-12T20:47:52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x v="686"/>
    <b v="0"/>
    <n v="0"/>
    <x v="1"/>
    <s v="technology/wearables"/>
    <x v="50"/>
    <x v="121"/>
    <x v="2"/>
    <x v="8"/>
    <x v="686"/>
    <d v="2015-08-03T16:09:30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x v="687"/>
    <b v="0"/>
    <n v="6"/>
    <x v="1"/>
    <s v="technology/wearables"/>
    <x v="65"/>
    <x v="512"/>
    <x v="2"/>
    <x v="8"/>
    <x v="687"/>
    <d v="2017-02-05T18:00:53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x v="688"/>
    <b v="0"/>
    <n v="36"/>
    <x v="1"/>
    <s v="technology/wearables"/>
    <x v="130"/>
    <x v="513"/>
    <x v="2"/>
    <x v="8"/>
    <x v="688"/>
    <d v="2015-10-15T02:30:53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x v="689"/>
    <b v="0"/>
    <n v="336"/>
    <x v="1"/>
    <s v="technology/wearables"/>
    <x v="74"/>
    <x v="514"/>
    <x v="2"/>
    <x v="8"/>
    <x v="689"/>
    <d v="2016-12-08T04:59:00"/>
  </r>
  <r>
    <n v="690"/>
    <x v="690"/>
    <s v="A radiation shield for your fitness tracker, smartwatch or other wearable smart device"/>
    <n v="20000"/>
    <n v="2468"/>
    <x v="2"/>
    <x v="0"/>
    <s v="USD"/>
    <n v="1473400800"/>
    <x v="690"/>
    <b v="0"/>
    <n v="34"/>
    <x v="1"/>
    <s v="technology/wearables"/>
    <x v="81"/>
    <x v="515"/>
    <x v="2"/>
    <x v="8"/>
    <x v="690"/>
    <d v="2016-09-09T06:00:00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x v="691"/>
    <b v="0"/>
    <n v="10"/>
    <x v="1"/>
    <s v="technology/wearables"/>
    <x v="60"/>
    <x v="433"/>
    <x v="2"/>
    <x v="8"/>
    <x v="691"/>
    <d v="2015-07-01T00:40:46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x v="692"/>
    <b v="0"/>
    <n v="201"/>
    <x v="1"/>
    <s v="technology/wearables"/>
    <x v="113"/>
    <x v="516"/>
    <x v="2"/>
    <x v="8"/>
    <x v="692"/>
    <d v="2016-12-22T09:01:03"/>
  </r>
  <r>
    <n v="693"/>
    <x v="693"/>
    <s v="Prana is the first wearable combining breath and posture tracking to make your sitting time count."/>
    <n v="100000"/>
    <n v="35338"/>
    <x v="2"/>
    <x v="0"/>
    <s v="USD"/>
    <n v="1430421827"/>
    <x v="693"/>
    <b v="0"/>
    <n v="296"/>
    <x v="1"/>
    <s v="technology/wearables"/>
    <x v="131"/>
    <x v="517"/>
    <x v="2"/>
    <x v="8"/>
    <x v="693"/>
    <d v="2015-04-30T19:23:47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x v="694"/>
    <b v="0"/>
    <n v="7"/>
    <x v="1"/>
    <s v="technology/wearables"/>
    <x v="50"/>
    <x v="518"/>
    <x v="2"/>
    <x v="8"/>
    <x v="694"/>
    <d v="2017-02-01T15:55:59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x v="695"/>
    <b v="0"/>
    <n v="7"/>
    <x v="1"/>
    <s v="technology/wearables"/>
    <x v="60"/>
    <x v="519"/>
    <x v="2"/>
    <x v="8"/>
    <x v="695"/>
    <d v="2014-10-31T12:30:20"/>
  </r>
  <r>
    <n v="696"/>
    <x v="696"/>
    <s v="Show your fidelity by wearing the Trustee rings! Show where you are (at)!"/>
    <n v="175000"/>
    <n v="1"/>
    <x v="2"/>
    <x v="9"/>
    <s v="EUR"/>
    <n v="1406326502"/>
    <x v="696"/>
    <b v="0"/>
    <n v="1"/>
    <x v="1"/>
    <s v="technology/wearables"/>
    <x v="50"/>
    <x v="120"/>
    <x v="2"/>
    <x v="8"/>
    <x v="696"/>
    <d v="2014-07-25T22:15:02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x v="697"/>
    <b v="0"/>
    <n v="114"/>
    <x v="1"/>
    <s v="technology/wearables"/>
    <x v="132"/>
    <x v="520"/>
    <x v="2"/>
    <x v="8"/>
    <x v="697"/>
    <d v="2016-02-03T12:33:09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x v="698"/>
    <b v="0"/>
    <n v="29"/>
    <x v="1"/>
    <s v="technology/wearables"/>
    <x v="77"/>
    <x v="521"/>
    <x v="2"/>
    <x v="8"/>
    <x v="698"/>
    <d v="2014-09-18T02:00:00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x v="699"/>
    <b v="0"/>
    <n v="890"/>
    <x v="1"/>
    <s v="technology/wearables"/>
    <x v="133"/>
    <x v="522"/>
    <x v="2"/>
    <x v="8"/>
    <x v="699"/>
    <d v="2013-11-22T16:00:00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x v="700"/>
    <b v="0"/>
    <n v="31"/>
    <x v="1"/>
    <s v="technology/wearables"/>
    <x v="56"/>
    <x v="31"/>
    <x v="2"/>
    <x v="8"/>
    <x v="700"/>
    <d v="2017-01-10T16:31:21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x v="701"/>
    <b v="0"/>
    <n v="21"/>
    <x v="1"/>
    <s v="technology/wearables"/>
    <x v="117"/>
    <x v="523"/>
    <x v="2"/>
    <x v="8"/>
    <x v="701"/>
    <d v="2014-07-23T15:54:40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x v="702"/>
    <b v="0"/>
    <n v="37"/>
    <x v="1"/>
    <s v="technology/wearables"/>
    <x v="134"/>
    <x v="524"/>
    <x v="2"/>
    <x v="8"/>
    <x v="702"/>
    <d v="2016-11-24T18:26:27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x v="703"/>
    <b v="0"/>
    <n v="7"/>
    <x v="1"/>
    <s v="technology/wearables"/>
    <x v="52"/>
    <x v="525"/>
    <x v="2"/>
    <x v="8"/>
    <x v="703"/>
    <d v="2017-01-31T23:32:00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x v="704"/>
    <b v="0"/>
    <n v="4"/>
    <x v="1"/>
    <s v="technology/wearables"/>
    <x v="60"/>
    <x v="526"/>
    <x v="2"/>
    <x v="8"/>
    <x v="704"/>
    <d v="2017-02-20T04:37:48"/>
  </r>
  <r>
    <n v="705"/>
    <x v="705"/>
    <s v="The closest thing ever to the Holy Grail of wearables technology"/>
    <n v="100000"/>
    <n v="977"/>
    <x v="2"/>
    <x v="9"/>
    <s v="EUR"/>
    <n v="1484999278"/>
    <x v="705"/>
    <b v="0"/>
    <n v="5"/>
    <x v="1"/>
    <s v="technology/wearables"/>
    <x v="60"/>
    <x v="527"/>
    <x v="2"/>
    <x v="8"/>
    <x v="705"/>
    <d v="2017-01-21T11:47:5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x v="706"/>
    <b v="0"/>
    <n v="0"/>
    <x v="1"/>
    <s v="technology/wearables"/>
    <x v="50"/>
    <x v="121"/>
    <x v="2"/>
    <x v="8"/>
    <x v="706"/>
    <d v="2016-12-14T18:39:00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x v="707"/>
    <b v="0"/>
    <n v="456"/>
    <x v="1"/>
    <s v="technology/wearables"/>
    <x v="135"/>
    <x v="528"/>
    <x v="2"/>
    <x v="8"/>
    <x v="707"/>
    <d v="2017-01-01T15:55:27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x v="708"/>
    <b v="0"/>
    <n v="369"/>
    <x v="1"/>
    <s v="technology/wearables"/>
    <x v="66"/>
    <x v="529"/>
    <x v="2"/>
    <x v="8"/>
    <x v="708"/>
    <d v="2014-09-13T13:56:40"/>
  </r>
  <r>
    <n v="709"/>
    <x v="709"/>
    <s v="A &quot;handheld&quot; light, which eases the way you illuminate objects and/or paths."/>
    <n v="15000"/>
    <n v="61"/>
    <x v="2"/>
    <x v="0"/>
    <s v="USD"/>
    <n v="1417741159"/>
    <x v="709"/>
    <b v="0"/>
    <n v="2"/>
    <x v="1"/>
    <s v="technology/wearables"/>
    <x v="50"/>
    <x v="452"/>
    <x v="2"/>
    <x v="8"/>
    <x v="709"/>
    <d v="2014-12-05T00:59:19"/>
  </r>
  <r>
    <n v="710"/>
    <x v="710"/>
    <s v="Shirts, so technologically advanced, they connect mentally to their audience upon sight."/>
    <n v="1200"/>
    <n v="0"/>
    <x v="2"/>
    <x v="5"/>
    <s v="CAD"/>
    <n v="1408495440"/>
    <x v="710"/>
    <b v="0"/>
    <n v="0"/>
    <x v="1"/>
    <s v="technology/wearables"/>
    <x v="50"/>
    <x v="121"/>
    <x v="2"/>
    <x v="8"/>
    <x v="710"/>
    <d v="2014-08-20T00:44:00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x v="711"/>
    <b v="0"/>
    <n v="338"/>
    <x v="1"/>
    <s v="technology/wearables"/>
    <x v="122"/>
    <x v="530"/>
    <x v="2"/>
    <x v="8"/>
    <x v="711"/>
    <d v="2016-12-14T12:01:0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x v="712"/>
    <b v="0"/>
    <n v="4"/>
    <x v="1"/>
    <s v="technology/wearables"/>
    <x v="50"/>
    <x v="531"/>
    <x v="2"/>
    <x v="8"/>
    <x v="712"/>
    <d v="2016-02-14T16:20:32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x v="713"/>
    <b v="0"/>
    <n v="1"/>
    <x v="1"/>
    <s v="technology/wearables"/>
    <x v="60"/>
    <x v="532"/>
    <x v="2"/>
    <x v="8"/>
    <x v="713"/>
    <d v="2016-06-05T12:42:12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x v="714"/>
    <b v="0"/>
    <n v="28"/>
    <x v="1"/>
    <s v="technology/wearables"/>
    <x v="77"/>
    <x v="533"/>
    <x v="2"/>
    <x v="8"/>
    <x v="714"/>
    <d v="2017-02-28T18:54:42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x v="715"/>
    <b v="0"/>
    <n v="12"/>
    <x v="1"/>
    <s v="technology/wearables"/>
    <x v="62"/>
    <x v="534"/>
    <x v="2"/>
    <x v="8"/>
    <x v="715"/>
    <d v="2015-11-05T03:10:40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x v="716"/>
    <b v="0"/>
    <n v="16"/>
    <x v="1"/>
    <s v="technology/wearables"/>
    <x v="54"/>
    <x v="535"/>
    <x v="2"/>
    <x v="8"/>
    <x v="716"/>
    <d v="2014-12-01T00:00:00"/>
  </r>
  <r>
    <n v="717"/>
    <x v="717"/>
    <s v="Cool air flowing under clothing keeps you cool."/>
    <n v="100000"/>
    <n v="305"/>
    <x v="2"/>
    <x v="0"/>
    <s v="USD"/>
    <n v="1409949002"/>
    <x v="717"/>
    <b v="0"/>
    <n v="4"/>
    <x v="1"/>
    <s v="technology/wearables"/>
    <x v="50"/>
    <x v="536"/>
    <x v="2"/>
    <x v="8"/>
    <x v="717"/>
    <d v="2014-09-05T20:30:02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x v="718"/>
    <b v="0"/>
    <n v="4"/>
    <x v="1"/>
    <s v="technology/wearables"/>
    <x v="60"/>
    <x v="377"/>
    <x v="2"/>
    <x v="8"/>
    <x v="718"/>
    <d v="2017-02-18T05:59:00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x v="719"/>
    <b v="0"/>
    <n v="10"/>
    <x v="1"/>
    <s v="technology/wearables"/>
    <x v="60"/>
    <x v="537"/>
    <x v="2"/>
    <x v="8"/>
    <x v="719"/>
    <d v="2016-02-23T00:57:56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x v="720"/>
    <b v="0"/>
    <n v="41"/>
    <x v="0"/>
    <s v="publishing/nonfiction"/>
    <x v="124"/>
    <x v="538"/>
    <x v="3"/>
    <x v="9"/>
    <x v="720"/>
    <d v="2012-01-29T15:34:51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x v="721"/>
    <b v="0"/>
    <n v="119"/>
    <x v="0"/>
    <s v="publishing/nonfiction"/>
    <x v="108"/>
    <x v="539"/>
    <x v="3"/>
    <x v="9"/>
    <x v="721"/>
    <d v="2014-08-01T13:43:27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x v="722"/>
    <b v="0"/>
    <n v="153"/>
    <x v="0"/>
    <s v="publishing/nonfiction"/>
    <x v="88"/>
    <x v="540"/>
    <x v="3"/>
    <x v="9"/>
    <x v="722"/>
    <d v="2012-04-08T18:19:38"/>
  </r>
  <r>
    <n v="723"/>
    <x v="723"/>
    <s v="The Definitive (and Slightly Ridiculous) Guide to Enjoying the 2015 Pro Football Season"/>
    <n v="5000"/>
    <n v="5469"/>
    <x v="0"/>
    <x v="0"/>
    <s v="USD"/>
    <n v="1438228740"/>
    <x v="723"/>
    <b v="0"/>
    <n v="100"/>
    <x v="0"/>
    <s v="publishing/nonfiction"/>
    <x v="15"/>
    <x v="541"/>
    <x v="3"/>
    <x v="9"/>
    <x v="723"/>
    <d v="2015-07-30T03:59:00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x v="724"/>
    <b v="0"/>
    <n v="143"/>
    <x v="0"/>
    <s v="publishing/nonfiction"/>
    <x v="2"/>
    <x v="542"/>
    <x v="3"/>
    <x v="9"/>
    <x v="724"/>
    <d v="2011-06-30T15:19:23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x v="725"/>
    <b v="0"/>
    <n v="140"/>
    <x v="0"/>
    <s v="publishing/nonfiction"/>
    <x v="8"/>
    <x v="543"/>
    <x v="3"/>
    <x v="9"/>
    <x v="725"/>
    <d v="2015-12-13T15:01:52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x v="726"/>
    <b v="0"/>
    <n v="35"/>
    <x v="0"/>
    <s v="publishing/nonfiction"/>
    <x v="7"/>
    <x v="544"/>
    <x v="3"/>
    <x v="9"/>
    <x v="726"/>
    <d v="2013-04-12T01:01:27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x v="727"/>
    <b v="0"/>
    <n v="149"/>
    <x v="0"/>
    <s v="publishing/nonfiction"/>
    <x v="94"/>
    <x v="545"/>
    <x v="3"/>
    <x v="9"/>
    <x v="727"/>
    <d v="2013-01-14T21:20:00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x v="728"/>
    <b v="0"/>
    <n v="130"/>
    <x v="0"/>
    <s v="publishing/nonfiction"/>
    <x v="6"/>
    <x v="546"/>
    <x v="3"/>
    <x v="9"/>
    <x v="728"/>
    <d v="2011-08-21T20:05:57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x v="729"/>
    <b v="0"/>
    <n v="120"/>
    <x v="0"/>
    <s v="publishing/nonfiction"/>
    <x v="26"/>
    <x v="547"/>
    <x v="3"/>
    <x v="9"/>
    <x v="729"/>
    <d v="2012-09-19T04:27:41"/>
  </r>
  <r>
    <n v="730"/>
    <x v="730"/>
    <s v="A Massive but Cheerful Online Digital Archive of Surfing"/>
    <n v="20000"/>
    <n v="26438"/>
    <x v="0"/>
    <x v="0"/>
    <s v="USD"/>
    <n v="1323280391"/>
    <x v="730"/>
    <b v="0"/>
    <n v="265"/>
    <x v="0"/>
    <s v="publishing/nonfiction"/>
    <x v="88"/>
    <x v="548"/>
    <x v="3"/>
    <x v="9"/>
    <x v="730"/>
    <d v="2011-12-07T17:53:11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x v="731"/>
    <b v="0"/>
    <n v="71"/>
    <x v="0"/>
    <s v="publishing/nonfiction"/>
    <x v="9"/>
    <x v="549"/>
    <x v="3"/>
    <x v="9"/>
    <x v="731"/>
    <d v="2012-01-22T06:00:00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x v="732"/>
    <b v="0"/>
    <n v="13"/>
    <x v="0"/>
    <s v="publishing/nonfiction"/>
    <x v="12"/>
    <x v="550"/>
    <x v="3"/>
    <x v="9"/>
    <x v="732"/>
    <d v="2013-09-29T10:11:01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x v="733"/>
    <b v="0"/>
    <n v="169"/>
    <x v="0"/>
    <s v="publishing/nonfiction"/>
    <x v="28"/>
    <x v="551"/>
    <x v="3"/>
    <x v="9"/>
    <x v="733"/>
    <d v="2013-12-20T10:04:52"/>
  </r>
  <r>
    <n v="734"/>
    <x v="734"/>
    <s v="Sideswiped is my story of growing in and trusting God through the mess and mysteries of life."/>
    <n v="8500"/>
    <n v="10670"/>
    <x v="0"/>
    <x v="5"/>
    <s v="CAD"/>
    <n v="1431147600"/>
    <x v="734"/>
    <b v="0"/>
    <n v="57"/>
    <x v="0"/>
    <s v="publishing/nonfiction"/>
    <x v="9"/>
    <x v="552"/>
    <x v="3"/>
    <x v="9"/>
    <x v="734"/>
    <d v="2015-05-09T05:00:00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x v="735"/>
    <b v="0"/>
    <n v="229"/>
    <x v="0"/>
    <s v="publishing/nonfiction"/>
    <x v="35"/>
    <x v="553"/>
    <x v="3"/>
    <x v="9"/>
    <x v="735"/>
    <d v="2014-12-04T00:39:00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x v="736"/>
    <b v="0"/>
    <n v="108"/>
    <x v="0"/>
    <s v="publishing/nonfiction"/>
    <x v="136"/>
    <x v="201"/>
    <x v="3"/>
    <x v="9"/>
    <x v="736"/>
    <d v="2013-11-21T04:59:00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x v="737"/>
    <b v="0"/>
    <n v="108"/>
    <x v="0"/>
    <s v="publishing/nonfiction"/>
    <x v="108"/>
    <x v="98"/>
    <x v="3"/>
    <x v="9"/>
    <x v="737"/>
    <d v="2014-02-14T20:00:00"/>
  </r>
  <r>
    <n v="738"/>
    <x v="738"/>
    <s v="The true story of a child's struggle with hunger, poverty, and war in El Salvador."/>
    <n v="1500"/>
    <n v="1601"/>
    <x v="0"/>
    <x v="0"/>
    <s v="USD"/>
    <n v="1417409940"/>
    <x v="738"/>
    <b v="0"/>
    <n v="41"/>
    <x v="0"/>
    <s v="publishing/nonfiction"/>
    <x v="13"/>
    <x v="554"/>
    <x v="3"/>
    <x v="9"/>
    <x v="738"/>
    <d v="2014-12-01T04:59:00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x v="739"/>
    <b v="0"/>
    <n v="139"/>
    <x v="0"/>
    <s v="publishing/nonfiction"/>
    <x v="137"/>
    <x v="555"/>
    <x v="3"/>
    <x v="9"/>
    <x v="739"/>
    <d v="2014-08-11T12:03:4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x v="740"/>
    <b v="0"/>
    <n v="19"/>
    <x v="0"/>
    <s v="publishing/nonfiction"/>
    <x v="13"/>
    <x v="556"/>
    <x v="3"/>
    <x v="9"/>
    <x v="740"/>
    <d v="2015-06-21T03:31:22"/>
  </r>
  <r>
    <n v="741"/>
    <x v="741"/>
    <s v="A revolutionary digital mapping project of the Vilna Ghetto"/>
    <n v="13000"/>
    <n v="13293.8"/>
    <x v="0"/>
    <x v="0"/>
    <s v="USD"/>
    <n v="1370964806"/>
    <x v="741"/>
    <b v="0"/>
    <n v="94"/>
    <x v="0"/>
    <s v="publishing/nonfiction"/>
    <x v="21"/>
    <x v="557"/>
    <x v="3"/>
    <x v="9"/>
    <x v="741"/>
    <d v="2013-06-11T15:33:26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x v="742"/>
    <b v="0"/>
    <n v="23"/>
    <x v="0"/>
    <s v="publishing/nonfiction"/>
    <x v="38"/>
    <x v="558"/>
    <x v="3"/>
    <x v="9"/>
    <x v="742"/>
    <d v="2014-03-21T21:01:52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x v="743"/>
    <b v="0"/>
    <n v="15"/>
    <x v="0"/>
    <s v="publishing/nonfiction"/>
    <x v="34"/>
    <x v="559"/>
    <x v="3"/>
    <x v="9"/>
    <x v="743"/>
    <d v="2012-04-16T21:00:00"/>
  </r>
  <r>
    <n v="744"/>
    <x v="744"/>
    <s v="Join others to help create a world that is possible -- in your workplace, community and society!"/>
    <n v="5000"/>
    <n v="5116"/>
    <x v="0"/>
    <x v="0"/>
    <s v="USD"/>
    <n v="1355439503"/>
    <x v="744"/>
    <b v="0"/>
    <n v="62"/>
    <x v="0"/>
    <s v="publishing/nonfiction"/>
    <x v="21"/>
    <x v="560"/>
    <x v="3"/>
    <x v="9"/>
    <x v="744"/>
    <d v="2012-12-13T22:58:23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x v="745"/>
    <b v="0"/>
    <n v="74"/>
    <x v="0"/>
    <s v="publishing/nonfiction"/>
    <x v="99"/>
    <x v="561"/>
    <x v="3"/>
    <x v="9"/>
    <x v="745"/>
    <d v="2013-05-03T13:44:05"/>
  </r>
  <r>
    <n v="746"/>
    <x v="746"/>
    <s v="This is a book of letters. Letters to our body parts."/>
    <n v="2987"/>
    <n v="3318"/>
    <x v="0"/>
    <x v="0"/>
    <s v="USD"/>
    <n v="1348372740"/>
    <x v="746"/>
    <b v="0"/>
    <n v="97"/>
    <x v="0"/>
    <s v="publishing/nonfiction"/>
    <x v="38"/>
    <x v="562"/>
    <x v="3"/>
    <x v="9"/>
    <x v="746"/>
    <d v="2012-09-23T03:59:00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x v="747"/>
    <b v="0"/>
    <n v="55"/>
    <x v="0"/>
    <s v="publishing/nonfiction"/>
    <x v="8"/>
    <x v="563"/>
    <x v="3"/>
    <x v="9"/>
    <x v="747"/>
    <d v="2015-01-15T10:54:00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x v="748"/>
    <b v="0"/>
    <n v="44"/>
    <x v="0"/>
    <s v="publishing/nonfiction"/>
    <x v="8"/>
    <x v="564"/>
    <x v="3"/>
    <x v="9"/>
    <x v="748"/>
    <d v="2014-08-10T20:19:26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x v="749"/>
    <b v="0"/>
    <n v="110"/>
    <x v="0"/>
    <s v="publishing/nonfiction"/>
    <x v="6"/>
    <x v="565"/>
    <x v="3"/>
    <x v="9"/>
    <x v="749"/>
    <d v="2017-01-28T22:35:30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x v="750"/>
    <b v="0"/>
    <n v="59"/>
    <x v="0"/>
    <s v="publishing/nonfiction"/>
    <x v="33"/>
    <x v="566"/>
    <x v="3"/>
    <x v="9"/>
    <x v="750"/>
    <d v="2013-02-24T21:04:32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x v="751"/>
    <b v="0"/>
    <n v="62"/>
    <x v="0"/>
    <s v="publishing/nonfiction"/>
    <x v="17"/>
    <x v="567"/>
    <x v="3"/>
    <x v="9"/>
    <x v="751"/>
    <d v="2011-08-04T15:07:55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x v="752"/>
    <b v="0"/>
    <n v="105"/>
    <x v="0"/>
    <s v="publishing/nonfiction"/>
    <x v="20"/>
    <x v="568"/>
    <x v="3"/>
    <x v="9"/>
    <x v="752"/>
    <d v="2016-10-16T11:00:00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x v="753"/>
    <b v="0"/>
    <n v="26"/>
    <x v="0"/>
    <s v="publishing/nonfiction"/>
    <x v="30"/>
    <x v="569"/>
    <x v="3"/>
    <x v="9"/>
    <x v="753"/>
    <d v="2015-02-14T14:09:51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x v="754"/>
    <b v="0"/>
    <n v="49"/>
    <x v="0"/>
    <s v="publishing/nonfiction"/>
    <x v="3"/>
    <x v="570"/>
    <x v="3"/>
    <x v="9"/>
    <x v="754"/>
    <d v="2013-01-05T17:58:41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x v="755"/>
    <b v="0"/>
    <n v="68"/>
    <x v="0"/>
    <s v="publishing/nonfiction"/>
    <x v="21"/>
    <x v="571"/>
    <x v="3"/>
    <x v="9"/>
    <x v="755"/>
    <d v="2013-05-20T00:41:00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x v="756"/>
    <b v="0"/>
    <n v="22"/>
    <x v="0"/>
    <s v="publishing/nonfiction"/>
    <x v="90"/>
    <x v="572"/>
    <x v="3"/>
    <x v="9"/>
    <x v="756"/>
    <d v="2011-04-18T17:24:1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x v="757"/>
    <b v="0"/>
    <n v="18"/>
    <x v="0"/>
    <s v="publishing/nonfiction"/>
    <x v="138"/>
    <x v="573"/>
    <x v="3"/>
    <x v="9"/>
    <x v="757"/>
    <d v="2012-12-06T01:18:34"/>
  </r>
  <r>
    <n v="758"/>
    <x v="758"/>
    <s v="I am publishing my book, Waiting on Humanity and need some finishing funds to do so."/>
    <n v="2500"/>
    <n v="2550"/>
    <x v="0"/>
    <x v="0"/>
    <s v="USD"/>
    <n v="1286568268"/>
    <x v="758"/>
    <b v="0"/>
    <n v="19"/>
    <x v="0"/>
    <s v="publishing/nonfiction"/>
    <x v="21"/>
    <x v="574"/>
    <x v="3"/>
    <x v="9"/>
    <x v="758"/>
    <d v="2010-10-08T20:04:28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x v="759"/>
    <b v="0"/>
    <n v="99"/>
    <x v="0"/>
    <s v="publishing/nonfiction"/>
    <x v="21"/>
    <x v="575"/>
    <x v="3"/>
    <x v="9"/>
    <x v="759"/>
    <d v="2014-07-09T07:55:3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x v="760"/>
    <b v="0"/>
    <n v="0"/>
    <x v="1"/>
    <s v="publishing/fiction"/>
    <x v="50"/>
    <x v="121"/>
    <x v="3"/>
    <x v="10"/>
    <x v="760"/>
    <d v="2016-11-26T19:20:13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x v="761"/>
    <b v="0"/>
    <n v="6"/>
    <x v="1"/>
    <s v="publishing/fiction"/>
    <x v="62"/>
    <x v="576"/>
    <x v="3"/>
    <x v="10"/>
    <x v="761"/>
    <d v="2014-02-02T18:02:06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x v="762"/>
    <b v="0"/>
    <n v="0"/>
    <x v="1"/>
    <s v="publishing/fiction"/>
    <x v="50"/>
    <x v="121"/>
    <x v="3"/>
    <x v="10"/>
    <x v="762"/>
    <d v="2016-12-04T06:00:0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x v="763"/>
    <b v="0"/>
    <n v="1"/>
    <x v="1"/>
    <s v="publishing/fiction"/>
    <x v="50"/>
    <x v="144"/>
    <x v="3"/>
    <x v="10"/>
    <x v="763"/>
    <d v="2013-08-15T10:43:28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x v="764"/>
    <b v="0"/>
    <n v="0"/>
    <x v="1"/>
    <s v="publishing/fiction"/>
    <x v="50"/>
    <x v="121"/>
    <x v="3"/>
    <x v="10"/>
    <x v="764"/>
    <d v="2015-09-10T04:09:21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x v="765"/>
    <b v="0"/>
    <n v="44"/>
    <x v="1"/>
    <s v="publishing/fiction"/>
    <x v="71"/>
    <x v="577"/>
    <x v="3"/>
    <x v="10"/>
    <x v="765"/>
    <d v="2014-10-19T13:01:24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x v="766"/>
    <b v="0"/>
    <n v="0"/>
    <x v="1"/>
    <s v="publishing/fiction"/>
    <x v="50"/>
    <x v="121"/>
    <x v="3"/>
    <x v="10"/>
    <x v="766"/>
    <d v="2015-02-16T18:48:03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x v="767"/>
    <b v="0"/>
    <n v="3"/>
    <x v="1"/>
    <s v="publishing/fiction"/>
    <x v="65"/>
    <x v="578"/>
    <x v="3"/>
    <x v="10"/>
    <x v="767"/>
    <d v="2015-05-21T03:26:5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x v="768"/>
    <b v="0"/>
    <n v="0"/>
    <x v="1"/>
    <s v="publishing/fiction"/>
    <x v="50"/>
    <x v="121"/>
    <x v="3"/>
    <x v="10"/>
    <x v="768"/>
    <d v="2013-12-16T04:58: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x v="769"/>
    <b v="0"/>
    <n v="52"/>
    <x v="1"/>
    <s v="publishing/fiction"/>
    <x v="139"/>
    <x v="579"/>
    <x v="3"/>
    <x v="10"/>
    <x v="769"/>
    <d v="2013-12-26T23:54:54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x v="770"/>
    <b v="0"/>
    <n v="0"/>
    <x v="1"/>
    <s v="publishing/fiction"/>
    <x v="50"/>
    <x v="121"/>
    <x v="3"/>
    <x v="10"/>
    <x v="770"/>
    <d v="2013-02-24T23:59:29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x v="771"/>
    <b v="0"/>
    <n v="1"/>
    <x v="1"/>
    <s v="publishing/fiction"/>
    <x v="50"/>
    <x v="119"/>
    <x v="3"/>
    <x v="10"/>
    <x v="771"/>
    <d v="2016-01-30T19:46:42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x v="772"/>
    <b v="0"/>
    <n v="1"/>
    <x v="1"/>
    <s v="publishing/fiction"/>
    <x v="56"/>
    <x v="73"/>
    <x v="3"/>
    <x v="10"/>
    <x v="772"/>
    <d v="2009-11-01T03:59:0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x v="773"/>
    <b v="0"/>
    <n v="2"/>
    <x v="1"/>
    <s v="publishing/fiction"/>
    <x v="60"/>
    <x v="580"/>
    <x v="3"/>
    <x v="10"/>
    <x v="773"/>
    <d v="2015-05-10T23:01:0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x v="774"/>
    <b v="0"/>
    <n v="9"/>
    <x v="1"/>
    <s v="publishing/fiction"/>
    <x v="140"/>
    <x v="492"/>
    <x v="3"/>
    <x v="10"/>
    <x v="774"/>
    <d v="2014-02-23T18:43:38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x v="775"/>
    <b v="0"/>
    <n v="5"/>
    <x v="1"/>
    <s v="publishing/fiction"/>
    <x v="53"/>
    <x v="441"/>
    <x v="3"/>
    <x v="10"/>
    <x v="775"/>
    <d v="2011-12-16T01:26:35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x v="776"/>
    <b v="0"/>
    <n v="57"/>
    <x v="1"/>
    <s v="publishing/fiction"/>
    <x v="76"/>
    <x v="581"/>
    <x v="3"/>
    <x v="10"/>
    <x v="776"/>
    <d v="2015-10-11T05:00:0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x v="777"/>
    <b v="0"/>
    <n v="3"/>
    <x v="1"/>
    <s v="publishing/fiction"/>
    <x v="60"/>
    <x v="582"/>
    <x v="3"/>
    <x v="10"/>
    <x v="777"/>
    <d v="2013-07-31T23:32:57"/>
  </r>
  <r>
    <n v="778"/>
    <x v="778"/>
    <s v="Laughter, tears and good times in the warm glow of Summer s Love. The perfect recipe for the winter blahs."/>
    <n v="500"/>
    <n v="2"/>
    <x v="2"/>
    <x v="0"/>
    <s v="USD"/>
    <n v="1398876680"/>
    <x v="778"/>
    <b v="0"/>
    <n v="1"/>
    <x v="1"/>
    <s v="publishing/fiction"/>
    <x v="50"/>
    <x v="447"/>
    <x v="3"/>
    <x v="10"/>
    <x v="778"/>
    <d v="2014-04-30T16:51:2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x v="779"/>
    <b v="0"/>
    <n v="6"/>
    <x v="1"/>
    <s v="publishing/fiction"/>
    <x v="56"/>
    <x v="583"/>
    <x v="3"/>
    <x v="10"/>
    <x v="779"/>
    <d v="2010-10-15T04:00:00"/>
  </r>
  <r>
    <n v="780"/>
    <x v="780"/>
    <s v="We are finishing up recording our new record and we would like help with its physical CD release."/>
    <n v="1000"/>
    <n v="1040"/>
    <x v="0"/>
    <x v="0"/>
    <s v="USD"/>
    <n v="1304439025"/>
    <x v="780"/>
    <b v="0"/>
    <n v="27"/>
    <x v="0"/>
    <s v="music/rock"/>
    <x v="3"/>
    <x v="584"/>
    <x v="4"/>
    <x v="11"/>
    <x v="780"/>
    <d v="2011-05-03T16:10:25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x v="781"/>
    <b v="0"/>
    <n v="25"/>
    <x v="0"/>
    <s v="music/rock"/>
    <x v="18"/>
    <x v="585"/>
    <x v="4"/>
    <x v="11"/>
    <x v="781"/>
    <d v="2013-06-08T00:01:14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x v="782"/>
    <b v="0"/>
    <n v="14"/>
    <x v="0"/>
    <s v="music/rock"/>
    <x v="8"/>
    <x v="73"/>
    <x v="4"/>
    <x v="11"/>
    <x v="782"/>
    <d v="2012-08-25T18:11:42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x v="783"/>
    <b v="0"/>
    <n v="35"/>
    <x v="0"/>
    <s v="music/rock"/>
    <x v="34"/>
    <x v="586"/>
    <x v="4"/>
    <x v="11"/>
    <x v="783"/>
    <d v="2012-04-27T22:00:00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x v="784"/>
    <b v="0"/>
    <n v="10"/>
    <x v="0"/>
    <s v="music/rock"/>
    <x v="33"/>
    <x v="587"/>
    <x v="4"/>
    <x v="11"/>
    <x v="784"/>
    <d v="2014-03-17T02:35:19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x v="785"/>
    <b v="0"/>
    <n v="29"/>
    <x v="0"/>
    <s v="music/rock"/>
    <x v="141"/>
    <x v="588"/>
    <x v="4"/>
    <x v="11"/>
    <x v="785"/>
    <d v="2013-02-28T14:15:15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x v="786"/>
    <b v="0"/>
    <n v="44"/>
    <x v="0"/>
    <s v="music/rock"/>
    <x v="1"/>
    <x v="589"/>
    <x v="4"/>
    <x v="11"/>
    <x v="786"/>
    <d v="2012-05-11T15:47:00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x v="787"/>
    <b v="0"/>
    <n v="17"/>
    <x v="0"/>
    <s v="music/rock"/>
    <x v="35"/>
    <x v="590"/>
    <x v="4"/>
    <x v="11"/>
    <x v="787"/>
    <d v="2013-11-01T15:03:46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x v="788"/>
    <b v="0"/>
    <n v="34"/>
    <x v="0"/>
    <s v="music/rock"/>
    <x v="142"/>
    <x v="591"/>
    <x v="4"/>
    <x v="11"/>
    <x v="788"/>
    <d v="2012-07-07T03:59:00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x v="789"/>
    <b v="0"/>
    <n v="14"/>
    <x v="0"/>
    <s v="music/rock"/>
    <x v="15"/>
    <x v="592"/>
    <x v="4"/>
    <x v="11"/>
    <x v="789"/>
    <d v="2013-01-21T07:59:00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x v="790"/>
    <b v="0"/>
    <n v="156"/>
    <x v="0"/>
    <s v="music/rock"/>
    <x v="124"/>
    <x v="593"/>
    <x v="4"/>
    <x v="11"/>
    <x v="790"/>
    <d v="2013-02-01T01:08:59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x v="791"/>
    <b v="0"/>
    <n v="128"/>
    <x v="0"/>
    <s v="music/rock"/>
    <x v="3"/>
    <x v="594"/>
    <x v="4"/>
    <x v="11"/>
    <x v="791"/>
    <d v="2013-11-13T05:59:00"/>
  </r>
  <r>
    <n v="792"/>
    <x v="792"/>
    <s v="Rock n' Roll about the intersection of lies and belief: the Believable Lie."/>
    <n v="2500"/>
    <n v="2511.11"/>
    <x v="0"/>
    <x v="0"/>
    <s v="USD"/>
    <n v="1383861483"/>
    <x v="792"/>
    <b v="0"/>
    <n v="60"/>
    <x v="0"/>
    <s v="music/rock"/>
    <x v="8"/>
    <x v="595"/>
    <x v="4"/>
    <x v="11"/>
    <x v="792"/>
    <d v="2013-11-07T21:58:03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x v="793"/>
    <b v="0"/>
    <n v="32"/>
    <x v="0"/>
    <s v="music/rock"/>
    <x v="33"/>
    <x v="596"/>
    <x v="4"/>
    <x v="11"/>
    <x v="793"/>
    <d v="2013-07-03T04:59:00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x v="794"/>
    <b v="0"/>
    <n v="53"/>
    <x v="0"/>
    <s v="music/rock"/>
    <x v="2"/>
    <x v="597"/>
    <x v="4"/>
    <x v="11"/>
    <x v="794"/>
    <d v="2011-09-05T17:06:00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x v="795"/>
    <b v="0"/>
    <n v="184"/>
    <x v="0"/>
    <s v="music/rock"/>
    <x v="20"/>
    <x v="598"/>
    <x v="4"/>
    <x v="11"/>
    <x v="795"/>
    <d v="2012-04-07T04:59:00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x v="796"/>
    <b v="0"/>
    <n v="90"/>
    <x v="0"/>
    <s v="music/rock"/>
    <x v="7"/>
    <x v="599"/>
    <x v="4"/>
    <x v="11"/>
    <x v="796"/>
    <d v="2013-09-15T21:10:00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x v="797"/>
    <b v="0"/>
    <n v="71"/>
    <x v="0"/>
    <s v="music/rock"/>
    <x v="29"/>
    <x v="600"/>
    <x v="4"/>
    <x v="11"/>
    <x v="797"/>
    <d v="2012-04-29T04:00:00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x v="798"/>
    <b v="0"/>
    <n v="87"/>
    <x v="0"/>
    <s v="music/rock"/>
    <x v="41"/>
    <x v="601"/>
    <x v="4"/>
    <x v="11"/>
    <x v="798"/>
    <d v="2014-09-30T14:09:47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x v="799"/>
    <b v="0"/>
    <n v="28"/>
    <x v="0"/>
    <s v="music/rock"/>
    <x v="8"/>
    <x v="602"/>
    <x v="4"/>
    <x v="11"/>
    <x v="799"/>
    <d v="2012-04-27T16:00:46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x v="800"/>
    <b v="0"/>
    <n v="56"/>
    <x v="0"/>
    <s v="music/rock"/>
    <x v="143"/>
    <x v="603"/>
    <x v="4"/>
    <x v="11"/>
    <x v="800"/>
    <d v="2014-09-11T10:24:14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x v="801"/>
    <b v="0"/>
    <n v="51"/>
    <x v="0"/>
    <s v="music/rock"/>
    <x v="20"/>
    <x v="604"/>
    <x v="4"/>
    <x v="11"/>
    <x v="801"/>
    <d v="2011-07-01T19:05:20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x v="802"/>
    <b v="0"/>
    <n v="75"/>
    <x v="0"/>
    <s v="music/rock"/>
    <x v="7"/>
    <x v="605"/>
    <x v="4"/>
    <x v="11"/>
    <x v="802"/>
    <d v="2012-09-17T04:05:00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x v="803"/>
    <b v="0"/>
    <n v="38"/>
    <x v="0"/>
    <s v="music/rock"/>
    <x v="4"/>
    <x v="606"/>
    <x v="4"/>
    <x v="11"/>
    <x v="803"/>
    <d v="2011-05-29T01:00:00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x v="804"/>
    <b v="0"/>
    <n v="18"/>
    <x v="0"/>
    <s v="music/rock"/>
    <x v="8"/>
    <x v="607"/>
    <x v="4"/>
    <x v="11"/>
    <x v="804"/>
    <d v="2011-07-23T03:59:00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x v="805"/>
    <b v="0"/>
    <n v="54"/>
    <x v="0"/>
    <s v="music/rock"/>
    <x v="2"/>
    <x v="608"/>
    <x v="4"/>
    <x v="11"/>
    <x v="805"/>
    <d v="2011-07-16T23:00:00"/>
  </r>
  <r>
    <n v="806"/>
    <x v="806"/>
    <s v="Help Golden Animals finish their NEW Album!"/>
    <n v="8000"/>
    <n v="8355"/>
    <x v="0"/>
    <x v="0"/>
    <s v="USD"/>
    <n v="1315413339"/>
    <x v="806"/>
    <b v="0"/>
    <n v="71"/>
    <x v="0"/>
    <s v="music/rock"/>
    <x v="3"/>
    <x v="168"/>
    <x v="4"/>
    <x v="11"/>
    <x v="806"/>
    <d v="2011-09-07T16:35:39"/>
  </r>
  <r>
    <n v="807"/>
    <x v="807"/>
    <s v="Join the Sic Vita family and lend a hand as we create a new album!"/>
    <n v="4000"/>
    <n v="4205"/>
    <x v="0"/>
    <x v="0"/>
    <s v="USD"/>
    <n v="1488333600"/>
    <x v="807"/>
    <b v="0"/>
    <n v="57"/>
    <x v="0"/>
    <s v="music/rock"/>
    <x v="2"/>
    <x v="609"/>
    <x v="4"/>
    <x v="11"/>
    <x v="807"/>
    <d v="2017-03-01T02:00:00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x v="808"/>
    <b v="0"/>
    <n v="43"/>
    <x v="0"/>
    <s v="music/rock"/>
    <x v="8"/>
    <x v="610"/>
    <x v="4"/>
    <x v="11"/>
    <x v="808"/>
    <d v="2014-12-22T04:59:00"/>
  </r>
  <r>
    <n v="809"/>
    <x v="809"/>
    <s v="Acknowledged songwriter looking to record album of new songs to secure a Publishing Contract"/>
    <n v="4000"/>
    <n v="4151"/>
    <x v="0"/>
    <x v="0"/>
    <s v="USD"/>
    <n v="1390161630"/>
    <x v="809"/>
    <b v="0"/>
    <n v="52"/>
    <x v="0"/>
    <s v="music/rock"/>
    <x v="3"/>
    <x v="611"/>
    <x v="4"/>
    <x v="11"/>
    <x v="809"/>
    <d v="2014-01-19T20:00:30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x v="810"/>
    <b v="0"/>
    <n v="27"/>
    <x v="0"/>
    <s v="music/rock"/>
    <x v="2"/>
    <x v="608"/>
    <x v="4"/>
    <x v="11"/>
    <x v="810"/>
    <d v="2012-09-01T01:21:02"/>
  </r>
  <r>
    <n v="811"/>
    <x v="811"/>
    <s v="We need your financial support to cover the tour costs!  (Sound, lights, travel, stage design)"/>
    <n v="1000"/>
    <n v="1040"/>
    <x v="0"/>
    <x v="0"/>
    <s v="USD"/>
    <n v="1373475120"/>
    <x v="811"/>
    <b v="0"/>
    <n v="12"/>
    <x v="0"/>
    <s v="music/rock"/>
    <x v="3"/>
    <x v="64"/>
    <x v="4"/>
    <x v="11"/>
    <x v="811"/>
    <d v="2013-07-10T16:52:00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x v="812"/>
    <b v="0"/>
    <n v="33"/>
    <x v="0"/>
    <s v="music/rock"/>
    <x v="143"/>
    <x v="612"/>
    <x v="4"/>
    <x v="11"/>
    <x v="812"/>
    <d v="2013-03-01T13:58:00"/>
  </r>
  <r>
    <n v="813"/>
    <x v="813"/>
    <s v="A pre order campaign to fund the pressing of our second full length vinyl LP"/>
    <n v="1500"/>
    <n v="2399.94"/>
    <x v="0"/>
    <x v="0"/>
    <s v="USD"/>
    <n v="1342825365"/>
    <x v="813"/>
    <b v="0"/>
    <n v="96"/>
    <x v="0"/>
    <s v="music/rock"/>
    <x v="12"/>
    <x v="380"/>
    <x v="4"/>
    <x v="11"/>
    <x v="813"/>
    <d v="2012-07-20T23:02:45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x v="814"/>
    <b v="0"/>
    <n v="28"/>
    <x v="0"/>
    <s v="music/rock"/>
    <x v="37"/>
    <x v="613"/>
    <x v="4"/>
    <x v="11"/>
    <x v="814"/>
    <d v="2011-05-31T18:04:00"/>
  </r>
  <r>
    <n v="815"/>
    <x v="815"/>
    <s v="Be a part of helping The Early Reset finish their new 7 song EP."/>
    <n v="4000"/>
    <n v="4280"/>
    <x v="0"/>
    <x v="0"/>
    <s v="USD"/>
    <n v="1414879303"/>
    <x v="815"/>
    <b v="0"/>
    <n v="43"/>
    <x v="0"/>
    <s v="music/rock"/>
    <x v="13"/>
    <x v="614"/>
    <x v="4"/>
    <x v="11"/>
    <x v="815"/>
    <d v="2014-11-01T22:01:43"/>
  </r>
  <r>
    <n v="816"/>
    <x v="816"/>
    <s v="Friends and Family have an album for you. They need your help to release it to the world."/>
    <n v="7000"/>
    <n v="8058.55"/>
    <x v="0"/>
    <x v="0"/>
    <s v="USD"/>
    <n v="1365489000"/>
    <x v="816"/>
    <b v="0"/>
    <n v="205"/>
    <x v="0"/>
    <s v="music/rock"/>
    <x v="41"/>
    <x v="615"/>
    <x v="4"/>
    <x v="11"/>
    <x v="816"/>
    <d v="2013-04-09T06:30:00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x v="817"/>
    <b v="0"/>
    <n v="23"/>
    <x v="0"/>
    <s v="music/rock"/>
    <x v="0"/>
    <x v="616"/>
    <x v="4"/>
    <x v="11"/>
    <x v="817"/>
    <d v="2012-03-11T04:59:00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x v="818"/>
    <b v="0"/>
    <n v="19"/>
    <x v="0"/>
    <s v="music/rock"/>
    <x v="94"/>
    <x v="617"/>
    <x v="4"/>
    <x v="11"/>
    <x v="818"/>
    <d v="2012-08-07T17:01:00"/>
  </r>
  <r>
    <n v="819"/>
    <x v="819"/>
    <s v="We are touring the Southeast in support of our new EP"/>
    <n v="400"/>
    <n v="435"/>
    <x v="0"/>
    <x v="0"/>
    <s v="USD"/>
    <n v="1387601040"/>
    <x v="819"/>
    <b v="0"/>
    <n v="14"/>
    <x v="0"/>
    <s v="music/rock"/>
    <x v="15"/>
    <x v="618"/>
    <x v="4"/>
    <x v="11"/>
    <x v="819"/>
    <d v="2013-12-21T04:44:00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x v="820"/>
    <b v="0"/>
    <n v="38"/>
    <x v="0"/>
    <s v="music/rock"/>
    <x v="84"/>
    <x v="619"/>
    <x v="4"/>
    <x v="11"/>
    <x v="820"/>
    <d v="2014-06-09T05:00:00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x v="821"/>
    <b v="0"/>
    <n v="78"/>
    <x v="0"/>
    <s v="music/rock"/>
    <x v="8"/>
    <x v="620"/>
    <x v="4"/>
    <x v="11"/>
    <x v="821"/>
    <d v="2015-05-04T04:01:00"/>
  </r>
  <r>
    <n v="822"/>
    <x v="822"/>
    <s v="Soul Easy recording our first full length CD.  Inspired by lots of friends and lots of good times."/>
    <n v="3000"/>
    <n v="3575"/>
    <x v="0"/>
    <x v="0"/>
    <s v="USD"/>
    <n v="1349477050"/>
    <x v="822"/>
    <b v="0"/>
    <n v="69"/>
    <x v="0"/>
    <s v="music/rock"/>
    <x v="17"/>
    <x v="621"/>
    <x v="4"/>
    <x v="11"/>
    <x v="822"/>
    <d v="2012-10-05T22:44:10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x v="823"/>
    <b v="0"/>
    <n v="33"/>
    <x v="0"/>
    <s v="music/rock"/>
    <x v="144"/>
    <x v="622"/>
    <x v="4"/>
    <x v="11"/>
    <x v="823"/>
    <d v="2015-03-22T22:20:52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x v="824"/>
    <b v="0"/>
    <n v="54"/>
    <x v="0"/>
    <s v="music/rock"/>
    <x v="84"/>
    <x v="623"/>
    <x v="4"/>
    <x v="11"/>
    <x v="824"/>
    <d v="2010-04-18T06:59:00"/>
  </r>
  <r>
    <n v="825"/>
    <x v="825"/>
    <s v="Kickstarting Kill Freeman independently. Help fund the New Record, Video and Live Shows."/>
    <n v="12500"/>
    <n v="12554"/>
    <x v="0"/>
    <x v="0"/>
    <s v="USD"/>
    <n v="1351495284"/>
    <x v="825"/>
    <b v="0"/>
    <n v="99"/>
    <x v="0"/>
    <s v="music/rock"/>
    <x v="8"/>
    <x v="624"/>
    <x v="4"/>
    <x v="11"/>
    <x v="825"/>
    <d v="2012-10-29T07:21:24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x v="826"/>
    <b v="0"/>
    <n v="49"/>
    <x v="0"/>
    <s v="music/rock"/>
    <x v="7"/>
    <x v="625"/>
    <x v="4"/>
    <x v="11"/>
    <x v="826"/>
    <d v="2012-03-25T23:55:30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x v="827"/>
    <b v="0"/>
    <n v="11"/>
    <x v="0"/>
    <s v="music/rock"/>
    <x v="33"/>
    <x v="626"/>
    <x v="4"/>
    <x v="11"/>
    <x v="827"/>
    <d v="2012-02-14T19:49:00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x v="828"/>
    <b v="0"/>
    <n v="38"/>
    <x v="0"/>
    <s v="music/rock"/>
    <x v="13"/>
    <x v="247"/>
    <x v="4"/>
    <x v="11"/>
    <x v="828"/>
    <d v="2012-06-25T16:24:00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x v="829"/>
    <b v="0"/>
    <n v="16"/>
    <x v="0"/>
    <s v="music/rock"/>
    <x v="3"/>
    <x v="151"/>
    <x v="4"/>
    <x v="11"/>
    <x v="829"/>
    <d v="2016-07-13T19:14:00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x v="830"/>
    <b v="0"/>
    <n v="32"/>
    <x v="0"/>
    <s v="music/rock"/>
    <x v="29"/>
    <x v="627"/>
    <x v="4"/>
    <x v="11"/>
    <x v="830"/>
    <d v="2013-03-22T11:37:05"/>
  </r>
  <r>
    <n v="831"/>
    <x v="831"/>
    <s v="7Horse is a new band with a self-funded album and a show they want to rock in your town!"/>
    <n v="1500"/>
    <n v="3500"/>
    <x v="0"/>
    <x v="0"/>
    <s v="USD"/>
    <n v="1335540694"/>
    <x v="831"/>
    <b v="0"/>
    <n v="20"/>
    <x v="0"/>
    <s v="music/rock"/>
    <x v="145"/>
    <x v="628"/>
    <x v="4"/>
    <x v="11"/>
    <x v="831"/>
    <d v="2012-04-27T15:31:34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x v="832"/>
    <b v="0"/>
    <n v="154"/>
    <x v="0"/>
    <s v="music/rock"/>
    <x v="7"/>
    <x v="629"/>
    <x v="4"/>
    <x v="11"/>
    <x v="832"/>
    <d v="2012-01-21T08:13:00"/>
  </r>
  <r>
    <n v="833"/>
    <x v="833"/>
    <s v="This is an American rock album."/>
    <n v="6000"/>
    <n v="6100"/>
    <x v="0"/>
    <x v="0"/>
    <s v="USD"/>
    <n v="1397941475"/>
    <x v="833"/>
    <b v="0"/>
    <n v="41"/>
    <x v="0"/>
    <s v="music/rock"/>
    <x v="21"/>
    <x v="630"/>
    <x v="4"/>
    <x v="11"/>
    <x v="833"/>
    <d v="2014-04-19T21:04:35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x v="834"/>
    <b v="0"/>
    <n v="75"/>
    <x v="0"/>
    <s v="music/rock"/>
    <x v="26"/>
    <x v="631"/>
    <x v="4"/>
    <x v="11"/>
    <x v="834"/>
    <d v="2013-07-01T03:59:00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x v="835"/>
    <b v="0"/>
    <n v="40"/>
    <x v="0"/>
    <s v="music/rock"/>
    <x v="16"/>
    <x v="632"/>
    <x v="4"/>
    <x v="11"/>
    <x v="835"/>
    <d v="2012-05-19T03:00:00"/>
  </r>
  <r>
    <n v="836"/>
    <x v="836"/>
    <s v="An album you can bring home to mom."/>
    <n v="5000"/>
    <n v="5046.5200000000004"/>
    <x v="0"/>
    <x v="0"/>
    <s v="USD"/>
    <n v="1381108918"/>
    <x v="836"/>
    <b v="0"/>
    <n v="46"/>
    <x v="0"/>
    <s v="music/rock"/>
    <x v="7"/>
    <x v="633"/>
    <x v="4"/>
    <x v="11"/>
    <x v="836"/>
    <d v="2013-10-07T01:21:58"/>
  </r>
  <r>
    <n v="837"/>
    <x v="837"/>
    <s v="Take 147 is currently in the process of recording the debut album called, &quot;Nothin' to Lose&quot;."/>
    <n v="2500"/>
    <n v="3045"/>
    <x v="0"/>
    <x v="0"/>
    <s v="USD"/>
    <n v="1398988662"/>
    <x v="837"/>
    <b v="0"/>
    <n v="62"/>
    <x v="0"/>
    <s v="music/rock"/>
    <x v="108"/>
    <x v="634"/>
    <x v="4"/>
    <x v="11"/>
    <x v="837"/>
    <d v="2014-05-01T23:57:42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x v="838"/>
    <b v="0"/>
    <n v="61"/>
    <x v="0"/>
    <s v="music/rock"/>
    <x v="14"/>
    <x v="635"/>
    <x v="4"/>
    <x v="11"/>
    <x v="838"/>
    <d v="2012-01-17T21:33:05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x v="839"/>
    <b v="0"/>
    <n v="96"/>
    <x v="0"/>
    <s v="music/rock"/>
    <x v="16"/>
    <x v="636"/>
    <x v="4"/>
    <x v="11"/>
    <x v="839"/>
    <d v="2012-09-22T18:19:16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x v="840"/>
    <b v="0"/>
    <n v="190"/>
    <x v="0"/>
    <s v="music/metal"/>
    <x v="28"/>
    <x v="637"/>
    <x v="4"/>
    <x v="12"/>
    <x v="840"/>
    <d v="2016-09-24T05:26:27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x v="841"/>
    <b v="1"/>
    <n v="94"/>
    <x v="0"/>
    <s v="music/metal"/>
    <x v="7"/>
    <x v="638"/>
    <x v="4"/>
    <x v="12"/>
    <x v="841"/>
    <d v="2014-11-10T21:07:43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x v="842"/>
    <b v="1"/>
    <n v="39"/>
    <x v="0"/>
    <s v="music/metal"/>
    <x v="3"/>
    <x v="639"/>
    <x v="4"/>
    <x v="12"/>
    <x v="842"/>
    <d v="2013-10-14T03:59:00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x v="843"/>
    <b v="0"/>
    <n v="127"/>
    <x v="0"/>
    <s v="music/metal"/>
    <x v="128"/>
    <x v="640"/>
    <x v="4"/>
    <x v="12"/>
    <x v="843"/>
    <d v="2016-12-08T08:00:00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x v="844"/>
    <b v="1"/>
    <n v="159"/>
    <x v="0"/>
    <s v="music/metal"/>
    <x v="146"/>
    <x v="641"/>
    <x v="4"/>
    <x v="12"/>
    <x v="844"/>
    <d v="2014-11-01T04:59:00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x v="845"/>
    <b v="0"/>
    <n v="177"/>
    <x v="0"/>
    <s v="music/metal"/>
    <x v="28"/>
    <x v="642"/>
    <x v="4"/>
    <x v="12"/>
    <x v="845"/>
    <d v="2016-09-05T03:59:00"/>
  </r>
  <r>
    <n v="846"/>
    <x v="846"/>
    <s v="Pre-order and help me fund new merchandise so we can make the album release something amazing."/>
    <n v="1100"/>
    <n v="1342.01"/>
    <x v="0"/>
    <x v="1"/>
    <s v="GBP"/>
    <n v="1394460000"/>
    <x v="846"/>
    <b v="0"/>
    <n v="47"/>
    <x v="0"/>
    <s v="music/metal"/>
    <x v="108"/>
    <x v="643"/>
    <x v="4"/>
    <x v="12"/>
    <x v="846"/>
    <d v="2014-03-10T14:00:00"/>
  </r>
  <r>
    <n v="847"/>
    <x v="847"/>
    <s v="MUSIC WITH MEANING!  MUSIC THAT MATTERS!!!"/>
    <n v="10"/>
    <n v="10"/>
    <x v="0"/>
    <x v="0"/>
    <s v="USD"/>
    <n v="1436555376"/>
    <x v="847"/>
    <b v="0"/>
    <n v="1"/>
    <x v="0"/>
    <s v="music/metal"/>
    <x v="8"/>
    <x v="119"/>
    <x v="4"/>
    <x v="12"/>
    <x v="847"/>
    <d v="2015-07-10T19:09:36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x v="848"/>
    <b v="0"/>
    <n v="16"/>
    <x v="0"/>
    <s v="music/metal"/>
    <x v="8"/>
    <x v="644"/>
    <x v="4"/>
    <x v="12"/>
    <x v="848"/>
    <d v="2015-04-14T19:00:33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x v="849"/>
    <b v="0"/>
    <n v="115"/>
    <x v="0"/>
    <s v="music/metal"/>
    <x v="28"/>
    <x v="645"/>
    <x v="4"/>
    <x v="12"/>
    <x v="849"/>
    <d v="2015-03-16T02:34:24"/>
  </r>
  <r>
    <n v="850"/>
    <x v="850"/>
    <s v="Help Chicago-based instrumental group Sioum complete the production of their 2nd full-length album."/>
    <n v="4000"/>
    <n v="6207"/>
    <x v="0"/>
    <x v="0"/>
    <s v="USD"/>
    <n v="1461560340"/>
    <x v="850"/>
    <b v="0"/>
    <n v="133"/>
    <x v="0"/>
    <s v="music/metal"/>
    <x v="19"/>
    <x v="646"/>
    <x v="4"/>
    <x v="12"/>
    <x v="850"/>
    <d v="2016-04-25T04:59:00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x v="851"/>
    <b v="0"/>
    <n v="70"/>
    <x v="0"/>
    <s v="music/metal"/>
    <x v="22"/>
    <x v="647"/>
    <x v="4"/>
    <x v="12"/>
    <x v="851"/>
    <d v="2016-07-31T19:45:00"/>
  </r>
  <r>
    <n v="852"/>
    <x v="852"/>
    <s v="Limited edition 2x12&quot; vinyl pressing of our latest album &quot;Who Do You Think We Are?&quot;"/>
    <n v="3500"/>
    <n v="3674"/>
    <x v="0"/>
    <x v="0"/>
    <s v="USD"/>
    <n v="1477342800"/>
    <x v="852"/>
    <b v="0"/>
    <n v="62"/>
    <x v="0"/>
    <s v="music/metal"/>
    <x v="2"/>
    <x v="648"/>
    <x v="4"/>
    <x v="12"/>
    <x v="852"/>
    <d v="2016-10-24T21:00:00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x v="853"/>
    <b v="0"/>
    <n v="10"/>
    <x v="0"/>
    <s v="music/metal"/>
    <x v="8"/>
    <x v="179"/>
    <x v="4"/>
    <x v="12"/>
    <x v="853"/>
    <d v="2015-02-16T19:58:29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x v="854"/>
    <b v="0"/>
    <n v="499"/>
    <x v="0"/>
    <s v="music/metal"/>
    <x v="90"/>
    <x v="649"/>
    <x v="4"/>
    <x v="12"/>
    <x v="854"/>
    <d v="2016-12-28T05:05:46"/>
  </r>
  <r>
    <n v="855"/>
    <x v="855"/>
    <s v="AtteroTerra's &quot;Pray for Apocalypse&quot; is fully completed, and only being held up by funding."/>
    <n v="1450"/>
    <n v="1500"/>
    <x v="0"/>
    <x v="0"/>
    <s v="USD"/>
    <n v="1469329217"/>
    <x v="855"/>
    <b v="0"/>
    <n v="47"/>
    <x v="0"/>
    <s v="music/metal"/>
    <x v="33"/>
    <x v="650"/>
    <x v="4"/>
    <x v="12"/>
    <x v="855"/>
    <d v="2016-07-24T03:00:17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x v="856"/>
    <b v="0"/>
    <n v="28"/>
    <x v="0"/>
    <s v="music/metal"/>
    <x v="147"/>
    <x v="651"/>
    <x v="4"/>
    <x v="12"/>
    <x v="856"/>
    <d v="2016-10-25T19:00:00"/>
  </r>
  <r>
    <n v="857"/>
    <x v="857"/>
    <s v="Modern Post-Hardcore/Electro music (Hardstyle, EDM, Trap, Dubstep, Dembow, House)."/>
    <n v="1200"/>
    <n v="1200"/>
    <x v="0"/>
    <x v="3"/>
    <s v="EUR"/>
    <n v="1448463431"/>
    <x v="857"/>
    <b v="0"/>
    <n v="24"/>
    <x v="0"/>
    <s v="music/metal"/>
    <x v="8"/>
    <x v="73"/>
    <x v="4"/>
    <x v="12"/>
    <x v="857"/>
    <d v="2015-11-25T14:57:11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x v="858"/>
    <b v="0"/>
    <n v="76"/>
    <x v="0"/>
    <s v="music/metal"/>
    <x v="124"/>
    <x v="652"/>
    <x v="4"/>
    <x v="12"/>
    <x v="858"/>
    <d v="2015-04-15T22:59:00"/>
  </r>
  <r>
    <n v="859"/>
    <x v="859"/>
    <s v="We are heading to the studio to create our second album and we want you to be right there with us!"/>
    <n v="4000"/>
    <n v="4187"/>
    <x v="0"/>
    <x v="0"/>
    <s v="USD"/>
    <n v="1433376000"/>
    <x v="859"/>
    <b v="0"/>
    <n v="98"/>
    <x v="0"/>
    <s v="music/metal"/>
    <x v="2"/>
    <x v="653"/>
    <x v="4"/>
    <x v="12"/>
    <x v="859"/>
    <d v="2015-06-04T00:00:00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x v="860"/>
    <b v="0"/>
    <n v="48"/>
    <x v="1"/>
    <s v="music/jazz"/>
    <x v="82"/>
    <x v="654"/>
    <x v="4"/>
    <x v="13"/>
    <x v="860"/>
    <d v="2013-11-22T12:35: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x v="861"/>
    <b v="0"/>
    <n v="2"/>
    <x v="1"/>
    <s v="music/jazz"/>
    <x v="53"/>
    <x v="470"/>
    <x v="4"/>
    <x v="13"/>
    <x v="861"/>
    <d v="2016-09-16T23:10:04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x v="862"/>
    <b v="0"/>
    <n v="4"/>
    <x v="1"/>
    <s v="music/jazz"/>
    <x v="50"/>
    <x v="655"/>
    <x v="4"/>
    <x v="13"/>
    <x v="862"/>
    <d v="2013-11-11T14:19:08"/>
  </r>
  <r>
    <n v="863"/>
    <x v="863"/>
    <s v="I'm making the move from a side man in local groups to the leader with this debut jazz CD project."/>
    <n v="2000"/>
    <n v="90"/>
    <x v="2"/>
    <x v="0"/>
    <s v="USD"/>
    <n v="1329014966"/>
    <x v="863"/>
    <b v="0"/>
    <n v="5"/>
    <x v="1"/>
    <s v="music/jazz"/>
    <x v="62"/>
    <x v="656"/>
    <x v="4"/>
    <x v="13"/>
    <x v="863"/>
    <d v="2012-02-12T02:49:26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x v="864"/>
    <b v="0"/>
    <n v="79"/>
    <x v="1"/>
    <s v="music/jazz"/>
    <x v="72"/>
    <x v="657"/>
    <x v="4"/>
    <x v="13"/>
    <x v="864"/>
    <d v="2013-10-16T09:59:00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x v="865"/>
    <b v="0"/>
    <n v="2"/>
    <x v="1"/>
    <s v="music/jazz"/>
    <x v="53"/>
    <x v="377"/>
    <x v="4"/>
    <x v="13"/>
    <x v="865"/>
    <d v="2013-01-16T18:33:17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x v="866"/>
    <b v="0"/>
    <n v="11"/>
    <x v="1"/>
    <s v="music/jazz"/>
    <x v="82"/>
    <x v="658"/>
    <x v="4"/>
    <x v="13"/>
    <x v="866"/>
    <d v="2015-02-28T15:10:00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x v="867"/>
    <b v="0"/>
    <n v="11"/>
    <x v="1"/>
    <s v="music/jazz"/>
    <x v="148"/>
    <x v="659"/>
    <x v="4"/>
    <x v="13"/>
    <x v="867"/>
    <d v="2009-12-01T04:59:00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x v="868"/>
    <b v="0"/>
    <n v="1"/>
    <x v="1"/>
    <s v="music/jazz"/>
    <x v="50"/>
    <x v="73"/>
    <x v="4"/>
    <x v="13"/>
    <x v="868"/>
    <d v="2014-01-07T00:39:58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x v="869"/>
    <b v="0"/>
    <n v="3"/>
    <x v="1"/>
    <s v="music/jazz"/>
    <x v="81"/>
    <x v="660"/>
    <x v="4"/>
    <x v="13"/>
    <x v="869"/>
    <d v="2013-04-08T19:17:37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x v="870"/>
    <b v="0"/>
    <n v="5"/>
    <x v="1"/>
    <s v="music/jazz"/>
    <x v="50"/>
    <x v="661"/>
    <x v="4"/>
    <x v="13"/>
    <x v="870"/>
    <d v="2013-09-01T00:32:0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x v="871"/>
    <b v="0"/>
    <n v="12"/>
    <x v="1"/>
    <s v="music/jazz"/>
    <x v="62"/>
    <x v="662"/>
    <x v="4"/>
    <x v="13"/>
    <x v="871"/>
    <d v="2013-11-29T14:28:15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x v="872"/>
    <b v="0"/>
    <n v="2"/>
    <x v="1"/>
    <s v="music/jazz"/>
    <x v="60"/>
    <x v="151"/>
    <x v="4"/>
    <x v="13"/>
    <x v="872"/>
    <d v="2011-03-10T19:48:47"/>
  </r>
  <r>
    <n v="873"/>
    <x v="873"/>
    <s v="Fall in love with &quot;The Dreamer&quot;, new original music from trumpeter Freddie Dunn!"/>
    <n v="3500"/>
    <n v="45"/>
    <x v="2"/>
    <x v="0"/>
    <s v="USD"/>
    <n v="1352610040"/>
    <x v="873"/>
    <b v="0"/>
    <n v="5"/>
    <x v="1"/>
    <s v="music/jazz"/>
    <x v="60"/>
    <x v="373"/>
    <x v="4"/>
    <x v="13"/>
    <x v="873"/>
    <d v="2012-11-11T05:00:40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x v="874"/>
    <b v="0"/>
    <n v="21"/>
    <x v="1"/>
    <s v="music/jazz"/>
    <x v="148"/>
    <x v="663"/>
    <x v="4"/>
    <x v="13"/>
    <x v="874"/>
    <d v="2013-05-04T14:00:34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x v="875"/>
    <b v="0"/>
    <n v="0"/>
    <x v="1"/>
    <s v="music/jazz"/>
    <x v="50"/>
    <x v="121"/>
    <x v="4"/>
    <x v="13"/>
    <x v="875"/>
    <d v="2015-09-21T17:22:11"/>
  </r>
  <r>
    <n v="876"/>
    <x v="876"/>
    <s v="What was the greatest record shop ever?  DOBELLS!"/>
    <n v="3152"/>
    <n v="1286"/>
    <x v="2"/>
    <x v="1"/>
    <s v="GBP"/>
    <n v="1359978927"/>
    <x v="876"/>
    <b v="0"/>
    <n v="45"/>
    <x v="1"/>
    <s v="music/jazz"/>
    <x v="139"/>
    <x v="232"/>
    <x v="4"/>
    <x v="13"/>
    <x v="876"/>
    <d v="2013-02-04T11:55:27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x v="877"/>
    <b v="0"/>
    <n v="29"/>
    <x v="1"/>
    <s v="music/jazz"/>
    <x v="149"/>
    <x v="664"/>
    <x v="4"/>
    <x v="13"/>
    <x v="877"/>
    <d v="2013-12-19T18:56:00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x v="878"/>
    <b v="0"/>
    <n v="2"/>
    <x v="1"/>
    <s v="music/jazz"/>
    <x v="60"/>
    <x v="151"/>
    <x v="4"/>
    <x v="13"/>
    <x v="878"/>
    <d v="2010-12-23T05:35:24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x v="879"/>
    <b v="0"/>
    <n v="30"/>
    <x v="1"/>
    <s v="music/jazz"/>
    <x v="134"/>
    <x v="665"/>
    <x v="4"/>
    <x v="13"/>
    <x v="879"/>
    <d v="2012-05-29T19:55:05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x v="880"/>
    <b v="0"/>
    <n v="8"/>
    <x v="1"/>
    <s v="music/indie rock"/>
    <x v="56"/>
    <x v="666"/>
    <x v="4"/>
    <x v="14"/>
    <x v="880"/>
    <d v="2012-10-30T07:42:18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x v="881"/>
    <b v="0"/>
    <n v="1"/>
    <x v="1"/>
    <s v="music/indie rock"/>
    <x v="60"/>
    <x v="179"/>
    <x v="4"/>
    <x v="14"/>
    <x v="881"/>
    <d v="2012-01-14T06:01:26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x v="882"/>
    <b v="0"/>
    <n v="14"/>
    <x v="1"/>
    <s v="music/indie rock"/>
    <x v="68"/>
    <x v="667"/>
    <x v="4"/>
    <x v="14"/>
    <x v="882"/>
    <d v="2011-09-06T20:39:10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x v="883"/>
    <b v="0"/>
    <n v="24"/>
    <x v="1"/>
    <s v="music/indie rock"/>
    <x v="67"/>
    <x v="668"/>
    <x v="4"/>
    <x v="14"/>
    <x v="883"/>
    <d v="2016-03-02T22:27:15"/>
  </r>
  <r>
    <n v="884"/>
    <x v="884"/>
    <s v="We need to hire an animal trainer to have a chimpanzee actor perform in our music video with us!"/>
    <n v="2000"/>
    <n v="20"/>
    <x v="2"/>
    <x v="0"/>
    <s v="USD"/>
    <n v="1336789860"/>
    <x v="884"/>
    <b v="0"/>
    <n v="2"/>
    <x v="1"/>
    <s v="music/indie rock"/>
    <x v="60"/>
    <x v="119"/>
    <x v="4"/>
    <x v="14"/>
    <x v="884"/>
    <d v="2012-05-12T02:31:00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x v="885"/>
    <b v="0"/>
    <n v="21"/>
    <x v="1"/>
    <s v="music/indie rock"/>
    <x v="150"/>
    <x v="669"/>
    <x v="4"/>
    <x v="14"/>
    <x v="885"/>
    <d v="2016-12-30T22:35:11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x v="886"/>
    <b v="0"/>
    <n v="7"/>
    <x v="1"/>
    <s v="music/indie rock"/>
    <x v="139"/>
    <x v="670"/>
    <x v="4"/>
    <x v="14"/>
    <x v="886"/>
    <d v="2016-09-15T20:53:33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x v="887"/>
    <b v="0"/>
    <n v="0"/>
    <x v="1"/>
    <s v="music/indie rock"/>
    <x v="50"/>
    <x v="121"/>
    <x v="4"/>
    <x v="14"/>
    <x v="887"/>
    <d v="2012-05-27T23:00:55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x v="888"/>
    <b v="0"/>
    <n v="4"/>
    <x v="1"/>
    <s v="music/indie rock"/>
    <x v="113"/>
    <x v="656"/>
    <x v="4"/>
    <x v="14"/>
    <x v="888"/>
    <d v="2011-09-01T06:00:00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x v="889"/>
    <b v="0"/>
    <n v="32"/>
    <x v="1"/>
    <s v="music/indie rock"/>
    <x v="114"/>
    <x v="671"/>
    <x v="4"/>
    <x v="14"/>
    <x v="889"/>
    <d v="2014-10-05T18:49:03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x v="890"/>
    <b v="0"/>
    <n v="4"/>
    <x v="1"/>
    <s v="music/indie rock"/>
    <x v="65"/>
    <x v="672"/>
    <x v="4"/>
    <x v="14"/>
    <x v="890"/>
    <d v="2013-11-21T17:46:19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x v="891"/>
    <b v="0"/>
    <n v="9"/>
    <x v="1"/>
    <s v="music/indie rock"/>
    <x v="56"/>
    <x v="673"/>
    <x v="4"/>
    <x v="14"/>
    <x v="891"/>
    <d v="2014-08-21T00:45:30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x v="892"/>
    <b v="0"/>
    <n v="17"/>
    <x v="1"/>
    <s v="music/indie rock"/>
    <x v="139"/>
    <x v="674"/>
    <x v="4"/>
    <x v="14"/>
    <x v="892"/>
    <d v="2010-08-01T04:00:00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x v="893"/>
    <b v="0"/>
    <n v="5"/>
    <x v="1"/>
    <s v="music/indie rock"/>
    <x v="54"/>
    <x v="375"/>
    <x v="4"/>
    <x v="14"/>
    <x v="893"/>
    <d v="2015-04-01T20:32:43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x v="894"/>
    <b v="0"/>
    <n v="53"/>
    <x v="1"/>
    <s v="music/indie rock"/>
    <x v="115"/>
    <x v="675"/>
    <x v="4"/>
    <x v="14"/>
    <x v="894"/>
    <d v="2016-06-05T23:33:30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x v="895"/>
    <b v="0"/>
    <n v="7"/>
    <x v="1"/>
    <s v="music/indie rock"/>
    <x v="53"/>
    <x v="676"/>
    <x v="4"/>
    <x v="14"/>
    <x v="895"/>
    <d v="2010-10-25T03:03:49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x v="896"/>
    <b v="0"/>
    <n v="72"/>
    <x v="1"/>
    <s v="music/indie rock"/>
    <x v="67"/>
    <x v="677"/>
    <x v="4"/>
    <x v="14"/>
    <x v="896"/>
    <d v="2015-08-28T04:00:00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x v="897"/>
    <b v="0"/>
    <n v="0"/>
    <x v="1"/>
    <s v="music/indie rock"/>
    <x v="50"/>
    <x v="121"/>
    <x v="4"/>
    <x v="14"/>
    <x v="897"/>
    <d v="2012-11-28T17:31:48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x v="898"/>
    <b v="0"/>
    <n v="2"/>
    <x v="1"/>
    <s v="music/indie rock"/>
    <x v="56"/>
    <x v="431"/>
    <x v="4"/>
    <x v="14"/>
    <x v="898"/>
    <d v="2012-01-15T18:11:50"/>
  </r>
  <r>
    <n v="899"/>
    <x v="899"/>
    <s v="Lets get 48/14 pressed and in your cd players,ipods,blogs, and facebook status'. Lets get it everywhere!"/>
    <n v="750"/>
    <n v="280"/>
    <x v="2"/>
    <x v="0"/>
    <s v="USD"/>
    <n v="1306549362"/>
    <x v="899"/>
    <b v="0"/>
    <n v="8"/>
    <x v="1"/>
    <s v="music/indie rock"/>
    <x v="121"/>
    <x v="431"/>
    <x v="4"/>
    <x v="14"/>
    <x v="899"/>
    <d v="2011-05-28T02:22:42"/>
  </r>
  <r>
    <n v="900"/>
    <x v="900"/>
    <s v="With Project Revive, I aim to protect and nurture the creative impulse through music."/>
    <n v="5000"/>
    <n v="21"/>
    <x v="2"/>
    <x v="0"/>
    <s v="USD"/>
    <n v="1459365802"/>
    <x v="900"/>
    <b v="0"/>
    <n v="2"/>
    <x v="1"/>
    <s v="music/jazz"/>
    <x v="50"/>
    <x v="678"/>
    <x v="4"/>
    <x v="13"/>
    <x v="900"/>
    <d v="2016-03-30T19:23:22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x v="901"/>
    <b v="0"/>
    <n v="0"/>
    <x v="1"/>
    <s v="music/jazz"/>
    <x v="50"/>
    <x v="121"/>
    <x v="4"/>
    <x v="13"/>
    <x v="901"/>
    <d v="2010-06-08T19:11:00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x v="902"/>
    <b v="0"/>
    <n v="3"/>
    <x v="1"/>
    <s v="music/jazz"/>
    <x v="50"/>
    <x v="179"/>
    <x v="4"/>
    <x v="13"/>
    <x v="902"/>
    <d v="2014-08-30T15:30:00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x v="903"/>
    <b v="0"/>
    <n v="4"/>
    <x v="1"/>
    <s v="music/jazz"/>
    <x v="56"/>
    <x v="375"/>
    <x v="4"/>
    <x v="13"/>
    <x v="903"/>
    <d v="2012-09-23T02:25:00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x v="904"/>
    <b v="0"/>
    <n v="3"/>
    <x v="1"/>
    <s v="music/jazz"/>
    <x v="50"/>
    <x v="679"/>
    <x v="4"/>
    <x v="13"/>
    <x v="904"/>
    <d v="2016-01-03T01:55:37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x v="905"/>
    <b v="0"/>
    <n v="6"/>
    <x v="1"/>
    <s v="music/jazz"/>
    <x v="56"/>
    <x v="680"/>
    <x v="4"/>
    <x v="13"/>
    <x v="905"/>
    <d v="2011-01-24T05:45:26"/>
  </r>
  <r>
    <n v="906"/>
    <x v="906"/>
    <s v="The DMV's most respected saxophonist pay tribute to Motown."/>
    <n v="15000"/>
    <n v="0"/>
    <x v="2"/>
    <x v="0"/>
    <s v="USD"/>
    <n v="1394681590"/>
    <x v="906"/>
    <b v="0"/>
    <n v="0"/>
    <x v="1"/>
    <s v="music/jazz"/>
    <x v="50"/>
    <x v="121"/>
    <x v="4"/>
    <x v="13"/>
    <x v="906"/>
    <d v="2014-03-13T03:33:10"/>
  </r>
  <r>
    <n v="907"/>
    <x v="907"/>
    <s v="Greg Chambers' self-titled CD needs support for post production, replication, and promotion."/>
    <n v="2900"/>
    <n v="0"/>
    <x v="2"/>
    <x v="0"/>
    <s v="USD"/>
    <n v="1315715823"/>
    <x v="907"/>
    <b v="0"/>
    <n v="0"/>
    <x v="1"/>
    <s v="music/jazz"/>
    <x v="50"/>
    <x v="121"/>
    <x v="4"/>
    <x v="13"/>
    <x v="907"/>
    <d v="2011-09-11T04:37:03"/>
  </r>
  <r>
    <n v="908"/>
    <x v="908"/>
    <s v="This project is designed to help protect the environment by using Eco-friendly product packaging."/>
    <n v="2500"/>
    <n v="0"/>
    <x v="2"/>
    <x v="0"/>
    <s v="USD"/>
    <n v="1280206740"/>
    <x v="908"/>
    <b v="0"/>
    <n v="0"/>
    <x v="1"/>
    <s v="music/jazz"/>
    <x v="50"/>
    <x v="121"/>
    <x v="4"/>
    <x v="13"/>
    <x v="908"/>
    <d v="2010-07-27T04:59:00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x v="909"/>
    <b v="0"/>
    <n v="8"/>
    <x v="1"/>
    <s v="music/jazz"/>
    <x v="56"/>
    <x v="177"/>
    <x v="4"/>
    <x v="13"/>
    <x v="909"/>
    <d v="2012-07-23T04:00:00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x v="910"/>
    <b v="0"/>
    <n v="5"/>
    <x v="1"/>
    <s v="music/jazz"/>
    <x v="66"/>
    <x v="681"/>
    <x v="4"/>
    <x v="13"/>
    <x v="910"/>
    <d v="2017-03-03T13:05:19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x v="911"/>
    <b v="0"/>
    <n v="0"/>
    <x v="1"/>
    <s v="music/jazz"/>
    <x v="50"/>
    <x v="121"/>
    <x v="4"/>
    <x v="13"/>
    <x v="911"/>
    <d v="2014-01-24T00:07:25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x v="912"/>
    <b v="0"/>
    <n v="2"/>
    <x v="1"/>
    <s v="music/jazz"/>
    <x v="60"/>
    <x v="2"/>
    <x v="4"/>
    <x v="13"/>
    <x v="912"/>
    <d v="2012-12-11T03:37:27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x v="913"/>
    <b v="0"/>
    <n v="24"/>
    <x v="1"/>
    <s v="music/jazz"/>
    <x v="113"/>
    <x v="682"/>
    <x v="4"/>
    <x v="13"/>
    <x v="913"/>
    <d v="2012-05-05T03:20:19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x v="914"/>
    <b v="0"/>
    <n v="0"/>
    <x v="1"/>
    <s v="music/jazz"/>
    <x v="50"/>
    <x v="121"/>
    <x v="4"/>
    <x v="13"/>
    <x v="914"/>
    <d v="2012-08-25T18:19:07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x v="915"/>
    <b v="0"/>
    <n v="9"/>
    <x v="1"/>
    <s v="music/jazz"/>
    <x v="52"/>
    <x v="683"/>
    <x v="4"/>
    <x v="13"/>
    <x v="915"/>
    <d v="2012-03-01T04:59:00"/>
  </r>
  <r>
    <n v="916"/>
    <x v="916"/>
    <s v="Our next audio recording projects are scheduled for November 1 to 3, 2010 here in Kansas City, Missouri! "/>
    <n v="3300"/>
    <n v="0"/>
    <x v="2"/>
    <x v="0"/>
    <s v="USD"/>
    <n v="1287723600"/>
    <x v="916"/>
    <b v="0"/>
    <n v="0"/>
    <x v="1"/>
    <s v="music/jazz"/>
    <x v="50"/>
    <x v="121"/>
    <x v="4"/>
    <x v="13"/>
    <x v="916"/>
    <d v="2010-10-22T05:00:00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x v="917"/>
    <b v="0"/>
    <n v="1"/>
    <x v="1"/>
    <s v="music/jazz"/>
    <x v="60"/>
    <x v="179"/>
    <x v="4"/>
    <x v="13"/>
    <x v="917"/>
    <d v="2014-07-14T02:30:00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x v="918"/>
    <b v="0"/>
    <n v="10"/>
    <x v="1"/>
    <s v="music/jazz"/>
    <x v="62"/>
    <x v="684"/>
    <x v="4"/>
    <x v="13"/>
    <x v="918"/>
    <d v="2014-12-01T22:59:21"/>
  </r>
  <r>
    <n v="919"/>
    <x v="919"/>
    <s v="Cool jazz with a New Orleans flavor."/>
    <n v="20000"/>
    <n v="100"/>
    <x v="2"/>
    <x v="0"/>
    <s v="USD"/>
    <n v="1355930645"/>
    <x v="919"/>
    <b v="0"/>
    <n v="1"/>
    <x v="1"/>
    <s v="music/jazz"/>
    <x v="60"/>
    <x v="101"/>
    <x v="4"/>
    <x v="13"/>
    <x v="919"/>
    <d v="2012-12-19T15:24:05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x v="920"/>
    <b v="0"/>
    <n v="0"/>
    <x v="1"/>
    <s v="music/jazz"/>
    <x v="50"/>
    <x v="121"/>
    <x v="4"/>
    <x v="13"/>
    <x v="920"/>
    <d v="2013-11-14T17:07:02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x v="921"/>
    <b v="0"/>
    <n v="20"/>
    <x v="1"/>
    <s v="music/jazz"/>
    <x v="134"/>
    <x v="685"/>
    <x v="4"/>
    <x v="13"/>
    <x v="921"/>
    <d v="2011-12-12T05:06:16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x v="922"/>
    <b v="0"/>
    <n v="30"/>
    <x v="1"/>
    <s v="music/jazz"/>
    <x v="70"/>
    <x v="686"/>
    <x v="4"/>
    <x v="13"/>
    <x v="922"/>
    <d v="2014-10-01T12:43: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x v="923"/>
    <b v="0"/>
    <n v="6"/>
    <x v="1"/>
    <s v="music/jazz"/>
    <x v="53"/>
    <x v="687"/>
    <x v="4"/>
    <x v="13"/>
    <x v="923"/>
    <d v="2014-11-22T00:02:0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x v="924"/>
    <b v="0"/>
    <n v="15"/>
    <x v="1"/>
    <s v="music/jazz"/>
    <x v="57"/>
    <x v="688"/>
    <x v="4"/>
    <x v="13"/>
    <x v="924"/>
    <d v="2013-02-13T22:37:49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x v="925"/>
    <b v="0"/>
    <n v="5"/>
    <x v="1"/>
    <s v="music/jazz"/>
    <x v="56"/>
    <x v="689"/>
    <x v="4"/>
    <x v="13"/>
    <x v="925"/>
    <d v="2013-11-27T22:08:31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x v="926"/>
    <b v="0"/>
    <n v="0"/>
    <x v="1"/>
    <s v="music/jazz"/>
    <x v="50"/>
    <x v="121"/>
    <x v="4"/>
    <x v="13"/>
    <x v="926"/>
    <d v="2010-07-08T22:40:00"/>
  </r>
  <r>
    <n v="927"/>
    <x v="927"/>
    <s v="Studio CD/DVD Solo project of Pianist &amp; Keyboardist Jetro da Silva"/>
    <n v="20000"/>
    <n v="0"/>
    <x v="2"/>
    <x v="0"/>
    <s v="USD"/>
    <n v="1337024695"/>
    <x v="927"/>
    <b v="0"/>
    <n v="0"/>
    <x v="1"/>
    <s v="music/jazz"/>
    <x v="50"/>
    <x v="121"/>
    <x v="4"/>
    <x v="13"/>
    <x v="927"/>
    <d v="2012-05-14T19:44:55"/>
  </r>
  <r>
    <n v="928"/>
    <x v="928"/>
    <s v="A real Motown Backup singer on 22 gold and platinum albums headlines her own Jazz CD of Motown songs."/>
    <n v="14500"/>
    <n v="1575"/>
    <x v="2"/>
    <x v="0"/>
    <s v="USD"/>
    <n v="1353196800"/>
    <x v="928"/>
    <b v="0"/>
    <n v="28"/>
    <x v="1"/>
    <s v="music/jazz"/>
    <x v="57"/>
    <x v="690"/>
    <x v="4"/>
    <x v="13"/>
    <x v="928"/>
    <d v="2012-11-18T00:00:00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x v="929"/>
    <b v="0"/>
    <n v="0"/>
    <x v="1"/>
    <s v="music/jazz"/>
    <x v="50"/>
    <x v="121"/>
    <x v="4"/>
    <x v="13"/>
    <x v="929"/>
    <d v="2012-04-09T04:42:49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x v="930"/>
    <b v="0"/>
    <n v="5"/>
    <x v="1"/>
    <s v="music/jazz"/>
    <x v="151"/>
    <x v="159"/>
    <x v="4"/>
    <x v="13"/>
    <x v="930"/>
    <d v="2010-06-25T21:32:00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x v="931"/>
    <b v="0"/>
    <n v="7"/>
    <x v="1"/>
    <s v="music/jazz"/>
    <x v="113"/>
    <x v="691"/>
    <x v="4"/>
    <x v="13"/>
    <x v="931"/>
    <d v="2014-03-16T22:00:00"/>
  </r>
  <r>
    <n v="932"/>
    <x v="932"/>
    <s v="Help me to create my 3rd album, a Christmas CD with 16 Holiday/Original favorites!"/>
    <n v="9500"/>
    <n v="1381"/>
    <x v="2"/>
    <x v="0"/>
    <s v="USD"/>
    <n v="1363990545"/>
    <x v="932"/>
    <b v="0"/>
    <n v="30"/>
    <x v="1"/>
    <s v="music/jazz"/>
    <x v="77"/>
    <x v="692"/>
    <x v="4"/>
    <x v="13"/>
    <x v="932"/>
    <d v="2013-03-22T22:15:45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x v="933"/>
    <b v="0"/>
    <n v="2"/>
    <x v="1"/>
    <s v="music/jazz"/>
    <x v="52"/>
    <x v="88"/>
    <x v="4"/>
    <x v="13"/>
    <x v="933"/>
    <d v="2014-05-12T04:03:29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x v="934"/>
    <b v="0"/>
    <n v="30"/>
    <x v="1"/>
    <s v="music/jazz"/>
    <x v="75"/>
    <x v="693"/>
    <x v="4"/>
    <x v="13"/>
    <x v="934"/>
    <d v="2014-05-04T06:00:00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x v="935"/>
    <b v="0"/>
    <n v="2"/>
    <x v="1"/>
    <s v="music/jazz"/>
    <x v="60"/>
    <x v="380"/>
    <x v="4"/>
    <x v="13"/>
    <x v="935"/>
    <d v="2016-01-29T08:00:29"/>
  </r>
  <r>
    <n v="936"/>
    <x v="936"/>
    <s v="A CD of a live Jazz concert featuring Marti Mendenhall, George Mitchell, Scott Steed and Todd Strait."/>
    <n v="1400"/>
    <n v="0"/>
    <x v="2"/>
    <x v="0"/>
    <s v="USD"/>
    <n v="1326916800"/>
    <x v="936"/>
    <b v="0"/>
    <n v="0"/>
    <x v="1"/>
    <s v="music/jazz"/>
    <x v="50"/>
    <x v="121"/>
    <x v="4"/>
    <x v="13"/>
    <x v="936"/>
    <d v="2012-01-18T20:00:00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x v="937"/>
    <b v="0"/>
    <n v="2"/>
    <x v="1"/>
    <s v="music/jazz"/>
    <x v="60"/>
    <x v="135"/>
    <x v="4"/>
    <x v="13"/>
    <x v="937"/>
    <d v="2013-11-03T20:09:17"/>
  </r>
  <r>
    <n v="938"/>
    <x v="938"/>
    <s v="Creating new avenues of exposure for young Jazz &amp; Soul artists_x000a_to express their Art of Music."/>
    <n v="7000"/>
    <n v="25"/>
    <x v="2"/>
    <x v="0"/>
    <s v="USD"/>
    <n v="1346585448"/>
    <x v="938"/>
    <b v="0"/>
    <n v="1"/>
    <x v="1"/>
    <s v="music/jazz"/>
    <x v="50"/>
    <x v="380"/>
    <x v="4"/>
    <x v="13"/>
    <x v="938"/>
    <d v="2012-09-02T11:30:48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x v="939"/>
    <b v="0"/>
    <n v="2"/>
    <x v="1"/>
    <s v="music/jazz"/>
    <x v="60"/>
    <x v="135"/>
    <x v="4"/>
    <x v="13"/>
    <x v="939"/>
    <d v="2013-06-30T19:58:00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x v="940"/>
    <b v="0"/>
    <n v="14"/>
    <x v="1"/>
    <s v="technology/wearables"/>
    <x v="123"/>
    <x v="694"/>
    <x v="2"/>
    <x v="8"/>
    <x v="940"/>
    <d v="2015-08-11T00:12:06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x v="941"/>
    <b v="0"/>
    <n v="31"/>
    <x v="1"/>
    <s v="technology/wearables"/>
    <x v="53"/>
    <x v="572"/>
    <x v="2"/>
    <x v="8"/>
    <x v="941"/>
    <d v="2017-02-10T02:19:05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x v="942"/>
    <b v="0"/>
    <n v="16"/>
    <x v="1"/>
    <s v="technology/wearables"/>
    <x v="114"/>
    <x v="695"/>
    <x v="2"/>
    <x v="8"/>
    <x v="942"/>
    <d v="2016-02-18T20:14:20"/>
  </r>
  <r>
    <n v="943"/>
    <x v="943"/>
    <s v="A mask for home or travel that will give you the best, undisturbed sleep of your life."/>
    <n v="3000"/>
    <n v="289"/>
    <x v="2"/>
    <x v="0"/>
    <s v="USD"/>
    <n v="1480438905"/>
    <x v="943"/>
    <b v="0"/>
    <n v="12"/>
    <x v="1"/>
    <s v="technology/wearables"/>
    <x v="54"/>
    <x v="696"/>
    <x v="2"/>
    <x v="8"/>
    <x v="943"/>
    <d v="2016-11-29T17:01:45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x v="944"/>
    <b v="0"/>
    <n v="96"/>
    <x v="1"/>
    <s v="technology/wearables"/>
    <x v="55"/>
    <x v="697"/>
    <x v="2"/>
    <x v="8"/>
    <x v="944"/>
    <d v="2016-04-18T14:00:00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x v="945"/>
    <b v="0"/>
    <n v="16"/>
    <x v="1"/>
    <s v="technology/wearables"/>
    <x v="53"/>
    <x v="698"/>
    <x v="2"/>
    <x v="8"/>
    <x v="945"/>
    <d v="2017-02-18T23:59:00"/>
  </r>
  <r>
    <n v="946"/>
    <x v="946"/>
    <s v="Soft edged-Hard working. The perfect wearable organization for the home and professional shop."/>
    <n v="15000"/>
    <n v="286"/>
    <x v="2"/>
    <x v="0"/>
    <s v="USD"/>
    <n v="1473444048"/>
    <x v="946"/>
    <b v="0"/>
    <n v="5"/>
    <x v="1"/>
    <s v="technology/wearables"/>
    <x v="53"/>
    <x v="699"/>
    <x v="2"/>
    <x v="8"/>
    <x v="946"/>
    <d v="2016-09-09T18:00:4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x v="947"/>
    <b v="0"/>
    <n v="0"/>
    <x v="1"/>
    <s v="technology/wearables"/>
    <x v="50"/>
    <x v="121"/>
    <x v="2"/>
    <x v="8"/>
    <x v="947"/>
    <d v="2016-06-30T18:45:06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x v="948"/>
    <b v="0"/>
    <n v="8"/>
    <x v="1"/>
    <s v="technology/wearables"/>
    <x v="81"/>
    <x v="88"/>
    <x v="2"/>
    <x v="8"/>
    <x v="948"/>
    <d v="2016-03-12T19:52:44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x v="949"/>
    <b v="0"/>
    <n v="7"/>
    <x v="1"/>
    <s v="technology/wearables"/>
    <x v="60"/>
    <x v="492"/>
    <x v="2"/>
    <x v="8"/>
    <x v="949"/>
    <d v="2016-02-21T01:02:56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x v="950"/>
    <b v="0"/>
    <n v="24"/>
    <x v="1"/>
    <s v="technology/wearables"/>
    <x v="58"/>
    <x v="700"/>
    <x v="2"/>
    <x v="8"/>
    <x v="950"/>
    <d v="2016-01-17T18:01:01"/>
  </r>
  <r>
    <n v="951"/>
    <x v="951"/>
    <s v="Revolutionizing the way we walk our dogs!"/>
    <n v="50000"/>
    <n v="19195"/>
    <x v="2"/>
    <x v="0"/>
    <s v="USD"/>
    <n v="1465054872"/>
    <x v="951"/>
    <b v="0"/>
    <n v="121"/>
    <x v="1"/>
    <s v="technology/wearables"/>
    <x v="151"/>
    <x v="701"/>
    <x v="2"/>
    <x v="8"/>
    <x v="951"/>
    <d v="2016-06-04T15:41:12"/>
  </r>
  <r>
    <n v="952"/>
    <x v="952"/>
    <s v="Audionoggin: Wireless personal surround sound for the athlete in everyone."/>
    <n v="49000"/>
    <n v="19572"/>
    <x v="2"/>
    <x v="0"/>
    <s v="USD"/>
    <n v="1479483812"/>
    <x v="952"/>
    <b v="0"/>
    <n v="196"/>
    <x v="1"/>
    <s v="technology/wearables"/>
    <x v="67"/>
    <x v="284"/>
    <x v="2"/>
    <x v="8"/>
    <x v="952"/>
    <d v="2016-11-18T15:43:32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x v="953"/>
    <b v="0"/>
    <n v="5"/>
    <x v="1"/>
    <s v="technology/wearables"/>
    <x v="60"/>
    <x v="702"/>
    <x v="2"/>
    <x v="8"/>
    <x v="953"/>
    <d v="2015-01-25T03:56:39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x v="954"/>
    <b v="0"/>
    <n v="73"/>
    <x v="1"/>
    <s v="technology/wearables"/>
    <x v="152"/>
    <x v="703"/>
    <x v="2"/>
    <x v="8"/>
    <x v="954"/>
    <d v="2015-08-20T20:00:39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x v="955"/>
    <b v="0"/>
    <n v="93"/>
    <x v="1"/>
    <s v="technology/wearables"/>
    <x v="52"/>
    <x v="704"/>
    <x v="2"/>
    <x v="8"/>
    <x v="955"/>
    <d v="2016-09-13T07:05:00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x v="956"/>
    <b v="0"/>
    <n v="17"/>
    <x v="1"/>
    <s v="technology/wearables"/>
    <x v="53"/>
    <x v="705"/>
    <x v="2"/>
    <x v="8"/>
    <x v="956"/>
    <d v="2015-04-26T20:55:59"/>
  </r>
  <r>
    <n v="957"/>
    <x v="957"/>
    <s v="A Leather Smart watch Band, that NEVER needs to be charged for only $37!"/>
    <n v="12000"/>
    <n v="233"/>
    <x v="2"/>
    <x v="0"/>
    <s v="USD"/>
    <n v="1479392133"/>
    <x v="957"/>
    <b v="0"/>
    <n v="7"/>
    <x v="1"/>
    <s v="technology/wearables"/>
    <x v="53"/>
    <x v="706"/>
    <x v="2"/>
    <x v="8"/>
    <x v="957"/>
    <d v="2016-11-17T14:15:33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x v="958"/>
    <b v="0"/>
    <n v="17"/>
    <x v="1"/>
    <s v="technology/wearables"/>
    <x v="57"/>
    <x v="707"/>
    <x v="2"/>
    <x v="8"/>
    <x v="958"/>
    <d v="2015-04-10T04:59:00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x v="959"/>
    <b v="0"/>
    <n v="171"/>
    <x v="1"/>
    <s v="technology/wearables"/>
    <x v="115"/>
    <x v="708"/>
    <x v="2"/>
    <x v="8"/>
    <x v="959"/>
    <d v="2015-01-19T04:11:05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x v="960"/>
    <b v="0"/>
    <n v="188"/>
    <x v="1"/>
    <s v="technology/wearables"/>
    <x v="132"/>
    <x v="709"/>
    <x v="2"/>
    <x v="8"/>
    <x v="960"/>
    <d v="2017-03-14T14:02:35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x v="961"/>
    <b v="0"/>
    <n v="110"/>
    <x v="1"/>
    <s v="technology/wearables"/>
    <x v="72"/>
    <x v="710"/>
    <x v="2"/>
    <x v="8"/>
    <x v="961"/>
    <d v="2017-02-20T19:00:00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x v="962"/>
    <b v="0"/>
    <n v="37"/>
    <x v="1"/>
    <s v="technology/wearables"/>
    <x v="58"/>
    <x v="711"/>
    <x v="2"/>
    <x v="8"/>
    <x v="962"/>
    <d v="2016-02-11T17:05:53"/>
  </r>
  <r>
    <n v="963"/>
    <x v="963"/>
    <s v="WE are molding an educated, motivated, non violent GENERATION!"/>
    <n v="35000"/>
    <n v="377"/>
    <x v="2"/>
    <x v="0"/>
    <s v="USD"/>
    <n v="1476717319"/>
    <x v="963"/>
    <b v="0"/>
    <n v="9"/>
    <x v="1"/>
    <s v="technology/wearables"/>
    <x v="60"/>
    <x v="712"/>
    <x v="2"/>
    <x v="8"/>
    <x v="963"/>
    <d v="2016-10-17T15:15:19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x v="964"/>
    <b v="0"/>
    <n v="29"/>
    <x v="1"/>
    <s v="technology/wearables"/>
    <x v="60"/>
    <x v="713"/>
    <x v="2"/>
    <x v="8"/>
    <x v="964"/>
    <d v="2015-09-01T15:05:19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x v="965"/>
    <b v="0"/>
    <n v="6"/>
    <x v="1"/>
    <s v="technology/wearables"/>
    <x v="60"/>
    <x v="714"/>
    <x v="2"/>
    <x v="8"/>
    <x v="965"/>
    <d v="2016-10-26T03:59:00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x v="966"/>
    <b v="0"/>
    <n v="30"/>
    <x v="1"/>
    <s v="technology/wearables"/>
    <x v="77"/>
    <x v="715"/>
    <x v="2"/>
    <x v="8"/>
    <x v="966"/>
    <d v="2016-10-06T15:15:32"/>
  </r>
  <r>
    <n v="967"/>
    <x v="967"/>
    <s v="Better Beanie is the new therapeutic wearable designed to assist you while keeping your hands free."/>
    <n v="20000"/>
    <n v="3562"/>
    <x v="2"/>
    <x v="0"/>
    <s v="USD"/>
    <n v="1461301574"/>
    <x v="967"/>
    <b v="0"/>
    <n v="81"/>
    <x v="1"/>
    <s v="technology/wearables"/>
    <x v="82"/>
    <x v="716"/>
    <x v="2"/>
    <x v="8"/>
    <x v="967"/>
    <d v="2016-04-22T05:06:14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x v="968"/>
    <b v="0"/>
    <n v="4"/>
    <x v="1"/>
    <s v="technology/wearables"/>
    <x v="60"/>
    <x v="717"/>
    <x v="2"/>
    <x v="8"/>
    <x v="968"/>
    <d v="2014-08-15T20:20:34"/>
  </r>
  <r>
    <n v="969"/>
    <x v="969"/>
    <s v="Geek &amp; Chic Smart Jewelry Collection, Wearables Meet Style!"/>
    <n v="30000"/>
    <n v="14000"/>
    <x v="2"/>
    <x v="14"/>
    <s v="MXN"/>
    <n v="1486624607"/>
    <x v="969"/>
    <b v="0"/>
    <n v="11"/>
    <x v="1"/>
    <s v="technology/wearables"/>
    <x v="153"/>
    <x v="718"/>
    <x v="2"/>
    <x v="8"/>
    <x v="969"/>
    <d v="2017-02-09T07:16:47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x v="970"/>
    <b v="0"/>
    <n v="14"/>
    <x v="1"/>
    <s v="technology/wearables"/>
    <x v="132"/>
    <x v="719"/>
    <x v="2"/>
    <x v="8"/>
    <x v="970"/>
    <d v="2017-01-23T04:59:00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x v="971"/>
    <b v="0"/>
    <n v="5"/>
    <x v="1"/>
    <s v="technology/wearables"/>
    <x v="50"/>
    <x v="720"/>
    <x v="2"/>
    <x v="8"/>
    <x v="971"/>
    <d v="2015-06-01T17:01:00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x v="972"/>
    <b v="0"/>
    <n v="45"/>
    <x v="1"/>
    <s v="technology/wearables"/>
    <x v="131"/>
    <x v="721"/>
    <x v="2"/>
    <x v="8"/>
    <x v="972"/>
    <d v="2014-09-04T06:59:00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x v="973"/>
    <b v="0"/>
    <n v="8"/>
    <x v="1"/>
    <s v="technology/wearables"/>
    <x v="53"/>
    <x v="722"/>
    <x v="2"/>
    <x v="8"/>
    <x v="973"/>
    <d v="2015-11-09T01:21:33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x v="974"/>
    <b v="0"/>
    <n v="3"/>
    <x v="1"/>
    <s v="technology/wearables"/>
    <x v="60"/>
    <x v="723"/>
    <x v="2"/>
    <x v="8"/>
    <x v="974"/>
    <d v="2016-03-25T16:59:16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x v="975"/>
    <b v="0"/>
    <n v="24"/>
    <x v="1"/>
    <s v="technology/wearables"/>
    <x v="56"/>
    <x v="724"/>
    <x v="2"/>
    <x v="8"/>
    <x v="975"/>
    <d v="2016-06-28T16:43:05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x v="976"/>
    <b v="0"/>
    <n v="18"/>
    <x v="1"/>
    <s v="technology/wearables"/>
    <x v="53"/>
    <x v="725"/>
    <x v="2"/>
    <x v="8"/>
    <x v="976"/>
    <d v="2015-08-14T01:24:57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x v="977"/>
    <b v="0"/>
    <n v="12"/>
    <x v="1"/>
    <s v="technology/wearables"/>
    <x v="122"/>
    <x v="726"/>
    <x v="2"/>
    <x v="8"/>
    <x v="977"/>
    <d v="2016-02-21T22:36:37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x v="978"/>
    <b v="0"/>
    <n v="123"/>
    <x v="1"/>
    <s v="technology/wearables"/>
    <x v="80"/>
    <x v="727"/>
    <x v="2"/>
    <x v="8"/>
    <x v="978"/>
    <d v="2016-02-25T07:25:01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x v="979"/>
    <b v="0"/>
    <n v="96"/>
    <x v="1"/>
    <s v="technology/wearables"/>
    <x v="154"/>
    <x v="728"/>
    <x v="2"/>
    <x v="8"/>
    <x v="979"/>
    <d v="2016-06-20T18:59:00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x v="980"/>
    <b v="0"/>
    <n v="31"/>
    <x v="1"/>
    <s v="technology/wearables"/>
    <x v="77"/>
    <x v="729"/>
    <x v="2"/>
    <x v="8"/>
    <x v="980"/>
    <d v="2014-11-30T22:42:02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x v="981"/>
    <b v="0"/>
    <n v="4"/>
    <x v="1"/>
    <s v="technology/wearables"/>
    <x v="50"/>
    <x v="730"/>
    <x v="2"/>
    <x v="8"/>
    <x v="981"/>
    <d v="2014-08-09T22:43:42"/>
  </r>
  <r>
    <n v="982"/>
    <x v="982"/>
    <s v="revolutonary ultra-slim 2-in-1 Smart  2-in-1 I-PHONE handle/WALLETtm with 360 rotatiion"/>
    <n v="17500"/>
    <n v="3"/>
    <x v="2"/>
    <x v="0"/>
    <s v="USD"/>
    <n v="1475431486"/>
    <x v="982"/>
    <b v="0"/>
    <n v="3"/>
    <x v="1"/>
    <s v="technology/wearables"/>
    <x v="50"/>
    <x v="120"/>
    <x v="2"/>
    <x v="8"/>
    <x v="982"/>
    <d v="2016-10-02T18:04:46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x v="983"/>
    <b v="0"/>
    <n v="179"/>
    <x v="1"/>
    <s v="technology/wearables"/>
    <x v="75"/>
    <x v="731"/>
    <x v="2"/>
    <x v="8"/>
    <x v="983"/>
    <d v="2016-08-23T20:54:00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x v="984"/>
    <b v="0"/>
    <n v="3"/>
    <x v="1"/>
    <s v="technology/wearables"/>
    <x v="60"/>
    <x v="732"/>
    <x v="2"/>
    <x v="8"/>
    <x v="984"/>
    <d v="2015-03-28T01:46:4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x v="985"/>
    <b v="0"/>
    <n v="23"/>
    <x v="1"/>
    <s v="technology/wearables"/>
    <x v="52"/>
    <x v="733"/>
    <x v="2"/>
    <x v="8"/>
    <x v="985"/>
    <d v="2015-12-31T23:00:00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x v="986"/>
    <b v="0"/>
    <n v="23"/>
    <x v="1"/>
    <s v="technology/wearables"/>
    <x v="55"/>
    <x v="734"/>
    <x v="2"/>
    <x v="8"/>
    <x v="986"/>
    <d v="2016-01-10T00:00:00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x v="987"/>
    <b v="0"/>
    <n v="41"/>
    <x v="1"/>
    <s v="technology/wearables"/>
    <x v="55"/>
    <x v="735"/>
    <x v="2"/>
    <x v="8"/>
    <x v="987"/>
    <d v="2014-06-23T07:04:10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x v="988"/>
    <b v="0"/>
    <n v="0"/>
    <x v="1"/>
    <s v="technology/wearables"/>
    <x v="50"/>
    <x v="121"/>
    <x v="2"/>
    <x v="8"/>
    <x v="988"/>
    <d v="2016-10-01T08:33:45"/>
  </r>
  <r>
    <n v="989"/>
    <x v="989"/>
    <s v="The most useful phone charger you will ever buy"/>
    <n v="10000"/>
    <n v="1677"/>
    <x v="2"/>
    <x v="0"/>
    <s v="USD"/>
    <n v="1475101495"/>
    <x v="989"/>
    <b v="0"/>
    <n v="32"/>
    <x v="1"/>
    <s v="technology/wearables"/>
    <x v="123"/>
    <x v="736"/>
    <x v="2"/>
    <x v="8"/>
    <x v="989"/>
    <d v="2016-09-28T22:24:55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x v="990"/>
    <b v="0"/>
    <n v="2"/>
    <x v="1"/>
    <s v="technology/wearables"/>
    <x v="50"/>
    <x v="31"/>
    <x v="2"/>
    <x v="8"/>
    <x v="990"/>
    <d v="2014-09-03T18:49:24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x v="991"/>
    <b v="0"/>
    <n v="7"/>
    <x v="1"/>
    <s v="technology/wearables"/>
    <x v="65"/>
    <x v="737"/>
    <x v="2"/>
    <x v="8"/>
    <x v="991"/>
    <d v="2016-07-12T18:51:00"/>
  </r>
  <r>
    <n v="992"/>
    <x v="992"/>
    <s v="The HOTTEST and COOLEST thing yet! WairConditioning... an entirely new level of comfortability!"/>
    <n v="100000"/>
    <n v="467"/>
    <x v="2"/>
    <x v="0"/>
    <s v="USD"/>
    <n v="1462655519"/>
    <x v="992"/>
    <b v="0"/>
    <n v="4"/>
    <x v="1"/>
    <s v="technology/wearables"/>
    <x v="50"/>
    <x v="738"/>
    <x v="2"/>
    <x v="8"/>
    <x v="992"/>
    <d v="2016-05-07T21:11:59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x v="993"/>
    <b v="0"/>
    <n v="196"/>
    <x v="1"/>
    <s v="technology/wearables"/>
    <x v="78"/>
    <x v="739"/>
    <x v="2"/>
    <x v="8"/>
    <x v="993"/>
    <d v="2016-11-12T05:00:00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x v="994"/>
    <b v="0"/>
    <n v="11"/>
    <x v="1"/>
    <s v="technology/wearables"/>
    <x v="53"/>
    <x v="740"/>
    <x v="2"/>
    <x v="8"/>
    <x v="994"/>
    <d v="2014-11-30T22:59:00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x v="995"/>
    <b v="0"/>
    <n v="9"/>
    <x v="1"/>
    <s v="technology/wearables"/>
    <x v="113"/>
    <x v="741"/>
    <x v="2"/>
    <x v="8"/>
    <x v="995"/>
    <d v="2014-11-29T16:00:00"/>
  </r>
  <r>
    <n v="996"/>
    <x v="996"/>
    <s v="Study the behaviour of technical communities by tracking their movement  through wearables"/>
    <n v="4000"/>
    <n v="65"/>
    <x v="2"/>
    <x v="0"/>
    <s v="USD"/>
    <n v="1406474820"/>
    <x v="996"/>
    <b v="0"/>
    <n v="5"/>
    <x v="1"/>
    <s v="technology/wearables"/>
    <x v="53"/>
    <x v="31"/>
    <x v="2"/>
    <x v="8"/>
    <x v="996"/>
    <d v="2014-07-27T15:27:00"/>
  </r>
  <r>
    <n v="997"/>
    <x v="997"/>
    <s v="The iPhanny keeps your iPhone 6 safe from bending in those dangerous pants pockets."/>
    <n v="5000"/>
    <n v="65"/>
    <x v="2"/>
    <x v="0"/>
    <s v="USD"/>
    <n v="1417145297"/>
    <x v="997"/>
    <b v="0"/>
    <n v="8"/>
    <x v="1"/>
    <s v="technology/wearables"/>
    <x v="60"/>
    <x v="742"/>
    <x v="2"/>
    <x v="8"/>
    <x v="997"/>
    <d v="2014-11-28T03:28:17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x v="998"/>
    <b v="0"/>
    <n v="229"/>
    <x v="1"/>
    <s v="technology/wearables"/>
    <x v="155"/>
    <x v="743"/>
    <x v="2"/>
    <x v="8"/>
    <x v="998"/>
    <d v="2015-11-19T05:03:21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x v="999"/>
    <b v="0"/>
    <n v="40"/>
    <x v="1"/>
    <s v="technology/wearables"/>
    <x v="59"/>
    <x v="744"/>
    <x v="2"/>
    <x v="8"/>
    <x v="999"/>
    <d v="2014-11-13T08:02:00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x v="1000"/>
    <b v="0"/>
    <n v="6"/>
    <x v="1"/>
    <s v="technology/wearables"/>
    <x v="53"/>
    <x v="745"/>
    <x v="2"/>
    <x v="8"/>
    <x v="1000"/>
    <d v="2017-03-15T00:26:00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x v="1001"/>
    <b v="0"/>
    <n v="4"/>
    <x v="1"/>
    <s v="technology/wearables"/>
    <x v="3"/>
    <x v="746"/>
    <x v="2"/>
    <x v="8"/>
    <x v="1001"/>
    <d v="2017-01-30T17:16:53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x v="1002"/>
    <b v="0"/>
    <n v="22"/>
    <x v="1"/>
    <s v="technology/wearables"/>
    <x v="75"/>
    <x v="747"/>
    <x v="2"/>
    <x v="8"/>
    <x v="1002"/>
    <d v="2015-12-17T05:59:00"/>
  </r>
  <r>
    <n v="1003"/>
    <x v="1003"/>
    <s v="Connected, heating, premium quality and comfortable leather sneakers - hand-crafted in France."/>
    <n v="20000"/>
    <n v="3211"/>
    <x v="1"/>
    <x v="6"/>
    <s v="EUR"/>
    <n v="1489680061"/>
    <x v="1003"/>
    <b v="0"/>
    <n v="15"/>
    <x v="1"/>
    <s v="technology/wearables"/>
    <x v="63"/>
    <x v="748"/>
    <x v="2"/>
    <x v="8"/>
    <x v="1003"/>
    <d v="2017-03-16T16:01:01"/>
  </r>
  <r>
    <n v="1004"/>
    <x v="1004"/>
    <s v="Harnessing wearable technology as a powerful defense for food-allergy children."/>
    <n v="25000"/>
    <n v="20552"/>
    <x v="1"/>
    <x v="0"/>
    <s v="USD"/>
    <n v="1455814827"/>
    <x v="1004"/>
    <b v="0"/>
    <n v="95"/>
    <x v="1"/>
    <s v="technology/wearables"/>
    <x v="133"/>
    <x v="749"/>
    <x v="2"/>
    <x v="8"/>
    <x v="1004"/>
    <d v="2016-02-18T17:00:27"/>
  </r>
  <r>
    <n v="1005"/>
    <x v="1005"/>
    <s v="The Forcite Alpine helmet records 4K footage and keeps you connected all in one sleek design."/>
    <n v="200000"/>
    <n v="150102"/>
    <x v="1"/>
    <x v="0"/>
    <s v="USD"/>
    <n v="1446217183"/>
    <x v="1005"/>
    <b v="0"/>
    <n v="161"/>
    <x v="1"/>
    <s v="technology/wearables"/>
    <x v="150"/>
    <x v="750"/>
    <x v="2"/>
    <x v="8"/>
    <x v="1005"/>
    <d v="2015-10-30T14:59:43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x v="1006"/>
    <b v="0"/>
    <n v="8"/>
    <x v="1"/>
    <s v="technology/wearables"/>
    <x v="52"/>
    <x v="751"/>
    <x v="2"/>
    <x v="8"/>
    <x v="1006"/>
    <d v="2014-12-12T07:11:00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x v="1007"/>
    <b v="0"/>
    <n v="76"/>
    <x v="1"/>
    <s v="technology/wearables"/>
    <x v="156"/>
    <x v="752"/>
    <x v="2"/>
    <x v="8"/>
    <x v="1007"/>
    <d v="2016-12-14T15:00:23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x v="1008"/>
    <b v="0"/>
    <n v="1"/>
    <x v="1"/>
    <s v="technology/wearables"/>
    <x v="50"/>
    <x v="404"/>
    <x v="2"/>
    <x v="8"/>
    <x v="1008"/>
    <d v="2016-12-28T19:25:15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x v="1009"/>
    <b v="0"/>
    <n v="101"/>
    <x v="1"/>
    <s v="technology/wearables"/>
    <x v="55"/>
    <x v="177"/>
    <x v="2"/>
    <x v="8"/>
    <x v="1009"/>
    <d v="2016-06-19T14:30:46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x v="1010"/>
    <b v="0"/>
    <n v="4"/>
    <x v="1"/>
    <s v="technology/wearables"/>
    <x v="50"/>
    <x v="687"/>
    <x v="2"/>
    <x v="8"/>
    <x v="1010"/>
    <d v="2016-09-05T02:59:00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x v="1011"/>
    <b v="0"/>
    <n v="1"/>
    <x v="1"/>
    <s v="technology/wearables"/>
    <x v="50"/>
    <x v="753"/>
    <x v="2"/>
    <x v="8"/>
    <x v="1011"/>
    <d v="2014-12-18T21:33:15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x v="1012"/>
    <b v="0"/>
    <n v="775"/>
    <x v="1"/>
    <s v="technology/wearables"/>
    <x v="157"/>
    <x v="754"/>
    <x v="2"/>
    <x v="8"/>
    <x v="1012"/>
    <d v="2017-01-24T10:34:12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x v="1013"/>
    <b v="0"/>
    <n v="90"/>
    <x v="1"/>
    <s v="technology/wearables"/>
    <x v="131"/>
    <x v="755"/>
    <x v="2"/>
    <x v="8"/>
    <x v="1013"/>
    <d v="2015-12-29T20:00:00"/>
  </r>
  <r>
    <n v="1014"/>
    <x v="1014"/>
    <s v="CHEMION is an eyewear device that lets you show your creativity to the world."/>
    <n v="10000"/>
    <n v="3060"/>
    <x v="1"/>
    <x v="0"/>
    <s v="USD"/>
    <n v="1420070615"/>
    <x v="1014"/>
    <b v="0"/>
    <n v="16"/>
    <x v="1"/>
    <s v="technology/wearables"/>
    <x v="134"/>
    <x v="756"/>
    <x v="2"/>
    <x v="8"/>
    <x v="1014"/>
    <d v="2015-01-01T00:03:35"/>
  </r>
  <r>
    <n v="1015"/>
    <x v="1015"/>
    <s v="SKIN - The wearable music remote control which makes your fitness lifestyle a bit easier"/>
    <n v="9000"/>
    <n v="240"/>
    <x v="1"/>
    <x v="16"/>
    <s v="CHF"/>
    <n v="1448489095"/>
    <x v="1015"/>
    <b v="0"/>
    <n v="6"/>
    <x v="1"/>
    <s v="technology/wearables"/>
    <x v="56"/>
    <x v="375"/>
    <x v="2"/>
    <x v="8"/>
    <x v="1015"/>
    <d v="2015-11-25T22:04:55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x v="1016"/>
    <b v="0"/>
    <n v="38"/>
    <x v="1"/>
    <s v="technology/wearables"/>
    <x v="56"/>
    <x v="757"/>
    <x v="2"/>
    <x v="8"/>
    <x v="1016"/>
    <d v="2016-04-07T01:34:16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x v="1017"/>
    <b v="0"/>
    <n v="355"/>
    <x v="1"/>
    <s v="technology/wearables"/>
    <x v="61"/>
    <x v="758"/>
    <x v="2"/>
    <x v="8"/>
    <x v="1017"/>
    <d v="2015-11-21T17:12:15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x v="1018"/>
    <b v="0"/>
    <n v="7"/>
    <x v="1"/>
    <s v="technology/wearables"/>
    <x v="56"/>
    <x v="759"/>
    <x v="2"/>
    <x v="8"/>
    <x v="1018"/>
    <d v="2016-07-14T11:48:53"/>
  </r>
  <r>
    <n v="1019"/>
    <x v="1019"/>
    <s v="Tempi Is a Wearable Bluetooth Device That Gives Accurate Temperature and Humidity Readings."/>
    <n v="45000"/>
    <n v="21300"/>
    <x v="1"/>
    <x v="0"/>
    <s v="USD"/>
    <n v="1423092149"/>
    <x v="1019"/>
    <b v="0"/>
    <n v="400"/>
    <x v="1"/>
    <s v="technology/wearables"/>
    <x v="153"/>
    <x v="454"/>
    <x v="2"/>
    <x v="8"/>
    <x v="1019"/>
    <d v="2015-02-04T23:22:29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x v="1020"/>
    <b v="0"/>
    <n v="30"/>
    <x v="0"/>
    <s v="music/electronic music"/>
    <x v="158"/>
    <x v="760"/>
    <x v="4"/>
    <x v="15"/>
    <x v="1020"/>
    <d v="2015-06-02T00:47:00"/>
  </r>
  <r>
    <n v="1021"/>
    <x v="1021"/>
    <s v="Rick and Morty concept album written by Allie Goertz + music video directed by Paul B. Cummings!"/>
    <n v="3000"/>
    <n v="10554.11"/>
    <x v="0"/>
    <x v="0"/>
    <s v="USD"/>
    <n v="1445054400"/>
    <x v="1021"/>
    <b v="1"/>
    <n v="478"/>
    <x v="0"/>
    <s v="music/electronic music"/>
    <x v="159"/>
    <x v="761"/>
    <x v="4"/>
    <x v="15"/>
    <x v="1021"/>
    <d v="2015-10-17T04:00:00"/>
  </r>
  <r>
    <n v="1022"/>
    <x v="1022"/>
    <s v="Help get four new bootlegs onto vinyl in the second installment of my series!"/>
    <n v="2000"/>
    <n v="2298"/>
    <x v="0"/>
    <x v="0"/>
    <s v="USD"/>
    <n v="1431876677"/>
    <x v="1022"/>
    <b v="1"/>
    <n v="74"/>
    <x v="0"/>
    <s v="music/electronic music"/>
    <x v="41"/>
    <x v="762"/>
    <x v="4"/>
    <x v="15"/>
    <x v="1022"/>
    <d v="2015-05-17T15:31:17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x v="1023"/>
    <b v="0"/>
    <n v="131"/>
    <x v="0"/>
    <s v="music/electronic music"/>
    <x v="160"/>
    <x v="763"/>
    <x v="4"/>
    <x v="15"/>
    <x v="1023"/>
    <d v="2015-06-20T22:04:21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x v="1024"/>
    <b v="1"/>
    <n v="61"/>
    <x v="0"/>
    <s v="music/electronic music"/>
    <x v="17"/>
    <x v="764"/>
    <x v="4"/>
    <x v="15"/>
    <x v="1024"/>
    <d v="2016-01-31T13:56:03"/>
  </r>
  <r>
    <n v="1025"/>
    <x v="1025"/>
    <s v="Jake Kaufman and Jessie Seely present THE WORLD'S FIRST VIRTUAL REALITY ROCK OPERA."/>
    <n v="70000"/>
    <n v="76949.820000000007"/>
    <x v="0"/>
    <x v="0"/>
    <s v="USD"/>
    <n v="1426532437"/>
    <x v="1025"/>
    <b v="1"/>
    <n v="1071"/>
    <x v="0"/>
    <s v="music/electronic music"/>
    <x v="5"/>
    <x v="765"/>
    <x v="4"/>
    <x v="15"/>
    <x v="1025"/>
    <d v="2015-03-16T19:00:37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x v="1026"/>
    <b v="1"/>
    <n v="122"/>
    <x v="0"/>
    <s v="music/electronic music"/>
    <x v="8"/>
    <x v="766"/>
    <x v="4"/>
    <x v="15"/>
    <x v="1026"/>
    <d v="2016-03-31T08:46:56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x v="1027"/>
    <b v="1"/>
    <n v="111"/>
    <x v="0"/>
    <s v="music/electronic music"/>
    <x v="33"/>
    <x v="767"/>
    <x v="4"/>
    <x v="15"/>
    <x v="1027"/>
    <d v="2014-10-23T00:49:07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x v="1028"/>
    <b v="1"/>
    <n v="255"/>
    <x v="0"/>
    <s v="music/electronic music"/>
    <x v="16"/>
    <x v="768"/>
    <x v="4"/>
    <x v="15"/>
    <x v="1028"/>
    <d v="2017-03-06T20:00:00"/>
  </r>
  <r>
    <n v="1029"/>
    <x v="1029"/>
    <s v="We want to recreate last years massive Valborgparty in Lund but this time even bigger!"/>
    <n v="10000"/>
    <n v="11176"/>
    <x v="0"/>
    <x v="11"/>
    <s v="SEK"/>
    <n v="1428184740"/>
    <x v="1029"/>
    <b v="0"/>
    <n v="141"/>
    <x v="0"/>
    <s v="music/electronic music"/>
    <x v="20"/>
    <x v="769"/>
    <x v="4"/>
    <x v="15"/>
    <x v="1029"/>
    <d v="2015-04-04T21:59:00"/>
  </r>
  <r>
    <n v="1030"/>
    <x v="1030"/>
    <s v="Help fund the latest Gothsicles mega-album, I FEEL SICLE!"/>
    <n v="2000"/>
    <n v="6842"/>
    <x v="0"/>
    <x v="0"/>
    <s v="USD"/>
    <n v="1473680149"/>
    <x v="1030"/>
    <b v="0"/>
    <n v="159"/>
    <x v="0"/>
    <s v="music/electronic music"/>
    <x v="161"/>
    <x v="770"/>
    <x v="4"/>
    <x v="15"/>
    <x v="1030"/>
    <d v="2016-09-12T11:35:49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x v="1031"/>
    <b v="0"/>
    <n v="99"/>
    <x v="0"/>
    <s v="music/electronic music"/>
    <x v="13"/>
    <x v="771"/>
    <x v="4"/>
    <x v="15"/>
    <x v="1031"/>
    <d v="2015-12-16T18:20:10"/>
  </r>
  <r>
    <n v="1032"/>
    <x v="1032"/>
    <s v="Ideal for living rooms and open spaces."/>
    <n v="5400"/>
    <n v="5858.84"/>
    <x v="0"/>
    <x v="0"/>
    <s v="USD"/>
    <n v="1466697625"/>
    <x v="1032"/>
    <b v="0"/>
    <n v="96"/>
    <x v="0"/>
    <s v="music/electronic music"/>
    <x v="29"/>
    <x v="772"/>
    <x v="4"/>
    <x v="15"/>
    <x v="1032"/>
    <d v="2016-06-23T16:00:2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x v="1033"/>
    <b v="0"/>
    <n v="27"/>
    <x v="0"/>
    <s v="music/electronic music"/>
    <x v="33"/>
    <x v="96"/>
    <x v="4"/>
    <x v="15"/>
    <x v="1033"/>
    <d v="2016-12-12T17:34:40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x v="1034"/>
    <b v="0"/>
    <n v="166"/>
    <x v="0"/>
    <s v="music/electronic music"/>
    <x v="22"/>
    <x v="773"/>
    <x v="4"/>
    <x v="15"/>
    <x v="1034"/>
    <d v="2016-08-05T03:59:00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x v="1035"/>
    <b v="0"/>
    <n v="76"/>
    <x v="0"/>
    <s v="music/electronic music"/>
    <x v="29"/>
    <x v="774"/>
    <x v="4"/>
    <x v="15"/>
    <x v="1035"/>
    <d v="2015-02-11T15:23:40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x v="1036"/>
    <b v="0"/>
    <n v="211"/>
    <x v="0"/>
    <s v="music/electronic music"/>
    <x v="20"/>
    <x v="775"/>
    <x v="4"/>
    <x v="15"/>
    <x v="1036"/>
    <d v="2013-01-07T08:00:00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x v="1037"/>
    <b v="0"/>
    <n v="21"/>
    <x v="0"/>
    <s v="music/electronic music"/>
    <x v="21"/>
    <x v="776"/>
    <x v="4"/>
    <x v="15"/>
    <x v="1037"/>
    <d v="2015-05-18T05:00:00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x v="1038"/>
    <b v="0"/>
    <n v="61"/>
    <x v="0"/>
    <s v="music/electronic music"/>
    <x v="14"/>
    <x v="777"/>
    <x v="4"/>
    <x v="15"/>
    <x v="1038"/>
    <d v="2016-03-19T04:33:43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x v="1039"/>
    <b v="0"/>
    <n v="30"/>
    <x v="0"/>
    <s v="music/electronic music"/>
    <x v="30"/>
    <x v="778"/>
    <x v="4"/>
    <x v="15"/>
    <x v="1039"/>
    <d v="2016-12-13T07:59:00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x v="1040"/>
    <b v="0"/>
    <n v="1"/>
    <x v="1"/>
    <s v="journalism/audio"/>
    <x v="50"/>
    <x v="404"/>
    <x v="5"/>
    <x v="16"/>
    <x v="1040"/>
    <d v="2016-08-27T17:00:09"/>
  </r>
  <r>
    <n v="1041"/>
    <x v="1041"/>
    <s v="I am trying to document what it is like to plunge head first into the music/audio industry as an intern."/>
    <n v="50"/>
    <n v="0"/>
    <x v="1"/>
    <x v="0"/>
    <s v="USD"/>
    <n v="1406769992"/>
    <x v="1041"/>
    <b v="0"/>
    <n v="0"/>
    <x v="1"/>
    <s v="journalism/audio"/>
    <x v="50"/>
    <x v="121"/>
    <x v="5"/>
    <x v="16"/>
    <x v="1041"/>
    <d v="2014-07-31T01:26:32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x v="1042"/>
    <b v="0"/>
    <n v="1"/>
    <x v="1"/>
    <s v="journalism/audio"/>
    <x v="53"/>
    <x v="119"/>
    <x v="5"/>
    <x v="16"/>
    <x v="1042"/>
    <d v="2014-09-12T10:00:00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x v="1043"/>
    <b v="0"/>
    <n v="292"/>
    <x v="1"/>
    <s v="journalism/audio"/>
    <x v="114"/>
    <x v="779"/>
    <x v="5"/>
    <x v="16"/>
    <x v="1043"/>
    <d v="2015-05-20T06:04:15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x v="1044"/>
    <b v="0"/>
    <n v="2"/>
    <x v="1"/>
    <s v="journalism/audio"/>
    <x v="50"/>
    <x v="362"/>
    <x v="5"/>
    <x v="16"/>
    <x v="1044"/>
    <d v="2015-03-05T20:27:00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x v="1045"/>
    <b v="0"/>
    <n v="8"/>
    <x v="1"/>
    <s v="journalism/audio"/>
    <x v="56"/>
    <x v="780"/>
    <x v="5"/>
    <x v="16"/>
    <x v="1045"/>
    <d v="2014-08-23T20:59:10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x v="1046"/>
    <b v="0"/>
    <n v="0"/>
    <x v="1"/>
    <s v="journalism/audio"/>
    <x v="50"/>
    <x v="121"/>
    <x v="5"/>
    <x v="16"/>
    <x v="1046"/>
    <d v="2015-12-26T20:26:00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x v="1047"/>
    <b v="0"/>
    <n v="1"/>
    <x v="1"/>
    <s v="journalism/audio"/>
    <x v="50"/>
    <x v="120"/>
    <x v="5"/>
    <x v="16"/>
    <x v="1047"/>
    <d v="2014-11-05T20:38:35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x v="1048"/>
    <b v="0"/>
    <n v="4"/>
    <x v="1"/>
    <s v="journalism/audio"/>
    <x v="60"/>
    <x v="444"/>
    <x v="5"/>
    <x v="16"/>
    <x v="1048"/>
    <d v="2016-09-25T01:16:29"/>
  </r>
  <r>
    <n v="1049"/>
    <x v="1049"/>
    <s v="------"/>
    <n v="12000"/>
    <n v="0"/>
    <x v="1"/>
    <x v="0"/>
    <s v="USD"/>
    <n v="1455272445"/>
    <x v="1049"/>
    <b v="0"/>
    <n v="0"/>
    <x v="1"/>
    <s v="journalism/audio"/>
    <x v="50"/>
    <x v="121"/>
    <x v="5"/>
    <x v="16"/>
    <x v="1049"/>
    <d v="2016-02-12T10:20:45"/>
  </r>
  <r>
    <n v="1050"/>
    <x v="1050"/>
    <s v="Secularism is on the rise and I hear you.Talk to me."/>
    <n v="2500"/>
    <n v="0"/>
    <x v="1"/>
    <x v="0"/>
    <s v="USD"/>
    <n v="1442257677"/>
    <x v="1050"/>
    <b v="0"/>
    <n v="0"/>
    <x v="1"/>
    <s v="journalism/audio"/>
    <x v="50"/>
    <x v="121"/>
    <x v="5"/>
    <x v="16"/>
    <x v="1050"/>
    <d v="2015-09-14T19:07:57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x v="1051"/>
    <b v="0"/>
    <n v="0"/>
    <x v="1"/>
    <s v="journalism/audio"/>
    <x v="50"/>
    <x v="121"/>
    <x v="5"/>
    <x v="16"/>
    <x v="1051"/>
    <d v="2014-08-27T00:20:25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x v="1052"/>
    <b v="0"/>
    <n v="0"/>
    <x v="1"/>
    <s v="journalism/audio"/>
    <x v="50"/>
    <x v="121"/>
    <x v="5"/>
    <x v="16"/>
    <x v="1052"/>
    <d v="2016-06-06T20:09:00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x v="1053"/>
    <b v="0"/>
    <n v="1"/>
    <x v="1"/>
    <s v="journalism/audio"/>
    <x v="60"/>
    <x v="2"/>
    <x v="5"/>
    <x v="16"/>
    <x v="1053"/>
    <d v="2017-03-06T04:08:52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x v="1054"/>
    <b v="0"/>
    <n v="0"/>
    <x v="1"/>
    <s v="journalism/audio"/>
    <x v="50"/>
    <x v="121"/>
    <x v="5"/>
    <x v="16"/>
    <x v="1054"/>
    <d v="2014-08-10T22:00:00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x v="1055"/>
    <b v="0"/>
    <n v="0"/>
    <x v="1"/>
    <s v="journalism/audio"/>
    <x v="50"/>
    <x v="121"/>
    <x v="5"/>
    <x v="16"/>
    <x v="1055"/>
    <d v="2016-03-07T23:49:05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x v="1056"/>
    <b v="0"/>
    <n v="0"/>
    <x v="1"/>
    <s v="journalism/audio"/>
    <x v="50"/>
    <x v="121"/>
    <x v="5"/>
    <x v="16"/>
    <x v="1056"/>
    <d v="2015-04-24T16:16:17"/>
  </r>
  <r>
    <n v="1057"/>
    <x v="1057"/>
    <s v="Sayin it Plain is a Independent Radio Show created to inform the public and empower the community."/>
    <n v="10000"/>
    <n v="0"/>
    <x v="1"/>
    <x v="0"/>
    <s v="USD"/>
    <n v="1480888483"/>
    <x v="1057"/>
    <b v="0"/>
    <n v="0"/>
    <x v="1"/>
    <s v="journalism/audio"/>
    <x v="50"/>
    <x v="121"/>
    <x v="5"/>
    <x v="16"/>
    <x v="1057"/>
    <d v="2016-12-04T21:54:43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x v="1058"/>
    <b v="0"/>
    <n v="0"/>
    <x v="1"/>
    <s v="journalism/audio"/>
    <x v="50"/>
    <x v="121"/>
    <x v="5"/>
    <x v="16"/>
    <x v="1058"/>
    <d v="2015-03-26T00:00:00"/>
  </r>
  <r>
    <n v="1059"/>
    <x v="1059"/>
    <s v="Turning myself into a vocal artist."/>
    <n v="1100"/>
    <n v="0"/>
    <x v="1"/>
    <x v="0"/>
    <s v="USD"/>
    <n v="1426269456"/>
    <x v="1059"/>
    <b v="0"/>
    <n v="0"/>
    <x v="1"/>
    <s v="journalism/audio"/>
    <x v="50"/>
    <x v="121"/>
    <x v="5"/>
    <x v="16"/>
    <x v="1059"/>
    <d v="2015-03-13T17:57:3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x v="1060"/>
    <b v="0"/>
    <n v="1"/>
    <x v="1"/>
    <s v="journalism/audio"/>
    <x v="60"/>
    <x v="73"/>
    <x v="5"/>
    <x v="16"/>
    <x v="1060"/>
    <d v="2015-04-15T21:54:53"/>
  </r>
  <r>
    <n v="1061"/>
    <x v="1061"/>
    <s v="T.O., Adi &amp; Mercedes discuss their point of views, women's issues &amp; Hollywood Hotties."/>
    <n v="4000"/>
    <n v="0"/>
    <x v="1"/>
    <x v="0"/>
    <s v="USD"/>
    <n v="1462150800"/>
    <x v="1061"/>
    <b v="0"/>
    <n v="0"/>
    <x v="1"/>
    <s v="journalism/audio"/>
    <x v="50"/>
    <x v="121"/>
    <x v="5"/>
    <x v="16"/>
    <x v="1061"/>
    <d v="2016-05-02T01:00:00"/>
  </r>
  <r>
    <n v="1062"/>
    <x v="1062"/>
    <s v="SEE US ON PATREON www.badgirlartwork.com"/>
    <n v="199"/>
    <n v="190"/>
    <x v="1"/>
    <x v="0"/>
    <s v="USD"/>
    <n v="1468351341"/>
    <x v="1062"/>
    <b v="0"/>
    <n v="4"/>
    <x v="1"/>
    <s v="journalism/audio"/>
    <x v="162"/>
    <x v="125"/>
    <x v="5"/>
    <x v="16"/>
    <x v="1062"/>
    <d v="2016-07-12T19:22:21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x v="1063"/>
    <b v="0"/>
    <n v="0"/>
    <x v="1"/>
    <s v="journalism/audio"/>
    <x v="50"/>
    <x v="121"/>
    <x v="5"/>
    <x v="16"/>
    <x v="1063"/>
    <d v="2016-08-31T00:44:22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x v="1064"/>
    <b v="0"/>
    <n v="123"/>
    <x v="1"/>
    <s v="games/video games"/>
    <x v="114"/>
    <x v="781"/>
    <x v="6"/>
    <x v="17"/>
    <x v="1064"/>
    <d v="2013-07-07T05:28:23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x v="1065"/>
    <b v="0"/>
    <n v="5"/>
    <x v="1"/>
    <s v="games/video games"/>
    <x v="56"/>
    <x v="782"/>
    <x v="6"/>
    <x v="17"/>
    <x v="1065"/>
    <d v="2014-02-19T09:08:42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x v="1066"/>
    <b v="0"/>
    <n v="148"/>
    <x v="1"/>
    <s v="games/video games"/>
    <x v="56"/>
    <x v="783"/>
    <x v="6"/>
    <x v="17"/>
    <x v="1066"/>
    <d v="2013-08-04T23:06:22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x v="1067"/>
    <b v="0"/>
    <n v="10"/>
    <x v="1"/>
    <s v="games/video games"/>
    <x v="73"/>
    <x v="31"/>
    <x v="6"/>
    <x v="17"/>
    <x v="1067"/>
    <d v="2013-12-21T20:32:11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x v="1068"/>
    <b v="0"/>
    <n v="4"/>
    <x v="1"/>
    <s v="games/video games"/>
    <x v="50"/>
    <x v="784"/>
    <x v="6"/>
    <x v="17"/>
    <x v="1068"/>
    <d v="2016-04-10T07:54:24"/>
  </r>
  <r>
    <n v="1069"/>
    <x v="1069"/>
    <s v="A run-n-gun zombie survival game where you scavenge for items to make the night a little less scary."/>
    <n v="2200"/>
    <n v="850"/>
    <x v="2"/>
    <x v="0"/>
    <s v="USD"/>
    <n v="1385447459"/>
    <x v="1069"/>
    <b v="0"/>
    <n v="21"/>
    <x v="1"/>
    <s v="games/video games"/>
    <x v="115"/>
    <x v="785"/>
    <x v="6"/>
    <x v="17"/>
    <x v="1069"/>
    <d v="2013-11-26T06:30:59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x v="1070"/>
    <b v="0"/>
    <n v="2"/>
    <x v="1"/>
    <s v="games/video games"/>
    <x v="60"/>
    <x v="431"/>
    <x v="6"/>
    <x v="17"/>
    <x v="1070"/>
    <d v="2012-10-01T00:17:02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x v="1071"/>
    <b v="0"/>
    <n v="0"/>
    <x v="1"/>
    <s v="games/video games"/>
    <x v="50"/>
    <x v="121"/>
    <x v="6"/>
    <x v="17"/>
    <x v="1071"/>
    <d v="2015-11-17T19:04:53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x v="1072"/>
    <b v="0"/>
    <n v="4"/>
    <x v="1"/>
    <s v="games/video games"/>
    <x v="50"/>
    <x v="786"/>
    <x v="6"/>
    <x v="17"/>
    <x v="1072"/>
    <d v="2014-02-05T19:58:17"/>
  </r>
  <r>
    <n v="1073"/>
    <x v="1073"/>
    <s v="We want to bring our Game Rainbow Ball to the iphone and to do that we need a little help"/>
    <n v="750"/>
    <n v="10"/>
    <x v="2"/>
    <x v="0"/>
    <s v="USD"/>
    <n v="1318806541"/>
    <x v="1073"/>
    <b v="0"/>
    <n v="1"/>
    <x v="1"/>
    <s v="games/video games"/>
    <x v="60"/>
    <x v="119"/>
    <x v="6"/>
    <x v="17"/>
    <x v="1073"/>
    <d v="2011-10-16T23:09:01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x v="1074"/>
    <b v="0"/>
    <n v="30"/>
    <x v="1"/>
    <s v="games/video games"/>
    <x v="52"/>
    <x v="787"/>
    <x v="6"/>
    <x v="17"/>
    <x v="1074"/>
    <d v="2014-01-04T04:09:05"/>
  </r>
  <r>
    <n v="1075"/>
    <x v="1075"/>
    <s v="Fully 3D, post Apocalyptic themed tower defense video game. New take on the genre."/>
    <n v="1000"/>
    <n v="45"/>
    <x v="2"/>
    <x v="0"/>
    <s v="USD"/>
    <n v="1336340516"/>
    <x v="1075"/>
    <b v="0"/>
    <n v="3"/>
    <x v="1"/>
    <s v="games/video games"/>
    <x v="62"/>
    <x v="2"/>
    <x v="6"/>
    <x v="17"/>
    <x v="1075"/>
    <d v="2012-05-06T21:41:56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x v="1076"/>
    <b v="0"/>
    <n v="975"/>
    <x v="1"/>
    <s v="games/video games"/>
    <x v="163"/>
    <x v="788"/>
    <x v="6"/>
    <x v="17"/>
    <x v="1076"/>
    <d v="2014-09-11T09:04:10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x v="1077"/>
    <b v="0"/>
    <n v="167"/>
    <x v="1"/>
    <s v="games/video games"/>
    <x v="129"/>
    <x v="716"/>
    <x v="6"/>
    <x v="17"/>
    <x v="1077"/>
    <d v="2016-01-14T04:00:11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x v="1078"/>
    <b v="0"/>
    <n v="5"/>
    <x v="1"/>
    <s v="games/video games"/>
    <x v="59"/>
    <x v="373"/>
    <x v="6"/>
    <x v="17"/>
    <x v="1078"/>
    <d v="2011-07-22T04:42:01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x v="1079"/>
    <b v="0"/>
    <n v="18"/>
    <x v="1"/>
    <s v="games/video games"/>
    <x v="56"/>
    <x v="789"/>
    <x v="6"/>
    <x v="17"/>
    <x v="1079"/>
    <d v="2016-05-14T13:35:36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x v="1080"/>
    <b v="0"/>
    <n v="98"/>
    <x v="1"/>
    <s v="games/video games"/>
    <x v="114"/>
    <x v="790"/>
    <x v="6"/>
    <x v="17"/>
    <x v="1080"/>
    <d v="2014-05-11T03:18:53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x v="1081"/>
    <b v="0"/>
    <n v="4"/>
    <x v="1"/>
    <s v="games/video games"/>
    <x v="50"/>
    <x v="362"/>
    <x v="6"/>
    <x v="17"/>
    <x v="1081"/>
    <d v="2015-01-28T22:14:52"/>
  </r>
  <r>
    <n v="1082"/>
    <x v="1082"/>
    <s v="Challenge your trivia skills in this action oriented game against several opponents across time."/>
    <n v="10000"/>
    <n v="56"/>
    <x v="2"/>
    <x v="0"/>
    <s v="USD"/>
    <n v="1344635088"/>
    <x v="1082"/>
    <b v="0"/>
    <n v="3"/>
    <x v="1"/>
    <s v="games/video games"/>
    <x v="60"/>
    <x v="791"/>
    <x v="6"/>
    <x v="17"/>
    <x v="1082"/>
    <d v="2012-08-10T21:44:48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x v="1083"/>
    <b v="0"/>
    <n v="1"/>
    <x v="1"/>
    <s v="games/video games"/>
    <x v="60"/>
    <x v="792"/>
    <x v="6"/>
    <x v="17"/>
    <x v="1083"/>
    <d v="2014-08-02T15:49:43"/>
  </r>
  <r>
    <n v="1084"/>
    <x v="1084"/>
    <s v="I want to start my own channel for gaming"/>
    <n v="550"/>
    <n v="0"/>
    <x v="2"/>
    <x v="0"/>
    <s v="USD"/>
    <n v="1407534804"/>
    <x v="1084"/>
    <b v="0"/>
    <n v="0"/>
    <x v="1"/>
    <s v="games/video games"/>
    <x v="50"/>
    <x v="121"/>
    <x v="6"/>
    <x v="17"/>
    <x v="1084"/>
    <d v="2014-08-08T21:53:24"/>
  </r>
  <r>
    <n v="1085"/>
    <x v="1085"/>
    <s v="The new kid on the block. Re-imagining old games and creating new ones. Ship, Lazer, Rock is first."/>
    <n v="30000"/>
    <n v="1026"/>
    <x v="2"/>
    <x v="5"/>
    <s v="CAD"/>
    <n v="1457967975"/>
    <x v="1085"/>
    <b v="0"/>
    <n v="9"/>
    <x v="1"/>
    <s v="games/video games"/>
    <x v="56"/>
    <x v="793"/>
    <x v="6"/>
    <x v="17"/>
    <x v="1085"/>
    <d v="2016-03-14T15:06:15"/>
  </r>
  <r>
    <n v="1086"/>
    <x v="1086"/>
    <s v="Humanity's future in the Galaxy"/>
    <n v="18000"/>
    <n v="15"/>
    <x v="2"/>
    <x v="0"/>
    <s v="USD"/>
    <n v="1408913291"/>
    <x v="1086"/>
    <b v="0"/>
    <n v="2"/>
    <x v="1"/>
    <s v="games/video games"/>
    <x v="50"/>
    <x v="501"/>
    <x v="6"/>
    <x v="17"/>
    <x v="1086"/>
    <d v="2014-08-24T20:48:11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x v="1087"/>
    <b v="0"/>
    <n v="0"/>
    <x v="1"/>
    <s v="games/video games"/>
    <x v="50"/>
    <x v="121"/>
    <x v="6"/>
    <x v="17"/>
    <x v="1087"/>
    <d v="2014-06-15T17:08:07"/>
  </r>
  <r>
    <n v="1088"/>
    <x v="1088"/>
    <s v="A fresh twist on survival games. Intense, high-stakes 30 minute rounds for up to 10 players."/>
    <n v="45000"/>
    <n v="6382.34"/>
    <x v="2"/>
    <x v="0"/>
    <s v="USD"/>
    <n v="1398366667"/>
    <x v="1088"/>
    <b v="0"/>
    <n v="147"/>
    <x v="1"/>
    <s v="games/video games"/>
    <x v="51"/>
    <x v="794"/>
    <x v="6"/>
    <x v="17"/>
    <x v="1088"/>
    <d v="2014-04-24T19:11:07"/>
  </r>
  <r>
    <n v="1089"/>
    <x v="1089"/>
    <s v="Farabel is a single player turn-based fantasy strategy game for Mac/PC/Linux"/>
    <n v="15000"/>
    <n v="1174"/>
    <x v="2"/>
    <x v="6"/>
    <s v="EUR"/>
    <n v="1435293175"/>
    <x v="1089"/>
    <b v="0"/>
    <n v="49"/>
    <x v="1"/>
    <s v="games/video games"/>
    <x v="59"/>
    <x v="775"/>
    <x v="6"/>
    <x v="17"/>
    <x v="1089"/>
    <d v="2015-06-26T04:32:55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x v="1090"/>
    <b v="0"/>
    <n v="1"/>
    <x v="1"/>
    <s v="games/video games"/>
    <x v="50"/>
    <x v="144"/>
    <x v="6"/>
    <x v="17"/>
    <x v="1090"/>
    <d v="2015-05-29T04:27:33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x v="1091"/>
    <b v="0"/>
    <n v="2"/>
    <x v="1"/>
    <s v="games/video games"/>
    <x v="55"/>
    <x v="381"/>
    <x v="6"/>
    <x v="17"/>
    <x v="1091"/>
    <d v="2016-04-10T18:41:12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x v="1092"/>
    <b v="0"/>
    <n v="7"/>
    <x v="1"/>
    <s v="games/video games"/>
    <x v="60"/>
    <x v="362"/>
    <x v="6"/>
    <x v="17"/>
    <x v="1092"/>
    <d v="2013-01-06T00:37:18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x v="1093"/>
    <b v="0"/>
    <n v="4"/>
    <x v="1"/>
    <s v="games/video games"/>
    <x v="51"/>
    <x v="491"/>
    <x v="6"/>
    <x v="17"/>
    <x v="1093"/>
    <d v="2016-02-11T23:22: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x v="1094"/>
    <b v="0"/>
    <n v="27"/>
    <x v="1"/>
    <s v="games/video games"/>
    <x v="82"/>
    <x v="795"/>
    <x v="6"/>
    <x v="17"/>
    <x v="1094"/>
    <d v="2011-10-09T17:07:13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x v="1095"/>
    <b v="0"/>
    <n v="94"/>
    <x v="1"/>
    <s v="games/video games"/>
    <x v="62"/>
    <x v="796"/>
    <x v="6"/>
    <x v="17"/>
    <x v="1095"/>
    <d v="2013-08-30T12:53:40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x v="1096"/>
    <b v="0"/>
    <n v="29"/>
    <x v="1"/>
    <s v="games/video games"/>
    <x v="82"/>
    <x v="797"/>
    <x v="6"/>
    <x v="17"/>
    <x v="1096"/>
    <d v="2014-10-04T03:30:00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x v="1097"/>
    <b v="0"/>
    <n v="7"/>
    <x v="1"/>
    <s v="games/video games"/>
    <x v="50"/>
    <x v="798"/>
    <x v="6"/>
    <x v="17"/>
    <x v="1097"/>
    <d v="2014-03-02T19:01:17"/>
  </r>
  <r>
    <n v="1098"/>
    <x v="1098"/>
    <s v="Kick, Punch... Fireball is an FPS type arena game set inside the fantasy world."/>
    <n v="25000"/>
    <n v="1803"/>
    <x v="2"/>
    <x v="0"/>
    <s v="USD"/>
    <n v="1397413095"/>
    <x v="1098"/>
    <b v="0"/>
    <n v="22"/>
    <x v="1"/>
    <s v="games/video games"/>
    <x v="113"/>
    <x v="799"/>
    <x v="6"/>
    <x v="17"/>
    <x v="1098"/>
    <d v="2014-04-13T18:18:15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x v="1099"/>
    <b v="0"/>
    <n v="1"/>
    <x v="1"/>
    <s v="games/video games"/>
    <x v="60"/>
    <x v="380"/>
    <x v="6"/>
    <x v="17"/>
    <x v="1099"/>
    <d v="2015-05-13T20:04:28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x v="1100"/>
    <b v="0"/>
    <n v="10"/>
    <x v="1"/>
    <s v="games/video games"/>
    <x v="56"/>
    <x v="119"/>
    <x v="6"/>
    <x v="17"/>
    <x v="1100"/>
    <d v="2016-02-14T02:39:31"/>
  </r>
  <r>
    <n v="1101"/>
    <x v="1101"/>
    <s v="Different strains of marijuana leafs battling to the death to see which one is the top strain."/>
    <n v="100000"/>
    <n v="41"/>
    <x v="2"/>
    <x v="0"/>
    <s v="USD"/>
    <n v="1468519920"/>
    <x v="1101"/>
    <b v="0"/>
    <n v="6"/>
    <x v="1"/>
    <s v="games/video games"/>
    <x v="50"/>
    <x v="800"/>
    <x v="6"/>
    <x v="17"/>
    <x v="1101"/>
    <d v="2016-07-14T18:12:00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x v="1102"/>
    <b v="0"/>
    <n v="24"/>
    <x v="1"/>
    <s v="games/video games"/>
    <x v="62"/>
    <x v="801"/>
    <x v="6"/>
    <x v="17"/>
    <x v="1102"/>
    <d v="2013-12-09T05:59:00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x v="1103"/>
    <b v="0"/>
    <n v="15"/>
    <x v="1"/>
    <s v="games/video games"/>
    <x v="53"/>
    <x v="782"/>
    <x v="6"/>
    <x v="17"/>
    <x v="1103"/>
    <d v="2016-06-18T05:19:50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x v="1104"/>
    <b v="0"/>
    <n v="37"/>
    <x v="1"/>
    <s v="games/video games"/>
    <x v="62"/>
    <x v="802"/>
    <x v="6"/>
    <x v="17"/>
    <x v="1104"/>
    <d v="2014-06-11T09:50:21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x v="1105"/>
    <b v="0"/>
    <n v="20"/>
    <x v="1"/>
    <s v="games/video games"/>
    <x v="50"/>
    <x v="803"/>
    <x v="6"/>
    <x v="17"/>
    <x v="1105"/>
    <d v="2014-03-24T02:15:2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x v="1106"/>
    <b v="0"/>
    <n v="7"/>
    <x v="1"/>
    <s v="games/video games"/>
    <x v="139"/>
    <x v="804"/>
    <x v="6"/>
    <x v="17"/>
    <x v="1106"/>
    <d v="2012-04-04T16:46:15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x v="1107"/>
    <b v="0"/>
    <n v="0"/>
    <x v="1"/>
    <s v="games/video games"/>
    <x v="50"/>
    <x v="121"/>
    <x v="6"/>
    <x v="17"/>
    <x v="1107"/>
    <d v="2014-07-23T20:40:24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x v="1108"/>
    <b v="0"/>
    <n v="21"/>
    <x v="1"/>
    <s v="games/video games"/>
    <x v="56"/>
    <x v="805"/>
    <x v="6"/>
    <x v="17"/>
    <x v="1108"/>
    <d v="2012-04-13T14:17:15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x v="1109"/>
    <b v="0"/>
    <n v="3"/>
    <x v="1"/>
    <s v="games/video games"/>
    <x v="50"/>
    <x v="2"/>
    <x v="6"/>
    <x v="17"/>
    <x v="1109"/>
    <d v="2016-11-18T19:03:10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x v="1110"/>
    <b v="0"/>
    <n v="11"/>
    <x v="1"/>
    <s v="games/video games"/>
    <x v="60"/>
    <x v="806"/>
    <x v="6"/>
    <x v="17"/>
    <x v="1110"/>
    <d v="2012-12-07T22:23:42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x v="1111"/>
    <b v="0"/>
    <n v="1"/>
    <x v="1"/>
    <s v="games/video games"/>
    <x v="50"/>
    <x v="120"/>
    <x v="6"/>
    <x v="17"/>
    <x v="1111"/>
    <d v="2016-01-08T04:53:10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x v="1112"/>
    <b v="0"/>
    <n v="312"/>
    <x v="1"/>
    <s v="games/video games"/>
    <x v="71"/>
    <x v="807"/>
    <x v="6"/>
    <x v="17"/>
    <x v="1112"/>
    <d v="2015-01-19T08:30:00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x v="1113"/>
    <b v="0"/>
    <n v="1"/>
    <x v="1"/>
    <s v="games/video games"/>
    <x v="60"/>
    <x v="144"/>
    <x v="6"/>
    <x v="17"/>
    <x v="1113"/>
    <d v="2014-08-14T23:27:00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x v="1114"/>
    <b v="0"/>
    <n v="3"/>
    <x v="1"/>
    <s v="games/video games"/>
    <x v="50"/>
    <x v="808"/>
    <x v="6"/>
    <x v="17"/>
    <x v="1114"/>
    <d v="2013-10-09T08:18:0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x v="1115"/>
    <b v="0"/>
    <n v="4"/>
    <x v="1"/>
    <s v="games/video games"/>
    <x v="50"/>
    <x v="508"/>
    <x v="6"/>
    <x v="17"/>
    <x v="1115"/>
    <d v="2016-03-30T15:41:35"/>
  </r>
  <r>
    <n v="1116"/>
    <x v="1116"/>
    <s v="A medieval, post apocolyptic, Online, MMORPG. Class morphing, character customization game."/>
    <n v="500000"/>
    <n v="178.52"/>
    <x v="2"/>
    <x v="0"/>
    <s v="USD"/>
    <n v="1339273208"/>
    <x v="1116"/>
    <b v="0"/>
    <n v="10"/>
    <x v="1"/>
    <s v="games/video games"/>
    <x v="50"/>
    <x v="809"/>
    <x v="6"/>
    <x v="17"/>
    <x v="1116"/>
    <d v="2012-06-09T20:20:08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x v="1117"/>
    <b v="0"/>
    <n v="8"/>
    <x v="1"/>
    <s v="games/video games"/>
    <x v="59"/>
    <x v="810"/>
    <x v="6"/>
    <x v="17"/>
    <x v="1117"/>
    <d v="2015-12-25T14:21:53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x v="1118"/>
    <b v="0"/>
    <n v="3"/>
    <x v="1"/>
    <s v="games/video games"/>
    <x v="53"/>
    <x v="811"/>
    <x v="6"/>
    <x v="17"/>
    <x v="1118"/>
    <d v="2014-04-05T02:59:39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x v="1119"/>
    <b v="0"/>
    <n v="1"/>
    <x v="1"/>
    <s v="games/video games"/>
    <x v="50"/>
    <x v="144"/>
    <x v="6"/>
    <x v="17"/>
    <x v="1119"/>
    <d v="2014-04-06T19:01:04"/>
  </r>
  <r>
    <n v="1120"/>
    <x v="1120"/>
    <s v="Planet Ninjahwah is a highly anticipated futuristic action adventure game that will blow your mind!!"/>
    <n v="25000"/>
    <n v="0"/>
    <x v="2"/>
    <x v="0"/>
    <s v="USD"/>
    <n v="1319835400"/>
    <x v="1120"/>
    <b v="0"/>
    <n v="0"/>
    <x v="1"/>
    <s v="games/video games"/>
    <x v="50"/>
    <x v="121"/>
    <x v="6"/>
    <x v="17"/>
    <x v="1120"/>
    <d v="2011-10-28T20:56:40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x v="1121"/>
    <b v="0"/>
    <n v="5"/>
    <x v="1"/>
    <s v="games/video games"/>
    <x v="50"/>
    <x v="812"/>
    <x v="6"/>
    <x v="17"/>
    <x v="1121"/>
    <d v="2016-03-13T21:25:16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x v="1122"/>
    <b v="0"/>
    <n v="0"/>
    <x v="1"/>
    <s v="games/video games"/>
    <x v="50"/>
    <x v="121"/>
    <x v="6"/>
    <x v="17"/>
    <x v="1122"/>
    <d v="2013-05-30T16:53:45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x v="1123"/>
    <b v="0"/>
    <n v="3"/>
    <x v="1"/>
    <s v="games/video games"/>
    <x v="50"/>
    <x v="813"/>
    <x v="6"/>
    <x v="17"/>
    <x v="1123"/>
    <d v="2014-04-19T12:34:08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x v="1124"/>
    <b v="0"/>
    <n v="7"/>
    <x v="1"/>
    <s v="games/mobile games"/>
    <x v="50"/>
    <x v="814"/>
    <x v="6"/>
    <x v="18"/>
    <x v="1124"/>
    <d v="2015-04-30T16:00:51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x v="1125"/>
    <b v="0"/>
    <n v="0"/>
    <x v="1"/>
    <s v="games/mobile games"/>
    <x v="50"/>
    <x v="121"/>
    <x v="6"/>
    <x v="18"/>
    <x v="1125"/>
    <d v="2015-09-25T14:58:50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x v="1126"/>
    <b v="0"/>
    <n v="2"/>
    <x v="1"/>
    <s v="games/mobile games"/>
    <x v="60"/>
    <x v="144"/>
    <x v="6"/>
    <x v="18"/>
    <x v="1126"/>
    <d v="2016-07-14T07:51:34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x v="1127"/>
    <b v="0"/>
    <n v="23"/>
    <x v="1"/>
    <s v="games/mobile games"/>
    <x v="53"/>
    <x v="815"/>
    <x v="6"/>
    <x v="18"/>
    <x v="1127"/>
    <d v="2014-11-14T21:30:00"/>
  </r>
  <r>
    <n v="1128"/>
    <x v="1128"/>
    <s v="#havingfunFTW"/>
    <n v="1000"/>
    <n v="1"/>
    <x v="2"/>
    <x v="1"/>
    <s v="GBP"/>
    <n v="1407425717"/>
    <x v="1128"/>
    <b v="0"/>
    <n v="1"/>
    <x v="1"/>
    <s v="games/mobile games"/>
    <x v="50"/>
    <x v="120"/>
    <x v="6"/>
    <x v="18"/>
    <x v="1128"/>
    <d v="2014-08-07T15:35:17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x v="1129"/>
    <b v="0"/>
    <n v="2"/>
    <x v="1"/>
    <s v="games/mobile games"/>
    <x v="50"/>
    <x v="678"/>
    <x v="6"/>
    <x v="18"/>
    <x v="1129"/>
    <d v="2016-06-05T06:21:33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x v="1130"/>
    <b v="0"/>
    <n v="3"/>
    <x v="1"/>
    <s v="games/mobile games"/>
    <x v="50"/>
    <x v="813"/>
    <x v="6"/>
    <x v="18"/>
    <x v="1130"/>
    <d v="2014-11-26T00:55:00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x v="1131"/>
    <b v="0"/>
    <n v="0"/>
    <x v="1"/>
    <s v="games/mobile games"/>
    <x v="50"/>
    <x v="121"/>
    <x v="6"/>
    <x v="18"/>
    <x v="1131"/>
    <d v="2015-12-24T21:47:4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x v="1132"/>
    <b v="0"/>
    <n v="13"/>
    <x v="1"/>
    <s v="games/mobile games"/>
    <x v="51"/>
    <x v="816"/>
    <x v="6"/>
    <x v="18"/>
    <x v="1132"/>
    <d v="2017-01-01T02:46:11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x v="1133"/>
    <b v="0"/>
    <n v="1"/>
    <x v="1"/>
    <s v="games/mobile games"/>
    <x v="60"/>
    <x v="135"/>
    <x v="6"/>
    <x v="18"/>
    <x v="1133"/>
    <d v="2014-07-31T09:46:21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x v="1134"/>
    <b v="0"/>
    <n v="1"/>
    <x v="1"/>
    <s v="games/mobile games"/>
    <x v="50"/>
    <x v="120"/>
    <x v="6"/>
    <x v="18"/>
    <x v="1134"/>
    <d v="2014-11-29T04:33:00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x v="1135"/>
    <b v="0"/>
    <n v="1"/>
    <x v="1"/>
    <s v="games/mobile games"/>
    <x v="62"/>
    <x v="73"/>
    <x v="6"/>
    <x v="18"/>
    <x v="1135"/>
    <d v="2016-08-06T23:44:54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x v="1136"/>
    <b v="0"/>
    <n v="6"/>
    <x v="1"/>
    <s v="games/mobile games"/>
    <x v="52"/>
    <x v="817"/>
    <x v="6"/>
    <x v="18"/>
    <x v="1136"/>
    <d v="2015-12-19T16:07:09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x v="1137"/>
    <b v="0"/>
    <n v="39"/>
    <x v="1"/>
    <s v="games/mobile games"/>
    <x v="67"/>
    <x v="818"/>
    <x v="6"/>
    <x v="18"/>
    <x v="1137"/>
    <d v="2016-04-23T19:40:21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x v="1138"/>
    <b v="0"/>
    <n v="4"/>
    <x v="1"/>
    <s v="games/mobile games"/>
    <x v="50"/>
    <x v="672"/>
    <x v="6"/>
    <x v="18"/>
    <x v="1138"/>
    <d v="2017-01-21T21:45:31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x v="1139"/>
    <b v="0"/>
    <n v="1"/>
    <x v="1"/>
    <s v="games/mobile games"/>
    <x v="50"/>
    <x v="144"/>
    <x v="6"/>
    <x v="18"/>
    <x v="1139"/>
    <d v="2015-01-01T08:20:26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x v="1140"/>
    <b v="0"/>
    <n v="0"/>
    <x v="1"/>
    <s v="games/mobile games"/>
    <x v="50"/>
    <x v="121"/>
    <x v="6"/>
    <x v="18"/>
    <x v="1140"/>
    <d v="2015-08-06T11:05:21"/>
  </r>
  <r>
    <n v="1141"/>
    <x v="1141"/>
    <s v="I think this will be a great game!"/>
    <n v="500"/>
    <n v="0"/>
    <x v="2"/>
    <x v="12"/>
    <s v="EUR"/>
    <n v="1436460450"/>
    <x v="1141"/>
    <b v="0"/>
    <n v="0"/>
    <x v="1"/>
    <s v="games/mobile games"/>
    <x v="50"/>
    <x v="121"/>
    <x v="6"/>
    <x v="18"/>
    <x v="1141"/>
    <d v="2015-07-09T16:47:30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x v="1142"/>
    <b v="0"/>
    <n v="0"/>
    <x v="1"/>
    <s v="games/mobile games"/>
    <x v="50"/>
    <x v="121"/>
    <x v="6"/>
    <x v="18"/>
    <x v="1142"/>
    <d v="2015-02-17T00:08:47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x v="1143"/>
    <b v="0"/>
    <n v="8"/>
    <x v="1"/>
    <s v="games/mobile games"/>
    <x v="50"/>
    <x v="819"/>
    <x v="6"/>
    <x v="18"/>
    <x v="1143"/>
    <d v="2015-12-17T04:38:46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x v="1144"/>
    <b v="0"/>
    <n v="0"/>
    <x v="1"/>
    <s v="food/food trucks"/>
    <x v="50"/>
    <x v="121"/>
    <x v="7"/>
    <x v="19"/>
    <x v="1144"/>
    <d v="2015-04-29T04:22:00"/>
  </r>
  <r>
    <n v="1145"/>
    <x v="1145"/>
    <s v="Emphasizing locally and responsibly raised ingredients, serving delicious food! I need your help."/>
    <n v="80000"/>
    <n v="100"/>
    <x v="2"/>
    <x v="0"/>
    <s v="USD"/>
    <n v="1412272592"/>
    <x v="1145"/>
    <b v="0"/>
    <n v="1"/>
    <x v="1"/>
    <s v="food/food trucks"/>
    <x v="50"/>
    <x v="101"/>
    <x v="7"/>
    <x v="19"/>
    <x v="1145"/>
    <d v="2014-10-02T17:56:32"/>
  </r>
  <r>
    <n v="1146"/>
    <x v="1146"/>
    <s v="Bringing the flavor of competition BBQ to small town Auburn with the ease of a big city food truck."/>
    <n v="6000"/>
    <n v="530"/>
    <x v="2"/>
    <x v="0"/>
    <s v="USD"/>
    <n v="1399071173"/>
    <x v="1146"/>
    <b v="0"/>
    <n v="12"/>
    <x v="1"/>
    <s v="food/food trucks"/>
    <x v="114"/>
    <x v="820"/>
    <x v="7"/>
    <x v="19"/>
    <x v="1146"/>
    <d v="2014-05-02T22:52:53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x v="1147"/>
    <b v="0"/>
    <n v="0"/>
    <x v="1"/>
    <s v="food/food trucks"/>
    <x v="50"/>
    <x v="121"/>
    <x v="7"/>
    <x v="19"/>
    <x v="1147"/>
    <d v="2014-10-19T23:19:43"/>
  </r>
  <r>
    <n v="1148"/>
    <x v="1148"/>
    <s v="New local (Louisville, KY.) food truck with a refreshing spin on rolling kitchens."/>
    <n v="15000"/>
    <n v="73"/>
    <x v="2"/>
    <x v="0"/>
    <s v="USD"/>
    <n v="1480568781"/>
    <x v="1148"/>
    <b v="0"/>
    <n v="3"/>
    <x v="1"/>
    <s v="food/food trucks"/>
    <x v="50"/>
    <x v="821"/>
    <x v="7"/>
    <x v="19"/>
    <x v="1148"/>
    <d v="2016-12-01T05:06:21"/>
  </r>
  <r>
    <n v="1149"/>
    <x v="1149"/>
    <s v="Bringing culturally diverse Floridian cuisine to the people!"/>
    <n v="50000"/>
    <n v="75"/>
    <x v="2"/>
    <x v="0"/>
    <s v="USD"/>
    <n v="1466096566"/>
    <x v="1149"/>
    <b v="0"/>
    <n v="2"/>
    <x v="1"/>
    <s v="food/food trucks"/>
    <x v="50"/>
    <x v="822"/>
    <x v="7"/>
    <x v="19"/>
    <x v="1149"/>
    <d v="2016-06-16T17:02:46"/>
  </r>
  <r>
    <n v="1150"/>
    <x v="1150"/>
    <s v="Bringing delicious authentic and fusion Taiwanese Food to the West Coast."/>
    <n v="2500"/>
    <n v="252"/>
    <x v="2"/>
    <x v="0"/>
    <s v="USD"/>
    <n v="1452293675"/>
    <x v="1150"/>
    <b v="0"/>
    <n v="6"/>
    <x v="1"/>
    <s v="food/food trucks"/>
    <x v="54"/>
    <x v="823"/>
    <x v="7"/>
    <x v="19"/>
    <x v="1150"/>
    <d v="2016-01-08T22:54:35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x v="1151"/>
    <b v="0"/>
    <n v="0"/>
    <x v="1"/>
    <s v="food/food trucks"/>
    <x v="50"/>
    <x v="121"/>
    <x v="7"/>
    <x v="19"/>
    <x v="1151"/>
    <d v="2015-09-07T02:27:43"/>
  </r>
  <r>
    <n v="1152"/>
    <x v="1152"/>
    <s v="Peruvian food truck with an LA twist."/>
    <n v="16000"/>
    <n v="911"/>
    <x v="2"/>
    <x v="0"/>
    <s v="USD"/>
    <n v="1431709312"/>
    <x v="1152"/>
    <b v="0"/>
    <n v="15"/>
    <x v="1"/>
    <s v="food/food trucks"/>
    <x v="52"/>
    <x v="824"/>
    <x v="7"/>
    <x v="19"/>
    <x v="1152"/>
    <d v="2015-05-15T17:01:52"/>
  </r>
  <r>
    <n v="1153"/>
    <x v="1153"/>
    <s v="A mobile concession trailer for snow cones, ice cream, smoothies and more"/>
    <n v="8000"/>
    <n v="50"/>
    <x v="2"/>
    <x v="0"/>
    <s v="USD"/>
    <n v="1434647305"/>
    <x v="1153"/>
    <b v="0"/>
    <n v="1"/>
    <x v="1"/>
    <s v="food/food trucks"/>
    <x v="60"/>
    <x v="73"/>
    <x v="7"/>
    <x v="19"/>
    <x v="1153"/>
    <d v="2015-06-18T17:08:25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x v="1154"/>
    <b v="0"/>
    <n v="3"/>
    <x v="1"/>
    <s v="food/food trucks"/>
    <x v="113"/>
    <x v="149"/>
    <x v="7"/>
    <x v="19"/>
    <x v="1154"/>
    <d v="2015-09-06T02:36:46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x v="1155"/>
    <b v="0"/>
    <n v="8"/>
    <x v="1"/>
    <s v="food/food trucks"/>
    <x v="60"/>
    <x v="825"/>
    <x v="7"/>
    <x v="19"/>
    <x v="1155"/>
    <d v="2014-08-14T18:20:08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x v="1156"/>
    <b v="0"/>
    <n v="0"/>
    <x v="1"/>
    <s v="food/food trucks"/>
    <x v="50"/>
    <x v="121"/>
    <x v="7"/>
    <x v="19"/>
    <x v="1156"/>
    <d v="2015-02-24T01:42:42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x v="1157"/>
    <b v="0"/>
    <n v="3"/>
    <x v="1"/>
    <s v="food/food trucks"/>
    <x v="53"/>
    <x v="679"/>
    <x v="7"/>
    <x v="19"/>
    <x v="1157"/>
    <d v="2014-12-05T16:04:40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x v="1158"/>
    <b v="0"/>
    <n v="3"/>
    <x v="1"/>
    <s v="food/food trucks"/>
    <x v="50"/>
    <x v="123"/>
    <x v="7"/>
    <x v="19"/>
    <x v="1158"/>
    <d v="2014-12-09T02:12:08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x v="1159"/>
    <b v="0"/>
    <n v="0"/>
    <x v="1"/>
    <s v="food/food trucks"/>
    <x v="50"/>
    <x v="121"/>
    <x v="7"/>
    <x v="19"/>
    <x v="1159"/>
    <d v="2015-06-30T15:45:00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x v="1160"/>
    <b v="0"/>
    <n v="19"/>
    <x v="1"/>
    <s v="food/food trucks"/>
    <x v="65"/>
    <x v="826"/>
    <x v="7"/>
    <x v="19"/>
    <x v="1160"/>
    <d v="2015-03-28T02:43:06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x v="1161"/>
    <b v="0"/>
    <n v="0"/>
    <x v="1"/>
    <s v="food/food trucks"/>
    <x v="50"/>
    <x v="121"/>
    <x v="7"/>
    <x v="19"/>
    <x v="1161"/>
    <d v="2015-05-19T15:06:2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x v="1162"/>
    <b v="0"/>
    <n v="2"/>
    <x v="1"/>
    <s v="food/food trucks"/>
    <x v="50"/>
    <x v="827"/>
    <x v="7"/>
    <x v="19"/>
    <x v="1162"/>
    <d v="2014-09-25T16:24:24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x v="1163"/>
    <b v="0"/>
    <n v="0"/>
    <x v="1"/>
    <s v="food/food trucks"/>
    <x v="50"/>
    <x v="121"/>
    <x v="7"/>
    <x v="19"/>
    <x v="1163"/>
    <d v="2014-08-09T17:22:00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x v="1164"/>
    <b v="0"/>
    <n v="0"/>
    <x v="1"/>
    <s v="food/food trucks"/>
    <x v="50"/>
    <x v="121"/>
    <x v="7"/>
    <x v="19"/>
    <x v="1164"/>
    <d v="2016-06-18T17:23:02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x v="1165"/>
    <b v="0"/>
    <n v="25"/>
    <x v="1"/>
    <s v="food/food trucks"/>
    <x v="70"/>
    <x v="828"/>
    <x v="7"/>
    <x v="19"/>
    <x v="1165"/>
    <d v="2014-07-06T05:08:50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x v="1166"/>
    <b v="0"/>
    <n v="8"/>
    <x v="1"/>
    <s v="food/food trucks"/>
    <x v="118"/>
    <x v="829"/>
    <x v="7"/>
    <x v="19"/>
    <x v="1166"/>
    <d v="2015-06-26T04:00:00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x v="1167"/>
    <b v="0"/>
    <n v="16"/>
    <x v="1"/>
    <s v="food/food trucks"/>
    <x v="53"/>
    <x v="830"/>
    <x v="7"/>
    <x v="19"/>
    <x v="1167"/>
    <d v="2014-09-12T17:38:15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x v="1168"/>
    <b v="0"/>
    <n v="3"/>
    <x v="1"/>
    <s v="food/food trucks"/>
    <x v="52"/>
    <x v="831"/>
    <x v="7"/>
    <x v="19"/>
    <x v="1168"/>
    <d v="2016-09-22T01:17:45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x v="1169"/>
    <b v="0"/>
    <n v="3"/>
    <x v="1"/>
    <s v="food/food trucks"/>
    <x v="50"/>
    <x v="161"/>
    <x v="7"/>
    <x v="19"/>
    <x v="1169"/>
    <d v="2015-02-22T08:29:23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x v="1170"/>
    <b v="0"/>
    <n v="2"/>
    <x v="1"/>
    <s v="food/food trucks"/>
    <x v="50"/>
    <x v="73"/>
    <x v="7"/>
    <x v="19"/>
    <x v="1170"/>
    <d v="2015-05-30T21:26:11"/>
  </r>
  <r>
    <n v="1171"/>
    <x v="1171"/>
    <s v="Tulsa's first true biodiesel, alternative energy powered food truck! Oh yeah, and delicious food!"/>
    <n v="25000"/>
    <n v="25"/>
    <x v="2"/>
    <x v="0"/>
    <s v="USD"/>
    <n v="1415909927"/>
    <x v="1171"/>
    <b v="0"/>
    <n v="1"/>
    <x v="1"/>
    <s v="food/food trucks"/>
    <x v="50"/>
    <x v="380"/>
    <x v="7"/>
    <x v="19"/>
    <x v="1171"/>
    <d v="2014-11-13T20:18:47"/>
  </r>
  <r>
    <n v="1172"/>
    <x v="1172"/>
    <s v="Bringing YOUR favorite dog recipes to the streets."/>
    <n v="9000"/>
    <n v="0"/>
    <x v="2"/>
    <x v="0"/>
    <s v="USD"/>
    <n v="1408551752"/>
    <x v="1172"/>
    <b v="0"/>
    <n v="0"/>
    <x v="1"/>
    <s v="food/food trucks"/>
    <x v="50"/>
    <x v="121"/>
    <x v="7"/>
    <x v="19"/>
    <x v="1172"/>
    <d v="2014-08-20T16:22:32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x v="1173"/>
    <b v="0"/>
    <n v="1"/>
    <x v="1"/>
    <s v="food/food trucks"/>
    <x v="50"/>
    <x v="179"/>
    <x v="7"/>
    <x v="19"/>
    <x v="1173"/>
    <d v="2015-08-03T04:27:37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x v="1174"/>
    <b v="0"/>
    <n v="19"/>
    <x v="1"/>
    <s v="food/food trucks"/>
    <x v="52"/>
    <x v="832"/>
    <x v="7"/>
    <x v="19"/>
    <x v="1174"/>
    <d v="2016-05-08T20:12:07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x v="1175"/>
    <b v="0"/>
    <n v="9"/>
    <x v="1"/>
    <s v="food/food trucks"/>
    <x v="56"/>
    <x v="177"/>
    <x v="7"/>
    <x v="19"/>
    <x v="1175"/>
    <d v="2015-07-15T17:28:5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x v="1176"/>
    <b v="0"/>
    <n v="1"/>
    <x v="1"/>
    <s v="food/food trucks"/>
    <x v="50"/>
    <x v="119"/>
    <x v="7"/>
    <x v="19"/>
    <x v="1176"/>
    <d v="2017-03-06T13:00:00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x v="1177"/>
    <b v="0"/>
    <n v="0"/>
    <x v="1"/>
    <s v="food/food trucks"/>
    <x v="50"/>
    <x v="121"/>
    <x v="7"/>
    <x v="19"/>
    <x v="1177"/>
    <d v="2014-10-15T15:51:36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x v="1178"/>
    <b v="0"/>
    <n v="1"/>
    <x v="1"/>
    <s v="food/food trucks"/>
    <x v="50"/>
    <x v="144"/>
    <x v="7"/>
    <x v="19"/>
    <x v="1178"/>
    <d v="2014-08-16T21:44:12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x v="1179"/>
    <b v="0"/>
    <n v="5"/>
    <x v="1"/>
    <s v="food/food trucks"/>
    <x v="62"/>
    <x v="833"/>
    <x v="7"/>
    <x v="19"/>
    <x v="1179"/>
    <d v="2015-10-28T17:17:07"/>
  </r>
  <r>
    <n v="1180"/>
    <x v="1180"/>
    <s v="We would like to start a military-themed food truck to serve the Battle Creek/Kalamazoo area."/>
    <n v="50000"/>
    <n v="5875"/>
    <x v="2"/>
    <x v="0"/>
    <s v="USD"/>
    <n v="1403983314"/>
    <x v="1180"/>
    <b v="0"/>
    <n v="85"/>
    <x v="1"/>
    <s v="food/food trucks"/>
    <x v="81"/>
    <x v="834"/>
    <x v="7"/>
    <x v="19"/>
    <x v="1180"/>
    <d v="2014-06-28T19:21:54"/>
  </r>
  <r>
    <n v="1181"/>
    <x v="1181"/>
    <s v="Bringing the best tacos to the streets of Chicago!"/>
    <n v="50000"/>
    <n v="4"/>
    <x v="2"/>
    <x v="0"/>
    <s v="USD"/>
    <n v="1425197321"/>
    <x v="1181"/>
    <b v="0"/>
    <n v="3"/>
    <x v="1"/>
    <s v="food/food trucks"/>
    <x v="50"/>
    <x v="835"/>
    <x v="7"/>
    <x v="19"/>
    <x v="1181"/>
    <d v="2015-03-01T08:08:41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x v="1182"/>
    <b v="0"/>
    <n v="4"/>
    <x v="1"/>
    <s v="food/food trucks"/>
    <x v="65"/>
    <x v="678"/>
    <x v="7"/>
    <x v="19"/>
    <x v="1182"/>
    <d v="2017-01-12T16:42:00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x v="1183"/>
    <b v="0"/>
    <n v="3"/>
    <x v="1"/>
    <s v="food/food trucks"/>
    <x v="65"/>
    <x v="836"/>
    <x v="7"/>
    <x v="19"/>
    <x v="1183"/>
    <d v="2016-11-02T03:59:00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x v="1184"/>
    <b v="0"/>
    <n v="375"/>
    <x v="0"/>
    <s v="photography/photobooks"/>
    <x v="2"/>
    <x v="837"/>
    <x v="8"/>
    <x v="20"/>
    <x v="1184"/>
    <d v="2017-02-06T14:23:31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x v="1185"/>
    <b v="0"/>
    <n v="111"/>
    <x v="0"/>
    <s v="photography/photobooks"/>
    <x v="2"/>
    <x v="838"/>
    <x v="8"/>
    <x v="20"/>
    <x v="1185"/>
    <d v="2015-06-08T04:00:0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x v="1186"/>
    <b v="0"/>
    <n v="123"/>
    <x v="0"/>
    <s v="photography/photobooks"/>
    <x v="13"/>
    <x v="839"/>
    <x v="8"/>
    <x v="20"/>
    <x v="1186"/>
    <d v="2015-06-01T22:42:0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x v="1187"/>
    <b v="0"/>
    <n v="70"/>
    <x v="0"/>
    <s v="photography/photobooks"/>
    <x v="3"/>
    <x v="840"/>
    <x v="8"/>
    <x v="20"/>
    <x v="1187"/>
    <d v="2015-05-17T18:00:0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x v="1188"/>
    <b v="0"/>
    <n v="85"/>
    <x v="0"/>
    <s v="photography/photobooks"/>
    <x v="164"/>
    <x v="841"/>
    <x v="8"/>
    <x v="20"/>
    <x v="1188"/>
    <d v="2016-12-28T16:49:0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x v="1189"/>
    <b v="0"/>
    <n v="86"/>
    <x v="0"/>
    <s v="photography/photobooks"/>
    <x v="29"/>
    <x v="842"/>
    <x v="8"/>
    <x v="20"/>
    <x v="1189"/>
    <d v="2016-06-29T23:29:55"/>
  </r>
  <r>
    <n v="1190"/>
    <x v="1190"/>
    <s v="A pairing of self portraiture and writing to shed light on the reality of life with chronic illness."/>
    <n v="500"/>
    <n v="675"/>
    <x v="0"/>
    <x v="0"/>
    <s v="USD"/>
    <n v="1409500725"/>
    <x v="1190"/>
    <b v="0"/>
    <n v="13"/>
    <x v="0"/>
    <s v="photography/photobooks"/>
    <x v="165"/>
    <x v="843"/>
    <x v="8"/>
    <x v="20"/>
    <x v="1190"/>
    <d v="2014-08-31T15:58:45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x v="1191"/>
    <b v="0"/>
    <n v="33"/>
    <x v="0"/>
    <s v="photography/photobooks"/>
    <x v="15"/>
    <x v="844"/>
    <x v="8"/>
    <x v="20"/>
    <x v="1191"/>
    <d v="2016-03-20T13:29:20"/>
  </r>
  <r>
    <n v="1192"/>
    <x v="1192"/>
    <s v="A macro landscape photography art book &amp; limited edition prints. A Make 100 project."/>
    <n v="100"/>
    <n v="290"/>
    <x v="0"/>
    <x v="1"/>
    <s v="GBP"/>
    <n v="1486814978"/>
    <x v="1192"/>
    <b v="0"/>
    <n v="15"/>
    <x v="0"/>
    <s v="photography/photobooks"/>
    <x v="166"/>
    <x v="845"/>
    <x v="8"/>
    <x v="20"/>
    <x v="1192"/>
    <d v="2017-02-11T12:09:38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x v="1193"/>
    <b v="0"/>
    <n v="273"/>
    <x v="0"/>
    <s v="photography/photobooks"/>
    <x v="3"/>
    <x v="846"/>
    <x v="8"/>
    <x v="20"/>
    <x v="1193"/>
    <d v="2016-04-09T17:37:33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x v="1194"/>
    <b v="0"/>
    <n v="714"/>
    <x v="0"/>
    <s v="photography/photobooks"/>
    <x v="167"/>
    <x v="847"/>
    <x v="8"/>
    <x v="20"/>
    <x v="1194"/>
    <d v="2015-04-08T11:42:59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x v="1195"/>
    <b v="0"/>
    <n v="170"/>
    <x v="0"/>
    <s v="photography/photobooks"/>
    <x v="165"/>
    <x v="848"/>
    <x v="8"/>
    <x v="20"/>
    <x v="1195"/>
    <d v="2015-12-20T09:00:00"/>
  </r>
  <r>
    <n v="1196"/>
    <x v="1196"/>
    <s v="A book of male nudes photographed on location in Ibiza over the last 4 years."/>
    <n v="14500"/>
    <n v="39137"/>
    <x v="0"/>
    <x v="1"/>
    <s v="GBP"/>
    <n v="1450467539"/>
    <x v="1196"/>
    <b v="0"/>
    <n v="512"/>
    <x v="0"/>
    <s v="photography/photobooks"/>
    <x v="168"/>
    <x v="849"/>
    <x v="8"/>
    <x v="20"/>
    <x v="1196"/>
    <d v="2015-12-18T19:38:59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x v="1197"/>
    <b v="0"/>
    <n v="314"/>
    <x v="0"/>
    <s v="photography/photobooks"/>
    <x v="169"/>
    <x v="850"/>
    <x v="8"/>
    <x v="20"/>
    <x v="1197"/>
    <d v="2016-06-13T05:59:0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x v="1198"/>
    <b v="0"/>
    <n v="167"/>
    <x v="0"/>
    <s v="photography/photobooks"/>
    <x v="170"/>
    <x v="851"/>
    <x v="8"/>
    <x v="20"/>
    <x v="1198"/>
    <d v="2015-12-31T03:00:0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x v="1199"/>
    <b v="0"/>
    <n v="9"/>
    <x v="0"/>
    <s v="photography/photobooks"/>
    <x v="7"/>
    <x v="852"/>
    <x v="8"/>
    <x v="20"/>
    <x v="1199"/>
    <d v="2015-07-08T18:30:0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x v="1200"/>
    <b v="0"/>
    <n v="103"/>
    <x v="0"/>
    <s v="photography/photobooks"/>
    <x v="9"/>
    <x v="853"/>
    <x v="8"/>
    <x v="20"/>
    <x v="1200"/>
    <d v="2015-04-16T11:27:36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x v="1201"/>
    <b v="0"/>
    <n v="111"/>
    <x v="0"/>
    <s v="photography/photobooks"/>
    <x v="21"/>
    <x v="854"/>
    <x v="8"/>
    <x v="20"/>
    <x v="1201"/>
    <d v="2016-07-15T14:34:06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x v="1202"/>
    <b v="0"/>
    <n v="271"/>
    <x v="0"/>
    <s v="photography/photobooks"/>
    <x v="171"/>
    <x v="855"/>
    <x v="8"/>
    <x v="20"/>
    <x v="1202"/>
    <d v="2015-06-27T06:55:54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x v="1203"/>
    <b v="0"/>
    <n v="101"/>
    <x v="0"/>
    <s v="photography/photobooks"/>
    <x v="21"/>
    <x v="856"/>
    <x v="8"/>
    <x v="20"/>
    <x v="1203"/>
    <d v="2015-05-31T14:45:27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x v="1204"/>
    <b v="0"/>
    <n v="57"/>
    <x v="0"/>
    <s v="photography/photobooks"/>
    <x v="33"/>
    <x v="857"/>
    <x v="8"/>
    <x v="20"/>
    <x v="1204"/>
    <d v="2015-12-04T05:00:0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x v="1205"/>
    <b v="0"/>
    <n v="62"/>
    <x v="0"/>
    <s v="photography/photobooks"/>
    <x v="7"/>
    <x v="858"/>
    <x v="8"/>
    <x v="20"/>
    <x v="1205"/>
    <d v="2015-06-13T12:09:11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x v="1206"/>
    <b v="0"/>
    <n v="32"/>
    <x v="0"/>
    <s v="photography/photobooks"/>
    <x v="41"/>
    <x v="859"/>
    <x v="8"/>
    <x v="20"/>
    <x v="1206"/>
    <d v="2017-03-11T13:29:00"/>
  </r>
  <r>
    <n v="1207"/>
    <x v="1207"/>
    <s v="A humanistic photo book about ancestral &amp; post-modern Italy."/>
    <n v="16700"/>
    <n v="17396"/>
    <x v="0"/>
    <x v="13"/>
    <s v="EUR"/>
    <n v="1459418400"/>
    <x v="1207"/>
    <b v="0"/>
    <n v="141"/>
    <x v="0"/>
    <s v="photography/photobooks"/>
    <x v="3"/>
    <x v="860"/>
    <x v="8"/>
    <x v="20"/>
    <x v="1207"/>
    <d v="2016-03-31T10:00:0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x v="1208"/>
    <b v="0"/>
    <n v="75"/>
    <x v="0"/>
    <s v="photography/photobooks"/>
    <x v="19"/>
    <x v="861"/>
    <x v="8"/>
    <x v="20"/>
    <x v="1208"/>
    <d v="2016-03-24T16:01:04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x v="1209"/>
    <b v="0"/>
    <n v="46"/>
    <x v="0"/>
    <s v="photography/photobooks"/>
    <x v="6"/>
    <x v="862"/>
    <x v="8"/>
    <x v="20"/>
    <x v="1209"/>
    <d v="2017-02-25T20:18:25"/>
  </r>
  <r>
    <n v="1210"/>
    <x v="1210"/>
    <s v="En fotobok om livet i det enda andra GÃ¶teborg i vÃ¤rlden"/>
    <n v="20000"/>
    <n v="50863"/>
    <x v="0"/>
    <x v="11"/>
    <s v="SEK"/>
    <n v="1433106000"/>
    <x v="1210"/>
    <b v="0"/>
    <n v="103"/>
    <x v="0"/>
    <s v="photography/photobooks"/>
    <x v="172"/>
    <x v="863"/>
    <x v="8"/>
    <x v="20"/>
    <x v="1210"/>
    <d v="2015-05-31T21:00:0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x v="1211"/>
    <b v="0"/>
    <n v="6"/>
    <x v="0"/>
    <s v="photography/photobooks"/>
    <x v="7"/>
    <x v="864"/>
    <x v="8"/>
    <x v="20"/>
    <x v="1211"/>
    <d v="2016-06-09T20:47:41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x v="1212"/>
    <b v="0"/>
    <n v="83"/>
    <x v="0"/>
    <s v="photography/photobooks"/>
    <x v="32"/>
    <x v="865"/>
    <x v="8"/>
    <x v="20"/>
    <x v="1212"/>
    <d v="2015-11-27T01:00:0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x v="1213"/>
    <b v="0"/>
    <n v="108"/>
    <x v="0"/>
    <s v="photography/photobooks"/>
    <x v="21"/>
    <x v="866"/>
    <x v="8"/>
    <x v="20"/>
    <x v="1213"/>
    <d v="2017-01-31T18:08: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x v="1214"/>
    <b v="0"/>
    <n v="25"/>
    <x v="0"/>
    <s v="photography/photobooks"/>
    <x v="88"/>
    <x v="867"/>
    <x v="8"/>
    <x v="20"/>
    <x v="1214"/>
    <d v="2015-06-09T20:10:05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x v="1215"/>
    <b v="0"/>
    <n v="549"/>
    <x v="0"/>
    <s v="photography/photobooks"/>
    <x v="173"/>
    <x v="868"/>
    <x v="8"/>
    <x v="20"/>
    <x v="1215"/>
    <d v="2014-05-30T22:09:16"/>
  </r>
  <r>
    <n v="1216"/>
    <x v="1216"/>
    <s v="A fine art photography book taking a new look at the art of bonsai."/>
    <n v="14000"/>
    <n v="20398"/>
    <x v="0"/>
    <x v="0"/>
    <s v="USD"/>
    <n v="1443826980"/>
    <x v="1216"/>
    <b v="0"/>
    <n v="222"/>
    <x v="0"/>
    <s v="photography/photobooks"/>
    <x v="91"/>
    <x v="869"/>
    <x v="8"/>
    <x v="20"/>
    <x v="1216"/>
    <d v="2015-10-02T23:03:0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x v="1217"/>
    <b v="0"/>
    <n v="183"/>
    <x v="0"/>
    <s v="photography/photobooks"/>
    <x v="33"/>
    <x v="870"/>
    <x v="8"/>
    <x v="20"/>
    <x v="1217"/>
    <d v="2016-07-14T19:25:4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x v="1218"/>
    <b v="0"/>
    <n v="89"/>
    <x v="0"/>
    <s v="photography/photobooks"/>
    <x v="174"/>
    <x v="871"/>
    <x v="8"/>
    <x v="20"/>
    <x v="1218"/>
    <d v="2015-11-01T03:00:00"/>
  </r>
  <r>
    <n v="1219"/>
    <x v="1219"/>
    <s v="The Box is a fine art book of Ron Amato's innovative and seductive photography project."/>
    <n v="16350"/>
    <n v="26024"/>
    <x v="0"/>
    <x v="0"/>
    <s v="USD"/>
    <n v="1476961513"/>
    <x v="1219"/>
    <b v="0"/>
    <n v="253"/>
    <x v="0"/>
    <s v="photography/photobooks"/>
    <x v="175"/>
    <x v="872"/>
    <x v="8"/>
    <x v="20"/>
    <x v="1219"/>
    <d v="2016-10-20T11:05:13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x v="1220"/>
    <b v="0"/>
    <n v="140"/>
    <x v="0"/>
    <s v="photography/photobooks"/>
    <x v="3"/>
    <x v="873"/>
    <x v="8"/>
    <x v="20"/>
    <x v="1220"/>
    <d v="2015-08-25T15:05:12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x v="1221"/>
    <b v="0"/>
    <n v="103"/>
    <x v="0"/>
    <s v="photography/photobooks"/>
    <x v="38"/>
    <x v="874"/>
    <x v="8"/>
    <x v="20"/>
    <x v="1221"/>
    <d v="2016-12-04T00:00:00"/>
  </r>
  <r>
    <n v="1222"/>
    <x v="1222"/>
    <s v="Project Pilgrim is my effort to work towards normalizing mental health."/>
    <n v="4000"/>
    <n v="11215"/>
    <x v="0"/>
    <x v="5"/>
    <s v="CAD"/>
    <n v="1459483200"/>
    <x v="1222"/>
    <b v="0"/>
    <n v="138"/>
    <x v="0"/>
    <s v="photography/photobooks"/>
    <x v="176"/>
    <x v="875"/>
    <x v="8"/>
    <x v="20"/>
    <x v="1222"/>
    <d v="2016-04-01T04:00:00"/>
  </r>
  <r>
    <n v="1223"/>
    <x v="1223"/>
    <s v="A photography book focusing on the people rather than the nature at Yosemite National Park."/>
    <n v="19800"/>
    <n v="22197"/>
    <x v="0"/>
    <x v="0"/>
    <s v="USD"/>
    <n v="1478754909"/>
    <x v="1223"/>
    <b v="0"/>
    <n v="191"/>
    <x v="0"/>
    <s v="photography/photobooks"/>
    <x v="20"/>
    <x v="876"/>
    <x v="8"/>
    <x v="20"/>
    <x v="1223"/>
    <d v="2016-11-10T05:15:09"/>
  </r>
  <r>
    <n v="1224"/>
    <x v="1224"/>
    <s v="Modern Celtic influenced CD.  Help me finish what I started before the stroke."/>
    <n v="15000"/>
    <n v="1060"/>
    <x v="1"/>
    <x v="0"/>
    <s v="USD"/>
    <n v="1402060302"/>
    <x v="1224"/>
    <b v="0"/>
    <n v="18"/>
    <x v="1"/>
    <s v="music/world music"/>
    <x v="113"/>
    <x v="877"/>
    <x v="4"/>
    <x v="21"/>
    <x v="1224"/>
    <d v="2014-06-06T13:11:42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x v="1225"/>
    <b v="0"/>
    <n v="3"/>
    <x v="1"/>
    <s v="music/world music"/>
    <x v="65"/>
    <x v="878"/>
    <x v="4"/>
    <x v="21"/>
    <x v="1225"/>
    <d v="2013-10-22T21:44:38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x v="1226"/>
    <b v="0"/>
    <n v="40"/>
    <x v="1"/>
    <s v="music/world music"/>
    <x v="65"/>
    <x v="879"/>
    <x v="4"/>
    <x v="21"/>
    <x v="1226"/>
    <d v="2014-04-21T01:00:00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x v="1227"/>
    <b v="0"/>
    <n v="0"/>
    <x v="1"/>
    <s v="music/world music"/>
    <x v="50"/>
    <x v="121"/>
    <x v="4"/>
    <x v="21"/>
    <x v="1227"/>
    <d v="2014-08-07T07:00:00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x v="1228"/>
    <b v="0"/>
    <n v="24"/>
    <x v="1"/>
    <s v="music/world music"/>
    <x v="129"/>
    <x v="880"/>
    <x v="4"/>
    <x v="21"/>
    <x v="1228"/>
    <d v="2011-09-28T17:30:08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x v="1229"/>
    <b v="0"/>
    <n v="1"/>
    <x v="1"/>
    <s v="music/world music"/>
    <x v="60"/>
    <x v="380"/>
    <x v="4"/>
    <x v="21"/>
    <x v="1229"/>
    <d v="2012-04-16T16:00:00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x v="1230"/>
    <b v="0"/>
    <n v="0"/>
    <x v="1"/>
    <s v="music/world music"/>
    <x v="50"/>
    <x v="121"/>
    <x v="4"/>
    <x v="21"/>
    <x v="1230"/>
    <d v="2011-02-24T23:20:30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x v="1231"/>
    <b v="0"/>
    <n v="0"/>
    <x v="1"/>
    <s v="music/world music"/>
    <x v="50"/>
    <x v="121"/>
    <x v="4"/>
    <x v="21"/>
    <x v="1231"/>
    <d v="2015-08-28T01:00:00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x v="1232"/>
    <b v="0"/>
    <n v="1"/>
    <x v="1"/>
    <s v="music/world music"/>
    <x v="60"/>
    <x v="375"/>
    <x v="4"/>
    <x v="21"/>
    <x v="1232"/>
    <d v="2013-10-06T20:21:10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x v="1233"/>
    <b v="0"/>
    <n v="6"/>
    <x v="1"/>
    <s v="music/world music"/>
    <x v="81"/>
    <x v="845"/>
    <x v="4"/>
    <x v="21"/>
    <x v="1233"/>
    <d v="2012-02-21T22:46:14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x v="1234"/>
    <b v="0"/>
    <n v="0"/>
    <x v="1"/>
    <s v="music/world music"/>
    <x v="50"/>
    <x v="121"/>
    <x v="4"/>
    <x v="21"/>
    <x v="1234"/>
    <d v="2015-02-02T18:55:42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x v="1235"/>
    <b v="0"/>
    <n v="6"/>
    <x v="1"/>
    <s v="music/world music"/>
    <x v="56"/>
    <x v="431"/>
    <x v="4"/>
    <x v="21"/>
    <x v="1235"/>
    <d v="2013-12-15T03:14:59"/>
  </r>
  <r>
    <n v="1236"/>
    <x v="1236"/>
    <s v="Raising money to give the musicians their due."/>
    <n v="2500"/>
    <n v="0"/>
    <x v="1"/>
    <x v="0"/>
    <s v="USD"/>
    <n v="1343491200"/>
    <x v="1236"/>
    <b v="0"/>
    <n v="0"/>
    <x v="1"/>
    <s v="music/world music"/>
    <x v="50"/>
    <x v="121"/>
    <x v="4"/>
    <x v="21"/>
    <x v="1236"/>
    <d v="2012-07-28T16:00:00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x v="1237"/>
    <b v="0"/>
    <n v="0"/>
    <x v="1"/>
    <s v="music/world music"/>
    <x v="50"/>
    <x v="121"/>
    <x v="4"/>
    <x v="21"/>
    <x v="1237"/>
    <d v="2012-08-24T06:47:45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x v="1238"/>
    <b v="0"/>
    <n v="3"/>
    <x v="1"/>
    <s v="music/world music"/>
    <x v="82"/>
    <x v="881"/>
    <x v="4"/>
    <x v="21"/>
    <x v="1238"/>
    <d v="2011-08-06T14:38:56"/>
  </r>
  <r>
    <n v="1239"/>
    <x v="1239"/>
    <s v="Please consider helping us with our new CD and Riverdance Tour"/>
    <n v="2500"/>
    <n v="0"/>
    <x v="1"/>
    <x v="0"/>
    <s v="USD"/>
    <n v="1325804767"/>
    <x v="1239"/>
    <b v="0"/>
    <n v="0"/>
    <x v="1"/>
    <s v="music/world music"/>
    <x v="50"/>
    <x v="121"/>
    <x v="4"/>
    <x v="21"/>
    <x v="1239"/>
    <d v="2012-01-05T23:06:07"/>
  </r>
  <r>
    <n v="1240"/>
    <x v="1240"/>
    <s v="Sharing positive vibes of Peace, Love &amp; Unity with the World through conscious Reggae Music!"/>
    <n v="8000"/>
    <n v="241"/>
    <x v="1"/>
    <x v="0"/>
    <s v="USD"/>
    <n v="1373665860"/>
    <x v="1240"/>
    <b v="0"/>
    <n v="8"/>
    <x v="1"/>
    <s v="music/world music"/>
    <x v="56"/>
    <x v="882"/>
    <x v="4"/>
    <x v="21"/>
    <x v="1240"/>
    <d v="2013-07-12T21:51:00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x v="1241"/>
    <b v="0"/>
    <n v="34"/>
    <x v="1"/>
    <s v="music/world music"/>
    <x v="76"/>
    <x v="883"/>
    <x v="4"/>
    <x v="21"/>
    <x v="1241"/>
    <d v="2014-11-03T05:59:00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x v="1242"/>
    <b v="0"/>
    <n v="1"/>
    <x v="1"/>
    <s v="music/world music"/>
    <x v="60"/>
    <x v="144"/>
    <x v="4"/>
    <x v="21"/>
    <x v="1242"/>
    <d v="2011-09-11T13:18:00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x v="1243"/>
    <b v="0"/>
    <n v="38"/>
    <x v="1"/>
    <s v="music/world music"/>
    <x v="51"/>
    <x v="884"/>
    <x v="4"/>
    <x v="21"/>
    <x v="1243"/>
    <d v="2011-07-08T21:00:00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x v="1244"/>
    <b v="1"/>
    <n v="45"/>
    <x v="0"/>
    <s v="music/rock"/>
    <x v="3"/>
    <x v="885"/>
    <x v="4"/>
    <x v="11"/>
    <x v="1244"/>
    <d v="2013-04-22T21:00:00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x v="1245"/>
    <b v="1"/>
    <n v="17"/>
    <x v="0"/>
    <s v="music/rock"/>
    <x v="28"/>
    <x v="886"/>
    <x v="4"/>
    <x v="11"/>
    <x v="1245"/>
    <d v="2014-06-14T14:23:54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x v="1246"/>
    <b v="1"/>
    <n v="31"/>
    <x v="0"/>
    <s v="music/rock"/>
    <x v="16"/>
    <x v="887"/>
    <x v="4"/>
    <x v="11"/>
    <x v="1246"/>
    <d v="2011-12-06T02:02:29"/>
  </r>
  <r>
    <n v="1247"/>
    <x v="1247"/>
    <s v="BRAIN DEAD is going to record their debut EP and they need your help, Bozos!"/>
    <n v="3500"/>
    <n v="4275"/>
    <x v="0"/>
    <x v="0"/>
    <s v="USD"/>
    <n v="1367823655"/>
    <x v="1247"/>
    <b v="1"/>
    <n v="50"/>
    <x v="0"/>
    <s v="music/rock"/>
    <x v="108"/>
    <x v="888"/>
    <x v="4"/>
    <x v="11"/>
    <x v="1247"/>
    <d v="2013-05-06T07:00:55"/>
  </r>
  <r>
    <n v="1248"/>
    <x v="1248"/>
    <s v="The Vandies make pop rock in glorious Portland, Oregon. Help us fund our first full length album!"/>
    <n v="2500"/>
    <n v="3791"/>
    <x v="0"/>
    <x v="0"/>
    <s v="USD"/>
    <n v="1402642740"/>
    <x v="1248"/>
    <b v="1"/>
    <n v="59"/>
    <x v="0"/>
    <s v="music/rock"/>
    <x v="143"/>
    <x v="889"/>
    <x v="4"/>
    <x v="11"/>
    <x v="1248"/>
    <d v="2014-06-13T06:59:00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x v="1249"/>
    <b v="1"/>
    <n v="81"/>
    <x v="0"/>
    <s v="music/rock"/>
    <x v="3"/>
    <x v="890"/>
    <x v="4"/>
    <x v="11"/>
    <x v="1249"/>
    <d v="2012-07-07T17:46:5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x v="1250"/>
    <b v="1"/>
    <n v="508"/>
    <x v="0"/>
    <s v="music/rock"/>
    <x v="177"/>
    <x v="891"/>
    <x v="4"/>
    <x v="11"/>
    <x v="1250"/>
    <d v="2014-09-06T15:25:31"/>
  </r>
  <r>
    <n v="1251"/>
    <x v="1251"/>
    <s v="A tour of europe with 3 memphis artist, Jack Oblivian, Harlan T Bobo and Shawn Cripps."/>
    <n v="6000"/>
    <n v="6108"/>
    <x v="0"/>
    <x v="0"/>
    <s v="USD"/>
    <n v="1316979167"/>
    <x v="1251"/>
    <b v="1"/>
    <n v="74"/>
    <x v="0"/>
    <s v="music/rock"/>
    <x v="21"/>
    <x v="892"/>
    <x v="4"/>
    <x v="11"/>
    <x v="1251"/>
    <d v="2011-09-25T19:32:47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x v="1252"/>
    <b v="1"/>
    <n v="141"/>
    <x v="0"/>
    <s v="music/rock"/>
    <x v="178"/>
    <x v="893"/>
    <x v="4"/>
    <x v="11"/>
    <x v="1252"/>
    <d v="2013-10-24T23:42:49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x v="1253"/>
    <b v="1"/>
    <n v="711"/>
    <x v="0"/>
    <s v="music/rock"/>
    <x v="179"/>
    <x v="894"/>
    <x v="4"/>
    <x v="11"/>
    <x v="1253"/>
    <d v="2014-09-03T18:48:27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x v="1254"/>
    <b v="1"/>
    <n v="141"/>
    <x v="0"/>
    <s v="music/rock"/>
    <x v="171"/>
    <x v="895"/>
    <x v="4"/>
    <x v="11"/>
    <x v="1254"/>
    <d v="2011-01-01T04:59:00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x v="1255"/>
    <b v="1"/>
    <n v="109"/>
    <x v="0"/>
    <s v="music/rock"/>
    <x v="180"/>
    <x v="896"/>
    <x v="4"/>
    <x v="11"/>
    <x v="1255"/>
    <d v="2013-12-01T21:17:32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x v="1256"/>
    <b v="1"/>
    <n v="361"/>
    <x v="0"/>
    <s v="music/rock"/>
    <x v="90"/>
    <x v="897"/>
    <x v="4"/>
    <x v="11"/>
    <x v="1256"/>
    <d v="2012-02-12T22:03:5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x v="1257"/>
    <b v="1"/>
    <n v="176"/>
    <x v="0"/>
    <s v="music/rock"/>
    <x v="181"/>
    <x v="898"/>
    <x v="4"/>
    <x v="11"/>
    <x v="1257"/>
    <d v="2011-04-03T01:03:10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x v="1258"/>
    <b v="1"/>
    <n v="670"/>
    <x v="0"/>
    <s v="music/rock"/>
    <x v="182"/>
    <x v="899"/>
    <x v="4"/>
    <x v="11"/>
    <x v="1258"/>
    <d v="2013-08-31T14:40:12"/>
  </r>
  <r>
    <n v="1259"/>
    <x v="1259"/>
    <s v="Falling From One is currently in the studio recording their first CD and they need your help!"/>
    <n v="2500"/>
    <n v="2606"/>
    <x v="0"/>
    <x v="0"/>
    <s v="USD"/>
    <n v="1402286340"/>
    <x v="1259"/>
    <b v="1"/>
    <n v="96"/>
    <x v="0"/>
    <s v="music/rock"/>
    <x v="3"/>
    <x v="900"/>
    <x v="4"/>
    <x v="11"/>
    <x v="1259"/>
    <d v="2014-06-09T03:59:00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x v="1260"/>
    <b v="1"/>
    <n v="74"/>
    <x v="0"/>
    <s v="music/rock"/>
    <x v="35"/>
    <x v="901"/>
    <x v="4"/>
    <x v="11"/>
    <x v="1260"/>
    <d v="2014-02-26T20:13:40"/>
  </r>
  <r>
    <n v="1261"/>
    <x v="1261"/>
    <s v="We just recorded a stellar EP and we're trying to put it out on vinyl.  Can you help these punx out?"/>
    <n v="2000"/>
    <n v="2025"/>
    <x v="0"/>
    <x v="0"/>
    <s v="USD"/>
    <n v="1390983227"/>
    <x v="1261"/>
    <b v="1"/>
    <n v="52"/>
    <x v="0"/>
    <s v="music/rock"/>
    <x v="7"/>
    <x v="902"/>
    <x v="4"/>
    <x v="11"/>
    <x v="1261"/>
    <d v="2014-01-29T08:13:47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x v="1262"/>
    <b v="1"/>
    <n v="105"/>
    <x v="0"/>
    <s v="music/rock"/>
    <x v="105"/>
    <x v="903"/>
    <x v="4"/>
    <x v="11"/>
    <x v="1262"/>
    <d v="2014-02-16T18:18:12"/>
  </r>
  <r>
    <n v="1263"/>
    <x v="1263"/>
    <s v="A fresh batch of chaos from Toledo, Ohio's reggae-rockers, Tropic Bombs!"/>
    <n v="1500"/>
    <n v="1785"/>
    <x v="0"/>
    <x v="0"/>
    <s v="USD"/>
    <n v="1396054800"/>
    <x v="1263"/>
    <b v="1"/>
    <n v="41"/>
    <x v="0"/>
    <s v="music/rock"/>
    <x v="17"/>
    <x v="904"/>
    <x v="4"/>
    <x v="11"/>
    <x v="1263"/>
    <d v="2014-03-29T01:00:00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x v="1264"/>
    <b v="1"/>
    <n v="34"/>
    <x v="0"/>
    <s v="music/rock"/>
    <x v="183"/>
    <x v="905"/>
    <x v="4"/>
    <x v="11"/>
    <x v="1264"/>
    <d v="2013-10-29T15:54:43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x v="1265"/>
    <b v="1"/>
    <n v="66"/>
    <x v="0"/>
    <s v="music/rock"/>
    <x v="17"/>
    <x v="906"/>
    <x v="4"/>
    <x v="11"/>
    <x v="1265"/>
    <d v="2010-11-30T15:43:35"/>
  </r>
  <r>
    <n v="1266"/>
    <x v="1266"/>
    <s v="We are looking to record our first EP produced by Aaron Harris (ISIS/Palms) at Studio West."/>
    <n v="9500"/>
    <n v="9545"/>
    <x v="0"/>
    <x v="0"/>
    <s v="USD"/>
    <n v="1389474145"/>
    <x v="1266"/>
    <b v="1"/>
    <n v="50"/>
    <x v="0"/>
    <s v="music/rock"/>
    <x v="8"/>
    <x v="907"/>
    <x v="4"/>
    <x v="11"/>
    <x v="1266"/>
    <d v="2014-01-11T21:02:25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x v="1267"/>
    <b v="1"/>
    <n v="159"/>
    <x v="0"/>
    <s v="music/rock"/>
    <x v="21"/>
    <x v="908"/>
    <x v="4"/>
    <x v="11"/>
    <x v="1267"/>
    <d v="2013-07-24T14:02:38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x v="1268"/>
    <b v="1"/>
    <n v="182"/>
    <x v="0"/>
    <s v="music/rock"/>
    <x v="16"/>
    <x v="909"/>
    <x v="4"/>
    <x v="11"/>
    <x v="1268"/>
    <d v="2013-09-20T20:17:27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x v="1269"/>
    <b v="1"/>
    <n v="206"/>
    <x v="0"/>
    <s v="music/rock"/>
    <x v="15"/>
    <x v="910"/>
    <x v="4"/>
    <x v="11"/>
    <x v="1269"/>
    <d v="2016-04-16T00:00:00"/>
  </r>
  <r>
    <n v="1270"/>
    <x v="1270"/>
    <s v="We make awake metal using violins in place of guitars and want to record a full length album."/>
    <n v="10000"/>
    <n v="11472"/>
    <x v="0"/>
    <x v="0"/>
    <s v="USD"/>
    <n v="1332704042"/>
    <x v="1270"/>
    <b v="1"/>
    <n v="169"/>
    <x v="0"/>
    <s v="music/rock"/>
    <x v="41"/>
    <x v="911"/>
    <x v="4"/>
    <x v="11"/>
    <x v="1270"/>
    <d v="2012-03-25T19:34:02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x v="1271"/>
    <b v="1"/>
    <n v="31"/>
    <x v="0"/>
    <s v="music/rock"/>
    <x v="21"/>
    <x v="912"/>
    <x v="4"/>
    <x v="11"/>
    <x v="1271"/>
    <d v="2013-11-13T17:24:19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x v="1272"/>
    <b v="1"/>
    <n v="28"/>
    <x v="0"/>
    <s v="music/rock"/>
    <x v="6"/>
    <x v="913"/>
    <x v="4"/>
    <x v="11"/>
    <x v="1272"/>
    <d v="2010-06-15T04:00:00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x v="1273"/>
    <b v="1"/>
    <n v="54"/>
    <x v="0"/>
    <s v="music/rock"/>
    <x v="3"/>
    <x v="468"/>
    <x v="4"/>
    <x v="11"/>
    <x v="1273"/>
    <d v="2014-08-31T17:31:3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x v="1274"/>
    <b v="1"/>
    <n v="467"/>
    <x v="0"/>
    <s v="music/rock"/>
    <x v="19"/>
    <x v="914"/>
    <x v="4"/>
    <x v="11"/>
    <x v="1274"/>
    <d v="2012-08-30T16:33:45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x v="1275"/>
    <b v="1"/>
    <n v="389"/>
    <x v="0"/>
    <s v="music/rock"/>
    <x v="184"/>
    <x v="915"/>
    <x v="4"/>
    <x v="11"/>
    <x v="1275"/>
    <d v="2013-08-07T20:49:47"/>
  </r>
  <r>
    <n v="1276"/>
    <x v="1276"/>
    <s v="Sponsor this Brooklyn punk band's debut seven-inch, MR. DREAM GOES TO JAIL."/>
    <n v="3000"/>
    <n v="3132.63"/>
    <x v="0"/>
    <x v="0"/>
    <s v="USD"/>
    <n v="1251777600"/>
    <x v="1276"/>
    <b v="1"/>
    <n v="68"/>
    <x v="0"/>
    <s v="music/rock"/>
    <x v="3"/>
    <x v="916"/>
    <x v="4"/>
    <x v="11"/>
    <x v="1276"/>
    <d v="2009-09-01T04:00:00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x v="1277"/>
    <b v="1"/>
    <n v="413"/>
    <x v="0"/>
    <s v="music/rock"/>
    <x v="6"/>
    <x v="917"/>
    <x v="4"/>
    <x v="11"/>
    <x v="1277"/>
    <d v="2012-09-04T13:29:07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x v="1278"/>
    <b v="1"/>
    <n v="190"/>
    <x v="0"/>
    <s v="music/rock"/>
    <x v="19"/>
    <x v="918"/>
    <x v="4"/>
    <x v="11"/>
    <x v="1278"/>
    <d v="2014-06-25T02:00:00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x v="1279"/>
    <b v="1"/>
    <n v="189"/>
    <x v="0"/>
    <s v="music/rock"/>
    <x v="38"/>
    <x v="919"/>
    <x v="4"/>
    <x v="11"/>
    <x v="1279"/>
    <d v="2014-03-24T01:22:50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x v="1280"/>
    <b v="1"/>
    <n v="130"/>
    <x v="0"/>
    <s v="music/rock"/>
    <x v="38"/>
    <x v="920"/>
    <x v="4"/>
    <x v="11"/>
    <x v="1280"/>
    <d v="2011-03-01T18:10:54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x v="1281"/>
    <b v="1"/>
    <n v="74"/>
    <x v="0"/>
    <s v="music/rock"/>
    <x v="38"/>
    <x v="921"/>
    <x v="4"/>
    <x v="11"/>
    <x v="1281"/>
    <d v="2013-07-28T17:50:36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x v="1282"/>
    <b v="1"/>
    <n v="274"/>
    <x v="0"/>
    <s v="music/rock"/>
    <x v="39"/>
    <x v="922"/>
    <x v="4"/>
    <x v="11"/>
    <x v="1282"/>
    <d v="2013-12-09T04:59:00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x v="1283"/>
    <b v="1"/>
    <n v="22"/>
    <x v="0"/>
    <s v="music/rock"/>
    <x v="185"/>
    <x v="923"/>
    <x v="4"/>
    <x v="11"/>
    <x v="1283"/>
    <d v="2013-03-11T04:00:00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x v="1284"/>
    <b v="0"/>
    <n v="31"/>
    <x v="0"/>
    <s v="theater/plays"/>
    <x v="7"/>
    <x v="774"/>
    <x v="1"/>
    <x v="6"/>
    <x v="1284"/>
    <d v="2016-12-31T16:59:00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x v="1285"/>
    <b v="0"/>
    <n v="63"/>
    <x v="0"/>
    <s v="theater/plays"/>
    <x v="21"/>
    <x v="924"/>
    <x v="1"/>
    <x v="6"/>
    <x v="1285"/>
    <d v="2015-06-20T13:59:35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x v="1286"/>
    <b v="0"/>
    <n v="20"/>
    <x v="0"/>
    <s v="theater/plays"/>
    <x v="29"/>
    <x v="925"/>
    <x v="1"/>
    <x v="6"/>
    <x v="1286"/>
    <d v="2015-02-17T14:00:00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x v="1287"/>
    <b v="0"/>
    <n v="25"/>
    <x v="0"/>
    <s v="theater/plays"/>
    <x v="186"/>
    <x v="926"/>
    <x v="1"/>
    <x v="6"/>
    <x v="1287"/>
    <d v="2015-06-12T14:54:1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x v="1288"/>
    <b v="0"/>
    <n v="61"/>
    <x v="0"/>
    <s v="theater/plays"/>
    <x v="8"/>
    <x v="927"/>
    <x v="1"/>
    <x v="6"/>
    <x v="1288"/>
    <d v="2016-08-10T04:00:00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x v="1289"/>
    <b v="0"/>
    <n v="52"/>
    <x v="0"/>
    <s v="theater/plays"/>
    <x v="105"/>
    <x v="928"/>
    <x v="1"/>
    <x v="6"/>
    <x v="1289"/>
    <d v="2017-01-04T03:14:05"/>
  </r>
  <r>
    <n v="1290"/>
    <x v="1290"/>
    <s v="Sometimes your Heart has to STOP for your Life to START."/>
    <n v="3500"/>
    <n v="3800"/>
    <x v="0"/>
    <x v="0"/>
    <s v="USD"/>
    <n v="1429772340"/>
    <x v="1290"/>
    <b v="0"/>
    <n v="86"/>
    <x v="0"/>
    <s v="theater/plays"/>
    <x v="15"/>
    <x v="929"/>
    <x v="1"/>
    <x v="6"/>
    <x v="1290"/>
    <d v="2015-04-23T06:59:00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x v="1291"/>
    <b v="0"/>
    <n v="42"/>
    <x v="0"/>
    <s v="theater/plays"/>
    <x v="91"/>
    <x v="930"/>
    <x v="1"/>
    <x v="6"/>
    <x v="1291"/>
    <d v="2015-04-07T07:00:00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x v="1292"/>
    <b v="0"/>
    <n v="52"/>
    <x v="0"/>
    <s v="theater/plays"/>
    <x v="5"/>
    <x v="931"/>
    <x v="1"/>
    <x v="6"/>
    <x v="1292"/>
    <d v="2015-10-06T22:59:00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x v="1293"/>
    <b v="0"/>
    <n v="120"/>
    <x v="0"/>
    <s v="theater/plays"/>
    <x v="21"/>
    <x v="932"/>
    <x v="1"/>
    <x v="6"/>
    <x v="1293"/>
    <d v="2015-11-14T17:49:31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x v="1294"/>
    <b v="0"/>
    <n v="22"/>
    <x v="0"/>
    <s v="theater/plays"/>
    <x v="108"/>
    <x v="933"/>
    <x v="1"/>
    <x v="6"/>
    <x v="1294"/>
    <d v="2015-10-19T11:00:00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x v="1295"/>
    <b v="0"/>
    <n v="64"/>
    <x v="0"/>
    <s v="theater/plays"/>
    <x v="21"/>
    <x v="934"/>
    <x v="1"/>
    <x v="6"/>
    <x v="1295"/>
    <d v="2015-07-29T17:00:00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x v="1296"/>
    <b v="0"/>
    <n v="23"/>
    <x v="0"/>
    <s v="theater/plays"/>
    <x v="48"/>
    <x v="935"/>
    <x v="1"/>
    <x v="6"/>
    <x v="1296"/>
    <d v="2016-03-14T00:12:53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x v="1297"/>
    <b v="0"/>
    <n v="238"/>
    <x v="0"/>
    <s v="theater/plays"/>
    <x v="5"/>
    <x v="936"/>
    <x v="1"/>
    <x v="6"/>
    <x v="1297"/>
    <d v="2016-05-01T17:55:58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x v="1298"/>
    <b v="0"/>
    <n v="33"/>
    <x v="0"/>
    <s v="theater/plays"/>
    <x v="2"/>
    <x v="937"/>
    <x v="1"/>
    <x v="6"/>
    <x v="1298"/>
    <d v="2016-04-28T16:20:32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x v="1299"/>
    <b v="0"/>
    <n v="32"/>
    <x v="0"/>
    <s v="theater/plays"/>
    <x v="39"/>
    <x v="938"/>
    <x v="1"/>
    <x v="6"/>
    <x v="1299"/>
    <d v="2015-07-14T19:32:39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x v="1300"/>
    <b v="0"/>
    <n v="24"/>
    <x v="0"/>
    <s v="theater/plays"/>
    <x v="165"/>
    <x v="939"/>
    <x v="1"/>
    <x v="6"/>
    <x v="1300"/>
    <d v="2016-06-01T18:57:00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x v="1301"/>
    <b v="0"/>
    <n v="29"/>
    <x v="0"/>
    <s v="theater/plays"/>
    <x v="33"/>
    <x v="940"/>
    <x v="1"/>
    <x v="6"/>
    <x v="1301"/>
    <d v="2015-07-21T03:00:00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x v="1302"/>
    <b v="0"/>
    <n v="50"/>
    <x v="0"/>
    <s v="theater/plays"/>
    <x v="8"/>
    <x v="73"/>
    <x v="1"/>
    <x v="6"/>
    <x v="1302"/>
    <d v="2016-12-01T02:23:31"/>
  </r>
  <r>
    <n v="1303"/>
    <x v="1303"/>
    <s v="Groundbreaking queer theatre."/>
    <n v="3500"/>
    <n v="4559.13"/>
    <x v="0"/>
    <x v="1"/>
    <s v="GBP"/>
    <n v="1469962800"/>
    <x v="1303"/>
    <b v="0"/>
    <n v="108"/>
    <x v="0"/>
    <s v="theater/plays"/>
    <x v="22"/>
    <x v="941"/>
    <x v="1"/>
    <x v="6"/>
    <x v="1303"/>
    <d v="2016-07-31T11:00:00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x v="1304"/>
    <b v="0"/>
    <n v="104"/>
    <x v="1"/>
    <s v="technology/wearables"/>
    <x v="67"/>
    <x v="942"/>
    <x v="2"/>
    <x v="8"/>
    <x v="1304"/>
    <d v="2017-03-13T03:40:05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x v="1305"/>
    <b v="0"/>
    <n v="86"/>
    <x v="1"/>
    <s v="technology/wearables"/>
    <x v="73"/>
    <x v="330"/>
    <x v="2"/>
    <x v="8"/>
    <x v="1305"/>
    <d v="2016-07-21T17:30:00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x v="1306"/>
    <b v="0"/>
    <n v="356"/>
    <x v="1"/>
    <s v="technology/wearables"/>
    <x v="187"/>
    <x v="943"/>
    <x v="2"/>
    <x v="8"/>
    <x v="1306"/>
    <d v="2014-12-04T10:58:54"/>
  </r>
  <r>
    <n v="1307"/>
    <x v="1307"/>
    <s v="Get VR to Everyone with Mailable, Ready to Use Viewers"/>
    <n v="50000"/>
    <n v="5757"/>
    <x v="1"/>
    <x v="0"/>
    <s v="USD"/>
    <n v="1455710679"/>
    <x v="1307"/>
    <b v="0"/>
    <n v="45"/>
    <x v="1"/>
    <s v="technology/wearables"/>
    <x v="81"/>
    <x v="944"/>
    <x v="2"/>
    <x v="8"/>
    <x v="1307"/>
    <d v="2016-02-17T12:04:39"/>
  </r>
  <r>
    <n v="1308"/>
    <x v="1308"/>
    <s v="Boost Band, a wristband that charges any device"/>
    <n v="10000"/>
    <n v="1136"/>
    <x v="1"/>
    <x v="0"/>
    <s v="USD"/>
    <n v="1475937812"/>
    <x v="1308"/>
    <b v="0"/>
    <n v="38"/>
    <x v="1"/>
    <s v="technology/wearables"/>
    <x v="57"/>
    <x v="945"/>
    <x v="2"/>
    <x v="8"/>
    <x v="1308"/>
    <d v="2016-10-08T14:43:32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x v="1309"/>
    <b v="0"/>
    <n v="35"/>
    <x v="1"/>
    <s v="technology/wearables"/>
    <x v="20"/>
    <x v="946"/>
    <x v="2"/>
    <x v="8"/>
    <x v="1309"/>
    <d v="2015-10-15T21:11:08"/>
  </r>
  <r>
    <n v="1310"/>
    <x v="1310"/>
    <s v="An essential hoodie that holds all sized smart phones and keep your headphone wires tangle free."/>
    <n v="20000"/>
    <n v="3100"/>
    <x v="1"/>
    <x v="0"/>
    <s v="USD"/>
    <n v="1471622450"/>
    <x v="1310"/>
    <b v="0"/>
    <n v="24"/>
    <x v="1"/>
    <s v="technology/wearables"/>
    <x v="63"/>
    <x v="947"/>
    <x v="2"/>
    <x v="8"/>
    <x v="1310"/>
    <d v="2016-08-19T16:00:50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x v="1311"/>
    <b v="0"/>
    <n v="100"/>
    <x v="1"/>
    <s v="technology/wearables"/>
    <x v="188"/>
    <x v="948"/>
    <x v="2"/>
    <x v="8"/>
    <x v="1311"/>
    <d v="2016-11-30T20:15:19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x v="1312"/>
    <b v="0"/>
    <n v="1"/>
    <x v="1"/>
    <s v="technology/wearables"/>
    <x v="60"/>
    <x v="138"/>
    <x v="2"/>
    <x v="8"/>
    <x v="1312"/>
    <d v="2015-04-18T16:52:02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x v="1313"/>
    <b v="0"/>
    <n v="122"/>
    <x v="1"/>
    <s v="technology/wearables"/>
    <x v="134"/>
    <x v="949"/>
    <x v="2"/>
    <x v="8"/>
    <x v="1313"/>
    <d v="2016-03-03T17:01:54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x v="1314"/>
    <b v="0"/>
    <n v="11"/>
    <x v="1"/>
    <s v="technology/wearables"/>
    <x v="60"/>
    <x v="950"/>
    <x v="2"/>
    <x v="8"/>
    <x v="1314"/>
    <d v="2016-10-21T16:04:20"/>
  </r>
  <r>
    <n v="1315"/>
    <x v="1315"/>
    <s v="Zoom will happen - THANK YOU! Received outside funding due amazing early success!"/>
    <n v="100000"/>
    <n v="40404"/>
    <x v="1"/>
    <x v="0"/>
    <s v="USD"/>
    <n v="1446771600"/>
    <x v="1315"/>
    <b v="0"/>
    <n v="248"/>
    <x v="1"/>
    <s v="technology/wearables"/>
    <x v="67"/>
    <x v="951"/>
    <x v="2"/>
    <x v="8"/>
    <x v="1315"/>
    <d v="2015-11-06T01:00:00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x v="1316"/>
    <b v="0"/>
    <n v="1"/>
    <x v="1"/>
    <s v="technology/wearables"/>
    <x v="50"/>
    <x v="120"/>
    <x v="2"/>
    <x v="8"/>
    <x v="1316"/>
    <d v="2016-02-28T23:05:09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x v="1317"/>
    <b v="0"/>
    <n v="19"/>
    <x v="1"/>
    <s v="technology/wearables"/>
    <x v="52"/>
    <x v="952"/>
    <x v="2"/>
    <x v="8"/>
    <x v="1317"/>
    <d v="2016-07-21T14:00:00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x v="1318"/>
    <b v="0"/>
    <n v="135"/>
    <x v="1"/>
    <s v="technology/wearables"/>
    <x v="77"/>
    <x v="953"/>
    <x v="2"/>
    <x v="8"/>
    <x v="1318"/>
    <d v="2015-01-11T01:02:52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x v="1319"/>
    <b v="0"/>
    <n v="9"/>
    <x v="1"/>
    <s v="technology/wearables"/>
    <x v="77"/>
    <x v="954"/>
    <x v="2"/>
    <x v="8"/>
    <x v="1319"/>
    <d v="2014-07-11T16:00:00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x v="1320"/>
    <b v="0"/>
    <n v="3"/>
    <x v="1"/>
    <s v="technology/wearables"/>
    <x v="60"/>
    <x v="955"/>
    <x v="2"/>
    <x v="8"/>
    <x v="1320"/>
    <d v="2016-12-30T23:00:00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x v="1321"/>
    <b v="0"/>
    <n v="7"/>
    <x v="1"/>
    <s v="technology/wearables"/>
    <x v="60"/>
    <x v="956"/>
    <x v="2"/>
    <x v="8"/>
    <x v="1321"/>
    <d v="2016-12-23T17:58:57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x v="1322"/>
    <b v="0"/>
    <n v="4"/>
    <x v="1"/>
    <s v="technology/wearables"/>
    <x v="50"/>
    <x v="717"/>
    <x v="2"/>
    <x v="8"/>
    <x v="1322"/>
    <d v="2015-05-21T15:45:25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x v="1323"/>
    <b v="0"/>
    <n v="44"/>
    <x v="1"/>
    <s v="technology/wearables"/>
    <x v="114"/>
    <x v="957"/>
    <x v="2"/>
    <x v="8"/>
    <x v="1323"/>
    <d v="2016-04-26T06:55:00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x v="1324"/>
    <b v="0"/>
    <n v="90"/>
    <x v="1"/>
    <s v="technology/wearables"/>
    <x v="54"/>
    <x v="958"/>
    <x v="2"/>
    <x v="8"/>
    <x v="1324"/>
    <d v="2016-10-13T15:12:32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x v="1325"/>
    <b v="0"/>
    <n v="8"/>
    <x v="1"/>
    <s v="technology/wearables"/>
    <x v="53"/>
    <x v="959"/>
    <x v="2"/>
    <x v="8"/>
    <x v="1325"/>
    <d v="2016-12-30T02:03:55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x v="1326"/>
    <b v="0"/>
    <n v="11"/>
    <x v="1"/>
    <s v="technology/wearables"/>
    <x v="60"/>
    <x v="960"/>
    <x v="2"/>
    <x v="8"/>
    <x v="1326"/>
    <d v="2015-01-15T19:00:2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x v="1327"/>
    <b v="0"/>
    <n v="41"/>
    <x v="1"/>
    <s v="technology/wearables"/>
    <x v="65"/>
    <x v="961"/>
    <x v="2"/>
    <x v="8"/>
    <x v="1327"/>
    <d v="2015-05-29T16:17:15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x v="1328"/>
    <b v="0"/>
    <n v="15"/>
    <x v="1"/>
    <s v="technology/wearables"/>
    <x v="53"/>
    <x v="962"/>
    <x v="2"/>
    <x v="8"/>
    <x v="1328"/>
    <d v="2016-10-14T15:25:34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x v="1329"/>
    <b v="0"/>
    <n v="9"/>
    <x v="1"/>
    <s v="technology/wearables"/>
    <x v="60"/>
    <x v="963"/>
    <x v="2"/>
    <x v="8"/>
    <x v="1329"/>
    <d v="2014-12-02T06:19:05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x v="1330"/>
    <b v="0"/>
    <n v="50"/>
    <x v="1"/>
    <s v="technology/wearables"/>
    <x v="66"/>
    <x v="964"/>
    <x v="2"/>
    <x v="8"/>
    <x v="1330"/>
    <d v="2016-07-02T04:00:00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x v="1331"/>
    <b v="0"/>
    <n v="34"/>
    <x v="1"/>
    <s v="technology/wearables"/>
    <x v="60"/>
    <x v="965"/>
    <x v="2"/>
    <x v="8"/>
    <x v="1331"/>
    <d v="2016-08-17T12:05:54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x v="1332"/>
    <b v="0"/>
    <n v="0"/>
    <x v="1"/>
    <s v="technology/wearables"/>
    <x v="50"/>
    <x v="121"/>
    <x v="2"/>
    <x v="8"/>
    <x v="1332"/>
    <d v="2017-01-27T01:26:4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x v="1333"/>
    <b v="0"/>
    <n v="0"/>
    <x v="1"/>
    <s v="technology/wearables"/>
    <x v="50"/>
    <x v="121"/>
    <x v="2"/>
    <x v="8"/>
    <x v="1333"/>
    <d v="2014-07-16T02:33:45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x v="1334"/>
    <b v="0"/>
    <n v="276"/>
    <x v="1"/>
    <s v="technology/wearables"/>
    <x v="57"/>
    <x v="707"/>
    <x v="2"/>
    <x v="8"/>
    <x v="1334"/>
    <d v="2016-03-11T18:34:47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x v="1335"/>
    <b v="0"/>
    <n v="16"/>
    <x v="1"/>
    <s v="technology/wearables"/>
    <x v="68"/>
    <x v="966"/>
    <x v="2"/>
    <x v="8"/>
    <x v="1335"/>
    <d v="2015-12-05T22:28:22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x v="1336"/>
    <b v="0"/>
    <n v="224"/>
    <x v="1"/>
    <s v="technology/wearables"/>
    <x v="189"/>
    <x v="967"/>
    <x v="2"/>
    <x v="8"/>
    <x v="1336"/>
    <d v="2014-12-17T20:43:4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x v="1337"/>
    <b v="0"/>
    <n v="140"/>
    <x v="1"/>
    <s v="technology/wearables"/>
    <x v="190"/>
    <x v="968"/>
    <x v="2"/>
    <x v="8"/>
    <x v="1337"/>
    <d v="2017-03-03T13:51:19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x v="1338"/>
    <b v="0"/>
    <n v="15"/>
    <x v="1"/>
    <s v="technology/wearables"/>
    <x v="56"/>
    <x v="969"/>
    <x v="2"/>
    <x v="8"/>
    <x v="1338"/>
    <d v="2015-08-02T19:17:13"/>
  </r>
  <r>
    <n v="1339"/>
    <x v="1339"/>
    <s v="World's Smallest customizable Phone &amp; GPS Watch for kids !"/>
    <n v="50000"/>
    <n v="3317"/>
    <x v="1"/>
    <x v="0"/>
    <s v="USD"/>
    <n v="1418056315"/>
    <x v="1339"/>
    <b v="0"/>
    <n v="37"/>
    <x v="1"/>
    <s v="technology/wearables"/>
    <x v="113"/>
    <x v="970"/>
    <x v="2"/>
    <x v="8"/>
    <x v="1339"/>
    <d v="2014-12-08T16:31:55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x v="1340"/>
    <b v="0"/>
    <n v="0"/>
    <x v="1"/>
    <s v="technology/wearables"/>
    <x v="50"/>
    <x v="121"/>
    <x v="2"/>
    <x v="8"/>
    <x v="1340"/>
    <d v="2014-08-15T14:17:33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x v="1341"/>
    <b v="0"/>
    <n v="46"/>
    <x v="1"/>
    <s v="technology/wearables"/>
    <x v="140"/>
    <x v="971"/>
    <x v="2"/>
    <x v="8"/>
    <x v="1341"/>
    <d v="2016-10-01T14:58:37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x v="1342"/>
    <b v="0"/>
    <n v="1"/>
    <x v="1"/>
    <s v="technology/wearables"/>
    <x v="50"/>
    <x v="101"/>
    <x v="2"/>
    <x v="8"/>
    <x v="1342"/>
    <d v="2015-07-17T19:35:39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x v="1343"/>
    <b v="0"/>
    <n v="323"/>
    <x v="1"/>
    <s v="technology/wearables"/>
    <x v="21"/>
    <x v="972"/>
    <x v="2"/>
    <x v="8"/>
    <x v="1343"/>
    <d v="2016-08-19T03:59:00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x v="1344"/>
    <b v="0"/>
    <n v="139"/>
    <x v="0"/>
    <s v="publishing/nonfiction"/>
    <x v="191"/>
    <x v="291"/>
    <x v="3"/>
    <x v="9"/>
    <x v="1344"/>
    <d v="2016-06-30T18:57:1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x v="1345"/>
    <b v="0"/>
    <n v="7"/>
    <x v="0"/>
    <s v="publishing/nonfiction"/>
    <x v="105"/>
    <x v="973"/>
    <x v="3"/>
    <x v="9"/>
    <x v="1345"/>
    <d v="2014-07-14T19:32:3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x v="1346"/>
    <b v="0"/>
    <n v="149"/>
    <x v="0"/>
    <s v="publishing/nonfiction"/>
    <x v="92"/>
    <x v="974"/>
    <x v="3"/>
    <x v="9"/>
    <x v="1346"/>
    <d v="2013-06-27T01:49:11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x v="1347"/>
    <b v="0"/>
    <n v="31"/>
    <x v="0"/>
    <s v="publishing/nonfiction"/>
    <x v="21"/>
    <x v="975"/>
    <x v="3"/>
    <x v="9"/>
    <x v="1347"/>
    <d v="2015-03-07T15:18:45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x v="1348"/>
    <b v="0"/>
    <n v="26"/>
    <x v="0"/>
    <s v="publishing/nonfiction"/>
    <x v="21"/>
    <x v="976"/>
    <x v="3"/>
    <x v="9"/>
    <x v="1348"/>
    <d v="2014-12-18T12:08:53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x v="1349"/>
    <b v="0"/>
    <n v="172"/>
    <x v="0"/>
    <s v="publishing/nonfiction"/>
    <x v="142"/>
    <x v="977"/>
    <x v="3"/>
    <x v="9"/>
    <x v="1349"/>
    <d v="2015-12-16T06:59:00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x v="1350"/>
    <b v="0"/>
    <n v="78"/>
    <x v="0"/>
    <s v="publishing/nonfiction"/>
    <x v="3"/>
    <x v="199"/>
    <x v="3"/>
    <x v="9"/>
    <x v="1350"/>
    <d v="2015-12-26T00:18:54"/>
  </r>
  <r>
    <n v="1351"/>
    <x v="1351"/>
    <s v="Discover your purpose, live a more fulfilling life, leave a positive footprint on society."/>
    <n v="20000"/>
    <n v="20253"/>
    <x v="0"/>
    <x v="0"/>
    <s v="USD"/>
    <n v="1455299144"/>
    <x v="1351"/>
    <b v="0"/>
    <n v="120"/>
    <x v="0"/>
    <s v="publishing/nonfiction"/>
    <x v="7"/>
    <x v="978"/>
    <x v="3"/>
    <x v="9"/>
    <x v="1351"/>
    <d v="2016-02-12T17:45:44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x v="1352"/>
    <b v="0"/>
    <n v="227"/>
    <x v="0"/>
    <s v="publishing/nonfiction"/>
    <x v="104"/>
    <x v="979"/>
    <x v="3"/>
    <x v="9"/>
    <x v="1352"/>
    <d v="2015-09-05T03:59:00"/>
  </r>
  <r>
    <n v="1353"/>
    <x v="1353"/>
    <s v="A book that teaches aspiring writers how to get from a basic idea to a fully rewritten screenplay."/>
    <n v="1000"/>
    <n v="1336"/>
    <x v="0"/>
    <x v="0"/>
    <s v="USD"/>
    <n v="1362960000"/>
    <x v="1353"/>
    <b v="0"/>
    <n v="42"/>
    <x v="0"/>
    <s v="publishing/nonfiction"/>
    <x v="84"/>
    <x v="980"/>
    <x v="3"/>
    <x v="9"/>
    <x v="1353"/>
    <d v="2013-03-11T00:00:00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x v="1354"/>
    <b v="0"/>
    <n v="64"/>
    <x v="0"/>
    <s v="publishing/nonfiction"/>
    <x v="22"/>
    <x v="981"/>
    <x v="3"/>
    <x v="9"/>
    <x v="1354"/>
    <d v="2016-06-11T19:22:5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x v="1355"/>
    <b v="0"/>
    <n v="121"/>
    <x v="0"/>
    <s v="publishing/nonfiction"/>
    <x v="4"/>
    <x v="982"/>
    <x v="3"/>
    <x v="9"/>
    <x v="1355"/>
    <d v="2012-11-30T10:00:00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x v="1356"/>
    <b v="0"/>
    <n v="87"/>
    <x v="0"/>
    <s v="publishing/nonfiction"/>
    <x v="25"/>
    <x v="983"/>
    <x v="3"/>
    <x v="9"/>
    <x v="1356"/>
    <d v="2013-07-05T00:56:00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x v="1357"/>
    <b v="0"/>
    <n v="65"/>
    <x v="0"/>
    <s v="publishing/nonfiction"/>
    <x v="105"/>
    <x v="984"/>
    <x v="3"/>
    <x v="9"/>
    <x v="1357"/>
    <d v="2013-03-01T05:59:00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x v="1358"/>
    <b v="0"/>
    <n v="49"/>
    <x v="0"/>
    <s v="publishing/nonfiction"/>
    <x v="20"/>
    <x v="985"/>
    <x v="3"/>
    <x v="9"/>
    <x v="1358"/>
    <d v="2011-06-25T13:42:03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x v="1359"/>
    <b v="0"/>
    <n v="19"/>
    <x v="0"/>
    <s v="publishing/nonfiction"/>
    <x v="31"/>
    <x v="986"/>
    <x v="3"/>
    <x v="9"/>
    <x v="1359"/>
    <d v="2011-07-06T19:33:10"/>
  </r>
  <r>
    <n v="1360"/>
    <x v="1360"/>
    <s v="So Bad, It's Good! is a guide to finding the best films for your bad movie night."/>
    <n v="1500"/>
    <n v="2598"/>
    <x v="0"/>
    <x v="0"/>
    <s v="USD"/>
    <n v="1343943420"/>
    <x v="1360"/>
    <b v="0"/>
    <n v="81"/>
    <x v="0"/>
    <s v="publishing/nonfiction"/>
    <x v="36"/>
    <x v="987"/>
    <x v="3"/>
    <x v="9"/>
    <x v="1360"/>
    <d v="2012-08-02T21:37:00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x v="1361"/>
    <b v="0"/>
    <n v="264"/>
    <x v="0"/>
    <s v="publishing/nonfiction"/>
    <x v="9"/>
    <x v="988"/>
    <x v="3"/>
    <x v="9"/>
    <x v="1361"/>
    <d v="2014-06-21T17:12:52"/>
  </r>
  <r>
    <n v="1362"/>
    <x v="1362"/>
    <s v="The never-before-told story of Karl Barth's (first and only) journey to the United States in 1962."/>
    <n v="1000"/>
    <n v="1091"/>
    <x v="0"/>
    <x v="0"/>
    <s v="USD"/>
    <n v="1378592731"/>
    <x v="1362"/>
    <b v="0"/>
    <n v="25"/>
    <x v="0"/>
    <s v="publishing/nonfiction"/>
    <x v="15"/>
    <x v="989"/>
    <x v="3"/>
    <x v="9"/>
    <x v="1362"/>
    <d v="2013-09-07T22:25:31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x v="1363"/>
    <b v="0"/>
    <n v="5"/>
    <x v="0"/>
    <s v="publishing/nonfiction"/>
    <x v="8"/>
    <x v="375"/>
    <x v="3"/>
    <x v="9"/>
    <x v="1363"/>
    <d v="2016-02-15T07:59:00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x v="1364"/>
    <b v="0"/>
    <n v="144"/>
    <x v="0"/>
    <s v="music/rock"/>
    <x v="17"/>
    <x v="990"/>
    <x v="4"/>
    <x v="11"/>
    <x v="1364"/>
    <d v="2015-01-07T16:41:46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x v="1365"/>
    <b v="0"/>
    <n v="92"/>
    <x v="0"/>
    <s v="music/rock"/>
    <x v="8"/>
    <x v="991"/>
    <x v="4"/>
    <x v="11"/>
    <x v="1365"/>
    <d v="2015-03-16T16:35:52"/>
  </r>
  <r>
    <n v="1366"/>
    <x v="1366"/>
    <s v="A musical memorial for Alexi Petersen."/>
    <n v="7500"/>
    <n v="9486.69"/>
    <x v="0"/>
    <x v="0"/>
    <s v="USD"/>
    <n v="1417049663"/>
    <x v="1366"/>
    <b v="0"/>
    <n v="147"/>
    <x v="0"/>
    <s v="music/rock"/>
    <x v="9"/>
    <x v="992"/>
    <x v="4"/>
    <x v="11"/>
    <x v="1366"/>
    <d v="2014-11-27T00:54:23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x v="1367"/>
    <b v="0"/>
    <n v="90"/>
    <x v="0"/>
    <s v="music/rock"/>
    <x v="35"/>
    <x v="993"/>
    <x v="4"/>
    <x v="11"/>
    <x v="1367"/>
    <d v="2015-11-14T01:04:10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x v="1368"/>
    <b v="0"/>
    <n v="87"/>
    <x v="0"/>
    <s v="music/rock"/>
    <x v="38"/>
    <x v="994"/>
    <x v="4"/>
    <x v="11"/>
    <x v="1368"/>
    <d v="2015-06-15T04:34:54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x v="1369"/>
    <b v="0"/>
    <n v="406"/>
    <x v="0"/>
    <s v="music/rock"/>
    <x v="2"/>
    <x v="995"/>
    <x v="4"/>
    <x v="11"/>
    <x v="1369"/>
    <d v="2014-04-11T14:15:46"/>
  </r>
  <r>
    <n v="1370"/>
    <x v="1370"/>
    <s v="Songs about the first year of parenthood, often inappropriate for children"/>
    <n v="1500"/>
    <n v="1555"/>
    <x v="0"/>
    <x v="0"/>
    <s v="USD"/>
    <n v="1381881890"/>
    <x v="1370"/>
    <b v="0"/>
    <n v="20"/>
    <x v="0"/>
    <s v="music/rock"/>
    <x v="3"/>
    <x v="996"/>
    <x v="4"/>
    <x v="11"/>
    <x v="1370"/>
    <d v="2013-10-16T00:04:50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x v="1371"/>
    <b v="0"/>
    <n v="70"/>
    <x v="0"/>
    <s v="music/rock"/>
    <x v="13"/>
    <x v="997"/>
    <x v="4"/>
    <x v="11"/>
    <x v="1371"/>
    <d v="2015-05-07T18:12:22"/>
  </r>
  <r>
    <n v="1372"/>
    <x v="1372"/>
    <s v="Please help us raise funds to press our new CD!"/>
    <n v="500"/>
    <n v="620"/>
    <x v="0"/>
    <x v="0"/>
    <s v="USD"/>
    <n v="1342115132"/>
    <x v="1372"/>
    <b v="0"/>
    <n v="16"/>
    <x v="0"/>
    <s v="music/rock"/>
    <x v="39"/>
    <x v="998"/>
    <x v="4"/>
    <x v="11"/>
    <x v="1372"/>
    <d v="2012-07-12T17:45:32"/>
  </r>
  <r>
    <n v="1373"/>
    <x v="1373"/>
    <s v="Help Broccoli Samurai raise money to get a new van and continue bringing you the jams!"/>
    <n v="10000"/>
    <n v="10501"/>
    <x v="0"/>
    <x v="0"/>
    <s v="USD"/>
    <n v="1483138233"/>
    <x v="1373"/>
    <b v="0"/>
    <n v="52"/>
    <x v="0"/>
    <s v="music/rock"/>
    <x v="2"/>
    <x v="999"/>
    <x v="4"/>
    <x v="11"/>
    <x v="1373"/>
    <d v="2016-12-30T22:50:33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x v="1374"/>
    <b v="0"/>
    <n v="66"/>
    <x v="0"/>
    <s v="music/rock"/>
    <x v="192"/>
    <x v="1000"/>
    <x v="4"/>
    <x v="11"/>
    <x v="1374"/>
    <d v="2016-03-25T02:53:08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x v="1375"/>
    <b v="0"/>
    <n v="109"/>
    <x v="0"/>
    <s v="music/rock"/>
    <x v="193"/>
    <x v="1001"/>
    <x v="4"/>
    <x v="11"/>
    <x v="1375"/>
    <d v="2017-01-15T01:35:19"/>
  </r>
  <r>
    <n v="1376"/>
    <x v="1376"/>
    <s v="Dead Pirates are planning a second pressing of HIGHMARE LP, who wants one ?"/>
    <n v="3700"/>
    <n v="9342"/>
    <x v="0"/>
    <x v="1"/>
    <s v="GBP"/>
    <n v="1480784606"/>
    <x v="1376"/>
    <b v="0"/>
    <n v="168"/>
    <x v="0"/>
    <s v="music/rock"/>
    <x v="194"/>
    <x v="1002"/>
    <x v="4"/>
    <x v="11"/>
    <x v="1376"/>
    <d v="2016-12-03T17:03:26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x v="1377"/>
    <b v="0"/>
    <n v="31"/>
    <x v="0"/>
    <s v="music/rock"/>
    <x v="31"/>
    <x v="1003"/>
    <x v="4"/>
    <x v="11"/>
    <x v="1377"/>
    <d v="2017-02-03T04:11:00"/>
  </r>
  <r>
    <n v="1378"/>
    <x v="1378"/>
    <s v="A psychedelic post rock masterpiece!"/>
    <n v="2000"/>
    <n v="4067"/>
    <x v="0"/>
    <x v="1"/>
    <s v="GBP"/>
    <n v="1470075210"/>
    <x v="1378"/>
    <b v="0"/>
    <n v="133"/>
    <x v="0"/>
    <s v="music/rock"/>
    <x v="195"/>
    <x v="1004"/>
    <x v="4"/>
    <x v="11"/>
    <x v="1378"/>
    <d v="2016-08-01T18:13:30"/>
  </r>
  <r>
    <n v="1379"/>
    <x v="1379"/>
    <s v="---------The long-awaited debut full-length from Justin Ruddy--------"/>
    <n v="10000"/>
    <n v="11160"/>
    <x v="0"/>
    <x v="0"/>
    <s v="USD"/>
    <n v="1433504876"/>
    <x v="1379"/>
    <b v="0"/>
    <n v="151"/>
    <x v="0"/>
    <s v="music/rock"/>
    <x v="20"/>
    <x v="1005"/>
    <x v="4"/>
    <x v="11"/>
    <x v="1379"/>
    <d v="2015-06-05T11:47:56"/>
  </r>
  <r>
    <n v="1380"/>
    <x v="1380"/>
    <s v="A DIY MUSIC FESTIVAL FROM ST. LOUIS MO! Bands make their own festival, help make it legit!"/>
    <n v="25"/>
    <n v="106"/>
    <x v="0"/>
    <x v="0"/>
    <s v="USD"/>
    <n v="1433815200"/>
    <x v="1380"/>
    <b v="0"/>
    <n v="5"/>
    <x v="0"/>
    <s v="music/rock"/>
    <x v="196"/>
    <x v="1006"/>
    <x v="4"/>
    <x v="11"/>
    <x v="1380"/>
    <d v="2015-06-09T02:00:00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x v="1381"/>
    <b v="0"/>
    <n v="73"/>
    <x v="0"/>
    <s v="music/rock"/>
    <x v="13"/>
    <x v="919"/>
    <x v="4"/>
    <x v="11"/>
    <x v="1381"/>
    <d v="2016-12-29T05:08:45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x v="1382"/>
    <b v="0"/>
    <n v="148"/>
    <x v="0"/>
    <s v="music/rock"/>
    <x v="3"/>
    <x v="847"/>
    <x v="4"/>
    <x v="11"/>
    <x v="1382"/>
    <d v="2013-05-06T19:12:16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x v="1383"/>
    <b v="0"/>
    <n v="93"/>
    <x v="0"/>
    <s v="music/rock"/>
    <x v="197"/>
    <x v="1007"/>
    <x v="4"/>
    <x v="11"/>
    <x v="1383"/>
    <d v="2016-12-23T01:47:58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x v="1384"/>
    <b v="0"/>
    <n v="63"/>
    <x v="0"/>
    <s v="music/rock"/>
    <x v="39"/>
    <x v="1008"/>
    <x v="4"/>
    <x v="11"/>
    <x v="1384"/>
    <d v="2015-07-05T17:38:42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x v="1385"/>
    <b v="0"/>
    <n v="134"/>
    <x v="0"/>
    <s v="music/rock"/>
    <x v="5"/>
    <x v="1009"/>
    <x v="4"/>
    <x v="11"/>
    <x v="1385"/>
    <d v="2016-04-29T12:11:00"/>
  </r>
  <r>
    <n v="1386"/>
    <x v="1386"/>
    <s v="We are a classic hard rock/heavy metal band just trying to keep rock alive!"/>
    <n v="400"/>
    <n v="875"/>
    <x v="0"/>
    <x v="0"/>
    <s v="USD"/>
    <n v="1438183889"/>
    <x v="1386"/>
    <b v="0"/>
    <n v="14"/>
    <x v="0"/>
    <s v="music/rock"/>
    <x v="198"/>
    <x v="368"/>
    <x v="4"/>
    <x v="11"/>
    <x v="1386"/>
    <d v="2015-07-29T15:31:29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x v="1387"/>
    <b v="0"/>
    <n v="78"/>
    <x v="0"/>
    <s v="music/rock"/>
    <x v="0"/>
    <x v="1010"/>
    <x v="4"/>
    <x v="11"/>
    <x v="1387"/>
    <d v="2015-06-03T04:30:00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x v="1388"/>
    <b v="0"/>
    <n v="112"/>
    <x v="0"/>
    <s v="music/rock"/>
    <x v="165"/>
    <x v="1011"/>
    <x v="4"/>
    <x v="11"/>
    <x v="1388"/>
    <d v="2016-10-17T16:14:00"/>
  </r>
  <r>
    <n v="1389"/>
    <x v="1389"/>
    <s v="Help fund the pressing of DANCEHALL's first record by pre-ordering it in advance!!!"/>
    <n v="500"/>
    <n v="727"/>
    <x v="0"/>
    <x v="1"/>
    <s v="GBP"/>
    <n v="1471087957"/>
    <x v="1389"/>
    <b v="0"/>
    <n v="34"/>
    <x v="0"/>
    <s v="music/rock"/>
    <x v="14"/>
    <x v="1012"/>
    <x v="4"/>
    <x v="11"/>
    <x v="1389"/>
    <d v="2016-08-13T11:32:37"/>
  </r>
  <r>
    <n v="1390"/>
    <x v="1390"/>
    <s v="Breakout Artist Management will be working with us on a brand new music video and we need your help!"/>
    <n v="2800"/>
    <n v="3055"/>
    <x v="0"/>
    <x v="0"/>
    <s v="USD"/>
    <n v="1430154720"/>
    <x v="1390"/>
    <b v="0"/>
    <n v="19"/>
    <x v="0"/>
    <s v="music/rock"/>
    <x v="15"/>
    <x v="1013"/>
    <x v="4"/>
    <x v="11"/>
    <x v="1390"/>
    <d v="2015-04-27T17:12:00"/>
  </r>
  <r>
    <n v="1391"/>
    <x v="1391"/>
    <s v="With the money donated through this project we intend on investing in sound equipment for live shows"/>
    <n v="500"/>
    <n v="551"/>
    <x v="0"/>
    <x v="0"/>
    <s v="USD"/>
    <n v="1440219540"/>
    <x v="1391"/>
    <b v="0"/>
    <n v="13"/>
    <x v="0"/>
    <s v="music/rock"/>
    <x v="5"/>
    <x v="1014"/>
    <x v="4"/>
    <x v="11"/>
    <x v="1391"/>
    <d v="2015-08-22T04:59:00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x v="1392"/>
    <b v="0"/>
    <n v="104"/>
    <x v="0"/>
    <s v="music/rock"/>
    <x v="35"/>
    <x v="1015"/>
    <x v="4"/>
    <x v="11"/>
    <x v="1392"/>
    <d v="2016-03-03T03:43:06"/>
  </r>
  <r>
    <n v="1393"/>
    <x v="1393"/>
    <s v="Rock n' Roll tales of our times"/>
    <n v="10000"/>
    <n v="10235"/>
    <x v="0"/>
    <x v="0"/>
    <s v="USD"/>
    <n v="1470068523"/>
    <x v="1393"/>
    <b v="0"/>
    <n v="52"/>
    <x v="0"/>
    <s v="music/rock"/>
    <x v="21"/>
    <x v="1016"/>
    <x v="4"/>
    <x v="11"/>
    <x v="1393"/>
    <d v="2016-08-01T16:22:03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x v="1394"/>
    <b v="0"/>
    <n v="17"/>
    <x v="0"/>
    <s v="music/rock"/>
    <x v="108"/>
    <x v="1017"/>
    <x v="4"/>
    <x v="11"/>
    <x v="1394"/>
    <d v="2017-03-01T03:00:00"/>
  </r>
  <r>
    <n v="1395"/>
    <x v="1395"/>
    <s v="Help Quiet Oaks record their debut album!!!"/>
    <n v="3500"/>
    <n v="3916"/>
    <x v="0"/>
    <x v="0"/>
    <s v="USD"/>
    <n v="1484430481"/>
    <x v="1395"/>
    <b v="0"/>
    <n v="82"/>
    <x v="0"/>
    <s v="music/rock"/>
    <x v="20"/>
    <x v="1018"/>
    <x v="4"/>
    <x v="11"/>
    <x v="1395"/>
    <d v="2017-01-14T21:48:0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x v="1396"/>
    <b v="0"/>
    <n v="73"/>
    <x v="0"/>
    <s v="music/rock"/>
    <x v="13"/>
    <x v="1019"/>
    <x v="4"/>
    <x v="11"/>
    <x v="1396"/>
    <d v="2015-02-13T23:58:02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x v="1397"/>
    <b v="0"/>
    <n v="158"/>
    <x v="0"/>
    <s v="music/rock"/>
    <x v="35"/>
    <x v="1020"/>
    <x v="4"/>
    <x v="11"/>
    <x v="1397"/>
    <d v="2016-10-27T21:19:00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x v="1398"/>
    <b v="0"/>
    <n v="65"/>
    <x v="0"/>
    <s v="music/rock"/>
    <x v="5"/>
    <x v="1021"/>
    <x v="4"/>
    <x v="11"/>
    <x v="1398"/>
    <d v="2016-07-05T20:58:54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x v="1399"/>
    <b v="0"/>
    <n v="184"/>
    <x v="0"/>
    <s v="music/rock"/>
    <x v="9"/>
    <x v="1022"/>
    <x v="4"/>
    <x v="11"/>
    <x v="1399"/>
    <d v="2014-10-07T00:06:13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x v="1400"/>
    <b v="0"/>
    <n v="34"/>
    <x v="0"/>
    <s v="music/rock"/>
    <x v="23"/>
    <x v="1023"/>
    <x v="4"/>
    <x v="11"/>
    <x v="1400"/>
    <d v="2016-06-12T05:30:00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x v="1401"/>
    <b v="0"/>
    <n v="240"/>
    <x v="0"/>
    <s v="music/rock"/>
    <x v="199"/>
    <x v="246"/>
    <x v="4"/>
    <x v="11"/>
    <x v="1401"/>
    <d v="2013-05-26T23:54:34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x v="1402"/>
    <b v="0"/>
    <n v="113"/>
    <x v="0"/>
    <s v="music/rock"/>
    <x v="15"/>
    <x v="1024"/>
    <x v="4"/>
    <x v="11"/>
    <x v="1402"/>
    <d v="2015-05-01T00:16:5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x v="1403"/>
    <b v="0"/>
    <n v="66"/>
    <x v="0"/>
    <s v="music/rock"/>
    <x v="33"/>
    <x v="1025"/>
    <x v="4"/>
    <x v="11"/>
    <x v="1403"/>
    <d v="2013-07-26T01:30:35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x v="1404"/>
    <b v="1"/>
    <n v="5"/>
    <x v="1"/>
    <s v="publishing/translations"/>
    <x v="53"/>
    <x v="1026"/>
    <x v="3"/>
    <x v="22"/>
    <x v="1404"/>
    <d v="2015-02-22T12:14:45"/>
  </r>
  <r>
    <n v="1405"/>
    <x v="1405"/>
    <s v="Will more people read the Bible if it were translated into Emoticons?"/>
    <n v="25000"/>
    <n v="105"/>
    <x v="2"/>
    <x v="0"/>
    <s v="USD"/>
    <n v="1417195201"/>
    <x v="1405"/>
    <b v="1"/>
    <n v="17"/>
    <x v="1"/>
    <s v="publishing/translations"/>
    <x v="50"/>
    <x v="1027"/>
    <x v="3"/>
    <x v="22"/>
    <x v="1405"/>
    <d v="2014-11-28T17:20:01"/>
  </r>
  <r>
    <n v="1406"/>
    <x v="1406"/>
    <s v="The White coat and the battle dress uniform"/>
    <n v="12000"/>
    <n v="15"/>
    <x v="2"/>
    <x v="13"/>
    <s v="EUR"/>
    <n v="1449914400"/>
    <x v="1406"/>
    <b v="0"/>
    <n v="3"/>
    <x v="1"/>
    <s v="publishing/translations"/>
    <x v="50"/>
    <x v="144"/>
    <x v="3"/>
    <x v="22"/>
    <x v="1406"/>
    <d v="2015-12-12T10:00:00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x v="1407"/>
    <b v="0"/>
    <n v="2"/>
    <x v="1"/>
    <s v="publishing/translations"/>
    <x v="60"/>
    <x v="501"/>
    <x v="3"/>
    <x v="22"/>
    <x v="1407"/>
    <d v="2014-08-12T12:52:58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x v="1408"/>
    <b v="0"/>
    <n v="6"/>
    <x v="1"/>
    <s v="publishing/translations"/>
    <x v="113"/>
    <x v="1028"/>
    <x v="3"/>
    <x v="22"/>
    <x v="1408"/>
    <d v="2015-11-13T21:55:56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x v="1409"/>
    <b v="0"/>
    <n v="0"/>
    <x v="1"/>
    <s v="publishing/translations"/>
    <x v="50"/>
    <x v="121"/>
    <x v="3"/>
    <x v="22"/>
    <x v="1409"/>
    <d v="2015-01-01T04:12:15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x v="1410"/>
    <b v="0"/>
    <n v="1"/>
    <x v="1"/>
    <s v="publishing/translations"/>
    <x v="50"/>
    <x v="120"/>
    <x v="3"/>
    <x v="22"/>
    <x v="1410"/>
    <d v="2016-06-03T07:38:40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x v="1411"/>
    <b v="0"/>
    <n v="3"/>
    <x v="1"/>
    <s v="publishing/translations"/>
    <x v="50"/>
    <x v="1029"/>
    <x v="3"/>
    <x v="22"/>
    <x v="1411"/>
    <d v="2015-02-06T01:25:00"/>
  </r>
  <r>
    <n v="1412"/>
    <x v="1412"/>
    <s v="â€œClimbing Silver!â€- An English translation of the Young Adult Shogi novella"/>
    <n v="7000"/>
    <n v="320"/>
    <x v="2"/>
    <x v="0"/>
    <s v="USD"/>
    <n v="1417656699"/>
    <x v="1412"/>
    <b v="0"/>
    <n v="13"/>
    <x v="1"/>
    <s v="publishing/translations"/>
    <x v="62"/>
    <x v="1030"/>
    <x v="3"/>
    <x v="22"/>
    <x v="1412"/>
    <d v="2014-12-04T01:31:39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x v="1413"/>
    <b v="0"/>
    <n v="1"/>
    <x v="1"/>
    <s v="publishing/translations"/>
    <x v="62"/>
    <x v="101"/>
    <x v="3"/>
    <x v="22"/>
    <x v="1413"/>
    <d v="2016-02-20T10:29:30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x v="1414"/>
    <b v="0"/>
    <n v="1"/>
    <x v="1"/>
    <s v="publishing/translations"/>
    <x v="50"/>
    <x v="120"/>
    <x v="3"/>
    <x v="22"/>
    <x v="1414"/>
    <d v="2017-01-03T06:04:27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x v="1415"/>
    <b v="0"/>
    <n v="9"/>
    <x v="1"/>
    <s v="publishing/translations"/>
    <x v="82"/>
    <x v="1031"/>
    <x v="3"/>
    <x v="22"/>
    <x v="1415"/>
    <d v="2015-08-16T16:13:11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x v="1416"/>
    <b v="0"/>
    <n v="0"/>
    <x v="1"/>
    <s v="publishing/translations"/>
    <x v="50"/>
    <x v="121"/>
    <x v="3"/>
    <x v="22"/>
    <x v="1416"/>
    <d v="2015-11-21T23:13:39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x v="1417"/>
    <b v="0"/>
    <n v="2"/>
    <x v="1"/>
    <s v="publishing/translations"/>
    <x v="60"/>
    <x v="440"/>
    <x v="3"/>
    <x v="22"/>
    <x v="1417"/>
    <d v="2015-09-15T11:11:00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x v="1418"/>
    <b v="0"/>
    <n v="1"/>
    <x v="1"/>
    <s v="publishing/translations"/>
    <x v="50"/>
    <x v="1032"/>
    <x v="3"/>
    <x v="22"/>
    <x v="1418"/>
    <d v="2016-02-25T10:57:14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x v="1419"/>
    <b v="0"/>
    <n v="10"/>
    <x v="1"/>
    <s v="publishing/translations"/>
    <x v="113"/>
    <x v="884"/>
    <x v="3"/>
    <x v="22"/>
    <x v="1419"/>
    <d v="2016-10-09T10:56:59"/>
  </r>
  <r>
    <n v="1420"/>
    <x v="1420"/>
    <s v="Help me butcher Shakespeare in a satirical fashion."/>
    <n v="110"/>
    <n v="3"/>
    <x v="2"/>
    <x v="0"/>
    <s v="USD"/>
    <n v="1467129686"/>
    <x v="1420"/>
    <b v="0"/>
    <n v="3"/>
    <x v="1"/>
    <s v="publishing/translations"/>
    <x v="56"/>
    <x v="120"/>
    <x v="3"/>
    <x v="22"/>
    <x v="1420"/>
    <d v="2016-06-28T16:01:26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x v="1421"/>
    <b v="0"/>
    <n v="2"/>
    <x v="1"/>
    <s v="publishing/translations"/>
    <x v="50"/>
    <x v="101"/>
    <x v="3"/>
    <x v="22"/>
    <x v="1421"/>
    <d v="2015-02-08T21:58:29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x v="1422"/>
    <b v="0"/>
    <n v="2"/>
    <x v="1"/>
    <s v="publishing/translations"/>
    <x v="50"/>
    <x v="31"/>
    <x v="3"/>
    <x v="22"/>
    <x v="1422"/>
    <d v="2016-09-21T05:45:04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x v="1423"/>
    <b v="0"/>
    <n v="1"/>
    <x v="1"/>
    <s v="publishing/translations"/>
    <x v="50"/>
    <x v="101"/>
    <x v="3"/>
    <x v="22"/>
    <x v="1423"/>
    <d v="2016-01-01T08:38:51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x v="1424"/>
    <b v="0"/>
    <n v="14"/>
    <x v="1"/>
    <s v="publishing/translations"/>
    <x v="68"/>
    <x v="1033"/>
    <x v="3"/>
    <x v="22"/>
    <x v="1424"/>
    <d v="2016-11-15T18:13: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x v="1425"/>
    <b v="0"/>
    <n v="0"/>
    <x v="1"/>
    <s v="publishing/translations"/>
    <x v="50"/>
    <x v="121"/>
    <x v="3"/>
    <x v="22"/>
    <x v="1425"/>
    <d v="2015-04-29T03:09:19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x v="1426"/>
    <b v="0"/>
    <n v="0"/>
    <x v="1"/>
    <s v="publishing/translations"/>
    <x v="50"/>
    <x v="121"/>
    <x v="3"/>
    <x v="22"/>
    <x v="1426"/>
    <d v="2015-08-24T09:22:00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x v="1427"/>
    <b v="0"/>
    <n v="4"/>
    <x v="1"/>
    <s v="publishing/translations"/>
    <x v="59"/>
    <x v="1034"/>
    <x v="3"/>
    <x v="22"/>
    <x v="1427"/>
    <d v="2016-09-18T20:26:25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x v="1428"/>
    <b v="0"/>
    <n v="3"/>
    <x v="1"/>
    <s v="publishing/translations"/>
    <x v="62"/>
    <x v="2"/>
    <x v="3"/>
    <x v="22"/>
    <x v="1428"/>
    <d v="2016-04-02T08:06:57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x v="1429"/>
    <b v="0"/>
    <n v="0"/>
    <x v="1"/>
    <s v="publishing/translations"/>
    <x v="50"/>
    <x v="121"/>
    <x v="3"/>
    <x v="22"/>
    <x v="1429"/>
    <d v="2015-04-10T01:27: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x v="1430"/>
    <b v="0"/>
    <n v="5"/>
    <x v="1"/>
    <s v="publishing/translations"/>
    <x v="59"/>
    <x v="128"/>
    <x v="3"/>
    <x v="22"/>
    <x v="1430"/>
    <d v="2014-12-19T19:31:28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x v="1431"/>
    <b v="0"/>
    <n v="47"/>
    <x v="1"/>
    <s v="publishing/translations"/>
    <x v="188"/>
    <x v="1035"/>
    <x v="3"/>
    <x v="22"/>
    <x v="1431"/>
    <d v="2015-11-26T06:03:36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x v="1432"/>
    <b v="0"/>
    <n v="0"/>
    <x v="1"/>
    <s v="publishing/translations"/>
    <x v="50"/>
    <x v="121"/>
    <x v="3"/>
    <x v="22"/>
    <x v="1432"/>
    <d v="2015-07-20T18:43:48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x v="1433"/>
    <b v="0"/>
    <n v="10"/>
    <x v="1"/>
    <s v="publishing/translations"/>
    <x v="113"/>
    <x v="1036"/>
    <x v="3"/>
    <x v="22"/>
    <x v="1433"/>
    <d v="2016-12-10T11:00:00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x v="1434"/>
    <b v="0"/>
    <n v="11"/>
    <x v="1"/>
    <s v="publishing/translations"/>
    <x v="54"/>
    <x v="1037"/>
    <x v="3"/>
    <x v="22"/>
    <x v="1434"/>
    <d v="2015-06-08T15:00:00"/>
  </r>
  <r>
    <n v="1435"/>
    <x v="1435"/>
    <s v="English translation of the first book from a sword and sorcery Fantasy trilogy, by Paolo Parente"/>
    <n v="15000"/>
    <n v="15"/>
    <x v="2"/>
    <x v="13"/>
    <s v="EUR"/>
    <n v="1444589020"/>
    <x v="1435"/>
    <b v="0"/>
    <n v="2"/>
    <x v="1"/>
    <s v="publishing/translations"/>
    <x v="50"/>
    <x v="501"/>
    <x v="3"/>
    <x v="22"/>
    <x v="1435"/>
    <d v="2015-10-11T18:43:40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x v="1436"/>
    <b v="0"/>
    <n v="2"/>
    <x v="1"/>
    <s v="publishing/translations"/>
    <x v="60"/>
    <x v="1038"/>
    <x v="3"/>
    <x v="22"/>
    <x v="1436"/>
    <d v="2016-02-21T08:24:17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x v="1437"/>
    <b v="0"/>
    <n v="22"/>
    <x v="1"/>
    <s v="publishing/translations"/>
    <x v="117"/>
    <x v="1039"/>
    <x v="3"/>
    <x v="22"/>
    <x v="1437"/>
    <d v="2014-07-13T04:59:00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x v="1438"/>
    <b v="0"/>
    <n v="8"/>
    <x v="1"/>
    <s v="publishing/translations"/>
    <x v="56"/>
    <x v="753"/>
    <x v="3"/>
    <x v="22"/>
    <x v="1438"/>
    <d v="2016-04-27T13:55:00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x v="1439"/>
    <b v="0"/>
    <n v="6"/>
    <x v="1"/>
    <s v="publishing/translations"/>
    <x v="113"/>
    <x v="179"/>
    <x v="3"/>
    <x v="22"/>
    <x v="1439"/>
    <d v="2015-03-07T19:55:01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x v="1440"/>
    <b v="0"/>
    <n v="1"/>
    <x v="1"/>
    <s v="publishing/translations"/>
    <x v="50"/>
    <x v="120"/>
    <x v="3"/>
    <x v="22"/>
    <x v="1440"/>
    <d v="2016-05-26T17:57:43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x v="1441"/>
    <b v="0"/>
    <n v="3"/>
    <x v="1"/>
    <s v="publishing/translations"/>
    <x v="60"/>
    <x v="1040"/>
    <x v="3"/>
    <x v="22"/>
    <x v="1441"/>
    <d v="2015-09-11T18:22:49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x v="1442"/>
    <b v="0"/>
    <n v="0"/>
    <x v="1"/>
    <s v="publishing/translations"/>
    <x v="50"/>
    <x v="121"/>
    <x v="3"/>
    <x v="22"/>
    <x v="1442"/>
    <d v="2016-05-25T15:29:18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x v="1443"/>
    <b v="0"/>
    <n v="0"/>
    <x v="1"/>
    <s v="publishing/translations"/>
    <x v="50"/>
    <x v="121"/>
    <x v="3"/>
    <x v="22"/>
    <x v="1443"/>
    <d v="2017-01-02T22:13:29"/>
  </r>
  <r>
    <n v="1444"/>
    <x v="1444"/>
    <s v="We as a successfull german stock market newsletter publisher want expand in the US market!"/>
    <n v="4950"/>
    <n v="0"/>
    <x v="2"/>
    <x v="12"/>
    <s v="EUR"/>
    <n v="1442091462"/>
    <x v="1444"/>
    <b v="0"/>
    <n v="0"/>
    <x v="1"/>
    <s v="publishing/translations"/>
    <x v="50"/>
    <x v="121"/>
    <x v="3"/>
    <x v="22"/>
    <x v="1444"/>
    <d v="2015-09-12T20:57:4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x v="1445"/>
    <b v="0"/>
    <n v="0"/>
    <x v="1"/>
    <s v="publishing/translations"/>
    <x v="50"/>
    <x v="121"/>
    <x v="3"/>
    <x v="22"/>
    <x v="1445"/>
    <d v="2015-06-14T13:00:55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x v="1446"/>
    <b v="0"/>
    <n v="0"/>
    <x v="1"/>
    <s v="publishing/translations"/>
    <x v="50"/>
    <x v="121"/>
    <x v="3"/>
    <x v="22"/>
    <x v="1446"/>
    <d v="2016-04-21T10:44:38"/>
  </r>
  <r>
    <n v="1447"/>
    <x v="1447"/>
    <s v="I'm creating a dictionary of multiple Indian languages."/>
    <n v="500000"/>
    <n v="75"/>
    <x v="2"/>
    <x v="0"/>
    <s v="USD"/>
    <n v="1467999134"/>
    <x v="1447"/>
    <b v="0"/>
    <n v="3"/>
    <x v="1"/>
    <s v="publishing/translations"/>
    <x v="50"/>
    <x v="380"/>
    <x v="3"/>
    <x v="22"/>
    <x v="1447"/>
    <d v="2016-07-08T17:32:14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x v="1448"/>
    <b v="0"/>
    <n v="0"/>
    <x v="1"/>
    <s v="publishing/translations"/>
    <x v="50"/>
    <x v="121"/>
    <x v="3"/>
    <x v="22"/>
    <x v="1448"/>
    <d v="2015-05-22T05:25:00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x v="1449"/>
    <b v="0"/>
    <n v="0"/>
    <x v="1"/>
    <s v="publishing/translations"/>
    <x v="50"/>
    <x v="121"/>
    <x v="3"/>
    <x v="22"/>
    <x v="1449"/>
    <d v="2015-05-10T19:28:25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x v="1450"/>
    <b v="0"/>
    <n v="1"/>
    <x v="1"/>
    <s v="publishing/translations"/>
    <x v="50"/>
    <x v="120"/>
    <x v="3"/>
    <x v="22"/>
    <x v="1450"/>
    <d v="2016-02-20T04:06:37"/>
  </r>
  <r>
    <n v="1451"/>
    <x v="1451"/>
    <s v="Modern Literal Translation of the Torah in English and Russian with sub-linear and interlinear layout."/>
    <n v="18950"/>
    <n v="2"/>
    <x v="1"/>
    <x v="0"/>
    <s v="USD"/>
    <n v="1416355259"/>
    <x v="1451"/>
    <b v="0"/>
    <n v="2"/>
    <x v="1"/>
    <s v="publishing/translations"/>
    <x v="50"/>
    <x v="120"/>
    <x v="3"/>
    <x v="22"/>
    <x v="1451"/>
    <d v="2014-11-19T00:00:59"/>
  </r>
  <r>
    <n v="1452"/>
    <x v="1452"/>
    <s v="I am gathering rare, out-of-print Judo books for preservation, translation and sharing."/>
    <n v="14000"/>
    <n v="0"/>
    <x v="1"/>
    <x v="0"/>
    <s v="USD"/>
    <n v="1406566363"/>
    <x v="1452"/>
    <b v="0"/>
    <n v="0"/>
    <x v="1"/>
    <s v="publishing/translations"/>
    <x v="50"/>
    <x v="121"/>
    <x v="3"/>
    <x v="22"/>
    <x v="1452"/>
    <d v="2014-07-28T16:52:43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x v="1453"/>
    <b v="0"/>
    <n v="0"/>
    <x v="1"/>
    <s v="publishing/translations"/>
    <x v="50"/>
    <x v="121"/>
    <x v="3"/>
    <x v="22"/>
    <x v="1453"/>
    <d v="2017-04-15T15:42:27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x v="1454"/>
    <b v="0"/>
    <n v="1"/>
    <x v="1"/>
    <s v="publishing/translations"/>
    <x v="60"/>
    <x v="2"/>
    <x v="3"/>
    <x v="22"/>
    <x v="1454"/>
    <d v="2016-04-24T21:59:00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x v="1455"/>
    <b v="0"/>
    <n v="7"/>
    <x v="1"/>
    <s v="publishing/translations"/>
    <x v="57"/>
    <x v="1041"/>
    <x v="3"/>
    <x v="22"/>
    <x v="1455"/>
    <d v="2014-09-05T13:39:00"/>
  </r>
  <r>
    <n v="1456"/>
    <x v="1456"/>
    <s v="English Version of my auto-published novel"/>
    <n v="5000"/>
    <n v="145"/>
    <x v="1"/>
    <x v="13"/>
    <s v="EUR"/>
    <n v="1483459365"/>
    <x v="1456"/>
    <b v="0"/>
    <n v="3"/>
    <x v="1"/>
    <s v="publishing/translations"/>
    <x v="56"/>
    <x v="1042"/>
    <x v="3"/>
    <x v="22"/>
    <x v="1456"/>
    <d v="2017-01-03T16:02:45"/>
  </r>
  <r>
    <n v="1457"/>
    <x v="1457"/>
    <s v="Age is more than just a number, I hope your younger than you feel."/>
    <n v="6000"/>
    <n v="0"/>
    <x v="1"/>
    <x v="0"/>
    <s v="USD"/>
    <n v="1447281044"/>
    <x v="1457"/>
    <b v="0"/>
    <n v="0"/>
    <x v="1"/>
    <s v="publishing/translations"/>
    <x v="50"/>
    <x v="121"/>
    <x v="3"/>
    <x v="22"/>
    <x v="1457"/>
    <d v="2015-11-11T22:30:44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x v="1458"/>
    <b v="0"/>
    <n v="0"/>
    <x v="1"/>
    <s v="publishing/translations"/>
    <x v="50"/>
    <x v="121"/>
    <x v="3"/>
    <x v="22"/>
    <x v="1458"/>
    <d v="2014-08-11T04:00:00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x v="1459"/>
    <b v="0"/>
    <n v="0"/>
    <x v="1"/>
    <s v="publishing/translations"/>
    <x v="50"/>
    <x v="121"/>
    <x v="3"/>
    <x v="22"/>
    <x v="1459"/>
    <d v="2015-12-02T17:25:00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x v="1460"/>
    <b v="0"/>
    <n v="0"/>
    <x v="1"/>
    <s v="publishing/translations"/>
    <x v="50"/>
    <x v="121"/>
    <x v="3"/>
    <x v="22"/>
    <x v="1460"/>
    <d v="2014-11-30T23:45:00"/>
  </r>
  <r>
    <n v="1461"/>
    <x v="1461"/>
    <s v="Series 2 of Relatively Prime, a podcast of stories from the Mathematical Domain"/>
    <n v="15000"/>
    <n v="15186.69"/>
    <x v="0"/>
    <x v="0"/>
    <s v="USD"/>
    <n v="1413849600"/>
    <x v="1461"/>
    <b v="1"/>
    <n v="340"/>
    <x v="0"/>
    <s v="publishing/radio &amp; podcasts"/>
    <x v="7"/>
    <x v="1043"/>
    <x v="3"/>
    <x v="23"/>
    <x v="1461"/>
    <d v="2014-10-21T00:00:00"/>
  </r>
  <r>
    <n v="1462"/>
    <x v="1462"/>
    <s v="A new radio show focused on short fiction produced by Louisville Public Media"/>
    <n v="4000"/>
    <n v="4340.7"/>
    <x v="0"/>
    <x v="0"/>
    <s v="USD"/>
    <n v="1365609271"/>
    <x v="1462"/>
    <b v="1"/>
    <n v="150"/>
    <x v="0"/>
    <s v="publishing/radio &amp; podcasts"/>
    <x v="15"/>
    <x v="1044"/>
    <x v="3"/>
    <x v="23"/>
    <x v="1462"/>
    <d v="2013-04-10T15:54:31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x v="1463"/>
    <b v="1"/>
    <n v="25"/>
    <x v="0"/>
    <s v="publishing/radio &amp; podcasts"/>
    <x v="34"/>
    <x v="1045"/>
    <x v="3"/>
    <x v="23"/>
    <x v="1463"/>
    <d v="2013-04-07T20:52:18"/>
  </r>
  <r>
    <n v="1464"/>
    <x v="1464"/>
    <s v="The Best Science Media on the Web"/>
    <n v="5000"/>
    <n v="8160"/>
    <x v="0"/>
    <x v="0"/>
    <s v="USD"/>
    <n v="1361029958"/>
    <x v="1464"/>
    <b v="1"/>
    <n v="234"/>
    <x v="0"/>
    <s v="publishing/radio &amp; podcasts"/>
    <x v="200"/>
    <x v="1046"/>
    <x v="3"/>
    <x v="23"/>
    <x v="1464"/>
    <d v="2013-02-16T15:52:38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x v="1465"/>
    <b v="1"/>
    <n v="2602"/>
    <x v="0"/>
    <s v="publishing/radio &amp; podcasts"/>
    <x v="201"/>
    <x v="1047"/>
    <x v="3"/>
    <x v="23"/>
    <x v="1465"/>
    <d v="2012-03-22T03:00:00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x v="1466"/>
    <b v="1"/>
    <n v="248"/>
    <x v="0"/>
    <s v="publishing/radio &amp; podcasts"/>
    <x v="29"/>
    <x v="1048"/>
    <x v="3"/>
    <x v="23"/>
    <x v="1466"/>
    <d v="2016-01-12T05:00:00"/>
  </r>
  <r>
    <n v="1467"/>
    <x v="1467"/>
    <s v="We are a new Spanish language podcast telling uniquely Latin American stories."/>
    <n v="40000"/>
    <n v="46032"/>
    <x v="0"/>
    <x v="0"/>
    <s v="USD"/>
    <n v="1332699285"/>
    <x v="1467"/>
    <b v="1"/>
    <n v="600"/>
    <x v="0"/>
    <s v="publishing/radio &amp; podcasts"/>
    <x v="41"/>
    <x v="1049"/>
    <x v="3"/>
    <x v="23"/>
    <x v="1467"/>
    <d v="2012-03-25T18:14:45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x v="1468"/>
    <b v="1"/>
    <n v="293"/>
    <x v="0"/>
    <s v="publishing/radio &amp; podcasts"/>
    <x v="21"/>
    <x v="1050"/>
    <x v="3"/>
    <x v="23"/>
    <x v="1468"/>
    <d v="2011-06-12T00:20:49"/>
  </r>
  <r>
    <n v="1469"/>
    <x v="1469"/>
    <s v="Get the inside edge on the stories that connect Americans to the world -- in your ear every week."/>
    <n v="44250"/>
    <n v="47978"/>
    <x v="0"/>
    <x v="0"/>
    <s v="USD"/>
    <n v="1360938109"/>
    <x v="1469"/>
    <b v="1"/>
    <n v="321"/>
    <x v="0"/>
    <s v="publishing/radio &amp; podcasts"/>
    <x v="29"/>
    <x v="1051"/>
    <x v="3"/>
    <x v="23"/>
    <x v="1469"/>
    <d v="2013-02-15T14:21:49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x v="1470"/>
    <b v="1"/>
    <n v="81"/>
    <x v="0"/>
    <s v="publishing/radio &amp; podcasts"/>
    <x v="105"/>
    <x v="1052"/>
    <x v="3"/>
    <x v="23"/>
    <x v="1470"/>
    <d v="2012-12-28T19:51:0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x v="1471"/>
    <b v="1"/>
    <n v="343"/>
    <x v="0"/>
    <s v="publishing/radio &amp; podcasts"/>
    <x v="3"/>
    <x v="1053"/>
    <x v="3"/>
    <x v="23"/>
    <x v="1471"/>
    <d v="2015-04-09T22:58:54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x v="1472"/>
    <b v="1"/>
    <n v="336"/>
    <x v="0"/>
    <s v="publishing/radio &amp; podcasts"/>
    <x v="86"/>
    <x v="1054"/>
    <x v="3"/>
    <x v="23"/>
    <x v="1472"/>
    <d v="2013-10-16T13:01:43"/>
  </r>
  <r>
    <n v="1473"/>
    <x v="1473"/>
    <s v="Public Radio Project"/>
    <n v="1500"/>
    <n v="1807.74"/>
    <x v="0"/>
    <x v="0"/>
    <s v="USD"/>
    <n v="1330644639"/>
    <x v="1473"/>
    <b v="1"/>
    <n v="47"/>
    <x v="0"/>
    <s v="publishing/radio &amp; podcasts"/>
    <x v="10"/>
    <x v="1055"/>
    <x v="3"/>
    <x v="23"/>
    <x v="1473"/>
    <d v="2012-03-01T23:30:39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x v="1474"/>
    <b v="1"/>
    <n v="76"/>
    <x v="0"/>
    <s v="publishing/radio &amp; podcasts"/>
    <x v="20"/>
    <x v="1056"/>
    <x v="3"/>
    <x v="23"/>
    <x v="1474"/>
    <d v="2013-09-13T17:28:12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x v="1475"/>
    <b v="1"/>
    <n v="441"/>
    <x v="0"/>
    <s v="publishing/radio &amp; podcasts"/>
    <x v="192"/>
    <x v="1057"/>
    <x v="3"/>
    <x v="23"/>
    <x v="1475"/>
    <d v="2014-12-20T04:59:00"/>
  </r>
  <r>
    <n v="1476"/>
    <x v="1476"/>
    <s v="The Comedy Button is a brand new nerd pop culture podcast with weekly video sketches."/>
    <n v="6000"/>
    <n v="39693.279999999999"/>
    <x v="0"/>
    <x v="0"/>
    <s v="USD"/>
    <n v="1315616422"/>
    <x v="1476"/>
    <b v="1"/>
    <n v="916"/>
    <x v="0"/>
    <s v="publishing/radio &amp; podcasts"/>
    <x v="202"/>
    <x v="1058"/>
    <x v="3"/>
    <x v="23"/>
    <x v="1476"/>
    <d v="2011-09-10T01:00:22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x v="1477"/>
    <b v="1"/>
    <n v="369"/>
    <x v="0"/>
    <s v="publishing/radio &amp; podcasts"/>
    <x v="38"/>
    <x v="1059"/>
    <x v="3"/>
    <x v="23"/>
    <x v="1477"/>
    <d v="2011-12-23T03:00:00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x v="1478"/>
    <b v="1"/>
    <n v="20242"/>
    <x v="0"/>
    <s v="publishing/radio &amp; podcasts"/>
    <x v="203"/>
    <x v="1060"/>
    <x v="3"/>
    <x v="23"/>
    <x v="1478"/>
    <d v="2013-05-14T20:55:1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x v="1479"/>
    <b v="1"/>
    <n v="71"/>
    <x v="0"/>
    <s v="publishing/radio &amp; podcasts"/>
    <x v="0"/>
    <x v="1061"/>
    <x v="3"/>
    <x v="23"/>
    <x v="1479"/>
    <d v="2014-05-10T03:59:00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x v="1480"/>
    <b v="1"/>
    <n v="635"/>
    <x v="0"/>
    <s v="publishing/radio &amp; podcasts"/>
    <x v="16"/>
    <x v="1062"/>
    <x v="3"/>
    <x v="23"/>
    <x v="1480"/>
    <d v="2013-07-26T17:00:00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x v="1481"/>
    <b v="0"/>
    <n v="6"/>
    <x v="1"/>
    <s v="publishing/fiction"/>
    <x v="53"/>
    <x v="827"/>
    <x v="3"/>
    <x v="10"/>
    <x v="1481"/>
    <d v="2013-11-02T22:09:05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x v="1482"/>
    <b v="0"/>
    <n v="1"/>
    <x v="1"/>
    <s v="publishing/fiction"/>
    <x v="50"/>
    <x v="144"/>
    <x v="3"/>
    <x v="10"/>
    <x v="1482"/>
    <d v="2012-09-07T07:51:0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x v="1483"/>
    <b v="0"/>
    <n v="2"/>
    <x v="1"/>
    <s v="publishing/fiction"/>
    <x v="60"/>
    <x v="380"/>
    <x v="3"/>
    <x v="10"/>
    <x v="1483"/>
    <d v="2016-07-22T04:37:55"/>
  </r>
  <r>
    <n v="1484"/>
    <x v="1484"/>
    <s v="The mussings of an old wizard"/>
    <n v="2000"/>
    <n v="0"/>
    <x v="2"/>
    <x v="0"/>
    <s v="USD"/>
    <n v="1342882260"/>
    <x v="1484"/>
    <b v="0"/>
    <n v="0"/>
    <x v="1"/>
    <s v="publishing/fiction"/>
    <x v="50"/>
    <x v="121"/>
    <x v="3"/>
    <x v="10"/>
    <x v="1484"/>
    <d v="2012-07-21T14:51:0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x v="1485"/>
    <b v="0"/>
    <n v="3"/>
    <x v="1"/>
    <s v="publishing/fiction"/>
    <x v="53"/>
    <x v="73"/>
    <x v="3"/>
    <x v="10"/>
    <x v="1485"/>
    <d v="2015-06-20T19:06:13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x v="1486"/>
    <b v="0"/>
    <n v="3"/>
    <x v="1"/>
    <s v="publishing/fiction"/>
    <x v="50"/>
    <x v="580"/>
    <x v="3"/>
    <x v="10"/>
    <x v="1486"/>
    <d v="2015-02-27T04:02:41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x v="1487"/>
    <b v="0"/>
    <n v="0"/>
    <x v="1"/>
    <s v="publishing/fiction"/>
    <x v="50"/>
    <x v="121"/>
    <x v="3"/>
    <x v="10"/>
    <x v="1487"/>
    <d v="2016-08-02T22:01:11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x v="1488"/>
    <b v="0"/>
    <n v="6"/>
    <x v="1"/>
    <s v="publishing/fiction"/>
    <x v="53"/>
    <x v="88"/>
    <x v="3"/>
    <x v="10"/>
    <x v="1488"/>
    <d v="2014-01-05T13:31:0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x v="1489"/>
    <b v="0"/>
    <n v="0"/>
    <x v="1"/>
    <s v="publishing/fiction"/>
    <x v="50"/>
    <x v="121"/>
    <x v="3"/>
    <x v="10"/>
    <x v="1489"/>
    <d v="2012-11-15T15:40:52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x v="1490"/>
    <b v="0"/>
    <n v="19"/>
    <x v="1"/>
    <s v="publishing/fiction"/>
    <x v="134"/>
    <x v="1063"/>
    <x v="3"/>
    <x v="10"/>
    <x v="1490"/>
    <d v="2013-10-02T13:27:54"/>
  </r>
  <r>
    <n v="1491"/>
    <x v="1491"/>
    <s v="What do you get when you take outlaws, guns, gold and and old beagle in the old west? Adventure!"/>
    <n v="1200"/>
    <n v="100"/>
    <x v="2"/>
    <x v="0"/>
    <s v="USD"/>
    <n v="1424014680"/>
    <x v="1491"/>
    <b v="0"/>
    <n v="1"/>
    <x v="1"/>
    <s v="publishing/fiction"/>
    <x v="59"/>
    <x v="101"/>
    <x v="3"/>
    <x v="10"/>
    <x v="1491"/>
    <d v="2015-02-15T15:38:0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x v="1492"/>
    <b v="0"/>
    <n v="2"/>
    <x v="1"/>
    <s v="publishing/fiction"/>
    <x v="60"/>
    <x v="2"/>
    <x v="3"/>
    <x v="10"/>
    <x v="1492"/>
    <d v="2011-06-18T21:14:06"/>
  </r>
  <r>
    <n v="1493"/>
    <x v="1493"/>
    <s v="Help illustrate the sequel to the bestselling _x000a_The Transylvania Flying Squad of Detectives"/>
    <n v="2400"/>
    <n v="0"/>
    <x v="2"/>
    <x v="0"/>
    <s v="USD"/>
    <n v="1371415675"/>
    <x v="1493"/>
    <b v="0"/>
    <n v="0"/>
    <x v="1"/>
    <s v="publishing/fiction"/>
    <x v="50"/>
    <x v="121"/>
    <x v="3"/>
    <x v="10"/>
    <x v="1493"/>
    <d v="2013-06-16T20:47:55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x v="1494"/>
    <b v="0"/>
    <n v="11"/>
    <x v="1"/>
    <s v="publishing/fiction"/>
    <x v="114"/>
    <x v="1064"/>
    <x v="3"/>
    <x v="10"/>
    <x v="1494"/>
    <d v="2015-04-03T15:38:00"/>
  </r>
  <r>
    <n v="1495"/>
    <x v="1495"/>
    <s v="The Adventures of Penelope Hawthorne. Part One: The Spellbook of Dracone."/>
    <n v="2000"/>
    <n v="0"/>
    <x v="2"/>
    <x v="0"/>
    <s v="USD"/>
    <n v="1314471431"/>
    <x v="1495"/>
    <b v="0"/>
    <n v="0"/>
    <x v="1"/>
    <s v="publishing/fiction"/>
    <x v="50"/>
    <x v="121"/>
    <x v="3"/>
    <x v="10"/>
    <x v="1495"/>
    <d v="2011-08-27T18:57:11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x v="1496"/>
    <b v="0"/>
    <n v="0"/>
    <x v="1"/>
    <s v="publishing/fiction"/>
    <x v="50"/>
    <x v="121"/>
    <x v="3"/>
    <x v="10"/>
    <x v="1496"/>
    <d v="2014-09-16T11:24:19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x v="1497"/>
    <b v="0"/>
    <n v="1"/>
    <x v="1"/>
    <s v="publishing/fiction"/>
    <x v="50"/>
    <x v="120"/>
    <x v="3"/>
    <x v="10"/>
    <x v="1497"/>
    <d v="2013-07-31T19:43:0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x v="1498"/>
    <b v="0"/>
    <n v="3"/>
    <x v="1"/>
    <s v="publishing/fiction"/>
    <x v="53"/>
    <x v="1065"/>
    <x v="3"/>
    <x v="10"/>
    <x v="1498"/>
    <d v="2014-09-03T23:36:18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x v="1499"/>
    <b v="0"/>
    <n v="1"/>
    <x v="1"/>
    <s v="publishing/fiction"/>
    <x v="50"/>
    <x v="144"/>
    <x v="3"/>
    <x v="10"/>
    <x v="1499"/>
    <d v="2016-08-05T00:10:33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x v="1500"/>
    <b v="0"/>
    <n v="15"/>
    <x v="1"/>
    <s v="publishing/fiction"/>
    <x v="78"/>
    <x v="1066"/>
    <x v="3"/>
    <x v="10"/>
    <x v="1500"/>
    <d v="2013-05-01T21:42:37"/>
  </r>
  <r>
    <n v="1501"/>
    <x v="1501"/>
    <s v="A hardcover book of surf, outdoor and nature photos from the British Columbia coast."/>
    <n v="52000"/>
    <n v="86492"/>
    <x v="0"/>
    <x v="5"/>
    <s v="CAD"/>
    <n v="1436364023"/>
    <x v="1501"/>
    <b v="1"/>
    <n v="885"/>
    <x v="0"/>
    <s v="photography/photobooks"/>
    <x v="183"/>
    <x v="1067"/>
    <x v="8"/>
    <x v="20"/>
    <x v="1501"/>
    <d v="2015-07-08T14:00:23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x v="1502"/>
    <b v="1"/>
    <n v="329"/>
    <x v="0"/>
    <s v="photography/photobooks"/>
    <x v="7"/>
    <x v="1068"/>
    <x v="8"/>
    <x v="20"/>
    <x v="1502"/>
    <d v="2016-03-25T22:00:0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x v="1503"/>
    <b v="1"/>
    <n v="71"/>
    <x v="0"/>
    <s v="photography/photobooks"/>
    <x v="29"/>
    <x v="1069"/>
    <x v="8"/>
    <x v="20"/>
    <x v="1503"/>
    <d v="2016-10-23T08:20:01"/>
  </r>
  <r>
    <n v="1504"/>
    <x v="1504"/>
    <s v="A football photography book like no other about the 2014 World Cup in Brazil, by Ryu Voelkel."/>
    <n v="6500"/>
    <n v="18066"/>
    <x v="0"/>
    <x v="1"/>
    <s v="GBP"/>
    <n v="1402389180"/>
    <x v="1504"/>
    <b v="1"/>
    <n v="269"/>
    <x v="0"/>
    <s v="photography/photobooks"/>
    <x v="204"/>
    <x v="1070"/>
    <x v="8"/>
    <x v="20"/>
    <x v="1504"/>
    <d v="2014-06-10T08:33:0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x v="1505"/>
    <b v="1"/>
    <n v="345"/>
    <x v="0"/>
    <s v="photography/photobooks"/>
    <x v="3"/>
    <x v="1071"/>
    <x v="8"/>
    <x v="20"/>
    <x v="1505"/>
    <d v="2016-03-22T20:01:0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x v="1506"/>
    <b v="1"/>
    <n v="43"/>
    <x v="0"/>
    <s v="photography/photobooks"/>
    <x v="38"/>
    <x v="1072"/>
    <x v="8"/>
    <x v="20"/>
    <x v="1506"/>
    <d v="2014-07-24T18:51:44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x v="1507"/>
    <b v="1"/>
    <n v="33"/>
    <x v="0"/>
    <s v="photography/photobooks"/>
    <x v="205"/>
    <x v="1073"/>
    <x v="8"/>
    <x v="20"/>
    <x v="1507"/>
    <d v="2010-05-15T08:10:0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x v="1508"/>
    <b v="1"/>
    <n v="211"/>
    <x v="0"/>
    <s v="photography/photobooks"/>
    <x v="38"/>
    <x v="1074"/>
    <x v="8"/>
    <x v="20"/>
    <x v="1508"/>
    <d v="2014-06-27T14:44:41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x v="1509"/>
    <b v="1"/>
    <n v="196"/>
    <x v="0"/>
    <s v="photography/photobooks"/>
    <x v="39"/>
    <x v="1075"/>
    <x v="8"/>
    <x v="20"/>
    <x v="1509"/>
    <d v="2017-02-14T22:59:0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x v="1510"/>
    <b v="1"/>
    <n v="405"/>
    <x v="0"/>
    <s v="photography/photobooks"/>
    <x v="7"/>
    <x v="1076"/>
    <x v="8"/>
    <x v="20"/>
    <x v="1510"/>
    <d v="2014-07-19T09:14:38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x v="1511"/>
    <b v="1"/>
    <n v="206"/>
    <x v="0"/>
    <s v="photography/photobooks"/>
    <x v="20"/>
    <x v="1077"/>
    <x v="8"/>
    <x v="20"/>
    <x v="1511"/>
    <d v="2015-11-18T15:00:04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x v="1512"/>
    <b v="1"/>
    <n v="335"/>
    <x v="0"/>
    <s v="photography/photobooks"/>
    <x v="206"/>
    <x v="1078"/>
    <x v="8"/>
    <x v="20"/>
    <x v="1512"/>
    <d v="2017-02-05T16:25:39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x v="1513"/>
    <b v="1"/>
    <n v="215"/>
    <x v="0"/>
    <s v="photography/photobooks"/>
    <x v="95"/>
    <x v="1079"/>
    <x v="8"/>
    <x v="20"/>
    <x v="1513"/>
    <d v="2014-07-16T15:17:46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x v="1514"/>
    <b v="1"/>
    <n v="176"/>
    <x v="0"/>
    <s v="photography/photobooks"/>
    <x v="6"/>
    <x v="1080"/>
    <x v="8"/>
    <x v="20"/>
    <x v="1514"/>
    <d v="2015-09-27T14:20:4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x v="1515"/>
    <b v="1"/>
    <n v="555"/>
    <x v="0"/>
    <s v="photography/photobooks"/>
    <x v="96"/>
    <x v="1081"/>
    <x v="8"/>
    <x v="20"/>
    <x v="1515"/>
    <d v="2016-03-16T05:04:57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x v="1516"/>
    <b v="1"/>
    <n v="116"/>
    <x v="0"/>
    <s v="photography/photobooks"/>
    <x v="15"/>
    <x v="1082"/>
    <x v="8"/>
    <x v="20"/>
    <x v="1516"/>
    <d v="2016-10-06T14:00:0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x v="1517"/>
    <b v="1"/>
    <n v="615"/>
    <x v="0"/>
    <s v="photography/photobooks"/>
    <x v="184"/>
    <x v="1083"/>
    <x v="8"/>
    <x v="20"/>
    <x v="1517"/>
    <d v="2014-12-06T06:00:00"/>
  </r>
  <r>
    <n v="1518"/>
    <x v="1518"/>
    <s v="A photobook of Robin Schwartz's ongoing series with her daughter Amelia."/>
    <n v="15000"/>
    <n v="30805"/>
    <x v="0"/>
    <x v="0"/>
    <s v="USD"/>
    <n v="1401565252"/>
    <x v="1518"/>
    <b v="1"/>
    <n v="236"/>
    <x v="0"/>
    <s v="photography/photobooks"/>
    <x v="207"/>
    <x v="1084"/>
    <x v="8"/>
    <x v="20"/>
    <x v="1518"/>
    <d v="2014-05-31T19:40:52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x v="1519"/>
    <b v="1"/>
    <n v="145"/>
    <x v="0"/>
    <s v="photography/photobooks"/>
    <x v="33"/>
    <x v="1085"/>
    <x v="8"/>
    <x v="20"/>
    <x v="1519"/>
    <d v="2014-06-20T21:59:00"/>
  </r>
  <r>
    <n v="1520"/>
    <x v="1520"/>
    <s v="A self-published photography book by Andrew Miksys from his new series about Belarus"/>
    <n v="18000"/>
    <n v="18625"/>
    <x v="0"/>
    <x v="0"/>
    <s v="USD"/>
    <n v="1418961600"/>
    <x v="1520"/>
    <b v="1"/>
    <n v="167"/>
    <x v="0"/>
    <s v="photography/photobooks"/>
    <x v="33"/>
    <x v="1086"/>
    <x v="8"/>
    <x v="20"/>
    <x v="1520"/>
    <d v="2014-12-19T04:00:0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x v="1521"/>
    <b v="1"/>
    <n v="235"/>
    <x v="0"/>
    <s v="photography/photobooks"/>
    <x v="13"/>
    <x v="1087"/>
    <x v="8"/>
    <x v="20"/>
    <x v="1521"/>
    <d v="2016-06-07T04:01:31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x v="1522"/>
    <b v="1"/>
    <n v="452"/>
    <x v="0"/>
    <s v="photography/photobooks"/>
    <x v="86"/>
    <x v="1088"/>
    <x v="8"/>
    <x v="20"/>
    <x v="1522"/>
    <d v="2014-10-17T19:55:39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x v="1523"/>
    <b v="1"/>
    <n v="241"/>
    <x v="0"/>
    <s v="photography/photobooks"/>
    <x v="105"/>
    <x v="483"/>
    <x v="8"/>
    <x v="20"/>
    <x v="1523"/>
    <d v="2014-12-23T00:00:0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x v="1524"/>
    <b v="1"/>
    <n v="28"/>
    <x v="0"/>
    <s v="photography/photobooks"/>
    <x v="110"/>
    <x v="1089"/>
    <x v="8"/>
    <x v="20"/>
    <x v="1524"/>
    <d v="2017-02-20T12:01:3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x v="1525"/>
    <b v="1"/>
    <n v="140"/>
    <x v="0"/>
    <s v="photography/photobooks"/>
    <x v="107"/>
    <x v="1090"/>
    <x v="8"/>
    <x v="20"/>
    <x v="1525"/>
    <d v="2016-08-18T16:52:18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x v="1526"/>
    <b v="1"/>
    <n v="280"/>
    <x v="0"/>
    <s v="photography/photobooks"/>
    <x v="28"/>
    <x v="1091"/>
    <x v="8"/>
    <x v="20"/>
    <x v="1526"/>
    <d v="2016-01-19T06:37:27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x v="1527"/>
    <b v="1"/>
    <n v="70"/>
    <x v="0"/>
    <s v="photography/photobooks"/>
    <x v="5"/>
    <x v="216"/>
    <x v="8"/>
    <x v="20"/>
    <x v="1527"/>
    <d v="2017-03-14T13:24:46"/>
  </r>
  <r>
    <n v="1528"/>
    <x v="1528"/>
    <s v="A book of street photos from around Shibuya that I've made between 2011-2016."/>
    <n v="3000"/>
    <n v="8447"/>
    <x v="0"/>
    <x v="0"/>
    <s v="USD"/>
    <n v="1485907200"/>
    <x v="1528"/>
    <b v="1"/>
    <n v="160"/>
    <x v="0"/>
    <s v="photography/photobooks"/>
    <x v="208"/>
    <x v="1092"/>
    <x v="8"/>
    <x v="20"/>
    <x v="1528"/>
    <d v="2017-02-01T00:00:00"/>
  </r>
  <r>
    <n v="1529"/>
    <x v="1529"/>
    <s v="An empowering photo book that transforms hurtful experiences into strength and solidarity."/>
    <n v="19000"/>
    <n v="19129"/>
    <x v="0"/>
    <x v="0"/>
    <s v="USD"/>
    <n v="1426773920"/>
    <x v="1529"/>
    <b v="1"/>
    <n v="141"/>
    <x v="0"/>
    <s v="photography/photobooks"/>
    <x v="7"/>
    <x v="1093"/>
    <x v="8"/>
    <x v="20"/>
    <x v="1529"/>
    <d v="2015-03-19T14:05: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x v="1530"/>
    <b v="1"/>
    <n v="874"/>
    <x v="0"/>
    <s v="photography/photobooks"/>
    <x v="165"/>
    <x v="1094"/>
    <x v="8"/>
    <x v="20"/>
    <x v="1530"/>
    <d v="2015-10-23T18:24:55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x v="1531"/>
    <b v="1"/>
    <n v="73"/>
    <x v="0"/>
    <s v="photography/photobooks"/>
    <x v="98"/>
    <x v="1095"/>
    <x v="8"/>
    <x v="20"/>
    <x v="1531"/>
    <d v="2014-12-01T03:00:0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x v="1532"/>
    <b v="1"/>
    <n v="294"/>
    <x v="0"/>
    <s v="photography/photobooks"/>
    <x v="209"/>
    <x v="1096"/>
    <x v="8"/>
    <x v="20"/>
    <x v="1532"/>
    <d v="2016-02-15T15:00:0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x v="1533"/>
    <b v="1"/>
    <n v="740"/>
    <x v="0"/>
    <s v="photography/photobooks"/>
    <x v="14"/>
    <x v="1097"/>
    <x v="8"/>
    <x v="20"/>
    <x v="1533"/>
    <d v="2016-05-02T03:59:0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x v="1534"/>
    <b v="1"/>
    <n v="369"/>
    <x v="0"/>
    <s v="photography/photobooks"/>
    <x v="210"/>
    <x v="1098"/>
    <x v="8"/>
    <x v="20"/>
    <x v="1534"/>
    <d v="2015-09-04T16:11:02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x v="1535"/>
    <b v="1"/>
    <n v="110"/>
    <x v="0"/>
    <s v="photography/photobooks"/>
    <x v="88"/>
    <x v="1099"/>
    <x v="8"/>
    <x v="20"/>
    <x v="1535"/>
    <d v="2016-05-23T22:00:0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x v="1536"/>
    <b v="1"/>
    <n v="455"/>
    <x v="0"/>
    <s v="photography/photobooks"/>
    <x v="211"/>
    <x v="1100"/>
    <x v="8"/>
    <x v="20"/>
    <x v="1536"/>
    <d v="2015-08-27T19:15:1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x v="1537"/>
    <b v="1"/>
    <n v="224"/>
    <x v="0"/>
    <s v="photography/photobooks"/>
    <x v="144"/>
    <x v="1101"/>
    <x v="8"/>
    <x v="20"/>
    <x v="1537"/>
    <d v="2016-08-06T18:00:0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x v="1538"/>
    <b v="1"/>
    <n v="46"/>
    <x v="0"/>
    <s v="photography/photobooks"/>
    <x v="33"/>
    <x v="1102"/>
    <x v="8"/>
    <x v="20"/>
    <x v="1538"/>
    <d v="2015-01-22T18:46:1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x v="1539"/>
    <b v="0"/>
    <n v="284"/>
    <x v="0"/>
    <s v="photography/photobooks"/>
    <x v="104"/>
    <x v="1103"/>
    <x v="8"/>
    <x v="20"/>
    <x v="1539"/>
    <d v="2017-01-03T22:03:39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x v="1540"/>
    <b v="1"/>
    <n v="98"/>
    <x v="0"/>
    <s v="photography/photobooks"/>
    <x v="90"/>
    <x v="1104"/>
    <x v="8"/>
    <x v="20"/>
    <x v="1540"/>
    <d v="2014-11-26T01:15:0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x v="1541"/>
    <b v="0"/>
    <n v="2"/>
    <x v="1"/>
    <s v="photography/nature"/>
    <x v="50"/>
    <x v="362"/>
    <x v="8"/>
    <x v="24"/>
    <x v="1541"/>
    <d v="2014-12-31T17:05:38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x v="1542"/>
    <b v="0"/>
    <n v="1"/>
    <x v="1"/>
    <s v="photography/nature"/>
    <x v="65"/>
    <x v="135"/>
    <x v="8"/>
    <x v="24"/>
    <x v="1542"/>
    <d v="2015-06-30T23:55:00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x v="1543"/>
    <b v="0"/>
    <n v="1"/>
    <x v="1"/>
    <s v="photography/nature"/>
    <x v="50"/>
    <x v="119"/>
    <x v="8"/>
    <x v="24"/>
    <x v="1543"/>
    <d v="2014-11-22T13:13:5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x v="1544"/>
    <b v="0"/>
    <n v="0"/>
    <x v="1"/>
    <s v="photography/nature"/>
    <x v="50"/>
    <x v="121"/>
    <x v="8"/>
    <x v="24"/>
    <x v="1544"/>
    <d v="2015-04-01T00:18:00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x v="1545"/>
    <b v="0"/>
    <n v="1"/>
    <x v="1"/>
    <s v="photography/nature"/>
    <x v="50"/>
    <x v="120"/>
    <x v="8"/>
    <x v="24"/>
    <x v="1545"/>
    <d v="2015-03-02T21:16:00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x v="1546"/>
    <b v="0"/>
    <n v="11"/>
    <x v="1"/>
    <s v="photography/nature"/>
    <x v="129"/>
    <x v="1105"/>
    <x v="8"/>
    <x v="24"/>
    <x v="1546"/>
    <d v="2014-09-17T05:06:39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x v="1547"/>
    <b v="0"/>
    <n v="0"/>
    <x v="1"/>
    <s v="photography/nature"/>
    <x v="50"/>
    <x v="121"/>
    <x v="8"/>
    <x v="24"/>
    <x v="1547"/>
    <d v="2017-02-23T10:14:42"/>
  </r>
  <r>
    <n v="1548"/>
    <x v="1548"/>
    <s v="Beauty is in the eye of the beholder and I want to inspire conservation through color."/>
    <n v="700"/>
    <n v="60"/>
    <x v="2"/>
    <x v="0"/>
    <s v="USD"/>
    <n v="1447020620"/>
    <x v="1548"/>
    <b v="0"/>
    <n v="1"/>
    <x v="1"/>
    <s v="photography/nature"/>
    <x v="114"/>
    <x v="88"/>
    <x v="8"/>
    <x v="24"/>
    <x v="1548"/>
    <d v="2015-11-08T22:10:20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x v="1549"/>
    <b v="0"/>
    <n v="6"/>
    <x v="1"/>
    <s v="photography/nature"/>
    <x v="122"/>
    <x v="1106"/>
    <x v="8"/>
    <x v="24"/>
    <x v="1549"/>
    <d v="2015-11-03T04:15:59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x v="1550"/>
    <b v="0"/>
    <n v="7"/>
    <x v="1"/>
    <s v="photography/nature"/>
    <x v="55"/>
    <x v="1107"/>
    <x v="8"/>
    <x v="24"/>
    <x v="1550"/>
    <d v="2016-05-12T10:47:1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x v="1551"/>
    <b v="0"/>
    <n v="0"/>
    <x v="1"/>
    <s v="photography/nature"/>
    <x v="50"/>
    <x v="121"/>
    <x v="8"/>
    <x v="24"/>
    <x v="1551"/>
    <d v="2015-05-27T19:47:19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x v="1552"/>
    <b v="0"/>
    <n v="16"/>
    <x v="1"/>
    <s v="photography/nature"/>
    <x v="190"/>
    <x v="1108"/>
    <x v="8"/>
    <x v="24"/>
    <x v="1552"/>
    <d v="2014-10-01T03:59:00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x v="1553"/>
    <b v="0"/>
    <n v="0"/>
    <x v="1"/>
    <s v="photography/nature"/>
    <x v="50"/>
    <x v="121"/>
    <x v="8"/>
    <x v="24"/>
    <x v="1553"/>
    <d v="2015-09-02T06:47:27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x v="1554"/>
    <b v="0"/>
    <n v="0"/>
    <x v="1"/>
    <s v="photography/nature"/>
    <x v="50"/>
    <x v="121"/>
    <x v="8"/>
    <x v="24"/>
    <x v="1554"/>
    <d v="2015-08-02T06:03:10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x v="1555"/>
    <b v="0"/>
    <n v="0"/>
    <x v="1"/>
    <s v="photography/nature"/>
    <x v="50"/>
    <x v="121"/>
    <x v="8"/>
    <x v="24"/>
    <x v="1555"/>
    <d v="2015-09-17T17:00:00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x v="1556"/>
    <b v="0"/>
    <n v="12"/>
    <x v="1"/>
    <s v="photography/nature"/>
    <x v="79"/>
    <x v="1109"/>
    <x v="8"/>
    <x v="24"/>
    <x v="1556"/>
    <d v="2016-07-04T03:40: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x v="1557"/>
    <b v="0"/>
    <n v="1"/>
    <x v="1"/>
    <s v="photography/nature"/>
    <x v="65"/>
    <x v="101"/>
    <x v="8"/>
    <x v="24"/>
    <x v="1557"/>
    <d v="2014-09-20T15:40:33"/>
  </r>
  <r>
    <n v="1558"/>
    <x v="1558"/>
    <s v="A large 2016 wall-calendar (A3 when open) featuring 12 stunning photographs by Lucy Wood."/>
    <n v="750"/>
    <n v="35"/>
    <x v="2"/>
    <x v="1"/>
    <s v="GBP"/>
    <n v="1440763920"/>
    <x v="1558"/>
    <b v="0"/>
    <n v="3"/>
    <x v="1"/>
    <s v="photography/nature"/>
    <x v="62"/>
    <x v="123"/>
    <x v="8"/>
    <x v="24"/>
    <x v="1558"/>
    <d v="2015-08-28T12:12:00"/>
  </r>
  <r>
    <n v="1559"/>
    <x v="1559"/>
    <s v="The goal of this project is to provide scientific evidence of bigfoot in the North Cascades."/>
    <n v="15000"/>
    <n v="50"/>
    <x v="2"/>
    <x v="0"/>
    <s v="USD"/>
    <n v="1430270199"/>
    <x v="1559"/>
    <b v="0"/>
    <n v="1"/>
    <x v="1"/>
    <s v="photography/nature"/>
    <x v="50"/>
    <x v="73"/>
    <x v="8"/>
    <x v="24"/>
    <x v="1559"/>
    <d v="2015-04-29T01:16:39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x v="1560"/>
    <b v="0"/>
    <n v="4"/>
    <x v="1"/>
    <s v="photography/nature"/>
    <x v="65"/>
    <x v="825"/>
    <x v="8"/>
    <x v="24"/>
    <x v="1560"/>
    <d v="2014-11-13T01:29:53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x v="1561"/>
    <b v="0"/>
    <n v="1"/>
    <x v="1"/>
    <s v="publishing/art books"/>
    <x v="60"/>
    <x v="402"/>
    <x v="3"/>
    <x v="25"/>
    <x v="1561"/>
    <d v="2013-11-07T02:00:03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x v="1562"/>
    <b v="0"/>
    <n v="0"/>
    <x v="1"/>
    <s v="publishing/art books"/>
    <x v="50"/>
    <x v="121"/>
    <x v="3"/>
    <x v="25"/>
    <x v="1562"/>
    <d v="2009-12-02T00:50:00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x v="1563"/>
    <b v="0"/>
    <n v="2"/>
    <x v="1"/>
    <s v="publishing/art books"/>
    <x v="60"/>
    <x v="655"/>
    <x v="3"/>
    <x v="25"/>
    <x v="1563"/>
    <d v="2014-03-14T16:49:11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x v="1564"/>
    <b v="0"/>
    <n v="1"/>
    <x v="1"/>
    <s v="publishing/art books"/>
    <x v="50"/>
    <x v="119"/>
    <x v="3"/>
    <x v="25"/>
    <x v="1564"/>
    <d v="2015-05-28T20:05:00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x v="1565"/>
    <b v="0"/>
    <n v="1"/>
    <x v="1"/>
    <s v="publishing/art books"/>
    <x v="56"/>
    <x v="101"/>
    <x v="3"/>
    <x v="25"/>
    <x v="1565"/>
    <d v="2011-06-08T17:31:01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x v="1566"/>
    <b v="0"/>
    <n v="59"/>
    <x v="1"/>
    <s v="publishing/art books"/>
    <x v="70"/>
    <x v="1110"/>
    <x v="3"/>
    <x v="25"/>
    <x v="1566"/>
    <d v="2016-07-27T22:00:00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x v="1567"/>
    <b v="0"/>
    <n v="13"/>
    <x v="1"/>
    <s v="publishing/art books"/>
    <x v="65"/>
    <x v="1111"/>
    <x v="3"/>
    <x v="25"/>
    <x v="1567"/>
    <d v="2014-02-17T00:00:00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x v="1568"/>
    <b v="0"/>
    <n v="22"/>
    <x v="1"/>
    <s v="publishing/art books"/>
    <x v="51"/>
    <x v="1112"/>
    <x v="3"/>
    <x v="25"/>
    <x v="1568"/>
    <d v="2014-12-24T01:29:45"/>
  </r>
  <r>
    <n v="1569"/>
    <x v="1569"/>
    <s v="to be removed"/>
    <n v="30000"/>
    <n v="0"/>
    <x v="1"/>
    <x v="0"/>
    <s v="USD"/>
    <n v="1369498714"/>
    <x v="1569"/>
    <b v="0"/>
    <n v="0"/>
    <x v="1"/>
    <s v="publishing/art books"/>
    <x v="50"/>
    <x v="121"/>
    <x v="3"/>
    <x v="25"/>
    <x v="1569"/>
    <d v="2013-05-25T16:18:34"/>
  </r>
  <r>
    <n v="1570"/>
    <x v="1570"/>
    <s v="A Coloring Book of Breathtaking Beauties_x000a_To Calm the Heart and Soul"/>
    <n v="6000"/>
    <n v="2484"/>
    <x v="1"/>
    <x v="0"/>
    <s v="USD"/>
    <n v="1460140282"/>
    <x v="1570"/>
    <b v="0"/>
    <n v="52"/>
    <x v="1"/>
    <s v="publishing/art books"/>
    <x v="139"/>
    <x v="1113"/>
    <x v="3"/>
    <x v="25"/>
    <x v="1570"/>
    <d v="2016-04-08T18:31:22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x v="1571"/>
    <b v="0"/>
    <n v="4"/>
    <x v="1"/>
    <s v="publishing/art books"/>
    <x v="60"/>
    <x v="135"/>
    <x v="3"/>
    <x v="25"/>
    <x v="1571"/>
    <d v="2015-06-19T18:28:03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x v="1572"/>
    <b v="0"/>
    <n v="3"/>
    <x v="1"/>
    <s v="publishing/art books"/>
    <x v="62"/>
    <x v="683"/>
    <x v="3"/>
    <x v="25"/>
    <x v="1572"/>
    <d v="2016-02-28T23:59:00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x v="1573"/>
    <b v="0"/>
    <n v="3"/>
    <x v="1"/>
    <s v="publishing/art books"/>
    <x v="53"/>
    <x v="1114"/>
    <x v="3"/>
    <x v="25"/>
    <x v="1573"/>
    <d v="2017-04-01T03:59:00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x v="1574"/>
    <b v="0"/>
    <n v="6"/>
    <x v="1"/>
    <s v="publishing/art books"/>
    <x v="62"/>
    <x v="1115"/>
    <x v="3"/>
    <x v="25"/>
    <x v="1574"/>
    <d v="2015-02-17T22:15:29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x v="1575"/>
    <b v="0"/>
    <n v="35"/>
    <x v="1"/>
    <s v="publishing/art books"/>
    <x v="61"/>
    <x v="1116"/>
    <x v="3"/>
    <x v="25"/>
    <x v="1575"/>
    <d v="2014-07-09T12:34:56"/>
  </r>
  <r>
    <n v="1576"/>
    <x v="1576"/>
    <s v="For the publication of my first 3 books: an Art book, a graphic novel, and a coloring book"/>
    <n v="5000"/>
    <n v="650"/>
    <x v="1"/>
    <x v="0"/>
    <s v="USD"/>
    <n v="1435698368"/>
    <x v="1576"/>
    <b v="0"/>
    <n v="10"/>
    <x v="1"/>
    <s v="publishing/art books"/>
    <x v="55"/>
    <x v="177"/>
    <x v="3"/>
    <x v="25"/>
    <x v="1576"/>
    <d v="2015-06-30T21:06:08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x v="1577"/>
    <b v="0"/>
    <n v="2"/>
    <x v="1"/>
    <s v="publishing/art books"/>
    <x v="60"/>
    <x v="440"/>
    <x v="3"/>
    <x v="25"/>
    <x v="1577"/>
    <d v="2012-07-24T20:20:48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x v="1578"/>
    <b v="0"/>
    <n v="4"/>
    <x v="1"/>
    <s v="publishing/art books"/>
    <x v="57"/>
    <x v="22"/>
    <x v="3"/>
    <x v="25"/>
    <x v="1578"/>
    <d v="2010-09-02T02:00:00"/>
  </r>
  <r>
    <n v="1579"/>
    <x v="1579"/>
    <s v="'Compilation of visual and literary art through fine art photography, graphic art, and poetry."/>
    <n v="3333"/>
    <n v="28"/>
    <x v="1"/>
    <x v="0"/>
    <s v="USD"/>
    <n v="1377734091"/>
    <x v="1579"/>
    <b v="0"/>
    <n v="2"/>
    <x v="1"/>
    <s v="publishing/art books"/>
    <x v="60"/>
    <x v="448"/>
    <x v="3"/>
    <x v="25"/>
    <x v="1579"/>
    <d v="2013-08-28T23:54:51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x v="1580"/>
    <b v="0"/>
    <n v="0"/>
    <x v="1"/>
    <s v="publishing/art books"/>
    <x v="50"/>
    <x v="121"/>
    <x v="3"/>
    <x v="25"/>
    <x v="1580"/>
    <d v="2012-05-21T01:12:06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x v="1581"/>
    <b v="0"/>
    <n v="1"/>
    <x v="1"/>
    <s v="photography/places"/>
    <x v="60"/>
    <x v="144"/>
    <x v="8"/>
    <x v="26"/>
    <x v="1581"/>
    <d v="2015-12-19T10:46:30"/>
  </r>
  <r>
    <n v="1582"/>
    <x v="1582"/>
    <s v="I create canvas prints of images from in and around New Orleans"/>
    <n v="1000"/>
    <n v="93"/>
    <x v="2"/>
    <x v="0"/>
    <s v="USD"/>
    <n v="1445894400"/>
    <x v="1582"/>
    <b v="0"/>
    <n v="3"/>
    <x v="1"/>
    <s v="photography/places"/>
    <x v="114"/>
    <x v="1117"/>
    <x v="8"/>
    <x v="26"/>
    <x v="1582"/>
    <d v="2015-10-26T21:20:00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x v="1583"/>
    <b v="0"/>
    <n v="1"/>
    <x v="1"/>
    <s v="photography/places"/>
    <x v="50"/>
    <x v="2"/>
    <x v="8"/>
    <x v="26"/>
    <x v="1583"/>
    <d v="2014-09-25T21:43:11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x v="1584"/>
    <b v="0"/>
    <n v="0"/>
    <x v="1"/>
    <s v="photography/places"/>
    <x v="50"/>
    <x v="121"/>
    <x v="8"/>
    <x v="26"/>
    <x v="1584"/>
    <d v="2014-05-30T15:35:01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x v="1585"/>
    <b v="0"/>
    <n v="12"/>
    <x v="1"/>
    <s v="photography/places"/>
    <x v="135"/>
    <x v="1118"/>
    <x v="8"/>
    <x v="26"/>
    <x v="1585"/>
    <d v="2016-12-25T11:00:00"/>
  </r>
  <r>
    <n v="1586"/>
    <x v="1586"/>
    <s v="Show the world the beauty that is in all of our back yards!"/>
    <n v="1500"/>
    <n v="0"/>
    <x v="2"/>
    <x v="0"/>
    <s v="USD"/>
    <n v="1428197422"/>
    <x v="1586"/>
    <b v="0"/>
    <n v="0"/>
    <x v="1"/>
    <s v="photography/places"/>
    <x v="50"/>
    <x v="121"/>
    <x v="8"/>
    <x v="26"/>
    <x v="1586"/>
    <d v="2015-04-05T01:30:22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x v="1587"/>
    <b v="0"/>
    <n v="1"/>
    <x v="1"/>
    <s v="photography/places"/>
    <x v="50"/>
    <x v="120"/>
    <x v="8"/>
    <x v="26"/>
    <x v="1587"/>
    <d v="2014-12-13T22:49:25"/>
  </r>
  <r>
    <n v="1588"/>
    <x v="1588"/>
    <s v="Southeast Texas as seen through the lens of a cell phone camera"/>
    <n v="516"/>
    <n v="0"/>
    <x v="2"/>
    <x v="0"/>
    <s v="USD"/>
    <n v="1422735120"/>
    <x v="1588"/>
    <b v="0"/>
    <n v="0"/>
    <x v="1"/>
    <s v="photography/places"/>
    <x v="50"/>
    <x v="121"/>
    <x v="8"/>
    <x v="26"/>
    <x v="1588"/>
    <d v="2015-01-31T20:12:00"/>
  </r>
  <r>
    <n v="1589"/>
    <x v="1589"/>
    <s v="I want to be able to have my own photography inside a canvas and have it be displayed everywhere."/>
    <n v="1200"/>
    <n v="0"/>
    <x v="2"/>
    <x v="0"/>
    <s v="USD"/>
    <n v="1444433886"/>
    <x v="1589"/>
    <b v="0"/>
    <n v="0"/>
    <x v="1"/>
    <s v="photography/places"/>
    <x v="50"/>
    <x v="121"/>
    <x v="8"/>
    <x v="26"/>
    <x v="1589"/>
    <d v="2015-10-09T23:38:06"/>
  </r>
  <r>
    <n v="1590"/>
    <x v="1590"/>
    <s v="Discover Italy through photography."/>
    <n v="60000"/>
    <n v="1020"/>
    <x v="2"/>
    <x v="13"/>
    <s v="EUR"/>
    <n v="1443040464"/>
    <x v="1590"/>
    <b v="0"/>
    <n v="2"/>
    <x v="1"/>
    <s v="photography/places"/>
    <x v="53"/>
    <x v="1119"/>
    <x v="8"/>
    <x v="26"/>
    <x v="1590"/>
    <d v="2015-09-23T20:34:24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x v="1591"/>
    <b v="0"/>
    <n v="92"/>
    <x v="1"/>
    <s v="photography/places"/>
    <x v="129"/>
    <x v="1120"/>
    <x v="8"/>
    <x v="26"/>
    <x v="1591"/>
    <d v="2016-04-03T16:25:41"/>
  </r>
  <r>
    <n v="1592"/>
    <x v="1592"/>
    <s v="A portfolio collage of beautiful pictures of authentic Pittsburgh locations and scenery."/>
    <n v="25"/>
    <n v="0"/>
    <x v="2"/>
    <x v="0"/>
    <s v="USD"/>
    <n v="1427503485"/>
    <x v="1592"/>
    <b v="0"/>
    <n v="0"/>
    <x v="1"/>
    <s v="photography/places"/>
    <x v="50"/>
    <x v="121"/>
    <x v="8"/>
    <x v="26"/>
    <x v="1592"/>
    <d v="2015-03-28T00:44:45"/>
  </r>
  <r>
    <n v="1593"/>
    <x v="1593"/>
    <s v="A trip to fulfill a dream of capturing the wonders and history of ancient Italy in person."/>
    <n v="22000"/>
    <n v="3"/>
    <x v="2"/>
    <x v="0"/>
    <s v="USD"/>
    <n v="1425154655"/>
    <x v="1593"/>
    <b v="0"/>
    <n v="3"/>
    <x v="1"/>
    <s v="photography/places"/>
    <x v="50"/>
    <x v="120"/>
    <x v="8"/>
    <x v="26"/>
    <x v="1593"/>
    <d v="2015-02-28T20:17:35"/>
  </r>
  <r>
    <n v="1594"/>
    <x v="1594"/>
    <s v="I photograph my love of New Orleans, create canvases and share those memories with you."/>
    <n v="1000"/>
    <n v="205"/>
    <x v="2"/>
    <x v="0"/>
    <s v="USD"/>
    <n v="1463329260"/>
    <x v="1594"/>
    <b v="0"/>
    <n v="10"/>
    <x v="1"/>
    <s v="photography/places"/>
    <x v="70"/>
    <x v="372"/>
    <x v="8"/>
    <x v="26"/>
    <x v="1594"/>
    <d v="2016-05-15T16:21:00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x v="1595"/>
    <b v="0"/>
    <n v="7"/>
    <x v="1"/>
    <s v="photography/places"/>
    <x v="50"/>
    <x v="375"/>
    <x v="8"/>
    <x v="26"/>
    <x v="1595"/>
    <d v="2014-06-18T20:13:00"/>
  </r>
  <r>
    <n v="1596"/>
    <x v="1596"/>
    <s v="London is beautiful. I want to create a book of stunning images from in and around our great city"/>
    <n v="3250"/>
    <n v="75"/>
    <x v="2"/>
    <x v="1"/>
    <s v="GBP"/>
    <n v="1418469569"/>
    <x v="1596"/>
    <b v="0"/>
    <n v="3"/>
    <x v="1"/>
    <s v="photography/places"/>
    <x v="53"/>
    <x v="380"/>
    <x v="8"/>
    <x v="26"/>
    <x v="1596"/>
    <d v="2014-12-13T11:19:29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x v="1597"/>
    <b v="0"/>
    <n v="0"/>
    <x v="1"/>
    <s v="photography/places"/>
    <x v="50"/>
    <x v="121"/>
    <x v="8"/>
    <x v="26"/>
    <x v="1597"/>
    <d v="2016-09-20T08:29:57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x v="1598"/>
    <b v="0"/>
    <n v="1"/>
    <x v="1"/>
    <s v="photography/places"/>
    <x v="50"/>
    <x v="120"/>
    <x v="8"/>
    <x v="26"/>
    <x v="1598"/>
    <d v="2015-07-26T16:00:58"/>
  </r>
  <r>
    <n v="1599"/>
    <x v="1599"/>
    <s v="A London photographer trekking 5,895m up Africa's Mount Kilimanjaro to pursue and enrich a career."/>
    <n v="500"/>
    <n v="0"/>
    <x v="2"/>
    <x v="1"/>
    <s v="GBP"/>
    <n v="1460116576"/>
    <x v="1599"/>
    <b v="0"/>
    <n v="0"/>
    <x v="1"/>
    <s v="photography/places"/>
    <x v="50"/>
    <x v="121"/>
    <x v="8"/>
    <x v="26"/>
    <x v="1599"/>
    <d v="2016-04-08T11:56:1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x v="1600"/>
    <b v="0"/>
    <n v="9"/>
    <x v="1"/>
    <s v="photography/places"/>
    <x v="113"/>
    <x v="99"/>
    <x v="8"/>
    <x v="26"/>
    <x v="1600"/>
    <d v="2014-07-15T05:11:00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x v="1601"/>
    <b v="0"/>
    <n v="56"/>
    <x v="0"/>
    <s v="music/rock"/>
    <x v="29"/>
    <x v="1042"/>
    <x v="4"/>
    <x v="11"/>
    <x v="1601"/>
    <d v="2011-05-05T02:13:53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x v="1602"/>
    <b v="0"/>
    <n v="32"/>
    <x v="0"/>
    <s v="music/rock"/>
    <x v="8"/>
    <x v="1121"/>
    <x v="4"/>
    <x v="11"/>
    <x v="1602"/>
    <d v="2011-10-14T23:00:00"/>
  </r>
  <r>
    <n v="1603"/>
    <x v="1603"/>
    <s v="An exercise in the wild and dangerous world of solo musicianship by Maxwell D Feinstein."/>
    <n v="2000"/>
    <n v="2000.66"/>
    <x v="0"/>
    <x v="0"/>
    <s v="USD"/>
    <n v="1327723459"/>
    <x v="1603"/>
    <b v="0"/>
    <n v="30"/>
    <x v="0"/>
    <s v="music/rock"/>
    <x v="8"/>
    <x v="1122"/>
    <x v="4"/>
    <x v="11"/>
    <x v="1603"/>
    <d v="2012-01-28T04:04:19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x v="1604"/>
    <b v="0"/>
    <n v="70"/>
    <x v="0"/>
    <s v="music/rock"/>
    <x v="108"/>
    <x v="1123"/>
    <x v="4"/>
    <x v="11"/>
    <x v="1604"/>
    <d v="2012-03-17T19:17:15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x v="1605"/>
    <b v="0"/>
    <n v="44"/>
    <x v="0"/>
    <s v="music/rock"/>
    <x v="7"/>
    <x v="1124"/>
    <x v="4"/>
    <x v="11"/>
    <x v="1605"/>
    <d v="2011-08-01T07:00:00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x v="1606"/>
    <b v="0"/>
    <n v="92"/>
    <x v="0"/>
    <s v="music/rock"/>
    <x v="7"/>
    <x v="1125"/>
    <x v="4"/>
    <x v="11"/>
    <x v="1606"/>
    <d v="2011-03-24T01:40:38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x v="1607"/>
    <b v="0"/>
    <n v="205"/>
    <x v="0"/>
    <s v="music/rock"/>
    <x v="14"/>
    <x v="1126"/>
    <x v="4"/>
    <x v="11"/>
    <x v="1607"/>
    <d v="2012-06-14T19:24: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x v="1608"/>
    <b v="0"/>
    <n v="23"/>
    <x v="0"/>
    <s v="music/rock"/>
    <x v="7"/>
    <x v="1127"/>
    <x v="4"/>
    <x v="11"/>
    <x v="1608"/>
    <d v="2014-01-01T05:26:00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x v="1609"/>
    <b v="0"/>
    <n v="4"/>
    <x v="0"/>
    <s v="music/rock"/>
    <x v="90"/>
    <x v="1128"/>
    <x v="4"/>
    <x v="11"/>
    <x v="1609"/>
    <d v="2011-11-02T08:00:00"/>
  </r>
  <r>
    <n v="1610"/>
    <x v="1610"/>
    <s v="So The Story Goes is the upcoming album from &quot;Just Joe&quot; Altier."/>
    <n v="2000"/>
    <n v="5437"/>
    <x v="0"/>
    <x v="0"/>
    <s v="USD"/>
    <n v="1355609510"/>
    <x v="1610"/>
    <b v="0"/>
    <n v="112"/>
    <x v="0"/>
    <s v="music/rock"/>
    <x v="212"/>
    <x v="1129"/>
    <x v="4"/>
    <x v="11"/>
    <x v="1610"/>
    <d v="2012-12-15T22:11:50"/>
  </r>
  <r>
    <n v="1611"/>
    <x v="1611"/>
    <s v="Skelton-Luns CD/7&quot; No Big Deal."/>
    <n v="800"/>
    <n v="1001"/>
    <x v="0"/>
    <x v="0"/>
    <s v="USD"/>
    <n v="1370390432"/>
    <x v="1611"/>
    <b v="0"/>
    <n v="27"/>
    <x v="0"/>
    <s v="music/rock"/>
    <x v="105"/>
    <x v="1130"/>
    <x v="4"/>
    <x v="11"/>
    <x v="1611"/>
    <d v="2013-06-05T00:00:32"/>
  </r>
  <r>
    <n v="1612"/>
    <x v="1612"/>
    <s v="Help us achieve our goal to get our van repaired, gassed up, and road-ready for our winter tour!"/>
    <n v="500"/>
    <n v="550"/>
    <x v="0"/>
    <x v="0"/>
    <s v="USD"/>
    <n v="1357160384"/>
    <x v="1612"/>
    <b v="0"/>
    <n v="11"/>
    <x v="0"/>
    <s v="music/rock"/>
    <x v="5"/>
    <x v="73"/>
    <x v="4"/>
    <x v="11"/>
    <x v="1612"/>
    <d v="2013-01-02T20:59:44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x v="1613"/>
    <b v="0"/>
    <n v="26"/>
    <x v="0"/>
    <s v="music/rock"/>
    <x v="21"/>
    <x v="1131"/>
    <x v="4"/>
    <x v="11"/>
    <x v="1613"/>
    <d v="2012-07-22T01:40:02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x v="1614"/>
    <b v="0"/>
    <n v="77"/>
    <x v="0"/>
    <s v="music/rock"/>
    <x v="33"/>
    <x v="1122"/>
    <x v="4"/>
    <x v="11"/>
    <x v="1614"/>
    <d v="2014-08-03T17:00:00"/>
  </r>
  <r>
    <n v="1615"/>
    <x v="1615"/>
    <s v="We are Reno Divorce!! Here is a taste of our upcoming release and we invite you to be a part of it."/>
    <n v="8000"/>
    <n v="9130"/>
    <x v="0"/>
    <x v="0"/>
    <s v="USD"/>
    <n v="1323742396"/>
    <x v="1615"/>
    <b v="0"/>
    <n v="136"/>
    <x v="0"/>
    <s v="music/rock"/>
    <x v="35"/>
    <x v="1132"/>
    <x v="4"/>
    <x v="11"/>
    <x v="1615"/>
    <d v="2011-12-13T02:13:16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x v="1616"/>
    <b v="0"/>
    <n v="157"/>
    <x v="0"/>
    <s v="music/rock"/>
    <x v="3"/>
    <x v="1133"/>
    <x v="4"/>
    <x v="11"/>
    <x v="1616"/>
    <d v="2012-11-22T22:00:00"/>
  </r>
  <r>
    <n v="1617"/>
    <x v="1617"/>
    <s v="The Coffis Brothers &amp;The Mountain Men are recording a brand new full length record."/>
    <n v="7000"/>
    <n v="10210"/>
    <x v="0"/>
    <x v="0"/>
    <s v="USD"/>
    <n v="1383332400"/>
    <x v="1617"/>
    <b v="0"/>
    <n v="158"/>
    <x v="0"/>
    <s v="music/rock"/>
    <x v="91"/>
    <x v="1134"/>
    <x v="4"/>
    <x v="11"/>
    <x v="1617"/>
    <d v="2013-11-01T19:00:00"/>
  </r>
  <r>
    <n v="1618"/>
    <x v="1618"/>
    <s v="Janus Word combines hard rock with melodic acoustic music for a unique and awesome sound."/>
    <n v="1500"/>
    <n v="1576"/>
    <x v="0"/>
    <x v="0"/>
    <s v="USD"/>
    <n v="1362757335"/>
    <x v="1618"/>
    <b v="0"/>
    <n v="27"/>
    <x v="0"/>
    <s v="music/rock"/>
    <x v="2"/>
    <x v="1135"/>
    <x v="4"/>
    <x v="11"/>
    <x v="1618"/>
    <d v="2013-03-08T15:42:15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x v="1619"/>
    <b v="0"/>
    <n v="23"/>
    <x v="0"/>
    <s v="music/rock"/>
    <x v="18"/>
    <x v="1136"/>
    <x v="4"/>
    <x v="11"/>
    <x v="1619"/>
    <d v="2014-09-15T04:28:06"/>
  </r>
  <r>
    <n v="1620"/>
    <x v="1620"/>
    <s v="Kickstarting my music career with 300 hard copy CDs of my first release."/>
    <n v="1000"/>
    <n v="1130"/>
    <x v="0"/>
    <x v="0"/>
    <s v="USD"/>
    <n v="1361606940"/>
    <x v="1620"/>
    <b v="0"/>
    <n v="17"/>
    <x v="0"/>
    <s v="music/rock"/>
    <x v="40"/>
    <x v="1137"/>
    <x v="4"/>
    <x v="11"/>
    <x v="1620"/>
    <d v="2013-02-23T08:09:00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x v="1621"/>
    <b v="0"/>
    <n v="37"/>
    <x v="0"/>
    <s v="music/rock"/>
    <x v="10"/>
    <x v="1138"/>
    <x v="4"/>
    <x v="11"/>
    <x v="1621"/>
    <d v="2012-05-28T03:59:00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x v="1622"/>
    <b v="0"/>
    <n v="65"/>
    <x v="0"/>
    <s v="music/rock"/>
    <x v="21"/>
    <x v="1139"/>
    <x v="4"/>
    <x v="11"/>
    <x v="1622"/>
    <d v="2014-12-17T07:59:00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x v="1623"/>
    <b v="0"/>
    <n v="18"/>
    <x v="0"/>
    <s v="music/rock"/>
    <x v="7"/>
    <x v="1140"/>
    <x v="4"/>
    <x v="11"/>
    <x v="1623"/>
    <d v="2013-08-27T16:31:29"/>
  </r>
  <r>
    <n v="1624"/>
    <x v="1624"/>
    <s v="Joey De Noble is raising money to help record his latest music, and he wants YOU to be a part of it!"/>
    <n v="1000"/>
    <n v="1180"/>
    <x v="0"/>
    <x v="0"/>
    <s v="USD"/>
    <n v="1357721335"/>
    <x v="1624"/>
    <b v="0"/>
    <n v="25"/>
    <x v="0"/>
    <s v="music/rock"/>
    <x v="90"/>
    <x v="1141"/>
    <x v="4"/>
    <x v="11"/>
    <x v="1624"/>
    <d v="2013-01-09T08:48:55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x v="1625"/>
    <b v="0"/>
    <n v="104"/>
    <x v="0"/>
    <s v="music/rock"/>
    <x v="19"/>
    <x v="1142"/>
    <x v="4"/>
    <x v="11"/>
    <x v="1625"/>
    <d v="2012-09-11T16:47:33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x v="1626"/>
    <b v="0"/>
    <n v="108"/>
    <x v="0"/>
    <s v="music/rock"/>
    <x v="7"/>
    <x v="1143"/>
    <x v="4"/>
    <x v="11"/>
    <x v="1626"/>
    <d v="2013-12-01T21:21:07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x v="1627"/>
    <b v="0"/>
    <n v="38"/>
    <x v="0"/>
    <s v="music/rock"/>
    <x v="16"/>
    <x v="1144"/>
    <x v="4"/>
    <x v="11"/>
    <x v="1627"/>
    <d v="2012-11-26T04:59:00"/>
  </r>
  <r>
    <n v="1628"/>
    <x v="1628"/>
    <s v="Original Jewish rock music on human relationships and identity"/>
    <n v="4000"/>
    <n v="4037"/>
    <x v="0"/>
    <x v="0"/>
    <s v="USD"/>
    <n v="1403026882"/>
    <x v="1628"/>
    <b v="0"/>
    <n v="88"/>
    <x v="0"/>
    <s v="music/rock"/>
    <x v="7"/>
    <x v="1145"/>
    <x v="4"/>
    <x v="11"/>
    <x v="1628"/>
    <d v="2014-06-17T17:41:22"/>
  </r>
  <r>
    <n v="1629"/>
    <x v="1629"/>
    <s v="Help Off The Turnpike release new music, and set fire to everything!"/>
    <n v="6000"/>
    <n v="6220"/>
    <x v="0"/>
    <x v="0"/>
    <s v="USD"/>
    <n v="1392929333"/>
    <x v="1629"/>
    <b v="0"/>
    <n v="82"/>
    <x v="0"/>
    <s v="music/rock"/>
    <x v="3"/>
    <x v="1146"/>
    <x v="4"/>
    <x v="11"/>
    <x v="1629"/>
    <d v="2014-02-20T20:48:53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x v="1630"/>
    <b v="0"/>
    <n v="126"/>
    <x v="0"/>
    <s v="music/rock"/>
    <x v="213"/>
    <x v="1147"/>
    <x v="4"/>
    <x v="11"/>
    <x v="1630"/>
    <d v="2012-03-02T06:59:00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x v="1631"/>
    <b v="0"/>
    <n v="133"/>
    <x v="0"/>
    <s v="music/rock"/>
    <x v="94"/>
    <x v="1148"/>
    <x v="4"/>
    <x v="11"/>
    <x v="1631"/>
    <d v="2012-10-12T20:37:4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x v="1632"/>
    <b v="0"/>
    <n v="47"/>
    <x v="0"/>
    <s v="music/rock"/>
    <x v="21"/>
    <x v="1149"/>
    <x v="4"/>
    <x v="11"/>
    <x v="1632"/>
    <d v="2011-09-24T08:10:54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x v="1633"/>
    <b v="0"/>
    <n v="58"/>
    <x v="0"/>
    <s v="music/rock"/>
    <x v="8"/>
    <x v="1150"/>
    <x v="4"/>
    <x v="11"/>
    <x v="1633"/>
    <d v="2012-01-16T05:00:00"/>
  </r>
  <r>
    <n v="1634"/>
    <x v="1634"/>
    <s v="Recording Debut  Album w/ Producer Ikey Owens from Free Moral Agents/ The Mars Volta"/>
    <n v="2000"/>
    <n v="2010"/>
    <x v="0"/>
    <x v="0"/>
    <s v="USD"/>
    <n v="1306994340"/>
    <x v="1634"/>
    <b v="0"/>
    <n v="32"/>
    <x v="0"/>
    <s v="music/rock"/>
    <x v="7"/>
    <x v="1151"/>
    <x v="4"/>
    <x v="11"/>
    <x v="1634"/>
    <d v="2011-06-02T05:59:00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x v="1635"/>
    <b v="0"/>
    <n v="37"/>
    <x v="0"/>
    <s v="music/rock"/>
    <x v="105"/>
    <x v="1152"/>
    <x v="4"/>
    <x v="11"/>
    <x v="1635"/>
    <d v="2016-07-11T20:51:0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x v="1636"/>
    <b v="0"/>
    <n v="87"/>
    <x v="0"/>
    <s v="music/rock"/>
    <x v="3"/>
    <x v="1153"/>
    <x v="4"/>
    <x v="11"/>
    <x v="1636"/>
    <d v="2011-06-12T04:00:00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x v="1637"/>
    <b v="0"/>
    <n v="15"/>
    <x v="0"/>
    <s v="music/rock"/>
    <x v="3"/>
    <x v="1154"/>
    <x v="4"/>
    <x v="11"/>
    <x v="1637"/>
    <d v="2009-12-31T23:39:00"/>
  </r>
  <r>
    <n v="1638"/>
    <x v="1638"/>
    <s v="Avenues will be going in to the studio to record a new EP with Matt Allison!"/>
    <n v="1000"/>
    <n v="1050"/>
    <x v="0"/>
    <x v="0"/>
    <s v="USD"/>
    <n v="1362086700"/>
    <x v="1638"/>
    <b v="0"/>
    <n v="27"/>
    <x v="0"/>
    <s v="music/rock"/>
    <x v="2"/>
    <x v="1155"/>
    <x v="4"/>
    <x v="11"/>
    <x v="1638"/>
    <d v="2013-02-28T21:25:00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x v="1639"/>
    <b v="0"/>
    <n v="19"/>
    <x v="0"/>
    <s v="music/rock"/>
    <x v="8"/>
    <x v="1156"/>
    <x v="4"/>
    <x v="11"/>
    <x v="1639"/>
    <d v="2012-03-03T15:39:25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x v="1640"/>
    <b v="0"/>
    <n v="17"/>
    <x v="0"/>
    <s v="music/rock"/>
    <x v="106"/>
    <x v="1157"/>
    <x v="4"/>
    <x v="11"/>
    <x v="1640"/>
    <d v="2010-08-03T01:59:00"/>
  </r>
  <r>
    <n v="1641"/>
    <x v="1641"/>
    <s v="Music Video For Upbeat and Inspiring Song - Run For Your Life"/>
    <n v="2500"/>
    <n v="2535"/>
    <x v="0"/>
    <x v="0"/>
    <s v="USD"/>
    <n v="1418998744"/>
    <x v="1641"/>
    <b v="0"/>
    <n v="26"/>
    <x v="0"/>
    <s v="music/pop"/>
    <x v="7"/>
    <x v="1158"/>
    <x v="4"/>
    <x v="27"/>
    <x v="1641"/>
    <d v="2014-12-19T14:19:04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x v="1642"/>
    <b v="0"/>
    <n v="28"/>
    <x v="0"/>
    <s v="music/pop"/>
    <x v="8"/>
    <x v="314"/>
    <x v="4"/>
    <x v="27"/>
    <x v="1642"/>
    <d v="2011-06-14T00:35:27"/>
  </r>
  <r>
    <n v="1643"/>
    <x v="1643"/>
    <s v="This Is All Now is putting out a brand new record, and we need YOUR help to do it!"/>
    <n v="5000"/>
    <n v="6235"/>
    <x v="0"/>
    <x v="0"/>
    <s v="USD"/>
    <n v="1348516012"/>
    <x v="1643"/>
    <b v="0"/>
    <n v="37"/>
    <x v="0"/>
    <s v="music/pop"/>
    <x v="105"/>
    <x v="1159"/>
    <x v="4"/>
    <x v="27"/>
    <x v="1643"/>
    <d v="2012-09-24T19:46:52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x v="1644"/>
    <b v="0"/>
    <n v="128"/>
    <x v="0"/>
    <s v="music/pop"/>
    <x v="5"/>
    <x v="1160"/>
    <x v="4"/>
    <x v="27"/>
    <x v="1644"/>
    <d v="2012-11-22T02:26:00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x v="1645"/>
    <b v="0"/>
    <n v="10"/>
    <x v="0"/>
    <s v="music/pop"/>
    <x v="38"/>
    <x v="1161"/>
    <x v="4"/>
    <x v="27"/>
    <x v="1645"/>
    <d v="2013-09-18T14:49:00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x v="1646"/>
    <b v="0"/>
    <n v="83"/>
    <x v="0"/>
    <s v="music/pop"/>
    <x v="5"/>
    <x v="1162"/>
    <x v="4"/>
    <x v="27"/>
    <x v="1646"/>
    <d v="2014-08-14T18:11:00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x v="1647"/>
    <b v="0"/>
    <n v="46"/>
    <x v="0"/>
    <s v="music/pop"/>
    <x v="2"/>
    <x v="1163"/>
    <x v="4"/>
    <x v="27"/>
    <x v="1647"/>
    <d v="2012-06-09T09:49:3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x v="1648"/>
    <b v="0"/>
    <n v="90"/>
    <x v="0"/>
    <s v="music/pop"/>
    <x v="105"/>
    <x v="1164"/>
    <x v="4"/>
    <x v="27"/>
    <x v="1648"/>
    <d v="2011-03-20T15:54:42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x v="1649"/>
    <b v="0"/>
    <n v="81"/>
    <x v="0"/>
    <s v="music/pop"/>
    <x v="7"/>
    <x v="1165"/>
    <x v="4"/>
    <x v="27"/>
    <x v="1649"/>
    <d v="2014-05-23T16:25:55"/>
  </r>
  <r>
    <n v="1650"/>
    <x v="1650"/>
    <s v="Help me record a CD that uses pop styling to give a fresh sound to ancient wisdom from scripture!"/>
    <n v="2000"/>
    <n v="2831"/>
    <x v="0"/>
    <x v="0"/>
    <s v="USD"/>
    <n v="1381314437"/>
    <x v="1650"/>
    <b v="0"/>
    <n v="32"/>
    <x v="0"/>
    <s v="music/pop"/>
    <x v="24"/>
    <x v="1166"/>
    <x v="4"/>
    <x v="27"/>
    <x v="1650"/>
    <d v="2013-10-09T10:27:1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x v="1651"/>
    <b v="0"/>
    <n v="20"/>
    <x v="0"/>
    <s v="music/pop"/>
    <x v="7"/>
    <x v="1167"/>
    <x v="4"/>
    <x v="27"/>
    <x v="1651"/>
    <d v="2011-04-26T06:59:00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x v="1652"/>
    <b v="0"/>
    <n v="70"/>
    <x v="0"/>
    <s v="music/pop"/>
    <x v="7"/>
    <x v="1168"/>
    <x v="4"/>
    <x v="27"/>
    <x v="1652"/>
    <d v="2013-11-24T12:49:53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x v="1653"/>
    <b v="0"/>
    <n v="168"/>
    <x v="0"/>
    <s v="music/pop"/>
    <x v="107"/>
    <x v="1169"/>
    <x v="4"/>
    <x v="27"/>
    <x v="1653"/>
    <d v="2011-04-24T20:01:36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x v="1654"/>
    <b v="0"/>
    <n v="34"/>
    <x v="0"/>
    <s v="music/pop"/>
    <x v="28"/>
    <x v="1170"/>
    <x v="4"/>
    <x v="27"/>
    <x v="1654"/>
    <d v="2012-04-18T21:22:40"/>
  </r>
  <r>
    <n v="1655"/>
    <x v="1655"/>
    <s v="Berklee College of Music student, Meg Porter needs YOUR help to fund her very first EP!"/>
    <n v="1500"/>
    <n v="2143"/>
    <x v="0"/>
    <x v="0"/>
    <s v="USD"/>
    <n v="1333648820"/>
    <x v="1655"/>
    <b v="0"/>
    <n v="48"/>
    <x v="0"/>
    <s v="music/pop"/>
    <x v="1"/>
    <x v="1171"/>
    <x v="4"/>
    <x v="27"/>
    <x v="1655"/>
    <d v="2012-04-05T18:00:20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x v="1656"/>
    <b v="0"/>
    <n v="48"/>
    <x v="0"/>
    <s v="music/pop"/>
    <x v="8"/>
    <x v="1172"/>
    <x v="4"/>
    <x v="27"/>
    <x v="1656"/>
    <d v="2012-12-13T22:17:32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x v="1657"/>
    <b v="0"/>
    <n v="221"/>
    <x v="0"/>
    <s v="music/pop"/>
    <x v="2"/>
    <x v="1173"/>
    <x v="4"/>
    <x v="27"/>
    <x v="1657"/>
    <d v="2012-05-24T18:46:08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x v="1658"/>
    <b v="0"/>
    <n v="107"/>
    <x v="0"/>
    <s v="music/pop"/>
    <x v="88"/>
    <x v="1174"/>
    <x v="4"/>
    <x v="27"/>
    <x v="1658"/>
    <d v="2012-12-18T14:20:00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x v="1659"/>
    <b v="0"/>
    <n v="45"/>
    <x v="0"/>
    <s v="music/pop"/>
    <x v="40"/>
    <x v="1175"/>
    <x v="4"/>
    <x v="27"/>
    <x v="1659"/>
    <d v="2013-12-17T12:00:00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x v="1660"/>
    <b v="0"/>
    <n v="36"/>
    <x v="0"/>
    <s v="music/pop"/>
    <x v="214"/>
    <x v="676"/>
    <x v="4"/>
    <x v="27"/>
    <x v="1660"/>
    <d v="2016-04-30T21:59:00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x v="1661"/>
    <b v="0"/>
    <n v="101"/>
    <x v="0"/>
    <s v="music/pop"/>
    <x v="33"/>
    <x v="1176"/>
    <x v="4"/>
    <x v="27"/>
    <x v="1661"/>
    <d v="2016-01-17T21:00:00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x v="1662"/>
    <b v="0"/>
    <n v="62"/>
    <x v="0"/>
    <s v="music/pop"/>
    <x v="33"/>
    <x v="1177"/>
    <x v="4"/>
    <x v="27"/>
    <x v="1662"/>
    <d v="2011-12-31T05:45:36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x v="1663"/>
    <b v="0"/>
    <n v="32"/>
    <x v="0"/>
    <s v="music/pop"/>
    <x v="29"/>
    <x v="1178"/>
    <x v="4"/>
    <x v="27"/>
    <x v="1663"/>
    <d v="2015-02-01T00:31:4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x v="1664"/>
    <b v="0"/>
    <n v="89"/>
    <x v="0"/>
    <s v="music/pop"/>
    <x v="108"/>
    <x v="1179"/>
    <x v="4"/>
    <x v="27"/>
    <x v="1664"/>
    <d v="2012-03-16T03:59:00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x v="1665"/>
    <b v="0"/>
    <n v="93"/>
    <x v="0"/>
    <s v="music/pop"/>
    <x v="17"/>
    <x v="1180"/>
    <x v="4"/>
    <x v="27"/>
    <x v="1665"/>
    <d v="2011-02-22T03:00:00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x v="1666"/>
    <b v="0"/>
    <n v="98"/>
    <x v="0"/>
    <s v="music/pop"/>
    <x v="164"/>
    <x v="1181"/>
    <x v="4"/>
    <x v="27"/>
    <x v="1666"/>
    <d v="2013-03-28T05:04:33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x v="1667"/>
    <b v="0"/>
    <n v="82"/>
    <x v="0"/>
    <s v="music/pop"/>
    <x v="37"/>
    <x v="1182"/>
    <x v="4"/>
    <x v="27"/>
    <x v="1667"/>
    <d v="2014-03-11T06:59:00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x v="1668"/>
    <b v="0"/>
    <n v="116"/>
    <x v="0"/>
    <s v="music/pop"/>
    <x v="33"/>
    <x v="1183"/>
    <x v="4"/>
    <x v="27"/>
    <x v="1668"/>
    <d v="2011-11-28T04:35:39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x v="1669"/>
    <b v="0"/>
    <n v="52"/>
    <x v="0"/>
    <s v="music/pop"/>
    <x v="49"/>
    <x v="399"/>
    <x v="4"/>
    <x v="27"/>
    <x v="1669"/>
    <d v="2016-05-31T21:14:36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x v="1670"/>
    <b v="0"/>
    <n v="23"/>
    <x v="0"/>
    <s v="music/pop"/>
    <x v="33"/>
    <x v="1184"/>
    <x v="4"/>
    <x v="27"/>
    <x v="1670"/>
    <d v="2010-07-05T04:00:00"/>
  </r>
  <r>
    <n v="1671"/>
    <x v="1671"/>
    <s v="I am seeking funding in order to help take my music from a hobby to a career."/>
    <n v="2000"/>
    <n v="2013.47"/>
    <x v="0"/>
    <x v="0"/>
    <s v="USD"/>
    <n v="1470056614"/>
    <x v="1671"/>
    <b v="0"/>
    <n v="77"/>
    <x v="0"/>
    <s v="music/pop"/>
    <x v="7"/>
    <x v="1185"/>
    <x v="4"/>
    <x v="27"/>
    <x v="1671"/>
    <d v="2016-08-01T13:03:34"/>
  </r>
  <r>
    <n v="1672"/>
    <x v="1672"/>
    <s v="Sweet, sweet harmonies from Portland Oregon's premiere high school women's a cappella group."/>
    <n v="1700"/>
    <n v="1920"/>
    <x v="0"/>
    <x v="0"/>
    <s v="USD"/>
    <n v="1338824730"/>
    <x v="1672"/>
    <b v="0"/>
    <n v="49"/>
    <x v="0"/>
    <s v="music/pop"/>
    <x v="40"/>
    <x v="1186"/>
    <x v="4"/>
    <x v="27"/>
    <x v="1672"/>
    <d v="2012-06-04T15:45:30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x v="1673"/>
    <b v="0"/>
    <n v="59"/>
    <x v="0"/>
    <s v="music/pop"/>
    <x v="30"/>
    <x v="1187"/>
    <x v="4"/>
    <x v="27"/>
    <x v="1673"/>
    <d v="2015-03-06T21:04:52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x v="1674"/>
    <b v="0"/>
    <n v="113"/>
    <x v="0"/>
    <s v="music/pop"/>
    <x v="180"/>
    <x v="1188"/>
    <x v="4"/>
    <x v="27"/>
    <x v="1674"/>
    <d v="2016-08-18T06:59:00"/>
  </r>
  <r>
    <n v="1675"/>
    <x v="1675"/>
    <s v="The Great Party is releasing their debut album. Here's your chance to be a part of it!"/>
    <n v="1000"/>
    <n v="1374.16"/>
    <x v="0"/>
    <x v="0"/>
    <s v="USD"/>
    <n v="1318802580"/>
    <x v="1675"/>
    <b v="0"/>
    <n v="34"/>
    <x v="0"/>
    <s v="music/pop"/>
    <x v="0"/>
    <x v="208"/>
    <x v="4"/>
    <x v="27"/>
    <x v="1675"/>
    <d v="2011-10-16T22:03:00"/>
  </r>
  <r>
    <n v="1676"/>
    <x v="1676"/>
    <s v="Help fund Bridge 19's tour in support of their first duo record, to be released in May 2012."/>
    <n v="3000"/>
    <n v="3460"/>
    <x v="0"/>
    <x v="0"/>
    <s v="USD"/>
    <n v="1334980740"/>
    <x v="1676"/>
    <b v="0"/>
    <n v="42"/>
    <x v="0"/>
    <s v="music/pop"/>
    <x v="41"/>
    <x v="1189"/>
    <x v="4"/>
    <x v="27"/>
    <x v="1676"/>
    <d v="2012-04-21T03:59:00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x v="1677"/>
    <b v="0"/>
    <n v="42"/>
    <x v="0"/>
    <s v="music/pop"/>
    <x v="20"/>
    <x v="1190"/>
    <x v="4"/>
    <x v="27"/>
    <x v="1677"/>
    <d v="2016-04-16T05:59:00"/>
  </r>
  <r>
    <n v="1678"/>
    <x v="1678"/>
    <s v="Help me make an amazing music video so that I can take my music to the next level and get a manager!"/>
    <n v="1500"/>
    <n v="1776"/>
    <x v="0"/>
    <x v="0"/>
    <s v="USD"/>
    <n v="1391718671"/>
    <x v="1678"/>
    <b v="0"/>
    <n v="49"/>
    <x v="0"/>
    <s v="music/pop"/>
    <x v="90"/>
    <x v="1191"/>
    <x v="4"/>
    <x v="27"/>
    <x v="1678"/>
    <d v="2014-02-06T20:31:11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x v="1679"/>
    <b v="0"/>
    <n v="56"/>
    <x v="0"/>
    <s v="music/pop"/>
    <x v="215"/>
    <x v="368"/>
    <x v="4"/>
    <x v="27"/>
    <x v="1679"/>
    <d v="2011-07-22T01:39:05"/>
  </r>
  <r>
    <n v="1680"/>
    <x v="1680"/>
    <s v="Working Musician dilemma #164: how the taxman put Kick the Record 2.0 on hold"/>
    <n v="1000"/>
    <n v="1175"/>
    <x v="0"/>
    <x v="0"/>
    <s v="USD"/>
    <n v="1405188667"/>
    <x v="1680"/>
    <b v="0"/>
    <n v="25"/>
    <x v="0"/>
    <s v="music/pop"/>
    <x v="90"/>
    <x v="1192"/>
    <x v="4"/>
    <x v="27"/>
    <x v="1680"/>
    <d v="2014-07-12T18:11:0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x v="1681"/>
    <b v="0"/>
    <n v="884"/>
    <x v="1"/>
    <s v="music/faith"/>
    <x v="7"/>
    <x v="1193"/>
    <x v="4"/>
    <x v="28"/>
    <x v="1681"/>
    <d v="2017-03-29T02:00:00"/>
  </r>
  <r>
    <n v="1682"/>
    <x v="1682"/>
    <s v="Christian singer-wongerwriter searching for funding to record CD of original Christian music."/>
    <n v="6000"/>
    <n v="0"/>
    <x v="3"/>
    <x v="0"/>
    <s v="USD"/>
    <n v="1492142860"/>
    <x v="1682"/>
    <b v="0"/>
    <n v="0"/>
    <x v="1"/>
    <s v="music/faith"/>
    <x v="50"/>
    <x v="121"/>
    <x v="4"/>
    <x v="28"/>
    <x v="1682"/>
    <d v="2017-04-14T04:07:40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x v="1683"/>
    <b v="0"/>
    <n v="10"/>
    <x v="1"/>
    <s v="music/faith"/>
    <x v="66"/>
    <x v="1194"/>
    <x v="4"/>
    <x v="28"/>
    <x v="1683"/>
    <d v="2017-04-07T18:45:38"/>
  </r>
  <r>
    <n v="1684"/>
    <x v="1684"/>
    <s v="New Music from Marty Mikles!  A new EP all about God's Goodness &amp; Mercy."/>
    <n v="8000"/>
    <n v="8730"/>
    <x v="3"/>
    <x v="0"/>
    <s v="USD"/>
    <n v="1489775641"/>
    <x v="1684"/>
    <b v="0"/>
    <n v="101"/>
    <x v="1"/>
    <s v="music/faith"/>
    <x v="15"/>
    <x v="1195"/>
    <x v="4"/>
    <x v="28"/>
    <x v="1684"/>
    <d v="2017-03-17T18:34:01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x v="1685"/>
    <b v="0"/>
    <n v="15"/>
    <x v="1"/>
    <s v="music/faith"/>
    <x v="33"/>
    <x v="1196"/>
    <x v="4"/>
    <x v="28"/>
    <x v="1685"/>
    <d v="2017-03-24T05:00:23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x v="1686"/>
    <b v="0"/>
    <n v="1"/>
    <x v="1"/>
    <s v="music/faith"/>
    <x v="50"/>
    <x v="656"/>
    <x v="4"/>
    <x v="28"/>
    <x v="1686"/>
    <d v="2017-04-27T19:15:19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x v="1687"/>
    <b v="0"/>
    <n v="39"/>
    <x v="1"/>
    <s v="music/faith"/>
    <x v="134"/>
    <x v="1197"/>
    <x v="4"/>
    <x v="28"/>
    <x v="1687"/>
    <d v="2017-04-10T20:15:00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x v="1688"/>
    <b v="0"/>
    <n v="7"/>
    <x v="1"/>
    <s v="music/faith"/>
    <x v="156"/>
    <x v="1198"/>
    <x v="4"/>
    <x v="28"/>
    <x v="1688"/>
    <d v="2017-04-09T11:49:54"/>
  </r>
  <r>
    <n v="1689"/>
    <x v="1689"/>
    <s v="Praising the Living God in the second half of life."/>
    <n v="2400"/>
    <n v="2400"/>
    <x v="3"/>
    <x v="0"/>
    <s v="USD"/>
    <n v="1489700230"/>
    <x v="1689"/>
    <b v="0"/>
    <n v="14"/>
    <x v="1"/>
    <s v="music/faith"/>
    <x v="8"/>
    <x v="1199"/>
    <x v="4"/>
    <x v="28"/>
    <x v="1689"/>
    <d v="2017-03-16T21:37:10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x v="1690"/>
    <b v="0"/>
    <n v="11"/>
    <x v="1"/>
    <s v="music/faith"/>
    <x v="78"/>
    <x v="1200"/>
    <x v="4"/>
    <x v="28"/>
    <x v="1690"/>
    <d v="2017-04-06T09:20:42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x v="1691"/>
    <b v="0"/>
    <n v="38"/>
    <x v="1"/>
    <s v="music/faith"/>
    <x v="69"/>
    <x v="1201"/>
    <x v="4"/>
    <x v="28"/>
    <x v="1691"/>
    <d v="2017-04-03T01:00:00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x v="1692"/>
    <b v="0"/>
    <n v="15"/>
    <x v="1"/>
    <s v="music/faith"/>
    <x v="216"/>
    <x v="1202"/>
    <x v="4"/>
    <x v="28"/>
    <x v="1692"/>
    <d v="2017-03-26T23:59:00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x v="1693"/>
    <b v="0"/>
    <n v="8"/>
    <x v="1"/>
    <s v="music/faith"/>
    <x v="114"/>
    <x v="431"/>
    <x v="4"/>
    <x v="28"/>
    <x v="1693"/>
    <d v="2017-04-09T20:00:00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x v="1694"/>
    <b v="0"/>
    <n v="1"/>
    <x v="1"/>
    <s v="music/faith"/>
    <x v="50"/>
    <x v="144"/>
    <x v="4"/>
    <x v="28"/>
    <x v="1694"/>
    <d v="2017-03-27T04:36:00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x v="1695"/>
    <b v="0"/>
    <n v="23"/>
    <x v="1"/>
    <s v="music/faith"/>
    <x v="81"/>
    <x v="1203"/>
    <x v="4"/>
    <x v="28"/>
    <x v="1695"/>
    <d v="2017-04-10T01:00:00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x v="1696"/>
    <b v="0"/>
    <n v="0"/>
    <x v="1"/>
    <s v="music/faith"/>
    <x v="50"/>
    <x v="121"/>
    <x v="4"/>
    <x v="28"/>
    <x v="1696"/>
    <d v="2017-04-01T00:40:11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x v="1697"/>
    <b v="0"/>
    <n v="22"/>
    <x v="1"/>
    <s v="music/faith"/>
    <x v="68"/>
    <x v="1204"/>
    <x v="4"/>
    <x v="28"/>
    <x v="1697"/>
    <d v="2017-04-09T23:47: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x v="1698"/>
    <b v="0"/>
    <n v="0"/>
    <x v="1"/>
    <s v="music/faith"/>
    <x v="50"/>
    <x v="121"/>
    <x v="4"/>
    <x v="28"/>
    <x v="1698"/>
    <d v="2017-03-26T03:33:00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x v="1699"/>
    <b v="0"/>
    <n v="4"/>
    <x v="1"/>
    <s v="music/faith"/>
    <x v="65"/>
    <x v="1205"/>
    <x v="4"/>
    <x v="28"/>
    <x v="1699"/>
    <d v="2017-04-11T20:44:05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x v="1700"/>
    <b v="0"/>
    <n v="79"/>
    <x v="1"/>
    <s v="music/faith"/>
    <x v="73"/>
    <x v="1206"/>
    <x v="4"/>
    <x v="28"/>
    <x v="1700"/>
    <d v="2017-04-01T04:00:00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x v="1701"/>
    <b v="0"/>
    <n v="2"/>
    <x v="1"/>
    <s v="music/faith"/>
    <x v="50"/>
    <x v="144"/>
    <x v="4"/>
    <x v="28"/>
    <x v="1701"/>
    <d v="2015-01-15T15:56:45"/>
  </r>
  <r>
    <n v="1702"/>
    <x v="1702"/>
    <s v="I can do all things through christ jesus"/>
    <n v="16500"/>
    <n v="1"/>
    <x v="2"/>
    <x v="0"/>
    <s v="USD"/>
    <n v="1427745150"/>
    <x v="1702"/>
    <b v="0"/>
    <n v="1"/>
    <x v="1"/>
    <s v="music/faith"/>
    <x v="50"/>
    <x v="120"/>
    <x v="4"/>
    <x v="28"/>
    <x v="1702"/>
    <d v="2015-03-30T19:52:30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x v="1703"/>
    <b v="0"/>
    <n v="2"/>
    <x v="1"/>
    <s v="music/faith"/>
    <x v="60"/>
    <x v="156"/>
    <x v="4"/>
    <x v="28"/>
    <x v="1703"/>
    <d v="2015-08-31T06:45:37"/>
  </r>
  <r>
    <n v="1704"/>
    <x v="1704"/>
    <s v="We want to record an album of popular praise &amp; worship songs with our own influence and style."/>
    <n v="2000"/>
    <n v="1302"/>
    <x v="2"/>
    <x v="0"/>
    <s v="USD"/>
    <n v="1424056873"/>
    <x v="1704"/>
    <b v="0"/>
    <n v="11"/>
    <x v="1"/>
    <s v="music/faith"/>
    <x v="187"/>
    <x v="1207"/>
    <x v="4"/>
    <x v="28"/>
    <x v="1704"/>
    <d v="2015-02-16T03:21:13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x v="1705"/>
    <b v="0"/>
    <n v="0"/>
    <x v="1"/>
    <s v="music/faith"/>
    <x v="50"/>
    <x v="121"/>
    <x v="4"/>
    <x v="28"/>
    <x v="1705"/>
    <d v="2015-09-09T16:00:00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x v="1706"/>
    <b v="0"/>
    <n v="0"/>
    <x v="1"/>
    <s v="music/faith"/>
    <x v="50"/>
    <x v="121"/>
    <x v="4"/>
    <x v="28"/>
    <x v="1706"/>
    <d v="2015-08-23T07:21:12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x v="1707"/>
    <b v="0"/>
    <n v="9"/>
    <x v="1"/>
    <s v="music/faith"/>
    <x v="54"/>
    <x v="1208"/>
    <x v="4"/>
    <x v="28"/>
    <x v="1707"/>
    <d v="2016-03-28T16:18:15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x v="1708"/>
    <b v="0"/>
    <n v="0"/>
    <x v="1"/>
    <s v="music/faith"/>
    <x v="50"/>
    <x v="121"/>
    <x v="4"/>
    <x v="28"/>
    <x v="1708"/>
    <d v="2016-05-01T20:48:26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x v="1709"/>
    <b v="0"/>
    <n v="4"/>
    <x v="1"/>
    <s v="music/faith"/>
    <x v="62"/>
    <x v="1209"/>
    <x v="4"/>
    <x v="28"/>
    <x v="1709"/>
    <d v="2014-08-31T19:39:00"/>
  </r>
  <r>
    <n v="1710"/>
    <x v="1710"/>
    <s v="We want to create a gospel live album which has never been produced before."/>
    <n v="5000"/>
    <n v="34"/>
    <x v="2"/>
    <x v="12"/>
    <s v="EUR"/>
    <n v="1453122000"/>
    <x v="1710"/>
    <b v="0"/>
    <n v="1"/>
    <x v="1"/>
    <s v="music/faith"/>
    <x v="60"/>
    <x v="441"/>
    <x v="4"/>
    <x v="28"/>
    <x v="1710"/>
    <d v="2016-01-18T13:00:00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x v="1711"/>
    <b v="0"/>
    <n v="2"/>
    <x v="1"/>
    <s v="music/faith"/>
    <x v="57"/>
    <x v="1210"/>
    <x v="4"/>
    <x v="28"/>
    <x v="1711"/>
    <d v="2014-09-01T15:30:34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x v="1712"/>
    <b v="0"/>
    <n v="0"/>
    <x v="1"/>
    <s v="music/faith"/>
    <x v="50"/>
    <x v="121"/>
    <x v="4"/>
    <x v="28"/>
    <x v="1712"/>
    <d v="2015-06-30T21:55:53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x v="1713"/>
    <b v="0"/>
    <n v="1"/>
    <x v="1"/>
    <s v="music/faith"/>
    <x v="53"/>
    <x v="73"/>
    <x v="4"/>
    <x v="28"/>
    <x v="1713"/>
    <d v="2014-10-05T19:13:32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x v="1714"/>
    <b v="0"/>
    <n v="17"/>
    <x v="1"/>
    <s v="music/faith"/>
    <x v="59"/>
    <x v="1211"/>
    <x v="4"/>
    <x v="28"/>
    <x v="1714"/>
    <d v="2015-05-01T22:02:41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x v="1715"/>
    <b v="0"/>
    <n v="2"/>
    <x v="1"/>
    <s v="music/faith"/>
    <x v="50"/>
    <x v="148"/>
    <x v="4"/>
    <x v="28"/>
    <x v="1715"/>
    <d v="2015-03-31T03:22:00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x v="1716"/>
    <b v="0"/>
    <n v="3"/>
    <x v="1"/>
    <s v="music/faith"/>
    <x v="59"/>
    <x v="73"/>
    <x v="4"/>
    <x v="28"/>
    <x v="1716"/>
    <d v="2016-12-09T14:51:39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x v="1717"/>
    <b v="0"/>
    <n v="41"/>
    <x v="1"/>
    <s v="music/faith"/>
    <x v="152"/>
    <x v="1212"/>
    <x v="4"/>
    <x v="28"/>
    <x v="1717"/>
    <d v="2016-04-21T04:00:00"/>
  </r>
  <r>
    <n v="1718"/>
    <x v="1718"/>
    <s v="A melody for the galaxy."/>
    <n v="35000"/>
    <n v="75"/>
    <x v="2"/>
    <x v="0"/>
    <s v="USD"/>
    <n v="1463201940"/>
    <x v="1718"/>
    <b v="0"/>
    <n v="2"/>
    <x v="1"/>
    <s v="music/faith"/>
    <x v="50"/>
    <x v="822"/>
    <x v="4"/>
    <x v="28"/>
    <x v="1718"/>
    <d v="2016-05-14T04:59:00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x v="1719"/>
    <b v="0"/>
    <n v="3"/>
    <x v="1"/>
    <s v="music/faith"/>
    <x v="60"/>
    <x v="123"/>
    <x v="4"/>
    <x v="28"/>
    <x v="1719"/>
    <d v="2014-09-17T12:49:51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x v="1720"/>
    <b v="0"/>
    <n v="8"/>
    <x v="1"/>
    <s v="music/faith"/>
    <x v="52"/>
    <x v="1213"/>
    <x v="4"/>
    <x v="28"/>
    <x v="1720"/>
    <d v="2014-11-09T19:47:51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x v="1721"/>
    <b v="0"/>
    <n v="0"/>
    <x v="1"/>
    <s v="music/faith"/>
    <x v="50"/>
    <x v="121"/>
    <x v="4"/>
    <x v="28"/>
    <x v="1721"/>
    <d v="2015-12-11T11:04:23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x v="1722"/>
    <b v="0"/>
    <n v="1"/>
    <x v="1"/>
    <s v="music/faith"/>
    <x v="50"/>
    <x v="120"/>
    <x v="4"/>
    <x v="28"/>
    <x v="1722"/>
    <d v="2016-04-03T00:10:00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x v="1723"/>
    <b v="0"/>
    <n v="3"/>
    <x v="1"/>
    <s v="music/faith"/>
    <x v="113"/>
    <x v="1214"/>
    <x v="4"/>
    <x v="28"/>
    <x v="1723"/>
    <d v="2015-07-01T06:00:00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x v="1724"/>
    <b v="0"/>
    <n v="4"/>
    <x v="1"/>
    <s v="music/faith"/>
    <x v="60"/>
    <x v="435"/>
    <x v="4"/>
    <x v="28"/>
    <x v="1724"/>
    <d v="2014-10-30T22:22:42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x v="1725"/>
    <b v="0"/>
    <n v="9"/>
    <x v="1"/>
    <s v="music/faith"/>
    <x v="54"/>
    <x v="1215"/>
    <x v="4"/>
    <x v="28"/>
    <x v="1725"/>
    <d v="2014-08-24T23:14:09"/>
  </r>
  <r>
    <n v="1726"/>
    <x v="1726"/>
    <s v="Amanda Joy Hall's sophomore album, &quot;Every Day&quot;. Release expected July 2014"/>
    <n v="6500"/>
    <n v="2196"/>
    <x v="2"/>
    <x v="0"/>
    <s v="USD"/>
    <n v="1403906664"/>
    <x v="1726"/>
    <b v="0"/>
    <n v="16"/>
    <x v="1"/>
    <s v="music/faith"/>
    <x v="122"/>
    <x v="1216"/>
    <x v="4"/>
    <x v="28"/>
    <x v="1726"/>
    <d v="2014-06-27T22:04:24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x v="1727"/>
    <b v="0"/>
    <n v="1"/>
    <x v="1"/>
    <s v="music/faith"/>
    <x v="50"/>
    <x v="120"/>
    <x v="4"/>
    <x v="28"/>
    <x v="1727"/>
    <d v="2015-04-05T11:00:00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x v="1728"/>
    <b v="0"/>
    <n v="7"/>
    <x v="1"/>
    <s v="music/faith"/>
    <x v="149"/>
    <x v="1217"/>
    <x v="4"/>
    <x v="28"/>
    <x v="1728"/>
    <d v="2015-10-21T15:01:14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x v="1729"/>
    <b v="0"/>
    <n v="0"/>
    <x v="1"/>
    <s v="music/faith"/>
    <x v="50"/>
    <x v="121"/>
    <x v="4"/>
    <x v="28"/>
    <x v="1729"/>
    <d v="2016-06-10T01:15:06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x v="1730"/>
    <b v="0"/>
    <n v="0"/>
    <x v="1"/>
    <s v="music/faith"/>
    <x v="50"/>
    <x v="121"/>
    <x v="4"/>
    <x v="28"/>
    <x v="1730"/>
    <d v="2015-10-25T02:06:23"/>
  </r>
  <r>
    <n v="1731"/>
    <x v="1731"/>
    <s v="We are a Christin Worship band looking to midwest tour. God Bless!"/>
    <n v="1000"/>
    <n v="0"/>
    <x v="2"/>
    <x v="0"/>
    <s v="USD"/>
    <n v="1434034800"/>
    <x v="1731"/>
    <b v="0"/>
    <n v="0"/>
    <x v="1"/>
    <s v="music/faith"/>
    <x v="50"/>
    <x v="121"/>
    <x v="4"/>
    <x v="28"/>
    <x v="1731"/>
    <d v="2015-06-11T15:00:00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x v="1732"/>
    <b v="0"/>
    <n v="0"/>
    <x v="1"/>
    <s v="music/faith"/>
    <x v="50"/>
    <x v="121"/>
    <x v="4"/>
    <x v="28"/>
    <x v="1732"/>
    <d v="2016-01-16T05:00:00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x v="1733"/>
    <b v="0"/>
    <n v="0"/>
    <x v="1"/>
    <s v="music/faith"/>
    <x v="50"/>
    <x v="121"/>
    <x v="4"/>
    <x v="28"/>
    <x v="1733"/>
    <d v="2016-09-13T21:30:00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x v="1734"/>
    <b v="0"/>
    <n v="1"/>
    <x v="1"/>
    <s v="music/faith"/>
    <x v="50"/>
    <x v="120"/>
    <x v="4"/>
    <x v="28"/>
    <x v="1734"/>
    <d v="2015-05-08T00:52:36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x v="1735"/>
    <b v="0"/>
    <n v="2"/>
    <x v="1"/>
    <s v="music/faith"/>
    <x v="57"/>
    <x v="687"/>
    <x v="4"/>
    <x v="28"/>
    <x v="1735"/>
    <d v="2016-08-07T19:32:25"/>
  </r>
  <r>
    <n v="1736"/>
    <x v="1736"/>
    <s v="A unique meditative album reflecting on the life of Christ, inviting Him into your presence"/>
    <n v="3000"/>
    <n v="22"/>
    <x v="2"/>
    <x v="0"/>
    <s v="USD"/>
    <n v="1447018833"/>
    <x v="1736"/>
    <b v="0"/>
    <n v="1"/>
    <x v="1"/>
    <s v="music/faith"/>
    <x v="60"/>
    <x v="1218"/>
    <x v="4"/>
    <x v="28"/>
    <x v="1736"/>
    <d v="2015-11-08T21:40:33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x v="1737"/>
    <b v="0"/>
    <n v="15"/>
    <x v="1"/>
    <s v="music/faith"/>
    <x v="70"/>
    <x v="98"/>
    <x v="4"/>
    <x v="28"/>
    <x v="1737"/>
    <d v="2015-07-20T22:46:32"/>
  </r>
  <r>
    <n v="1738"/>
    <x v="1738"/>
    <s v="Music that inspires and gives hope for overcoming and change. And it is good music."/>
    <n v="5000"/>
    <n v="20"/>
    <x v="2"/>
    <x v="0"/>
    <s v="USD"/>
    <n v="1412283542"/>
    <x v="1738"/>
    <b v="0"/>
    <n v="1"/>
    <x v="1"/>
    <s v="music/faith"/>
    <x v="50"/>
    <x v="135"/>
    <x v="4"/>
    <x v="28"/>
    <x v="1738"/>
    <d v="2014-10-02T20:59:02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x v="1739"/>
    <b v="0"/>
    <n v="1"/>
    <x v="1"/>
    <s v="music/faith"/>
    <x v="50"/>
    <x v="120"/>
    <x v="4"/>
    <x v="28"/>
    <x v="1739"/>
    <d v="2016-05-04T19:58:52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x v="1740"/>
    <b v="0"/>
    <n v="0"/>
    <x v="1"/>
    <s v="music/faith"/>
    <x v="50"/>
    <x v="121"/>
    <x v="4"/>
    <x v="28"/>
    <x v="1740"/>
    <d v="2015-07-16T19:37:02"/>
  </r>
  <r>
    <n v="1741"/>
    <x v="1741"/>
    <s v="A photo journal documenting my experiences and travels across New Zealand"/>
    <n v="1200"/>
    <n v="1330"/>
    <x v="0"/>
    <x v="1"/>
    <s v="GBP"/>
    <n v="1433948671"/>
    <x v="1741"/>
    <b v="0"/>
    <n v="52"/>
    <x v="0"/>
    <s v="photography/photobooks"/>
    <x v="38"/>
    <x v="1219"/>
    <x v="8"/>
    <x v="20"/>
    <x v="1741"/>
    <d v="2015-06-10T15:04:31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x v="1742"/>
    <b v="0"/>
    <n v="34"/>
    <x v="0"/>
    <s v="photography/photobooks"/>
    <x v="15"/>
    <x v="1220"/>
    <x v="8"/>
    <x v="20"/>
    <x v="1742"/>
    <d v="2017-01-07T21:00:0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x v="1743"/>
    <b v="0"/>
    <n v="67"/>
    <x v="0"/>
    <s v="photography/photobooks"/>
    <x v="8"/>
    <x v="1221"/>
    <x v="8"/>
    <x v="20"/>
    <x v="1743"/>
    <d v="2016-08-27T03:59:0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x v="1744"/>
    <b v="0"/>
    <n v="70"/>
    <x v="0"/>
    <s v="photography/photobooks"/>
    <x v="90"/>
    <x v="1222"/>
    <x v="8"/>
    <x v="20"/>
    <x v="1744"/>
    <d v="2015-03-08T13:31:17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x v="1745"/>
    <b v="0"/>
    <n v="89"/>
    <x v="0"/>
    <s v="photography/photobooks"/>
    <x v="35"/>
    <x v="1223"/>
    <x v="8"/>
    <x v="20"/>
    <x v="1745"/>
    <d v="2016-12-22T02:00:0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x v="1746"/>
    <b v="0"/>
    <n v="107"/>
    <x v="0"/>
    <s v="photography/photobooks"/>
    <x v="34"/>
    <x v="1224"/>
    <x v="8"/>
    <x v="20"/>
    <x v="1746"/>
    <d v="2016-11-24T02:00:0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x v="1747"/>
    <b v="0"/>
    <n v="159"/>
    <x v="0"/>
    <s v="photography/photobooks"/>
    <x v="2"/>
    <x v="1225"/>
    <x v="8"/>
    <x v="20"/>
    <x v="1747"/>
    <d v="2015-11-13T15:00:00"/>
  </r>
  <r>
    <n v="1748"/>
    <x v="1748"/>
    <s v="Telling the story of the city through remarkable people who live in Vancouver today."/>
    <n v="50000"/>
    <n v="64974"/>
    <x v="0"/>
    <x v="5"/>
    <s v="CAD"/>
    <n v="1441234143"/>
    <x v="1748"/>
    <b v="0"/>
    <n v="181"/>
    <x v="0"/>
    <s v="photography/photobooks"/>
    <x v="22"/>
    <x v="1226"/>
    <x v="8"/>
    <x v="20"/>
    <x v="1748"/>
    <d v="2015-09-02T22:49:03"/>
  </r>
  <r>
    <n v="1749"/>
    <x v="1749"/>
    <s v="Help me fund the production run of my first book by local Photographer Sandro Ortolani."/>
    <n v="10050"/>
    <n v="12410.5"/>
    <x v="0"/>
    <x v="19"/>
    <s v="EUR"/>
    <n v="1488394800"/>
    <x v="1749"/>
    <b v="0"/>
    <n v="131"/>
    <x v="0"/>
    <s v="photography/photobooks"/>
    <x v="4"/>
    <x v="1156"/>
    <x v="8"/>
    <x v="20"/>
    <x v="1749"/>
    <d v="2017-03-01T19:00:0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x v="1750"/>
    <b v="0"/>
    <n v="125"/>
    <x v="0"/>
    <s v="photography/photobooks"/>
    <x v="180"/>
    <x v="1227"/>
    <x v="8"/>
    <x v="20"/>
    <x v="1750"/>
    <d v="2016-04-19T20:05:04"/>
  </r>
  <r>
    <n v="1751"/>
    <x v="1751"/>
    <s v="Photographs and stories culled from 10 years of road trips through rural Greece"/>
    <n v="10000"/>
    <n v="10290"/>
    <x v="0"/>
    <x v="0"/>
    <s v="USD"/>
    <n v="1426787123"/>
    <x v="1751"/>
    <b v="0"/>
    <n v="61"/>
    <x v="0"/>
    <s v="photography/photobooks"/>
    <x v="33"/>
    <x v="1228"/>
    <x v="8"/>
    <x v="20"/>
    <x v="1751"/>
    <d v="2015-03-19T17:45:23"/>
  </r>
  <r>
    <n v="1752"/>
    <x v="1752"/>
    <s v="A little book of calm, in picture form, that will soothe the soul and un-furrow the brow."/>
    <n v="1200"/>
    <n v="3122"/>
    <x v="0"/>
    <x v="1"/>
    <s v="GBP"/>
    <n v="1476425082"/>
    <x v="1752"/>
    <b v="0"/>
    <n v="90"/>
    <x v="0"/>
    <s v="photography/photobooks"/>
    <x v="217"/>
    <x v="1229"/>
    <x v="8"/>
    <x v="20"/>
    <x v="1752"/>
    <d v="2016-10-14T06:04:42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x v="1753"/>
    <b v="0"/>
    <n v="35"/>
    <x v="0"/>
    <s v="photography/photobooks"/>
    <x v="29"/>
    <x v="1230"/>
    <x v="8"/>
    <x v="20"/>
    <x v="1753"/>
    <d v="2016-03-21T16:59:28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x v="1754"/>
    <b v="0"/>
    <n v="90"/>
    <x v="0"/>
    <s v="photography/photobooks"/>
    <x v="38"/>
    <x v="1231"/>
    <x v="8"/>
    <x v="20"/>
    <x v="1754"/>
    <d v="2015-04-03T20:02:33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x v="1755"/>
    <b v="0"/>
    <n v="4"/>
    <x v="0"/>
    <s v="photography/photobooks"/>
    <x v="28"/>
    <x v="501"/>
    <x v="8"/>
    <x v="20"/>
    <x v="1755"/>
    <d v="2015-10-05T18:56:01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x v="1756"/>
    <b v="0"/>
    <n v="120"/>
    <x v="0"/>
    <s v="photography/photobooks"/>
    <x v="33"/>
    <x v="1232"/>
    <x v="8"/>
    <x v="20"/>
    <x v="1756"/>
    <d v="2016-08-29T04:01:09"/>
  </r>
  <r>
    <n v="1757"/>
    <x v="1757"/>
    <s v="I want to create a self published photo art book on the topic of the resurgence of femininity."/>
    <n v="5000"/>
    <n v="5800"/>
    <x v="0"/>
    <x v="0"/>
    <s v="USD"/>
    <n v="1485631740"/>
    <x v="1757"/>
    <b v="0"/>
    <n v="14"/>
    <x v="0"/>
    <s v="photography/photobooks"/>
    <x v="31"/>
    <x v="1233"/>
    <x v="8"/>
    <x v="20"/>
    <x v="1757"/>
    <d v="2017-01-28T19:29:0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x v="1758"/>
    <b v="0"/>
    <n v="27"/>
    <x v="0"/>
    <s v="photography/photobooks"/>
    <x v="41"/>
    <x v="1234"/>
    <x v="8"/>
    <x v="20"/>
    <x v="1758"/>
    <d v="2016-07-14T22:56:32"/>
  </r>
  <r>
    <n v="1759"/>
    <x v="1759"/>
    <s v="Death Valley will be the first photo book of Andi State"/>
    <n v="5000"/>
    <n v="5330"/>
    <x v="0"/>
    <x v="0"/>
    <s v="USD"/>
    <n v="1427309629"/>
    <x v="1759"/>
    <b v="0"/>
    <n v="49"/>
    <x v="0"/>
    <s v="photography/photobooks"/>
    <x v="13"/>
    <x v="1235"/>
    <x v="8"/>
    <x v="20"/>
    <x v="1759"/>
    <d v="2015-03-25T18:53:49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x v="1760"/>
    <b v="0"/>
    <n v="102"/>
    <x v="0"/>
    <s v="photography/photobooks"/>
    <x v="11"/>
    <x v="1236"/>
    <x v="8"/>
    <x v="20"/>
    <x v="1760"/>
    <d v="2016-02-25T16:08:33"/>
  </r>
  <r>
    <n v="1761"/>
    <x v="1761"/>
    <s v="A hardcover photobook telling the naked truth of a young photographers journey."/>
    <n v="100"/>
    <n v="155"/>
    <x v="0"/>
    <x v="1"/>
    <s v="GBP"/>
    <n v="1442065060"/>
    <x v="1761"/>
    <b v="0"/>
    <n v="3"/>
    <x v="0"/>
    <s v="photography/photobooks"/>
    <x v="19"/>
    <x v="1237"/>
    <x v="8"/>
    <x v="20"/>
    <x v="1761"/>
    <d v="2015-09-12T13:37:40"/>
  </r>
  <r>
    <n v="1762"/>
    <x v="1762"/>
    <s v="Project rewards $25 gets you 190+ digital images"/>
    <n v="100"/>
    <n v="885"/>
    <x v="0"/>
    <x v="0"/>
    <s v="USD"/>
    <n v="1457739245"/>
    <x v="1762"/>
    <b v="0"/>
    <n v="25"/>
    <x v="0"/>
    <s v="photography/photobooks"/>
    <x v="218"/>
    <x v="1238"/>
    <x v="8"/>
    <x v="20"/>
    <x v="1762"/>
    <d v="2016-03-11T23:34:05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x v="1763"/>
    <b v="0"/>
    <n v="118"/>
    <x v="0"/>
    <s v="photography/photobooks"/>
    <x v="21"/>
    <x v="1239"/>
    <x v="8"/>
    <x v="20"/>
    <x v="1763"/>
    <d v="2016-10-23T20:50:4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x v="1764"/>
    <b v="1"/>
    <n v="39"/>
    <x v="1"/>
    <s v="photography/photobooks"/>
    <x v="68"/>
    <x v="1240"/>
    <x v="8"/>
    <x v="20"/>
    <x v="1764"/>
    <d v="2014-08-03T11:39:39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x v="1765"/>
    <b v="1"/>
    <n v="103"/>
    <x v="1"/>
    <s v="photography/photobooks"/>
    <x v="155"/>
    <x v="1241"/>
    <x v="8"/>
    <x v="20"/>
    <x v="1765"/>
    <d v="2014-08-13T23:31:52"/>
  </r>
  <r>
    <n v="1766"/>
    <x v="1766"/>
    <s v="I want to create a beautiful book which documents the Melbourne music scene."/>
    <n v="1500"/>
    <n v="0"/>
    <x v="2"/>
    <x v="2"/>
    <s v="AUD"/>
    <n v="1408999088"/>
    <x v="1766"/>
    <b v="1"/>
    <n v="0"/>
    <x v="1"/>
    <s v="photography/photobooks"/>
    <x v="50"/>
    <x v="121"/>
    <x v="8"/>
    <x v="20"/>
    <x v="1766"/>
    <d v="2014-08-25T20:38:08"/>
  </r>
  <r>
    <n v="1767"/>
    <x v="1767"/>
    <s v="A photographic search for the true meaning of pride for ones country during the World Cup"/>
    <n v="5000"/>
    <n v="2286"/>
    <x v="2"/>
    <x v="0"/>
    <s v="USD"/>
    <n v="1407080884"/>
    <x v="1767"/>
    <b v="1"/>
    <n v="39"/>
    <x v="1"/>
    <s v="photography/photobooks"/>
    <x v="132"/>
    <x v="1242"/>
    <x v="8"/>
    <x v="20"/>
    <x v="1767"/>
    <d v="2014-08-03T15:48:04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x v="1768"/>
    <b v="1"/>
    <n v="15"/>
    <x v="1"/>
    <s v="photography/photobooks"/>
    <x v="65"/>
    <x v="1243"/>
    <x v="8"/>
    <x v="20"/>
    <x v="1768"/>
    <d v="2014-09-27T13:27:24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x v="1769"/>
    <b v="1"/>
    <n v="22"/>
    <x v="1"/>
    <s v="photography/photobooks"/>
    <x v="56"/>
    <x v="1244"/>
    <x v="8"/>
    <x v="20"/>
    <x v="1769"/>
    <d v="2015-01-13T19:39:19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x v="1770"/>
    <b v="1"/>
    <n v="92"/>
    <x v="1"/>
    <s v="photography/photobooks"/>
    <x v="219"/>
    <x v="450"/>
    <x v="8"/>
    <x v="20"/>
    <x v="1770"/>
    <d v="2014-10-14T18:43:14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x v="1771"/>
    <b v="1"/>
    <n v="25"/>
    <x v="1"/>
    <s v="photography/photobooks"/>
    <x v="70"/>
    <x v="1245"/>
    <x v="8"/>
    <x v="20"/>
    <x v="1771"/>
    <d v="2014-10-23T23:30:40"/>
  </r>
  <r>
    <n v="1772"/>
    <x v="1772"/>
    <s v="A photobook and a short documentary film telling the story of Holocaust in Northwestern Lithuania"/>
    <n v="5500"/>
    <n v="858"/>
    <x v="2"/>
    <x v="1"/>
    <s v="GBP"/>
    <n v="1404666836"/>
    <x v="1772"/>
    <b v="1"/>
    <n v="19"/>
    <x v="1"/>
    <s v="photography/photobooks"/>
    <x v="63"/>
    <x v="1246"/>
    <x v="8"/>
    <x v="20"/>
    <x v="1772"/>
    <d v="2014-07-06T17:13:56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x v="1773"/>
    <b v="1"/>
    <n v="19"/>
    <x v="1"/>
    <s v="photography/photobooks"/>
    <x v="52"/>
    <x v="1247"/>
    <x v="8"/>
    <x v="20"/>
    <x v="1773"/>
    <d v="2015-01-19T18:14:58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x v="1774"/>
    <b v="1"/>
    <n v="13"/>
    <x v="1"/>
    <s v="photography/photobooks"/>
    <x v="132"/>
    <x v="1248"/>
    <x v="8"/>
    <x v="20"/>
    <x v="1774"/>
    <d v="2014-11-29T14:59:0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x v="1775"/>
    <b v="1"/>
    <n v="124"/>
    <x v="1"/>
    <s v="photography/photobooks"/>
    <x v="187"/>
    <x v="1249"/>
    <x v="8"/>
    <x v="20"/>
    <x v="1775"/>
    <d v="2014-10-24T23:26:0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x v="1776"/>
    <b v="1"/>
    <n v="4"/>
    <x v="1"/>
    <s v="photography/photobooks"/>
    <x v="113"/>
    <x v="33"/>
    <x v="8"/>
    <x v="20"/>
    <x v="1776"/>
    <d v="2014-10-29T22:57:51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x v="1777"/>
    <b v="1"/>
    <n v="10"/>
    <x v="1"/>
    <s v="photography/photobooks"/>
    <x v="51"/>
    <x v="1250"/>
    <x v="8"/>
    <x v="20"/>
    <x v="1777"/>
    <d v="2015-02-20T08:34:13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x v="1778"/>
    <b v="1"/>
    <n v="15"/>
    <x v="1"/>
    <s v="photography/photobooks"/>
    <x v="53"/>
    <x v="1251"/>
    <x v="8"/>
    <x v="20"/>
    <x v="1778"/>
    <d v="2015-03-27T19:43:15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x v="1779"/>
    <b v="1"/>
    <n v="38"/>
    <x v="1"/>
    <s v="photography/photobooks"/>
    <x v="71"/>
    <x v="1252"/>
    <x v="8"/>
    <x v="20"/>
    <x v="1779"/>
    <d v="2016-09-02T16:36: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x v="1780"/>
    <b v="1"/>
    <n v="152"/>
    <x v="1"/>
    <s v="photography/photobooks"/>
    <x v="67"/>
    <x v="1253"/>
    <x v="8"/>
    <x v="20"/>
    <x v="1780"/>
    <d v="2016-07-02T14:25:1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x v="1781"/>
    <b v="1"/>
    <n v="24"/>
    <x v="1"/>
    <s v="photography/photobooks"/>
    <x v="73"/>
    <x v="1254"/>
    <x v="8"/>
    <x v="20"/>
    <x v="1781"/>
    <d v="2016-09-15T14:49:05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x v="1782"/>
    <b v="1"/>
    <n v="76"/>
    <x v="1"/>
    <s v="photography/photobooks"/>
    <x v="77"/>
    <x v="1255"/>
    <x v="8"/>
    <x v="20"/>
    <x v="1782"/>
    <d v="2016-02-21T13:48:09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x v="1783"/>
    <b v="1"/>
    <n v="185"/>
    <x v="1"/>
    <s v="photography/photobooks"/>
    <x v="148"/>
    <x v="1256"/>
    <x v="8"/>
    <x v="20"/>
    <x v="1783"/>
    <d v="2015-05-21T22:47:58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x v="1784"/>
    <b v="1"/>
    <n v="33"/>
    <x v="1"/>
    <s v="photography/photobooks"/>
    <x v="67"/>
    <x v="1257"/>
    <x v="8"/>
    <x v="20"/>
    <x v="1784"/>
    <d v="2015-01-31T03:25:0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x v="1785"/>
    <b v="1"/>
    <n v="108"/>
    <x v="1"/>
    <s v="photography/photobooks"/>
    <x v="68"/>
    <x v="1258"/>
    <x v="8"/>
    <x v="20"/>
    <x v="1785"/>
    <d v="2014-10-16T00:00:0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x v="1786"/>
    <b v="1"/>
    <n v="29"/>
    <x v="1"/>
    <s v="photography/photobooks"/>
    <x v="216"/>
    <x v="1259"/>
    <x v="8"/>
    <x v="20"/>
    <x v="1786"/>
    <d v="2014-12-15T13:12:57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x v="1787"/>
    <b v="1"/>
    <n v="24"/>
    <x v="1"/>
    <s v="photography/photobooks"/>
    <x v="77"/>
    <x v="1260"/>
    <x v="8"/>
    <x v="20"/>
    <x v="1787"/>
    <d v="2015-04-04T14:43:57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x v="1788"/>
    <b v="1"/>
    <n v="4"/>
    <x v="1"/>
    <s v="photography/photobooks"/>
    <x v="60"/>
    <x v="1065"/>
    <x v="8"/>
    <x v="20"/>
    <x v="1788"/>
    <d v="2014-10-31T22:45:42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x v="1789"/>
    <b v="1"/>
    <n v="4"/>
    <x v="1"/>
    <s v="photography/photobooks"/>
    <x v="60"/>
    <x v="119"/>
    <x v="8"/>
    <x v="20"/>
    <x v="1789"/>
    <d v="2015-01-12T06:00:03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x v="1790"/>
    <b v="1"/>
    <n v="15"/>
    <x v="1"/>
    <s v="photography/photobooks"/>
    <x v="62"/>
    <x v="1033"/>
    <x v="8"/>
    <x v="20"/>
    <x v="1790"/>
    <d v="2015-02-05T16:11:18"/>
  </r>
  <r>
    <n v="1791"/>
    <x v="1791"/>
    <s v="For the love of street photography and the beauty of traditional cultures in southern Italy."/>
    <n v="3000"/>
    <n v="107"/>
    <x v="2"/>
    <x v="1"/>
    <s v="GBP"/>
    <n v="1422553565"/>
    <x v="1791"/>
    <b v="1"/>
    <n v="4"/>
    <x v="1"/>
    <s v="photography/photobooks"/>
    <x v="65"/>
    <x v="1261"/>
    <x v="8"/>
    <x v="20"/>
    <x v="1791"/>
    <d v="2015-01-29T17:46:05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x v="1792"/>
    <b v="1"/>
    <n v="139"/>
    <x v="1"/>
    <s v="photography/photobooks"/>
    <x v="220"/>
    <x v="1262"/>
    <x v="8"/>
    <x v="20"/>
    <x v="1792"/>
    <d v="2015-08-10T06:59:0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x v="1793"/>
    <b v="1"/>
    <n v="2"/>
    <x v="1"/>
    <s v="photography/photobooks"/>
    <x v="60"/>
    <x v="135"/>
    <x v="8"/>
    <x v="20"/>
    <x v="1793"/>
    <d v="2014-11-27T22:24:0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x v="1794"/>
    <b v="1"/>
    <n v="18"/>
    <x v="1"/>
    <s v="photography/photobooks"/>
    <x v="57"/>
    <x v="1263"/>
    <x v="8"/>
    <x v="20"/>
    <x v="1794"/>
    <d v="2015-02-11T13:13:42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x v="1795"/>
    <b v="1"/>
    <n v="81"/>
    <x v="1"/>
    <s v="photography/photobooks"/>
    <x v="115"/>
    <x v="1264"/>
    <x v="8"/>
    <x v="20"/>
    <x v="1795"/>
    <d v="2016-10-14T16:00:0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x v="1796"/>
    <b v="1"/>
    <n v="86"/>
    <x v="1"/>
    <s v="photography/photobooks"/>
    <x v="66"/>
    <x v="1265"/>
    <x v="8"/>
    <x v="20"/>
    <x v="1796"/>
    <d v="2016-07-24T10:32:46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x v="1797"/>
    <b v="1"/>
    <n v="140"/>
    <x v="1"/>
    <s v="photography/photobooks"/>
    <x v="149"/>
    <x v="1266"/>
    <x v="8"/>
    <x v="20"/>
    <x v="1797"/>
    <d v="2016-12-15T13:39:49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x v="1798"/>
    <b v="1"/>
    <n v="37"/>
    <x v="1"/>
    <s v="photography/photobooks"/>
    <x v="51"/>
    <x v="1267"/>
    <x v="8"/>
    <x v="20"/>
    <x v="1798"/>
    <d v="2016-02-04T07:50:33"/>
  </r>
  <r>
    <n v="1799"/>
    <x v="1799"/>
    <s v="The UnDiscovered Image, a monthly publication dedicated to photographers."/>
    <n v="4000"/>
    <n v="69.83"/>
    <x v="2"/>
    <x v="1"/>
    <s v="GBP"/>
    <n v="1415740408"/>
    <x v="1799"/>
    <b v="1"/>
    <n v="6"/>
    <x v="1"/>
    <s v="photography/photobooks"/>
    <x v="53"/>
    <x v="1268"/>
    <x v="8"/>
    <x v="20"/>
    <x v="1799"/>
    <d v="2014-11-11T21:13:28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x v="1800"/>
    <b v="1"/>
    <n v="113"/>
    <x v="1"/>
    <s v="photography/photobooks"/>
    <x v="68"/>
    <x v="1269"/>
    <x v="8"/>
    <x v="20"/>
    <x v="1800"/>
    <d v="2016-10-10T14:32:5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x v="1801"/>
    <b v="1"/>
    <n v="37"/>
    <x v="1"/>
    <s v="photography/photobooks"/>
    <x v="51"/>
    <x v="1270"/>
    <x v="8"/>
    <x v="20"/>
    <x v="1801"/>
    <d v="2015-12-15T12:10:00"/>
  </r>
  <r>
    <n v="1802"/>
    <x v="1802"/>
    <s v="Inner Darkness turned into a photobook. Personal work i shot during my recovery...in Berlin."/>
    <n v="3500"/>
    <n v="1697"/>
    <x v="2"/>
    <x v="12"/>
    <s v="EUR"/>
    <n v="1435442340"/>
    <x v="1802"/>
    <b v="1"/>
    <n v="18"/>
    <x v="1"/>
    <s v="photography/photobooks"/>
    <x v="216"/>
    <x v="1271"/>
    <x v="8"/>
    <x v="20"/>
    <x v="1802"/>
    <d v="2015-06-27T21:59:0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x v="1803"/>
    <b v="1"/>
    <n v="75"/>
    <x v="1"/>
    <s v="photography/photobooks"/>
    <x v="134"/>
    <x v="1272"/>
    <x v="8"/>
    <x v="20"/>
    <x v="1803"/>
    <d v="2015-02-14T01:43:02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x v="1804"/>
    <b v="1"/>
    <n v="52"/>
    <x v="1"/>
    <s v="photography/photobooks"/>
    <x v="131"/>
    <x v="1273"/>
    <x v="8"/>
    <x v="20"/>
    <x v="1804"/>
    <d v="2015-11-14T17:16:44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x v="1805"/>
    <b v="1"/>
    <n v="122"/>
    <x v="1"/>
    <s v="photography/photobooks"/>
    <x v="71"/>
    <x v="1274"/>
    <x v="8"/>
    <x v="20"/>
    <x v="1805"/>
    <d v="2015-10-02T18:00:0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x v="1806"/>
    <b v="1"/>
    <n v="8"/>
    <x v="1"/>
    <s v="photography/photobooks"/>
    <x v="56"/>
    <x v="1275"/>
    <x v="8"/>
    <x v="20"/>
    <x v="1806"/>
    <d v="2014-09-30T15:19:09"/>
  </r>
  <r>
    <n v="1807"/>
    <x v="1807"/>
    <s v="I want to explore alternative cultures and lifestyles in America."/>
    <n v="5000"/>
    <n v="553"/>
    <x v="2"/>
    <x v="0"/>
    <s v="USD"/>
    <n v="1411868313"/>
    <x v="1807"/>
    <b v="1"/>
    <n v="8"/>
    <x v="1"/>
    <s v="photography/photobooks"/>
    <x v="57"/>
    <x v="1276"/>
    <x v="8"/>
    <x v="20"/>
    <x v="1807"/>
    <d v="2014-09-28T01:38:33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x v="1808"/>
    <b v="1"/>
    <n v="96"/>
    <x v="1"/>
    <s v="photography/photobooks"/>
    <x v="139"/>
    <x v="1277"/>
    <x v="8"/>
    <x v="20"/>
    <x v="1808"/>
    <d v="2017-02-11T16:20:3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x v="1809"/>
    <b v="1"/>
    <n v="9"/>
    <x v="1"/>
    <s v="photography/photobooks"/>
    <x v="57"/>
    <x v="1278"/>
    <x v="8"/>
    <x v="20"/>
    <x v="1809"/>
    <d v="2015-03-01T21:47:19"/>
  </r>
  <r>
    <n v="1810"/>
    <x v="1810"/>
    <s v="Film Speed is a series of Zines focusing on architecture shot completely on 35 and 120mm film."/>
    <n v="450"/>
    <n v="15"/>
    <x v="2"/>
    <x v="0"/>
    <s v="USD"/>
    <n v="1408657826"/>
    <x v="1810"/>
    <b v="0"/>
    <n v="2"/>
    <x v="1"/>
    <s v="photography/photobooks"/>
    <x v="56"/>
    <x v="501"/>
    <x v="8"/>
    <x v="20"/>
    <x v="1810"/>
    <d v="2014-08-21T21:50:26"/>
  </r>
  <r>
    <n v="1811"/>
    <x v="1811"/>
    <s v="A collection of 365 color photographs of sunsets in 2014, beautifully presented in a hardcover book."/>
    <n v="54000"/>
    <n v="40"/>
    <x v="2"/>
    <x v="0"/>
    <s v="USD"/>
    <n v="1414123200"/>
    <x v="1811"/>
    <b v="0"/>
    <n v="26"/>
    <x v="1"/>
    <s v="photography/photobooks"/>
    <x v="50"/>
    <x v="1279"/>
    <x v="8"/>
    <x v="20"/>
    <x v="1811"/>
    <d v="2014-10-24T04:00:0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x v="1812"/>
    <b v="0"/>
    <n v="23"/>
    <x v="1"/>
    <s v="photography/photobooks"/>
    <x v="55"/>
    <x v="1280"/>
    <x v="8"/>
    <x v="20"/>
    <x v="1812"/>
    <d v="2016-07-03T07:38:56"/>
  </r>
  <r>
    <n v="1813"/>
    <x v="1813"/>
    <s v="This project aims to document, Libyan photographic history; through both print and artisan mediums ."/>
    <n v="8750"/>
    <n v="0"/>
    <x v="2"/>
    <x v="1"/>
    <s v="GBP"/>
    <n v="1407532812"/>
    <x v="1813"/>
    <b v="0"/>
    <n v="0"/>
    <x v="1"/>
    <s v="photography/photobooks"/>
    <x v="50"/>
    <x v="121"/>
    <x v="8"/>
    <x v="20"/>
    <x v="1813"/>
    <d v="2014-08-08T21:20:12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x v="1814"/>
    <b v="0"/>
    <n v="140"/>
    <x v="1"/>
    <s v="photography/photobooks"/>
    <x v="190"/>
    <x v="1281"/>
    <x v="8"/>
    <x v="20"/>
    <x v="1814"/>
    <d v="2015-02-28T07:32:16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x v="1815"/>
    <b v="0"/>
    <n v="0"/>
    <x v="1"/>
    <s v="photography/photobooks"/>
    <x v="50"/>
    <x v="121"/>
    <x v="8"/>
    <x v="20"/>
    <x v="1815"/>
    <d v="2015-07-01T21:45:37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x v="1816"/>
    <b v="0"/>
    <n v="6"/>
    <x v="1"/>
    <s v="photography/photobooks"/>
    <x v="53"/>
    <x v="1282"/>
    <x v="8"/>
    <x v="20"/>
    <x v="1816"/>
    <d v="2016-07-25T19:00:00"/>
  </r>
  <r>
    <n v="1817"/>
    <x v="1817"/>
    <s v="Hundreds of breathtaking rodeo photographs collected in a beautiful coffee table book."/>
    <n v="18000"/>
    <n v="9419"/>
    <x v="2"/>
    <x v="0"/>
    <s v="USD"/>
    <n v="1485759540"/>
    <x v="1817"/>
    <b v="0"/>
    <n v="100"/>
    <x v="1"/>
    <s v="photography/photobooks"/>
    <x v="221"/>
    <x v="1283"/>
    <x v="8"/>
    <x v="20"/>
    <x v="1817"/>
    <d v="2017-01-30T06:59:00"/>
  </r>
  <r>
    <n v="1818"/>
    <x v="1818"/>
    <s v="We are all different, this is a way to honor and celebrate the authenticity in being different."/>
    <n v="15000"/>
    <n v="0"/>
    <x v="2"/>
    <x v="0"/>
    <s v="USD"/>
    <n v="1428035850"/>
    <x v="1818"/>
    <b v="0"/>
    <n v="0"/>
    <x v="1"/>
    <s v="photography/photobooks"/>
    <x v="50"/>
    <x v="121"/>
    <x v="8"/>
    <x v="20"/>
    <x v="1818"/>
    <d v="2015-04-03T04:37:3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x v="1819"/>
    <b v="0"/>
    <n v="4"/>
    <x v="1"/>
    <s v="photography/photobooks"/>
    <x v="53"/>
    <x v="1284"/>
    <x v="8"/>
    <x v="20"/>
    <x v="1819"/>
    <d v="2014-07-30T18:03:16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x v="1820"/>
    <b v="0"/>
    <n v="8"/>
    <x v="1"/>
    <s v="photography/photobooks"/>
    <x v="113"/>
    <x v="1285"/>
    <x v="8"/>
    <x v="20"/>
    <x v="1820"/>
    <d v="2015-04-01T01:01:3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x v="1821"/>
    <b v="0"/>
    <n v="57"/>
    <x v="0"/>
    <s v="music/rock"/>
    <x v="165"/>
    <x v="1286"/>
    <x v="4"/>
    <x v="11"/>
    <x v="1821"/>
    <d v="2012-03-03T07:39:27"/>
  </r>
  <r>
    <n v="1822"/>
    <x v="1822"/>
    <s v="Wood Butcher needs your help to make this happen. Buy a CD, support local music!"/>
    <n v="300"/>
    <n v="300"/>
    <x v="0"/>
    <x v="5"/>
    <s v="CAD"/>
    <n v="1391194860"/>
    <x v="1822"/>
    <b v="0"/>
    <n v="11"/>
    <x v="0"/>
    <s v="music/rock"/>
    <x v="8"/>
    <x v="50"/>
    <x v="4"/>
    <x v="11"/>
    <x v="1822"/>
    <d v="2014-01-31T19:01:00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x v="1823"/>
    <b v="0"/>
    <n v="33"/>
    <x v="0"/>
    <s v="music/rock"/>
    <x v="31"/>
    <x v="1287"/>
    <x v="4"/>
    <x v="11"/>
    <x v="1823"/>
    <d v="2012-10-24T16:26:16"/>
  </r>
  <r>
    <n v="1824"/>
    <x v="1824"/>
    <s v="cd fund raiser"/>
    <n v="3000"/>
    <n v="3002"/>
    <x v="0"/>
    <x v="0"/>
    <s v="USD"/>
    <n v="1389146880"/>
    <x v="1824"/>
    <b v="0"/>
    <n v="40"/>
    <x v="0"/>
    <s v="music/rock"/>
    <x v="8"/>
    <x v="1288"/>
    <x v="4"/>
    <x v="11"/>
    <x v="1824"/>
    <d v="2014-01-08T02:08:00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x v="1825"/>
    <b v="0"/>
    <n v="50"/>
    <x v="0"/>
    <s v="music/rock"/>
    <x v="2"/>
    <x v="1289"/>
    <x v="4"/>
    <x v="11"/>
    <x v="1825"/>
    <d v="2013-07-11T20:01:43"/>
  </r>
  <r>
    <n v="1826"/>
    <x v="1826"/>
    <s v="Hear your favorite Bear Ghost in eargasmic quality!"/>
    <n v="2000"/>
    <n v="2020"/>
    <x v="0"/>
    <x v="0"/>
    <s v="USD"/>
    <n v="1392675017"/>
    <x v="1826"/>
    <b v="0"/>
    <n v="38"/>
    <x v="0"/>
    <s v="music/rock"/>
    <x v="7"/>
    <x v="1290"/>
    <x v="4"/>
    <x v="11"/>
    <x v="1826"/>
    <d v="2014-02-17T22:10:17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x v="1827"/>
    <b v="0"/>
    <n v="96"/>
    <x v="0"/>
    <s v="music/rock"/>
    <x v="7"/>
    <x v="1291"/>
    <x v="4"/>
    <x v="11"/>
    <x v="1827"/>
    <d v="2011-03-03T07:49:2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x v="1828"/>
    <b v="0"/>
    <n v="48"/>
    <x v="0"/>
    <s v="music/rock"/>
    <x v="8"/>
    <x v="1292"/>
    <x v="4"/>
    <x v="11"/>
    <x v="1828"/>
    <d v="2014-05-09T22:00:00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x v="1829"/>
    <b v="0"/>
    <n v="33"/>
    <x v="0"/>
    <s v="music/rock"/>
    <x v="23"/>
    <x v="1293"/>
    <x v="4"/>
    <x v="11"/>
    <x v="1829"/>
    <d v="2011-01-21T22:00:00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x v="1830"/>
    <b v="0"/>
    <n v="226"/>
    <x v="0"/>
    <s v="music/rock"/>
    <x v="21"/>
    <x v="558"/>
    <x v="4"/>
    <x v="11"/>
    <x v="1830"/>
    <d v="2014-02-24T16:25:07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x v="1831"/>
    <b v="0"/>
    <n v="14"/>
    <x v="0"/>
    <s v="music/rock"/>
    <x v="33"/>
    <x v="1294"/>
    <x v="4"/>
    <x v="11"/>
    <x v="1831"/>
    <d v="2012-05-12T23:54:23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x v="1832"/>
    <b v="0"/>
    <n v="20"/>
    <x v="0"/>
    <s v="music/rock"/>
    <x v="1"/>
    <x v="380"/>
    <x v="4"/>
    <x v="11"/>
    <x v="1832"/>
    <d v="2011-03-04T12:57:07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x v="1833"/>
    <b v="0"/>
    <n v="25"/>
    <x v="0"/>
    <s v="music/rock"/>
    <x v="222"/>
    <x v="823"/>
    <x v="4"/>
    <x v="11"/>
    <x v="1833"/>
    <d v="2013-03-02T07:59:00"/>
  </r>
  <r>
    <n v="1834"/>
    <x v="1834"/>
    <s v="Help us fund our first tour and promote our new EP!"/>
    <n v="10000"/>
    <n v="11805"/>
    <x v="0"/>
    <x v="0"/>
    <s v="USD"/>
    <n v="1422140895"/>
    <x v="1834"/>
    <b v="0"/>
    <n v="90"/>
    <x v="0"/>
    <s v="music/rock"/>
    <x v="90"/>
    <x v="1295"/>
    <x v="4"/>
    <x v="11"/>
    <x v="1834"/>
    <d v="2015-01-24T23:08:15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x v="1835"/>
    <b v="0"/>
    <n v="11"/>
    <x v="0"/>
    <s v="music/rock"/>
    <x v="3"/>
    <x v="1296"/>
    <x v="4"/>
    <x v="11"/>
    <x v="1835"/>
    <d v="2016-03-31T15:51:11"/>
  </r>
  <r>
    <n v="1836"/>
    <x v="1836"/>
    <s v="Help fund our 2013 Sound &amp; Lighting Touring rig!"/>
    <n v="5000"/>
    <n v="10017"/>
    <x v="0"/>
    <x v="0"/>
    <s v="USD"/>
    <n v="1361129129"/>
    <x v="1836"/>
    <b v="0"/>
    <n v="55"/>
    <x v="0"/>
    <s v="music/rock"/>
    <x v="177"/>
    <x v="1297"/>
    <x v="4"/>
    <x v="11"/>
    <x v="1836"/>
    <d v="2013-02-17T19:25:29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x v="1837"/>
    <b v="0"/>
    <n v="30"/>
    <x v="0"/>
    <s v="music/rock"/>
    <x v="223"/>
    <x v="1298"/>
    <x v="4"/>
    <x v="11"/>
    <x v="1837"/>
    <d v="2012-03-18T00:08:55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x v="1838"/>
    <b v="0"/>
    <n v="28"/>
    <x v="0"/>
    <s v="music/rock"/>
    <x v="8"/>
    <x v="1299"/>
    <x v="4"/>
    <x v="11"/>
    <x v="1838"/>
    <d v="2011-10-01T03:00:00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x v="1839"/>
    <b v="0"/>
    <n v="45"/>
    <x v="0"/>
    <s v="music/rock"/>
    <x v="207"/>
    <x v="1300"/>
    <x v="4"/>
    <x v="11"/>
    <x v="1839"/>
    <d v="2016-10-01T17:19:42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x v="1840"/>
    <b v="0"/>
    <n v="13"/>
    <x v="0"/>
    <s v="music/rock"/>
    <x v="15"/>
    <x v="1301"/>
    <x v="4"/>
    <x v="11"/>
    <x v="1840"/>
    <d v="2013-05-07T04:59:00"/>
  </r>
  <r>
    <n v="1841"/>
    <x v="1841"/>
    <s v="Hard Rock with a Positive Message. Help us fund, release and promote our debut EP!"/>
    <n v="2000"/>
    <n v="2035"/>
    <x v="0"/>
    <x v="0"/>
    <s v="USD"/>
    <n v="1400561940"/>
    <x v="1841"/>
    <b v="0"/>
    <n v="40"/>
    <x v="0"/>
    <s v="music/rock"/>
    <x v="21"/>
    <x v="1302"/>
    <x v="4"/>
    <x v="11"/>
    <x v="1841"/>
    <d v="2014-05-20T04:59:00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x v="1842"/>
    <b v="0"/>
    <n v="21"/>
    <x v="0"/>
    <s v="music/rock"/>
    <x v="105"/>
    <x v="1303"/>
    <x v="4"/>
    <x v="11"/>
    <x v="1842"/>
    <d v="2015-03-02T05:59:00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x v="1843"/>
    <b v="0"/>
    <n v="134"/>
    <x v="0"/>
    <s v="music/rock"/>
    <x v="39"/>
    <x v="1304"/>
    <x v="4"/>
    <x v="11"/>
    <x v="1843"/>
    <d v="2011-02-20T23:52:34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x v="1844"/>
    <b v="0"/>
    <n v="20"/>
    <x v="0"/>
    <s v="music/rock"/>
    <x v="7"/>
    <x v="1305"/>
    <x v="4"/>
    <x v="11"/>
    <x v="1844"/>
    <d v="2011-06-11T03:00:00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x v="1845"/>
    <b v="0"/>
    <n v="19"/>
    <x v="0"/>
    <s v="music/rock"/>
    <x v="8"/>
    <x v="1306"/>
    <x v="4"/>
    <x v="11"/>
    <x v="1845"/>
    <d v="2016-06-17T04:55:00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x v="1846"/>
    <b v="0"/>
    <n v="209"/>
    <x v="0"/>
    <s v="music/rock"/>
    <x v="178"/>
    <x v="1307"/>
    <x v="4"/>
    <x v="11"/>
    <x v="1846"/>
    <d v="2012-12-15T15:36:17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x v="1847"/>
    <b v="0"/>
    <n v="38"/>
    <x v="0"/>
    <s v="music/rock"/>
    <x v="10"/>
    <x v="1308"/>
    <x v="4"/>
    <x v="11"/>
    <x v="1847"/>
    <d v="2015-04-21T05:40:32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x v="1848"/>
    <b v="0"/>
    <n v="24"/>
    <x v="0"/>
    <s v="music/rock"/>
    <x v="13"/>
    <x v="574"/>
    <x v="4"/>
    <x v="11"/>
    <x v="1848"/>
    <d v="2011-07-31T06:59:00"/>
  </r>
  <r>
    <n v="1849"/>
    <x v="1849"/>
    <s v="Release the Skylines is a small, local Cleveland metal band looking to record an album."/>
    <n v="300"/>
    <n v="301"/>
    <x v="0"/>
    <x v="0"/>
    <s v="USD"/>
    <n v="1350505059"/>
    <x v="1849"/>
    <b v="0"/>
    <n v="8"/>
    <x v="0"/>
    <s v="music/rock"/>
    <x v="8"/>
    <x v="1309"/>
    <x v="4"/>
    <x v="11"/>
    <x v="1849"/>
    <d v="2012-10-17T20:17:39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x v="1850"/>
    <b v="0"/>
    <n v="179"/>
    <x v="0"/>
    <s v="music/rock"/>
    <x v="21"/>
    <x v="1310"/>
    <x v="4"/>
    <x v="11"/>
    <x v="1850"/>
    <d v="2014-07-10T23:01:40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x v="1851"/>
    <b v="0"/>
    <n v="26"/>
    <x v="0"/>
    <s v="music/rock"/>
    <x v="8"/>
    <x v="1311"/>
    <x v="4"/>
    <x v="11"/>
    <x v="1851"/>
    <d v="2014-07-28T01:00:00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x v="1852"/>
    <b v="0"/>
    <n v="131"/>
    <x v="0"/>
    <s v="music/rock"/>
    <x v="16"/>
    <x v="1312"/>
    <x v="4"/>
    <x v="11"/>
    <x v="1852"/>
    <d v="2015-04-25T00:00:00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x v="1853"/>
    <b v="0"/>
    <n v="14"/>
    <x v="0"/>
    <s v="music/rock"/>
    <x v="21"/>
    <x v="1313"/>
    <x v="4"/>
    <x v="11"/>
    <x v="1853"/>
    <d v="2012-11-14T02:26:57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x v="1854"/>
    <b v="0"/>
    <n v="174"/>
    <x v="0"/>
    <s v="music/rock"/>
    <x v="21"/>
    <x v="1314"/>
    <x v="4"/>
    <x v="11"/>
    <x v="1854"/>
    <d v="2013-05-24T00:30:37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x v="1855"/>
    <b v="0"/>
    <n v="191"/>
    <x v="0"/>
    <s v="music/rock"/>
    <x v="224"/>
    <x v="1315"/>
    <x v="4"/>
    <x v="11"/>
    <x v="1855"/>
    <d v="2014-01-06T12:55:40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x v="1856"/>
    <b v="0"/>
    <n v="38"/>
    <x v="0"/>
    <s v="music/rock"/>
    <x v="7"/>
    <x v="1316"/>
    <x v="4"/>
    <x v="11"/>
    <x v="1856"/>
    <d v="2014-07-18T20:31:12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x v="1857"/>
    <b v="0"/>
    <n v="22"/>
    <x v="0"/>
    <s v="music/rock"/>
    <x v="8"/>
    <x v="1317"/>
    <x v="4"/>
    <x v="11"/>
    <x v="1857"/>
    <d v="2014-09-12T18:26:53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x v="1858"/>
    <b v="0"/>
    <n v="149"/>
    <x v="0"/>
    <s v="music/rock"/>
    <x v="15"/>
    <x v="1318"/>
    <x v="4"/>
    <x v="11"/>
    <x v="1858"/>
    <d v="2011-12-16T05:48:41"/>
  </r>
  <r>
    <n v="1859"/>
    <x v="1859"/>
    <s v="Queen Kwong is going ON TOUR to London and Paris!"/>
    <n v="3000"/>
    <n v="3955"/>
    <x v="0"/>
    <x v="0"/>
    <s v="USD"/>
    <n v="1316716129"/>
    <x v="1859"/>
    <b v="0"/>
    <n v="56"/>
    <x v="0"/>
    <s v="music/rock"/>
    <x v="88"/>
    <x v="1319"/>
    <x v="4"/>
    <x v="11"/>
    <x v="1859"/>
    <d v="2011-09-22T18:28:49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x v="1860"/>
    <b v="0"/>
    <n v="19"/>
    <x v="0"/>
    <s v="music/rock"/>
    <x v="18"/>
    <x v="1320"/>
    <x v="4"/>
    <x v="11"/>
    <x v="1860"/>
    <d v="2014-02-06T17:01:24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x v="1861"/>
    <b v="0"/>
    <n v="0"/>
    <x v="1"/>
    <s v="games/mobile games"/>
    <x v="50"/>
    <x v="121"/>
    <x v="6"/>
    <x v="18"/>
    <x v="1861"/>
    <d v="2015-01-26T07:12:21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x v="1862"/>
    <b v="0"/>
    <n v="16"/>
    <x v="1"/>
    <s v="games/mobile games"/>
    <x v="59"/>
    <x v="1321"/>
    <x v="6"/>
    <x v="18"/>
    <x v="1862"/>
    <d v="2017-03-08T07:30:00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x v="1863"/>
    <b v="0"/>
    <n v="2"/>
    <x v="1"/>
    <s v="games/mobile games"/>
    <x v="50"/>
    <x v="144"/>
    <x v="6"/>
    <x v="18"/>
    <x v="1863"/>
    <d v="2014-06-12T19:08:05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x v="1864"/>
    <b v="0"/>
    <n v="48"/>
    <x v="1"/>
    <s v="games/mobile games"/>
    <x v="152"/>
    <x v="1322"/>
    <x v="6"/>
    <x v="18"/>
    <x v="1864"/>
    <d v="2014-05-04T17:11:40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x v="1865"/>
    <b v="0"/>
    <n v="2"/>
    <x v="1"/>
    <s v="games/mobile games"/>
    <x v="50"/>
    <x v="447"/>
    <x v="6"/>
    <x v="18"/>
    <x v="1865"/>
    <d v="2016-11-06T09:49:07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x v="1866"/>
    <b v="0"/>
    <n v="2"/>
    <x v="1"/>
    <s v="games/mobile games"/>
    <x v="60"/>
    <x v="368"/>
    <x v="6"/>
    <x v="18"/>
    <x v="1866"/>
    <d v="2017-03-01T04:00:00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x v="1867"/>
    <b v="0"/>
    <n v="1"/>
    <x v="1"/>
    <s v="games/mobile games"/>
    <x v="50"/>
    <x v="119"/>
    <x v="6"/>
    <x v="18"/>
    <x v="1867"/>
    <d v="2016-11-05T22:11:52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x v="1868"/>
    <b v="0"/>
    <n v="17"/>
    <x v="1"/>
    <s v="games/mobile games"/>
    <x v="62"/>
    <x v="868"/>
    <x v="6"/>
    <x v="18"/>
    <x v="1868"/>
    <d v="2015-12-15T07:59:00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x v="1869"/>
    <b v="0"/>
    <n v="0"/>
    <x v="1"/>
    <s v="games/mobile games"/>
    <x v="50"/>
    <x v="121"/>
    <x v="6"/>
    <x v="18"/>
    <x v="1869"/>
    <d v="2017-01-04T00:04:09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x v="1870"/>
    <b v="0"/>
    <n v="11"/>
    <x v="1"/>
    <s v="games/mobile games"/>
    <x v="54"/>
    <x v="1323"/>
    <x v="6"/>
    <x v="18"/>
    <x v="1870"/>
    <d v="2016-01-31T04:17:00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x v="1871"/>
    <b v="0"/>
    <n v="95"/>
    <x v="1"/>
    <s v="games/mobile games"/>
    <x v="225"/>
    <x v="1324"/>
    <x v="6"/>
    <x v="18"/>
    <x v="1871"/>
    <d v="2014-11-20T19:48:21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x v="1872"/>
    <b v="0"/>
    <n v="13"/>
    <x v="1"/>
    <s v="games/mobile games"/>
    <x v="60"/>
    <x v="1325"/>
    <x v="6"/>
    <x v="18"/>
    <x v="1872"/>
    <d v="2015-06-30T03:06:42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x v="1873"/>
    <b v="0"/>
    <n v="2"/>
    <x v="1"/>
    <s v="games/mobile games"/>
    <x v="50"/>
    <x v="656"/>
    <x v="6"/>
    <x v="18"/>
    <x v="1873"/>
    <d v="2015-07-08T16:45:00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x v="1874"/>
    <b v="0"/>
    <n v="2"/>
    <x v="1"/>
    <s v="games/mobile games"/>
    <x v="50"/>
    <x v="31"/>
    <x v="6"/>
    <x v="18"/>
    <x v="1874"/>
    <d v="2016-06-28T23:15:33"/>
  </r>
  <r>
    <n v="1875"/>
    <x v="1875"/>
    <s v="Sea opposition of Crab's family and angry fishes. Who is going to win, and who is going to loose ?!"/>
    <n v="10000"/>
    <n v="51"/>
    <x v="2"/>
    <x v="0"/>
    <s v="USD"/>
    <n v="1470519308"/>
    <x v="1875"/>
    <b v="0"/>
    <n v="3"/>
    <x v="1"/>
    <s v="games/mobile games"/>
    <x v="60"/>
    <x v="1326"/>
    <x v="6"/>
    <x v="18"/>
    <x v="1875"/>
    <d v="2016-08-06T21:35:0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x v="1876"/>
    <b v="0"/>
    <n v="0"/>
    <x v="1"/>
    <s v="games/mobile games"/>
    <x v="50"/>
    <x v="121"/>
    <x v="6"/>
    <x v="18"/>
    <x v="1876"/>
    <d v="2014-06-16T06:50:05"/>
  </r>
  <r>
    <n v="1877"/>
    <x v="1877"/>
    <s v="It's obvious you won't survive by your wits alone. Unfortunately that's all you've got, Chip. Run!"/>
    <n v="60"/>
    <n v="0"/>
    <x v="2"/>
    <x v="0"/>
    <s v="USD"/>
    <n v="1425170525"/>
    <x v="1877"/>
    <b v="0"/>
    <n v="0"/>
    <x v="1"/>
    <s v="games/mobile games"/>
    <x v="50"/>
    <x v="121"/>
    <x v="6"/>
    <x v="18"/>
    <x v="1877"/>
    <d v="2015-03-01T00:42:05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x v="1878"/>
    <b v="0"/>
    <n v="0"/>
    <x v="1"/>
    <s v="games/mobile games"/>
    <x v="50"/>
    <x v="121"/>
    <x v="6"/>
    <x v="18"/>
    <x v="1878"/>
    <d v="2014-06-13T00:12:35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x v="1879"/>
    <b v="0"/>
    <n v="2"/>
    <x v="1"/>
    <s v="games/mobile games"/>
    <x v="50"/>
    <x v="362"/>
    <x v="6"/>
    <x v="18"/>
    <x v="1879"/>
    <d v="2016-03-14T14:35:29"/>
  </r>
  <r>
    <n v="1880"/>
    <x v="1880"/>
    <s v="Sim Betting Football is the only football (soccer) betting simulation  game."/>
    <n v="5000"/>
    <n v="1004"/>
    <x v="2"/>
    <x v="1"/>
    <s v="GBP"/>
    <n v="1459341380"/>
    <x v="1880"/>
    <b v="0"/>
    <n v="24"/>
    <x v="1"/>
    <s v="games/mobile games"/>
    <x v="68"/>
    <x v="1327"/>
    <x v="6"/>
    <x v="18"/>
    <x v="1880"/>
    <d v="2016-03-30T12:36:20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x v="1881"/>
    <b v="0"/>
    <n v="70"/>
    <x v="0"/>
    <s v="music/indie rock"/>
    <x v="36"/>
    <x v="1328"/>
    <x v="4"/>
    <x v="14"/>
    <x v="1881"/>
    <d v="2015-03-10T02:39:49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x v="1882"/>
    <b v="0"/>
    <n v="81"/>
    <x v="0"/>
    <s v="music/indie rock"/>
    <x v="7"/>
    <x v="1329"/>
    <x v="4"/>
    <x v="14"/>
    <x v="1882"/>
    <d v="2012-07-10T23:48:00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x v="1883"/>
    <b v="0"/>
    <n v="32"/>
    <x v="0"/>
    <s v="music/indie rock"/>
    <x v="2"/>
    <x v="1330"/>
    <x v="4"/>
    <x v="14"/>
    <x v="1883"/>
    <d v="2012-04-08T21:45:08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x v="1884"/>
    <b v="0"/>
    <n v="26"/>
    <x v="0"/>
    <s v="music/indie rock"/>
    <x v="165"/>
    <x v="1331"/>
    <x v="4"/>
    <x v="14"/>
    <x v="1884"/>
    <d v="2012-11-27T12:00:00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x v="1885"/>
    <b v="0"/>
    <n v="105"/>
    <x v="0"/>
    <s v="music/indie rock"/>
    <x v="31"/>
    <x v="901"/>
    <x v="4"/>
    <x v="14"/>
    <x v="1885"/>
    <d v="2012-08-10T22:00:00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x v="1886"/>
    <b v="0"/>
    <n v="29"/>
    <x v="0"/>
    <s v="music/indie rock"/>
    <x v="21"/>
    <x v="1332"/>
    <x v="4"/>
    <x v="14"/>
    <x v="1886"/>
    <d v="2014-11-12T22:45:38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x v="1887"/>
    <b v="0"/>
    <n v="8"/>
    <x v="0"/>
    <s v="music/indie rock"/>
    <x v="38"/>
    <x v="1333"/>
    <x v="4"/>
    <x v="14"/>
    <x v="1887"/>
    <d v="2015-12-03T21:30:00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x v="1888"/>
    <b v="0"/>
    <n v="89"/>
    <x v="0"/>
    <s v="music/indie rock"/>
    <x v="183"/>
    <x v="1334"/>
    <x v="4"/>
    <x v="14"/>
    <x v="1888"/>
    <d v="2010-06-01T04:59:00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x v="1889"/>
    <b v="0"/>
    <n v="44"/>
    <x v="0"/>
    <s v="music/indie rock"/>
    <x v="13"/>
    <x v="974"/>
    <x v="4"/>
    <x v="14"/>
    <x v="1889"/>
    <d v="2013-03-11T18:02:26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x v="1890"/>
    <b v="0"/>
    <n v="246"/>
    <x v="0"/>
    <s v="music/indie rock"/>
    <x v="14"/>
    <x v="1335"/>
    <x v="4"/>
    <x v="14"/>
    <x v="1890"/>
    <d v="2012-12-15T18:52:08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x v="1891"/>
    <b v="0"/>
    <n v="120"/>
    <x v="0"/>
    <s v="music/indie rock"/>
    <x v="6"/>
    <x v="1336"/>
    <x v="4"/>
    <x v="14"/>
    <x v="1891"/>
    <d v="2010-07-22T06:00:00"/>
  </r>
  <r>
    <n v="1892"/>
    <x v="1892"/>
    <s v="Nemes has just recorded a new album and is raising $500 to get it mixed and mastered professionally."/>
    <n v="500"/>
    <n v="683"/>
    <x v="0"/>
    <x v="0"/>
    <s v="USD"/>
    <n v="1307459881"/>
    <x v="1892"/>
    <b v="0"/>
    <n v="26"/>
    <x v="0"/>
    <s v="music/indie rock"/>
    <x v="0"/>
    <x v="1105"/>
    <x v="4"/>
    <x v="14"/>
    <x v="1892"/>
    <d v="2011-06-07T15:18:01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x v="1893"/>
    <b v="0"/>
    <n v="45"/>
    <x v="0"/>
    <s v="music/indie rock"/>
    <x v="3"/>
    <x v="1337"/>
    <x v="4"/>
    <x v="14"/>
    <x v="1893"/>
    <d v="2011-04-16T03:59:00"/>
  </r>
  <r>
    <n v="1894"/>
    <x v="1894"/>
    <s v="Im trying to raise $1000 for a 3 song EP in a studio!"/>
    <n v="1000"/>
    <n v="1145"/>
    <x v="0"/>
    <x v="0"/>
    <s v="USD"/>
    <n v="1329082983"/>
    <x v="1894"/>
    <b v="0"/>
    <n v="20"/>
    <x v="0"/>
    <s v="music/indie rock"/>
    <x v="41"/>
    <x v="1338"/>
    <x v="4"/>
    <x v="14"/>
    <x v="1894"/>
    <d v="2012-02-12T21:43:03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x v="1895"/>
    <b v="0"/>
    <n v="47"/>
    <x v="0"/>
    <s v="music/indie rock"/>
    <x v="21"/>
    <x v="1339"/>
    <x v="4"/>
    <x v="14"/>
    <x v="1895"/>
    <d v="2015-10-20T17:55:22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x v="1896"/>
    <b v="0"/>
    <n v="13"/>
    <x v="0"/>
    <s v="music/indie rock"/>
    <x v="39"/>
    <x v="1340"/>
    <x v="4"/>
    <x v="14"/>
    <x v="1896"/>
    <d v="2012-04-12T17:02:45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x v="1897"/>
    <b v="0"/>
    <n v="183"/>
    <x v="0"/>
    <s v="music/indie rock"/>
    <x v="21"/>
    <x v="1341"/>
    <x v="4"/>
    <x v="14"/>
    <x v="1897"/>
    <d v="2014-03-04T21:00:00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x v="1898"/>
    <b v="0"/>
    <n v="21"/>
    <x v="0"/>
    <s v="music/indie rock"/>
    <x v="14"/>
    <x v="1342"/>
    <x v="4"/>
    <x v="14"/>
    <x v="1898"/>
    <d v="2016-02-01T18:00:00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x v="1899"/>
    <b v="0"/>
    <n v="42"/>
    <x v="0"/>
    <s v="music/indie rock"/>
    <x v="18"/>
    <x v="1343"/>
    <x v="4"/>
    <x v="14"/>
    <x v="1899"/>
    <d v="2015-03-25T21:36:06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x v="1900"/>
    <b v="0"/>
    <n v="54"/>
    <x v="0"/>
    <s v="music/indie rock"/>
    <x v="15"/>
    <x v="1344"/>
    <x v="4"/>
    <x v="14"/>
    <x v="1900"/>
    <d v="2012-10-06T09:59:00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x v="1901"/>
    <b v="0"/>
    <n v="25"/>
    <x v="1"/>
    <s v="technology/gadgets"/>
    <x v="56"/>
    <x v="1345"/>
    <x v="2"/>
    <x v="29"/>
    <x v="1901"/>
    <d v="2015-05-22T13:00:00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x v="1902"/>
    <b v="0"/>
    <n v="3"/>
    <x v="1"/>
    <s v="technology/gadgets"/>
    <x v="60"/>
    <x v="143"/>
    <x v="2"/>
    <x v="29"/>
    <x v="1902"/>
    <d v="2015-03-04T18:57:27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x v="1903"/>
    <b v="0"/>
    <n v="41"/>
    <x v="1"/>
    <s v="technology/gadgets"/>
    <x v="153"/>
    <x v="1346"/>
    <x v="2"/>
    <x v="29"/>
    <x v="1903"/>
    <d v="2017-01-27T18:29:51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x v="1904"/>
    <b v="0"/>
    <n v="2"/>
    <x v="1"/>
    <s v="technology/gadgets"/>
    <x v="50"/>
    <x v="380"/>
    <x v="2"/>
    <x v="29"/>
    <x v="1904"/>
    <d v="2016-01-02T16:27:01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x v="1905"/>
    <b v="0"/>
    <n v="4"/>
    <x v="1"/>
    <s v="technology/gadgets"/>
    <x v="50"/>
    <x v="678"/>
    <x v="2"/>
    <x v="29"/>
    <x v="1905"/>
    <d v="2014-09-07T22:13:14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x v="1906"/>
    <b v="0"/>
    <n v="99"/>
    <x v="1"/>
    <s v="technology/gadgets"/>
    <x v="152"/>
    <x v="1347"/>
    <x v="2"/>
    <x v="29"/>
    <x v="1906"/>
    <d v="2016-06-23T16:06:23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x v="1907"/>
    <b v="0"/>
    <n v="4"/>
    <x v="1"/>
    <s v="technology/gadgets"/>
    <x v="50"/>
    <x v="1209"/>
    <x v="2"/>
    <x v="29"/>
    <x v="1907"/>
    <d v="2014-05-23T14:05:25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x v="1908"/>
    <b v="0"/>
    <n v="4"/>
    <x v="1"/>
    <s v="technology/gadgets"/>
    <x v="53"/>
    <x v="1348"/>
    <x v="2"/>
    <x v="29"/>
    <x v="1908"/>
    <d v="2016-12-29T22:01:40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x v="1909"/>
    <b v="0"/>
    <n v="38"/>
    <x v="1"/>
    <s v="technology/gadgets"/>
    <x v="51"/>
    <x v="1349"/>
    <x v="2"/>
    <x v="29"/>
    <x v="1909"/>
    <d v="2014-10-23T10:17:5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x v="1910"/>
    <b v="0"/>
    <n v="285"/>
    <x v="1"/>
    <s v="technology/gadgets"/>
    <x v="115"/>
    <x v="1350"/>
    <x v="2"/>
    <x v="29"/>
    <x v="1910"/>
    <d v="2015-10-31T22:45:00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x v="1911"/>
    <b v="0"/>
    <n v="1"/>
    <x v="1"/>
    <s v="technology/gadgets"/>
    <x v="50"/>
    <x v="119"/>
    <x v="2"/>
    <x v="29"/>
    <x v="1911"/>
    <d v="2014-08-09T00:48:54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x v="1912"/>
    <b v="0"/>
    <n v="42"/>
    <x v="1"/>
    <s v="technology/gadgets"/>
    <x v="155"/>
    <x v="1351"/>
    <x v="2"/>
    <x v="29"/>
    <x v="1912"/>
    <d v="2015-06-04T05:26:00"/>
  </r>
  <r>
    <n v="1913"/>
    <x v="1913"/>
    <s v="Tibio is a revolutionary new product designed to solve an age old problem."/>
    <n v="48000"/>
    <n v="637"/>
    <x v="2"/>
    <x v="1"/>
    <s v="GBP"/>
    <n v="1412770578"/>
    <x v="1913"/>
    <b v="0"/>
    <n v="26"/>
    <x v="1"/>
    <s v="technology/gadgets"/>
    <x v="60"/>
    <x v="1352"/>
    <x v="2"/>
    <x v="29"/>
    <x v="1913"/>
    <d v="2014-10-08T12:16:18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x v="1914"/>
    <b v="0"/>
    <n v="2"/>
    <x v="1"/>
    <s v="technology/gadgets"/>
    <x v="114"/>
    <x v="179"/>
    <x v="2"/>
    <x v="29"/>
    <x v="1914"/>
    <d v="2014-11-01T03:59:00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x v="1915"/>
    <b v="0"/>
    <n v="4"/>
    <x v="1"/>
    <s v="technology/gadgets"/>
    <x v="53"/>
    <x v="447"/>
    <x v="2"/>
    <x v="29"/>
    <x v="1915"/>
    <d v="2014-09-02T01:10:22"/>
  </r>
  <r>
    <n v="1916"/>
    <x v="1916"/>
    <s v="The Paint Can Holder Makes Painting Easier and Safer on Extension Ladders."/>
    <n v="20000"/>
    <n v="102"/>
    <x v="2"/>
    <x v="0"/>
    <s v="USD"/>
    <n v="1478542375"/>
    <x v="1916"/>
    <b v="0"/>
    <n v="6"/>
    <x v="1"/>
    <s v="technology/gadgets"/>
    <x v="60"/>
    <x v="1326"/>
    <x v="2"/>
    <x v="29"/>
    <x v="1916"/>
    <d v="2016-11-07T18:12:55"/>
  </r>
  <r>
    <n v="1917"/>
    <x v="1917"/>
    <s v="Let's build a legendary brand altogether"/>
    <n v="390000"/>
    <n v="205025"/>
    <x v="2"/>
    <x v="7"/>
    <s v="HKD"/>
    <n v="1486708133"/>
    <x v="1917"/>
    <b v="0"/>
    <n v="70"/>
    <x v="1"/>
    <s v="technology/gadgets"/>
    <x v="226"/>
    <x v="1353"/>
    <x v="2"/>
    <x v="29"/>
    <x v="1917"/>
    <d v="2017-02-10T06:28:53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x v="1918"/>
    <b v="0"/>
    <n v="9"/>
    <x v="1"/>
    <s v="technology/gadgets"/>
    <x v="60"/>
    <x v="673"/>
    <x v="2"/>
    <x v="29"/>
    <x v="1918"/>
    <d v="2014-08-12T18:57:31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x v="1919"/>
    <b v="0"/>
    <n v="8"/>
    <x v="1"/>
    <s v="technology/gadgets"/>
    <x v="153"/>
    <x v="1354"/>
    <x v="2"/>
    <x v="29"/>
    <x v="1919"/>
    <d v="2015-05-19T21:00:4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x v="1920"/>
    <b v="0"/>
    <n v="105"/>
    <x v="1"/>
    <s v="technology/gadgets"/>
    <x v="152"/>
    <x v="1355"/>
    <x v="2"/>
    <x v="29"/>
    <x v="1920"/>
    <d v="2015-10-21T23:00:00"/>
  </r>
  <r>
    <n v="1921"/>
    <x v="1921"/>
    <s v="The Fine Spirits are making an album, but we need your help!"/>
    <n v="1500"/>
    <n v="2052"/>
    <x v="0"/>
    <x v="0"/>
    <s v="USD"/>
    <n v="1342243143"/>
    <x v="1921"/>
    <b v="0"/>
    <n v="38"/>
    <x v="0"/>
    <s v="music/indie rock"/>
    <x v="0"/>
    <x v="1205"/>
    <x v="4"/>
    <x v="14"/>
    <x v="1921"/>
    <d v="2012-07-14T05:19:03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x v="1922"/>
    <b v="0"/>
    <n v="64"/>
    <x v="0"/>
    <s v="music/indie rock"/>
    <x v="31"/>
    <x v="1356"/>
    <x v="4"/>
    <x v="14"/>
    <x v="1922"/>
    <d v="2013-12-12T06:08:27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x v="1923"/>
    <b v="0"/>
    <n v="13"/>
    <x v="0"/>
    <s v="music/indie rock"/>
    <x v="227"/>
    <x v="1357"/>
    <x v="4"/>
    <x v="14"/>
    <x v="1923"/>
    <d v="2011-09-27T04:59:00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x v="1924"/>
    <b v="0"/>
    <n v="33"/>
    <x v="0"/>
    <s v="music/indie rock"/>
    <x v="35"/>
    <x v="1358"/>
    <x v="4"/>
    <x v="14"/>
    <x v="1924"/>
    <d v="2014-01-15T19:33:00"/>
  </r>
  <r>
    <n v="1925"/>
    <x v="1925"/>
    <s v="The Freakniks are making their psychedelic freak-folk debut studio album and they need your help."/>
    <n v="1500"/>
    <n v="1655"/>
    <x v="0"/>
    <x v="0"/>
    <s v="USD"/>
    <n v="1381449600"/>
    <x v="1925"/>
    <b v="0"/>
    <n v="52"/>
    <x v="0"/>
    <s v="music/indie rock"/>
    <x v="5"/>
    <x v="1359"/>
    <x v="4"/>
    <x v="14"/>
    <x v="1925"/>
    <d v="2013-10-11T00:00:00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x v="1926"/>
    <b v="0"/>
    <n v="107"/>
    <x v="0"/>
    <s v="music/indie rock"/>
    <x v="228"/>
    <x v="1360"/>
    <x v="4"/>
    <x v="14"/>
    <x v="1926"/>
    <d v="2010-11-02T00:26:00"/>
  </r>
  <r>
    <n v="1927"/>
    <x v="1927"/>
    <s v="Hampshire is headed to GBS Detroit."/>
    <n v="600"/>
    <n v="620"/>
    <x v="0"/>
    <x v="0"/>
    <s v="USD"/>
    <n v="1331182740"/>
    <x v="1927"/>
    <b v="0"/>
    <n v="11"/>
    <x v="0"/>
    <s v="music/indie rock"/>
    <x v="33"/>
    <x v="1361"/>
    <x v="4"/>
    <x v="14"/>
    <x v="1927"/>
    <d v="2012-03-08T04:59:00"/>
  </r>
  <r>
    <n v="1928"/>
    <x v="1928"/>
    <s v="Help us master and release our debut album &quot;The Kaleidoscope Dawn&quot;"/>
    <n v="2550"/>
    <n v="2630"/>
    <x v="0"/>
    <x v="0"/>
    <s v="USD"/>
    <n v="1367940794"/>
    <x v="1928"/>
    <b v="0"/>
    <n v="34"/>
    <x v="0"/>
    <s v="music/indie rock"/>
    <x v="33"/>
    <x v="1362"/>
    <x v="4"/>
    <x v="14"/>
    <x v="1928"/>
    <d v="2013-05-07T15:33: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x v="1929"/>
    <b v="0"/>
    <n v="75"/>
    <x v="0"/>
    <s v="music/indie rock"/>
    <x v="8"/>
    <x v="1363"/>
    <x v="4"/>
    <x v="14"/>
    <x v="1929"/>
    <d v="2011-07-05T00:31:06"/>
  </r>
  <r>
    <n v="1930"/>
    <x v="1930"/>
    <s v="We're nearly done recording, but we're out of money! Help us release the record!!!"/>
    <n v="1000"/>
    <n v="1270"/>
    <x v="0"/>
    <x v="0"/>
    <s v="USD"/>
    <n v="1373203482"/>
    <x v="1930"/>
    <b v="0"/>
    <n v="26"/>
    <x v="0"/>
    <s v="music/indie rock"/>
    <x v="37"/>
    <x v="1364"/>
    <x v="4"/>
    <x v="14"/>
    <x v="1930"/>
    <d v="2013-07-07T13:24:42"/>
  </r>
  <r>
    <n v="1931"/>
    <x v="1931"/>
    <s v="We're an indie rock band from Clearwater, FL headed back into the studio to finish our latest EP."/>
    <n v="2000"/>
    <n v="2412.02"/>
    <x v="0"/>
    <x v="0"/>
    <s v="USD"/>
    <n v="1337657400"/>
    <x v="1931"/>
    <b v="0"/>
    <n v="50"/>
    <x v="0"/>
    <s v="music/indie rock"/>
    <x v="10"/>
    <x v="1365"/>
    <x v="4"/>
    <x v="14"/>
    <x v="1931"/>
    <d v="2012-05-22T03:30:00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x v="1932"/>
    <b v="0"/>
    <n v="80"/>
    <x v="0"/>
    <s v="music/indie rock"/>
    <x v="13"/>
    <x v="1366"/>
    <x v="4"/>
    <x v="14"/>
    <x v="1932"/>
    <d v="2012-01-24T19:26:13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x v="1933"/>
    <b v="0"/>
    <n v="110"/>
    <x v="0"/>
    <s v="music/indie rock"/>
    <x v="174"/>
    <x v="1367"/>
    <x v="4"/>
    <x v="14"/>
    <x v="1933"/>
    <d v="2014-09-27T03:08:27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x v="1934"/>
    <b v="0"/>
    <n v="77"/>
    <x v="0"/>
    <s v="music/indie rock"/>
    <x v="39"/>
    <x v="1368"/>
    <x v="4"/>
    <x v="14"/>
    <x v="1934"/>
    <d v="2011-12-25T05:00:00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x v="1935"/>
    <b v="0"/>
    <n v="50"/>
    <x v="0"/>
    <s v="music/indie rock"/>
    <x v="29"/>
    <x v="1369"/>
    <x v="4"/>
    <x v="14"/>
    <x v="1935"/>
    <d v="2014-06-21T04:59:00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x v="1936"/>
    <b v="0"/>
    <n v="145"/>
    <x v="0"/>
    <s v="music/indie rock"/>
    <x v="16"/>
    <x v="1370"/>
    <x v="4"/>
    <x v="14"/>
    <x v="1936"/>
    <d v="2011-12-06T05:59:00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x v="1937"/>
    <b v="0"/>
    <n v="29"/>
    <x v="0"/>
    <s v="music/indie rock"/>
    <x v="229"/>
    <x v="1371"/>
    <x v="4"/>
    <x v="14"/>
    <x v="1937"/>
    <d v="2012-06-15T03:59:00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x v="1938"/>
    <b v="0"/>
    <n v="114"/>
    <x v="0"/>
    <s v="music/indie rock"/>
    <x v="31"/>
    <x v="1372"/>
    <x v="4"/>
    <x v="14"/>
    <x v="1938"/>
    <d v="2013-07-02T05:00:00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x v="1939"/>
    <b v="0"/>
    <n v="96"/>
    <x v="0"/>
    <s v="music/indie rock"/>
    <x v="38"/>
    <x v="1373"/>
    <x v="4"/>
    <x v="14"/>
    <x v="1939"/>
    <d v="2013-03-10T22:38:28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x v="1940"/>
    <b v="0"/>
    <n v="31"/>
    <x v="0"/>
    <s v="music/indie rock"/>
    <x v="193"/>
    <x v="1374"/>
    <x v="4"/>
    <x v="14"/>
    <x v="1940"/>
    <d v="2011-06-15T03:59:00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x v="1941"/>
    <b v="1"/>
    <n v="4883"/>
    <x v="0"/>
    <s v="technology/hardware"/>
    <x v="9"/>
    <x v="1375"/>
    <x v="2"/>
    <x v="30"/>
    <x v="1941"/>
    <d v="2014-05-15T06:58:51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x v="1942"/>
    <b v="1"/>
    <n v="95"/>
    <x v="0"/>
    <s v="technology/hardware"/>
    <x v="178"/>
    <x v="1376"/>
    <x v="2"/>
    <x v="30"/>
    <x v="1942"/>
    <d v="2011-07-04T19:52:2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x v="1943"/>
    <b v="1"/>
    <n v="2478"/>
    <x v="0"/>
    <s v="technology/hardware"/>
    <x v="230"/>
    <x v="1377"/>
    <x v="2"/>
    <x v="30"/>
    <x v="1943"/>
    <d v="2016-08-11T06:28:36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x v="1944"/>
    <b v="1"/>
    <n v="1789"/>
    <x v="0"/>
    <s v="technology/hardware"/>
    <x v="231"/>
    <x v="1378"/>
    <x v="2"/>
    <x v="30"/>
    <x v="1944"/>
    <d v="2014-05-01T14:01: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x v="1945"/>
    <b v="1"/>
    <n v="680"/>
    <x v="0"/>
    <s v="technology/hardware"/>
    <x v="232"/>
    <x v="1379"/>
    <x v="2"/>
    <x v="30"/>
    <x v="1945"/>
    <d v="2015-07-12T06:02:38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x v="1946"/>
    <b v="1"/>
    <n v="70"/>
    <x v="0"/>
    <s v="technology/hardware"/>
    <x v="95"/>
    <x v="1380"/>
    <x v="2"/>
    <x v="30"/>
    <x v="1946"/>
    <d v="2014-04-20T02:36:01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x v="1947"/>
    <b v="1"/>
    <n v="23"/>
    <x v="0"/>
    <s v="technology/hardware"/>
    <x v="7"/>
    <x v="431"/>
    <x v="2"/>
    <x v="30"/>
    <x v="1947"/>
    <d v="2009-11-23T05:59:00"/>
  </r>
  <r>
    <n v="1948"/>
    <x v="1948"/>
    <s v="10 times more powerful than Raspberry Pi 3, x86 64-bit architecture"/>
    <n v="100000"/>
    <n v="800211"/>
    <x v="0"/>
    <x v="0"/>
    <s v="USD"/>
    <n v="1465232520"/>
    <x v="1948"/>
    <b v="1"/>
    <n v="4245"/>
    <x v="0"/>
    <s v="technology/hardware"/>
    <x v="233"/>
    <x v="1381"/>
    <x v="2"/>
    <x v="30"/>
    <x v="1948"/>
    <d v="2016-06-06T17:02:0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x v="1949"/>
    <b v="1"/>
    <n v="943"/>
    <x v="0"/>
    <s v="technology/hardware"/>
    <x v="6"/>
    <x v="1382"/>
    <x v="2"/>
    <x v="30"/>
    <x v="1949"/>
    <d v="2014-07-10T10:09:11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x v="1950"/>
    <b v="1"/>
    <n v="1876"/>
    <x v="0"/>
    <s v="technology/hardware"/>
    <x v="234"/>
    <x v="1383"/>
    <x v="2"/>
    <x v="30"/>
    <x v="1950"/>
    <d v="2011-04-22T04:21:13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x v="1951"/>
    <b v="1"/>
    <n v="834"/>
    <x v="0"/>
    <s v="technology/hardware"/>
    <x v="197"/>
    <x v="1384"/>
    <x v="2"/>
    <x v="30"/>
    <x v="1951"/>
    <d v="2016-11-07T11:05:37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x v="1952"/>
    <b v="1"/>
    <n v="682"/>
    <x v="0"/>
    <s v="technology/hardware"/>
    <x v="45"/>
    <x v="1385"/>
    <x v="2"/>
    <x v="30"/>
    <x v="1952"/>
    <d v="2013-10-16T14:33:35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x v="1953"/>
    <b v="1"/>
    <n v="147"/>
    <x v="0"/>
    <s v="technology/hardware"/>
    <x v="235"/>
    <x v="1386"/>
    <x v="2"/>
    <x v="30"/>
    <x v="1953"/>
    <d v="2012-03-02T03:00:00"/>
  </r>
  <r>
    <n v="1954"/>
    <x v="1954"/>
    <s v="The First Home Battery System You Simply Plug in to Install"/>
    <n v="50000"/>
    <n v="349474"/>
    <x v="0"/>
    <x v="0"/>
    <s v="USD"/>
    <n v="1457758800"/>
    <x v="1954"/>
    <b v="1"/>
    <n v="415"/>
    <x v="0"/>
    <s v="technology/hardware"/>
    <x v="236"/>
    <x v="1387"/>
    <x v="2"/>
    <x v="30"/>
    <x v="1954"/>
    <d v="2016-03-12T05:00:0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x v="1955"/>
    <b v="1"/>
    <n v="290"/>
    <x v="0"/>
    <s v="technology/hardware"/>
    <x v="237"/>
    <x v="1388"/>
    <x v="2"/>
    <x v="30"/>
    <x v="1955"/>
    <d v="2012-05-23T19:00:0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x v="1956"/>
    <b v="1"/>
    <n v="365"/>
    <x v="0"/>
    <s v="technology/hardware"/>
    <x v="238"/>
    <x v="1389"/>
    <x v="2"/>
    <x v="30"/>
    <x v="1956"/>
    <d v="2015-04-18T21:10:05"/>
  </r>
  <r>
    <n v="1957"/>
    <x v="1957"/>
    <s v="An open hardware platform for the best microcontroller in the world."/>
    <n v="30000"/>
    <n v="50251.41"/>
    <x v="0"/>
    <x v="0"/>
    <s v="USD"/>
    <n v="1351304513"/>
    <x v="1957"/>
    <b v="1"/>
    <n v="660"/>
    <x v="0"/>
    <s v="technology/hardware"/>
    <x v="239"/>
    <x v="1390"/>
    <x v="2"/>
    <x v="30"/>
    <x v="1957"/>
    <d v="2012-10-27T02:21:53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x v="1958"/>
    <b v="1"/>
    <n v="1356"/>
    <x v="0"/>
    <s v="technology/hardware"/>
    <x v="240"/>
    <x v="1391"/>
    <x v="2"/>
    <x v="30"/>
    <x v="1958"/>
    <d v="2013-03-23T22:42:41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x v="1959"/>
    <b v="1"/>
    <n v="424"/>
    <x v="0"/>
    <s v="technology/hardware"/>
    <x v="96"/>
    <x v="1392"/>
    <x v="2"/>
    <x v="30"/>
    <x v="1959"/>
    <d v="2014-10-01T00:00:0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x v="1960"/>
    <b v="1"/>
    <n v="33"/>
    <x v="0"/>
    <s v="technology/hardware"/>
    <x v="90"/>
    <x v="1393"/>
    <x v="2"/>
    <x v="30"/>
    <x v="1960"/>
    <d v="2014-12-21T08:42:21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x v="1961"/>
    <b v="1"/>
    <n v="1633"/>
    <x v="0"/>
    <s v="technology/hardware"/>
    <x v="241"/>
    <x v="1394"/>
    <x v="2"/>
    <x v="30"/>
    <x v="1961"/>
    <d v="2012-10-06T03:59:0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x v="1962"/>
    <b v="1"/>
    <n v="306"/>
    <x v="0"/>
    <s v="technology/hardware"/>
    <x v="242"/>
    <x v="1395"/>
    <x v="2"/>
    <x v="30"/>
    <x v="1962"/>
    <d v="2014-05-13T18:43:56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x v="1963"/>
    <b v="1"/>
    <n v="205"/>
    <x v="0"/>
    <s v="technology/hardware"/>
    <x v="37"/>
    <x v="1396"/>
    <x v="2"/>
    <x v="30"/>
    <x v="1963"/>
    <d v="2014-09-16T10:18:54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x v="1964"/>
    <b v="1"/>
    <n v="1281"/>
    <x v="0"/>
    <s v="technology/hardware"/>
    <x v="217"/>
    <x v="1397"/>
    <x v="2"/>
    <x v="30"/>
    <x v="1964"/>
    <d v="2016-04-22T06:32:52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x v="1965"/>
    <b v="1"/>
    <n v="103"/>
    <x v="0"/>
    <s v="technology/hardware"/>
    <x v="243"/>
    <x v="1398"/>
    <x v="2"/>
    <x v="30"/>
    <x v="1965"/>
    <d v="2012-01-12T01:00:0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x v="1966"/>
    <b v="1"/>
    <n v="1513"/>
    <x v="0"/>
    <s v="technology/hardware"/>
    <x v="110"/>
    <x v="1399"/>
    <x v="2"/>
    <x v="30"/>
    <x v="1966"/>
    <d v="2014-08-14T12:58:18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x v="1967"/>
    <b v="1"/>
    <n v="405"/>
    <x v="0"/>
    <s v="technology/hardware"/>
    <x v="244"/>
    <x v="1400"/>
    <x v="2"/>
    <x v="30"/>
    <x v="1967"/>
    <d v="2014-05-01T15:55:29"/>
  </r>
  <r>
    <n v="1968"/>
    <x v="1968"/>
    <s v="Bringing the advantages of wireless smart shifting to every cyclist. FITS ANY BIKE"/>
    <n v="50000"/>
    <n v="142483"/>
    <x v="0"/>
    <x v="0"/>
    <s v="USD"/>
    <n v="1480777515"/>
    <x v="1968"/>
    <b v="1"/>
    <n v="510"/>
    <x v="0"/>
    <s v="technology/hardware"/>
    <x v="245"/>
    <x v="1401"/>
    <x v="2"/>
    <x v="30"/>
    <x v="1968"/>
    <d v="2016-12-03T15:05:15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x v="1969"/>
    <b v="1"/>
    <n v="1887"/>
    <x v="0"/>
    <s v="technology/hardware"/>
    <x v="246"/>
    <x v="1402"/>
    <x v="2"/>
    <x v="30"/>
    <x v="1969"/>
    <d v="2016-08-05T19:01:08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x v="1970"/>
    <b v="1"/>
    <n v="701"/>
    <x v="0"/>
    <s v="technology/hardware"/>
    <x v="247"/>
    <x v="1403"/>
    <x v="2"/>
    <x v="30"/>
    <x v="1970"/>
    <d v="2013-04-20T03:38:21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x v="1971"/>
    <b v="1"/>
    <n v="3863"/>
    <x v="0"/>
    <s v="technology/hardware"/>
    <x v="222"/>
    <x v="1404"/>
    <x v="2"/>
    <x v="30"/>
    <x v="1971"/>
    <d v="2013-11-15T04:00:0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x v="1972"/>
    <b v="1"/>
    <n v="238"/>
    <x v="0"/>
    <s v="technology/hardware"/>
    <x v="248"/>
    <x v="1405"/>
    <x v="2"/>
    <x v="30"/>
    <x v="1972"/>
    <d v="2012-11-18T01:17:24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x v="1973"/>
    <b v="1"/>
    <n v="2051"/>
    <x v="0"/>
    <s v="technology/hardware"/>
    <x v="249"/>
    <x v="1406"/>
    <x v="2"/>
    <x v="30"/>
    <x v="1973"/>
    <d v="2016-08-06T07:00:0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x v="1974"/>
    <b v="1"/>
    <n v="402"/>
    <x v="0"/>
    <s v="technology/hardware"/>
    <x v="250"/>
    <x v="1407"/>
    <x v="2"/>
    <x v="30"/>
    <x v="1974"/>
    <d v="2013-08-19T08:01:09"/>
  </r>
  <r>
    <n v="1975"/>
    <x v="1975"/>
    <s v="The Bugle2 is a second generation DIY kit phono preamplifier for vinyl playback."/>
    <n v="16000"/>
    <n v="33393.339999999997"/>
    <x v="0"/>
    <x v="0"/>
    <s v="USD"/>
    <n v="1362938851"/>
    <x v="1975"/>
    <b v="1"/>
    <n v="253"/>
    <x v="0"/>
    <s v="technology/hardware"/>
    <x v="251"/>
    <x v="1408"/>
    <x v="2"/>
    <x v="30"/>
    <x v="1975"/>
    <d v="2013-03-10T18:07:31"/>
  </r>
  <r>
    <n v="1976"/>
    <x v="1976"/>
    <s v="Can you help us make an ultra bright white one a reality?"/>
    <n v="4000"/>
    <n v="13864"/>
    <x v="0"/>
    <x v="1"/>
    <s v="GBP"/>
    <n v="1373751325"/>
    <x v="1976"/>
    <b v="1"/>
    <n v="473"/>
    <x v="0"/>
    <s v="technology/hardware"/>
    <x v="252"/>
    <x v="1409"/>
    <x v="2"/>
    <x v="30"/>
    <x v="1976"/>
    <d v="2013-07-13T21:35:25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x v="1977"/>
    <b v="1"/>
    <n v="821"/>
    <x v="0"/>
    <s v="technology/hardware"/>
    <x v="253"/>
    <x v="1410"/>
    <x v="2"/>
    <x v="30"/>
    <x v="1977"/>
    <d v="2015-12-19T07:59:0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x v="1978"/>
    <b v="1"/>
    <n v="388"/>
    <x v="0"/>
    <s v="technology/hardware"/>
    <x v="254"/>
    <x v="1411"/>
    <x v="2"/>
    <x v="30"/>
    <x v="1978"/>
    <d v="2012-06-12T07:00:0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x v="1979"/>
    <b v="1"/>
    <n v="813"/>
    <x v="0"/>
    <s v="technology/hardware"/>
    <x v="41"/>
    <x v="1412"/>
    <x v="2"/>
    <x v="30"/>
    <x v="1979"/>
    <d v="2015-11-19T04:59:00"/>
  </r>
  <r>
    <n v="1980"/>
    <x v="1980"/>
    <s v="Multi-power charging that is smarter, stylish and designed for you."/>
    <n v="50000"/>
    <n v="177412.01"/>
    <x v="0"/>
    <x v="12"/>
    <s v="EUR"/>
    <n v="1459684862"/>
    <x v="1980"/>
    <b v="1"/>
    <n v="1945"/>
    <x v="0"/>
    <s v="technology/hardware"/>
    <x v="255"/>
    <x v="1413"/>
    <x v="2"/>
    <x v="30"/>
    <x v="1980"/>
    <d v="2016-04-03T12:01:02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x v="1981"/>
    <b v="0"/>
    <n v="12"/>
    <x v="1"/>
    <s v="photography/people"/>
    <x v="62"/>
    <x v="1414"/>
    <x v="8"/>
    <x v="31"/>
    <x v="1981"/>
    <d v="2014-07-09T17:24:25"/>
  </r>
  <r>
    <n v="1982"/>
    <x v="1982"/>
    <s v="Express a very dark place in my childhood. Release my emotions through photography in a form of Art."/>
    <n v="180000"/>
    <n v="0"/>
    <x v="2"/>
    <x v="7"/>
    <s v="HKD"/>
    <n v="1480863887"/>
    <x v="1982"/>
    <b v="0"/>
    <n v="0"/>
    <x v="1"/>
    <s v="photography/people"/>
    <x v="50"/>
    <x v="121"/>
    <x v="8"/>
    <x v="31"/>
    <x v="1982"/>
    <d v="2016-12-04T15:04:47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x v="1983"/>
    <b v="0"/>
    <n v="16"/>
    <x v="1"/>
    <s v="photography/people"/>
    <x v="65"/>
    <x v="1415"/>
    <x v="8"/>
    <x v="31"/>
    <x v="1983"/>
    <d v="2016-09-02T07:00:00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x v="1984"/>
    <b v="0"/>
    <n v="7"/>
    <x v="1"/>
    <s v="photography/people"/>
    <x v="70"/>
    <x v="1416"/>
    <x v="8"/>
    <x v="31"/>
    <x v="1984"/>
    <d v="2014-11-30T19:58:0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x v="1985"/>
    <b v="0"/>
    <n v="4"/>
    <x v="1"/>
    <s v="photography/people"/>
    <x v="56"/>
    <x v="786"/>
    <x v="8"/>
    <x v="31"/>
    <x v="1985"/>
    <d v="2016-08-02T23:00:00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x v="1986"/>
    <b v="0"/>
    <n v="1"/>
    <x v="1"/>
    <s v="photography/people"/>
    <x v="50"/>
    <x v="120"/>
    <x v="8"/>
    <x v="31"/>
    <x v="1986"/>
    <d v="2016-03-14T09:24:43"/>
  </r>
  <r>
    <n v="1987"/>
    <x v="1987"/>
    <s v="A collection of images that depicts the beauty and diversity within Ethiopia"/>
    <n v="5500"/>
    <n v="2336"/>
    <x v="2"/>
    <x v="1"/>
    <s v="GBP"/>
    <n v="1425223276"/>
    <x v="1987"/>
    <b v="0"/>
    <n v="28"/>
    <x v="1"/>
    <s v="photography/people"/>
    <x v="72"/>
    <x v="1417"/>
    <x v="8"/>
    <x v="31"/>
    <x v="1987"/>
    <d v="2015-03-01T15:21:16"/>
  </r>
  <r>
    <n v="1988"/>
    <x v="1988"/>
    <s v="Expressing art in an image!"/>
    <n v="6000"/>
    <n v="25"/>
    <x v="2"/>
    <x v="0"/>
    <s v="USD"/>
    <n v="1440094742"/>
    <x v="1988"/>
    <b v="0"/>
    <n v="1"/>
    <x v="1"/>
    <s v="photography/people"/>
    <x v="50"/>
    <x v="380"/>
    <x v="8"/>
    <x v="31"/>
    <x v="1988"/>
    <d v="2015-08-20T18:19:02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x v="1989"/>
    <b v="0"/>
    <n v="1"/>
    <x v="1"/>
    <s v="photography/people"/>
    <x v="60"/>
    <x v="73"/>
    <x v="8"/>
    <x v="31"/>
    <x v="1989"/>
    <d v="2016-12-11T16:20:08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x v="1990"/>
    <b v="0"/>
    <n v="5"/>
    <x v="1"/>
    <s v="photography/people"/>
    <x v="123"/>
    <x v="1418"/>
    <x v="8"/>
    <x v="31"/>
    <x v="1990"/>
    <d v="2016-02-13T04:42:12"/>
  </r>
  <r>
    <n v="1991"/>
    <x v="1991"/>
    <s v="Taking (and giving) professional portraits of survivors of human trafficking in Myanmar."/>
    <n v="2000"/>
    <n v="140"/>
    <x v="2"/>
    <x v="0"/>
    <s v="USD"/>
    <n v="1435958786"/>
    <x v="1991"/>
    <b v="0"/>
    <n v="3"/>
    <x v="1"/>
    <s v="photography/people"/>
    <x v="113"/>
    <x v="646"/>
    <x v="8"/>
    <x v="31"/>
    <x v="1991"/>
    <d v="2015-07-03T21:26:26"/>
  </r>
  <r>
    <n v="1992"/>
    <x v="1992"/>
    <s v="A complete revamp of all the Disney Princes &amp; Princesses!"/>
    <n v="1500"/>
    <n v="2"/>
    <x v="2"/>
    <x v="0"/>
    <s v="USD"/>
    <n v="1424229991"/>
    <x v="1992"/>
    <b v="0"/>
    <n v="2"/>
    <x v="1"/>
    <s v="photography/people"/>
    <x v="50"/>
    <x v="120"/>
    <x v="8"/>
    <x v="31"/>
    <x v="1992"/>
    <d v="2015-02-18T03:26: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x v="1993"/>
    <b v="0"/>
    <n v="0"/>
    <x v="1"/>
    <s v="photography/people"/>
    <x v="50"/>
    <x v="121"/>
    <x v="8"/>
    <x v="31"/>
    <x v="1993"/>
    <d v="2015-12-21T14:07:17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x v="1994"/>
    <b v="0"/>
    <n v="0"/>
    <x v="1"/>
    <s v="photography/people"/>
    <x v="50"/>
    <x v="121"/>
    <x v="8"/>
    <x v="31"/>
    <x v="1994"/>
    <d v="2016-12-07T01:09:02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x v="1995"/>
    <b v="0"/>
    <n v="3"/>
    <x v="1"/>
    <s v="photography/people"/>
    <x v="59"/>
    <x v="433"/>
    <x v="8"/>
    <x v="31"/>
    <x v="1995"/>
    <d v="2015-07-16T21:38:56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x v="1996"/>
    <b v="0"/>
    <n v="0"/>
    <x v="1"/>
    <s v="photography/people"/>
    <x v="50"/>
    <x v="121"/>
    <x v="8"/>
    <x v="31"/>
    <x v="1996"/>
    <d v="2014-07-10T19:40:1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x v="1997"/>
    <b v="0"/>
    <n v="0"/>
    <x v="1"/>
    <s v="photography/people"/>
    <x v="50"/>
    <x v="121"/>
    <x v="8"/>
    <x v="31"/>
    <x v="1997"/>
    <d v="2014-08-26T22:20:12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x v="1998"/>
    <b v="0"/>
    <n v="3"/>
    <x v="1"/>
    <s v="photography/people"/>
    <x v="73"/>
    <x v="1419"/>
    <x v="8"/>
    <x v="31"/>
    <x v="1998"/>
    <d v="2014-08-01T02:50:38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x v="1999"/>
    <b v="0"/>
    <n v="7"/>
    <x v="1"/>
    <s v="photography/people"/>
    <x v="60"/>
    <x v="1420"/>
    <x v="8"/>
    <x v="31"/>
    <x v="1999"/>
    <d v="2014-11-13T12:35:08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x v="2000"/>
    <b v="0"/>
    <n v="25"/>
    <x v="1"/>
    <s v="photography/people"/>
    <x v="55"/>
    <x v="380"/>
    <x v="8"/>
    <x v="31"/>
    <x v="2000"/>
    <d v="2016-01-06T22:50:13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x v="2001"/>
    <b v="1"/>
    <n v="1637"/>
    <x v="0"/>
    <s v="technology/hardware"/>
    <x v="256"/>
    <x v="1421"/>
    <x v="2"/>
    <x v="30"/>
    <x v="2001"/>
    <d v="2015-06-12T20:00:0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x v="2002"/>
    <b v="1"/>
    <n v="1375"/>
    <x v="0"/>
    <s v="technology/hardware"/>
    <x v="257"/>
    <x v="1422"/>
    <x v="2"/>
    <x v="30"/>
    <x v="2002"/>
    <d v="2017-01-23T17:05:43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x v="2003"/>
    <b v="1"/>
    <n v="17"/>
    <x v="0"/>
    <s v="technology/hardware"/>
    <x v="258"/>
    <x v="1423"/>
    <x v="2"/>
    <x v="30"/>
    <x v="2003"/>
    <d v="2010-07-02T23:00:0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x v="2004"/>
    <b v="1"/>
    <n v="354"/>
    <x v="0"/>
    <s v="technology/hardware"/>
    <x v="259"/>
    <x v="1424"/>
    <x v="2"/>
    <x v="30"/>
    <x v="2004"/>
    <d v="2014-07-10T14:31:03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x v="2005"/>
    <b v="1"/>
    <n v="191"/>
    <x v="0"/>
    <s v="technology/hardware"/>
    <x v="39"/>
    <x v="1425"/>
    <x v="2"/>
    <x v="30"/>
    <x v="2005"/>
    <d v="2013-10-16T03:59:0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x v="2006"/>
    <b v="1"/>
    <n v="303"/>
    <x v="0"/>
    <s v="technology/hardware"/>
    <x v="260"/>
    <x v="1426"/>
    <x v="2"/>
    <x v="30"/>
    <x v="2006"/>
    <d v="2014-12-03T13:00:45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x v="2007"/>
    <b v="1"/>
    <n v="137"/>
    <x v="0"/>
    <s v="technology/hardware"/>
    <x v="31"/>
    <x v="1427"/>
    <x v="2"/>
    <x v="30"/>
    <x v="2007"/>
    <d v="2010-08-24T04:00:0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x v="2008"/>
    <b v="1"/>
    <n v="41"/>
    <x v="0"/>
    <s v="technology/hardware"/>
    <x v="16"/>
    <x v="1428"/>
    <x v="2"/>
    <x v="30"/>
    <x v="2008"/>
    <d v="2011-09-19T14:30:22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x v="2009"/>
    <b v="1"/>
    <n v="398"/>
    <x v="0"/>
    <s v="technology/hardware"/>
    <x v="83"/>
    <x v="1429"/>
    <x v="2"/>
    <x v="30"/>
    <x v="2009"/>
    <d v="2016-11-23T08:45:43"/>
  </r>
  <r>
    <n v="2010"/>
    <x v="2010"/>
    <s v="Weighitz are miniature smart scales designed to weigh anything in the home."/>
    <n v="30000"/>
    <n v="96015.9"/>
    <x v="0"/>
    <x v="0"/>
    <s v="USD"/>
    <n v="1471564491"/>
    <x v="2010"/>
    <b v="1"/>
    <n v="1737"/>
    <x v="0"/>
    <s v="technology/hardware"/>
    <x v="261"/>
    <x v="1240"/>
    <x v="2"/>
    <x v="30"/>
    <x v="2010"/>
    <d v="2016-08-18T23:54:51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x v="2011"/>
    <b v="1"/>
    <n v="971"/>
    <x v="0"/>
    <s v="technology/hardware"/>
    <x v="262"/>
    <x v="1430"/>
    <x v="2"/>
    <x v="30"/>
    <x v="2011"/>
    <d v="2016-01-11T23:00:0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x v="2012"/>
    <b v="1"/>
    <n v="183"/>
    <x v="0"/>
    <s v="technology/hardware"/>
    <x v="263"/>
    <x v="1431"/>
    <x v="2"/>
    <x v="30"/>
    <x v="2012"/>
    <d v="2015-02-05T19:44:01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x v="2013"/>
    <b v="1"/>
    <n v="4562"/>
    <x v="0"/>
    <s v="technology/hardware"/>
    <x v="264"/>
    <x v="1432"/>
    <x v="2"/>
    <x v="30"/>
    <x v="2013"/>
    <d v="2016-07-08T23:03:34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x v="2014"/>
    <b v="1"/>
    <n v="26457"/>
    <x v="0"/>
    <s v="technology/hardware"/>
    <x v="265"/>
    <x v="1433"/>
    <x v="2"/>
    <x v="30"/>
    <x v="2014"/>
    <d v="2013-03-25T04:08:59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x v="2015"/>
    <b v="1"/>
    <n v="162"/>
    <x v="0"/>
    <s v="technology/hardware"/>
    <x v="40"/>
    <x v="1434"/>
    <x v="2"/>
    <x v="30"/>
    <x v="2015"/>
    <d v="2011-09-09T21:02:43"/>
  </r>
  <r>
    <n v="2016"/>
    <x v="2016"/>
    <s v="A smart, compact power supply designed to power anything, anywhere"/>
    <n v="10000"/>
    <n v="92154.22"/>
    <x v="0"/>
    <x v="0"/>
    <s v="USD"/>
    <n v="1362863299"/>
    <x v="2016"/>
    <b v="1"/>
    <n v="479"/>
    <x v="0"/>
    <s v="technology/hardware"/>
    <x v="266"/>
    <x v="1435"/>
    <x v="2"/>
    <x v="30"/>
    <x v="2016"/>
    <d v="2013-03-09T21:08:19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x v="2017"/>
    <b v="1"/>
    <n v="426"/>
    <x v="0"/>
    <s v="technology/hardware"/>
    <x v="105"/>
    <x v="1436"/>
    <x v="2"/>
    <x v="30"/>
    <x v="2017"/>
    <d v="2012-03-24T04:00:0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x v="2018"/>
    <b v="1"/>
    <n v="450"/>
    <x v="0"/>
    <s v="technology/hardware"/>
    <x v="21"/>
    <x v="1437"/>
    <x v="2"/>
    <x v="30"/>
    <x v="2018"/>
    <d v="2015-08-13T08:46:49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x v="2019"/>
    <b v="1"/>
    <n v="1780"/>
    <x v="0"/>
    <s v="technology/hardware"/>
    <x v="267"/>
    <x v="1438"/>
    <x v="2"/>
    <x v="30"/>
    <x v="2019"/>
    <d v="2016-09-22T17:00:21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x v="2020"/>
    <b v="1"/>
    <n v="122"/>
    <x v="0"/>
    <s v="technology/hardware"/>
    <x v="268"/>
    <x v="1439"/>
    <x v="2"/>
    <x v="30"/>
    <x v="2020"/>
    <d v="2014-05-14T23:04:0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x v="2021"/>
    <b v="1"/>
    <n v="95"/>
    <x v="0"/>
    <s v="technology/hardware"/>
    <x v="269"/>
    <x v="1440"/>
    <x v="2"/>
    <x v="30"/>
    <x v="2021"/>
    <d v="2014-09-24T01:41:37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x v="2022"/>
    <b v="1"/>
    <n v="325"/>
    <x v="0"/>
    <s v="technology/hardware"/>
    <x v="105"/>
    <x v="1441"/>
    <x v="2"/>
    <x v="30"/>
    <x v="2022"/>
    <d v="2016-06-11T13:39:32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x v="2023"/>
    <b v="1"/>
    <n v="353"/>
    <x v="0"/>
    <s v="technology/hardware"/>
    <x v="164"/>
    <x v="1442"/>
    <x v="2"/>
    <x v="30"/>
    <x v="2023"/>
    <d v="2015-06-11T10:05:53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x v="2024"/>
    <b v="1"/>
    <n v="105"/>
    <x v="0"/>
    <s v="technology/hardware"/>
    <x v="270"/>
    <x v="1443"/>
    <x v="2"/>
    <x v="30"/>
    <x v="2024"/>
    <d v="2012-08-13T03:00:0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x v="2025"/>
    <b v="1"/>
    <n v="729"/>
    <x v="0"/>
    <s v="technology/hardware"/>
    <x v="234"/>
    <x v="1444"/>
    <x v="2"/>
    <x v="30"/>
    <x v="2025"/>
    <d v="2015-06-11T04:25:46"/>
  </r>
  <r>
    <n v="2026"/>
    <x v="2026"/>
    <s v="MIDI Sprout enables plants to play synthesizers in real time."/>
    <n v="25000"/>
    <n v="33370.769999999997"/>
    <x v="0"/>
    <x v="0"/>
    <s v="USD"/>
    <n v="1398052740"/>
    <x v="2026"/>
    <b v="1"/>
    <n v="454"/>
    <x v="0"/>
    <s v="technology/hardware"/>
    <x v="18"/>
    <x v="1445"/>
    <x v="2"/>
    <x v="30"/>
    <x v="2026"/>
    <d v="2014-04-21T03:59:0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x v="2027"/>
    <b v="1"/>
    <n v="539"/>
    <x v="0"/>
    <s v="technology/hardware"/>
    <x v="28"/>
    <x v="1446"/>
    <x v="2"/>
    <x v="30"/>
    <x v="2027"/>
    <d v="2015-03-30T18:31:59"/>
  </r>
  <r>
    <n v="2028"/>
    <x v="2028"/>
    <s v="Building an open source Bussard fusion reactor, aka the Polywell."/>
    <n v="3000"/>
    <n v="3785"/>
    <x v="0"/>
    <x v="0"/>
    <s v="USD"/>
    <n v="1268690100"/>
    <x v="2028"/>
    <b v="1"/>
    <n v="79"/>
    <x v="0"/>
    <s v="technology/hardware"/>
    <x v="9"/>
    <x v="1447"/>
    <x v="2"/>
    <x v="30"/>
    <x v="2028"/>
    <d v="2010-03-15T21:55:00"/>
  </r>
  <r>
    <n v="2029"/>
    <x v="2029"/>
    <s v="Lumin8 Pro is a fun and easy to use light controller that makes light dance to your favorite music."/>
    <n v="2500"/>
    <n v="9030"/>
    <x v="0"/>
    <x v="0"/>
    <s v="USD"/>
    <n v="1409099481"/>
    <x v="2029"/>
    <b v="1"/>
    <n v="94"/>
    <x v="0"/>
    <s v="technology/hardware"/>
    <x v="271"/>
    <x v="1448"/>
    <x v="2"/>
    <x v="30"/>
    <x v="2029"/>
    <d v="2014-08-27T00:31:21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x v="2030"/>
    <b v="1"/>
    <n v="625"/>
    <x v="0"/>
    <s v="technology/hardware"/>
    <x v="235"/>
    <x v="1449"/>
    <x v="2"/>
    <x v="30"/>
    <x v="2030"/>
    <d v="2012-11-29T23:54:56"/>
  </r>
  <r>
    <n v="2031"/>
    <x v="2031"/>
    <s v="With Linkio you can use your smartphone to control every electronic you own- for only $100!"/>
    <n v="50000"/>
    <n v="60175"/>
    <x v="0"/>
    <x v="9"/>
    <s v="EUR"/>
    <n v="1420765200"/>
    <x v="2031"/>
    <b v="1"/>
    <n v="508"/>
    <x v="0"/>
    <s v="technology/hardware"/>
    <x v="28"/>
    <x v="1450"/>
    <x v="2"/>
    <x v="30"/>
    <x v="2031"/>
    <d v="2015-01-09T01:00:0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x v="2032"/>
    <b v="1"/>
    <n v="531"/>
    <x v="0"/>
    <s v="technology/hardware"/>
    <x v="272"/>
    <x v="1451"/>
    <x v="2"/>
    <x v="30"/>
    <x v="2032"/>
    <d v="2016-12-15T05:00:0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x v="2033"/>
    <b v="1"/>
    <n v="158"/>
    <x v="0"/>
    <s v="technology/hardware"/>
    <x v="99"/>
    <x v="1452"/>
    <x v="2"/>
    <x v="30"/>
    <x v="2033"/>
    <d v="2014-04-26T01:58:38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x v="2034"/>
    <b v="1"/>
    <n v="508"/>
    <x v="0"/>
    <s v="technology/hardware"/>
    <x v="273"/>
    <x v="1453"/>
    <x v="2"/>
    <x v="30"/>
    <x v="2034"/>
    <d v="2015-05-07T06:58:0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x v="2035"/>
    <b v="1"/>
    <n v="644"/>
    <x v="0"/>
    <s v="technology/hardware"/>
    <x v="185"/>
    <x v="1454"/>
    <x v="2"/>
    <x v="30"/>
    <x v="2035"/>
    <d v="2015-12-19T01:00:0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x v="2036"/>
    <b v="1"/>
    <n v="848"/>
    <x v="0"/>
    <s v="technology/hardware"/>
    <x v="88"/>
    <x v="1455"/>
    <x v="2"/>
    <x v="30"/>
    <x v="2036"/>
    <d v="2014-05-09T20:45:19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x v="2037"/>
    <b v="1"/>
    <n v="429"/>
    <x v="0"/>
    <s v="technology/hardware"/>
    <x v="126"/>
    <x v="1456"/>
    <x v="2"/>
    <x v="30"/>
    <x v="2037"/>
    <d v="2013-12-30T06:02:33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x v="2038"/>
    <b v="1"/>
    <n v="204"/>
    <x v="0"/>
    <s v="technology/hardware"/>
    <x v="274"/>
    <x v="1457"/>
    <x v="2"/>
    <x v="30"/>
    <x v="2038"/>
    <d v="2013-07-01T18:00:00"/>
  </r>
  <r>
    <n v="2039"/>
    <x v="2039"/>
    <s v="Open up your digital worlds with the most sophisticated, intuitive android smart projector."/>
    <n v="125000"/>
    <n v="170271"/>
    <x v="0"/>
    <x v="0"/>
    <s v="USD"/>
    <n v="1480568340"/>
    <x v="2039"/>
    <b v="1"/>
    <n v="379"/>
    <x v="0"/>
    <s v="technology/hardware"/>
    <x v="104"/>
    <x v="1458"/>
    <x v="2"/>
    <x v="30"/>
    <x v="2039"/>
    <d v="2016-12-01T04:59:00"/>
  </r>
  <r>
    <n v="2040"/>
    <x v="2040"/>
    <s v="4.29 Billion+ Capacitor Combinations._x000a_No Coding Required."/>
    <n v="3000"/>
    <n v="7445.14"/>
    <x v="0"/>
    <x v="0"/>
    <s v="USD"/>
    <n v="1384557303"/>
    <x v="2040"/>
    <b v="1"/>
    <n v="271"/>
    <x v="0"/>
    <s v="technology/hardware"/>
    <x v="260"/>
    <x v="1459"/>
    <x v="2"/>
    <x v="30"/>
    <x v="2040"/>
    <d v="2013-11-15T23:15:03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x v="2041"/>
    <b v="0"/>
    <n v="120"/>
    <x v="0"/>
    <s v="technology/hardware"/>
    <x v="112"/>
    <x v="1460"/>
    <x v="2"/>
    <x v="30"/>
    <x v="2041"/>
    <d v="2016-11-10T13:37:07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x v="2042"/>
    <b v="0"/>
    <n v="140"/>
    <x v="0"/>
    <s v="technology/hardware"/>
    <x v="39"/>
    <x v="1461"/>
    <x v="2"/>
    <x v="30"/>
    <x v="2042"/>
    <d v="2016-01-22T16:59:34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x v="2043"/>
    <b v="0"/>
    <n v="193"/>
    <x v="0"/>
    <s v="technology/hardware"/>
    <x v="275"/>
    <x v="811"/>
    <x v="2"/>
    <x v="30"/>
    <x v="2043"/>
    <d v="2016-12-11T04:59:0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x v="2044"/>
    <b v="0"/>
    <n v="180"/>
    <x v="0"/>
    <s v="technology/hardware"/>
    <x v="29"/>
    <x v="1462"/>
    <x v="2"/>
    <x v="30"/>
    <x v="2044"/>
    <d v="2015-06-13T16:25:14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x v="2045"/>
    <b v="0"/>
    <n v="263"/>
    <x v="0"/>
    <s v="technology/hardware"/>
    <x v="276"/>
    <x v="1463"/>
    <x v="2"/>
    <x v="30"/>
    <x v="2045"/>
    <d v="2012-07-09T02:07:27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x v="2046"/>
    <b v="0"/>
    <n v="217"/>
    <x v="0"/>
    <s v="technology/hardware"/>
    <x v="10"/>
    <x v="1464"/>
    <x v="2"/>
    <x v="30"/>
    <x v="2046"/>
    <d v="2013-05-23T04:07:24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x v="2047"/>
    <b v="0"/>
    <n v="443"/>
    <x v="0"/>
    <s v="technology/hardware"/>
    <x v="33"/>
    <x v="1465"/>
    <x v="2"/>
    <x v="30"/>
    <x v="2047"/>
    <d v="2015-04-17T00:00:0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x v="2048"/>
    <b v="0"/>
    <n v="1373"/>
    <x v="0"/>
    <s v="technology/hardware"/>
    <x v="34"/>
    <x v="1466"/>
    <x v="2"/>
    <x v="30"/>
    <x v="2048"/>
    <d v="2013-05-23T15:38:11"/>
  </r>
  <r>
    <n v="2049"/>
    <x v="2049"/>
    <s v="Keyless. Alarm secured. GPS tracking."/>
    <n v="50000"/>
    <n v="60095.35"/>
    <x v="0"/>
    <x v="1"/>
    <s v="GBP"/>
    <n v="1386025140"/>
    <x v="2049"/>
    <b v="0"/>
    <n v="742"/>
    <x v="0"/>
    <s v="technology/hardware"/>
    <x v="28"/>
    <x v="1467"/>
    <x v="2"/>
    <x v="30"/>
    <x v="2049"/>
    <d v="2013-12-02T22:59:0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x v="2050"/>
    <b v="0"/>
    <n v="170"/>
    <x v="0"/>
    <s v="technology/hardware"/>
    <x v="277"/>
    <x v="1468"/>
    <x v="2"/>
    <x v="30"/>
    <x v="2050"/>
    <d v="2015-05-31T01:42:58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x v="2051"/>
    <b v="0"/>
    <n v="242"/>
    <x v="0"/>
    <s v="technology/hardware"/>
    <x v="22"/>
    <x v="1469"/>
    <x v="2"/>
    <x v="30"/>
    <x v="2051"/>
    <d v="2013-12-26T00:32:17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x v="2052"/>
    <b v="0"/>
    <n v="541"/>
    <x v="0"/>
    <s v="technology/hardware"/>
    <x v="278"/>
    <x v="1470"/>
    <x v="2"/>
    <x v="30"/>
    <x v="2052"/>
    <d v="2016-02-20T02:00:53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x v="2053"/>
    <b v="0"/>
    <n v="121"/>
    <x v="0"/>
    <s v="technology/hardware"/>
    <x v="7"/>
    <x v="1471"/>
    <x v="2"/>
    <x v="30"/>
    <x v="2053"/>
    <d v="2015-11-25T15:49:11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x v="2054"/>
    <b v="0"/>
    <n v="621"/>
    <x v="0"/>
    <s v="technology/hardware"/>
    <x v="35"/>
    <x v="1472"/>
    <x v="2"/>
    <x v="30"/>
    <x v="2054"/>
    <d v="2014-05-02T12:30:1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x v="2055"/>
    <b v="0"/>
    <n v="101"/>
    <x v="0"/>
    <s v="technology/hardware"/>
    <x v="23"/>
    <x v="1473"/>
    <x v="2"/>
    <x v="30"/>
    <x v="2055"/>
    <d v="2014-12-03T04:00:0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x v="2056"/>
    <b v="0"/>
    <n v="554"/>
    <x v="0"/>
    <s v="technology/hardware"/>
    <x v="42"/>
    <x v="1474"/>
    <x v="2"/>
    <x v="30"/>
    <x v="2056"/>
    <d v="2013-04-17T18:15:42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x v="2057"/>
    <b v="0"/>
    <n v="666"/>
    <x v="0"/>
    <s v="technology/hardware"/>
    <x v="180"/>
    <x v="1475"/>
    <x v="2"/>
    <x v="30"/>
    <x v="2057"/>
    <d v="2016-02-26T11:52:12"/>
  </r>
  <r>
    <n v="2058"/>
    <x v="2058"/>
    <s v="Making using the serial terminal on the Raspberry Pi as easy as Pi!"/>
    <n v="2560"/>
    <n v="4308"/>
    <x v="0"/>
    <x v="1"/>
    <s v="GBP"/>
    <n v="1425326400"/>
    <x v="2058"/>
    <b v="0"/>
    <n v="410"/>
    <x v="0"/>
    <s v="technology/hardware"/>
    <x v="239"/>
    <x v="1476"/>
    <x v="2"/>
    <x v="30"/>
    <x v="2058"/>
    <d v="2015-03-02T20:00:0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x v="2059"/>
    <b v="0"/>
    <n v="375"/>
    <x v="0"/>
    <s v="technology/hardware"/>
    <x v="1"/>
    <x v="1477"/>
    <x v="2"/>
    <x v="30"/>
    <x v="2059"/>
    <d v="2016-01-31T21:59:0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x v="2060"/>
    <b v="0"/>
    <n v="1364"/>
    <x v="0"/>
    <s v="technology/hardware"/>
    <x v="279"/>
    <x v="1478"/>
    <x v="2"/>
    <x v="30"/>
    <x v="2060"/>
    <d v="2014-07-23T15:25:5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x v="2061"/>
    <b v="0"/>
    <n v="35"/>
    <x v="0"/>
    <s v="technology/hardware"/>
    <x v="29"/>
    <x v="1479"/>
    <x v="2"/>
    <x v="30"/>
    <x v="2061"/>
    <d v="2016-12-31T18:20:54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x v="2062"/>
    <b v="0"/>
    <n v="203"/>
    <x v="0"/>
    <s v="technology/hardware"/>
    <x v="41"/>
    <x v="1480"/>
    <x v="2"/>
    <x v="30"/>
    <x v="2062"/>
    <d v="2016-03-24T08:11:38"/>
  </r>
  <r>
    <n v="2063"/>
    <x v="2063"/>
    <s v="Build a professional grade Linux CNC control with Beaglebone black and our CNC cape."/>
    <n v="4000"/>
    <n v="5922"/>
    <x v="0"/>
    <x v="12"/>
    <s v="EUR"/>
    <n v="1463333701"/>
    <x v="2063"/>
    <b v="0"/>
    <n v="49"/>
    <x v="0"/>
    <s v="technology/hardware"/>
    <x v="34"/>
    <x v="1481"/>
    <x v="2"/>
    <x v="30"/>
    <x v="2063"/>
    <d v="2016-05-15T17:35:01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x v="2064"/>
    <b v="0"/>
    <n v="5812"/>
    <x v="0"/>
    <s v="technology/hardware"/>
    <x v="87"/>
    <x v="344"/>
    <x v="2"/>
    <x v="30"/>
    <x v="2064"/>
    <d v="2013-05-31T12:00:0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x v="2065"/>
    <b v="0"/>
    <n v="1556"/>
    <x v="0"/>
    <s v="technology/hardware"/>
    <x v="171"/>
    <x v="1482"/>
    <x v="2"/>
    <x v="30"/>
    <x v="2065"/>
    <d v="2013-12-25T08:00:29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x v="2066"/>
    <b v="0"/>
    <n v="65"/>
    <x v="0"/>
    <s v="technology/hardware"/>
    <x v="198"/>
    <x v="1483"/>
    <x v="2"/>
    <x v="30"/>
    <x v="2066"/>
    <d v="2014-08-23T18:31:23"/>
  </r>
  <r>
    <n v="2067"/>
    <x v="2067"/>
    <s v="The next generation of premium quality LED lighting. Extreme power efficiency in a small package."/>
    <n v="495"/>
    <n v="628"/>
    <x v="0"/>
    <x v="1"/>
    <s v="GBP"/>
    <n v="1432499376"/>
    <x v="2067"/>
    <b v="0"/>
    <n v="10"/>
    <x v="0"/>
    <s v="technology/hardware"/>
    <x v="37"/>
    <x v="1484"/>
    <x v="2"/>
    <x v="30"/>
    <x v="2067"/>
    <d v="2015-05-24T20:29:36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x v="2068"/>
    <b v="0"/>
    <n v="76"/>
    <x v="0"/>
    <s v="technology/hardware"/>
    <x v="2"/>
    <x v="1485"/>
    <x v="2"/>
    <x v="30"/>
    <x v="2068"/>
    <d v="2016-10-20T20:11:55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x v="2069"/>
    <b v="0"/>
    <n v="263"/>
    <x v="0"/>
    <s v="technology/hardware"/>
    <x v="30"/>
    <x v="1486"/>
    <x v="2"/>
    <x v="30"/>
    <x v="2069"/>
    <d v="2016-01-02T23:19:51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x v="2070"/>
    <b v="0"/>
    <n v="1530"/>
    <x v="0"/>
    <s v="technology/hardware"/>
    <x v="280"/>
    <x v="1487"/>
    <x v="2"/>
    <x v="30"/>
    <x v="2070"/>
    <d v="2016-06-28T15:45:23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x v="2071"/>
    <b v="0"/>
    <n v="278"/>
    <x v="0"/>
    <s v="technology/hardware"/>
    <x v="269"/>
    <x v="1488"/>
    <x v="2"/>
    <x v="30"/>
    <x v="2071"/>
    <d v="2016-10-02T06:41:24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x v="2072"/>
    <b v="0"/>
    <n v="350"/>
    <x v="0"/>
    <s v="technology/hardware"/>
    <x v="38"/>
    <x v="1489"/>
    <x v="2"/>
    <x v="30"/>
    <x v="2072"/>
    <d v="2016-05-07T13:57:12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x v="2073"/>
    <b v="0"/>
    <n v="470"/>
    <x v="0"/>
    <s v="technology/hardware"/>
    <x v="42"/>
    <x v="1490"/>
    <x v="2"/>
    <x v="30"/>
    <x v="2073"/>
    <d v="2015-05-08T16:01:58"/>
  </r>
  <r>
    <n v="2074"/>
    <x v="2074"/>
    <s v="Creating PC gaming controllers to bring your gaming experience to a new level."/>
    <n v="600"/>
    <n v="615"/>
    <x v="0"/>
    <x v="0"/>
    <s v="USD"/>
    <n v="1462564182"/>
    <x v="2074"/>
    <b v="0"/>
    <n v="3"/>
    <x v="0"/>
    <s v="technology/hardware"/>
    <x v="33"/>
    <x v="1491"/>
    <x v="2"/>
    <x v="30"/>
    <x v="2074"/>
    <d v="2016-05-06T19:49:42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x v="2075"/>
    <b v="0"/>
    <n v="8200"/>
    <x v="0"/>
    <s v="technology/hardware"/>
    <x v="281"/>
    <x v="1492"/>
    <x v="2"/>
    <x v="30"/>
    <x v="2075"/>
    <d v="2013-07-25T16:21:28"/>
  </r>
  <r>
    <n v="2076"/>
    <x v="2076"/>
    <s v="Wireless earbuds filled with sound, yet so small they are almost invisible!"/>
    <n v="179000"/>
    <n v="972594.99"/>
    <x v="0"/>
    <x v="1"/>
    <s v="GBP"/>
    <n v="1406149689"/>
    <x v="2076"/>
    <b v="0"/>
    <n v="8359"/>
    <x v="0"/>
    <s v="technology/hardware"/>
    <x v="282"/>
    <x v="1493"/>
    <x v="2"/>
    <x v="30"/>
    <x v="2076"/>
    <d v="2014-07-23T21:08:09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x v="2077"/>
    <b v="0"/>
    <n v="188"/>
    <x v="0"/>
    <s v="technology/hardware"/>
    <x v="31"/>
    <x v="1494"/>
    <x v="2"/>
    <x v="30"/>
    <x v="2077"/>
    <d v="2015-06-05T21:00:0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x v="2078"/>
    <b v="0"/>
    <n v="48"/>
    <x v="0"/>
    <s v="technology/hardware"/>
    <x v="26"/>
    <x v="1495"/>
    <x v="2"/>
    <x v="30"/>
    <x v="2078"/>
    <d v="2016-12-18T18:30:57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x v="2079"/>
    <b v="0"/>
    <n v="607"/>
    <x v="0"/>
    <s v="technology/hardware"/>
    <x v="283"/>
    <x v="1496"/>
    <x v="2"/>
    <x v="30"/>
    <x v="2079"/>
    <d v="2015-06-25T19:00:0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x v="2080"/>
    <b v="0"/>
    <n v="50"/>
    <x v="0"/>
    <s v="technology/hardware"/>
    <x v="284"/>
    <x v="1497"/>
    <x v="2"/>
    <x v="30"/>
    <x v="2080"/>
    <d v="2015-11-11T23:58:2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x v="2081"/>
    <b v="0"/>
    <n v="55"/>
    <x v="0"/>
    <s v="music/indie rock"/>
    <x v="41"/>
    <x v="1498"/>
    <x v="4"/>
    <x v="14"/>
    <x v="2081"/>
    <d v="2012-05-16T04:59:00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x v="2082"/>
    <b v="0"/>
    <n v="38"/>
    <x v="0"/>
    <s v="music/indie rock"/>
    <x v="38"/>
    <x v="1499"/>
    <x v="4"/>
    <x v="14"/>
    <x v="2082"/>
    <d v="2011-11-24T03:53:16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x v="2083"/>
    <b v="0"/>
    <n v="25"/>
    <x v="0"/>
    <s v="music/indie rock"/>
    <x v="40"/>
    <x v="441"/>
    <x v="4"/>
    <x v="14"/>
    <x v="2083"/>
    <d v="2012-06-04T17:19:55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x v="2084"/>
    <b v="0"/>
    <n v="46"/>
    <x v="0"/>
    <s v="music/indie rock"/>
    <x v="29"/>
    <x v="1500"/>
    <x v="4"/>
    <x v="14"/>
    <x v="2084"/>
    <d v="2014-05-04T06:59:00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x v="2085"/>
    <b v="0"/>
    <n v="83"/>
    <x v="0"/>
    <s v="music/indie rock"/>
    <x v="39"/>
    <x v="1501"/>
    <x v="4"/>
    <x v="14"/>
    <x v="2085"/>
    <d v="2012-07-15T20:03:07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x v="2086"/>
    <b v="0"/>
    <n v="35"/>
    <x v="0"/>
    <s v="music/indie rock"/>
    <x v="7"/>
    <x v="1502"/>
    <x v="4"/>
    <x v="14"/>
    <x v="2086"/>
    <d v="2011-12-14T04:59:00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x v="2087"/>
    <b v="0"/>
    <n v="25"/>
    <x v="0"/>
    <s v="music/indie rock"/>
    <x v="3"/>
    <x v="1503"/>
    <x v="4"/>
    <x v="14"/>
    <x v="2087"/>
    <d v="2011-09-08T04:54:18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x v="2088"/>
    <b v="0"/>
    <n v="75"/>
    <x v="0"/>
    <s v="music/indie rock"/>
    <x v="31"/>
    <x v="1504"/>
    <x v="4"/>
    <x v="14"/>
    <x v="2088"/>
    <d v="2010-09-11T03:59:00"/>
  </r>
  <r>
    <n v="2089"/>
    <x v="2089"/>
    <s v="Little Moses is trying to record their first EP, and we can't do it without your help!"/>
    <n v="2500"/>
    <n v="3010.01"/>
    <x v="0"/>
    <x v="0"/>
    <s v="USD"/>
    <n v="1375408194"/>
    <x v="2089"/>
    <b v="0"/>
    <n v="62"/>
    <x v="0"/>
    <s v="music/indie rock"/>
    <x v="28"/>
    <x v="1505"/>
    <x v="4"/>
    <x v="14"/>
    <x v="2089"/>
    <d v="2013-08-02T01:49:5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x v="2090"/>
    <b v="0"/>
    <n v="160"/>
    <x v="0"/>
    <s v="music/indie rock"/>
    <x v="41"/>
    <x v="1506"/>
    <x v="4"/>
    <x v="14"/>
    <x v="2090"/>
    <d v="2013-02-24T09:09:15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x v="2091"/>
    <b v="0"/>
    <n v="246"/>
    <x v="0"/>
    <s v="music/indie rock"/>
    <x v="28"/>
    <x v="1507"/>
    <x v="4"/>
    <x v="14"/>
    <x v="2091"/>
    <d v="2011-03-01T20:00:00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x v="2092"/>
    <b v="0"/>
    <n v="55"/>
    <x v="0"/>
    <s v="music/indie rock"/>
    <x v="7"/>
    <x v="1508"/>
    <x v="4"/>
    <x v="14"/>
    <x v="2092"/>
    <d v="2011-10-07T16:58:52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x v="2093"/>
    <b v="0"/>
    <n v="23"/>
    <x v="0"/>
    <s v="music/indie rock"/>
    <x v="21"/>
    <x v="1509"/>
    <x v="4"/>
    <x v="14"/>
    <x v="2093"/>
    <d v="2012-12-22T21:30:32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x v="2094"/>
    <b v="0"/>
    <n v="72"/>
    <x v="0"/>
    <s v="music/indie rock"/>
    <x v="10"/>
    <x v="1510"/>
    <x v="4"/>
    <x v="14"/>
    <x v="2094"/>
    <d v="2012-03-05T03:00:00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x v="2095"/>
    <b v="0"/>
    <n v="22"/>
    <x v="0"/>
    <s v="music/indie rock"/>
    <x v="8"/>
    <x v="382"/>
    <x v="4"/>
    <x v="14"/>
    <x v="2095"/>
    <d v="2011-10-02T17:36:13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x v="2096"/>
    <b v="0"/>
    <n v="14"/>
    <x v="0"/>
    <s v="music/indie rock"/>
    <x v="21"/>
    <x v="1511"/>
    <x v="4"/>
    <x v="14"/>
    <x v="2096"/>
    <d v="2012-10-26T03:59:00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x v="2097"/>
    <b v="0"/>
    <n v="38"/>
    <x v="0"/>
    <s v="music/indie rock"/>
    <x v="8"/>
    <x v="1512"/>
    <x v="4"/>
    <x v="14"/>
    <x v="2097"/>
    <d v="2011-12-01T15:02:15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x v="2098"/>
    <b v="0"/>
    <n v="32"/>
    <x v="0"/>
    <s v="music/indie rock"/>
    <x v="8"/>
    <x v="1513"/>
    <x v="4"/>
    <x v="14"/>
    <x v="2098"/>
    <d v="2012-03-08T02:43:55"/>
  </r>
  <r>
    <n v="2099"/>
    <x v="2099"/>
    <s v="Our tour van died, we need help!"/>
    <n v="3000"/>
    <n v="3971"/>
    <x v="0"/>
    <x v="0"/>
    <s v="USD"/>
    <n v="1435808400"/>
    <x v="2099"/>
    <b v="0"/>
    <n v="63"/>
    <x v="0"/>
    <s v="music/indie rock"/>
    <x v="88"/>
    <x v="1514"/>
    <x v="4"/>
    <x v="14"/>
    <x v="2099"/>
    <d v="2015-07-02T03:40:00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x v="2100"/>
    <b v="0"/>
    <n v="27"/>
    <x v="0"/>
    <s v="music/indie rock"/>
    <x v="0"/>
    <x v="1515"/>
    <x v="4"/>
    <x v="14"/>
    <x v="2100"/>
    <d v="2012-06-30T03:59:00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x v="2101"/>
    <b v="0"/>
    <n v="44"/>
    <x v="0"/>
    <s v="music/indie rock"/>
    <x v="40"/>
    <x v="1516"/>
    <x v="4"/>
    <x v="14"/>
    <x v="2101"/>
    <d v="2012-02-13T03:35: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x v="2102"/>
    <b v="0"/>
    <n v="38"/>
    <x v="0"/>
    <s v="music/indie rock"/>
    <x v="104"/>
    <x v="1517"/>
    <x v="4"/>
    <x v="14"/>
    <x v="2102"/>
    <d v="2011-05-05T20:50:48"/>
  </r>
  <r>
    <n v="2103"/>
    <x v="2103"/>
    <s v="Indie rocker, Matthew Moon, has something to share with you..."/>
    <n v="7777"/>
    <n v="11364"/>
    <x v="0"/>
    <x v="0"/>
    <s v="USD"/>
    <n v="1352488027"/>
    <x v="2103"/>
    <b v="0"/>
    <n v="115"/>
    <x v="0"/>
    <s v="music/indie rock"/>
    <x v="91"/>
    <x v="1518"/>
    <x v="4"/>
    <x v="14"/>
    <x v="2103"/>
    <d v="2012-11-09T19:07:07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x v="2104"/>
    <b v="0"/>
    <n v="37"/>
    <x v="0"/>
    <s v="music/indie rock"/>
    <x v="22"/>
    <x v="138"/>
    <x v="4"/>
    <x v="14"/>
    <x v="2104"/>
    <d v="2013-05-31T00:00:00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x v="2105"/>
    <b v="0"/>
    <n v="99"/>
    <x v="0"/>
    <s v="music/indie rock"/>
    <x v="172"/>
    <x v="1383"/>
    <x v="4"/>
    <x v="14"/>
    <x v="2105"/>
    <d v="2014-11-21T04:00:00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x v="2106"/>
    <b v="0"/>
    <n v="44"/>
    <x v="0"/>
    <s v="music/indie rock"/>
    <x v="13"/>
    <x v="1519"/>
    <x v="4"/>
    <x v="14"/>
    <x v="2106"/>
    <d v="2013-01-26T05:09:3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x v="2107"/>
    <b v="0"/>
    <n v="58"/>
    <x v="0"/>
    <s v="music/indie rock"/>
    <x v="29"/>
    <x v="1520"/>
    <x v="4"/>
    <x v="14"/>
    <x v="2107"/>
    <d v="2014-11-12T18:03:13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x v="2108"/>
    <b v="0"/>
    <n v="191"/>
    <x v="0"/>
    <s v="music/indie rock"/>
    <x v="13"/>
    <x v="1521"/>
    <x v="4"/>
    <x v="14"/>
    <x v="2108"/>
    <d v="2012-09-10T03:55:00"/>
  </r>
  <r>
    <n v="2109"/>
    <x v="2109"/>
    <s v="We are ready to make our first full-length album, and with your help, we can make it happen!"/>
    <n v="4000"/>
    <n v="4261"/>
    <x v="0"/>
    <x v="0"/>
    <s v="USD"/>
    <n v="1436115617"/>
    <x v="2109"/>
    <b v="0"/>
    <n v="40"/>
    <x v="0"/>
    <s v="music/indie rock"/>
    <x v="13"/>
    <x v="1522"/>
    <x v="4"/>
    <x v="14"/>
    <x v="2109"/>
    <d v="2015-07-05T17:00:17"/>
  </r>
  <r>
    <n v="2110"/>
    <x v="2110"/>
    <s v="Brent Brown's breakout new album! Requires help from the record label... You!"/>
    <n v="2000"/>
    <n v="2007"/>
    <x v="0"/>
    <x v="0"/>
    <s v="USD"/>
    <n v="1401253140"/>
    <x v="2110"/>
    <b v="0"/>
    <n v="38"/>
    <x v="0"/>
    <s v="music/indie rock"/>
    <x v="8"/>
    <x v="1523"/>
    <x v="4"/>
    <x v="14"/>
    <x v="2110"/>
    <d v="2014-05-28T04:59:00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x v="2111"/>
    <b v="0"/>
    <n v="39"/>
    <x v="0"/>
    <s v="music/indie rock"/>
    <x v="13"/>
    <x v="851"/>
    <x v="4"/>
    <x v="14"/>
    <x v="2111"/>
    <d v="2011-08-15T01:00:00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x v="2112"/>
    <b v="0"/>
    <n v="11"/>
    <x v="0"/>
    <s v="music/indie rock"/>
    <x v="8"/>
    <x v="50"/>
    <x v="4"/>
    <x v="14"/>
    <x v="2112"/>
    <d v="2013-04-15T22:16:33"/>
  </r>
  <r>
    <n v="2113"/>
    <x v="2113"/>
    <s v="Help us fund our second full-length album Honeycomb!"/>
    <n v="7000"/>
    <n v="7340"/>
    <x v="0"/>
    <x v="0"/>
    <s v="USD"/>
    <n v="1411505176"/>
    <x v="2113"/>
    <b v="0"/>
    <n v="107"/>
    <x v="0"/>
    <s v="music/indie rock"/>
    <x v="2"/>
    <x v="1524"/>
    <x v="4"/>
    <x v="14"/>
    <x v="2113"/>
    <d v="2014-09-23T20:46:16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x v="2114"/>
    <b v="0"/>
    <n v="147"/>
    <x v="0"/>
    <s v="music/indie rock"/>
    <x v="2"/>
    <x v="1525"/>
    <x v="4"/>
    <x v="14"/>
    <x v="2114"/>
    <d v="2010-12-09T04:59:00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x v="2115"/>
    <b v="0"/>
    <n v="36"/>
    <x v="0"/>
    <s v="music/indie rock"/>
    <x v="235"/>
    <x v="1526"/>
    <x v="4"/>
    <x v="14"/>
    <x v="2115"/>
    <d v="2011-02-20T01:56:41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x v="2116"/>
    <b v="0"/>
    <n v="92"/>
    <x v="0"/>
    <s v="music/indie rock"/>
    <x v="7"/>
    <x v="1527"/>
    <x v="4"/>
    <x v="14"/>
    <x v="2116"/>
    <d v="2012-10-02T18:40:03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x v="2117"/>
    <b v="0"/>
    <n v="35"/>
    <x v="0"/>
    <s v="music/indie rock"/>
    <x v="34"/>
    <x v="1528"/>
    <x v="4"/>
    <x v="14"/>
    <x v="2117"/>
    <d v="2015-10-27T04:59:00"/>
  </r>
  <r>
    <n v="2118"/>
    <x v="2118"/>
    <s v="PORCHES.  and Documentarians tour from New York to San Francisco and back."/>
    <n v="1000"/>
    <n v="1346.11"/>
    <x v="0"/>
    <x v="0"/>
    <s v="USD"/>
    <n v="1311538136"/>
    <x v="2118"/>
    <b v="0"/>
    <n v="17"/>
    <x v="0"/>
    <s v="music/indie rock"/>
    <x v="165"/>
    <x v="1529"/>
    <x v="4"/>
    <x v="14"/>
    <x v="2118"/>
    <d v="2011-07-24T20:08:56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x v="2119"/>
    <b v="0"/>
    <n v="22"/>
    <x v="0"/>
    <s v="music/indie rock"/>
    <x v="7"/>
    <x v="1530"/>
    <x v="4"/>
    <x v="14"/>
    <x v="2119"/>
    <d v="2012-08-16T03:07:25"/>
  </r>
  <r>
    <n v="2120"/>
    <x v="2120"/>
    <s v="&lt;3_x000a_Coming in from outer space. Help Hearty Har record their 1st album!!"/>
    <n v="8000"/>
    <n v="8070.43"/>
    <x v="0"/>
    <x v="0"/>
    <s v="USD"/>
    <n v="1388617736"/>
    <x v="2120"/>
    <b v="0"/>
    <n v="69"/>
    <x v="0"/>
    <s v="music/indie rock"/>
    <x v="7"/>
    <x v="1531"/>
    <x v="4"/>
    <x v="14"/>
    <x v="2120"/>
    <d v="2014-01-01T23:08:56"/>
  </r>
  <r>
    <n v="2121"/>
    <x v="2121"/>
    <s v="Join us on an epic journey to discover a millennia old secret which will change the world forever."/>
    <n v="50000"/>
    <n v="284"/>
    <x v="2"/>
    <x v="16"/>
    <s v="CHF"/>
    <n v="1484156948"/>
    <x v="2121"/>
    <b v="0"/>
    <n v="10"/>
    <x v="1"/>
    <s v="games/video games"/>
    <x v="60"/>
    <x v="1532"/>
    <x v="6"/>
    <x v="17"/>
    <x v="2121"/>
    <d v="2017-01-11T17:49:08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x v="2122"/>
    <b v="0"/>
    <n v="3"/>
    <x v="1"/>
    <s v="games/video games"/>
    <x v="50"/>
    <x v="1533"/>
    <x v="6"/>
    <x v="17"/>
    <x v="2122"/>
    <d v="2017-01-07T07:12:49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x v="2123"/>
    <b v="0"/>
    <n v="5"/>
    <x v="1"/>
    <s v="games/video games"/>
    <x v="54"/>
    <x v="119"/>
    <x v="6"/>
    <x v="17"/>
    <x v="2123"/>
    <d v="2010-03-15T06:59:00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x v="2124"/>
    <b v="0"/>
    <n v="5"/>
    <x v="1"/>
    <s v="games/video games"/>
    <x v="54"/>
    <x v="1534"/>
    <x v="6"/>
    <x v="17"/>
    <x v="2124"/>
    <d v="2010-11-30T05:00:00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x v="2125"/>
    <b v="0"/>
    <n v="27"/>
    <x v="1"/>
    <s v="games/video games"/>
    <x v="60"/>
    <x v="1535"/>
    <x v="6"/>
    <x v="17"/>
    <x v="2125"/>
    <d v="2015-08-05T00:33:53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x v="2126"/>
    <b v="0"/>
    <n v="2"/>
    <x v="1"/>
    <s v="games/video games"/>
    <x v="50"/>
    <x v="144"/>
    <x v="6"/>
    <x v="17"/>
    <x v="2126"/>
    <d v="2014-12-08T23:21:27"/>
  </r>
  <r>
    <n v="2127"/>
    <x v="2127"/>
    <s v="Three Monkeys is an audio adventure game for PC."/>
    <n v="28000"/>
    <n v="8076"/>
    <x v="2"/>
    <x v="1"/>
    <s v="GBP"/>
    <n v="1426158463"/>
    <x v="2127"/>
    <b v="0"/>
    <n v="236"/>
    <x v="1"/>
    <s v="games/video games"/>
    <x v="129"/>
    <x v="1536"/>
    <x v="6"/>
    <x v="17"/>
    <x v="2127"/>
    <d v="2015-03-12T11:07:43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x v="2128"/>
    <b v="0"/>
    <n v="1"/>
    <x v="1"/>
    <s v="games/video games"/>
    <x v="50"/>
    <x v="380"/>
    <x v="6"/>
    <x v="17"/>
    <x v="2128"/>
    <d v="2014-09-21T18:32:49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x v="2129"/>
    <b v="0"/>
    <n v="12"/>
    <x v="1"/>
    <s v="games/video games"/>
    <x v="81"/>
    <x v="1537"/>
    <x v="6"/>
    <x v="17"/>
    <x v="2129"/>
    <d v="2016-03-10T00:35:00"/>
  </r>
  <r>
    <n v="2130"/>
    <x v="2130"/>
    <s v="You are the hero tasked to save your home from the villainous Sanword."/>
    <n v="42000"/>
    <n v="85"/>
    <x v="2"/>
    <x v="0"/>
    <s v="USD"/>
    <n v="1408154663"/>
    <x v="2130"/>
    <b v="0"/>
    <n v="4"/>
    <x v="1"/>
    <s v="games/video games"/>
    <x v="50"/>
    <x v="1209"/>
    <x v="6"/>
    <x v="17"/>
    <x v="2130"/>
    <d v="2014-08-16T02:04:23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x v="2131"/>
    <b v="0"/>
    <n v="3"/>
    <x v="1"/>
    <s v="games/video games"/>
    <x v="62"/>
    <x v="1538"/>
    <x v="6"/>
    <x v="17"/>
    <x v="2131"/>
    <d v="2015-07-12T04:58:11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x v="2132"/>
    <b v="0"/>
    <n v="99"/>
    <x v="1"/>
    <s v="games/video games"/>
    <x v="53"/>
    <x v="1539"/>
    <x v="6"/>
    <x v="17"/>
    <x v="2132"/>
    <d v="2014-02-03T11:41:32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x v="2133"/>
    <b v="0"/>
    <n v="3"/>
    <x v="1"/>
    <s v="games/video games"/>
    <x v="53"/>
    <x v="1540"/>
    <x v="6"/>
    <x v="17"/>
    <x v="2133"/>
    <d v="2011-04-24T06:59:00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x v="2134"/>
    <b v="0"/>
    <n v="3"/>
    <x v="1"/>
    <s v="games/video games"/>
    <x v="53"/>
    <x v="1541"/>
    <x v="6"/>
    <x v="17"/>
    <x v="2134"/>
    <d v="2013-04-27T21:16:31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x v="2135"/>
    <b v="0"/>
    <n v="22"/>
    <x v="1"/>
    <s v="games/video games"/>
    <x v="54"/>
    <x v="1542"/>
    <x v="6"/>
    <x v="17"/>
    <x v="2135"/>
    <d v="2012-10-04T23:07:13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x v="2136"/>
    <b v="0"/>
    <n v="4"/>
    <x v="1"/>
    <s v="games/video games"/>
    <x v="50"/>
    <x v="1543"/>
    <x v="6"/>
    <x v="17"/>
    <x v="2136"/>
    <d v="2013-10-19T12:13:06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x v="2137"/>
    <b v="0"/>
    <n v="534"/>
    <x v="1"/>
    <s v="games/video games"/>
    <x v="58"/>
    <x v="1544"/>
    <x v="6"/>
    <x v="17"/>
    <x v="2137"/>
    <d v="2014-12-05T18:30:29"/>
  </r>
  <r>
    <n v="2138"/>
    <x v="2138"/>
    <s v="A game with a mixture of a few genres from RPG, Simulation and to adventure elements."/>
    <n v="1000"/>
    <n v="128"/>
    <x v="2"/>
    <x v="1"/>
    <s v="GBP"/>
    <n v="1383959939"/>
    <x v="2138"/>
    <b v="0"/>
    <n v="12"/>
    <x v="1"/>
    <s v="games/video games"/>
    <x v="55"/>
    <x v="1545"/>
    <x v="6"/>
    <x v="17"/>
    <x v="2138"/>
    <d v="2013-11-09T01:18:59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x v="2139"/>
    <b v="0"/>
    <n v="56"/>
    <x v="1"/>
    <s v="games/video games"/>
    <x v="62"/>
    <x v="1546"/>
    <x v="6"/>
    <x v="17"/>
    <x v="2139"/>
    <d v="2016-11-03T18:00:08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x v="2140"/>
    <b v="0"/>
    <n v="11"/>
    <x v="1"/>
    <s v="games/video games"/>
    <x v="50"/>
    <x v="1547"/>
    <x v="6"/>
    <x v="17"/>
    <x v="2140"/>
    <d v="2013-01-11T20:00:24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x v="2141"/>
    <b v="0"/>
    <n v="0"/>
    <x v="1"/>
    <s v="games/video games"/>
    <x v="50"/>
    <x v="121"/>
    <x v="6"/>
    <x v="17"/>
    <x v="2141"/>
    <d v="2014-11-14T06:39:19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x v="2142"/>
    <b v="0"/>
    <n v="12"/>
    <x v="1"/>
    <s v="games/video games"/>
    <x v="52"/>
    <x v="1548"/>
    <x v="6"/>
    <x v="17"/>
    <x v="2142"/>
    <d v="2015-12-30T16:50:10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x v="2143"/>
    <b v="0"/>
    <n v="5"/>
    <x v="1"/>
    <s v="games/video games"/>
    <x v="57"/>
    <x v="817"/>
    <x v="6"/>
    <x v="17"/>
    <x v="2143"/>
    <d v="2010-07-21T19:00:00"/>
  </r>
  <r>
    <n v="2144"/>
    <x v="2144"/>
    <s v="A thousand community-built sandbox games (and more!) with a fully-customizable game engine."/>
    <n v="35500"/>
    <n v="607"/>
    <x v="2"/>
    <x v="0"/>
    <s v="USD"/>
    <n v="1379164040"/>
    <x v="2144"/>
    <b v="0"/>
    <n v="24"/>
    <x v="1"/>
    <s v="games/video games"/>
    <x v="53"/>
    <x v="1549"/>
    <x v="6"/>
    <x v="17"/>
    <x v="2144"/>
    <d v="2013-09-14T13:07:20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x v="2145"/>
    <b v="0"/>
    <n v="89"/>
    <x v="1"/>
    <s v="games/video games"/>
    <x v="75"/>
    <x v="1550"/>
    <x v="6"/>
    <x v="17"/>
    <x v="2145"/>
    <d v="2013-11-27T06:41:54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x v="2146"/>
    <b v="0"/>
    <n v="1"/>
    <x v="1"/>
    <s v="games/video games"/>
    <x v="50"/>
    <x v="120"/>
    <x v="6"/>
    <x v="17"/>
    <x v="2146"/>
    <d v="2016-02-11T16:18:30"/>
  </r>
  <r>
    <n v="2147"/>
    <x v="2147"/>
    <s v="A Point and Click Adventure on Steroids."/>
    <n v="390000"/>
    <n v="2716"/>
    <x v="2"/>
    <x v="0"/>
    <s v="USD"/>
    <n v="1416125148"/>
    <x v="2147"/>
    <b v="0"/>
    <n v="55"/>
    <x v="1"/>
    <s v="games/video games"/>
    <x v="60"/>
    <x v="1551"/>
    <x v="6"/>
    <x v="17"/>
    <x v="2147"/>
    <d v="2014-11-16T08:05:48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x v="2148"/>
    <b v="0"/>
    <n v="2"/>
    <x v="1"/>
    <s v="games/video games"/>
    <x v="53"/>
    <x v="120"/>
    <x v="6"/>
    <x v="17"/>
    <x v="2148"/>
    <d v="2015-04-02T16:36:22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x v="2149"/>
    <b v="0"/>
    <n v="0"/>
    <x v="1"/>
    <s v="games/video games"/>
    <x v="50"/>
    <x v="121"/>
    <x v="6"/>
    <x v="17"/>
    <x v="2149"/>
    <d v="2010-07-31T00:00:00"/>
  </r>
  <r>
    <n v="2150"/>
    <x v="2150"/>
    <s v="A pixel styled open world detective game."/>
    <n v="50000"/>
    <n v="405"/>
    <x v="2"/>
    <x v="10"/>
    <s v="NOK"/>
    <n v="1468392599"/>
    <x v="2150"/>
    <b v="0"/>
    <n v="4"/>
    <x v="1"/>
    <s v="games/video games"/>
    <x v="60"/>
    <x v="1552"/>
    <x v="6"/>
    <x v="17"/>
    <x v="2150"/>
    <d v="2016-07-13T06:49:59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x v="2151"/>
    <b v="0"/>
    <n v="6"/>
    <x v="1"/>
    <s v="games/video games"/>
    <x v="50"/>
    <x v="1537"/>
    <x v="6"/>
    <x v="17"/>
    <x v="2151"/>
    <d v="2016-06-29T20:20:14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x v="2152"/>
    <b v="0"/>
    <n v="4"/>
    <x v="1"/>
    <s v="games/video games"/>
    <x v="50"/>
    <x v="381"/>
    <x v="6"/>
    <x v="17"/>
    <x v="2152"/>
    <d v="2014-03-15T18:58:29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x v="2153"/>
    <b v="0"/>
    <n v="4"/>
    <x v="1"/>
    <s v="games/video games"/>
    <x v="50"/>
    <x v="434"/>
    <x v="6"/>
    <x v="17"/>
    <x v="2153"/>
    <d v="2015-01-10T07:59:00"/>
  </r>
  <r>
    <n v="2154"/>
    <x v="2154"/>
    <s v="A Real Time Strategy game based on Greek mythology in a fictional world."/>
    <n v="250"/>
    <n v="2"/>
    <x v="2"/>
    <x v="0"/>
    <s v="USD"/>
    <n v="1390921827"/>
    <x v="2154"/>
    <b v="0"/>
    <n v="2"/>
    <x v="1"/>
    <s v="games/video games"/>
    <x v="60"/>
    <x v="120"/>
    <x v="6"/>
    <x v="17"/>
    <x v="2154"/>
    <d v="2014-01-28T15:10:2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x v="2155"/>
    <b v="0"/>
    <n v="5"/>
    <x v="1"/>
    <s v="games/video games"/>
    <x v="53"/>
    <x v="1534"/>
    <x v="6"/>
    <x v="17"/>
    <x v="2155"/>
    <d v="2016-03-31T16:56:25"/>
  </r>
  <r>
    <n v="2156"/>
    <x v="2156"/>
    <s v="Captain and manage your ship along with your crew in this deep space adventure! (PC/Linux/Mac)"/>
    <n v="56000"/>
    <n v="1493"/>
    <x v="2"/>
    <x v="0"/>
    <s v="USD"/>
    <n v="1379363406"/>
    <x v="2156"/>
    <b v="0"/>
    <n v="83"/>
    <x v="1"/>
    <s v="games/video games"/>
    <x v="56"/>
    <x v="1553"/>
    <x v="6"/>
    <x v="17"/>
    <x v="2156"/>
    <d v="2013-09-16T20:30:06"/>
  </r>
  <r>
    <n v="2157"/>
    <x v="2157"/>
    <s v="Gamers and 90's fans unite in this small tale of epic proportions!"/>
    <n v="75000"/>
    <n v="21144"/>
    <x v="2"/>
    <x v="0"/>
    <s v="USD"/>
    <n v="1482479940"/>
    <x v="2157"/>
    <b v="0"/>
    <n v="57"/>
    <x v="1"/>
    <s v="games/video games"/>
    <x v="58"/>
    <x v="1554"/>
    <x v="6"/>
    <x v="17"/>
    <x v="2157"/>
    <d v="2016-12-23T07:59:00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x v="2158"/>
    <b v="0"/>
    <n v="311"/>
    <x v="1"/>
    <s v="games/video games"/>
    <x v="113"/>
    <x v="1555"/>
    <x v="6"/>
    <x v="17"/>
    <x v="2158"/>
    <d v="2013-02-04T20:29:34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x v="2159"/>
    <b v="0"/>
    <n v="2"/>
    <x v="1"/>
    <s v="games/video games"/>
    <x v="60"/>
    <x v="31"/>
    <x v="6"/>
    <x v="17"/>
    <x v="2159"/>
    <d v="2011-07-16T17:32:54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x v="2160"/>
    <b v="0"/>
    <n v="16"/>
    <x v="1"/>
    <s v="games/video games"/>
    <x v="60"/>
    <x v="1556"/>
    <x v="6"/>
    <x v="17"/>
    <x v="2160"/>
    <d v="2012-05-19T17:05:05"/>
  </r>
  <r>
    <n v="2161"/>
    <x v="2161"/>
    <s v="We're trying to fund hard copies of our debut album!"/>
    <n v="400"/>
    <n v="463"/>
    <x v="0"/>
    <x v="0"/>
    <s v="USD"/>
    <n v="1443040059"/>
    <x v="2161"/>
    <b v="0"/>
    <n v="13"/>
    <x v="0"/>
    <s v="music/rock"/>
    <x v="31"/>
    <x v="1557"/>
    <x v="4"/>
    <x v="11"/>
    <x v="2161"/>
    <d v="2015-09-23T20:27:39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x v="2162"/>
    <b v="0"/>
    <n v="58"/>
    <x v="0"/>
    <s v="music/rock"/>
    <x v="20"/>
    <x v="1558"/>
    <x v="4"/>
    <x v="11"/>
    <x v="2162"/>
    <d v="2014-07-24T18:23: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x v="2163"/>
    <b v="0"/>
    <n v="44"/>
    <x v="0"/>
    <s v="music/rock"/>
    <x v="88"/>
    <x v="1559"/>
    <x v="4"/>
    <x v="11"/>
    <x v="2163"/>
    <d v="2015-06-08T03:50:00"/>
  </r>
  <r>
    <n v="2164"/>
    <x v="2164"/>
    <s v="South Florida roots country/rock outfit's long awaited debut record"/>
    <n v="5500"/>
    <n v="5645"/>
    <x v="0"/>
    <x v="0"/>
    <s v="USD"/>
    <n v="1466827140"/>
    <x v="2164"/>
    <b v="0"/>
    <n v="83"/>
    <x v="0"/>
    <s v="music/rock"/>
    <x v="33"/>
    <x v="1560"/>
    <x v="4"/>
    <x v="11"/>
    <x v="2164"/>
    <d v="2016-06-25T03:59:00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x v="2165"/>
    <b v="0"/>
    <n v="117"/>
    <x v="0"/>
    <s v="music/rock"/>
    <x v="86"/>
    <x v="1561"/>
    <x v="4"/>
    <x v="11"/>
    <x v="2165"/>
    <d v="2016-04-08T15:00:35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x v="2166"/>
    <b v="0"/>
    <n v="32"/>
    <x v="0"/>
    <s v="music/rock"/>
    <x v="92"/>
    <x v="1562"/>
    <x v="4"/>
    <x v="11"/>
    <x v="2166"/>
    <d v="2014-12-05T21:06:58"/>
  </r>
  <r>
    <n v="2167"/>
    <x v="2167"/>
    <s v="We need YOUR HELP to take one more step to this make release sound amazing!"/>
    <n v="150"/>
    <n v="180"/>
    <x v="0"/>
    <x v="0"/>
    <s v="USD"/>
    <n v="1347672937"/>
    <x v="2167"/>
    <b v="0"/>
    <n v="8"/>
    <x v="0"/>
    <s v="music/rock"/>
    <x v="28"/>
    <x v="377"/>
    <x v="4"/>
    <x v="11"/>
    <x v="2167"/>
    <d v="2012-09-15T01:35:37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x v="2168"/>
    <b v="0"/>
    <n v="340"/>
    <x v="0"/>
    <s v="music/rock"/>
    <x v="108"/>
    <x v="1563"/>
    <x v="4"/>
    <x v="11"/>
    <x v="2168"/>
    <d v="2017-02-10T05:00:00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x v="2169"/>
    <b v="0"/>
    <n v="7"/>
    <x v="0"/>
    <s v="music/rock"/>
    <x v="8"/>
    <x v="1564"/>
    <x v="4"/>
    <x v="11"/>
    <x v="2169"/>
    <d v="2017-03-02T16:49: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x v="2170"/>
    <b v="0"/>
    <n v="19"/>
    <x v="0"/>
    <s v="music/rock"/>
    <x v="141"/>
    <x v="1565"/>
    <x v="4"/>
    <x v="11"/>
    <x v="2170"/>
    <d v="2015-08-22T18:00:22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x v="2171"/>
    <b v="0"/>
    <n v="47"/>
    <x v="0"/>
    <s v="music/rock"/>
    <x v="6"/>
    <x v="1566"/>
    <x v="4"/>
    <x v="11"/>
    <x v="2171"/>
    <d v="2015-06-22T05:00:00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x v="2172"/>
    <b v="0"/>
    <n v="13"/>
    <x v="0"/>
    <s v="music/rock"/>
    <x v="8"/>
    <x v="909"/>
    <x v="4"/>
    <x v="11"/>
    <x v="2172"/>
    <d v="2015-04-18T13:55:20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x v="2173"/>
    <b v="0"/>
    <n v="90"/>
    <x v="0"/>
    <s v="music/rock"/>
    <x v="37"/>
    <x v="1567"/>
    <x v="4"/>
    <x v="11"/>
    <x v="2173"/>
    <d v="2013-09-10T03:59:00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x v="2174"/>
    <b v="0"/>
    <n v="63"/>
    <x v="0"/>
    <s v="music/rock"/>
    <x v="33"/>
    <x v="109"/>
    <x v="4"/>
    <x v="11"/>
    <x v="2174"/>
    <d v="2016-05-05T13:01:47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x v="2175"/>
    <b v="0"/>
    <n v="26"/>
    <x v="0"/>
    <s v="music/rock"/>
    <x v="211"/>
    <x v="1568"/>
    <x v="4"/>
    <x v="11"/>
    <x v="2175"/>
    <d v="2016-07-21T00:13:06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x v="2176"/>
    <b v="0"/>
    <n v="71"/>
    <x v="0"/>
    <s v="music/rock"/>
    <x v="9"/>
    <x v="1569"/>
    <x v="4"/>
    <x v="11"/>
    <x v="2176"/>
    <d v="2015-05-02T15:11:49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x v="2177"/>
    <b v="0"/>
    <n v="38"/>
    <x v="0"/>
    <s v="music/rock"/>
    <x v="8"/>
    <x v="927"/>
    <x v="4"/>
    <x v="11"/>
    <x v="2177"/>
    <d v="2016-06-06T06:01:07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x v="2178"/>
    <b v="0"/>
    <n v="859"/>
    <x v="0"/>
    <s v="music/rock"/>
    <x v="86"/>
    <x v="1570"/>
    <x v="4"/>
    <x v="11"/>
    <x v="2178"/>
    <d v="2017-01-18T15:16:37"/>
  </r>
  <r>
    <n v="2179"/>
    <x v="2179"/>
    <s v="Woodhouse is making an EP!  If you are a fan of whiskey and loud guitars, contribute to the cause!"/>
    <n v="1000"/>
    <n v="1614"/>
    <x v="0"/>
    <x v="0"/>
    <s v="USD"/>
    <n v="1428725192"/>
    <x v="2179"/>
    <b v="0"/>
    <n v="21"/>
    <x v="0"/>
    <s v="music/rock"/>
    <x v="164"/>
    <x v="1571"/>
    <x v="4"/>
    <x v="11"/>
    <x v="2179"/>
    <d v="2015-04-11T04:06:32"/>
  </r>
  <r>
    <n v="2180"/>
    <x v="2180"/>
    <s v="Help fund the new record by independent alternative rockers FOUR STAR MARY &quot;PIECES&quot;"/>
    <n v="5000"/>
    <n v="5359.21"/>
    <x v="0"/>
    <x v="0"/>
    <s v="USD"/>
    <n v="1447434268"/>
    <x v="2180"/>
    <b v="0"/>
    <n v="78"/>
    <x v="0"/>
    <s v="music/rock"/>
    <x v="13"/>
    <x v="1572"/>
    <x v="4"/>
    <x v="11"/>
    <x v="2180"/>
    <d v="2015-11-13T17:04:28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x v="2181"/>
    <b v="0"/>
    <n v="53"/>
    <x v="0"/>
    <s v="games/tabletop games"/>
    <x v="42"/>
    <x v="1573"/>
    <x v="6"/>
    <x v="32"/>
    <x v="2181"/>
    <d v="2017-02-21T00:07:33"/>
  </r>
  <r>
    <n v="2182"/>
    <x v="2182"/>
    <s v="An incredibly comprehensive tabletop rpg book for the post apocalypse, inspired by Dungeon World."/>
    <n v="3000"/>
    <n v="15725"/>
    <x v="0"/>
    <x v="5"/>
    <s v="CAD"/>
    <n v="1412285825"/>
    <x v="2182"/>
    <b v="0"/>
    <n v="356"/>
    <x v="0"/>
    <s v="games/tabletop games"/>
    <x v="285"/>
    <x v="820"/>
    <x v="6"/>
    <x v="32"/>
    <x v="2182"/>
    <d v="2014-10-02T21:37:05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x v="2183"/>
    <b v="0"/>
    <n v="279"/>
    <x v="0"/>
    <s v="games/tabletop games"/>
    <x v="286"/>
    <x v="1574"/>
    <x v="6"/>
    <x v="32"/>
    <x v="2183"/>
    <d v="2017-02-09T05:00:00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x v="2184"/>
    <b v="1"/>
    <n v="266"/>
    <x v="0"/>
    <s v="games/tabletop games"/>
    <x v="245"/>
    <x v="1575"/>
    <x v="6"/>
    <x v="32"/>
    <x v="2184"/>
    <d v="2016-01-25T16:00:00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x v="2185"/>
    <b v="0"/>
    <n v="623"/>
    <x v="0"/>
    <s v="games/tabletop games"/>
    <x v="287"/>
    <x v="1576"/>
    <x v="6"/>
    <x v="32"/>
    <x v="2185"/>
    <d v="2013-03-26T08:23:59"/>
  </r>
  <r>
    <n v="2186"/>
    <x v="2186"/>
    <s v="The real-time digital social deduction game where there's no moderator, no sleeping, and no dying."/>
    <n v="20000"/>
    <n v="21935"/>
    <x v="0"/>
    <x v="0"/>
    <s v="USD"/>
    <n v="1473213600"/>
    <x v="2186"/>
    <b v="0"/>
    <n v="392"/>
    <x v="0"/>
    <s v="games/tabletop games"/>
    <x v="5"/>
    <x v="1577"/>
    <x v="6"/>
    <x v="32"/>
    <x v="2186"/>
    <d v="2016-09-07T02:00:00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x v="2187"/>
    <b v="1"/>
    <n v="3562"/>
    <x v="0"/>
    <s v="games/tabletop games"/>
    <x v="288"/>
    <x v="1578"/>
    <x v="6"/>
    <x v="32"/>
    <x v="2187"/>
    <d v="2015-04-03T03:59:00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x v="2188"/>
    <b v="0"/>
    <n v="514"/>
    <x v="0"/>
    <s v="games/tabletop games"/>
    <x v="289"/>
    <x v="1579"/>
    <x v="6"/>
    <x v="32"/>
    <x v="2188"/>
    <d v="2016-10-25T17:00:00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x v="2189"/>
    <b v="0"/>
    <n v="88"/>
    <x v="0"/>
    <s v="games/tabletop games"/>
    <x v="290"/>
    <x v="1580"/>
    <x v="6"/>
    <x v="32"/>
    <x v="2189"/>
    <d v="2016-04-21T22:00:00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x v="2190"/>
    <b v="0"/>
    <n v="537"/>
    <x v="0"/>
    <s v="games/tabletop games"/>
    <x v="85"/>
    <x v="1581"/>
    <x v="6"/>
    <x v="32"/>
    <x v="2190"/>
    <d v="2016-03-23T06:59:00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x v="2191"/>
    <b v="0"/>
    <n v="25"/>
    <x v="0"/>
    <s v="games/tabletop games"/>
    <x v="28"/>
    <x v="1582"/>
    <x v="6"/>
    <x v="32"/>
    <x v="2191"/>
    <d v="2017-02-14T20:00:27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x v="2192"/>
    <b v="0"/>
    <n v="3238"/>
    <x v="0"/>
    <s v="games/tabletop games"/>
    <x v="291"/>
    <x v="1583"/>
    <x v="6"/>
    <x v="32"/>
    <x v="2192"/>
    <d v="2016-12-15T23:00:00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x v="2193"/>
    <b v="0"/>
    <n v="897"/>
    <x v="0"/>
    <s v="games/tabletop games"/>
    <x v="292"/>
    <x v="1584"/>
    <x v="6"/>
    <x v="32"/>
    <x v="2193"/>
    <d v="2016-11-21T04:59:00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x v="2194"/>
    <b v="0"/>
    <n v="878"/>
    <x v="0"/>
    <s v="games/tabletop games"/>
    <x v="293"/>
    <x v="1585"/>
    <x v="6"/>
    <x v="32"/>
    <x v="2194"/>
    <d v="2016-03-26T17:11:30"/>
  </r>
  <r>
    <n v="2195"/>
    <x v="2195"/>
    <s v="A gritty, noir tabletop RPG with a fast-paced combo-based battle system."/>
    <n v="4600"/>
    <n v="5535"/>
    <x v="0"/>
    <x v="0"/>
    <s v="USD"/>
    <n v="1439317900"/>
    <x v="2195"/>
    <b v="0"/>
    <n v="115"/>
    <x v="0"/>
    <s v="games/tabletop games"/>
    <x v="28"/>
    <x v="1586"/>
    <x v="6"/>
    <x v="32"/>
    <x v="2195"/>
    <d v="2015-08-11T18:31:40"/>
  </r>
  <r>
    <n v="2196"/>
    <x v="2196"/>
    <s v="Race your friends in style with this classic Grand Prix game."/>
    <n v="14000"/>
    <n v="15937"/>
    <x v="0"/>
    <x v="0"/>
    <s v="USD"/>
    <n v="1480662000"/>
    <x v="2196"/>
    <b v="0"/>
    <n v="234"/>
    <x v="0"/>
    <s v="games/tabletop games"/>
    <x v="35"/>
    <x v="1587"/>
    <x v="6"/>
    <x v="32"/>
    <x v="2196"/>
    <d v="2016-12-02T07:00:00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x v="2197"/>
    <b v="0"/>
    <n v="4330"/>
    <x v="0"/>
    <s v="games/tabletop games"/>
    <x v="294"/>
    <x v="1588"/>
    <x v="6"/>
    <x v="32"/>
    <x v="2197"/>
    <d v="2015-02-28T14:00:59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x v="2198"/>
    <b v="0"/>
    <n v="651"/>
    <x v="0"/>
    <s v="games/tabletop games"/>
    <x v="18"/>
    <x v="1589"/>
    <x v="6"/>
    <x v="32"/>
    <x v="2198"/>
    <d v="2015-11-14T13:20:00"/>
  </r>
  <r>
    <n v="2199"/>
    <x v="2199"/>
    <s v="A new strategic board game designed to flip out your opponent."/>
    <n v="9000"/>
    <n v="13228"/>
    <x v="0"/>
    <x v="17"/>
    <s v="EUR"/>
    <n v="1444903198"/>
    <x v="2199"/>
    <b v="1"/>
    <n v="251"/>
    <x v="0"/>
    <s v="games/tabletop games"/>
    <x v="92"/>
    <x v="1590"/>
    <x v="6"/>
    <x v="32"/>
    <x v="2199"/>
    <d v="2015-10-15T09:59:58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x v="2200"/>
    <b v="0"/>
    <n v="263"/>
    <x v="0"/>
    <s v="games/tabletop games"/>
    <x v="295"/>
    <x v="1591"/>
    <x v="6"/>
    <x v="32"/>
    <x v="2200"/>
    <d v="2015-07-06T03:00:00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x v="2201"/>
    <b v="0"/>
    <n v="28"/>
    <x v="0"/>
    <s v="music/electronic music"/>
    <x v="296"/>
    <x v="1592"/>
    <x v="4"/>
    <x v="15"/>
    <x v="2201"/>
    <d v="2013-01-16T20:19:25"/>
  </r>
  <r>
    <n v="2202"/>
    <x v="2202"/>
    <s v="An electro-organic album of evolved dance music inspired by seminal cyberpunk works."/>
    <n v="4000"/>
    <n v="28167.25"/>
    <x v="0"/>
    <x v="0"/>
    <s v="USD"/>
    <n v="1351801368"/>
    <x v="2202"/>
    <b v="0"/>
    <n v="721"/>
    <x v="0"/>
    <s v="music/electronic music"/>
    <x v="297"/>
    <x v="476"/>
    <x v="4"/>
    <x v="15"/>
    <x v="2202"/>
    <d v="2012-11-01T20:22:48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x v="2203"/>
    <b v="0"/>
    <n v="50"/>
    <x v="0"/>
    <s v="music/electronic music"/>
    <x v="5"/>
    <x v="1593"/>
    <x v="4"/>
    <x v="15"/>
    <x v="2203"/>
    <d v="2015-09-24T20:38:02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x v="2204"/>
    <b v="0"/>
    <n v="73"/>
    <x v="0"/>
    <s v="music/electronic music"/>
    <x v="18"/>
    <x v="1594"/>
    <x v="4"/>
    <x v="15"/>
    <x v="2204"/>
    <d v="2013-03-09T07:28:39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x v="2205"/>
    <b v="0"/>
    <n v="27"/>
    <x v="0"/>
    <s v="music/electronic music"/>
    <x v="143"/>
    <x v="1278"/>
    <x v="4"/>
    <x v="15"/>
    <x v="2205"/>
    <d v="2012-06-01T19:43:09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x v="2206"/>
    <b v="0"/>
    <n v="34"/>
    <x v="0"/>
    <s v="music/electronic music"/>
    <x v="33"/>
    <x v="1595"/>
    <x v="4"/>
    <x v="15"/>
    <x v="2206"/>
    <d v="2012-04-16T06:10:24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x v="2207"/>
    <b v="0"/>
    <n v="7"/>
    <x v="0"/>
    <s v="music/electronic music"/>
    <x v="8"/>
    <x v="1596"/>
    <x v="4"/>
    <x v="15"/>
    <x v="2207"/>
    <d v="2013-11-16T05:39:33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x v="2208"/>
    <b v="0"/>
    <n v="24"/>
    <x v="0"/>
    <s v="music/electronic music"/>
    <x v="21"/>
    <x v="1597"/>
    <x v="4"/>
    <x v="15"/>
    <x v="2208"/>
    <d v="2012-04-07T04:00:00"/>
  </r>
  <r>
    <n v="2209"/>
    <x v="2209"/>
    <s v="Support us and pledge for rewards on our new bigger Tour of the US, Canada and Colombia!"/>
    <n v="500"/>
    <n v="754"/>
    <x v="0"/>
    <x v="1"/>
    <s v="GBP"/>
    <n v="1397516400"/>
    <x v="2209"/>
    <b v="0"/>
    <n v="15"/>
    <x v="0"/>
    <s v="music/electronic music"/>
    <x v="298"/>
    <x v="1598"/>
    <x v="4"/>
    <x v="15"/>
    <x v="2209"/>
    <d v="2014-04-14T23:00:00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x v="2210"/>
    <b v="0"/>
    <n v="72"/>
    <x v="0"/>
    <s v="music/electronic music"/>
    <x v="38"/>
    <x v="1599"/>
    <x v="4"/>
    <x v="15"/>
    <x v="2210"/>
    <d v="2012-04-14T17:36:00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x v="2211"/>
    <b v="0"/>
    <n v="120"/>
    <x v="0"/>
    <s v="music/electronic music"/>
    <x v="279"/>
    <x v="603"/>
    <x v="4"/>
    <x v="15"/>
    <x v="2211"/>
    <d v="2014-04-10T06:59:00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x v="2212"/>
    <b v="0"/>
    <n v="123"/>
    <x v="0"/>
    <s v="music/electronic music"/>
    <x v="35"/>
    <x v="1600"/>
    <x v="4"/>
    <x v="15"/>
    <x v="2212"/>
    <d v="2013-11-04T01:00:00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x v="2213"/>
    <b v="0"/>
    <n v="1"/>
    <x v="0"/>
    <s v="music/electronic music"/>
    <x v="177"/>
    <x v="119"/>
    <x v="4"/>
    <x v="15"/>
    <x v="2213"/>
    <d v="2015-05-15T19:49:39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x v="2214"/>
    <b v="0"/>
    <n v="24"/>
    <x v="0"/>
    <s v="music/electronic music"/>
    <x v="101"/>
    <x v="1601"/>
    <x v="4"/>
    <x v="15"/>
    <x v="2214"/>
    <d v="2014-02-06T19:00:48"/>
  </r>
  <r>
    <n v="2215"/>
    <x v="2215"/>
    <s v="Ambient Electro Grind-fest!"/>
    <n v="550"/>
    <n v="860"/>
    <x v="0"/>
    <x v="0"/>
    <s v="USD"/>
    <n v="1331621940"/>
    <x v="2215"/>
    <b v="0"/>
    <n v="33"/>
    <x v="0"/>
    <s v="music/electronic music"/>
    <x v="94"/>
    <x v="1602"/>
    <x v="4"/>
    <x v="15"/>
    <x v="2215"/>
    <d v="2012-03-13T06:59:00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x v="2216"/>
    <b v="0"/>
    <n v="14"/>
    <x v="0"/>
    <s v="music/electronic music"/>
    <x v="6"/>
    <x v="1603"/>
    <x v="4"/>
    <x v="15"/>
    <x v="2216"/>
    <d v="2015-07-23T18:02:2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x v="2217"/>
    <b v="0"/>
    <n v="9"/>
    <x v="0"/>
    <s v="music/electronic music"/>
    <x v="7"/>
    <x v="1604"/>
    <x v="4"/>
    <x v="15"/>
    <x v="2217"/>
    <d v="2015-11-02T08:00:00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x v="2218"/>
    <b v="0"/>
    <n v="76"/>
    <x v="0"/>
    <s v="music/electronic music"/>
    <x v="4"/>
    <x v="1090"/>
    <x v="4"/>
    <x v="15"/>
    <x v="2218"/>
    <d v="2012-08-29T00:00:00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x v="2219"/>
    <b v="0"/>
    <n v="19"/>
    <x v="0"/>
    <s v="music/electronic music"/>
    <x v="21"/>
    <x v="1605"/>
    <x v="4"/>
    <x v="15"/>
    <x v="2219"/>
    <d v="2015-08-19T17:15:12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x v="2220"/>
    <b v="0"/>
    <n v="69"/>
    <x v="0"/>
    <s v="music/electronic music"/>
    <x v="7"/>
    <x v="1606"/>
    <x v="4"/>
    <x v="15"/>
    <x v="2220"/>
    <d v="2013-07-27T01:27:16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x v="2221"/>
    <b v="0"/>
    <n v="218"/>
    <x v="0"/>
    <s v="games/tabletop games"/>
    <x v="29"/>
    <x v="1607"/>
    <x v="6"/>
    <x v="32"/>
    <x v="2221"/>
    <d v="2016-04-23T00:00:00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x v="2222"/>
    <b v="0"/>
    <n v="30"/>
    <x v="0"/>
    <s v="games/tabletop games"/>
    <x v="200"/>
    <x v="1608"/>
    <x v="6"/>
    <x v="32"/>
    <x v="2222"/>
    <d v="2012-01-28T18:54:07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x v="2223"/>
    <b v="0"/>
    <n v="100"/>
    <x v="0"/>
    <s v="games/tabletop games"/>
    <x v="6"/>
    <x v="1609"/>
    <x v="6"/>
    <x v="32"/>
    <x v="2223"/>
    <d v="2015-06-27T15:22:48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x v="2224"/>
    <b v="0"/>
    <n v="296"/>
    <x v="0"/>
    <s v="games/tabletop games"/>
    <x v="299"/>
    <x v="1610"/>
    <x v="6"/>
    <x v="32"/>
    <x v="2224"/>
    <d v="2016-10-29T19:00:00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x v="2225"/>
    <b v="0"/>
    <n v="1204"/>
    <x v="0"/>
    <s v="games/tabletop games"/>
    <x v="300"/>
    <x v="1611"/>
    <x v="6"/>
    <x v="32"/>
    <x v="2225"/>
    <d v="2014-09-21T19:00:15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x v="2226"/>
    <b v="0"/>
    <n v="321"/>
    <x v="0"/>
    <s v="games/tabletop games"/>
    <x v="29"/>
    <x v="1612"/>
    <x v="6"/>
    <x v="32"/>
    <x v="2226"/>
    <d v="2016-02-12T04:59:00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x v="2227"/>
    <b v="0"/>
    <n v="301"/>
    <x v="0"/>
    <s v="games/tabletop games"/>
    <x v="96"/>
    <x v="1613"/>
    <x v="6"/>
    <x v="32"/>
    <x v="2227"/>
    <d v="2013-11-13T20:22:35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x v="2228"/>
    <b v="0"/>
    <n v="144"/>
    <x v="0"/>
    <s v="games/tabletop games"/>
    <x v="301"/>
    <x v="1614"/>
    <x v="6"/>
    <x v="32"/>
    <x v="2228"/>
    <d v="2015-08-16T06:40:36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x v="2229"/>
    <b v="0"/>
    <n v="539"/>
    <x v="0"/>
    <s v="games/tabletop games"/>
    <x v="193"/>
    <x v="815"/>
    <x v="6"/>
    <x v="32"/>
    <x v="2229"/>
    <d v="2013-09-03T04:00:00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x v="2230"/>
    <b v="0"/>
    <n v="498"/>
    <x v="0"/>
    <s v="games/tabletop games"/>
    <x v="9"/>
    <x v="1615"/>
    <x v="6"/>
    <x v="32"/>
    <x v="2230"/>
    <d v="2014-04-25T21:08:47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x v="2231"/>
    <b v="0"/>
    <n v="1113"/>
    <x v="0"/>
    <s v="games/tabletop games"/>
    <x v="302"/>
    <x v="1616"/>
    <x v="6"/>
    <x v="32"/>
    <x v="2231"/>
    <d v="2013-06-25T05:00:00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x v="2232"/>
    <b v="0"/>
    <n v="988"/>
    <x v="0"/>
    <s v="games/tabletop games"/>
    <x v="303"/>
    <x v="1617"/>
    <x v="6"/>
    <x v="32"/>
    <x v="2232"/>
    <d v="2014-07-19T03:00:00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x v="2233"/>
    <b v="0"/>
    <n v="391"/>
    <x v="0"/>
    <s v="games/tabletop games"/>
    <x v="304"/>
    <x v="1618"/>
    <x v="6"/>
    <x v="32"/>
    <x v="2233"/>
    <d v="2015-12-14T00:00:00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x v="2234"/>
    <b v="0"/>
    <n v="28"/>
    <x v="0"/>
    <s v="games/tabletop games"/>
    <x v="305"/>
    <x v="1619"/>
    <x v="6"/>
    <x v="32"/>
    <x v="2234"/>
    <d v="2017-01-05T19:47:27"/>
  </r>
  <r>
    <n v="2235"/>
    <x v="2235"/>
    <s v="An amazing set of sceneries to create unique atmospheres for your tabletop gaming."/>
    <n v="13000"/>
    <n v="19931"/>
    <x v="0"/>
    <x v="5"/>
    <s v="CAD"/>
    <n v="1427585511"/>
    <x v="2235"/>
    <b v="0"/>
    <n v="147"/>
    <x v="0"/>
    <s v="games/tabletop games"/>
    <x v="42"/>
    <x v="1620"/>
    <x v="6"/>
    <x v="32"/>
    <x v="2235"/>
    <d v="2015-03-28T23:31:51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x v="2236"/>
    <b v="0"/>
    <n v="680"/>
    <x v="0"/>
    <s v="games/tabletop games"/>
    <x v="293"/>
    <x v="1621"/>
    <x v="6"/>
    <x v="32"/>
    <x v="2236"/>
    <d v="2016-02-01T14:48:43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x v="2237"/>
    <b v="0"/>
    <n v="983"/>
    <x v="0"/>
    <s v="games/tabletop games"/>
    <x v="278"/>
    <x v="1622"/>
    <x v="6"/>
    <x v="32"/>
    <x v="2237"/>
    <d v="2014-11-12T07:59:00"/>
  </r>
  <r>
    <n v="2238"/>
    <x v="2238"/>
    <s v="28mm Fantasy Miniature Range in leadfree white metal: Orcs, wolves and more."/>
    <n v="4000"/>
    <n v="5496"/>
    <x v="0"/>
    <x v="12"/>
    <s v="EUR"/>
    <n v="1489157716"/>
    <x v="2238"/>
    <b v="0"/>
    <n v="79"/>
    <x v="0"/>
    <s v="games/tabletop games"/>
    <x v="0"/>
    <x v="1623"/>
    <x v="6"/>
    <x v="32"/>
    <x v="2238"/>
    <d v="2017-03-10T14:55:16"/>
  </r>
  <r>
    <n v="2239"/>
    <x v="2239"/>
    <s v="Next stretch goal unlocks at $33,000 and/or 500 backers unlocks 2 bonus stretch goals."/>
    <n v="25000"/>
    <n v="32006.67"/>
    <x v="0"/>
    <x v="0"/>
    <s v="USD"/>
    <n v="1385870520"/>
    <x v="2239"/>
    <b v="0"/>
    <n v="426"/>
    <x v="0"/>
    <s v="games/tabletop games"/>
    <x v="30"/>
    <x v="1624"/>
    <x v="6"/>
    <x v="32"/>
    <x v="2239"/>
    <d v="2013-12-01T04:02:00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x v="2240"/>
    <b v="0"/>
    <n v="96"/>
    <x v="0"/>
    <s v="games/tabletop games"/>
    <x v="306"/>
    <x v="1625"/>
    <x v="6"/>
    <x v="32"/>
    <x v="2240"/>
    <d v="2016-04-22T19:49:04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x v="2241"/>
    <b v="0"/>
    <n v="163"/>
    <x v="0"/>
    <s v="games/tabletop games"/>
    <x v="307"/>
    <x v="1626"/>
    <x v="6"/>
    <x v="32"/>
    <x v="2241"/>
    <d v="2017-03-02T19:51:40"/>
  </r>
  <r>
    <n v="2242"/>
    <x v="2242"/>
    <s v="Inconceivable! An amazing new illustrative deck based on The Princess Bride movie."/>
    <n v="10000"/>
    <n v="136009.76"/>
    <x v="0"/>
    <x v="0"/>
    <s v="USD"/>
    <n v="1385521320"/>
    <x v="2242"/>
    <b v="0"/>
    <n v="2525"/>
    <x v="0"/>
    <s v="games/tabletop games"/>
    <x v="308"/>
    <x v="1627"/>
    <x v="6"/>
    <x v="32"/>
    <x v="2242"/>
    <d v="2013-11-27T03:02:00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x v="2243"/>
    <b v="0"/>
    <n v="2035"/>
    <x v="0"/>
    <s v="games/tabletop games"/>
    <x v="309"/>
    <x v="1628"/>
    <x v="6"/>
    <x v="32"/>
    <x v="2243"/>
    <d v="2017-03-13T03:00:00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x v="2244"/>
    <b v="0"/>
    <n v="290"/>
    <x v="0"/>
    <s v="games/tabletop games"/>
    <x v="310"/>
    <x v="177"/>
    <x v="6"/>
    <x v="32"/>
    <x v="2244"/>
    <d v="2016-10-16T20:30:00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x v="2245"/>
    <b v="0"/>
    <n v="1980"/>
    <x v="0"/>
    <s v="games/tabletop games"/>
    <x v="311"/>
    <x v="1629"/>
    <x v="6"/>
    <x v="32"/>
    <x v="2245"/>
    <d v="2014-02-21T18:00:00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x v="2246"/>
    <b v="0"/>
    <n v="57"/>
    <x v="0"/>
    <s v="games/tabletop games"/>
    <x v="8"/>
    <x v="1630"/>
    <x v="6"/>
    <x v="32"/>
    <x v="2246"/>
    <d v="2015-09-04T19:00:10"/>
  </r>
  <r>
    <n v="2247"/>
    <x v="2247"/>
    <s v="Take on the role of an ancient forager in this fun strategy game from the designer of Biblios."/>
    <n v="18500"/>
    <n v="19324"/>
    <x v="0"/>
    <x v="0"/>
    <s v="USD"/>
    <n v="1438185565"/>
    <x v="2247"/>
    <b v="0"/>
    <n v="380"/>
    <x v="0"/>
    <s v="games/tabletop games"/>
    <x v="3"/>
    <x v="1631"/>
    <x v="6"/>
    <x v="32"/>
    <x v="2247"/>
    <d v="2015-07-29T15:59:25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x v="2248"/>
    <b v="0"/>
    <n v="128"/>
    <x v="0"/>
    <s v="games/tabletop games"/>
    <x v="13"/>
    <x v="632"/>
    <x v="6"/>
    <x v="32"/>
    <x v="2248"/>
    <d v="2016-12-14T21:01:18"/>
  </r>
  <r>
    <n v="2249"/>
    <x v="2249"/>
    <s v="March with the legions against the enemies of Rome in this role-playing game of military adventures."/>
    <n v="3500"/>
    <n v="5907"/>
    <x v="0"/>
    <x v="0"/>
    <s v="USD"/>
    <n v="1364917965"/>
    <x v="2249"/>
    <b v="0"/>
    <n v="180"/>
    <x v="0"/>
    <s v="games/tabletop games"/>
    <x v="312"/>
    <x v="1323"/>
    <x v="6"/>
    <x v="32"/>
    <x v="2249"/>
    <d v="2013-04-02T15:52:45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x v="2250"/>
    <b v="0"/>
    <n v="571"/>
    <x v="0"/>
    <s v="games/tabletop games"/>
    <x v="313"/>
    <x v="1632"/>
    <x v="6"/>
    <x v="32"/>
    <x v="2250"/>
    <d v="2016-12-03T01:07:53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x v="2251"/>
    <b v="0"/>
    <n v="480"/>
    <x v="0"/>
    <s v="games/tabletop games"/>
    <x v="84"/>
    <x v="1633"/>
    <x v="6"/>
    <x v="32"/>
    <x v="2251"/>
    <d v="2014-08-16T08:17:57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x v="2252"/>
    <b v="0"/>
    <n v="249"/>
    <x v="0"/>
    <s v="games/tabletop games"/>
    <x v="212"/>
    <x v="1634"/>
    <x v="6"/>
    <x v="32"/>
    <x v="2252"/>
    <d v="2016-08-06T07:52:18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x v="2253"/>
    <b v="0"/>
    <n v="84"/>
    <x v="0"/>
    <s v="games/tabletop games"/>
    <x v="40"/>
    <x v="1635"/>
    <x v="6"/>
    <x v="32"/>
    <x v="2253"/>
    <d v="2015-11-18T16:09:07"/>
  </r>
  <r>
    <n v="2254"/>
    <x v="2254"/>
    <s v="A dexterity microgame by father/daughter team, Jason and Claire Kotarski. Make 100 project."/>
    <n v="500"/>
    <n v="2299"/>
    <x v="0"/>
    <x v="0"/>
    <s v="USD"/>
    <n v="1485271968"/>
    <x v="2254"/>
    <b v="0"/>
    <n v="197"/>
    <x v="0"/>
    <s v="games/tabletop games"/>
    <x v="314"/>
    <x v="123"/>
    <x v="6"/>
    <x v="32"/>
    <x v="2254"/>
    <d v="2017-01-24T15:32:48"/>
  </r>
  <r>
    <n v="2255"/>
    <x v="2255"/>
    <s v="This is the second set of 5 expansions for our route-building game, Jet Set!"/>
    <n v="3950"/>
    <n v="11323"/>
    <x v="0"/>
    <x v="0"/>
    <s v="USD"/>
    <n v="1462661451"/>
    <x v="2255"/>
    <b v="0"/>
    <n v="271"/>
    <x v="0"/>
    <s v="games/tabletop games"/>
    <x v="315"/>
    <x v="311"/>
    <x v="6"/>
    <x v="32"/>
    <x v="2255"/>
    <d v="2016-05-07T22:50:51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x v="2256"/>
    <b v="0"/>
    <n v="50"/>
    <x v="0"/>
    <s v="games/tabletop games"/>
    <x v="316"/>
    <x v="1012"/>
    <x v="6"/>
    <x v="32"/>
    <x v="2256"/>
    <d v="2016-11-22T10:50:46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x v="2257"/>
    <b v="0"/>
    <n v="169"/>
    <x v="0"/>
    <s v="games/tabletop games"/>
    <x v="317"/>
    <x v="1636"/>
    <x v="6"/>
    <x v="32"/>
    <x v="2257"/>
    <d v="2016-06-19T23:00:00"/>
  </r>
  <r>
    <n v="2258"/>
    <x v="2258"/>
    <s v="A Dungeon World campaign setting that takes place after the end of the worlds."/>
    <n v="2200"/>
    <n v="3223"/>
    <x v="0"/>
    <x v="0"/>
    <s v="USD"/>
    <n v="1434045687"/>
    <x v="2258"/>
    <b v="0"/>
    <n v="205"/>
    <x v="0"/>
    <s v="games/tabletop games"/>
    <x v="92"/>
    <x v="1637"/>
    <x v="6"/>
    <x v="32"/>
    <x v="2258"/>
    <d v="2015-06-11T18:01:27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x v="2259"/>
    <b v="0"/>
    <n v="206"/>
    <x v="0"/>
    <s v="games/tabletop games"/>
    <x v="318"/>
    <x v="1638"/>
    <x v="6"/>
    <x v="32"/>
    <x v="2259"/>
    <d v="2016-12-08T19:18:56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x v="2260"/>
    <b v="0"/>
    <n v="84"/>
    <x v="0"/>
    <s v="games/tabletop games"/>
    <x v="319"/>
    <x v="1639"/>
    <x v="6"/>
    <x v="32"/>
    <x v="2260"/>
    <d v="2014-03-26T23:24:10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x v="2261"/>
    <b v="0"/>
    <n v="210"/>
    <x v="0"/>
    <s v="games/tabletop games"/>
    <x v="320"/>
    <x v="1640"/>
    <x v="6"/>
    <x v="32"/>
    <x v="2261"/>
    <d v="2017-02-14T17:23:40"/>
  </r>
  <r>
    <n v="2262"/>
    <x v="2262"/>
    <s v="An RPG about mortal servants of the Horsemen of the Apocalypse deciding to not end the world."/>
    <n v="3300"/>
    <n v="5087"/>
    <x v="0"/>
    <x v="0"/>
    <s v="USD"/>
    <n v="1416268800"/>
    <x v="2262"/>
    <b v="0"/>
    <n v="181"/>
    <x v="0"/>
    <s v="games/tabletop games"/>
    <x v="224"/>
    <x v="1641"/>
    <x v="6"/>
    <x v="32"/>
    <x v="2262"/>
    <d v="2014-11-18T00:00:00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x v="2263"/>
    <b v="0"/>
    <n v="60"/>
    <x v="0"/>
    <s v="games/tabletop games"/>
    <x v="31"/>
    <x v="1642"/>
    <x v="6"/>
    <x v="32"/>
    <x v="2263"/>
    <d v="2015-01-31T19:58:33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x v="2264"/>
    <b v="0"/>
    <n v="445"/>
    <x v="0"/>
    <s v="games/tabletop games"/>
    <x v="144"/>
    <x v="1643"/>
    <x v="6"/>
    <x v="32"/>
    <x v="2264"/>
    <d v="2016-05-23T03:00:00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x v="2265"/>
    <b v="0"/>
    <n v="17"/>
    <x v="0"/>
    <s v="games/tabletop games"/>
    <x v="321"/>
    <x v="1644"/>
    <x v="6"/>
    <x v="32"/>
    <x v="2265"/>
    <d v="2016-11-22T20:28:27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x v="2266"/>
    <b v="0"/>
    <n v="194"/>
    <x v="0"/>
    <s v="games/tabletop games"/>
    <x v="261"/>
    <x v="1645"/>
    <x v="6"/>
    <x v="32"/>
    <x v="2266"/>
    <d v="2016-04-27T02:00:00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x v="2267"/>
    <b v="0"/>
    <n v="404"/>
    <x v="0"/>
    <s v="games/tabletop games"/>
    <x v="322"/>
    <x v="1646"/>
    <x v="6"/>
    <x v="32"/>
    <x v="2267"/>
    <d v="2014-12-21T01:00:00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x v="2268"/>
    <b v="0"/>
    <n v="194"/>
    <x v="0"/>
    <s v="games/tabletop games"/>
    <x v="33"/>
    <x v="1647"/>
    <x v="6"/>
    <x v="32"/>
    <x v="2268"/>
    <d v="2017-03-12T01:58:35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x v="2269"/>
    <b v="0"/>
    <n v="902"/>
    <x v="0"/>
    <s v="games/tabletop games"/>
    <x v="323"/>
    <x v="1648"/>
    <x v="6"/>
    <x v="32"/>
    <x v="2269"/>
    <d v="2017-03-07T05:00:00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x v="2270"/>
    <b v="0"/>
    <n v="1670"/>
    <x v="0"/>
    <s v="games/tabletop games"/>
    <x v="324"/>
    <x v="1649"/>
    <x v="6"/>
    <x v="32"/>
    <x v="2270"/>
    <d v="2017-01-10T21:59:00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x v="2271"/>
    <b v="0"/>
    <n v="1328"/>
    <x v="0"/>
    <s v="games/tabletop games"/>
    <x v="103"/>
    <x v="1650"/>
    <x v="6"/>
    <x v="32"/>
    <x v="2271"/>
    <d v="2016-12-10T00:00:04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x v="2272"/>
    <b v="0"/>
    <n v="944"/>
    <x v="0"/>
    <s v="games/tabletop games"/>
    <x v="325"/>
    <x v="1651"/>
    <x v="6"/>
    <x v="32"/>
    <x v="2272"/>
    <d v="2015-12-07T16:47:16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x v="2273"/>
    <b v="0"/>
    <n v="147"/>
    <x v="0"/>
    <s v="games/tabletop games"/>
    <x v="47"/>
    <x v="1652"/>
    <x v="6"/>
    <x v="32"/>
    <x v="2273"/>
    <d v="2017-03-12T12:10:4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x v="2274"/>
    <b v="0"/>
    <n v="99"/>
    <x v="0"/>
    <s v="games/tabletop games"/>
    <x v="28"/>
    <x v="1653"/>
    <x v="6"/>
    <x v="32"/>
    <x v="2274"/>
    <d v="2014-02-23T12:00:57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x v="2275"/>
    <b v="0"/>
    <n v="79"/>
    <x v="0"/>
    <s v="games/tabletop games"/>
    <x v="326"/>
    <x v="1654"/>
    <x v="6"/>
    <x v="32"/>
    <x v="2275"/>
    <d v="2014-12-22T14:47:59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x v="2276"/>
    <b v="0"/>
    <n v="75"/>
    <x v="0"/>
    <s v="games/tabletop games"/>
    <x v="6"/>
    <x v="446"/>
    <x v="6"/>
    <x v="32"/>
    <x v="2276"/>
    <d v="2014-01-05T15:38:09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x v="2277"/>
    <b v="0"/>
    <n v="207"/>
    <x v="0"/>
    <s v="games/tabletop games"/>
    <x v="48"/>
    <x v="1655"/>
    <x v="6"/>
    <x v="32"/>
    <x v="2277"/>
    <d v="2012-02-27T16:17:03"/>
  </r>
  <r>
    <n v="2278"/>
    <x v="2278"/>
    <s v="Dice forged from stone one by one entirely by hand for demanding Gamers and Collectors."/>
    <n v="2000"/>
    <n v="5414"/>
    <x v="0"/>
    <x v="13"/>
    <s v="EUR"/>
    <n v="1451861940"/>
    <x v="2278"/>
    <b v="0"/>
    <n v="102"/>
    <x v="0"/>
    <s v="games/tabletop games"/>
    <x v="306"/>
    <x v="1656"/>
    <x v="6"/>
    <x v="32"/>
    <x v="2278"/>
    <d v="2016-01-03T22:59:00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x v="2279"/>
    <b v="0"/>
    <n v="32"/>
    <x v="0"/>
    <s v="games/tabletop games"/>
    <x v="224"/>
    <x v="1657"/>
    <x v="6"/>
    <x v="32"/>
    <x v="2279"/>
    <d v="2015-02-04T04:00:00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x v="2280"/>
    <b v="0"/>
    <n v="480"/>
    <x v="0"/>
    <s v="games/tabletop games"/>
    <x v="327"/>
    <x v="1658"/>
    <x v="6"/>
    <x v="32"/>
    <x v="2280"/>
    <d v="2015-09-17T14:59:51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x v="2281"/>
    <b v="0"/>
    <n v="11"/>
    <x v="0"/>
    <s v="music/rock"/>
    <x v="85"/>
    <x v="1659"/>
    <x v="4"/>
    <x v="11"/>
    <x v="2281"/>
    <d v="2011-07-25T06:50:00"/>
  </r>
  <r>
    <n v="2282"/>
    <x v="2282"/>
    <s v="Sage King is recording his debut album and wants YOU to be a part of the creation process"/>
    <n v="750"/>
    <n v="1390"/>
    <x v="0"/>
    <x v="0"/>
    <s v="USD"/>
    <n v="1452744686"/>
    <x v="2282"/>
    <b v="0"/>
    <n v="12"/>
    <x v="0"/>
    <s v="music/rock"/>
    <x v="85"/>
    <x v="1660"/>
    <x v="4"/>
    <x v="11"/>
    <x v="2282"/>
    <d v="2016-01-14T04:11:26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x v="2283"/>
    <b v="0"/>
    <n v="48"/>
    <x v="0"/>
    <s v="music/rock"/>
    <x v="7"/>
    <x v="1514"/>
    <x v="4"/>
    <x v="11"/>
    <x v="2283"/>
    <d v="2012-05-09T02:00:04"/>
  </r>
  <r>
    <n v="2284"/>
    <x v="2284"/>
    <s v="The Vinyl Skyway reunite to make a third album. "/>
    <n v="6000"/>
    <n v="6373.27"/>
    <x v="0"/>
    <x v="0"/>
    <s v="USD"/>
    <n v="1299902400"/>
    <x v="2284"/>
    <b v="0"/>
    <n v="59"/>
    <x v="0"/>
    <s v="music/rock"/>
    <x v="6"/>
    <x v="1661"/>
    <x v="4"/>
    <x v="11"/>
    <x v="2284"/>
    <d v="2011-03-12T04:00:00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x v="2285"/>
    <b v="0"/>
    <n v="79"/>
    <x v="0"/>
    <s v="music/rock"/>
    <x v="10"/>
    <x v="1662"/>
    <x v="4"/>
    <x v="11"/>
    <x v="2285"/>
    <d v="2012-06-29T04:27:23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x v="2286"/>
    <b v="0"/>
    <n v="14"/>
    <x v="0"/>
    <s v="music/rock"/>
    <x v="8"/>
    <x v="1663"/>
    <x v="4"/>
    <x v="11"/>
    <x v="2286"/>
    <d v="2013-09-06T03:59:00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x v="2287"/>
    <b v="0"/>
    <n v="106"/>
    <x v="0"/>
    <s v="music/rock"/>
    <x v="28"/>
    <x v="1664"/>
    <x v="4"/>
    <x v="11"/>
    <x v="2287"/>
    <d v="2014-06-23T16:01:00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x v="2288"/>
    <b v="0"/>
    <n v="25"/>
    <x v="0"/>
    <s v="music/rock"/>
    <x v="8"/>
    <x v="1665"/>
    <x v="4"/>
    <x v="11"/>
    <x v="2288"/>
    <d v="2012-06-26T18:00:00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x v="2289"/>
    <b v="0"/>
    <n v="25"/>
    <x v="0"/>
    <s v="music/rock"/>
    <x v="13"/>
    <x v="1666"/>
    <x v="4"/>
    <x v="11"/>
    <x v="2289"/>
    <d v="2013-12-06T23:22:00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x v="2290"/>
    <b v="0"/>
    <n v="29"/>
    <x v="0"/>
    <s v="music/rock"/>
    <x v="3"/>
    <x v="1667"/>
    <x v="4"/>
    <x v="11"/>
    <x v="2290"/>
    <d v="2009-12-01T17:00:00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x v="2291"/>
    <b v="0"/>
    <n v="43"/>
    <x v="0"/>
    <s v="music/rock"/>
    <x v="36"/>
    <x v="1668"/>
    <x v="4"/>
    <x v="11"/>
    <x v="2291"/>
    <d v="2012-04-23T04:00:00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x v="2292"/>
    <b v="0"/>
    <n v="46"/>
    <x v="0"/>
    <s v="music/rock"/>
    <x v="13"/>
    <x v="832"/>
    <x v="4"/>
    <x v="11"/>
    <x v="2292"/>
    <d v="2012-04-18T16:44:36"/>
  </r>
  <r>
    <n v="2293"/>
    <x v="2293"/>
    <s v="Donate here to be a part of the upcoming album. Every little bit helps!"/>
    <n v="850"/>
    <n v="920"/>
    <x v="0"/>
    <x v="0"/>
    <s v="USD"/>
    <n v="1348545540"/>
    <x v="2293"/>
    <b v="0"/>
    <n v="27"/>
    <x v="0"/>
    <s v="music/rock"/>
    <x v="29"/>
    <x v="1669"/>
    <x v="4"/>
    <x v="11"/>
    <x v="2293"/>
    <d v="2012-09-25T03:59:00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x v="2294"/>
    <b v="0"/>
    <n v="112"/>
    <x v="0"/>
    <s v="music/rock"/>
    <x v="91"/>
    <x v="1670"/>
    <x v="4"/>
    <x v="11"/>
    <x v="2294"/>
    <d v="2013-01-20T17:21:20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x v="2295"/>
    <b v="0"/>
    <n v="34"/>
    <x v="0"/>
    <s v="music/rock"/>
    <x v="105"/>
    <x v="1671"/>
    <x v="4"/>
    <x v="11"/>
    <x v="2295"/>
    <d v="2013-01-26T22:54:16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x v="2296"/>
    <b v="0"/>
    <n v="145"/>
    <x v="0"/>
    <s v="music/rock"/>
    <x v="328"/>
    <x v="1672"/>
    <x v="4"/>
    <x v="11"/>
    <x v="2296"/>
    <d v="2012-02-23T17:33:46"/>
  </r>
  <r>
    <n v="2297"/>
    <x v="2297"/>
    <s v="New Jersey Alternative Rock band COCO needs YOUR help self-releasing debut EP!"/>
    <n v="1000"/>
    <n v="1006"/>
    <x v="0"/>
    <x v="0"/>
    <s v="USD"/>
    <n v="1331697540"/>
    <x v="2297"/>
    <b v="0"/>
    <n v="19"/>
    <x v="0"/>
    <s v="music/rock"/>
    <x v="7"/>
    <x v="1673"/>
    <x v="4"/>
    <x v="11"/>
    <x v="2297"/>
    <d v="2012-03-14T03:59:00"/>
  </r>
  <r>
    <n v="2298"/>
    <x v="2298"/>
    <s v="My name is Jonny Gray, and my friends and I are working together to raise funds for my debut album"/>
    <n v="30000"/>
    <n v="31522"/>
    <x v="0"/>
    <x v="0"/>
    <s v="USD"/>
    <n v="1395861033"/>
    <x v="2298"/>
    <b v="0"/>
    <n v="288"/>
    <x v="0"/>
    <s v="music/rock"/>
    <x v="2"/>
    <x v="1674"/>
    <x v="4"/>
    <x v="11"/>
    <x v="2298"/>
    <d v="2014-03-26T19:10:33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x v="2299"/>
    <b v="0"/>
    <n v="14"/>
    <x v="0"/>
    <s v="music/rock"/>
    <x v="329"/>
    <x v="1675"/>
    <x v="4"/>
    <x v="11"/>
    <x v="2299"/>
    <d v="2011-02-06T00:46:49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x v="2300"/>
    <b v="0"/>
    <n v="7"/>
    <x v="0"/>
    <s v="music/rock"/>
    <x v="7"/>
    <x v="1211"/>
    <x v="4"/>
    <x v="11"/>
    <x v="2300"/>
    <d v="2012-06-28T17:26:56"/>
  </r>
  <r>
    <n v="2301"/>
    <x v="2301"/>
    <s v="We are America's first trock band, and we're ready to bring you our first album!"/>
    <n v="5000"/>
    <n v="6680.22"/>
    <x v="0"/>
    <x v="0"/>
    <s v="USD"/>
    <n v="1371785496"/>
    <x v="2301"/>
    <b v="1"/>
    <n v="211"/>
    <x v="0"/>
    <s v="music/indie rock"/>
    <x v="84"/>
    <x v="484"/>
    <x v="4"/>
    <x v="14"/>
    <x v="2301"/>
    <d v="2013-06-21T03:31:36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x v="2302"/>
    <b v="1"/>
    <n v="85"/>
    <x v="0"/>
    <s v="music/indie rock"/>
    <x v="193"/>
    <x v="131"/>
    <x v="4"/>
    <x v="14"/>
    <x v="2302"/>
    <d v="2013-12-31T07:00:00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x v="2303"/>
    <b v="1"/>
    <n v="103"/>
    <x v="0"/>
    <s v="music/indie rock"/>
    <x v="15"/>
    <x v="1676"/>
    <x v="4"/>
    <x v="14"/>
    <x v="2303"/>
    <d v="2011-12-13T03:39:56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x v="2304"/>
    <b v="1"/>
    <n v="113"/>
    <x v="0"/>
    <s v="music/indie rock"/>
    <x v="7"/>
    <x v="1677"/>
    <x v="4"/>
    <x v="14"/>
    <x v="2304"/>
    <d v="2011-01-01T04:59:00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x v="2305"/>
    <b v="1"/>
    <n v="167"/>
    <x v="0"/>
    <s v="music/indie rock"/>
    <x v="7"/>
    <x v="1678"/>
    <x v="4"/>
    <x v="14"/>
    <x v="2305"/>
    <d v="2014-08-08T18:00:00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x v="2306"/>
    <b v="1"/>
    <n v="73"/>
    <x v="0"/>
    <s v="music/indie rock"/>
    <x v="13"/>
    <x v="1679"/>
    <x v="4"/>
    <x v="14"/>
    <x v="2306"/>
    <d v="2012-03-10T04:02:09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x v="2307"/>
    <b v="1"/>
    <n v="75"/>
    <x v="0"/>
    <s v="music/indie rock"/>
    <x v="13"/>
    <x v="1680"/>
    <x v="4"/>
    <x v="14"/>
    <x v="2307"/>
    <d v="2012-05-05T19:15:28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x v="2308"/>
    <b v="1"/>
    <n v="614"/>
    <x v="0"/>
    <s v="music/indie rock"/>
    <x v="7"/>
    <x v="1681"/>
    <x v="4"/>
    <x v="14"/>
    <x v="2308"/>
    <d v="2014-08-29T01:00:00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x v="2309"/>
    <b v="1"/>
    <n v="107"/>
    <x v="0"/>
    <s v="music/indie rock"/>
    <x v="13"/>
    <x v="1682"/>
    <x v="4"/>
    <x v="14"/>
    <x v="2309"/>
    <d v="2013-03-09T23:42:17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x v="2310"/>
    <b v="1"/>
    <n v="1224"/>
    <x v="0"/>
    <s v="music/indie rock"/>
    <x v="330"/>
    <x v="1683"/>
    <x v="4"/>
    <x v="14"/>
    <x v="2310"/>
    <d v="2013-03-21T18:03:35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x v="2311"/>
    <b v="1"/>
    <n v="104"/>
    <x v="0"/>
    <s v="music/indie rock"/>
    <x v="3"/>
    <x v="1684"/>
    <x v="4"/>
    <x v="14"/>
    <x v="2311"/>
    <d v="2014-05-07T00:06:29"/>
  </r>
  <r>
    <n v="2312"/>
    <x v="2312"/>
    <s v="Help Brooklyn psychedelic synth rockers DINOWALRUS release their 3rd Record, COMPLEXION, on vinyl!"/>
    <n v="3000"/>
    <n v="3236"/>
    <x v="0"/>
    <x v="0"/>
    <s v="USD"/>
    <n v="1397862000"/>
    <x v="2312"/>
    <b v="1"/>
    <n v="79"/>
    <x v="0"/>
    <s v="music/indie rock"/>
    <x v="29"/>
    <x v="1685"/>
    <x v="4"/>
    <x v="14"/>
    <x v="2312"/>
    <d v="2014-04-18T23:00:00"/>
  </r>
  <r>
    <n v="2313"/>
    <x v="2313"/>
    <s v="A Sunny Day in Glasgow are recording a new album and we need your help!"/>
    <n v="5000"/>
    <n v="8792.02"/>
    <x v="0"/>
    <x v="0"/>
    <s v="USD"/>
    <n v="1336086026"/>
    <x v="2313"/>
    <b v="1"/>
    <n v="157"/>
    <x v="0"/>
    <s v="music/indie rock"/>
    <x v="98"/>
    <x v="150"/>
    <x v="4"/>
    <x v="14"/>
    <x v="2313"/>
    <d v="2012-05-03T23:00:26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x v="2314"/>
    <b v="1"/>
    <n v="50"/>
    <x v="0"/>
    <s v="music/indie rock"/>
    <x v="96"/>
    <x v="789"/>
    <x v="4"/>
    <x v="14"/>
    <x v="2314"/>
    <d v="2012-06-07T13:14:17"/>
  </r>
  <r>
    <n v="2315"/>
    <x v="2315"/>
    <s v="Rice invites you to be a part of the creation of their first album and spread their message of love."/>
    <n v="2500"/>
    <n v="2565"/>
    <x v="0"/>
    <x v="0"/>
    <s v="USD"/>
    <n v="1336238743"/>
    <x v="2315"/>
    <b v="1"/>
    <n v="64"/>
    <x v="0"/>
    <s v="music/indie rock"/>
    <x v="33"/>
    <x v="1686"/>
    <x v="4"/>
    <x v="14"/>
    <x v="2315"/>
    <d v="2012-05-05T17:25:43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x v="2316"/>
    <b v="1"/>
    <n v="200"/>
    <x v="0"/>
    <s v="music/indie rock"/>
    <x v="3"/>
    <x v="1687"/>
    <x v="4"/>
    <x v="14"/>
    <x v="2316"/>
    <d v="2009-12-09T18:24:00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x v="2317"/>
    <b v="1"/>
    <n v="22"/>
    <x v="0"/>
    <s v="music/indie rock"/>
    <x v="3"/>
    <x v="1688"/>
    <x v="4"/>
    <x v="14"/>
    <x v="2317"/>
    <d v="2010-02-15T05:00:00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x v="2318"/>
    <b v="1"/>
    <n v="163"/>
    <x v="0"/>
    <s v="music/indie rock"/>
    <x v="10"/>
    <x v="1689"/>
    <x v="4"/>
    <x v="14"/>
    <x v="2318"/>
    <d v="2009-09-26T03:59:00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x v="2319"/>
    <b v="1"/>
    <n v="77"/>
    <x v="0"/>
    <s v="music/indie rock"/>
    <x v="29"/>
    <x v="1690"/>
    <x v="4"/>
    <x v="14"/>
    <x v="2319"/>
    <d v="2013-12-15T01:58:05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x v="2320"/>
    <b v="1"/>
    <n v="89"/>
    <x v="0"/>
    <s v="music/indie rock"/>
    <x v="15"/>
    <x v="880"/>
    <x v="4"/>
    <x v="14"/>
    <x v="2320"/>
    <d v="2014-04-02T18:36:40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x v="2321"/>
    <b v="0"/>
    <n v="64"/>
    <x v="1"/>
    <s v="food/small batch"/>
    <x v="115"/>
    <x v="1691"/>
    <x v="7"/>
    <x v="33"/>
    <x v="2321"/>
    <d v="2017-04-04T05:15:01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x v="2322"/>
    <b v="0"/>
    <n v="4"/>
    <x v="1"/>
    <s v="food/small batch"/>
    <x v="56"/>
    <x v="1209"/>
    <x v="7"/>
    <x v="33"/>
    <x v="2322"/>
    <d v="2017-04-09T20:29:29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x v="2323"/>
    <b v="0"/>
    <n v="4"/>
    <x v="1"/>
    <s v="food/small batch"/>
    <x v="216"/>
    <x v="179"/>
    <x v="7"/>
    <x v="33"/>
    <x v="2323"/>
    <d v="2017-03-20T18:07:27"/>
  </r>
  <r>
    <n v="2324"/>
    <x v="2324"/>
    <s v="A city centre shop selling great locally made food with room to chat and learn about eachother."/>
    <n v="7500"/>
    <n v="1555"/>
    <x v="3"/>
    <x v="1"/>
    <s v="GBP"/>
    <n v="1490559285"/>
    <x v="2324"/>
    <b v="0"/>
    <n v="61"/>
    <x v="1"/>
    <s v="food/small batch"/>
    <x v="70"/>
    <x v="1692"/>
    <x v="7"/>
    <x v="33"/>
    <x v="2324"/>
    <d v="2017-03-26T20:14:45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x v="2325"/>
    <b v="0"/>
    <n v="7"/>
    <x v="1"/>
    <s v="food/small batch"/>
    <x v="59"/>
    <x v="1693"/>
    <x v="7"/>
    <x v="33"/>
    <x v="2325"/>
    <d v="2017-03-29T23:32:11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x v="2326"/>
    <b v="0"/>
    <n v="1"/>
    <x v="1"/>
    <s v="food/small batch"/>
    <x v="60"/>
    <x v="1694"/>
    <x v="7"/>
    <x v="33"/>
    <x v="2326"/>
    <d v="2017-04-30T17:00:00"/>
  </r>
  <r>
    <n v="2327"/>
    <x v="2327"/>
    <s v="Gourmet Fermentation in a Mason Jar. Create delicious, nutritious fermented foods at home."/>
    <n v="35000"/>
    <n v="184133.01"/>
    <x v="0"/>
    <x v="0"/>
    <s v="USD"/>
    <n v="1409090440"/>
    <x v="2327"/>
    <b v="1"/>
    <n v="3355"/>
    <x v="0"/>
    <s v="food/small batch"/>
    <x v="331"/>
    <x v="1695"/>
    <x v="7"/>
    <x v="33"/>
    <x v="2327"/>
    <d v="2014-08-26T22:00:40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x v="2328"/>
    <b v="1"/>
    <n v="537"/>
    <x v="0"/>
    <s v="food/small batch"/>
    <x v="172"/>
    <x v="1696"/>
    <x v="7"/>
    <x v="33"/>
    <x v="2328"/>
    <d v="2015-06-14T18:45:37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x v="2329"/>
    <b v="1"/>
    <n v="125"/>
    <x v="0"/>
    <s v="food/small batch"/>
    <x v="6"/>
    <x v="1697"/>
    <x v="7"/>
    <x v="33"/>
    <x v="2329"/>
    <d v="2014-07-17T14:59:06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x v="2330"/>
    <b v="1"/>
    <n v="163"/>
    <x v="0"/>
    <s v="food/small batch"/>
    <x v="21"/>
    <x v="1698"/>
    <x v="7"/>
    <x v="33"/>
    <x v="2330"/>
    <d v="2015-12-25T00:00:00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x v="2331"/>
    <b v="1"/>
    <n v="283"/>
    <x v="0"/>
    <s v="food/small batch"/>
    <x v="124"/>
    <x v="1699"/>
    <x v="7"/>
    <x v="33"/>
    <x v="2331"/>
    <d v="2014-08-18T00:08:10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x v="2332"/>
    <b v="1"/>
    <n v="352"/>
    <x v="0"/>
    <s v="food/small batch"/>
    <x v="6"/>
    <x v="1700"/>
    <x v="7"/>
    <x v="33"/>
    <x v="2332"/>
    <d v="2015-02-06T15:04:31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x v="2333"/>
    <b v="1"/>
    <n v="94"/>
    <x v="0"/>
    <s v="food/small batch"/>
    <x v="197"/>
    <x v="1701"/>
    <x v="7"/>
    <x v="33"/>
    <x v="2333"/>
    <d v="2014-05-29T17:50:00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x v="2334"/>
    <b v="1"/>
    <n v="67"/>
    <x v="0"/>
    <s v="food/small batch"/>
    <x v="21"/>
    <x v="1702"/>
    <x v="7"/>
    <x v="33"/>
    <x v="2334"/>
    <d v="2014-11-05T17:34:00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x v="2335"/>
    <b v="1"/>
    <n v="221"/>
    <x v="0"/>
    <s v="food/small batch"/>
    <x v="21"/>
    <x v="1703"/>
    <x v="7"/>
    <x v="33"/>
    <x v="2335"/>
    <d v="2014-06-11T13:44:0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x v="2336"/>
    <b v="1"/>
    <n v="2165"/>
    <x v="0"/>
    <s v="food/small batch"/>
    <x v="332"/>
    <x v="1704"/>
    <x v="7"/>
    <x v="33"/>
    <x v="2336"/>
    <d v="2014-03-08T22:11:35"/>
  </r>
  <r>
    <n v="2337"/>
    <x v="2337"/>
    <s v="We make small batch, locally sourced bitters and shrubs for cocktails and cooking."/>
    <n v="12000"/>
    <n v="13279"/>
    <x v="0"/>
    <x v="0"/>
    <s v="USD"/>
    <n v="1403796143"/>
    <x v="2337"/>
    <b v="1"/>
    <n v="179"/>
    <x v="0"/>
    <s v="food/small batch"/>
    <x v="38"/>
    <x v="1705"/>
    <x v="7"/>
    <x v="33"/>
    <x v="2337"/>
    <d v="2014-06-26T15:22:2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x v="2338"/>
    <b v="1"/>
    <n v="123"/>
    <x v="0"/>
    <s v="food/small batch"/>
    <x v="7"/>
    <x v="1706"/>
    <x v="7"/>
    <x v="33"/>
    <x v="2338"/>
    <d v="2014-06-29T21:31:24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x v="2339"/>
    <b v="1"/>
    <n v="1104"/>
    <x v="0"/>
    <s v="food/small batch"/>
    <x v="238"/>
    <x v="1707"/>
    <x v="7"/>
    <x v="33"/>
    <x v="2339"/>
    <d v="2016-12-19T07:59:00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x v="2340"/>
    <b v="1"/>
    <n v="403"/>
    <x v="0"/>
    <s v="food/small batch"/>
    <x v="6"/>
    <x v="1708"/>
    <x v="7"/>
    <x v="33"/>
    <x v="2340"/>
    <d v="2016-10-30T15:25:38"/>
  </r>
  <r>
    <n v="2341"/>
    <x v="2341"/>
    <s v="This website will serve as an interface to change lives and have a community routing for your success!"/>
    <n v="5000"/>
    <n v="0"/>
    <x v="1"/>
    <x v="0"/>
    <s v="USD"/>
    <n v="1436729504"/>
    <x v="2341"/>
    <b v="0"/>
    <n v="0"/>
    <x v="1"/>
    <s v="technology/web"/>
    <x v="50"/>
    <x v="121"/>
    <x v="2"/>
    <x v="7"/>
    <x v="2341"/>
    <d v="2015-07-12T19:31:44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x v="2342"/>
    <b v="0"/>
    <n v="0"/>
    <x v="1"/>
    <s v="technology/web"/>
    <x v="50"/>
    <x v="121"/>
    <x v="2"/>
    <x v="7"/>
    <x v="2342"/>
    <d v="2014-10-06T05:00:00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x v="2343"/>
    <b v="0"/>
    <n v="1"/>
    <x v="1"/>
    <s v="technology/web"/>
    <x v="56"/>
    <x v="462"/>
    <x v="2"/>
    <x v="7"/>
    <x v="2343"/>
    <d v="2016-01-08T19:47:00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x v="2344"/>
    <b v="0"/>
    <n v="1"/>
    <x v="1"/>
    <s v="technology/web"/>
    <x v="50"/>
    <x v="120"/>
    <x v="2"/>
    <x v="7"/>
    <x v="2344"/>
    <d v="2016-06-24T17:27:49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x v="2345"/>
    <b v="0"/>
    <n v="0"/>
    <x v="1"/>
    <s v="technology/web"/>
    <x v="50"/>
    <x v="121"/>
    <x v="2"/>
    <x v="7"/>
    <x v="2345"/>
    <d v="2015-03-31T23:39:00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x v="2346"/>
    <b v="0"/>
    <n v="3"/>
    <x v="1"/>
    <s v="technology/web"/>
    <x v="50"/>
    <x v="31"/>
    <x v="2"/>
    <x v="7"/>
    <x v="2346"/>
    <d v="2016-10-17T19:10:31"/>
  </r>
  <r>
    <n v="2347"/>
    <x v="2347"/>
    <s v="Back this project and get access to a course about building COMPLETE web applications without coding."/>
    <n v="1000"/>
    <n v="15"/>
    <x v="1"/>
    <x v="0"/>
    <s v="USD"/>
    <n v="1472135676"/>
    <x v="2347"/>
    <b v="0"/>
    <n v="1"/>
    <x v="1"/>
    <s v="technology/web"/>
    <x v="53"/>
    <x v="2"/>
    <x v="2"/>
    <x v="7"/>
    <x v="2347"/>
    <d v="2016-08-25T14:34:36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x v="2348"/>
    <b v="0"/>
    <n v="5"/>
    <x v="1"/>
    <s v="technology/web"/>
    <x v="50"/>
    <x v="1205"/>
    <x v="2"/>
    <x v="7"/>
    <x v="2348"/>
    <d v="2016-02-20T22:22:18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x v="2349"/>
    <b v="0"/>
    <n v="0"/>
    <x v="1"/>
    <s v="technology/web"/>
    <x v="50"/>
    <x v="121"/>
    <x v="2"/>
    <x v="7"/>
    <x v="2349"/>
    <d v="2015-08-11T18:37:08"/>
  </r>
  <r>
    <n v="2350"/>
    <x v="2350"/>
    <s v="HoxWi are the future for real time interaction with on-line customers via chat or video conference."/>
    <n v="50000"/>
    <n v="0"/>
    <x v="1"/>
    <x v="17"/>
    <s v="EUR"/>
    <n v="1483474370"/>
    <x v="2350"/>
    <b v="0"/>
    <n v="0"/>
    <x v="1"/>
    <s v="technology/web"/>
    <x v="50"/>
    <x v="121"/>
    <x v="2"/>
    <x v="7"/>
    <x v="2350"/>
    <d v="2017-01-03T20:12:50"/>
  </r>
  <r>
    <n v="2351"/>
    <x v="2351"/>
    <s v="Donate $30 or more and receive a free selfie stick."/>
    <n v="18900"/>
    <n v="108"/>
    <x v="1"/>
    <x v="4"/>
    <s v="NZD"/>
    <n v="1430360739"/>
    <x v="2351"/>
    <b v="0"/>
    <n v="7"/>
    <x v="1"/>
    <s v="technology/web"/>
    <x v="60"/>
    <x v="1709"/>
    <x v="2"/>
    <x v="7"/>
    <x v="2351"/>
    <d v="2015-04-30T02:25:39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x v="2352"/>
    <b v="0"/>
    <n v="0"/>
    <x v="1"/>
    <s v="technology/web"/>
    <x v="50"/>
    <x v="121"/>
    <x v="2"/>
    <x v="7"/>
    <x v="2352"/>
    <d v="2015-06-06T15:12:32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x v="2353"/>
    <b v="0"/>
    <n v="0"/>
    <x v="1"/>
    <s v="technology/web"/>
    <x v="50"/>
    <x v="121"/>
    <x v="2"/>
    <x v="7"/>
    <x v="2353"/>
    <d v="2015-04-21T16:13:42"/>
  </r>
  <r>
    <n v="2354"/>
    <x v="2354"/>
    <s v="Almost done with doctorate degree but need funding of $35,000 to complete research of project."/>
    <n v="35000"/>
    <n v="25"/>
    <x v="1"/>
    <x v="0"/>
    <s v="USD"/>
    <n v="1420910460"/>
    <x v="2354"/>
    <b v="0"/>
    <n v="1"/>
    <x v="1"/>
    <s v="technology/web"/>
    <x v="50"/>
    <x v="380"/>
    <x v="2"/>
    <x v="7"/>
    <x v="2354"/>
    <d v="2015-01-10T17:21:00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x v="2355"/>
    <b v="0"/>
    <n v="2"/>
    <x v="1"/>
    <s v="technology/web"/>
    <x v="60"/>
    <x v="440"/>
    <x v="2"/>
    <x v="7"/>
    <x v="2355"/>
    <d v="2015-05-02T22:02:16"/>
  </r>
  <r>
    <n v="2356"/>
    <x v="2356"/>
    <s v="HardstyleUnited.com The Global Hardstyle community. Your Hardstyle community."/>
    <n v="10000"/>
    <n v="0"/>
    <x v="1"/>
    <x v="9"/>
    <s v="EUR"/>
    <n v="1433530104"/>
    <x v="2356"/>
    <b v="0"/>
    <n v="0"/>
    <x v="1"/>
    <s v="technology/web"/>
    <x v="50"/>
    <x v="121"/>
    <x v="2"/>
    <x v="7"/>
    <x v="2356"/>
    <d v="2015-06-05T18:48:24"/>
  </r>
  <r>
    <n v="2357"/>
    <x v="2357"/>
    <s v="Click For Therapy is a website that was created to connect consumers and therapists across the UK."/>
    <n v="27000"/>
    <n v="0"/>
    <x v="1"/>
    <x v="1"/>
    <s v="GBP"/>
    <n v="1445093578"/>
    <x v="2357"/>
    <b v="0"/>
    <n v="0"/>
    <x v="1"/>
    <s v="technology/web"/>
    <x v="50"/>
    <x v="121"/>
    <x v="2"/>
    <x v="7"/>
    <x v="2357"/>
    <d v="2015-10-17T14:52:58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x v="2358"/>
    <b v="0"/>
    <n v="0"/>
    <x v="1"/>
    <s v="technology/web"/>
    <x v="50"/>
    <x v="121"/>
    <x v="2"/>
    <x v="7"/>
    <x v="2358"/>
    <d v="2015-01-31T00:39:00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x v="2359"/>
    <b v="0"/>
    <n v="3"/>
    <x v="1"/>
    <s v="technology/web"/>
    <x v="77"/>
    <x v="1710"/>
    <x v="2"/>
    <x v="7"/>
    <x v="2359"/>
    <d v="2015-08-03T15:35:24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x v="2360"/>
    <b v="0"/>
    <n v="1"/>
    <x v="1"/>
    <s v="technology/web"/>
    <x v="50"/>
    <x v="447"/>
    <x v="2"/>
    <x v="7"/>
    <x v="2360"/>
    <d v="2016-02-07T16:58:00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x v="2361"/>
    <b v="0"/>
    <n v="0"/>
    <x v="1"/>
    <s v="technology/web"/>
    <x v="50"/>
    <x v="121"/>
    <x v="2"/>
    <x v="7"/>
    <x v="2361"/>
    <d v="2016-04-30T22:00:00"/>
  </r>
  <r>
    <n v="2362"/>
    <x v="2362"/>
    <s v="The Columbus Ruby Brigade has brought monthly ruby goodness and camaraderie to all participants."/>
    <n v="420"/>
    <n v="120"/>
    <x v="1"/>
    <x v="0"/>
    <s v="USD"/>
    <n v="1418315470"/>
    <x v="2362"/>
    <b v="0"/>
    <n v="2"/>
    <x v="1"/>
    <s v="technology/web"/>
    <x v="129"/>
    <x v="88"/>
    <x v="2"/>
    <x v="7"/>
    <x v="2362"/>
    <d v="2014-12-11T16:31:10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x v="2363"/>
    <b v="0"/>
    <n v="0"/>
    <x v="1"/>
    <s v="technology/web"/>
    <x v="50"/>
    <x v="121"/>
    <x v="2"/>
    <x v="7"/>
    <x v="2363"/>
    <d v="2015-12-29T00:16:40"/>
  </r>
  <r>
    <n v="2364"/>
    <x v="2364"/>
    <s v="Making a Minecraft server and Website and I need your help to fund it. Thanks in Advance!"/>
    <n v="128"/>
    <n v="0"/>
    <x v="1"/>
    <x v="0"/>
    <s v="USD"/>
    <n v="1445898356"/>
    <x v="2364"/>
    <b v="0"/>
    <n v="0"/>
    <x v="1"/>
    <s v="technology/web"/>
    <x v="50"/>
    <x v="121"/>
    <x v="2"/>
    <x v="7"/>
    <x v="2364"/>
    <d v="2015-10-26T22:25:56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x v="2365"/>
    <b v="0"/>
    <n v="0"/>
    <x v="1"/>
    <s v="technology/web"/>
    <x v="50"/>
    <x v="121"/>
    <x v="2"/>
    <x v="7"/>
    <x v="2365"/>
    <d v="2016-01-17T23:00:00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x v="2366"/>
    <b v="0"/>
    <n v="27"/>
    <x v="1"/>
    <s v="technology/web"/>
    <x v="57"/>
    <x v="1711"/>
    <x v="2"/>
    <x v="7"/>
    <x v="2366"/>
    <d v="2015-10-21T12:45:33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x v="2367"/>
    <b v="0"/>
    <n v="14"/>
    <x v="1"/>
    <s v="technology/web"/>
    <x v="60"/>
    <x v="1712"/>
    <x v="2"/>
    <x v="7"/>
    <x v="2367"/>
    <d v="2016-04-25T22:16:56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x v="2368"/>
    <b v="0"/>
    <n v="2"/>
    <x v="1"/>
    <s v="technology/web"/>
    <x v="50"/>
    <x v="73"/>
    <x v="2"/>
    <x v="7"/>
    <x v="2368"/>
    <d v="2015-04-14T16:19:25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x v="2369"/>
    <b v="0"/>
    <n v="0"/>
    <x v="1"/>
    <s v="technology/web"/>
    <x v="50"/>
    <x v="121"/>
    <x v="2"/>
    <x v="7"/>
    <x v="2369"/>
    <d v="2016-02-10T19:30:11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x v="2370"/>
    <b v="0"/>
    <n v="4"/>
    <x v="1"/>
    <s v="technology/web"/>
    <x v="50"/>
    <x v="372"/>
    <x v="2"/>
    <x v="7"/>
    <x v="2370"/>
    <d v="2014-12-18T04:32:21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x v="2371"/>
    <b v="0"/>
    <n v="0"/>
    <x v="1"/>
    <s v="technology/web"/>
    <x v="50"/>
    <x v="121"/>
    <x v="2"/>
    <x v="7"/>
    <x v="2371"/>
    <d v="2015-06-25T18:39:56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x v="2372"/>
    <b v="0"/>
    <n v="6"/>
    <x v="1"/>
    <s v="technology/web"/>
    <x v="56"/>
    <x v="179"/>
    <x v="2"/>
    <x v="7"/>
    <x v="2372"/>
    <d v="2015-04-24T01:39:31"/>
  </r>
  <r>
    <n v="2373"/>
    <x v="2373"/>
    <s v="We want to create a safe marketplace for buying and selling bicycles."/>
    <n v="850000"/>
    <n v="50"/>
    <x v="1"/>
    <x v="11"/>
    <s v="SEK"/>
    <n v="1440863624"/>
    <x v="2373"/>
    <b v="0"/>
    <n v="1"/>
    <x v="1"/>
    <s v="technology/web"/>
    <x v="50"/>
    <x v="73"/>
    <x v="2"/>
    <x v="7"/>
    <x v="2373"/>
    <d v="2015-08-29T15:53:44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x v="2374"/>
    <b v="0"/>
    <n v="1"/>
    <x v="1"/>
    <s v="technology/web"/>
    <x v="50"/>
    <x v="119"/>
    <x v="2"/>
    <x v="7"/>
    <x v="2374"/>
    <d v="2015-02-12T20:14:20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x v="2375"/>
    <b v="0"/>
    <n v="0"/>
    <x v="1"/>
    <s v="technology/web"/>
    <x v="50"/>
    <x v="121"/>
    <x v="2"/>
    <x v="7"/>
    <x v="2375"/>
    <d v="2016-09-09T20:03:5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x v="2376"/>
    <b v="0"/>
    <n v="4"/>
    <x v="1"/>
    <s v="technology/web"/>
    <x v="57"/>
    <x v="1713"/>
    <x v="2"/>
    <x v="7"/>
    <x v="2376"/>
    <d v="2015-12-10T22:12:46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x v="2377"/>
    <b v="0"/>
    <n v="0"/>
    <x v="1"/>
    <s v="technology/web"/>
    <x v="50"/>
    <x v="121"/>
    <x v="2"/>
    <x v="7"/>
    <x v="2377"/>
    <d v="2016-11-25T21:53:03"/>
  </r>
  <r>
    <n v="2378"/>
    <x v="2378"/>
    <s v="KEEPUP allows you to extend your social circle by introducing you to new people via your friends."/>
    <n v="110000"/>
    <n v="0"/>
    <x v="1"/>
    <x v="0"/>
    <s v="USD"/>
    <n v="1440548330"/>
    <x v="2378"/>
    <b v="0"/>
    <n v="0"/>
    <x v="1"/>
    <s v="technology/web"/>
    <x v="50"/>
    <x v="121"/>
    <x v="2"/>
    <x v="7"/>
    <x v="2378"/>
    <d v="2015-08-26T00:18:50"/>
  </r>
  <r>
    <n v="2379"/>
    <x v="2379"/>
    <s v="Selectcooks.com is a community marketplace for people to list, find and hire chefs."/>
    <n v="30000"/>
    <n v="0"/>
    <x v="1"/>
    <x v="0"/>
    <s v="USD"/>
    <n v="1444004616"/>
    <x v="2379"/>
    <b v="0"/>
    <n v="0"/>
    <x v="1"/>
    <s v="technology/web"/>
    <x v="50"/>
    <x v="121"/>
    <x v="2"/>
    <x v="7"/>
    <x v="2379"/>
    <d v="2015-10-05T00:23:36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x v="2380"/>
    <b v="0"/>
    <n v="3"/>
    <x v="1"/>
    <s v="technology/web"/>
    <x v="50"/>
    <x v="1714"/>
    <x v="2"/>
    <x v="7"/>
    <x v="2380"/>
    <d v="2015-10-01T19:02:22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x v="2381"/>
    <b v="0"/>
    <n v="7"/>
    <x v="1"/>
    <s v="technology/web"/>
    <x v="53"/>
    <x v="1715"/>
    <x v="2"/>
    <x v="7"/>
    <x v="2381"/>
    <d v="2015-04-10T22:27:28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x v="2382"/>
    <b v="0"/>
    <n v="2"/>
    <x v="1"/>
    <s v="technology/web"/>
    <x v="56"/>
    <x v="822"/>
    <x v="2"/>
    <x v="7"/>
    <x v="2382"/>
    <d v="2015-08-04T04:30:03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x v="2383"/>
    <b v="0"/>
    <n v="3"/>
    <x v="1"/>
    <s v="technology/web"/>
    <x v="65"/>
    <x v="1716"/>
    <x v="2"/>
    <x v="7"/>
    <x v="2383"/>
    <d v="2015-02-22T01:21:4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x v="2384"/>
    <b v="0"/>
    <n v="8"/>
    <x v="1"/>
    <s v="technology/web"/>
    <x v="60"/>
    <x v="120"/>
    <x v="2"/>
    <x v="7"/>
    <x v="2384"/>
    <d v="2014-11-14T02:37:23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x v="2385"/>
    <b v="0"/>
    <n v="7"/>
    <x v="1"/>
    <s v="technology/web"/>
    <x v="60"/>
    <x v="1717"/>
    <x v="2"/>
    <x v="7"/>
    <x v="2385"/>
    <d v="2015-08-05T16:50:32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x v="2386"/>
    <b v="0"/>
    <n v="0"/>
    <x v="1"/>
    <s v="technology/web"/>
    <x v="50"/>
    <x v="121"/>
    <x v="2"/>
    <x v="7"/>
    <x v="2386"/>
    <d v="2015-01-10T20:07:04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x v="2387"/>
    <b v="0"/>
    <n v="3"/>
    <x v="1"/>
    <s v="technology/web"/>
    <x v="60"/>
    <x v="1718"/>
    <x v="2"/>
    <x v="7"/>
    <x v="2387"/>
    <d v="2016-07-22T15:02:20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x v="2388"/>
    <b v="0"/>
    <n v="8"/>
    <x v="1"/>
    <s v="technology/web"/>
    <x v="60"/>
    <x v="1719"/>
    <x v="2"/>
    <x v="7"/>
    <x v="2388"/>
    <d v="2015-01-15T19:29:00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x v="2389"/>
    <b v="0"/>
    <n v="1"/>
    <x v="1"/>
    <s v="technology/web"/>
    <x v="50"/>
    <x v="179"/>
    <x v="2"/>
    <x v="7"/>
    <x v="2389"/>
    <d v="2015-07-25T21:59:00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x v="2390"/>
    <b v="0"/>
    <n v="0"/>
    <x v="1"/>
    <s v="technology/web"/>
    <x v="50"/>
    <x v="121"/>
    <x v="2"/>
    <x v="7"/>
    <x v="2390"/>
    <d v="2015-01-04T06:17:44"/>
  </r>
  <r>
    <n v="2391"/>
    <x v="2391"/>
    <s v="Using the power of internet to help people save hundreds in car repair."/>
    <n v="20000"/>
    <n v="25"/>
    <x v="1"/>
    <x v="0"/>
    <s v="USD"/>
    <n v="1427825044"/>
    <x v="2391"/>
    <b v="0"/>
    <n v="1"/>
    <x v="1"/>
    <s v="technology/web"/>
    <x v="50"/>
    <x v="380"/>
    <x v="2"/>
    <x v="7"/>
    <x v="2391"/>
    <d v="2015-03-31T18:04:04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x v="2392"/>
    <b v="0"/>
    <n v="0"/>
    <x v="1"/>
    <s v="technology/web"/>
    <x v="50"/>
    <x v="121"/>
    <x v="2"/>
    <x v="7"/>
    <x v="2392"/>
    <d v="2015-10-29T02:53:43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x v="2393"/>
    <b v="0"/>
    <n v="1"/>
    <x v="1"/>
    <s v="technology/web"/>
    <x v="50"/>
    <x v="73"/>
    <x v="2"/>
    <x v="7"/>
    <x v="2393"/>
    <d v="2015-08-08T15:33:3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x v="2394"/>
    <b v="0"/>
    <n v="2"/>
    <x v="1"/>
    <s v="technology/web"/>
    <x v="50"/>
    <x v="1720"/>
    <x v="2"/>
    <x v="7"/>
    <x v="2394"/>
    <d v="2015-02-26T08:41:33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x v="2395"/>
    <b v="0"/>
    <n v="0"/>
    <x v="1"/>
    <s v="technology/web"/>
    <x v="50"/>
    <x v="121"/>
    <x v="2"/>
    <x v="7"/>
    <x v="2395"/>
    <d v="2017-01-10T08:57:00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x v="2396"/>
    <b v="0"/>
    <n v="1"/>
    <x v="1"/>
    <s v="technology/web"/>
    <x v="50"/>
    <x v="119"/>
    <x v="2"/>
    <x v="7"/>
    <x v="2396"/>
    <d v="2015-10-15T20:22:38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x v="2397"/>
    <b v="0"/>
    <n v="0"/>
    <x v="1"/>
    <s v="technology/web"/>
    <x v="50"/>
    <x v="121"/>
    <x v="2"/>
    <x v="7"/>
    <x v="2397"/>
    <d v="2015-01-02T21:14:16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x v="2398"/>
    <b v="0"/>
    <n v="0"/>
    <x v="1"/>
    <s v="technology/web"/>
    <x v="50"/>
    <x v="121"/>
    <x v="2"/>
    <x v="7"/>
    <x v="2398"/>
    <d v="2015-07-02T21:59:44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x v="2399"/>
    <b v="0"/>
    <n v="0"/>
    <x v="1"/>
    <s v="technology/web"/>
    <x v="50"/>
    <x v="121"/>
    <x v="2"/>
    <x v="7"/>
    <x v="2399"/>
    <d v="2014-12-18T20:28:26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x v="2400"/>
    <b v="0"/>
    <n v="0"/>
    <x v="1"/>
    <s v="technology/web"/>
    <x v="50"/>
    <x v="121"/>
    <x v="2"/>
    <x v="7"/>
    <x v="2400"/>
    <d v="2016-04-14T06:26:04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x v="2401"/>
    <b v="0"/>
    <n v="9"/>
    <x v="1"/>
    <s v="food/food trucks"/>
    <x v="60"/>
    <x v="1721"/>
    <x v="7"/>
    <x v="19"/>
    <x v="2401"/>
    <d v="2016-03-05T19:44:56"/>
  </r>
  <r>
    <n v="2402"/>
    <x v="2402"/>
    <s v="Small town, delicious treats, and a mobile truck"/>
    <n v="12000"/>
    <n v="52"/>
    <x v="2"/>
    <x v="0"/>
    <s v="USD"/>
    <n v="1431533931"/>
    <x v="2402"/>
    <b v="0"/>
    <n v="1"/>
    <x v="1"/>
    <s v="food/food trucks"/>
    <x v="50"/>
    <x v="364"/>
    <x v="7"/>
    <x v="19"/>
    <x v="2402"/>
    <d v="2015-05-13T16:18:51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x v="2403"/>
    <b v="0"/>
    <n v="12"/>
    <x v="1"/>
    <s v="food/food trucks"/>
    <x v="123"/>
    <x v="1722"/>
    <x v="7"/>
    <x v="19"/>
    <x v="2403"/>
    <d v="2016-03-30T20:10:58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x v="2404"/>
    <b v="0"/>
    <n v="0"/>
    <x v="1"/>
    <s v="food/food trucks"/>
    <x v="50"/>
    <x v="121"/>
    <x v="7"/>
    <x v="19"/>
    <x v="2404"/>
    <d v="2016-01-03T00:56:47"/>
  </r>
  <r>
    <n v="2405"/>
    <x v="2405"/>
    <s v="We are the first gaming-themed food truck, bringing gourmet pub fare to the Jacksonville area."/>
    <n v="5000"/>
    <n v="1126"/>
    <x v="2"/>
    <x v="0"/>
    <s v="USD"/>
    <n v="1472911375"/>
    <x v="2405"/>
    <b v="0"/>
    <n v="20"/>
    <x v="1"/>
    <s v="food/food trucks"/>
    <x v="61"/>
    <x v="1723"/>
    <x v="7"/>
    <x v="19"/>
    <x v="2405"/>
    <d v="2016-09-03T14:02:55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x v="2406"/>
    <b v="0"/>
    <n v="16"/>
    <x v="1"/>
    <s v="food/food trucks"/>
    <x v="139"/>
    <x v="1724"/>
    <x v="7"/>
    <x v="19"/>
    <x v="2406"/>
    <d v="2015-01-19T02:39:50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x v="2407"/>
    <b v="0"/>
    <n v="33"/>
    <x v="1"/>
    <s v="food/food trucks"/>
    <x v="78"/>
    <x v="1725"/>
    <x v="7"/>
    <x v="19"/>
    <x v="2407"/>
    <d v="2015-04-11T06:00:00"/>
  </r>
  <r>
    <n v="2408"/>
    <x v="2408"/>
    <s v="A US Army Vet trying to get a Peruvian food truck going! Really good Peruvian food now mobile!"/>
    <n v="15000"/>
    <n v="30"/>
    <x v="2"/>
    <x v="0"/>
    <s v="USD"/>
    <n v="1415247757"/>
    <x v="2408"/>
    <b v="0"/>
    <n v="2"/>
    <x v="1"/>
    <s v="food/food trucks"/>
    <x v="50"/>
    <x v="2"/>
    <x v="7"/>
    <x v="19"/>
    <x v="2408"/>
    <d v="2014-11-06T04:22:37"/>
  </r>
  <r>
    <n v="2409"/>
    <x v="2409"/>
    <s v="I am looking to start a food truck with an infusion of my Puerto Rican heritage and my love for BBQ."/>
    <n v="25000"/>
    <n v="460"/>
    <x v="2"/>
    <x v="0"/>
    <s v="USD"/>
    <n v="1439931675"/>
    <x v="2409"/>
    <b v="0"/>
    <n v="6"/>
    <x v="1"/>
    <s v="food/food trucks"/>
    <x v="53"/>
    <x v="468"/>
    <x v="7"/>
    <x v="19"/>
    <x v="2409"/>
    <d v="2015-08-18T21:01:15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x v="2410"/>
    <b v="0"/>
    <n v="0"/>
    <x v="1"/>
    <s v="food/food trucks"/>
    <x v="50"/>
    <x v="121"/>
    <x v="7"/>
    <x v="19"/>
    <x v="2410"/>
    <d v="2015-09-07T09:47:55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x v="2411"/>
    <b v="0"/>
    <n v="3"/>
    <x v="1"/>
    <s v="food/food trucks"/>
    <x v="60"/>
    <x v="679"/>
    <x v="7"/>
    <x v="19"/>
    <x v="2411"/>
    <d v="2015-08-25T17:34:42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x v="2412"/>
    <b v="0"/>
    <n v="0"/>
    <x v="1"/>
    <s v="food/food trucks"/>
    <x v="50"/>
    <x v="121"/>
    <x v="7"/>
    <x v="19"/>
    <x v="2412"/>
    <d v="2016-11-26T18:41:13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x v="2413"/>
    <b v="0"/>
    <n v="3"/>
    <x v="1"/>
    <s v="food/food trucks"/>
    <x v="60"/>
    <x v="1538"/>
    <x v="7"/>
    <x v="19"/>
    <x v="2413"/>
    <d v="2014-05-31T23:30:00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x v="2414"/>
    <b v="0"/>
    <n v="13"/>
    <x v="1"/>
    <s v="food/food trucks"/>
    <x v="56"/>
    <x v="1726"/>
    <x v="7"/>
    <x v="19"/>
    <x v="2414"/>
    <d v="2015-08-22T03:59:00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x v="2415"/>
    <b v="0"/>
    <n v="6"/>
    <x v="1"/>
    <s v="food/food trucks"/>
    <x v="60"/>
    <x v="1727"/>
    <x v="7"/>
    <x v="19"/>
    <x v="2415"/>
    <d v="2016-07-15T20:42:26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x v="2416"/>
    <b v="0"/>
    <n v="1"/>
    <x v="1"/>
    <s v="food/food trucks"/>
    <x v="50"/>
    <x v="144"/>
    <x v="7"/>
    <x v="19"/>
    <x v="2416"/>
    <d v="2015-03-14T15:00:00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x v="2417"/>
    <b v="0"/>
    <n v="0"/>
    <x v="1"/>
    <s v="food/food trucks"/>
    <x v="50"/>
    <x v="121"/>
    <x v="7"/>
    <x v="19"/>
    <x v="2417"/>
    <d v="2014-08-10T21:13:07"/>
  </r>
  <r>
    <n v="2418"/>
    <x v="2418"/>
    <s v="I want to start my food truck business."/>
    <n v="25000"/>
    <n v="5"/>
    <x v="2"/>
    <x v="0"/>
    <s v="USD"/>
    <n v="1427225644"/>
    <x v="2418"/>
    <b v="0"/>
    <n v="5"/>
    <x v="1"/>
    <s v="food/food trucks"/>
    <x v="50"/>
    <x v="120"/>
    <x v="7"/>
    <x v="19"/>
    <x v="2418"/>
    <d v="2015-03-24T19:34:04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x v="2419"/>
    <b v="0"/>
    <n v="0"/>
    <x v="1"/>
    <s v="food/food trucks"/>
    <x v="50"/>
    <x v="121"/>
    <x v="7"/>
    <x v="19"/>
    <x v="2419"/>
    <d v="2015-02-18T17:43:0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x v="2420"/>
    <b v="0"/>
    <n v="36"/>
    <x v="1"/>
    <s v="food/food trucks"/>
    <x v="77"/>
    <x v="1728"/>
    <x v="7"/>
    <x v="19"/>
    <x v="2420"/>
    <d v="2014-11-10T01:41:35"/>
  </r>
  <r>
    <n v="2421"/>
    <x v="2421"/>
    <s v="help me start Merrill's first hot dog cart in this empty lot"/>
    <n v="6000"/>
    <n v="1"/>
    <x v="2"/>
    <x v="0"/>
    <s v="USD"/>
    <n v="1424536196"/>
    <x v="2421"/>
    <b v="0"/>
    <n v="1"/>
    <x v="1"/>
    <s v="food/food trucks"/>
    <x v="50"/>
    <x v="120"/>
    <x v="7"/>
    <x v="19"/>
    <x v="2421"/>
    <d v="2015-02-21T16:29:56"/>
  </r>
  <r>
    <n v="2422"/>
    <x v="2422"/>
    <s v="Family owned business serving BBQ and seafood to the public"/>
    <n v="500"/>
    <n v="1"/>
    <x v="2"/>
    <x v="0"/>
    <s v="USD"/>
    <n v="1426091036"/>
    <x v="2422"/>
    <b v="0"/>
    <n v="1"/>
    <x v="1"/>
    <s v="food/food trucks"/>
    <x v="50"/>
    <x v="120"/>
    <x v="7"/>
    <x v="19"/>
    <x v="2422"/>
    <d v="2015-03-11T16:23:56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x v="2423"/>
    <b v="0"/>
    <n v="1"/>
    <x v="1"/>
    <s v="food/food trucks"/>
    <x v="50"/>
    <x v="1729"/>
    <x v="7"/>
    <x v="19"/>
    <x v="2423"/>
    <d v="2014-12-31T16:54:50"/>
  </r>
  <r>
    <n v="2424"/>
    <x v="2424"/>
    <s v="Great and creative food from the heart in the form of a sweet food truck!"/>
    <n v="25000"/>
    <n v="310"/>
    <x v="2"/>
    <x v="0"/>
    <s v="USD"/>
    <n v="1414445108"/>
    <x v="2424"/>
    <b v="0"/>
    <n v="9"/>
    <x v="1"/>
    <s v="food/food trucks"/>
    <x v="60"/>
    <x v="1730"/>
    <x v="7"/>
    <x v="19"/>
    <x v="2424"/>
    <d v="2014-10-27T21:25:08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x v="2425"/>
    <b v="0"/>
    <n v="1"/>
    <x v="1"/>
    <s v="food/food trucks"/>
    <x v="50"/>
    <x v="120"/>
    <x v="7"/>
    <x v="19"/>
    <x v="2425"/>
    <d v="2016-05-27T22:04:00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x v="2426"/>
    <b v="0"/>
    <n v="0"/>
    <x v="1"/>
    <s v="food/food trucks"/>
    <x v="50"/>
    <x v="121"/>
    <x v="7"/>
    <x v="19"/>
    <x v="2426"/>
    <d v="2015-08-08T04:04:52"/>
  </r>
  <r>
    <n v="2427"/>
    <x v="2427"/>
    <s v="Fast and simple lunches for those on the go.  All (lunch) deals $10 or less."/>
    <n v="50000"/>
    <n v="1"/>
    <x v="2"/>
    <x v="0"/>
    <s v="USD"/>
    <n v="1458715133"/>
    <x v="2427"/>
    <b v="0"/>
    <n v="1"/>
    <x v="1"/>
    <s v="food/food trucks"/>
    <x v="50"/>
    <x v="120"/>
    <x v="7"/>
    <x v="19"/>
    <x v="2427"/>
    <d v="2016-03-23T06:38:53"/>
  </r>
  <r>
    <n v="2428"/>
    <x v="2428"/>
    <s v="From Moo 2 You! We want to offer premium burgers to a taco flooded environment."/>
    <n v="35000"/>
    <n v="1"/>
    <x v="2"/>
    <x v="0"/>
    <s v="USD"/>
    <n v="1426182551"/>
    <x v="2428"/>
    <b v="0"/>
    <n v="1"/>
    <x v="1"/>
    <s v="food/food trucks"/>
    <x v="50"/>
    <x v="120"/>
    <x v="7"/>
    <x v="19"/>
    <x v="2428"/>
    <d v="2015-03-12T17:49:11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x v="2429"/>
    <b v="0"/>
    <n v="4"/>
    <x v="1"/>
    <s v="food/food trucks"/>
    <x v="60"/>
    <x v="1731"/>
    <x v="7"/>
    <x v="19"/>
    <x v="2429"/>
    <d v="2017-02-05T16:44:00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x v="2430"/>
    <b v="0"/>
    <n v="2"/>
    <x v="1"/>
    <s v="food/food trucks"/>
    <x v="60"/>
    <x v="678"/>
    <x v="7"/>
    <x v="19"/>
    <x v="2430"/>
    <d v="2016-02-12T03:08:24"/>
  </r>
  <r>
    <n v="2431"/>
    <x v="2431"/>
    <s v="Go to Colorado and run a food truck with homemade food of all kinds."/>
    <n v="100000"/>
    <n v="2"/>
    <x v="2"/>
    <x v="0"/>
    <s v="USD"/>
    <n v="1467080613"/>
    <x v="2431"/>
    <b v="0"/>
    <n v="2"/>
    <x v="1"/>
    <s v="food/food trucks"/>
    <x v="50"/>
    <x v="120"/>
    <x v="7"/>
    <x v="19"/>
    <x v="2431"/>
    <d v="2016-06-28T02:23:33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x v="2432"/>
    <b v="0"/>
    <n v="2"/>
    <x v="1"/>
    <s v="food/food trucks"/>
    <x v="50"/>
    <x v="120"/>
    <x v="7"/>
    <x v="19"/>
    <x v="2432"/>
    <d v="2015-03-08T05:14:57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x v="2433"/>
    <b v="0"/>
    <n v="0"/>
    <x v="1"/>
    <s v="food/food trucks"/>
    <x v="50"/>
    <x v="121"/>
    <x v="7"/>
    <x v="19"/>
    <x v="2433"/>
    <d v="2016-02-27T21:35:43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x v="2434"/>
    <b v="0"/>
    <n v="2"/>
    <x v="1"/>
    <s v="food/food trucks"/>
    <x v="50"/>
    <x v="31"/>
    <x v="7"/>
    <x v="19"/>
    <x v="2434"/>
    <d v="2015-08-04T04:27:54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x v="2435"/>
    <b v="0"/>
    <n v="4"/>
    <x v="1"/>
    <s v="food/food trucks"/>
    <x v="50"/>
    <x v="1732"/>
    <x v="7"/>
    <x v="19"/>
    <x v="2435"/>
    <d v="2015-10-05T06:39:46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x v="2436"/>
    <b v="0"/>
    <n v="2"/>
    <x v="1"/>
    <s v="food/food trucks"/>
    <x v="50"/>
    <x v="377"/>
    <x v="7"/>
    <x v="19"/>
    <x v="2436"/>
    <d v="2016-01-29T14:46:10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x v="2437"/>
    <b v="0"/>
    <n v="0"/>
    <x v="1"/>
    <s v="food/food trucks"/>
    <x v="50"/>
    <x v="121"/>
    <x v="7"/>
    <x v="19"/>
    <x v="2437"/>
    <d v="2015-03-17T18:00:00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x v="2438"/>
    <b v="0"/>
    <n v="1"/>
    <x v="1"/>
    <s v="food/food trucks"/>
    <x v="50"/>
    <x v="73"/>
    <x v="7"/>
    <x v="19"/>
    <x v="2438"/>
    <d v="2015-12-07T22:57:42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x v="2439"/>
    <b v="0"/>
    <n v="0"/>
    <x v="1"/>
    <s v="food/food trucks"/>
    <x v="50"/>
    <x v="121"/>
    <x v="7"/>
    <x v="19"/>
    <x v="2439"/>
    <d v="2015-10-18T19:38:49"/>
  </r>
  <r>
    <n v="2440"/>
    <x v="2440"/>
    <s v="Starting a entire clean energy food truck and set a new standard for Cambodia"/>
    <n v="5000"/>
    <n v="10"/>
    <x v="2"/>
    <x v="18"/>
    <s v="EUR"/>
    <n v="1455399313"/>
    <x v="2440"/>
    <b v="0"/>
    <n v="2"/>
    <x v="1"/>
    <s v="food/food trucks"/>
    <x v="50"/>
    <x v="144"/>
    <x v="7"/>
    <x v="19"/>
    <x v="2440"/>
    <d v="2016-02-13T21:35:13"/>
  </r>
  <r>
    <n v="2441"/>
    <x v="2441"/>
    <s v="YOU can help Alchemy Pops POP up on a street near you!"/>
    <n v="7500"/>
    <n v="8091"/>
    <x v="0"/>
    <x v="0"/>
    <s v="USD"/>
    <n v="1437627540"/>
    <x v="2441"/>
    <b v="0"/>
    <n v="109"/>
    <x v="0"/>
    <s v="food/small batch"/>
    <x v="29"/>
    <x v="1733"/>
    <x v="7"/>
    <x v="33"/>
    <x v="2441"/>
    <d v="2015-07-23T04:59:00"/>
  </r>
  <r>
    <n v="2442"/>
    <x v="2442"/>
    <s v="The first tea from a new sustainable tea region in India's young, rising Himalayas."/>
    <n v="24000"/>
    <n v="30226"/>
    <x v="0"/>
    <x v="0"/>
    <s v="USD"/>
    <n v="1426777228"/>
    <x v="2442"/>
    <b v="0"/>
    <n v="372"/>
    <x v="0"/>
    <s v="food/small batch"/>
    <x v="9"/>
    <x v="925"/>
    <x v="7"/>
    <x v="33"/>
    <x v="2442"/>
    <d v="2015-03-19T15:00:28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x v="2443"/>
    <b v="0"/>
    <n v="311"/>
    <x v="0"/>
    <s v="food/small batch"/>
    <x v="195"/>
    <x v="1734"/>
    <x v="7"/>
    <x v="33"/>
    <x v="2443"/>
    <d v="2014-08-15T15:00:22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x v="2444"/>
    <b v="0"/>
    <n v="61"/>
    <x v="0"/>
    <s v="food/small batch"/>
    <x v="15"/>
    <x v="1735"/>
    <x v="7"/>
    <x v="33"/>
    <x v="2444"/>
    <d v="2016-05-25T18:06:31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x v="2445"/>
    <b v="0"/>
    <n v="115"/>
    <x v="0"/>
    <s v="food/small batch"/>
    <x v="36"/>
    <x v="1624"/>
    <x v="7"/>
    <x v="33"/>
    <x v="2445"/>
    <d v="2015-09-26T04:33:41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x v="2446"/>
    <b v="0"/>
    <n v="111"/>
    <x v="0"/>
    <s v="food/small batch"/>
    <x v="239"/>
    <x v="1736"/>
    <x v="7"/>
    <x v="33"/>
    <x v="2446"/>
    <d v="2016-11-26T15:27:51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x v="2447"/>
    <b v="0"/>
    <n v="337"/>
    <x v="0"/>
    <s v="food/small batch"/>
    <x v="333"/>
    <x v="1737"/>
    <x v="7"/>
    <x v="33"/>
    <x v="2447"/>
    <d v="2016-11-12T04:00:00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x v="2448"/>
    <b v="0"/>
    <n v="9"/>
    <x v="0"/>
    <s v="food/small batch"/>
    <x v="29"/>
    <x v="1738"/>
    <x v="7"/>
    <x v="33"/>
    <x v="2448"/>
    <d v="2016-08-31T05:36:00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x v="2449"/>
    <b v="0"/>
    <n v="120"/>
    <x v="0"/>
    <s v="food/small batch"/>
    <x v="29"/>
    <x v="466"/>
    <x v="7"/>
    <x v="33"/>
    <x v="2449"/>
    <d v="2014-11-30T04:25:15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x v="2450"/>
    <b v="0"/>
    <n v="102"/>
    <x v="0"/>
    <s v="food/small batch"/>
    <x v="21"/>
    <x v="1739"/>
    <x v="7"/>
    <x v="33"/>
    <x v="2450"/>
    <d v="2014-10-28T03:11:00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x v="2451"/>
    <b v="0"/>
    <n v="186"/>
    <x v="0"/>
    <s v="food/small batch"/>
    <x v="41"/>
    <x v="1740"/>
    <x v="7"/>
    <x v="33"/>
    <x v="2451"/>
    <d v="2017-03-05T21:48:10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x v="2452"/>
    <b v="0"/>
    <n v="15"/>
    <x v="0"/>
    <s v="food/small batch"/>
    <x v="84"/>
    <x v="1741"/>
    <x v="7"/>
    <x v="33"/>
    <x v="2452"/>
    <d v="2015-12-29T23:00:00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x v="2453"/>
    <b v="0"/>
    <n v="67"/>
    <x v="0"/>
    <s v="food/small batch"/>
    <x v="19"/>
    <x v="3"/>
    <x v="7"/>
    <x v="33"/>
    <x v="2453"/>
    <d v="2017-02-02T16:36:49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x v="2454"/>
    <b v="0"/>
    <n v="130"/>
    <x v="0"/>
    <s v="food/small batch"/>
    <x v="7"/>
    <x v="1742"/>
    <x v="7"/>
    <x v="33"/>
    <x v="2454"/>
    <d v="2017-03-11T04:50:08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x v="2455"/>
    <b v="0"/>
    <n v="16"/>
    <x v="0"/>
    <s v="food/small batch"/>
    <x v="112"/>
    <x v="783"/>
    <x v="7"/>
    <x v="33"/>
    <x v="2455"/>
    <d v="2016-04-20T18:45:50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x v="2456"/>
    <b v="0"/>
    <n v="67"/>
    <x v="0"/>
    <s v="food/small batch"/>
    <x v="141"/>
    <x v="1743"/>
    <x v="7"/>
    <x v="33"/>
    <x v="2456"/>
    <d v="2017-02-25T23:03:59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x v="2457"/>
    <b v="0"/>
    <n v="124"/>
    <x v="0"/>
    <s v="food/small batch"/>
    <x v="21"/>
    <x v="1744"/>
    <x v="7"/>
    <x v="33"/>
    <x v="2457"/>
    <d v="2016-03-24T13:27:36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x v="2458"/>
    <b v="0"/>
    <n v="80"/>
    <x v="0"/>
    <s v="food/small batch"/>
    <x v="5"/>
    <x v="1745"/>
    <x v="7"/>
    <x v="33"/>
    <x v="2458"/>
    <d v="2016-06-09T19:00:00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x v="2459"/>
    <b v="0"/>
    <n v="282"/>
    <x v="0"/>
    <s v="food/small batch"/>
    <x v="21"/>
    <x v="1235"/>
    <x v="7"/>
    <x v="33"/>
    <x v="2459"/>
    <d v="2016-03-23T14:18:05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x v="2460"/>
    <b v="0"/>
    <n v="68"/>
    <x v="0"/>
    <s v="food/small batch"/>
    <x v="7"/>
    <x v="1746"/>
    <x v="7"/>
    <x v="33"/>
    <x v="2460"/>
    <d v="2017-01-03T04:17:00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x v="2461"/>
    <b v="0"/>
    <n v="86"/>
    <x v="0"/>
    <s v="music/indie rock"/>
    <x v="3"/>
    <x v="1747"/>
    <x v="4"/>
    <x v="14"/>
    <x v="2461"/>
    <d v="2011-10-01T03:00:00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x v="2462"/>
    <b v="0"/>
    <n v="115"/>
    <x v="0"/>
    <s v="music/indie rock"/>
    <x v="38"/>
    <x v="1748"/>
    <x v="4"/>
    <x v="14"/>
    <x v="2462"/>
    <d v="2012-07-19T04:28:16"/>
  </r>
  <r>
    <n v="2463"/>
    <x v="2463"/>
    <s v="Emma Ate The Lion's debut full length album"/>
    <n v="2000"/>
    <n v="2325"/>
    <x v="0"/>
    <x v="0"/>
    <s v="USD"/>
    <n v="1366138800"/>
    <x v="2463"/>
    <b v="0"/>
    <n v="75"/>
    <x v="0"/>
    <s v="music/indie rock"/>
    <x v="31"/>
    <x v="1117"/>
    <x v="4"/>
    <x v="14"/>
    <x v="2463"/>
    <d v="2013-04-16T19:00:00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x v="2464"/>
    <b v="0"/>
    <n v="43"/>
    <x v="0"/>
    <s v="music/indie rock"/>
    <x v="38"/>
    <x v="1237"/>
    <x v="4"/>
    <x v="14"/>
    <x v="2464"/>
    <d v="2015-09-30T19:29:00"/>
  </r>
  <r>
    <n v="2465"/>
    <x v="2465"/>
    <s v="An indie band from Spokane, WA looking to master and package their first full length album."/>
    <n v="700"/>
    <n v="1261"/>
    <x v="0"/>
    <x v="0"/>
    <s v="USD"/>
    <n v="1348420548"/>
    <x v="2465"/>
    <b v="0"/>
    <n v="48"/>
    <x v="0"/>
    <s v="music/indie rock"/>
    <x v="144"/>
    <x v="1105"/>
    <x v="4"/>
    <x v="14"/>
    <x v="2465"/>
    <d v="2012-09-23T17:15:48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x v="2466"/>
    <b v="0"/>
    <n v="52"/>
    <x v="0"/>
    <s v="music/indie rock"/>
    <x v="8"/>
    <x v="1749"/>
    <x v="4"/>
    <x v="14"/>
    <x v="2466"/>
    <d v="2013-05-09T02:27:33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x v="2467"/>
    <b v="0"/>
    <n v="43"/>
    <x v="0"/>
    <s v="music/indie rock"/>
    <x v="17"/>
    <x v="1750"/>
    <x v="4"/>
    <x v="14"/>
    <x v="2467"/>
    <d v="2012-05-10T17:00:00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x v="2468"/>
    <b v="0"/>
    <n v="58"/>
    <x v="0"/>
    <s v="music/indie rock"/>
    <x v="13"/>
    <x v="1392"/>
    <x v="4"/>
    <x v="14"/>
    <x v="2468"/>
    <d v="2012-10-28T05:00:00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x v="2469"/>
    <b v="0"/>
    <n v="47"/>
    <x v="0"/>
    <s v="music/indie rock"/>
    <x v="35"/>
    <x v="1751"/>
    <x v="4"/>
    <x v="14"/>
    <x v="2469"/>
    <d v="2011-02-08T10:18:49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x v="2470"/>
    <b v="0"/>
    <n v="36"/>
    <x v="0"/>
    <s v="music/indie rock"/>
    <x v="33"/>
    <x v="1752"/>
    <x v="4"/>
    <x v="14"/>
    <x v="2470"/>
    <d v="2012-05-24T01:47:35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x v="2471"/>
    <b v="0"/>
    <n v="17"/>
    <x v="0"/>
    <s v="music/indie rock"/>
    <x v="30"/>
    <x v="1753"/>
    <x v="4"/>
    <x v="14"/>
    <x v="2471"/>
    <d v="2012-01-25T23:49:52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x v="2472"/>
    <b v="0"/>
    <n v="104"/>
    <x v="0"/>
    <s v="music/indie rock"/>
    <x v="104"/>
    <x v="276"/>
    <x v="4"/>
    <x v="14"/>
    <x v="2472"/>
    <d v="2010-09-04T01:03:00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x v="2473"/>
    <b v="0"/>
    <n v="47"/>
    <x v="0"/>
    <s v="music/indie rock"/>
    <x v="8"/>
    <x v="1754"/>
    <x v="4"/>
    <x v="14"/>
    <x v="2473"/>
    <d v="2012-11-10T18:57:49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x v="2474"/>
    <b v="0"/>
    <n v="38"/>
    <x v="0"/>
    <s v="music/indie rock"/>
    <x v="8"/>
    <x v="1755"/>
    <x v="4"/>
    <x v="14"/>
    <x v="2474"/>
    <d v="2010-10-11T00:16:16"/>
  </r>
  <r>
    <n v="2475"/>
    <x v="2475"/>
    <s v="Help BRANDTSON and DREAMOVERrecords press their 2004 record, &quot;Send Us A Signal&quot;."/>
    <n v="2500"/>
    <n v="2618"/>
    <x v="0"/>
    <x v="0"/>
    <s v="USD"/>
    <n v="1278799200"/>
    <x v="2475"/>
    <b v="0"/>
    <n v="81"/>
    <x v="0"/>
    <s v="music/indie rock"/>
    <x v="2"/>
    <x v="1090"/>
    <x v="4"/>
    <x v="14"/>
    <x v="2475"/>
    <d v="2010-07-10T22:00:00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x v="2476"/>
    <b v="0"/>
    <n v="55"/>
    <x v="0"/>
    <s v="music/indie rock"/>
    <x v="2"/>
    <x v="1756"/>
    <x v="4"/>
    <x v="14"/>
    <x v="2476"/>
    <d v="2014-11-03T08:52:50"/>
  </r>
  <r>
    <n v="2477"/>
    <x v="823"/>
    <s v="Releasing my first album in August, and I need your help in order to get it done!"/>
    <n v="750"/>
    <n v="1285"/>
    <x v="0"/>
    <x v="0"/>
    <s v="USD"/>
    <n v="1344789345"/>
    <x v="2477"/>
    <b v="0"/>
    <n v="41"/>
    <x v="0"/>
    <s v="music/indie rock"/>
    <x v="193"/>
    <x v="1757"/>
    <x v="4"/>
    <x v="14"/>
    <x v="2477"/>
    <d v="2012-08-12T16:35:45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x v="2478"/>
    <b v="0"/>
    <n v="79"/>
    <x v="0"/>
    <s v="music/indie rock"/>
    <x v="30"/>
    <x v="1758"/>
    <x v="4"/>
    <x v="14"/>
    <x v="2478"/>
    <d v="2013-01-13T22:48:33"/>
  </r>
  <r>
    <n v="2479"/>
    <x v="2478"/>
    <s v="Fake Natives is headed on tour this summer. Help them fill their tank with fossil fuels."/>
    <n v="300"/>
    <n v="400.33"/>
    <x v="0"/>
    <x v="0"/>
    <s v="USD"/>
    <n v="1343440800"/>
    <x v="2479"/>
    <b v="0"/>
    <n v="16"/>
    <x v="0"/>
    <s v="music/indie rock"/>
    <x v="18"/>
    <x v="1759"/>
    <x v="4"/>
    <x v="14"/>
    <x v="2479"/>
    <d v="2012-07-28T02:00:00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x v="2480"/>
    <b v="0"/>
    <n v="8"/>
    <x v="0"/>
    <s v="music/indie rock"/>
    <x v="8"/>
    <x v="404"/>
    <x v="4"/>
    <x v="14"/>
    <x v="2480"/>
    <d v="2015-10-10T22:28:0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x v="2481"/>
    <b v="0"/>
    <n v="95"/>
    <x v="0"/>
    <s v="music/indie rock"/>
    <x v="40"/>
    <x v="1760"/>
    <x v="4"/>
    <x v="14"/>
    <x v="2481"/>
    <d v="2012-04-30T15:30:08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x v="2482"/>
    <b v="0"/>
    <n v="25"/>
    <x v="0"/>
    <s v="music/indie rock"/>
    <x v="8"/>
    <x v="1665"/>
    <x v="4"/>
    <x v="14"/>
    <x v="2482"/>
    <d v="2011-08-01T18:46:23"/>
  </r>
  <r>
    <n v="2483"/>
    <x v="2482"/>
    <s v="Send Intangible Animal on our first West Coast Tour!!! The fate of the world rests in your hands."/>
    <n v="1100"/>
    <n v="1251"/>
    <x v="0"/>
    <x v="0"/>
    <s v="USD"/>
    <n v="1335891603"/>
    <x v="2483"/>
    <b v="0"/>
    <n v="19"/>
    <x v="0"/>
    <s v="music/indie rock"/>
    <x v="35"/>
    <x v="1761"/>
    <x v="4"/>
    <x v="14"/>
    <x v="2483"/>
    <d v="2012-05-01T17:00:03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x v="2484"/>
    <b v="0"/>
    <n v="90"/>
    <x v="0"/>
    <s v="music/indie rock"/>
    <x v="17"/>
    <x v="1762"/>
    <x v="4"/>
    <x v="14"/>
    <x v="2484"/>
    <d v="2011-09-15T22:00:03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x v="2485"/>
    <b v="0"/>
    <n v="41"/>
    <x v="0"/>
    <s v="music/indie rock"/>
    <x v="33"/>
    <x v="1763"/>
    <x v="4"/>
    <x v="14"/>
    <x v="2485"/>
    <d v="2011-10-12T23:57:59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x v="2486"/>
    <b v="0"/>
    <n v="30"/>
    <x v="0"/>
    <s v="music/indie rock"/>
    <x v="334"/>
    <x v="1764"/>
    <x v="4"/>
    <x v="14"/>
    <x v="2486"/>
    <d v="2012-04-22T16:59:36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x v="2487"/>
    <b v="0"/>
    <n v="38"/>
    <x v="0"/>
    <s v="music/indie rock"/>
    <x v="8"/>
    <x v="1765"/>
    <x v="4"/>
    <x v="14"/>
    <x v="2487"/>
    <d v="2012-05-27T01:59:57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x v="2488"/>
    <b v="0"/>
    <n v="65"/>
    <x v="0"/>
    <s v="music/indie rock"/>
    <x v="13"/>
    <x v="1766"/>
    <x v="4"/>
    <x v="14"/>
    <x v="2488"/>
    <d v="2011-11-16T16:11:48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x v="2489"/>
    <b v="0"/>
    <n v="75"/>
    <x v="0"/>
    <s v="music/indie rock"/>
    <x v="84"/>
    <x v="1767"/>
    <x v="4"/>
    <x v="14"/>
    <x v="2489"/>
    <d v="2013-05-09T16:33:59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x v="2490"/>
    <b v="0"/>
    <n v="16"/>
    <x v="0"/>
    <s v="music/indie rock"/>
    <x v="10"/>
    <x v="1768"/>
    <x v="4"/>
    <x v="14"/>
    <x v="2490"/>
    <d v="2012-06-23T05:27:56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x v="2491"/>
    <b v="0"/>
    <n v="10"/>
    <x v="0"/>
    <s v="music/indie rock"/>
    <x v="33"/>
    <x v="1769"/>
    <x v="4"/>
    <x v="14"/>
    <x v="2491"/>
    <d v="2011-01-16T01:51:00"/>
  </r>
  <r>
    <n v="2492"/>
    <x v="2491"/>
    <s v="We're a band from Hawaii trying to produce our first EP and we need help!"/>
    <n v="600"/>
    <n v="750"/>
    <x v="0"/>
    <x v="0"/>
    <s v="USD"/>
    <n v="1339840740"/>
    <x v="2492"/>
    <b v="0"/>
    <n v="27"/>
    <x v="0"/>
    <s v="music/indie rock"/>
    <x v="105"/>
    <x v="1770"/>
    <x v="4"/>
    <x v="14"/>
    <x v="2492"/>
    <d v="2012-06-16T09:59:00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x v="2493"/>
    <b v="0"/>
    <n v="259"/>
    <x v="0"/>
    <s v="music/indie rock"/>
    <x v="32"/>
    <x v="1771"/>
    <x v="4"/>
    <x v="14"/>
    <x v="2493"/>
    <d v="2013-04-29T04:02:20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x v="2494"/>
    <b v="0"/>
    <n v="39"/>
    <x v="0"/>
    <s v="music/indie rock"/>
    <x v="7"/>
    <x v="1772"/>
    <x v="4"/>
    <x v="14"/>
    <x v="2494"/>
    <d v="2012-05-23T15:29:0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x v="2495"/>
    <b v="0"/>
    <n v="42"/>
    <x v="0"/>
    <s v="music/indie rock"/>
    <x v="30"/>
    <x v="1475"/>
    <x v="4"/>
    <x v="14"/>
    <x v="2495"/>
    <d v="2012-06-06T22:42:55"/>
  </r>
  <r>
    <n v="2496"/>
    <x v="2495"/>
    <s v="Be a part of making the first Lynn Haven album, &quot;Fair Weather Friends.&quot;"/>
    <n v="6000"/>
    <n v="6000"/>
    <x v="0"/>
    <x v="0"/>
    <s v="USD"/>
    <n v="1364597692"/>
    <x v="2496"/>
    <b v="0"/>
    <n v="10"/>
    <x v="0"/>
    <s v="music/indie rock"/>
    <x v="8"/>
    <x v="1773"/>
    <x v="4"/>
    <x v="14"/>
    <x v="2496"/>
    <d v="2013-03-29T22:54:52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x v="2497"/>
    <b v="0"/>
    <n v="56"/>
    <x v="0"/>
    <s v="music/indie rock"/>
    <x v="40"/>
    <x v="1774"/>
    <x v="4"/>
    <x v="14"/>
    <x v="2497"/>
    <d v="2011-08-05T21:05:38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x v="2498"/>
    <b v="0"/>
    <n v="20"/>
    <x v="0"/>
    <s v="music/indie rock"/>
    <x v="6"/>
    <x v="1775"/>
    <x v="4"/>
    <x v="14"/>
    <x v="2498"/>
    <d v="2015-01-27T23:13:07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x v="2499"/>
    <b v="0"/>
    <n v="170"/>
    <x v="0"/>
    <s v="music/indie rock"/>
    <x v="195"/>
    <x v="1776"/>
    <x v="4"/>
    <x v="14"/>
    <x v="2499"/>
    <d v="2012-12-31T18:00:00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x v="2500"/>
    <b v="0"/>
    <n v="29"/>
    <x v="0"/>
    <s v="music/indie rock"/>
    <x v="40"/>
    <x v="1777"/>
    <x v="4"/>
    <x v="14"/>
    <x v="2500"/>
    <d v="2012-06-23T18:32:55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x v="2501"/>
    <b v="0"/>
    <n v="7"/>
    <x v="1"/>
    <s v="food/restaurants"/>
    <x v="56"/>
    <x v="1778"/>
    <x v="7"/>
    <x v="34"/>
    <x v="2501"/>
    <d v="2015-09-27T18:38:2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x v="2502"/>
    <b v="0"/>
    <n v="5"/>
    <x v="1"/>
    <s v="food/restaurants"/>
    <x v="50"/>
    <x v="1779"/>
    <x v="7"/>
    <x v="34"/>
    <x v="2502"/>
    <d v="2014-09-21T19:48:38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x v="2503"/>
    <b v="0"/>
    <n v="0"/>
    <x v="1"/>
    <s v="food/restaurants"/>
    <x v="50"/>
    <x v="121"/>
    <x v="7"/>
    <x v="34"/>
    <x v="2503"/>
    <d v="2016-06-07T21:06:00"/>
  </r>
  <r>
    <n v="2504"/>
    <x v="2503"/>
    <s v="Halal Restaurant and Internet Cafe 20 percent of profits will go to building masjids."/>
    <n v="35000"/>
    <n v="0"/>
    <x v="2"/>
    <x v="0"/>
    <s v="USD"/>
    <n v="1416014534"/>
    <x v="2504"/>
    <b v="0"/>
    <n v="0"/>
    <x v="1"/>
    <s v="food/restaurants"/>
    <x v="50"/>
    <x v="121"/>
    <x v="7"/>
    <x v="34"/>
    <x v="2504"/>
    <d v="2014-11-15T01:22:1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x v="2505"/>
    <b v="0"/>
    <n v="0"/>
    <x v="1"/>
    <s v="food/restaurants"/>
    <x v="50"/>
    <x v="121"/>
    <x v="7"/>
    <x v="34"/>
    <x v="2505"/>
    <d v="2015-03-14T00:20:16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x v="2506"/>
    <b v="0"/>
    <n v="2"/>
    <x v="1"/>
    <s v="food/restaurants"/>
    <x v="60"/>
    <x v="2"/>
    <x v="7"/>
    <x v="34"/>
    <x v="2506"/>
    <d v="2015-10-03T21:00:00"/>
  </r>
  <r>
    <n v="2507"/>
    <x v="2506"/>
    <s v="Unique dishes for a unique city!."/>
    <n v="42850"/>
    <n v="0"/>
    <x v="2"/>
    <x v="0"/>
    <s v="USD"/>
    <n v="1431308704"/>
    <x v="2507"/>
    <b v="0"/>
    <n v="0"/>
    <x v="1"/>
    <s v="food/restaurants"/>
    <x v="50"/>
    <x v="121"/>
    <x v="7"/>
    <x v="34"/>
    <x v="2507"/>
    <d v="2015-05-11T01:45:0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x v="2508"/>
    <b v="0"/>
    <n v="0"/>
    <x v="1"/>
    <s v="food/restaurants"/>
    <x v="50"/>
    <x v="121"/>
    <x v="7"/>
    <x v="34"/>
    <x v="2508"/>
    <d v="2014-08-14T22:50: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x v="2509"/>
    <b v="0"/>
    <n v="28"/>
    <x v="1"/>
    <s v="food/restaurants"/>
    <x v="60"/>
    <x v="669"/>
    <x v="7"/>
    <x v="34"/>
    <x v="2509"/>
    <d v="2015-04-20T18:25:49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x v="2510"/>
    <b v="0"/>
    <n v="2"/>
    <x v="1"/>
    <s v="food/restaurants"/>
    <x v="50"/>
    <x v="822"/>
    <x v="7"/>
    <x v="34"/>
    <x v="2510"/>
    <d v="2015-05-14T23:56:12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x v="2511"/>
    <b v="0"/>
    <n v="0"/>
    <x v="1"/>
    <s v="food/restaurants"/>
    <x v="50"/>
    <x v="121"/>
    <x v="7"/>
    <x v="34"/>
    <x v="2511"/>
    <d v="2016-02-01T10:43:33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x v="2512"/>
    <b v="0"/>
    <n v="0"/>
    <x v="1"/>
    <s v="food/restaurants"/>
    <x v="50"/>
    <x v="121"/>
    <x v="7"/>
    <x v="34"/>
    <x v="2512"/>
    <d v="2014-12-13T21:02:41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x v="2513"/>
    <b v="0"/>
    <n v="0"/>
    <x v="1"/>
    <s v="food/restaurants"/>
    <x v="50"/>
    <x v="121"/>
    <x v="7"/>
    <x v="34"/>
    <x v="2513"/>
    <d v="2017-02-26T00:09:49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x v="2514"/>
    <b v="0"/>
    <n v="4"/>
    <x v="1"/>
    <s v="food/restaurants"/>
    <x v="53"/>
    <x v="1780"/>
    <x v="7"/>
    <x v="34"/>
    <x v="2514"/>
    <d v="2014-08-20T09:21:17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x v="2515"/>
    <b v="0"/>
    <n v="12"/>
    <x v="1"/>
    <s v="food/restaurants"/>
    <x v="118"/>
    <x v="1781"/>
    <x v="7"/>
    <x v="34"/>
    <x v="2515"/>
    <d v="2015-02-22T20:09:13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x v="2516"/>
    <b v="0"/>
    <n v="0"/>
    <x v="1"/>
    <s v="food/restaurants"/>
    <x v="50"/>
    <x v="121"/>
    <x v="7"/>
    <x v="34"/>
    <x v="2516"/>
    <d v="2014-11-29T16:40:52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x v="2517"/>
    <b v="0"/>
    <n v="33"/>
    <x v="1"/>
    <s v="food/restaurants"/>
    <x v="54"/>
    <x v="1782"/>
    <x v="7"/>
    <x v="34"/>
    <x v="2517"/>
    <d v="2015-03-19T18:15:30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x v="2518"/>
    <b v="0"/>
    <n v="0"/>
    <x v="1"/>
    <s v="food/restaurants"/>
    <x v="50"/>
    <x v="121"/>
    <x v="7"/>
    <x v="34"/>
    <x v="2518"/>
    <d v="2014-11-13T17:20:28"/>
  </r>
  <r>
    <n v="2519"/>
    <x v="2518"/>
    <s v="Better than your mom's, better than Cracker Barrel, only at Kelli's Kitchen (all from scratch)."/>
    <n v="150000"/>
    <n v="65"/>
    <x v="2"/>
    <x v="0"/>
    <s v="USD"/>
    <n v="1405741404"/>
    <x v="2519"/>
    <b v="0"/>
    <n v="4"/>
    <x v="1"/>
    <s v="food/restaurants"/>
    <x v="50"/>
    <x v="1783"/>
    <x v="7"/>
    <x v="34"/>
    <x v="2519"/>
    <d v="2014-07-19T03:43:2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x v="2520"/>
    <b v="0"/>
    <n v="0"/>
    <x v="1"/>
    <s v="food/restaurants"/>
    <x v="50"/>
    <x v="121"/>
    <x v="7"/>
    <x v="34"/>
    <x v="2520"/>
    <d v="2016-10-15T19:21:00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x v="2521"/>
    <b v="0"/>
    <n v="132"/>
    <x v="0"/>
    <s v="music/classical music"/>
    <x v="15"/>
    <x v="1784"/>
    <x v="4"/>
    <x v="35"/>
    <x v="2521"/>
    <d v="2015-10-13T23:13:41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x v="2522"/>
    <b v="0"/>
    <n v="27"/>
    <x v="0"/>
    <s v="music/classical music"/>
    <x v="8"/>
    <x v="1785"/>
    <x v="4"/>
    <x v="35"/>
    <x v="2522"/>
    <d v="2016-04-22T14:52:00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x v="2523"/>
    <b v="0"/>
    <n v="26"/>
    <x v="0"/>
    <s v="music/classical music"/>
    <x v="94"/>
    <x v="1786"/>
    <x v="4"/>
    <x v="35"/>
    <x v="2523"/>
    <d v="2014-11-18T00:24:52"/>
  </r>
  <r>
    <n v="2524"/>
    <x v="2523"/>
    <s v="We're bringing some of our favorite music from the past 10 years to disc for the first time ever."/>
    <n v="7500"/>
    <n v="7620"/>
    <x v="0"/>
    <x v="0"/>
    <s v="USD"/>
    <n v="1419136200"/>
    <x v="2524"/>
    <b v="0"/>
    <n v="43"/>
    <x v="0"/>
    <s v="music/classical music"/>
    <x v="21"/>
    <x v="1787"/>
    <x v="4"/>
    <x v="35"/>
    <x v="2524"/>
    <d v="2014-12-21T04:30:00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x v="2525"/>
    <b v="0"/>
    <n v="80"/>
    <x v="0"/>
    <s v="music/classical music"/>
    <x v="8"/>
    <x v="1788"/>
    <x v="4"/>
    <x v="35"/>
    <x v="2525"/>
    <d v="2012-06-28T20:16:11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x v="2526"/>
    <b v="0"/>
    <n v="33"/>
    <x v="0"/>
    <s v="music/classical music"/>
    <x v="40"/>
    <x v="1789"/>
    <x v="4"/>
    <x v="35"/>
    <x v="2526"/>
    <d v="2014-12-08T04:59:00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x v="2527"/>
    <b v="0"/>
    <n v="71"/>
    <x v="0"/>
    <s v="music/classical music"/>
    <x v="21"/>
    <x v="212"/>
    <x v="4"/>
    <x v="35"/>
    <x v="2527"/>
    <d v="2013-10-18T03:59:00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x v="2528"/>
    <b v="0"/>
    <n v="81"/>
    <x v="0"/>
    <s v="music/classical music"/>
    <x v="13"/>
    <x v="1790"/>
    <x v="4"/>
    <x v="35"/>
    <x v="2528"/>
    <d v="2015-08-20T11:00:00"/>
  </r>
  <r>
    <n v="2529"/>
    <x v="2528"/>
    <s v="Opera. Short. New."/>
    <n v="6000"/>
    <n v="6257"/>
    <x v="0"/>
    <x v="0"/>
    <s v="USD"/>
    <n v="1332636975"/>
    <x v="2529"/>
    <b v="0"/>
    <n v="76"/>
    <x v="0"/>
    <s v="music/classical music"/>
    <x v="3"/>
    <x v="1791"/>
    <x v="4"/>
    <x v="35"/>
    <x v="2529"/>
    <d v="2012-03-25T00:56:1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x v="2530"/>
    <b v="0"/>
    <n v="48"/>
    <x v="0"/>
    <s v="music/classical music"/>
    <x v="8"/>
    <x v="1792"/>
    <x v="4"/>
    <x v="35"/>
    <x v="2530"/>
    <d v="2015-04-20T04:50:00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x v="2531"/>
    <b v="0"/>
    <n v="61"/>
    <x v="0"/>
    <s v="music/classical music"/>
    <x v="8"/>
    <x v="1793"/>
    <x v="4"/>
    <x v="35"/>
    <x v="2531"/>
    <d v="2015-08-15T03:59:00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x v="2532"/>
    <b v="0"/>
    <n v="60"/>
    <x v="0"/>
    <s v="music/classical music"/>
    <x v="9"/>
    <x v="1794"/>
    <x v="4"/>
    <x v="35"/>
    <x v="2532"/>
    <d v="2012-08-16T20:22:46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x v="2533"/>
    <b v="0"/>
    <n v="136"/>
    <x v="0"/>
    <s v="music/classical music"/>
    <x v="38"/>
    <x v="772"/>
    <x v="4"/>
    <x v="35"/>
    <x v="2533"/>
    <d v="2013-03-01T18:01:08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x v="2534"/>
    <b v="0"/>
    <n v="14"/>
    <x v="0"/>
    <s v="music/classical music"/>
    <x v="2"/>
    <x v="1795"/>
    <x v="4"/>
    <x v="35"/>
    <x v="2534"/>
    <d v="2010-01-01T06:00:00"/>
  </r>
  <r>
    <n v="2535"/>
    <x v="2534"/>
    <s v="Mark Hayes: Requiem Recording"/>
    <n v="20000"/>
    <n v="20755"/>
    <x v="0"/>
    <x v="0"/>
    <s v="USD"/>
    <n v="1417463945"/>
    <x v="2535"/>
    <b v="0"/>
    <n v="78"/>
    <x v="0"/>
    <s v="music/classical music"/>
    <x v="3"/>
    <x v="1796"/>
    <x v="4"/>
    <x v="35"/>
    <x v="2535"/>
    <d v="2014-12-01T19:59:0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x v="2536"/>
    <b v="0"/>
    <n v="4"/>
    <x v="0"/>
    <s v="music/classical music"/>
    <x v="31"/>
    <x v="1797"/>
    <x v="4"/>
    <x v="35"/>
    <x v="2536"/>
    <d v="2013-07-30T02:32:46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x v="2537"/>
    <b v="0"/>
    <n v="11"/>
    <x v="0"/>
    <s v="music/classical music"/>
    <x v="5"/>
    <x v="101"/>
    <x v="4"/>
    <x v="35"/>
    <x v="2537"/>
    <d v="2011-08-01T15:34:1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x v="2538"/>
    <b v="0"/>
    <n v="185"/>
    <x v="0"/>
    <s v="music/classical music"/>
    <x v="40"/>
    <x v="1798"/>
    <x v="4"/>
    <x v="35"/>
    <x v="2538"/>
    <d v="2013-02-24T04:59:00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x v="2539"/>
    <b v="0"/>
    <n v="59"/>
    <x v="0"/>
    <s v="music/classical music"/>
    <x v="8"/>
    <x v="1799"/>
    <x v="4"/>
    <x v="35"/>
    <x v="2539"/>
    <d v="2015-02-02T21:39:12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x v="2540"/>
    <b v="0"/>
    <n v="27"/>
    <x v="0"/>
    <s v="music/classical music"/>
    <x v="33"/>
    <x v="1800"/>
    <x v="4"/>
    <x v="35"/>
    <x v="2540"/>
    <d v="2011-10-29T16:12:01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x v="2541"/>
    <b v="0"/>
    <n v="63"/>
    <x v="0"/>
    <s v="music/classical music"/>
    <x v="13"/>
    <x v="35"/>
    <x v="4"/>
    <x v="35"/>
    <x v="2541"/>
    <d v="2013-09-26T10:46:58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x v="2542"/>
    <b v="0"/>
    <n v="13"/>
    <x v="0"/>
    <s v="music/classical music"/>
    <x v="3"/>
    <x v="1801"/>
    <x v="4"/>
    <x v="35"/>
    <x v="2542"/>
    <d v="2013-10-01T03:59:00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x v="2543"/>
    <b v="0"/>
    <n v="13"/>
    <x v="0"/>
    <s v="music/classical music"/>
    <x v="94"/>
    <x v="1802"/>
    <x v="4"/>
    <x v="35"/>
    <x v="2543"/>
    <d v="2011-01-02T03:00:00"/>
  </r>
  <r>
    <n v="2544"/>
    <x v="2543"/>
    <s v="Bringing choral music and performance opportunities to under-served youth in West Philadelphia"/>
    <n v="5000"/>
    <n v="5041"/>
    <x v="0"/>
    <x v="0"/>
    <s v="USD"/>
    <n v="1341750569"/>
    <x v="2544"/>
    <b v="0"/>
    <n v="57"/>
    <x v="0"/>
    <s v="music/classical music"/>
    <x v="7"/>
    <x v="1803"/>
    <x v="4"/>
    <x v="35"/>
    <x v="2544"/>
    <d v="2012-07-08T12:29:29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x v="2545"/>
    <b v="0"/>
    <n v="61"/>
    <x v="0"/>
    <s v="music/classical music"/>
    <x v="228"/>
    <x v="1804"/>
    <x v="4"/>
    <x v="35"/>
    <x v="2545"/>
    <d v="2015-02-27T00:30:00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x v="2546"/>
    <b v="0"/>
    <n v="65"/>
    <x v="0"/>
    <s v="music/classical music"/>
    <x v="20"/>
    <x v="1805"/>
    <x v="4"/>
    <x v="35"/>
    <x v="2546"/>
    <d v="2013-10-05T05:00:00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x v="2547"/>
    <b v="0"/>
    <n v="134"/>
    <x v="0"/>
    <s v="music/classical music"/>
    <x v="28"/>
    <x v="1806"/>
    <x v="4"/>
    <x v="35"/>
    <x v="2547"/>
    <d v="2012-04-04T17:33:23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x v="2548"/>
    <b v="0"/>
    <n v="37"/>
    <x v="0"/>
    <s v="music/classical music"/>
    <x v="21"/>
    <x v="1807"/>
    <x v="4"/>
    <x v="35"/>
    <x v="2548"/>
    <d v="2016-09-30T04:27:00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x v="2549"/>
    <b v="0"/>
    <n v="37"/>
    <x v="0"/>
    <s v="music/classical music"/>
    <x v="33"/>
    <x v="1808"/>
    <x v="4"/>
    <x v="35"/>
    <x v="2549"/>
    <d v="2013-05-31T17:00:00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x v="2550"/>
    <b v="0"/>
    <n v="150"/>
    <x v="0"/>
    <s v="music/classical music"/>
    <x v="7"/>
    <x v="1809"/>
    <x v="4"/>
    <x v="35"/>
    <x v="2550"/>
    <d v="2015-10-08T03:59:00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x v="2551"/>
    <b v="0"/>
    <n v="56"/>
    <x v="0"/>
    <s v="music/classical music"/>
    <x v="33"/>
    <x v="1810"/>
    <x v="4"/>
    <x v="35"/>
    <x v="2551"/>
    <d v="2012-03-21T20:48:00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x v="2552"/>
    <b v="0"/>
    <n v="18"/>
    <x v="0"/>
    <s v="music/classical music"/>
    <x v="13"/>
    <x v="1811"/>
    <x v="4"/>
    <x v="35"/>
    <x v="2552"/>
    <d v="2017-03-05T19:26:21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x v="2553"/>
    <b v="0"/>
    <n v="60"/>
    <x v="0"/>
    <s v="music/classical music"/>
    <x v="94"/>
    <x v="1812"/>
    <x v="4"/>
    <x v="35"/>
    <x v="2553"/>
    <d v="2012-09-21T04:46:47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x v="2554"/>
    <b v="0"/>
    <n v="67"/>
    <x v="0"/>
    <s v="music/classical music"/>
    <x v="4"/>
    <x v="1813"/>
    <x v="4"/>
    <x v="35"/>
    <x v="2554"/>
    <d v="2015-06-01T03:59:00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x v="2555"/>
    <b v="0"/>
    <n v="35"/>
    <x v="0"/>
    <s v="music/classical music"/>
    <x v="13"/>
    <x v="1814"/>
    <x v="4"/>
    <x v="35"/>
    <x v="2555"/>
    <d v="2012-05-28T15:43:13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x v="2556"/>
    <b v="0"/>
    <n v="34"/>
    <x v="0"/>
    <s v="music/classical music"/>
    <x v="6"/>
    <x v="1815"/>
    <x v="4"/>
    <x v="35"/>
    <x v="2556"/>
    <d v="2012-12-24T23:47:37"/>
  </r>
  <r>
    <n v="2557"/>
    <x v="2556"/>
    <s v="Raising money for our concert tour of Switzerland and Germany in June/July 2014"/>
    <n v="900"/>
    <n v="1066"/>
    <x v="0"/>
    <x v="1"/>
    <s v="GBP"/>
    <n v="1400176386"/>
    <x v="2557"/>
    <b v="0"/>
    <n v="36"/>
    <x v="0"/>
    <s v="music/classical music"/>
    <x v="90"/>
    <x v="1816"/>
    <x v="4"/>
    <x v="35"/>
    <x v="2557"/>
    <d v="2014-05-15T17:53:06"/>
  </r>
  <r>
    <n v="2558"/>
    <x v="2557"/>
    <s v="The Hopkins Sinfonia is looking for your support to run our 2015 Season made up of five concerts."/>
    <n v="1250"/>
    <n v="1361"/>
    <x v="0"/>
    <x v="2"/>
    <s v="AUD"/>
    <n v="1430488740"/>
    <x v="2558"/>
    <b v="0"/>
    <n v="18"/>
    <x v="0"/>
    <s v="music/classical music"/>
    <x v="15"/>
    <x v="1817"/>
    <x v="4"/>
    <x v="35"/>
    <x v="2558"/>
    <d v="2015-05-01T13:59:00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x v="2559"/>
    <b v="0"/>
    <n v="25"/>
    <x v="0"/>
    <s v="music/classical music"/>
    <x v="38"/>
    <x v="1818"/>
    <x v="4"/>
    <x v="35"/>
    <x v="2559"/>
    <d v="2011-11-15T19:37:00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x v="2560"/>
    <b v="0"/>
    <n v="21"/>
    <x v="0"/>
    <s v="music/classical music"/>
    <x v="8"/>
    <x v="1819"/>
    <x v="4"/>
    <x v="35"/>
    <x v="2560"/>
    <d v="2015-03-06T22:49:34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x v="2561"/>
    <b v="0"/>
    <n v="0"/>
    <x v="1"/>
    <s v="food/food trucks"/>
    <x v="50"/>
    <x v="121"/>
    <x v="7"/>
    <x v="19"/>
    <x v="2561"/>
    <d v="2015-10-13T12:41:2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x v="2562"/>
    <b v="0"/>
    <n v="3"/>
    <x v="1"/>
    <s v="food/food trucks"/>
    <x v="60"/>
    <x v="380"/>
    <x v="7"/>
    <x v="19"/>
    <x v="2562"/>
    <d v="2016-10-11T12:35:39"/>
  </r>
  <r>
    <n v="2563"/>
    <x v="2562"/>
    <s v="Michigan based bubble tea and specialty ice cream food truck"/>
    <n v="20000"/>
    <n v="0"/>
    <x v="1"/>
    <x v="0"/>
    <s v="USD"/>
    <n v="1438226451"/>
    <x v="2563"/>
    <b v="0"/>
    <n v="0"/>
    <x v="1"/>
    <s v="food/food trucks"/>
    <x v="50"/>
    <x v="121"/>
    <x v="7"/>
    <x v="19"/>
    <x v="2563"/>
    <d v="2015-07-30T03:20:51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x v="2564"/>
    <b v="0"/>
    <n v="0"/>
    <x v="1"/>
    <s v="food/food trucks"/>
    <x v="50"/>
    <x v="121"/>
    <x v="7"/>
    <x v="19"/>
    <x v="2564"/>
    <d v="2014-08-01T00:58: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x v="2565"/>
    <b v="0"/>
    <n v="1"/>
    <x v="1"/>
    <s v="food/food trucks"/>
    <x v="60"/>
    <x v="101"/>
    <x v="7"/>
    <x v="19"/>
    <x v="2565"/>
    <d v="2016-05-09T20:50:00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x v="2566"/>
    <b v="0"/>
    <n v="0"/>
    <x v="1"/>
    <s v="food/food trucks"/>
    <x v="50"/>
    <x v="121"/>
    <x v="7"/>
    <x v="19"/>
    <x v="2566"/>
    <d v="2014-08-21T23:32:28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x v="2567"/>
    <b v="0"/>
    <n v="2"/>
    <x v="1"/>
    <s v="food/food trucks"/>
    <x v="50"/>
    <x v="88"/>
    <x v="7"/>
    <x v="19"/>
    <x v="2567"/>
    <d v="2015-04-23T21:05:38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x v="2568"/>
    <b v="0"/>
    <n v="1"/>
    <x v="1"/>
    <s v="food/food trucks"/>
    <x v="60"/>
    <x v="73"/>
    <x v="7"/>
    <x v="19"/>
    <x v="2568"/>
    <d v="2016-09-01T15:59:54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x v="2569"/>
    <b v="0"/>
    <n v="2"/>
    <x v="1"/>
    <s v="food/food trucks"/>
    <x v="53"/>
    <x v="1820"/>
    <x v="7"/>
    <x v="19"/>
    <x v="2569"/>
    <d v="2015-09-17T02:31:52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x v="2570"/>
    <b v="0"/>
    <n v="2"/>
    <x v="1"/>
    <s v="food/food trucks"/>
    <x v="60"/>
    <x v="1821"/>
    <x v="7"/>
    <x v="19"/>
    <x v="2570"/>
    <d v="2017-02-08T21:40:35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x v="2571"/>
    <b v="0"/>
    <n v="4"/>
    <x v="1"/>
    <s v="food/food trucks"/>
    <x v="50"/>
    <x v="368"/>
    <x v="7"/>
    <x v="19"/>
    <x v="2571"/>
    <d v="2016-05-19T08:12:01"/>
  </r>
  <r>
    <n v="2572"/>
    <x v="2571"/>
    <s v="Mesquite smoked brisket nachos, food truck style, with homemade salsa to make your taste buds dance."/>
    <n v="30000"/>
    <n v="0"/>
    <x v="1"/>
    <x v="0"/>
    <s v="USD"/>
    <n v="1428893517"/>
    <x v="2572"/>
    <b v="0"/>
    <n v="0"/>
    <x v="1"/>
    <s v="food/food trucks"/>
    <x v="50"/>
    <x v="121"/>
    <x v="7"/>
    <x v="19"/>
    <x v="2572"/>
    <d v="2015-04-13T02:51:57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x v="2573"/>
    <b v="0"/>
    <n v="0"/>
    <x v="1"/>
    <s v="food/food trucks"/>
    <x v="50"/>
    <x v="121"/>
    <x v="7"/>
    <x v="19"/>
    <x v="2573"/>
    <d v="2014-08-23T14:12:2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x v="2574"/>
    <b v="0"/>
    <n v="0"/>
    <x v="1"/>
    <s v="food/food trucks"/>
    <x v="50"/>
    <x v="121"/>
    <x v="7"/>
    <x v="19"/>
    <x v="2574"/>
    <d v="2016-05-18T19:49:05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x v="2575"/>
    <b v="0"/>
    <n v="0"/>
    <x v="1"/>
    <s v="food/food trucks"/>
    <x v="50"/>
    <x v="121"/>
    <x v="7"/>
    <x v="19"/>
    <x v="2575"/>
    <d v="2015-01-12T02:36:34"/>
  </r>
  <r>
    <n v="2576"/>
    <x v="2575"/>
    <s v="A New Twist with an American and Philippine fast food Mobile Trailer."/>
    <n v="10000"/>
    <n v="0"/>
    <x v="1"/>
    <x v="0"/>
    <s v="USD"/>
    <n v="1428707647"/>
    <x v="2576"/>
    <b v="0"/>
    <n v="0"/>
    <x v="1"/>
    <s v="food/food trucks"/>
    <x v="50"/>
    <x v="121"/>
    <x v="7"/>
    <x v="19"/>
    <x v="2576"/>
    <d v="2015-04-10T23:14:07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x v="2577"/>
    <b v="0"/>
    <n v="0"/>
    <x v="1"/>
    <s v="food/food trucks"/>
    <x v="50"/>
    <x v="121"/>
    <x v="7"/>
    <x v="19"/>
    <x v="2577"/>
    <d v="2014-08-04T19:41:37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x v="2578"/>
    <b v="0"/>
    <n v="0"/>
    <x v="1"/>
    <s v="food/food trucks"/>
    <x v="50"/>
    <x v="121"/>
    <x v="7"/>
    <x v="19"/>
    <x v="2578"/>
    <d v="2015-10-09T17:00:00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x v="2579"/>
    <b v="0"/>
    <n v="12"/>
    <x v="1"/>
    <s v="food/food trucks"/>
    <x v="50"/>
    <x v="1822"/>
    <x v="7"/>
    <x v="19"/>
    <x v="2579"/>
    <d v="2014-09-15T19:55:03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x v="2580"/>
    <b v="0"/>
    <n v="2"/>
    <x v="1"/>
    <s v="food/food trucks"/>
    <x v="60"/>
    <x v="156"/>
    <x v="7"/>
    <x v="19"/>
    <x v="2580"/>
    <d v="2015-05-16T03:00:00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x v="2581"/>
    <b v="0"/>
    <n v="11"/>
    <x v="1"/>
    <s v="food/food trucks"/>
    <x v="57"/>
    <x v="1823"/>
    <x v="7"/>
    <x v="19"/>
    <x v="2581"/>
    <d v="2015-11-16T16:04:58"/>
  </r>
  <r>
    <n v="2582"/>
    <x v="2581"/>
    <s v="The place where chicken meets liquor for the first time!"/>
    <n v="90000"/>
    <n v="1"/>
    <x v="2"/>
    <x v="0"/>
    <s v="USD"/>
    <n v="1477784634"/>
    <x v="2582"/>
    <b v="0"/>
    <n v="1"/>
    <x v="1"/>
    <s v="food/food trucks"/>
    <x v="50"/>
    <x v="120"/>
    <x v="7"/>
    <x v="19"/>
    <x v="2582"/>
    <d v="2016-10-29T23:43:54"/>
  </r>
  <r>
    <n v="2583"/>
    <x v="2582"/>
    <s v="Crazy Daisy will become the newest member of the food truck distributors in Kansas City, Missouri."/>
    <n v="1000"/>
    <n v="5"/>
    <x v="2"/>
    <x v="0"/>
    <s v="USD"/>
    <n v="1426526880"/>
    <x v="2583"/>
    <b v="0"/>
    <n v="5"/>
    <x v="1"/>
    <s v="food/food trucks"/>
    <x v="60"/>
    <x v="120"/>
    <x v="7"/>
    <x v="19"/>
    <x v="2583"/>
    <d v="2015-03-16T17:28:00"/>
  </r>
  <r>
    <n v="2584"/>
    <x v="2583"/>
    <s v="Bringing quality food to the masses using local premium ingredients, but at a food truck price!"/>
    <n v="10000"/>
    <n v="0"/>
    <x v="2"/>
    <x v="0"/>
    <s v="USD"/>
    <n v="1434341369"/>
    <x v="2584"/>
    <b v="0"/>
    <n v="0"/>
    <x v="1"/>
    <s v="food/food trucks"/>
    <x v="50"/>
    <x v="121"/>
    <x v="7"/>
    <x v="19"/>
    <x v="2584"/>
    <d v="2015-06-15T04:09:2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x v="2585"/>
    <b v="0"/>
    <n v="1"/>
    <x v="1"/>
    <s v="food/food trucks"/>
    <x v="50"/>
    <x v="73"/>
    <x v="7"/>
    <x v="19"/>
    <x v="2585"/>
    <d v="2014-07-05T23:07:12"/>
  </r>
  <r>
    <n v="2586"/>
    <x v="2585"/>
    <s v="I would like to bring fresh salad and food to the streets of London at a reasonable price."/>
    <n v="3000"/>
    <n v="5"/>
    <x v="2"/>
    <x v="1"/>
    <s v="GBP"/>
    <n v="1451030136"/>
    <x v="2586"/>
    <b v="0"/>
    <n v="1"/>
    <x v="1"/>
    <s v="food/food trucks"/>
    <x v="50"/>
    <x v="144"/>
    <x v="7"/>
    <x v="19"/>
    <x v="2586"/>
    <d v="2015-12-25T07:55:36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x v="2587"/>
    <b v="0"/>
    <n v="6"/>
    <x v="1"/>
    <s v="food/food trucks"/>
    <x v="53"/>
    <x v="1824"/>
    <x v="7"/>
    <x v="19"/>
    <x v="2587"/>
    <d v="2015-12-30T16:12:33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x v="2588"/>
    <b v="0"/>
    <n v="8"/>
    <x v="1"/>
    <s v="food/food trucks"/>
    <x v="65"/>
    <x v="1825"/>
    <x v="7"/>
    <x v="19"/>
    <x v="2588"/>
    <d v="2015-03-31T13:14:00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x v="2589"/>
    <b v="0"/>
    <n v="1"/>
    <x v="1"/>
    <s v="food/food trucks"/>
    <x v="50"/>
    <x v="144"/>
    <x v="7"/>
    <x v="19"/>
    <x v="2589"/>
    <d v="2016-03-23T11:52:07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x v="2590"/>
    <b v="0"/>
    <n v="0"/>
    <x v="1"/>
    <s v="food/food trucks"/>
    <x v="50"/>
    <x v="121"/>
    <x v="7"/>
    <x v="19"/>
    <x v="2590"/>
    <d v="2016-01-26T14:08:17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x v="2591"/>
    <b v="0"/>
    <n v="2"/>
    <x v="1"/>
    <s v="food/food trucks"/>
    <x v="53"/>
    <x v="31"/>
    <x v="7"/>
    <x v="19"/>
    <x v="2591"/>
    <d v="2016-03-13T20:45:24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x v="2592"/>
    <b v="0"/>
    <n v="1"/>
    <x v="1"/>
    <s v="food/food trucks"/>
    <x v="50"/>
    <x v="73"/>
    <x v="7"/>
    <x v="19"/>
    <x v="2592"/>
    <d v="2014-10-05T19:13:41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x v="2593"/>
    <b v="0"/>
    <n v="0"/>
    <x v="1"/>
    <s v="food/food trucks"/>
    <x v="50"/>
    <x v="121"/>
    <x v="7"/>
    <x v="19"/>
    <x v="2593"/>
    <d v="2015-04-25T20:17:06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x v="2594"/>
    <b v="0"/>
    <n v="1"/>
    <x v="1"/>
    <s v="food/food trucks"/>
    <x v="50"/>
    <x v="120"/>
    <x v="7"/>
    <x v="19"/>
    <x v="2594"/>
    <d v="2014-08-07T23:13:48"/>
  </r>
  <r>
    <n v="2595"/>
    <x v="2594"/>
    <s v="Looking to put the best baked goods in Bowling Green on wheels"/>
    <n v="15000"/>
    <n v="1825"/>
    <x v="2"/>
    <x v="0"/>
    <s v="USD"/>
    <n v="1487915500"/>
    <x v="2595"/>
    <b v="0"/>
    <n v="19"/>
    <x v="1"/>
    <s v="food/food trucks"/>
    <x v="81"/>
    <x v="1826"/>
    <x v="7"/>
    <x v="19"/>
    <x v="2595"/>
    <d v="2017-02-24T05:51:40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x v="2596"/>
    <b v="0"/>
    <n v="27"/>
    <x v="1"/>
    <s v="food/food trucks"/>
    <x v="148"/>
    <x v="1827"/>
    <x v="7"/>
    <x v="19"/>
    <x v="2596"/>
    <d v="2014-08-07T15:56:4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x v="2597"/>
    <b v="0"/>
    <n v="7"/>
    <x v="1"/>
    <s v="food/food trucks"/>
    <x v="52"/>
    <x v="1828"/>
    <x v="7"/>
    <x v="19"/>
    <x v="2597"/>
    <d v="2016-06-19T08:11:57"/>
  </r>
  <r>
    <n v="2598"/>
    <x v="2597"/>
    <s v="I'm ready to make Tulsa happy and aware that love and kindness go hand in hand with good food!"/>
    <n v="3000"/>
    <n v="1170"/>
    <x v="2"/>
    <x v="0"/>
    <s v="USD"/>
    <n v="1443039001"/>
    <x v="2598"/>
    <b v="0"/>
    <n v="14"/>
    <x v="1"/>
    <s v="food/food trucks"/>
    <x v="115"/>
    <x v="1829"/>
    <x v="7"/>
    <x v="19"/>
    <x v="2598"/>
    <d v="2015-09-23T20:10:01"/>
  </r>
  <r>
    <n v="2599"/>
    <x v="2598"/>
    <s v="The Empty Ramekins Catering Group is looking for your help to start up in Miami Florida!!!!"/>
    <n v="9041"/>
    <n v="90"/>
    <x v="2"/>
    <x v="0"/>
    <s v="USD"/>
    <n v="1407089147"/>
    <x v="2599"/>
    <b v="0"/>
    <n v="5"/>
    <x v="1"/>
    <s v="food/food trucks"/>
    <x v="60"/>
    <x v="656"/>
    <x v="7"/>
    <x v="19"/>
    <x v="2599"/>
    <d v="2014-08-03T18:05:47"/>
  </r>
  <r>
    <n v="2600"/>
    <x v="2599"/>
    <s v="On Sunday November 8, 2015 our food truck burned to the ground. Please help us get rebuilt."/>
    <n v="50000"/>
    <n v="3466"/>
    <x v="2"/>
    <x v="0"/>
    <s v="USD"/>
    <n v="1458938200"/>
    <x v="2600"/>
    <b v="0"/>
    <n v="30"/>
    <x v="1"/>
    <s v="food/food trucks"/>
    <x v="113"/>
    <x v="1830"/>
    <x v="7"/>
    <x v="19"/>
    <x v="2600"/>
    <d v="2016-03-25T20:36:40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x v="2601"/>
    <b v="1"/>
    <n v="151"/>
    <x v="0"/>
    <s v="technology/space exploration"/>
    <x v="335"/>
    <x v="95"/>
    <x v="2"/>
    <x v="36"/>
    <x v="2601"/>
    <d v="2012-09-13T03:59:00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x v="2602"/>
    <b v="1"/>
    <n v="489"/>
    <x v="0"/>
    <s v="technology/space exploration"/>
    <x v="336"/>
    <x v="1831"/>
    <x v="2"/>
    <x v="36"/>
    <x v="2602"/>
    <d v="2014-11-12T21:20:00"/>
  </r>
  <r>
    <n v="2603"/>
    <x v="2602"/>
    <s v="I will be building a mock space station and simulate living on Mars for two weeks."/>
    <n v="1750"/>
    <n v="1776"/>
    <x v="0"/>
    <x v="0"/>
    <s v="USD"/>
    <n v="1387835654"/>
    <x v="2603"/>
    <b v="1"/>
    <n v="50"/>
    <x v="0"/>
    <s v="technology/space exploration"/>
    <x v="7"/>
    <x v="1832"/>
    <x v="2"/>
    <x v="36"/>
    <x v="2603"/>
    <d v="2013-12-23T21:54:14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x v="2604"/>
    <b v="1"/>
    <n v="321"/>
    <x v="0"/>
    <s v="technology/space exploration"/>
    <x v="3"/>
    <x v="1833"/>
    <x v="2"/>
    <x v="36"/>
    <x v="2604"/>
    <d v="2012-04-29T01:13:43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x v="2605"/>
    <b v="1"/>
    <n v="1762"/>
    <x v="0"/>
    <s v="technology/space exploration"/>
    <x v="13"/>
    <x v="1834"/>
    <x v="2"/>
    <x v="36"/>
    <x v="2605"/>
    <d v="2016-06-17T12:59:50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x v="2606"/>
    <b v="1"/>
    <n v="385"/>
    <x v="0"/>
    <s v="technology/space exploration"/>
    <x v="5"/>
    <x v="1835"/>
    <x v="2"/>
    <x v="36"/>
    <x v="2606"/>
    <d v="2014-04-29T17:06:22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x v="2607"/>
    <b v="1"/>
    <n v="398"/>
    <x v="0"/>
    <s v="technology/space exploration"/>
    <x v="326"/>
    <x v="799"/>
    <x v="2"/>
    <x v="36"/>
    <x v="2607"/>
    <d v="2015-08-12T02:00:00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x v="2608"/>
    <b v="1"/>
    <n v="304"/>
    <x v="0"/>
    <s v="technology/space exploration"/>
    <x v="337"/>
    <x v="1836"/>
    <x v="2"/>
    <x v="36"/>
    <x v="2608"/>
    <d v="2017-03-15T00:00:00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x v="2609"/>
    <b v="1"/>
    <n v="676"/>
    <x v="0"/>
    <s v="technology/space exploration"/>
    <x v="272"/>
    <x v="1837"/>
    <x v="2"/>
    <x v="36"/>
    <x v="2609"/>
    <d v="2012-07-15T05:42:31"/>
  </r>
  <r>
    <n v="2610"/>
    <x v="2609"/>
    <s v="Preserve the telescope that Clyde Tombaugh used to discover Pluto for generations to come!"/>
    <n v="22765"/>
    <n v="32172.66"/>
    <x v="0"/>
    <x v="0"/>
    <s v="USD"/>
    <n v="1471849140"/>
    <x v="2610"/>
    <b v="1"/>
    <n v="577"/>
    <x v="0"/>
    <s v="technology/space exploration"/>
    <x v="48"/>
    <x v="1838"/>
    <x v="2"/>
    <x v="36"/>
    <x v="2610"/>
    <d v="2016-08-22T06:59:00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x v="2611"/>
    <b v="1"/>
    <n v="3663"/>
    <x v="0"/>
    <s v="technology/space exploration"/>
    <x v="338"/>
    <x v="1839"/>
    <x v="2"/>
    <x v="36"/>
    <x v="2611"/>
    <d v="2017-01-02T22:59:00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x v="2612"/>
    <b v="1"/>
    <n v="294"/>
    <x v="0"/>
    <s v="technology/space exploration"/>
    <x v="174"/>
    <x v="700"/>
    <x v="2"/>
    <x v="36"/>
    <x v="2612"/>
    <d v="2015-01-09T03:26:10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x v="2613"/>
    <b v="1"/>
    <n v="28"/>
    <x v="0"/>
    <s v="technology/space exploration"/>
    <x v="7"/>
    <x v="1840"/>
    <x v="2"/>
    <x v="36"/>
    <x v="2613"/>
    <d v="2012-09-21T19:38:14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x v="2614"/>
    <b v="1"/>
    <n v="100"/>
    <x v="0"/>
    <s v="technology/space exploration"/>
    <x v="21"/>
    <x v="1841"/>
    <x v="2"/>
    <x v="36"/>
    <x v="2614"/>
    <d v="2014-04-30T05:00:00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x v="2615"/>
    <b v="0"/>
    <n v="72"/>
    <x v="0"/>
    <s v="technology/space exploration"/>
    <x v="106"/>
    <x v="1842"/>
    <x v="2"/>
    <x v="36"/>
    <x v="2615"/>
    <d v="2016-04-30T12:00:00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x v="2616"/>
    <b v="1"/>
    <n v="238"/>
    <x v="0"/>
    <s v="technology/space exploration"/>
    <x v="41"/>
    <x v="1843"/>
    <x v="2"/>
    <x v="36"/>
    <x v="2616"/>
    <d v="2015-08-25T23:52:09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x v="2617"/>
    <b v="1"/>
    <n v="159"/>
    <x v="0"/>
    <s v="technology/space exploration"/>
    <x v="339"/>
    <x v="1844"/>
    <x v="2"/>
    <x v="36"/>
    <x v="2617"/>
    <d v="2014-10-20T20:59:11"/>
  </r>
  <r>
    <n v="2618"/>
    <x v="2617"/>
    <s v="LTD ED COLLECTIBLE SPACE ART FEAT. ASTRONAUTS"/>
    <n v="15000"/>
    <n v="15808"/>
    <x v="0"/>
    <x v="0"/>
    <s v="USD"/>
    <n v="1449000061"/>
    <x v="2618"/>
    <b v="1"/>
    <n v="77"/>
    <x v="0"/>
    <s v="technology/space exploration"/>
    <x v="2"/>
    <x v="1845"/>
    <x v="2"/>
    <x v="36"/>
    <x v="2618"/>
    <d v="2015-12-01T20:01:01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x v="2619"/>
    <b v="1"/>
    <n v="53"/>
    <x v="0"/>
    <s v="technology/space exploration"/>
    <x v="340"/>
    <x v="1341"/>
    <x v="2"/>
    <x v="36"/>
    <x v="2619"/>
    <d v="2015-10-23T11:00:00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x v="2620"/>
    <b v="1"/>
    <n v="1251"/>
    <x v="0"/>
    <s v="technology/space exploration"/>
    <x v="124"/>
    <x v="1846"/>
    <x v="2"/>
    <x v="36"/>
    <x v="2620"/>
    <d v="2015-10-11T01:00:00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x v="2621"/>
    <b v="1"/>
    <n v="465"/>
    <x v="0"/>
    <s v="technology/space exploration"/>
    <x v="91"/>
    <x v="1847"/>
    <x v="2"/>
    <x v="36"/>
    <x v="2621"/>
    <d v="2015-05-21T17:56:28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x v="2622"/>
    <b v="0"/>
    <n v="74"/>
    <x v="0"/>
    <s v="technology/space exploration"/>
    <x v="26"/>
    <x v="1848"/>
    <x v="2"/>
    <x v="36"/>
    <x v="2622"/>
    <d v="2016-12-30T17:50:1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x v="2623"/>
    <b v="0"/>
    <n v="62"/>
    <x v="0"/>
    <s v="technology/space exploration"/>
    <x v="35"/>
    <x v="1849"/>
    <x v="2"/>
    <x v="36"/>
    <x v="2623"/>
    <d v="2016-12-02T06:09:2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x v="2624"/>
    <b v="0"/>
    <n v="3468"/>
    <x v="0"/>
    <s v="technology/space exploration"/>
    <x v="341"/>
    <x v="905"/>
    <x v="2"/>
    <x v="36"/>
    <x v="2624"/>
    <d v="2012-09-13T10:07:02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x v="2625"/>
    <b v="0"/>
    <n v="52"/>
    <x v="0"/>
    <s v="technology/space exploration"/>
    <x v="342"/>
    <x v="1850"/>
    <x v="2"/>
    <x v="36"/>
    <x v="2625"/>
    <d v="2016-11-09T20:26:48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x v="2626"/>
    <b v="0"/>
    <n v="50"/>
    <x v="0"/>
    <s v="technology/space exploration"/>
    <x v="20"/>
    <x v="150"/>
    <x v="2"/>
    <x v="36"/>
    <x v="2626"/>
    <d v="2015-06-03T15:04:29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x v="2627"/>
    <b v="0"/>
    <n v="45"/>
    <x v="0"/>
    <s v="technology/space exploration"/>
    <x v="343"/>
    <x v="1851"/>
    <x v="2"/>
    <x v="36"/>
    <x v="2627"/>
    <d v="2015-11-26T20:54:21"/>
  </r>
  <r>
    <n v="2628"/>
    <x v="2627"/>
    <s v="A high school freshman is sending pie into space and you can be a part of it.  GO SCIENCE!!!"/>
    <n v="839"/>
    <n v="926"/>
    <x v="0"/>
    <x v="0"/>
    <s v="USD"/>
    <n v="1417389067"/>
    <x v="2628"/>
    <b v="0"/>
    <n v="21"/>
    <x v="0"/>
    <s v="technology/space exploration"/>
    <x v="5"/>
    <x v="1852"/>
    <x v="2"/>
    <x v="36"/>
    <x v="2628"/>
    <d v="2014-11-30T23:11:07"/>
  </r>
  <r>
    <n v="2629"/>
    <x v="2628"/>
    <s v="The first international contest to let students shape the future of interstellar travel."/>
    <n v="5000"/>
    <n v="6387"/>
    <x v="0"/>
    <x v="1"/>
    <s v="GBP"/>
    <n v="1431608122"/>
    <x v="2629"/>
    <b v="0"/>
    <n v="100"/>
    <x v="0"/>
    <s v="technology/space exploration"/>
    <x v="30"/>
    <x v="1853"/>
    <x v="2"/>
    <x v="36"/>
    <x v="2629"/>
    <d v="2015-05-14T12:55:22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x v="2630"/>
    <b v="0"/>
    <n v="81"/>
    <x v="0"/>
    <s v="technology/space exploration"/>
    <x v="137"/>
    <x v="1854"/>
    <x v="2"/>
    <x v="36"/>
    <x v="2630"/>
    <d v="2016-06-30T10:00:00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x v="2631"/>
    <b v="0"/>
    <n v="286"/>
    <x v="0"/>
    <s v="technology/space exploration"/>
    <x v="41"/>
    <x v="1855"/>
    <x v="2"/>
    <x v="36"/>
    <x v="2631"/>
    <d v="2015-08-30T04:03:47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x v="2632"/>
    <b v="0"/>
    <n v="42"/>
    <x v="0"/>
    <s v="technology/space exploration"/>
    <x v="0"/>
    <x v="1856"/>
    <x v="2"/>
    <x v="36"/>
    <x v="2632"/>
    <d v="2016-05-29T01:28:59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x v="2633"/>
    <b v="0"/>
    <n v="199"/>
    <x v="0"/>
    <s v="technology/space exploration"/>
    <x v="255"/>
    <x v="1857"/>
    <x v="2"/>
    <x v="36"/>
    <x v="2633"/>
    <d v="2014-02-27T23:00:00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x v="2634"/>
    <b v="0"/>
    <n v="25"/>
    <x v="0"/>
    <s v="technology/space exploration"/>
    <x v="6"/>
    <x v="1858"/>
    <x v="2"/>
    <x v="36"/>
    <x v="2634"/>
    <d v="2016-09-29T15:45:21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x v="2635"/>
    <b v="0"/>
    <n v="84"/>
    <x v="0"/>
    <s v="technology/space exploration"/>
    <x v="8"/>
    <x v="1859"/>
    <x v="2"/>
    <x v="36"/>
    <x v="2635"/>
    <d v="2015-03-09T21:49:21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x v="2636"/>
    <b v="0"/>
    <n v="50"/>
    <x v="0"/>
    <s v="technology/space exploration"/>
    <x v="229"/>
    <x v="1860"/>
    <x v="2"/>
    <x v="36"/>
    <x v="2636"/>
    <d v="2016-10-16T01:00:00"/>
  </r>
  <r>
    <n v="2637"/>
    <x v="2636"/>
    <s v="Help us collect the data to solve the mystery of the century: Is light slowing down?"/>
    <n v="500"/>
    <n v="831"/>
    <x v="0"/>
    <x v="0"/>
    <s v="USD"/>
    <n v="1476277875"/>
    <x v="2637"/>
    <b v="0"/>
    <n v="26"/>
    <x v="0"/>
    <s v="technology/space exploration"/>
    <x v="183"/>
    <x v="1861"/>
    <x v="2"/>
    <x v="36"/>
    <x v="2637"/>
    <d v="2016-10-12T13:11:15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x v="2638"/>
    <b v="0"/>
    <n v="14"/>
    <x v="0"/>
    <s v="technology/space exploration"/>
    <x v="21"/>
    <x v="1862"/>
    <x v="2"/>
    <x v="36"/>
    <x v="2638"/>
    <d v="2015-01-15T21:54:55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x v="2639"/>
    <b v="0"/>
    <n v="49"/>
    <x v="0"/>
    <s v="technology/space exploration"/>
    <x v="344"/>
    <x v="1863"/>
    <x v="2"/>
    <x v="36"/>
    <x v="2639"/>
    <d v="2015-02-19T20:45:48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x v="2640"/>
    <b v="0"/>
    <n v="69"/>
    <x v="0"/>
    <s v="technology/space exploration"/>
    <x v="6"/>
    <x v="1864"/>
    <x v="2"/>
    <x v="36"/>
    <x v="2640"/>
    <d v="2015-06-08T03:51:14"/>
  </r>
  <r>
    <n v="2641"/>
    <x v="2640"/>
    <s v="Building a Flying saucer that has Artificial Intelligent made from sea shell."/>
    <n v="1500"/>
    <n v="15"/>
    <x v="2"/>
    <x v="0"/>
    <s v="USD"/>
    <n v="1410811740"/>
    <x v="2641"/>
    <b v="0"/>
    <n v="1"/>
    <x v="1"/>
    <s v="technology/space exploration"/>
    <x v="60"/>
    <x v="2"/>
    <x v="2"/>
    <x v="36"/>
    <x v="2641"/>
    <d v="2014-09-15T20:09:00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x v="2642"/>
    <b v="0"/>
    <n v="0"/>
    <x v="1"/>
    <s v="technology/space exploration"/>
    <x v="50"/>
    <x v="121"/>
    <x v="2"/>
    <x v="36"/>
    <x v="2642"/>
    <d v="2016-07-15T06:57:00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x v="2643"/>
    <b v="1"/>
    <n v="1501"/>
    <x v="1"/>
    <s v="technology/space exploration"/>
    <x v="122"/>
    <x v="1865"/>
    <x v="2"/>
    <x v="36"/>
    <x v="2643"/>
    <d v="2016-12-21T07:59:00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x v="2644"/>
    <b v="1"/>
    <n v="52"/>
    <x v="1"/>
    <s v="technology/space exploration"/>
    <x v="53"/>
    <x v="1866"/>
    <x v="2"/>
    <x v="36"/>
    <x v="2644"/>
    <d v="2017-03-10T19:00:35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x v="2645"/>
    <b v="1"/>
    <n v="23"/>
    <x v="1"/>
    <s v="technology/space exploration"/>
    <x v="57"/>
    <x v="1867"/>
    <x v="2"/>
    <x v="36"/>
    <x v="2645"/>
    <d v="2014-11-08T21:13:23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x v="2646"/>
    <b v="1"/>
    <n v="535"/>
    <x v="1"/>
    <s v="technology/space exploration"/>
    <x v="59"/>
    <x v="1868"/>
    <x v="2"/>
    <x v="36"/>
    <x v="2646"/>
    <d v="2015-09-09T07:31:09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x v="2647"/>
    <b v="0"/>
    <n v="3"/>
    <x v="1"/>
    <s v="technology/space exploration"/>
    <x v="60"/>
    <x v="1028"/>
    <x v="2"/>
    <x v="36"/>
    <x v="2647"/>
    <d v="2015-08-14T06:16:59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x v="2648"/>
    <b v="0"/>
    <n v="6"/>
    <x v="1"/>
    <s v="technology/space exploration"/>
    <x v="60"/>
    <x v="1869"/>
    <x v="2"/>
    <x v="36"/>
    <x v="2648"/>
    <d v="2016-03-09T17:09:20"/>
  </r>
  <r>
    <n v="2649"/>
    <x v="2648"/>
    <s v="They have launched a Kickstarter."/>
    <n v="125000"/>
    <n v="124"/>
    <x v="1"/>
    <x v="0"/>
    <s v="USD"/>
    <n v="1454370941"/>
    <x v="2649"/>
    <b v="0"/>
    <n v="3"/>
    <x v="1"/>
    <s v="technology/space exploration"/>
    <x v="50"/>
    <x v="1870"/>
    <x v="2"/>
    <x v="36"/>
    <x v="2649"/>
    <d v="2016-02-01T23:55:41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x v="2650"/>
    <b v="0"/>
    <n v="5"/>
    <x v="1"/>
    <s v="technology/space exploration"/>
    <x v="60"/>
    <x v="1871"/>
    <x v="2"/>
    <x v="36"/>
    <x v="2650"/>
    <d v="2016-12-21T14:59:03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x v="2651"/>
    <b v="0"/>
    <n v="17"/>
    <x v="1"/>
    <s v="technology/space exploration"/>
    <x v="53"/>
    <x v="1872"/>
    <x v="2"/>
    <x v="36"/>
    <x v="2651"/>
    <d v="2015-12-17T19:20:09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x v="2652"/>
    <b v="0"/>
    <n v="11"/>
    <x v="1"/>
    <s v="technology/space exploration"/>
    <x v="60"/>
    <x v="1873"/>
    <x v="2"/>
    <x v="36"/>
    <x v="2652"/>
    <d v="2014-12-10T03:48:45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x v="2653"/>
    <b v="0"/>
    <n v="70"/>
    <x v="1"/>
    <s v="technology/space exploration"/>
    <x v="81"/>
    <x v="1874"/>
    <x v="2"/>
    <x v="36"/>
    <x v="2653"/>
    <d v="2014-06-13T04:00:00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x v="2654"/>
    <b v="0"/>
    <n v="6"/>
    <x v="1"/>
    <s v="technology/space exploration"/>
    <x v="50"/>
    <x v="434"/>
    <x v="2"/>
    <x v="36"/>
    <x v="2654"/>
    <d v="2015-04-21T13:25:26"/>
  </r>
  <r>
    <n v="2655"/>
    <x v="2654"/>
    <s v="Thank you for your support!"/>
    <n v="15000"/>
    <n v="3155"/>
    <x v="1"/>
    <x v="0"/>
    <s v="USD"/>
    <n v="1455048000"/>
    <x v="2655"/>
    <b v="0"/>
    <n v="43"/>
    <x v="1"/>
    <s v="technology/space exploration"/>
    <x v="70"/>
    <x v="1875"/>
    <x v="2"/>
    <x v="36"/>
    <x v="2655"/>
    <d v="2016-02-09T20:00:00"/>
  </r>
  <r>
    <n v="2656"/>
    <x v="2655"/>
    <s v="MoonWatcher will be bringing the Moon closer to all of us."/>
    <n v="150000"/>
    <n v="17155"/>
    <x v="1"/>
    <x v="0"/>
    <s v="USD"/>
    <n v="1489345200"/>
    <x v="2656"/>
    <b v="0"/>
    <n v="152"/>
    <x v="1"/>
    <s v="technology/space exploration"/>
    <x v="57"/>
    <x v="1876"/>
    <x v="2"/>
    <x v="36"/>
    <x v="2656"/>
    <d v="2017-03-12T19:00:00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x v="2657"/>
    <b v="0"/>
    <n v="59"/>
    <x v="1"/>
    <s v="technology/space exploration"/>
    <x v="118"/>
    <x v="1877"/>
    <x v="2"/>
    <x v="36"/>
    <x v="2657"/>
    <d v="2016-08-03T01:30:00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x v="2658"/>
    <b v="0"/>
    <n v="4"/>
    <x v="1"/>
    <s v="technology/space exploration"/>
    <x v="50"/>
    <x v="1878"/>
    <x v="2"/>
    <x v="36"/>
    <x v="2658"/>
    <d v="2016-07-30T21:13:14"/>
  </r>
  <r>
    <n v="2659"/>
    <x v="2658"/>
    <s v="test"/>
    <n v="49000"/>
    <n v="1333"/>
    <x v="1"/>
    <x v="0"/>
    <s v="USD"/>
    <n v="1429321210"/>
    <x v="2659"/>
    <b v="0"/>
    <n v="10"/>
    <x v="1"/>
    <s v="technology/space exploration"/>
    <x v="56"/>
    <x v="1879"/>
    <x v="2"/>
    <x v="36"/>
    <x v="2659"/>
    <d v="2015-04-18T01:40:10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x v="2660"/>
    <b v="0"/>
    <n v="5"/>
    <x v="1"/>
    <s v="technology/space exploration"/>
    <x v="50"/>
    <x v="1880"/>
    <x v="2"/>
    <x v="36"/>
    <x v="2660"/>
    <d v="2015-11-24T18:06:58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x v="2661"/>
    <b v="0"/>
    <n v="60"/>
    <x v="0"/>
    <s v="technology/makerspaces"/>
    <x v="33"/>
    <x v="1881"/>
    <x v="2"/>
    <x v="37"/>
    <x v="2661"/>
    <d v="2013-10-25T23:00:10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x v="2662"/>
    <b v="0"/>
    <n v="80"/>
    <x v="0"/>
    <s v="technology/makerspaces"/>
    <x v="13"/>
    <x v="1882"/>
    <x v="2"/>
    <x v="37"/>
    <x v="2662"/>
    <d v="2015-08-21T17:55:13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x v="2663"/>
    <b v="0"/>
    <n v="56"/>
    <x v="0"/>
    <s v="technology/makerspaces"/>
    <x v="2"/>
    <x v="1883"/>
    <x v="2"/>
    <x v="37"/>
    <x v="2663"/>
    <d v="2015-09-04T15:00:00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x v="2664"/>
    <b v="0"/>
    <n v="104"/>
    <x v="0"/>
    <s v="technology/makerspaces"/>
    <x v="33"/>
    <x v="1884"/>
    <x v="2"/>
    <x v="37"/>
    <x v="2664"/>
    <d v="2015-12-09T06:59:00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x v="2665"/>
    <b v="0"/>
    <n v="46"/>
    <x v="0"/>
    <s v="technology/makerspaces"/>
    <x v="4"/>
    <x v="1885"/>
    <x v="2"/>
    <x v="37"/>
    <x v="2665"/>
    <d v="2015-05-04T21:29:34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x v="2666"/>
    <b v="0"/>
    <n v="206"/>
    <x v="0"/>
    <s v="technology/makerspaces"/>
    <x v="175"/>
    <x v="1886"/>
    <x v="2"/>
    <x v="37"/>
    <x v="2666"/>
    <d v="2015-09-25T21:00:00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x v="2667"/>
    <b v="0"/>
    <n v="18"/>
    <x v="0"/>
    <s v="technology/makerspaces"/>
    <x v="38"/>
    <x v="1887"/>
    <x v="2"/>
    <x v="37"/>
    <x v="2667"/>
    <d v="2016-02-10T22:13:36"/>
  </r>
  <r>
    <n v="2668"/>
    <x v="2667"/>
    <s v="Creativity on the go! |_x000a_CrÃ©ativitÃ© en mouvement !"/>
    <n v="1000"/>
    <n v="1707"/>
    <x v="0"/>
    <x v="5"/>
    <s v="CAD"/>
    <n v="1447079520"/>
    <x v="2668"/>
    <b v="0"/>
    <n v="28"/>
    <x v="0"/>
    <s v="technology/makerspaces"/>
    <x v="193"/>
    <x v="1888"/>
    <x v="2"/>
    <x v="37"/>
    <x v="2668"/>
    <d v="2015-11-09T14:32:00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x v="2669"/>
    <b v="0"/>
    <n v="11"/>
    <x v="0"/>
    <s v="technology/makerspaces"/>
    <x v="105"/>
    <x v="1889"/>
    <x v="2"/>
    <x v="37"/>
    <x v="2669"/>
    <d v="2016-01-10T00:51:36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x v="2670"/>
    <b v="1"/>
    <n v="60"/>
    <x v="1"/>
    <s v="technology/makerspaces"/>
    <x v="52"/>
    <x v="1890"/>
    <x v="2"/>
    <x v="37"/>
    <x v="2670"/>
    <d v="2014-07-29T00:29:40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x v="2671"/>
    <b v="1"/>
    <n v="84"/>
    <x v="1"/>
    <s v="technology/makerspaces"/>
    <x v="57"/>
    <x v="1891"/>
    <x v="2"/>
    <x v="37"/>
    <x v="2671"/>
    <d v="2014-12-19T19:38:00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x v="2672"/>
    <b v="1"/>
    <n v="47"/>
    <x v="1"/>
    <s v="technology/makerspaces"/>
    <x v="69"/>
    <x v="1892"/>
    <x v="2"/>
    <x v="37"/>
    <x v="2672"/>
    <d v="2015-12-28T06:00:00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x v="2673"/>
    <b v="1"/>
    <n v="66"/>
    <x v="1"/>
    <s v="technology/makerspaces"/>
    <x v="58"/>
    <x v="1893"/>
    <x v="2"/>
    <x v="37"/>
    <x v="2673"/>
    <d v="2014-10-29T22:45:00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x v="2674"/>
    <b v="1"/>
    <n v="171"/>
    <x v="1"/>
    <s v="technology/makerspaces"/>
    <x v="163"/>
    <x v="1894"/>
    <x v="2"/>
    <x v="37"/>
    <x v="2674"/>
    <d v="2016-07-05T04:59:00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x v="2675"/>
    <b v="1"/>
    <n v="29"/>
    <x v="1"/>
    <s v="technology/makerspaces"/>
    <x v="59"/>
    <x v="1895"/>
    <x v="2"/>
    <x v="37"/>
    <x v="2675"/>
    <d v="2014-11-10T21:34:49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x v="2676"/>
    <b v="0"/>
    <n v="9"/>
    <x v="1"/>
    <s v="technology/makerspaces"/>
    <x v="119"/>
    <x v="1896"/>
    <x v="2"/>
    <x v="37"/>
    <x v="2676"/>
    <d v="2016-05-22T14:59:34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x v="2677"/>
    <b v="0"/>
    <n v="27"/>
    <x v="1"/>
    <s v="technology/makerspaces"/>
    <x v="82"/>
    <x v="1897"/>
    <x v="2"/>
    <x v="37"/>
    <x v="2677"/>
    <d v="2014-07-03T00:42:23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x v="2678"/>
    <b v="0"/>
    <n v="2"/>
    <x v="1"/>
    <s v="technology/makerspaces"/>
    <x v="50"/>
    <x v="1898"/>
    <x v="2"/>
    <x v="37"/>
    <x v="2678"/>
    <d v="2015-09-24T19:09:25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x v="2679"/>
    <b v="0"/>
    <n v="3"/>
    <x v="1"/>
    <s v="technology/makerspaces"/>
    <x v="50"/>
    <x v="878"/>
    <x v="2"/>
    <x v="37"/>
    <x v="2679"/>
    <d v="2015-02-28T00:01:34"/>
  </r>
  <r>
    <n v="2680"/>
    <x v="2679"/>
    <s v="iHeartPillow, Connecting loved ones"/>
    <n v="32000"/>
    <n v="276"/>
    <x v="2"/>
    <x v="3"/>
    <s v="EUR"/>
    <n v="1459915491"/>
    <x v="2680"/>
    <b v="0"/>
    <n v="4"/>
    <x v="1"/>
    <s v="technology/makerspaces"/>
    <x v="60"/>
    <x v="159"/>
    <x v="2"/>
    <x v="37"/>
    <x v="2680"/>
    <d v="2016-04-06T04:04:51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x v="2681"/>
    <b v="0"/>
    <n v="2"/>
    <x v="1"/>
    <s v="food/food trucks"/>
    <x v="60"/>
    <x v="440"/>
    <x v="7"/>
    <x v="19"/>
    <x v="2681"/>
    <d v="2014-07-10T21:29:10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x v="2682"/>
    <b v="0"/>
    <n v="20"/>
    <x v="1"/>
    <s v="food/food trucks"/>
    <x v="58"/>
    <x v="1899"/>
    <x v="7"/>
    <x v="19"/>
    <x v="2682"/>
    <d v="2014-11-22T05:59:00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x v="2683"/>
    <b v="0"/>
    <n v="3"/>
    <x v="1"/>
    <s v="food/food trucks"/>
    <x v="50"/>
    <x v="1028"/>
    <x v="7"/>
    <x v="19"/>
    <x v="2683"/>
    <d v="2015-03-01T18:07:20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x v="2684"/>
    <b v="0"/>
    <n v="4"/>
    <x v="1"/>
    <s v="food/food trucks"/>
    <x v="60"/>
    <x v="438"/>
    <x v="7"/>
    <x v="19"/>
    <x v="2684"/>
    <d v="2014-08-09T21:57:05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x v="2685"/>
    <b v="0"/>
    <n v="1"/>
    <x v="1"/>
    <s v="food/food trucks"/>
    <x v="50"/>
    <x v="119"/>
    <x v="7"/>
    <x v="19"/>
    <x v="2685"/>
    <d v="2015-04-27T15:42:10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x v="2686"/>
    <b v="0"/>
    <n v="0"/>
    <x v="1"/>
    <s v="food/food trucks"/>
    <x v="50"/>
    <x v="121"/>
    <x v="7"/>
    <x v="19"/>
    <x v="2686"/>
    <d v="2014-09-30T23:23:43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x v="2687"/>
    <b v="0"/>
    <n v="0"/>
    <x v="1"/>
    <s v="food/food trucks"/>
    <x v="50"/>
    <x v="121"/>
    <x v="7"/>
    <x v="19"/>
    <x v="2687"/>
    <d v="2015-06-29T15:21:58"/>
  </r>
  <r>
    <n v="2688"/>
    <x v="2687"/>
    <s v="The amazing gourmet Mac N Cheez Food Truck Campaigne!"/>
    <n v="50000"/>
    <n v="74"/>
    <x v="2"/>
    <x v="0"/>
    <s v="USD"/>
    <n v="1424746800"/>
    <x v="2688"/>
    <b v="0"/>
    <n v="14"/>
    <x v="1"/>
    <s v="food/food trucks"/>
    <x v="50"/>
    <x v="1900"/>
    <x v="7"/>
    <x v="19"/>
    <x v="2688"/>
    <d v="2015-02-24T03:00:00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x v="2689"/>
    <b v="0"/>
    <n v="1"/>
    <x v="1"/>
    <s v="food/food trucks"/>
    <x v="50"/>
    <x v="120"/>
    <x v="7"/>
    <x v="19"/>
    <x v="2689"/>
    <d v="2016-07-30T23:04:50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x v="2690"/>
    <b v="0"/>
    <n v="118"/>
    <x v="1"/>
    <s v="food/food trucks"/>
    <x v="57"/>
    <x v="1901"/>
    <x v="7"/>
    <x v="19"/>
    <x v="2690"/>
    <d v="2015-06-03T02:31:16"/>
  </r>
  <r>
    <n v="2691"/>
    <x v="2690"/>
    <s v="A Great New local Food Truck serving up ethnic fusion inspired eats in Ottawa."/>
    <n v="65000"/>
    <n v="35"/>
    <x v="2"/>
    <x v="5"/>
    <s v="CAD"/>
    <n v="1431278557"/>
    <x v="2691"/>
    <b v="0"/>
    <n v="2"/>
    <x v="1"/>
    <s v="food/food trucks"/>
    <x v="50"/>
    <x v="827"/>
    <x v="7"/>
    <x v="19"/>
    <x v="2691"/>
    <d v="2015-05-10T17:22:37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x v="2692"/>
    <b v="0"/>
    <n v="1"/>
    <x v="1"/>
    <s v="food/food trucks"/>
    <x v="60"/>
    <x v="380"/>
    <x v="7"/>
    <x v="19"/>
    <x v="2692"/>
    <d v="2015-03-25T07:01:00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x v="2693"/>
    <b v="0"/>
    <n v="3"/>
    <x v="1"/>
    <s v="food/food trucks"/>
    <x v="60"/>
    <x v="140"/>
    <x v="7"/>
    <x v="19"/>
    <x v="2693"/>
    <d v="2014-08-13T03:19:26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x v="2694"/>
    <b v="0"/>
    <n v="1"/>
    <x v="1"/>
    <s v="food/food trucks"/>
    <x v="50"/>
    <x v="120"/>
    <x v="7"/>
    <x v="19"/>
    <x v="2694"/>
    <d v="2014-09-26T03:22:19"/>
  </r>
  <r>
    <n v="2695"/>
    <x v="2694"/>
    <s v="I am creating food magic on the go! Amazing food isn't just for sitdown restaraunts anymore!"/>
    <n v="15000"/>
    <n v="71"/>
    <x v="2"/>
    <x v="0"/>
    <s v="USD"/>
    <n v="1428981718"/>
    <x v="2695"/>
    <b v="0"/>
    <n v="3"/>
    <x v="1"/>
    <s v="food/food trucks"/>
    <x v="50"/>
    <x v="1902"/>
    <x v="7"/>
    <x v="19"/>
    <x v="2695"/>
    <d v="2015-04-14T03:21:58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x v="2696"/>
    <b v="0"/>
    <n v="38"/>
    <x v="1"/>
    <s v="food/food trucks"/>
    <x v="52"/>
    <x v="1903"/>
    <x v="7"/>
    <x v="19"/>
    <x v="2696"/>
    <d v="2014-12-25T20:16:00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x v="2697"/>
    <b v="0"/>
    <n v="52"/>
    <x v="1"/>
    <s v="food/food trucks"/>
    <x v="73"/>
    <x v="1904"/>
    <x v="7"/>
    <x v="19"/>
    <x v="2697"/>
    <d v="2015-08-02T22:00:00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x v="2698"/>
    <b v="0"/>
    <n v="2"/>
    <x v="1"/>
    <s v="food/food trucks"/>
    <x v="50"/>
    <x v="1905"/>
    <x v="7"/>
    <x v="19"/>
    <x v="2698"/>
    <d v="2014-06-27T21:33:28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x v="2699"/>
    <b v="0"/>
    <n v="0"/>
    <x v="1"/>
    <s v="food/food trucks"/>
    <x v="50"/>
    <x v="121"/>
    <x v="7"/>
    <x v="19"/>
    <x v="2699"/>
    <d v="2014-08-08T21:31:03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x v="2700"/>
    <b v="0"/>
    <n v="4"/>
    <x v="1"/>
    <s v="food/food trucks"/>
    <x v="60"/>
    <x v="827"/>
    <x v="7"/>
    <x v="19"/>
    <x v="2700"/>
    <d v="2014-09-18T20:59:32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x v="2701"/>
    <b v="0"/>
    <n v="46"/>
    <x v="1"/>
    <s v="theater/spaces"/>
    <x v="132"/>
    <x v="783"/>
    <x v="1"/>
    <x v="38"/>
    <x v="2701"/>
    <d v="2017-04-07T17:35:34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x v="2702"/>
    <b v="1"/>
    <n v="26"/>
    <x v="1"/>
    <s v="theater/spaces"/>
    <x v="122"/>
    <x v="1906"/>
    <x v="1"/>
    <x v="38"/>
    <x v="2702"/>
    <d v="2017-04-05T18:14:37"/>
  </r>
  <r>
    <n v="2703"/>
    <x v="2702"/>
    <s v="Â¡Tu nuevo espacio cultural multidisciplinario en el centro de Pachuca, Hidalgo"/>
    <n v="40000"/>
    <n v="41500"/>
    <x v="3"/>
    <x v="14"/>
    <s v="MXN"/>
    <n v="1490196830"/>
    <x v="2703"/>
    <b v="0"/>
    <n v="45"/>
    <x v="1"/>
    <s v="theater/spaces"/>
    <x v="3"/>
    <x v="1907"/>
    <x v="1"/>
    <x v="38"/>
    <x v="2703"/>
    <d v="2017-03-22T15:33:50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x v="2704"/>
    <b v="0"/>
    <n v="7"/>
    <x v="1"/>
    <s v="theater/spaces"/>
    <x v="52"/>
    <x v="1908"/>
    <x v="1"/>
    <x v="38"/>
    <x v="2704"/>
    <d v="2017-04-05T19:41:54"/>
  </r>
  <r>
    <n v="2705"/>
    <x v="2704"/>
    <s v="Help light the lights at the historic Fischer Theatre in Danville, IL."/>
    <n v="16500"/>
    <n v="1739"/>
    <x v="3"/>
    <x v="0"/>
    <s v="USD"/>
    <n v="1490389158"/>
    <x v="2705"/>
    <b v="0"/>
    <n v="8"/>
    <x v="1"/>
    <s v="theater/spaces"/>
    <x v="57"/>
    <x v="1909"/>
    <x v="1"/>
    <x v="38"/>
    <x v="2705"/>
    <d v="2017-03-24T20:59:1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x v="2706"/>
    <b v="1"/>
    <n v="263"/>
    <x v="0"/>
    <s v="theater/spaces"/>
    <x v="20"/>
    <x v="1910"/>
    <x v="1"/>
    <x v="38"/>
    <x v="2706"/>
    <d v="2014-10-16T06:59:00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x v="2707"/>
    <b v="1"/>
    <n v="394"/>
    <x v="0"/>
    <s v="theater/spaces"/>
    <x v="345"/>
    <x v="423"/>
    <x v="1"/>
    <x v="38"/>
    <x v="2707"/>
    <d v="2013-05-27T06:59:00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x v="2708"/>
    <b v="1"/>
    <n v="1049"/>
    <x v="0"/>
    <s v="theater/spaces"/>
    <x v="145"/>
    <x v="1911"/>
    <x v="1"/>
    <x v="38"/>
    <x v="2708"/>
    <d v="2016-07-21T16:45:26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x v="2709"/>
    <b v="1"/>
    <n v="308"/>
    <x v="0"/>
    <s v="theater/spaces"/>
    <x v="21"/>
    <x v="1912"/>
    <x v="1"/>
    <x v="38"/>
    <x v="2709"/>
    <d v="2016-10-04T03:59:00"/>
  </r>
  <r>
    <n v="2710"/>
    <x v="2709"/>
    <s v="Building Brooklyn's own creative venue for circus, theater and events of all types."/>
    <n v="60000"/>
    <n v="92340.21"/>
    <x v="0"/>
    <x v="0"/>
    <s v="USD"/>
    <n v="1407549600"/>
    <x v="2710"/>
    <b v="1"/>
    <n v="1088"/>
    <x v="0"/>
    <s v="theater/spaces"/>
    <x v="224"/>
    <x v="1913"/>
    <x v="1"/>
    <x v="38"/>
    <x v="2710"/>
    <d v="2014-08-09T02:00:00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x v="2711"/>
    <b v="1"/>
    <n v="73"/>
    <x v="0"/>
    <s v="theater/spaces"/>
    <x v="7"/>
    <x v="1914"/>
    <x v="1"/>
    <x v="38"/>
    <x v="2711"/>
    <d v="2014-06-20T22:01:00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x v="2712"/>
    <b v="1"/>
    <n v="143"/>
    <x v="0"/>
    <s v="theater/spaces"/>
    <x v="26"/>
    <x v="1915"/>
    <x v="1"/>
    <x v="38"/>
    <x v="2712"/>
    <d v="2013-07-13T18:00:00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x v="2713"/>
    <b v="1"/>
    <n v="1420"/>
    <x v="0"/>
    <s v="theater/spaces"/>
    <x v="21"/>
    <x v="1694"/>
    <x v="1"/>
    <x v="38"/>
    <x v="2713"/>
    <d v="2015-12-24T15:41:24"/>
  </r>
  <r>
    <n v="2714"/>
    <x v="2713"/>
    <s v="The Crane will be the new home for independent theater in Northeast Minneapolis"/>
    <n v="25000"/>
    <n v="29089"/>
    <x v="0"/>
    <x v="0"/>
    <s v="USD"/>
    <n v="1476486000"/>
    <x v="2714"/>
    <b v="1"/>
    <n v="305"/>
    <x v="0"/>
    <s v="theater/spaces"/>
    <x v="31"/>
    <x v="1916"/>
    <x v="1"/>
    <x v="38"/>
    <x v="2714"/>
    <d v="2016-10-14T23:00:00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x v="2715"/>
    <b v="1"/>
    <n v="551"/>
    <x v="0"/>
    <s v="theater/spaces"/>
    <x v="213"/>
    <x v="1917"/>
    <x v="1"/>
    <x v="38"/>
    <x v="2715"/>
    <d v="2016-02-21T09:33:4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x v="2716"/>
    <b v="1"/>
    <n v="187"/>
    <x v="0"/>
    <s v="theater/spaces"/>
    <x v="28"/>
    <x v="1085"/>
    <x v="1"/>
    <x v="38"/>
    <x v="2716"/>
    <d v="2015-10-08T07:59:53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x v="2717"/>
    <b v="1"/>
    <n v="325"/>
    <x v="0"/>
    <s v="theater/spaces"/>
    <x v="28"/>
    <x v="1918"/>
    <x v="1"/>
    <x v="38"/>
    <x v="2717"/>
    <d v="2014-12-06T22:57:29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x v="2718"/>
    <b v="1"/>
    <n v="148"/>
    <x v="0"/>
    <s v="theater/spaces"/>
    <x v="3"/>
    <x v="1919"/>
    <x v="1"/>
    <x v="38"/>
    <x v="2718"/>
    <d v="2016-05-03T23:00:00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x v="2719"/>
    <b v="0"/>
    <n v="69"/>
    <x v="0"/>
    <s v="theater/spaces"/>
    <x v="15"/>
    <x v="1920"/>
    <x v="1"/>
    <x v="38"/>
    <x v="2719"/>
    <d v="2016-04-17T23:44:54"/>
  </r>
  <r>
    <n v="2720"/>
    <x v="2719"/>
    <s v="An improv, sketch and experimental comedy and cocktail venue in downtown Grand Rapids, Michigan"/>
    <n v="25000"/>
    <n v="29531"/>
    <x v="0"/>
    <x v="0"/>
    <s v="USD"/>
    <n v="1478866253"/>
    <x v="2720"/>
    <b v="0"/>
    <n v="173"/>
    <x v="0"/>
    <s v="theater/spaces"/>
    <x v="90"/>
    <x v="1921"/>
    <x v="1"/>
    <x v="38"/>
    <x v="2720"/>
    <d v="2016-11-11T12:10:53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x v="2721"/>
    <b v="0"/>
    <n v="269"/>
    <x v="0"/>
    <s v="technology/hardware"/>
    <x v="346"/>
    <x v="291"/>
    <x v="2"/>
    <x v="30"/>
    <x v="2721"/>
    <d v="2013-09-06T19:00:0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x v="2722"/>
    <b v="0"/>
    <n v="185"/>
    <x v="0"/>
    <s v="technology/hardware"/>
    <x v="169"/>
    <x v="1922"/>
    <x v="2"/>
    <x v="30"/>
    <x v="2722"/>
    <d v="2017-01-29T20:34:13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x v="2723"/>
    <b v="0"/>
    <n v="176"/>
    <x v="0"/>
    <s v="technology/hardware"/>
    <x v="49"/>
    <x v="1923"/>
    <x v="2"/>
    <x v="30"/>
    <x v="2723"/>
    <d v="2014-12-31T21:08:08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x v="2724"/>
    <b v="0"/>
    <n v="1019"/>
    <x v="0"/>
    <s v="technology/hardware"/>
    <x v="347"/>
    <x v="1924"/>
    <x v="2"/>
    <x v="30"/>
    <x v="2724"/>
    <d v="2015-08-15T07:50:59"/>
  </r>
  <r>
    <n v="2725"/>
    <x v="2724"/>
    <s v="Best Net Zero energy solution for new or existing house (no more heating or electricity bills)."/>
    <n v="40000"/>
    <n v="57817"/>
    <x v="0"/>
    <x v="5"/>
    <s v="CAD"/>
    <n v="1488390735"/>
    <x v="2725"/>
    <b v="0"/>
    <n v="113"/>
    <x v="0"/>
    <s v="technology/hardware"/>
    <x v="14"/>
    <x v="1925"/>
    <x v="2"/>
    <x v="30"/>
    <x v="2725"/>
    <d v="2017-03-01T17:52:15"/>
  </r>
  <r>
    <n v="2726"/>
    <x v="2725"/>
    <s v="Krimston TWO: iPhone Dual SIM Case"/>
    <n v="100000"/>
    <n v="105745"/>
    <x v="0"/>
    <x v="0"/>
    <s v="USD"/>
    <n v="1461333311"/>
    <x v="2726"/>
    <b v="0"/>
    <n v="404"/>
    <x v="0"/>
    <s v="technology/hardware"/>
    <x v="6"/>
    <x v="1926"/>
    <x v="2"/>
    <x v="30"/>
    <x v="2726"/>
    <d v="2016-04-22T13:55:11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x v="2727"/>
    <b v="0"/>
    <n v="707"/>
    <x v="0"/>
    <s v="technology/hardware"/>
    <x v="348"/>
    <x v="1927"/>
    <x v="2"/>
    <x v="30"/>
    <x v="2727"/>
    <d v="2015-08-07T16:14:23"/>
  </r>
  <r>
    <n v="2728"/>
    <x v="2727"/>
    <s v="SSD, WiFi, RTC w/Battery and high power USB all in one shield."/>
    <n v="15000"/>
    <n v="30274"/>
    <x v="0"/>
    <x v="0"/>
    <s v="USD"/>
    <n v="1451485434"/>
    <x v="2728"/>
    <b v="0"/>
    <n v="392"/>
    <x v="0"/>
    <s v="technology/hardware"/>
    <x v="180"/>
    <x v="1928"/>
    <x v="2"/>
    <x v="30"/>
    <x v="2728"/>
    <d v="2015-12-30T14:23:54"/>
  </r>
  <r>
    <n v="2729"/>
    <x v="2728"/>
    <s v="A luggage that is more than a luggage! It is what you want it to be."/>
    <n v="7500"/>
    <n v="7833"/>
    <x v="0"/>
    <x v="0"/>
    <s v="USD"/>
    <n v="1430459197"/>
    <x v="2729"/>
    <b v="0"/>
    <n v="23"/>
    <x v="0"/>
    <s v="technology/hardware"/>
    <x v="3"/>
    <x v="1929"/>
    <x v="2"/>
    <x v="30"/>
    <x v="2729"/>
    <d v="2015-05-01T05:46:37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x v="2730"/>
    <b v="0"/>
    <n v="682"/>
    <x v="0"/>
    <s v="technology/hardware"/>
    <x v="106"/>
    <x v="1810"/>
    <x v="2"/>
    <x v="30"/>
    <x v="2730"/>
    <d v="2013-04-22T12:59:35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x v="2731"/>
    <b v="0"/>
    <n v="37"/>
    <x v="0"/>
    <s v="technology/hardware"/>
    <x v="3"/>
    <x v="1930"/>
    <x v="2"/>
    <x v="30"/>
    <x v="2731"/>
    <d v="2014-10-18T04:00:0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x v="2732"/>
    <b v="0"/>
    <n v="146"/>
    <x v="0"/>
    <s v="technology/hardware"/>
    <x v="90"/>
    <x v="1931"/>
    <x v="2"/>
    <x v="30"/>
    <x v="2732"/>
    <d v="2013-05-28T00:00:0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x v="2733"/>
    <b v="0"/>
    <n v="119"/>
    <x v="0"/>
    <s v="technology/hardware"/>
    <x v="29"/>
    <x v="1932"/>
    <x v="2"/>
    <x v="30"/>
    <x v="2733"/>
    <d v="2015-04-10T05:32:54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x v="2734"/>
    <b v="0"/>
    <n v="163"/>
    <x v="0"/>
    <s v="technology/hardware"/>
    <x v="349"/>
    <x v="1933"/>
    <x v="2"/>
    <x v="30"/>
    <x v="2734"/>
    <d v="2016-10-13T21:59:0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x v="2735"/>
    <b v="0"/>
    <n v="339"/>
    <x v="0"/>
    <s v="technology/hardware"/>
    <x v="350"/>
    <x v="1934"/>
    <x v="2"/>
    <x v="30"/>
    <x v="2735"/>
    <d v="2013-03-13T20:00:0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x v="2736"/>
    <b v="0"/>
    <n v="58"/>
    <x v="0"/>
    <s v="technology/hardware"/>
    <x v="4"/>
    <x v="1935"/>
    <x v="2"/>
    <x v="30"/>
    <x v="2736"/>
    <d v="2014-04-23T15:59:33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x v="2737"/>
    <b v="0"/>
    <n v="456"/>
    <x v="0"/>
    <s v="technology/hardware"/>
    <x v="351"/>
    <x v="1936"/>
    <x v="2"/>
    <x v="30"/>
    <x v="2737"/>
    <d v="2014-01-15T19:00:0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x v="2738"/>
    <b v="0"/>
    <n v="15"/>
    <x v="0"/>
    <s v="technology/hardware"/>
    <x v="34"/>
    <x v="1937"/>
    <x v="2"/>
    <x v="30"/>
    <x v="2738"/>
    <d v="2016-11-06T03:26:44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x v="2739"/>
    <b v="0"/>
    <n v="191"/>
    <x v="0"/>
    <s v="technology/hardware"/>
    <x v="352"/>
    <x v="1621"/>
    <x v="2"/>
    <x v="30"/>
    <x v="2739"/>
    <d v="2014-05-05T21:18:37"/>
  </r>
  <r>
    <n v="2740"/>
    <x v="2739"/>
    <s v="I am interested in testing the plant yields of this vertical garden as well as some other applications"/>
    <n v="300"/>
    <n v="310"/>
    <x v="0"/>
    <x v="0"/>
    <s v="USD"/>
    <n v="1426117552"/>
    <x v="2740"/>
    <b v="0"/>
    <n v="17"/>
    <x v="0"/>
    <s v="technology/hardware"/>
    <x v="33"/>
    <x v="1938"/>
    <x v="2"/>
    <x v="30"/>
    <x v="2740"/>
    <d v="2015-03-11T23:45:52"/>
  </r>
  <r>
    <n v="2741"/>
    <x v="2740"/>
    <s v="Help me publish my 1st children's book as an aspiring author!"/>
    <n v="8000"/>
    <n v="35"/>
    <x v="2"/>
    <x v="0"/>
    <s v="USD"/>
    <n v="1413770820"/>
    <x v="2741"/>
    <b v="0"/>
    <n v="4"/>
    <x v="1"/>
    <s v="publishing/children's books"/>
    <x v="50"/>
    <x v="435"/>
    <x v="3"/>
    <x v="39"/>
    <x v="2741"/>
    <d v="2014-10-20T02:07:00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x v="2742"/>
    <b v="0"/>
    <n v="18"/>
    <x v="1"/>
    <s v="publishing/children's books"/>
    <x v="129"/>
    <x v="1939"/>
    <x v="3"/>
    <x v="39"/>
    <x v="2742"/>
    <d v="2012-05-15T17:16:27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x v="2743"/>
    <b v="0"/>
    <n v="0"/>
    <x v="1"/>
    <s v="publishing/children's books"/>
    <x v="50"/>
    <x v="121"/>
    <x v="3"/>
    <x v="39"/>
    <x v="2743"/>
    <d v="2016-10-19T07:53:27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x v="2744"/>
    <b v="0"/>
    <n v="22"/>
    <x v="1"/>
    <s v="publishing/children's books"/>
    <x v="62"/>
    <x v="1940"/>
    <x v="3"/>
    <x v="39"/>
    <x v="2744"/>
    <d v="2012-02-29T01:29:58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x v="2745"/>
    <b v="0"/>
    <n v="49"/>
    <x v="1"/>
    <s v="publishing/children's books"/>
    <x v="66"/>
    <x v="1941"/>
    <x v="3"/>
    <x v="39"/>
    <x v="2745"/>
    <d v="2012-07-14T23:42:48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x v="2746"/>
    <b v="0"/>
    <n v="19"/>
    <x v="1"/>
    <s v="publishing/children's books"/>
    <x v="117"/>
    <x v="1281"/>
    <x v="3"/>
    <x v="39"/>
    <x v="2746"/>
    <d v="2014-08-29T18:45:11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x v="2747"/>
    <b v="0"/>
    <n v="4"/>
    <x v="1"/>
    <s v="publishing/children's books"/>
    <x v="58"/>
    <x v="431"/>
    <x v="3"/>
    <x v="39"/>
    <x v="2747"/>
    <d v="2012-06-16T03:10:00"/>
  </r>
  <r>
    <n v="2748"/>
    <x v="2747"/>
    <s v="Interactive Book with Audio to learn the Ojibwe Language for Children.  Website, Ebook and more!"/>
    <n v="5000"/>
    <n v="53"/>
    <x v="2"/>
    <x v="0"/>
    <s v="USD"/>
    <n v="1472835802"/>
    <x v="2748"/>
    <b v="0"/>
    <n v="4"/>
    <x v="1"/>
    <s v="publishing/children's books"/>
    <x v="60"/>
    <x v="508"/>
    <x v="3"/>
    <x v="39"/>
    <x v="2748"/>
    <d v="2016-09-02T17:03:22"/>
  </r>
  <r>
    <n v="2749"/>
    <x v="2748"/>
    <s v="Self-publishing my children's book."/>
    <n v="10000"/>
    <n v="110"/>
    <x v="2"/>
    <x v="0"/>
    <s v="USD"/>
    <n v="1428171037"/>
    <x v="2749"/>
    <b v="0"/>
    <n v="2"/>
    <x v="1"/>
    <s v="publishing/children's books"/>
    <x v="60"/>
    <x v="687"/>
    <x v="3"/>
    <x v="39"/>
    <x v="2749"/>
    <d v="2015-04-04T18:10:37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x v="2750"/>
    <b v="0"/>
    <n v="0"/>
    <x v="1"/>
    <s v="publishing/children's books"/>
    <x v="50"/>
    <x v="121"/>
    <x v="3"/>
    <x v="39"/>
    <x v="2750"/>
    <d v="2012-06-30T20:00:00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x v="2751"/>
    <b v="0"/>
    <n v="0"/>
    <x v="1"/>
    <s v="publishing/children's books"/>
    <x v="50"/>
    <x v="121"/>
    <x v="3"/>
    <x v="39"/>
    <x v="2751"/>
    <d v="2014-06-17T21:17:22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x v="2752"/>
    <b v="0"/>
    <n v="14"/>
    <x v="1"/>
    <s v="publishing/children's books"/>
    <x v="57"/>
    <x v="1942"/>
    <x v="3"/>
    <x v="39"/>
    <x v="2752"/>
    <d v="2011-12-18T18:21:44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x v="2753"/>
    <b v="0"/>
    <n v="8"/>
    <x v="1"/>
    <s v="publishing/children's books"/>
    <x v="118"/>
    <x v="125"/>
    <x v="3"/>
    <x v="39"/>
    <x v="2753"/>
    <d v="2012-08-26T21:37:03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x v="2754"/>
    <b v="0"/>
    <n v="0"/>
    <x v="1"/>
    <s v="publishing/children's books"/>
    <x v="50"/>
    <x v="121"/>
    <x v="3"/>
    <x v="39"/>
    <x v="2754"/>
    <d v="2014-09-11T15:15:51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x v="2755"/>
    <b v="0"/>
    <n v="15"/>
    <x v="1"/>
    <s v="publishing/children's books"/>
    <x v="221"/>
    <x v="1943"/>
    <x v="3"/>
    <x v="39"/>
    <x v="2755"/>
    <d v="2015-04-08T18:58:47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x v="2756"/>
    <b v="0"/>
    <n v="33"/>
    <x v="1"/>
    <s v="publishing/children's books"/>
    <x v="54"/>
    <x v="1944"/>
    <x v="3"/>
    <x v="39"/>
    <x v="2756"/>
    <d v="2014-01-11T21:36:41"/>
  </r>
  <r>
    <n v="2757"/>
    <x v="2756"/>
    <s v="A children's letter book that Lampoons Hillary Clinton"/>
    <n v="1500"/>
    <n v="10"/>
    <x v="2"/>
    <x v="0"/>
    <s v="USD"/>
    <n v="1470498332"/>
    <x v="2757"/>
    <b v="0"/>
    <n v="2"/>
    <x v="1"/>
    <s v="publishing/children's books"/>
    <x v="60"/>
    <x v="144"/>
    <x v="3"/>
    <x v="39"/>
    <x v="2757"/>
    <d v="2016-08-06T15:45:32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x v="2758"/>
    <b v="0"/>
    <n v="6"/>
    <x v="1"/>
    <s v="publishing/children's books"/>
    <x v="81"/>
    <x v="492"/>
    <x v="3"/>
    <x v="39"/>
    <x v="2758"/>
    <d v="2016-10-10T10:36:23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x v="2759"/>
    <b v="0"/>
    <n v="2"/>
    <x v="1"/>
    <s v="publishing/children's books"/>
    <x v="57"/>
    <x v="1780"/>
    <x v="3"/>
    <x v="39"/>
    <x v="2759"/>
    <d v="2016-07-16T08:47:46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x v="2760"/>
    <b v="0"/>
    <n v="0"/>
    <x v="1"/>
    <s v="publishing/children's books"/>
    <x v="50"/>
    <x v="121"/>
    <x v="3"/>
    <x v="39"/>
    <x v="2760"/>
    <d v="2013-06-20T11:04:18"/>
  </r>
  <r>
    <n v="2761"/>
    <x v="2760"/>
    <s v="Help me give away 500 copies of my picture book so more kids will know US geography!"/>
    <n v="5000"/>
    <n v="36"/>
    <x v="2"/>
    <x v="0"/>
    <s v="USD"/>
    <n v="1357176693"/>
    <x v="2761"/>
    <b v="0"/>
    <n v="4"/>
    <x v="1"/>
    <s v="publishing/children's books"/>
    <x v="60"/>
    <x v="373"/>
    <x v="3"/>
    <x v="39"/>
    <x v="2761"/>
    <d v="2013-01-03T01:31:33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x v="2762"/>
    <b v="0"/>
    <n v="1"/>
    <x v="1"/>
    <s v="publishing/children's books"/>
    <x v="60"/>
    <x v="380"/>
    <x v="3"/>
    <x v="39"/>
    <x v="2762"/>
    <d v="2012-03-18T23:53:15"/>
  </r>
  <r>
    <n v="2763"/>
    <x v="2762"/>
    <s v="How Santa finds childrens homes without getting lost by following certain stars."/>
    <n v="39400"/>
    <n v="90"/>
    <x v="2"/>
    <x v="0"/>
    <s v="USD"/>
    <n v="1369403684"/>
    <x v="2763"/>
    <b v="0"/>
    <n v="3"/>
    <x v="1"/>
    <s v="publishing/children's books"/>
    <x v="50"/>
    <x v="179"/>
    <x v="3"/>
    <x v="39"/>
    <x v="2763"/>
    <d v="2013-05-24T13:54:44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x v="2764"/>
    <b v="0"/>
    <n v="4"/>
    <x v="1"/>
    <s v="publishing/children's books"/>
    <x v="60"/>
    <x v="784"/>
    <x v="3"/>
    <x v="39"/>
    <x v="2764"/>
    <d v="2012-05-30T19:00:00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x v="2765"/>
    <b v="0"/>
    <n v="0"/>
    <x v="1"/>
    <s v="publishing/children's books"/>
    <x v="50"/>
    <x v="121"/>
    <x v="3"/>
    <x v="39"/>
    <x v="2765"/>
    <d v="2012-10-28T13:53:48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x v="2766"/>
    <b v="0"/>
    <n v="4"/>
    <x v="1"/>
    <s v="publishing/children's books"/>
    <x v="53"/>
    <x v="380"/>
    <x v="3"/>
    <x v="39"/>
    <x v="2766"/>
    <d v="2011-08-11T16:01:58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x v="2767"/>
    <b v="0"/>
    <n v="3"/>
    <x v="1"/>
    <s v="publishing/children's books"/>
    <x v="60"/>
    <x v="1945"/>
    <x v="3"/>
    <x v="39"/>
    <x v="2767"/>
    <d v="2015-08-16T23:00:50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x v="2768"/>
    <b v="0"/>
    <n v="34"/>
    <x v="1"/>
    <s v="publishing/children's books"/>
    <x v="51"/>
    <x v="1946"/>
    <x v="3"/>
    <x v="39"/>
    <x v="2768"/>
    <d v="2012-03-29T13:45:23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x v="2769"/>
    <b v="0"/>
    <n v="2"/>
    <x v="1"/>
    <s v="publishing/children's books"/>
    <x v="50"/>
    <x v="120"/>
    <x v="3"/>
    <x v="39"/>
    <x v="2769"/>
    <d v="2014-06-05T19:49:50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x v="2770"/>
    <b v="0"/>
    <n v="33"/>
    <x v="1"/>
    <s v="publishing/children's books"/>
    <x v="54"/>
    <x v="640"/>
    <x v="3"/>
    <x v="39"/>
    <x v="2770"/>
    <d v="2014-03-18T15:55:30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x v="2771"/>
    <b v="0"/>
    <n v="0"/>
    <x v="1"/>
    <s v="publishing/children's books"/>
    <x v="50"/>
    <x v="121"/>
    <x v="3"/>
    <x v="39"/>
    <x v="2771"/>
    <d v="2013-02-01T17:00:00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x v="2772"/>
    <b v="0"/>
    <n v="0"/>
    <x v="1"/>
    <s v="publishing/children's books"/>
    <x v="50"/>
    <x v="121"/>
    <x v="3"/>
    <x v="39"/>
    <x v="2772"/>
    <d v="2013-10-05T20:51:34"/>
  </r>
  <r>
    <n v="2773"/>
    <x v="2772"/>
    <s v="Parents know the pain of rereading bad bedtime stories. I want to write stories that all ages will enjoy"/>
    <n v="530"/>
    <n v="1"/>
    <x v="2"/>
    <x v="5"/>
    <s v="CAD"/>
    <n v="1461530721"/>
    <x v="2773"/>
    <b v="0"/>
    <n v="1"/>
    <x v="1"/>
    <s v="publishing/children's books"/>
    <x v="50"/>
    <x v="120"/>
    <x v="3"/>
    <x v="39"/>
    <x v="2773"/>
    <d v="2016-04-24T20:45:21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x v="2774"/>
    <b v="0"/>
    <n v="13"/>
    <x v="1"/>
    <s v="publishing/children's books"/>
    <x v="51"/>
    <x v="1947"/>
    <x v="3"/>
    <x v="39"/>
    <x v="2774"/>
    <d v="2013-03-08T03:02:08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x v="2775"/>
    <b v="0"/>
    <n v="2"/>
    <x v="1"/>
    <s v="publishing/children's books"/>
    <x v="56"/>
    <x v="753"/>
    <x v="3"/>
    <x v="39"/>
    <x v="2775"/>
    <d v="2011-12-16T00:19:14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x v="2776"/>
    <b v="0"/>
    <n v="36"/>
    <x v="1"/>
    <s v="publishing/children's books"/>
    <x v="59"/>
    <x v="1948"/>
    <x v="3"/>
    <x v="39"/>
    <x v="2776"/>
    <d v="2015-06-12T07:07:56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x v="2777"/>
    <b v="0"/>
    <n v="1"/>
    <x v="1"/>
    <s v="publishing/children's books"/>
    <x v="50"/>
    <x v="119"/>
    <x v="3"/>
    <x v="39"/>
    <x v="2777"/>
    <d v="2015-07-17T16:03:24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x v="2778"/>
    <b v="0"/>
    <n v="15"/>
    <x v="1"/>
    <s v="publishing/children's books"/>
    <x v="73"/>
    <x v="1949"/>
    <x v="3"/>
    <x v="39"/>
    <x v="2778"/>
    <d v="2014-08-25T23:28:26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x v="2779"/>
    <b v="0"/>
    <n v="1"/>
    <x v="1"/>
    <s v="publishing/children's books"/>
    <x v="53"/>
    <x v="444"/>
    <x v="3"/>
    <x v="39"/>
    <x v="2779"/>
    <d v="2015-11-22T15:03:41"/>
  </r>
  <r>
    <n v="2780"/>
    <x v="2779"/>
    <s v="Turn the World with my kids, and then write a book with the advice for traveling with baby"/>
    <n v="100000"/>
    <n v="0"/>
    <x v="2"/>
    <x v="13"/>
    <s v="EUR"/>
    <n v="1489142688"/>
    <x v="2780"/>
    <b v="0"/>
    <n v="0"/>
    <x v="1"/>
    <s v="publishing/children's books"/>
    <x v="50"/>
    <x v="121"/>
    <x v="3"/>
    <x v="39"/>
    <x v="2780"/>
    <d v="2017-03-10T10:44:48"/>
  </r>
  <r>
    <n v="2781"/>
    <x v="2780"/>
    <s v="STRIKE, DANCE AND RISE with us at the University of Utah to end violence against women and girls!"/>
    <n v="1250"/>
    <n v="1316"/>
    <x v="0"/>
    <x v="0"/>
    <s v="USD"/>
    <n v="1423724400"/>
    <x v="2781"/>
    <b v="0"/>
    <n v="28"/>
    <x v="0"/>
    <s v="theater/plays"/>
    <x v="2"/>
    <x v="1192"/>
    <x v="1"/>
    <x v="6"/>
    <x v="2781"/>
    <d v="2015-02-12T07:00:00"/>
  </r>
  <r>
    <n v="2782"/>
    <x v="2781"/>
    <s v="The premiere theatre troupe in SE Michigan offering acting opportunities for the 50+ actor."/>
    <n v="1000"/>
    <n v="1200"/>
    <x v="0"/>
    <x v="0"/>
    <s v="USD"/>
    <n v="1424149140"/>
    <x v="2782"/>
    <b v="0"/>
    <n v="18"/>
    <x v="0"/>
    <s v="theater/plays"/>
    <x v="28"/>
    <x v="583"/>
    <x v="1"/>
    <x v="6"/>
    <x v="2782"/>
    <d v="2015-02-17T04:59:00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x v="2783"/>
    <b v="0"/>
    <n v="61"/>
    <x v="0"/>
    <s v="theater/plays"/>
    <x v="41"/>
    <x v="1950"/>
    <x v="1"/>
    <x v="6"/>
    <x v="2783"/>
    <d v="2015-04-23T12:50:4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x v="2784"/>
    <b v="0"/>
    <n v="108"/>
    <x v="0"/>
    <s v="theater/plays"/>
    <x v="17"/>
    <x v="1951"/>
    <x v="1"/>
    <x v="6"/>
    <x v="2784"/>
    <d v="2014-10-29T18:54:03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x v="2785"/>
    <b v="0"/>
    <n v="142"/>
    <x v="0"/>
    <s v="theater/plays"/>
    <x v="2"/>
    <x v="1952"/>
    <x v="1"/>
    <x v="6"/>
    <x v="2785"/>
    <d v="2016-08-05T21:00:00"/>
  </r>
  <r>
    <n v="2786"/>
    <x v="2785"/>
    <s v="A heart-melting farce about sex, art and the lovelorn lay-abouts of London-town."/>
    <n v="2500"/>
    <n v="2946"/>
    <x v="0"/>
    <x v="1"/>
    <s v="GBP"/>
    <n v="1404913180"/>
    <x v="2786"/>
    <b v="0"/>
    <n v="74"/>
    <x v="0"/>
    <s v="theater/plays"/>
    <x v="90"/>
    <x v="1953"/>
    <x v="1"/>
    <x v="6"/>
    <x v="2786"/>
    <d v="2014-07-09T13:39:40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x v="2787"/>
    <b v="0"/>
    <n v="38"/>
    <x v="0"/>
    <s v="theater/plays"/>
    <x v="28"/>
    <x v="9"/>
    <x v="1"/>
    <x v="6"/>
    <x v="2787"/>
    <d v="2014-07-18T04:45:52"/>
  </r>
  <r>
    <n v="2788"/>
    <x v="2787"/>
    <s v="MOVING FORWARD! WE HAVE REACHED GOAL BUT HAVE MORE TIME!! PLEASE CONSIDER PLEDGING."/>
    <n v="2000"/>
    <n v="2050"/>
    <x v="0"/>
    <x v="0"/>
    <s v="USD"/>
    <n v="1469811043"/>
    <x v="2788"/>
    <b v="0"/>
    <n v="20"/>
    <x v="0"/>
    <s v="theater/plays"/>
    <x v="33"/>
    <x v="587"/>
    <x v="1"/>
    <x v="6"/>
    <x v="2788"/>
    <d v="2016-07-29T16:50:43"/>
  </r>
  <r>
    <n v="2789"/>
    <x v="2788"/>
    <s v="BNT's Biggest Adventure So Far: Our 2015 full length production!"/>
    <n v="3000"/>
    <n v="3035"/>
    <x v="0"/>
    <x v="0"/>
    <s v="USD"/>
    <n v="1426132800"/>
    <x v="2789"/>
    <b v="0"/>
    <n v="24"/>
    <x v="0"/>
    <s v="theater/plays"/>
    <x v="7"/>
    <x v="1954"/>
    <x v="1"/>
    <x v="6"/>
    <x v="2789"/>
    <d v="2015-03-12T04:00:00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x v="2790"/>
    <b v="0"/>
    <n v="66"/>
    <x v="0"/>
    <s v="theater/plays"/>
    <x v="2"/>
    <x v="371"/>
    <x v="1"/>
    <x v="6"/>
    <x v="2790"/>
    <d v="2015-02-11T22:31:43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x v="2791"/>
    <b v="0"/>
    <n v="28"/>
    <x v="0"/>
    <s v="theater/plays"/>
    <x v="33"/>
    <x v="1955"/>
    <x v="1"/>
    <x v="6"/>
    <x v="2791"/>
    <d v="2016-09-09T04:00:00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x v="2792"/>
    <b v="0"/>
    <n v="24"/>
    <x v="0"/>
    <s v="theater/plays"/>
    <x v="29"/>
    <x v="1223"/>
    <x v="1"/>
    <x v="6"/>
    <x v="2792"/>
    <d v="2015-08-12T05:32:39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x v="2793"/>
    <b v="0"/>
    <n v="73"/>
    <x v="0"/>
    <s v="theater/plays"/>
    <x v="38"/>
    <x v="1956"/>
    <x v="1"/>
    <x v="6"/>
    <x v="2793"/>
    <d v="2015-07-21T10:03:25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x v="2794"/>
    <b v="0"/>
    <n v="3"/>
    <x v="0"/>
    <s v="theater/plays"/>
    <x v="95"/>
    <x v="380"/>
    <x v="1"/>
    <x v="6"/>
    <x v="2794"/>
    <d v="2016-03-03T19:00:00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x v="2795"/>
    <b v="0"/>
    <n v="20"/>
    <x v="0"/>
    <s v="theater/plays"/>
    <x v="3"/>
    <x v="1957"/>
    <x v="1"/>
    <x v="6"/>
    <x v="2795"/>
    <d v="2014-06-06T23:00:00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x v="2796"/>
    <b v="0"/>
    <n v="21"/>
    <x v="0"/>
    <s v="theater/plays"/>
    <x v="31"/>
    <x v="878"/>
    <x v="1"/>
    <x v="6"/>
    <x v="2796"/>
    <d v="2014-07-05T12:40:28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x v="2797"/>
    <b v="0"/>
    <n v="94"/>
    <x v="0"/>
    <s v="theater/plays"/>
    <x v="33"/>
    <x v="1958"/>
    <x v="1"/>
    <x v="6"/>
    <x v="2797"/>
    <d v="2014-07-08T22:34:00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x v="2798"/>
    <b v="0"/>
    <n v="139"/>
    <x v="0"/>
    <s v="theater/plays"/>
    <x v="7"/>
    <x v="1959"/>
    <x v="1"/>
    <x v="6"/>
    <x v="2798"/>
    <d v="2015-07-31T16:00:00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x v="2799"/>
    <b v="0"/>
    <n v="130"/>
    <x v="0"/>
    <s v="theater/plays"/>
    <x v="16"/>
    <x v="1960"/>
    <x v="1"/>
    <x v="6"/>
    <x v="2799"/>
    <d v="2016-06-17T16:00:00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x v="2800"/>
    <b v="0"/>
    <n v="31"/>
    <x v="0"/>
    <s v="theater/plays"/>
    <x v="18"/>
    <x v="1961"/>
    <x v="1"/>
    <x v="6"/>
    <x v="2800"/>
    <d v="2015-01-04T13:16:06"/>
  </r>
  <r>
    <n v="2801"/>
    <x v="2800"/>
    <s v="Arise Theatre Company's production of August Strindberg's expressionist masterpiece 'A Dream Play'."/>
    <n v="500"/>
    <n v="666"/>
    <x v="0"/>
    <x v="2"/>
    <s v="AUD"/>
    <n v="1412938800"/>
    <x v="2801"/>
    <b v="0"/>
    <n v="13"/>
    <x v="0"/>
    <s v="theater/plays"/>
    <x v="18"/>
    <x v="1256"/>
    <x v="1"/>
    <x v="6"/>
    <x v="2801"/>
    <d v="2014-10-10T11:00:00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x v="2802"/>
    <b v="0"/>
    <n v="90"/>
    <x v="0"/>
    <s v="theater/plays"/>
    <x v="21"/>
    <x v="1962"/>
    <x v="1"/>
    <x v="6"/>
    <x v="2802"/>
    <d v="2015-08-06T15:31:47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x v="2803"/>
    <b v="0"/>
    <n v="141"/>
    <x v="0"/>
    <s v="theater/plays"/>
    <x v="30"/>
    <x v="1963"/>
    <x v="1"/>
    <x v="6"/>
    <x v="2803"/>
    <d v="2015-07-16T00:00:00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x v="2804"/>
    <b v="0"/>
    <n v="23"/>
    <x v="0"/>
    <s v="theater/plays"/>
    <x v="41"/>
    <x v="73"/>
    <x v="1"/>
    <x v="6"/>
    <x v="2804"/>
    <d v="2014-09-29T10:53:10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x v="2805"/>
    <b v="0"/>
    <n v="18"/>
    <x v="0"/>
    <s v="theater/plays"/>
    <x v="5"/>
    <x v="1964"/>
    <x v="1"/>
    <x v="6"/>
    <x v="2805"/>
    <d v="2015-08-22T12:07:53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x v="2806"/>
    <b v="0"/>
    <n v="76"/>
    <x v="0"/>
    <s v="theater/plays"/>
    <x v="20"/>
    <x v="1965"/>
    <x v="1"/>
    <x v="6"/>
    <x v="2806"/>
    <d v="2015-08-05T11:00:00"/>
  </r>
  <r>
    <n v="2807"/>
    <x v="2806"/>
    <s v="Bringing Shakespeare back to the Playwrights"/>
    <n v="5000"/>
    <n v="6300"/>
    <x v="0"/>
    <x v="0"/>
    <s v="USD"/>
    <n v="1435611438"/>
    <x v="2807"/>
    <b v="0"/>
    <n v="93"/>
    <x v="0"/>
    <s v="theater/plays"/>
    <x v="9"/>
    <x v="1966"/>
    <x v="1"/>
    <x v="6"/>
    <x v="2807"/>
    <d v="2015-06-29T20:57:18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x v="2808"/>
    <b v="0"/>
    <n v="69"/>
    <x v="0"/>
    <s v="theater/plays"/>
    <x v="8"/>
    <x v="109"/>
    <x v="1"/>
    <x v="6"/>
    <x v="2808"/>
    <d v="2015-08-22T20:18:55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x v="2809"/>
    <b v="0"/>
    <n v="21"/>
    <x v="0"/>
    <s v="theater/plays"/>
    <x v="21"/>
    <x v="1967"/>
    <x v="1"/>
    <x v="6"/>
    <x v="2809"/>
    <d v="2016-03-30T14:39:00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x v="2810"/>
    <b v="0"/>
    <n v="57"/>
    <x v="0"/>
    <s v="theater/plays"/>
    <x v="29"/>
    <x v="1968"/>
    <x v="1"/>
    <x v="6"/>
    <x v="2810"/>
    <d v="2014-06-01T03:59:00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x v="2811"/>
    <b v="0"/>
    <n v="108"/>
    <x v="0"/>
    <s v="theater/plays"/>
    <x v="8"/>
    <x v="1969"/>
    <x v="1"/>
    <x v="6"/>
    <x v="2811"/>
    <d v="2015-02-23T11:55:03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x v="2812"/>
    <b v="0"/>
    <n v="83"/>
    <x v="0"/>
    <s v="theater/plays"/>
    <x v="40"/>
    <x v="1922"/>
    <x v="1"/>
    <x v="6"/>
    <x v="2812"/>
    <d v="2015-04-06T04:00:00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x v="2813"/>
    <b v="0"/>
    <n v="96"/>
    <x v="0"/>
    <s v="theater/plays"/>
    <x v="30"/>
    <x v="1970"/>
    <x v="1"/>
    <x v="6"/>
    <x v="2813"/>
    <d v="2016-12-14T17:49:21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x v="2814"/>
    <b v="0"/>
    <n v="64"/>
    <x v="0"/>
    <s v="theater/plays"/>
    <x v="29"/>
    <x v="1971"/>
    <x v="1"/>
    <x v="6"/>
    <x v="2814"/>
    <d v="2015-05-09T09:35:15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x v="2815"/>
    <b v="0"/>
    <n v="14"/>
    <x v="0"/>
    <s v="theater/plays"/>
    <x v="186"/>
    <x v="1972"/>
    <x v="1"/>
    <x v="6"/>
    <x v="2815"/>
    <d v="2016-08-07T18:38:29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x v="2816"/>
    <b v="0"/>
    <n v="169"/>
    <x v="0"/>
    <s v="theater/plays"/>
    <x v="24"/>
    <x v="1973"/>
    <x v="1"/>
    <x v="6"/>
    <x v="2816"/>
    <d v="2015-08-02T16:00:00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x v="2817"/>
    <b v="0"/>
    <n v="33"/>
    <x v="0"/>
    <s v="theater/plays"/>
    <x v="22"/>
    <x v="1974"/>
    <x v="1"/>
    <x v="6"/>
    <x v="2817"/>
    <d v="2015-02-28T15:14:22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x v="2818"/>
    <b v="0"/>
    <n v="102"/>
    <x v="0"/>
    <s v="theater/plays"/>
    <x v="6"/>
    <x v="1975"/>
    <x v="1"/>
    <x v="6"/>
    <x v="2818"/>
    <d v="2015-09-23T14:21:2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x v="2819"/>
    <b v="0"/>
    <n v="104"/>
    <x v="0"/>
    <s v="theater/plays"/>
    <x v="2"/>
    <x v="1976"/>
    <x v="1"/>
    <x v="6"/>
    <x v="2819"/>
    <d v="2015-06-14T12:36:49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x v="2820"/>
    <b v="0"/>
    <n v="20"/>
    <x v="0"/>
    <s v="theater/plays"/>
    <x v="104"/>
    <x v="1977"/>
    <x v="1"/>
    <x v="6"/>
    <x v="2820"/>
    <d v="2016-02-26T00:00:00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x v="2821"/>
    <b v="0"/>
    <n v="35"/>
    <x v="0"/>
    <s v="theater/plays"/>
    <x v="8"/>
    <x v="1343"/>
    <x v="1"/>
    <x v="6"/>
    <x v="2821"/>
    <d v="2014-09-23T22:08:55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x v="2822"/>
    <b v="0"/>
    <n v="94"/>
    <x v="0"/>
    <s v="theater/plays"/>
    <x v="8"/>
    <x v="418"/>
    <x v="1"/>
    <x v="6"/>
    <x v="2822"/>
    <d v="2015-03-27T15:24:52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x v="2823"/>
    <b v="0"/>
    <n v="14"/>
    <x v="0"/>
    <s v="theater/plays"/>
    <x v="39"/>
    <x v="1978"/>
    <x v="1"/>
    <x v="6"/>
    <x v="2823"/>
    <d v="2015-03-31T22:59:00"/>
  </r>
  <r>
    <n v="2824"/>
    <x v="2823"/>
    <s v="I wrote a One Act play called The Rooftop for a Female Playwright's festival. Every little bit helps!"/>
    <n v="650"/>
    <n v="760"/>
    <x v="0"/>
    <x v="0"/>
    <s v="USD"/>
    <n v="1434159780"/>
    <x v="2824"/>
    <b v="0"/>
    <n v="15"/>
    <x v="0"/>
    <s v="theater/plays"/>
    <x v="16"/>
    <x v="693"/>
    <x v="1"/>
    <x v="6"/>
    <x v="2824"/>
    <d v="2015-06-13T01:43:00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x v="2825"/>
    <b v="0"/>
    <n v="51"/>
    <x v="0"/>
    <s v="theater/plays"/>
    <x v="33"/>
    <x v="1979"/>
    <x v="1"/>
    <x v="6"/>
    <x v="2825"/>
    <d v="2015-12-04T19:01:2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x v="2826"/>
    <b v="0"/>
    <n v="19"/>
    <x v="0"/>
    <s v="theater/plays"/>
    <x v="29"/>
    <x v="1980"/>
    <x v="1"/>
    <x v="6"/>
    <x v="2826"/>
    <d v="2015-07-10T07:00:00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x v="2827"/>
    <b v="0"/>
    <n v="23"/>
    <x v="0"/>
    <s v="theater/plays"/>
    <x v="28"/>
    <x v="1981"/>
    <x v="1"/>
    <x v="6"/>
    <x v="2827"/>
    <d v="2016-06-03T16:30:00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x v="2828"/>
    <b v="0"/>
    <n v="97"/>
    <x v="0"/>
    <s v="theater/plays"/>
    <x v="8"/>
    <x v="1982"/>
    <x v="1"/>
    <x v="6"/>
    <x v="2828"/>
    <d v="2015-10-02T23:00:00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x v="2829"/>
    <b v="0"/>
    <n v="76"/>
    <x v="0"/>
    <s v="theater/plays"/>
    <x v="13"/>
    <x v="1983"/>
    <x v="1"/>
    <x v="6"/>
    <x v="2829"/>
    <d v="2016-06-02T10:25:18"/>
  </r>
  <r>
    <n v="2830"/>
    <x v="2829"/>
    <s v="Avalon is a new South African Township play and Nakhtik is a  danced political lecture."/>
    <n v="3000"/>
    <n v="3000"/>
    <x v="0"/>
    <x v="0"/>
    <s v="USD"/>
    <n v="1399867140"/>
    <x v="2830"/>
    <b v="0"/>
    <n v="11"/>
    <x v="0"/>
    <s v="theater/plays"/>
    <x v="8"/>
    <x v="1984"/>
    <x v="1"/>
    <x v="6"/>
    <x v="2830"/>
    <d v="2014-05-12T03:59:00"/>
  </r>
  <r>
    <n v="2831"/>
    <x v="2830"/>
    <s v="We each wrote a play and would like to produce them for you for nothing more than art's sake!"/>
    <n v="3000"/>
    <n v="3320"/>
    <x v="0"/>
    <x v="0"/>
    <s v="USD"/>
    <n v="1437076070"/>
    <x v="2831"/>
    <b v="0"/>
    <n v="52"/>
    <x v="0"/>
    <s v="theater/plays"/>
    <x v="38"/>
    <x v="1985"/>
    <x v="1"/>
    <x v="6"/>
    <x v="2831"/>
    <d v="2015-07-16T19:47:50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x v="2832"/>
    <b v="0"/>
    <n v="95"/>
    <x v="0"/>
    <s v="theater/plays"/>
    <x v="41"/>
    <x v="1986"/>
    <x v="1"/>
    <x v="6"/>
    <x v="2832"/>
    <d v="2014-11-23T22:00:00"/>
  </r>
  <r>
    <n v="2833"/>
    <x v="2832"/>
    <s v="A new play about exploring outer space"/>
    <n v="2700"/>
    <n v="2923"/>
    <x v="0"/>
    <x v="0"/>
    <s v="USD"/>
    <n v="1444528800"/>
    <x v="2833"/>
    <b v="0"/>
    <n v="35"/>
    <x v="0"/>
    <s v="theater/plays"/>
    <x v="29"/>
    <x v="1987"/>
    <x v="1"/>
    <x v="6"/>
    <x v="2833"/>
    <d v="2015-10-11T02:00:00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x v="2834"/>
    <b v="0"/>
    <n v="21"/>
    <x v="0"/>
    <s v="theater/plays"/>
    <x v="106"/>
    <x v="1988"/>
    <x v="1"/>
    <x v="6"/>
    <x v="2834"/>
    <d v="2015-01-30T23:02:10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x v="2835"/>
    <b v="0"/>
    <n v="93"/>
    <x v="0"/>
    <s v="theater/plays"/>
    <x v="229"/>
    <x v="1989"/>
    <x v="1"/>
    <x v="6"/>
    <x v="2835"/>
    <d v="2015-12-05T00:00:00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x v="2836"/>
    <b v="0"/>
    <n v="11"/>
    <x v="0"/>
    <s v="theater/plays"/>
    <x v="29"/>
    <x v="1990"/>
    <x v="1"/>
    <x v="6"/>
    <x v="2836"/>
    <d v="2017-02-18T04:59:00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x v="2837"/>
    <b v="0"/>
    <n v="21"/>
    <x v="0"/>
    <s v="theater/plays"/>
    <x v="8"/>
    <x v="785"/>
    <x v="1"/>
    <x v="6"/>
    <x v="2837"/>
    <d v="2015-12-09T22:48:04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x v="2838"/>
    <b v="0"/>
    <n v="54"/>
    <x v="0"/>
    <s v="theater/plays"/>
    <x v="28"/>
    <x v="1991"/>
    <x v="1"/>
    <x v="6"/>
    <x v="2838"/>
    <d v="2014-08-13T22:00:00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x v="2839"/>
    <b v="0"/>
    <n v="31"/>
    <x v="0"/>
    <s v="theater/plays"/>
    <x v="38"/>
    <x v="1992"/>
    <x v="1"/>
    <x v="6"/>
    <x v="2839"/>
    <d v="2014-08-25T04:59:00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x v="2840"/>
    <b v="0"/>
    <n v="132"/>
    <x v="0"/>
    <s v="theater/plays"/>
    <x v="3"/>
    <x v="1993"/>
    <x v="1"/>
    <x v="6"/>
    <x v="2840"/>
    <d v="2015-03-18T17:00:00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x v="2841"/>
    <b v="0"/>
    <n v="1"/>
    <x v="1"/>
    <s v="theater/plays"/>
    <x v="60"/>
    <x v="119"/>
    <x v="1"/>
    <x v="6"/>
    <x v="2841"/>
    <d v="2015-12-13T18:44:57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x v="2842"/>
    <b v="0"/>
    <n v="0"/>
    <x v="1"/>
    <s v="theater/plays"/>
    <x v="50"/>
    <x v="121"/>
    <x v="1"/>
    <x v="6"/>
    <x v="2842"/>
    <d v="2014-06-21T11:00:00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x v="2843"/>
    <b v="0"/>
    <n v="0"/>
    <x v="1"/>
    <s v="theater/plays"/>
    <x v="50"/>
    <x v="121"/>
    <x v="1"/>
    <x v="6"/>
    <x v="2843"/>
    <d v="2016-06-13T04:00:00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x v="2844"/>
    <b v="0"/>
    <n v="1"/>
    <x v="1"/>
    <s v="theater/plays"/>
    <x v="62"/>
    <x v="179"/>
    <x v="1"/>
    <x v="6"/>
    <x v="2844"/>
    <d v="2017-01-04T13:06:20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x v="2845"/>
    <b v="0"/>
    <n v="39"/>
    <x v="1"/>
    <s v="theater/plays"/>
    <x v="188"/>
    <x v="1994"/>
    <x v="1"/>
    <x v="6"/>
    <x v="2845"/>
    <d v="2015-06-08T00:23:53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x v="2846"/>
    <b v="0"/>
    <n v="0"/>
    <x v="1"/>
    <s v="theater/plays"/>
    <x v="50"/>
    <x v="121"/>
    <x v="1"/>
    <x v="6"/>
    <x v="2846"/>
    <d v="2015-05-29T16:36:34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x v="2847"/>
    <b v="0"/>
    <n v="0"/>
    <x v="1"/>
    <s v="theater/plays"/>
    <x v="50"/>
    <x v="121"/>
    <x v="1"/>
    <x v="6"/>
    <x v="2847"/>
    <d v="2016-05-23T19:21:05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x v="2848"/>
    <b v="0"/>
    <n v="3"/>
    <x v="1"/>
    <s v="theater/plays"/>
    <x v="50"/>
    <x v="457"/>
    <x v="1"/>
    <x v="6"/>
    <x v="2848"/>
    <d v="2015-05-29T15:34:19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x v="2849"/>
    <b v="0"/>
    <n v="1"/>
    <x v="1"/>
    <s v="theater/plays"/>
    <x v="60"/>
    <x v="144"/>
    <x v="1"/>
    <x v="6"/>
    <x v="2849"/>
    <d v="2016-04-23T10:16:40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x v="2850"/>
    <b v="0"/>
    <n v="13"/>
    <x v="1"/>
    <s v="theater/plays"/>
    <x v="65"/>
    <x v="1995"/>
    <x v="1"/>
    <x v="6"/>
    <x v="2850"/>
    <d v="2014-09-06T00:10:11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x v="2851"/>
    <b v="0"/>
    <n v="0"/>
    <x v="1"/>
    <s v="theater/plays"/>
    <x v="50"/>
    <x v="121"/>
    <x v="1"/>
    <x v="6"/>
    <x v="2851"/>
    <d v="2016-01-29T23:17:00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x v="2852"/>
    <b v="0"/>
    <n v="6"/>
    <x v="1"/>
    <s v="theater/plays"/>
    <x v="53"/>
    <x v="1996"/>
    <x v="1"/>
    <x v="6"/>
    <x v="2852"/>
    <d v="2014-06-21T01:05:03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x v="2853"/>
    <b v="0"/>
    <n v="0"/>
    <x v="1"/>
    <s v="theater/plays"/>
    <x v="50"/>
    <x v="121"/>
    <x v="1"/>
    <x v="6"/>
    <x v="2853"/>
    <d v="2014-09-14T04:34:57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x v="2854"/>
    <b v="0"/>
    <n v="14"/>
    <x v="1"/>
    <s v="theater/plays"/>
    <x v="72"/>
    <x v="1997"/>
    <x v="1"/>
    <x v="6"/>
    <x v="2854"/>
    <d v="2015-05-07T17:11:59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x v="2855"/>
    <b v="0"/>
    <n v="5"/>
    <x v="1"/>
    <s v="theater/plays"/>
    <x v="119"/>
    <x v="88"/>
    <x v="1"/>
    <x v="6"/>
    <x v="2855"/>
    <d v="2016-01-29T23:34:00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x v="2856"/>
    <b v="0"/>
    <n v="6"/>
    <x v="1"/>
    <s v="theater/plays"/>
    <x v="62"/>
    <x v="821"/>
    <x v="1"/>
    <x v="6"/>
    <x v="2856"/>
    <d v="2015-08-08T21:34:00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x v="2857"/>
    <b v="0"/>
    <n v="15"/>
    <x v="1"/>
    <s v="theater/plays"/>
    <x v="68"/>
    <x v="130"/>
    <x v="1"/>
    <x v="6"/>
    <x v="2857"/>
    <d v="2017-02-20T18:00:00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x v="2858"/>
    <b v="0"/>
    <n v="0"/>
    <x v="1"/>
    <s v="theater/plays"/>
    <x v="50"/>
    <x v="121"/>
    <x v="1"/>
    <x v="6"/>
    <x v="2858"/>
    <d v="2014-12-05T11:28:00"/>
  </r>
  <r>
    <n v="2859"/>
    <x v="2858"/>
    <s v="A theatre company that will create works to inspire young people and get everyone involved."/>
    <n v="2000"/>
    <n v="35"/>
    <x v="2"/>
    <x v="2"/>
    <s v="AUD"/>
    <n v="1444984904"/>
    <x v="2859"/>
    <b v="0"/>
    <n v="1"/>
    <x v="1"/>
    <s v="theater/plays"/>
    <x v="53"/>
    <x v="431"/>
    <x v="1"/>
    <x v="6"/>
    <x v="2859"/>
    <d v="2015-10-16T08:41:44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x v="2860"/>
    <b v="0"/>
    <n v="9"/>
    <x v="1"/>
    <s v="theater/plays"/>
    <x v="113"/>
    <x v="1998"/>
    <x v="1"/>
    <x v="6"/>
    <x v="2860"/>
    <d v="2016-06-19T19:12:5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x v="2861"/>
    <b v="0"/>
    <n v="3"/>
    <x v="1"/>
    <s v="theater/plays"/>
    <x v="188"/>
    <x v="1999"/>
    <x v="1"/>
    <x v="6"/>
    <x v="2861"/>
    <d v="2015-09-24T14:10:48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x v="2862"/>
    <b v="0"/>
    <n v="3"/>
    <x v="1"/>
    <s v="theater/plays"/>
    <x v="50"/>
    <x v="1714"/>
    <x v="1"/>
    <x v="6"/>
    <x v="2862"/>
    <d v="2014-06-24T18:57:09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x v="2863"/>
    <b v="0"/>
    <n v="1"/>
    <x v="1"/>
    <s v="theater/plays"/>
    <x v="50"/>
    <x v="135"/>
    <x v="1"/>
    <x v="6"/>
    <x v="2863"/>
    <d v="2014-09-09T16:12:03"/>
  </r>
  <r>
    <n v="2864"/>
    <x v="2863"/>
    <s v="Accessible, original theatre for all!"/>
    <n v="2500"/>
    <n v="40"/>
    <x v="2"/>
    <x v="1"/>
    <s v="GBP"/>
    <n v="1437139080"/>
    <x v="2864"/>
    <b v="0"/>
    <n v="3"/>
    <x v="1"/>
    <s v="theater/plays"/>
    <x v="53"/>
    <x v="140"/>
    <x v="1"/>
    <x v="6"/>
    <x v="2864"/>
    <d v="2015-07-17T13:18:00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x v="2865"/>
    <b v="0"/>
    <n v="0"/>
    <x v="1"/>
    <s v="theater/plays"/>
    <x v="50"/>
    <x v="121"/>
    <x v="1"/>
    <x v="6"/>
    <x v="2865"/>
    <d v="2015-01-06T02:44:19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x v="2866"/>
    <b v="0"/>
    <n v="2"/>
    <x v="1"/>
    <s v="theater/plays"/>
    <x v="60"/>
    <x v="377"/>
    <x v="1"/>
    <x v="6"/>
    <x v="2866"/>
    <d v="2016-10-14T22:00:00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x v="2867"/>
    <b v="0"/>
    <n v="10"/>
    <x v="1"/>
    <s v="theater/plays"/>
    <x v="68"/>
    <x v="2000"/>
    <x v="1"/>
    <x v="6"/>
    <x v="2867"/>
    <d v="2016-07-04T04:00:00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x v="2868"/>
    <b v="0"/>
    <n v="60"/>
    <x v="1"/>
    <s v="theater/plays"/>
    <x v="72"/>
    <x v="2001"/>
    <x v="1"/>
    <x v="6"/>
    <x v="2868"/>
    <d v="2016-10-05T19:50:54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x v="2869"/>
    <b v="0"/>
    <n v="5"/>
    <x v="1"/>
    <s v="theater/plays"/>
    <x v="60"/>
    <x v="1238"/>
    <x v="1"/>
    <x v="6"/>
    <x v="2869"/>
    <d v="2016-07-19T14:14:41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x v="2870"/>
    <b v="0"/>
    <n v="9"/>
    <x v="1"/>
    <s v="theater/plays"/>
    <x v="77"/>
    <x v="160"/>
    <x v="1"/>
    <x v="6"/>
    <x v="2870"/>
    <d v="2014-05-17T04:32:45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x v="2871"/>
    <b v="0"/>
    <n v="13"/>
    <x v="1"/>
    <s v="theater/plays"/>
    <x v="62"/>
    <x v="1582"/>
    <x v="1"/>
    <x v="6"/>
    <x v="2871"/>
    <d v="2014-12-21T17:43:33"/>
  </r>
  <r>
    <n v="2872"/>
    <x v="2871"/>
    <s v="Local Theatre group in Loudoun County, Virginia. Looking for funds to start producing shows!"/>
    <n v="3000"/>
    <n v="0"/>
    <x v="2"/>
    <x v="0"/>
    <s v="USD"/>
    <n v="1434768438"/>
    <x v="2872"/>
    <b v="0"/>
    <n v="0"/>
    <x v="1"/>
    <s v="theater/plays"/>
    <x v="50"/>
    <x v="121"/>
    <x v="1"/>
    <x v="6"/>
    <x v="2872"/>
    <d v="2015-06-20T02:47:18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x v="2873"/>
    <b v="0"/>
    <n v="8"/>
    <x v="1"/>
    <s v="theater/plays"/>
    <x v="151"/>
    <x v="2002"/>
    <x v="1"/>
    <x v="6"/>
    <x v="2873"/>
    <d v="2015-01-28T19:37:11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x v="2874"/>
    <b v="0"/>
    <n v="3"/>
    <x v="1"/>
    <s v="theater/plays"/>
    <x v="62"/>
    <x v="2003"/>
    <x v="1"/>
    <x v="6"/>
    <x v="2874"/>
    <d v="2017-01-17T20:16:2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x v="2875"/>
    <b v="0"/>
    <n v="3"/>
    <x v="1"/>
    <s v="theater/plays"/>
    <x v="50"/>
    <x v="1029"/>
    <x v="1"/>
    <x v="6"/>
    <x v="2875"/>
    <d v="2016-05-05T03:04:53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x v="2876"/>
    <b v="0"/>
    <n v="0"/>
    <x v="1"/>
    <s v="theater/plays"/>
    <x v="50"/>
    <x v="121"/>
    <x v="1"/>
    <x v="6"/>
    <x v="2876"/>
    <d v="2015-07-16T17:51:19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x v="2877"/>
    <b v="0"/>
    <n v="6"/>
    <x v="1"/>
    <s v="theater/plays"/>
    <x v="57"/>
    <x v="149"/>
    <x v="1"/>
    <x v="6"/>
    <x v="2877"/>
    <d v="2016-11-30T17:00:00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x v="2878"/>
    <b v="0"/>
    <n v="4"/>
    <x v="1"/>
    <s v="theater/plays"/>
    <x v="53"/>
    <x v="2004"/>
    <x v="1"/>
    <x v="6"/>
    <x v="2878"/>
    <d v="2015-07-03T14:46:35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x v="2879"/>
    <b v="0"/>
    <n v="1"/>
    <x v="1"/>
    <s v="theater/plays"/>
    <x v="50"/>
    <x v="2005"/>
    <x v="1"/>
    <x v="6"/>
    <x v="2879"/>
    <d v="2016-01-20T17:24:21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x v="2880"/>
    <b v="0"/>
    <n v="29"/>
    <x v="1"/>
    <s v="theater/plays"/>
    <x v="61"/>
    <x v="2006"/>
    <x v="1"/>
    <x v="6"/>
    <x v="2880"/>
    <d v="2015-08-20T17:05:00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x v="2881"/>
    <b v="0"/>
    <n v="0"/>
    <x v="1"/>
    <s v="theater/plays"/>
    <x v="50"/>
    <x v="121"/>
    <x v="1"/>
    <x v="6"/>
    <x v="2881"/>
    <d v="2014-12-03T15:20:3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x v="2882"/>
    <b v="0"/>
    <n v="4"/>
    <x v="1"/>
    <s v="theater/plays"/>
    <x v="122"/>
    <x v="2007"/>
    <x v="1"/>
    <x v="6"/>
    <x v="2882"/>
    <d v="2016-05-01T14:18:38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x v="2883"/>
    <b v="0"/>
    <n v="5"/>
    <x v="1"/>
    <s v="theater/plays"/>
    <x v="118"/>
    <x v="2008"/>
    <x v="1"/>
    <x v="6"/>
    <x v="2883"/>
    <d v="2016-02-06T04:59:00"/>
  </r>
  <r>
    <n v="2884"/>
    <x v="2883"/>
    <s v="Come explore the dream world of Jim Morrison, rock singer, mystic, poet, shaman."/>
    <n v="45000"/>
    <n v="185"/>
    <x v="2"/>
    <x v="0"/>
    <s v="USD"/>
    <n v="1417800435"/>
    <x v="2884"/>
    <b v="0"/>
    <n v="4"/>
    <x v="1"/>
    <s v="theater/plays"/>
    <x v="50"/>
    <x v="2009"/>
    <x v="1"/>
    <x v="6"/>
    <x v="2884"/>
    <d v="2014-12-05T17:27:15"/>
  </r>
  <r>
    <n v="2885"/>
    <x v="2884"/>
    <s v="An historic and proud work of Polish nationalistic literature performed on stage."/>
    <n v="400"/>
    <n v="130"/>
    <x v="2"/>
    <x v="0"/>
    <s v="USD"/>
    <n v="1426294201"/>
    <x v="2885"/>
    <b v="0"/>
    <n v="5"/>
    <x v="1"/>
    <s v="theater/plays"/>
    <x v="69"/>
    <x v="433"/>
    <x v="1"/>
    <x v="6"/>
    <x v="2885"/>
    <d v="2015-03-14T00:50:01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x v="2886"/>
    <b v="0"/>
    <n v="1"/>
    <x v="1"/>
    <s v="theater/plays"/>
    <x v="62"/>
    <x v="119"/>
    <x v="1"/>
    <x v="6"/>
    <x v="2886"/>
    <d v="2015-09-19T03:59:00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x v="2887"/>
    <b v="0"/>
    <n v="1"/>
    <x v="1"/>
    <s v="theater/plays"/>
    <x v="50"/>
    <x v="144"/>
    <x v="1"/>
    <x v="6"/>
    <x v="2887"/>
    <d v="2015-01-11T10:15:24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x v="2888"/>
    <b v="0"/>
    <n v="0"/>
    <x v="1"/>
    <s v="theater/plays"/>
    <x v="50"/>
    <x v="121"/>
    <x v="1"/>
    <x v="6"/>
    <x v="2888"/>
    <d v="2014-10-18T04:59:00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x v="2889"/>
    <b v="0"/>
    <n v="14"/>
    <x v="1"/>
    <s v="theater/plays"/>
    <x v="151"/>
    <x v="2010"/>
    <x v="1"/>
    <x v="6"/>
    <x v="2889"/>
    <d v="2014-08-29T20:43:05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x v="2890"/>
    <b v="0"/>
    <n v="3"/>
    <x v="1"/>
    <s v="theater/plays"/>
    <x v="60"/>
    <x v="582"/>
    <x v="1"/>
    <x v="6"/>
    <x v="2890"/>
    <d v="2014-08-09T03:00:00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x v="2891"/>
    <b v="0"/>
    <n v="10"/>
    <x v="1"/>
    <s v="theater/plays"/>
    <x v="56"/>
    <x v="1594"/>
    <x v="1"/>
    <x v="6"/>
    <x v="2891"/>
    <d v="2016-04-15T20:12:08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x v="2892"/>
    <b v="0"/>
    <n v="17"/>
    <x v="1"/>
    <s v="theater/plays"/>
    <x v="114"/>
    <x v="2011"/>
    <x v="1"/>
    <x v="6"/>
    <x v="2892"/>
    <d v="2014-08-25T21:00:00"/>
  </r>
  <r>
    <n v="2893"/>
    <x v="2892"/>
    <s v="Fundraising for REDISCOVERING KIA THE PLAY"/>
    <n v="5000"/>
    <n v="25"/>
    <x v="2"/>
    <x v="0"/>
    <s v="USD"/>
    <n v="1420768800"/>
    <x v="2893"/>
    <b v="0"/>
    <n v="2"/>
    <x v="1"/>
    <s v="theater/plays"/>
    <x v="60"/>
    <x v="381"/>
    <x v="1"/>
    <x v="6"/>
    <x v="2893"/>
    <d v="2015-01-09T02:00:00"/>
  </r>
  <r>
    <n v="2894"/>
    <x v="2893"/>
    <s v="This Is A Story About A Woman A Man And A Woman"/>
    <n v="50000"/>
    <n v="0"/>
    <x v="2"/>
    <x v="0"/>
    <s v="USD"/>
    <n v="1428100815"/>
    <x v="2894"/>
    <b v="0"/>
    <n v="0"/>
    <x v="1"/>
    <s v="theater/plays"/>
    <x v="50"/>
    <x v="121"/>
    <x v="1"/>
    <x v="6"/>
    <x v="2894"/>
    <d v="2015-04-03T22:40:15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x v="2895"/>
    <b v="0"/>
    <n v="4"/>
    <x v="1"/>
    <s v="theater/plays"/>
    <x v="62"/>
    <x v="2012"/>
    <x v="1"/>
    <x v="6"/>
    <x v="2895"/>
    <d v="2014-06-22T21:00:00"/>
  </r>
  <r>
    <n v="2896"/>
    <x v="2895"/>
    <s v="&quot;Miracle on 34th Street&quot; is about faith and believing in others. _x000a_We believe. Do you?"/>
    <n v="3000"/>
    <n v="625"/>
    <x v="2"/>
    <x v="0"/>
    <s v="USD"/>
    <n v="1481522400"/>
    <x v="2896"/>
    <b v="0"/>
    <n v="12"/>
    <x v="1"/>
    <s v="theater/plays"/>
    <x v="70"/>
    <x v="2013"/>
    <x v="1"/>
    <x v="6"/>
    <x v="2896"/>
    <d v="2016-12-12T06:00:00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x v="2897"/>
    <b v="0"/>
    <n v="3"/>
    <x v="1"/>
    <s v="theater/plays"/>
    <x v="62"/>
    <x v="2014"/>
    <x v="1"/>
    <x v="6"/>
    <x v="2897"/>
    <d v="2015-10-11T15:29:05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x v="2898"/>
    <b v="0"/>
    <n v="12"/>
    <x v="1"/>
    <s v="theater/plays"/>
    <x v="65"/>
    <x v="2015"/>
    <x v="1"/>
    <x v="6"/>
    <x v="2898"/>
    <d v="2015-10-31T15:57:33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x v="2899"/>
    <b v="0"/>
    <n v="0"/>
    <x v="1"/>
    <s v="theater/plays"/>
    <x v="50"/>
    <x v="121"/>
    <x v="1"/>
    <x v="6"/>
    <x v="2899"/>
    <d v="2016-07-24T01:52:38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x v="2900"/>
    <b v="0"/>
    <n v="7"/>
    <x v="1"/>
    <s v="theater/plays"/>
    <x v="353"/>
    <x v="2016"/>
    <x v="1"/>
    <x v="6"/>
    <x v="2900"/>
    <d v="2014-08-09T05:37:12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x v="2901"/>
    <b v="0"/>
    <n v="2"/>
    <x v="1"/>
    <s v="theater/plays"/>
    <x v="60"/>
    <x v="362"/>
    <x v="1"/>
    <x v="6"/>
    <x v="2901"/>
    <d v="2015-02-07T21:42:19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x v="2902"/>
    <b v="0"/>
    <n v="1"/>
    <x v="1"/>
    <s v="theater/plays"/>
    <x v="50"/>
    <x v="380"/>
    <x v="1"/>
    <x v="6"/>
    <x v="2902"/>
    <d v="2015-08-24T10:33:1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x v="2903"/>
    <b v="0"/>
    <n v="4"/>
    <x v="1"/>
    <s v="theater/plays"/>
    <x v="60"/>
    <x v="2017"/>
    <x v="1"/>
    <x v="6"/>
    <x v="2903"/>
    <d v="2015-09-09T04:00:18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x v="2904"/>
    <b v="0"/>
    <n v="4"/>
    <x v="1"/>
    <s v="theater/plays"/>
    <x v="62"/>
    <x v="644"/>
    <x v="1"/>
    <x v="6"/>
    <x v="2904"/>
    <d v="2014-11-09T12:00:00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x v="2905"/>
    <b v="0"/>
    <n v="17"/>
    <x v="1"/>
    <s v="theater/plays"/>
    <x v="82"/>
    <x v="2018"/>
    <x v="1"/>
    <x v="6"/>
    <x v="2905"/>
    <d v="2016-09-07T01:21:53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x v="2906"/>
    <b v="0"/>
    <n v="7"/>
    <x v="1"/>
    <s v="theater/plays"/>
    <x v="114"/>
    <x v="2019"/>
    <x v="1"/>
    <x v="6"/>
    <x v="2906"/>
    <d v="2015-08-01T01:00:00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x v="2907"/>
    <b v="0"/>
    <n v="2"/>
    <x v="1"/>
    <s v="theater/plays"/>
    <x v="50"/>
    <x v="120"/>
    <x v="1"/>
    <x v="6"/>
    <x v="2907"/>
    <d v="2016-05-14T21:03:57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x v="2908"/>
    <b v="0"/>
    <n v="5"/>
    <x v="1"/>
    <s v="theater/plays"/>
    <x v="56"/>
    <x v="1775"/>
    <x v="1"/>
    <x v="6"/>
    <x v="2908"/>
    <d v="2016-06-08T17:33:39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x v="2909"/>
    <b v="0"/>
    <n v="1"/>
    <x v="1"/>
    <s v="theater/plays"/>
    <x v="50"/>
    <x v="135"/>
    <x v="1"/>
    <x v="6"/>
    <x v="2909"/>
    <d v="2014-11-25T19:46:00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x v="2910"/>
    <b v="0"/>
    <n v="1"/>
    <x v="1"/>
    <s v="theater/plays"/>
    <x v="50"/>
    <x v="120"/>
    <x v="1"/>
    <x v="6"/>
    <x v="2910"/>
    <d v="2015-06-12T20:11:27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x v="2911"/>
    <b v="0"/>
    <n v="14"/>
    <x v="1"/>
    <s v="theater/plays"/>
    <x v="121"/>
    <x v="2020"/>
    <x v="1"/>
    <x v="6"/>
    <x v="2911"/>
    <d v="2015-06-27T18:27:0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x v="2912"/>
    <b v="0"/>
    <n v="26"/>
    <x v="1"/>
    <s v="theater/plays"/>
    <x v="51"/>
    <x v="2021"/>
    <x v="1"/>
    <x v="6"/>
    <x v="2912"/>
    <d v="2016-01-15T03:09:34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x v="2913"/>
    <b v="0"/>
    <n v="2"/>
    <x v="1"/>
    <s v="theater/plays"/>
    <x v="50"/>
    <x v="120"/>
    <x v="1"/>
    <x v="6"/>
    <x v="2913"/>
    <d v="2014-09-06T22:08:59"/>
  </r>
  <r>
    <n v="2914"/>
    <x v="2913"/>
    <s v="Hercules must complete four challenges in order to meet the father he never knew"/>
    <n v="25000"/>
    <n v="1"/>
    <x v="2"/>
    <x v="1"/>
    <s v="GBP"/>
    <n v="1426365994"/>
    <x v="2914"/>
    <b v="0"/>
    <n v="1"/>
    <x v="1"/>
    <s v="theater/plays"/>
    <x v="50"/>
    <x v="120"/>
    <x v="1"/>
    <x v="6"/>
    <x v="2914"/>
    <d v="2015-03-14T20:46:34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x v="2915"/>
    <b v="0"/>
    <n v="3"/>
    <x v="1"/>
    <s v="theater/plays"/>
    <x v="220"/>
    <x v="2022"/>
    <x v="1"/>
    <x v="6"/>
    <x v="2915"/>
    <d v="2016-03-16T08:33:10"/>
  </r>
  <r>
    <n v="2916"/>
    <x v="2915"/>
    <s v="The moving dramatisation of one man's journey to find the truth behind the Libyan regime change."/>
    <n v="1850"/>
    <n v="145"/>
    <x v="2"/>
    <x v="1"/>
    <s v="GBP"/>
    <n v="1400498789"/>
    <x v="2916"/>
    <b v="0"/>
    <n v="7"/>
    <x v="1"/>
    <s v="theater/plays"/>
    <x v="59"/>
    <x v="2023"/>
    <x v="1"/>
    <x v="6"/>
    <x v="2916"/>
    <d v="2014-05-19T11:26:29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x v="2917"/>
    <b v="0"/>
    <n v="9"/>
    <x v="1"/>
    <s v="theater/plays"/>
    <x v="66"/>
    <x v="2024"/>
    <x v="1"/>
    <x v="6"/>
    <x v="2917"/>
    <d v="2015-09-16T05:37:27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x v="2918"/>
    <b v="0"/>
    <n v="20"/>
    <x v="1"/>
    <s v="theater/plays"/>
    <x v="117"/>
    <x v="353"/>
    <x v="1"/>
    <x v="6"/>
    <x v="2918"/>
    <d v="2015-10-29T15:06:47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x v="2919"/>
    <b v="0"/>
    <n v="6"/>
    <x v="1"/>
    <s v="theater/plays"/>
    <x v="114"/>
    <x v="434"/>
    <x v="1"/>
    <x v="6"/>
    <x v="2919"/>
    <d v="2014-08-05T14:52:09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x v="2920"/>
    <b v="0"/>
    <n v="13"/>
    <x v="1"/>
    <s v="theater/plays"/>
    <x v="117"/>
    <x v="2025"/>
    <x v="1"/>
    <x v="6"/>
    <x v="2920"/>
    <d v="2015-03-25T18:01:10"/>
  </r>
  <r>
    <n v="2921"/>
    <x v="2920"/>
    <s v="I'm creating a cabaret in which all donations go directly to Broadway Cares/Equity Fights AIDS."/>
    <n v="100"/>
    <n v="129"/>
    <x v="0"/>
    <x v="0"/>
    <s v="USD"/>
    <n v="1411679804"/>
    <x v="2921"/>
    <b v="0"/>
    <n v="3"/>
    <x v="0"/>
    <s v="theater/musical"/>
    <x v="32"/>
    <x v="1340"/>
    <x v="1"/>
    <x v="40"/>
    <x v="2921"/>
    <d v="2014-09-25T21:16:44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x v="2922"/>
    <b v="0"/>
    <n v="6"/>
    <x v="0"/>
    <s v="theater/musical"/>
    <x v="8"/>
    <x v="160"/>
    <x v="1"/>
    <x v="40"/>
    <x v="2922"/>
    <d v="2015-05-18T20:58:47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x v="2923"/>
    <b v="0"/>
    <n v="10"/>
    <x v="0"/>
    <s v="theater/musical"/>
    <x v="8"/>
    <x v="179"/>
    <x v="1"/>
    <x v="40"/>
    <x v="2923"/>
    <d v="2015-01-24T03:00:0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x v="2924"/>
    <b v="0"/>
    <n v="147"/>
    <x v="0"/>
    <s v="theater/musical"/>
    <x v="33"/>
    <x v="2026"/>
    <x v="1"/>
    <x v="40"/>
    <x v="2924"/>
    <d v="2015-05-09T03:59:0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x v="2925"/>
    <b v="0"/>
    <n v="199"/>
    <x v="0"/>
    <s v="theater/musical"/>
    <x v="21"/>
    <x v="2027"/>
    <x v="1"/>
    <x v="40"/>
    <x v="2925"/>
    <d v="2014-09-11T14:01:08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x v="2926"/>
    <b v="0"/>
    <n v="50"/>
    <x v="0"/>
    <s v="theater/musical"/>
    <x v="105"/>
    <x v="753"/>
    <x v="1"/>
    <x v="40"/>
    <x v="2926"/>
    <d v="2015-02-23T18:22:59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x v="2927"/>
    <b v="0"/>
    <n v="21"/>
    <x v="0"/>
    <s v="theater/musical"/>
    <x v="26"/>
    <x v="2028"/>
    <x v="1"/>
    <x v="40"/>
    <x v="2927"/>
    <d v="2014-07-15T05:00:00"/>
  </r>
  <r>
    <n v="2928"/>
    <x v="2927"/>
    <s v="This is a touring production for schools in the Treasure Valley!"/>
    <n v="1000"/>
    <n v="1000"/>
    <x v="0"/>
    <x v="0"/>
    <s v="USD"/>
    <n v="1457135846"/>
    <x v="2928"/>
    <b v="0"/>
    <n v="24"/>
    <x v="0"/>
    <s v="theater/musical"/>
    <x v="8"/>
    <x v="683"/>
    <x v="1"/>
    <x v="40"/>
    <x v="2928"/>
    <d v="2016-03-04T23:57:26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x v="2929"/>
    <b v="0"/>
    <n v="32"/>
    <x v="0"/>
    <s v="theater/musical"/>
    <x v="21"/>
    <x v="2029"/>
    <x v="1"/>
    <x v="40"/>
    <x v="2929"/>
    <d v="2014-05-25T13:32:38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x v="2930"/>
    <b v="0"/>
    <n v="62"/>
    <x v="0"/>
    <s v="theater/musical"/>
    <x v="7"/>
    <x v="2030"/>
    <x v="1"/>
    <x v="40"/>
    <x v="2930"/>
    <d v="2015-05-07T14:01:04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x v="2931"/>
    <b v="0"/>
    <n v="9"/>
    <x v="0"/>
    <s v="theater/musical"/>
    <x v="6"/>
    <x v="596"/>
    <x v="1"/>
    <x v="40"/>
    <x v="2931"/>
    <d v="2014-09-15T06:08:0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x v="2932"/>
    <b v="0"/>
    <n v="38"/>
    <x v="0"/>
    <s v="theater/musical"/>
    <x v="2"/>
    <x v="2031"/>
    <x v="1"/>
    <x v="40"/>
    <x v="2932"/>
    <d v="2015-02-21T11:00:0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x v="2933"/>
    <b v="0"/>
    <n v="54"/>
    <x v="0"/>
    <s v="theater/musical"/>
    <x v="33"/>
    <x v="2032"/>
    <x v="1"/>
    <x v="40"/>
    <x v="2933"/>
    <d v="2016-06-04T22:57:33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x v="2934"/>
    <b v="0"/>
    <n v="37"/>
    <x v="0"/>
    <s v="theater/musical"/>
    <x v="29"/>
    <x v="2033"/>
    <x v="1"/>
    <x v="40"/>
    <x v="2934"/>
    <d v="2014-06-15T15:16:04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x v="2935"/>
    <b v="0"/>
    <n v="39"/>
    <x v="0"/>
    <s v="theater/musical"/>
    <x v="7"/>
    <x v="2034"/>
    <x v="1"/>
    <x v="40"/>
    <x v="2935"/>
    <d v="2016-08-29T17:00:0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x v="2936"/>
    <b v="0"/>
    <n v="34"/>
    <x v="0"/>
    <s v="theater/musical"/>
    <x v="30"/>
    <x v="1753"/>
    <x v="1"/>
    <x v="40"/>
    <x v="2936"/>
    <d v="2014-10-13T04:59:00"/>
  </r>
  <r>
    <n v="2937"/>
    <x v="2936"/>
    <s v="UCAS is a new British musical premiering at the Edinburgh Fringe Festival 2014."/>
    <n v="1500"/>
    <n v="2000"/>
    <x v="0"/>
    <x v="1"/>
    <s v="GBP"/>
    <n v="1405249113"/>
    <x v="2937"/>
    <b v="0"/>
    <n v="55"/>
    <x v="0"/>
    <s v="theater/musical"/>
    <x v="18"/>
    <x v="2035"/>
    <x v="1"/>
    <x v="40"/>
    <x v="2937"/>
    <d v="2014-07-13T10:58:33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x v="2938"/>
    <b v="0"/>
    <n v="32"/>
    <x v="0"/>
    <s v="theater/musical"/>
    <x v="7"/>
    <x v="2036"/>
    <x v="1"/>
    <x v="40"/>
    <x v="2938"/>
    <d v="2015-01-30T16:53:34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x v="2939"/>
    <b v="0"/>
    <n v="25"/>
    <x v="0"/>
    <s v="theater/musical"/>
    <x v="33"/>
    <x v="2037"/>
    <x v="1"/>
    <x v="40"/>
    <x v="2939"/>
    <d v="2014-08-28T01:00:0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x v="2940"/>
    <b v="0"/>
    <n v="33"/>
    <x v="0"/>
    <s v="theater/musical"/>
    <x v="13"/>
    <x v="129"/>
    <x v="1"/>
    <x v="40"/>
    <x v="2940"/>
    <d v="2015-01-18T18:33:38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x v="2941"/>
    <b v="0"/>
    <n v="1"/>
    <x v="1"/>
    <s v="theater/spaces"/>
    <x v="50"/>
    <x v="120"/>
    <x v="1"/>
    <x v="38"/>
    <x v="2941"/>
    <d v="2015-03-01T23:02:35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x v="2942"/>
    <b v="0"/>
    <n v="202"/>
    <x v="1"/>
    <s v="theater/spaces"/>
    <x v="68"/>
    <x v="2038"/>
    <x v="1"/>
    <x v="38"/>
    <x v="2942"/>
    <d v="2015-12-16T20:18:00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x v="2943"/>
    <b v="0"/>
    <n v="0"/>
    <x v="1"/>
    <s v="theater/spaces"/>
    <x v="50"/>
    <x v="121"/>
    <x v="1"/>
    <x v="38"/>
    <x v="2943"/>
    <d v="2015-04-13T03:06:20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x v="2944"/>
    <b v="0"/>
    <n v="1"/>
    <x v="1"/>
    <s v="theater/spaces"/>
    <x v="60"/>
    <x v="101"/>
    <x v="1"/>
    <x v="38"/>
    <x v="2944"/>
    <d v="2015-06-07T21:56: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x v="2945"/>
    <b v="0"/>
    <n v="0"/>
    <x v="1"/>
    <s v="theater/spaces"/>
    <x v="50"/>
    <x v="121"/>
    <x v="1"/>
    <x v="38"/>
    <x v="2945"/>
    <d v="2015-05-24T03:21:00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x v="2946"/>
    <b v="0"/>
    <n v="2"/>
    <x v="1"/>
    <s v="theater/spaces"/>
    <x v="50"/>
    <x v="120"/>
    <x v="1"/>
    <x v="38"/>
    <x v="2946"/>
    <d v="2016-08-15T12:44:52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x v="2947"/>
    <b v="0"/>
    <n v="13"/>
    <x v="1"/>
    <s v="theater/spaces"/>
    <x v="65"/>
    <x v="2039"/>
    <x v="1"/>
    <x v="38"/>
    <x v="2947"/>
    <d v="2016-11-24T17:11:00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x v="2948"/>
    <b v="0"/>
    <n v="9"/>
    <x v="1"/>
    <s v="theater/spaces"/>
    <x v="50"/>
    <x v="2040"/>
    <x v="1"/>
    <x v="38"/>
    <x v="2948"/>
    <d v="2015-06-02T15:34:53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x v="2949"/>
    <b v="0"/>
    <n v="2"/>
    <x v="1"/>
    <s v="theater/spaces"/>
    <x v="56"/>
    <x v="381"/>
    <x v="1"/>
    <x v="38"/>
    <x v="2949"/>
    <d v="2015-11-19T20:45:17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x v="2950"/>
    <b v="0"/>
    <n v="0"/>
    <x v="1"/>
    <s v="theater/spaces"/>
    <x v="50"/>
    <x v="121"/>
    <x v="1"/>
    <x v="38"/>
    <x v="2950"/>
    <d v="2016-01-23T08:45:52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x v="2951"/>
    <b v="0"/>
    <n v="58"/>
    <x v="1"/>
    <s v="theater/spaces"/>
    <x v="53"/>
    <x v="2041"/>
    <x v="1"/>
    <x v="38"/>
    <x v="2951"/>
    <d v="2014-10-05T19:16:13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x v="2952"/>
    <b v="0"/>
    <n v="8"/>
    <x v="1"/>
    <s v="theater/spaces"/>
    <x v="59"/>
    <x v="2042"/>
    <x v="1"/>
    <x v="38"/>
    <x v="2952"/>
    <d v="2016-10-17T04:00:00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x v="2953"/>
    <b v="0"/>
    <n v="3"/>
    <x v="1"/>
    <s v="theater/spaces"/>
    <x v="50"/>
    <x v="2043"/>
    <x v="1"/>
    <x v="38"/>
    <x v="2953"/>
    <d v="2015-10-08T19:00:21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x v="2954"/>
    <b v="0"/>
    <n v="0"/>
    <x v="1"/>
    <s v="theater/spaces"/>
    <x v="50"/>
    <x v="121"/>
    <x v="1"/>
    <x v="38"/>
    <x v="2954"/>
    <d v="2017-03-16T13:00:03"/>
  </r>
  <r>
    <n v="2955"/>
    <x v="2954"/>
    <s v="Stage Door Theater needs a stage for its current and future productions. Can you help?"/>
    <n v="1200"/>
    <n v="715"/>
    <x v="1"/>
    <x v="0"/>
    <s v="USD"/>
    <n v="1434476849"/>
    <x v="2955"/>
    <b v="0"/>
    <n v="11"/>
    <x v="1"/>
    <s v="theater/spaces"/>
    <x v="64"/>
    <x v="177"/>
    <x v="1"/>
    <x v="38"/>
    <x v="2955"/>
    <d v="2015-06-16T17:47:29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x v="2956"/>
    <b v="0"/>
    <n v="20"/>
    <x v="1"/>
    <s v="theater/spaces"/>
    <x v="123"/>
    <x v="2044"/>
    <x v="1"/>
    <x v="38"/>
    <x v="2956"/>
    <d v="2016-05-04T23:00:50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x v="2957"/>
    <b v="0"/>
    <n v="3"/>
    <x v="1"/>
    <s v="theater/spaces"/>
    <x v="53"/>
    <x v="723"/>
    <x v="1"/>
    <x v="38"/>
    <x v="2957"/>
    <d v="2015-03-27T23:16:12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x v="2958"/>
    <b v="0"/>
    <n v="0"/>
    <x v="1"/>
    <s v="theater/spaces"/>
    <x v="50"/>
    <x v="121"/>
    <x v="1"/>
    <x v="38"/>
    <x v="2958"/>
    <d v="2016-05-08T17:41:57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x v="2959"/>
    <b v="0"/>
    <n v="0"/>
    <x v="1"/>
    <s v="theater/spaces"/>
    <x v="50"/>
    <x v="121"/>
    <x v="1"/>
    <x v="38"/>
    <x v="2959"/>
    <d v="2016-06-07T00:12:05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x v="2960"/>
    <b v="0"/>
    <n v="0"/>
    <x v="1"/>
    <s v="theater/spaces"/>
    <x v="50"/>
    <x v="121"/>
    <x v="1"/>
    <x v="38"/>
    <x v="2960"/>
    <d v="2014-09-11T18:10:23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x v="2961"/>
    <b v="0"/>
    <n v="108"/>
    <x v="0"/>
    <s v="theater/plays"/>
    <x v="5"/>
    <x v="2045"/>
    <x v="1"/>
    <x v="6"/>
    <x v="2961"/>
    <d v="2015-03-26T04:00:00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x v="2962"/>
    <b v="0"/>
    <n v="20"/>
    <x v="0"/>
    <s v="theater/plays"/>
    <x v="108"/>
    <x v="546"/>
    <x v="1"/>
    <x v="6"/>
    <x v="2962"/>
    <d v="2015-03-01T06:59:00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x v="2963"/>
    <b v="0"/>
    <n v="98"/>
    <x v="0"/>
    <s v="theater/plays"/>
    <x v="13"/>
    <x v="2046"/>
    <x v="1"/>
    <x v="6"/>
    <x v="2963"/>
    <d v="2015-07-02T11:17:04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x v="2964"/>
    <b v="0"/>
    <n v="196"/>
    <x v="0"/>
    <s v="theater/plays"/>
    <x v="7"/>
    <x v="2047"/>
    <x v="1"/>
    <x v="6"/>
    <x v="2964"/>
    <d v="2014-08-06T21:32:00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x v="2965"/>
    <b v="0"/>
    <n v="39"/>
    <x v="0"/>
    <s v="theater/plays"/>
    <x v="15"/>
    <x v="2048"/>
    <x v="1"/>
    <x v="6"/>
    <x v="2965"/>
    <d v="2015-07-07T17:30:33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x v="2966"/>
    <b v="0"/>
    <n v="128"/>
    <x v="0"/>
    <s v="theater/plays"/>
    <x v="35"/>
    <x v="2049"/>
    <x v="1"/>
    <x v="6"/>
    <x v="2966"/>
    <d v="2015-09-16T17:43:32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x v="2967"/>
    <b v="0"/>
    <n v="71"/>
    <x v="0"/>
    <s v="theater/plays"/>
    <x v="35"/>
    <x v="2050"/>
    <x v="1"/>
    <x v="6"/>
    <x v="2967"/>
    <d v="2015-03-09T03:44:52"/>
  </r>
  <r>
    <n v="2968"/>
    <x v="2967"/>
    <s v="The Curse of the Babywoman is real â€” and it is coming to FringeNYC this August."/>
    <n v="3500"/>
    <n v="3710"/>
    <x v="0"/>
    <x v="0"/>
    <s v="USD"/>
    <n v="1471406340"/>
    <x v="2968"/>
    <b v="0"/>
    <n v="47"/>
    <x v="0"/>
    <s v="theater/plays"/>
    <x v="6"/>
    <x v="2051"/>
    <x v="1"/>
    <x v="6"/>
    <x v="2968"/>
    <d v="2016-08-17T03:59:00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x v="2969"/>
    <b v="0"/>
    <n v="17"/>
    <x v="0"/>
    <s v="theater/plays"/>
    <x v="200"/>
    <x v="2052"/>
    <x v="1"/>
    <x v="6"/>
    <x v="2969"/>
    <d v="2015-05-03T22:51:00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x v="2970"/>
    <b v="0"/>
    <n v="91"/>
    <x v="0"/>
    <s v="theater/plays"/>
    <x v="6"/>
    <x v="2053"/>
    <x v="1"/>
    <x v="6"/>
    <x v="2970"/>
    <d v="2014-07-18T16:04:11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x v="2971"/>
    <b v="0"/>
    <n v="43"/>
    <x v="0"/>
    <s v="theater/plays"/>
    <x v="8"/>
    <x v="2054"/>
    <x v="1"/>
    <x v="6"/>
    <x v="2971"/>
    <d v="2014-08-31T15:47:58"/>
  </r>
  <r>
    <n v="2972"/>
    <x v="2971"/>
    <s v="A group of artists. A mythical art piece. A harrowing quest. And some margaritas."/>
    <n v="2000"/>
    <n v="2107"/>
    <x v="0"/>
    <x v="0"/>
    <s v="USD"/>
    <n v="1480899600"/>
    <x v="2972"/>
    <b v="0"/>
    <n v="17"/>
    <x v="0"/>
    <s v="theater/plays"/>
    <x v="2"/>
    <x v="2055"/>
    <x v="1"/>
    <x v="6"/>
    <x v="2972"/>
    <d v="2016-12-05T01:00:00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x v="2973"/>
    <b v="0"/>
    <n v="33"/>
    <x v="0"/>
    <s v="theater/plays"/>
    <x v="215"/>
    <x v="2056"/>
    <x v="1"/>
    <x v="6"/>
    <x v="2973"/>
    <d v="2016-01-01T04:00:00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x v="2974"/>
    <b v="0"/>
    <n v="87"/>
    <x v="0"/>
    <s v="theater/plays"/>
    <x v="21"/>
    <x v="1242"/>
    <x v="1"/>
    <x v="6"/>
    <x v="2974"/>
    <d v="2014-09-26T01:35:00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x v="2975"/>
    <b v="0"/>
    <n v="113"/>
    <x v="0"/>
    <s v="theater/plays"/>
    <x v="8"/>
    <x v="2057"/>
    <x v="1"/>
    <x v="6"/>
    <x v="2975"/>
    <d v="2014-11-27T03:00:00"/>
  </r>
  <r>
    <n v="2976"/>
    <x v="2975"/>
    <s v="A play that addresses an important social issue, brought to light by members of the UoM Drama Society."/>
    <n v="70"/>
    <n v="120"/>
    <x v="0"/>
    <x v="1"/>
    <s v="GBP"/>
    <n v="1457870400"/>
    <x v="2976"/>
    <b v="0"/>
    <n v="14"/>
    <x v="0"/>
    <s v="theater/plays"/>
    <x v="193"/>
    <x v="2058"/>
    <x v="1"/>
    <x v="6"/>
    <x v="2976"/>
    <d v="2016-03-13T12:00:00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x v="2977"/>
    <b v="0"/>
    <n v="30"/>
    <x v="0"/>
    <s v="theater/plays"/>
    <x v="35"/>
    <x v="787"/>
    <x v="1"/>
    <x v="6"/>
    <x v="2977"/>
    <d v="2015-03-23T02:14:00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x v="2978"/>
    <b v="0"/>
    <n v="16"/>
    <x v="0"/>
    <s v="theater/plays"/>
    <x v="32"/>
    <x v="2059"/>
    <x v="1"/>
    <x v="6"/>
    <x v="2978"/>
    <d v="2014-10-20T05:59:00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x v="2979"/>
    <b v="0"/>
    <n v="46"/>
    <x v="0"/>
    <s v="theater/plays"/>
    <x v="7"/>
    <x v="2060"/>
    <x v="1"/>
    <x v="6"/>
    <x v="2979"/>
    <d v="2015-01-06T06:00:00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x v="2980"/>
    <b v="0"/>
    <n v="24"/>
    <x v="0"/>
    <s v="theater/plays"/>
    <x v="15"/>
    <x v="709"/>
    <x v="1"/>
    <x v="6"/>
    <x v="2980"/>
    <d v="2015-08-24T02:00:00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x v="2981"/>
    <b v="1"/>
    <n v="97"/>
    <x v="0"/>
    <s v="theater/spaces"/>
    <x v="32"/>
    <x v="1290"/>
    <x v="1"/>
    <x v="38"/>
    <x v="2981"/>
    <d v="2015-09-23T13:25:56"/>
  </r>
  <r>
    <n v="2982"/>
    <x v="2981"/>
    <s v="Renovating this historical landmark, into an arts venue and theatre space for the community."/>
    <n v="5000"/>
    <n v="5103"/>
    <x v="0"/>
    <x v="1"/>
    <s v="GBP"/>
    <n v="1455208143"/>
    <x v="2982"/>
    <b v="1"/>
    <n v="59"/>
    <x v="0"/>
    <s v="theater/spaces"/>
    <x v="21"/>
    <x v="1149"/>
    <x v="1"/>
    <x v="38"/>
    <x v="2982"/>
    <d v="2016-02-11T16:29:03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x v="2983"/>
    <b v="1"/>
    <n v="1095"/>
    <x v="0"/>
    <s v="theater/spaces"/>
    <x v="92"/>
    <x v="2061"/>
    <x v="1"/>
    <x v="38"/>
    <x v="2983"/>
    <d v="2014-11-11T16:10:36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x v="2984"/>
    <b v="1"/>
    <n v="218"/>
    <x v="0"/>
    <s v="theater/spaces"/>
    <x v="8"/>
    <x v="2062"/>
    <x v="1"/>
    <x v="38"/>
    <x v="2984"/>
    <d v="2016-08-24T06:41:21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x v="2985"/>
    <b v="0"/>
    <n v="111"/>
    <x v="0"/>
    <s v="theater/spaces"/>
    <x v="108"/>
    <x v="2063"/>
    <x v="1"/>
    <x v="38"/>
    <x v="2985"/>
    <d v="2016-10-31T04:00:00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x v="2986"/>
    <b v="0"/>
    <n v="56"/>
    <x v="0"/>
    <s v="theater/spaces"/>
    <x v="6"/>
    <x v="2064"/>
    <x v="1"/>
    <x v="38"/>
    <x v="2986"/>
    <d v="2016-05-01T11:00:06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x v="2987"/>
    <b v="0"/>
    <n v="265"/>
    <x v="0"/>
    <s v="theater/spaces"/>
    <x v="5"/>
    <x v="2065"/>
    <x v="1"/>
    <x v="38"/>
    <x v="2987"/>
    <d v="2016-10-13T00:00:00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x v="2988"/>
    <b v="0"/>
    <n v="28"/>
    <x v="0"/>
    <s v="theater/spaces"/>
    <x v="8"/>
    <x v="669"/>
    <x v="1"/>
    <x v="38"/>
    <x v="2988"/>
    <d v="2016-06-20T08:41:21"/>
  </r>
  <r>
    <n v="2989"/>
    <x v="2988"/>
    <s v="Bring the movies back to Bethel, Maine."/>
    <n v="20000"/>
    <n v="35307"/>
    <x v="0"/>
    <x v="0"/>
    <s v="USD"/>
    <n v="1450673940"/>
    <x v="2989"/>
    <b v="0"/>
    <n v="364"/>
    <x v="0"/>
    <s v="theater/spaces"/>
    <x v="93"/>
    <x v="2066"/>
    <x v="1"/>
    <x v="38"/>
    <x v="2989"/>
    <d v="2015-12-21T04:59:00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x v="2990"/>
    <b v="0"/>
    <n v="27"/>
    <x v="0"/>
    <s v="theater/spaces"/>
    <x v="8"/>
    <x v="2067"/>
    <x v="1"/>
    <x v="38"/>
    <x v="2990"/>
    <d v="2016-01-07T13:47:00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x v="2991"/>
    <b v="0"/>
    <n v="93"/>
    <x v="0"/>
    <s v="theater/spaces"/>
    <x v="33"/>
    <x v="2068"/>
    <x v="1"/>
    <x v="38"/>
    <x v="2991"/>
    <d v="2017-01-27T20:05:30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x v="2992"/>
    <b v="0"/>
    <n v="64"/>
    <x v="0"/>
    <s v="theater/spaces"/>
    <x v="2"/>
    <x v="2069"/>
    <x v="1"/>
    <x v="38"/>
    <x v="2992"/>
    <d v="2016-10-09T18:25:10"/>
  </r>
  <r>
    <n v="2993"/>
    <x v="2992"/>
    <s v="Help us build the Kitchen from Hell!"/>
    <n v="1000"/>
    <n v="1003"/>
    <x v="0"/>
    <x v="0"/>
    <s v="USD"/>
    <n v="1455998867"/>
    <x v="2993"/>
    <b v="0"/>
    <n v="22"/>
    <x v="0"/>
    <s v="theater/spaces"/>
    <x v="8"/>
    <x v="1187"/>
    <x v="1"/>
    <x v="38"/>
    <x v="2993"/>
    <d v="2016-02-20T20:07:47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x v="2994"/>
    <b v="0"/>
    <n v="59"/>
    <x v="0"/>
    <s v="theater/spaces"/>
    <x v="354"/>
    <x v="2070"/>
    <x v="1"/>
    <x v="38"/>
    <x v="2994"/>
    <d v="2014-10-03T11:29:32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x v="2995"/>
    <b v="0"/>
    <n v="249"/>
    <x v="0"/>
    <s v="theater/spaces"/>
    <x v="2"/>
    <x v="2071"/>
    <x v="1"/>
    <x v="38"/>
    <x v="2995"/>
    <d v="2017-01-19T15:57:51"/>
  </r>
  <r>
    <n v="2996"/>
    <x v="2995"/>
    <s v="A permanent home for comedy in Connecticut in the heart of downtown Hartford."/>
    <n v="35000"/>
    <n v="60180"/>
    <x v="0"/>
    <x v="0"/>
    <s v="USD"/>
    <n v="1432677240"/>
    <x v="2996"/>
    <b v="0"/>
    <n v="392"/>
    <x v="0"/>
    <s v="theater/spaces"/>
    <x v="174"/>
    <x v="2072"/>
    <x v="1"/>
    <x v="38"/>
    <x v="2996"/>
    <d v="2015-05-26T21:54:00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x v="2997"/>
    <b v="0"/>
    <n v="115"/>
    <x v="0"/>
    <s v="theater/spaces"/>
    <x v="3"/>
    <x v="2073"/>
    <x v="1"/>
    <x v="38"/>
    <x v="2997"/>
    <d v="2017-02-27T04:59:00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x v="2998"/>
    <b v="0"/>
    <n v="433"/>
    <x v="0"/>
    <s v="theater/spaces"/>
    <x v="33"/>
    <x v="2074"/>
    <x v="1"/>
    <x v="38"/>
    <x v="2998"/>
    <d v="2014-06-16T04:25:00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x v="2999"/>
    <b v="0"/>
    <n v="20"/>
    <x v="0"/>
    <s v="theater/spaces"/>
    <x v="17"/>
    <x v="2075"/>
    <x v="1"/>
    <x v="38"/>
    <x v="2999"/>
    <d v="2017-03-01T02:00:00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x v="3000"/>
    <b v="0"/>
    <n v="8"/>
    <x v="0"/>
    <s v="theater/spaces"/>
    <x v="8"/>
    <x v="368"/>
    <x v="1"/>
    <x v="38"/>
    <x v="3000"/>
    <d v="2017-01-31T18:00:00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x v="3001"/>
    <b v="0"/>
    <n v="175"/>
    <x v="0"/>
    <s v="theater/spaces"/>
    <x v="355"/>
    <x v="2076"/>
    <x v="1"/>
    <x v="38"/>
    <x v="3001"/>
    <d v="2016-07-13T21:29:42"/>
  </r>
  <r>
    <n v="3002"/>
    <x v="3001"/>
    <s v="Make the workshop/ small stage space at Jimmy's No 43 even better than before!"/>
    <n v="7000"/>
    <n v="7595.43"/>
    <x v="0"/>
    <x v="0"/>
    <s v="USD"/>
    <n v="1356552252"/>
    <x v="3002"/>
    <b v="0"/>
    <n v="104"/>
    <x v="0"/>
    <s v="theater/spaces"/>
    <x v="15"/>
    <x v="2077"/>
    <x v="1"/>
    <x v="38"/>
    <x v="3002"/>
    <d v="2012-12-26T20:04:12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x v="3003"/>
    <b v="0"/>
    <n v="17"/>
    <x v="0"/>
    <s v="theater/spaces"/>
    <x v="7"/>
    <x v="2078"/>
    <x v="1"/>
    <x v="38"/>
    <x v="3003"/>
    <d v="2016-03-01T05:59:00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x v="3004"/>
    <b v="0"/>
    <n v="277"/>
    <x v="0"/>
    <s v="theater/spaces"/>
    <x v="40"/>
    <x v="2079"/>
    <x v="1"/>
    <x v="38"/>
    <x v="3004"/>
    <d v="2014-11-15T22:08:44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x v="3005"/>
    <b v="0"/>
    <n v="118"/>
    <x v="0"/>
    <s v="theater/spaces"/>
    <x v="28"/>
    <x v="2080"/>
    <x v="1"/>
    <x v="38"/>
    <x v="3005"/>
    <d v="2014-10-06T16:11:45"/>
  </r>
  <r>
    <n v="3006"/>
    <x v="3005"/>
    <s v="We're an affordable theatre and rental space that can be molded into anything by anyone."/>
    <n v="8000"/>
    <n v="8620"/>
    <x v="0"/>
    <x v="5"/>
    <s v="CAD"/>
    <n v="1418580591"/>
    <x v="3006"/>
    <b v="0"/>
    <n v="97"/>
    <x v="0"/>
    <s v="theater/spaces"/>
    <x v="29"/>
    <x v="2081"/>
    <x v="1"/>
    <x v="38"/>
    <x v="3006"/>
    <d v="2014-12-14T18:09:51"/>
  </r>
  <r>
    <n v="3007"/>
    <x v="3006"/>
    <s v="Consuite for 2015 CoreCon.  An adventure into insanity."/>
    <n v="600"/>
    <n v="1080"/>
    <x v="0"/>
    <x v="0"/>
    <s v="USD"/>
    <n v="1429938683"/>
    <x v="3007"/>
    <b v="0"/>
    <n v="20"/>
    <x v="0"/>
    <s v="theater/spaces"/>
    <x v="144"/>
    <x v="1205"/>
    <x v="1"/>
    <x v="38"/>
    <x v="3007"/>
    <d v="2015-04-25T05:11:23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x v="3008"/>
    <b v="0"/>
    <n v="26"/>
    <x v="0"/>
    <s v="theater/spaces"/>
    <x v="7"/>
    <x v="2082"/>
    <x v="1"/>
    <x v="38"/>
    <x v="3008"/>
    <d v="2016-01-21T05:05:19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x v="3009"/>
    <b v="0"/>
    <n v="128"/>
    <x v="0"/>
    <s v="theater/spaces"/>
    <x v="28"/>
    <x v="2083"/>
    <x v="1"/>
    <x v="38"/>
    <x v="3009"/>
    <d v="2014-11-26T14:40:40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x v="3010"/>
    <b v="0"/>
    <n v="15"/>
    <x v="0"/>
    <s v="theater/spaces"/>
    <x v="137"/>
    <x v="2084"/>
    <x v="1"/>
    <x v="38"/>
    <x v="3010"/>
    <d v="2015-02-21T19:58:39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x v="3011"/>
    <b v="0"/>
    <n v="25"/>
    <x v="0"/>
    <s v="theater/spaces"/>
    <x v="39"/>
    <x v="2085"/>
    <x v="1"/>
    <x v="38"/>
    <x v="3011"/>
    <d v="2015-12-23T22:59:00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x v="3012"/>
    <b v="0"/>
    <n v="55"/>
    <x v="0"/>
    <s v="theater/spaces"/>
    <x v="16"/>
    <x v="2086"/>
    <x v="1"/>
    <x v="38"/>
    <x v="3012"/>
    <d v="2015-02-10T16:52:10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x v="3013"/>
    <b v="0"/>
    <n v="107"/>
    <x v="0"/>
    <s v="theater/spaces"/>
    <x v="96"/>
    <x v="2087"/>
    <x v="1"/>
    <x v="38"/>
    <x v="3013"/>
    <d v="2015-06-21T20:04:09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x v="3014"/>
    <b v="0"/>
    <n v="557"/>
    <x v="0"/>
    <s v="theater/spaces"/>
    <x v="40"/>
    <x v="2088"/>
    <x v="1"/>
    <x v="38"/>
    <x v="3014"/>
    <d v="2014-11-05T05:00:00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x v="3015"/>
    <b v="0"/>
    <n v="40"/>
    <x v="0"/>
    <s v="theater/spaces"/>
    <x v="33"/>
    <x v="2089"/>
    <x v="1"/>
    <x v="38"/>
    <x v="3015"/>
    <d v="2014-06-11T04:00:00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x v="3016"/>
    <b v="0"/>
    <n v="36"/>
    <x v="0"/>
    <s v="theater/spaces"/>
    <x v="33"/>
    <x v="2090"/>
    <x v="1"/>
    <x v="38"/>
    <x v="3016"/>
    <d v="2014-07-18T13:09:12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x v="3017"/>
    <b v="0"/>
    <n v="159"/>
    <x v="0"/>
    <s v="theater/spaces"/>
    <x v="6"/>
    <x v="2091"/>
    <x v="1"/>
    <x v="38"/>
    <x v="3017"/>
    <d v="2014-08-20T20:24:03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x v="3018"/>
    <b v="0"/>
    <n v="41"/>
    <x v="0"/>
    <s v="theater/spaces"/>
    <x v="7"/>
    <x v="2092"/>
    <x v="1"/>
    <x v="38"/>
    <x v="3018"/>
    <d v="2015-07-20T22:00:00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x v="3019"/>
    <b v="0"/>
    <n v="226"/>
    <x v="0"/>
    <s v="theater/spaces"/>
    <x v="10"/>
    <x v="2093"/>
    <x v="1"/>
    <x v="38"/>
    <x v="3019"/>
    <d v="2014-05-27T03:00:00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x v="3020"/>
    <b v="0"/>
    <n v="30"/>
    <x v="0"/>
    <s v="theater/spaces"/>
    <x v="7"/>
    <x v="2094"/>
    <x v="1"/>
    <x v="38"/>
    <x v="3020"/>
    <d v="2015-08-14T20:18:53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x v="3021"/>
    <b v="0"/>
    <n v="103"/>
    <x v="0"/>
    <s v="theater/spaces"/>
    <x v="31"/>
    <x v="901"/>
    <x v="1"/>
    <x v="38"/>
    <x v="3021"/>
    <d v="2016-11-22T05:59:00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x v="3022"/>
    <b v="0"/>
    <n v="62"/>
    <x v="0"/>
    <s v="theater/spaces"/>
    <x v="7"/>
    <x v="2095"/>
    <x v="1"/>
    <x v="38"/>
    <x v="3022"/>
    <d v="2016-08-27T22:53:29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x v="3023"/>
    <b v="0"/>
    <n v="6"/>
    <x v="0"/>
    <s v="theater/spaces"/>
    <x v="33"/>
    <x v="2096"/>
    <x v="1"/>
    <x v="38"/>
    <x v="3023"/>
    <d v="2015-06-11T16:13:06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x v="3024"/>
    <b v="0"/>
    <n v="182"/>
    <x v="0"/>
    <s v="theater/spaces"/>
    <x v="351"/>
    <x v="2097"/>
    <x v="1"/>
    <x v="38"/>
    <x v="3024"/>
    <d v="2012-10-06T23:51:15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x v="3025"/>
    <b v="0"/>
    <n v="145"/>
    <x v="0"/>
    <s v="theater/spaces"/>
    <x v="120"/>
    <x v="2098"/>
    <x v="1"/>
    <x v="38"/>
    <x v="3025"/>
    <d v="2014-05-30T16:00:00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x v="3026"/>
    <b v="0"/>
    <n v="25"/>
    <x v="0"/>
    <s v="theater/spaces"/>
    <x v="1"/>
    <x v="1769"/>
    <x v="1"/>
    <x v="38"/>
    <x v="3026"/>
    <d v="2017-03-03T11:01:32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x v="3027"/>
    <b v="0"/>
    <n v="320"/>
    <x v="0"/>
    <s v="theater/spaces"/>
    <x v="26"/>
    <x v="2099"/>
    <x v="1"/>
    <x v="38"/>
    <x v="3027"/>
    <d v="2015-03-20T15:54:11"/>
  </r>
  <r>
    <n v="3028"/>
    <x v="3027"/>
    <s v="We have a space! Help us fill it with a stage, chairs, gear and audiences' laughter!"/>
    <n v="5000"/>
    <n v="8401"/>
    <x v="0"/>
    <x v="0"/>
    <s v="USD"/>
    <n v="1471242025"/>
    <x v="3028"/>
    <b v="0"/>
    <n v="99"/>
    <x v="0"/>
    <s v="theater/spaces"/>
    <x v="239"/>
    <x v="2100"/>
    <x v="1"/>
    <x v="38"/>
    <x v="3028"/>
    <d v="2016-08-15T06:20:25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x v="3029"/>
    <b v="0"/>
    <n v="348"/>
    <x v="0"/>
    <s v="theater/spaces"/>
    <x v="5"/>
    <x v="2101"/>
    <x v="1"/>
    <x v="38"/>
    <x v="3029"/>
    <d v="2014-11-18T04:35:00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x v="3030"/>
    <b v="0"/>
    <n v="41"/>
    <x v="0"/>
    <s v="theater/spaces"/>
    <x v="13"/>
    <x v="2102"/>
    <x v="1"/>
    <x v="38"/>
    <x v="3030"/>
    <d v="2015-09-16T17:56:11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x v="3031"/>
    <b v="0"/>
    <n v="29"/>
    <x v="0"/>
    <s v="theater/spaces"/>
    <x v="8"/>
    <x v="246"/>
    <x v="1"/>
    <x v="38"/>
    <x v="3031"/>
    <d v="2016-10-14T21:10:47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x v="3032"/>
    <b v="0"/>
    <n v="25"/>
    <x v="0"/>
    <s v="theater/spaces"/>
    <x v="37"/>
    <x v="1302"/>
    <x v="1"/>
    <x v="38"/>
    <x v="3032"/>
    <d v="2015-09-11T01:04:19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x v="3033"/>
    <b v="0"/>
    <n v="23"/>
    <x v="0"/>
    <s v="theater/spaces"/>
    <x v="92"/>
    <x v="2103"/>
    <x v="1"/>
    <x v="38"/>
    <x v="3033"/>
    <d v="2016-08-18T02:38:45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x v="3034"/>
    <b v="0"/>
    <n v="1260"/>
    <x v="0"/>
    <s v="theater/spaces"/>
    <x v="40"/>
    <x v="2104"/>
    <x v="1"/>
    <x v="38"/>
    <x v="3034"/>
    <d v="2016-11-01T03:59:00"/>
  </r>
  <r>
    <n v="3035"/>
    <x v="3034"/>
    <s v="Help create a permanent home for live comedy shows and classes in Downtown RVA."/>
    <n v="25000"/>
    <n v="27196.71"/>
    <x v="0"/>
    <x v="0"/>
    <s v="USD"/>
    <n v="1367674009"/>
    <x v="3035"/>
    <b v="0"/>
    <n v="307"/>
    <x v="0"/>
    <s v="theater/spaces"/>
    <x v="15"/>
    <x v="2105"/>
    <x v="1"/>
    <x v="38"/>
    <x v="3035"/>
    <d v="2013-05-04T13:26:49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x v="3036"/>
    <b v="0"/>
    <n v="329"/>
    <x v="0"/>
    <s v="theater/spaces"/>
    <x v="37"/>
    <x v="2106"/>
    <x v="1"/>
    <x v="38"/>
    <x v="3036"/>
    <d v="2013-08-16T11:59:00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x v="3037"/>
    <b v="0"/>
    <n v="32"/>
    <x v="0"/>
    <s v="theater/spaces"/>
    <x v="182"/>
    <x v="2107"/>
    <x v="1"/>
    <x v="38"/>
    <x v="3037"/>
    <d v="2010-10-02T04:59:00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x v="3038"/>
    <b v="0"/>
    <n v="27"/>
    <x v="0"/>
    <s v="theater/spaces"/>
    <x v="7"/>
    <x v="2108"/>
    <x v="1"/>
    <x v="38"/>
    <x v="3038"/>
    <d v="2016-03-04T06:03:17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x v="3039"/>
    <b v="0"/>
    <n v="236"/>
    <x v="0"/>
    <s v="theater/spaces"/>
    <x v="15"/>
    <x v="2109"/>
    <x v="1"/>
    <x v="38"/>
    <x v="3039"/>
    <d v="2013-12-29T07:59:00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x v="3040"/>
    <b v="0"/>
    <n v="42"/>
    <x v="0"/>
    <s v="theater/spaces"/>
    <x v="29"/>
    <x v="2110"/>
    <x v="1"/>
    <x v="38"/>
    <x v="3040"/>
    <d v="2015-06-26T23:00:00"/>
  </r>
  <r>
    <n v="3041"/>
    <x v="3040"/>
    <s v="Privet! Hello! Bon Jour! We are the Arlekin Players Theatre and we need a home."/>
    <n v="8300"/>
    <n v="9170"/>
    <x v="0"/>
    <x v="0"/>
    <s v="USD"/>
    <n v="1453323048"/>
    <x v="3041"/>
    <b v="0"/>
    <n v="95"/>
    <x v="0"/>
    <s v="theater/spaces"/>
    <x v="5"/>
    <x v="2111"/>
    <x v="1"/>
    <x v="38"/>
    <x v="3041"/>
    <d v="2016-01-20T20:50:4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x v="3042"/>
    <b v="0"/>
    <n v="37"/>
    <x v="0"/>
    <s v="theater/spaces"/>
    <x v="30"/>
    <x v="2112"/>
    <x v="1"/>
    <x v="38"/>
    <x v="3042"/>
    <d v="2015-10-06T16:30:47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x v="3043"/>
    <b v="0"/>
    <n v="128"/>
    <x v="0"/>
    <s v="theater/spaces"/>
    <x v="5"/>
    <x v="2113"/>
    <x v="1"/>
    <x v="38"/>
    <x v="3043"/>
    <d v="2015-04-16T02:50:00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x v="3044"/>
    <b v="0"/>
    <n v="156"/>
    <x v="0"/>
    <s v="theater/spaces"/>
    <x v="15"/>
    <x v="2114"/>
    <x v="1"/>
    <x v="38"/>
    <x v="3044"/>
    <d v="2016-02-02T17:26: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x v="3045"/>
    <b v="0"/>
    <n v="64"/>
    <x v="0"/>
    <s v="theater/spaces"/>
    <x v="18"/>
    <x v="2115"/>
    <x v="1"/>
    <x v="38"/>
    <x v="3045"/>
    <d v="2014-08-22T03:44:15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x v="3046"/>
    <b v="0"/>
    <n v="58"/>
    <x v="0"/>
    <s v="theater/spaces"/>
    <x v="87"/>
    <x v="2116"/>
    <x v="1"/>
    <x v="38"/>
    <x v="3046"/>
    <d v="2014-09-10T04:52:00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x v="3047"/>
    <b v="0"/>
    <n v="20"/>
    <x v="0"/>
    <s v="theater/spaces"/>
    <x v="328"/>
    <x v="2117"/>
    <x v="1"/>
    <x v="38"/>
    <x v="3047"/>
    <d v="2016-04-27T13:16:00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x v="3048"/>
    <b v="0"/>
    <n v="47"/>
    <x v="0"/>
    <s v="theater/spaces"/>
    <x v="183"/>
    <x v="2118"/>
    <x v="1"/>
    <x v="38"/>
    <x v="3048"/>
    <d v="2014-12-31T21:22:00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x v="3049"/>
    <b v="0"/>
    <n v="54"/>
    <x v="0"/>
    <s v="theater/spaces"/>
    <x v="13"/>
    <x v="1793"/>
    <x v="1"/>
    <x v="38"/>
    <x v="3049"/>
    <d v="2015-06-14T00:20:55"/>
  </r>
  <r>
    <n v="3050"/>
    <x v="3049"/>
    <s v="Help fund The Black Pearl Consuite at CoreCon VIII: On Ancient Seas!"/>
    <n v="600"/>
    <n v="636"/>
    <x v="0"/>
    <x v="0"/>
    <s v="USD"/>
    <n v="1462420960"/>
    <x v="3050"/>
    <b v="0"/>
    <n v="9"/>
    <x v="0"/>
    <s v="theater/spaces"/>
    <x v="6"/>
    <x v="2119"/>
    <x v="1"/>
    <x v="38"/>
    <x v="3050"/>
    <d v="2016-05-05T04:02:40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x v="3051"/>
    <b v="1"/>
    <n v="35"/>
    <x v="1"/>
    <s v="theater/spaces"/>
    <x v="148"/>
    <x v="2120"/>
    <x v="1"/>
    <x v="38"/>
    <x v="3051"/>
    <d v="2017-02-08T09:59:05"/>
  </r>
  <r>
    <n v="3052"/>
    <x v="3051"/>
    <s v="To let the arts continue in Walker Minnesota We need a performing arts space and art gallery"/>
    <n v="50000"/>
    <n v="75"/>
    <x v="2"/>
    <x v="0"/>
    <s v="USD"/>
    <n v="1432828740"/>
    <x v="3052"/>
    <b v="0"/>
    <n v="2"/>
    <x v="1"/>
    <s v="theater/spaces"/>
    <x v="50"/>
    <x v="822"/>
    <x v="1"/>
    <x v="38"/>
    <x v="3052"/>
    <d v="2015-05-28T15:59:00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x v="3053"/>
    <b v="0"/>
    <n v="3"/>
    <x v="1"/>
    <s v="theater/spaces"/>
    <x v="50"/>
    <x v="140"/>
    <x v="1"/>
    <x v="38"/>
    <x v="3053"/>
    <d v="2014-10-02T03:59:00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x v="3054"/>
    <b v="0"/>
    <n v="0"/>
    <x v="1"/>
    <s v="theater/spaces"/>
    <x v="50"/>
    <x v="121"/>
    <x v="1"/>
    <x v="38"/>
    <x v="3054"/>
    <d v="2015-03-02T01:04:00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x v="3055"/>
    <b v="0"/>
    <n v="1"/>
    <x v="1"/>
    <s v="theater/spaces"/>
    <x v="50"/>
    <x v="120"/>
    <x v="1"/>
    <x v="38"/>
    <x v="3055"/>
    <d v="2015-01-09T22:59:50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x v="3056"/>
    <b v="0"/>
    <n v="0"/>
    <x v="1"/>
    <s v="theater/spaces"/>
    <x v="50"/>
    <x v="121"/>
    <x v="1"/>
    <x v="38"/>
    <x v="3056"/>
    <d v="2014-09-29T15:16:24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x v="3057"/>
    <b v="0"/>
    <n v="0"/>
    <x v="1"/>
    <s v="theater/spaces"/>
    <x v="50"/>
    <x v="121"/>
    <x v="1"/>
    <x v="38"/>
    <x v="3057"/>
    <d v="2016-04-03T14:36:51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x v="3058"/>
    <b v="0"/>
    <n v="3"/>
    <x v="1"/>
    <s v="theater/spaces"/>
    <x v="50"/>
    <x v="120"/>
    <x v="1"/>
    <x v="38"/>
    <x v="3058"/>
    <d v="2016-05-20T08:59:00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x v="3059"/>
    <b v="0"/>
    <n v="11"/>
    <x v="1"/>
    <s v="theater/spaces"/>
    <x v="56"/>
    <x v="2121"/>
    <x v="1"/>
    <x v="38"/>
    <x v="3059"/>
    <d v="2014-08-08T22:27:26"/>
  </r>
  <r>
    <n v="3060"/>
    <x v="3059"/>
    <s v="Save the historic Roxy theatre in Bremerton WA from being repurposed as office space."/>
    <n v="220000"/>
    <n v="335"/>
    <x v="2"/>
    <x v="0"/>
    <s v="USD"/>
    <n v="1443422134"/>
    <x v="3060"/>
    <b v="0"/>
    <n v="6"/>
    <x v="1"/>
    <s v="theater/spaces"/>
    <x v="50"/>
    <x v="1727"/>
    <x v="1"/>
    <x v="38"/>
    <x v="3060"/>
    <d v="2015-09-28T06:35:34"/>
  </r>
  <r>
    <n v="3061"/>
    <x v="3060"/>
    <s v="Save a historic Local theater."/>
    <n v="1000000"/>
    <n v="0"/>
    <x v="2"/>
    <x v="0"/>
    <s v="USD"/>
    <n v="1407955748"/>
    <x v="3061"/>
    <b v="0"/>
    <n v="0"/>
    <x v="1"/>
    <s v="theater/spaces"/>
    <x v="50"/>
    <x v="121"/>
    <x v="1"/>
    <x v="38"/>
    <x v="3061"/>
    <d v="2014-08-13T18:49:0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x v="3062"/>
    <b v="0"/>
    <n v="67"/>
    <x v="1"/>
    <s v="theater/spaces"/>
    <x v="356"/>
    <x v="2122"/>
    <x v="1"/>
    <x v="38"/>
    <x v="3062"/>
    <d v="2015-09-30T18:00:00"/>
  </r>
  <r>
    <n v="3063"/>
    <x v="3062"/>
    <s v="Members of the local Miami music scene are putting together a venue/creative space in Kendall!"/>
    <n v="3000"/>
    <n v="587"/>
    <x v="2"/>
    <x v="0"/>
    <s v="USD"/>
    <n v="1477174138"/>
    <x v="3063"/>
    <b v="0"/>
    <n v="23"/>
    <x v="1"/>
    <s v="theater/spaces"/>
    <x v="68"/>
    <x v="2123"/>
    <x v="1"/>
    <x v="38"/>
    <x v="3063"/>
    <d v="2016-10-22T22:08:58"/>
  </r>
  <r>
    <n v="3064"/>
    <x v="3063"/>
    <s v="An epicenter for connection, creation and expression of the community."/>
    <n v="75000"/>
    <n v="8471"/>
    <x v="2"/>
    <x v="0"/>
    <s v="USD"/>
    <n v="1448175540"/>
    <x v="3064"/>
    <b v="0"/>
    <n v="72"/>
    <x v="1"/>
    <s v="theater/spaces"/>
    <x v="57"/>
    <x v="2124"/>
    <x v="1"/>
    <x v="38"/>
    <x v="3064"/>
    <d v="2015-11-22T06:59:00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x v="3065"/>
    <b v="0"/>
    <n v="2"/>
    <x v="1"/>
    <s v="theater/spaces"/>
    <x v="50"/>
    <x v="144"/>
    <x v="1"/>
    <x v="38"/>
    <x v="3065"/>
    <d v="2014-07-30T01:19:32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x v="3066"/>
    <b v="0"/>
    <n v="15"/>
    <x v="1"/>
    <s v="theater/spaces"/>
    <x v="81"/>
    <x v="2125"/>
    <x v="1"/>
    <x v="38"/>
    <x v="3066"/>
    <d v="2016-07-10T05:28:57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x v="3067"/>
    <b v="0"/>
    <n v="1"/>
    <x v="1"/>
    <s v="theater/spaces"/>
    <x v="56"/>
    <x v="438"/>
    <x v="1"/>
    <x v="38"/>
    <x v="3067"/>
    <d v="2015-09-09T22:31:19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x v="3068"/>
    <b v="0"/>
    <n v="2"/>
    <x v="1"/>
    <s v="theater/spaces"/>
    <x v="50"/>
    <x v="2126"/>
    <x v="1"/>
    <x v="38"/>
    <x v="3068"/>
    <d v="2015-10-16T16:35:52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x v="3069"/>
    <b v="0"/>
    <n v="7"/>
    <x v="1"/>
    <s v="theater/spaces"/>
    <x v="51"/>
    <x v="2127"/>
    <x v="1"/>
    <x v="38"/>
    <x v="3069"/>
    <d v="2014-12-14T20:00:34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x v="3070"/>
    <b v="0"/>
    <n v="16"/>
    <x v="1"/>
    <s v="theater/spaces"/>
    <x v="56"/>
    <x v="2128"/>
    <x v="1"/>
    <x v="38"/>
    <x v="3070"/>
    <d v="2016-12-07T17:36:09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x v="3071"/>
    <b v="0"/>
    <n v="117"/>
    <x v="1"/>
    <s v="theater/spaces"/>
    <x v="64"/>
    <x v="2129"/>
    <x v="1"/>
    <x v="38"/>
    <x v="3071"/>
    <d v="2015-04-21T05:59:00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x v="3072"/>
    <b v="0"/>
    <n v="2"/>
    <x v="1"/>
    <s v="theater/spaces"/>
    <x v="50"/>
    <x v="120"/>
    <x v="1"/>
    <x v="38"/>
    <x v="3072"/>
    <d v="2016-10-30T01:46:00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x v="3073"/>
    <b v="0"/>
    <n v="7"/>
    <x v="1"/>
    <s v="theater/spaces"/>
    <x v="50"/>
    <x v="2130"/>
    <x v="1"/>
    <x v="38"/>
    <x v="3073"/>
    <d v="2015-06-14T19:19:00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x v="3074"/>
    <b v="0"/>
    <n v="3"/>
    <x v="1"/>
    <s v="theater/spaces"/>
    <x v="50"/>
    <x v="2131"/>
    <x v="1"/>
    <x v="38"/>
    <x v="3074"/>
    <d v="2016-03-10T13:42:39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x v="3075"/>
    <b v="0"/>
    <n v="20"/>
    <x v="1"/>
    <s v="theater/spaces"/>
    <x v="114"/>
    <x v="2132"/>
    <x v="1"/>
    <x v="38"/>
    <x v="3075"/>
    <d v="2016-08-19T02:27:20"/>
  </r>
  <r>
    <n v="3076"/>
    <x v="3075"/>
    <s v="Helping female comedians get in their 10,000 Hours of practice!"/>
    <n v="10000"/>
    <n v="1506"/>
    <x v="2"/>
    <x v="0"/>
    <s v="USD"/>
    <n v="1444405123"/>
    <x v="3076"/>
    <b v="0"/>
    <n v="50"/>
    <x v="1"/>
    <s v="theater/spaces"/>
    <x v="77"/>
    <x v="2133"/>
    <x v="1"/>
    <x v="38"/>
    <x v="3076"/>
    <d v="2015-10-09T15:38:43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x v="3077"/>
    <b v="0"/>
    <n v="2"/>
    <x v="1"/>
    <s v="theater/spaces"/>
    <x v="50"/>
    <x v="1780"/>
    <x v="1"/>
    <x v="38"/>
    <x v="3077"/>
    <d v="2017-03-02T22:57:5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x v="3078"/>
    <b v="0"/>
    <n v="3"/>
    <x v="1"/>
    <s v="theater/spaces"/>
    <x v="50"/>
    <x v="1902"/>
    <x v="1"/>
    <x v="38"/>
    <x v="3078"/>
    <d v="2015-02-26T03:19:55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x v="3079"/>
    <b v="0"/>
    <n v="27"/>
    <x v="1"/>
    <s v="theater/spaces"/>
    <x v="60"/>
    <x v="2134"/>
    <x v="1"/>
    <x v="38"/>
    <x v="3079"/>
    <d v="2015-03-22T16:07:15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x v="3080"/>
    <b v="0"/>
    <n v="7"/>
    <x v="1"/>
    <s v="theater/spaces"/>
    <x v="50"/>
    <x v="2135"/>
    <x v="1"/>
    <x v="38"/>
    <x v="3080"/>
    <d v="2014-12-27T01:40:44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x v="3081"/>
    <b v="0"/>
    <n v="5"/>
    <x v="1"/>
    <s v="theater/spaces"/>
    <x v="50"/>
    <x v="2136"/>
    <x v="1"/>
    <x v="38"/>
    <x v="3081"/>
    <d v="2015-09-20T04:21:31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x v="3082"/>
    <b v="0"/>
    <n v="0"/>
    <x v="1"/>
    <s v="theater/spaces"/>
    <x v="50"/>
    <x v="121"/>
    <x v="1"/>
    <x v="38"/>
    <x v="3082"/>
    <d v="2015-11-15T23:09:06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x v="3083"/>
    <b v="0"/>
    <n v="3"/>
    <x v="1"/>
    <s v="theater/spaces"/>
    <x v="50"/>
    <x v="791"/>
    <x v="1"/>
    <x v="38"/>
    <x v="3083"/>
    <d v="2014-09-01T05:00:00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x v="3084"/>
    <b v="0"/>
    <n v="6"/>
    <x v="1"/>
    <s v="theater/spaces"/>
    <x v="81"/>
    <x v="2137"/>
    <x v="1"/>
    <x v="38"/>
    <x v="3084"/>
    <d v="2015-05-05T18:48:00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x v="3085"/>
    <b v="0"/>
    <n v="9"/>
    <x v="1"/>
    <s v="theater/spaces"/>
    <x v="53"/>
    <x v="2138"/>
    <x v="1"/>
    <x v="38"/>
    <x v="3085"/>
    <d v="2015-09-29T21:12:39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x v="3086"/>
    <b v="0"/>
    <n v="3"/>
    <x v="1"/>
    <s v="theater/spaces"/>
    <x v="50"/>
    <x v="407"/>
    <x v="1"/>
    <x v="38"/>
    <x v="3086"/>
    <d v="2015-08-17T16:05:59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x v="3087"/>
    <b v="0"/>
    <n v="2"/>
    <x v="1"/>
    <s v="theater/spaces"/>
    <x v="60"/>
    <x v="368"/>
    <x v="1"/>
    <x v="38"/>
    <x v="3087"/>
    <d v="2016-12-21T04:36:30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x v="3088"/>
    <b v="0"/>
    <n v="3"/>
    <x v="1"/>
    <s v="theater/spaces"/>
    <x v="50"/>
    <x v="823"/>
    <x v="1"/>
    <x v="38"/>
    <x v="3088"/>
    <d v="2015-01-08T13:41:00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x v="3089"/>
    <b v="0"/>
    <n v="45"/>
    <x v="1"/>
    <s v="theater/spaces"/>
    <x v="61"/>
    <x v="2139"/>
    <x v="1"/>
    <x v="38"/>
    <x v="3089"/>
    <d v="2016-07-09T01:59:00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x v="3090"/>
    <b v="0"/>
    <n v="9"/>
    <x v="1"/>
    <s v="theater/spaces"/>
    <x v="62"/>
    <x v="2140"/>
    <x v="1"/>
    <x v="38"/>
    <x v="3090"/>
    <d v="2015-05-01T18:39:05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x v="3091"/>
    <b v="0"/>
    <n v="9"/>
    <x v="1"/>
    <s v="theater/spaces"/>
    <x v="63"/>
    <x v="1803"/>
    <x v="1"/>
    <x v="38"/>
    <x v="3091"/>
    <d v="2016-08-14T22:45:43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x v="3092"/>
    <b v="0"/>
    <n v="21"/>
    <x v="1"/>
    <s v="theater/spaces"/>
    <x v="60"/>
    <x v="239"/>
    <x v="1"/>
    <x v="38"/>
    <x v="3092"/>
    <d v="2015-10-15T22:00:00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x v="3093"/>
    <b v="0"/>
    <n v="17"/>
    <x v="1"/>
    <s v="theater/spaces"/>
    <x v="61"/>
    <x v="2141"/>
    <x v="1"/>
    <x v="38"/>
    <x v="3093"/>
    <d v="2014-06-01T03:59:00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x v="3094"/>
    <b v="0"/>
    <n v="1"/>
    <x v="1"/>
    <s v="theater/spaces"/>
    <x v="50"/>
    <x v="380"/>
    <x v="1"/>
    <x v="38"/>
    <x v="3094"/>
    <d v="2015-09-20T19:05:56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x v="3095"/>
    <b v="0"/>
    <n v="1"/>
    <x v="1"/>
    <s v="theater/spaces"/>
    <x v="50"/>
    <x v="73"/>
    <x v="1"/>
    <x v="38"/>
    <x v="3095"/>
    <d v="2016-08-01T00:36:20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x v="3096"/>
    <b v="0"/>
    <n v="14"/>
    <x v="1"/>
    <s v="theater/spaces"/>
    <x v="65"/>
    <x v="2142"/>
    <x v="1"/>
    <x v="38"/>
    <x v="3096"/>
    <d v="2015-05-20T19:48:46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x v="3097"/>
    <b v="0"/>
    <n v="42"/>
    <x v="1"/>
    <s v="theater/spaces"/>
    <x v="123"/>
    <x v="2143"/>
    <x v="1"/>
    <x v="38"/>
    <x v="3097"/>
    <d v="2016-10-07T14:00:00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x v="3098"/>
    <b v="0"/>
    <n v="27"/>
    <x v="1"/>
    <s v="theater/spaces"/>
    <x v="65"/>
    <x v="2144"/>
    <x v="1"/>
    <x v="38"/>
    <x v="3098"/>
    <d v="2016-02-08T00:17:00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x v="3099"/>
    <b v="0"/>
    <n v="5"/>
    <x v="1"/>
    <s v="theater/spaces"/>
    <x v="51"/>
    <x v="2145"/>
    <x v="1"/>
    <x v="38"/>
    <x v="3099"/>
    <d v="2016-02-12T04:33:11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x v="3100"/>
    <b v="0"/>
    <n v="13"/>
    <x v="1"/>
    <s v="theater/spaces"/>
    <x v="77"/>
    <x v="2146"/>
    <x v="1"/>
    <x v="38"/>
    <x v="3100"/>
    <d v="2014-10-20T14:56:15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x v="3101"/>
    <b v="0"/>
    <n v="12"/>
    <x v="1"/>
    <s v="theater/spaces"/>
    <x v="81"/>
    <x v="380"/>
    <x v="1"/>
    <x v="38"/>
    <x v="3101"/>
    <d v="2015-07-16T07:56:00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x v="3102"/>
    <b v="0"/>
    <n v="90"/>
    <x v="1"/>
    <s v="theater/spaces"/>
    <x v="115"/>
    <x v="2147"/>
    <x v="1"/>
    <x v="38"/>
    <x v="3102"/>
    <d v="2016-08-23T08:10:18"/>
  </r>
  <r>
    <n v="3103"/>
    <x v="3102"/>
    <s v="Creating a place for local artists to perform, at substantially less cost for them"/>
    <n v="4100"/>
    <n v="11"/>
    <x v="2"/>
    <x v="0"/>
    <s v="USD"/>
    <n v="1434080706"/>
    <x v="3103"/>
    <b v="0"/>
    <n v="2"/>
    <x v="1"/>
    <s v="theater/spaces"/>
    <x v="50"/>
    <x v="148"/>
    <x v="1"/>
    <x v="38"/>
    <x v="3103"/>
    <d v="2015-06-12T03:45:06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x v="3104"/>
    <b v="0"/>
    <n v="5"/>
    <x v="1"/>
    <s v="theater/spaces"/>
    <x v="75"/>
    <x v="2148"/>
    <x v="1"/>
    <x v="38"/>
    <x v="3104"/>
    <d v="2015-02-03T02:00:00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x v="3105"/>
    <b v="0"/>
    <n v="31"/>
    <x v="1"/>
    <s v="theater/spaces"/>
    <x v="72"/>
    <x v="2149"/>
    <x v="1"/>
    <x v="38"/>
    <x v="3105"/>
    <d v="2014-10-19T05:00:00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x v="3106"/>
    <b v="0"/>
    <n v="4"/>
    <x v="1"/>
    <s v="theater/spaces"/>
    <x v="65"/>
    <x v="2150"/>
    <x v="1"/>
    <x v="38"/>
    <x v="3106"/>
    <d v="2015-09-16T22:00:00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x v="3107"/>
    <b v="0"/>
    <n v="29"/>
    <x v="1"/>
    <s v="theater/spaces"/>
    <x v="68"/>
    <x v="2151"/>
    <x v="1"/>
    <x v="38"/>
    <x v="3107"/>
    <d v="2015-05-11T19:32:31"/>
  </r>
  <r>
    <n v="3108"/>
    <x v="3107"/>
    <s v="We need a permanent home for the theater!"/>
    <n v="50000"/>
    <n v="26"/>
    <x v="2"/>
    <x v="0"/>
    <s v="USD"/>
    <n v="1430234394"/>
    <x v="3108"/>
    <b v="0"/>
    <n v="2"/>
    <x v="1"/>
    <s v="theater/spaces"/>
    <x v="50"/>
    <x v="31"/>
    <x v="1"/>
    <x v="38"/>
    <x v="3108"/>
    <d v="2015-04-28T15:19:54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x v="3109"/>
    <b v="0"/>
    <n v="114"/>
    <x v="1"/>
    <s v="theater/spaces"/>
    <x v="78"/>
    <x v="658"/>
    <x v="1"/>
    <x v="38"/>
    <x v="3109"/>
    <d v="2014-08-28T03:00:10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x v="3110"/>
    <b v="0"/>
    <n v="1"/>
    <x v="1"/>
    <s v="theater/spaces"/>
    <x v="50"/>
    <x v="119"/>
    <x v="1"/>
    <x v="38"/>
    <x v="3110"/>
    <d v="2017-02-19T00:45:19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x v="3111"/>
    <b v="0"/>
    <n v="76"/>
    <x v="1"/>
    <s v="theater/spaces"/>
    <x v="117"/>
    <x v="2152"/>
    <x v="1"/>
    <x v="38"/>
    <x v="3111"/>
    <d v="2014-10-04T14:17:00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x v="3112"/>
    <b v="0"/>
    <n v="9"/>
    <x v="1"/>
    <s v="theater/spaces"/>
    <x v="62"/>
    <x v="2153"/>
    <x v="1"/>
    <x v="38"/>
    <x v="3112"/>
    <d v="2016-11-01T02:55:34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x v="3113"/>
    <b v="0"/>
    <n v="37"/>
    <x v="1"/>
    <s v="theater/spaces"/>
    <x v="65"/>
    <x v="2154"/>
    <x v="1"/>
    <x v="38"/>
    <x v="3113"/>
    <d v="2015-04-17T17:33:02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x v="3114"/>
    <b v="0"/>
    <n v="0"/>
    <x v="1"/>
    <s v="theater/spaces"/>
    <x v="50"/>
    <x v="121"/>
    <x v="1"/>
    <x v="38"/>
    <x v="3114"/>
    <d v="2014-09-21T15:10:50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x v="3115"/>
    <b v="0"/>
    <n v="1"/>
    <x v="1"/>
    <s v="theater/spaces"/>
    <x v="56"/>
    <x v="462"/>
    <x v="1"/>
    <x v="38"/>
    <x v="3115"/>
    <d v="2016-06-05T10:43:47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x v="3116"/>
    <b v="0"/>
    <n v="10"/>
    <x v="1"/>
    <s v="theater/spaces"/>
    <x v="219"/>
    <x v="1340"/>
    <x v="1"/>
    <x v="38"/>
    <x v="3116"/>
    <d v="2015-04-01T12:22:05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x v="3117"/>
    <b v="0"/>
    <n v="1"/>
    <x v="1"/>
    <s v="theater/spaces"/>
    <x v="50"/>
    <x v="120"/>
    <x v="1"/>
    <x v="38"/>
    <x v="3117"/>
    <d v="2016-05-27T13:12:00"/>
  </r>
  <r>
    <n v="3118"/>
    <x v="3117"/>
    <s v="a magical place for all kind of people, like a fairytaile in all colours"/>
    <n v="500000"/>
    <n v="1550"/>
    <x v="2"/>
    <x v="11"/>
    <s v="SEK"/>
    <n v="1467473723"/>
    <x v="3118"/>
    <b v="0"/>
    <n v="2"/>
    <x v="1"/>
    <s v="theater/spaces"/>
    <x v="50"/>
    <x v="2155"/>
    <x v="1"/>
    <x v="38"/>
    <x v="3118"/>
    <d v="2016-07-02T15:35:23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x v="3119"/>
    <b v="0"/>
    <n v="1"/>
    <x v="1"/>
    <s v="theater/spaces"/>
    <x v="50"/>
    <x v="144"/>
    <x v="1"/>
    <x v="38"/>
    <x v="3119"/>
    <d v="2015-03-27T00:05:32"/>
  </r>
  <r>
    <n v="3120"/>
    <x v="3119"/>
    <s v="Wij willen Tropicana het subtropisch zwemparadijs van Rotterdam op een nieuwe locatie gaan bouwen."/>
    <n v="1300000"/>
    <n v="128"/>
    <x v="2"/>
    <x v="9"/>
    <s v="EUR"/>
    <n v="1462484196"/>
    <x v="3120"/>
    <b v="0"/>
    <n v="10"/>
    <x v="1"/>
    <s v="theater/spaces"/>
    <x v="50"/>
    <x v="2156"/>
    <x v="1"/>
    <x v="38"/>
    <x v="3120"/>
    <d v="2016-05-05T21:36:36"/>
  </r>
  <r>
    <n v="3121"/>
    <x v="3120"/>
    <s v="I going to build a theatre for a local ant farm so that Ants can put on their theatre productions."/>
    <n v="1500"/>
    <n v="10"/>
    <x v="1"/>
    <x v="5"/>
    <s v="CAD"/>
    <n v="1411748335"/>
    <x v="3121"/>
    <b v="0"/>
    <n v="1"/>
    <x v="1"/>
    <s v="theater/spaces"/>
    <x v="60"/>
    <x v="119"/>
    <x v="1"/>
    <x v="38"/>
    <x v="3121"/>
    <d v="2014-09-26T16:18:55"/>
  </r>
  <r>
    <n v="3122"/>
    <x v="3121"/>
    <s v="cancelled until further notice"/>
    <n v="199"/>
    <n v="116"/>
    <x v="1"/>
    <x v="0"/>
    <s v="USD"/>
    <n v="1478733732"/>
    <x v="3122"/>
    <b v="0"/>
    <n v="2"/>
    <x v="1"/>
    <s v="theater/spaces"/>
    <x v="74"/>
    <x v="2157"/>
    <x v="1"/>
    <x v="38"/>
    <x v="3122"/>
    <d v="2016-11-09T23:22:12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x v="3123"/>
    <b v="0"/>
    <n v="348"/>
    <x v="1"/>
    <s v="theater/spaces"/>
    <x v="149"/>
    <x v="2158"/>
    <x v="1"/>
    <x v="38"/>
    <x v="3123"/>
    <d v="2016-07-09T23:49:58"/>
  </r>
  <r>
    <n v="3124"/>
    <x v="3123"/>
    <s v="A place where kids/ teens' dreams come true, and one finds there home without sparkly red shoes!"/>
    <n v="800000"/>
    <n v="26"/>
    <x v="1"/>
    <x v="0"/>
    <s v="USD"/>
    <n v="1422902601"/>
    <x v="3124"/>
    <b v="0"/>
    <n v="4"/>
    <x v="1"/>
    <s v="theater/spaces"/>
    <x v="50"/>
    <x v="516"/>
    <x v="1"/>
    <x v="38"/>
    <x v="3124"/>
    <d v="2015-02-02T18:43:21"/>
  </r>
  <r>
    <n v="3125"/>
    <x v="3124"/>
    <s v="N/A"/>
    <n v="1500000"/>
    <n v="0"/>
    <x v="1"/>
    <x v="0"/>
    <s v="USD"/>
    <n v="1452142672"/>
    <x v="3125"/>
    <b v="0"/>
    <n v="0"/>
    <x v="1"/>
    <s v="theater/spaces"/>
    <x v="50"/>
    <x v="121"/>
    <x v="1"/>
    <x v="38"/>
    <x v="3125"/>
    <d v="2016-01-07T04:57:52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x v="3126"/>
    <b v="0"/>
    <n v="17"/>
    <x v="1"/>
    <s v="theater/spaces"/>
    <x v="65"/>
    <x v="2159"/>
    <x v="1"/>
    <x v="38"/>
    <x v="3126"/>
    <d v="2016-03-27T23:26:02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x v="3127"/>
    <b v="0"/>
    <n v="0"/>
    <x v="1"/>
    <s v="theater/spaces"/>
    <x v="50"/>
    <x v="121"/>
    <x v="1"/>
    <x v="38"/>
    <x v="3127"/>
    <d v="2015-03-01T20:33:49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x v="3128"/>
    <b v="0"/>
    <n v="117"/>
    <x v="1"/>
    <s v="theater/plays"/>
    <x v="15"/>
    <x v="2160"/>
    <x v="1"/>
    <x v="6"/>
    <x v="3128"/>
    <d v="2017-03-16T18:49:01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x v="3129"/>
    <b v="0"/>
    <n v="1"/>
    <x v="1"/>
    <s v="theater/plays"/>
    <x v="60"/>
    <x v="119"/>
    <x v="1"/>
    <x v="6"/>
    <x v="3129"/>
    <d v="2017-04-18T19:13:39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x v="3130"/>
    <b v="0"/>
    <n v="4"/>
    <x v="1"/>
    <s v="theater/plays"/>
    <x v="65"/>
    <x v="2161"/>
    <x v="1"/>
    <x v="6"/>
    <x v="3130"/>
    <d v="2017-04-14T04:59:00"/>
  </r>
  <r>
    <n v="3131"/>
    <x v="3130"/>
    <s v="A Staged Reading of &quot;Snake Eyes,&quot; a new play by Alex Rafala"/>
    <n v="4100"/>
    <n v="645"/>
    <x v="3"/>
    <x v="0"/>
    <s v="USD"/>
    <n v="1491656045"/>
    <x v="3131"/>
    <b v="0"/>
    <n v="12"/>
    <x v="1"/>
    <s v="theater/plays"/>
    <x v="63"/>
    <x v="399"/>
    <x v="1"/>
    <x v="6"/>
    <x v="3131"/>
    <d v="2017-04-08T12:54:05"/>
  </r>
  <r>
    <n v="3132"/>
    <x v="3131"/>
    <s v="Smells Like Money, Drips Like Honey, Taste Like Mocha, Better Run AWAY"/>
    <n v="30000"/>
    <n v="10"/>
    <x v="3"/>
    <x v="0"/>
    <s v="USD"/>
    <n v="1492759460"/>
    <x v="3132"/>
    <b v="0"/>
    <n v="1"/>
    <x v="1"/>
    <s v="theater/plays"/>
    <x v="50"/>
    <x v="119"/>
    <x v="1"/>
    <x v="6"/>
    <x v="3132"/>
    <d v="2017-04-21T07:24:20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x v="3133"/>
    <b v="0"/>
    <n v="16"/>
    <x v="1"/>
    <s v="theater/plays"/>
    <x v="29"/>
    <x v="1178"/>
    <x v="1"/>
    <x v="6"/>
    <x v="3133"/>
    <d v="2017-03-24T12:33:54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x v="3134"/>
    <b v="0"/>
    <n v="12"/>
    <x v="1"/>
    <s v="theater/plays"/>
    <x v="61"/>
    <x v="644"/>
    <x v="1"/>
    <x v="6"/>
    <x v="3134"/>
    <d v="2017-03-27T16:16:59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x v="3135"/>
    <b v="0"/>
    <n v="7"/>
    <x v="1"/>
    <s v="theater/plays"/>
    <x v="70"/>
    <x v="2162"/>
    <x v="1"/>
    <x v="6"/>
    <x v="3135"/>
    <d v="2017-04-04T03:38:41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x v="3136"/>
    <b v="0"/>
    <n v="22"/>
    <x v="1"/>
    <s v="theater/plays"/>
    <x v="30"/>
    <x v="2163"/>
    <x v="1"/>
    <x v="6"/>
    <x v="3136"/>
    <d v="2017-03-31T22:59:00"/>
  </r>
  <r>
    <n v="3137"/>
    <x v="3136"/>
    <s v="Set in 1930s Chinatown, evocative of old world South Jackson Street during the Jazz era."/>
    <n v="1500"/>
    <n v="50"/>
    <x v="3"/>
    <x v="0"/>
    <s v="USD"/>
    <n v="1493838720"/>
    <x v="3137"/>
    <b v="0"/>
    <n v="1"/>
    <x v="1"/>
    <s v="theater/plays"/>
    <x v="56"/>
    <x v="73"/>
    <x v="1"/>
    <x v="6"/>
    <x v="3137"/>
    <d v="2017-05-03T19:12:00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x v="3138"/>
    <b v="0"/>
    <n v="0"/>
    <x v="1"/>
    <s v="theater/plays"/>
    <x v="50"/>
    <x v="121"/>
    <x v="1"/>
    <x v="6"/>
    <x v="3138"/>
    <d v="2017-04-03T15:30:07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x v="3139"/>
    <b v="0"/>
    <n v="6"/>
    <x v="1"/>
    <s v="theater/plays"/>
    <x v="62"/>
    <x v="2164"/>
    <x v="1"/>
    <x v="6"/>
    <x v="3139"/>
    <d v="2017-03-25T04:33:00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x v="3140"/>
    <b v="0"/>
    <n v="4"/>
    <x v="1"/>
    <s v="theater/plays"/>
    <x v="60"/>
    <x v="1196"/>
    <x v="1"/>
    <x v="6"/>
    <x v="3140"/>
    <d v="2017-04-07T16:15:03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x v="3141"/>
    <b v="0"/>
    <n v="8"/>
    <x v="1"/>
    <s v="theater/plays"/>
    <x v="221"/>
    <x v="2165"/>
    <x v="1"/>
    <x v="6"/>
    <x v="3141"/>
    <d v="2017-04-16T20:00:00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x v="3142"/>
    <b v="0"/>
    <n v="3"/>
    <x v="1"/>
    <s v="theater/plays"/>
    <x v="53"/>
    <x v="2"/>
    <x v="1"/>
    <x v="6"/>
    <x v="3142"/>
    <d v="2017-03-19T11:18:59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x v="3143"/>
    <b v="0"/>
    <n v="0"/>
    <x v="1"/>
    <s v="theater/plays"/>
    <x v="50"/>
    <x v="121"/>
    <x v="1"/>
    <x v="6"/>
    <x v="3143"/>
    <d v="2017-04-09T08:35:5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x v="3144"/>
    <b v="0"/>
    <n v="30"/>
    <x v="1"/>
    <s v="theater/plays"/>
    <x v="150"/>
    <x v="2166"/>
    <x v="1"/>
    <x v="6"/>
    <x v="3144"/>
    <d v="2017-03-19T06:00:00"/>
  </r>
  <r>
    <n v="3145"/>
    <x v="3144"/>
    <s v="Dominion Theatre Company is the first community dinner theatre  to be established in Arlington TX."/>
    <n v="25000"/>
    <n v="0"/>
    <x v="3"/>
    <x v="0"/>
    <s v="USD"/>
    <n v="1490659134"/>
    <x v="3145"/>
    <b v="0"/>
    <n v="0"/>
    <x v="1"/>
    <s v="theater/plays"/>
    <x v="50"/>
    <x v="121"/>
    <x v="1"/>
    <x v="6"/>
    <x v="3145"/>
    <d v="2017-03-27T23:58:54"/>
  </r>
  <r>
    <n v="3146"/>
    <x v="3145"/>
    <s v="Somos... Podemos... Amamos... Nuestra muralla, nuestra utopÃ­a. Que el amor sea el lÃ­mite"/>
    <n v="50000"/>
    <n v="5250"/>
    <x v="3"/>
    <x v="14"/>
    <s v="MXN"/>
    <n v="1492356166"/>
    <x v="3146"/>
    <b v="0"/>
    <n v="12"/>
    <x v="1"/>
    <s v="theater/plays"/>
    <x v="57"/>
    <x v="2167"/>
    <x v="1"/>
    <x v="6"/>
    <x v="3146"/>
    <d v="2017-04-16T15:22:4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x v="3147"/>
    <b v="1"/>
    <n v="213"/>
    <x v="0"/>
    <s v="theater/plays"/>
    <x v="90"/>
    <x v="2168"/>
    <x v="1"/>
    <x v="6"/>
    <x v="3147"/>
    <d v="2014-11-07T00:15:55"/>
  </r>
  <r>
    <n v="3148"/>
    <x v="3147"/>
    <s v="Help fund The Aurora Project, an immersive science fiction epic."/>
    <n v="1800"/>
    <n v="2361"/>
    <x v="0"/>
    <x v="0"/>
    <s v="USD"/>
    <n v="1412136000"/>
    <x v="3148"/>
    <b v="1"/>
    <n v="57"/>
    <x v="0"/>
    <s v="theater/plays"/>
    <x v="26"/>
    <x v="2169"/>
    <x v="1"/>
    <x v="6"/>
    <x v="3148"/>
    <d v="2014-10-01T04:00:00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x v="3149"/>
    <b v="1"/>
    <n v="25"/>
    <x v="0"/>
    <s v="theater/plays"/>
    <x v="3"/>
    <x v="364"/>
    <x v="1"/>
    <x v="6"/>
    <x v="3149"/>
    <d v="2012-12-07T02:00:00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x v="3150"/>
    <b v="1"/>
    <n v="104"/>
    <x v="0"/>
    <s v="theater/plays"/>
    <x v="7"/>
    <x v="2170"/>
    <x v="1"/>
    <x v="6"/>
    <x v="3150"/>
    <d v="2011-01-25T04:00:00"/>
  </r>
  <r>
    <n v="3151"/>
    <x v="3150"/>
    <s v="A Multi-Media Puppet Show, with large cable control puppets to tell a hilarious story for all ages."/>
    <n v="3500"/>
    <n v="3514"/>
    <x v="0"/>
    <x v="0"/>
    <s v="USD"/>
    <n v="1410379774"/>
    <x v="3151"/>
    <b v="1"/>
    <n v="34"/>
    <x v="0"/>
    <s v="theater/plays"/>
    <x v="8"/>
    <x v="2171"/>
    <x v="1"/>
    <x v="6"/>
    <x v="3151"/>
    <d v="2014-09-10T20:09:34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x v="3152"/>
    <b v="1"/>
    <n v="67"/>
    <x v="0"/>
    <s v="theater/plays"/>
    <x v="6"/>
    <x v="2172"/>
    <x v="1"/>
    <x v="6"/>
    <x v="3152"/>
    <d v="2013-11-02T20:49:27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x v="3153"/>
    <b v="1"/>
    <n v="241"/>
    <x v="0"/>
    <s v="theater/plays"/>
    <x v="357"/>
    <x v="2173"/>
    <x v="1"/>
    <x v="6"/>
    <x v="3153"/>
    <d v="2011-05-01T04:59:00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x v="3154"/>
    <b v="1"/>
    <n v="123"/>
    <x v="0"/>
    <s v="theater/plays"/>
    <x v="40"/>
    <x v="2174"/>
    <x v="1"/>
    <x v="6"/>
    <x v="3154"/>
    <d v="2012-04-01T20:00:58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x v="3155"/>
    <b v="1"/>
    <n v="302"/>
    <x v="0"/>
    <s v="theater/plays"/>
    <x v="192"/>
    <x v="1259"/>
    <x v="1"/>
    <x v="6"/>
    <x v="3155"/>
    <d v="2012-12-20T11:58:45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x v="3156"/>
    <b v="1"/>
    <n v="89"/>
    <x v="0"/>
    <s v="theater/plays"/>
    <x v="21"/>
    <x v="2175"/>
    <x v="1"/>
    <x v="6"/>
    <x v="3156"/>
    <d v="2012-06-01T22:52:24"/>
  </r>
  <r>
    <n v="3157"/>
    <x v="3156"/>
    <s v="Four Directors.  Four One Acts.  Four Genres.  For You."/>
    <n v="4000"/>
    <n v="4040"/>
    <x v="0"/>
    <x v="0"/>
    <s v="USD"/>
    <n v="1405746000"/>
    <x v="3157"/>
    <b v="1"/>
    <n v="41"/>
    <x v="0"/>
    <s v="theater/plays"/>
    <x v="7"/>
    <x v="2176"/>
    <x v="1"/>
    <x v="6"/>
    <x v="3157"/>
    <d v="2014-07-19T05:00:00"/>
  </r>
  <r>
    <n v="3158"/>
    <x v="3157"/>
    <s v="A 40s crime-noir play using nursery rhyme characters."/>
    <n v="5000"/>
    <n v="5700"/>
    <x v="0"/>
    <x v="0"/>
    <s v="USD"/>
    <n v="1374523752"/>
    <x v="3158"/>
    <b v="1"/>
    <n v="69"/>
    <x v="0"/>
    <s v="theater/plays"/>
    <x v="35"/>
    <x v="2177"/>
    <x v="1"/>
    <x v="6"/>
    <x v="3158"/>
    <d v="2013-07-22T20:09:12"/>
  </r>
  <r>
    <n v="3159"/>
    <x v="3158"/>
    <s v="WAXWING is an exciting new world premiere of mythic (perhaps even apocalyptic!) proportions."/>
    <n v="1500"/>
    <n v="2002.22"/>
    <x v="0"/>
    <x v="0"/>
    <s v="USD"/>
    <n v="1326927600"/>
    <x v="3159"/>
    <b v="1"/>
    <n v="52"/>
    <x v="0"/>
    <s v="theater/plays"/>
    <x v="18"/>
    <x v="1038"/>
    <x v="1"/>
    <x v="6"/>
    <x v="3159"/>
    <d v="2012-01-18T23:00:00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x v="3160"/>
    <b v="1"/>
    <n v="57"/>
    <x v="0"/>
    <s v="theater/plays"/>
    <x v="21"/>
    <x v="20"/>
    <x v="1"/>
    <x v="6"/>
    <x v="3160"/>
    <d v="2014-08-13T04:59:00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x v="3161"/>
    <b v="1"/>
    <n v="74"/>
    <x v="0"/>
    <s v="theater/plays"/>
    <x v="2"/>
    <x v="2178"/>
    <x v="1"/>
    <x v="6"/>
    <x v="3161"/>
    <d v="2014-10-15T12:52:02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x v="3162"/>
    <b v="1"/>
    <n v="63"/>
    <x v="0"/>
    <s v="theater/plays"/>
    <x v="37"/>
    <x v="1403"/>
    <x v="1"/>
    <x v="6"/>
    <x v="3162"/>
    <d v="2014-07-07T02:00:00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x v="3163"/>
    <b v="1"/>
    <n v="72"/>
    <x v="0"/>
    <s v="theater/plays"/>
    <x v="38"/>
    <x v="2179"/>
    <x v="1"/>
    <x v="6"/>
    <x v="3163"/>
    <d v="2014-06-15T18:05:25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x v="3164"/>
    <b v="1"/>
    <n v="71"/>
    <x v="0"/>
    <s v="theater/plays"/>
    <x v="13"/>
    <x v="2180"/>
    <x v="1"/>
    <x v="6"/>
    <x v="3164"/>
    <d v="2014-06-09T19:20:15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x v="3165"/>
    <b v="1"/>
    <n v="21"/>
    <x v="0"/>
    <s v="theater/plays"/>
    <x v="200"/>
    <x v="2181"/>
    <x v="1"/>
    <x v="6"/>
    <x v="3165"/>
    <d v="2011-05-03T03:59:00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x v="3166"/>
    <b v="1"/>
    <n v="930"/>
    <x v="0"/>
    <s v="theater/plays"/>
    <x v="12"/>
    <x v="2182"/>
    <x v="1"/>
    <x v="6"/>
    <x v="3166"/>
    <d v="2014-11-26T07:59:00"/>
  </r>
  <r>
    <n v="3167"/>
    <x v="3166"/>
    <s v="What is destiny? Explore it with us this August at FringeNYC."/>
    <n v="3000"/>
    <n v="3485"/>
    <x v="0"/>
    <x v="0"/>
    <s v="USD"/>
    <n v="1406952781"/>
    <x v="3167"/>
    <b v="1"/>
    <n v="55"/>
    <x v="0"/>
    <s v="theater/plays"/>
    <x v="31"/>
    <x v="2183"/>
    <x v="1"/>
    <x v="6"/>
    <x v="3167"/>
    <d v="2014-08-02T04:13:01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x v="3168"/>
    <b v="1"/>
    <n v="61"/>
    <x v="0"/>
    <s v="theater/plays"/>
    <x v="39"/>
    <x v="2184"/>
    <x v="1"/>
    <x v="6"/>
    <x v="3168"/>
    <d v="2014-06-13T22:00:00"/>
  </r>
  <r>
    <n v="3169"/>
    <x v="3168"/>
    <s v="We're bringing The Window to the Cherry Lane Theater in January 2014."/>
    <n v="8000"/>
    <n v="8241"/>
    <x v="0"/>
    <x v="0"/>
    <s v="USD"/>
    <n v="1386910740"/>
    <x v="3169"/>
    <b v="1"/>
    <n v="82"/>
    <x v="0"/>
    <s v="theater/plays"/>
    <x v="33"/>
    <x v="965"/>
    <x v="1"/>
    <x v="6"/>
    <x v="3169"/>
    <d v="2013-12-13T04:59:00"/>
  </r>
  <r>
    <n v="3170"/>
    <x v="3169"/>
    <s v="An emotionally-charged journey through the history of black women in America told in reverse."/>
    <n v="2000"/>
    <n v="2245"/>
    <x v="0"/>
    <x v="0"/>
    <s v="USD"/>
    <n v="1404273600"/>
    <x v="3170"/>
    <b v="1"/>
    <n v="71"/>
    <x v="0"/>
    <s v="theater/plays"/>
    <x v="20"/>
    <x v="29"/>
    <x v="1"/>
    <x v="6"/>
    <x v="3170"/>
    <d v="2014-07-02T04:00:00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x v="3171"/>
    <b v="1"/>
    <n v="117"/>
    <x v="0"/>
    <s v="theater/plays"/>
    <x v="15"/>
    <x v="1250"/>
    <x v="1"/>
    <x v="6"/>
    <x v="3171"/>
    <d v="2016-05-06T14:35:58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x v="3172"/>
    <b v="1"/>
    <n v="29"/>
    <x v="0"/>
    <s v="theater/plays"/>
    <x v="41"/>
    <x v="2185"/>
    <x v="1"/>
    <x v="6"/>
    <x v="3172"/>
    <d v="2012-02-14T17:31:08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x v="3173"/>
    <b v="1"/>
    <n v="74"/>
    <x v="0"/>
    <s v="theater/plays"/>
    <x v="33"/>
    <x v="2186"/>
    <x v="1"/>
    <x v="6"/>
    <x v="3173"/>
    <d v="2014-09-26T21:04:52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x v="3174"/>
    <b v="1"/>
    <n v="23"/>
    <x v="0"/>
    <s v="theater/plays"/>
    <x v="7"/>
    <x v="2187"/>
    <x v="1"/>
    <x v="6"/>
    <x v="3174"/>
    <d v="2014-08-25T20:45:08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x v="3175"/>
    <b v="1"/>
    <n v="60"/>
    <x v="0"/>
    <s v="theater/plays"/>
    <x v="5"/>
    <x v="1867"/>
    <x v="1"/>
    <x v="6"/>
    <x v="3175"/>
    <d v="2011-02-17T21:17:07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x v="3176"/>
    <b v="1"/>
    <n v="55"/>
    <x v="0"/>
    <s v="theater/plays"/>
    <x v="41"/>
    <x v="2188"/>
    <x v="1"/>
    <x v="6"/>
    <x v="3176"/>
    <d v="2013-08-18T15:00:00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x v="3177"/>
    <b v="1"/>
    <n v="51"/>
    <x v="0"/>
    <s v="theater/plays"/>
    <x v="16"/>
    <x v="2189"/>
    <x v="1"/>
    <x v="6"/>
    <x v="3177"/>
    <d v="2014-06-21T16:00:09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x v="3178"/>
    <b v="1"/>
    <n v="78"/>
    <x v="0"/>
    <s v="theater/plays"/>
    <x v="174"/>
    <x v="2190"/>
    <x v="1"/>
    <x v="6"/>
    <x v="3178"/>
    <d v="2014-07-16T14:31:15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x v="3179"/>
    <b v="1"/>
    <n v="62"/>
    <x v="0"/>
    <s v="theater/plays"/>
    <x v="35"/>
    <x v="2191"/>
    <x v="1"/>
    <x v="6"/>
    <x v="3179"/>
    <d v="2013-05-06T16:51:11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x v="3180"/>
    <b v="1"/>
    <n v="45"/>
    <x v="0"/>
    <s v="theater/plays"/>
    <x v="28"/>
    <x v="2192"/>
    <x v="1"/>
    <x v="6"/>
    <x v="3180"/>
    <d v="2014-06-20T09:54:09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x v="3181"/>
    <b v="1"/>
    <n v="15"/>
    <x v="0"/>
    <s v="theater/plays"/>
    <x v="15"/>
    <x v="811"/>
    <x v="1"/>
    <x v="6"/>
    <x v="3181"/>
    <d v="2014-06-15T16:00:00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x v="3182"/>
    <b v="1"/>
    <n v="151"/>
    <x v="0"/>
    <s v="theater/plays"/>
    <x v="7"/>
    <x v="2193"/>
    <x v="1"/>
    <x v="6"/>
    <x v="3182"/>
    <d v="2012-01-31T17:00:00"/>
  </r>
  <r>
    <n v="3183"/>
    <x v="3182"/>
    <s v="Anton Chekhov's The Seagull. An outdoor Amphitheater in Manhattan. Trees. A River. Daybreak."/>
    <n v="2500"/>
    <n v="2725"/>
    <x v="0"/>
    <x v="0"/>
    <s v="USD"/>
    <n v="1377284669"/>
    <x v="3183"/>
    <b v="1"/>
    <n v="68"/>
    <x v="0"/>
    <s v="theater/plays"/>
    <x v="15"/>
    <x v="1583"/>
    <x v="1"/>
    <x v="6"/>
    <x v="3183"/>
    <d v="2013-08-23T19:04:29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x v="3184"/>
    <b v="1"/>
    <n v="46"/>
    <x v="0"/>
    <s v="theater/plays"/>
    <x v="13"/>
    <x v="2194"/>
    <x v="1"/>
    <x v="6"/>
    <x v="3184"/>
    <d v="2014-07-01T23:50:31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x v="3185"/>
    <b v="1"/>
    <n v="24"/>
    <x v="0"/>
    <s v="theater/plays"/>
    <x v="8"/>
    <x v="683"/>
    <x v="1"/>
    <x v="6"/>
    <x v="3185"/>
    <d v="2014-07-16T23:27:21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x v="3186"/>
    <b v="1"/>
    <n v="70"/>
    <x v="0"/>
    <s v="theater/plays"/>
    <x v="21"/>
    <x v="2195"/>
    <x v="1"/>
    <x v="6"/>
    <x v="3186"/>
    <d v="2014-09-16T21:00:00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x v="3187"/>
    <b v="1"/>
    <n v="244"/>
    <x v="0"/>
    <s v="theater/plays"/>
    <x v="31"/>
    <x v="2196"/>
    <x v="1"/>
    <x v="6"/>
    <x v="3187"/>
    <d v="2014-08-04T15:59:33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x v="3188"/>
    <b v="0"/>
    <n v="9"/>
    <x v="1"/>
    <s v="theater/musical"/>
    <x v="187"/>
    <x v="2197"/>
    <x v="1"/>
    <x v="40"/>
    <x v="3188"/>
    <d v="2015-06-10T09:58:22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x v="3189"/>
    <b v="0"/>
    <n v="19"/>
    <x v="1"/>
    <s v="theater/musical"/>
    <x v="81"/>
    <x v="2198"/>
    <x v="1"/>
    <x v="40"/>
    <x v="3189"/>
    <d v="2015-05-24T08:18:52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x v="3190"/>
    <b v="0"/>
    <n v="0"/>
    <x v="1"/>
    <s v="theater/musical"/>
    <x v="50"/>
    <x v="121"/>
    <x v="1"/>
    <x v="40"/>
    <x v="3190"/>
    <d v="2016-12-09T04:37:55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x v="3191"/>
    <b v="0"/>
    <n v="4"/>
    <x v="1"/>
    <s v="theater/musical"/>
    <x v="65"/>
    <x v="2199"/>
    <x v="1"/>
    <x v="40"/>
    <x v="3191"/>
    <d v="2016-08-16T18:07:49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x v="3192"/>
    <b v="0"/>
    <n v="8"/>
    <x v="1"/>
    <s v="theater/musical"/>
    <x v="60"/>
    <x v="786"/>
    <x v="1"/>
    <x v="40"/>
    <x v="3192"/>
    <d v="2015-02-28T22:00:0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x v="3193"/>
    <b v="0"/>
    <n v="24"/>
    <x v="1"/>
    <s v="theater/musical"/>
    <x v="81"/>
    <x v="2200"/>
    <x v="1"/>
    <x v="40"/>
    <x v="3193"/>
    <d v="2015-02-20T23:14:16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x v="3194"/>
    <b v="0"/>
    <n v="0"/>
    <x v="1"/>
    <s v="theater/musical"/>
    <x v="50"/>
    <x v="121"/>
    <x v="1"/>
    <x v="40"/>
    <x v="3194"/>
    <d v="2015-07-27T01:29:58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x v="3195"/>
    <b v="0"/>
    <n v="39"/>
    <x v="1"/>
    <s v="theater/musical"/>
    <x v="155"/>
    <x v="1656"/>
    <x v="1"/>
    <x v="40"/>
    <x v="3195"/>
    <d v="2015-02-12T14:15:42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x v="3196"/>
    <b v="0"/>
    <n v="6"/>
    <x v="1"/>
    <s v="theater/musical"/>
    <x v="50"/>
    <x v="462"/>
    <x v="1"/>
    <x v="40"/>
    <x v="3196"/>
    <d v="2015-08-01T14:00:00"/>
  </r>
  <r>
    <n v="3197"/>
    <x v="3196"/>
    <s v="This years most important stage project for young artists in our region. www.ungespor.no"/>
    <n v="10000"/>
    <n v="1145"/>
    <x v="2"/>
    <x v="10"/>
    <s v="NOK"/>
    <n v="1423050618"/>
    <x v="3197"/>
    <b v="0"/>
    <n v="4"/>
    <x v="1"/>
    <s v="theater/musical"/>
    <x v="57"/>
    <x v="2201"/>
    <x v="1"/>
    <x v="40"/>
    <x v="3197"/>
    <d v="2015-02-04T11:50:18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x v="3198"/>
    <b v="0"/>
    <n v="3"/>
    <x v="1"/>
    <s v="theater/musical"/>
    <x v="50"/>
    <x v="2202"/>
    <x v="1"/>
    <x v="40"/>
    <x v="3198"/>
    <d v="2015-02-16T10:11:17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x v="3199"/>
    <b v="0"/>
    <n v="53"/>
    <x v="1"/>
    <s v="theater/musical"/>
    <x v="221"/>
    <x v="2203"/>
    <x v="1"/>
    <x v="40"/>
    <x v="3199"/>
    <d v="2014-09-06T21:00:0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x v="3200"/>
    <b v="0"/>
    <n v="1"/>
    <x v="1"/>
    <s v="theater/musical"/>
    <x v="50"/>
    <x v="120"/>
    <x v="1"/>
    <x v="40"/>
    <x v="3200"/>
    <d v="2016-04-30T05:34:0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x v="3201"/>
    <b v="0"/>
    <n v="2"/>
    <x v="1"/>
    <s v="theater/musical"/>
    <x v="60"/>
    <x v="381"/>
    <x v="1"/>
    <x v="40"/>
    <x v="3201"/>
    <d v="2014-08-31T18:24:37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x v="3202"/>
    <b v="0"/>
    <n v="25"/>
    <x v="1"/>
    <s v="theater/musical"/>
    <x v="358"/>
    <x v="183"/>
    <x v="1"/>
    <x v="40"/>
    <x v="3202"/>
    <d v="2015-12-14T05:59:0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x v="3203"/>
    <b v="0"/>
    <n v="6"/>
    <x v="1"/>
    <s v="theater/musical"/>
    <x v="78"/>
    <x v="683"/>
    <x v="1"/>
    <x v="40"/>
    <x v="3203"/>
    <d v="2015-09-25T23:43:42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x v="3204"/>
    <b v="0"/>
    <n v="0"/>
    <x v="1"/>
    <s v="theater/musical"/>
    <x v="50"/>
    <x v="121"/>
    <x v="1"/>
    <x v="40"/>
    <x v="3204"/>
    <d v="2015-07-17T16:14:0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x v="3205"/>
    <b v="0"/>
    <n v="12"/>
    <x v="1"/>
    <s v="theater/musical"/>
    <x v="56"/>
    <x v="1878"/>
    <x v="1"/>
    <x v="40"/>
    <x v="3205"/>
    <d v="2015-05-01T08:59:32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x v="3206"/>
    <b v="0"/>
    <n v="0"/>
    <x v="1"/>
    <s v="theater/musical"/>
    <x v="50"/>
    <x v="121"/>
    <x v="1"/>
    <x v="40"/>
    <x v="3206"/>
    <d v="2015-09-19T06:37:31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x v="3207"/>
    <b v="0"/>
    <n v="36"/>
    <x v="1"/>
    <s v="theater/musical"/>
    <x v="132"/>
    <x v="2204"/>
    <x v="1"/>
    <x v="40"/>
    <x v="3207"/>
    <d v="2015-04-23T05:40:07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x v="3208"/>
    <b v="1"/>
    <n v="82"/>
    <x v="0"/>
    <s v="theater/plays"/>
    <x v="3"/>
    <x v="2205"/>
    <x v="1"/>
    <x v="6"/>
    <x v="3208"/>
    <d v="2014-07-28T14:31:17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x v="3209"/>
    <b v="1"/>
    <n v="226"/>
    <x v="0"/>
    <s v="theater/plays"/>
    <x v="17"/>
    <x v="2206"/>
    <x v="1"/>
    <x v="6"/>
    <x v="3209"/>
    <d v="2014-06-20T23:00:00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x v="3210"/>
    <b v="1"/>
    <n v="60"/>
    <x v="0"/>
    <s v="theater/plays"/>
    <x v="9"/>
    <x v="2207"/>
    <x v="1"/>
    <x v="6"/>
    <x v="3210"/>
    <d v="2012-06-01T03:59:00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x v="3211"/>
    <b v="1"/>
    <n v="322"/>
    <x v="0"/>
    <s v="theater/plays"/>
    <x v="28"/>
    <x v="2208"/>
    <x v="1"/>
    <x v="6"/>
    <x v="3211"/>
    <d v="2014-08-15T02:00:00"/>
  </r>
  <r>
    <n v="3212"/>
    <x v="3211"/>
    <s v="Help us bring our production of Campo Maldito to New York AND San Francisco!"/>
    <n v="4000"/>
    <n v="5050"/>
    <x v="0"/>
    <x v="0"/>
    <s v="USD"/>
    <n v="1407524751"/>
    <x v="3212"/>
    <b v="1"/>
    <n v="94"/>
    <x v="0"/>
    <s v="theater/plays"/>
    <x v="9"/>
    <x v="2209"/>
    <x v="1"/>
    <x v="6"/>
    <x v="3212"/>
    <d v="2014-08-08T19:05:51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x v="3213"/>
    <b v="1"/>
    <n v="47"/>
    <x v="0"/>
    <s v="theater/plays"/>
    <x v="8"/>
    <x v="2210"/>
    <x v="1"/>
    <x v="6"/>
    <x v="3213"/>
    <d v="2015-07-26T18:19:19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x v="3214"/>
    <b v="1"/>
    <n v="115"/>
    <x v="0"/>
    <s v="theater/plays"/>
    <x v="21"/>
    <x v="2211"/>
    <x v="1"/>
    <x v="6"/>
    <x v="3214"/>
    <d v="2016-01-05T23:55:00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x v="3215"/>
    <b v="1"/>
    <n v="134"/>
    <x v="0"/>
    <s v="theater/plays"/>
    <x v="8"/>
    <x v="2212"/>
    <x v="1"/>
    <x v="6"/>
    <x v="3215"/>
    <d v="2015-09-10T03:59:00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x v="3216"/>
    <b v="1"/>
    <n v="35"/>
    <x v="0"/>
    <s v="theater/plays"/>
    <x v="8"/>
    <x v="2213"/>
    <x v="1"/>
    <x v="6"/>
    <x v="3216"/>
    <d v="2015-07-11T14:30:00"/>
  </r>
  <r>
    <n v="3217"/>
    <x v="3216"/>
    <s v="Wake Up Call is a comedic play about a group of hotel employees working on Christmas Eve."/>
    <n v="4500"/>
    <n v="5221"/>
    <x v="0"/>
    <x v="0"/>
    <s v="USD"/>
    <n v="1478264784"/>
    <x v="3217"/>
    <b v="1"/>
    <n v="104"/>
    <x v="0"/>
    <s v="theater/plays"/>
    <x v="31"/>
    <x v="2214"/>
    <x v="1"/>
    <x v="6"/>
    <x v="3217"/>
    <d v="2016-11-04T13:06:24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x v="3218"/>
    <b v="1"/>
    <n v="184"/>
    <x v="0"/>
    <s v="theater/plays"/>
    <x v="21"/>
    <x v="2215"/>
    <x v="1"/>
    <x v="6"/>
    <x v="3218"/>
    <d v="2014-12-31T00:00:00"/>
  </r>
  <r>
    <n v="3219"/>
    <x v="3218"/>
    <s v="Eyes Closed is a collaborative play and docudrama about New Yorkers and their dreams."/>
    <n v="20000"/>
    <n v="20022"/>
    <x v="0"/>
    <x v="0"/>
    <s v="USD"/>
    <n v="1427063747"/>
    <x v="3219"/>
    <b v="1"/>
    <n v="119"/>
    <x v="0"/>
    <s v="theater/plays"/>
    <x v="8"/>
    <x v="2216"/>
    <x v="1"/>
    <x v="6"/>
    <x v="3219"/>
    <d v="2015-03-22T22:35:47"/>
  </r>
  <r>
    <n v="3220"/>
    <x v="3219"/>
    <s v="A sci-fi thriller for the stage opening March 10 in Los Angeles."/>
    <n v="15000"/>
    <n v="15126"/>
    <x v="0"/>
    <x v="0"/>
    <s v="USD"/>
    <n v="1489352400"/>
    <x v="3220"/>
    <b v="1"/>
    <n v="59"/>
    <x v="0"/>
    <s v="theater/plays"/>
    <x v="7"/>
    <x v="2217"/>
    <x v="1"/>
    <x v="6"/>
    <x v="3220"/>
    <d v="2017-03-12T21:00:00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x v="3221"/>
    <b v="1"/>
    <n v="113"/>
    <x v="0"/>
    <s v="theater/plays"/>
    <x v="33"/>
    <x v="247"/>
    <x v="1"/>
    <x v="6"/>
    <x v="3221"/>
    <d v="2015-07-05T16:43:23"/>
  </r>
  <r>
    <n v="3222"/>
    <x v="3221"/>
    <s v="Shakespeare's classic re-imagined as a spoken and signed production for deaf and hearing audiences"/>
    <n v="2500"/>
    <n v="3120"/>
    <x v="0"/>
    <x v="0"/>
    <s v="USD"/>
    <n v="1445722140"/>
    <x v="3222"/>
    <b v="1"/>
    <n v="84"/>
    <x v="0"/>
    <s v="theater/plays"/>
    <x v="105"/>
    <x v="2218"/>
    <x v="1"/>
    <x v="6"/>
    <x v="3222"/>
    <d v="2015-10-24T21:29:00"/>
  </r>
  <r>
    <n v="3223"/>
    <x v="3222"/>
    <s v="Bringing David Lindsay-Abaire's award-winning story of our times to the East Bay."/>
    <n v="3100"/>
    <n v="3395"/>
    <x v="0"/>
    <x v="0"/>
    <s v="USD"/>
    <n v="1440100976"/>
    <x v="3223"/>
    <b v="1"/>
    <n v="74"/>
    <x v="0"/>
    <s v="theater/plays"/>
    <x v="5"/>
    <x v="1145"/>
    <x v="1"/>
    <x v="6"/>
    <x v="3223"/>
    <d v="2015-08-20T20:02:5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x v="3224"/>
    <b v="1"/>
    <n v="216"/>
    <x v="0"/>
    <s v="theater/plays"/>
    <x v="21"/>
    <x v="2219"/>
    <x v="1"/>
    <x v="6"/>
    <x v="3224"/>
    <d v="2017-01-10T05:00:00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x v="3225"/>
    <b v="1"/>
    <n v="39"/>
    <x v="0"/>
    <s v="theater/plays"/>
    <x v="21"/>
    <x v="2220"/>
    <x v="1"/>
    <x v="6"/>
    <x v="3225"/>
    <d v="2016-06-03T21:00:00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x v="3226"/>
    <b v="1"/>
    <n v="21"/>
    <x v="0"/>
    <s v="theater/plays"/>
    <x v="3"/>
    <x v="2221"/>
    <x v="1"/>
    <x v="6"/>
    <x v="3226"/>
    <d v="2015-10-30T14:00:12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x v="3227"/>
    <b v="0"/>
    <n v="30"/>
    <x v="0"/>
    <s v="theater/plays"/>
    <x v="105"/>
    <x v="73"/>
    <x v="1"/>
    <x v="6"/>
    <x v="3227"/>
    <d v="2017-01-17T21:10:36"/>
  </r>
  <r>
    <n v="3228"/>
    <x v="3227"/>
    <s v="A Season of Powerful Women. A Season of Defiance."/>
    <n v="7000"/>
    <n v="7164"/>
    <x v="0"/>
    <x v="0"/>
    <s v="USD"/>
    <n v="1450328340"/>
    <x v="3228"/>
    <b v="1"/>
    <n v="37"/>
    <x v="0"/>
    <s v="theater/plays"/>
    <x v="21"/>
    <x v="2222"/>
    <x v="1"/>
    <x v="6"/>
    <x v="3228"/>
    <d v="2015-12-17T04:59:00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x v="3229"/>
    <b v="1"/>
    <n v="202"/>
    <x v="0"/>
    <s v="theater/plays"/>
    <x v="29"/>
    <x v="1345"/>
    <x v="1"/>
    <x v="6"/>
    <x v="3229"/>
    <d v="2014-11-20T07:59:58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x v="3230"/>
    <b v="1"/>
    <n v="37"/>
    <x v="0"/>
    <s v="theater/plays"/>
    <x v="5"/>
    <x v="2223"/>
    <x v="1"/>
    <x v="6"/>
    <x v="3230"/>
    <d v="2014-10-01T03:59:00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x v="3231"/>
    <b v="0"/>
    <n v="28"/>
    <x v="0"/>
    <s v="theater/plays"/>
    <x v="164"/>
    <x v="400"/>
    <x v="1"/>
    <x v="6"/>
    <x v="3231"/>
    <d v="2016-04-16T22:39:07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x v="3232"/>
    <b v="1"/>
    <n v="26"/>
    <x v="0"/>
    <s v="theater/plays"/>
    <x v="26"/>
    <x v="2224"/>
    <x v="1"/>
    <x v="6"/>
    <x v="3232"/>
    <d v="2016-05-04T03:59:00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x v="3233"/>
    <b v="0"/>
    <n v="61"/>
    <x v="0"/>
    <s v="theater/plays"/>
    <x v="17"/>
    <x v="2225"/>
    <x v="1"/>
    <x v="6"/>
    <x v="3233"/>
    <d v="2017-03-02T19:19:15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x v="3234"/>
    <b v="0"/>
    <n v="115"/>
    <x v="0"/>
    <s v="theater/plays"/>
    <x v="8"/>
    <x v="2226"/>
    <x v="1"/>
    <x v="6"/>
    <x v="3234"/>
    <d v="2017-02-01T23:31:00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x v="3235"/>
    <b v="1"/>
    <n v="181"/>
    <x v="0"/>
    <s v="theater/plays"/>
    <x v="33"/>
    <x v="2208"/>
    <x v="1"/>
    <x v="6"/>
    <x v="3235"/>
    <d v="2016-07-01T08:20:51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x v="3236"/>
    <b v="0"/>
    <n v="110"/>
    <x v="0"/>
    <s v="theater/plays"/>
    <x v="7"/>
    <x v="2227"/>
    <x v="1"/>
    <x v="6"/>
    <x v="3236"/>
    <d v="2016-12-28T22:00:33"/>
  </r>
  <r>
    <n v="3237"/>
    <x v="3236"/>
    <s v="An annual campaign supporting our intensive for artists 25 and under."/>
    <n v="35000"/>
    <n v="35275.64"/>
    <x v="0"/>
    <x v="0"/>
    <s v="USD"/>
    <n v="1443499140"/>
    <x v="3237"/>
    <b v="1"/>
    <n v="269"/>
    <x v="0"/>
    <s v="theater/plays"/>
    <x v="7"/>
    <x v="2228"/>
    <x v="1"/>
    <x v="6"/>
    <x v="3237"/>
    <d v="2015-09-29T03:59:00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x v="3238"/>
    <b v="1"/>
    <n v="79"/>
    <x v="0"/>
    <s v="theater/plays"/>
    <x v="20"/>
    <x v="1953"/>
    <x v="1"/>
    <x v="6"/>
    <x v="3238"/>
    <d v="2015-07-01T12:14:58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x v="3239"/>
    <b v="1"/>
    <n v="104"/>
    <x v="0"/>
    <s v="theater/plays"/>
    <x v="6"/>
    <x v="2229"/>
    <x v="1"/>
    <x v="6"/>
    <x v="3239"/>
    <d v="2015-10-25T23:59:00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x v="3240"/>
    <b v="0"/>
    <n v="34"/>
    <x v="0"/>
    <s v="theater/plays"/>
    <x v="7"/>
    <x v="2230"/>
    <x v="1"/>
    <x v="6"/>
    <x v="3240"/>
    <d v="2017-02-16T23:00:00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x v="3241"/>
    <b v="1"/>
    <n v="167"/>
    <x v="0"/>
    <s v="theater/plays"/>
    <x v="41"/>
    <x v="2231"/>
    <x v="1"/>
    <x v="6"/>
    <x v="3241"/>
    <d v="2014-10-14T06:59:00"/>
  </r>
  <r>
    <n v="3242"/>
    <x v="3241"/>
    <s v="First Day Off in a Long Time is a comedy show...            _x000a_About suicide."/>
    <n v="10000"/>
    <n v="12730.42"/>
    <x v="0"/>
    <x v="0"/>
    <s v="USD"/>
    <n v="1411150092"/>
    <x v="3242"/>
    <b v="1"/>
    <n v="183"/>
    <x v="0"/>
    <s v="theater/plays"/>
    <x v="37"/>
    <x v="1623"/>
    <x v="1"/>
    <x v="6"/>
    <x v="3242"/>
    <d v="2014-09-19T18:08:12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x v="3243"/>
    <b v="1"/>
    <n v="71"/>
    <x v="0"/>
    <s v="theater/plays"/>
    <x v="33"/>
    <x v="2232"/>
    <x v="1"/>
    <x v="6"/>
    <x v="3243"/>
    <d v="2015-10-09T00:00:00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x v="3244"/>
    <b v="0"/>
    <n v="69"/>
    <x v="0"/>
    <s v="theater/plays"/>
    <x v="33"/>
    <x v="2233"/>
    <x v="1"/>
    <x v="6"/>
    <x v="3244"/>
    <d v="2016-12-01T17:39:42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x v="3245"/>
    <b v="0"/>
    <n v="270"/>
    <x v="0"/>
    <s v="theater/plays"/>
    <x v="3"/>
    <x v="2234"/>
    <x v="1"/>
    <x v="6"/>
    <x v="3245"/>
    <d v="2015-06-12T02:00:00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x v="3246"/>
    <b v="1"/>
    <n v="193"/>
    <x v="0"/>
    <s v="theater/plays"/>
    <x v="38"/>
    <x v="1917"/>
    <x v="1"/>
    <x v="6"/>
    <x v="3246"/>
    <d v="2015-09-12T03:59:00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x v="3247"/>
    <b v="1"/>
    <n v="57"/>
    <x v="0"/>
    <s v="theater/plays"/>
    <x v="6"/>
    <x v="2235"/>
    <x v="1"/>
    <x v="6"/>
    <x v="3247"/>
    <d v="2015-07-12T10:25:12"/>
  </r>
  <r>
    <n v="3248"/>
    <x v="3247"/>
    <s v="Honest Accomplice Theatre produces theatre for social change."/>
    <n v="12000"/>
    <n v="12095"/>
    <x v="0"/>
    <x v="0"/>
    <s v="USD"/>
    <n v="1428178757"/>
    <x v="3248"/>
    <b v="1"/>
    <n v="200"/>
    <x v="0"/>
    <s v="theater/plays"/>
    <x v="7"/>
    <x v="2236"/>
    <x v="1"/>
    <x v="6"/>
    <x v="3248"/>
    <d v="2015-04-04T20:19:17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x v="3249"/>
    <b v="1"/>
    <n v="88"/>
    <x v="0"/>
    <s v="theater/plays"/>
    <x v="2"/>
    <x v="2237"/>
    <x v="1"/>
    <x v="6"/>
    <x v="3249"/>
    <d v="2015-06-20T17:55:14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x v="3250"/>
    <b v="1"/>
    <n v="213"/>
    <x v="0"/>
    <s v="theater/plays"/>
    <x v="21"/>
    <x v="2238"/>
    <x v="1"/>
    <x v="6"/>
    <x v="3250"/>
    <d v="2014-11-05T18:48:44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x v="3251"/>
    <b v="1"/>
    <n v="20"/>
    <x v="0"/>
    <s v="theater/plays"/>
    <x v="38"/>
    <x v="2239"/>
    <x v="1"/>
    <x v="6"/>
    <x v="3251"/>
    <d v="2015-06-21T17:32:46"/>
  </r>
  <r>
    <n v="3252"/>
    <x v="3251"/>
    <s v="How do we navigate the boundaries between friendship, sexual intimacy and obsessive desire?"/>
    <n v="2250"/>
    <n v="2876"/>
    <x v="0"/>
    <x v="1"/>
    <s v="GBP"/>
    <n v="1473247240"/>
    <x v="3252"/>
    <b v="1"/>
    <n v="50"/>
    <x v="0"/>
    <s v="theater/plays"/>
    <x v="30"/>
    <x v="1506"/>
    <x v="1"/>
    <x v="6"/>
    <x v="3252"/>
    <d v="2016-09-07T11:20:40"/>
  </r>
  <r>
    <n v="3253"/>
    <x v="3252"/>
    <s v="Can you ever truly feel what someone else is feeling?_x000a_Do you want to?"/>
    <n v="20000"/>
    <n v="20365"/>
    <x v="0"/>
    <x v="0"/>
    <s v="USD"/>
    <n v="1473306300"/>
    <x v="3253"/>
    <b v="1"/>
    <n v="115"/>
    <x v="0"/>
    <s v="theater/plays"/>
    <x v="21"/>
    <x v="2240"/>
    <x v="1"/>
    <x v="6"/>
    <x v="3253"/>
    <d v="2016-09-08T03:45:00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x v="3254"/>
    <b v="1"/>
    <n v="186"/>
    <x v="0"/>
    <s v="theater/plays"/>
    <x v="7"/>
    <x v="2241"/>
    <x v="1"/>
    <x v="6"/>
    <x v="3254"/>
    <d v="2015-03-26T01:03:29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x v="3255"/>
    <b v="1"/>
    <n v="18"/>
    <x v="0"/>
    <s v="theater/plays"/>
    <x v="215"/>
    <x v="2242"/>
    <x v="1"/>
    <x v="6"/>
    <x v="3255"/>
    <d v="2014-10-07T18:26:15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x v="3256"/>
    <b v="1"/>
    <n v="176"/>
    <x v="0"/>
    <s v="theater/plays"/>
    <x v="30"/>
    <x v="1901"/>
    <x v="1"/>
    <x v="6"/>
    <x v="3256"/>
    <d v="2015-06-11T03:59:00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x v="3257"/>
    <b v="0"/>
    <n v="41"/>
    <x v="0"/>
    <s v="theater/plays"/>
    <x v="6"/>
    <x v="1169"/>
    <x v="1"/>
    <x v="6"/>
    <x v="3257"/>
    <d v="2017-02-22T13:25:52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x v="3258"/>
    <b v="1"/>
    <n v="75"/>
    <x v="0"/>
    <s v="theater/plays"/>
    <x v="2"/>
    <x v="2243"/>
    <x v="1"/>
    <x v="6"/>
    <x v="3258"/>
    <d v="2015-01-08T21:17:41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x v="3259"/>
    <b v="1"/>
    <n v="97"/>
    <x v="0"/>
    <s v="theater/plays"/>
    <x v="6"/>
    <x v="2244"/>
    <x v="1"/>
    <x v="6"/>
    <x v="3259"/>
    <d v="2016-10-01T03:59:00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x v="3260"/>
    <b v="1"/>
    <n v="73"/>
    <x v="0"/>
    <s v="theater/plays"/>
    <x v="15"/>
    <x v="2245"/>
    <x v="1"/>
    <x v="6"/>
    <x v="3260"/>
    <d v="2015-11-30T17:08:38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x v="3261"/>
    <b v="1"/>
    <n v="49"/>
    <x v="0"/>
    <s v="theater/plays"/>
    <x v="8"/>
    <x v="2246"/>
    <x v="1"/>
    <x v="6"/>
    <x v="3261"/>
    <d v="2015-07-16T17:24:36"/>
  </r>
  <r>
    <n v="3262"/>
    <x v="3261"/>
    <s v="A one-woman theatrical exploration of the prison system and its inhabitants."/>
    <n v="12200"/>
    <n v="12571"/>
    <x v="0"/>
    <x v="0"/>
    <s v="USD"/>
    <n v="1419220800"/>
    <x v="3262"/>
    <b v="1"/>
    <n v="134"/>
    <x v="0"/>
    <s v="theater/plays"/>
    <x v="33"/>
    <x v="2247"/>
    <x v="1"/>
    <x v="6"/>
    <x v="3262"/>
    <d v="2014-12-22T04:00:00"/>
  </r>
  <r>
    <n v="3263"/>
    <x v="3262"/>
    <s v="Shakespeare's bloodiest tragedy, performed and produced exclusively by women."/>
    <n v="2500"/>
    <n v="2804.16"/>
    <x v="0"/>
    <x v="0"/>
    <s v="USD"/>
    <n v="1446238800"/>
    <x v="3263"/>
    <b v="1"/>
    <n v="68"/>
    <x v="0"/>
    <s v="theater/plays"/>
    <x v="20"/>
    <x v="2248"/>
    <x v="1"/>
    <x v="6"/>
    <x v="3263"/>
    <d v="2015-10-30T21:00:00"/>
  </r>
  <r>
    <n v="3264"/>
    <x v="3263"/>
    <s v="The three part comedic saga of Kapow-i GoGo, who saves the world.  Again.  And again."/>
    <n v="2500"/>
    <n v="2575"/>
    <x v="0"/>
    <x v="0"/>
    <s v="USD"/>
    <n v="1422482400"/>
    <x v="3264"/>
    <b v="1"/>
    <n v="49"/>
    <x v="0"/>
    <s v="theater/plays"/>
    <x v="33"/>
    <x v="2249"/>
    <x v="1"/>
    <x v="6"/>
    <x v="3264"/>
    <d v="2015-01-28T22:00:00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x v="3265"/>
    <b v="1"/>
    <n v="63"/>
    <x v="0"/>
    <s v="theater/plays"/>
    <x v="344"/>
    <x v="2250"/>
    <x v="1"/>
    <x v="6"/>
    <x v="3265"/>
    <d v="2015-12-03T17:00:00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x v="3266"/>
    <b v="1"/>
    <n v="163"/>
    <x v="0"/>
    <s v="theater/plays"/>
    <x v="26"/>
    <x v="1042"/>
    <x v="1"/>
    <x v="6"/>
    <x v="3266"/>
    <d v="2015-06-12T21:00:00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x v="3267"/>
    <b v="1"/>
    <n v="288"/>
    <x v="0"/>
    <s v="theater/plays"/>
    <x v="21"/>
    <x v="2251"/>
    <x v="1"/>
    <x v="6"/>
    <x v="3267"/>
    <d v="2015-07-17T18:11:00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x v="3268"/>
    <b v="1"/>
    <n v="42"/>
    <x v="0"/>
    <s v="theater/plays"/>
    <x v="30"/>
    <x v="2252"/>
    <x v="1"/>
    <x v="6"/>
    <x v="3268"/>
    <d v="2016-08-24T21:42:08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x v="3269"/>
    <b v="1"/>
    <n v="70"/>
    <x v="0"/>
    <s v="theater/plays"/>
    <x v="21"/>
    <x v="2253"/>
    <x v="1"/>
    <x v="6"/>
    <x v="3269"/>
    <d v="2015-06-16T11:00:00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x v="3270"/>
    <b v="1"/>
    <n v="30"/>
    <x v="0"/>
    <s v="theater/plays"/>
    <x v="21"/>
    <x v="2254"/>
    <x v="1"/>
    <x v="6"/>
    <x v="3270"/>
    <d v="2015-07-12T12:47:45"/>
  </r>
  <r>
    <n v="3271"/>
    <x v="3270"/>
    <s v="A razor sharp satire to darken your Christmas."/>
    <n v="1500"/>
    <n v="1950"/>
    <x v="0"/>
    <x v="1"/>
    <s v="GBP"/>
    <n v="1414927775"/>
    <x v="3271"/>
    <b v="1"/>
    <n v="51"/>
    <x v="0"/>
    <s v="theater/plays"/>
    <x v="22"/>
    <x v="2255"/>
    <x v="1"/>
    <x v="6"/>
    <x v="3271"/>
    <d v="2014-11-02T11:29:35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x v="3272"/>
    <b v="1"/>
    <n v="145"/>
    <x v="0"/>
    <s v="theater/plays"/>
    <x v="224"/>
    <x v="2256"/>
    <x v="1"/>
    <x v="6"/>
    <x v="3272"/>
    <d v="2015-11-06T13:00:09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x v="3273"/>
    <b v="1"/>
    <n v="21"/>
    <x v="0"/>
    <s v="theater/plays"/>
    <x v="13"/>
    <x v="2257"/>
    <x v="1"/>
    <x v="6"/>
    <x v="3273"/>
    <d v="2016-09-14T19:00:00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x v="3274"/>
    <b v="1"/>
    <n v="286"/>
    <x v="0"/>
    <s v="theater/plays"/>
    <x v="7"/>
    <x v="2258"/>
    <x v="1"/>
    <x v="6"/>
    <x v="3274"/>
    <d v="2016-03-15T21:00:00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x v="3275"/>
    <b v="1"/>
    <n v="12"/>
    <x v="0"/>
    <s v="theater/plays"/>
    <x v="8"/>
    <x v="2259"/>
    <x v="1"/>
    <x v="6"/>
    <x v="3275"/>
    <d v="2015-02-09T04:30:00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x v="3276"/>
    <b v="1"/>
    <n v="100"/>
    <x v="0"/>
    <s v="theater/plays"/>
    <x v="16"/>
    <x v="2260"/>
    <x v="1"/>
    <x v="6"/>
    <x v="3276"/>
    <d v="2016-04-01T03:59:00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x v="3277"/>
    <b v="1"/>
    <n v="100"/>
    <x v="0"/>
    <s v="theater/plays"/>
    <x v="15"/>
    <x v="2261"/>
    <x v="1"/>
    <x v="6"/>
    <x v="3277"/>
    <d v="2014-11-18T17:23:2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x v="3278"/>
    <b v="1"/>
    <n v="34"/>
    <x v="0"/>
    <s v="theater/plays"/>
    <x v="33"/>
    <x v="2262"/>
    <x v="1"/>
    <x v="6"/>
    <x v="3278"/>
    <d v="2015-05-30T20:21:43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x v="3279"/>
    <b v="0"/>
    <n v="63"/>
    <x v="0"/>
    <s v="theater/plays"/>
    <x v="35"/>
    <x v="2263"/>
    <x v="1"/>
    <x v="6"/>
    <x v="3279"/>
    <d v="2016-04-01T01:27:39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x v="3280"/>
    <b v="0"/>
    <n v="30"/>
    <x v="0"/>
    <s v="theater/plays"/>
    <x v="33"/>
    <x v="2264"/>
    <x v="1"/>
    <x v="6"/>
    <x v="3280"/>
    <d v="2015-06-01T05:00:00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x v="3281"/>
    <b v="0"/>
    <n v="47"/>
    <x v="0"/>
    <s v="theater/plays"/>
    <x v="108"/>
    <x v="2265"/>
    <x v="1"/>
    <x v="6"/>
    <x v="3281"/>
    <d v="2015-09-02T00:28:25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x v="3282"/>
    <b v="0"/>
    <n v="237"/>
    <x v="0"/>
    <s v="theater/plays"/>
    <x v="33"/>
    <x v="2266"/>
    <x v="1"/>
    <x v="6"/>
    <x v="3282"/>
    <d v="2016-04-29T04:39:48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x v="3283"/>
    <b v="0"/>
    <n v="47"/>
    <x v="0"/>
    <s v="theater/plays"/>
    <x v="2"/>
    <x v="2267"/>
    <x v="1"/>
    <x v="6"/>
    <x v="3283"/>
    <d v="2016-02-10T21:00:00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x v="3284"/>
    <b v="0"/>
    <n v="15"/>
    <x v="0"/>
    <s v="theater/plays"/>
    <x v="21"/>
    <x v="2268"/>
    <x v="1"/>
    <x v="6"/>
    <x v="3284"/>
    <d v="2016-01-29T05:59:00"/>
  </r>
  <r>
    <n v="3285"/>
    <x v="3284"/>
    <s v="A new play by Matthew Gasda"/>
    <n v="4999"/>
    <n v="5604"/>
    <x v="0"/>
    <x v="0"/>
    <s v="USD"/>
    <n v="1488258000"/>
    <x v="3285"/>
    <b v="0"/>
    <n v="81"/>
    <x v="0"/>
    <s v="theater/plays"/>
    <x v="20"/>
    <x v="2269"/>
    <x v="1"/>
    <x v="6"/>
    <x v="3285"/>
    <d v="2017-02-28T05:00:00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x v="3286"/>
    <b v="0"/>
    <n v="122"/>
    <x v="0"/>
    <s v="theater/plays"/>
    <x v="21"/>
    <x v="2270"/>
    <x v="1"/>
    <x v="6"/>
    <x v="3286"/>
    <d v="2016-08-15T20:09:42"/>
  </r>
  <r>
    <n v="3287"/>
    <x v="3286"/>
    <s v="An inspirational one-man play about crisis, community, and the search for wholeness."/>
    <n v="2500"/>
    <n v="2500"/>
    <x v="0"/>
    <x v="5"/>
    <s v="CAD"/>
    <n v="1448733628"/>
    <x v="3287"/>
    <b v="0"/>
    <n v="34"/>
    <x v="0"/>
    <s v="theater/plays"/>
    <x v="8"/>
    <x v="2271"/>
    <x v="1"/>
    <x v="6"/>
    <x v="3287"/>
    <d v="2015-11-28T18:00:28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x v="3288"/>
    <b v="0"/>
    <n v="207"/>
    <x v="0"/>
    <s v="theater/plays"/>
    <x v="8"/>
    <x v="2272"/>
    <x v="1"/>
    <x v="6"/>
    <x v="3288"/>
    <d v="2016-06-20T23:00:00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x v="3289"/>
    <b v="0"/>
    <n v="25"/>
    <x v="0"/>
    <s v="theater/plays"/>
    <x v="18"/>
    <x v="2273"/>
    <x v="1"/>
    <x v="6"/>
    <x v="3289"/>
    <d v="2017-02-20T08:50:02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x v="3290"/>
    <b v="0"/>
    <n v="72"/>
    <x v="0"/>
    <s v="theater/plays"/>
    <x v="10"/>
    <x v="2274"/>
    <x v="1"/>
    <x v="6"/>
    <x v="3290"/>
    <d v="2017-03-11T12:21:31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x v="3291"/>
    <b v="0"/>
    <n v="14"/>
    <x v="0"/>
    <s v="theater/plays"/>
    <x v="35"/>
    <x v="2275"/>
    <x v="1"/>
    <x v="6"/>
    <x v="3291"/>
    <d v="2015-09-17T03:59:00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x v="3292"/>
    <b v="0"/>
    <n v="15"/>
    <x v="0"/>
    <s v="theater/plays"/>
    <x v="359"/>
    <x v="2276"/>
    <x v="1"/>
    <x v="6"/>
    <x v="3292"/>
    <d v="2015-12-04T19:29:08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x v="3293"/>
    <b v="0"/>
    <n v="91"/>
    <x v="0"/>
    <s v="theater/plays"/>
    <x v="106"/>
    <x v="518"/>
    <x v="1"/>
    <x v="6"/>
    <x v="3293"/>
    <d v="2017-03-04T10:12:32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x v="3294"/>
    <b v="0"/>
    <n v="24"/>
    <x v="0"/>
    <s v="theater/plays"/>
    <x v="90"/>
    <x v="2277"/>
    <x v="1"/>
    <x v="6"/>
    <x v="3294"/>
    <d v="2015-06-16T12:59:14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x v="3295"/>
    <b v="0"/>
    <n v="27"/>
    <x v="0"/>
    <s v="theater/plays"/>
    <x v="33"/>
    <x v="1999"/>
    <x v="1"/>
    <x v="6"/>
    <x v="3295"/>
    <d v="2016-09-26T10:37:09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x v="3296"/>
    <b v="0"/>
    <n v="47"/>
    <x v="0"/>
    <s v="theater/plays"/>
    <x v="124"/>
    <x v="2278"/>
    <x v="1"/>
    <x v="6"/>
    <x v="3296"/>
    <d v="2015-11-22T22:00:00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x v="3297"/>
    <b v="0"/>
    <n v="44"/>
    <x v="0"/>
    <s v="theater/plays"/>
    <x v="8"/>
    <x v="2279"/>
    <x v="1"/>
    <x v="6"/>
    <x v="3297"/>
    <d v="2015-07-27T22:59:00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x v="3298"/>
    <b v="0"/>
    <n v="72"/>
    <x v="0"/>
    <s v="theater/plays"/>
    <x v="21"/>
    <x v="2280"/>
    <x v="1"/>
    <x v="6"/>
    <x v="3298"/>
    <d v="2015-09-13T00:00:00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x v="3299"/>
    <b v="0"/>
    <n v="63"/>
    <x v="0"/>
    <s v="theater/plays"/>
    <x v="31"/>
    <x v="2281"/>
    <x v="1"/>
    <x v="6"/>
    <x v="3299"/>
    <d v="2015-10-14T22:01:03"/>
  </r>
  <r>
    <n v="3300"/>
    <x v="3299"/>
    <s v="A subversive parody about the two people for whom the hills were NOT alive with THE SOUND OF MUSIC."/>
    <n v="3000"/>
    <n v="4085"/>
    <x v="0"/>
    <x v="0"/>
    <s v="USD"/>
    <n v="1430329862"/>
    <x v="3300"/>
    <b v="0"/>
    <n v="88"/>
    <x v="0"/>
    <s v="theater/plays"/>
    <x v="104"/>
    <x v="2282"/>
    <x v="1"/>
    <x v="6"/>
    <x v="3300"/>
    <d v="2015-04-29T17:51:02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x v="3301"/>
    <b v="0"/>
    <n v="70"/>
    <x v="0"/>
    <s v="theater/plays"/>
    <x v="18"/>
    <x v="699"/>
    <x v="1"/>
    <x v="6"/>
    <x v="3301"/>
    <d v="2016-08-01T06:59:00"/>
  </r>
  <r>
    <n v="3302"/>
    <x v="3301"/>
    <s v="FilosofÃ­a de los anÃ³nimos"/>
    <n v="8400"/>
    <n v="8685"/>
    <x v="0"/>
    <x v="3"/>
    <s v="EUR"/>
    <n v="1481099176"/>
    <x v="3302"/>
    <b v="0"/>
    <n v="50"/>
    <x v="0"/>
    <s v="theater/plays"/>
    <x v="33"/>
    <x v="2283"/>
    <x v="1"/>
    <x v="6"/>
    <x v="3302"/>
    <d v="2016-12-07T08:26:1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x v="3303"/>
    <b v="0"/>
    <n v="35"/>
    <x v="0"/>
    <s v="theater/plays"/>
    <x v="31"/>
    <x v="2284"/>
    <x v="1"/>
    <x v="6"/>
    <x v="3303"/>
    <d v="2015-03-28T14:38:04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x v="3304"/>
    <b v="0"/>
    <n v="175"/>
    <x v="0"/>
    <s v="theater/plays"/>
    <x v="2"/>
    <x v="2285"/>
    <x v="1"/>
    <x v="6"/>
    <x v="3304"/>
    <d v="2016-12-22T14:59:12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x v="3305"/>
    <b v="0"/>
    <n v="20"/>
    <x v="0"/>
    <s v="theater/plays"/>
    <x v="21"/>
    <x v="2286"/>
    <x v="1"/>
    <x v="6"/>
    <x v="3305"/>
    <d v="2015-07-31T20:32:28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x v="3306"/>
    <b v="0"/>
    <n v="54"/>
    <x v="0"/>
    <s v="theater/plays"/>
    <x v="215"/>
    <x v="2287"/>
    <x v="1"/>
    <x v="6"/>
    <x v="3306"/>
    <d v="2016-06-10T03:00:00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x v="3307"/>
    <b v="0"/>
    <n v="20"/>
    <x v="0"/>
    <s v="theater/plays"/>
    <x v="13"/>
    <x v="2288"/>
    <x v="1"/>
    <x v="6"/>
    <x v="3307"/>
    <d v="2016-05-15T01:22:19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x v="3308"/>
    <b v="0"/>
    <n v="57"/>
    <x v="0"/>
    <s v="theater/plays"/>
    <x v="108"/>
    <x v="2289"/>
    <x v="1"/>
    <x v="6"/>
    <x v="3308"/>
    <d v="2016-04-13T21:02:45"/>
  </r>
  <r>
    <n v="3309"/>
    <x v="3308"/>
    <s v="Two unlikely friends, a garage, tinned beans &amp; the end of the world."/>
    <n v="350"/>
    <n v="558"/>
    <x v="0"/>
    <x v="1"/>
    <s v="GBP"/>
    <n v="1476632178"/>
    <x v="3309"/>
    <b v="0"/>
    <n v="31"/>
    <x v="0"/>
    <s v="theater/plays"/>
    <x v="175"/>
    <x v="656"/>
    <x v="1"/>
    <x v="6"/>
    <x v="3309"/>
    <d v="2016-10-16T15:36:18"/>
  </r>
  <r>
    <n v="3310"/>
    <x v="3309"/>
    <s v="A new play about coming coming home, recovery, and trying to find God in the process."/>
    <n v="6500"/>
    <n v="6505"/>
    <x v="0"/>
    <x v="0"/>
    <s v="USD"/>
    <n v="1444169825"/>
    <x v="3310"/>
    <b v="0"/>
    <n v="31"/>
    <x v="0"/>
    <s v="theater/plays"/>
    <x v="8"/>
    <x v="2290"/>
    <x v="1"/>
    <x v="6"/>
    <x v="3310"/>
    <d v="2015-10-06T22:17:05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x v="3311"/>
    <b v="0"/>
    <n v="45"/>
    <x v="0"/>
    <s v="theater/plays"/>
    <x v="5"/>
    <x v="2291"/>
    <x v="1"/>
    <x v="6"/>
    <x v="3311"/>
    <d v="2015-10-17T07:00:10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x v="3312"/>
    <b v="0"/>
    <n v="41"/>
    <x v="0"/>
    <s v="theater/plays"/>
    <x v="8"/>
    <x v="2254"/>
    <x v="1"/>
    <x v="6"/>
    <x v="3312"/>
    <d v="2016-11-11T22:00:00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x v="3313"/>
    <b v="0"/>
    <n v="29"/>
    <x v="0"/>
    <s v="theater/plays"/>
    <x v="31"/>
    <x v="2292"/>
    <x v="1"/>
    <x v="6"/>
    <x v="3313"/>
    <d v="2016-01-27T01:00:00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x v="3314"/>
    <b v="0"/>
    <n v="58"/>
    <x v="0"/>
    <s v="theater/plays"/>
    <x v="185"/>
    <x v="2293"/>
    <x v="1"/>
    <x v="6"/>
    <x v="3314"/>
    <d v="2015-05-08T20:05:00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x v="3315"/>
    <b v="0"/>
    <n v="89"/>
    <x v="0"/>
    <s v="theater/plays"/>
    <x v="5"/>
    <x v="2294"/>
    <x v="1"/>
    <x v="6"/>
    <x v="3315"/>
    <d v="2016-05-06T07:17:21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x v="3316"/>
    <b v="0"/>
    <n v="125"/>
    <x v="0"/>
    <s v="theater/plays"/>
    <x v="8"/>
    <x v="2295"/>
    <x v="1"/>
    <x v="6"/>
    <x v="3316"/>
    <d v="2014-08-08T13:54:00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x v="3317"/>
    <b v="0"/>
    <n v="18"/>
    <x v="0"/>
    <s v="theater/plays"/>
    <x v="6"/>
    <x v="2296"/>
    <x v="1"/>
    <x v="6"/>
    <x v="3317"/>
    <d v="2016-06-08T00:57:04"/>
  </r>
  <r>
    <n v="3318"/>
    <x v="3317"/>
    <s v="Help us strengthen and inspire disability arts in Atlantic Canada"/>
    <n v="2000"/>
    <n v="2512"/>
    <x v="0"/>
    <x v="5"/>
    <s v="CAD"/>
    <n v="1460341800"/>
    <x v="3318"/>
    <b v="0"/>
    <n v="32"/>
    <x v="0"/>
    <s v="theater/plays"/>
    <x v="9"/>
    <x v="2297"/>
    <x v="1"/>
    <x v="6"/>
    <x v="3318"/>
    <d v="2016-04-11T02:30:00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x v="3319"/>
    <b v="0"/>
    <n v="16"/>
    <x v="0"/>
    <s v="theater/plays"/>
    <x v="29"/>
    <x v="1178"/>
    <x v="1"/>
    <x v="6"/>
    <x v="3319"/>
    <d v="2015-01-31T14:03:0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x v="3320"/>
    <b v="0"/>
    <n v="38"/>
    <x v="0"/>
    <s v="theater/plays"/>
    <x v="7"/>
    <x v="2298"/>
    <x v="1"/>
    <x v="6"/>
    <x v="3320"/>
    <d v="2016-06-22T01:05:57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x v="3321"/>
    <b v="0"/>
    <n v="15"/>
    <x v="0"/>
    <s v="theater/plays"/>
    <x v="13"/>
    <x v="1245"/>
    <x v="1"/>
    <x v="6"/>
    <x v="3321"/>
    <d v="2014-10-16T03:59:00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x v="3322"/>
    <b v="0"/>
    <n v="23"/>
    <x v="0"/>
    <s v="theater/plays"/>
    <x v="21"/>
    <x v="2299"/>
    <x v="1"/>
    <x v="6"/>
    <x v="3322"/>
    <d v="2016-06-22T03:55:00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x v="3323"/>
    <b v="0"/>
    <n v="49"/>
    <x v="0"/>
    <s v="theater/plays"/>
    <x v="9"/>
    <x v="2047"/>
    <x v="1"/>
    <x v="6"/>
    <x v="3323"/>
    <d v="2016-09-25T08:46:48"/>
  </r>
  <r>
    <n v="3324"/>
    <x v="3323"/>
    <s v="The play tells the story of Jim and Doyler and their friendship on the brink of Irish independence."/>
    <n v="1500"/>
    <n v="1525"/>
    <x v="0"/>
    <x v="17"/>
    <s v="EUR"/>
    <n v="1465135190"/>
    <x v="3324"/>
    <b v="0"/>
    <n v="10"/>
    <x v="0"/>
    <s v="theater/plays"/>
    <x v="21"/>
    <x v="2300"/>
    <x v="1"/>
    <x v="6"/>
    <x v="3324"/>
    <d v="2016-06-05T13:59:50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x v="3325"/>
    <b v="0"/>
    <n v="15"/>
    <x v="0"/>
    <s v="theater/plays"/>
    <x v="40"/>
    <x v="179"/>
    <x v="1"/>
    <x v="6"/>
    <x v="3325"/>
    <d v="2015-04-05T17:51:17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x v="3326"/>
    <b v="0"/>
    <n v="57"/>
    <x v="0"/>
    <s v="theater/plays"/>
    <x v="7"/>
    <x v="2301"/>
    <x v="1"/>
    <x v="6"/>
    <x v="3326"/>
    <d v="2015-03-08T16:08:25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x v="3327"/>
    <b v="0"/>
    <n v="33"/>
    <x v="0"/>
    <s v="theater/plays"/>
    <x v="7"/>
    <x v="2302"/>
    <x v="1"/>
    <x v="6"/>
    <x v="3327"/>
    <d v="2016-05-08T08:59:2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x v="3328"/>
    <b v="0"/>
    <n v="9"/>
    <x v="0"/>
    <s v="theater/plays"/>
    <x v="91"/>
    <x v="2303"/>
    <x v="1"/>
    <x v="6"/>
    <x v="3328"/>
    <d v="2014-07-05T01:00:00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x v="3329"/>
    <b v="0"/>
    <n v="26"/>
    <x v="0"/>
    <s v="theater/plays"/>
    <x v="16"/>
    <x v="2304"/>
    <x v="1"/>
    <x v="6"/>
    <x v="3329"/>
    <d v="2014-07-27T23:00:00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x v="3330"/>
    <b v="0"/>
    <n v="69"/>
    <x v="0"/>
    <s v="theater/plays"/>
    <x v="6"/>
    <x v="2305"/>
    <x v="1"/>
    <x v="6"/>
    <x v="3330"/>
    <d v="2015-04-01T20:17:48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x v="3331"/>
    <b v="0"/>
    <n v="65"/>
    <x v="0"/>
    <s v="theater/plays"/>
    <x v="2"/>
    <x v="2306"/>
    <x v="1"/>
    <x v="6"/>
    <x v="3331"/>
    <d v="2015-10-06T16:44:4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x v="3332"/>
    <b v="0"/>
    <n v="83"/>
    <x v="0"/>
    <s v="theater/plays"/>
    <x v="8"/>
    <x v="2307"/>
    <x v="1"/>
    <x v="6"/>
    <x v="3332"/>
    <d v="2014-07-19T20:38:50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x v="3333"/>
    <b v="0"/>
    <n v="111"/>
    <x v="0"/>
    <s v="theater/plays"/>
    <x v="2"/>
    <x v="2308"/>
    <x v="1"/>
    <x v="6"/>
    <x v="3333"/>
    <d v="2015-06-15T16:14:40"/>
  </r>
  <r>
    <n v="3334"/>
    <x v="3333"/>
    <s v="The Saltbox Theatre Collective is a brand new not-for-profit theatre company in Illinois."/>
    <n v="3871"/>
    <n v="5366"/>
    <x v="0"/>
    <x v="0"/>
    <s v="USD"/>
    <n v="1438259422"/>
    <x v="3334"/>
    <b v="0"/>
    <n v="46"/>
    <x v="0"/>
    <s v="theater/plays"/>
    <x v="86"/>
    <x v="2309"/>
    <x v="1"/>
    <x v="6"/>
    <x v="3334"/>
    <d v="2015-07-30T12:30:22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x v="3335"/>
    <b v="0"/>
    <n v="63"/>
    <x v="0"/>
    <s v="theater/plays"/>
    <x v="8"/>
    <x v="2310"/>
    <x v="1"/>
    <x v="6"/>
    <x v="3335"/>
    <d v="2014-08-03T23:00:00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x v="3336"/>
    <b v="0"/>
    <n v="9"/>
    <x v="0"/>
    <s v="theater/plays"/>
    <x v="8"/>
    <x v="1770"/>
    <x v="1"/>
    <x v="6"/>
    <x v="3336"/>
    <d v="2016-04-05T08:34:0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x v="3337"/>
    <b v="0"/>
    <n v="34"/>
    <x v="0"/>
    <s v="theater/plays"/>
    <x v="5"/>
    <x v="2311"/>
    <x v="1"/>
    <x v="6"/>
    <x v="3337"/>
    <d v="2014-10-10T21:00:00"/>
  </r>
  <r>
    <n v="3338"/>
    <x v="3337"/>
    <s v="Join Estelle Parsons in support of Theater That Looks and Sounds Like America"/>
    <n v="15000"/>
    <n v="15327"/>
    <x v="0"/>
    <x v="0"/>
    <s v="USD"/>
    <n v="1487944080"/>
    <x v="3338"/>
    <b v="0"/>
    <n v="112"/>
    <x v="0"/>
    <s v="theater/plays"/>
    <x v="21"/>
    <x v="2312"/>
    <x v="1"/>
    <x v="6"/>
    <x v="3338"/>
    <d v="2017-02-24T13:48:00"/>
  </r>
  <r>
    <n v="3339"/>
    <x v="3338"/>
    <s v="FPLA presents FRIENDS IN TRANSIENT PLACES by Jonathan Caren: a magical story of modern life."/>
    <n v="8000"/>
    <n v="8348"/>
    <x v="0"/>
    <x v="0"/>
    <s v="USD"/>
    <n v="1469721518"/>
    <x v="3339"/>
    <b v="0"/>
    <n v="47"/>
    <x v="0"/>
    <s v="theater/plays"/>
    <x v="3"/>
    <x v="2313"/>
    <x v="1"/>
    <x v="6"/>
    <x v="3339"/>
    <d v="2016-07-28T15:58:38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x v="3340"/>
    <b v="0"/>
    <n v="38"/>
    <x v="0"/>
    <s v="theater/plays"/>
    <x v="178"/>
    <x v="2314"/>
    <x v="1"/>
    <x v="6"/>
    <x v="3340"/>
    <d v="2016-12-06T23:22:34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x v="3341"/>
    <b v="0"/>
    <n v="28"/>
    <x v="0"/>
    <s v="theater/plays"/>
    <x v="8"/>
    <x v="2315"/>
    <x v="1"/>
    <x v="6"/>
    <x v="3341"/>
    <d v="2016-06-12T17:00:00"/>
  </r>
  <r>
    <n v="3342"/>
    <x v="3341"/>
    <s v="We believe in the power of stories to change the world. Theatre that inspires transformation."/>
    <n v="6000"/>
    <n v="6100"/>
    <x v="0"/>
    <x v="0"/>
    <s v="USD"/>
    <n v="1427864340"/>
    <x v="3342"/>
    <b v="0"/>
    <n v="78"/>
    <x v="0"/>
    <s v="theater/plays"/>
    <x v="21"/>
    <x v="2316"/>
    <x v="1"/>
    <x v="6"/>
    <x v="3342"/>
    <d v="2015-04-01T04:59:00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x v="3343"/>
    <b v="0"/>
    <n v="23"/>
    <x v="0"/>
    <s v="theater/plays"/>
    <x v="193"/>
    <x v="935"/>
    <x v="1"/>
    <x v="6"/>
    <x v="3343"/>
    <d v="2016-04-13T13:18:00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x v="3344"/>
    <b v="0"/>
    <n v="40"/>
    <x v="0"/>
    <s v="theater/plays"/>
    <x v="7"/>
    <x v="2317"/>
    <x v="1"/>
    <x v="6"/>
    <x v="3344"/>
    <d v="2014-08-30T04:48:13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x v="3345"/>
    <b v="0"/>
    <n v="13"/>
    <x v="0"/>
    <s v="theater/plays"/>
    <x v="22"/>
    <x v="73"/>
    <x v="1"/>
    <x v="6"/>
    <x v="3345"/>
    <d v="2015-04-18T00:37:00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x v="3346"/>
    <b v="0"/>
    <n v="18"/>
    <x v="0"/>
    <s v="theater/plays"/>
    <x v="5"/>
    <x v="2318"/>
    <x v="1"/>
    <x v="6"/>
    <x v="3346"/>
    <d v="2015-02-26T00:35:10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x v="3347"/>
    <b v="0"/>
    <n v="22"/>
    <x v="0"/>
    <s v="theater/plays"/>
    <x v="17"/>
    <x v="2319"/>
    <x v="1"/>
    <x v="6"/>
    <x v="3347"/>
    <d v="2016-05-08T21:00:00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x v="3348"/>
    <b v="0"/>
    <n v="79"/>
    <x v="0"/>
    <s v="theater/plays"/>
    <x v="8"/>
    <x v="2320"/>
    <x v="1"/>
    <x v="6"/>
    <x v="3348"/>
    <d v="2016-04-30T03:59:00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x v="3349"/>
    <b v="0"/>
    <n v="14"/>
    <x v="0"/>
    <s v="theater/plays"/>
    <x v="42"/>
    <x v="2321"/>
    <x v="1"/>
    <x v="6"/>
    <x v="3349"/>
    <d v="2016-06-13T17:00:00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x v="3350"/>
    <b v="0"/>
    <n v="51"/>
    <x v="0"/>
    <s v="theater/plays"/>
    <x v="3"/>
    <x v="395"/>
    <x v="1"/>
    <x v="6"/>
    <x v="3350"/>
    <d v="2015-11-29T23:00:00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x v="3351"/>
    <b v="0"/>
    <n v="54"/>
    <x v="0"/>
    <s v="theater/plays"/>
    <x v="7"/>
    <x v="2322"/>
    <x v="1"/>
    <x v="6"/>
    <x v="3351"/>
    <d v="2014-07-23T11:00:00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x v="3352"/>
    <b v="0"/>
    <n v="70"/>
    <x v="0"/>
    <s v="theater/plays"/>
    <x v="29"/>
    <x v="2323"/>
    <x v="1"/>
    <x v="6"/>
    <x v="3352"/>
    <d v="2016-07-01T23:00:00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x v="3353"/>
    <b v="0"/>
    <n v="44"/>
    <x v="0"/>
    <s v="theater/plays"/>
    <x v="136"/>
    <x v="1245"/>
    <x v="1"/>
    <x v="6"/>
    <x v="3353"/>
    <d v="2016-05-02T23:00:00"/>
  </r>
  <r>
    <n v="3354"/>
    <x v="3352"/>
    <s v="Help Strangeloop Theatre create and support new work by sponsoring our 2015-2016 season."/>
    <n v="3000"/>
    <n v="3058"/>
    <x v="0"/>
    <x v="0"/>
    <s v="USD"/>
    <n v="1446091260"/>
    <x v="3354"/>
    <b v="0"/>
    <n v="55"/>
    <x v="0"/>
    <s v="theater/plays"/>
    <x v="21"/>
    <x v="2145"/>
    <x v="1"/>
    <x v="6"/>
    <x v="3354"/>
    <d v="2015-10-29T04:01:00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x v="3355"/>
    <b v="0"/>
    <n v="15"/>
    <x v="0"/>
    <s v="theater/plays"/>
    <x v="9"/>
    <x v="2324"/>
    <x v="1"/>
    <x v="6"/>
    <x v="3355"/>
    <d v="2016-05-10T11:17:00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x v="3356"/>
    <b v="0"/>
    <n v="27"/>
    <x v="0"/>
    <s v="theater/plays"/>
    <x v="7"/>
    <x v="2325"/>
    <x v="1"/>
    <x v="6"/>
    <x v="3356"/>
    <d v="2016-07-15T19:34:32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x v="3357"/>
    <b v="0"/>
    <n v="21"/>
    <x v="0"/>
    <s v="theater/plays"/>
    <x v="7"/>
    <x v="2326"/>
    <x v="1"/>
    <x v="6"/>
    <x v="3357"/>
    <d v="2014-08-01T10:01:50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x v="3358"/>
    <b v="0"/>
    <n v="162"/>
    <x v="0"/>
    <s v="theater/plays"/>
    <x v="33"/>
    <x v="1555"/>
    <x v="1"/>
    <x v="6"/>
    <x v="3358"/>
    <d v="2014-11-19T08:27:59"/>
  </r>
  <r>
    <n v="3359"/>
    <x v="3357"/>
    <s v="A Theatrical Production Celebrating the Lebanese Culture and the Human Spirit in Time of War."/>
    <n v="4000"/>
    <n v="4250"/>
    <x v="0"/>
    <x v="0"/>
    <s v="USD"/>
    <n v="1487985734"/>
    <x v="3359"/>
    <b v="0"/>
    <n v="23"/>
    <x v="0"/>
    <s v="theater/plays"/>
    <x v="6"/>
    <x v="2327"/>
    <x v="1"/>
    <x v="6"/>
    <x v="3359"/>
    <d v="2017-02-25T01:22:14"/>
  </r>
  <r>
    <n v="3360"/>
    <x v="3358"/>
    <s v="World Premiere, an M1 Singapore Fringe Festival 2017 commission."/>
    <n v="9000"/>
    <n v="9124"/>
    <x v="0"/>
    <x v="20"/>
    <s v="SGD"/>
    <n v="1481731140"/>
    <x v="3360"/>
    <b v="0"/>
    <n v="72"/>
    <x v="0"/>
    <s v="theater/plays"/>
    <x v="7"/>
    <x v="2036"/>
    <x v="1"/>
    <x v="6"/>
    <x v="3360"/>
    <d v="2016-12-14T15:59:00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x v="3361"/>
    <b v="0"/>
    <n v="68"/>
    <x v="0"/>
    <s v="theater/plays"/>
    <x v="40"/>
    <x v="1417"/>
    <x v="1"/>
    <x v="6"/>
    <x v="3361"/>
    <d v="2014-09-01T15:59:00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x v="3362"/>
    <b v="0"/>
    <n v="20"/>
    <x v="0"/>
    <s v="theater/plays"/>
    <x v="147"/>
    <x v="2328"/>
    <x v="1"/>
    <x v="6"/>
    <x v="3362"/>
    <d v="2015-03-07T04:55:00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x v="3363"/>
    <b v="0"/>
    <n v="26"/>
    <x v="0"/>
    <s v="theater/plays"/>
    <x v="7"/>
    <x v="2329"/>
    <x v="1"/>
    <x v="6"/>
    <x v="3363"/>
    <d v="2014-08-19T16:00:00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x v="3364"/>
    <b v="0"/>
    <n v="72"/>
    <x v="0"/>
    <s v="theater/plays"/>
    <x v="6"/>
    <x v="2330"/>
    <x v="1"/>
    <x v="6"/>
    <x v="3364"/>
    <d v="2016-03-15T21:00:00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x v="3365"/>
    <b v="0"/>
    <n v="3"/>
    <x v="0"/>
    <s v="theater/plays"/>
    <x v="3"/>
    <x v="2331"/>
    <x v="1"/>
    <x v="6"/>
    <x v="3365"/>
    <d v="2015-12-13T02:26:32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x v="3366"/>
    <b v="0"/>
    <n v="18"/>
    <x v="0"/>
    <s v="theater/plays"/>
    <x v="360"/>
    <x v="2332"/>
    <x v="1"/>
    <x v="6"/>
    <x v="3366"/>
    <d v="2015-05-13T01:37:17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x v="3367"/>
    <b v="0"/>
    <n v="30"/>
    <x v="0"/>
    <s v="theater/plays"/>
    <x v="17"/>
    <x v="2333"/>
    <x v="1"/>
    <x v="6"/>
    <x v="3367"/>
    <d v="2015-08-01T22:24:54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x v="3368"/>
    <b v="0"/>
    <n v="23"/>
    <x v="0"/>
    <s v="theater/plays"/>
    <x v="2"/>
    <x v="2334"/>
    <x v="1"/>
    <x v="6"/>
    <x v="3368"/>
    <d v="2015-01-01T05:00:00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x v="3369"/>
    <b v="0"/>
    <n v="54"/>
    <x v="0"/>
    <s v="theater/plays"/>
    <x v="3"/>
    <x v="2335"/>
    <x v="1"/>
    <x v="6"/>
    <x v="3369"/>
    <d v="2017-01-15T00:59:40"/>
  </r>
  <r>
    <n v="3370"/>
    <x v="3368"/>
    <s v="I'm Alright. A story of young women, told by young women, for the world."/>
    <n v="1500"/>
    <n v="1766"/>
    <x v="0"/>
    <x v="0"/>
    <s v="USD"/>
    <n v="1481961600"/>
    <x v="3370"/>
    <b v="0"/>
    <n v="26"/>
    <x v="0"/>
    <s v="theater/plays"/>
    <x v="90"/>
    <x v="2336"/>
    <x v="1"/>
    <x v="6"/>
    <x v="3370"/>
    <d v="2016-12-17T08:00:00"/>
  </r>
  <r>
    <n v="3371"/>
    <x v="3369"/>
    <s v="Help support Red Planet, a new science fiction play based off the Mars One exploration."/>
    <n v="200"/>
    <n v="277"/>
    <x v="0"/>
    <x v="0"/>
    <s v="USD"/>
    <n v="1449089965"/>
    <x v="3371"/>
    <b v="0"/>
    <n v="9"/>
    <x v="0"/>
    <s v="theater/plays"/>
    <x v="86"/>
    <x v="2337"/>
    <x v="1"/>
    <x v="6"/>
    <x v="3371"/>
    <d v="2015-12-02T20:59:25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x v="3372"/>
    <b v="0"/>
    <n v="27"/>
    <x v="0"/>
    <s v="theater/plays"/>
    <x v="3"/>
    <x v="134"/>
    <x v="1"/>
    <x v="6"/>
    <x v="3372"/>
    <d v="2014-08-25T04:59:00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x v="3373"/>
    <b v="0"/>
    <n v="30"/>
    <x v="0"/>
    <s v="theater/plays"/>
    <x v="8"/>
    <x v="1509"/>
    <x v="1"/>
    <x v="6"/>
    <x v="3373"/>
    <d v="2015-07-18T16:00:00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x v="3374"/>
    <b v="0"/>
    <n v="52"/>
    <x v="0"/>
    <s v="theater/plays"/>
    <x v="13"/>
    <x v="2338"/>
    <x v="1"/>
    <x v="6"/>
    <x v="3374"/>
    <d v="2015-10-28T17:33:3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x v="3375"/>
    <b v="0"/>
    <n v="17"/>
    <x v="0"/>
    <s v="theater/plays"/>
    <x v="8"/>
    <x v="2339"/>
    <x v="1"/>
    <x v="6"/>
    <x v="3375"/>
    <d v="2014-05-18T14:39:33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x v="3376"/>
    <b v="0"/>
    <n v="19"/>
    <x v="0"/>
    <s v="theater/plays"/>
    <x v="8"/>
    <x v="2340"/>
    <x v="1"/>
    <x v="6"/>
    <x v="3376"/>
    <d v="2015-04-25T15:49:54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x v="3377"/>
    <b v="0"/>
    <n v="77"/>
    <x v="0"/>
    <s v="theater/plays"/>
    <x v="7"/>
    <x v="1708"/>
    <x v="1"/>
    <x v="6"/>
    <x v="3377"/>
    <d v="2015-03-20T16:56:00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x v="3378"/>
    <b v="0"/>
    <n v="21"/>
    <x v="0"/>
    <s v="theater/plays"/>
    <x v="29"/>
    <x v="2341"/>
    <x v="1"/>
    <x v="6"/>
    <x v="3378"/>
    <d v="2014-08-31T13:08:00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x v="3379"/>
    <b v="0"/>
    <n v="38"/>
    <x v="0"/>
    <s v="theater/plays"/>
    <x v="3"/>
    <x v="2342"/>
    <x v="1"/>
    <x v="6"/>
    <x v="3379"/>
    <d v="2015-08-26T23:00:00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x v="3380"/>
    <b v="0"/>
    <n v="28"/>
    <x v="0"/>
    <s v="theater/plays"/>
    <x v="3"/>
    <x v="2343"/>
    <x v="1"/>
    <x v="6"/>
    <x v="3380"/>
    <d v="2014-11-29T23:52:58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x v="3381"/>
    <b v="0"/>
    <n v="48"/>
    <x v="0"/>
    <s v="theater/plays"/>
    <x v="21"/>
    <x v="2344"/>
    <x v="1"/>
    <x v="6"/>
    <x v="3381"/>
    <d v="2015-03-11T03:26:23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x v="3382"/>
    <b v="0"/>
    <n v="46"/>
    <x v="0"/>
    <s v="theater/plays"/>
    <x v="7"/>
    <x v="2345"/>
    <x v="1"/>
    <x v="6"/>
    <x v="3382"/>
    <d v="2016-08-01T22:59:00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x v="3383"/>
    <b v="0"/>
    <n v="30"/>
    <x v="0"/>
    <s v="theater/plays"/>
    <x v="20"/>
    <x v="2346"/>
    <x v="1"/>
    <x v="6"/>
    <x v="3383"/>
    <d v="2016-06-23T18:47:00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x v="3384"/>
    <b v="0"/>
    <n v="64"/>
    <x v="0"/>
    <s v="theater/plays"/>
    <x v="8"/>
    <x v="2347"/>
    <x v="1"/>
    <x v="6"/>
    <x v="3384"/>
    <d v="2015-11-21T03:00:00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x v="3385"/>
    <b v="0"/>
    <n v="15"/>
    <x v="0"/>
    <s v="theater/plays"/>
    <x v="8"/>
    <x v="44"/>
    <x v="1"/>
    <x v="6"/>
    <x v="3385"/>
    <d v="2014-12-10T20:49:12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x v="3386"/>
    <b v="0"/>
    <n v="41"/>
    <x v="0"/>
    <s v="theater/plays"/>
    <x v="2"/>
    <x v="392"/>
    <x v="1"/>
    <x v="6"/>
    <x v="3386"/>
    <d v="2014-12-03T15:28:2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x v="3387"/>
    <b v="0"/>
    <n v="35"/>
    <x v="0"/>
    <s v="theater/plays"/>
    <x v="16"/>
    <x v="2348"/>
    <x v="1"/>
    <x v="6"/>
    <x v="3387"/>
    <d v="2014-12-14T18:18:08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x v="3388"/>
    <b v="0"/>
    <n v="45"/>
    <x v="0"/>
    <s v="theater/plays"/>
    <x v="3"/>
    <x v="1154"/>
    <x v="1"/>
    <x v="6"/>
    <x v="3388"/>
    <d v="2015-06-18T11:04:01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x v="3389"/>
    <b v="0"/>
    <n v="62"/>
    <x v="0"/>
    <s v="theater/plays"/>
    <x v="41"/>
    <x v="2349"/>
    <x v="1"/>
    <x v="6"/>
    <x v="3389"/>
    <d v="2016-06-03T13:31:22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x v="3390"/>
    <b v="0"/>
    <n v="22"/>
    <x v="0"/>
    <s v="theater/plays"/>
    <x v="21"/>
    <x v="2320"/>
    <x v="1"/>
    <x v="6"/>
    <x v="3390"/>
    <d v="2014-07-10T18:35:45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x v="3391"/>
    <b v="0"/>
    <n v="18"/>
    <x v="0"/>
    <s v="theater/plays"/>
    <x v="316"/>
    <x v="2296"/>
    <x v="1"/>
    <x v="6"/>
    <x v="3391"/>
    <d v="2014-08-08T22:28:00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x v="3392"/>
    <b v="0"/>
    <n v="12"/>
    <x v="0"/>
    <s v="theater/plays"/>
    <x v="8"/>
    <x v="683"/>
    <x v="1"/>
    <x v="6"/>
    <x v="3392"/>
    <d v="2016-05-06T20:17:35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x v="3393"/>
    <b v="0"/>
    <n v="44"/>
    <x v="0"/>
    <s v="theater/plays"/>
    <x v="6"/>
    <x v="2350"/>
    <x v="1"/>
    <x v="6"/>
    <x v="3393"/>
    <d v="2014-11-06T00:46:00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x v="3394"/>
    <b v="0"/>
    <n v="27"/>
    <x v="0"/>
    <s v="theater/plays"/>
    <x v="24"/>
    <x v="2005"/>
    <x v="1"/>
    <x v="6"/>
    <x v="3394"/>
    <d v="2014-07-27T14:17:25"/>
  </r>
  <r>
    <n v="3395"/>
    <x v="3393"/>
    <s v="Miramar is a a darkly funny play exploring what it is we call â€˜homeâ€™."/>
    <n v="500"/>
    <n v="920"/>
    <x v="0"/>
    <x v="1"/>
    <s v="GBP"/>
    <n v="1433009400"/>
    <x v="3395"/>
    <b v="0"/>
    <n v="38"/>
    <x v="0"/>
    <s v="theater/plays"/>
    <x v="361"/>
    <x v="2351"/>
    <x v="1"/>
    <x v="6"/>
    <x v="3395"/>
    <d v="2015-05-30T18:10:00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x v="3396"/>
    <b v="0"/>
    <n v="28"/>
    <x v="0"/>
    <s v="theater/plays"/>
    <x v="3"/>
    <x v="2352"/>
    <x v="1"/>
    <x v="6"/>
    <x v="3396"/>
    <d v="2014-06-01T03:59:00"/>
  </r>
  <r>
    <n v="3397"/>
    <x v="3395"/>
    <s v="Help a group of recovering alcoholics bring Samuel Beckett's classic to a seaside town!"/>
    <n v="250"/>
    <n v="280"/>
    <x v="0"/>
    <x v="1"/>
    <s v="GBP"/>
    <n v="1455832800"/>
    <x v="3397"/>
    <b v="0"/>
    <n v="24"/>
    <x v="0"/>
    <s v="theater/plays"/>
    <x v="20"/>
    <x v="123"/>
    <x v="1"/>
    <x v="6"/>
    <x v="3397"/>
    <d v="2016-02-18T22:00:00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x v="3398"/>
    <b v="0"/>
    <n v="65"/>
    <x v="0"/>
    <s v="theater/plays"/>
    <x v="38"/>
    <x v="555"/>
    <x v="1"/>
    <x v="6"/>
    <x v="3398"/>
    <d v="2014-11-21T17:00:00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x v="3399"/>
    <b v="0"/>
    <n v="46"/>
    <x v="0"/>
    <s v="theater/plays"/>
    <x v="3"/>
    <x v="2353"/>
    <x v="1"/>
    <x v="6"/>
    <x v="3399"/>
    <d v="2015-02-21T22:05:25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x v="3400"/>
    <b v="0"/>
    <n v="85"/>
    <x v="0"/>
    <s v="theater/plays"/>
    <x v="8"/>
    <x v="2354"/>
    <x v="1"/>
    <x v="6"/>
    <x v="3400"/>
    <d v="2014-08-28T22:53:34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x v="3401"/>
    <b v="0"/>
    <n v="66"/>
    <x v="0"/>
    <s v="theater/plays"/>
    <x v="21"/>
    <x v="2355"/>
    <x v="1"/>
    <x v="6"/>
    <x v="3401"/>
    <d v="2015-08-07T17:22:2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x v="3402"/>
    <b v="0"/>
    <n v="165"/>
    <x v="0"/>
    <s v="theater/plays"/>
    <x v="5"/>
    <x v="2356"/>
    <x v="1"/>
    <x v="6"/>
    <x v="3402"/>
    <d v="2015-11-12T02:31:00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x v="3403"/>
    <b v="0"/>
    <n v="17"/>
    <x v="0"/>
    <s v="theater/plays"/>
    <x v="8"/>
    <x v="2124"/>
    <x v="1"/>
    <x v="6"/>
    <x v="3403"/>
    <d v="2015-06-25T11:05:24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x v="3404"/>
    <b v="0"/>
    <n v="3"/>
    <x v="0"/>
    <s v="theater/plays"/>
    <x v="108"/>
    <x v="2357"/>
    <x v="1"/>
    <x v="6"/>
    <x v="3404"/>
    <d v="2015-06-17T12:05:02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x v="3405"/>
    <b v="0"/>
    <n v="17"/>
    <x v="0"/>
    <s v="theater/plays"/>
    <x v="178"/>
    <x v="2358"/>
    <x v="1"/>
    <x v="6"/>
    <x v="3405"/>
    <d v="2016-03-01T23:59:00"/>
  </r>
  <r>
    <n v="3406"/>
    <x v="3404"/>
    <s v="A funny and moving new play about two families dealing with aging parents in very different ways!"/>
    <n v="10000"/>
    <n v="10031"/>
    <x v="0"/>
    <x v="0"/>
    <s v="USD"/>
    <n v="1405511376"/>
    <x v="3406"/>
    <b v="0"/>
    <n v="91"/>
    <x v="0"/>
    <s v="theater/plays"/>
    <x v="8"/>
    <x v="2359"/>
    <x v="1"/>
    <x v="6"/>
    <x v="3406"/>
    <d v="2014-07-16T11:49:3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x v="3407"/>
    <b v="0"/>
    <n v="67"/>
    <x v="0"/>
    <s v="theater/plays"/>
    <x v="13"/>
    <x v="2360"/>
    <x v="1"/>
    <x v="6"/>
    <x v="3407"/>
    <d v="2014-07-06T10:08:09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x v="3408"/>
    <b v="0"/>
    <n v="18"/>
    <x v="0"/>
    <s v="theater/plays"/>
    <x v="185"/>
    <x v="2361"/>
    <x v="1"/>
    <x v="6"/>
    <x v="3408"/>
    <d v="2014-07-18T23:48:24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x v="3409"/>
    <b v="0"/>
    <n v="21"/>
    <x v="0"/>
    <s v="theater/plays"/>
    <x v="39"/>
    <x v="2362"/>
    <x v="1"/>
    <x v="6"/>
    <x v="3409"/>
    <d v="2016-07-31T20:58:00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x v="3410"/>
    <b v="0"/>
    <n v="40"/>
    <x v="0"/>
    <s v="theater/plays"/>
    <x v="15"/>
    <x v="2363"/>
    <x v="1"/>
    <x v="6"/>
    <x v="3410"/>
    <d v="2016-06-06T07:00:00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x v="3411"/>
    <b v="0"/>
    <n v="78"/>
    <x v="0"/>
    <s v="theater/plays"/>
    <x v="3"/>
    <x v="2364"/>
    <x v="1"/>
    <x v="6"/>
    <x v="3411"/>
    <d v="2015-10-08T00:32:52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x v="3412"/>
    <b v="0"/>
    <n v="26"/>
    <x v="0"/>
    <s v="theater/plays"/>
    <x v="8"/>
    <x v="2365"/>
    <x v="1"/>
    <x v="6"/>
    <x v="3412"/>
    <d v="2014-09-27T23:01:02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x v="3413"/>
    <b v="0"/>
    <n v="14"/>
    <x v="0"/>
    <s v="theater/plays"/>
    <x v="22"/>
    <x v="2235"/>
    <x v="1"/>
    <x v="6"/>
    <x v="3413"/>
    <d v="2015-02-28T04:59:00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x v="3414"/>
    <b v="0"/>
    <n v="44"/>
    <x v="0"/>
    <s v="theater/plays"/>
    <x v="3"/>
    <x v="2366"/>
    <x v="1"/>
    <x v="6"/>
    <x v="3414"/>
    <d v="2016-12-01T07:59:00"/>
  </r>
  <r>
    <n v="3415"/>
    <x v="3413"/>
    <s v="We are raising funds to allow for enhanced scenic, costume, and lighting design. Every dollar helps!"/>
    <n v="200"/>
    <n v="200"/>
    <x v="0"/>
    <x v="0"/>
    <s v="USD"/>
    <n v="1460935800"/>
    <x v="3415"/>
    <b v="0"/>
    <n v="9"/>
    <x v="0"/>
    <s v="theater/plays"/>
    <x v="8"/>
    <x v="2367"/>
    <x v="1"/>
    <x v="6"/>
    <x v="3415"/>
    <d v="2016-04-17T23:30:00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x v="3416"/>
    <b v="0"/>
    <n v="30"/>
    <x v="0"/>
    <s v="theater/plays"/>
    <x v="28"/>
    <x v="2368"/>
    <x v="1"/>
    <x v="6"/>
    <x v="3416"/>
    <d v="2015-04-23T18:30:00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x v="3417"/>
    <b v="0"/>
    <n v="45"/>
    <x v="0"/>
    <s v="theater/plays"/>
    <x v="8"/>
    <x v="841"/>
    <x v="1"/>
    <x v="6"/>
    <x v="3417"/>
    <d v="2014-10-26T00:43:00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x v="3418"/>
    <b v="0"/>
    <n v="56"/>
    <x v="0"/>
    <s v="theater/plays"/>
    <x v="7"/>
    <x v="2369"/>
    <x v="1"/>
    <x v="6"/>
    <x v="3418"/>
    <d v="2014-05-23T20:01:47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x v="3419"/>
    <b v="0"/>
    <n v="46"/>
    <x v="0"/>
    <s v="theater/plays"/>
    <x v="13"/>
    <x v="2370"/>
    <x v="1"/>
    <x v="6"/>
    <x v="3419"/>
    <d v="2016-04-06T21:30:00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x v="3420"/>
    <b v="0"/>
    <n v="34"/>
    <x v="0"/>
    <s v="theater/plays"/>
    <x v="178"/>
    <x v="2178"/>
    <x v="1"/>
    <x v="6"/>
    <x v="3420"/>
    <d v="2016-02-14T00:00:00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x v="3421"/>
    <b v="0"/>
    <n v="98"/>
    <x v="0"/>
    <s v="theater/plays"/>
    <x v="7"/>
    <x v="2371"/>
    <x v="1"/>
    <x v="6"/>
    <x v="3421"/>
    <d v="2015-03-04T18:59:23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x v="3422"/>
    <b v="0"/>
    <n v="46"/>
    <x v="0"/>
    <s v="theater/plays"/>
    <x v="15"/>
    <x v="2372"/>
    <x v="1"/>
    <x v="6"/>
    <x v="3422"/>
    <d v="2015-12-14T00:00:00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x v="3423"/>
    <b v="0"/>
    <n v="10"/>
    <x v="0"/>
    <s v="theater/plays"/>
    <x v="49"/>
    <x v="431"/>
    <x v="1"/>
    <x v="6"/>
    <x v="3423"/>
    <d v="2015-04-24T21:52:21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x v="3424"/>
    <b v="0"/>
    <n v="76"/>
    <x v="0"/>
    <s v="theater/plays"/>
    <x v="3"/>
    <x v="2373"/>
    <x v="1"/>
    <x v="6"/>
    <x v="3424"/>
    <d v="2015-02-05T06:59:00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x v="3425"/>
    <b v="0"/>
    <n v="104"/>
    <x v="0"/>
    <s v="theater/plays"/>
    <x v="33"/>
    <x v="2374"/>
    <x v="1"/>
    <x v="6"/>
    <x v="3425"/>
    <d v="2014-10-04T14:48:5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x v="3426"/>
    <b v="0"/>
    <n v="87"/>
    <x v="0"/>
    <s v="theater/plays"/>
    <x v="29"/>
    <x v="2375"/>
    <x v="1"/>
    <x v="6"/>
    <x v="3426"/>
    <d v="2014-09-21T02:00:00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x v="3427"/>
    <b v="0"/>
    <n v="29"/>
    <x v="0"/>
    <s v="theater/plays"/>
    <x v="8"/>
    <x v="246"/>
    <x v="1"/>
    <x v="6"/>
    <x v="3427"/>
    <d v="2014-07-02T15:29:12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x v="3428"/>
    <b v="0"/>
    <n v="51"/>
    <x v="0"/>
    <s v="theater/plays"/>
    <x v="33"/>
    <x v="2376"/>
    <x v="1"/>
    <x v="6"/>
    <x v="3428"/>
    <d v="2015-02-28T17:00:00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x v="3429"/>
    <b v="0"/>
    <n v="12"/>
    <x v="0"/>
    <s v="theater/plays"/>
    <x v="22"/>
    <x v="1783"/>
    <x v="1"/>
    <x v="6"/>
    <x v="3429"/>
    <d v="2016-11-02T00:31:01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x v="3430"/>
    <b v="0"/>
    <n v="72"/>
    <x v="0"/>
    <s v="theater/plays"/>
    <x v="15"/>
    <x v="2377"/>
    <x v="1"/>
    <x v="6"/>
    <x v="3430"/>
    <d v="2014-07-30T22:41:41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x v="3431"/>
    <b v="0"/>
    <n v="21"/>
    <x v="0"/>
    <s v="theater/plays"/>
    <x v="8"/>
    <x v="2378"/>
    <x v="1"/>
    <x v="6"/>
    <x v="3431"/>
    <d v="2014-08-18T17:32:33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x v="3432"/>
    <b v="0"/>
    <n v="42"/>
    <x v="0"/>
    <s v="theater/plays"/>
    <x v="5"/>
    <x v="2379"/>
    <x v="1"/>
    <x v="6"/>
    <x v="3432"/>
    <d v="2016-02-05T22:00:00"/>
  </r>
  <r>
    <n v="3433"/>
    <x v="3431"/>
    <s v="death&amp;pretzels presents their first Chicago based project:_x000a_The Dybbuk by S. Ansky"/>
    <n v="9500"/>
    <n v="9525"/>
    <x v="0"/>
    <x v="0"/>
    <s v="USD"/>
    <n v="1402974000"/>
    <x v="3433"/>
    <b v="0"/>
    <n v="71"/>
    <x v="0"/>
    <s v="theater/plays"/>
    <x v="8"/>
    <x v="2380"/>
    <x v="1"/>
    <x v="6"/>
    <x v="3433"/>
    <d v="2014-06-17T03:00:00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x v="3434"/>
    <b v="0"/>
    <n v="168"/>
    <x v="0"/>
    <s v="theater/plays"/>
    <x v="6"/>
    <x v="2381"/>
    <x v="1"/>
    <x v="6"/>
    <x v="3434"/>
    <d v="2014-07-10T09:07:49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x v="3435"/>
    <b v="0"/>
    <n v="19"/>
    <x v="0"/>
    <s v="theater/plays"/>
    <x v="20"/>
    <x v="2382"/>
    <x v="1"/>
    <x v="6"/>
    <x v="3435"/>
    <d v="2016-08-07T03:00:00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x v="3436"/>
    <b v="0"/>
    <n v="37"/>
    <x v="0"/>
    <s v="theater/plays"/>
    <x v="6"/>
    <x v="2383"/>
    <x v="1"/>
    <x v="6"/>
    <x v="3436"/>
    <d v="2014-08-21T16:28:00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x v="3437"/>
    <b v="0"/>
    <n v="36"/>
    <x v="0"/>
    <s v="theater/plays"/>
    <x v="7"/>
    <x v="2384"/>
    <x v="1"/>
    <x v="6"/>
    <x v="3437"/>
    <d v="2015-08-19T17:03:40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x v="3438"/>
    <b v="0"/>
    <n v="14"/>
    <x v="0"/>
    <s v="theater/plays"/>
    <x v="3"/>
    <x v="2385"/>
    <x v="1"/>
    <x v="6"/>
    <x v="3438"/>
    <d v="2015-05-02T21:00:00"/>
  </r>
  <r>
    <n v="3439"/>
    <x v="3437"/>
    <s v="Help a small theater produce an original adaptation of Lewis Carroll's classic story."/>
    <n v="1200"/>
    <n v="1616.14"/>
    <x v="0"/>
    <x v="0"/>
    <s v="USD"/>
    <n v="1453179540"/>
    <x v="3439"/>
    <b v="0"/>
    <n v="18"/>
    <x v="0"/>
    <s v="theater/plays"/>
    <x v="165"/>
    <x v="2386"/>
    <x v="1"/>
    <x v="6"/>
    <x v="3439"/>
    <d v="2016-01-19T04:59:00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x v="3440"/>
    <b v="0"/>
    <n v="82"/>
    <x v="0"/>
    <s v="theater/plays"/>
    <x v="2"/>
    <x v="1085"/>
    <x v="1"/>
    <x v="6"/>
    <x v="3440"/>
    <d v="2014-07-11T16:15:00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x v="3441"/>
    <b v="0"/>
    <n v="43"/>
    <x v="0"/>
    <s v="theater/plays"/>
    <x v="33"/>
    <x v="2387"/>
    <x v="1"/>
    <x v="6"/>
    <x v="3441"/>
    <d v="2015-11-13T20:17:00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x v="3442"/>
    <b v="0"/>
    <n v="8"/>
    <x v="0"/>
    <s v="theater/plays"/>
    <x v="8"/>
    <x v="672"/>
    <x v="1"/>
    <x v="6"/>
    <x v="3442"/>
    <d v="2015-05-30T20:11:12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x v="3443"/>
    <b v="0"/>
    <n v="45"/>
    <x v="0"/>
    <s v="theater/plays"/>
    <x v="362"/>
    <x v="2388"/>
    <x v="1"/>
    <x v="6"/>
    <x v="3443"/>
    <d v="2014-09-09T12:35:4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x v="3444"/>
    <b v="0"/>
    <n v="20"/>
    <x v="0"/>
    <s v="theater/plays"/>
    <x v="363"/>
    <x v="2389"/>
    <x v="1"/>
    <x v="6"/>
    <x v="3444"/>
    <d v="2016-06-08T13:59:00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x v="3445"/>
    <b v="0"/>
    <n v="31"/>
    <x v="0"/>
    <s v="theater/plays"/>
    <x v="8"/>
    <x v="2390"/>
    <x v="1"/>
    <x v="6"/>
    <x v="3445"/>
    <d v="2015-10-23T12:43:5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x v="3446"/>
    <b v="0"/>
    <n v="25"/>
    <x v="0"/>
    <s v="theater/plays"/>
    <x v="29"/>
    <x v="2391"/>
    <x v="1"/>
    <x v="6"/>
    <x v="3446"/>
    <d v="2015-02-05T12:20:00"/>
  </r>
  <r>
    <n v="3447"/>
    <x v="3445"/>
    <s v="&quot;He was a poet, a vagrant, a philosopher, a lady's man and a hard drinker&quot;"/>
    <n v="1000"/>
    <n v="1078"/>
    <x v="0"/>
    <x v="0"/>
    <s v="USD"/>
    <n v="1458332412"/>
    <x v="3447"/>
    <b v="0"/>
    <n v="14"/>
    <x v="0"/>
    <s v="theater/plays"/>
    <x v="29"/>
    <x v="2392"/>
    <x v="1"/>
    <x v="6"/>
    <x v="3447"/>
    <d v="2016-03-18T20:20:12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x v="3448"/>
    <b v="0"/>
    <n v="45"/>
    <x v="0"/>
    <s v="theater/plays"/>
    <x v="5"/>
    <x v="392"/>
    <x v="1"/>
    <x v="6"/>
    <x v="3448"/>
    <d v="2014-12-17T02:51:29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x v="3449"/>
    <b v="0"/>
    <n v="20"/>
    <x v="0"/>
    <s v="theater/plays"/>
    <x v="193"/>
    <x v="1922"/>
    <x v="1"/>
    <x v="6"/>
    <x v="3449"/>
    <d v="2016-07-09T04:00:00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x v="3450"/>
    <b v="0"/>
    <n v="39"/>
    <x v="0"/>
    <s v="theater/plays"/>
    <x v="143"/>
    <x v="2393"/>
    <x v="1"/>
    <x v="6"/>
    <x v="3450"/>
    <d v="2015-04-02T15:54:31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x v="3451"/>
    <b v="0"/>
    <n v="16"/>
    <x v="0"/>
    <s v="theater/plays"/>
    <x v="7"/>
    <x v="2394"/>
    <x v="1"/>
    <x v="6"/>
    <x v="3451"/>
    <d v="2015-04-21T17:22:07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x v="3452"/>
    <b v="0"/>
    <n v="37"/>
    <x v="0"/>
    <s v="theater/plays"/>
    <x v="42"/>
    <x v="2395"/>
    <x v="1"/>
    <x v="6"/>
    <x v="3452"/>
    <d v="2014-07-23T03:59:00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x v="3453"/>
    <b v="0"/>
    <n v="14"/>
    <x v="0"/>
    <s v="theater/plays"/>
    <x v="30"/>
    <x v="440"/>
    <x v="1"/>
    <x v="6"/>
    <x v="3453"/>
    <d v="2016-08-13T23:29:1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x v="3454"/>
    <b v="0"/>
    <n v="21"/>
    <x v="0"/>
    <s v="theater/plays"/>
    <x v="7"/>
    <x v="2396"/>
    <x v="1"/>
    <x v="6"/>
    <x v="3454"/>
    <d v="2014-07-31T16:45:59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x v="3455"/>
    <b v="0"/>
    <n v="69"/>
    <x v="0"/>
    <s v="theater/plays"/>
    <x v="7"/>
    <x v="2397"/>
    <x v="1"/>
    <x v="6"/>
    <x v="3455"/>
    <d v="2016-10-13T18:00:27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x v="3456"/>
    <b v="0"/>
    <n v="16"/>
    <x v="0"/>
    <s v="theater/plays"/>
    <x v="87"/>
    <x v="2398"/>
    <x v="1"/>
    <x v="6"/>
    <x v="3456"/>
    <d v="2014-08-01T06:59:00"/>
  </r>
  <r>
    <n v="3457"/>
    <x v="3455"/>
    <s v="Robots, Space Battles, Mystery, and Intrigue. Nothing is Impossible..."/>
    <n v="2000"/>
    <n v="2804"/>
    <x v="0"/>
    <x v="0"/>
    <s v="USD"/>
    <n v="1423720740"/>
    <x v="3457"/>
    <b v="0"/>
    <n v="55"/>
    <x v="0"/>
    <s v="theater/plays"/>
    <x v="49"/>
    <x v="2399"/>
    <x v="1"/>
    <x v="6"/>
    <x v="3457"/>
    <d v="2015-02-12T05:59:00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x v="3458"/>
    <b v="0"/>
    <n v="27"/>
    <x v="0"/>
    <s v="theater/plays"/>
    <x v="39"/>
    <x v="2400"/>
    <x v="1"/>
    <x v="6"/>
    <x v="3458"/>
    <d v="2015-02-03T04:27:00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x v="3459"/>
    <b v="0"/>
    <n v="36"/>
    <x v="0"/>
    <s v="theater/plays"/>
    <x v="9"/>
    <x v="2401"/>
    <x v="1"/>
    <x v="6"/>
    <x v="3459"/>
    <d v="2016-05-20T11:31:00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x v="3460"/>
    <b v="0"/>
    <n v="19"/>
    <x v="0"/>
    <s v="theater/plays"/>
    <x v="364"/>
    <x v="73"/>
    <x v="1"/>
    <x v="6"/>
    <x v="3460"/>
    <d v="2014-08-15T12:39:12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x v="3461"/>
    <b v="0"/>
    <n v="12"/>
    <x v="0"/>
    <s v="theater/plays"/>
    <x v="86"/>
    <x v="2402"/>
    <x v="1"/>
    <x v="6"/>
    <x v="3461"/>
    <d v="2016-10-29T03:00:00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x v="3462"/>
    <b v="0"/>
    <n v="17"/>
    <x v="0"/>
    <s v="theater/plays"/>
    <x v="180"/>
    <x v="2403"/>
    <x v="1"/>
    <x v="6"/>
    <x v="3462"/>
    <d v="2015-07-10T18:00:00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x v="3463"/>
    <b v="0"/>
    <n v="114"/>
    <x v="0"/>
    <s v="theater/plays"/>
    <x v="33"/>
    <x v="2404"/>
    <x v="1"/>
    <x v="6"/>
    <x v="3463"/>
    <d v="2016-10-11T03:59:00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x v="3464"/>
    <b v="0"/>
    <n v="93"/>
    <x v="0"/>
    <s v="theater/plays"/>
    <x v="21"/>
    <x v="2405"/>
    <x v="1"/>
    <x v="6"/>
    <x v="3464"/>
    <d v="2016-08-23T03:07:17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x v="3465"/>
    <b v="0"/>
    <n v="36"/>
    <x v="0"/>
    <s v="theater/plays"/>
    <x v="33"/>
    <x v="2406"/>
    <x v="1"/>
    <x v="6"/>
    <x v="3465"/>
    <d v="2015-08-09T16:00:00"/>
  </r>
  <r>
    <n v="3466"/>
    <x v="3464"/>
    <s v="The Spotlight Youth Theater is a program where every participant has a moment in the spotlight."/>
    <n v="3500"/>
    <n v="4450"/>
    <x v="0"/>
    <x v="0"/>
    <s v="USD"/>
    <n v="1461108450"/>
    <x v="3466"/>
    <b v="0"/>
    <n v="61"/>
    <x v="0"/>
    <s v="theater/plays"/>
    <x v="37"/>
    <x v="2407"/>
    <x v="1"/>
    <x v="6"/>
    <x v="3466"/>
    <d v="2016-04-19T23:27:30"/>
  </r>
  <r>
    <n v="3467"/>
    <x v="3465"/>
    <s v="Venus in Fur, By David Ives."/>
    <n v="3000"/>
    <n v="3030"/>
    <x v="0"/>
    <x v="0"/>
    <s v="USD"/>
    <n v="1426864032"/>
    <x v="3467"/>
    <b v="0"/>
    <n v="47"/>
    <x v="0"/>
    <s v="theater/plays"/>
    <x v="7"/>
    <x v="890"/>
    <x v="1"/>
    <x v="6"/>
    <x v="3467"/>
    <d v="2015-03-20T15:07:12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x v="3468"/>
    <b v="0"/>
    <n v="17"/>
    <x v="0"/>
    <s v="theater/plays"/>
    <x v="108"/>
    <x v="2408"/>
    <x v="1"/>
    <x v="6"/>
    <x v="3468"/>
    <d v="2016-09-21T03:00:00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x v="3469"/>
    <b v="0"/>
    <n v="63"/>
    <x v="0"/>
    <s v="theater/plays"/>
    <x v="40"/>
    <x v="2000"/>
    <x v="1"/>
    <x v="6"/>
    <x v="3469"/>
    <d v="2016-04-28T15:24:05"/>
  </r>
  <r>
    <n v="3470"/>
    <x v="3468"/>
    <s v="The New Artist's Circle is a theatre company dedicated to bringing the arts to young people."/>
    <n v="250"/>
    <n v="375"/>
    <x v="0"/>
    <x v="0"/>
    <s v="USD"/>
    <n v="1468618680"/>
    <x v="3470"/>
    <b v="0"/>
    <n v="9"/>
    <x v="0"/>
    <s v="theater/plays"/>
    <x v="95"/>
    <x v="683"/>
    <x v="1"/>
    <x v="6"/>
    <x v="3470"/>
    <d v="2016-07-15T21:38:00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x v="3471"/>
    <b v="0"/>
    <n v="30"/>
    <x v="0"/>
    <s v="theater/plays"/>
    <x v="205"/>
    <x v="1299"/>
    <x v="1"/>
    <x v="6"/>
    <x v="3471"/>
    <d v="2014-08-31T20:00:00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x v="3472"/>
    <b v="0"/>
    <n v="23"/>
    <x v="0"/>
    <s v="theater/plays"/>
    <x v="21"/>
    <x v="2230"/>
    <x v="1"/>
    <x v="6"/>
    <x v="3472"/>
    <d v="2014-11-06T05:59:00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x v="3473"/>
    <b v="0"/>
    <n v="33"/>
    <x v="0"/>
    <s v="theater/plays"/>
    <x v="8"/>
    <x v="2409"/>
    <x v="1"/>
    <x v="6"/>
    <x v="3473"/>
    <d v="2015-03-20T20:27:00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x v="3474"/>
    <b v="0"/>
    <n v="39"/>
    <x v="0"/>
    <s v="theater/plays"/>
    <x v="7"/>
    <x v="2410"/>
    <x v="1"/>
    <x v="6"/>
    <x v="3474"/>
    <d v="2016-07-20T12:02:11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x v="3475"/>
    <b v="0"/>
    <n v="17"/>
    <x v="0"/>
    <s v="theater/plays"/>
    <x v="40"/>
    <x v="135"/>
    <x v="1"/>
    <x v="6"/>
    <x v="3475"/>
    <d v="2014-11-03T00:00:00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x v="3476"/>
    <b v="0"/>
    <n v="6"/>
    <x v="0"/>
    <s v="theater/plays"/>
    <x v="3"/>
    <x v="364"/>
    <x v="1"/>
    <x v="6"/>
    <x v="3476"/>
    <d v="2014-10-27T03:00:00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x v="3477"/>
    <b v="0"/>
    <n v="39"/>
    <x v="0"/>
    <s v="theater/plays"/>
    <x v="41"/>
    <x v="2411"/>
    <x v="1"/>
    <x v="6"/>
    <x v="3477"/>
    <d v="2015-05-17T03:00:00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x v="3478"/>
    <b v="0"/>
    <n v="57"/>
    <x v="0"/>
    <s v="theater/plays"/>
    <x v="40"/>
    <x v="2412"/>
    <x v="1"/>
    <x v="6"/>
    <x v="3478"/>
    <d v="2015-03-16T21:00:00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x v="3479"/>
    <b v="0"/>
    <n v="56"/>
    <x v="0"/>
    <s v="theater/plays"/>
    <x v="30"/>
    <x v="2413"/>
    <x v="1"/>
    <x v="6"/>
    <x v="3479"/>
    <d v="2014-06-21T20:31:20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x v="3480"/>
    <b v="0"/>
    <n v="13"/>
    <x v="0"/>
    <s v="theater/plays"/>
    <x v="1"/>
    <x v="2414"/>
    <x v="1"/>
    <x v="6"/>
    <x v="3480"/>
    <d v="2015-07-10T21:00:00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x v="3481"/>
    <b v="0"/>
    <n v="95"/>
    <x v="0"/>
    <s v="theater/plays"/>
    <x v="17"/>
    <x v="2415"/>
    <x v="1"/>
    <x v="6"/>
    <x v="3481"/>
    <d v="2015-01-02T05:56:28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x v="3482"/>
    <b v="0"/>
    <n v="80"/>
    <x v="0"/>
    <s v="theater/plays"/>
    <x v="178"/>
    <x v="366"/>
    <x v="1"/>
    <x v="6"/>
    <x v="3482"/>
    <d v="2014-07-06T18:31:0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x v="3483"/>
    <b v="0"/>
    <n v="133"/>
    <x v="0"/>
    <s v="theater/plays"/>
    <x v="12"/>
    <x v="2376"/>
    <x v="1"/>
    <x v="6"/>
    <x v="3483"/>
    <d v="2014-07-03T16:03:01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x v="3484"/>
    <b v="0"/>
    <n v="44"/>
    <x v="0"/>
    <s v="theater/plays"/>
    <x v="35"/>
    <x v="2416"/>
    <x v="1"/>
    <x v="6"/>
    <x v="3484"/>
    <d v="2016-06-15T18:14:59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x v="3485"/>
    <b v="0"/>
    <n v="30"/>
    <x v="0"/>
    <s v="theater/plays"/>
    <x v="7"/>
    <x v="2281"/>
    <x v="1"/>
    <x v="6"/>
    <x v="3485"/>
    <d v="2016-02-02T16:38:00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x v="3486"/>
    <b v="0"/>
    <n v="56"/>
    <x v="0"/>
    <s v="theater/plays"/>
    <x v="19"/>
    <x v="2417"/>
    <x v="1"/>
    <x v="6"/>
    <x v="3486"/>
    <d v="2015-06-03T06:59:00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x v="3487"/>
    <b v="0"/>
    <n v="66"/>
    <x v="0"/>
    <s v="theater/plays"/>
    <x v="30"/>
    <x v="2418"/>
    <x v="1"/>
    <x v="6"/>
    <x v="3487"/>
    <d v="2015-06-24T22:34:12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x v="3488"/>
    <b v="0"/>
    <n v="29"/>
    <x v="0"/>
    <s v="theater/plays"/>
    <x v="10"/>
    <x v="2419"/>
    <x v="1"/>
    <x v="6"/>
    <x v="3488"/>
    <d v="2015-04-17T16:00:00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x v="3489"/>
    <b v="0"/>
    <n v="72"/>
    <x v="0"/>
    <s v="theater/plays"/>
    <x v="40"/>
    <x v="91"/>
    <x v="1"/>
    <x v="6"/>
    <x v="3489"/>
    <d v="2014-05-24T21:00:00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x v="3490"/>
    <b v="0"/>
    <n v="27"/>
    <x v="0"/>
    <s v="theater/plays"/>
    <x v="30"/>
    <x v="1604"/>
    <x v="1"/>
    <x v="6"/>
    <x v="3490"/>
    <d v="2016-04-13T19:15:24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x v="3491"/>
    <b v="0"/>
    <n v="10"/>
    <x v="0"/>
    <s v="theater/plays"/>
    <x v="137"/>
    <x v="2420"/>
    <x v="1"/>
    <x v="6"/>
    <x v="3491"/>
    <d v="2015-05-18T05:59:44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x v="3492"/>
    <b v="0"/>
    <n v="35"/>
    <x v="0"/>
    <s v="theater/plays"/>
    <x v="2"/>
    <x v="2421"/>
    <x v="1"/>
    <x v="6"/>
    <x v="3492"/>
    <d v="2015-10-26T00:13:17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x v="3493"/>
    <b v="0"/>
    <n v="29"/>
    <x v="0"/>
    <s v="theater/plays"/>
    <x v="8"/>
    <x v="246"/>
    <x v="1"/>
    <x v="6"/>
    <x v="3493"/>
    <d v="2014-08-17T05:11:00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x v="3494"/>
    <b v="0"/>
    <n v="13"/>
    <x v="0"/>
    <s v="theater/plays"/>
    <x v="8"/>
    <x v="2422"/>
    <x v="1"/>
    <x v="6"/>
    <x v="3494"/>
    <d v="2016-11-26T06:00:00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x v="3495"/>
    <b v="0"/>
    <n v="72"/>
    <x v="0"/>
    <s v="theater/plays"/>
    <x v="13"/>
    <x v="797"/>
    <x v="1"/>
    <x v="6"/>
    <x v="3495"/>
    <d v="2014-11-01T17:18:00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x v="3496"/>
    <b v="0"/>
    <n v="78"/>
    <x v="0"/>
    <s v="theater/plays"/>
    <x v="39"/>
    <x v="2423"/>
    <x v="1"/>
    <x v="6"/>
    <x v="3496"/>
    <d v="2016-09-11T20:19:2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x v="3497"/>
    <b v="0"/>
    <n v="49"/>
    <x v="0"/>
    <s v="theater/plays"/>
    <x v="15"/>
    <x v="2424"/>
    <x v="1"/>
    <x v="6"/>
    <x v="3497"/>
    <d v="2016-06-02T22:00:00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x v="3498"/>
    <b v="0"/>
    <n v="42"/>
    <x v="0"/>
    <s v="theater/plays"/>
    <x v="21"/>
    <x v="2425"/>
    <x v="1"/>
    <x v="6"/>
    <x v="3498"/>
    <d v="2016-05-28T21:44:00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x v="3499"/>
    <b v="0"/>
    <n v="35"/>
    <x v="0"/>
    <s v="theater/plays"/>
    <x v="6"/>
    <x v="2426"/>
    <x v="1"/>
    <x v="6"/>
    <x v="3499"/>
    <d v="2015-07-01T06:59:00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x v="3500"/>
    <b v="0"/>
    <n v="42"/>
    <x v="0"/>
    <s v="theater/plays"/>
    <x v="6"/>
    <x v="2427"/>
    <x v="1"/>
    <x v="6"/>
    <x v="3500"/>
    <d v="2016-03-07T04:59:00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x v="3501"/>
    <b v="0"/>
    <n v="42"/>
    <x v="0"/>
    <s v="theater/plays"/>
    <x v="7"/>
    <x v="2428"/>
    <x v="1"/>
    <x v="6"/>
    <x v="3501"/>
    <d v="2015-09-11T18:19:55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x v="3502"/>
    <b v="0"/>
    <n v="31"/>
    <x v="0"/>
    <s v="theater/plays"/>
    <x v="2"/>
    <x v="2429"/>
    <x v="1"/>
    <x v="6"/>
    <x v="3502"/>
    <d v="2016-03-16T03:59:00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x v="3503"/>
    <b v="0"/>
    <n v="38"/>
    <x v="0"/>
    <s v="theater/plays"/>
    <x v="29"/>
    <x v="2430"/>
    <x v="1"/>
    <x v="6"/>
    <x v="3503"/>
    <d v="2016-07-24T11:28:48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x v="3504"/>
    <b v="0"/>
    <n v="8"/>
    <x v="0"/>
    <s v="theater/plays"/>
    <x v="8"/>
    <x v="178"/>
    <x v="1"/>
    <x v="6"/>
    <x v="3504"/>
    <d v="2015-11-19T18:58:11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x v="3505"/>
    <b v="0"/>
    <n v="39"/>
    <x v="0"/>
    <s v="theater/plays"/>
    <x v="3"/>
    <x v="2431"/>
    <x v="1"/>
    <x v="6"/>
    <x v="3505"/>
    <d v="2014-05-13T04:00:00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x v="3506"/>
    <b v="0"/>
    <n v="29"/>
    <x v="0"/>
    <s v="theater/plays"/>
    <x v="21"/>
    <x v="2432"/>
    <x v="1"/>
    <x v="6"/>
    <x v="3506"/>
    <d v="2014-08-23T17:37:20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x v="3507"/>
    <b v="0"/>
    <n v="72"/>
    <x v="0"/>
    <s v="theater/plays"/>
    <x v="3"/>
    <x v="1716"/>
    <x v="1"/>
    <x v="6"/>
    <x v="3507"/>
    <d v="2016-05-31T22:08:57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x v="3508"/>
    <b v="0"/>
    <n v="15"/>
    <x v="0"/>
    <s v="theater/plays"/>
    <x v="144"/>
    <x v="1028"/>
    <x v="1"/>
    <x v="6"/>
    <x v="3508"/>
    <d v="2016-05-10T21:00:00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x v="3509"/>
    <b v="0"/>
    <n v="33"/>
    <x v="0"/>
    <s v="theater/plays"/>
    <x v="6"/>
    <x v="2433"/>
    <x v="1"/>
    <x v="6"/>
    <x v="3509"/>
    <d v="2014-11-21T04:55:00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x v="3510"/>
    <b v="0"/>
    <n v="15"/>
    <x v="0"/>
    <s v="theater/plays"/>
    <x v="7"/>
    <x v="2434"/>
    <x v="1"/>
    <x v="6"/>
    <x v="3510"/>
    <d v="2014-07-02T14:54:0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x v="3511"/>
    <b v="0"/>
    <n v="19"/>
    <x v="0"/>
    <s v="theater/plays"/>
    <x v="7"/>
    <x v="2435"/>
    <x v="1"/>
    <x v="6"/>
    <x v="3511"/>
    <d v="2014-11-07T18:30:00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x v="3512"/>
    <b v="0"/>
    <n v="17"/>
    <x v="0"/>
    <s v="theater/plays"/>
    <x v="8"/>
    <x v="2436"/>
    <x v="1"/>
    <x v="6"/>
    <x v="3512"/>
    <d v="2015-04-23T11:53:12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x v="3513"/>
    <b v="0"/>
    <n v="44"/>
    <x v="0"/>
    <s v="theater/plays"/>
    <x v="90"/>
    <x v="2437"/>
    <x v="1"/>
    <x v="6"/>
    <x v="3513"/>
    <d v="2014-06-04T04:59:00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x v="3514"/>
    <b v="0"/>
    <n v="10"/>
    <x v="0"/>
    <s v="theater/plays"/>
    <x v="5"/>
    <x v="687"/>
    <x v="1"/>
    <x v="6"/>
    <x v="3514"/>
    <d v="2015-02-02T04:59:00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x v="3515"/>
    <b v="0"/>
    <n v="46"/>
    <x v="0"/>
    <s v="theater/plays"/>
    <x v="33"/>
    <x v="2438"/>
    <x v="1"/>
    <x v="6"/>
    <x v="3515"/>
    <d v="2015-05-31T18:32:51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x v="3516"/>
    <b v="0"/>
    <n v="11"/>
    <x v="0"/>
    <s v="theater/plays"/>
    <x v="8"/>
    <x v="2439"/>
    <x v="1"/>
    <x v="6"/>
    <x v="3516"/>
    <d v="2014-09-08T03:00:00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x v="3517"/>
    <b v="0"/>
    <n v="13"/>
    <x v="0"/>
    <s v="theater/plays"/>
    <x v="8"/>
    <x v="2440"/>
    <x v="1"/>
    <x v="6"/>
    <x v="3517"/>
    <d v="2014-07-04T11:00:00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x v="3518"/>
    <b v="0"/>
    <n v="33"/>
    <x v="0"/>
    <s v="theater/plays"/>
    <x v="5"/>
    <x v="2441"/>
    <x v="1"/>
    <x v="6"/>
    <x v="3518"/>
    <d v="2014-10-02T14:21:00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x v="3519"/>
    <b v="0"/>
    <n v="28"/>
    <x v="0"/>
    <s v="theater/plays"/>
    <x v="7"/>
    <x v="2442"/>
    <x v="1"/>
    <x v="6"/>
    <x v="3519"/>
    <d v="2015-03-04T14:22:30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x v="3520"/>
    <b v="0"/>
    <n v="21"/>
    <x v="0"/>
    <s v="theater/plays"/>
    <x v="7"/>
    <x v="2443"/>
    <x v="1"/>
    <x v="6"/>
    <x v="3520"/>
    <d v="2015-09-06T13:47:00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x v="3521"/>
    <b v="0"/>
    <n v="13"/>
    <x v="0"/>
    <s v="theater/plays"/>
    <x v="312"/>
    <x v="1300"/>
    <x v="1"/>
    <x v="6"/>
    <x v="3521"/>
    <d v="2014-09-29T08:40:20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x v="3522"/>
    <b v="0"/>
    <n v="34"/>
    <x v="0"/>
    <s v="theater/plays"/>
    <x v="8"/>
    <x v="2444"/>
    <x v="1"/>
    <x v="6"/>
    <x v="3522"/>
    <d v="2015-09-15T10:06:00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x v="3523"/>
    <b v="0"/>
    <n v="80"/>
    <x v="0"/>
    <s v="theater/plays"/>
    <x v="35"/>
    <x v="2445"/>
    <x v="1"/>
    <x v="6"/>
    <x v="3523"/>
    <d v="2016-09-25T23:00:00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x v="3524"/>
    <b v="0"/>
    <n v="74"/>
    <x v="0"/>
    <s v="theater/plays"/>
    <x v="21"/>
    <x v="2446"/>
    <x v="1"/>
    <x v="6"/>
    <x v="3524"/>
    <d v="2014-09-13T04:00:00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x v="3525"/>
    <b v="0"/>
    <n v="7"/>
    <x v="0"/>
    <s v="theater/plays"/>
    <x v="6"/>
    <x v="2447"/>
    <x v="1"/>
    <x v="6"/>
    <x v="3525"/>
    <d v="2015-08-09T16:00:00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x v="3526"/>
    <b v="0"/>
    <n v="34"/>
    <x v="0"/>
    <s v="theater/plays"/>
    <x v="21"/>
    <x v="2448"/>
    <x v="1"/>
    <x v="6"/>
    <x v="3526"/>
    <d v="2016-04-28T05:59:00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x v="3527"/>
    <b v="0"/>
    <n v="86"/>
    <x v="0"/>
    <s v="theater/plays"/>
    <x v="16"/>
    <x v="2010"/>
    <x v="1"/>
    <x v="6"/>
    <x v="3527"/>
    <d v="2015-07-11T03:59:00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x v="3528"/>
    <b v="0"/>
    <n v="37"/>
    <x v="0"/>
    <s v="theater/plays"/>
    <x v="7"/>
    <x v="2449"/>
    <x v="1"/>
    <x v="6"/>
    <x v="3528"/>
    <d v="2017-01-18T12:01:58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x v="3529"/>
    <b v="0"/>
    <n v="18"/>
    <x v="0"/>
    <s v="theater/plays"/>
    <x v="88"/>
    <x v="2202"/>
    <x v="1"/>
    <x v="6"/>
    <x v="3529"/>
    <d v="2015-07-13T01:00:00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x v="3530"/>
    <b v="0"/>
    <n v="22"/>
    <x v="0"/>
    <s v="theater/plays"/>
    <x v="8"/>
    <x v="178"/>
    <x v="1"/>
    <x v="6"/>
    <x v="3530"/>
    <d v="2016-04-10T20:00:00"/>
  </r>
  <r>
    <n v="3531"/>
    <x v="3529"/>
    <s v="A political comedy for a crazy election year"/>
    <n v="1000"/>
    <n v="1280"/>
    <x v="0"/>
    <x v="0"/>
    <s v="USD"/>
    <n v="1467301334"/>
    <x v="3531"/>
    <b v="0"/>
    <n v="26"/>
    <x v="0"/>
    <s v="theater/plays"/>
    <x v="30"/>
    <x v="2450"/>
    <x v="1"/>
    <x v="6"/>
    <x v="3531"/>
    <d v="2016-06-30T15:42:14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x v="3532"/>
    <b v="0"/>
    <n v="27"/>
    <x v="0"/>
    <s v="theater/plays"/>
    <x v="17"/>
    <x v="2451"/>
    <x v="1"/>
    <x v="6"/>
    <x v="3532"/>
    <d v="2014-09-18T03:59:00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x v="3533"/>
    <b v="0"/>
    <n v="8"/>
    <x v="0"/>
    <s v="theater/plays"/>
    <x v="9"/>
    <x v="2452"/>
    <x v="1"/>
    <x v="6"/>
    <x v="3533"/>
    <d v="2015-11-11T19:16:07"/>
  </r>
  <r>
    <n v="3534"/>
    <x v="3532"/>
    <s v="A Theatrical Prequel to Hell's Rebels, the current Pathfinder Adventure Path from Paizo Publishing"/>
    <n v="5000"/>
    <n v="7810"/>
    <x v="0"/>
    <x v="0"/>
    <s v="USD"/>
    <n v="1443711623"/>
    <x v="3534"/>
    <b v="0"/>
    <n v="204"/>
    <x v="0"/>
    <s v="theater/plays"/>
    <x v="94"/>
    <x v="2453"/>
    <x v="1"/>
    <x v="6"/>
    <x v="3534"/>
    <d v="2015-10-01T15:00:23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x v="3535"/>
    <b v="0"/>
    <n v="46"/>
    <x v="0"/>
    <s v="theater/plays"/>
    <x v="33"/>
    <x v="1428"/>
    <x v="1"/>
    <x v="6"/>
    <x v="3535"/>
    <d v="2015-10-02T18:00:00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x v="3536"/>
    <b v="0"/>
    <n v="17"/>
    <x v="0"/>
    <s v="theater/plays"/>
    <x v="42"/>
    <x v="2454"/>
    <x v="1"/>
    <x v="6"/>
    <x v="3536"/>
    <d v="2015-12-20T11:59:00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x v="3537"/>
    <b v="0"/>
    <n v="28"/>
    <x v="0"/>
    <s v="theater/plays"/>
    <x v="144"/>
    <x v="145"/>
    <x v="1"/>
    <x v="6"/>
    <x v="3537"/>
    <d v="2014-11-17T07:59:00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x v="3538"/>
    <b v="0"/>
    <n v="83"/>
    <x v="0"/>
    <s v="theater/plays"/>
    <x v="30"/>
    <x v="2455"/>
    <x v="1"/>
    <x v="6"/>
    <x v="3538"/>
    <d v="2016-08-17T10:05:40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x v="3539"/>
    <b v="0"/>
    <n v="13"/>
    <x v="0"/>
    <s v="theater/plays"/>
    <x v="28"/>
    <x v="2456"/>
    <x v="1"/>
    <x v="6"/>
    <x v="3539"/>
    <d v="2016-09-08T18:08:42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x v="3540"/>
    <b v="0"/>
    <n v="8"/>
    <x v="0"/>
    <s v="theater/plays"/>
    <x v="4"/>
    <x v="885"/>
    <x v="1"/>
    <x v="6"/>
    <x v="3540"/>
    <d v="2016-06-26T00:04:51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x v="3541"/>
    <b v="0"/>
    <n v="32"/>
    <x v="0"/>
    <s v="theater/plays"/>
    <x v="2"/>
    <x v="104"/>
    <x v="1"/>
    <x v="6"/>
    <x v="3541"/>
    <d v="2015-08-31T17:31:15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x v="3542"/>
    <b v="0"/>
    <n v="85"/>
    <x v="0"/>
    <s v="theater/plays"/>
    <x v="21"/>
    <x v="2457"/>
    <x v="1"/>
    <x v="6"/>
    <x v="3542"/>
    <d v="2014-09-07T14:23:42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x v="3543"/>
    <b v="0"/>
    <n v="29"/>
    <x v="0"/>
    <s v="theater/plays"/>
    <x v="2"/>
    <x v="2458"/>
    <x v="1"/>
    <x v="6"/>
    <x v="3543"/>
    <d v="2015-06-25T18:07:39"/>
  </r>
  <r>
    <n v="3544"/>
    <x v="3542"/>
    <s v="Death &amp; Pretzels presents the world premiere of Paul Pasulka's Gruoch, or Lady Macbeth"/>
    <n v="2500"/>
    <n v="2500"/>
    <x v="0"/>
    <x v="0"/>
    <s v="USD"/>
    <n v="1425758257"/>
    <x v="3544"/>
    <b v="0"/>
    <n v="24"/>
    <x v="0"/>
    <s v="theater/plays"/>
    <x v="8"/>
    <x v="2459"/>
    <x v="1"/>
    <x v="6"/>
    <x v="3544"/>
    <d v="2015-03-07T19:57:37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x v="3545"/>
    <b v="0"/>
    <n v="8"/>
    <x v="0"/>
    <s v="theater/plays"/>
    <x v="8"/>
    <x v="90"/>
    <x v="1"/>
    <x v="6"/>
    <x v="3545"/>
    <d v="2015-04-11T19:22:39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x v="3546"/>
    <b v="0"/>
    <n v="19"/>
    <x v="0"/>
    <s v="theater/plays"/>
    <x v="21"/>
    <x v="2460"/>
    <x v="1"/>
    <x v="6"/>
    <x v="3546"/>
    <d v="2015-04-01T03:59:00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x v="3547"/>
    <b v="0"/>
    <n v="336"/>
    <x v="0"/>
    <s v="theater/plays"/>
    <x v="35"/>
    <x v="2461"/>
    <x v="1"/>
    <x v="6"/>
    <x v="3547"/>
    <d v="2016-05-14T03:59:00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x v="3548"/>
    <b v="0"/>
    <n v="13"/>
    <x v="0"/>
    <s v="theater/plays"/>
    <x v="21"/>
    <x v="2414"/>
    <x v="1"/>
    <x v="6"/>
    <x v="3548"/>
    <d v="2016-03-05T01:00:00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x v="3549"/>
    <b v="0"/>
    <n v="42"/>
    <x v="0"/>
    <s v="theater/plays"/>
    <x v="21"/>
    <x v="2462"/>
    <x v="1"/>
    <x v="6"/>
    <x v="3549"/>
    <d v="2015-09-04T09:27:53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x v="3550"/>
    <b v="0"/>
    <n v="64"/>
    <x v="0"/>
    <s v="theater/plays"/>
    <x v="2"/>
    <x v="2463"/>
    <x v="1"/>
    <x v="6"/>
    <x v="3550"/>
    <d v="2016-05-02T21:26:38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x v="3551"/>
    <b v="0"/>
    <n v="25"/>
    <x v="0"/>
    <s v="theater/plays"/>
    <x v="21"/>
    <x v="1756"/>
    <x v="1"/>
    <x v="6"/>
    <x v="3551"/>
    <d v="2014-05-22T22:07:00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x v="3552"/>
    <b v="0"/>
    <n v="20"/>
    <x v="0"/>
    <s v="theater/plays"/>
    <x v="8"/>
    <x v="2464"/>
    <x v="1"/>
    <x v="6"/>
    <x v="3552"/>
    <d v="2014-06-28T14:05:24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x v="3553"/>
    <b v="0"/>
    <n v="104"/>
    <x v="0"/>
    <s v="theater/plays"/>
    <x v="6"/>
    <x v="1382"/>
    <x v="1"/>
    <x v="6"/>
    <x v="3553"/>
    <d v="2015-08-12T00:00:00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x v="3554"/>
    <b v="0"/>
    <n v="53"/>
    <x v="0"/>
    <s v="theater/plays"/>
    <x v="40"/>
    <x v="2465"/>
    <x v="1"/>
    <x v="6"/>
    <x v="3554"/>
    <d v="2015-02-11T17:00:00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x v="3555"/>
    <b v="0"/>
    <n v="14"/>
    <x v="0"/>
    <s v="theater/plays"/>
    <x v="8"/>
    <x v="1199"/>
    <x v="1"/>
    <x v="6"/>
    <x v="3555"/>
    <d v="2016-11-17T11:36:34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x v="3556"/>
    <b v="0"/>
    <n v="20"/>
    <x v="0"/>
    <s v="theater/plays"/>
    <x v="8"/>
    <x v="2466"/>
    <x v="1"/>
    <x v="6"/>
    <x v="3556"/>
    <d v="2014-08-17T15:35:24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x v="3557"/>
    <b v="0"/>
    <n v="558"/>
    <x v="0"/>
    <s v="theater/plays"/>
    <x v="8"/>
    <x v="2467"/>
    <x v="1"/>
    <x v="6"/>
    <x v="3557"/>
    <d v="2014-05-05T06:38:31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x v="3558"/>
    <b v="0"/>
    <n v="22"/>
    <x v="0"/>
    <s v="theater/plays"/>
    <x v="124"/>
    <x v="2468"/>
    <x v="1"/>
    <x v="6"/>
    <x v="3558"/>
    <d v="2015-06-26T21:00:00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x v="3559"/>
    <b v="0"/>
    <n v="24"/>
    <x v="0"/>
    <s v="theater/plays"/>
    <x v="3"/>
    <x v="2469"/>
    <x v="1"/>
    <x v="6"/>
    <x v="3559"/>
    <d v="2015-07-31T08:58:00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x v="3560"/>
    <b v="0"/>
    <n v="74"/>
    <x v="0"/>
    <s v="theater/plays"/>
    <x v="29"/>
    <x v="2470"/>
    <x v="1"/>
    <x v="6"/>
    <x v="3560"/>
    <d v="2015-05-27T02:45:00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x v="3561"/>
    <b v="0"/>
    <n v="54"/>
    <x v="0"/>
    <s v="theater/plays"/>
    <x v="21"/>
    <x v="2471"/>
    <x v="1"/>
    <x v="6"/>
    <x v="3561"/>
    <d v="2015-08-05T18:36:00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x v="3562"/>
    <b v="0"/>
    <n v="31"/>
    <x v="0"/>
    <s v="theater/plays"/>
    <x v="328"/>
    <x v="2472"/>
    <x v="1"/>
    <x v="6"/>
    <x v="3562"/>
    <d v="2016-03-13T22:00:00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x v="3563"/>
    <b v="0"/>
    <n v="25"/>
    <x v="0"/>
    <s v="theater/plays"/>
    <x v="2"/>
    <x v="2473"/>
    <x v="1"/>
    <x v="6"/>
    <x v="3563"/>
    <d v="2016-08-01T19:00:00"/>
  </r>
  <r>
    <n v="3564"/>
    <x v="3562"/>
    <s v="Multi Award-Winng play THE PILLOWMAN coming to the Arts Centre Theatre, Aberdeen"/>
    <n v="1000"/>
    <n v="1005"/>
    <x v="0"/>
    <x v="1"/>
    <s v="GBP"/>
    <n v="1444060800"/>
    <x v="3564"/>
    <b v="0"/>
    <n v="17"/>
    <x v="0"/>
    <s v="theater/plays"/>
    <x v="7"/>
    <x v="2474"/>
    <x v="1"/>
    <x v="6"/>
    <x v="3564"/>
    <d v="2015-10-05T16:00:00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x v="3565"/>
    <b v="0"/>
    <n v="12"/>
    <x v="0"/>
    <s v="theater/plays"/>
    <x v="26"/>
    <x v="2475"/>
    <x v="1"/>
    <x v="6"/>
    <x v="3565"/>
    <d v="2014-12-31T17:50:08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x v="3566"/>
    <b v="0"/>
    <n v="38"/>
    <x v="0"/>
    <s v="theater/plays"/>
    <x v="2"/>
    <x v="2476"/>
    <x v="1"/>
    <x v="6"/>
    <x v="3566"/>
    <d v="2015-01-23T12:11:23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x v="3567"/>
    <b v="0"/>
    <n v="41"/>
    <x v="0"/>
    <s v="theater/plays"/>
    <x v="15"/>
    <x v="2477"/>
    <x v="1"/>
    <x v="6"/>
    <x v="3567"/>
    <d v="2015-06-10T19:27:24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x v="3568"/>
    <b v="0"/>
    <n v="19"/>
    <x v="0"/>
    <s v="theater/plays"/>
    <x v="38"/>
    <x v="700"/>
    <x v="1"/>
    <x v="6"/>
    <x v="3568"/>
    <d v="2014-09-17T17:46:34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x v="3569"/>
    <b v="0"/>
    <n v="41"/>
    <x v="0"/>
    <s v="theater/plays"/>
    <x v="8"/>
    <x v="2478"/>
    <x v="1"/>
    <x v="6"/>
    <x v="3569"/>
    <d v="2015-01-08T16:31:3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x v="3570"/>
    <b v="0"/>
    <n v="26"/>
    <x v="0"/>
    <s v="theater/plays"/>
    <x v="35"/>
    <x v="1336"/>
    <x v="1"/>
    <x v="6"/>
    <x v="3570"/>
    <d v="2014-12-31T07:00:00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x v="3571"/>
    <b v="0"/>
    <n v="25"/>
    <x v="0"/>
    <s v="theater/plays"/>
    <x v="108"/>
    <x v="2479"/>
    <x v="1"/>
    <x v="6"/>
    <x v="3571"/>
    <d v="2014-10-30T20:36:53"/>
  </r>
  <r>
    <n v="3572"/>
    <x v="3570"/>
    <s v="A darkly comic one woman show by Abram Rooney as part of The Camden Fringe 2015."/>
    <n v="500"/>
    <n v="500"/>
    <x v="0"/>
    <x v="1"/>
    <s v="GBP"/>
    <n v="1434894082"/>
    <x v="3572"/>
    <b v="0"/>
    <n v="9"/>
    <x v="0"/>
    <s v="theater/plays"/>
    <x v="8"/>
    <x v="2480"/>
    <x v="1"/>
    <x v="6"/>
    <x v="3572"/>
    <d v="2015-06-21T13:41:22"/>
  </r>
  <r>
    <n v="3573"/>
    <x v="3571"/>
    <s v="London based theatre makers collaborating to create a new show about the history of HipHop."/>
    <n v="3000"/>
    <n v="3084"/>
    <x v="0"/>
    <x v="1"/>
    <s v="GBP"/>
    <n v="1415440846"/>
    <x v="3573"/>
    <b v="0"/>
    <n v="78"/>
    <x v="0"/>
    <s v="theater/plays"/>
    <x v="33"/>
    <x v="2481"/>
    <x v="1"/>
    <x v="6"/>
    <x v="3573"/>
    <d v="2014-11-08T10:00:4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x v="3574"/>
    <b v="0"/>
    <n v="45"/>
    <x v="0"/>
    <s v="theater/plays"/>
    <x v="6"/>
    <x v="2482"/>
    <x v="1"/>
    <x v="6"/>
    <x v="3574"/>
    <d v="2014-11-13T23:37:28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x v="3575"/>
    <b v="0"/>
    <n v="102"/>
    <x v="0"/>
    <s v="theater/plays"/>
    <x v="7"/>
    <x v="2483"/>
    <x v="1"/>
    <x v="6"/>
    <x v="3575"/>
    <d v="2016-08-11T03:59:00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x v="3576"/>
    <b v="0"/>
    <n v="5"/>
    <x v="0"/>
    <s v="theater/plays"/>
    <x v="8"/>
    <x v="135"/>
    <x v="1"/>
    <x v="6"/>
    <x v="3576"/>
    <d v="2016-12-05T14:10:54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x v="3577"/>
    <b v="0"/>
    <n v="27"/>
    <x v="0"/>
    <s v="theater/plays"/>
    <x v="22"/>
    <x v="673"/>
    <x v="1"/>
    <x v="6"/>
    <x v="3577"/>
    <d v="2015-04-26T06:28:00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x v="3578"/>
    <b v="0"/>
    <n v="37"/>
    <x v="0"/>
    <s v="theater/plays"/>
    <x v="8"/>
    <x v="1318"/>
    <x v="1"/>
    <x v="6"/>
    <x v="3578"/>
    <d v="2016-04-30T17:36:17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x v="3579"/>
    <b v="0"/>
    <n v="14"/>
    <x v="0"/>
    <s v="theater/plays"/>
    <x v="8"/>
    <x v="669"/>
    <x v="1"/>
    <x v="6"/>
    <x v="3579"/>
    <d v="2016-03-31T17:17:3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x v="3580"/>
    <b v="0"/>
    <n v="27"/>
    <x v="0"/>
    <s v="theater/plays"/>
    <x v="35"/>
    <x v="2484"/>
    <x v="1"/>
    <x v="6"/>
    <x v="3580"/>
    <d v="2015-03-01T04:59:00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x v="3581"/>
    <b v="0"/>
    <n v="45"/>
    <x v="0"/>
    <s v="theater/plays"/>
    <x v="8"/>
    <x v="836"/>
    <x v="1"/>
    <x v="6"/>
    <x v="3581"/>
    <d v="2014-07-30T11:18:30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x v="3582"/>
    <b v="0"/>
    <n v="49"/>
    <x v="0"/>
    <s v="theater/plays"/>
    <x v="315"/>
    <x v="2485"/>
    <x v="1"/>
    <x v="6"/>
    <x v="3582"/>
    <d v="2016-04-05T02:18:02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x v="3583"/>
    <b v="0"/>
    <n v="24"/>
    <x v="0"/>
    <s v="theater/plays"/>
    <x v="15"/>
    <x v="938"/>
    <x v="1"/>
    <x v="6"/>
    <x v="3583"/>
    <d v="2016-04-18T09:13:25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x v="3584"/>
    <b v="0"/>
    <n v="112"/>
    <x v="0"/>
    <s v="theater/plays"/>
    <x v="31"/>
    <x v="2486"/>
    <x v="1"/>
    <x v="6"/>
    <x v="3584"/>
    <d v="2015-07-13T07:35:44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x v="3585"/>
    <b v="0"/>
    <n v="23"/>
    <x v="0"/>
    <s v="theater/plays"/>
    <x v="17"/>
    <x v="2487"/>
    <x v="1"/>
    <x v="6"/>
    <x v="3585"/>
    <d v="2014-12-21T17:11:30"/>
  </r>
  <r>
    <n v="3586"/>
    <x v="3584"/>
    <s v="See Theatre In A New Light"/>
    <n v="7500"/>
    <n v="8207"/>
    <x v="0"/>
    <x v="0"/>
    <s v="USD"/>
    <n v="1474649070"/>
    <x v="3586"/>
    <b v="0"/>
    <n v="54"/>
    <x v="0"/>
    <s v="theater/plays"/>
    <x v="15"/>
    <x v="2488"/>
    <x v="1"/>
    <x v="6"/>
    <x v="3586"/>
    <d v="2016-09-23T16:44:30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x v="3587"/>
    <b v="0"/>
    <n v="28"/>
    <x v="0"/>
    <s v="theater/plays"/>
    <x v="37"/>
    <x v="2489"/>
    <x v="1"/>
    <x v="6"/>
    <x v="3587"/>
    <d v="2016-06-27T19:00:00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x v="3588"/>
    <b v="0"/>
    <n v="11"/>
    <x v="0"/>
    <s v="theater/plays"/>
    <x v="7"/>
    <x v="2490"/>
    <x v="1"/>
    <x v="6"/>
    <x v="3588"/>
    <d v="2015-04-29T23:00:00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x v="3589"/>
    <b v="0"/>
    <n v="62"/>
    <x v="0"/>
    <s v="theater/plays"/>
    <x v="30"/>
    <x v="2491"/>
    <x v="1"/>
    <x v="6"/>
    <x v="3589"/>
    <d v="2015-05-26T15:32:27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x v="3590"/>
    <b v="0"/>
    <n v="73"/>
    <x v="0"/>
    <s v="theater/plays"/>
    <x v="8"/>
    <x v="2492"/>
    <x v="1"/>
    <x v="6"/>
    <x v="3590"/>
    <d v="2014-10-20T08:00:34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x v="3591"/>
    <b v="0"/>
    <n v="18"/>
    <x v="0"/>
    <s v="theater/plays"/>
    <x v="215"/>
    <x v="2493"/>
    <x v="1"/>
    <x v="6"/>
    <x v="3591"/>
    <d v="2015-01-24T04:59:00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x v="3592"/>
    <b v="0"/>
    <n v="35"/>
    <x v="0"/>
    <s v="theater/plays"/>
    <x v="37"/>
    <x v="2494"/>
    <x v="1"/>
    <x v="6"/>
    <x v="3592"/>
    <d v="2015-02-11T04:59:00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x v="3593"/>
    <b v="0"/>
    <n v="43"/>
    <x v="0"/>
    <s v="theater/plays"/>
    <x v="38"/>
    <x v="2495"/>
    <x v="1"/>
    <x v="6"/>
    <x v="3593"/>
    <d v="2015-01-05T20:26:00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x v="3594"/>
    <b v="0"/>
    <n v="36"/>
    <x v="0"/>
    <s v="theater/plays"/>
    <x v="9"/>
    <x v="2496"/>
    <x v="1"/>
    <x v="6"/>
    <x v="3594"/>
    <d v="2016-09-04T01:36:22"/>
  </r>
  <r>
    <n v="3595"/>
    <x v="3593"/>
    <s v="A new theatre company staging Will Eno's The Flu Season in Seattle"/>
    <n v="2600"/>
    <n v="3081"/>
    <x v="0"/>
    <x v="0"/>
    <s v="USD"/>
    <n v="1426229940"/>
    <x v="3595"/>
    <b v="0"/>
    <n v="62"/>
    <x v="0"/>
    <s v="theater/plays"/>
    <x v="17"/>
    <x v="2497"/>
    <x v="1"/>
    <x v="6"/>
    <x v="3595"/>
    <d v="2015-03-13T06:59:00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x v="3596"/>
    <b v="0"/>
    <n v="15"/>
    <x v="0"/>
    <s v="theater/plays"/>
    <x v="29"/>
    <x v="2498"/>
    <x v="1"/>
    <x v="6"/>
    <x v="3596"/>
    <d v="2014-08-26T17:09:42"/>
  </r>
  <r>
    <n v="3597"/>
    <x v="3595"/>
    <s v="&quot;I think that I have my own will. I can stop this, I tell myself. But it's not true.&quot;"/>
    <n v="2500"/>
    <n v="2565"/>
    <x v="0"/>
    <x v="0"/>
    <s v="USD"/>
    <n v="1456984740"/>
    <x v="3597"/>
    <b v="0"/>
    <n v="33"/>
    <x v="0"/>
    <s v="theater/plays"/>
    <x v="33"/>
    <x v="2499"/>
    <x v="1"/>
    <x v="6"/>
    <x v="3597"/>
    <d v="2016-03-03T05:59:00"/>
  </r>
  <r>
    <n v="3598"/>
    <x v="3596"/>
    <s v="River City Theatre Company needs your support as we embark on our thirteenth production, CINDERELLA!"/>
    <n v="1000"/>
    <n v="1101"/>
    <x v="0"/>
    <x v="0"/>
    <s v="USD"/>
    <n v="1409720340"/>
    <x v="3598"/>
    <b v="0"/>
    <n v="27"/>
    <x v="0"/>
    <s v="theater/plays"/>
    <x v="5"/>
    <x v="99"/>
    <x v="1"/>
    <x v="6"/>
    <x v="3598"/>
    <d v="2014-09-03T04:59:00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x v="3599"/>
    <b v="0"/>
    <n v="17"/>
    <x v="0"/>
    <s v="theater/plays"/>
    <x v="180"/>
    <x v="1225"/>
    <x v="1"/>
    <x v="6"/>
    <x v="3599"/>
    <d v="2015-08-30T00:00:00"/>
  </r>
  <r>
    <n v="3600"/>
    <x v="3598"/>
    <s v="The First Play From The Man Who Brought You The Black James Bond!"/>
    <n v="10"/>
    <n v="13"/>
    <x v="0"/>
    <x v="0"/>
    <s v="USD"/>
    <n v="1476390164"/>
    <x v="3600"/>
    <b v="0"/>
    <n v="4"/>
    <x v="0"/>
    <s v="theater/plays"/>
    <x v="22"/>
    <x v="2500"/>
    <x v="1"/>
    <x v="6"/>
    <x v="3600"/>
    <d v="2016-10-13T20:22:44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x v="3601"/>
    <b v="0"/>
    <n v="53"/>
    <x v="0"/>
    <s v="theater/plays"/>
    <x v="3"/>
    <x v="104"/>
    <x v="1"/>
    <x v="6"/>
    <x v="3601"/>
    <d v="2015-01-16T23:58:02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x v="3602"/>
    <b v="0"/>
    <n v="49"/>
    <x v="0"/>
    <s v="theater/plays"/>
    <x v="8"/>
    <x v="2501"/>
    <x v="1"/>
    <x v="6"/>
    <x v="3602"/>
    <d v="2016-05-17T21:27:59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x v="3603"/>
    <b v="0"/>
    <n v="57"/>
    <x v="0"/>
    <s v="theater/plays"/>
    <x v="193"/>
    <x v="290"/>
    <x v="1"/>
    <x v="6"/>
    <x v="3603"/>
    <d v="2015-11-05T21:44:40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x v="3604"/>
    <b v="0"/>
    <n v="69"/>
    <x v="0"/>
    <s v="theater/plays"/>
    <x v="40"/>
    <x v="2502"/>
    <x v="1"/>
    <x v="6"/>
    <x v="3604"/>
    <d v="2016-04-29T06:59:00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x v="3605"/>
    <b v="0"/>
    <n v="15"/>
    <x v="0"/>
    <s v="theater/plays"/>
    <x v="361"/>
    <x v="76"/>
    <x v="1"/>
    <x v="6"/>
    <x v="3605"/>
    <d v="2016-02-13T19:02:0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x v="3606"/>
    <b v="0"/>
    <n v="64"/>
    <x v="0"/>
    <s v="theater/plays"/>
    <x v="22"/>
    <x v="2503"/>
    <x v="1"/>
    <x v="6"/>
    <x v="3606"/>
    <d v="2016-08-14T14:30:57"/>
  </r>
  <r>
    <n v="3607"/>
    <x v="3605"/>
    <s v="'E15' is a verbatim project that looks at the story of the Focus E15 Campaign"/>
    <n v="550"/>
    <n v="580"/>
    <x v="0"/>
    <x v="1"/>
    <s v="GBP"/>
    <n v="1450137600"/>
    <x v="3607"/>
    <b v="0"/>
    <n v="20"/>
    <x v="0"/>
    <s v="theater/plays"/>
    <x v="2"/>
    <x v="2005"/>
    <x v="1"/>
    <x v="6"/>
    <x v="3607"/>
    <d v="2015-12-15T00:00:00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x v="3608"/>
    <b v="0"/>
    <n v="27"/>
    <x v="0"/>
    <s v="theater/plays"/>
    <x v="8"/>
    <x v="1354"/>
    <x v="1"/>
    <x v="6"/>
    <x v="3608"/>
    <d v="2016-06-17T14:00:00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x v="3609"/>
    <b v="0"/>
    <n v="21"/>
    <x v="0"/>
    <s v="theater/plays"/>
    <x v="42"/>
    <x v="2504"/>
    <x v="1"/>
    <x v="6"/>
    <x v="3609"/>
    <d v="2016-03-30T22:48:05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x v="3610"/>
    <b v="0"/>
    <n v="31"/>
    <x v="0"/>
    <s v="theater/plays"/>
    <x v="184"/>
    <x v="2505"/>
    <x v="1"/>
    <x v="6"/>
    <x v="3610"/>
    <d v="2015-08-17T10:22:1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x v="3611"/>
    <b v="0"/>
    <n v="51"/>
    <x v="0"/>
    <s v="theater/plays"/>
    <x v="104"/>
    <x v="583"/>
    <x v="1"/>
    <x v="6"/>
    <x v="3611"/>
    <d v="2015-04-08T08:53:21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x v="3612"/>
    <b v="0"/>
    <n v="57"/>
    <x v="0"/>
    <s v="theater/plays"/>
    <x v="124"/>
    <x v="2506"/>
    <x v="1"/>
    <x v="6"/>
    <x v="3612"/>
    <d v="2014-06-09T17:26:51"/>
  </r>
  <r>
    <n v="3613"/>
    <x v="3611"/>
    <s v="a woman walks into a bar except she looks like a man and no one's serving drinks. one night only"/>
    <n v="1250"/>
    <n v="1250"/>
    <x v="0"/>
    <x v="0"/>
    <s v="USD"/>
    <n v="1403964574"/>
    <x v="3613"/>
    <b v="0"/>
    <n v="20"/>
    <x v="0"/>
    <s v="theater/plays"/>
    <x v="8"/>
    <x v="368"/>
    <x v="1"/>
    <x v="6"/>
    <x v="3613"/>
    <d v="2014-06-28T14:09:34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x v="3614"/>
    <b v="0"/>
    <n v="71"/>
    <x v="0"/>
    <s v="theater/plays"/>
    <x v="7"/>
    <x v="2507"/>
    <x v="1"/>
    <x v="6"/>
    <x v="3614"/>
    <d v="2015-06-19T01:00:1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x v="3615"/>
    <b v="0"/>
    <n v="72"/>
    <x v="0"/>
    <s v="theater/plays"/>
    <x v="13"/>
    <x v="2508"/>
    <x v="1"/>
    <x v="6"/>
    <x v="3615"/>
    <d v="2015-12-10T14:14:5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x v="3616"/>
    <b v="0"/>
    <n v="45"/>
    <x v="0"/>
    <s v="theater/plays"/>
    <x v="105"/>
    <x v="2509"/>
    <x v="1"/>
    <x v="6"/>
    <x v="3616"/>
    <d v="2015-03-19T21:47:44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x v="3617"/>
    <b v="0"/>
    <n v="51"/>
    <x v="0"/>
    <s v="theater/plays"/>
    <x v="17"/>
    <x v="383"/>
    <x v="1"/>
    <x v="6"/>
    <x v="3617"/>
    <d v="2017-02-28T00:00:00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x v="3618"/>
    <b v="0"/>
    <n v="56"/>
    <x v="0"/>
    <s v="theater/plays"/>
    <x v="7"/>
    <x v="2350"/>
    <x v="1"/>
    <x v="6"/>
    <x v="3618"/>
    <d v="2015-06-03T15:04:10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x v="3619"/>
    <b v="0"/>
    <n v="17"/>
    <x v="0"/>
    <s v="theater/plays"/>
    <x v="40"/>
    <x v="1137"/>
    <x v="1"/>
    <x v="6"/>
    <x v="3619"/>
    <d v="2016-11-19T22:00:00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x v="3620"/>
    <b v="0"/>
    <n v="197"/>
    <x v="0"/>
    <s v="theater/plays"/>
    <x v="2"/>
    <x v="2510"/>
    <x v="1"/>
    <x v="6"/>
    <x v="3620"/>
    <d v="2015-03-05T04:00:00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x v="3621"/>
    <b v="0"/>
    <n v="70"/>
    <x v="0"/>
    <s v="theater/plays"/>
    <x v="5"/>
    <x v="2511"/>
    <x v="1"/>
    <x v="6"/>
    <x v="3621"/>
    <d v="2016-09-30T21:00:00"/>
  </r>
  <r>
    <n v="3622"/>
    <x v="3619"/>
    <s v="5 actors. 39 characters. 1 epic adventure. Presented by the Cradle Theatre Company."/>
    <n v="1000"/>
    <n v="1000.99"/>
    <x v="0"/>
    <x v="0"/>
    <s v="USD"/>
    <n v="1411874580"/>
    <x v="3622"/>
    <b v="0"/>
    <n v="21"/>
    <x v="0"/>
    <s v="theater/plays"/>
    <x v="8"/>
    <x v="635"/>
    <x v="1"/>
    <x v="6"/>
    <x v="3622"/>
    <d v="2014-09-28T03:23:00"/>
  </r>
  <r>
    <n v="3623"/>
    <x v="3620"/>
    <s v="An original play exploring the complications of romantic relationships in all forms."/>
    <n v="2500"/>
    <n v="3000"/>
    <x v="0"/>
    <x v="0"/>
    <s v="USD"/>
    <n v="1406358000"/>
    <x v="3623"/>
    <b v="0"/>
    <n v="34"/>
    <x v="0"/>
    <s v="theater/plays"/>
    <x v="28"/>
    <x v="1461"/>
    <x v="1"/>
    <x v="6"/>
    <x v="3623"/>
    <d v="2014-07-26T07:00:00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x v="3624"/>
    <b v="0"/>
    <n v="39"/>
    <x v="0"/>
    <s v="theater/plays"/>
    <x v="2"/>
    <x v="2512"/>
    <x v="1"/>
    <x v="6"/>
    <x v="3624"/>
    <d v="2016-08-23T18:34:50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x v="3625"/>
    <b v="0"/>
    <n v="78"/>
    <x v="0"/>
    <s v="theater/plays"/>
    <x v="33"/>
    <x v="1765"/>
    <x v="1"/>
    <x v="6"/>
    <x v="3625"/>
    <d v="2015-07-02T15:39:37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x v="3626"/>
    <b v="0"/>
    <n v="48"/>
    <x v="0"/>
    <s v="theater/plays"/>
    <x v="21"/>
    <x v="2513"/>
    <x v="1"/>
    <x v="6"/>
    <x v="3626"/>
    <d v="2014-08-16T16:00:57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x v="3627"/>
    <b v="0"/>
    <n v="29"/>
    <x v="0"/>
    <s v="theater/plays"/>
    <x v="8"/>
    <x v="2514"/>
    <x v="1"/>
    <x v="6"/>
    <x v="3627"/>
    <d v="2016-05-21T03:59:00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x v="3628"/>
    <b v="0"/>
    <n v="0"/>
    <x v="1"/>
    <s v="theater/musical"/>
    <x v="50"/>
    <x v="121"/>
    <x v="1"/>
    <x v="40"/>
    <x v="3628"/>
    <d v="2015-12-13T20:59:56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x v="3629"/>
    <b v="0"/>
    <n v="2"/>
    <x v="1"/>
    <s v="theater/musical"/>
    <x v="50"/>
    <x v="120"/>
    <x v="1"/>
    <x v="40"/>
    <x v="3629"/>
    <d v="2016-05-05T17:00:0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x v="3630"/>
    <b v="0"/>
    <n v="1"/>
    <x v="1"/>
    <s v="theater/musical"/>
    <x v="50"/>
    <x v="120"/>
    <x v="1"/>
    <x v="40"/>
    <x v="3630"/>
    <d v="2014-11-29T21:19:5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x v="3631"/>
    <b v="0"/>
    <n v="59"/>
    <x v="1"/>
    <s v="theater/musical"/>
    <x v="76"/>
    <x v="2515"/>
    <x v="1"/>
    <x v="40"/>
    <x v="3631"/>
    <d v="2014-09-23T03:59:0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x v="3632"/>
    <b v="0"/>
    <n v="1"/>
    <x v="1"/>
    <s v="theater/musical"/>
    <x v="68"/>
    <x v="101"/>
    <x v="1"/>
    <x v="40"/>
    <x v="3632"/>
    <d v="2014-11-23T22:29:09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x v="3633"/>
    <b v="0"/>
    <n v="31"/>
    <x v="1"/>
    <s v="theater/musical"/>
    <x v="131"/>
    <x v="2516"/>
    <x v="1"/>
    <x v="40"/>
    <x v="3633"/>
    <d v="2016-11-19T01:00:0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x v="3634"/>
    <b v="0"/>
    <n v="18"/>
    <x v="1"/>
    <s v="theater/musical"/>
    <x v="65"/>
    <x v="2517"/>
    <x v="1"/>
    <x v="40"/>
    <x v="3634"/>
    <d v="2017-01-14T03:59:00"/>
  </r>
  <r>
    <n v="3635"/>
    <x v="3632"/>
    <s v="Mary's Son is a pop opera about Jesus and the hope he brings to all people."/>
    <n v="3500"/>
    <n v="1276"/>
    <x v="2"/>
    <x v="0"/>
    <s v="USD"/>
    <n v="1461186676"/>
    <x v="3635"/>
    <b v="0"/>
    <n v="10"/>
    <x v="1"/>
    <s v="theater/musical"/>
    <x v="71"/>
    <x v="2518"/>
    <x v="1"/>
    <x v="40"/>
    <x v="3635"/>
    <d v="2016-04-20T21:11:16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x v="3636"/>
    <b v="0"/>
    <n v="0"/>
    <x v="1"/>
    <s v="theater/musical"/>
    <x v="50"/>
    <x v="121"/>
    <x v="1"/>
    <x v="40"/>
    <x v="3636"/>
    <d v="2015-09-14T16:40:29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x v="3637"/>
    <b v="0"/>
    <n v="14"/>
    <x v="1"/>
    <s v="theater/musical"/>
    <x v="134"/>
    <x v="2519"/>
    <x v="1"/>
    <x v="40"/>
    <x v="3637"/>
    <d v="2015-01-01T16:48:55"/>
  </r>
  <r>
    <n v="3638"/>
    <x v="3635"/>
    <s v="A rock and roll journey that explores love, loss, redemption, duality and ascension."/>
    <n v="3300"/>
    <n v="216"/>
    <x v="2"/>
    <x v="5"/>
    <s v="CAD"/>
    <n v="1429456132"/>
    <x v="3638"/>
    <b v="0"/>
    <n v="2"/>
    <x v="1"/>
    <s v="theater/musical"/>
    <x v="113"/>
    <x v="1694"/>
    <x v="1"/>
    <x v="40"/>
    <x v="3638"/>
    <d v="2015-04-19T15:08:52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x v="3639"/>
    <b v="0"/>
    <n v="1"/>
    <x v="1"/>
    <s v="theater/musical"/>
    <x v="50"/>
    <x v="120"/>
    <x v="1"/>
    <x v="40"/>
    <x v="3639"/>
    <d v="2016-10-07T15:11:0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x v="3640"/>
    <b v="0"/>
    <n v="3"/>
    <x v="1"/>
    <s v="theater/musical"/>
    <x v="52"/>
    <x v="1714"/>
    <x v="1"/>
    <x v="40"/>
    <x v="3640"/>
    <d v="2015-05-10T18:45:3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x v="3641"/>
    <b v="0"/>
    <n v="0"/>
    <x v="1"/>
    <s v="theater/musical"/>
    <x v="50"/>
    <x v="121"/>
    <x v="1"/>
    <x v="40"/>
    <x v="3641"/>
    <d v="2014-10-05T05:00:0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x v="3642"/>
    <b v="0"/>
    <n v="2"/>
    <x v="1"/>
    <s v="theater/musical"/>
    <x v="53"/>
    <x v="501"/>
    <x v="1"/>
    <x v="40"/>
    <x v="3642"/>
    <d v="2015-11-30T17:00:0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x v="3643"/>
    <b v="0"/>
    <n v="0"/>
    <x v="1"/>
    <s v="theater/musical"/>
    <x v="50"/>
    <x v="121"/>
    <x v="1"/>
    <x v="40"/>
    <x v="3643"/>
    <d v="2015-11-17T04:27:19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x v="3644"/>
    <b v="0"/>
    <n v="12"/>
    <x v="1"/>
    <s v="theater/musical"/>
    <x v="63"/>
    <x v="2520"/>
    <x v="1"/>
    <x v="40"/>
    <x v="3644"/>
    <d v="2016-03-08T04:59:0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x v="3645"/>
    <b v="0"/>
    <n v="1"/>
    <x v="1"/>
    <s v="theater/musical"/>
    <x v="50"/>
    <x v="120"/>
    <x v="1"/>
    <x v="40"/>
    <x v="3645"/>
    <d v="2016-11-22T00:17:18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x v="3646"/>
    <b v="0"/>
    <n v="8"/>
    <x v="1"/>
    <s v="theater/musical"/>
    <x v="62"/>
    <x v="2521"/>
    <x v="1"/>
    <x v="40"/>
    <x v="3646"/>
    <d v="2015-06-16T23:30:0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x v="3647"/>
    <b v="0"/>
    <n v="2"/>
    <x v="1"/>
    <s v="theater/musical"/>
    <x v="52"/>
    <x v="2"/>
    <x v="1"/>
    <x v="40"/>
    <x v="3647"/>
    <d v="2016-09-30T17:58:47"/>
  </r>
  <r>
    <n v="3648"/>
    <x v="3645"/>
    <s v="Help Moth Live! Support Moth and its artist collective to achieve its 2014/15 season."/>
    <n v="40000"/>
    <n v="40153"/>
    <x v="0"/>
    <x v="0"/>
    <s v="USD"/>
    <n v="1412492445"/>
    <x v="3648"/>
    <b v="0"/>
    <n v="73"/>
    <x v="0"/>
    <s v="theater/plays"/>
    <x v="8"/>
    <x v="2522"/>
    <x v="1"/>
    <x v="6"/>
    <x v="3648"/>
    <d v="2014-10-05T07:00:45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x v="3649"/>
    <b v="0"/>
    <n v="8"/>
    <x v="0"/>
    <s v="theater/plays"/>
    <x v="3"/>
    <x v="1158"/>
    <x v="1"/>
    <x v="6"/>
    <x v="3649"/>
    <d v="2014-06-16T17:06:34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x v="3650"/>
    <b v="0"/>
    <n v="17"/>
    <x v="0"/>
    <s v="theater/plays"/>
    <x v="8"/>
    <x v="2011"/>
    <x v="1"/>
    <x v="6"/>
    <x v="3650"/>
    <d v="2016-02-02T11:29:44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x v="3651"/>
    <b v="0"/>
    <n v="9"/>
    <x v="0"/>
    <s v="theater/plays"/>
    <x v="3"/>
    <x v="1337"/>
    <x v="1"/>
    <x v="6"/>
    <x v="3651"/>
    <d v="2014-08-10T15:59:00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x v="3652"/>
    <b v="0"/>
    <n v="17"/>
    <x v="0"/>
    <s v="theater/plays"/>
    <x v="365"/>
    <x v="2523"/>
    <x v="1"/>
    <x v="6"/>
    <x v="3652"/>
    <d v="2016-08-25T03:59:00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x v="3653"/>
    <b v="0"/>
    <n v="33"/>
    <x v="0"/>
    <s v="theater/plays"/>
    <x v="7"/>
    <x v="2524"/>
    <x v="1"/>
    <x v="6"/>
    <x v="3653"/>
    <d v="2015-08-05T08:43:27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x v="3654"/>
    <b v="0"/>
    <n v="38"/>
    <x v="0"/>
    <s v="theater/plays"/>
    <x v="107"/>
    <x v="2525"/>
    <x v="1"/>
    <x v="6"/>
    <x v="3654"/>
    <d v="2016-04-03T17:00:00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x v="3655"/>
    <b v="0"/>
    <n v="79"/>
    <x v="0"/>
    <s v="theater/plays"/>
    <x v="31"/>
    <x v="2526"/>
    <x v="1"/>
    <x v="6"/>
    <x v="3655"/>
    <d v="2015-07-18T06:59:00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x v="3656"/>
    <b v="0"/>
    <n v="46"/>
    <x v="0"/>
    <s v="theater/plays"/>
    <x v="6"/>
    <x v="2527"/>
    <x v="1"/>
    <x v="6"/>
    <x v="3656"/>
    <d v="2017-02-01T22:59:00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x v="3657"/>
    <b v="0"/>
    <n v="20"/>
    <x v="0"/>
    <s v="theater/plays"/>
    <x v="38"/>
    <x v="2528"/>
    <x v="1"/>
    <x v="6"/>
    <x v="3657"/>
    <d v="2016-06-01T21:42:00"/>
  </r>
  <r>
    <n v="3658"/>
    <x v="3654"/>
    <s v="Life is hard when your own imaginary friend can't make time for you."/>
    <n v="1500"/>
    <n v="1510"/>
    <x v="0"/>
    <x v="0"/>
    <s v="USD"/>
    <n v="1404273540"/>
    <x v="3658"/>
    <b v="0"/>
    <n v="20"/>
    <x v="0"/>
    <s v="theater/plays"/>
    <x v="7"/>
    <x v="1700"/>
    <x v="1"/>
    <x v="6"/>
    <x v="3658"/>
    <d v="2014-07-02T03:59:00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x v="3659"/>
    <b v="0"/>
    <n v="13"/>
    <x v="0"/>
    <s v="theater/plays"/>
    <x v="21"/>
    <x v="2529"/>
    <x v="1"/>
    <x v="6"/>
    <x v="3659"/>
    <d v="2015-03-19T14:39:00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x v="3660"/>
    <b v="0"/>
    <n v="22"/>
    <x v="0"/>
    <s v="theater/plays"/>
    <x v="8"/>
    <x v="2530"/>
    <x v="1"/>
    <x v="6"/>
    <x v="3660"/>
    <d v="2014-12-23T21:08:45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x v="3661"/>
    <b v="0"/>
    <n v="36"/>
    <x v="0"/>
    <s v="theater/plays"/>
    <x v="38"/>
    <x v="2531"/>
    <x v="1"/>
    <x v="6"/>
    <x v="3661"/>
    <d v="2016-04-10T04:00:00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x v="3662"/>
    <b v="0"/>
    <n v="40"/>
    <x v="0"/>
    <s v="theater/plays"/>
    <x v="7"/>
    <x v="2532"/>
    <x v="1"/>
    <x v="6"/>
    <x v="3662"/>
    <d v="2015-03-31T04:16:54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x v="3663"/>
    <b v="0"/>
    <n v="9"/>
    <x v="0"/>
    <s v="theater/plays"/>
    <x v="3"/>
    <x v="433"/>
    <x v="1"/>
    <x v="6"/>
    <x v="3663"/>
    <d v="2016-12-21T11:50:30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x v="3664"/>
    <b v="0"/>
    <n v="19"/>
    <x v="0"/>
    <s v="theater/plays"/>
    <x v="15"/>
    <x v="2533"/>
    <x v="1"/>
    <x v="6"/>
    <x v="3664"/>
    <d v="2016-06-16T05:58:09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x v="3665"/>
    <b v="0"/>
    <n v="14"/>
    <x v="0"/>
    <s v="theater/plays"/>
    <x v="41"/>
    <x v="2534"/>
    <x v="1"/>
    <x v="6"/>
    <x v="3665"/>
    <d v="2015-10-28T19:54:00"/>
  </r>
  <r>
    <n v="3666"/>
    <x v="3662"/>
    <s v="Artistic Internship @ Ojai Playwrights Conference"/>
    <n v="1200"/>
    <n v="1200"/>
    <x v="0"/>
    <x v="0"/>
    <s v="USD"/>
    <n v="1406185200"/>
    <x v="3666"/>
    <b v="0"/>
    <n v="38"/>
    <x v="0"/>
    <s v="theater/plays"/>
    <x v="8"/>
    <x v="2535"/>
    <x v="1"/>
    <x v="6"/>
    <x v="3666"/>
    <d v="2014-07-24T07:00:00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x v="3667"/>
    <b v="0"/>
    <n v="58"/>
    <x v="0"/>
    <s v="theater/plays"/>
    <x v="33"/>
    <x v="2536"/>
    <x v="1"/>
    <x v="6"/>
    <x v="3667"/>
    <d v="2015-07-18T23:16:59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x v="3668"/>
    <b v="0"/>
    <n v="28"/>
    <x v="0"/>
    <s v="theater/plays"/>
    <x v="3"/>
    <x v="2537"/>
    <x v="1"/>
    <x v="6"/>
    <x v="3668"/>
    <d v="2015-07-23T18:33:00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x v="3669"/>
    <b v="0"/>
    <n v="17"/>
    <x v="0"/>
    <s v="theater/plays"/>
    <x v="178"/>
    <x v="2538"/>
    <x v="1"/>
    <x v="6"/>
    <x v="3669"/>
    <d v="2015-06-11T16:12:17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x v="3670"/>
    <b v="0"/>
    <n v="12"/>
    <x v="0"/>
    <s v="theater/plays"/>
    <x v="5"/>
    <x v="2539"/>
    <x v="1"/>
    <x v="6"/>
    <x v="3670"/>
    <d v="2015-05-31T23:00:00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x v="3671"/>
    <b v="0"/>
    <n v="40"/>
    <x v="0"/>
    <s v="theater/plays"/>
    <x v="7"/>
    <x v="2540"/>
    <x v="1"/>
    <x v="6"/>
    <x v="3671"/>
    <d v="2014-07-21T03:59:00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x v="3672"/>
    <b v="0"/>
    <n v="57"/>
    <x v="0"/>
    <s v="theater/plays"/>
    <x v="21"/>
    <x v="2541"/>
    <x v="1"/>
    <x v="6"/>
    <x v="3672"/>
    <d v="2014-09-26T22:43:04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x v="3673"/>
    <b v="0"/>
    <n v="114"/>
    <x v="0"/>
    <s v="theater/plays"/>
    <x v="35"/>
    <x v="2542"/>
    <x v="1"/>
    <x v="6"/>
    <x v="3673"/>
    <d v="2014-11-05T12:52:00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x v="3674"/>
    <b v="0"/>
    <n v="31"/>
    <x v="0"/>
    <s v="theater/plays"/>
    <x v="8"/>
    <x v="2543"/>
    <x v="1"/>
    <x v="6"/>
    <x v="3674"/>
    <d v="2016-09-03T20:57:09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x v="3675"/>
    <b v="0"/>
    <n v="3"/>
    <x v="0"/>
    <s v="theater/plays"/>
    <x v="49"/>
    <x v="457"/>
    <x v="1"/>
    <x v="6"/>
    <x v="3675"/>
    <d v="2016-05-15T23:00:00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x v="3676"/>
    <b v="0"/>
    <n v="16"/>
    <x v="0"/>
    <s v="theater/plays"/>
    <x v="32"/>
    <x v="2544"/>
    <x v="1"/>
    <x v="6"/>
    <x v="3676"/>
    <d v="2014-09-12T19:34:44"/>
  </r>
  <r>
    <n v="3677"/>
    <x v="3673"/>
    <s v="Goldfish Memory Productions seeks at least $12,000 to begin their first 3 professional projects."/>
    <n v="12000"/>
    <n v="12348.5"/>
    <x v="0"/>
    <x v="0"/>
    <s v="USD"/>
    <n v="1404359940"/>
    <x v="3677"/>
    <b v="0"/>
    <n v="199"/>
    <x v="0"/>
    <s v="theater/plays"/>
    <x v="33"/>
    <x v="2545"/>
    <x v="1"/>
    <x v="6"/>
    <x v="3677"/>
    <d v="2014-07-03T03:59:00"/>
  </r>
  <r>
    <n v="3678"/>
    <x v="3674"/>
    <s v="The Ugly Collective takes Some big Some bang to the Underbelly Venues at the Edinburgh Fringe!"/>
    <n v="2000"/>
    <n v="2050"/>
    <x v="0"/>
    <x v="1"/>
    <s v="GBP"/>
    <n v="1433076298"/>
    <x v="3678"/>
    <b v="0"/>
    <n v="31"/>
    <x v="0"/>
    <s v="theater/plays"/>
    <x v="33"/>
    <x v="2546"/>
    <x v="1"/>
    <x v="6"/>
    <x v="3678"/>
    <d v="2015-05-31T12:44:58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x v="3679"/>
    <b v="0"/>
    <n v="30"/>
    <x v="0"/>
    <s v="theater/plays"/>
    <x v="5"/>
    <x v="2547"/>
    <x v="1"/>
    <x v="6"/>
    <x v="3679"/>
    <d v="2014-07-01T04:59:00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x v="3680"/>
    <b v="0"/>
    <n v="34"/>
    <x v="0"/>
    <s v="theater/plays"/>
    <x v="40"/>
    <x v="2548"/>
    <x v="1"/>
    <x v="6"/>
    <x v="3680"/>
    <d v="2016-10-05T10:53:54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x v="3681"/>
    <b v="0"/>
    <n v="18"/>
    <x v="0"/>
    <s v="theater/plays"/>
    <x v="20"/>
    <x v="1025"/>
    <x v="1"/>
    <x v="6"/>
    <x v="3681"/>
    <d v="2016-01-15T15:38:10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x v="3682"/>
    <b v="0"/>
    <n v="67"/>
    <x v="0"/>
    <s v="theater/plays"/>
    <x v="86"/>
    <x v="69"/>
    <x v="1"/>
    <x v="6"/>
    <x v="3682"/>
    <d v="2014-06-16T06:59:00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x v="3683"/>
    <b v="0"/>
    <n v="66"/>
    <x v="0"/>
    <s v="theater/plays"/>
    <x v="38"/>
    <x v="2549"/>
    <x v="1"/>
    <x v="6"/>
    <x v="3683"/>
    <d v="2016-10-20T02:48:1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x v="3684"/>
    <b v="0"/>
    <n v="23"/>
    <x v="0"/>
    <s v="theater/plays"/>
    <x v="86"/>
    <x v="2550"/>
    <x v="1"/>
    <x v="6"/>
    <x v="3684"/>
    <d v="2015-09-02T04:19:4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x v="3685"/>
    <b v="0"/>
    <n v="126"/>
    <x v="0"/>
    <s v="theater/plays"/>
    <x v="6"/>
    <x v="17"/>
    <x v="1"/>
    <x v="6"/>
    <x v="3685"/>
    <d v="2014-05-19T21:00:00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x v="3686"/>
    <b v="0"/>
    <n v="6"/>
    <x v="0"/>
    <s v="theater/plays"/>
    <x v="7"/>
    <x v="2551"/>
    <x v="1"/>
    <x v="6"/>
    <x v="3686"/>
    <d v="2015-08-29T03:59:00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x v="3687"/>
    <b v="0"/>
    <n v="25"/>
    <x v="0"/>
    <s v="theater/plays"/>
    <x v="8"/>
    <x v="2552"/>
    <x v="1"/>
    <x v="6"/>
    <x v="3687"/>
    <d v="2014-06-27T05:14:15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x v="3688"/>
    <b v="0"/>
    <n v="39"/>
    <x v="0"/>
    <s v="theater/plays"/>
    <x v="15"/>
    <x v="995"/>
    <x v="1"/>
    <x v="6"/>
    <x v="3688"/>
    <d v="2014-08-08T18:53:24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x v="3689"/>
    <b v="0"/>
    <n v="62"/>
    <x v="0"/>
    <s v="theater/plays"/>
    <x v="90"/>
    <x v="2553"/>
    <x v="1"/>
    <x v="6"/>
    <x v="3689"/>
    <d v="2015-06-21T22:25:00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x v="3690"/>
    <b v="0"/>
    <n v="31"/>
    <x v="0"/>
    <s v="theater/plays"/>
    <x v="28"/>
    <x v="2554"/>
    <x v="1"/>
    <x v="6"/>
    <x v="3690"/>
    <d v="2014-11-27T15:21:23"/>
  </r>
  <r>
    <n v="3691"/>
    <x v="3687"/>
    <s v="World Premiere of last play written by Amiri Baraka"/>
    <n v="40000"/>
    <n v="51184"/>
    <x v="0"/>
    <x v="0"/>
    <s v="USD"/>
    <n v="1425272340"/>
    <x v="3691"/>
    <b v="0"/>
    <n v="274"/>
    <x v="0"/>
    <s v="theater/plays"/>
    <x v="30"/>
    <x v="2555"/>
    <x v="1"/>
    <x v="6"/>
    <x v="3691"/>
    <d v="2015-03-02T04:59:00"/>
  </r>
  <r>
    <n v="3692"/>
    <x v="3688"/>
    <s v="Help us independently produce two great comedies by Christopher Durang."/>
    <n v="1000"/>
    <n v="1260"/>
    <x v="0"/>
    <x v="0"/>
    <s v="USD"/>
    <n v="1411084800"/>
    <x v="3692"/>
    <b v="0"/>
    <n v="17"/>
    <x v="0"/>
    <s v="theater/plays"/>
    <x v="9"/>
    <x v="2556"/>
    <x v="1"/>
    <x v="6"/>
    <x v="3692"/>
    <d v="2014-09-19T00:00:00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x v="3693"/>
    <b v="0"/>
    <n v="14"/>
    <x v="0"/>
    <s v="theater/plays"/>
    <x v="32"/>
    <x v="2557"/>
    <x v="1"/>
    <x v="6"/>
    <x v="3693"/>
    <d v="2015-11-30T22:30:00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x v="3694"/>
    <b v="0"/>
    <n v="60"/>
    <x v="0"/>
    <s v="theater/plays"/>
    <x v="13"/>
    <x v="2558"/>
    <x v="1"/>
    <x v="6"/>
    <x v="3694"/>
    <d v="2016-06-06T02:00:00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x v="3695"/>
    <b v="0"/>
    <n v="33"/>
    <x v="0"/>
    <s v="theater/plays"/>
    <x v="8"/>
    <x v="2559"/>
    <x v="1"/>
    <x v="6"/>
    <x v="3695"/>
    <d v="2015-01-11T20:53:30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x v="3696"/>
    <b v="0"/>
    <n v="78"/>
    <x v="0"/>
    <s v="theater/plays"/>
    <x v="19"/>
    <x v="2560"/>
    <x v="1"/>
    <x v="6"/>
    <x v="3696"/>
    <d v="2015-02-13T14:48:3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x v="3697"/>
    <b v="0"/>
    <n v="30"/>
    <x v="0"/>
    <s v="theater/plays"/>
    <x v="29"/>
    <x v="2561"/>
    <x v="1"/>
    <x v="6"/>
    <x v="3697"/>
    <d v="2016-05-10T11:10:48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x v="3698"/>
    <b v="0"/>
    <n v="136"/>
    <x v="0"/>
    <s v="theater/plays"/>
    <x v="38"/>
    <x v="2562"/>
    <x v="1"/>
    <x v="6"/>
    <x v="3698"/>
    <d v="2016-03-02T19:21:27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x v="3699"/>
    <b v="0"/>
    <n v="40"/>
    <x v="0"/>
    <s v="theater/plays"/>
    <x v="7"/>
    <x v="2007"/>
    <x v="1"/>
    <x v="6"/>
    <x v="3699"/>
    <d v="2014-10-15T14:26:56"/>
  </r>
  <r>
    <n v="3700"/>
    <x v="3696"/>
    <s v="Help me produce the play I have written for my senior project!"/>
    <n v="500"/>
    <n v="606"/>
    <x v="0"/>
    <x v="0"/>
    <s v="USD"/>
    <n v="1412092800"/>
    <x v="3700"/>
    <b v="0"/>
    <n v="18"/>
    <x v="0"/>
    <s v="theater/plays"/>
    <x v="10"/>
    <x v="2274"/>
    <x v="1"/>
    <x v="6"/>
    <x v="3700"/>
    <d v="2014-09-30T16:00:00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x v="3701"/>
    <b v="0"/>
    <n v="39"/>
    <x v="0"/>
    <s v="theater/plays"/>
    <x v="8"/>
    <x v="2563"/>
    <x v="1"/>
    <x v="6"/>
    <x v="3701"/>
    <d v="2015-06-04T12:59:53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x v="3702"/>
    <b v="0"/>
    <n v="21"/>
    <x v="0"/>
    <s v="theater/plays"/>
    <x v="15"/>
    <x v="2564"/>
    <x v="1"/>
    <x v="6"/>
    <x v="3702"/>
    <d v="2016-07-10T22:59:00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x v="3703"/>
    <b v="0"/>
    <n v="30"/>
    <x v="0"/>
    <s v="theater/plays"/>
    <x v="4"/>
    <x v="2565"/>
    <x v="1"/>
    <x v="6"/>
    <x v="3703"/>
    <d v="2016-08-13T06:59:00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x v="3704"/>
    <b v="0"/>
    <n v="27"/>
    <x v="0"/>
    <s v="theater/plays"/>
    <x v="104"/>
    <x v="2566"/>
    <x v="1"/>
    <x v="6"/>
    <x v="3704"/>
    <d v="2016-05-31T16:33:14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x v="3705"/>
    <b v="0"/>
    <n v="35"/>
    <x v="0"/>
    <s v="theater/plays"/>
    <x v="33"/>
    <x v="1829"/>
    <x v="1"/>
    <x v="6"/>
    <x v="3705"/>
    <d v="2014-06-23T18:00:00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x v="3706"/>
    <b v="0"/>
    <n v="13"/>
    <x v="0"/>
    <s v="theater/plays"/>
    <x v="10"/>
    <x v="2567"/>
    <x v="1"/>
    <x v="6"/>
    <x v="3706"/>
    <d v="2014-09-12T21:55:49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x v="3707"/>
    <b v="0"/>
    <n v="23"/>
    <x v="0"/>
    <s v="theater/plays"/>
    <x v="362"/>
    <x v="2568"/>
    <x v="1"/>
    <x v="6"/>
    <x v="3707"/>
    <d v="2016-07-22T05:26:00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x v="3708"/>
    <b v="0"/>
    <n v="39"/>
    <x v="0"/>
    <s v="theater/plays"/>
    <x v="126"/>
    <x v="2569"/>
    <x v="1"/>
    <x v="6"/>
    <x v="3708"/>
    <d v="2014-07-04T03:24:4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x v="3709"/>
    <b v="0"/>
    <n v="35"/>
    <x v="0"/>
    <s v="theater/plays"/>
    <x v="29"/>
    <x v="2570"/>
    <x v="1"/>
    <x v="6"/>
    <x v="3709"/>
    <d v="2014-06-25T16:59:06"/>
  </r>
  <r>
    <n v="3710"/>
    <x v="3706"/>
    <s v="A comedy about, life, death, men, women, and the power of a good Kegel."/>
    <n v="1300"/>
    <n v="1835"/>
    <x v="0"/>
    <x v="0"/>
    <s v="USD"/>
    <n v="1428068988"/>
    <x v="3710"/>
    <b v="0"/>
    <n v="27"/>
    <x v="0"/>
    <s v="theater/plays"/>
    <x v="48"/>
    <x v="2571"/>
    <x v="1"/>
    <x v="6"/>
    <x v="3710"/>
    <d v="2015-04-03T13:49:48"/>
  </r>
  <r>
    <n v="3711"/>
    <x v="3707"/>
    <s v="Two teachers and twenty kids bring one of Shakespeare's plays to life!"/>
    <n v="500"/>
    <n v="570"/>
    <x v="0"/>
    <x v="0"/>
    <s v="USD"/>
    <n v="1402848000"/>
    <x v="3711"/>
    <b v="0"/>
    <n v="21"/>
    <x v="0"/>
    <s v="theater/plays"/>
    <x v="35"/>
    <x v="2572"/>
    <x v="1"/>
    <x v="6"/>
    <x v="3711"/>
    <d v="2014-06-15T16:00:00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x v="3712"/>
    <b v="0"/>
    <n v="104"/>
    <x v="0"/>
    <s v="theater/plays"/>
    <x v="224"/>
    <x v="734"/>
    <x v="1"/>
    <x v="6"/>
    <x v="3712"/>
    <d v="2015-05-31T06:59:00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x v="3713"/>
    <b v="0"/>
    <n v="19"/>
    <x v="0"/>
    <s v="theater/plays"/>
    <x v="21"/>
    <x v="2573"/>
    <x v="1"/>
    <x v="6"/>
    <x v="3713"/>
    <d v="2016-06-04T17:42:4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x v="3714"/>
    <b v="0"/>
    <n v="97"/>
    <x v="0"/>
    <s v="theater/plays"/>
    <x v="21"/>
    <x v="2574"/>
    <x v="1"/>
    <x v="6"/>
    <x v="3714"/>
    <d v="2015-05-26T03:59:00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x v="3715"/>
    <b v="0"/>
    <n v="27"/>
    <x v="0"/>
    <s v="theater/plays"/>
    <x v="33"/>
    <x v="2575"/>
    <x v="1"/>
    <x v="6"/>
    <x v="3715"/>
    <d v="2015-03-31T12:52:00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x v="3716"/>
    <b v="0"/>
    <n v="24"/>
    <x v="0"/>
    <s v="theater/plays"/>
    <x v="94"/>
    <x v="843"/>
    <x v="1"/>
    <x v="6"/>
    <x v="3716"/>
    <d v="2016-01-21T21:18:29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x v="3717"/>
    <b v="0"/>
    <n v="13"/>
    <x v="0"/>
    <s v="theater/plays"/>
    <x v="7"/>
    <x v="2576"/>
    <x v="1"/>
    <x v="6"/>
    <x v="3717"/>
    <d v="2015-05-09T20:47:29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x v="3718"/>
    <b v="0"/>
    <n v="46"/>
    <x v="0"/>
    <s v="theater/plays"/>
    <x v="366"/>
    <x v="2577"/>
    <x v="1"/>
    <x v="6"/>
    <x v="3718"/>
    <d v="2015-02-27T17:11:15"/>
  </r>
  <r>
    <n v="3719"/>
    <x v="3715"/>
    <s v="A new piece of physical theatre about love, regret and longing."/>
    <n v="200"/>
    <n v="420"/>
    <x v="0"/>
    <x v="1"/>
    <s v="GBP"/>
    <n v="1434994266"/>
    <x v="3719"/>
    <b v="0"/>
    <n v="4"/>
    <x v="0"/>
    <s v="theater/plays"/>
    <x v="367"/>
    <x v="2432"/>
    <x v="1"/>
    <x v="6"/>
    <x v="3719"/>
    <d v="2015-06-22T17:31:06"/>
  </r>
  <r>
    <n v="3720"/>
    <x v="3716"/>
    <s v="Breaking the American Indian stereotype in the American Theatre."/>
    <n v="3300"/>
    <n v="3449"/>
    <x v="0"/>
    <x v="0"/>
    <s v="USD"/>
    <n v="1435881006"/>
    <x v="3720"/>
    <b v="0"/>
    <n v="40"/>
    <x v="0"/>
    <s v="theater/plays"/>
    <x v="2"/>
    <x v="2578"/>
    <x v="1"/>
    <x v="6"/>
    <x v="3720"/>
    <d v="2015-07-02T23:50:0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x v="3721"/>
    <b v="0"/>
    <n v="44"/>
    <x v="0"/>
    <s v="theater/plays"/>
    <x v="7"/>
    <x v="2579"/>
    <x v="1"/>
    <x v="6"/>
    <x v="3721"/>
    <d v="2014-11-05T23:28:04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x v="3722"/>
    <b v="0"/>
    <n v="35"/>
    <x v="0"/>
    <s v="theater/plays"/>
    <x v="38"/>
    <x v="2580"/>
    <x v="1"/>
    <x v="6"/>
    <x v="3722"/>
    <d v="2016-02-11T22:59:00"/>
  </r>
  <r>
    <n v="3723"/>
    <x v="3719"/>
    <s v="Saltmine Theatre Company present Beauty and the Beast:"/>
    <n v="4500"/>
    <n v="4592"/>
    <x v="0"/>
    <x v="1"/>
    <s v="GBP"/>
    <n v="1417374262"/>
    <x v="3723"/>
    <b v="0"/>
    <n v="63"/>
    <x v="0"/>
    <s v="theater/plays"/>
    <x v="21"/>
    <x v="2581"/>
    <x v="1"/>
    <x v="6"/>
    <x v="3723"/>
    <d v="2014-11-30T19:04:22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x v="3724"/>
    <b v="0"/>
    <n v="89"/>
    <x v="0"/>
    <s v="theater/plays"/>
    <x v="33"/>
    <x v="2582"/>
    <x v="1"/>
    <x v="6"/>
    <x v="3724"/>
    <d v="2016-05-04T23:00:00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x v="3725"/>
    <b v="0"/>
    <n v="15"/>
    <x v="0"/>
    <s v="theater/plays"/>
    <x v="37"/>
    <x v="2583"/>
    <x v="1"/>
    <x v="6"/>
    <x v="3725"/>
    <d v="2016-02-18T21:30:00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x v="3726"/>
    <b v="0"/>
    <n v="46"/>
    <x v="0"/>
    <s v="theater/plays"/>
    <x v="368"/>
    <x v="2584"/>
    <x v="1"/>
    <x v="6"/>
    <x v="3726"/>
    <d v="2016-04-29T21:00:00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x v="3727"/>
    <b v="0"/>
    <n v="33"/>
    <x v="0"/>
    <s v="theater/plays"/>
    <x v="7"/>
    <x v="2503"/>
    <x v="1"/>
    <x v="6"/>
    <x v="3727"/>
    <d v="2016-10-20T04:55:00"/>
  </r>
  <r>
    <n v="3728"/>
    <x v="3724"/>
    <s v="Bare Bones Shakespeare's first season will start with a DFW school touring show: Romeo and Juliet."/>
    <n v="20000"/>
    <n v="1862"/>
    <x v="2"/>
    <x v="0"/>
    <s v="USD"/>
    <n v="1439957176"/>
    <x v="3728"/>
    <b v="0"/>
    <n v="31"/>
    <x v="1"/>
    <s v="theater/plays"/>
    <x v="114"/>
    <x v="2585"/>
    <x v="1"/>
    <x v="6"/>
    <x v="3728"/>
    <d v="2015-08-19T04:06:1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x v="3729"/>
    <b v="0"/>
    <n v="5"/>
    <x v="1"/>
    <s v="theater/plays"/>
    <x v="113"/>
    <x v="2586"/>
    <x v="1"/>
    <x v="6"/>
    <x v="3729"/>
    <d v="2015-03-23T03:55:12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x v="3730"/>
    <b v="0"/>
    <n v="1"/>
    <x v="1"/>
    <s v="theater/plays"/>
    <x v="54"/>
    <x v="101"/>
    <x v="1"/>
    <x v="6"/>
    <x v="3730"/>
    <d v="2015-08-17T16:15:59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x v="3731"/>
    <b v="0"/>
    <n v="12"/>
    <x v="1"/>
    <s v="theater/plays"/>
    <x v="57"/>
    <x v="1237"/>
    <x v="1"/>
    <x v="6"/>
    <x v="3731"/>
    <d v="2015-01-10T03:23:00"/>
  </r>
  <r>
    <n v="3732"/>
    <x v="3728"/>
    <s v="Mijn solo voorstelling gaat over Elektra (Sophokles) en hoe zij als jongere alles beleeft en meemaakt!"/>
    <n v="850"/>
    <n v="131"/>
    <x v="2"/>
    <x v="9"/>
    <s v="EUR"/>
    <n v="1422100800"/>
    <x v="3732"/>
    <b v="0"/>
    <n v="4"/>
    <x v="1"/>
    <s v="theater/plays"/>
    <x v="77"/>
    <x v="163"/>
    <x v="1"/>
    <x v="6"/>
    <x v="3732"/>
    <d v="2015-01-24T12:00:00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x v="3733"/>
    <b v="0"/>
    <n v="0"/>
    <x v="1"/>
    <s v="theater/plays"/>
    <x v="50"/>
    <x v="121"/>
    <x v="1"/>
    <x v="6"/>
    <x v="3733"/>
    <d v="2015-04-18T22:30:00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x v="3734"/>
    <b v="0"/>
    <n v="7"/>
    <x v="1"/>
    <s v="theater/plays"/>
    <x v="58"/>
    <x v="2254"/>
    <x v="1"/>
    <x v="6"/>
    <x v="3734"/>
    <d v="2015-05-25T21:38:16"/>
  </r>
  <r>
    <n v="3735"/>
    <x v="3731"/>
    <s v="Young Actor's taking on a Jacobean tragedy. Family, betrayal, love, lust, sex and death."/>
    <n v="150"/>
    <n v="20"/>
    <x v="2"/>
    <x v="1"/>
    <s v="GBP"/>
    <n v="1432831089"/>
    <x v="3735"/>
    <b v="0"/>
    <n v="2"/>
    <x v="1"/>
    <s v="theater/plays"/>
    <x v="55"/>
    <x v="119"/>
    <x v="1"/>
    <x v="6"/>
    <x v="3735"/>
    <d v="2015-05-28T16:38:09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x v="3736"/>
    <b v="0"/>
    <n v="1"/>
    <x v="1"/>
    <s v="theater/plays"/>
    <x v="60"/>
    <x v="119"/>
    <x v="1"/>
    <x v="6"/>
    <x v="3736"/>
    <d v="2015-03-23T18:00:00"/>
  </r>
  <r>
    <n v="3737"/>
    <x v="3476"/>
    <s v="The ASU Theatre and Shakespeare Club presents Measure For Measure directed by Jordyn Ochser."/>
    <n v="700"/>
    <n v="150"/>
    <x v="2"/>
    <x v="0"/>
    <s v="USD"/>
    <n v="1447311540"/>
    <x v="3737"/>
    <b v="0"/>
    <n v="4"/>
    <x v="1"/>
    <s v="theater/plays"/>
    <x v="70"/>
    <x v="822"/>
    <x v="1"/>
    <x v="6"/>
    <x v="3737"/>
    <d v="2015-11-12T06:59:00"/>
  </r>
  <r>
    <n v="3738"/>
    <x v="3733"/>
    <s v="A filmic, fast-paced exploration of trust, making its debut at Camden People's Theatre this July."/>
    <n v="1500"/>
    <n v="270"/>
    <x v="2"/>
    <x v="1"/>
    <s v="GBP"/>
    <n v="1405461600"/>
    <x v="3738"/>
    <b v="0"/>
    <n v="6"/>
    <x v="1"/>
    <s v="theater/plays"/>
    <x v="82"/>
    <x v="817"/>
    <x v="1"/>
    <x v="6"/>
    <x v="3738"/>
    <d v="2014-07-15T22:00:00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x v="3739"/>
    <b v="0"/>
    <n v="8"/>
    <x v="1"/>
    <s v="theater/plays"/>
    <x v="68"/>
    <x v="2587"/>
    <x v="1"/>
    <x v="6"/>
    <x v="3739"/>
    <d v="2016-07-17T10:47:48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x v="3740"/>
    <b v="0"/>
    <n v="14"/>
    <x v="1"/>
    <s v="theater/plays"/>
    <x v="82"/>
    <x v="2588"/>
    <x v="1"/>
    <x v="6"/>
    <x v="3740"/>
    <d v="2014-08-12T01:53:58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x v="3741"/>
    <b v="0"/>
    <n v="0"/>
    <x v="1"/>
    <s v="theater/plays"/>
    <x v="50"/>
    <x v="121"/>
    <x v="1"/>
    <x v="6"/>
    <x v="3741"/>
    <d v="2015-12-17T22:05:50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x v="3742"/>
    <b v="0"/>
    <n v="4"/>
    <x v="1"/>
    <s v="theater/plays"/>
    <x v="53"/>
    <x v="380"/>
    <x v="1"/>
    <x v="6"/>
    <x v="3742"/>
    <d v="2014-09-06T05:09:04"/>
  </r>
  <r>
    <n v="3743"/>
    <x v="3738"/>
    <s v="I'm taking the Adventures of Huckleberry Finn puppet show down the Mississippi River!"/>
    <n v="2200"/>
    <n v="0"/>
    <x v="2"/>
    <x v="0"/>
    <s v="USD"/>
    <n v="1404406964"/>
    <x v="3743"/>
    <b v="0"/>
    <n v="0"/>
    <x v="1"/>
    <s v="theater/plays"/>
    <x v="50"/>
    <x v="121"/>
    <x v="1"/>
    <x v="6"/>
    <x v="3743"/>
    <d v="2014-07-03T17:02:44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x v="3744"/>
    <b v="0"/>
    <n v="0"/>
    <x v="1"/>
    <s v="theater/plays"/>
    <x v="50"/>
    <x v="121"/>
    <x v="1"/>
    <x v="6"/>
    <x v="3744"/>
    <d v="2014-07-05T03:59:00"/>
  </r>
  <r>
    <n v="3745"/>
    <x v="3740"/>
    <s v="Tyke wants to expand her puppet theater show to weekly online web shows and is looking for backers."/>
    <n v="100"/>
    <n v="10"/>
    <x v="2"/>
    <x v="0"/>
    <s v="USD"/>
    <n v="1407689102"/>
    <x v="3745"/>
    <b v="0"/>
    <n v="1"/>
    <x v="1"/>
    <s v="theater/plays"/>
    <x v="54"/>
    <x v="119"/>
    <x v="1"/>
    <x v="6"/>
    <x v="3745"/>
    <d v="2014-08-10T16:45:02"/>
  </r>
  <r>
    <n v="3746"/>
    <x v="3741"/>
    <s v="Generational curses CAN be broken...right?"/>
    <n v="8500"/>
    <n v="202"/>
    <x v="2"/>
    <x v="0"/>
    <s v="USD"/>
    <n v="1475918439"/>
    <x v="3746"/>
    <b v="0"/>
    <n v="1"/>
    <x v="1"/>
    <s v="theater/plays"/>
    <x v="53"/>
    <x v="2589"/>
    <x v="1"/>
    <x v="6"/>
    <x v="3746"/>
    <d v="2016-10-08T09:20:39"/>
  </r>
  <r>
    <n v="3747"/>
    <x v="3742"/>
    <s v="The world premiere of an astonishing new play by acclaimed writer Atiha Sen Gupta."/>
    <n v="2500"/>
    <n v="25"/>
    <x v="2"/>
    <x v="1"/>
    <s v="GBP"/>
    <n v="1436137140"/>
    <x v="3747"/>
    <b v="0"/>
    <n v="1"/>
    <x v="1"/>
    <s v="theater/plays"/>
    <x v="60"/>
    <x v="380"/>
    <x v="1"/>
    <x v="6"/>
    <x v="3747"/>
    <d v="2015-07-05T22:59:00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x v="3748"/>
    <b v="0"/>
    <n v="52"/>
    <x v="0"/>
    <s v="theater/musical"/>
    <x v="3"/>
    <x v="2590"/>
    <x v="1"/>
    <x v="40"/>
    <x v="3748"/>
    <d v="2016-02-16T05:59:0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x v="3749"/>
    <b v="0"/>
    <n v="7"/>
    <x v="0"/>
    <s v="theater/musical"/>
    <x v="2"/>
    <x v="753"/>
    <x v="1"/>
    <x v="40"/>
    <x v="3749"/>
    <d v="2016-04-29T03:59:0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x v="3750"/>
    <b v="0"/>
    <n v="28"/>
    <x v="0"/>
    <s v="theater/musical"/>
    <x v="8"/>
    <x v="2591"/>
    <x v="1"/>
    <x v="40"/>
    <x v="3750"/>
    <d v="2015-02-10T07:59:0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x v="3751"/>
    <b v="0"/>
    <n v="11"/>
    <x v="0"/>
    <s v="theater/musical"/>
    <x v="18"/>
    <x v="2592"/>
    <x v="1"/>
    <x v="40"/>
    <x v="3751"/>
    <d v="2016-04-02T23:51:13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x v="3752"/>
    <b v="0"/>
    <n v="15"/>
    <x v="0"/>
    <s v="theater/musical"/>
    <x v="40"/>
    <x v="789"/>
    <x v="1"/>
    <x v="40"/>
    <x v="3752"/>
    <d v="2016-10-16T21:00:0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x v="3753"/>
    <b v="0"/>
    <n v="30"/>
    <x v="0"/>
    <s v="theater/musical"/>
    <x v="33"/>
    <x v="2593"/>
    <x v="1"/>
    <x v="40"/>
    <x v="3753"/>
    <d v="2015-06-03T00:00:0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x v="3754"/>
    <b v="0"/>
    <n v="27"/>
    <x v="0"/>
    <s v="theater/musical"/>
    <x v="28"/>
    <x v="2594"/>
    <x v="1"/>
    <x v="40"/>
    <x v="3754"/>
    <d v="2014-07-26T04:59:0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x v="3755"/>
    <b v="0"/>
    <n v="28"/>
    <x v="0"/>
    <s v="theater/musical"/>
    <x v="22"/>
    <x v="2595"/>
    <x v="1"/>
    <x v="40"/>
    <x v="3755"/>
    <d v="2016-04-15T20:48:27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x v="3756"/>
    <b v="0"/>
    <n v="17"/>
    <x v="0"/>
    <s v="theater/musical"/>
    <x v="7"/>
    <x v="2596"/>
    <x v="1"/>
    <x v="40"/>
    <x v="3756"/>
    <d v="2014-06-11T19:33:18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x v="3757"/>
    <b v="0"/>
    <n v="50"/>
    <x v="0"/>
    <s v="theater/musical"/>
    <x v="15"/>
    <x v="2597"/>
    <x v="1"/>
    <x v="40"/>
    <x v="3757"/>
    <d v="2014-12-01T20:25:15"/>
  </r>
  <r>
    <n v="3758"/>
    <x v="3753"/>
    <s v="LUIGI'S LADIES: an original one-woman musical comedy"/>
    <n v="1500"/>
    <n v="1535"/>
    <x v="0"/>
    <x v="0"/>
    <s v="USD"/>
    <n v="1400475600"/>
    <x v="3758"/>
    <b v="0"/>
    <n v="26"/>
    <x v="0"/>
    <s v="theater/musical"/>
    <x v="21"/>
    <x v="1254"/>
    <x v="1"/>
    <x v="40"/>
    <x v="3758"/>
    <d v="2014-05-19T05:00:00"/>
  </r>
  <r>
    <n v="3759"/>
    <x v="3754"/>
    <s v="A production company specializing in small-scale musicals"/>
    <n v="4000"/>
    <n v="4409.7700000000004"/>
    <x v="0"/>
    <x v="0"/>
    <s v="USD"/>
    <n v="1440556553"/>
    <x v="3759"/>
    <b v="0"/>
    <n v="88"/>
    <x v="0"/>
    <s v="theater/musical"/>
    <x v="5"/>
    <x v="2598"/>
    <x v="1"/>
    <x v="40"/>
    <x v="3759"/>
    <d v="2015-08-26T02:35:53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x v="3760"/>
    <b v="0"/>
    <n v="91"/>
    <x v="0"/>
    <s v="theater/musical"/>
    <x v="7"/>
    <x v="2599"/>
    <x v="1"/>
    <x v="40"/>
    <x v="3760"/>
    <d v="2014-05-05T12:36:26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x v="3761"/>
    <b v="0"/>
    <n v="3"/>
    <x v="0"/>
    <s v="theater/musical"/>
    <x v="8"/>
    <x v="2600"/>
    <x v="1"/>
    <x v="40"/>
    <x v="3761"/>
    <d v="2015-08-10T23:00:0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x v="3762"/>
    <b v="0"/>
    <n v="28"/>
    <x v="0"/>
    <s v="theater/musical"/>
    <x v="6"/>
    <x v="2601"/>
    <x v="1"/>
    <x v="40"/>
    <x v="3762"/>
    <d v="2015-08-02T19:31:29"/>
  </r>
  <r>
    <n v="3763"/>
    <x v="3758"/>
    <s v="A musical about two guys writing a musical about...two guys writing a musical."/>
    <n v="5000"/>
    <n v="5000"/>
    <x v="0"/>
    <x v="0"/>
    <s v="USD"/>
    <n v="1427907626"/>
    <x v="3763"/>
    <b v="0"/>
    <n v="77"/>
    <x v="0"/>
    <s v="theater/musical"/>
    <x v="8"/>
    <x v="2602"/>
    <x v="1"/>
    <x v="40"/>
    <x v="3763"/>
    <d v="2015-04-01T17:00:26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x v="3764"/>
    <b v="0"/>
    <n v="27"/>
    <x v="0"/>
    <s v="theater/musical"/>
    <x v="8"/>
    <x v="2480"/>
    <x v="1"/>
    <x v="40"/>
    <x v="3764"/>
    <d v="2016-05-29T00:36:0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x v="3765"/>
    <b v="0"/>
    <n v="107"/>
    <x v="0"/>
    <s v="theater/musical"/>
    <x v="40"/>
    <x v="2603"/>
    <x v="1"/>
    <x v="40"/>
    <x v="3765"/>
    <d v="2014-07-30T18:38:02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x v="3766"/>
    <b v="0"/>
    <n v="96"/>
    <x v="0"/>
    <s v="theater/musical"/>
    <x v="33"/>
    <x v="2604"/>
    <x v="1"/>
    <x v="40"/>
    <x v="3766"/>
    <d v="2014-07-03T04:00:45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x v="3767"/>
    <b v="0"/>
    <n v="56"/>
    <x v="0"/>
    <s v="theater/musical"/>
    <x v="16"/>
    <x v="645"/>
    <x v="1"/>
    <x v="40"/>
    <x v="3767"/>
    <d v="2015-03-01T04:59:0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x v="3768"/>
    <b v="0"/>
    <n v="58"/>
    <x v="0"/>
    <s v="theater/musical"/>
    <x v="29"/>
    <x v="2605"/>
    <x v="1"/>
    <x v="40"/>
    <x v="3768"/>
    <d v="2014-06-12T17:28:1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x v="3769"/>
    <b v="0"/>
    <n v="15"/>
    <x v="0"/>
    <s v="theater/musical"/>
    <x v="8"/>
    <x v="2606"/>
    <x v="1"/>
    <x v="40"/>
    <x v="3769"/>
    <d v="2016-04-15T14:21:19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x v="3770"/>
    <b v="0"/>
    <n v="20"/>
    <x v="0"/>
    <s v="theater/musical"/>
    <x v="8"/>
    <x v="101"/>
    <x v="1"/>
    <x v="40"/>
    <x v="3770"/>
    <d v="2015-06-13T22:20:10"/>
  </r>
  <r>
    <n v="3771"/>
    <x v="3766"/>
    <s v="I would like to make a demo recording of six songs from COME OUT SWINGIN'!"/>
    <n v="1000"/>
    <n v="1460"/>
    <x v="0"/>
    <x v="0"/>
    <s v="USD"/>
    <n v="1463529600"/>
    <x v="3771"/>
    <b v="0"/>
    <n v="38"/>
    <x v="0"/>
    <s v="theater/musical"/>
    <x v="91"/>
    <x v="2607"/>
    <x v="1"/>
    <x v="40"/>
    <x v="3771"/>
    <d v="2016-05-18T00:00:0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x v="3772"/>
    <b v="0"/>
    <n v="33"/>
    <x v="0"/>
    <s v="theater/musical"/>
    <x v="5"/>
    <x v="2608"/>
    <x v="1"/>
    <x v="40"/>
    <x v="3772"/>
    <d v="2016-11-29T06:00:00"/>
  </r>
  <r>
    <n v="3773"/>
    <x v="3768"/>
    <s v="A dramatic hip-hopera, inspired from monologues written by the performers."/>
    <n v="5000"/>
    <n v="5410"/>
    <x v="0"/>
    <x v="0"/>
    <s v="USD"/>
    <n v="1479175680"/>
    <x v="3773"/>
    <b v="0"/>
    <n v="57"/>
    <x v="0"/>
    <s v="theater/musical"/>
    <x v="29"/>
    <x v="2609"/>
    <x v="1"/>
    <x v="40"/>
    <x v="3773"/>
    <d v="2016-11-15T02:08:0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x v="3774"/>
    <b v="0"/>
    <n v="25"/>
    <x v="0"/>
    <s v="theater/musical"/>
    <x v="8"/>
    <x v="101"/>
    <x v="1"/>
    <x v="40"/>
    <x v="3774"/>
    <d v="2015-04-09T19:00:55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x v="3775"/>
    <b v="0"/>
    <n v="14"/>
    <x v="0"/>
    <s v="theater/musical"/>
    <x v="8"/>
    <x v="1451"/>
    <x v="1"/>
    <x v="40"/>
    <x v="3775"/>
    <d v="2015-04-09T04:00:0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x v="3776"/>
    <b v="0"/>
    <n v="94"/>
    <x v="0"/>
    <s v="theater/musical"/>
    <x v="13"/>
    <x v="2610"/>
    <x v="1"/>
    <x v="40"/>
    <x v="3776"/>
    <d v="2014-08-01T01:00:0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x v="3777"/>
    <b v="0"/>
    <n v="59"/>
    <x v="0"/>
    <s v="theater/musical"/>
    <x v="1"/>
    <x v="1129"/>
    <x v="1"/>
    <x v="40"/>
    <x v="3777"/>
    <d v="2014-09-27T04:00:00"/>
  </r>
  <r>
    <n v="3778"/>
    <x v="3773"/>
    <s v="Sponsor an AVENUE Q puppet for The Barn Players April 2015 production."/>
    <n v="2400"/>
    <n v="2521"/>
    <x v="0"/>
    <x v="0"/>
    <s v="USD"/>
    <n v="1423942780"/>
    <x v="3778"/>
    <b v="0"/>
    <n v="36"/>
    <x v="0"/>
    <s v="theater/musical"/>
    <x v="2"/>
    <x v="2611"/>
    <x v="1"/>
    <x v="40"/>
    <x v="3778"/>
    <d v="2015-02-14T19:39:40"/>
  </r>
  <r>
    <n v="3779"/>
    <x v="3774"/>
    <s v="A fresh, re-telling of the Jesus story for a new generation."/>
    <n v="15000"/>
    <n v="15597"/>
    <x v="0"/>
    <x v="0"/>
    <s v="USD"/>
    <n v="1459010340"/>
    <x v="3779"/>
    <b v="0"/>
    <n v="115"/>
    <x v="0"/>
    <s v="theater/musical"/>
    <x v="3"/>
    <x v="938"/>
    <x v="1"/>
    <x v="40"/>
    <x v="3779"/>
    <d v="2016-03-26T16:39:0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x v="3780"/>
    <b v="0"/>
    <n v="30"/>
    <x v="0"/>
    <s v="theater/musical"/>
    <x v="28"/>
    <x v="101"/>
    <x v="1"/>
    <x v="40"/>
    <x v="3780"/>
    <d v="2015-07-13T20:06:0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x v="3781"/>
    <b v="0"/>
    <n v="52"/>
    <x v="0"/>
    <s v="theater/musical"/>
    <x v="5"/>
    <x v="2612"/>
    <x v="1"/>
    <x v="40"/>
    <x v="3781"/>
    <d v="2014-09-08T21:11:25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x v="3782"/>
    <b v="0"/>
    <n v="27"/>
    <x v="0"/>
    <s v="theater/musical"/>
    <x v="21"/>
    <x v="2613"/>
    <x v="1"/>
    <x v="40"/>
    <x v="3782"/>
    <d v="2016-07-24T23:00:0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x v="3783"/>
    <b v="0"/>
    <n v="24"/>
    <x v="0"/>
    <s v="theater/musical"/>
    <x v="32"/>
    <x v="2614"/>
    <x v="1"/>
    <x v="40"/>
    <x v="3783"/>
    <d v="2016-03-15T16:00:0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x v="3784"/>
    <b v="0"/>
    <n v="10"/>
    <x v="0"/>
    <s v="theater/musical"/>
    <x v="41"/>
    <x v="2615"/>
    <x v="1"/>
    <x v="40"/>
    <x v="3784"/>
    <d v="2016-07-10T23:32:12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x v="3785"/>
    <b v="0"/>
    <n v="30"/>
    <x v="0"/>
    <s v="theater/musical"/>
    <x v="298"/>
    <x v="965"/>
    <x v="1"/>
    <x v="40"/>
    <x v="3785"/>
    <d v="2016-08-02T10:03:0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x v="3786"/>
    <b v="0"/>
    <n v="71"/>
    <x v="0"/>
    <s v="theater/musical"/>
    <x v="38"/>
    <x v="2616"/>
    <x v="1"/>
    <x v="40"/>
    <x v="3786"/>
    <d v="2016-05-27T00:54:35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x v="3787"/>
    <b v="0"/>
    <n v="10"/>
    <x v="0"/>
    <s v="theater/musical"/>
    <x v="8"/>
    <x v="2617"/>
    <x v="1"/>
    <x v="40"/>
    <x v="3787"/>
    <d v="2015-07-11T03:59:0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x v="3788"/>
    <b v="0"/>
    <n v="1"/>
    <x v="1"/>
    <s v="theater/musical"/>
    <x v="60"/>
    <x v="130"/>
    <x v="1"/>
    <x v="40"/>
    <x v="3788"/>
    <d v="2015-12-23T16:18:0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x v="3789"/>
    <b v="0"/>
    <n v="4"/>
    <x v="1"/>
    <s v="theater/musical"/>
    <x v="56"/>
    <x v="2005"/>
    <x v="1"/>
    <x v="40"/>
    <x v="3789"/>
    <d v="2015-06-15T19:10:18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x v="3790"/>
    <b v="0"/>
    <n v="0"/>
    <x v="1"/>
    <s v="theater/musical"/>
    <x v="50"/>
    <x v="121"/>
    <x v="1"/>
    <x v="40"/>
    <x v="3790"/>
    <d v="2016-11-22T17:00:23"/>
  </r>
  <r>
    <n v="3791"/>
    <x v="3786"/>
    <s v="Spin! is an original musical comedy-drama presented by Blue Palm Productions."/>
    <n v="1500"/>
    <n v="0"/>
    <x v="2"/>
    <x v="0"/>
    <s v="USD"/>
    <n v="1404664592"/>
    <x v="3791"/>
    <b v="0"/>
    <n v="0"/>
    <x v="1"/>
    <s v="theater/musical"/>
    <x v="50"/>
    <x v="121"/>
    <x v="1"/>
    <x v="40"/>
    <x v="3791"/>
    <d v="2014-07-06T16:36:32"/>
  </r>
  <r>
    <n v="3792"/>
    <x v="3787"/>
    <s v="A cultural and historic journey through Puerto Rico's music and dance!"/>
    <n v="12500"/>
    <n v="35"/>
    <x v="2"/>
    <x v="0"/>
    <s v="USD"/>
    <n v="1436957022"/>
    <x v="3792"/>
    <b v="0"/>
    <n v="2"/>
    <x v="1"/>
    <s v="theater/musical"/>
    <x v="50"/>
    <x v="827"/>
    <x v="1"/>
    <x v="40"/>
    <x v="3792"/>
    <d v="2015-07-15T10:43:42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x v="3793"/>
    <b v="0"/>
    <n v="24"/>
    <x v="1"/>
    <s v="theater/musical"/>
    <x v="64"/>
    <x v="2618"/>
    <x v="1"/>
    <x v="40"/>
    <x v="3793"/>
    <d v="2014-12-16T22:32:09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x v="3794"/>
    <b v="0"/>
    <n v="1"/>
    <x v="1"/>
    <s v="theater/musical"/>
    <x v="60"/>
    <x v="73"/>
    <x v="1"/>
    <x v="40"/>
    <x v="3794"/>
    <d v="2015-06-07T13:55:54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x v="3795"/>
    <b v="0"/>
    <n v="2"/>
    <x v="1"/>
    <s v="theater/musical"/>
    <x v="53"/>
    <x v="144"/>
    <x v="1"/>
    <x v="40"/>
    <x v="3795"/>
    <d v="2015-08-28T22:30:0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x v="3796"/>
    <b v="0"/>
    <n v="1"/>
    <x v="1"/>
    <s v="theater/musical"/>
    <x v="50"/>
    <x v="120"/>
    <x v="1"/>
    <x v="40"/>
    <x v="3796"/>
    <d v="2017-01-14T00:42:36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x v="3797"/>
    <b v="0"/>
    <n v="37"/>
    <x v="1"/>
    <s v="theater/musical"/>
    <x v="369"/>
    <x v="2619"/>
    <x v="1"/>
    <x v="40"/>
    <x v="3797"/>
    <d v="2015-04-20T21:09:25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x v="3798"/>
    <b v="0"/>
    <n v="5"/>
    <x v="1"/>
    <s v="theater/musical"/>
    <x v="60"/>
    <x v="1491"/>
    <x v="1"/>
    <x v="40"/>
    <x v="3798"/>
    <d v="2014-08-10T17:20:48"/>
  </r>
  <r>
    <n v="3799"/>
    <x v="3794"/>
    <s v="An original musical on it's way to the stage in Minneapolis, MN. Feel free to ask any questions."/>
    <n v="10000"/>
    <n v="402"/>
    <x v="2"/>
    <x v="0"/>
    <s v="USD"/>
    <n v="1457734843"/>
    <x v="3799"/>
    <b v="0"/>
    <n v="4"/>
    <x v="1"/>
    <s v="theater/musical"/>
    <x v="65"/>
    <x v="965"/>
    <x v="1"/>
    <x v="40"/>
    <x v="3799"/>
    <d v="2016-03-11T22:20:43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x v="3800"/>
    <b v="0"/>
    <n v="16"/>
    <x v="1"/>
    <s v="theater/musical"/>
    <x v="65"/>
    <x v="2620"/>
    <x v="1"/>
    <x v="40"/>
    <x v="3800"/>
    <d v="2015-01-11T04:59:0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x v="3801"/>
    <b v="0"/>
    <n v="9"/>
    <x v="1"/>
    <s v="theater/musical"/>
    <x v="114"/>
    <x v="2621"/>
    <x v="1"/>
    <x v="40"/>
    <x v="3801"/>
    <d v="2015-01-02T16:13:36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x v="3802"/>
    <b v="0"/>
    <n v="0"/>
    <x v="1"/>
    <s v="theater/musical"/>
    <x v="50"/>
    <x v="121"/>
    <x v="1"/>
    <x v="40"/>
    <x v="3802"/>
    <d v="2015-10-22T03:01:46"/>
  </r>
  <r>
    <n v="3803"/>
    <x v="3798"/>
    <s v="A fully orchestrated concept album of Benjamin Button the Musical!"/>
    <n v="12000"/>
    <n v="2358"/>
    <x v="2"/>
    <x v="0"/>
    <s v="USD"/>
    <n v="1457133568"/>
    <x v="3803"/>
    <b v="0"/>
    <n v="40"/>
    <x v="1"/>
    <s v="theater/musical"/>
    <x v="68"/>
    <x v="2382"/>
    <x v="1"/>
    <x v="40"/>
    <x v="3803"/>
    <d v="2016-03-04T23:19:28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x v="3804"/>
    <b v="0"/>
    <n v="0"/>
    <x v="1"/>
    <s v="theater/musical"/>
    <x v="50"/>
    <x v="121"/>
    <x v="1"/>
    <x v="40"/>
    <x v="3804"/>
    <d v="2016-07-31T07:00:0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x v="3805"/>
    <b v="0"/>
    <n v="2"/>
    <x v="1"/>
    <s v="theater/musical"/>
    <x v="50"/>
    <x v="1720"/>
    <x v="1"/>
    <x v="40"/>
    <x v="3805"/>
    <d v="2014-09-27T21:17:2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x v="3806"/>
    <b v="0"/>
    <n v="1"/>
    <x v="1"/>
    <s v="theater/musical"/>
    <x v="50"/>
    <x v="144"/>
    <x v="1"/>
    <x v="40"/>
    <x v="3806"/>
    <d v="2014-06-29T06:13:01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x v="3807"/>
    <b v="0"/>
    <n v="9"/>
    <x v="1"/>
    <s v="theater/musical"/>
    <x v="75"/>
    <x v="2622"/>
    <x v="1"/>
    <x v="40"/>
    <x v="3807"/>
    <d v="2015-04-03T21:48:59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x v="3808"/>
    <b v="0"/>
    <n v="24"/>
    <x v="0"/>
    <s v="theater/plays"/>
    <x v="8"/>
    <x v="683"/>
    <x v="1"/>
    <x v="6"/>
    <x v="3808"/>
    <d v="2015-04-25T09:53:39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x v="3809"/>
    <b v="0"/>
    <n v="38"/>
    <x v="0"/>
    <s v="theater/plays"/>
    <x v="7"/>
    <x v="1316"/>
    <x v="1"/>
    <x v="6"/>
    <x v="3809"/>
    <d v="2014-07-30T23:00:00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x v="3810"/>
    <b v="0"/>
    <n v="26"/>
    <x v="0"/>
    <s v="theater/plays"/>
    <x v="108"/>
    <x v="2623"/>
    <x v="1"/>
    <x v="6"/>
    <x v="3810"/>
    <d v="2015-03-21T19:22:38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x v="3811"/>
    <b v="0"/>
    <n v="19"/>
    <x v="0"/>
    <s v="theater/plays"/>
    <x v="370"/>
    <x v="794"/>
    <x v="1"/>
    <x v="6"/>
    <x v="3811"/>
    <d v="2016-05-31T11:00:00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x v="3812"/>
    <b v="0"/>
    <n v="11"/>
    <x v="0"/>
    <s v="theater/plays"/>
    <x v="5"/>
    <x v="2624"/>
    <x v="1"/>
    <x v="6"/>
    <x v="3812"/>
    <d v="2015-06-01T03:59:00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x v="3813"/>
    <b v="0"/>
    <n v="27"/>
    <x v="0"/>
    <s v="theater/plays"/>
    <x v="7"/>
    <x v="2625"/>
    <x v="1"/>
    <x v="6"/>
    <x v="3813"/>
    <d v="2016-06-14T21:43:00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x v="3814"/>
    <b v="0"/>
    <n v="34"/>
    <x v="0"/>
    <s v="theater/plays"/>
    <x v="49"/>
    <x v="2626"/>
    <x v="1"/>
    <x v="6"/>
    <x v="3814"/>
    <d v="2015-04-01T03:59:00"/>
  </r>
  <r>
    <n v="3815"/>
    <x v="3810"/>
    <s v="Come and help us make the Canterbury Shakespeare Festival a reality"/>
    <n v="1000"/>
    <n v="1000.01"/>
    <x v="0"/>
    <x v="1"/>
    <s v="GBP"/>
    <n v="1440111600"/>
    <x v="3815"/>
    <b v="0"/>
    <n v="20"/>
    <x v="0"/>
    <s v="theater/plays"/>
    <x v="8"/>
    <x v="73"/>
    <x v="1"/>
    <x v="6"/>
    <x v="3815"/>
    <d v="2015-08-20T23:00:00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x v="3816"/>
    <b v="0"/>
    <n v="37"/>
    <x v="0"/>
    <s v="theater/plays"/>
    <x v="17"/>
    <x v="2627"/>
    <x v="1"/>
    <x v="6"/>
    <x v="3816"/>
    <d v="2014-07-17T16:33:43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x v="3817"/>
    <b v="0"/>
    <n v="20"/>
    <x v="0"/>
    <s v="theater/plays"/>
    <x v="13"/>
    <x v="2628"/>
    <x v="1"/>
    <x v="6"/>
    <x v="3817"/>
    <d v="2015-10-24T03:59:00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x v="3818"/>
    <b v="0"/>
    <n v="10"/>
    <x v="0"/>
    <s v="theater/plays"/>
    <x v="371"/>
    <x v="2629"/>
    <x v="1"/>
    <x v="6"/>
    <x v="3818"/>
    <d v="2015-03-12T19:13:02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x v="3819"/>
    <b v="0"/>
    <n v="26"/>
    <x v="0"/>
    <s v="theater/plays"/>
    <x v="6"/>
    <x v="2630"/>
    <x v="1"/>
    <x v="6"/>
    <x v="3819"/>
    <d v="2015-07-17T21:02:00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x v="3820"/>
    <b v="0"/>
    <n v="20"/>
    <x v="0"/>
    <s v="theater/plays"/>
    <x v="1"/>
    <x v="1615"/>
    <x v="1"/>
    <x v="6"/>
    <x v="3820"/>
    <d v="2015-07-05T15:38:37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x v="3821"/>
    <b v="0"/>
    <n v="46"/>
    <x v="0"/>
    <s v="theater/plays"/>
    <x v="2"/>
    <x v="2631"/>
    <x v="1"/>
    <x v="6"/>
    <x v="3821"/>
    <d v="2016-01-04T04:20:07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x v="3822"/>
    <b v="0"/>
    <n v="76"/>
    <x v="0"/>
    <s v="theater/plays"/>
    <x v="5"/>
    <x v="2632"/>
    <x v="1"/>
    <x v="6"/>
    <x v="3822"/>
    <d v="2016-01-19T22:59:00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x v="3823"/>
    <b v="0"/>
    <n v="41"/>
    <x v="0"/>
    <s v="theater/plays"/>
    <x v="6"/>
    <x v="1622"/>
    <x v="1"/>
    <x v="6"/>
    <x v="3823"/>
    <d v="2015-07-20T03:59:00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x v="3824"/>
    <b v="0"/>
    <n v="7"/>
    <x v="0"/>
    <s v="theater/plays"/>
    <x v="29"/>
    <x v="2633"/>
    <x v="1"/>
    <x v="6"/>
    <x v="3824"/>
    <d v="2016-08-01T13:41:00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x v="3825"/>
    <b v="0"/>
    <n v="49"/>
    <x v="0"/>
    <s v="theater/plays"/>
    <x v="2"/>
    <x v="2634"/>
    <x v="1"/>
    <x v="6"/>
    <x v="3825"/>
    <d v="2015-06-17T01:40:14"/>
  </r>
  <r>
    <n v="3826"/>
    <x v="3821"/>
    <s v="This is the story about the Westons. One family who live with mental illness on a daily basis."/>
    <n v="600"/>
    <n v="715"/>
    <x v="0"/>
    <x v="1"/>
    <s v="GBP"/>
    <n v="1430993394"/>
    <x v="3826"/>
    <b v="0"/>
    <n v="26"/>
    <x v="0"/>
    <s v="theater/plays"/>
    <x v="17"/>
    <x v="440"/>
    <x v="1"/>
    <x v="6"/>
    <x v="3826"/>
    <d v="2015-05-07T10:09:54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x v="3827"/>
    <b v="0"/>
    <n v="65"/>
    <x v="0"/>
    <s v="theater/plays"/>
    <x v="42"/>
    <x v="2635"/>
    <x v="1"/>
    <x v="6"/>
    <x v="3827"/>
    <d v="2015-03-27T00:00:00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x v="3828"/>
    <b v="0"/>
    <n v="28"/>
    <x v="0"/>
    <s v="theater/plays"/>
    <x v="8"/>
    <x v="2636"/>
    <x v="1"/>
    <x v="6"/>
    <x v="3828"/>
    <d v="2014-12-31T13:39:47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x v="3829"/>
    <b v="0"/>
    <n v="8"/>
    <x v="0"/>
    <s v="theater/plays"/>
    <x v="8"/>
    <x v="2637"/>
    <x v="1"/>
    <x v="6"/>
    <x v="3829"/>
    <d v="2016-08-31T20:46:11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x v="3830"/>
    <b v="0"/>
    <n v="3"/>
    <x v="0"/>
    <s v="theater/plays"/>
    <x v="372"/>
    <x v="753"/>
    <x v="1"/>
    <x v="6"/>
    <x v="3830"/>
    <d v="2016-05-27T17:46:51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x v="3831"/>
    <b v="0"/>
    <n v="9"/>
    <x v="0"/>
    <s v="theater/plays"/>
    <x v="6"/>
    <x v="2638"/>
    <x v="1"/>
    <x v="6"/>
    <x v="3831"/>
    <d v="2014-11-05T21:22:25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x v="3832"/>
    <b v="0"/>
    <n v="9"/>
    <x v="0"/>
    <s v="theater/plays"/>
    <x v="2"/>
    <x v="2639"/>
    <x v="1"/>
    <x v="6"/>
    <x v="3832"/>
    <d v="2016-02-20T02:45:35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x v="3833"/>
    <b v="0"/>
    <n v="20"/>
    <x v="0"/>
    <s v="theater/plays"/>
    <x v="16"/>
    <x v="277"/>
    <x v="1"/>
    <x v="6"/>
    <x v="3833"/>
    <d v="2014-12-01T19:09:00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x v="3834"/>
    <b v="0"/>
    <n v="57"/>
    <x v="0"/>
    <s v="theater/plays"/>
    <x v="15"/>
    <x v="2640"/>
    <x v="1"/>
    <x v="6"/>
    <x v="3834"/>
    <d v="2015-06-18T10:41:07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x v="3835"/>
    <b v="0"/>
    <n v="8"/>
    <x v="0"/>
    <s v="theater/plays"/>
    <x v="12"/>
    <x v="375"/>
    <x v="1"/>
    <x v="6"/>
    <x v="3835"/>
    <d v="2016-04-21T22:36:48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x v="3836"/>
    <b v="0"/>
    <n v="14"/>
    <x v="0"/>
    <s v="theater/plays"/>
    <x v="40"/>
    <x v="2641"/>
    <x v="1"/>
    <x v="6"/>
    <x v="3836"/>
    <d v="2016-08-03T04:09:00"/>
  </r>
  <r>
    <n v="3837"/>
    <x v="3832"/>
    <s v="A high-flying French farce with the thrust of a well-tuned jet engine"/>
    <n v="2000"/>
    <n v="2042"/>
    <x v="0"/>
    <x v="1"/>
    <s v="GBP"/>
    <n v="1435947758"/>
    <x v="3837"/>
    <b v="0"/>
    <n v="17"/>
    <x v="0"/>
    <s v="theater/plays"/>
    <x v="21"/>
    <x v="2642"/>
    <x v="1"/>
    <x v="6"/>
    <x v="3837"/>
    <d v="2015-07-03T18:22:38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x v="3838"/>
    <b v="0"/>
    <n v="100"/>
    <x v="0"/>
    <s v="theater/plays"/>
    <x v="7"/>
    <x v="2643"/>
    <x v="1"/>
    <x v="6"/>
    <x v="3838"/>
    <d v="2015-05-22T17:03:29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x v="3839"/>
    <b v="0"/>
    <n v="32"/>
    <x v="0"/>
    <s v="theater/plays"/>
    <x v="7"/>
    <x v="2644"/>
    <x v="1"/>
    <x v="6"/>
    <x v="3839"/>
    <d v="2015-07-30T03:25:24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x v="3840"/>
    <b v="0"/>
    <n v="3"/>
    <x v="0"/>
    <s v="theater/plays"/>
    <x v="373"/>
    <x v="94"/>
    <x v="1"/>
    <x v="6"/>
    <x v="3840"/>
    <d v="2016-03-28T15:50:29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x v="3841"/>
    <b v="1"/>
    <n v="34"/>
    <x v="1"/>
    <s v="theater/plays"/>
    <x v="114"/>
    <x v="2645"/>
    <x v="1"/>
    <x v="6"/>
    <x v="3841"/>
    <d v="2014-07-20T18:51:27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x v="3842"/>
    <b v="1"/>
    <n v="23"/>
    <x v="1"/>
    <s v="theater/plays"/>
    <x v="66"/>
    <x v="2646"/>
    <x v="1"/>
    <x v="6"/>
    <x v="3842"/>
    <d v="2014-05-11T11:50:52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x v="3843"/>
    <b v="1"/>
    <n v="19"/>
    <x v="1"/>
    <s v="theater/plays"/>
    <x v="70"/>
    <x v="2647"/>
    <x v="1"/>
    <x v="6"/>
    <x v="3843"/>
    <d v="2014-06-01T01:44:24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x v="3844"/>
    <b v="1"/>
    <n v="50"/>
    <x v="1"/>
    <s v="theater/plays"/>
    <x v="139"/>
    <x v="2648"/>
    <x v="1"/>
    <x v="6"/>
    <x v="3844"/>
    <d v="2014-06-03T06:59:00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x v="3845"/>
    <b v="1"/>
    <n v="12"/>
    <x v="1"/>
    <s v="theater/plays"/>
    <x v="53"/>
    <x v="2649"/>
    <x v="1"/>
    <x v="6"/>
    <x v="3845"/>
    <d v="2015-10-01T15:02:54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x v="3846"/>
    <b v="1"/>
    <n v="8"/>
    <x v="1"/>
    <s v="theater/plays"/>
    <x v="56"/>
    <x v="2120"/>
    <x v="1"/>
    <x v="6"/>
    <x v="3846"/>
    <d v="2014-10-04T06:59:00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x v="3847"/>
    <b v="1"/>
    <n v="9"/>
    <x v="1"/>
    <s v="theater/plays"/>
    <x v="63"/>
    <x v="2650"/>
    <x v="1"/>
    <x v="6"/>
    <x v="3847"/>
    <d v="2015-07-19T05:23:11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x v="3848"/>
    <b v="1"/>
    <n v="43"/>
    <x v="1"/>
    <s v="theater/plays"/>
    <x v="63"/>
    <x v="2651"/>
    <x v="1"/>
    <x v="6"/>
    <x v="3848"/>
    <d v="2015-10-18T19:36:29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x v="3849"/>
    <b v="1"/>
    <n v="28"/>
    <x v="1"/>
    <s v="theater/plays"/>
    <x v="113"/>
    <x v="2652"/>
    <x v="1"/>
    <x v="6"/>
    <x v="3849"/>
    <d v="2015-06-11T18:24:44"/>
  </r>
  <r>
    <n v="3850"/>
    <x v="3845"/>
    <s v="V-Day is a global activist movement to end violence against women and girls."/>
    <n v="1000"/>
    <n v="38"/>
    <x v="2"/>
    <x v="0"/>
    <s v="USD"/>
    <n v="1420081143"/>
    <x v="3850"/>
    <b v="1"/>
    <n v="4"/>
    <x v="1"/>
    <s v="theater/plays"/>
    <x v="65"/>
    <x v="2653"/>
    <x v="1"/>
    <x v="6"/>
    <x v="3850"/>
    <d v="2015-01-01T02:59:03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x v="3851"/>
    <b v="1"/>
    <n v="24"/>
    <x v="1"/>
    <s v="theater/plays"/>
    <x v="122"/>
    <x v="2654"/>
    <x v="1"/>
    <x v="6"/>
    <x v="3851"/>
    <d v="2015-07-17T10:32:59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x v="3852"/>
    <b v="0"/>
    <n v="2"/>
    <x v="1"/>
    <s v="theater/plays"/>
    <x v="50"/>
    <x v="119"/>
    <x v="1"/>
    <x v="6"/>
    <x v="3852"/>
    <d v="2015-03-27T03:34:36"/>
  </r>
  <r>
    <n v="3853"/>
    <x v="3848"/>
    <s v="A dose of One-woman &quot;Dramedy&quot; to cure those daily blues is just what the doctor ordered!"/>
    <n v="100000"/>
    <n v="26"/>
    <x v="2"/>
    <x v="0"/>
    <s v="USD"/>
    <n v="1409602178"/>
    <x v="3853"/>
    <b v="0"/>
    <n v="2"/>
    <x v="1"/>
    <s v="theater/plays"/>
    <x v="50"/>
    <x v="31"/>
    <x v="1"/>
    <x v="6"/>
    <x v="3853"/>
    <d v="2014-09-01T20:09:38"/>
  </r>
  <r>
    <n v="3854"/>
    <x v="3849"/>
    <s v="A play dedicated to the 100th anniversary of the Armenian Genocide."/>
    <n v="11000"/>
    <n v="1788"/>
    <x v="2"/>
    <x v="0"/>
    <s v="USD"/>
    <n v="1431206058"/>
    <x v="3854"/>
    <b v="0"/>
    <n v="20"/>
    <x v="1"/>
    <s v="theater/plays"/>
    <x v="63"/>
    <x v="2655"/>
    <x v="1"/>
    <x v="6"/>
    <x v="3854"/>
    <d v="2015-05-09T21:14:18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x v="3855"/>
    <b v="0"/>
    <n v="1"/>
    <x v="1"/>
    <s v="theater/plays"/>
    <x v="56"/>
    <x v="380"/>
    <x v="1"/>
    <x v="6"/>
    <x v="3855"/>
    <d v="2015-03-26T22:17:51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x v="3856"/>
    <b v="0"/>
    <n v="1"/>
    <x v="1"/>
    <s v="theater/plays"/>
    <x v="50"/>
    <x v="120"/>
    <x v="1"/>
    <x v="6"/>
    <x v="3856"/>
    <d v="2015-03-08T16:50:03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x v="3857"/>
    <b v="0"/>
    <n v="4"/>
    <x v="1"/>
    <s v="theater/plays"/>
    <x v="62"/>
    <x v="177"/>
    <x v="1"/>
    <x v="6"/>
    <x v="3857"/>
    <d v="2014-08-01T17:12:00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x v="3858"/>
    <b v="0"/>
    <n v="1"/>
    <x v="1"/>
    <s v="theater/plays"/>
    <x v="53"/>
    <x v="119"/>
    <x v="1"/>
    <x v="6"/>
    <x v="3858"/>
    <d v="2015-05-22T21:00:00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x v="3859"/>
    <b v="0"/>
    <n v="1"/>
    <x v="1"/>
    <s v="theater/plays"/>
    <x v="50"/>
    <x v="120"/>
    <x v="1"/>
    <x v="6"/>
    <x v="3859"/>
    <d v="2014-06-25T21:00:00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x v="3860"/>
    <b v="0"/>
    <n v="13"/>
    <x v="1"/>
    <s v="theater/plays"/>
    <x v="82"/>
    <x v="2656"/>
    <x v="1"/>
    <x v="6"/>
    <x v="3860"/>
    <d v="2014-08-12T15:51:50"/>
  </r>
  <r>
    <n v="3861"/>
    <x v="3856"/>
    <s v="THE COMING OF THE LORD!"/>
    <n v="2000"/>
    <n v="100"/>
    <x v="2"/>
    <x v="0"/>
    <s v="USD"/>
    <n v="1415828820"/>
    <x v="3861"/>
    <b v="0"/>
    <n v="1"/>
    <x v="1"/>
    <s v="theater/plays"/>
    <x v="62"/>
    <x v="101"/>
    <x v="1"/>
    <x v="6"/>
    <x v="3861"/>
    <d v="2014-11-12T21:47:00"/>
  </r>
  <r>
    <n v="3862"/>
    <x v="3857"/>
    <s v="The hit immersive theatre experience of England comes to Corpus Christi!"/>
    <n v="7500"/>
    <n v="1"/>
    <x v="2"/>
    <x v="0"/>
    <s v="USD"/>
    <n v="1473699540"/>
    <x v="3862"/>
    <b v="0"/>
    <n v="1"/>
    <x v="1"/>
    <s v="theater/plays"/>
    <x v="50"/>
    <x v="120"/>
    <x v="1"/>
    <x v="6"/>
    <x v="3862"/>
    <d v="2016-09-12T16:59:00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x v="3863"/>
    <b v="0"/>
    <n v="0"/>
    <x v="1"/>
    <s v="theater/plays"/>
    <x v="50"/>
    <x v="121"/>
    <x v="1"/>
    <x v="6"/>
    <x v="3863"/>
    <d v="2015-11-05T16:11:45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x v="3864"/>
    <b v="0"/>
    <n v="3"/>
    <x v="1"/>
    <s v="theater/plays"/>
    <x v="60"/>
    <x v="135"/>
    <x v="1"/>
    <x v="6"/>
    <x v="3864"/>
    <d v="2015-11-17T22:24:14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x v="3865"/>
    <b v="0"/>
    <n v="14"/>
    <x v="1"/>
    <s v="theater/plays"/>
    <x v="117"/>
    <x v="2235"/>
    <x v="1"/>
    <x v="6"/>
    <x v="3865"/>
    <d v="2014-08-30T05:30:00"/>
  </r>
  <r>
    <n v="3866"/>
    <x v="3861"/>
    <s v="A funny, moving, witty piece about a girl, her oboe, and her dreams."/>
    <n v="2000"/>
    <n v="11"/>
    <x v="2"/>
    <x v="0"/>
    <s v="USD"/>
    <n v="1458703740"/>
    <x v="3866"/>
    <b v="0"/>
    <n v="2"/>
    <x v="1"/>
    <s v="theater/plays"/>
    <x v="60"/>
    <x v="148"/>
    <x v="1"/>
    <x v="6"/>
    <x v="3866"/>
    <d v="2016-03-23T03:29:00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x v="3867"/>
    <b v="0"/>
    <n v="5"/>
    <x v="1"/>
    <s v="theater/plays"/>
    <x v="55"/>
    <x v="2214"/>
    <x v="1"/>
    <x v="6"/>
    <x v="3867"/>
    <d v="2016-06-18T19:32:19"/>
  </r>
  <r>
    <n v="3868"/>
    <x v="3863"/>
    <s v="New collection of music by Scott Evan Davis!"/>
    <n v="5000"/>
    <n v="10"/>
    <x v="1"/>
    <x v="1"/>
    <s v="GBP"/>
    <n v="1410191405"/>
    <x v="3868"/>
    <b v="0"/>
    <n v="1"/>
    <x v="1"/>
    <s v="theater/musical"/>
    <x v="50"/>
    <x v="119"/>
    <x v="1"/>
    <x v="40"/>
    <x v="3868"/>
    <d v="2014-09-08T15:50:05"/>
  </r>
  <r>
    <n v="3869"/>
    <x v="3864"/>
    <s v="A Musical about 3 women who pursue their Pleasure and end up finding themselves."/>
    <n v="13111"/>
    <n v="452"/>
    <x v="1"/>
    <x v="0"/>
    <s v="USD"/>
    <n v="1426302660"/>
    <x v="3869"/>
    <b v="0"/>
    <n v="15"/>
    <x v="1"/>
    <s v="theater/musical"/>
    <x v="56"/>
    <x v="882"/>
    <x v="1"/>
    <x v="40"/>
    <x v="3869"/>
    <d v="2015-03-14T03:11:0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x v="3870"/>
    <b v="0"/>
    <n v="10"/>
    <x v="1"/>
    <s v="theater/musical"/>
    <x v="77"/>
    <x v="1795"/>
    <x v="1"/>
    <x v="40"/>
    <x v="3870"/>
    <d v="2014-07-03T04:07:58"/>
  </r>
  <r>
    <n v="3871"/>
    <x v="3866"/>
    <s v="Our musical is finally ready to come to life, and we're raising funds to help make that happen!"/>
    <n v="1500"/>
    <n v="40"/>
    <x v="1"/>
    <x v="0"/>
    <s v="USD"/>
    <n v="1490809450"/>
    <x v="3871"/>
    <b v="0"/>
    <n v="3"/>
    <x v="1"/>
    <s v="theater/musical"/>
    <x v="56"/>
    <x v="140"/>
    <x v="1"/>
    <x v="40"/>
    <x v="3871"/>
    <d v="2017-03-29T17:44:1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x v="3872"/>
    <b v="0"/>
    <n v="0"/>
    <x v="1"/>
    <s v="theater/musical"/>
    <x v="50"/>
    <x v="121"/>
    <x v="1"/>
    <x v="40"/>
    <x v="3872"/>
    <d v="2015-08-14T03:29:56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x v="3873"/>
    <b v="0"/>
    <n v="0"/>
    <x v="1"/>
    <s v="theater/musical"/>
    <x v="50"/>
    <x v="121"/>
    <x v="1"/>
    <x v="40"/>
    <x v="3873"/>
    <d v="2015-10-08T16:42:15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x v="3874"/>
    <b v="0"/>
    <n v="0"/>
    <x v="1"/>
    <s v="theater/musical"/>
    <x v="50"/>
    <x v="121"/>
    <x v="1"/>
    <x v="40"/>
    <x v="3874"/>
    <d v="2015-01-24T01:00:0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x v="3875"/>
    <b v="0"/>
    <n v="0"/>
    <x v="1"/>
    <s v="theater/musical"/>
    <x v="50"/>
    <x v="121"/>
    <x v="1"/>
    <x v="40"/>
    <x v="3875"/>
    <d v="2016-09-03T10:00:0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x v="3876"/>
    <b v="0"/>
    <n v="46"/>
    <x v="1"/>
    <s v="theater/musical"/>
    <x v="226"/>
    <x v="2355"/>
    <x v="1"/>
    <x v="40"/>
    <x v="3876"/>
    <d v="2016-02-02T14:58:48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x v="3877"/>
    <b v="0"/>
    <n v="14"/>
    <x v="1"/>
    <s v="theater/musical"/>
    <x v="62"/>
    <x v="2657"/>
    <x v="1"/>
    <x v="40"/>
    <x v="3877"/>
    <d v="2016-12-08T16:15:52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x v="3878"/>
    <b v="0"/>
    <n v="1"/>
    <x v="1"/>
    <s v="theater/musical"/>
    <x v="50"/>
    <x v="119"/>
    <x v="1"/>
    <x v="40"/>
    <x v="3878"/>
    <d v="2015-06-30T03:59:0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x v="3879"/>
    <b v="0"/>
    <n v="0"/>
    <x v="1"/>
    <s v="theater/musical"/>
    <x v="50"/>
    <x v="121"/>
    <x v="1"/>
    <x v="40"/>
    <x v="3879"/>
    <d v="2015-01-25T20:39:56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x v="3880"/>
    <b v="0"/>
    <n v="17"/>
    <x v="1"/>
    <s v="theater/musical"/>
    <x v="55"/>
    <x v="350"/>
    <x v="1"/>
    <x v="40"/>
    <x v="3880"/>
    <d v="2014-07-30T23:00:00"/>
  </r>
  <r>
    <n v="3881"/>
    <x v="3876"/>
    <s v="A musical journey coming to the Blue Venue at the 2017 Orlando Fringe Festival!"/>
    <n v="500"/>
    <n v="25"/>
    <x v="1"/>
    <x v="0"/>
    <s v="USD"/>
    <n v="1487550399"/>
    <x v="3881"/>
    <b v="0"/>
    <n v="1"/>
    <x v="1"/>
    <s v="theater/musical"/>
    <x v="62"/>
    <x v="380"/>
    <x v="1"/>
    <x v="40"/>
    <x v="3881"/>
    <d v="2017-02-20T00:26:39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x v="3882"/>
    <b v="0"/>
    <n v="0"/>
    <x v="1"/>
    <s v="theater/musical"/>
    <x v="50"/>
    <x v="121"/>
    <x v="1"/>
    <x v="40"/>
    <x v="3882"/>
    <d v="2016-01-31T23:03:0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x v="3883"/>
    <b v="0"/>
    <n v="0"/>
    <x v="1"/>
    <s v="theater/musical"/>
    <x v="50"/>
    <x v="121"/>
    <x v="1"/>
    <x v="40"/>
    <x v="3883"/>
    <d v="2014-09-02T14:27:49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x v="3884"/>
    <b v="0"/>
    <n v="0"/>
    <x v="1"/>
    <s v="theater/musical"/>
    <x v="50"/>
    <x v="121"/>
    <x v="1"/>
    <x v="40"/>
    <x v="3884"/>
    <d v="2015-03-27T17:59:52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x v="3885"/>
    <b v="0"/>
    <n v="0"/>
    <x v="1"/>
    <s v="theater/musical"/>
    <x v="50"/>
    <x v="121"/>
    <x v="1"/>
    <x v="40"/>
    <x v="3885"/>
    <d v="2016-05-09T22:49:51"/>
  </r>
  <r>
    <n v="3886"/>
    <x v="3881"/>
    <n v="1"/>
    <n v="10000"/>
    <n v="0"/>
    <x v="1"/>
    <x v="2"/>
    <s v="AUD"/>
    <n v="1418275702"/>
    <x v="3886"/>
    <b v="0"/>
    <n v="0"/>
    <x v="1"/>
    <s v="theater/musical"/>
    <x v="50"/>
    <x v="121"/>
    <x v="1"/>
    <x v="40"/>
    <x v="3886"/>
    <d v="2014-12-11T05:28:22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x v="3887"/>
    <b v="0"/>
    <n v="2"/>
    <x v="1"/>
    <s v="theater/musical"/>
    <x v="53"/>
    <x v="827"/>
    <x v="1"/>
    <x v="40"/>
    <x v="3887"/>
    <d v="2015-05-01T22:00:0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x v="3888"/>
    <b v="0"/>
    <n v="14"/>
    <x v="1"/>
    <s v="theater/plays"/>
    <x v="117"/>
    <x v="2418"/>
    <x v="1"/>
    <x v="6"/>
    <x v="3888"/>
    <d v="2017-02-26T13:05:58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x v="3889"/>
    <b v="0"/>
    <n v="9"/>
    <x v="1"/>
    <s v="theater/plays"/>
    <x v="60"/>
    <x v="2658"/>
    <x v="1"/>
    <x v="6"/>
    <x v="3889"/>
    <d v="2015-01-04T23:26:00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x v="3890"/>
    <b v="0"/>
    <n v="8"/>
    <x v="1"/>
    <s v="theater/plays"/>
    <x v="123"/>
    <x v="2659"/>
    <x v="1"/>
    <x v="6"/>
    <x v="3890"/>
    <d v="2015-08-15T18:12:24"/>
  </r>
  <r>
    <n v="3891"/>
    <x v="3886"/>
    <s v="A comedy about a mime who dreams of becoming a stand up comedian."/>
    <n v="800"/>
    <n v="260"/>
    <x v="2"/>
    <x v="0"/>
    <s v="USD"/>
    <n v="1427086740"/>
    <x v="3891"/>
    <b v="0"/>
    <n v="7"/>
    <x v="1"/>
    <s v="theater/plays"/>
    <x v="69"/>
    <x v="2218"/>
    <x v="1"/>
    <x v="6"/>
    <x v="3891"/>
    <d v="2015-03-23T04:59:00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x v="3892"/>
    <b v="0"/>
    <n v="0"/>
    <x v="1"/>
    <s v="theater/plays"/>
    <x v="50"/>
    <x v="121"/>
    <x v="1"/>
    <x v="6"/>
    <x v="3892"/>
    <d v="2014-08-24T07:00:00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x v="3893"/>
    <b v="0"/>
    <n v="84"/>
    <x v="1"/>
    <s v="theater/plays"/>
    <x v="66"/>
    <x v="2660"/>
    <x v="1"/>
    <x v="6"/>
    <x v="3893"/>
    <d v="2014-07-01T06:00:00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x v="3894"/>
    <b v="0"/>
    <n v="11"/>
    <x v="1"/>
    <s v="theater/plays"/>
    <x v="56"/>
    <x v="1296"/>
    <x v="1"/>
    <x v="6"/>
    <x v="3894"/>
    <d v="2016-12-06T04:59:00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x v="3895"/>
    <b v="0"/>
    <n v="1"/>
    <x v="1"/>
    <s v="theater/plays"/>
    <x v="62"/>
    <x v="73"/>
    <x v="1"/>
    <x v="6"/>
    <x v="3895"/>
    <d v="2015-02-28T06:00:18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x v="3896"/>
    <b v="0"/>
    <n v="4"/>
    <x v="1"/>
    <s v="theater/plays"/>
    <x v="57"/>
    <x v="655"/>
    <x v="1"/>
    <x v="6"/>
    <x v="3896"/>
    <d v="2014-06-17T04:36:18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x v="3897"/>
    <b v="0"/>
    <n v="10"/>
    <x v="1"/>
    <s v="theater/plays"/>
    <x v="82"/>
    <x v="878"/>
    <x v="1"/>
    <x v="6"/>
    <x v="3897"/>
    <d v="2015-01-08T20:58:03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x v="3898"/>
    <b v="0"/>
    <n v="16"/>
    <x v="1"/>
    <s v="theater/plays"/>
    <x v="69"/>
    <x v="1302"/>
    <x v="1"/>
    <x v="6"/>
    <x v="3898"/>
    <d v="2015-08-17T16:00:00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x v="3899"/>
    <b v="0"/>
    <n v="2"/>
    <x v="1"/>
    <s v="theater/plays"/>
    <x v="60"/>
    <x v="368"/>
    <x v="1"/>
    <x v="6"/>
    <x v="3899"/>
    <d v="2014-08-12T18:36:01"/>
  </r>
  <r>
    <n v="3900"/>
    <x v="3895"/>
    <s v="HUB Theatre Group collaborates with local artists to present John Logan's RED to the community."/>
    <n v="2500"/>
    <n v="135"/>
    <x v="2"/>
    <x v="0"/>
    <s v="USD"/>
    <n v="1433988791"/>
    <x v="3900"/>
    <b v="0"/>
    <n v="5"/>
    <x v="1"/>
    <s v="theater/plays"/>
    <x v="62"/>
    <x v="2661"/>
    <x v="1"/>
    <x v="6"/>
    <x v="3900"/>
    <d v="2015-06-11T02:13:11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x v="3901"/>
    <b v="0"/>
    <n v="1"/>
    <x v="1"/>
    <s v="theater/plays"/>
    <x v="60"/>
    <x v="380"/>
    <x v="1"/>
    <x v="6"/>
    <x v="3901"/>
    <d v="2015-12-19T19:49:59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x v="3902"/>
    <b v="0"/>
    <n v="31"/>
    <x v="1"/>
    <s v="theater/plays"/>
    <x v="190"/>
    <x v="2662"/>
    <x v="1"/>
    <x v="6"/>
    <x v="3902"/>
    <d v="2016-11-14T12:14:02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x v="3903"/>
    <b v="0"/>
    <n v="0"/>
    <x v="1"/>
    <s v="theater/plays"/>
    <x v="50"/>
    <x v="121"/>
    <x v="1"/>
    <x v="6"/>
    <x v="3903"/>
    <d v="2015-08-14T19:38:00"/>
  </r>
  <r>
    <n v="3904"/>
    <x v="3899"/>
    <s v="A play that will cover 4000 years of black history."/>
    <n v="10000"/>
    <n v="3"/>
    <x v="2"/>
    <x v="0"/>
    <s v="USD"/>
    <n v="1429074240"/>
    <x v="3904"/>
    <b v="0"/>
    <n v="2"/>
    <x v="1"/>
    <s v="theater/plays"/>
    <x v="50"/>
    <x v="1720"/>
    <x v="1"/>
    <x v="6"/>
    <x v="3904"/>
    <d v="2015-04-15T05:04:00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x v="3905"/>
    <b v="0"/>
    <n v="7"/>
    <x v="1"/>
    <s v="theater/plays"/>
    <x v="81"/>
    <x v="2663"/>
    <x v="1"/>
    <x v="6"/>
    <x v="3905"/>
    <d v="2015-06-11T23:00:00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x v="3906"/>
    <b v="0"/>
    <n v="16"/>
    <x v="1"/>
    <s v="theater/plays"/>
    <x v="356"/>
    <x v="2664"/>
    <x v="1"/>
    <x v="6"/>
    <x v="3906"/>
    <d v="2015-06-26T13:25:00"/>
  </r>
  <r>
    <n v="3907"/>
    <x v="3902"/>
    <s v="Burqa&amp;Rifle dramatizes the  encounter between two women -- a vigilante and a convert to Islam."/>
    <n v="1000"/>
    <n v="153"/>
    <x v="2"/>
    <x v="0"/>
    <s v="USD"/>
    <n v="1414354080"/>
    <x v="3907"/>
    <b v="0"/>
    <n v="4"/>
    <x v="1"/>
    <s v="theater/plays"/>
    <x v="77"/>
    <x v="2665"/>
    <x v="1"/>
    <x v="6"/>
    <x v="3907"/>
    <d v="2014-10-26T20:08:00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x v="3908"/>
    <b v="0"/>
    <n v="4"/>
    <x v="1"/>
    <s v="theater/plays"/>
    <x v="114"/>
    <x v="1783"/>
    <x v="1"/>
    <x v="6"/>
    <x v="3908"/>
    <d v="2014-07-29T03:14:5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x v="3909"/>
    <b v="0"/>
    <n v="4"/>
    <x v="1"/>
    <s v="theater/plays"/>
    <x v="50"/>
    <x v="1178"/>
    <x v="1"/>
    <x v="6"/>
    <x v="3909"/>
    <d v="2014-09-11T08:37:22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x v="3910"/>
    <b v="0"/>
    <n v="3"/>
    <x v="1"/>
    <s v="theater/plays"/>
    <x v="56"/>
    <x v="2666"/>
    <x v="1"/>
    <x v="6"/>
    <x v="3910"/>
    <d v="2015-09-07T18:09:57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x v="3911"/>
    <b v="0"/>
    <n v="36"/>
    <x v="1"/>
    <s v="theater/plays"/>
    <x v="121"/>
    <x v="2417"/>
    <x v="1"/>
    <x v="6"/>
    <x v="3911"/>
    <d v="2014-11-26T20:29:37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x v="3912"/>
    <b v="0"/>
    <n v="1"/>
    <x v="1"/>
    <s v="theater/plays"/>
    <x v="50"/>
    <x v="120"/>
    <x v="1"/>
    <x v="6"/>
    <x v="3912"/>
    <d v="2015-04-25T04:35:00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x v="3913"/>
    <b v="0"/>
    <n v="7"/>
    <x v="1"/>
    <s v="theater/plays"/>
    <x v="54"/>
    <x v="2667"/>
    <x v="1"/>
    <x v="6"/>
    <x v="3913"/>
    <d v="2015-11-30T06:04:09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x v="3914"/>
    <b v="0"/>
    <n v="27"/>
    <x v="1"/>
    <s v="theater/plays"/>
    <x v="71"/>
    <x v="2274"/>
    <x v="1"/>
    <x v="6"/>
    <x v="3914"/>
    <d v="2015-05-10T22:59:00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x v="3915"/>
    <b v="0"/>
    <n v="1"/>
    <x v="1"/>
    <s v="theater/plays"/>
    <x v="50"/>
    <x v="144"/>
    <x v="1"/>
    <x v="6"/>
    <x v="3915"/>
    <d v="2016-06-01T23:38:29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x v="3916"/>
    <b v="0"/>
    <n v="0"/>
    <x v="1"/>
    <s v="theater/plays"/>
    <x v="50"/>
    <x v="121"/>
    <x v="1"/>
    <x v="6"/>
    <x v="3916"/>
    <d v="2016-06-03T11:19:12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x v="3917"/>
    <b v="0"/>
    <n v="1"/>
    <x v="1"/>
    <s v="theater/plays"/>
    <x v="50"/>
    <x v="119"/>
    <x v="1"/>
    <x v="6"/>
    <x v="3917"/>
    <d v="2014-09-11T12:39:21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x v="3918"/>
    <b v="0"/>
    <n v="3"/>
    <x v="1"/>
    <s v="theater/plays"/>
    <x v="50"/>
    <x v="375"/>
    <x v="1"/>
    <x v="6"/>
    <x v="3918"/>
    <d v="2014-08-04T16:00:00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x v="3919"/>
    <b v="0"/>
    <n v="3"/>
    <x v="1"/>
    <s v="theater/plays"/>
    <x v="53"/>
    <x v="179"/>
    <x v="1"/>
    <x v="6"/>
    <x v="3919"/>
    <d v="2016-01-18T00:00:00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x v="3920"/>
    <b v="0"/>
    <n v="3"/>
    <x v="1"/>
    <s v="theater/plays"/>
    <x v="62"/>
    <x v="817"/>
    <x v="1"/>
    <x v="6"/>
    <x v="3920"/>
    <d v="2016-11-13T10:17:40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x v="3921"/>
    <b v="0"/>
    <n v="0"/>
    <x v="1"/>
    <s v="theater/plays"/>
    <x v="50"/>
    <x v="121"/>
    <x v="1"/>
    <x v="6"/>
    <x v="3921"/>
    <d v="2014-10-26T18:00:00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x v="3922"/>
    <b v="0"/>
    <n v="6"/>
    <x v="1"/>
    <s v="theater/plays"/>
    <x v="59"/>
    <x v="2668"/>
    <x v="1"/>
    <x v="6"/>
    <x v="3922"/>
    <d v="2015-03-02T23:00:00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x v="3923"/>
    <b v="0"/>
    <n v="17"/>
    <x v="1"/>
    <s v="theater/plays"/>
    <x v="81"/>
    <x v="2669"/>
    <x v="1"/>
    <x v="6"/>
    <x v="3923"/>
    <d v="2015-04-09T23:31:11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x v="3924"/>
    <b v="0"/>
    <n v="40"/>
    <x v="1"/>
    <s v="theater/plays"/>
    <x v="77"/>
    <x v="1338"/>
    <x v="1"/>
    <x v="6"/>
    <x v="3924"/>
    <d v="2014-06-26T23:02:02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x v="3925"/>
    <b v="0"/>
    <n v="3"/>
    <x v="1"/>
    <s v="theater/plays"/>
    <x v="54"/>
    <x v="144"/>
    <x v="1"/>
    <x v="6"/>
    <x v="3925"/>
    <d v="2014-07-30T20:53:59"/>
  </r>
  <r>
    <n v="3926"/>
    <x v="3921"/>
    <s v="Producing syllabus-relevant theatre targeted to HSC students on the NSW Central Coast"/>
    <n v="5000"/>
    <n v="15"/>
    <x v="2"/>
    <x v="2"/>
    <s v="AUD"/>
    <n v="1419645748"/>
    <x v="3926"/>
    <b v="0"/>
    <n v="1"/>
    <x v="1"/>
    <s v="theater/plays"/>
    <x v="50"/>
    <x v="2"/>
    <x v="1"/>
    <x v="6"/>
    <x v="3926"/>
    <d v="2014-12-27T02:02:28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x v="3927"/>
    <b v="0"/>
    <n v="2"/>
    <x v="1"/>
    <s v="theater/plays"/>
    <x v="60"/>
    <x v="381"/>
    <x v="1"/>
    <x v="6"/>
    <x v="3927"/>
    <d v="2014-08-09T06:25:04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x v="3928"/>
    <b v="0"/>
    <n v="7"/>
    <x v="1"/>
    <s v="theater/plays"/>
    <x v="55"/>
    <x v="2670"/>
    <x v="1"/>
    <x v="6"/>
    <x v="3928"/>
    <d v="2015-10-16T04:59:00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x v="3929"/>
    <b v="0"/>
    <n v="14"/>
    <x v="1"/>
    <s v="theater/plays"/>
    <x v="53"/>
    <x v="2671"/>
    <x v="1"/>
    <x v="6"/>
    <x v="3929"/>
    <d v="2016-09-18T19:51:05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x v="3930"/>
    <b v="0"/>
    <n v="0"/>
    <x v="1"/>
    <s v="theater/plays"/>
    <x v="50"/>
    <x v="121"/>
    <x v="1"/>
    <x v="6"/>
    <x v="3930"/>
    <d v="2016-04-01T06:00:00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x v="3931"/>
    <b v="0"/>
    <n v="0"/>
    <x v="1"/>
    <s v="theater/plays"/>
    <x v="50"/>
    <x v="121"/>
    <x v="1"/>
    <x v="6"/>
    <x v="3931"/>
    <d v="2015-09-06T03:38:27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x v="3932"/>
    <b v="0"/>
    <n v="1"/>
    <x v="1"/>
    <s v="theater/plays"/>
    <x v="50"/>
    <x v="120"/>
    <x v="1"/>
    <x v="6"/>
    <x v="3932"/>
    <d v="2016-03-16T03:02:44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x v="3933"/>
    <b v="0"/>
    <n v="12"/>
    <x v="1"/>
    <s v="theater/plays"/>
    <x v="63"/>
    <x v="1466"/>
    <x v="1"/>
    <x v="6"/>
    <x v="3933"/>
    <d v="2016-07-17T00:43:00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x v="3934"/>
    <b v="0"/>
    <n v="12"/>
    <x v="1"/>
    <s v="theater/plays"/>
    <x v="57"/>
    <x v="2672"/>
    <x v="1"/>
    <x v="6"/>
    <x v="3934"/>
    <d v="2015-10-01T13:00:00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x v="3935"/>
    <b v="0"/>
    <n v="23"/>
    <x v="1"/>
    <s v="theater/plays"/>
    <x v="156"/>
    <x v="2213"/>
    <x v="1"/>
    <x v="6"/>
    <x v="3935"/>
    <d v="2015-10-04T15:45:4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x v="3936"/>
    <b v="0"/>
    <n v="0"/>
    <x v="1"/>
    <s v="theater/plays"/>
    <x v="50"/>
    <x v="121"/>
    <x v="1"/>
    <x v="6"/>
    <x v="3936"/>
    <d v="2016-12-01T07:18:40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x v="3937"/>
    <b v="0"/>
    <n v="10"/>
    <x v="1"/>
    <s v="theater/plays"/>
    <x v="374"/>
    <x v="2673"/>
    <x v="1"/>
    <x v="6"/>
    <x v="3937"/>
    <d v="2016-07-11T15:09:20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x v="3938"/>
    <b v="0"/>
    <n v="5"/>
    <x v="1"/>
    <s v="theater/plays"/>
    <x v="81"/>
    <x v="295"/>
    <x v="1"/>
    <x v="6"/>
    <x v="3938"/>
    <d v="2015-06-27T21:44:14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x v="3939"/>
    <b v="0"/>
    <n v="1"/>
    <x v="1"/>
    <s v="theater/plays"/>
    <x v="50"/>
    <x v="144"/>
    <x v="1"/>
    <x v="6"/>
    <x v="3939"/>
    <d v="2014-10-07T04:30:00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x v="3940"/>
    <b v="0"/>
    <n v="2"/>
    <x v="1"/>
    <s v="theater/plays"/>
    <x v="50"/>
    <x v="148"/>
    <x v="1"/>
    <x v="6"/>
    <x v="3940"/>
    <d v="2015-01-02T11:49:11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x v="3941"/>
    <b v="0"/>
    <n v="2"/>
    <x v="1"/>
    <s v="theater/plays"/>
    <x v="60"/>
    <x v="380"/>
    <x v="1"/>
    <x v="6"/>
    <x v="3941"/>
    <d v="2014-11-25T01:00:00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x v="3942"/>
    <b v="0"/>
    <n v="0"/>
    <x v="1"/>
    <s v="theater/plays"/>
    <x v="50"/>
    <x v="121"/>
    <x v="1"/>
    <x v="6"/>
    <x v="3942"/>
    <d v="2015-06-16T21:41:54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x v="3943"/>
    <b v="0"/>
    <n v="13"/>
    <x v="1"/>
    <s v="theater/plays"/>
    <x v="71"/>
    <x v="2674"/>
    <x v="1"/>
    <x v="6"/>
    <x v="3943"/>
    <d v="2015-11-02T16:50:00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x v="3944"/>
    <b v="0"/>
    <n v="0"/>
    <x v="1"/>
    <s v="theater/plays"/>
    <x v="50"/>
    <x v="121"/>
    <x v="1"/>
    <x v="6"/>
    <x v="3944"/>
    <d v="2015-08-27T15:54:35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x v="3945"/>
    <b v="0"/>
    <n v="1"/>
    <x v="1"/>
    <s v="theater/plays"/>
    <x v="50"/>
    <x v="144"/>
    <x v="1"/>
    <x v="6"/>
    <x v="3945"/>
    <d v="2015-05-15T19:14:28"/>
  </r>
  <r>
    <n v="3946"/>
    <x v="3941"/>
    <s v="Dr. Mecurio's is an original work of fantasy designed and written for the stage."/>
    <n v="6000"/>
    <n v="195"/>
    <x v="2"/>
    <x v="0"/>
    <s v="USD"/>
    <n v="1425110400"/>
    <x v="3946"/>
    <b v="0"/>
    <n v="5"/>
    <x v="1"/>
    <s v="theater/plays"/>
    <x v="56"/>
    <x v="492"/>
    <x v="1"/>
    <x v="6"/>
    <x v="3946"/>
    <d v="2015-02-28T08:00:00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x v="3947"/>
    <b v="0"/>
    <n v="2"/>
    <x v="1"/>
    <s v="theater/plays"/>
    <x v="56"/>
    <x v="470"/>
    <x v="1"/>
    <x v="6"/>
    <x v="3947"/>
    <d v="2016-10-02T03:25:44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x v="3948"/>
    <b v="0"/>
    <n v="0"/>
    <x v="1"/>
    <s v="theater/plays"/>
    <x v="50"/>
    <x v="121"/>
    <x v="1"/>
    <x v="6"/>
    <x v="3948"/>
    <d v="2014-09-07T07:48:43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x v="3949"/>
    <b v="0"/>
    <n v="32"/>
    <x v="1"/>
    <s v="theater/plays"/>
    <x v="63"/>
    <x v="2675"/>
    <x v="1"/>
    <x v="6"/>
    <x v="3949"/>
    <d v="2015-02-11T02:53:41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x v="3950"/>
    <b v="0"/>
    <n v="1"/>
    <x v="1"/>
    <s v="theater/plays"/>
    <x v="60"/>
    <x v="380"/>
    <x v="1"/>
    <x v="6"/>
    <x v="3950"/>
    <d v="2016-04-08T18:35:00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x v="3951"/>
    <b v="0"/>
    <n v="1"/>
    <x v="1"/>
    <s v="theater/plays"/>
    <x v="50"/>
    <x v="120"/>
    <x v="1"/>
    <x v="6"/>
    <x v="3951"/>
    <d v="2016-05-03T18:49:02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x v="3952"/>
    <b v="0"/>
    <n v="1"/>
    <x v="1"/>
    <s v="theater/plays"/>
    <x v="50"/>
    <x v="380"/>
    <x v="1"/>
    <x v="6"/>
    <x v="3952"/>
    <d v="2015-10-26T18:58:10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x v="3953"/>
    <b v="0"/>
    <n v="0"/>
    <x v="1"/>
    <s v="theater/plays"/>
    <x v="50"/>
    <x v="121"/>
    <x v="1"/>
    <x v="6"/>
    <x v="3953"/>
    <d v="2016-07-29T23:29:00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x v="3954"/>
    <b v="0"/>
    <n v="0"/>
    <x v="1"/>
    <s v="theater/plays"/>
    <x v="50"/>
    <x v="121"/>
    <x v="1"/>
    <x v="6"/>
    <x v="3954"/>
    <d v="2014-07-14T15:37:44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x v="3955"/>
    <b v="0"/>
    <n v="8"/>
    <x v="1"/>
    <s v="theater/plays"/>
    <x v="148"/>
    <x v="97"/>
    <x v="1"/>
    <x v="6"/>
    <x v="3955"/>
    <d v="2015-11-28T21:22:21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x v="3956"/>
    <b v="0"/>
    <n v="0"/>
    <x v="1"/>
    <s v="theater/plays"/>
    <x v="50"/>
    <x v="121"/>
    <x v="1"/>
    <x v="6"/>
    <x v="3956"/>
    <d v="2016-04-25T00:20:00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x v="3957"/>
    <b v="0"/>
    <n v="1"/>
    <x v="1"/>
    <s v="theater/plays"/>
    <x v="50"/>
    <x v="582"/>
    <x v="1"/>
    <x v="6"/>
    <x v="3957"/>
    <d v="2016-07-08T23:25:54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x v="3958"/>
    <b v="0"/>
    <n v="16"/>
    <x v="1"/>
    <s v="theater/plays"/>
    <x v="188"/>
    <x v="2676"/>
    <x v="1"/>
    <x v="6"/>
    <x v="3958"/>
    <d v="2014-08-02T14:00:00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x v="3959"/>
    <b v="0"/>
    <n v="12"/>
    <x v="1"/>
    <s v="theater/plays"/>
    <x v="148"/>
    <x v="821"/>
    <x v="1"/>
    <x v="6"/>
    <x v="3959"/>
    <d v="2014-09-28T18:55:5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x v="3960"/>
    <b v="0"/>
    <n v="4"/>
    <x v="1"/>
    <s v="theater/plays"/>
    <x v="53"/>
    <x v="784"/>
    <x v="1"/>
    <x v="6"/>
    <x v="3960"/>
    <d v="2016-01-03T20:17:3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x v="3961"/>
    <b v="0"/>
    <n v="2"/>
    <x v="1"/>
    <s v="theater/plays"/>
    <x v="50"/>
    <x v="678"/>
    <x v="1"/>
    <x v="6"/>
    <x v="3961"/>
    <d v="2014-05-08T21:23:30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x v="3962"/>
    <b v="0"/>
    <n v="3"/>
    <x v="1"/>
    <s v="theater/plays"/>
    <x v="56"/>
    <x v="2"/>
    <x v="1"/>
    <x v="6"/>
    <x v="3962"/>
    <d v="2015-11-28T14:54:54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x v="3963"/>
    <b v="0"/>
    <n v="0"/>
    <x v="1"/>
    <s v="theater/plays"/>
    <x v="50"/>
    <x v="121"/>
    <x v="1"/>
    <x v="6"/>
    <x v="3963"/>
    <d v="2015-11-18T04:41:57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x v="3964"/>
    <b v="0"/>
    <n v="3"/>
    <x v="1"/>
    <s v="theater/plays"/>
    <x v="52"/>
    <x v="823"/>
    <x v="1"/>
    <x v="6"/>
    <x v="3964"/>
    <d v="2015-04-19T16:19:4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x v="3965"/>
    <b v="0"/>
    <n v="4"/>
    <x v="1"/>
    <s v="theater/plays"/>
    <x v="51"/>
    <x v="367"/>
    <x v="1"/>
    <x v="6"/>
    <x v="3965"/>
    <d v="2016-04-14T04:39:40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x v="3966"/>
    <b v="0"/>
    <n v="2"/>
    <x v="1"/>
    <s v="theater/plays"/>
    <x v="60"/>
    <x v="377"/>
    <x v="1"/>
    <x v="6"/>
    <x v="3966"/>
    <d v="2014-07-24T02:59:00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x v="3967"/>
    <b v="0"/>
    <n v="10"/>
    <x v="1"/>
    <s v="theater/plays"/>
    <x v="148"/>
    <x v="2121"/>
    <x v="1"/>
    <x v="6"/>
    <x v="3967"/>
    <d v="2017-03-06T06:58:27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x v="3968"/>
    <b v="0"/>
    <n v="11"/>
    <x v="1"/>
    <s v="theater/plays"/>
    <x v="57"/>
    <x v="1447"/>
    <x v="1"/>
    <x v="6"/>
    <x v="3968"/>
    <d v="2016-05-22T19:34:33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x v="3969"/>
    <b v="0"/>
    <n v="6"/>
    <x v="1"/>
    <s v="theater/plays"/>
    <x v="113"/>
    <x v="2677"/>
    <x v="1"/>
    <x v="6"/>
    <x v="3969"/>
    <d v="2016-08-29T03:55:00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x v="3970"/>
    <b v="0"/>
    <n v="2"/>
    <x v="1"/>
    <s v="theater/plays"/>
    <x v="50"/>
    <x v="148"/>
    <x v="1"/>
    <x v="6"/>
    <x v="3970"/>
    <d v="2016-04-17T20:43:31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x v="3971"/>
    <b v="0"/>
    <n v="6"/>
    <x v="1"/>
    <s v="theater/plays"/>
    <x v="60"/>
    <x v="2678"/>
    <x v="1"/>
    <x v="6"/>
    <x v="3971"/>
    <d v="2014-07-21T12:52:06"/>
  </r>
  <r>
    <n v="3972"/>
    <x v="3967"/>
    <s v="We're a horror based theatre company in Oklahoma City beginning our first season of shows."/>
    <n v="1000"/>
    <n v="211"/>
    <x v="2"/>
    <x v="0"/>
    <s v="USD"/>
    <n v="1423186634"/>
    <x v="3972"/>
    <b v="0"/>
    <n v="8"/>
    <x v="1"/>
    <s v="theater/plays"/>
    <x v="70"/>
    <x v="2679"/>
    <x v="1"/>
    <x v="6"/>
    <x v="3972"/>
    <d v="2015-02-06T01:37:14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x v="3973"/>
    <b v="0"/>
    <n v="37"/>
    <x v="1"/>
    <s v="theater/plays"/>
    <x v="375"/>
    <x v="2680"/>
    <x v="1"/>
    <x v="6"/>
    <x v="3973"/>
    <d v="2016-05-09T04:00:00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x v="3974"/>
    <b v="0"/>
    <n v="11"/>
    <x v="1"/>
    <s v="theater/plays"/>
    <x v="188"/>
    <x v="2681"/>
    <x v="1"/>
    <x v="6"/>
    <x v="3974"/>
    <d v="2016-06-02T13:07:28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x v="3975"/>
    <b v="0"/>
    <n v="0"/>
    <x v="1"/>
    <s v="theater/plays"/>
    <x v="50"/>
    <x v="121"/>
    <x v="1"/>
    <x v="6"/>
    <x v="3975"/>
    <d v="2016-07-13T20:48:18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x v="3976"/>
    <b v="0"/>
    <n v="10"/>
    <x v="1"/>
    <s v="theater/plays"/>
    <x v="216"/>
    <x v="2682"/>
    <x v="1"/>
    <x v="6"/>
    <x v="3976"/>
    <d v="2014-08-01T07:00:00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x v="3977"/>
    <b v="0"/>
    <n v="6"/>
    <x v="1"/>
    <s v="theater/plays"/>
    <x v="60"/>
    <x v="2683"/>
    <x v="1"/>
    <x v="6"/>
    <x v="3977"/>
    <d v="2016-07-22T18:55:32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x v="3978"/>
    <b v="0"/>
    <n v="8"/>
    <x v="1"/>
    <s v="theater/plays"/>
    <x v="57"/>
    <x v="1261"/>
    <x v="1"/>
    <x v="6"/>
    <x v="3978"/>
    <d v="2015-01-31T15:25:53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x v="3979"/>
    <b v="0"/>
    <n v="6"/>
    <x v="1"/>
    <s v="theater/plays"/>
    <x v="53"/>
    <x v="1714"/>
    <x v="1"/>
    <x v="6"/>
    <x v="3979"/>
    <d v="2015-03-29T20:00:00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x v="3980"/>
    <b v="0"/>
    <n v="7"/>
    <x v="1"/>
    <s v="theater/plays"/>
    <x v="82"/>
    <x v="2641"/>
    <x v="1"/>
    <x v="6"/>
    <x v="3980"/>
    <d v="2014-07-05T14:22:27"/>
  </r>
  <r>
    <n v="3981"/>
    <x v="3357"/>
    <s v="A Theatrical Production Celebrating the Lebanese Culture and the Human Spirit in Time of War."/>
    <n v="30000"/>
    <n v="1225"/>
    <x v="2"/>
    <x v="0"/>
    <s v="USD"/>
    <n v="1468729149"/>
    <x v="3981"/>
    <b v="0"/>
    <n v="7"/>
    <x v="1"/>
    <s v="theater/plays"/>
    <x v="65"/>
    <x v="628"/>
    <x v="1"/>
    <x v="6"/>
    <x v="3981"/>
    <d v="2016-07-17T04:19:09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x v="3982"/>
    <b v="0"/>
    <n v="5"/>
    <x v="1"/>
    <s v="theater/plays"/>
    <x v="68"/>
    <x v="441"/>
    <x v="1"/>
    <x v="6"/>
    <x v="3982"/>
    <d v="2015-07-07T19:26:20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x v="3983"/>
    <b v="0"/>
    <n v="46"/>
    <x v="1"/>
    <s v="theater/plays"/>
    <x v="131"/>
    <x v="2684"/>
    <x v="1"/>
    <x v="6"/>
    <x v="3983"/>
    <d v="2014-05-20T06:59:00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x v="3984"/>
    <b v="0"/>
    <n v="10"/>
    <x v="1"/>
    <s v="theater/plays"/>
    <x v="52"/>
    <x v="2653"/>
    <x v="1"/>
    <x v="6"/>
    <x v="3984"/>
    <d v="2014-11-08T00:00:00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x v="3985"/>
    <b v="0"/>
    <n v="19"/>
    <x v="1"/>
    <s v="theater/plays"/>
    <x v="188"/>
    <x v="2685"/>
    <x v="1"/>
    <x v="6"/>
    <x v="3985"/>
    <d v="2016-02-20T21:05:00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x v="3986"/>
    <b v="0"/>
    <n v="13"/>
    <x v="1"/>
    <s v="theater/plays"/>
    <x v="54"/>
    <x v="2686"/>
    <x v="1"/>
    <x v="6"/>
    <x v="3986"/>
    <d v="2016-05-06T13:04:00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x v="3987"/>
    <b v="0"/>
    <n v="13"/>
    <x v="1"/>
    <s v="theater/plays"/>
    <x v="151"/>
    <x v="2687"/>
    <x v="1"/>
    <x v="6"/>
    <x v="3987"/>
    <d v="2014-05-16T22:11:30"/>
  </r>
  <r>
    <n v="3988"/>
    <x v="3982"/>
    <s v="An evening of of stories based both in myth and truth."/>
    <n v="1500"/>
    <n v="32"/>
    <x v="2"/>
    <x v="0"/>
    <s v="USD"/>
    <n v="1440813413"/>
    <x v="3988"/>
    <b v="0"/>
    <n v="4"/>
    <x v="1"/>
    <s v="theater/plays"/>
    <x v="53"/>
    <x v="1729"/>
    <x v="1"/>
    <x v="6"/>
    <x v="3988"/>
    <d v="2015-08-29T01:56:53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x v="3989"/>
    <b v="0"/>
    <n v="0"/>
    <x v="1"/>
    <s v="theater/plays"/>
    <x v="50"/>
    <x v="121"/>
    <x v="1"/>
    <x v="6"/>
    <x v="3989"/>
    <d v="2015-11-08T18:59:41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x v="3990"/>
    <b v="0"/>
    <n v="3"/>
    <x v="1"/>
    <s v="theater/plays"/>
    <x v="65"/>
    <x v="1534"/>
    <x v="1"/>
    <x v="6"/>
    <x v="3990"/>
    <d v="2016-03-02T16:08:13"/>
  </r>
  <r>
    <n v="3991"/>
    <x v="3985"/>
    <s v="North Texas first actor-driven theatre company needs your help"/>
    <n v="500"/>
    <n v="100"/>
    <x v="2"/>
    <x v="0"/>
    <s v="USD"/>
    <n v="1433086082"/>
    <x v="3991"/>
    <b v="0"/>
    <n v="1"/>
    <x v="1"/>
    <s v="theater/plays"/>
    <x v="68"/>
    <x v="101"/>
    <x v="1"/>
    <x v="6"/>
    <x v="3991"/>
    <d v="2015-05-31T15:28:02"/>
  </r>
  <r>
    <n v="3992"/>
    <x v="3986"/>
    <s v="A richly textured and intellectually powerful social commentary about family, community and America."/>
    <n v="10000"/>
    <n v="541"/>
    <x v="2"/>
    <x v="0"/>
    <s v="USD"/>
    <n v="1449876859"/>
    <x v="3992"/>
    <b v="0"/>
    <n v="9"/>
    <x v="1"/>
    <s v="theater/plays"/>
    <x v="62"/>
    <x v="2688"/>
    <x v="1"/>
    <x v="6"/>
    <x v="3992"/>
    <d v="2015-12-11T23:34:19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x v="3993"/>
    <b v="0"/>
    <n v="1"/>
    <x v="1"/>
    <s v="theater/plays"/>
    <x v="50"/>
    <x v="362"/>
    <x v="1"/>
    <x v="6"/>
    <x v="3993"/>
    <d v="2015-05-13T20:45:12"/>
  </r>
  <r>
    <n v="3994"/>
    <x v="3988"/>
    <s v="Is Henson willing to dare risk a theatrical speaking tour of his North Pole adventures...and more?"/>
    <n v="2000"/>
    <n v="5"/>
    <x v="2"/>
    <x v="0"/>
    <s v="USD"/>
    <n v="1405761690"/>
    <x v="3994"/>
    <b v="0"/>
    <n v="1"/>
    <x v="1"/>
    <s v="theater/plays"/>
    <x v="50"/>
    <x v="144"/>
    <x v="1"/>
    <x v="6"/>
    <x v="3994"/>
    <d v="2014-07-19T09:21:30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x v="3995"/>
    <b v="0"/>
    <n v="4"/>
    <x v="1"/>
    <s v="theater/plays"/>
    <x v="131"/>
    <x v="827"/>
    <x v="1"/>
    <x v="6"/>
    <x v="3995"/>
    <d v="2015-02-14T11:27:00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x v="3996"/>
    <b v="0"/>
    <n v="17"/>
    <x v="1"/>
    <s v="theater/plays"/>
    <x v="123"/>
    <x v="779"/>
    <x v="1"/>
    <x v="6"/>
    <x v="3996"/>
    <d v="2014-11-20T16:04:00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x v="3997"/>
    <b v="0"/>
    <n v="0"/>
    <x v="1"/>
    <s v="theater/plays"/>
    <x v="50"/>
    <x v="121"/>
    <x v="1"/>
    <x v="6"/>
    <x v="3997"/>
    <d v="2015-04-05T08:23:41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x v="3998"/>
    <b v="0"/>
    <n v="12"/>
    <x v="1"/>
    <s v="theater/plays"/>
    <x v="219"/>
    <x v="2689"/>
    <x v="1"/>
    <x v="6"/>
    <x v="3998"/>
    <d v="2015-03-28T22:07:0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x v="3999"/>
    <b v="0"/>
    <n v="14"/>
    <x v="1"/>
    <s v="theater/plays"/>
    <x v="123"/>
    <x v="2690"/>
    <x v="1"/>
    <x v="6"/>
    <x v="3999"/>
    <d v="2014-08-31T19:51:49"/>
  </r>
  <r>
    <n v="4000"/>
    <x v="3994"/>
    <s v="An Enticing Trip into the World of Assisted Dying"/>
    <n v="8000"/>
    <n v="10"/>
    <x v="2"/>
    <x v="0"/>
    <s v="USD"/>
    <n v="1462631358"/>
    <x v="4000"/>
    <b v="0"/>
    <n v="1"/>
    <x v="1"/>
    <s v="theater/plays"/>
    <x v="50"/>
    <x v="119"/>
    <x v="1"/>
    <x v="6"/>
    <x v="4000"/>
    <d v="2016-05-07T14:29:18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x v="4001"/>
    <b v="0"/>
    <n v="14"/>
    <x v="1"/>
    <s v="theater/plays"/>
    <x v="151"/>
    <x v="2671"/>
    <x v="1"/>
    <x v="6"/>
    <x v="4001"/>
    <d v="2017-03-01T19:00:00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x v="4002"/>
    <b v="0"/>
    <n v="4"/>
    <x v="1"/>
    <s v="theater/plays"/>
    <x v="53"/>
    <x v="2012"/>
    <x v="1"/>
    <x v="6"/>
    <x v="4002"/>
    <d v="2014-09-27T01:02:41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x v="4003"/>
    <b v="0"/>
    <n v="2"/>
    <x v="1"/>
    <s v="theater/plays"/>
    <x v="54"/>
    <x v="965"/>
    <x v="1"/>
    <x v="6"/>
    <x v="4003"/>
    <d v="2015-02-15T14:05:47"/>
  </r>
  <r>
    <n v="4004"/>
    <x v="3998"/>
    <s v="Help Launch The Queen Into South Florida!"/>
    <n v="500"/>
    <n v="1"/>
    <x v="2"/>
    <x v="0"/>
    <s v="USD"/>
    <n v="1412740457"/>
    <x v="4004"/>
    <b v="0"/>
    <n v="1"/>
    <x v="1"/>
    <s v="theater/plays"/>
    <x v="50"/>
    <x v="120"/>
    <x v="1"/>
    <x v="6"/>
    <x v="4004"/>
    <d v="2014-10-08T03:54:17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x v="4005"/>
    <b v="0"/>
    <n v="2"/>
    <x v="1"/>
    <s v="theater/plays"/>
    <x v="60"/>
    <x v="135"/>
    <x v="1"/>
    <x v="6"/>
    <x v="4005"/>
    <d v="2014-10-20T19:23:05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x v="4006"/>
    <b v="0"/>
    <n v="1"/>
    <x v="1"/>
    <s v="theater/plays"/>
    <x v="50"/>
    <x v="447"/>
    <x v="1"/>
    <x v="6"/>
    <x v="4006"/>
    <d v="2016-02-16T18:33:07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x v="4007"/>
    <b v="0"/>
    <n v="1"/>
    <x v="1"/>
    <s v="theater/plays"/>
    <x v="50"/>
    <x v="144"/>
    <x v="1"/>
    <x v="6"/>
    <x v="4007"/>
    <d v="2014-08-26T16:28:00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x v="4008"/>
    <b v="0"/>
    <n v="4"/>
    <x v="1"/>
    <s v="theater/plays"/>
    <x v="52"/>
    <x v="2"/>
    <x v="1"/>
    <x v="6"/>
    <x v="4008"/>
    <d v="2015-07-22T23:08:27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x v="4009"/>
    <b v="0"/>
    <n v="3"/>
    <x v="1"/>
    <s v="theater/plays"/>
    <x v="65"/>
    <x v="380"/>
    <x v="1"/>
    <x v="6"/>
    <x v="4009"/>
    <d v="2014-09-09T16:49:20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x v="4010"/>
    <b v="0"/>
    <n v="38"/>
    <x v="1"/>
    <s v="theater/plays"/>
    <x v="148"/>
    <x v="2691"/>
    <x v="1"/>
    <x v="6"/>
    <x v="4010"/>
    <d v="2014-10-26T18:29:2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x v="4011"/>
    <b v="0"/>
    <n v="4"/>
    <x v="1"/>
    <s v="theater/plays"/>
    <x v="59"/>
    <x v="2692"/>
    <x v="1"/>
    <x v="6"/>
    <x v="4011"/>
    <d v="2015-01-28T13:04:38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x v="4012"/>
    <b v="0"/>
    <n v="0"/>
    <x v="1"/>
    <s v="theater/plays"/>
    <x v="50"/>
    <x v="121"/>
    <x v="1"/>
    <x v="6"/>
    <x v="4012"/>
    <d v="2015-05-02T13:04:09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x v="4013"/>
    <b v="0"/>
    <n v="2"/>
    <x v="1"/>
    <s v="theater/plays"/>
    <x v="60"/>
    <x v="31"/>
    <x v="1"/>
    <x v="6"/>
    <x v="4013"/>
    <d v="2015-02-16T07:13:43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x v="4014"/>
    <b v="0"/>
    <n v="0"/>
    <x v="1"/>
    <s v="theater/plays"/>
    <x v="50"/>
    <x v="121"/>
    <x v="1"/>
    <x v="6"/>
    <x v="4014"/>
    <d v="2016-03-05T05:54:29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x v="4015"/>
    <b v="0"/>
    <n v="1"/>
    <x v="1"/>
    <s v="theater/plays"/>
    <x v="50"/>
    <x v="120"/>
    <x v="1"/>
    <x v="6"/>
    <x v="4015"/>
    <d v="2015-07-19T18:44:23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x v="4016"/>
    <b v="0"/>
    <n v="7"/>
    <x v="1"/>
    <s v="theater/plays"/>
    <x v="51"/>
    <x v="119"/>
    <x v="1"/>
    <x v="6"/>
    <x v="4016"/>
    <d v="2014-09-17T20:56:40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x v="4017"/>
    <b v="0"/>
    <n v="2"/>
    <x v="1"/>
    <s v="theater/plays"/>
    <x v="60"/>
    <x v="1780"/>
    <x v="1"/>
    <x v="6"/>
    <x v="4017"/>
    <d v="2014-09-04T16:07:54"/>
  </r>
  <r>
    <n v="4018"/>
    <x v="4011"/>
    <s v="Funding for a production of Time Please at the Brighton Fringe 2017... and beyond."/>
    <n v="1500"/>
    <n v="130"/>
    <x v="2"/>
    <x v="1"/>
    <s v="GBP"/>
    <n v="1475877108"/>
    <x v="4018"/>
    <b v="0"/>
    <n v="4"/>
    <x v="1"/>
    <s v="theater/plays"/>
    <x v="114"/>
    <x v="151"/>
    <x v="1"/>
    <x v="6"/>
    <x v="4018"/>
    <d v="2016-10-07T21:51:48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x v="4019"/>
    <b v="0"/>
    <n v="4"/>
    <x v="1"/>
    <s v="theater/plays"/>
    <x v="60"/>
    <x v="1797"/>
    <x v="1"/>
    <x v="6"/>
    <x v="4019"/>
    <d v="2016-04-15T16:28:00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x v="4020"/>
    <b v="0"/>
    <n v="3"/>
    <x v="1"/>
    <s v="theater/plays"/>
    <x v="123"/>
    <x v="836"/>
    <x v="1"/>
    <x v="6"/>
    <x v="4020"/>
    <d v="2015-03-24T03:34:59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x v="4021"/>
    <b v="0"/>
    <n v="2"/>
    <x v="1"/>
    <s v="theater/plays"/>
    <x v="60"/>
    <x v="368"/>
    <x v="1"/>
    <x v="6"/>
    <x v="4021"/>
    <d v="2014-10-26T21:52:38"/>
  </r>
  <r>
    <n v="4022"/>
    <x v="4015"/>
    <s v="Help us produce a video of the first Original Pronunciation Merchant of Venice."/>
    <n v="18000"/>
    <n v="12521"/>
    <x v="2"/>
    <x v="0"/>
    <s v="USD"/>
    <n v="1422759240"/>
    <x v="4022"/>
    <b v="0"/>
    <n v="197"/>
    <x v="1"/>
    <s v="theater/plays"/>
    <x v="140"/>
    <x v="2693"/>
    <x v="1"/>
    <x v="6"/>
    <x v="4022"/>
    <d v="2015-02-01T02:54:00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x v="4023"/>
    <b v="0"/>
    <n v="0"/>
    <x v="1"/>
    <s v="theater/plays"/>
    <x v="50"/>
    <x v="121"/>
    <x v="1"/>
    <x v="6"/>
    <x v="4023"/>
    <d v="2016-03-24T22:59:23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x v="4024"/>
    <b v="0"/>
    <n v="1"/>
    <x v="1"/>
    <s v="theater/plays"/>
    <x v="60"/>
    <x v="119"/>
    <x v="1"/>
    <x v="6"/>
    <x v="4024"/>
    <d v="2015-08-31T16:04:57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x v="4025"/>
    <b v="0"/>
    <n v="4"/>
    <x v="1"/>
    <s v="theater/plays"/>
    <x v="62"/>
    <x v="368"/>
    <x v="1"/>
    <x v="6"/>
    <x v="4025"/>
    <d v="2015-07-26T05:42:1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x v="4026"/>
    <b v="0"/>
    <n v="0"/>
    <x v="1"/>
    <s v="theater/plays"/>
    <x v="50"/>
    <x v="121"/>
    <x v="1"/>
    <x v="6"/>
    <x v="4026"/>
    <d v="2015-12-04T16:43:59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x v="4027"/>
    <b v="0"/>
    <n v="7"/>
    <x v="1"/>
    <s v="theater/plays"/>
    <x v="113"/>
    <x v="2557"/>
    <x v="1"/>
    <x v="6"/>
    <x v="4027"/>
    <d v="2017-02-23T01:00:00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x v="4028"/>
    <b v="0"/>
    <n v="11"/>
    <x v="1"/>
    <s v="theater/plays"/>
    <x v="58"/>
    <x v="2534"/>
    <x v="1"/>
    <x v="6"/>
    <x v="4028"/>
    <d v="2014-06-05T22:31:40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x v="4029"/>
    <b v="0"/>
    <n v="0"/>
    <x v="1"/>
    <s v="theater/plays"/>
    <x v="50"/>
    <x v="121"/>
    <x v="1"/>
    <x v="6"/>
    <x v="4029"/>
    <d v="2015-12-14T00:36:10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x v="4030"/>
    <b v="0"/>
    <n v="6"/>
    <x v="1"/>
    <s v="theater/plays"/>
    <x v="63"/>
    <x v="583"/>
    <x v="1"/>
    <x v="6"/>
    <x v="4030"/>
    <d v="2016-02-03T18:49:00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x v="4031"/>
    <b v="0"/>
    <n v="0"/>
    <x v="1"/>
    <s v="theater/plays"/>
    <x v="50"/>
    <x v="121"/>
    <x v="1"/>
    <x v="6"/>
    <x v="4031"/>
    <d v="2014-12-18T15:02:44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x v="4032"/>
    <b v="0"/>
    <n v="7"/>
    <x v="1"/>
    <s v="theater/plays"/>
    <x v="113"/>
    <x v="578"/>
    <x v="1"/>
    <x v="6"/>
    <x v="4032"/>
    <d v="2015-12-15T20:25:1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x v="4033"/>
    <b v="0"/>
    <n v="94"/>
    <x v="1"/>
    <s v="theater/plays"/>
    <x v="73"/>
    <x v="2694"/>
    <x v="1"/>
    <x v="6"/>
    <x v="4033"/>
    <d v="2016-10-02T09:00:00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x v="4034"/>
    <b v="0"/>
    <n v="2"/>
    <x v="1"/>
    <s v="theater/plays"/>
    <x v="60"/>
    <x v="101"/>
    <x v="1"/>
    <x v="6"/>
    <x v="4034"/>
    <d v="2015-04-03T21:44:10"/>
  </r>
  <r>
    <n v="4035"/>
    <x v="4028"/>
    <s v="&quot;Stories are where you go to look for the truth of your own life.&quot; (Frank Delaney)"/>
    <n v="10000"/>
    <n v="3685"/>
    <x v="2"/>
    <x v="0"/>
    <s v="USD"/>
    <n v="1413925887"/>
    <x v="4035"/>
    <b v="0"/>
    <n v="25"/>
    <x v="1"/>
    <s v="theater/plays"/>
    <x v="121"/>
    <x v="2695"/>
    <x v="1"/>
    <x v="6"/>
    <x v="4035"/>
    <d v="2014-10-21T21:11:27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x v="4036"/>
    <b v="0"/>
    <n v="17"/>
    <x v="1"/>
    <s v="theater/plays"/>
    <x v="153"/>
    <x v="2696"/>
    <x v="1"/>
    <x v="6"/>
    <x v="4036"/>
    <d v="2014-07-01T22:30:00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x v="4037"/>
    <b v="0"/>
    <n v="2"/>
    <x v="1"/>
    <s v="theater/plays"/>
    <x v="57"/>
    <x v="375"/>
    <x v="1"/>
    <x v="6"/>
    <x v="4037"/>
    <d v="2016-05-24T14:25:00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x v="4038"/>
    <b v="0"/>
    <n v="4"/>
    <x v="1"/>
    <s v="theater/plays"/>
    <x v="81"/>
    <x v="2697"/>
    <x v="1"/>
    <x v="6"/>
    <x v="4038"/>
    <d v="2014-10-17T19:10:10"/>
  </r>
  <r>
    <n v="4039"/>
    <x v="4032"/>
    <s v="Help stage an original One Act Play that brings awareness to Alzheimer's in its debut performance."/>
    <n v="500"/>
    <n v="300"/>
    <x v="2"/>
    <x v="0"/>
    <s v="USD"/>
    <n v="1448949540"/>
    <x v="4039"/>
    <b v="0"/>
    <n v="5"/>
    <x v="1"/>
    <s v="theater/plays"/>
    <x v="64"/>
    <x v="88"/>
    <x v="1"/>
    <x v="6"/>
    <x v="4039"/>
    <d v="2015-12-01T05:59:00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x v="4040"/>
    <b v="0"/>
    <n v="2"/>
    <x v="1"/>
    <s v="theater/plays"/>
    <x v="134"/>
    <x v="2698"/>
    <x v="1"/>
    <x v="6"/>
    <x v="4040"/>
    <d v="2015-07-18T03:00:00"/>
  </r>
  <r>
    <n v="4041"/>
    <x v="4034"/>
    <s v="A bold, colouful, vibrant play centred around the last remaining monarchy of Africa."/>
    <n v="5000"/>
    <n v="21"/>
    <x v="2"/>
    <x v="1"/>
    <s v="GBP"/>
    <n v="1473160954"/>
    <x v="4041"/>
    <b v="0"/>
    <n v="2"/>
    <x v="1"/>
    <s v="theater/plays"/>
    <x v="50"/>
    <x v="678"/>
    <x v="1"/>
    <x v="6"/>
    <x v="4041"/>
    <d v="2016-09-06T11:22:34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x v="4042"/>
    <b v="0"/>
    <n v="3"/>
    <x v="1"/>
    <s v="theater/plays"/>
    <x v="50"/>
    <x v="582"/>
    <x v="1"/>
    <x v="6"/>
    <x v="4042"/>
    <d v="2015-01-20T19:16:00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x v="4043"/>
    <b v="0"/>
    <n v="0"/>
    <x v="1"/>
    <s v="theater/plays"/>
    <x v="50"/>
    <x v="121"/>
    <x v="1"/>
    <x v="6"/>
    <x v="4043"/>
    <d v="2014-11-20T22:58:45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x v="4044"/>
    <b v="0"/>
    <n v="4"/>
    <x v="1"/>
    <s v="theater/plays"/>
    <x v="151"/>
    <x v="690"/>
    <x v="1"/>
    <x v="6"/>
    <x v="4044"/>
    <d v="2015-04-10T05:00:00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x v="4045"/>
    <b v="0"/>
    <n v="1"/>
    <x v="1"/>
    <s v="theater/plays"/>
    <x v="50"/>
    <x v="120"/>
    <x v="1"/>
    <x v="6"/>
    <x v="4045"/>
    <d v="2014-08-21T04:49:49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x v="4046"/>
    <b v="0"/>
    <n v="12"/>
    <x v="1"/>
    <s v="theater/plays"/>
    <x v="59"/>
    <x v="134"/>
    <x v="1"/>
    <x v="6"/>
    <x v="4046"/>
    <d v="2014-10-22T15:36:50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x v="4047"/>
    <b v="0"/>
    <n v="4"/>
    <x v="1"/>
    <s v="theater/plays"/>
    <x v="53"/>
    <x v="440"/>
    <x v="1"/>
    <x v="6"/>
    <x v="4047"/>
    <d v="2015-01-11T01:00:00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x v="4048"/>
    <b v="0"/>
    <n v="91"/>
    <x v="1"/>
    <s v="theater/plays"/>
    <x v="82"/>
    <x v="2699"/>
    <x v="1"/>
    <x v="6"/>
    <x v="4048"/>
    <d v="2016-04-11T11:13:07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x v="4049"/>
    <b v="0"/>
    <n v="1"/>
    <x v="1"/>
    <s v="theater/plays"/>
    <x v="50"/>
    <x v="580"/>
    <x v="1"/>
    <x v="6"/>
    <x v="4049"/>
    <d v="2015-07-14T23:00:15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x v="4050"/>
    <b v="0"/>
    <n v="1"/>
    <x v="1"/>
    <s v="theater/plays"/>
    <x v="50"/>
    <x v="120"/>
    <x v="1"/>
    <x v="6"/>
    <x v="4050"/>
    <d v="2014-10-23T15:16:31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x v="4051"/>
    <b v="0"/>
    <n v="0"/>
    <x v="1"/>
    <s v="theater/plays"/>
    <x v="50"/>
    <x v="121"/>
    <x v="1"/>
    <x v="6"/>
    <x v="4051"/>
    <d v="2014-05-09T06:53:00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x v="4052"/>
    <b v="0"/>
    <n v="13"/>
    <x v="1"/>
    <s v="theater/plays"/>
    <x v="151"/>
    <x v="2700"/>
    <x v="1"/>
    <x v="6"/>
    <x v="4052"/>
    <d v="2014-10-13T21:05:1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x v="4053"/>
    <b v="0"/>
    <n v="2"/>
    <x v="1"/>
    <s v="theater/plays"/>
    <x v="66"/>
    <x v="687"/>
    <x v="1"/>
    <x v="6"/>
    <x v="4053"/>
    <d v="2014-11-15T20:00:00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x v="4054"/>
    <b v="0"/>
    <n v="0"/>
    <x v="1"/>
    <s v="theater/plays"/>
    <x v="50"/>
    <x v="121"/>
    <x v="1"/>
    <x v="6"/>
    <x v="4054"/>
    <d v="2016-10-01T04:00:00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x v="4055"/>
    <b v="0"/>
    <n v="21"/>
    <x v="1"/>
    <s v="theater/plays"/>
    <x v="82"/>
    <x v="2701"/>
    <x v="1"/>
    <x v="6"/>
    <x v="4055"/>
    <d v="2014-06-19T15:33:51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x v="4056"/>
    <b v="0"/>
    <n v="9"/>
    <x v="1"/>
    <s v="theater/plays"/>
    <x v="226"/>
    <x v="596"/>
    <x v="1"/>
    <x v="6"/>
    <x v="4056"/>
    <d v="2016-07-03T19:59:00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x v="4057"/>
    <b v="0"/>
    <n v="6"/>
    <x v="1"/>
    <s v="theater/plays"/>
    <x v="66"/>
    <x v="947"/>
    <x v="1"/>
    <x v="6"/>
    <x v="4057"/>
    <d v="2015-11-25T23:00:00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x v="4058"/>
    <b v="0"/>
    <n v="4"/>
    <x v="1"/>
    <s v="theater/plays"/>
    <x v="56"/>
    <x v="2702"/>
    <x v="1"/>
    <x v="6"/>
    <x v="4058"/>
    <d v="2016-04-01T03:59:00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x v="4059"/>
    <b v="0"/>
    <n v="7"/>
    <x v="1"/>
    <s v="theater/plays"/>
    <x v="56"/>
    <x v="669"/>
    <x v="1"/>
    <x v="6"/>
    <x v="4059"/>
    <d v="2014-09-16T03:00:00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x v="4060"/>
    <b v="0"/>
    <n v="5"/>
    <x v="1"/>
    <s v="theater/plays"/>
    <x v="56"/>
    <x v="2629"/>
    <x v="1"/>
    <x v="6"/>
    <x v="4060"/>
    <d v="2014-06-23T16:00:00"/>
  </r>
  <r>
    <n v="4061"/>
    <x v="4054"/>
    <s v="SKYLAR'S SYNDROME is a tremendous psychodrama by master playwright Gavin Kayner!"/>
    <n v="525"/>
    <n v="0"/>
    <x v="2"/>
    <x v="0"/>
    <s v="USD"/>
    <n v="1461205423"/>
    <x v="4061"/>
    <b v="0"/>
    <n v="0"/>
    <x v="1"/>
    <s v="theater/plays"/>
    <x v="50"/>
    <x v="121"/>
    <x v="1"/>
    <x v="6"/>
    <x v="4061"/>
    <d v="2016-04-21T02:23:43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x v="4062"/>
    <b v="0"/>
    <n v="3"/>
    <x v="1"/>
    <s v="theater/plays"/>
    <x v="53"/>
    <x v="2703"/>
    <x v="1"/>
    <x v="6"/>
    <x v="4062"/>
    <d v="2016-07-02T17:44:28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x v="4063"/>
    <b v="0"/>
    <n v="9"/>
    <x v="1"/>
    <s v="theater/plays"/>
    <x v="60"/>
    <x v="2"/>
    <x v="1"/>
    <x v="6"/>
    <x v="4063"/>
    <d v="2014-06-27T16:21:24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x v="4064"/>
    <b v="0"/>
    <n v="6"/>
    <x v="1"/>
    <s v="theater/plays"/>
    <x v="118"/>
    <x v="1057"/>
    <x v="1"/>
    <x v="6"/>
    <x v="4064"/>
    <d v="2015-04-29T14:07:06"/>
  </r>
  <r>
    <n v="4065"/>
    <x v="4058"/>
    <s v="A classical/ fantasy version of midsummers done by professionally trained actors in Tulsa!"/>
    <n v="4000"/>
    <n v="27"/>
    <x v="2"/>
    <x v="0"/>
    <s v="USD"/>
    <n v="1407883811"/>
    <x v="4065"/>
    <b v="0"/>
    <n v="4"/>
    <x v="1"/>
    <s v="theater/plays"/>
    <x v="60"/>
    <x v="2704"/>
    <x v="1"/>
    <x v="6"/>
    <x v="4065"/>
    <d v="2014-08-12T22:50:11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x v="4066"/>
    <b v="0"/>
    <n v="1"/>
    <x v="1"/>
    <s v="theater/plays"/>
    <x v="50"/>
    <x v="380"/>
    <x v="1"/>
    <x v="6"/>
    <x v="4066"/>
    <d v="2016-05-19T00:56:28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x v="4067"/>
    <b v="0"/>
    <n v="17"/>
    <x v="1"/>
    <s v="theater/plays"/>
    <x v="220"/>
    <x v="2705"/>
    <x v="1"/>
    <x v="6"/>
    <x v="4067"/>
    <d v="2015-09-28T02:49:10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x v="4068"/>
    <b v="0"/>
    <n v="1"/>
    <x v="1"/>
    <s v="theater/plays"/>
    <x v="60"/>
    <x v="2706"/>
    <x v="1"/>
    <x v="6"/>
    <x v="4068"/>
    <d v="2017-01-13T23:05:00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x v="4069"/>
    <b v="0"/>
    <n v="13"/>
    <x v="1"/>
    <s v="theater/plays"/>
    <x v="122"/>
    <x v="2707"/>
    <x v="1"/>
    <x v="6"/>
    <x v="4069"/>
    <d v="2015-02-28T12:00:00"/>
  </r>
  <r>
    <n v="4070"/>
    <x v="4063"/>
    <s v="V-Day Southern Utah University 2015 and Second Studio Players presents: The Vagina Monologues"/>
    <n v="1000"/>
    <n v="165"/>
    <x v="2"/>
    <x v="0"/>
    <s v="USD"/>
    <n v="1425178800"/>
    <x v="4070"/>
    <b v="0"/>
    <n v="6"/>
    <x v="1"/>
    <s v="theater/plays"/>
    <x v="123"/>
    <x v="440"/>
    <x v="1"/>
    <x v="6"/>
    <x v="4070"/>
    <d v="2015-03-01T03:00:00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x v="4071"/>
    <b v="0"/>
    <n v="0"/>
    <x v="1"/>
    <s v="theater/plays"/>
    <x v="50"/>
    <x v="121"/>
    <x v="1"/>
    <x v="6"/>
    <x v="4071"/>
    <d v="2016-12-26T19:18:51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x v="4072"/>
    <b v="0"/>
    <n v="2"/>
    <x v="1"/>
    <s v="theater/plays"/>
    <x v="50"/>
    <x v="447"/>
    <x v="1"/>
    <x v="6"/>
    <x v="4072"/>
    <d v="2014-08-21T18:35:11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x v="4073"/>
    <b v="0"/>
    <n v="2"/>
    <x v="1"/>
    <s v="theater/plays"/>
    <x v="60"/>
    <x v="2708"/>
    <x v="1"/>
    <x v="6"/>
    <x v="4073"/>
    <d v="2015-05-09T04:00:00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x v="4074"/>
    <b v="0"/>
    <n v="21"/>
    <x v="1"/>
    <s v="theater/plays"/>
    <x v="117"/>
    <x v="431"/>
    <x v="1"/>
    <x v="6"/>
    <x v="4074"/>
    <d v="2015-11-05T14:16:15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x v="4075"/>
    <b v="0"/>
    <n v="13"/>
    <x v="1"/>
    <s v="theater/plays"/>
    <x v="129"/>
    <x v="2709"/>
    <x v="1"/>
    <x v="6"/>
    <x v="4075"/>
    <d v="2014-06-30T17:28:00"/>
  </r>
  <r>
    <n v="4076"/>
    <x v="4069"/>
    <s v="A play to raise awareness about the effects of mental illness on a military family in the Cold War area."/>
    <n v="700"/>
    <n v="0"/>
    <x v="2"/>
    <x v="0"/>
    <s v="USD"/>
    <n v="1413921060"/>
    <x v="4076"/>
    <b v="0"/>
    <n v="0"/>
    <x v="1"/>
    <s v="theater/plays"/>
    <x v="50"/>
    <x v="121"/>
    <x v="1"/>
    <x v="6"/>
    <x v="4076"/>
    <d v="2014-10-21T19:51:00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x v="4077"/>
    <b v="0"/>
    <n v="6"/>
    <x v="1"/>
    <s v="theater/plays"/>
    <x v="114"/>
    <x v="2710"/>
    <x v="1"/>
    <x v="6"/>
    <x v="4077"/>
    <d v="2016-12-21T17:03:14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x v="4078"/>
    <b v="0"/>
    <n v="0"/>
    <x v="1"/>
    <s v="theater/plays"/>
    <x v="50"/>
    <x v="121"/>
    <x v="1"/>
    <x v="6"/>
    <x v="4078"/>
    <d v="2017-01-27T18:54:02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x v="4079"/>
    <b v="0"/>
    <n v="1"/>
    <x v="1"/>
    <s v="theater/plays"/>
    <x v="50"/>
    <x v="144"/>
    <x v="1"/>
    <x v="6"/>
    <x v="4079"/>
    <d v="2016-06-19T22:32:01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x v="4080"/>
    <b v="0"/>
    <n v="0"/>
    <x v="1"/>
    <s v="theater/plays"/>
    <x v="50"/>
    <x v="121"/>
    <x v="1"/>
    <x v="6"/>
    <x v="4080"/>
    <d v="2016-06-14T18:54:00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x v="4081"/>
    <b v="0"/>
    <n v="12"/>
    <x v="1"/>
    <s v="theater/plays"/>
    <x v="63"/>
    <x v="2242"/>
    <x v="1"/>
    <x v="6"/>
    <x v="4081"/>
    <d v="2015-03-08T12:57:05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x v="4082"/>
    <b v="0"/>
    <n v="2"/>
    <x v="1"/>
    <s v="theater/plays"/>
    <x v="53"/>
    <x v="1720"/>
    <x v="1"/>
    <x v="6"/>
    <x v="4082"/>
    <d v="2015-11-14T23:00:00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x v="4083"/>
    <b v="0"/>
    <n v="6"/>
    <x v="1"/>
    <s v="theater/plays"/>
    <x v="66"/>
    <x v="2711"/>
    <x v="1"/>
    <x v="6"/>
    <x v="4083"/>
    <d v="2016-01-14T18:16:5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x v="4084"/>
    <b v="0"/>
    <n v="1"/>
    <x v="1"/>
    <s v="theater/plays"/>
    <x v="50"/>
    <x v="119"/>
    <x v="1"/>
    <x v="6"/>
    <x v="4084"/>
    <d v="2016-10-09T10:28:2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x v="4085"/>
    <b v="0"/>
    <n v="1"/>
    <x v="1"/>
    <s v="theater/plays"/>
    <x v="50"/>
    <x v="119"/>
    <x v="1"/>
    <x v="6"/>
    <x v="4085"/>
    <d v="2015-03-24T03:59:00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x v="4086"/>
    <b v="0"/>
    <n v="5"/>
    <x v="1"/>
    <s v="theater/plays"/>
    <x v="62"/>
    <x v="2712"/>
    <x v="1"/>
    <x v="6"/>
    <x v="4086"/>
    <d v="2015-11-21T04:00:00"/>
  </r>
  <r>
    <n v="4087"/>
    <x v="4080"/>
    <s v="Comedy Stage Play"/>
    <n v="9600"/>
    <n v="0"/>
    <x v="2"/>
    <x v="0"/>
    <s v="USD"/>
    <n v="1468777786"/>
    <x v="4087"/>
    <b v="0"/>
    <n v="0"/>
    <x v="1"/>
    <s v="theater/plays"/>
    <x v="50"/>
    <x v="121"/>
    <x v="1"/>
    <x v="6"/>
    <x v="4087"/>
    <d v="2016-07-17T17:49:4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x v="4088"/>
    <b v="0"/>
    <n v="3"/>
    <x v="1"/>
    <s v="theater/plays"/>
    <x v="57"/>
    <x v="2561"/>
    <x v="1"/>
    <x v="6"/>
    <x v="4088"/>
    <d v="2015-01-16T10:26:00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x v="4089"/>
    <b v="0"/>
    <n v="8"/>
    <x v="1"/>
    <s v="theater/plays"/>
    <x v="62"/>
    <x v="179"/>
    <x v="1"/>
    <x v="6"/>
    <x v="4089"/>
    <d v="2015-05-31T17:35:00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x v="4090"/>
    <b v="0"/>
    <n v="3"/>
    <x v="1"/>
    <s v="theater/plays"/>
    <x v="56"/>
    <x v="1545"/>
    <x v="1"/>
    <x v="6"/>
    <x v="4090"/>
    <d v="2015-08-07T15:00:00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x v="4091"/>
    <b v="0"/>
    <n v="8"/>
    <x v="1"/>
    <s v="theater/plays"/>
    <x v="55"/>
    <x v="156"/>
    <x v="1"/>
    <x v="6"/>
    <x v="4091"/>
    <d v="2015-01-16T12:09:11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x v="4092"/>
    <b v="0"/>
    <n v="1"/>
    <x v="1"/>
    <s v="theater/plays"/>
    <x v="50"/>
    <x v="135"/>
    <x v="1"/>
    <x v="6"/>
    <x v="4092"/>
    <d v="2015-04-05T03:40:47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x v="4093"/>
    <b v="0"/>
    <n v="4"/>
    <x v="1"/>
    <s v="theater/plays"/>
    <x v="53"/>
    <x v="2"/>
    <x v="1"/>
    <x v="6"/>
    <x v="4093"/>
    <d v="2015-08-22T19:34:53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x v="4094"/>
    <b v="0"/>
    <n v="8"/>
    <x v="1"/>
    <s v="theater/plays"/>
    <x v="121"/>
    <x v="2713"/>
    <x v="1"/>
    <x v="6"/>
    <x v="4094"/>
    <d v="2014-10-22T04:59:00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x v="4095"/>
    <b v="0"/>
    <n v="1"/>
    <x v="1"/>
    <s v="theater/plays"/>
    <x v="56"/>
    <x v="2714"/>
    <x v="1"/>
    <x v="6"/>
    <x v="4095"/>
    <d v="2016-12-19T00:45:50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x v="4096"/>
    <b v="0"/>
    <n v="5"/>
    <x v="1"/>
    <s v="theater/plays"/>
    <x v="57"/>
    <x v="2715"/>
    <x v="1"/>
    <x v="6"/>
    <x v="4096"/>
    <d v="2017-02-28T08:51:00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x v="4097"/>
    <b v="0"/>
    <n v="0"/>
    <x v="1"/>
    <s v="theater/plays"/>
    <x v="50"/>
    <x v="121"/>
    <x v="1"/>
    <x v="6"/>
    <x v="4097"/>
    <d v="2016-01-31T23:55:00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x v="4098"/>
    <b v="0"/>
    <n v="0"/>
    <x v="1"/>
    <s v="theater/plays"/>
    <x v="50"/>
    <x v="121"/>
    <x v="1"/>
    <x v="6"/>
    <x v="4098"/>
    <d v="2016-06-04T17:19:57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x v="4099"/>
    <b v="0"/>
    <n v="1"/>
    <x v="1"/>
    <s v="theater/plays"/>
    <x v="60"/>
    <x v="73"/>
    <x v="1"/>
    <x v="6"/>
    <x v="4099"/>
    <d v="2016-09-02T20:24:33"/>
  </r>
  <r>
    <n v="4100"/>
    <x v="4093"/>
    <s v="How does war change a family?  A peek into one family's kitchen as their soldier fights in Iraq."/>
    <n v="270"/>
    <n v="0"/>
    <x v="2"/>
    <x v="0"/>
    <s v="USD"/>
    <n v="1414205990"/>
    <x v="4100"/>
    <b v="0"/>
    <n v="0"/>
    <x v="1"/>
    <s v="theater/plays"/>
    <x v="50"/>
    <x v="121"/>
    <x v="1"/>
    <x v="6"/>
    <x v="4100"/>
    <d v="2014-10-25T02:59:50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x v="4101"/>
    <b v="0"/>
    <n v="0"/>
    <x v="1"/>
    <s v="theater/plays"/>
    <x v="50"/>
    <x v="121"/>
    <x v="1"/>
    <x v="6"/>
    <x v="4101"/>
    <d v="2017-01-25T21:41:22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x v="4102"/>
    <b v="0"/>
    <n v="6"/>
    <x v="1"/>
    <s v="theater/plays"/>
    <x v="117"/>
    <x v="2716"/>
    <x v="1"/>
    <x v="6"/>
    <x v="4102"/>
    <d v="2016-05-15T20:21:13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x v="4103"/>
    <b v="0"/>
    <n v="6"/>
    <x v="1"/>
    <s v="theater/plays"/>
    <x v="54"/>
    <x v="407"/>
    <x v="1"/>
    <x v="6"/>
    <x v="4103"/>
    <d v="2015-08-26T18:32:00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x v="4104"/>
    <b v="0"/>
    <n v="14"/>
    <x v="1"/>
    <s v="theater/plays"/>
    <x v="70"/>
    <x v="2717"/>
    <x v="1"/>
    <x v="6"/>
    <x v="4104"/>
    <d v="2016-10-27T06:40:34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x v="4105"/>
    <b v="0"/>
    <n v="6"/>
    <x v="1"/>
    <s v="theater/plays"/>
    <x v="113"/>
    <x v="2718"/>
    <x v="1"/>
    <x v="6"/>
    <x v="4105"/>
    <d v="2016-12-26T00:15:09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x v="4106"/>
    <b v="0"/>
    <n v="33"/>
    <x v="1"/>
    <s v="theater/plays"/>
    <x v="376"/>
    <x v="2719"/>
    <x v="1"/>
    <x v="6"/>
    <x v="4106"/>
    <d v="2015-04-02T01:00:00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x v="4107"/>
    <b v="0"/>
    <n v="4"/>
    <x v="1"/>
    <s v="theater/plays"/>
    <x v="53"/>
    <x v="2150"/>
    <x v="1"/>
    <x v="6"/>
    <x v="4107"/>
    <d v="2014-09-24T22:00:01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x v="4108"/>
    <b v="0"/>
    <n v="1"/>
    <x v="1"/>
    <s v="theater/plays"/>
    <x v="53"/>
    <x v="578"/>
    <x v="1"/>
    <x v="6"/>
    <x v="4108"/>
    <d v="2017-03-03T05:00:00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x v="4109"/>
    <b v="0"/>
    <n v="0"/>
    <x v="1"/>
    <s v="theater/plays"/>
    <x v="50"/>
    <x v="121"/>
    <x v="1"/>
    <x v="6"/>
    <x v="4109"/>
    <d v="2015-11-29T13:56:44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x v="4110"/>
    <b v="0"/>
    <n v="6"/>
    <x v="1"/>
    <s v="theater/plays"/>
    <x v="129"/>
    <x v="2720"/>
    <x v="1"/>
    <x v="6"/>
    <x v="4110"/>
    <d v="2016-07-21T15:02:31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x v="4111"/>
    <b v="0"/>
    <n v="6"/>
    <x v="1"/>
    <s v="theater/plays"/>
    <x v="56"/>
    <x v="2721"/>
    <x v="1"/>
    <x v="6"/>
    <x v="4111"/>
    <d v="2015-02-24T03:15:40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x v="4112"/>
    <b v="0"/>
    <n v="1"/>
    <x v="1"/>
    <s v="theater/plays"/>
    <x v="50"/>
    <x v="120"/>
    <x v="1"/>
    <x v="6"/>
    <x v="4112"/>
    <d v="2016-02-28T00:00:00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x v="4113"/>
    <b v="0"/>
    <n v="3"/>
    <x v="1"/>
    <s v="theater/plays"/>
    <x v="50"/>
    <x v="120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89E9C9-BC96-48F0-8A5B-8A08103EF0B3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6">
    <format dxfId="26">
      <pivotArea outline="0" collapsedLevelsAreSubtotals="1" fieldPosition="0"/>
    </format>
    <format dxfId="25">
      <pivotArea field="16" type="button" dataOnly="0" labelOnly="1" outline="0" axis="axisRow" fieldPosition="0"/>
    </format>
    <format dxfId="24">
      <pivotArea dataOnly="0" labelOnly="1" fieldPosition="0">
        <references count="1">
          <reference field="16" count="0"/>
        </references>
      </pivotArea>
    </format>
    <format dxfId="23">
      <pivotArea dataOnly="0" labelOnly="1" grandRow="1" outline="0" fieldPosition="0"/>
    </format>
    <format dxfId="22">
      <pivotArea dataOnly="0" labelOnly="1" fieldPosition="0">
        <references count="1">
          <reference field="5" count="0"/>
        </references>
      </pivotArea>
    </format>
    <format dxfId="21">
      <pivotArea dataOnly="0" labelOnly="1" grandCol="1" outline="0" fieldPosition="0"/>
    </format>
  </formats>
  <conditionalFormats count="3">
    <conditionalFormat priority="1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5" count="1" selected="0">
              <x v="3"/>
            </reference>
            <reference field="16" count="9">
              <x v="0"/>
              <x v="1"/>
              <x v="2"/>
              <x v="3"/>
              <x v="4"/>
              <x v="5"/>
              <x v="6"/>
              <x v="7"/>
              <x v="8"/>
            </reference>
          </references>
        </pivotArea>
      </pivotAreas>
    </conditionalFormat>
    <conditionalFormat priority="2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5" count="1" selected="0">
              <x v="1"/>
            </reference>
            <reference field="16" count="9">
              <x v="0"/>
              <x v="1"/>
              <x v="2"/>
              <x v="3"/>
              <x v="4"/>
              <x v="5"/>
              <x v="6"/>
              <x v="7"/>
              <x v="8"/>
            </reference>
          </references>
        </pivotArea>
      </pivotAreas>
    </conditionalFormat>
    <conditionalFormat priority="3">
      <pivotAreas count="1">
        <pivotArea type="data" grandCol="1" collapsedLevelsAreSubtotals="1" fieldPosition="0">
          <references count="2">
            <reference field="4294967294" count="1" selected="0">
              <x v="0"/>
            </reference>
            <reference field="16" count="9">
              <x v="0"/>
              <x v="1"/>
              <x v="2"/>
              <x v="3"/>
              <x v="4"/>
              <x v="5"/>
              <x v="6"/>
              <x v="7"/>
              <x v="8"/>
            </reference>
          </references>
        </pivotArea>
      </pivotAreas>
    </conditionalFormat>
  </conditional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DBC2C7-5D00-4438-9F7F-58189706BBED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formats count="6">
    <format dxfId="20">
      <pivotArea outline="0" collapsedLevelsAreSubtotals="1" fieldPosition="0"/>
    </format>
    <format dxfId="19">
      <pivotArea field="17" type="button" dataOnly="0" labelOnly="1" outline="0" axis="axisRow" fieldPosition="0"/>
    </format>
    <format dxfId="18">
      <pivotArea dataOnly="0" labelOnly="1" fieldPosition="0">
        <references count="1">
          <reference field="17" count="0"/>
        </references>
      </pivotArea>
    </format>
    <format dxfId="17">
      <pivotArea dataOnly="0" labelOnly="1" grandRow="1" outline="0" fieldPosition="0"/>
    </format>
    <format dxfId="16">
      <pivotArea dataOnly="0" labelOnly="1" fieldPosition="0">
        <references count="1">
          <reference field="5" count="0"/>
        </references>
      </pivotArea>
    </format>
    <format dxfId="15">
      <pivotArea dataOnly="0" labelOnly="1" grandCol="1" outline="0" fieldPosition="0"/>
    </format>
  </formats>
  <conditionalFormats count="1">
    <conditionalFormat priority="1">
      <pivotAreas count="1">
        <pivotArea type="data" grandCol="1" collapsedLevelsAreSubtotals="1" fieldPosition="0">
          <references count="2">
            <reference field="4294967294" count="1" selected="0">
              <x v="0"/>
            </reference>
            <reference field="17" count="41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</references>
        </pivotArea>
      </pivotAreas>
    </conditionalFormat>
  </conditional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3BAA43-7798-48B0-BF12-70ADAA406C9B}" name="PivotTable3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F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formats count="6">
    <format dxfId="14">
      <pivotArea outline="0" collapsedLevelsAreSubtotals="1" fieldPosition="0"/>
    </format>
    <format dxfId="13">
      <pivotArea field="18" type="button" dataOnly="0" labelOnly="1" outline="0" axis="axisRow" fieldPosition="0"/>
    </format>
    <format dxfId="12">
      <pivotArea dataOnly="0" labelOnly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11">
      <pivotArea dataOnly="0" labelOnly="1" grandRow="1" outline="0" fieldPosition="0"/>
    </format>
    <format dxfId="10">
      <pivotArea dataOnly="0" labelOnly="1" fieldPosition="0">
        <references count="1">
          <reference field="5" count="0"/>
        </references>
      </pivotArea>
    </format>
    <format dxfId="9">
      <pivotArea dataOnly="0" labelOnly="1" grandCol="1" outline="0" fieldPosition="0"/>
    </format>
  </formats>
  <conditionalFormats count="4">
    <conditionalFormat priority="1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5" count="1" selected="0">
              <x v="1"/>
            </reference>
            <reference field="18" count="12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</reference>
          </references>
        </pivotArea>
      </pivotAreas>
    </conditionalFormat>
    <conditionalFormat priority="2">
      <pivotAreas count="1">
        <pivotArea type="data" grandCol="1" collapsedLevelsAreSubtotals="1" fieldPosition="0">
          <references count="2">
            <reference field="4294967294" count="1" selected="0">
              <x v="0"/>
            </reference>
            <reference field="18" count="12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</reference>
          </references>
        </pivotArea>
      </pivotAreas>
    </conditionalFormat>
    <conditionalFormat priority="3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5" count="1" selected="0">
              <x v="3"/>
            </reference>
            <reference field="18" count="12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</reference>
          </references>
        </pivotArea>
      </pivotAreas>
    </conditionalFormat>
    <conditionalFormat priority="4">
      <pivotAreas count="1">
        <pivotArea type="data" grandCol="1" collapsedLevelsAreSubtotals="1" fieldPosition="0">
          <references count="2">
            <reference field="4294967294" count="1" selected="0">
              <x v="0"/>
            </reference>
            <reference field="18" count="12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</reference>
          </references>
        </pivotArea>
      </pivotAreas>
    </conditionalFormat>
  </conditionalFormat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42F08D-3533-4F71-83D0-9281C96AD34C}" name="PivotTable1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B14" firstHeaderRow="1" firstDataRow="1" firstDataCol="1" rowPageCount="1" colPageCount="1"/>
  <pivotFields count="22">
    <pivotField showAll="0"/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showAll="0">
      <items count="5">
        <item sd="0" x="1"/>
        <item sd="0" x="2"/>
        <item sd="0" x="3"/>
        <item sd="0" x="0"/>
        <item t="default"/>
      </items>
    </pivotField>
    <pivotField showAll="0"/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>
      <items count="3">
        <item sd="0" x="1"/>
        <item sd="0" x="0"/>
        <item t="default"/>
      </items>
    </pivotField>
    <pivotField showAll="0"/>
    <pivotField showAll="0">
      <items count="378">
        <item x="50"/>
        <item x="60"/>
        <item x="53"/>
        <item x="56"/>
        <item x="65"/>
        <item x="62"/>
        <item x="52"/>
        <item x="113"/>
        <item x="59"/>
        <item x="114"/>
        <item x="54"/>
        <item x="57"/>
        <item x="81"/>
        <item x="55"/>
        <item x="51"/>
        <item x="77"/>
        <item x="63"/>
        <item x="123"/>
        <item x="82"/>
        <item x="118"/>
        <item x="68"/>
        <item x="70"/>
        <item x="66"/>
        <item x="61"/>
        <item x="148"/>
        <item x="78"/>
        <item x="73"/>
        <item x="117"/>
        <item x="58"/>
        <item x="129"/>
        <item x="75"/>
        <item x="134"/>
        <item x="188"/>
        <item x="69"/>
        <item x="122"/>
        <item x="131"/>
        <item x="71"/>
        <item x="121"/>
        <item x="151"/>
        <item x="115"/>
        <item x="67"/>
        <item x="139"/>
        <item x="72"/>
        <item x="152"/>
        <item x="156"/>
        <item x="79"/>
        <item x="132"/>
        <item x="153"/>
        <item x="216"/>
        <item x="190"/>
        <item x="119"/>
        <item x="76"/>
        <item x="221"/>
        <item x="226"/>
        <item x="358"/>
        <item x="80"/>
        <item x="219"/>
        <item x="74"/>
        <item x="155"/>
        <item x="64"/>
        <item x="220"/>
        <item x="353"/>
        <item x="163"/>
        <item x="116"/>
        <item x="187"/>
        <item x="356"/>
        <item x="149"/>
        <item x="140"/>
        <item x="376"/>
        <item x="225"/>
        <item x="130"/>
        <item x="150"/>
        <item x="375"/>
        <item x="135"/>
        <item x="133"/>
        <item x="154"/>
        <item x="189"/>
        <item x="374"/>
        <item x="369"/>
        <item x="162"/>
        <item x="8"/>
        <item x="7"/>
        <item x="21"/>
        <item x="33"/>
        <item x="3"/>
        <item x="2"/>
        <item x="6"/>
        <item x="13"/>
        <item x="29"/>
        <item x="15"/>
        <item x="5"/>
        <item x="38"/>
        <item x="20"/>
        <item x="40"/>
        <item x="35"/>
        <item x="41"/>
        <item x="31"/>
        <item x="16"/>
        <item x="90"/>
        <item x="17"/>
        <item x="28"/>
        <item x="10"/>
        <item x="108"/>
        <item x="4"/>
        <item x="39"/>
        <item x="105"/>
        <item x="9"/>
        <item x="37"/>
        <item x="30"/>
        <item x="32"/>
        <item x="22"/>
        <item x="26"/>
        <item x="88"/>
        <item x="18"/>
        <item x="84"/>
        <item x="165"/>
        <item x="104"/>
        <item x="0"/>
        <item x="178"/>
        <item x="86"/>
        <item x="49"/>
        <item x="48"/>
        <item x="24"/>
        <item x="1"/>
        <item x="124"/>
        <item x="14"/>
        <item x="91"/>
        <item x="92"/>
        <item x="34"/>
        <item x="328"/>
        <item x="95"/>
        <item x="298"/>
        <item x="143"/>
        <item x="42"/>
        <item x="224"/>
        <item x="19"/>
        <item x="94"/>
        <item x="96"/>
        <item x="137"/>
        <item x="175"/>
        <item x="12"/>
        <item x="164"/>
        <item x="184"/>
        <item x="200"/>
        <item x="344"/>
        <item x="11"/>
        <item x="183"/>
        <item x="23"/>
        <item x="239"/>
        <item x="312"/>
        <item x="106"/>
        <item x="193"/>
        <item x="174"/>
        <item x="36"/>
        <item x="107"/>
        <item x="215"/>
        <item x="98"/>
        <item x="93"/>
        <item x="99"/>
        <item x="144"/>
        <item x="141"/>
        <item x="112"/>
        <item x="25"/>
        <item x="361"/>
        <item x="85"/>
        <item x="362"/>
        <item x="229"/>
        <item x="340"/>
        <item x="192"/>
        <item x="364"/>
        <item x="87"/>
        <item x="268"/>
        <item x="242"/>
        <item x="146"/>
        <item x="228"/>
        <item x="279"/>
        <item x="45"/>
        <item x="171"/>
        <item x="177"/>
        <item x="234"/>
        <item x="180"/>
        <item x="195"/>
        <item x="142"/>
        <item x="207"/>
        <item x="158"/>
        <item x="110"/>
        <item x="251"/>
        <item x="367"/>
        <item x="185"/>
        <item x="197"/>
        <item x="182"/>
        <item x="111"/>
        <item x="205"/>
        <item x="257"/>
        <item x="147"/>
        <item x="198"/>
        <item x="47"/>
        <item x="360"/>
        <item x="316"/>
        <item x="337"/>
        <item x="372"/>
        <item x="235"/>
        <item x="371"/>
        <item x="97"/>
        <item x="100"/>
        <item x="145"/>
        <item x="259"/>
        <item x="263"/>
        <item x="160"/>
        <item x="138"/>
        <item x="366"/>
        <item x="89"/>
        <item x="227"/>
        <item x="186"/>
        <item x="299"/>
        <item x="351"/>
        <item x="46"/>
        <item x="260"/>
        <item x="211"/>
        <item x="365"/>
        <item x="194"/>
        <item x="169"/>
        <item x="172"/>
        <item x="109"/>
        <item x="249"/>
        <item x="217"/>
        <item x="170"/>
        <item x="243"/>
        <item x="222"/>
        <item x="213"/>
        <item x="334"/>
        <item x="128"/>
        <item x="168"/>
        <item x="306"/>
        <item x="212"/>
        <item x="204"/>
        <item x="127"/>
        <item x="176"/>
        <item x="269"/>
        <item x="208"/>
        <item x="103"/>
        <item x="245"/>
        <item x="359"/>
        <item x="315"/>
        <item x="283"/>
        <item x="363"/>
        <item x="166"/>
        <item x="101"/>
        <item x="238"/>
        <item x="181"/>
        <item x="347"/>
        <item x="321"/>
        <item x="126"/>
        <item x="120"/>
        <item x="272"/>
        <item x="83"/>
        <item x="223"/>
        <item x="27"/>
        <item x="258"/>
        <item x="136"/>
        <item x="280"/>
        <item x="355"/>
        <item x="261"/>
        <item x="167"/>
        <item x="336"/>
        <item x="319"/>
        <item x="370"/>
        <item x="304"/>
        <item x="357"/>
        <item x="368"/>
        <item x="161"/>
        <item x="252"/>
        <item x="232"/>
        <item x="329"/>
        <item x="345"/>
        <item x="159"/>
        <item x="278"/>
        <item x="255"/>
        <item x="271"/>
        <item x="244"/>
        <item x="250"/>
        <item x="310"/>
        <item x="191"/>
        <item x="322"/>
        <item x="256"/>
        <item x="296"/>
        <item x="352"/>
        <item x="102"/>
        <item x="273"/>
        <item x="43"/>
        <item x="237"/>
        <item x="253"/>
        <item x="327"/>
        <item x="326"/>
        <item x="289"/>
        <item x="210"/>
        <item x="274"/>
        <item x="196"/>
        <item x="333"/>
        <item x="330"/>
        <item x="292"/>
        <item x="201"/>
        <item x="354"/>
        <item x="314"/>
        <item x="277"/>
        <item x="209"/>
        <item x="267"/>
        <item x="286"/>
        <item x="348"/>
        <item x="264"/>
        <item x="303"/>
        <item x="199"/>
        <item x="290"/>
        <item x="275"/>
        <item x="284"/>
        <item x="332"/>
        <item x="285"/>
        <item x="331"/>
        <item x="293"/>
        <item x="295"/>
        <item x="282"/>
        <item x="206"/>
        <item x="246"/>
        <item x="270"/>
        <item x="317"/>
        <item x="343"/>
        <item x="335"/>
        <item x="202"/>
        <item x="248"/>
        <item x="236"/>
        <item x="297"/>
        <item x="324"/>
        <item x="320"/>
        <item x="173"/>
        <item x="231"/>
        <item x="233"/>
        <item x="307"/>
        <item x="276"/>
        <item x="262"/>
        <item x="339"/>
        <item x="218"/>
        <item x="266"/>
        <item x="300"/>
        <item x="294"/>
        <item x="342"/>
        <item x="313"/>
        <item x="350"/>
        <item x="288"/>
        <item x="254"/>
        <item x="291"/>
        <item x="241"/>
        <item x="247"/>
        <item x="305"/>
        <item x="301"/>
        <item x="203"/>
        <item x="302"/>
        <item x="214"/>
        <item x="325"/>
        <item x="308"/>
        <item x="341"/>
        <item x="240"/>
        <item x="125"/>
        <item x="346"/>
        <item x="281"/>
        <item x="230"/>
        <item x="323"/>
        <item x="287"/>
        <item x="318"/>
        <item x="311"/>
        <item x="44"/>
        <item x="338"/>
        <item x="373"/>
        <item x="265"/>
        <item x="157"/>
        <item x="179"/>
        <item x="309"/>
        <item x="349"/>
        <item t="default"/>
      </items>
    </pivotField>
    <pivotField dataField="1" showAll="0">
      <items count="2723">
        <item x="120"/>
        <item x="835"/>
        <item x="1720"/>
        <item x="1279"/>
        <item x="447"/>
        <item x="1029"/>
        <item x="2040"/>
        <item x="730"/>
        <item x="362"/>
        <item x="2500"/>
        <item x="808"/>
        <item x="813"/>
        <item x="403"/>
        <item x="1880"/>
        <item x="143"/>
        <item x="1628"/>
        <item x="2692"/>
        <item x="365"/>
        <item x="358"/>
        <item x="550"/>
        <item x="144"/>
        <item x="1900"/>
        <item x="1556"/>
        <item x="1540"/>
        <item x="148"/>
        <item x="161"/>
        <item x="2012"/>
        <item x="812"/>
        <item x="1032"/>
        <item x="1027"/>
        <item x="1284"/>
        <item x="516"/>
        <item x="798"/>
        <item x="2704"/>
        <item x="800"/>
        <item x="582"/>
        <item x="1924"/>
        <item x="1797"/>
        <item x="2131"/>
        <item x="501"/>
        <item x="1729"/>
        <item x="742"/>
        <item x="1538"/>
        <item x="434"/>
        <item x="2058"/>
        <item x="435"/>
        <item x="1978"/>
        <item x="373"/>
        <item x="2712"/>
        <item x="2653"/>
        <item x="2017"/>
        <item x="119"/>
        <item x="1863"/>
        <item x="2668"/>
        <item x="2150"/>
        <item x="396"/>
        <item x="810"/>
        <item x="678"/>
        <item x="1476"/>
        <item x="491"/>
        <item x="1545"/>
        <item x="784"/>
        <item x="1945"/>
        <item x="2530"/>
        <item x="1693"/>
        <item x="2687"/>
        <item x="1268"/>
        <item x="123"/>
        <item x="361"/>
        <item x="1543"/>
        <item x="1028"/>
        <item x="1828"/>
        <item x="661"/>
        <item x="1243"/>
        <item x="381"/>
        <item x="1175"/>
        <item x="401"/>
        <item x="786"/>
        <item x="2156"/>
        <item x="31"/>
        <item x="1905"/>
        <item x="2658"/>
        <item x="508"/>
        <item x="140"/>
        <item x="2454"/>
        <item x="1701"/>
        <item x="393"/>
        <item x="1977"/>
        <item x="448"/>
        <item x="666"/>
        <item x="2720"/>
        <item x="1651"/>
        <item x="1107"/>
        <item x="2197"/>
        <item x="2085"/>
        <item x="2"/>
        <item x="1592"/>
        <item x="2472"/>
        <item x="2566"/>
        <item x="384"/>
        <item x="136"/>
        <item x="1709"/>
        <item x="456"/>
        <item x="2721"/>
        <item x="180"/>
        <item x="1637"/>
        <item x="2004"/>
        <item x="83"/>
        <item x="1996"/>
        <item x="580"/>
        <item x="782"/>
        <item x="1783"/>
        <item x="1325"/>
        <item x="459"/>
        <item x="376"/>
        <item x="453"/>
        <item x="363"/>
        <item x="407"/>
        <item x="379"/>
        <item x="1722"/>
        <item x="1326"/>
        <item x="1779"/>
        <item x="1023"/>
        <item x="383"/>
        <item x="1943"/>
        <item x="827"/>
        <item x="2401"/>
        <item x="1869"/>
        <item x="801"/>
        <item x="551"/>
        <item x="2267"/>
        <item x="809"/>
        <item x="1553"/>
        <item x="656"/>
        <item x="1938"/>
        <item x="2490"/>
        <item x="1714"/>
        <item x="2708"/>
        <item x="790"/>
        <item x="791"/>
        <item x="691"/>
        <item x="644"/>
        <item x="1950"/>
        <item x="2041"/>
        <item x="1688"/>
        <item x="1065"/>
        <item x="711"/>
        <item x="2276"/>
        <item x="845"/>
        <item x="537"/>
        <item x="651"/>
        <item x="74"/>
        <item x="2393"/>
        <item x="684"/>
        <item x="1537"/>
        <item x="1993"/>
        <item x="135"/>
        <item x="2539"/>
        <item x="1989"/>
        <item x="2127"/>
        <item x="141"/>
        <item x="378"/>
        <item x="520"/>
        <item x="1492"/>
        <item x="372"/>
        <item x="2023"/>
        <item x="2128"/>
        <item x="2473"/>
        <item x="68"/>
        <item x="1006"/>
        <item x="1618"/>
        <item x="1209"/>
        <item x="1539"/>
        <item x="778"/>
        <item x="1012"/>
        <item x="665"/>
        <item x="1615"/>
        <item x="1851"/>
        <item x="667"/>
        <item x="1934"/>
        <item x="94"/>
        <item x="1542"/>
        <item x="15"/>
        <item x="688"/>
        <item x="1564"/>
        <item x="95"/>
        <item x="1218"/>
        <item x="761"/>
        <item x="1621"/>
        <item x="2367"/>
        <item x="1721"/>
        <item x="377"/>
        <item x="2489"/>
        <item x="1603"/>
        <item x="2678"/>
        <item x="652"/>
        <item x="1878"/>
        <item x="2716"/>
        <item x="2468"/>
        <item x="1534"/>
        <item x="1822"/>
        <item x="2305"/>
        <item x="1815"/>
        <item x="2162"/>
        <item x="1357"/>
        <item x="1052"/>
        <item x="806"/>
        <item x="819"/>
        <item x="2070"/>
        <item x="457"/>
        <item x="1777"/>
        <item x="825"/>
        <item x="475"/>
        <item x="804"/>
        <item x="2120"/>
        <item x="1974"/>
        <item x="1439"/>
        <item x="1902"/>
        <item x="2702"/>
        <item x="874"/>
        <item x="1633"/>
        <item x="2233"/>
        <item x="1995"/>
        <item x="529"/>
        <item x="775"/>
        <item x="1196"/>
        <item x="696"/>
        <item x="1024"/>
        <item x="926"/>
        <item x="2351"/>
        <item x="1643"/>
        <item x="2462"/>
        <item x="821"/>
        <item x="981"/>
        <item x="1964"/>
        <item x="2200"/>
        <item x="1352"/>
        <item x="2302"/>
        <item x="1287"/>
        <item x="681"/>
        <item x="1030"/>
        <item x="2663"/>
        <item x="1645"/>
        <item x="451"/>
        <item x="380"/>
        <item x="1759"/>
        <item x="1617"/>
        <item x="1973"/>
        <item x="430"/>
        <item x="122"/>
        <item x="702"/>
        <item x="1862"/>
        <item x="1971"/>
        <item x="1549"/>
        <item x="2427"/>
        <item x="982"/>
        <item x="2583"/>
        <item x="815"/>
        <item x="2595"/>
        <item x="1692"/>
        <item x="156"/>
        <item x="2123"/>
        <item x="2588"/>
        <item x="1219"/>
        <item x="2645"/>
        <item x="2047"/>
        <item x="152"/>
        <item x="433"/>
        <item x="2577"/>
        <item x="1602"/>
        <item x="1185"/>
        <item x="531"/>
        <item x="1105"/>
        <item x="2015"/>
        <item x="2679"/>
        <item x="717"/>
        <item x="2477"/>
        <item x="1162"/>
        <item x="1764"/>
        <item x="1848"/>
        <item x="1544"/>
        <item x="2273"/>
        <item x="1999"/>
        <item x="1261"/>
        <item x="1111"/>
        <item x="2661"/>
        <item x="2353"/>
        <item x="662"/>
        <item x="1608"/>
        <item x="2572"/>
        <item x="900"/>
        <item x="1616"/>
        <item x="50"/>
        <item x="1594"/>
        <item x="1015"/>
        <item x="496"/>
        <item x="1360"/>
        <item x="1459"/>
        <item x="440"/>
        <item x="1750"/>
        <item x="1850"/>
        <item x="1844"/>
        <item x="612"/>
        <item x="933"/>
        <item x="1770"/>
        <item x="676"/>
        <item x="103"/>
        <item x="1680"/>
        <item x="138"/>
        <item x="1641"/>
        <item x="53"/>
        <item x="1213"/>
        <item x="626"/>
        <item x="2341"/>
        <item x="387"/>
        <item x="2358"/>
        <item x="1106"/>
        <item x="1532"/>
        <item x="2178"/>
        <item x="643"/>
        <item x="1343"/>
        <item x="232"/>
        <item x="988"/>
        <item x="1752"/>
        <item x="617"/>
        <item x="114"/>
        <item x="1748"/>
        <item x="673"/>
        <item x="251"/>
        <item x="1044"/>
        <item x="2005"/>
        <item x="1751"/>
        <item x="1546"/>
        <item x="2163"/>
        <item x="2293"/>
        <item x="2681"/>
        <item x="1825"/>
        <item x="2242"/>
        <item x="1060"/>
        <item x="779"/>
        <item x="751"/>
        <item x="415"/>
        <item x="670"/>
        <item x="1409"/>
        <item x="2011"/>
        <item x="2362"/>
        <item x="1946"/>
        <item x="1821"/>
        <item x="1998"/>
        <item x="2277"/>
        <item x="1816"/>
        <item x="1561"/>
        <item x="1354"/>
        <item x="2333"/>
        <item x="2403"/>
        <item x="1997"/>
        <item x="945"/>
        <item x="179"/>
        <item x="1802"/>
        <item x="2133"/>
        <item x="882"/>
        <item x="2377"/>
        <item x="1986"/>
        <item x="1653"/>
        <item x="957"/>
        <item x="737"/>
        <item x="713"/>
        <item x="1515"/>
        <item x="452"/>
        <item x="1004"/>
        <item x="205"/>
        <item x="76"/>
        <item x="2557"/>
        <item x="2422"/>
        <item x="2337"/>
        <item x="153"/>
        <item x="2570"/>
        <item x="2486"/>
        <item x="2455"/>
        <item x="1061"/>
        <item x="1117"/>
        <item x="762"/>
        <item x="618"/>
        <item x="588"/>
        <item x="493"/>
        <item x="1259"/>
        <item x="672"/>
        <item x="1757"/>
        <item x="90"/>
        <item x="1835"/>
        <item x="9"/>
        <item x="1535"/>
        <item x="1574"/>
        <item x="2535"/>
        <item x="29"/>
        <item x="484"/>
        <item x="1737"/>
        <item x="1414"/>
        <item x="1944"/>
        <item x="980"/>
        <item x="905"/>
        <item x="1359"/>
        <item x="579"/>
        <item x="650"/>
        <item x="2192"/>
        <item x="1861"/>
        <item x="2360"/>
        <item x="689"/>
        <item x="1164"/>
        <item x="987"/>
        <item x="254"/>
        <item x="2165"/>
        <item x="924"/>
        <item x="1090"/>
        <item x="859"/>
        <item x="2671"/>
        <item x="151"/>
        <item x="680"/>
        <item x="1330"/>
        <item x="163"/>
        <item x="1323"/>
        <item x="2308"/>
        <item x="2699"/>
        <item x="2190"/>
        <item x="573"/>
        <item x="2707"/>
        <item x="1050"/>
        <item x="1595"/>
        <item x="780"/>
        <item x="706"/>
        <item x="2107"/>
        <item x="1565"/>
        <item x="836"/>
        <item x="1654"/>
        <item x="2396"/>
        <item x="2274"/>
        <item x="1420"/>
        <item x="2685"/>
        <item x="1178"/>
        <item x="1891"/>
        <item x="1962"/>
        <item x="2170"/>
        <item x="441"/>
        <item x="642"/>
        <item x="1212"/>
        <item x="1669"/>
        <item x="1346"/>
        <item x="783"/>
        <item x="893"/>
        <item x="657"/>
        <item x="562"/>
        <item x="1536"/>
        <item x="2413"/>
        <item x="502"/>
        <item x="1179"/>
        <item x="2424"/>
        <item x="1730"/>
        <item x="1154"/>
        <item x="1541"/>
        <item x="1229"/>
        <item x="426"/>
        <item x="663"/>
        <item x="2172"/>
        <item x="1046"/>
        <item x="805"/>
        <item x="1856"/>
        <item x="2226"/>
        <item x="2706"/>
        <item x="431"/>
        <item x="1983"/>
        <item x="2617"/>
        <item x="1644"/>
        <item x="480"/>
        <item x="2677"/>
        <item x="732"/>
        <item x="1726"/>
        <item x="1238"/>
        <item x="1045"/>
        <item x="63"/>
        <item x="2507"/>
        <item x="2654"/>
        <item x="1832"/>
        <item x="1341"/>
        <item x="1818"/>
        <item x="1525"/>
        <item x="1557"/>
        <item x="669"/>
        <item x="1941"/>
        <item x="777"/>
        <item x="1299"/>
        <item x="1517"/>
        <item x="1245"/>
        <item x="360"/>
        <item x="1374"/>
        <item x="139"/>
        <item x="1582"/>
        <item x="2428"/>
        <item x="931"/>
        <item x="1478"/>
        <item x="2350"/>
        <item x="928"/>
        <item x="1356"/>
        <item x="763"/>
        <item x="1191"/>
        <item x="811"/>
        <item x="2035"/>
        <item x="1959"/>
        <item x="1957"/>
        <item x="545"/>
        <item x="2018"/>
        <item x="247"/>
        <item x="641"/>
        <item x="2202"/>
        <item x="1039"/>
        <item x="1849"/>
        <item x="1952"/>
        <item x="2537"/>
        <item x="1392"/>
        <item x="1130"/>
        <item x="2508"/>
        <item x="1640"/>
        <item x="1689"/>
        <item x="2218"/>
        <item x="1520"/>
        <item x="1607"/>
        <item x="1970"/>
        <item x="2108"/>
        <item x="2117"/>
        <item x="647"/>
        <item x="70"/>
        <item x="572"/>
        <item x="1860"/>
        <item x="571"/>
        <item x="1652"/>
        <item x="822"/>
        <item x="2686"/>
        <item x="133"/>
        <item x="2180"/>
        <item x="1280"/>
        <item x="1309"/>
        <item x="1753"/>
        <item x="789"/>
        <item x="2199"/>
        <item x="841"/>
        <item x="464"/>
        <item x="1768"/>
        <item x="1940"/>
        <item x="2484"/>
        <item x="899"/>
        <item x="2255"/>
        <item x="2665"/>
        <item x="2453"/>
        <item x="134"/>
        <item x="2607"/>
        <item x="445"/>
        <item x="1055"/>
        <item x="386"/>
        <item x="1038"/>
        <item x="584"/>
        <item x="917"/>
        <item x="984"/>
        <item x="2633"/>
        <item x="2563"/>
        <item x="78"/>
        <item x="2464"/>
        <item x="2418"/>
        <item x="1371"/>
        <item x="998"/>
        <item x="1170"/>
        <item x="1772"/>
        <item x="1072"/>
        <item x="865"/>
        <item x="1812"/>
        <item x="1155"/>
        <item x="902"/>
        <item x="1854"/>
        <item x="492"/>
        <item x="1131"/>
        <item x="554"/>
        <item x="476"/>
        <item x="773"/>
        <item x="576"/>
        <item x="1186"/>
        <item x="410"/>
        <item x="1942"/>
        <item x="615"/>
        <item x="104"/>
        <item x="1858"/>
        <item x="1866"/>
        <item x="1765"/>
        <item x="1083"/>
        <item x="2481"/>
        <item x="388"/>
        <item x="2412"/>
        <item x="2188"/>
        <item x="2560"/>
        <item x="1953"/>
        <item x="623"/>
        <item x="934"/>
        <item x="2542"/>
        <item x="1076"/>
        <item x="1157"/>
        <item x="375"/>
        <item x="82"/>
        <item x="1665"/>
        <item x="2676"/>
        <item x="1583"/>
        <item x="1686"/>
        <item x="1778"/>
        <item x="986"/>
        <item x="2425"/>
        <item x="79"/>
        <item x="2376"/>
        <item x="1570"/>
        <item x="317"/>
        <item x="208"/>
        <item x="1064"/>
        <item x="785"/>
        <item x="1743"/>
        <item x="1318"/>
        <item x="1939"/>
        <item x="2562"/>
        <item x="2275"/>
        <item x="603"/>
        <item x="291"/>
        <item x="99"/>
        <item x="1699"/>
        <item x="2143"/>
        <item x="428"/>
        <item x="2630"/>
        <item x="2463"/>
        <item x="1685"/>
        <item x="1355"/>
        <item x="2121"/>
        <item x="2444"/>
        <item x="1181"/>
        <item x="2394"/>
        <item x="2388"/>
        <item x="1591"/>
        <item x="2248"/>
        <item x="1870"/>
        <item x="204"/>
        <item x="2395"/>
        <item x="2169"/>
        <item x="1890"/>
        <item x="961"/>
        <item x="1619"/>
        <item x="683"/>
        <item x="38"/>
        <item x="645"/>
        <item x="1329"/>
        <item x="1471"/>
        <item x="695"/>
        <item x="2173"/>
        <item x="311"/>
        <item x="1327"/>
        <item x="595"/>
        <item x="712"/>
        <item x="2048"/>
        <item x="17"/>
        <item x="2701"/>
        <item x="1690"/>
        <item x="823"/>
        <item x="1289"/>
        <item x="1140"/>
        <item x="1281"/>
        <item x="941"/>
        <item x="1278"/>
        <item x="1332"/>
        <item x="2451"/>
        <item x="1597"/>
        <item x="570"/>
        <item x="1014"/>
        <item x="1234"/>
        <item x="655"/>
        <item x="248"/>
        <item x="1754"/>
        <item x="585"/>
        <item x="1650"/>
        <item x="479"/>
        <item x="653"/>
        <item x="894"/>
        <item x="1363"/>
        <item x="314"/>
        <item x="308"/>
        <item x="485"/>
        <item x="1961"/>
        <item x="1340"/>
        <item x="322"/>
        <item x="770"/>
        <item x="60"/>
        <item x="1000"/>
        <item x="1469"/>
        <item x="2469"/>
        <item x="2565"/>
        <item x="1972"/>
        <item x="2391"/>
        <item x="1058"/>
        <item x="2389"/>
        <item x="794"/>
        <item x="145"/>
        <item x="622"/>
        <item x="904"/>
        <item x="547"/>
        <item x="1511"/>
        <item x="1808"/>
        <item x="989"/>
        <item x="1809"/>
        <item x="1499"/>
        <item x="604"/>
        <item x="1593"/>
        <item x="1947"/>
        <item x="1630"/>
        <item x="716"/>
        <item x="878"/>
        <item x="1579"/>
        <item x="1990"/>
        <item x="1852"/>
        <item x="2330"/>
        <item x="820"/>
        <item x="929"/>
        <item x="1671"/>
        <item x="2523"/>
        <item x="1965"/>
        <item x="2709"/>
        <item x="1056"/>
        <item x="419"/>
        <item x="677"/>
        <item x="1911"/>
        <item x="1120"/>
        <item x="884"/>
        <item x="1991"/>
        <item x="1184"/>
        <item x="1171"/>
        <item x="1043"/>
        <item x="535"/>
        <item x="2355"/>
        <item x="1428"/>
        <item x="1960"/>
        <item x="290"/>
        <item x="2304"/>
        <item x="1258"/>
        <item x="1180"/>
        <item x="817"/>
        <item x="2400"/>
        <item x="313"/>
        <item x="2449"/>
        <item x="1246"/>
        <item x="720"/>
        <item x="2064"/>
        <item x="963"/>
        <item x="2550"/>
        <item x="458"/>
        <item x="953"/>
        <item x="197"/>
        <item x="600"/>
        <item x="613"/>
        <item x="2334"/>
        <item x="2102"/>
        <item x="1475"/>
        <item x="564"/>
        <item x="1187"/>
        <item x="347"/>
        <item x="1300"/>
        <item x="215"/>
        <item x="2717"/>
        <item x="2672"/>
        <item x="2691"/>
        <item x="1145"/>
        <item x="1864"/>
        <item x="1948"/>
        <item x="2278"/>
        <item x="768"/>
        <item x="692"/>
        <item x="2533"/>
        <item x="916"/>
        <item x="1662"/>
        <item x="885"/>
        <item x="131"/>
        <item x="1504"/>
        <item x="601"/>
        <item x="325"/>
        <item x="2009"/>
        <item x="1762"/>
        <item x="2282"/>
        <item x="2235"/>
        <item x="164"/>
        <item x="1455"/>
        <item x="664"/>
        <item x="2375"/>
        <item x="832"/>
        <item x="1334"/>
        <item x="646"/>
        <item x="108"/>
        <item x="2195"/>
        <item x="1066"/>
        <item x="2193"/>
        <item x="233"/>
        <item x="2470"/>
        <item x="2020"/>
        <item x="1121"/>
        <item x="1192"/>
        <item x="2511"/>
        <item x="1847"/>
        <item x="1063"/>
        <item x="1232"/>
        <item x="1842"/>
        <item x="1165"/>
        <item x="1141"/>
        <item x="1604"/>
        <item x="2662"/>
        <item x="1296"/>
        <item x="2621"/>
        <item x="1696"/>
        <item x="186"/>
        <item x="2471"/>
        <item x="2601"/>
        <item x="1968"/>
        <item x="1496"/>
        <item x="125"/>
        <item x="1760"/>
        <item x="2032"/>
        <item x="2580"/>
        <item x="635"/>
        <item x="1776"/>
        <item x="2646"/>
        <item x="1018"/>
        <item x="1113"/>
        <item x="1738"/>
        <item x="2423"/>
        <item x="1712"/>
        <item x="371"/>
        <item x="1447"/>
        <item x="729"/>
        <item x="1071"/>
        <item x="191"/>
        <item x="1657"/>
        <item x="1749"/>
        <item x="354"/>
        <item x="1704"/>
        <item x="1586"/>
        <item x="1099"/>
        <item x="1823"/>
        <item x="1026"/>
        <item x="1365"/>
        <item x="1266"/>
        <item x="788"/>
        <item x="1042"/>
        <item x="2627"/>
        <item x="879"/>
        <item x="2272"/>
        <item x="974"/>
        <item x="1129"/>
        <item x="1505"/>
        <item x="2024"/>
        <item x="776"/>
        <item x="2287"/>
        <item x="1003"/>
        <item x="1265"/>
        <item x="1123"/>
        <item x="1364"/>
        <item x="2069"/>
        <item x="442"/>
        <item x="2502"/>
        <item x="634"/>
        <item x="1324"/>
        <item x="1244"/>
        <item x="1806"/>
        <item x="2203"/>
        <item x="2450"/>
        <item x="1766"/>
        <item x="2675"/>
        <item x="56"/>
        <item x="1328"/>
        <item x="1551"/>
        <item x="2294"/>
        <item x="1626"/>
        <item x="2651"/>
        <item x="2582"/>
        <item x="714"/>
        <item x="2497"/>
        <item x="469"/>
        <item x="34"/>
        <item x="1648"/>
        <item x="73"/>
        <item x="2441"/>
        <item x="1311"/>
        <item x="1548"/>
        <item x="2598"/>
        <item x="2206"/>
        <item x="359"/>
        <item x="210"/>
        <item x="2214"/>
        <item x="1434"/>
        <item x="1007"/>
        <item x="1598"/>
        <item x="244"/>
        <item x="500"/>
        <item x="679"/>
        <item x="1763"/>
        <item x="1976"/>
        <item x="2000"/>
        <item x="1659"/>
        <item x="2224"/>
        <item x="470"/>
        <item x="1915"/>
        <item x="2622"/>
        <item x="96"/>
        <item x="1344"/>
        <item x="705"/>
        <item x="1528"/>
        <item x="693"/>
        <item x="901"/>
        <item x="2045"/>
        <item x="2088"/>
        <item x="1631"/>
        <item x="1302"/>
        <item x="2184"/>
        <item x="1547"/>
        <item x="1664"/>
        <item x="2399"/>
        <item x="2534"/>
        <item x="1310"/>
        <item x="1679"/>
        <item x="1482"/>
        <item x="392"/>
        <item x="1256"/>
        <item x="22"/>
        <item x="1550"/>
        <item x="1606"/>
        <item x="1383"/>
        <item x="722"/>
        <item x="575"/>
        <item x="1516"/>
        <item x="1769"/>
        <item x="2025"/>
        <item x="542"/>
        <item x="1237"/>
        <item x="246"/>
        <item x="2410"/>
        <item x="621"/>
        <item x="707"/>
        <item x="1169"/>
        <item x="366"/>
        <item x="2112"/>
        <item x="843"/>
        <item x="1331"/>
        <item x="364"/>
        <item x="2013"/>
        <item x="2098"/>
        <item x="935"/>
        <item x="2379"/>
        <item x="2505"/>
        <item x="736"/>
        <item x="2220"/>
        <item x="1780"/>
        <item x="2249"/>
        <item x="2260"/>
        <item x="1182"/>
        <item x="1047"/>
        <item x="1306"/>
        <item x="1320"/>
        <item x="1590"/>
        <item x="1092"/>
        <item x="1775"/>
        <item x="1523"/>
        <item x="1127"/>
        <item x="654"/>
        <item x="1673"/>
        <item x="1790"/>
        <item x="444"/>
        <item x="918"/>
        <item x="81"/>
        <item x="1656"/>
        <item x="97"/>
        <item x="1290"/>
        <item x="2251"/>
        <item x="568"/>
        <item x="2411"/>
        <item x="454"/>
        <item x="1316"/>
        <item x="2288"/>
        <item x="2536"/>
        <item x="1741"/>
        <item x="1735"/>
        <item x="1605"/>
        <item x="2541"/>
        <item x="1677"/>
        <item x="1629"/>
        <item x="1519"/>
        <item x="2141"/>
        <item x="1782"/>
        <item x="1153"/>
        <item x="973"/>
        <item x="2135"/>
        <item x="2209"/>
        <item x="561"/>
        <item x="399"/>
        <item x="1667"/>
        <item x="2569"/>
        <item x="1627"/>
        <item x="1017"/>
        <item x="638"/>
        <item x="1914"/>
        <item x="1094"/>
        <item x="1205"/>
        <item x="187"/>
        <item x="315"/>
        <item x="1208"/>
        <item x="2458"/>
        <item x="1786"/>
        <item x="1369"/>
        <item x="559"/>
        <item x="166"/>
        <item x="2261"/>
        <item x="2328"/>
        <item x="2342"/>
        <item x="851"/>
        <item x="958"/>
        <item x="541"/>
        <item x="222"/>
        <item x="1695"/>
        <item x="2258"/>
        <item x="1813"/>
        <item x="687"/>
        <item x="2405"/>
        <item x="2620"/>
        <item x="226"/>
        <item x="2476"/>
        <item x="343"/>
        <item x="216"/>
        <item x="2456"/>
        <item x="1240"/>
        <item x="511"/>
        <item x="2281"/>
        <item x="854"/>
        <item x="1263"/>
        <item x="390"/>
        <item x="2599"/>
        <item x="2480"/>
        <item x="2145"/>
        <item x="1002"/>
        <item x="896"/>
        <item x="1838"/>
        <item x="1801"/>
        <item x="1600"/>
        <item x="1464"/>
        <item x="1079"/>
        <item x="1727"/>
        <item x="2352"/>
        <item x="132"/>
        <item x="1577"/>
        <item x="2496"/>
        <item x="150"/>
        <item x="2647"/>
        <item x="2510"/>
        <item x="19"/>
        <item x="1382"/>
        <item x="690"/>
        <item x="1723"/>
        <item x="2325"/>
        <item x="239"/>
        <item x="1361"/>
        <item x="847"/>
        <item x="1109"/>
        <item x="335"/>
        <item x="374"/>
        <item x="1095"/>
        <item x="98"/>
        <item x="2142"/>
        <item x="48"/>
        <item x="2445"/>
        <item x="2516"/>
        <item x="227"/>
        <item x="1578"/>
        <item x="1069"/>
        <item x="2629"/>
        <item x="193"/>
        <item x="25"/>
        <item x="2213"/>
        <item x="699"/>
        <item x="2406"/>
        <item x="1338"/>
        <item x="2553"/>
        <item x="577"/>
        <item x="567"/>
        <item x="766"/>
        <item x="2640"/>
        <item x="400"/>
        <item x="1506"/>
        <item x="212"/>
        <item x="2189"/>
        <item x="1917"/>
        <item x="350"/>
        <item x="1200"/>
        <item x="1573"/>
        <item x="1337"/>
        <item x="1719"/>
        <item x="2153"/>
        <item x="2402"/>
        <item x="1655"/>
        <item x="2157"/>
        <item x="2554"/>
        <item x="1322"/>
        <item x="2181"/>
        <item x="72"/>
        <item x="658"/>
        <item x="1313"/>
        <item x="608"/>
        <item x="1135"/>
        <item x="1078"/>
        <item x="282"/>
        <item x="700"/>
        <item x="853"/>
        <item x="323"/>
        <item x="2485"/>
        <item x="1510"/>
        <item x="2361"/>
        <item x="1242"/>
        <item x="632"/>
        <item x="2231"/>
        <item x="333"/>
        <item x="2549"/>
        <item x="2436"/>
        <item x="877"/>
        <item x="2638"/>
        <item x="1836"/>
        <item x="2382"/>
        <item x="1267"/>
        <item x="578"/>
        <item x="1254"/>
        <item x="2474"/>
        <item x="1286"/>
        <item x="2551"/>
        <item x="715"/>
        <item x="2460"/>
        <item x="1567"/>
        <item x="275"/>
        <item x="648"/>
        <item x="881"/>
        <item x="977"/>
        <item x="1225"/>
        <item x="35"/>
        <item x="2221"/>
        <item x="2689"/>
        <item x="2284"/>
        <item x="2387"/>
        <item x="2229"/>
        <item x="1682"/>
        <item x="591"/>
        <item x="12"/>
        <item x="979"/>
        <item x="88"/>
        <item x="2585"/>
        <item x="2688"/>
        <item x="2521"/>
        <item x="1805"/>
        <item x="1011"/>
        <item x="1257"/>
        <item x="1370"/>
        <item x="2426"/>
        <item x="2182"/>
        <item x="2434"/>
        <item x="77"/>
        <item x="2236"/>
        <item x="627"/>
        <item x="1994"/>
        <item x="2059"/>
        <item x="814"/>
        <item x="824"/>
        <item x="636"/>
        <item x="959"/>
        <item x="1979"/>
        <item x="826"/>
        <item x="1612"/>
        <item x="594"/>
        <item x="1702"/>
        <item x="546"/>
        <item x="2524"/>
        <item x="2252"/>
        <item x="1888"/>
        <item x="1834"/>
        <item x="2254"/>
        <item x="2291"/>
        <item x="772"/>
        <item x="880"/>
        <item x="2503"/>
        <item x="1203"/>
        <item x="1756"/>
        <item x="2159"/>
        <item x="830"/>
        <item x="1585"/>
        <item x="503"/>
        <item x="253"/>
        <item x="2129"/>
        <item x="1814"/>
        <item x="1298"/>
        <item x="1402"/>
        <item x="2332"/>
        <item x="242"/>
        <item x="866"/>
        <item x="837"/>
        <item x="1144"/>
        <item x="2666"/>
        <item x="1022"/>
        <item x="2626"/>
        <item x="1599"/>
        <item x="2296"/>
        <item x="2682"/>
        <item x="2545"/>
        <item x="1740"/>
        <item x="1503"/>
        <item x="1025"/>
        <item x="1215"/>
        <item x="69"/>
        <item x="1767"/>
        <item x="368"/>
        <item x="915"/>
        <item x="2584"/>
        <item x="2637"/>
        <item x="2558"/>
        <item x="249"/>
        <item x="1484"/>
        <item x="1151"/>
        <item x="2381"/>
        <item x="1001"/>
        <item x="2207"/>
        <item x="2175"/>
        <item x="2007"/>
        <item x="1514"/>
        <item x="1395"/>
        <item x="640"/>
        <item x="2205"/>
        <item x="581"/>
        <item x="2664"/>
        <item x="268"/>
        <item x="906"/>
        <item x="2071"/>
        <item x="2644"/>
        <item x="2183"/>
        <item x="637"/>
        <item x="937"/>
        <item x="993"/>
        <item x="586"/>
        <item x="2693"/>
        <item x="1555"/>
        <item x="994"/>
        <item x="1270"/>
        <item x="2370"/>
        <item x="418"/>
        <item x="1985"/>
        <item x="1853"/>
        <item x="1260"/>
        <item x="0"/>
        <item x="1220"/>
        <item x="405"/>
        <item x="1472"/>
        <item x="1804"/>
        <item x="1085"/>
        <item x="1057"/>
        <item x="1431"/>
        <item x="111"/>
        <item x="889"/>
        <item x="2174"/>
        <item x="2641"/>
        <item x="437"/>
        <item x="1563"/>
        <item x="2544"/>
        <item x="1666"/>
        <item x="2614"/>
        <item x="890"/>
        <item x="2390"/>
        <item x="1691"/>
        <item x="992"/>
        <item x="1375"/>
        <item x="1134"/>
        <item x="1622"/>
        <item x="1168"/>
        <item x="446"/>
        <item x="1988"/>
        <item x="2132"/>
        <item x="1683"/>
        <item x="2416"/>
        <item x="1833"/>
        <item x="2602"/>
        <item x="206"/>
        <item x="177"/>
        <item x="839"/>
        <item x="1250"/>
        <item x="2144"/>
        <item x="774"/>
        <item x="2346"/>
        <item x="505"/>
        <item x="1670"/>
        <item x="217"/>
        <item x="1581"/>
        <item x="2694"/>
        <item x="109"/>
        <item x="1895"/>
        <item x="1116"/>
        <item x="2237"/>
        <item x="781"/>
        <item x="198"/>
        <item x="1761"/>
        <item x="649"/>
        <item x="927"/>
        <item x="340"/>
        <item x="1588"/>
        <item x="1009"/>
        <item x="1206"/>
        <item x="1100"/>
        <item x="969"/>
        <item x="2044"/>
        <item x="1951"/>
        <item x="2546"/>
        <item x="2519"/>
        <item x="2457"/>
        <item x="1251"/>
        <item x="24"/>
        <item x="1133"/>
        <item x="2298"/>
        <item x="1137"/>
        <item x="2431"/>
        <item x="394"/>
        <item x="2215"/>
        <item x="1707"/>
        <item x="583"/>
        <item x="1122"/>
        <item x="199"/>
        <item x="538"/>
        <item x="1509"/>
        <item x="639"/>
        <item x="2438"/>
        <item x="402"/>
        <item x="1132"/>
        <item x="1274"/>
        <item x="1070"/>
        <item x="1483"/>
        <item x="1568"/>
        <item x="558"/>
        <item x="1810"/>
        <item x="2246"/>
        <item x="922"/>
        <item x="1394"/>
        <item x="2097"/>
        <item x="1152"/>
        <item x="1966"/>
        <item x="231"/>
        <item x="2138"/>
        <item x="1068"/>
        <item x="911"/>
        <item x="280"/>
        <item x="2336"/>
        <item x="2571"/>
        <item x="1613"/>
        <item x="1560"/>
        <item x="2493"/>
        <item x="353"/>
        <item x="1587"/>
        <item x="303"/>
        <item x="1922"/>
        <item x="439"/>
        <item x="409"/>
        <item x="555"/>
        <item x="985"/>
        <item x="2520"/>
        <item x="1676"/>
        <item x="188"/>
        <item x="2492"/>
        <item x="1524"/>
        <item x="1580"/>
        <item x="2264"/>
        <item x="1572"/>
        <item x="1342"/>
        <item x="1377"/>
        <item x="2525"/>
        <item x="1745"/>
        <item x="1008"/>
        <item x="2514"/>
        <item x="159"/>
        <item x="834"/>
        <item x="1276"/>
        <item x="2269"/>
        <item x="3"/>
        <item x="2509"/>
        <item x="697"/>
        <item x="1728"/>
        <item x="2147"/>
        <item x="1623"/>
        <item x="1048"/>
        <item x="767"/>
        <item x="71"/>
        <item x="1927"/>
        <item x="321"/>
        <item x="115"/>
        <item x="2320"/>
        <item x="2053"/>
        <item x="277"/>
        <item x="2611"/>
        <item x="1456"/>
        <item x="1010"/>
        <item x="2152"/>
        <item x="2649"/>
        <item x="1366"/>
        <item x="2623"/>
        <item x="2250"/>
        <item x="2635"/>
        <item x="1335"/>
        <item x="619"/>
        <item x="2366"/>
        <item x="1315"/>
        <item x="1351"/>
        <item x="1892"/>
        <item x="1319"/>
        <item x="1500"/>
        <item x="2119"/>
        <item x="2430"/>
        <item x="2241"/>
        <item x="1183"/>
        <item x="1126"/>
        <item x="2204"/>
        <item x="1405"/>
        <item x="940"/>
        <item x="2057"/>
        <item x="264"/>
        <item x="2372"/>
        <item x="423"/>
        <item x="367"/>
        <item x="1255"/>
        <item x="84"/>
        <item x="983"/>
        <item x="2196"/>
        <item x="803"/>
        <item x="868"/>
        <item x="1871"/>
        <item x="395"/>
        <item x="85"/>
        <item x="2338"/>
        <item x="414"/>
        <item x="765"/>
        <item x="1272"/>
        <item x="288"/>
        <item x="1672"/>
        <item x="2561"/>
        <item x="2369"/>
        <item x="1020"/>
        <item x="1241"/>
        <item x="2307"/>
        <item x="2632"/>
        <item x="2442"/>
        <item x="2586"/>
        <item x="544"/>
        <item x="192"/>
        <item x="1820"/>
        <item x="515"/>
        <item x="2494"/>
        <item x="1901"/>
        <item x="278"/>
        <item x="2581"/>
        <item x="1498"/>
        <item x="2407"/>
        <item x="2033"/>
        <item x="184"/>
        <item x="2077"/>
        <item x="1601"/>
        <item x="1955"/>
        <item x="2479"/>
        <item x="2606"/>
        <item x="240"/>
        <item x="919"/>
        <item x="1875"/>
        <item x="2547"/>
        <item x="1436"/>
        <item x="398"/>
        <item x="474"/>
        <item x="1445"/>
        <item x="2271"/>
        <item x="1294"/>
        <item x="2526"/>
        <item x="93"/>
        <item x="671"/>
        <item x="609"/>
        <item x="1275"/>
        <item x="1005"/>
        <item x="1793"/>
        <item x="1391"/>
        <item x="2556"/>
        <item x="1174"/>
        <item x="1705"/>
        <item x="797"/>
        <item x="2603"/>
        <item x="1733"/>
        <item x="2605"/>
        <item x="1021"/>
        <item x="1114"/>
        <item x="417"/>
        <item x="2054"/>
        <item x="1193"/>
        <item x="606"/>
        <item x="883"/>
        <item x="1846"/>
        <item x="757"/>
        <item x="2245"/>
        <item x="1143"/>
        <item x="753"/>
        <item x="1675"/>
        <item x="1288"/>
        <item x="2289"/>
        <item x="1559"/>
        <item x="1624"/>
        <item x="341"/>
        <item x="2697"/>
        <item x="2437"/>
        <item x="2613"/>
        <item x="1301"/>
        <item x="219"/>
        <item x="2652"/>
        <item x="887"/>
        <item x="1700"/>
        <item x="1817"/>
        <item x="1584"/>
        <item x="1736"/>
        <item x="2447"/>
        <item x="726"/>
        <item x="1293"/>
        <item x="1146"/>
        <item x="2597"/>
        <item x="1077"/>
        <item x="1194"/>
        <item x="2262"/>
        <item x="1305"/>
        <item x="1390"/>
        <item x="536"/>
        <item x="849"/>
        <item x="30"/>
        <item x="169"/>
        <item x="2345"/>
        <item x="468"/>
        <item x="1049"/>
        <item x="2110"/>
        <item x="2323"/>
        <item x="1571"/>
        <item x="47"/>
        <item x="909"/>
        <item x="2392"/>
        <item x="162"/>
        <item x="2495"/>
        <item x="2223"/>
        <item x="1928"/>
        <item x="566"/>
        <item x="1886"/>
        <item x="2191"/>
        <item x="1362"/>
        <item x="1781"/>
        <item x="903"/>
        <item x="2499"/>
        <item x="996"/>
        <item x="1687"/>
        <item x="2021"/>
        <item x="1073"/>
        <item x="185"/>
        <item x="2316"/>
        <item x="91"/>
        <item x="2137"/>
        <item x="1253"/>
        <item x="2297"/>
        <item x="2625"/>
        <item x="209"/>
        <item x="351"/>
        <item x="1868"/>
        <item x="107"/>
        <item x="1422"/>
        <item x="2452"/>
        <item x="2051"/>
        <item x="1512"/>
        <item x="2498"/>
        <item x="2420"/>
        <item x="1529"/>
        <item x="769"/>
        <item x="2185"/>
        <item x="295"/>
        <item x="848"/>
        <item x="1308"/>
        <item x="2631"/>
        <item x="2310"/>
        <item x="611"/>
        <item x="2149"/>
        <item x="2435"/>
        <item x="846"/>
        <item x="2715"/>
        <item x="1831"/>
        <item x="2292"/>
        <item x="1197"/>
        <item x="20"/>
        <item x="1176"/>
        <item x="1855"/>
        <item x="181"/>
        <item x="2050"/>
        <item x="2075"/>
        <item x="1368"/>
        <item x="802"/>
        <item x="533"/>
        <item x="11"/>
        <item x="2306"/>
        <item x="1873"/>
        <item x="2093"/>
        <item x="1036"/>
        <item x="1774"/>
        <item x="590"/>
        <item x="128"/>
        <item x="1227"/>
        <item x="741"/>
        <item x="2019"/>
        <item x="2512"/>
        <item x="1403"/>
        <item x="2568"/>
        <item x="1467"/>
        <item x="2311"/>
        <item x="605"/>
        <item x="1236"/>
        <item x="2234"/>
        <item x="129"/>
        <item x="925"/>
        <item x="875"/>
        <item x="2538"/>
        <item x="2648"/>
        <item x="2363"/>
        <item x="2669"/>
        <item x="2656"/>
        <item x="1614"/>
        <item x="2010"/>
        <item x="1713"/>
        <item x="334"/>
        <item x="1589"/>
        <item x="2501"/>
        <item x="991"/>
        <item x="328"/>
        <item x="2373"/>
        <item x="307"/>
        <item x="214"/>
        <item x="799"/>
        <item x="733"/>
        <item x="1610"/>
        <item x="2491"/>
        <item x="1096"/>
        <item x="1791"/>
        <item x="1189"/>
        <item x="1658"/>
        <item x="975"/>
        <item x="2039"/>
        <item x="1681"/>
        <item x="560"/>
        <item x="892"/>
        <item x="2690"/>
        <item x="682"/>
        <item x="2177"/>
        <item x="828"/>
        <item x="2115"/>
        <item x="914"/>
        <item x="2239"/>
        <item x="2417"/>
        <item x="160"/>
        <item x="200"/>
        <item x="668"/>
        <item x="1417"/>
        <item x="1987"/>
        <item x="1829"/>
        <item x="1269"/>
        <item x="33"/>
        <item x="1839"/>
        <item x="1291"/>
        <item x="1874"/>
        <item x="223"/>
        <item x="995"/>
        <item x="298"/>
        <item x="1724"/>
        <item x="1794"/>
        <item x="2114"/>
        <item x="539"/>
        <item x="2384"/>
        <item x="1147"/>
        <item x="2684"/>
        <item x="518"/>
        <item x="1115"/>
        <item x="1427"/>
        <item x="1282"/>
        <item x="2513"/>
        <item x="2100"/>
        <item x="1913"/>
        <item x="1899"/>
        <item x="1098"/>
        <item x="490"/>
        <item x="498"/>
        <item x="598"/>
        <item x="2086"/>
        <item x="2344"/>
        <item x="241"/>
        <item x="194"/>
        <item x="888"/>
        <item x="2208"/>
        <item x="1160"/>
        <item x="2031"/>
        <item x="1881"/>
        <item x="75"/>
        <item x="296"/>
        <item x="344"/>
        <item x="2578"/>
        <item x="1195"/>
        <item x="1149"/>
        <item x="287"/>
        <item x="2700"/>
        <item x="64"/>
        <item x="306"/>
        <item x="420"/>
        <item x="1136"/>
        <item x="463"/>
        <item x="1558"/>
        <item x="391"/>
        <item x="165"/>
        <item x="1958"/>
        <item x="1376"/>
        <item x="2126"/>
        <item x="221"/>
        <item x="2089"/>
        <item x="1125"/>
        <item x="1336"/>
        <item x="1314"/>
        <item x="1507"/>
        <item x="1019"/>
        <item x="1461"/>
        <item x="2540"/>
        <item x="1097"/>
        <item x="1248"/>
        <item x="596"/>
        <item x="1803"/>
        <item x="1166"/>
        <item x="113"/>
        <item x="2105"/>
        <item x="1433"/>
        <item x="2657"/>
        <item x="1415"/>
        <item x="759"/>
        <item x="549"/>
        <item x="2230"/>
        <item x="1569"/>
        <item x="2049"/>
        <item x="389"/>
        <item x="327"/>
        <item x="2081"/>
        <item x="1031"/>
        <item x="1857"/>
        <item x="703"/>
        <item x="1903"/>
        <item x="844"/>
        <item x="1188"/>
        <item x="1501"/>
        <item x="2104"/>
        <item x="196"/>
        <item x="2655"/>
        <item x="616"/>
        <item x="2285"/>
        <item x="739"/>
        <item x="970"/>
        <item x="1223"/>
        <item x="2386"/>
        <item x="312"/>
        <item x="1521"/>
        <item x="1221"/>
        <item x="250"/>
        <item x="466"/>
        <item x="1684"/>
        <item x="1462"/>
        <item x="2073"/>
        <item x="1566"/>
        <item x="2003"/>
        <item x="112"/>
        <item x="1059"/>
        <item x="1747"/>
        <item x="2034"/>
        <item x="285"/>
        <item x="330"/>
        <item x="1638"/>
        <item x="2404"/>
        <item x="1963"/>
        <item x="2610"/>
        <item x="519"/>
        <item x="1321"/>
        <item x="1889"/>
        <item x="229"/>
        <item x="1413"/>
        <item x="66"/>
        <item x="2713"/>
        <item x="1867"/>
        <item x="146"/>
        <item x="352"/>
        <item x="1530"/>
        <item x="1562"/>
        <item x="2318"/>
        <item x="1423"/>
        <item x="171"/>
        <item x="1466"/>
        <item x="118"/>
        <item x="869"/>
        <item x="936"/>
        <item x="898"/>
        <item x="2109"/>
        <item x="2130"/>
        <item x="1062"/>
        <item x="1887"/>
        <item x="211"/>
        <item x="345"/>
        <item x="1918"/>
        <item x="2531"/>
        <item x="1304"/>
        <item x="593"/>
        <item x="1969"/>
        <item x="2670"/>
        <item x="243"/>
        <item x="1222"/>
        <item x="167"/>
        <item x="18"/>
        <item x="723"/>
        <item x="5"/>
        <item x="412"/>
        <item x="2322"/>
        <item x="1949"/>
        <item x="1885"/>
        <item x="2161"/>
        <item x="2347"/>
        <item x="2616"/>
        <item x="2247"/>
        <item x="506"/>
        <item x="2295"/>
        <item x="1526"/>
        <item x="1367"/>
        <item x="1636"/>
        <item x="1283"/>
        <item x="1271"/>
        <item x="2068"/>
        <item x="895"/>
        <item x="127"/>
        <item x="2101"/>
        <item x="1920"/>
        <item x="1156"/>
        <item x="2612"/>
        <item x="2609"/>
        <item x="218"/>
        <item x="2378"/>
        <item x="1877"/>
        <item x="1916"/>
        <item x="1923"/>
        <item x="2052"/>
        <item x="257"/>
        <item x="1800"/>
        <item x="1103"/>
        <item x="207"/>
        <item x="483"/>
        <item x="755"/>
        <item x="923"/>
        <item x="2443"/>
        <item x="565"/>
        <item x="1826"/>
        <item x="1448"/>
        <item x="631"/>
        <item x="2326"/>
        <item x="2335"/>
        <item x="2106"/>
        <item x="1101"/>
        <item x="2111"/>
        <item x="2006"/>
        <item x="2433"/>
        <item x="62"/>
        <item x="1053"/>
        <item x="2066"/>
        <item x="1074"/>
        <item x="1931"/>
        <item x="1639"/>
        <item x="954"/>
        <item x="270"/>
        <item x="2225"/>
        <item x="1711"/>
        <item x="1158"/>
        <item x="203"/>
        <item x="1067"/>
        <item x="220"/>
        <item x="276"/>
        <item x="2475"/>
        <item x="629"/>
        <item x="897"/>
        <item x="2243"/>
        <item x="1982"/>
        <item x="45"/>
        <item x="1634"/>
        <item x="2176"/>
        <item x="1247"/>
        <item x="1518"/>
        <item x="1091"/>
        <item x="1307"/>
        <item x="2448"/>
        <item x="910"/>
        <item x="509"/>
        <item x="2483"/>
        <item x="1771"/>
        <item x="1473"/>
        <item x="2548"/>
        <item x="614"/>
        <item x="2590"/>
        <item x="2122"/>
        <item x="548"/>
        <item x="2356"/>
        <item x="284"/>
        <item x="530"/>
        <item x="101"/>
        <item x="427"/>
        <item x="236"/>
        <item x="2348"/>
        <item x="2194"/>
        <item x="807"/>
        <item x="1788"/>
        <item x="1668"/>
        <item x="965"/>
        <item x="2587"/>
        <item x="1167"/>
        <item x="1552"/>
        <item x="1497"/>
        <item x="1418"/>
        <item x="225"/>
        <item x="1385"/>
        <item x="949"/>
        <item x="110"/>
        <item x="26"/>
        <item x="406"/>
        <item x="587"/>
        <item x="960"/>
        <item x="872"/>
        <item x="23"/>
        <item x="2092"/>
        <item x="1054"/>
        <item x="2371"/>
        <item x="316"/>
        <item x="1533"/>
        <item x="2171"/>
        <item x="292"/>
        <item x="1239"/>
        <item x="1784"/>
        <item x="1975"/>
        <item x="1358"/>
        <item x="930"/>
        <item x="2065"/>
        <item x="2459"/>
        <item x="329"/>
        <item x="320"/>
        <item x="1231"/>
        <item x="1981"/>
        <item x="87"/>
        <item x="610"/>
        <item x="921"/>
        <item x="1034"/>
        <item x="269"/>
        <item x="1273"/>
        <item x="1252"/>
        <item x="1708"/>
        <item x="2432"/>
        <item x="2001"/>
        <item x="201"/>
        <item x="332"/>
        <item x="2263"/>
        <item x="41"/>
        <item x="263"/>
        <item x="867"/>
        <item x="2574"/>
        <item x="2680"/>
        <item x="461"/>
        <item x="760"/>
        <item x="245"/>
        <item x="2256"/>
        <item x="1522"/>
        <item x="2211"/>
        <item x="260"/>
        <item x="124"/>
        <item x="1345"/>
        <item x="2573"/>
        <item x="2604"/>
        <item x="2719"/>
        <item x="2465"/>
        <item x="1575"/>
        <item x="997"/>
        <item x="1841"/>
        <item x="1663"/>
        <item x="2628"/>
        <item x="1635"/>
        <item x="2634"/>
        <item x="482"/>
        <item x="1649"/>
        <item x="1139"/>
        <item x="1694"/>
        <item x="256"/>
        <item x="1661"/>
        <item x="1110"/>
        <item x="189"/>
        <item x="2080"/>
        <item x="1348"/>
        <item x="149"/>
        <item x="771"/>
        <item x="2319"/>
        <item x="724"/>
        <item x="1235"/>
        <item x="1438"/>
        <item x="2046"/>
        <item x="183"/>
        <item x="1033"/>
        <item x="2314"/>
        <item x="1678"/>
        <item x="659"/>
        <item x="274"/>
        <item x="488"/>
        <item x="213"/>
        <item x="1674"/>
        <item x="2321"/>
        <item x="2063"/>
        <item x="633"/>
        <item x="13"/>
        <item x="300"/>
        <item x="1262"/>
        <item x="1798"/>
        <item x="357"/>
        <item x="2060"/>
        <item x="2359"/>
        <item x="694"/>
        <item x="2168"/>
        <item x="1075"/>
        <item x="258"/>
        <item x="1508"/>
        <item x="2466"/>
        <item x="816"/>
        <item x="385"/>
        <item x="2528"/>
        <item x="734"/>
        <item x="413"/>
        <item x="2594"/>
        <item x="873"/>
        <item x="106"/>
        <item x="465"/>
        <item x="1086"/>
        <item x="324"/>
        <item x="2343"/>
        <item x="1142"/>
        <item x="2028"/>
        <item x="1717"/>
        <item x="599"/>
        <item x="842"/>
        <item x="1876"/>
        <item x="1980"/>
        <item x="787"/>
        <item x="708"/>
        <item x="382"/>
        <item x="1163"/>
        <item x="625"/>
        <item x="793"/>
        <item x="2317"/>
        <item x="2421"/>
        <item x="2579"/>
        <item x="262"/>
        <item x="1477"/>
        <item x="1204"/>
        <item x="2615"/>
        <item x="2527"/>
        <item x="2062"/>
        <item x="1502"/>
        <item x="1373"/>
        <item x="2365"/>
        <item x="230"/>
        <item x="319"/>
        <item x="1830"/>
        <item x="1035"/>
        <item x="1703"/>
        <item x="1211"/>
        <item x="534"/>
        <item x="1660"/>
        <item x="2232"/>
        <item x="175"/>
        <item x="2253"/>
        <item x="876"/>
        <item x="67"/>
        <item x="1493"/>
        <item x="962"/>
        <item x="1904"/>
        <item x="2309"/>
        <item x="467"/>
        <item x="2082"/>
        <item x="738"/>
        <item x="318"/>
        <item x="1531"/>
        <item x="1148"/>
        <item x="43"/>
        <item x="1350"/>
        <item x="42"/>
        <item x="1896"/>
        <item x="1396"/>
        <item x="2124"/>
        <item x="168"/>
        <item x="528"/>
        <item x="286"/>
        <item x="182"/>
        <item x="424"/>
        <item x="102"/>
        <item x="2354"/>
        <item x="891"/>
        <item x="51"/>
        <item x="1207"/>
        <item x="1450"/>
        <item x="1449"/>
        <item x="1173"/>
        <item x="838"/>
        <item x="2074"/>
        <item x="142"/>
        <item x="2002"/>
        <item x="2461"/>
        <item x="2238"/>
        <item x="1303"/>
        <item x="517"/>
        <item x="525"/>
        <item x="2315"/>
        <item x="283"/>
        <item x="176"/>
        <item x="2642"/>
        <item x="2096"/>
        <item x="526"/>
        <item x="1843"/>
        <item x="522"/>
        <item x="2592"/>
        <item x="1277"/>
        <item x="1481"/>
        <item x="202"/>
        <item x="850"/>
        <item x="228"/>
        <item x="2559"/>
        <item x="455"/>
        <item x="1967"/>
        <item x="795"/>
        <item x="1217"/>
        <item x="92"/>
        <item x="2478"/>
        <item x="486"/>
        <item x="89"/>
        <item x="1706"/>
        <item x="860"/>
        <item x="2055"/>
        <item x="524"/>
        <item x="178"/>
        <item x="2415"/>
        <item x="2279"/>
        <item x="2270"/>
        <item x="2154"/>
        <item x="2419"/>
        <item x="293"/>
        <item x="349"/>
        <item x="1992"/>
        <item x="477"/>
        <item x="1919"/>
        <item x="1746"/>
        <item x="1954"/>
        <item x="1897"/>
        <item x="2711"/>
        <item x="421"/>
        <item x="2506"/>
        <item x="40"/>
        <item x="2036"/>
        <item x="624"/>
        <item x="1398"/>
        <item x="563"/>
        <item x="1384"/>
        <item x="2518"/>
        <item x="932"/>
        <item x="2210"/>
        <item x="944"/>
        <item x="920"/>
        <item x="2660"/>
        <item x="1421"/>
        <item x="1894"/>
        <item x="2113"/>
        <item x="55"/>
        <item x="422"/>
        <item x="1758"/>
        <item x="947"/>
        <item x="2265"/>
        <item x="289"/>
        <item x="1349"/>
        <item x="2139"/>
        <item x="840"/>
        <item x="1734"/>
        <item x="1084"/>
        <item x="2228"/>
        <item x="1295"/>
        <item x="2076"/>
        <item x="1755"/>
        <item x="1118"/>
        <item x="2187"/>
        <item x="1408"/>
        <item x="65"/>
        <item x="1108"/>
        <item x="1906"/>
        <item x="1177"/>
        <item x="592"/>
        <item x="2575"/>
        <item x="342"/>
        <item x="504"/>
        <item x="1879"/>
        <item x="44"/>
        <item x="1088"/>
        <item x="1264"/>
        <item x="1312"/>
        <item x="2380"/>
        <item x="574"/>
        <item x="2266"/>
        <item x="472"/>
        <item x="747"/>
        <item x="259"/>
        <item x="436"/>
        <item x="1792"/>
        <item x="1620"/>
        <item x="938"/>
        <item x="1093"/>
        <item x="2429"/>
        <item x="397"/>
        <item x="1317"/>
        <item x="709"/>
        <item x="1399"/>
        <item x="2482"/>
        <item x="2312"/>
        <item x="1859"/>
        <item x="1789"/>
        <item x="2674"/>
        <item x="58"/>
        <item x="2446"/>
        <item x="1216"/>
        <item x="1124"/>
        <item x="49"/>
        <item x="862"/>
        <item x="1474"/>
        <item x="1933"/>
        <item x="252"/>
        <item x="2186"/>
        <item x="2160"/>
        <item x="301"/>
        <item x="2639"/>
        <item x="299"/>
        <item x="2567"/>
        <item x="336"/>
        <item x="2146"/>
        <item x="908"/>
        <item x="1625"/>
        <item x="2280"/>
        <item x="557"/>
        <item x="886"/>
        <item x="2219"/>
        <item x="238"/>
        <item x="443"/>
        <item x="2301"/>
        <item x="2667"/>
        <item x="1819"/>
        <item x="2504"/>
        <item x="2383"/>
        <item x="1451"/>
        <item x="543"/>
        <item x="489"/>
        <item x="674"/>
        <item x="1460"/>
        <item x="1642"/>
        <item x="326"/>
        <item x="117"/>
        <item x="1716"/>
        <item x="261"/>
        <item x="2543"/>
        <item x="2619"/>
        <item x="2299"/>
        <item x="2397"/>
        <item x="279"/>
        <item x="2091"/>
        <item x="273"/>
        <item x="2087"/>
        <item x="6"/>
        <item x="265"/>
        <item x="2324"/>
        <item x="2695"/>
        <item x="1437"/>
        <item x="14"/>
        <item x="675"/>
        <item x="2515"/>
        <item x="1440"/>
        <item x="1647"/>
        <item x="2409"/>
        <item x="870"/>
        <item x="630"/>
        <item x="27"/>
        <item x="1576"/>
        <item x="1739"/>
        <item x="1910"/>
        <item x="1051"/>
        <item x="1795"/>
        <item x="411"/>
        <item x="2259"/>
        <item x="450"/>
        <item x="507"/>
        <item x="39"/>
        <item x="1080"/>
        <item x="471"/>
        <item x="1956"/>
        <item x="2488"/>
        <item x="942"/>
        <item x="2300"/>
        <item x="1372"/>
        <item x="1463"/>
        <item x="743"/>
        <item x="2072"/>
        <item x="721"/>
        <item x="1479"/>
        <item x="234"/>
        <item x="1112"/>
        <item x="2061"/>
        <item x="698"/>
        <item x="494"/>
        <item x="2564"/>
        <item x="267"/>
        <item x="1102"/>
        <item x="1172"/>
        <item x="1837"/>
        <item x="331"/>
        <item x="964"/>
        <item x="2084"/>
        <item x="972"/>
        <item x="701"/>
        <item x="10"/>
        <item x="597"/>
        <item x="1082"/>
        <item x="1202"/>
        <item x="2368"/>
        <item x="37"/>
        <item x="1190"/>
        <item x="7"/>
        <item x="158"/>
        <item x="346"/>
        <item x="1380"/>
        <item x="266"/>
        <item x="725"/>
        <item x="1013"/>
        <item x="758"/>
        <item x="735"/>
        <item x="310"/>
        <item x="1936"/>
        <item x="589"/>
        <item x="2095"/>
        <item x="2030"/>
        <item x="2079"/>
        <item x="951"/>
        <item x="2703"/>
        <item x="1908"/>
        <item x="1138"/>
        <item x="170"/>
        <item x="719"/>
        <item x="2099"/>
        <item x="2414"/>
        <item x="1611"/>
        <item x="1457"/>
        <item x="1912"/>
        <item x="1807"/>
        <item x="856"/>
        <item x="2696"/>
        <item x="2600"/>
        <item x="2608"/>
        <item x="1893"/>
        <item x="116"/>
        <item x="955"/>
        <item x="2216"/>
        <item x="1725"/>
        <item x="864"/>
        <item x="1159"/>
        <item x="1228"/>
        <item x="939"/>
        <item x="978"/>
        <item x="1935"/>
        <item x="556"/>
        <item x="28"/>
        <item x="281"/>
        <item x="1799"/>
        <item x="1087"/>
        <item x="369"/>
        <item x="1249"/>
        <item x="1921"/>
        <item x="1199"/>
        <item x="731"/>
        <item x="16"/>
        <item x="2593"/>
        <item x="1150"/>
        <item x="1432"/>
        <item x="2283"/>
        <item x="2618"/>
        <item x="473"/>
        <item x="1884"/>
        <item x="871"/>
        <item x="752"/>
        <item x="628"/>
        <item x="2026"/>
        <item x="2487"/>
        <item x="1378"/>
        <item x="968"/>
        <item x="2339"/>
        <item x="2517"/>
        <item x="2118"/>
        <item x="2240"/>
        <item x="1787"/>
        <item x="510"/>
        <item x="1811"/>
        <item x="2313"/>
        <item x="2078"/>
        <item x="2636"/>
        <item x="602"/>
        <item x="495"/>
        <item x="2705"/>
        <item x="2467"/>
        <item x="1104"/>
        <item x="154"/>
        <item x="1397"/>
        <item x="338"/>
        <item x="1297"/>
        <item x="704"/>
        <item x="1400"/>
        <item x="2227"/>
        <item x="348"/>
        <item x="2014"/>
        <item x="855"/>
        <item x="950"/>
        <item x="2349"/>
        <item x="2327"/>
        <item x="1785"/>
        <item x="1"/>
        <item x="172"/>
        <item x="2385"/>
        <item x="105"/>
        <item x="2555"/>
        <item x="1407"/>
        <item x="552"/>
        <item x="1513"/>
        <item x="272"/>
        <item x="1646"/>
        <item x="1381"/>
        <item x="2650"/>
        <item x="913"/>
        <item x="686"/>
        <item x="1744"/>
        <item x="487"/>
        <item x="4"/>
        <item x="907"/>
        <item x="2103"/>
        <item x="756"/>
        <item x="100"/>
        <item x="1435"/>
        <item x="297"/>
        <item x="2222"/>
        <item x="36"/>
        <item x="54"/>
        <item x="1425"/>
        <item x="46"/>
        <item x="527"/>
        <item x="1339"/>
        <item x="1016"/>
        <item x="532"/>
        <item x="2364"/>
        <item x="2624"/>
        <item x="21"/>
        <item x="438"/>
        <item x="2552"/>
        <item x="2042"/>
        <item x="2179"/>
        <item x="255"/>
        <item x="235"/>
        <item x="943"/>
        <item x="2043"/>
        <item x="999"/>
        <item x="1488"/>
        <item x="2589"/>
        <item x="2038"/>
        <item x="355"/>
        <item x="1824"/>
        <item x="2532"/>
        <item x="2268"/>
        <item x="2357"/>
        <item x="271"/>
        <item x="2022"/>
        <item x="2286"/>
        <item x="2257"/>
        <item x="1491"/>
        <item x="1845"/>
        <item x="1609"/>
        <item x="861"/>
        <item x="1224"/>
        <item x="2290"/>
        <item x="858"/>
        <item x="1697"/>
        <item x="1285"/>
        <item x="748"/>
        <item x="2591"/>
        <item x="540"/>
        <item x="195"/>
        <item x="1347"/>
        <item x="749"/>
        <item x="1214"/>
        <item x="356"/>
        <item x="1909"/>
        <item x="2683"/>
        <item x="1419"/>
        <item x="1698"/>
        <item x="157"/>
        <item x="1444"/>
        <item x="57"/>
        <item x="1089"/>
        <item x="2710"/>
        <item x="1443"/>
        <item x="1446"/>
        <item x="52"/>
        <item x="1865"/>
        <item x="620"/>
        <item x="1715"/>
        <item x="337"/>
        <item x="1041"/>
        <item x="1489"/>
        <item x="2439"/>
        <item x="1465"/>
        <item x="237"/>
        <item x="976"/>
        <item x="1386"/>
        <item x="2027"/>
        <item x="685"/>
        <item x="2083"/>
        <item x="2094"/>
        <item x="857"/>
        <item x="553"/>
        <item x="2529"/>
        <item x="2148"/>
        <item x="481"/>
        <item x="304"/>
        <item x="2090"/>
        <item x="1486"/>
        <item x="2158"/>
        <item x="1410"/>
        <item x="912"/>
        <item x="294"/>
        <item x="1406"/>
        <item x="2673"/>
        <item x="404"/>
        <item x="2166"/>
        <item x="2244"/>
        <item x="429"/>
        <item x="1198"/>
        <item x="818"/>
        <item x="224"/>
        <item x="2029"/>
        <item x="2217"/>
        <item x="1487"/>
        <item x="2116"/>
        <item x="1926"/>
        <item x="2212"/>
        <item x="1454"/>
        <item x="1201"/>
        <item x="2056"/>
        <item x="1796"/>
        <item x="1882"/>
        <item x="2596"/>
        <item x="796"/>
        <item x="1840"/>
        <item x="1742"/>
        <item x="1404"/>
        <item x="2151"/>
        <item x="1984"/>
        <item x="80"/>
        <item x="1468"/>
        <item x="1401"/>
        <item x="1412"/>
        <item x="1452"/>
        <item x="1596"/>
        <item x="2201"/>
        <item x="305"/>
        <item x="523"/>
        <item x="8"/>
        <item x="744"/>
        <item x="460"/>
        <item x="2303"/>
        <item x="2374"/>
        <item x="852"/>
        <item x="462"/>
        <item x="728"/>
        <item x="2329"/>
        <item x="607"/>
        <item x="1827"/>
        <item x="1732"/>
        <item x="1494"/>
        <item x="2440"/>
        <item x="1872"/>
        <item x="966"/>
        <item x="2576"/>
        <item x="126"/>
        <item x="174"/>
        <item x="2659"/>
        <item x="32"/>
        <item x="61"/>
        <item x="1490"/>
        <item x="1470"/>
        <item x="425"/>
        <item x="2037"/>
        <item x="1424"/>
        <item x="173"/>
        <item x="831"/>
        <item x="1929"/>
        <item x="1718"/>
        <item x="514"/>
        <item x="990"/>
        <item x="1485"/>
        <item x="660"/>
        <item x="302"/>
        <item x="2198"/>
        <item x="2398"/>
        <item x="829"/>
        <item x="1226"/>
        <item x="710"/>
        <item x="1710"/>
        <item x="946"/>
        <item x="2067"/>
        <item x="1554"/>
        <item x="155"/>
        <item x="1883"/>
        <item x="86"/>
        <item x="967"/>
        <item x="2008"/>
        <item x="971"/>
        <item x="2718"/>
        <item x="1429"/>
        <item x="1441"/>
        <item x="764"/>
        <item x="449"/>
        <item x="370"/>
        <item x="432"/>
        <item x="513"/>
        <item x="1426"/>
        <item x="792"/>
        <item x="1233"/>
        <item x="2134"/>
        <item x="1333"/>
        <item x="1292"/>
        <item x="2136"/>
        <item x="2340"/>
        <item x="1430"/>
        <item x="740"/>
        <item x="1632"/>
        <item x="2167"/>
        <item x="1128"/>
        <item x="1458"/>
        <item x="137"/>
        <item x="2164"/>
        <item x="1932"/>
        <item x="1416"/>
        <item x="1442"/>
        <item x="1230"/>
        <item x="1389"/>
        <item x="2016"/>
        <item x="569"/>
        <item x="1937"/>
        <item x="863"/>
        <item x="130"/>
        <item x="1731"/>
        <item x="1119"/>
        <item x="1925"/>
        <item x="1379"/>
        <item x="1210"/>
        <item x="1527"/>
        <item x="521"/>
        <item x="1495"/>
        <item x="1898"/>
        <item x="2522"/>
        <item x="1161"/>
        <item x="1480"/>
        <item x="1388"/>
        <item x="190"/>
        <item x="512"/>
        <item x="1453"/>
        <item x="1773"/>
        <item x="952"/>
        <item x="59"/>
        <item x="833"/>
        <item x="1040"/>
        <item x="309"/>
        <item x="339"/>
        <item x="2408"/>
        <item x="408"/>
        <item x="1037"/>
        <item x="2155"/>
        <item x="499"/>
        <item x="727"/>
        <item x="2714"/>
        <item x="948"/>
        <item x="1387"/>
        <item x="1930"/>
        <item x="1081"/>
        <item x="956"/>
        <item x="2331"/>
        <item x="1907"/>
        <item x="750"/>
        <item x="416"/>
        <item x="2643"/>
        <item x="2698"/>
        <item x="2140"/>
        <item x="718"/>
        <item x="746"/>
        <item x="1411"/>
        <item x="754"/>
        <item x="497"/>
        <item x="478"/>
        <item x="1393"/>
        <item x="2125"/>
        <item x="1353"/>
        <item x="147"/>
        <item x="745"/>
        <item x="121"/>
        <item t="default"/>
      </items>
    </pivotField>
    <pivotField axis="axisRow" showAll="0">
      <items count="10">
        <item x="0"/>
        <item sd="0" x="7"/>
        <item sd="0" x="6"/>
        <item sd="0" x="5"/>
        <item sd="0" x="4"/>
        <item sd="0" x="8"/>
        <item sd="0" x="3"/>
        <item sd="0" x="2"/>
        <item sd="0" x="1"/>
        <item t="default"/>
      </items>
    </pivotField>
    <pivotField showAll="0">
      <items count="42">
        <item x="5"/>
        <item sd="0" x="25"/>
        <item x="16"/>
        <item x="39"/>
        <item x="35"/>
        <item x="4"/>
        <item x="3"/>
        <item x="15"/>
        <item x="28"/>
        <item sd="0" x="10"/>
        <item sd="0"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>
      <items count="15">
        <item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pageFields count="1">
    <pageField fld="21" hier="-1"/>
  </pageFields>
  <dataFields count="1">
    <dataField name="Count of Average Donation" fld="15" subtotal="count" baseField="0" baseItem="0"/>
  </dataFields>
  <formats count="9">
    <format dxfId="8">
      <pivotArea type="all" dataOnly="0" outline="0" fieldPosition="0"/>
    </format>
    <format dxfId="7">
      <pivotArea outline="0" collapsedLevelsAreSubtotals="1" fieldPosition="0"/>
    </format>
    <format dxfId="6">
      <pivotArea type="origin" dataOnly="0" labelOnly="1" outline="0" fieldPosition="0"/>
    </format>
    <format dxfId="5">
      <pivotArea field="12" type="button" dataOnly="0" labelOnly="1" outline="0"/>
    </format>
    <format dxfId="4">
      <pivotArea field="5" type="button" dataOnly="0" labelOnly="1" outline="0"/>
    </format>
    <format dxfId="3">
      <pivotArea type="topRight" dataOnly="0" labelOnly="1" outline="0" fieldPosition="0"/>
    </format>
    <format dxfId="2">
      <pivotArea field="1" type="button" dataOnly="0" labelOnly="1" outline="0"/>
    </format>
    <format dxfId="1">
      <pivotArea dataOnly="0" labelOnly="1" grandRow="1" outline="0" fieldPosition="0"/>
    </format>
    <format dxfId="0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4115"/>
  <sheetViews>
    <sheetView topLeftCell="G1" zoomScaleNormal="100" workbookViewId="0">
      <selection activeCell="H1" sqref="A1:XFD1"/>
    </sheetView>
  </sheetViews>
  <sheetFormatPr defaultRowHeight="14.25" x14ac:dyDescent="0.45"/>
  <cols>
    <col min="2" max="2" width="38.3984375" style="3" customWidth="1"/>
    <col min="3" max="3" width="40.265625" style="3" customWidth="1"/>
    <col min="5" max="5" width="16.3984375" customWidth="1"/>
    <col min="6" max="6" width="21.265625" customWidth="1"/>
    <col min="7" max="7" width="17.86328125" customWidth="1"/>
    <col min="8" max="8" width="19.86328125" customWidth="1"/>
    <col min="9" max="9" width="19.265625" customWidth="1"/>
    <col min="10" max="10" width="17.86328125" customWidth="1"/>
    <col min="11" max="11" width="15.3984375" customWidth="1"/>
    <col min="12" max="12" width="24.59765625" customWidth="1"/>
    <col min="13" max="13" width="36.3984375" customWidth="1"/>
    <col min="14" max="14" width="41.1328125" customWidth="1"/>
  </cols>
  <sheetData>
    <row r="1" spans="1:14" x14ac:dyDescent="0.4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</row>
    <row r="2" spans="1:14" ht="42.75" x14ac:dyDescent="0.4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</row>
    <row r="3" spans="1:14" ht="28.5" x14ac:dyDescent="0.4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</row>
    <row r="4" spans="1:14" ht="42.75" x14ac:dyDescent="0.4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</row>
    <row r="5" spans="1:14" ht="28.5" x14ac:dyDescent="0.4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</row>
    <row r="6" spans="1:14" ht="57" x14ac:dyDescent="0.4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</row>
    <row r="7" spans="1:14" ht="42.75" x14ac:dyDescent="0.4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</row>
    <row r="8" spans="1:14" ht="42.75" x14ac:dyDescent="0.4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</row>
    <row r="9" spans="1:14" ht="42.75" x14ac:dyDescent="0.4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</row>
    <row r="10" spans="1:14" x14ac:dyDescent="0.4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</row>
    <row r="11" spans="1:14" ht="42.75" x14ac:dyDescent="0.4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</row>
    <row r="12" spans="1:14" ht="42.75" x14ac:dyDescent="0.4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</row>
    <row r="13" spans="1:14" ht="42.75" x14ac:dyDescent="0.4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</row>
    <row r="14" spans="1:14" ht="42.75" x14ac:dyDescent="0.4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</row>
    <row r="15" spans="1:14" ht="28.5" x14ac:dyDescent="0.4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</row>
    <row r="16" spans="1:14" ht="28.5" x14ac:dyDescent="0.4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</row>
    <row r="17" spans="1:14" ht="42.75" x14ac:dyDescent="0.4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</row>
    <row r="18" spans="1:14" ht="42.75" x14ac:dyDescent="0.4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</row>
    <row r="19" spans="1:14" ht="42.75" x14ac:dyDescent="0.4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</row>
    <row r="20" spans="1:14" ht="42.75" x14ac:dyDescent="0.4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</row>
    <row r="21" spans="1:14" ht="42.75" x14ac:dyDescent="0.4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</row>
    <row r="22" spans="1:14" ht="42.75" x14ac:dyDescent="0.4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</row>
    <row r="23" spans="1:14" ht="42.75" x14ac:dyDescent="0.4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</row>
    <row r="24" spans="1:14" ht="28.5" x14ac:dyDescent="0.4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</row>
    <row r="25" spans="1:14" ht="42.75" x14ac:dyDescent="0.4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</row>
    <row r="26" spans="1:14" ht="28.5" x14ac:dyDescent="0.4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</row>
    <row r="27" spans="1:14" ht="42.75" x14ac:dyDescent="0.4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</row>
    <row r="28" spans="1:14" ht="42.75" x14ac:dyDescent="0.4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</row>
    <row r="29" spans="1:14" ht="42.75" x14ac:dyDescent="0.4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</row>
    <row r="30" spans="1:14" ht="28.5" x14ac:dyDescent="0.4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</row>
    <row r="31" spans="1:14" ht="42.75" x14ac:dyDescent="0.4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</row>
    <row r="32" spans="1:14" ht="42.75" x14ac:dyDescent="0.4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</row>
    <row r="33" spans="1:14" ht="42.75" x14ac:dyDescent="0.4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</row>
    <row r="34" spans="1:14" ht="42.75" x14ac:dyDescent="0.4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</row>
    <row r="35" spans="1:14" ht="42.75" x14ac:dyDescent="0.4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</row>
    <row r="36" spans="1:14" ht="42.75" x14ac:dyDescent="0.4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</row>
    <row r="37" spans="1:14" ht="42.75" x14ac:dyDescent="0.4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</row>
    <row r="38" spans="1:14" ht="28.5" x14ac:dyDescent="0.4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</row>
    <row r="39" spans="1:14" ht="42.75" x14ac:dyDescent="0.4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</row>
    <row r="40" spans="1:14" ht="42.75" x14ac:dyDescent="0.4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</row>
    <row r="41" spans="1:14" ht="42.75" x14ac:dyDescent="0.4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</row>
    <row r="42" spans="1:14" ht="42.75" x14ac:dyDescent="0.4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</row>
    <row r="43" spans="1:14" ht="42.75" x14ac:dyDescent="0.4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</row>
    <row r="44" spans="1:14" ht="42.75" x14ac:dyDescent="0.4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</row>
    <row r="45" spans="1:14" ht="42.75" x14ac:dyDescent="0.4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</row>
    <row r="46" spans="1:14" ht="42.75" x14ac:dyDescent="0.4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</row>
    <row r="47" spans="1:14" ht="42.75" x14ac:dyDescent="0.4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</row>
    <row r="48" spans="1:14" ht="42.75" x14ac:dyDescent="0.4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</row>
    <row r="49" spans="1:14" ht="42.75" x14ac:dyDescent="0.4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</row>
    <row r="50" spans="1:14" ht="42.75" x14ac:dyDescent="0.4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</row>
    <row r="51" spans="1:14" x14ac:dyDescent="0.4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</row>
    <row r="52" spans="1:14" ht="42.75" x14ac:dyDescent="0.4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</row>
    <row r="53" spans="1:14" ht="42.75" x14ac:dyDescent="0.4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</row>
    <row r="54" spans="1:14" ht="42.75" x14ac:dyDescent="0.4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</row>
    <row r="55" spans="1:14" ht="28.5" x14ac:dyDescent="0.4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</row>
    <row r="56" spans="1:14" ht="42.75" x14ac:dyDescent="0.4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</row>
    <row r="57" spans="1:14" ht="42.75" x14ac:dyDescent="0.4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</row>
    <row r="58" spans="1:14" ht="28.5" x14ac:dyDescent="0.4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</row>
    <row r="59" spans="1:14" ht="42.75" x14ac:dyDescent="0.4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</row>
    <row r="60" spans="1:14" ht="42.75" x14ac:dyDescent="0.4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</row>
    <row r="61" spans="1:14" ht="42.75" x14ac:dyDescent="0.4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</row>
    <row r="62" spans="1:14" ht="42.75" x14ac:dyDescent="0.4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</row>
    <row r="63" spans="1:14" ht="42.75" x14ac:dyDescent="0.4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</row>
    <row r="64" spans="1:14" ht="42.75" x14ac:dyDescent="0.4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</row>
    <row r="65" spans="1:14" ht="42.75" x14ac:dyDescent="0.4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</row>
    <row r="66" spans="1:14" ht="42.75" x14ac:dyDescent="0.4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</row>
    <row r="67" spans="1:14" ht="42.75" x14ac:dyDescent="0.4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</row>
    <row r="68" spans="1:14" ht="28.5" x14ac:dyDescent="0.4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</row>
    <row r="69" spans="1:14" ht="42.75" x14ac:dyDescent="0.4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</row>
    <row r="70" spans="1:14" ht="57" x14ac:dyDescent="0.4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</row>
    <row r="71" spans="1:14" ht="42.75" x14ac:dyDescent="0.4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</row>
    <row r="72" spans="1:14" ht="42.75" x14ac:dyDescent="0.4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</row>
    <row r="73" spans="1:14" ht="42.75" x14ac:dyDescent="0.4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</row>
    <row r="74" spans="1:14" ht="42.75" x14ac:dyDescent="0.4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</row>
    <row r="75" spans="1:14" ht="42.75" x14ac:dyDescent="0.4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</row>
    <row r="76" spans="1:14" ht="42.75" x14ac:dyDescent="0.4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</row>
    <row r="77" spans="1:14" ht="42.75" x14ac:dyDescent="0.4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</row>
    <row r="78" spans="1:14" ht="42.75" x14ac:dyDescent="0.4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</row>
    <row r="79" spans="1:14" ht="42.75" x14ac:dyDescent="0.4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</row>
    <row r="80" spans="1:14" ht="85.5" x14ac:dyDescent="0.4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</row>
    <row r="81" spans="1:14" ht="42.75" x14ac:dyDescent="0.4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</row>
    <row r="82" spans="1:14" ht="42.75" x14ac:dyDescent="0.4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</row>
    <row r="83" spans="1:14" ht="42.75" x14ac:dyDescent="0.4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</row>
    <row r="84" spans="1:14" ht="42.75" x14ac:dyDescent="0.4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</row>
    <row r="85" spans="1:14" ht="42.75" x14ac:dyDescent="0.4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</row>
    <row r="86" spans="1:14" ht="42.75" x14ac:dyDescent="0.4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</row>
    <row r="87" spans="1:14" ht="42.75" x14ac:dyDescent="0.4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</row>
    <row r="88" spans="1:14" ht="42.75" x14ac:dyDescent="0.4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</row>
    <row r="89" spans="1:14" ht="42.75" x14ac:dyDescent="0.4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</row>
    <row r="90" spans="1:14" ht="42.75" x14ac:dyDescent="0.4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</row>
    <row r="91" spans="1:14" ht="42.75" x14ac:dyDescent="0.4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</row>
    <row r="92" spans="1:14" ht="28.5" x14ac:dyDescent="0.4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</row>
    <row r="93" spans="1:14" ht="42.75" x14ac:dyDescent="0.4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</row>
    <row r="94" spans="1:14" ht="42.75" x14ac:dyDescent="0.4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</row>
    <row r="95" spans="1:14" ht="57" x14ac:dyDescent="0.4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</row>
    <row r="96" spans="1:14" ht="42.75" x14ac:dyDescent="0.4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</row>
    <row r="97" spans="1:14" ht="42.75" x14ac:dyDescent="0.4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</row>
    <row r="98" spans="1:14" ht="42.75" x14ac:dyDescent="0.4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</row>
    <row r="99" spans="1:14" ht="42.75" x14ac:dyDescent="0.4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</row>
    <row r="100" spans="1:14" ht="42.75" x14ac:dyDescent="0.4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</row>
    <row r="101" spans="1:14" ht="28.5" x14ac:dyDescent="0.4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</row>
    <row r="102" spans="1:14" ht="42.75" x14ac:dyDescent="0.4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</row>
    <row r="103" spans="1:14" ht="42.75" x14ac:dyDescent="0.4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</row>
    <row r="104" spans="1:14" ht="42.75" x14ac:dyDescent="0.4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</row>
    <row r="105" spans="1:14" ht="42.75" x14ac:dyDescent="0.4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</row>
    <row r="106" spans="1:14" ht="28.5" x14ac:dyDescent="0.4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</row>
    <row r="107" spans="1:14" ht="42.75" x14ac:dyDescent="0.4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</row>
    <row r="108" spans="1:14" x14ac:dyDescent="0.4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</row>
    <row r="109" spans="1:14" ht="42.75" x14ac:dyDescent="0.4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</row>
    <row r="110" spans="1:14" ht="42.75" x14ac:dyDescent="0.4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</row>
    <row r="111" spans="1:14" ht="42.75" x14ac:dyDescent="0.4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</row>
    <row r="112" spans="1:14" ht="42.75" x14ac:dyDescent="0.4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</row>
    <row r="113" spans="1:14" ht="42.75" x14ac:dyDescent="0.4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</row>
    <row r="114" spans="1:14" ht="42.75" x14ac:dyDescent="0.4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</row>
    <row r="115" spans="1:14" ht="28.5" x14ac:dyDescent="0.4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</row>
    <row r="116" spans="1:14" ht="42.75" x14ac:dyDescent="0.4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</row>
    <row r="117" spans="1:14" x14ac:dyDescent="0.4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</row>
    <row r="118" spans="1:14" ht="42.75" x14ac:dyDescent="0.4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</row>
    <row r="119" spans="1:14" ht="57" x14ac:dyDescent="0.4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</row>
    <row r="120" spans="1:14" ht="28.5" x14ac:dyDescent="0.4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</row>
    <row r="121" spans="1:14" ht="42.75" x14ac:dyDescent="0.4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</row>
    <row r="122" spans="1:14" ht="42.75" x14ac:dyDescent="0.4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</row>
    <row r="123" spans="1:14" ht="42.75" x14ac:dyDescent="0.4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</row>
    <row r="124" spans="1:14" ht="28.5" x14ac:dyDescent="0.4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</row>
    <row r="125" spans="1:14" ht="42.75" x14ac:dyDescent="0.4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</row>
    <row r="126" spans="1:14" ht="42.75" x14ac:dyDescent="0.4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</row>
    <row r="127" spans="1:14" ht="42.75" x14ac:dyDescent="0.4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</row>
    <row r="128" spans="1:14" ht="42.75" x14ac:dyDescent="0.4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</row>
    <row r="129" spans="1:14" ht="42.75" x14ac:dyDescent="0.4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</row>
    <row r="130" spans="1:14" ht="28.5" x14ac:dyDescent="0.4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</row>
    <row r="131" spans="1:14" ht="42.75" x14ac:dyDescent="0.4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</row>
    <row r="132" spans="1:14" ht="42.75" x14ac:dyDescent="0.4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</row>
    <row r="133" spans="1:14" x14ac:dyDescent="0.4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</row>
    <row r="134" spans="1:14" ht="42.75" x14ac:dyDescent="0.4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</row>
    <row r="135" spans="1:14" ht="28.5" x14ac:dyDescent="0.4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</row>
    <row r="136" spans="1:14" ht="28.5" x14ac:dyDescent="0.4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</row>
    <row r="137" spans="1:14" ht="42.75" x14ac:dyDescent="0.4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</row>
    <row r="138" spans="1:14" ht="42.75" x14ac:dyDescent="0.4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</row>
    <row r="139" spans="1:14" ht="42.75" x14ac:dyDescent="0.4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</row>
    <row r="140" spans="1:14" ht="42.75" x14ac:dyDescent="0.4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</row>
    <row r="141" spans="1:14" ht="42.75" x14ac:dyDescent="0.4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</row>
    <row r="142" spans="1:14" ht="42.75" x14ac:dyDescent="0.4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</row>
    <row r="143" spans="1:14" ht="42.75" x14ac:dyDescent="0.4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</row>
    <row r="144" spans="1:14" ht="42.75" x14ac:dyDescent="0.4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</row>
    <row r="145" spans="1:14" ht="42.75" x14ac:dyDescent="0.4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</row>
    <row r="146" spans="1:14" ht="42.75" x14ac:dyDescent="0.4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</row>
    <row r="147" spans="1:14" ht="42.75" x14ac:dyDescent="0.4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</row>
    <row r="148" spans="1:14" ht="42.75" x14ac:dyDescent="0.4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</row>
    <row r="149" spans="1:14" ht="28.5" x14ac:dyDescent="0.4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</row>
    <row r="150" spans="1:14" ht="42.75" x14ac:dyDescent="0.4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</row>
    <row r="151" spans="1:14" ht="42.75" x14ac:dyDescent="0.4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</row>
    <row r="152" spans="1:14" ht="42.75" x14ac:dyDescent="0.4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</row>
    <row r="153" spans="1:14" ht="42.75" x14ac:dyDescent="0.4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</row>
    <row r="154" spans="1:14" ht="28.5" x14ac:dyDescent="0.4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</row>
    <row r="155" spans="1:14" ht="42.75" x14ac:dyDescent="0.4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</row>
    <row r="156" spans="1:14" ht="28.5" x14ac:dyDescent="0.4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</row>
    <row r="157" spans="1:14" ht="57" x14ac:dyDescent="0.4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</row>
    <row r="158" spans="1:14" ht="42.75" x14ac:dyDescent="0.4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</row>
    <row r="159" spans="1:14" ht="42.75" x14ac:dyDescent="0.4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</row>
    <row r="160" spans="1:14" ht="42.75" x14ac:dyDescent="0.4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</row>
    <row r="161" spans="1:14" ht="42.75" x14ac:dyDescent="0.4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</row>
    <row r="162" spans="1:14" ht="42.75" x14ac:dyDescent="0.4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</row>
    <row r="163" spans="1:14" ht="42.75" x14ac:dyDescent="0.4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</row>
    <row r="164" spans="1:14" ht="42.75" x14ac:dyDescent="0.4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</row>
    <row r="165" spans="1:14" ht="57" x14ac:dyDescent="0.4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</row>
    <row r="166" spans="1:14" ht="42.75" x14ac:dyDescent="0.4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</row>
    <row r="167" spans="1:14" ht="28.5" x14ac:dyDescent="0.4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</row>
    <row r="168" spans="1:14" ht="42.75" x14ac:dyDescent="0.4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</row>
    <row r="169" spans="1:14" ht="42.75" x14ac:dyDescent="0.4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</row>
    <row r="170" spans="1:14" ht="42.75" x14ac:dyDescent="0.4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</row>
    <row r="171" spans="1:14" ht="42.75" x14ac:dyDescent="0.4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</row>
    <row r="172" spans="1:14" ht="42.75" x14ac:dyDescent="0.4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</row>
    <row r="173" spans="1:14" ht="42.75" x14ac:dyDescent="0.4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</row>
    <row r="174" spans="1:14" ht="42.75" x14ac:dyDescent="0.4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</row>
    <row r="175" spans="1:14" ht="42.75" x14ac:dyDescent="0.4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</row>
    <row r="176" spans="1:14" ht="42.75" x14ac:dyDescent="0.4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</row>
    <row r="177" spans="1:14" ht="42.75" x14ac:dyDescent="0.4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</row>
    <row r="178" spans="1:14" ht="42.75" x14ac:dyDescent="0.4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</row>
    <row r="179" spans="1:14" ht="28.5" x14ac:dyDescent="0.4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</row>
    <row r="180" spans="1:14" ht="28.5" x14ac:dyDescent="0.4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</row>
    <row r="181" spans="1:14" ht="28.5" x14ac:dyDescent="0.4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</row>
    <row r="182" spans="1:14" ht="42.75" x14ac:dyDescent="0.4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</row>
    <row r="183" spans="1:14" ht="42.75" x14ac:dyDescent="0.4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</row>
    <row r="184" spans="1:14" ht="42.75" x14ac:dyDescent="0.4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</row>
    <row r="185" spans="1:14" x14ac:dyDescent="0.4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</row>
    <row r="186" spans="1:14" ht="42.75" x14ac:dyDescent="0.4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</row>
    <row r="187" spans="1:14" x14ac:dyDescent="0.4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</row>
    <row r="188" spans="1:14" ht="42.75" x14ac:dyDescent="0.4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</row>
    <row r="189" spans="1:14" ht="28.5" x14ac:dyDescent="0.4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</row>
    <row r="190" spans="1:14" ht="42.75" x14ac:dyDescent="0.4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</row>
    <row r="191" spans="1:14" ht="42.75" x14ac:dyDescent="0.4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</row>
    <row r="192" spans="1:14" x14ac:dyDescent="0.4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</row>
    <row r="193" spans="1:14" ht="42.75" x14ac:dyDescent="0.4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</row>
    <row r="194" spans="1:14" ht="42.75" x14ac:dyDescent="0.4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</row>
    <row r="195" spans="1:14" ht="42.75" x14ac:dyDescent="0.4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</row>
    <row r="196" spans="1:14" ht="42.75" x14ac:dyDescent="0.4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</row>
    <row r="197" spans="1:14" ht="42.75" x14ac:dyDescent="0.4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</row>
    <row r="198" spans="1:14" ht="42.75" x14ac:dyDescent="0.4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</row>
    <row r="199" spans="1:14" ht="42.75" x14ac:dyDescent="0.4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</row>
    <row r="200" spans="1:14" ht="42.75" x14ac:dyDescent="0.4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</row>
    <row r="201" spans="1:14" ht="42.75" x14ac:dyDescent="0.4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</row>
    <row r="202" spans="1:14" ht="28.5" x14ac:dyDescent="0.4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</row>
    <row r="203" spans="1:14" ht="42.75" x14ac:dyDescent="0.4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</row>
    <row r="204" spans="1:14" x14ac:dyDescent="0.4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</row>
    <row r="205" spans="1:14" ht="42.75" x14ac:dyDescent="0.4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</row>
    <row r="206" spans="1:14" ht="42.75" x14ac:dyDescent="0.4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</row>
    <row r="207" spans="1:14" ht="42.75" x14ac:dyDescent="0.4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</row>
    <row r="208" spans="1:14" ht="42.75" x14ac:dyDescent="0.4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</row>
    <row r="209" spans="1:14" ht="42.75" x14ac:dyDescent="0.4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</row>
    <row r="210" spans="1:14" ht="42.75" x14ac:dyDescent="0.4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</row>
    <row r="211" spans="1:14" ht="42.75" x14ac:dyDescent="0.4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</row>
    <row r="212" spans="1:14" ht="42.75" x14ac:dyDescent="0.4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</row>
    <row r="213" spans="1:14" ht="42.75" x14ac:dyDescent="0.4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</row>
    <row r="214" spans="1:14" ht="28.5" x14ac:dyDescent="0.4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</row>
    <row r="215" spans="1:14" ht="42.75" x14ac:dyDescent="0.4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</row>
    <row r="216" spans="1:14" ht="42.75" x14ac:dyDescent="0.4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</row>
    <row r="217" spans="1:14" ht="42.75" x14ac:dyDescent="0.4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</row>
    <row r="218" spans="1:14" ht="42.75" x14ac:dyDescent="0.4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</row>
    <row r="219" spans="1:14" x14ac:dyDescent="0.4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</row>
    <row r="220" spans="1:14" ht="42.75" x14ac:dyDescent="0.4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</row>
    <row r="221" spans="1:14" ht="28.5" x14ac:dyDescent="0.4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</row>
    <row r="222" spans="1:14" ht="42.75" x14ac:dyDescent="0.4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</row>
    <row r="223" spans="1:14" x14ac:dyDescent="0.4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</row>
    <row r="224" spans="1:14" ht="42.75" x14ac:dyDescent="0.4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</row>
    <row r="225" spans="1:14" ht="42.75" x14ac:dyDescent="0.4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</row>
    <row r="226" spans="1:14" ht="42.75" x14ac:dyDescent="0.4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</row>
    <row r="227" spans="1:14" ht="42.75" x14ac:dyDescent="0.4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</row>
    <row r="228" spans="1:14" ht="42.75" x14ac:dyDescent="0.4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</row>
    <row r="229" spans="1:14" ht="42.75" x14ac:dyDescent="0.4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</row>
    <row r="230" spans="1:14" ht="28.5" x14ac:dyDescent="0.4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</row>
    <row r="231" spans="1:14" ht="42.75" x14ac:dyDescent="0.4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</row>
    <row r="232" spans="1:14" ht="42.75" x14ac:dyDescent="0.4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</row>
    <row r="233" spans="1:14" ht="42.75" x14ac:dyDescent="0.4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</row>
    <row r="234" spans="1:14" ht="42.75" x14ac:dyDescent="0.4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</row>
    <row r="235" spans="1:14" ht="42.75" x14ac:dyDescent="0.4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</row>
    <row r="236" spans="1:14" ht="42.75" x14ac:dyDescent="0.4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</row>
    <row r="237" spans="1:14" ht="42.75" x14ac:dyDescent="0.4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</row>
    <row r="238" spans="1:14" ht="42.75" x14ac:dyDescent="0.4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</row>
    <row r="239" spans="1:14" x14ac:dyDescent="0.4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</row>
    <row r="240" spans="1:14" ht="42.75" x14ac:dyDescent="0.4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</row>
    <row r="241" spans="1:14" ht="42.75" x14ac:dyDescent="0.4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</row>
    <row r="242" spans="1:14" ht="42.75" x14ac:dyDescent="0.4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</row>
    <row r="243" spans="1:14" ht="42.75" x14ac:dyDescent="0.4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</row>
    <row r="244" spans="1:14" ht="42.75" x14ac:dyDescent="0.4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</row>
    <row r="245" spans="1:14" ht="42.75" x14ac:dyDescent="0.4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</row>
    <row r="246" spans="1:14" ht="57" x14ac:dyDescent="0.4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</row>
    <row r="247" spans="1:14" ht="42.75" x14ac:dyDescent="0.4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</row>
    <row r="248" spans="1:14" ht="42.75" x14ac:dyDescent="0.4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</row>
    <row r="249" spans="1:14" ht="57" x14ac:dyDescent="0.4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</row>
    <row r="250" spans="1:14" ht="42.75" x14ac:dyDescent="0.4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</row>
    <row r="251" spans="1:14" ht="57" x14ac:dyDescent="0.4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</row>
    <row r="252" spans="1:14" ht="42.75" x14ac:dyDescent="0.4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</row>
    <row r="253" spans="1:14" ht="42.75" x14ac:dyDescent="0.4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</row>
    <row r="254" spans="1:14" ht="42.75" x14ac:dyDescent="0.4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</row>
    <row r="255" spans="1:14" ht="42.75" x14ac:dyDescent="0.4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</row>
    <row r="256" spans="1:14" ht="42.75" x14ac:dyDescent="0.4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</row>
    <row r="257" spans="1:14" ht="28.5" x14ac:dyDescent="0.4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</row>
    <row r="258" spans="1:14" ht="42.75" x14ac:dyDescent="0.4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</row>
    <row r="259" spans="1:14" ht="42.75" x14ac:dyDescent="0.4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</row>
    <row r="260" spans="1:14" ht="42.75" x14ac:dyDescent="0.4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</row>
    <row r="261" spans="1:14" ht="42.75" x14ac:dyDescent="0.4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</row>
    <row r="262" spans="1:14" ht="42.75" x14ac:dyDescent="0.4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</row>
    <row r="263" spans="1:14" ht="28.5" x14ac:dyDescent="0.4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</row>
    <row r="264" spans="1:14" ht="28.5" x14ac:dyDescent="0.4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</row>
    <row r="265" spans="1:14" ht="57" x14ac:dyDescent="0.4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</row>
    <row r="266" spans="1:14" ht="57" x14ac:dyDescent="0.4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</row>
    <row r="267" spans="1:14" ht="57" x14ac:dyDescent="0.4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</row>
    <row r="268" spans="1:14" ht="57" x14ac:dyDescent="0.4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</row>
    <row r="269" spans="1:14" ht="42.75" x14ac:dyDescent="0.4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</row>
    <row r="270" spans="1:14" ht="42.75" x14ac:dyDescent="0.4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</row>
    <row r="271" spans="1:14" ht="42.75" x14ac:dyDescent="0.4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</row>
    <row r="272" spans="1:14" ht="42.75" x14ac:dyDescent="0.4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</row>
    <row r="273" spans="1:14" ht="42.75" x14ac:dyDescent="0.4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</row>
    <row r="274" spans="1:14" ht="42.75" x14ac:dyDescent="0.4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</row>
    <row r="275" spans="1:14" ht="42.75" x14ac:dyDescent="0.4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</row>
    <row r="276" spans="1:14" ht="42.75" x14ac:dyDescent="0.4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</row>
    <row r="277" spans="1:14" ht="42.75" x14ac:dyDescent="0.4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</row>
    <row r="278" spans="1:14" ht="42.75" x14ac:dyDescent="0.4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</row>
    <row r="279" spans="1:14" ht="42.75" x14ac:dyDescent="0.4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</row>
    <row r="280" spans="1:14" ht="28.5" x14ac:dyDescent="0.4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</row>
    <row r="281" spans="1:14" ht="42.75" x14ac:dyDescent="0.4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</row>
    <row r="282" spans="1:14" ht="42.75" x14ac:dyDescent="0.4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</row>
    <row r="283" spans="1:14" ht="42.75" x14ac:dyDescent="0.4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</row>
    <row r="284" spans="1:14" ht="42.75" x14ac:dyDescent="0.4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</row>
    <row r="285" spans="1:14" ht="28.5" x14ac:dyDescent="0.4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</row>
    <row r="286" spans="1:14" ht="42.75" x14ac:dyDescent="0.4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</row>
    <row r="287" spans="1:14" ht="42.75" x14ac:dyDescent="0.4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</row>
    <row r="288" spans="1:14" ht="42.75" x14ac:dyDescent="0.4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</row>
    <row r="289" spans="1:14" ht="28.5" x14ac:dyDescent="0.4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</row>
    <row r="290" spans="1:14" ht="57" x14ac:dyDescent="0.4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</row>
    <row r="291" spans="1:14" ht="42.75" x14ac:dyDescent="0.4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</row>
    <row r="292" spans="1:14" ht="28.5" x14ac:dyDescent="0.4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</row>
    <row r="293" spans="1:14" ht="42.75" x14ac:dyDescent="0.4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</row>
    <row r="294" spans="1:14" ht="42.75" x14ac:dyDescent="0.4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</row>
    <row r="295" spans="1:14" ht="42.75" x14ac:dyDescent="0.4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</row>
    <row r="296" spans="1:14" ht="57" x14ac:dyDescent="0.4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</row>
    <row r="297" spans="1:14" ht="42.75" x14ac:dyDescent="0.4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</row>
    <row r="298" spans="1:14" ht="42.75" x14ac:dyDescent="0.4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</row>
    <row r="299" spans="1:14" ht="42.75" x14ac:dyDescent="0.4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</row>
    <row r="300" spans="1:14" ht="28.5" x14ac:dyDescent="0.4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</row>
    <row r="301" spans="1:14" ht="42.75" x14ac:dyDescent="0.4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</row>
    <row r="302" spans="1:14" ht="42.75" x14ac:dyDescent="0.4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</row>
    <row r="303" spans="1:14" ht="42.75" x14ac:dyDescent="0.4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</row>
    <row r="304" spans="1:14" ht="57" x14ac:dyDescent="0.4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</row>
    <row r="305" spans="1:14" ht="42.75" x14ac:dyDescent="0.4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</row>
    <row r="306" spans="1:14" ht="28.5" x14ac:dyDescent="0.4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</row>
    <row r="307" spans="1:14" ht="42.75" x14ac:dyDescent="0.4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</row>
    <row r="308" spans="1:14" ht="28.5" x14ac:dyDescent="0.4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</row>
    <row r="309" spans="1:14" x14ac:dyDescent="0.4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</row>
    <row r="310" spans="1:14" ht="42.75" x14ac:dyDescent="0.4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</row>
    <row r="311" spans="1:14" ht="42.75" x14ac:dyDescent="0.4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</row>
    <row r="312" spans="1:14" ht="42.75" x14ac:dyDescent="0.4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</row>
    <row r="313" spans="1:14" ht="42.75" x14ac:dyDescent="0.4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</row>
    <row r="314" spans="1:14" ht="42.75" x14ac:dyDescent="0.4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</row>
    <row r="315" spans="1:14" ht="57" x14ac:dyDescent="0.4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</row>
    <row r="316" spans="1:14" ht="42.75" x14ac:dyDescent="0.4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</row>
    <row r="317" spans="1:14" ht="42.75" x14ac:dyDescent="0.4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</row>
    <row r="318" spans="1:14" ht="28.5" x14ac:dyDescent="0.4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</row>
    <row r="319" spans="1:14" ht="42.75" x14ac:dyDescent="0.4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</row>
    <row r="320" spans="1:14" ht="42.75" x14ac:dyDescent="0.4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</row>
    <row r="321" spans="1:14" ht="57" x14ac:dyDescent="0.4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</row>
    <row r="322" spans="1:14" ht="42.75" x14ac:dyDescent="0.4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</row>
    <row r="323" spans="1:14" ht="42.75" x14ac:dyDescent="0.4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</row>
    <row r="324" spans="1:14" ht="42.75" x14ac:dyDescent="0.4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</row>
    <row r="325" spans="1:14" ht="42.75" x14ac:dyDescent="0.4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</row>
    <row r="326" spans="1:14" ht="42.75" x14ac:dyDescent="0.4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</row>
    <row r="327" spans="1:14" ht="42.75" x14ac:dyDescent="0.4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</row>
    <row r="328" spans="1:14" ht="42.75" x14ac:dyDescent="0.4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</row>
    <row r="329" spans="1:14" ht="42.75" x14ac:dyDescent="0.4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</row>
    <row r="330" spans="1:14" ht="42.75" x14ac:dyDescent="0.4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</row>
    <row r="331" spans="1:14" ht="42.75" x14ac:dyDescent="0.4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</row>
    <row r="332" spans="1:14" ht="42.75" x14ac:dyDescent="0.4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</row>
    <row r="333" spans="1:14" ht="42.75" x14ac:dyDescent="0.4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</row>
    <row r="334" spans="1:14" ht="42.75" x14ac:dyDescent="0.4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</row>
    <row r="335" spans="1:14" ht="42.75" x14ac:dyDescent="0.4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</row>
    <row r="336" spans="1:14" ht="42.75" x14ac:dyDescent="0.4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</row>
    <row r="337" spans="1:14" ht="42.75" x14ac:dyDescent="0.4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</row>
    <row r="338" spans="1:14" ht="42.75" x14ac:dyDescent="0.4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</row>
    <row r="339" spans="1:14" ht="42.75" x14ac:dyDescent="0.4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</row>
    <row r="340" spans="1:14" ht="42.75" x14ac:dyDescent="0.4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</row>
    <row r="341" spans="1:14" ht="42.75" x14ac:dyDescent="0.4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</row>
    <row r="342" spans="1:14" ht="42.75" x14ac:dyDescent="0.4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</row>
    <row r="343" spans="1:14" ht="42.75" x14ac:dyDescent="0.4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</row>
    <row r="344" spans="1:14" ht="28.5" x14ac:dyDescent="0.4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</row>
    <row r="345" spans="1:14" ht="42.75" x14ac:dyDescent="0.4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</row>
    <row r="346" spans="1:14" ht="42.75" x14ac:dyDescent="0.4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</row>
    <row r="347" spans="1:14" ht="42.75" x14ac:dyDescent="0.4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</row>
    <row r="348" spans="1:14" ht="42.75" x14ac:dyDescent="0.4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</row>
    <row r="349" spans="1:14" ht="42.75" x14ac:dyDescent="0.4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</row>
    <row r="350" spans="1:14" ht="42.75" x14ac:dyDescent="0.4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</row>
    <row r="351" spans="1:14" ht="42.75" x14ac:dyDescent="0.4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</row>
    <row r="352" spans="1:14" ht="42.75" x14ac:dyDescent="0.4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</row>
    <row r="353" spans="1:14" ht="42.75" x14ac:dyDescent="0.4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</row>
    <row r="354" spans="1:14" ht="42.75" x14ac:dyDescent="0.4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</row>
    <row r="355" spans="1:14" ht="42.75" x14ac:dyDescent="0.4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</row>
    <row r="356" spans="1:14" ht="42.75" x14ac:dyDescent="0.4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</row>
    <row r="357" spans="1:14" ht="28.5" x14ac:dyDescent="0.4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</row>
    <row r="358" spans="1:14" ht="28.5" x14ac:dyDescent="0.4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</row>
    <row r="359" spans="1:14" ht="42.75" x14ac:dyDescent="0.4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</row>
    <row r="360" spans="1:14" ht="42.75" x14ac:dyDescent="0.4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</row>
    <row r="361" spans="1:14" ht="42.75" x14ac:dyDescent="0.4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</row>
    <row r="362" spans="1:14" ht="42.75" x14ac:dyDescent="0.4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</row>
    <row r="363" spans="1:14" ht="42.75" x14ac:dyDescent="0.4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</row>
    <row r="364" spans="1:14" ht="42.75" x14ac:dyDescent="0.4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</row>
    <row r="365" spans="1:14" ht="42.75" x14ac:dyDescent="0.4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</row>
    <row r="366" spans="1:14" ht="42.75" x14ac:dyDescent="0.4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</row>
    <row r="367" spans="1:14" ht="42.75" x14ac:dyDescent="0.4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</row>
    <row r="368" spans="1:14" ht="42.75" x14ac:dyDescent="0.4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</row>
    <row r="369" spans="1:14" ht="42.75" x14ac:dyDescent="0.4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</row>
    <row r="370" spans="1:14" ht="42.75" x14ac:dyDescent="0.4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</row>
    <row r="371" spans="1:14" ht="42.75" x14ac:dyDescent="0.4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</row>
    <row r="372" spans="1:14" ht="42.75" x14ac:dyDescent="0.4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</row>
    <row r="373" spans="1:14" ht="42.75" x14ac:dyDescent="0.4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</row>
    <row r="374" spans="1:14" ht="28.5" x14ac:dyDescent="0.4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</row>
    <row r="375" spans="1:14" ht="42.75" x14ac:dyDescent="0.4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</row>
    <row r="376" spans="1:14" ht="42.75" x14ac:dyDescent="0.4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</row>
    <row r="377" spans="1:14" ht="42.75" x14ac:dyDescent="0.4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</row>
    <row r="378" spans="1:14" ht="42.75" x14ac:dyDescent="0.4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</row>
    <row r="379" spans="1:14" ht="42.75" x14ac:dyDescent="0.4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</row>
    <row r="380" spans="1:14" ht="57" x14ac:dyDescent="0.4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</row>
    <row r="381" spans="1:14" ht="42.75" x14ac:dyDescent="0.4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</row>
    <row r="382" spans="1:14" ht="42.75" x14ac:dyDescent="0.4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</row>
    <row r="383" spans="1:14" ht="42.75" x14ac:dyDescent="0.4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</row>
    <row r="384" spans="1:14" ht="57" x14ac:dyDescent="0.4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</row>
    <row r="385" spans="1:14" ht="42.75" x14ac:dyDescent="0.4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</row>
    <row r="386" spans="1:14" ht="42.75" x14ac:dyDescent="0.4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</row>
    <row r="387" spans="1:14" ht="42.75" x14ac:dyDescent="0.4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</row>
    <row r="388" spans="1:14" ht="42.75" x14ac:dyDescent="0.4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</row>
    <row r="389" spans="1:14" ht="42.75" x14ac:dyDescent="0.4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</row>
    <row r="390" spans="1:14" ht="42.75" x14ac:dyDescent="0.4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</row>
    <row r="391" spans="1:14" ht="42.75" x14ac:dyDescent="0.4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</row>
    <row r="392" spans="1:14" ht="42.75" x14ac:dyDescent="0.4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</row>
    <row r="393" spans="1:14" ht="42.75" x14ac:dyDescent="0.4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</row>
    <row r="394" spans="1:14" ht="42.75" x14ac:dyDescent="0.4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</row>
    <row r="395" spans="1:14" ht="28.5" x14ac:dyDescent="0.4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</row>
    <row r="396" spans="1:14" ht="42.75" x14ac:dyDescent="0.4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</row>
    <row r="397" spans="1:14" ht="42.75" x14ac:dyDescent="0.4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</row>
    <row r="398" spans="1:14" ht="42.75" x14ac:dyDescent="0.4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</row>
    <row r="399" spans="1:14" ht="57" x14ac:dyDescent="0.4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</row>
    <row r="400" spans="1:14" ht="42.75" x14ac:dyDescent="0.4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</row>
    <row r="401" spans="1:14" ht="42.75" x14ac:dyDescent="0.4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</row>
    <row r="402" spans="1:14" ht="42.75" x14ac:dyDescent="0.4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</row>
    <row r="403" spans="1:14" ht="42.75" x14ac:dyDescent="0.4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</row>
    <row r="404" spans="1:14" ht="42.75" x14ac:dyDescent="0.4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</row>
    <row r="405" spans="1:14" ht="42.75" x14ac:dyDescent="0.4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</row>
    <row r="406" spans="1:14" ht="42.75" x14ac:dyDescent="0.4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</row>
    <row r="407" spans="1:14" ht="28.5" x14ac:dyDescent="0.4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</row>
    <row r="408" spans="1:14" ht="42.75" x14ac:dyDescent="0.4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</row>
    <row r="409" spans="1:14" ht="42.75" x14ac:dyDescent="0.4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</row>
    <row r="410" spans="1:14" ht="42.75" x14ac:dyDescent="0.4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</row>
    <row r="411" spans="1:14" ht="42.75" x14ac:dyDescent="0.4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</row>
    <row r="412" spans="1:14" ht="42.75" x14ac:dyDescent="0.4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</row>
    <row r="413" spans="1:14" ht="42.75" x14ac:dyDescent="0.4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</row>
    <row r="414" spans="1:14" ht="42.75" x14ac:dyDescent="0.4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</row>
    <row r="415" spans="1:14" ht="42.75" x14ac:dyDescent="0.4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</row>
    <row r="416" spans="1:14" ht="42.75" x14ac:dyDescent="0.4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</row>
    <row r="417" spans="1:14" ht="57" x14ac:dyDescent="0.4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</row>
    <row r="418" spans="1:14" ht="42.75" x14ac:dyDescent="0.4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</row>
    <row r="419" spans="1:14" ht="42.75" x14ac:dyDescent="0.4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</row>
    <row r="420" spans="1:14" ht="42.75" x14ac:dyDescent="0.4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</row>
    <row r="421" spans="1:14" ht="42.75" x14ac:dyDescent="0.4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</row>
    <row r="422" spans="1:14" ht="42.75" x14ac:dyDescent="0.4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</row>
    <row r="423" spans="1:14" ht="42.75" x14ac:dyDescent="0.4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</row>
    <row r="424" spans="1:14" ht="42.75" x14ac:dyDescent="0.4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</row>
    <row r="425" spans="1:14" ht="42.75" x14ac:dyDescent="0.4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</row>
    <row r="426" spans="1:14" ht="42.75" x14ac:dyDescent="0.4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</row>
    <row r="427" spans="1:14" ht="42.75" x14ac:dyDescent="0.4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</row>
    <row r="428" spans="1:14" ht="42.75" x14ac:dyDescent="0.4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</row>
    <row r="429" spans="1:14" ht="42.75" x14ac:dyDescent="0.4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</row>
    <row r="430" spans="1:14" ht="28.5" x14ac:dyDescent="0.4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</row>
    <row r="431" spans="1:14" ht="57" x14ac:dyDescent="0.4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</row>
    <row r="432" spans="1:14" ht="42.75" x14ac:dyDescent="0.4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</row>
    <row r="433" spans="1:14" ht="42.75" x14ac:dyDescent="0.4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</row>
    <row r="434" spans="1:14" ht="42.75" x14ac:dyDescent="0.4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</row>
    <row r="435" spans="1:14" ht="57" x14ac:dyDescent="0.4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</row>
    <row r="436" spans="1:14" ht="42.75" x14ac:dyDescent="0.4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</row>
    <row r="437" spans="1:14" ht="42.75" x14ac:dyDescent="0.4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</row>
    <row r="438" spans="1:14" ht="42.75" x14ac:dyDescent="0.4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</row>
    <row r="439" spans="1:14" ht="42.75" x14ac:dyDescent="0.4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</row>
    <row r="440" spans="1:14" ht="42.75" x14ac:dyDescent="0.4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</row>
    <row r="441" spans="1:14" ht="42.75" x14ac:dyDescent="0.4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</row>
    <row r="442" spans="1:14" ht="42.75" x14ac:dyDescent="0.4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</row>
    <row r="443" spans="1:14" ht="42.75" x14ac:dyDescent="0.4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</row>
    <row r="444" spans="1:14" x14ac:dyDescent="0.4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</row>
    <row r="445" spans="1:14" ht="42.75" x14ac:dyDescent="0.4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</row>
    <row r="446" spans="1:14" ht="42.75" x14ac:dyDescent="0.4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</row>
    <row r="447" spans="1:14" ht="42.75" x14ac:dyDescent="0.4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</row>
    <row r="448" spans="1:14" ht="42.75" x14ac:dyDescent="0.4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</row>
    <row r="449" spans="1:14" ht="42.75" x14ac:dyDescent="0.4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</row>
    <row r="450" spans="1:14" ht="42.75" x14ac:dyDescent="0.4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</row>
    <row r="451" spans="1:14" ht="42.75" x14ac:dyDescent="0.4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</row>
    <row r="452" spans="1:14" ht="42.75" x14ac:dyDescent="0.4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</row>
    <row r="453" spans="1:14" ht="42.75" x14ac:dyDescent="0.4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</row>
    <row r="454" spans="1:14" ht="28.5" x14ac:dyDescent="0.4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</row>
    <row r="455" spans="1:14" ht="42.75" x14ac:dyDescent="0.4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</row>
    <row r="456" spans="1:14" ht="42.75" x14ac:dyDescent="0.4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</row>
    <row r="457" spans="1:14" ht="42.75" x14ac:dyDescent="0.4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</row>
    <row r="458" spans="1:14" ht="42.75" x14ac:dyDescent="0.4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</row>
    <row r="459" spans="1:14" ht="42.75" x14ac:dyDescent="0.4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</row>
    <row r="460" spans="1:14" ht="42.75" x14ac:dyDescent="0.4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</row>
    <row r="461" spans="1:14" ht="42.75" x14ac:dyDescent="0.4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</row>
    <row r="462" spans="1:14" ht="28.5" x14ac:dyDescent="0.4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</row>
    <row r="463" spans="1:14" ht="42.75" x14ac:dyDescent="0.4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</row>
    <row r="464" spans="1:14" ht="42.75" x14ac:dyDescent="0.4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</row>
    <row r="465" spans="1:14" ht="42.75" x14ac:dyDescent="0.4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</row>
    <row r="466" spans="1:14" ht="28.5" x14ac:dyDescent="0.4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</row>
    <row r="467" spans="1:14" x14ac:dyDescent="0.4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</row>
    <row r="468" spans="1:14" ht="42.75" x14ac:dyDescent="0.4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</row>
    <row r="469" spans="1:14" ht="42.75" x14ac:dyDescent="0.4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</row>
    <row r="470" spans="1:14" ht="42.75" x14ac:dyDescent="0.4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</row>
    <row r="471" spans="1:14" ht="28.5" x14ac:dyDescent="0.4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</row>
    <row r="472" spans="1:14" ht="42.75" x14ac:dyDescent="0.4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</row>
    <row r="473" spans="1:14" ht="57" x14ac:dyDescent="0.4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</row>
    <row r="474" spans="1:14" ht="42.75" x14ac:dyDescent="0.4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</row>
    <row r="475" spans="1:14" ht="42.75" x14ac:dyDescent="0.4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</row>
    <row r="476" spans="1:14" ht="42.75" x14ac:dyDescent="0.4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</row>
    <row r="477" spans="1:14" ht="42.75" x14ac:dyDescent="0.4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</row>
    <row r="478" spans="1:14" ht="28.5" x14ac:dyDescent="0.4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</row>
    <row r="479" spans="1:14" ht="42.75" x14ac:dyDescent="0.4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</row>
    <row r="480" spans="1:14" ht="42.75" x14ac:dyDescent="0.4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</row>
    <row r="481" spans="1:14" ht="42.75" x14ac:dyDescent="0.4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</row>
    <row r="482" spans="1:14" ht="42.75" x14ac:dyDescent="0.4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</row>
    <row r="483" spans="1:14" ht="42.75" x14ac:dyDescent="0.4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</row>
    <row r="484" spans="1:14" ht="42.75" x14ac:dyDescent="0.4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</row>
    <row r="485" spans="1:14" ht="42.75" x14ac:dyDescent="0.4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</row>
    <row r="486" spans="1:14" ht="57" x14ac:dyDescent="0.4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</row>
    <row r="487" spans="1:14" ht="28.5" x14ac:dyDescent="0.4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</row>
    <row r="488" spans="1:14" ht="42.75" x14ac:dyDescent="0.4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</row>
    <row r="489" spans="1:14" ht="42.75" x14ac:dyDescent="0.4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</row>
    <row r="490" spans="1:14" ht="42.75" x14ac:dyDescent="0.4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</row>
    <row r="491" spans="1:14" ht="42.75" x14ac:dyDescent="0.4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</row>
    <row r="492" spans="1:14" x14ac:dyDescent="0.4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</row>
    <row r="493" spans="1:14" ht="42.75" x14ac:dyDescent="0.4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</row>
    <row r="494" spans="1:14" ht="42.75" x14ac:dyDescent="0.4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</row>
    <row r="495" spans="1:14" ht="42.75" x14ac:dyDescent="0.4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</row>
    <row r="496" spans="1:14" ht="42.75" x14ac:dyDescent="0.4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</row>
    <row r="497" spans="1:14" ht="42.75" x14ac:dyDescent="0.4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</row>
    <row r="498" spans="1:14" ht="28.5" x14ac:dyDescent="0.4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</row>
    <row r="499" spans="1:14" x14ac:dyDescent="0.4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</row>
    <row r="500" spans="1:14" ht="42.75" x14ac:dyDescent="0.4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</row>
    <row r="501" spans="1:14" ht="57" x14ac:dyDescent="0.4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</row>
    <row r="502" spans="1:14" ht="57" x14ac:dyDescent="0.4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</row>
    <row r="503" spans="1:14" ht="42.75" x14ac:dyDescent="0.4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</row>
    <row r="504" spans="1:14" ht="42.75" x14ac:dyDescent="0.4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</row>
    <row r="505" spans="1:14" ht="42.75" x14ac:dyDescent="0.4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</row>
    <row r="506" spans="1:14" ht="42.75" x14ac:dyDescent="0.4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</row>
    <row r="507" spans="1:14" ht="42.75" x14ac:dyDescent="0.4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</row>
    <row r="508" spans="1:14" ht="42.75" x14ac:dyDescent="0.4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</row>
    <row r="509" spans="1:14" ht="42.75" x14ac:dyDescent="0.4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</row>
    <row r="510" spans="1:14" ht="57" x14ac:dyDescent="0.4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</row>
    <row r="511" spans="1:14" ht="42.75" x14ac:dyDescent="0.4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</row>
    <row r="512" spans="1:14" ht="42.75" x14ac:dyDescent="0.4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</row>
    <row r="513" spans="1:14" ht="42.75" x14ac:dyDescent="0.4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</row>
    <row r="514" spans="1:14" ht="42.75" x14ac:dyDescent="0.4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</row>
    <row r="515" spans="1:14" ht="28.5" x14ac:dyDescent="0.4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</row>
    <row r="516" spans="1:14" ht="42.75" x14ac:dyDescent="0.4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</row>
    <row r="517" spans="1:14" ht="42.75" x14ac:dyDescent="0.4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</row>
    <row r="518" spans="1:14" ht="28.5" x14ac:dyDescent="0.4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</row>
    <row r="519" spans="1:14" ht="42.75" x14ac:dyDescent="0.4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</row>
    <row r="520" spans="1:14" ht="42.75" x14ac:dyDescent="0.4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</row>
    <row r="521" spans="1:14" ht="42.75" x14ac:dyDescent="0.4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</row>
    <row r="522" spans="1:14" ht="42.75" x14ac:dyDescent="0.4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</row>
    <row r="523" spans="1:14" ht="42.75" x14ac:dyDescent="0.4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</row>
    <row r="524" spans="1:14" ht="42.75" x14ac:dyDescent="0.4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</row>
    <row r="525" spans="1:14" ht="42.75" x14ac:dyDescent="0.4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</row>
    <row r="526" spans="1:14" ht="42.75" x14ac:dyDescent="0.4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</row>
    <row r="527" spans="1:14" ht="57" x14ac:dyDescent="0.4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</row>
    <row r="528" spans="1:14" ht="42.75" x14ac:dyDescent="0.4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</row>
    <row r="529" spans="1:14" ht="57" x14ac:dyDescent="0.4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</row>
    <row r="530" spans="1:14" ht="28.5" x14ac:dyDescent="0.4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</row>
    <row r="531" spans="1:14" ht="42.75" x14ac:dyDescent="0.4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</row>
    <row r="532" spans="1:14" ht="42.75" x14ac:dyDescent="0.4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</row>
    <row r="533" spans="1:14" ht="42.75" x14ac:dyDescent="0.4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</row>
    <row r="534" spans="1:14" ht="42.75" x14ac:dyDescent="0.4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</row>
    <row r="535" spans="1:14" ht="42.75" x14ac:dyDescent="0.4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</row>
    <row r="536" spans="1:14" ht="42.75" x14ac:dyDescent="0.4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</row>
    <row r="537" spans="1:14" ht="28.5" x14ac:dyDescent="0.4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</row>
    <row r="538" spans="1:14" ht="42.75" x14ac:dyDescent="0.4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</row>
    <row r="539" spans="1:14" ht="42.75" x14ac:dyDescent="0.4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</row>
    <row r="540" spans="1:14" ht="42.75" x14ac:dyDescent="0.4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</row>
    <row r="541" spans="1:14" ht="42.75" x14ac:dyDescent="0.4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</row>
    <row r="542" spans="1:14" ht="57" x14ac:dyDescent="0.4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</row>
    <row r="543" spans="1:14" ht="42.75" x14ac:dyDescent="0.4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</row>
    <row r="544" spans="1:14" ht="42.75" x14ac:dyDescent="0.4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</row>
    <row r="545" spans="1:14" ht="42.75" x14ac:dyDescent="0.4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</row>
    <row r="546" spans="1:14" ht="42.75" x14ac:dyDescent="0.4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</row>
    <row r="547" spans="1:14" ht="42.75" x14ac:dyDescent="0.4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</row>
    <row r="548" spans="1:14" ht="42.75" x14ac:dyDescent="0.4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</row>
    <row r="549" spans="1:14" ht="42.75" x14ac:dyDescent="0.4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</row>
    <row r="550" spans="1:14" ht="42.75" x14ac:dyDescent="0.4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</row>
    <row r="551" spans="1:14" ht="57" x14ac:dyDescent="0.4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</row>
    <row r="552" spans="1:14" ht="42.75" x14ac:dyDescent="0.4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</row>
    <row r="553" spans="1:14" ht="42.75" x14ac:dyDescent="0.4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</row>
    <row r="554" spans="1:14" ht="42.75" x14ac:dyDescent="0.4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</row>
    <row r="555" spans="1:14" ht="42.75" x14ac:dyDescent="0.4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</row>
    <row r="556" spans="1:14" ht="42.75" x14ac:dyDescent="0.4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</row>
    <row r="557" spans="1:14" ht="42.75" x14ac:dyDescent="0.4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</row>
    <row r="558" spans="1:14" ht="28.5" x14ac:dyDescent="0.4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</row>
    <row r="559" spans="1:14" ht="42.75" x14ac:dyDescent="0.4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</row>
    <row r="560" spans="1:14" ht="42.75" x14ac:dyDescent="0.4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</row>
    <row r="561" spans="1:14" ht="42.75" x14ac:dyDescent="0.4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</row>
    <row r="562" spans="1:14" ht="42.75" x14ac:dyDescent="0.4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</row>
    <row r="563" spans="1:14" ht="42.75" x14ac:dyDescent="0.4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</row>
    <row r="564" spans="1:14" ht="42.75" x14ac:dyDescent="0.4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</row>
    <row r="565" spans="1:14" ht="42.75" x14ac:dyDescent="0.4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</row>
    <row r="566" spans="1:14" ht="57" x14ac:dyDescent="0.4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</row>
    <row r="567" spans="1:14" ht="42.75" x14ac:dyDescent="0.4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</row>
    <row r="568" spans="1:14" ht="42.75" x14ac:dyDescent="0.4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</row>
    <row r="569" spans="1:14" ht="42.75" x14ac:dyDescent="0.4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</row>
    <row r="570" spans="1:14" ht="57" x14ac:dyDescent="0.4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</row>
    <row r="571" spans="1:14" ht="42.75" x14ac:dyDescent="0.4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</row>
    <row r="572" spans="1:14" ht="28.5" x14ac:dyDescent="0.4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</row>
    <row r="573" spans="1:14" ht="42.75" x14ac:dyDescent="0.4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</row>
    <row r="574" spans="1:14" ht="42.75" x14ac:dyDescent="0.4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</row>
    <row r="575" spans="1:14" ht="42.75" x14ac:dyDescent="0.4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</row>
    <row r="576" spans="1:14" ht="42.75" x14ac:dyDescent="0.4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</row>
    <row r="577" spans="1:14" ht="57" x14ac:dyDescent="0.4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</row>
    <row r="578" spans="1:14" ht="42.75" x14ac:dyDescent="0.4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</row>
    <row r="579" spans="1:14" ht="42.75" x14ac:dyDescent="0.4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</row>
    <row r="580" spans="1:14" ht="28.5" x14ac:dyDescent="0.4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</row>
    <row r="581" spans="1:14" ht="28.5" x14ac:dyDescent="0.4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</row>
    <row r="582" spans="1:14" ht="42.75" x14ac:dyDescent="0.4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</row>
    <row r="583" spans="1:14" ht="42.75" x14ac:dyDescent="0.4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</row>
    <row r="584" spans="1:14" ht="42.75" x14ac:dyDescent="0.4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</row>
    <row r="585" spans="1:14" ht="42.75" x14ac:dyDescent="0.4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</row>
    <row r="586" spans="1:14" ht="28.5" x14ac:dyDescent="0.4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</row>
    <row r="587" spans="1:14" ht="42.75" x14ac:dyDescent="0.4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</row>
    <row r="588" spans="1:14" ht="42.75" x14ac:dyDescent="0.4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</row>
    <row r="589" spans="1:14" ht="71.25" x14ac:dyDescent="0.4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</row>
    <row r="590" spans="1:14" ht="42.75" x14ac:dyDescent="0.4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</row>
    <row r="591" spans="1:14" x14ac:dyDescent="0.4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</row>
    <row r="592" spans="1:14" ht="42.75" x14ac:dyDescent="0.4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</row>
    <row r="593" spans="1:14" ht="42.75" x14ac:dyDescent="0.4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</row>
    <row r="594" spans="1:14" ht="42.75" x14ac:dyDescent="0.4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</row>
    <row r="595" spans="1:14" ht="57" x14ac:dyDescent="0.4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</row>
    <row r="596" spans="1:14" ht="28.5" x14ac:dyDescent="0.4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</row>
    <row r="597" spans="1:14" ht="42.75" x14ac:dyDescent="0.4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</row>
    <row r="598" spans="1:14" ht="28.5" x14ac:dyDescent="0.4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</row>
    <row r="599" spans="1:14" ht="42.75" x14ac:dyDescent="0.4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</row>
    <row r="600" spans="1:14" ht="28.5" x14ac:dyDescent="0.4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</row>
    <row r="601" spans="1:14" ht="42.75" x14ac:dyDescent="0.4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</row>
    <row r="602" spans="1:14" ht="28.5" x14ac:dyDescent="0.4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</row>
    <row r="603" spans="1:14" ht="42.75" x14ac:dyDescent="0.4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</row>
    <row r="604" spans="1:14" ht="42.75" x14ac:dyDescent="0.4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</row>
    <row r="605" spans="1:14" ht="42.75" x14ac:dyDescent="0.4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</row>
    <row r="606" spans="1:14" ht="42.75" x14ac:dyDescent="0.4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</row>
    <row r="607" spans="1:14" ht="28.5" x14ac:dyDescent="0.4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</row>
    <row r="608" spans="1:14" ht="42.75" x14ac:dyDescent="0.4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</row>
    <row r="609" spans="1:14" ht="42.75" x14ac:dyDescent="0.4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</row>
    <row r="610" spans="1:14" ht="42.75" x14ac:dyDescent="0.4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</row>
    <row r="611" spans="1:14" ht="42.75" x14ac:dyDescent="0.4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</row>
    <row r="612" spans="1:14" ht="42.75" x14ac:dyDescent="0.4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</row>
    <row r="613" spans="1:14" ht="42.75" x14ac:dyDescent="0.4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</row>
    <row r="614" spans="1:14" ht="28.5" x14ac:dyDescent="0.4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</row>
    <row r="615" spans="1:14" ht="42.75" x14ac:dyDescent="0.4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</row>
    <row r="616" spans="1:14" ht="42.75" x14ac:dyDescent="0.4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</row>
    <row r="617" spans="1:14" ht="42.75" x14ac:dyDescent="0.4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</row>
    <row r="618" spans="1:14" ht="42.75" x14ac:dyDescent="0.4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</row>
    <row r="619" spans="1:14" ht="42.75" x14ac:dyDescent="0.4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</row>
    <row r="620" spans="1:14" ht="42.75" x14ac:dyDescent="0.4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</row>
    <row r="621" spans="1:14" ht="28.5" x14ac:dyDescent="0.4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</row>
    <row r="622" spans="1:14" ht="42.75" x14ac:dyDescent="0.4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</row>
    <row r="623" spans="1:14" ht="42.75" x14ac:dyDescent="0.4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</row>
    <row r="624" spans="1:14" ht="42.75" x14ac:dyDescent="0.4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</row>
    <row r="625" spans="1:14" ht="57" x14ac:dyDescent="0.4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</row>
    <row r="626" spans="1:14" ht="42.75" x14ac:dyDescent="0.4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</row>
    <row r="627" spans="1:14" ht="42.75" x14ac:dyDescent="0.4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</row>
    <row r="628" spans="1:14" ht="42.75" x14ac:dyDescent="0.4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</row>
    <row r="629" spans="1:14" ht="42.75" x14ac:dyDescent="0.4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</row>
    <row r="630" spans="1:14" ht="42.75" x14ac:dyDescent="0.4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</row>
    <row r="631" spans="1:14" ht="42.75" x14ac:dyDescent="0.4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</row>
    <row r="632" spans="1:14" ht="42.75" x14ac:dyDescent="0.4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</row>
    <row r="633" spans="1:14" ht="28.5" x14ac:dyDescent="0.4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</row>
    <row r="634" spans="1:14" ht="28.5" x14ac:dyDescent="0.4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</row>
    <row r="635" spans="1:14" ht="42.75" x14ac:dyDescent="0.4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</row>
    <row r="636" spans="1:14" ht="28.5" x14ac:dyDescent="0.4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</row>
    <row r="637" spans="1:14" ht="28.5" x14ac:dyDescent="0.4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</row>
    <row r="638" spans="1:14" ht="42.75" x14ac:dyDescent="0.4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</row>
    <row r="639" spans="1:14" ht="42.75" x14ac:dyDescent="0.4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</row>
    <row r="640" spans="1:14" x14ac:dyDescent="0.4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</row>
    <row r="641" spans="1:14" ht="28.5" x14ac:dyDescent="0.4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</row>
    <row r="642" spans="1:14" ht="42.75" x14ac:dyDescent="0.4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</row>
    <row r="643" spans="1:14" ht="42.75" x14ac:dyDescent="0.4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</row>
    <row r="644" spans="1:14" ht="42.75" x14ac:dyDescent="0.4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</row>
    <row r="645" spans="1:14" ht="28.5" x14ac:dyDescent="0.4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</row>
    <row r="646" spans="1:14" ht="42.75" x14ac:dyDescent="0.4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</row>
    <row r="647" spans="1:14" ht="28.5" x14ac:dyDescent="0.4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</row>
    <row r="648" spans="1:14" ht="42.75" x14ac:dyDescent="0.4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</row>
    <row r="649" spans="1:14" ht="42.75" x14ac:dyDescent="0.4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</row>
    <row r="650" spans="1:14" ht="28.5" x14ac:dyDescent="0.4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</row>
    <row r="651" spans="1:14" ht="42.75" x14ac:dyDescent="0.4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</row>
    <row r="652" spans="1:14" ht="42.75" x14ac:dyDescent="0.4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</row>
    <row r="653" spans="1:14" ht="42.75" x14ac:dyDescent="0.4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</row>
    <row r="654" spans="1:14" ht="57" x14ac:dyDescent="0.4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</row>
    <row r="655" spans="1:14" ht="42.75" x14ac:dyDescent="0.4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</row>
    <row r="656" spans="1:14" ht="42.75" x14ac:dyDescent="0.4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</row>
    <row r="657" spans="1:14" ht="42.75" x14ac:dyDescent="0.4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</row>
    <row r="658" spans="1:14" ht="42.75" x14ac:dyDescent="0.4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</row>
    <row r="659" spans="1:14" ht="42.75" x14ac:dyDescent="0.4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</row>
    <row r="660" spans="1:14" ht="42.75" x14ac:dyDescent="0.4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</row>
    <row r="661" spans="1:14" x14ac:dyDescent="0.4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</row>
    <row r="662" spans="1:14" ht="42.75" x14ac:dyDescent="0.4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</row>
    <row r="663" spans="1:14" ht="42.75" x14ac:dyDescent="0.4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</row>
    <row r="664" spans="1:14" ht="42.75" x14ac:dyDescent="0.4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</row>
    <row r="665" spans="1:14" ht="42.75" x14ac:dyDescent="0.4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</row>
    <row r="666" spans="1:14" ht="42.75" x14ac:dyDescent="0.4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</row>
    <row r="667" spans="1:14" ht="42.75" x14ac:dyDescent="0.4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</row>
    <row r="668" spans="1:14" ht="42.75" x14ac:dyDescent="0.4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</row>
    <row r="669" spans="1:14" ht="42.75" x14ac:dyDescent="0.4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</row>
    <row r="670" spans="1:14" ht="42.75" x14ac:dyDescent="0.4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</row>
    <row r="671" spans="1:14" ht="57" x14ac:dyDescent="0.4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</row>
    <row r="672" spans="1:14" ht="42.75" x14ac:dyDescent="0.4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</row>
    <row r="673" spans="1:14" ht="42.75" x14ac:dyDescent="0.4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</row>
    <row r="674" spans="1:14" ht="42.75" x14ac:dyDescent="0.4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</row>
    <row r="675" spans="1:14" ht="42.75" x14ac:dyDescent="0.4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</row>
    <row r="676" spans="1:14" ht="28.5" x14ac:dyDescent="0.4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</row>
    <row r="677" spans="1:14" ht="42.75" x14ac:dyDescent="0.4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</row>
    <row r="678" spans="1:14" ht="57" x14ac:dyDescent="0.4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</row>
    <row r="679" spans="1:14" ht="42.75" x14ac:dyDescent="0.4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</row>
    <row r="680" spans="1:14" ht="42.75" x14ac:dyDescent="0.4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</row>
    <row r="681" spans="1:14" ht="42.75" x14ac:dyDescent="0.4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</row>
    <row r="682" spans="1:14" ht="42.75" x14ac:dyDescent="0.4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</row>
    <row r="683" spans="1:14" ht="42.75" x14ac:dyDescent="0.4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</row>
    <row r="684" spans="1:14" ht="42.75" x14ac:dyDescent="0.4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</row>
    <row r="685" spans="1:14" ht="42.75" x14ac:dyDescent="0.4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</row>
    <row r="686" spans="1:14" ht="28.5" x14ac:dyDescent="0.4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</row>
    <row r="687" spans="1:14" ht="42.75" x14ac:dyDescent="0.4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</row>
    <row r="688" spans="1:14" ht="57" x14ac:dyDescent="0.4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</row>
    <row r="689" spans="1:14" ht="42.75" x14ac:dyDescent="0.4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</row>
    <row r="690" spans="1:14" ht="42.75" x14ac:dyDescent="0.4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</row>
    <row r="691" spans="1:14" ht="42.75" x14ac:dyDescent="0.4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</row>
    <row r="692" spans="1:14" ht="28.5" x14ac:dyDescent="0.4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</row>
    <row r="693" spans="1:14" ht="42.75" x14ac:dyDescent="0.4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</row>
    <row r="694" spans="1:14" ht="42.75" x14ac:dyDescent="0.4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</row>
    <row r="695" spans="1:14" ht="28.5" x14ac:dyDescent="0.4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</row>
    <row r="696" spans="1:14" ht="42.75" x14ac:dyDescent="0.4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</row>
    <row r="697" spans="1:14" ht="42.75" x14ac:dyDescent="0.4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</row>
    <row r="698" spans="1:14" ht="28.5" x14ac:dyDescent="0.4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</row>
    <row r="699" spans="1:14" ht="42.75" x14ac:dyDescent="0.4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</row>
    <row r="700" spans="1:14" ht="42.75" x14ac:dyDescent="0.4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</row>
    <row r="701" spans="1:14" ht="42.75" x14ac:dyDescent="0.4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</row>
    <row r="702" spans="1:14" ht="42.75" x14ac:dyDescent="0.4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</row>
    <row r="703" spans="1:14" ht="42.75" x14ac:dyDescent="0.4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</row>
    <row r="704" spans="1:14" ht="42.75" x14ac:dyDescent="0.4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</row>
    <row r="705" spans="1:14" ht="42.75" x14ac:dyDescent="0.4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</row>
    <row r="706" spans="1:14" ht="42.75" x14ac:dyDescent="0.4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</row>
    <row r="707" spans="1:14" ht="28.5" x14ac:dyDescent="0.4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</row>
    <row r="708" spans="1:14" ht="42.75" x14ac:dyDescent="0.4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</row>
    <row r="709" spans="1:14" ht="42.75" x14ac:dyDescent="0.4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</row>
    <row r="710" spans="1:14" ht="42.75" x14ac:dyDescent="0.4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</row>
    <row r="711" spans="1:14" ht="28.5" x14ac:dyDescent="0.4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</row>
    <row r="712" spans="1:14" ht="28.5" x14ac:dyDescent="0.4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</row>
    <row r="713" spans="1:14" ht="42.75" x14ac:dyDescent="0.4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</row>
    <row r="714" spans="1:14" ht="42.75" x14ac:dyDescent="0.4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</row>
    <row r="715" spans="1:14" ht="42.75" x14ac:dyDescent="0.4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</row>
    <row r="716" spans="1:14" ht="42.75" x14ac:dyDescent="0.4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</row>
    <row r="717" spans="1:14" ht="42.75" x14ac:dyDescent="0.4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</row>
    <row r="718" spans="1:14" ht="42.75" x14ac:dyDescent="0.4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</row>
    <row r="719" spans="1:14" x14ac:dyDescent="0.4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</row>
    <row r="720" spans="1:14" ht="42.75" x14ac:dyDescent="0.4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</row>
    <row r="721" spans="1:14" ht="42.75" x14ac:dyDescent="0.4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</row>
    <row r="722" spans="1:14" ht="42.75" x14ac:dyDescent="0.4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</row>
    <row r="723" spans="1:14" ht="57" x14ac:dyDescent="0.4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</row>
    <row r="724" spans="1:14" ht="42.75" x14ac:dyDescent="0.4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</row>
    <row r="725" spans="1:14" ht="28.5" x14ac:dyDescent="0.4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</row>
    <row r="726" spans="1:14" ht="42.75" x14ac:dyDescent="0.4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</row>
    <row r="727" spans="1:14" ht="42.75" x14ac:dyDescent="0.4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</row>
    <row r="728" spans="1:14" ht="42.75" x14ac:dyDescent="0.4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</row>
    <row r="729" spans="1:14" ht="42.75" x14ac:dyDescent="0.4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</row>
    <row r="730" spans="1:14" ht="42.75" x14ac:dyDescent="0.4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</row>
    <row r="731" spans="1:14" ht="42.75" x14ac:dyDescent="0.4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</row>
    <row r="732" spans="1:14" ht="28.5" x14ac:dyDescent="0.4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</row>
    <row r="733" spans="1:14" ht="42.75" x14ac:dyDescent="0.4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</row>
    <row r="734" spans="1:14" ht="42.75" x14ac:dyDescent="0.4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</row>
    <row r="735" spans="1:14" ht="57" x14ac:dyDescent="0.4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</row>
    <row r="736" spans="1:14" ht="28.5" x14ac:dyDescent="0.4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</row>
    <row r="737" spans="1:14" ht="42.75" x14ac:dyDescent="0.4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</row>
    <row r="738" spans="1:14" ht="42.75" x14ac:dyDescent="0.4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</row>
    <row r="739" spans="1:14" ht="42.75" x14ac:dyDescent="0.4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</row>
    <row r="740" spans="1:14" ht="28.5" x14ac:dyDescent="0.4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</row>
    <row r="741" spans="1:14" ht="42.75" x14ac:dyDescent="0.4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</row>
    <row r="742" spans="1:14" ht="42.75" x14ac:dyDescent="0.4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</row>
    <row r="743" spans="1:14" ht="28.5" x14ac:dyDescent="0.4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</row>
    <row r="744" spans="1:14" ht="57" x14ac:dyDescent="0.4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</row>
    <row r="745" spans="1:14" ht="42.75" x14ac:dyDescent="0.4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</row>
    <row r="746" spans="1:14" ht="28.5" x14ac:dyDescent="0.4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</row>
    <row r="747" spans="1:14" ht="42.75" x14ac:dyDescent="0.4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</row>
    <row r="748" spans="1:14" x14ac:dyDescent="0.4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</row>
    <row r="749" spans="1:14" ht="42.75" x14ac:dyDescent="0.4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</row>
    <row r="750" spans="1:14" ht="42.75" x14ac:dyDescent="0.4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</row>
    <row r="751" spans="1:14" ht="42.75" x14ac:dyDescent="0.4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</row>
    <row r="752" spans="1:14" ht="42.75" x14ac:dyDescent="0.4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</row>
    <row r="753" spans="1:14" ht="42.75" x14ac:dyDescent="0.4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</row>
    <row r="754" spans="1:14" ht="42.75" x14ac:dyDescent="0.4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</row>
    <row r="755" spans="1:14" ht="42.75" x14ac:dyDescent="0.4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</row>
    <row r="756" spans="1:14" ht="42.75" x14ac:dyDescent="0.4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</row>
    <row r="757" spans="1:14" ht="42.75" x14ac:dyDescent="0.4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</row>
    <row r="758" spans="1:14" ht="42.75" x14ac:dyDescent="0.4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</row>
    <row r="759" spans="1:14" ht="42.75" x14ac:dyDescent="0.4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</row>
    <row r="760" spans="1:14" ht="28.5" x14ac:dyDescent="0.4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</row>
    <row r="761" spans="1:14" ht="42.75" x14ac:dyDescent="0.4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</row>
    <row r="762" spans="1:14" ht="42.75" x14ac:dyDescent="0.4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</row>
    <row r="763" spans="1:14" ht="42.75" x14ac:dyDescent="0.4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</row>
    <row r="764" spans="1:14" ht="42.75" x14ac:dyDescent="0.4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</row>
    <row r="765" spans="1:14" ht="42.75" x14ac:dyDescent="0.4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</row>
    <row r="766" spans="1:14" ht="42.75" x14ac:dyDescent="0.4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</row>
    <row r="767" spans="1:14" ht="42.75" x14ac:dyDescent="0.4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</row>
    <row r="768" spans="1:14" ht="42.75" x14ac:dyDescent="0.4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</row>
    <row r="769" spans="1:14" ht="57" x14ac:dyDescent="0.4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</row>
    <row r="770" spans="1:14" ht="42.75" x14ac:dyDescent="0.4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</row>
    <row r="771" spans="1:14" ht="42.75" x14ac:dyDescent="0.4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</row>
    <row r="772" spans="1:14" ht="42.75" x14ac:dyDescent="0.4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</row>
    <row r="773" spans="1:14" ht="42.75" x14ac:dyDescent="0.4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</row>
    <row r="774" spans="1:14" ht="57" x14ac:dyDescent="0.4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</row>
    <row r="775" spans="1:14" ht="42.75" x14ac:dyDescent="0.4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</row>
    <row r="776" spans="1:14" ht="42.75" x14ac:dyDescent="0.4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</row>
    <row r="777" spans="1:14" ht="42.75" x14ac:dyDescent="0.4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</row>
    <row r="778" spans="1:14" ht="42.75" x14ac:dyDescent="0.4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</row>
    <row r="779" spans="1:14" ht="42.75" x14ac:dyDescent="0.4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</row>
    <row r="780" spans="1:14" ht="42.75" x14ac:dyDescent="0.4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</row>
    <row r="781" spans="1:14" ht="42.75" x14ac:dyDescent="0.4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</row>
    <row r="782" spans="1:14" ht="28.5" x14ac:dyDescent="0.4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</row>
    <row r="783" spans="1:14" ht="42.75" x14ac:dyDescent="0.4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</row>
    <row r="784" spans="1:14" ht="42.75" x14ac:dyDescent="0.4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</row>
    <row r="785" spans="1:14" ht="42.75" x14ac:dyDescent="0.4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</row>
    <row r="786" spans="1:14" ht="42.75" x14ac:dyDescent="0.4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</row>
    <row r="787" spans="1:14" ht="42.75" x14ac:dyDescent="0.4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</row>
    <row r="788" spans="1:14" ht="42.75" x14ac:dyDescent="0.4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</row>
    <row r="789" spans="1:14" ht="42.75" x14ac:dyDescent="0.4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</row>
    <row r="790" spans="1:14" ht="42.75" x14ac:dyDescent="0.4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</row>
    <row r="791" spans="1:14" ht="42.75" x14ac:dyDescent="0.4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</row>
    <row r="792" spans="1:14" ht="42.75" x14ac:dyDescent="0.4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</row>
    <row r="793" spans="1:14" ht="42.75" x14ac:dyDescent="0.4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</row>
    <row r="794" spans="1:14" ht="28.5" x14ac:dyDescent="0.4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</row>
    <row r="795" spans="1:14" ht="42.75" x14ac:dyDescent="0.4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</row>
    <row r="796" spans="1:14" ht="42.75" x14ac:dyDescent="0.4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</row>
    <row r="797" spans="1:14" ht="42.75" x14ac:dyDescent="0.4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</row>
    <row r="798" spans="1:14" ht="57" x14ac:dyDescent="0.4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</row>
    <row r="799" spans="1:14" ht="42.75" x14ac:dyDescent="0.4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</row>
    <row r="800" spans="1:14" ht="42.75" x14ac:dyDescent="0.4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</row>
    <row r="801" spans="1:14" ht="42.75" x14ac:dyDescent="0.4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</row>
    <row r="802" spans="1:14" ht="42.75" x14ac:dyDescent="0.4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</row>
    <row r="803" spans="1:14" ht="42.75" x14ac:dyDescent="0.4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</row>
    <row r="804" spans="1:14" ht="42.75" x14ac:dyDescent="0.4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</row>
    <row r="805" spans="1:14" ht="42.75" x14ac:dyDescent="0.4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</row>
    <row r="806" spans="1:14" ht="42.75" x14ac:dyDescent="0.4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</row>
    <row r="807" spans="1:14" ht="42.75" x14ac:dyDescent="0.4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</row>
    <row r="808" spans="1:14" x14ac:dyDescent="0.4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</row>
    <row r="809" spans="1:14" ht="28.5" x14ac:dyDescent="0.4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</row>
    <row r="810" spans="1:14" ht="42.75" x14ac:dyDescent="0.4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</row>
    <row r="811" spans="1:14" ht="42.75" x14ac:dyDescent="0.4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</row>
    <row r="812" spans="1:14" ht="42.75" x14ac:dyDescent="0.4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</row>
    <row r="813" spans="1:14" ht="28.5" x14ac:dyDescent="0.4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</row>
    <row r="814" spans="1:14" ht="42.75" x14ac:dyDescent="0.4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</row>
    <row r="815" spans="1:14" ht="28.5" x14ac:dyDescent="0.4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</row>
    <row r="816" spans="1:14" ht="42.75" x14ac:dyDescent="0.4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</row>
    <row r="817" spans="1:14" ht="28.5" x14ac:dyDescent="0.4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</row>
    <row r="818" spans="1:14" ht="28.5" x14ac:dyDescent="0.4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</row>
    <row r="819" spans="1:14" ht="42.75" x14ac:dyDescent="0.4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</row>
    <row r="820" spans="1:14" ht="42.75" x14ac:dyDescent="0.4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</row>
    <row r="821" spans="1:14" ht="28.5" x14ac:dyDescent="0.4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</row>
    <row r="822" spans="1:14" ht="42.75" x14ac:dyDescent="0.4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</row>
    <row r="823" spans="1:14" ht="42.75" x14ac:dyDescent="0.4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</row>
    <row r="824" spans="1:14" ht="28.5" x14ac:dyDescent="0.4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</row>
    <row r="825" spans="1:14" ht="42.75" x14ac:dyDescent="0.4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</row>
    <row r="826" spans="1:14" ht="42.75" x14ac:dyDescent="0.4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</row>
    <row r="827" spans="1:14" ht="28.5" x14ac:dyDescent="0.4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</row>
    <row r="828" spans="1:14" ht="42.75" x14ac:dyDescent="0.4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</row>
    <row r="829" spans="1:14" ht="42.75" x14ac:dyDescent="0.4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</row>
    <row r="830" spans="1:14" ht="42.75" x14ac:dyDescent="0.4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</row>
    <row r="831" spans="1:14" ht="42.75" x14ac:dyDescent="0.4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</row>
    <row r="832" spans="1:14" ht="42.75" x14ac:dyDescent="0.4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</row>
    <row r="833" spans="1:14" ht="28.5" x14ac:dyDescent="0.4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</row>
    <row r="834" spans="1:14" ht="42.75" x14ac:dyDescent="0.4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</row>
    <row r="835" spans="1:14" x14ac:dyDescent="0.4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</row>
    <row r="836" spans="1:14" ht="42.75" x14ac:dyDescent="0.4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</row>
    <row r="837" spans="1:14" ht="42.75" x14ac:dyDescent="0.4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</row>
    <row r="838" spans="1:14" x14ac:dyDescent="0.4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</row>
    <row r="839" spans="1:14" ht="28.5" x14ac:dyDescent="0.4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</row>
    <row r="840" spans="1:14" ht="42.75" x14ac:dyDescent="0.4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</row>
    <row r="841" spans="1:14" ht="42.75" x14ac:dyDescent="0.4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</row>
    <row r="842" spans="1:14" ht="42.75" x14ac:dyDescent="0.4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</row>
    <row r="843" spans="1:14" ht="42.75" x14ac:dyDescent="0.4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</row>
    <row r="844" spans="1:14" ht="42.75" x14ac:dyDescent="0.4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</row>
    <row r="845" spans="1:14" ht="42.75" x14ac:dyDescent="0.4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</row>
    <row r="846" spans="1:14" ht="42.75" x14ac:dyDescent="0.4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</row>
    <row r="847" spans="1:14" ht="42.75" x14ac:dyDescent="0.4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</row>
    <row r="848" spans="1:14" ht="42.75" x14ac:dyDescent="0.4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</row>
    <row r="849" spans="1:14" ht="28.5" x14ac:dyDescent="0.4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</row>
    <row r="850" spans="1:14" ht="42.75" x14ac:dyDescent="0.4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</row>
    <row r="851" spans="1:14" ht="57" x14ac:dyDescent="0.4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</row>
    <row r="852" spans="1:14" ht="42.75" x14ac:dyDescent="0.4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</row>
    <row r="853" spans="1:14" ht="42.75" x14ac:dyDescent="0.4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</row>
    <row r="854" spans="1:14" ht="28.5" x14ac:dyDescent="0.4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</row>
    <row r="855" spans="1:14" ht="42.75" x14ac:dyDescent="0.4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</row>
    <row r="856" spans="1:14" ht="42.75" x14ac:dyDescent="0.4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</row>
    <row r="857" spans="1:14" ht="28.5" x14ac:dyDescent="0.4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</row>
    <row r="858" spans="1:14" ht="42.75" x14ac:dyDescent="0.4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</row>
    <row r="859" spans="1:14" ht="28.5" x14ac:dyDescent="0.4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</row>
    <row r="860" spans="1:14" ht="42.75" x14ac:dyDescent="0.4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</row>
    <row r="861" spans="1:14" ht="42.75" x14ac:dyDescent="0.4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</row>
    <row r="862" spans="1:14" ht="42.75" x14ac:dyDescent="0.4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</row>
    <row r="863" spans="1:14" ht="42.75" x14ac:dyDescent="0.4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</row>
    <row r="864" spans="1:14" ht="42.75" x14ac:dyDescent="0.4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</row>
    <row r="865" spans="1:14" ht="42.75" x14ac:dyDescent="0.4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</row>
    <row r="866" spans="1:14" ht="42.75" x14ac:dyDescent="0.4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</row>
    <row r="867" spans="1:14" ht="42.75" x14ac:dyDescent="0.4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</row>
    <row r="868" spans="1:14" ht="42.75" x14ac:dyDescent="0.4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</row>
    <row r="869" spans="1:14" ht="42.75" x14ac:dyDescent="0.4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</row>
    <row r="870" spans="1:14" ht="57" x14ac:dyDescent="0.4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</row>
    <row r="871" spans="1:14" ht="57" x14ac:dyDescent="0.4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</row>
    <row r="872" spans="1:14" ht="42.75" x14ac:dyDescent="0.4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</row>
    <row r="873" spans="1:14" ht="42.75" x14ac:dyDescent="0.4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</row>
    <row r="874" spans="1:14" ht="42.75" x14ac:dyDescent="0.4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</row>
    <row r="875" spans="1:14" ht="28.5" x14ac:dyDescent="0.4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</row>
    <row r="876" spans="1:14" ht="57" x14ac:dyDescent="0.4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</row>
    <row r="877" spans="1:14" ht="57" x14ac:dyDescent="0.4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</row>
    <row r="878" spans="1:14" ht="28.5" x14ac:dyDescent="0.4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</row>
    <row r="879" spans="1:14" ht="42.75" x14ac:dyDescent="0.4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</row>
    <row r="880" spans="1:14" ht="42.75" x14ac:dyDescent="0.4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</row>
    <row r="881" spans="1:14" ht="42.75" x14ac:dyDescent="0.4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</row>
    <row r="882" spans="1:14" ht="42.75" x14ac:dyDescent="0.4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</row>
    <row r="883" spans="1:14" ht="42.75" x14ac:dyDescent="0.4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</row>
    <row r="884" spans="1:14" ht="42.75" x14ac:dyDescent="0.4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</row>
    <row r="885" spans="1:14" ht="42.75" x14ac:dyDescent="0.4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</row>
    <row r="886" spans="1:14" ht="42.75" x14ac:dyDescent="0.4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</row>
    <row r="887" spans="1:14" ht="42.75" x14ac:dyDescent="0.4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</row>
    <row r="888" spans="1:14" ht="42.75" x14ac:dyDescent="0.4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</row>
    <row r="889" spans="1:14" ht="42.75" x14ac:dyDescent="0.4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</row>
    <row r="890" spans="1:14" ht="57" x14ac:dyDescent="0.4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</row>
    <row r="891" spans="1:14" ht="42.75" x14ac:dyDescent="0.4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</row>
    <row r="892" spans="1:14" ht="42.75" x14ac:dyDescent="0.4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</row>
    <row r="893" spans="1:14" ht="42.75" x14ac:dyDescent="0.4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</row>
    <row r="894" spans="1:14" ht="42.75" x14ac:dyDescent="0.4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</row>
    <row r="895" spans="1:14" ht="42.75" x14ac:dyDescent="0.4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</row>
    <row r="896" spans="1:14" ht="42.75" x14ac:dyDescent="0.4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</row>
    <row r="897" spans="1:14" ht="42.75" x14ac:dyDescent="0.4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</row>
    <row r="898" spans="1:14" ht="42.75" x14ac:dyDescent="0.4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</row>
    <row r="899" spans="1:14" ht="42.75" x14ac:dyDescent="0.4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</row>
    <row r="900" spans="1:14" ht="42.75" x14ac:dyDescent="0.4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</row>
    <row r="901" spans="1:14" ht="42.75" x14ac:dyDescent="0.4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</row>
    <row r="902" spans="1:14" ht="28.5" x14ac:dyDescent="0.4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</row>
    <row r="903" spans="1:14" ht="57" x14ac:dyDescent="0.4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</row>
    <row r="904" spans="1:14" ht="57" x14ac:dyDescent="0.4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</row>
    <row r="905" spans="1:14" ht="42.75" x14ac:dyDescent="0.4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</row>
    <row r="906" spans="1:14" ht="42.75" x14ac:dyDescent="0.4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</row>
    <row r="907" spans="1:14" ht="42.75" x14ac:dyDescent="0.4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</row>
    <row r="908" spans="1:14" ht="28.5" x14ac:dyDescent="0.4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</row>
    <row r="909" spans="1:14" ht="28.5" x14ac:dyDescent="0.4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</row>
    <row r="910" spans="1:14" ht="42.75" x14ac:dyDescent="0.4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</row>
    <row r="911" spans="1:14" ht="57" x14ac:dyDescent="0.4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</row>
    <row r="912" spans="1:14" ht="42.75" x14ac:dyDescent="0.4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</row>
    <row r="913" spans="1:14" ht="42.75" x14ac:dyDescent="0.4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</row>
    <row r="914" spans="1:14" ht="42.75" x14ac:dyDescent="0.4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</row>
    <row r="915" spans="1:14" ht="42.75" x14ac:dyDescent="0.4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</row>
    <row r="916" spans="1:14" ht="42.75" x14ac:dyDescent="0.4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</row>
    <row r="917" spans="1:14" ht="42.75" x14ac:dyDescent="0.4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</row>
    <row r="918" spans="1:14" ht="42.75" x14ac:dyDescent="0.4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</row>
    <row r="919" spans="1:14" ht="42.75" x14ac:dyDescent="0.4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</row>
    <row r="920" spans="1:14" ht="42.75" x14ac:dyDescent="0.4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</row>
    <row r="921" spans="1:14" x14ac:dyDescent="0.4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</row>
    <row r="922" spans="1:14" ht="42.75" x14ac:dyDescent="0.4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</row>
    <row r="923" spans="1:14" ht="42.75" x14ac:dyDescent="0.4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</row>
    <row r="924" spans="1:14" ht="42.75" x14ac:dyDescent="0.4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</row>
    <row r="925" spans="1:14" ht="42.75" x14ac:dyDescent="0.4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</row>
    <row r="926" spans="1:14" ht="42.75" x14ac:dyDescent="0.4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</row>
    <row r="927" spans="1:14" ht="42.75" x14ac:dyDescent="0.4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</row>
    <row r="928" spans="1:14" ht="57" x14ac:dyDescent="0.4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</row>
    <row r="929" spans="1:14" ht="28.5" x14ac:dyDescent="0.4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</row>
    <row r="930" spans="1:14" ht="42.75" x14ac:dyDescent="0.4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</row>
    <row r="931" spans="1:14" ht="42.75" x14ac:dyDescent="0.4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</row>
    <row r="932" spans="1:14" ht="57" x14ac:dyDescent="0.4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</row>
    <row r="933" spans="1:14" ht="42.75" x14ac:dyDescent="0.4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</row>
    <row r="934" spans="1:14" ht="28.5" x14ac:dyDescent="0.4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</row>
    <row r="935" spans="1:14" ht="42.75" x14ac:dyDescent="0.4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</row>
    <row r="936" spans="1:14" ht="42.75" x14ac:dyDescent="0.4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</row>
    <row r="937" spans="1:14" ht="42.75" x14ac:dyDescent="0.4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</row>
    <row r="938" spans="1:14" ht="42.75" x14ac:dyDescent="0.4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</row>
    <row r="939" spans="1:14" ht="42.75" x14ac:dyDescent="0.4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</row>
    <row r="940" spans="1:14" ht="42.75" x14ac:dyDescent="0.4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</row>
    <row r="941" spans="1:14" ht="42.75" x14ac:dyDescent="0.4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</row>
    <row r="942" spans="1:14" ht="42.75" x14ac:dyDescent="0.4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</row>
    <row r="943" spans="1:14" ht="57" x14ac:dyDescent="0.4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</row>
    <row r="944" spans="1:14" ht="42.75" x14ac:dyDescent="0.4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</row>
    <row r="945" spans="1:14" ht="28.5" x14ac:dyDescent="0.4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</row>
    <row r="946" spans="1:14" ht="42.75" x14ac:dyDescent="0.4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</row>
    <row r="947" spans="1:14" ht="42.75" x14ac:dyDescent="0.4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</row>
    <row r="948" spans="1:14" ht="28.5" x14ac:dyDescent="0.4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</row>
    <row r="949" spans="1:14" ht="42.75" x14ac:dyDescent="0.4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</row>
    <row r="950" spans="1:14" ht="57" x14ac:dyDescent="0.4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</row>
    <row r="951" spans="1:14" ht="42.75" x14ac:dyDescent="0.4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</row>
    <row r="952" spans="1:14" ht="42.75" x14ac:dyDescent="0.4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</row>
    <row r="953" spans="1:14" x14ac:dyDescent="0.4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</row>
    <row r="954" spans="1:14" ht="28.5" x14ac:dyDescent="0.4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</row>
    <row r="955" spans="1:14" ht="42.75" x14ac:dyDescent="0.4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</row>
    <row r="956" spans="1:14" ht="42.75" x14ac:dyDescent="0.4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</row>
    <row r="957" spans="1:14" ht="42.75" x14ac:dyDescent="0.4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</row>
    <row r="958" spans="1:14" ht="57" x14ac:dyDescent="0.4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</row>
    <row r="959" spans="1:14" ht="28.5" x14ac:dyDescent="0.4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</row>
    <row r="960" spans="1:14" ht="42.75" x14ac:dyDescent="0.4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</row>
    <row r="961" spans="1:14" ht="42.75" x14ac:dyDescent="0.4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</row>
    <row r="962" spans="1:14" ht="42.75" x14ac:dyDescent="0.4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</row>
    <row r="963" spans="1:14" ht="42.75" x14ac:dyDescent="0.4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</row>
    <row r="964" spans="1:14" ht="42.75" x14ac:dyDescent="0.4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</row>
    <row r="965" spans="1:14" ht="28.5" x14ac:dyDescent="0.4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</row>
    <row r="966" spans="1:14" ht="42.75" x14ac:dyDescent="0.4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</row>
    <row r="967" spans="1:14" ht="42.75" x14ac:dyDescent="0.4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</row>
    <row r="968" spans="1:14" ht="42.75" x14ac:dyDescent="0.4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</row>
    <row r="969" spans="1:14" ht="42.75" x14ac:dyDescent="0.4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</row>
    <row r="970" spans="1:14" ht="42.75" x14ac:dyDescent="0.4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</row>
    <row r="971" spans="1:14" ht="28.5" x14ac:dyDescent="0.4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</row>
    <row r="972" spans="1:14" ht="42.75" x14ac:dyDescent="0.4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</row>
    <row r="973" spans="1:14" ht="42.75" x14ac:dyDescent="0.4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</row>
    <row r="974" spans="1:14" ht="42.75" x14ac:dyDescent="0.4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</row>
    <row r="975" spans="1:14" ht="42.75" x14ac:dyDescent="0.4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</row>
    <row r="976" spans="1:14" ht="42.75" x14ac:dyDescent="0.4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</row>
    <row r="977" spans="1:14" ht="42.75" x14ac:dyDescent="0.4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</row>
    <row r="978" spans="1:14" ht="42.75" x14ac:dyDescent="0.4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</row>
    <row r="979" spans="1:14" ht="42.75" x14ac:dyDescent="0.4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</row>
    <row r="980" spans="1:14" ht="42.75" x14ac:dyDescent="0.4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</row>
    <row r="981" spans="1:14" ht="42.75" x14ac:dyDescent="0.4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</row>
    <row r="982" spans="1:14" ht="42.75" x14ac:dyDescent="0.4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</row>
    <row r="983" spans="1:14" ht="42.75" x14ac:dyDescent="0.4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</row>
    <row r="984" spans="1:14" ht="28.5" x14ac:dyDescent="0.4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</row>
    <row r="985" spans="1:14" ht="57" x14ac:dyDescent="0.4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</row>
    <row r="986" spans="1:14" ht="71.25" x14ac:dyDescent="0.4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</row>
    <row r="987" spans="1:14" ht="42.75" x14ac:dyDescent="0.4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</row>
    <row r="988" spans="1:14" ht="42.75" x14ac:dyDescent="0.4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</row>
    <row r="989" spans="1:14" ht="42.75" x14ac:dyDescent="0.4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</row>
    <row r="990" spans="1:14" ht="57" x14ac:dyDescent="0.4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</row>
    <row r="991" spans="1:14" x14ac:dyDescent="0.4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</row>
    <row r="992" spans="1:14" ht="42.75" x14ac:dyDescent="0.4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</row>
    <row r="993" spans="1:14" ht="71.25" x14ac:dyDescent="0.4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</row>
    <row r="994" spans="1:14" ht="42.75" x14ac:dyDescent="0.4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</row>
    <row r="995" spans="1:14" ht="42.75" x14ac:dyDescent="0.4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</row>
    <row r="996" spans="1:14" ht="57" x14ac:dyDescent="0.4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</row>
    <row r="997" spans="1:14" ht="42.75" x14ac:dyDescent="0.4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</row>
    <row r="998" spans="1:14" ht="28.5" x14ac:dyDescent="0.4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</row>
    <row r="999" spans="1:14" ht="28.5" x14ac:dyDescent="0.4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</row>
    <row r="1000" spans="1:14" ht="42.75" x14ac:dyDescent="0.4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</row>
    <row r="1001" spans="1:14" ht="42.75" x14ac:dyDescent="0.4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</row>
    <row r="1002" spans="1:14" ht="42.75" x14ac:dyDescent="0.4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</row>
    <row r="1003" spans="1:14" ht="42.75" x14ac:dyDescent="0.4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</row>
    <row r="1004" spans="1:14" ht="42.75" x14ac:dyDescent="0.4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</row>
    <row r="1005" spans="1:14" ht="42.75" x14ac:dyDescent="0.4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</row>
    <row r="1006" spans="1:14" ht="28.5" x14ac:dyDescent="0.4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</row>
    <row r="1007" spans="1:14" ht="28.5" x14ac:dyDescent="0.4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</row>
    <row r="1008" spans="1:14" ht="42.75" x14ac:dyDescent="0.4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</row>
    <row r="1009" spans="1:14" ht="42.75" x14ac:dyDescent="0.4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</row>
    <row r="1010" spans="1:14" ht="42.75" x14ac:dyDescent="0.4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</row>
    <row r="1011" spans="1:14" ht="42.75" x14ac:dyDescent="0.4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</row>
    <row r="1012" spans="1:14" ht="42.75" x14ac:dyDescent="0.4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</row>
    <row r="1013" spans="1:14" ht="42.75" x14ac:dyDescent="0.4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</row>
    <row r="1014" spans="1:14" ht="57" x14ac:dyDescent="0.4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</row>
    <row r="1015" spans="1:14" ht="42.75" x14ac:dyDescent="0.4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</row>
    <row r="1016" spans="1:14" ht="28.5" x14ac:dyDescent="0.4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</row>
    <row r="1017" spans="1:14" ht="28.5" x14ac:dyDescent="0.4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</row>
    <row r="1018" spans="1:14" ht="42.75" x14ac:dyDescent="0.4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</row>
    <row r="1019" spans="1:14" ht="42.75" x14ac:dyDescent="0.4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</row>
    <row r="1020" spans="1:14" ht="42.75" x14ac:dyDescent="0.4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</row>
    <row r="1021" spans="1:14" ht="28.5" x14ac:dyDescent="0.4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</row>
    <row r="1022" spans="1:14" ht="42.75" x14ac:dyDescent="0.4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</row>
    <row r="1023" spans="1:14" ht="42.75" x14ac:dyDescent="0.4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</row>
    <row r="1024" spans="1:14" ht="28.5" x14ac:dyDescent="0.4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</row>
    <row r="1025" spans="1:14" ht="42.75" x14ac:dyDescent="0.4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</row>
    <row r="1026" spans="1:14" ht="42.75" x14ac:dyDescent="0.4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</row>
    <row r="1027" spans="1:14" ht="28.5" x14ac:dyDescent="0.4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</row>
    <row r="1028" spans="1:14" ht="42.75" x14ac:dyDescent="0.4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</row>
    <row r="1029" spans="1:14" ht="42.75" x14ac:dyDescent="0.4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</row>
    <row r="1030" spans="1:14" ht="42.75" x14ac:dyDescent="0.4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</row>
    <row r="1031" spans="1:14" ht="28.5" x14ac:dyDescent="0.4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</row>
    <row r="1032" spans="1:14" ht="28.5" x14ac:dyDescent="0.4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</row>
    <row r="1033" spans="1:14" ht="42.75" x14ac:dyDescent="0.4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</row>
    <row r="1034" spans="1:14" x14ac:dyDescent="0.4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</row>
    <row r="1035" spans="1:14" ht="42.75" x14ac:dyDescent="0.4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</row>
    <row r="1036" spans="1:14" ht="42.75" x14ac:dyDescent="0.4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</row>
    <row r="1037" spans="1:14" ht="42.75" x14ac:dyDescent="0.4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</row>
    <row r="1038" spans="1:14" ht="42.75" x14ac:dyDescent="0.4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</row>
    <row r="1039" spans="1:14" ht="42.75" x14ac:dyDescent="0.4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</row>
    <row r="1040" spans="1:14" ht="42.75" x14ac:dyDescent="0.4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</row>
    <row r="1041" spans="1:14" ht="42.75" x14ac:dyDescent="0.4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</row>
    <row r="1042" spans="1:14" ht="42.75" x14ac:dyDescent="0.4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</row>
    <row r="1043" spans="1:14" ht="42.75" x14ac:dyDescent="0.4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</row>
    <row r="1044" spans="1:14" ht="42.75" x14ac:dyDescent="0.4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</row>
    <row r="1045" spans="1:14" ht="42.75" x14ac:dyDescent="0.4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</row>
    <row r="1046" spans="1:14" ht="42.75" x14ac:dyDescent="0.4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</row>
    <row r="1047" spans="1:14" ht="42.75" x14ac:dyDescent="0.4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</row>
    <row r="1048" spans="1:14" ht="42.75" x14ac:dyDescent="0.4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</row>
    <row r="1049" spans="1:14" ht="42.75" x14ac:dyDescent="0.4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</row>
    <row r="1050" spans="1:14" ht="42.75" x14ac:dyDescent="0.4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</row>
    <row r="1051" spans="1:14" x14ac:dyDescent="0.4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</row>
    <row r="1052" spans="1:14" ht="28.5" x14ac:dyDescent="0.4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</row>
    <row r="1053" spans="1:14" ht="42.75" x14ac:dyDescent="0.4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</row>
    <row r="1054" spans="1:14" ht="57" x14ac:dyDescent="0.4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</row>
    <row r="1055" spans="1:14" ht="42.75" x14ac:dyDescent="0.4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</row>
    <row r="1056" spans="1:14" ht="42.75" x14ac:dyDescent="0.4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</row>
    <row r="1057" spans="1:14" ht="42.75" x14ac:dyDescent="0.4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</row>
    <row r="1058" spans="1:14" ht="42.75" x14ac:dyDescent="0.4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</row>
    <row r="1059" spans="1:14" ht="42.75" x14ac:dyDescent="0.4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</row>
    <row r="1060" spans="1:14" ht="42.75" x14ac:dyDescent="0.4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</row>
    <row r="1061" spans="1:14" x14ac:dyDescent="0.4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</row>
    <row r="1062" spans="1:14" ht="42.75" x14ac:dyDescent="0.4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</row>
    <row r="1063" spans="1:14" ht="28.5" x14ac:dyDescent="0.4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</row>
    <row r="1064" spans="1:14" x14ac:dyDescent="0.4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</row>
    <row r="1065" spans="1:14" ht="42.75" x14ac:dyDescent="0.4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</row>
    <row r="1066" spans="1:14" ht="42.75" x14ac:dyDescent="0.4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</row>
    <row r="1067" spans="1:14" ht="42.75" x14ac:dyDescent="0.4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</row>
    <row r="1068" spans="1:14" ht="42.75" x14ac:dyDescent="0.4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</row>
    <row r="1069" spans="1:14" ht="42.75" x14ac:dyDescent="0.4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</row>
    <row r="1070" spans="1:14" ht="57" x14ac:dyDescent="0.4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</row>
    <row r="1071" spans="1:14" ht="42.75" x14ac:dyDescent="0.4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</row>
    <row r="1072" spans="1:14" ht="42.75" x14ac:dyDescent="0.4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</row>
    <row r="1073" spans="1:14" ht="42.75" x14ac:dyDescent="0.4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</row>
    <row r="1074" spans="1:14" ht="42.75" x14ac:dyDescent="0.4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</row>
    <row r="1075" spans="1:14" ht="28.5" x14ac:dyDescent="0.4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</row>
    <row r="1076" spans="1:14" ht="42.75" x14ac:dyDescent="0.4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</row>
    <row r="1077" spans="1:14" ht="28.5" x14ac:dyDescent="0.4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</row>
    <row r="1078" spans="1:14" ht="42.75" x14ac:dyDescent="0.4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</row>
    <row r="1079" spans="1:14" ht="42.75" x14ac:dyDescent="0.4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</row>
    <row r="1080" spans="1:14" ht="42.75" x14ac:dyDescent="0.4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</row>
    <row r="1081" spans="1:14" ht="42.75" x14ac:dyDescent="0.4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</row>
    <row r="1082" spans="1:14" ht="42.75" x14ac:dyDescent="0.4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</row>
    <row r="1083" spans="1:14" ht="42.75" x14ac:dyDescent="0.4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</row>
    <row r="1084" spans="1:14" ht="28.5" x14ac:dyDescent="0.4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</row>
    <row r="1085" spans="1:14" ht="42.75" x14ac:dyDescent="0.4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</row>
    <row r="1086" spans="1:14" x14ac:dyDescent="0.4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</row>
    <row r="1087" spans="1:14" ht="42.75" x14ac:dyDescent="0.4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</row>
    <row r="1088" spans="1:14" x14ac:dyDescent="0.4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</row>
    <row r="1089" spans="1:14" ht="42.75" x14ac:dyDescent="0.4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</row>
    <row r="1090" spans="1:14" ht="28.5" x14ac:dyDescent="0.4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</row>
    <row r="1091" spans="1:14" ht="28.5" x14ac:dyDescent="0.4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</row>
    <row r="1092" spans="1:14" ht="42.75" x14ac:dyDescent="0.4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</row>
    <row r="1093" spans="1:14" ht="42.75" x14ac:dyDescent="0.4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</row>
    <row r="1094" spans="1:14" ht="57" x14ac:dyDescent="0.4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</row>
    <row r="1095" spans="1:14" ht="42.75" x14ac:dyDescent="0.4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</row>
    <row r="1096" spans="1:14" ht="42.75" x14ac:dyDescent="0.4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</row>
    <row r="1097" spans="1:14" ht="42.75" x14ac:dyDescent="0.4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</row>
    <row r="1098" spans="1:14" ht="42.75" x14ac:dyDescent="0.4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</row>
    <row r="1099" spans="1:14" ht="42.75" x14ac:dyDescent="0.4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</row>
    <row r="1100" spans="1:14" ht="28.5" x14ac:dyDescent="0.4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</row>
    <row r="1101" spans="1:14" ht="42.75" x14ac:dyDescent="0.4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</row>
    <row r="1102" spans="1:14" ht="42.75" x14ac:dyDescent="0.4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</row>
    <row r="1103" spans="1:14" ht="28.5" x14ac:dyDescent="0.4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</row>
    <row r="1104" spans="1:14" ht="42.75" x14ac:dyDescent="0.4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</row>
    <row r="1105" spans="1:14" ht="42.75" x14ac:dyDescent="0.4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</row>
    <row r="1106" spans="1:14" ht="42.75" x14ac:dyDescent="0.4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</row>
    <row r="1107" spans="1:14" ht="42.75" x14ac:dyDescent="0.4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</row>
    <row r="1108" spans="1:14" ht="42.75" x14ac:dyDescent="0.4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</row>
    <row r="1109" spans="1:14" ht="57" x14ac:dyDescent="0.4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</row>
    <row r="1110" spans="1:14" ht="42.75" x14ac:dyDescent="0.4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</row>
    <row r="1111" spans="1:14" ht="42.75" x14ac:dyDescent="0.4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</row>
    <row r="1112" spans="1:14" ht="42.75" x14ac:dyDescent="0.4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</row>
    <row r="1113" spans="1:14" ht="42.75" x14ac:dyDescent="0.4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</row>
    <row r="1114" spans="1:14" ht="42.75" x14ac:dyDescent="0.4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</row>
    <row r="1115" spans="1:14" ht="42.75" x14ac:dyDescent="0.4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</row>
    <row r="1116" spans="1:14" ht="42.75" x14ac:dyDescent="0.4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</row>
    <row r="1117" spans="1:14" ht="42.75" x14ac:dyDescent="0.4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</row>
    <row r="1118" spans="1:14" ht="28.5" x14ac:dyDescent="0.4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</row>
    <row r="1119" spans="1:14" ht="42.75" x14ac:dyDescent="0.4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</row>
    <row r="1120" spans="1:14" ht="42.75" x14ac:dyDescent="0.4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</row>
    <row r="1121" spans="1:14" ht="42.75" x14ac:dyDescent="0.4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</row>
    <row r="1122" spans="1:14" ht="42.75" x14ac:dyDescent="0.4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</row>
    <row r="1123" spans="1:14" ht="42.75" x14ac:dyDescent="0.4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</row>
    <row r="1124" spans="1:14" ht="42.75" x14ac:dyDescent="0.4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</row>
    <row r="1125" spans="1:14" ht="42.75" x14ac:dyDescent="0.4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</row>
    <row r="1126" spans="1:14" ht="42.75" x14ac:dyDescent="0.4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</row>
    <row r="1127" spans="1:14" ht="42.75" x14ac:dyDescent="0.4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</row>
    <row r="1128" spans="1:14" ht="42.75" x14ac:dyDescent="0.4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</row>
    <row r="1129" spans="1:14" ht="57" x14ac:dyDescent="0.4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</row>
    <row r="1130" spans="1:14" x14ac:dyDescent="0.4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</row>
    <row r="1131" spans="1:14" ht="42.75" x14ac:dyDescent="0.4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</row>
    <row r="1132" spans="1:14" ht="42.75" x14ac:dyDescent="0.4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</row>
    <row r="1133" spans="1:14" ht="42.75" x14ac:dyDescent="0.4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</row>
    <row r="1134" spans="1:14" ht="42.75" x14ac:dyDescent="0.4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</row>
    <row r="1135" spans="1:14" ht="42.75" x14ac:dyDescent="0.4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</row>
    <row r="1136" spans="1:14" ht="42.75" x14ac:dyDescent="0.4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</row>
    <row r="1137" spans="1:14" ht="57" x14ac:dyDescent="0.4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</row>
    <row r="1138" spans="1:14" ht="42.75" x14ac:dyDescent="0.4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</row>
    <row r="1139" spans="1:14" ht="42.75" x14ac:dyDescent="0.4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</row>
    <row r="1140" spans="1:14" ht="42.75" x14ac:dyDescent="0.4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</row>
    <row r="1141" spans="1:14" ht="42.75" x14ac:dyDescent="0.4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</row>
    <row r="1142" spans="1:14" ht="42.75" x14ac:dyDescent="0.4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</row>
    <row r="1143" spans="1:14" x14ac:dyDescent="0.4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</row>
    <row r="1144" spans="1:14" ht="42.75" x14ac:dyDescent="0.4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</row>
    <row r="1145" spans="1:14" ht="42.75" x14ac:dyDescent="0.4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</row>
    <row r="1146" spans="1:14" ht="42.75" x14ac:dyDescent="0.4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</row>
    <row r="1147" spans="1:14" ht="42.75" x14ac:dyDescent="0.4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</row>
    <row r="1148" spans="1:14" ht="42.75" x14ac:dyDescent="0.4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</row>
    <row r="1149" spans="1:14" ht="42.75" x14ac:dyDescent="0.4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</row>
    <row r="1150" spans="1:14" ht="28.5" x14ac:dyDescent="0.4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</row>
    <row r="1151" spans="1:14" ht="28.5" x14ac:dyDescent="0.4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</row>
    <row r="1152" spans="1:14" ht="28.5" x14ac:dyDescent="0.4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</row>
    <row r="1153" spans="1:14" ht="42.75" x14ac:dyDescent="0.4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</row>
    <row r="1154" spans="1:14" x14ac:dyDescent="0.4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</row>
    <row r="1155" spans="1:14" ht="28.5" x14ac:dyDescent="0.4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</row>
    <row r="1156" spans="1:14" ht="42.75" x14ac:dyDescent="0.4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</row>
    <row r="1157" spans="1:14" ht="42.75" x14ac:dyDescent="0.4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</row>
    <row r="1158" spans="1:14" ht="42.75" x14ac:dyDescent="0.4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</row>
    <row r="1159" spans="1:14" ht="42.75" x14ac:dyDescent="0.4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</row>
    <row r="1160" spans="1:14" ht="42.75" x14ac:dyDescent="0.4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</row>
    <row r="1161" spans="1:14" ht="42.75" x14ac:dyDescent="0.4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</row>
    <row r="1162" spans="1:14" ht="42.75" x14ac:dyDescent="0.4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</row>
    <row r="1163" spans="1:14" ht="42.75" x14ac:dyDescent="0.4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</row>
    <row r="1164" spans="1:14" ht="42.75" x14ac:dyDescent="0.4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</row>
    <row r="1165" spans="1:14" ht="42.75" x14ac:dyDescent="0.4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</row>
    <row r="1166" spans="1:14" ht="57" x14ac:dyDescent="0.4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</row>
    <row r="1167" spans="1:14" ht="42.75" x14ac:dyDescent="0.4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</row>
    <row r="1168" spans="1:14" ht="42.75" x14ac:dyDescent="0.4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</row>
    <row r="1169" spans="1:14" ht="42.75" x14ac:dyDescent="0.4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</row>
    <row r="1170" spans="1:14" ht="42.75" x14ac:dyDescent="0.4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</row>
    <row r="1171" spans="1:14" ht="42.75" x14ac:dyDescent="0.4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</row>
    <row r="1172" spans="1:14" ht="42.75" x14ac:dyDescent="0.4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</row>
    <row r="1173" spans="1:14" ht="28.5" x14ac:dyDescent="0.4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</row>
    <row r="1174" spans="1:14" x14ac:dyDescent="0.4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</row>
    <row r="1175" spans="1:14" ht="42.75" x14ac:dyDescent="0.4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</row>
    <row r="1176" spans="1:14" ht="42.75" x14ac:dyDescent="0.4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</row>
    <row r="1177" spans="1:14" ht="42.75" x14ac:dyDescent="0.4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</row>
    <row r="1178" spans="1:14" ht="57" x14ac:dyDescent="0.4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</row>
    <row r="1179" spans="1:14" ht="42.75" x14ac:dyDescent="0.4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</row>
    <row r="1180" spans="1:14" ht="42.75" x14ac:dyDescent="0.4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</row>
    <row r="1181" spans="1:14" ht="42.75" x14ac:dyDescent="0.4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</row>
    <row r="1182" spans="1:14" ht="28.5" x14ac:dyDescent="0.4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</row>
    <row r="1183" spans="1:14" x14ac:dyDescent="0.4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</row>
    <row r="1184" spans="1:14" ht="42.75" x14ac:dyDescent="0.4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</row>
    <row r="1185" spans="1:14" ht="42.75" x14ac:dyDescent="0.4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</row>
    <row r="1186" spans="1:14" ht="42.75" x14ac:dyDescent="0.4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</row>
    <row r="1187" spans="1:14" ht="57" x14ac:dyDescent="0.4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</row>
    <row r="1188" spans="1:14" ht="42.75" x14ac:dyDescent="0.4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</row>
    <row r="1189" spans="1:14" ht="42.75" x14ac:dyDescent="0.4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</row>
    <row r="1190" spans="1:14" ht="42.75" x14ac:dyDescent="0.4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</row>
    <row r="1191" spans="1:14" ht="42.75" x14ac:dyDescent="0.4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</row>
    <row r="1192" spans="1:14" ht="28.5" x14ac:dyDescent="0.4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</row>
    <row r="1193" spans="1:14" ht="42.75" x14ac:dyDescent="0.4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</row>
    <row r="1194" spans="1:14" ht="28.5" x14ac:dyDescent="0.4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</row>
    <row r="1195" spans="1:14" ht="42.75" x14ac:dyDescent="0.4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</row>
    <row r="1196" spans="1:14" ht="42.75" x14ac:dyDescent="0.4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</row>
    <row r="1197" spans="1:14" ht="57" x14ac:dyDescent="0.4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</row>
    <row r="1198" spans="1:14" ht="28.5" x14ac:dyDescent="0.4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</row>
    <row r="1199" spans="1:14" ht="42.75" x14ac:dyDescent="0.4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</row>
    <row r="1200" spans="1:14" ht="42.75" x14ac:dyDescent="0.4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</row>
    <row r="1201" spans="1:14" ht="42.75" x14ac:dyDescent="0.4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</row>
    <row r="1202" spans="1:14" ht="42.75" x14ac:dyDescent="0.4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</row>
    <row r="1203" spans="1:14" ht="42.75" x14ac:dyDescent="0.4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</row>
    <row r="1204" spans="1:14" ht="42.75" x14ac:dyDescent="0.4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</row>
    <row r="1205" spans="1:14" ht="42.75" x14ac:dyDescent="0.4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</row>
    <row r="1206" spans="1:14" ht="42.75" x14ac:dyDescent="0.4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</row>
    <row r="1207" spans="1:14" ht="42.75" x14ac:dyDescent="0.4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</row>
    <row r="1208" spans="1:14" ht="42.75" x14ac:dyDescent="0.4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</row>
    <row r="1209" spans="1:14" ht="28.5" x14ac:dyDescent="0.4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</row>
    <row r="1210" spans="1:14" ht="42.75" x14ac:dyDescent="0.4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</row>
    <row r="1211" spans="1:14" ht="42.75" x14ac:dyDescent="0.4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</row>
    <row r="1212" spans="1:14" ht="28.5" x14ac:dyDescent="0.4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</row>
    <row r="1213" spans="1:14" ht="42.75" x14ac:dyDescent="0.4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</row>
    <row r="1214" spans="1:14" ht="42.75" x14ac:dyDescent="0.4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</row>
    <row r="1215" spans="1:14" ht="42.75" x14ac:dyDescent="0.4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</row>
    <row r="1216" spans="1:14" ht="42.75" x14ac:dyDescent="0.4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</row>
    <row r="1217" spans="1:14" ht="42.75" x14ac:dyDescent="0.4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</row>
    <row r="1218" spans="1:14" ht="28.5" x14ac:dyDescent="0.4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</row>
    <row r="1219" spans="1:14" ht="42.75" x14ac:dyDescent="0.4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</row>
    <row r="1220" spans="1:14" ht="42.75" x14ac:dyDescent="0.4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</row>
    <row r="1221" spans="1:14" ht="28.5" x14ac:dyDescent="0.4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</row>
    <row r="1222" spans="1:14" ht="42.75" x14ac:dyDescent="0.4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</row>
    <row r="1223" spans="1:14" ht="42.75" x14ac:dyDescent="0.4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</row>
    <row r="1224" spans="1:14" ht="28.5" x14ac:dyDescent="0.4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</row>
    <row r="1225" spans="1:14" ht="28.5" x14ac:dyDescent="0.4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</row>
    <row r="1226" spans="1:14" ht="28.5" x14ac:dyDescent="0.4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</row>
    <row r="1227" spans="1:14" ht="42.75" x14ac:dyDescent="0.4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</row>
    <row r="1228" spans="1:14" ht="42.75" x14ac:dyDescent="0.4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</row>
    <row r="1229" spans="1:14" ht="42.75" x14ac:dyDescent="0.4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</row>
    <row r="1230" spans="1:14" ht="42.75" x14ac:dyDescent="0.4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</row>
    <row r="1231" spans="1:14" ht="42.75" x14ac:dyDescent="0.4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</row>
    <row r="1232" spans="1:14" ht="42.75" x14ac:dyDescent="0.4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</row>
    <row r="1233" spans="1:14" ht="42.75" x14ac:dyDescent="0.4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</row>
    <row r="1234" spans="1:14" ht="42.75" x14ac:dyDescent="0.4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</row>
    <row r="1235" spans="1:14" ht="42.75" x14ac:dyDescent="0.4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</row>
    <row r="1236" spans="1:14" ht="42.75" x14ac:dyDescent="0.4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</row>
    <row r="1237" spans="1:14" ht="42.75" x14ac:dyDescent="0.4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</row>
    <row r="1238" spans="1:14" x14ac:dyDescent="0.4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</row>
    <row r="1239" spans="1:14" ht="42.75" x14ac:dyDescent="0.4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</row>
    <row r="1240" spans="1:14" ht="57" x14ac:dyDescent="0.4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</row>
    <row r="1241" spans="1:14" ht="28.5" x14ac:dyDescent="0.4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</row>
    <row r="1242" spans="1:14" ht="28.5" x14ac:dyDescent="0.4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</row>
    <row r="1243" spans="1:14" ht="42.75" x14ac:dyDescent="0.4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</row>
    <row r="1244" spans="1:14" ht="42.75" x14ac:dyDescent="0.4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</row>
    <row r="1245" spans="1:14" ht="42.75" x14ac:dyDescent="0.4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</row>
    <row r="1246" spans="1:14" ht="42.75" x14ac:dyDescent="0.4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</row>
    <row r="1247" spans="1:14" ht="42.75" x14ac:dyDescent="0.4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</row>
    <row r="1248" spans="1:14" ht="42.75" x14ac:dyDescent="0.4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</row>
    <row r="1249" spans="1:14" ht="28.5" x14ac:dyDescent="0.4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</row>
    <row r="1250" spans="1:14" ht="28.5" x14ac:dyDescent="0.4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</row>
    <row r="1251" spans="1:14" ht="42.75" x14ac:dyDescent="0.4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</row>
    <row r="1252" spans="1:14" ht="42.75" x14ac:dyDescent="0.4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</row>
    <row r="1253" spans="1:14" ht="28.5" x14ac:dyDescent="0.4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</row>
    <row r="1254" spans="1:14" ht="42.75" x14ac:dyDescent="0.4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</row>
    <row r="1255" spans="1:14" ht="42.75" x14ac:dyDescent="0.4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</row>
    <row r="1256" spans="1:14" ht="42.75" x14ac:dyDescent="0.4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</row>
    <row r="1257" spans="1:14" ht="42.75" x14ac:dyDescent="0.4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</row>
    <row r="1258" spans="1:14" ht="42.75" x14ac:dyDescent="0.4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</row>
    <row r="1259" spans="1:14" ht="42.75" x14ac:dyDescent="0.4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</row>
    <row r="1260" spans="1:14" ht="42.75" x14ac:dyDescent="0.4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</row>
    <row r="1261" spans="1:14" ht="28.5" x14ac:dyDescent="0.4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</row>
    <row r="1262" spans="1:14" ht="42.75" x14ac:dyDescent="0.4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</row>
    <row r="1263" spans="1:14" ht="28.5" x14ac:dyDescent="0.4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</row>
    <row r="1264" spans="1:14" ht="42.75" x14ac:dyDescent="0.4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</row>
    <row r="1265" spans="1:14" ht="28.5" x14ac:dyDescent="0.4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</row>
    <row r="1266" spans="1:14" ht="42.75" x14ac:dyDescent="0.4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</row>
    <row r="1267" spans="1:14" ht="57" x14ac:dyDescent="0.4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</row>
    <row r="1268" spans="1:14" ht="28.5" x14ac:dyDescent="0.4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</row>
    <row r="1269" spans="1:14" ht="42.75" x14ac:dyDescent="0.4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</row>
    <row r="1270" spans="1:14" ht="28.5" x14ac:dyDescent="0.4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</row>
    <row r="1271" spans="1:14" ht="42.75" x14ac:dyDescent="0.4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</row>
    <row r="1272" spans="1:14" ht="28.5" x14ac:dyDescent="0.4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</row>
    <row r="1273" spans="1:14" ht="42.75" x14ac:dyDescent="0.4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</row>
    <row r="1274" spans="1:14" ht="57" x14ac:dyDescent="0.4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</row>
    <row r="1275" spans="1:14" ht="42.75" x14ac:dyDescent="0.4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</row>
    <row r="1276" spans="1:14" ht="42.75" x14ac:dyDescent="0.4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</row>
    <row r="1277" spans="1:14" ht="42.75" x14ac:dyDescent="0.4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</row>
    <row r="1278" spans="1:14" ht="28.5" x14ac:dyDescent="0.4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</row>
    <row r="1279" spans="1:14" ht="42.75" x14ac:dyDescent="0.4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</row>
    <row r="1280" spans="1:14" ht="42.75" x14ac:dyDescent="0.4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</row>
    <row r="1281" spans="1:14" ht="42.75" x14ac:dyDescent="0.4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</row>
    <row r="1282" spans="1:14" ht="42.75" x14ac:dyDescent="0.4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</row>
    <row r="1283" spans="1:14" ht="42.75" x14ac:dyDescent="0.4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</row>
    <row r="1284" spans="1:14" ht="42.75" x14ac:dyDescent="0.4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</row>
    <row r="1285" spans="1:14" ht="42.75" x14ac:dyDescent="0.4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</row>
    <row r="1286" spans="1:14" ht="42.75" x14ac:dyDescent="0.4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</row>
    <row r="1287" spans="1:14" ht="42.75" x14ac:dyDescent="0.4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</row>
    <row r="1288" spans="1:14" ht="42.75" x14ac:dyDescent="0.4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</row>
    <row r="1289" spans="1:14" ht="57" x14ac:dyDescent="0.4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</row>
    <row r="1290" spans="1:14" ht="42.75" x14ac:dyDescent="0.4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</row>
    <row r="1291" spans="1:14" ht="42.75" x14ac:dyDescent="0.4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</row>
    <row r="1292" spans="1:14" ht="28.5" x14ac:dyDescent="0.4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</row>
    <row r="1293" spans="1:14" ht="42.75" x14ac:dyDescent="0.4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</row>
    <row r="1294" spans="1:14" ht="57" x14ac:dyDescent="0.4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</row>
    <row r="1295" spans="1:14" ht="42.75" x14ac:dyDescent="0.4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</row>
    <row r="1296" spans="1:14" ht="42.75" x14ac:dyDescent="0.4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</row>
    <row r="1297" spans="1:14" ht="42.75" x14ac:dyDescent="0.4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</row>
    <row r="1298" spans="1:14" ht="57" x14ac:dyDescent="0.4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</row>
    <row r="1299" spans="1:14" ht="42.75" x14ac:dyDescent="0.4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</row>
    <row r="1300" spans="1:14" ht="42.75" x14ac:dyDescent="0.4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</row>
    <row r="1301" spans="1:14" ht="42.75" x14ac:dyDescent="0.4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</row>
    <row r="1302" spans="1:14" ht="42.75" x14ac:dyDescent="0.4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</row>
    <row r="1303" spans="1:14" ht="42.75" x14ac:dyDescent="0.4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</row>
    <row r="1304" spans="1:14" ht="42.75" x14ac:dyDescent="0.4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</row>
    <row r="1305" spans="1:14" ht="28.5" x14ac:dyDescent="0.4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</row>
    <row r="1306" spans="1:14" ht="42.75" x14ac:dyDescent="0.4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</row>
    <row r="1307" spans="1:14" ht="42.75" x14ac:dyDescent="0.4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</row>
    <row r="1308" spans="1:14" ht="57" x14ac:dyDescent="0.4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</row>
    <row r="1309" spans="1:14" ht="28.5" x14ac:dyDescent="0.4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</row>
    <row r="1310" spans="1:14" ht="28.5" x14ac:dyDescent="0.4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</row>
    <row r="1311" spans="1:14" ht="42.75" x14ac:dyDescent="0.4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</row>
    <row r="1312" spans="1:14" ht="42.75" x14ac:dyDescent="0.4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</row>
    <row r="1313" spans="1:14" ht="42.75" x14ac:dyDescent="0.4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</row>
    <row r="1314" spans="1:14" ht="42.75" x14ac:dyDescent="0.4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</row>
    <row r="1315" spans="1:14" ht="42.75" x14ac:dyDescent="0.4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</row>
    <row r="1316" spans="1:14" ht="42.75" x14ac:dyDescent="0.4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</row>
    <row r="1317" spans="1:14" ht="28.5" x14ac:dyDescent="0.4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</row>
    <row r="1318" spans="1:14" ht="42.75" x14ac:dyDescent="0.4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</row>
    <row r="1319" spans="1:14" ht="57" x14ac:dyDescent="0.4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</row>
    <row r="1320" spans="1:14" ht="42.75" x14ac:dyDescent="0.4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</row>
    <row r="1321" spans="1:14" ht="42.75" x14ac:dyDescent="0.4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</row>
    <row r="1322" spans="1:14" ht="42.75" x14ac:dyDescent="0.4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</row>
    <row r="1323" spans="1:14" ht="42.75" x14ac:dyDescent="0.4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</row>
    <row r="1324" spans="1:14" ht="42.75" x14ac:dyDescent="0.4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</row>
    <row r="1325" spans="1:14" ht="42.75" x14ac:dyDescent="0.4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</row>
    <row r="1326" spans="1:14" ht="42.75" x14ac:dyDescent="0.4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</row>
    <row r="1327" spans="1:14" ht="42.75" x14ac:dyDescent="0.4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</row>
    <row r="1328" spans="1:14" ht="42.75" x14ac:dyDescent="0.4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</row>
    <row r="1329" spans="1:14" ht="42.75" x14ac:dyDescent="0.4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</row>
    <row r="1330" spans="1:14" ht="42.75" x14ac:dyDescent="0.4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</row>
    <row r="1331" spans="1:14" ht="42.75" x14ac:dyDescent="0.4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</row>
    <row r="1332" spans="1:14" ht="42.75" x14ac:dyDescent="0.4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</row>
    <row r="1333" spans="1:14" ht="42.75" x14ac:dyDescent="0.4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</row>
    <row r="1334" spans="1:14" ht="42.75" x14ac:dyDescent="0.4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</row>
    <row r="1335" spans="1:14" ht="42.75" x14ac:dyDescent="0.4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</row>
    <row r="1336" spans="1:14" ht="42.75" x14ac:dyDescent="0.4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</row>
    <row r="1337" spans="1:14" ht="42.75" x14ac:dyDescent="0.4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</row>
    <row r="1338" spans="1:14" ht="42.75" x14ac:dyDescent="0.4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</row>
    <row r="1339" spans="1:14" ht="42.75" x14ac:dyDescent="0.4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</row>
    <row r="1340" spans="1:14" ht="42.75" x14ac:dyDescent="0.4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</row>
    <row r="1341" spans="1:14" ht="28.5" x14ac:dyDescent="0.4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</row>
    <row r="1342" spans="1:14" ht="42.75" x14ac:dyDescent="0.4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</row>
    <row r="1343" spans="1:14" ht="42.75" x14ac:dyDescent="0.4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</row>
    <row r="1344" spans="1:14" ht="42.75" x14ac:dyDescent="0.4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</row>
    <row r="1345" spans="1:14" ht="42.75" x14ac:dyDescent="0.4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</row>
    <row r="1346" spans="1:14" ht="42.75" x14ac:dyDescent="0.4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</row>
    <row r="1347" spans="1:14" ht="42.75" x14ac:dyDescent="0.4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</row>
    <row r="1348" spans="1:14" ht="42.75" x14ac:dyDescent="0.4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</row>
    <row r="1349" spans="1:14" ht="42.75" x14ac:dyDescent="0.4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</row>
    <row r="1350" spans="1:14" ht="42.75" x14ac:dyDescent="0.4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</row>
    <row r="1351" spans="1:14" ht="42.75" x14ac:dyDescent="0.4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</row>
    <row r="1352" spans="1:14" ht="42.75" x14ac:dyDescent="0.4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</row>
    <row r="1353" spans="1:14" ht="28.5" x14ac:dyDescent="0.4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</row>
    <row r="1354" spans="1:14" ht="42.75" x14ac:dyDescent="0.4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</row>
    <row r="1355" spans="1:14" ht="28.5" x14ac:dyDescent="0.4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</row>
    <row r="1356" spans="1:14" ht="42.75" x14ac:dyDescent="0.4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</row>
    <row r="1357" spans="1:14" ht="57" x14ac:dyDescent="0.4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</row>
    <row r="1358" spans="1:14" ht="42.75" x14ac:dyDescent="0.4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</row>
    <row r="1359" spans="1:14" ht="42.75" x14ac:dyDescent="0.4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</row>
    <row r="1360" spans="1:14" ht="42.75" x14ac:dyDescent="0.4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</row>
    <row r="1361" spans="1:14" ht="42.75" x14ac:dyDescent="0.4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</row>
    <row r="1362" spans="1:14" ht="28.5" x14ac:dyDescent="0.4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</row>
    <row r="1363" spans="1:14" ht="42.75" x14ac:dyDescent="0.4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</row>
    <row r="1364" spans="1:14" ht="28.5" x14ac:dyDescent="0.4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</row>
    <row r="1365" spans="1:14" ht="42.75" x14ac:dyDescent="0.4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</row>
    <row r="1366" spans="1:14" ht="42.75" x14ac:dyDescent="0.4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</row>
    <row r="1367" spans="1:14" ht="42.75" x14ac:dyDescent="0.4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</row>
    <row r="1368" spans="1:14" x14ac:dyDescent="0.4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</row>
    <row r="1369" spans="1:14" ht="42.75" x14ac:dyDescent="0.4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</row>
    <row r="1370" spans="1:14" ht="42.75" x14ac:dyDescent="0.4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</row>
    <row r="1371" spans="1:14" ht="42.75" x14ac:dyDescent="0.4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</row>
    <row r="1372" spans="1:14" ht="28.5" x14ac:dyDescent="0.4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</row>
    <row r="1373" spans="1:14" ht="42.75" x14ac:dyDescent="0.4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</row>
    <row r="1374" spans="1:14" x14ac:dyDescent="0.4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</row>
    <row r="1375" spans="1:14" ht="28.5" x14ac:dyDescent="0.4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</row>
    <row r="1376" spans="1:14" ht="42.75" x14ac:dyDescent="0.4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</row>
    <row r="1377" spans="1:14" ht="42.75" x14ac:dyDescent="0.4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</row>
    <row r="1378" spans="1:14" ht="28.5" x14ac:dyDescent="0.4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</row>
    <row r="1379" spans="1:14" ht="42.75" x14ac:dyDescent="0.4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</row>
    <row r="1380" spans="1:14" x14ac:dyDescent="0.4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</row>
    <row r="1381" spans="1:14" ht="28.5" x14ac:dyDescent="0.4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</row>
    <row r="1382" spans="1:14" ht="28.5" x14ac:dyDescent="0.4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</row>
    <row r="1383" spans="1:14" ht="42.75" x14ac:dyDescent="0.4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</row>
    <row r="1384" spans="1:14" ht="42.75" x14ac:dyDescent="0.4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</row>
    <row r="1385" spans="1:14" ht="42.75" x14ac:dyDescent="0.4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</row>
    <row r="1386" spans="1:14" ht="42.75" x14ac:dyDescent="0.4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</row>
    <row r="1387" spans="1:14" ht="42.75" x14ac:dyDescent="0.4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</row>
    <row r="1388" spans="1:14" ht="28.5" x14ac:dyDescent="0.4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</row>
    <row r="1389" spans="1:14" ht="42.75" x14ac:dyDescent="0.4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</row>
    <row r="1390" spans="1:14" ht="42.75" x14ac:dyDescent="0.4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</row>
    <row r="1391" spans="1:14" ht="28.5" x14ac:dyDescent="0.4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</row>
    <row r="1392" spans="1:14" ht="42.75" x14ac:dyDescent="0.4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</row>
    <row r="1393" spans="1:14" ht="42.75" x14ac:dyDescent="0.4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</row>
    <row r="1394" spans="1:14" ht="42.75" x14ac:dyDescent="0.4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</row>
    <row r="1395" spans="1:14" x14ac:dyDescent="0.4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</row>
    <row r="1396" spans="1:14" ht="42.75" x14ac:dyDescent="0.4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</row>
    <row r="1397" spans="1:14" x14ac:dyDescent="0.4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</row>
    <row r="1398" spans="1:14" ht="42.75" x14ac:dyDescent="0.4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</row>
    <row r="1399" spans="1:14" ht="42.75" x14ac:dyDescent="0.4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</row>
    <row r="1400" spans="1:14" ht="42.75" x14ac:dyDescent="0.4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</row>
    <row r="1401" spans="1:14" ht="42.75" x14ac:dyDescent="0.4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</row>
    <row r="1402" spans="1:14" ht="42.75" x14ac:dyDescent="0.4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</row>
    <row r="1403" spans="1:14" ht="42.75" x14ac:dyDescent="0.4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</row>
    <row r="1404" spans="1:14" ht="42.75" x14ac:dyDescent="0.4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</row>
    <row r="1405" spans="1:14" ht="42.75" x14ac:dyDescent="0.4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</row>
    <row r="1406" spans="1:14" ht="42.75" x14ac:dyDescent="0.4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</row>
    <row r="1407" spans="1:14" ht="28.5" x14ac:dyDescent="0.4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</row>
    <row r="1408" spans="1:14" x14ac:dyDescent="0.4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</row>
    <row r="1409" spans="1:14" ht="42.75" x14ac:dyDescent="0.4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</row>
    <row r="1410" spans="1:14" ht="42.75" x14ac:dyDescent="0.4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</row>
    <row r="1411" spans="1:14" ht="42.75" x14ac:dyDescent="0.4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</row>
    <row r="1412" spans="1:14" ht="42.75" x14ac:dyDescent="0.4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</row>
    <row r="1413" spans="1:14" ht="42.75" x14ac:dyDescent="0.4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</row>
    <row r="1414" spans="1:14" ht="28.5" x14ac:dyDescent="0.4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</row>
    <row r="1415" spans="1:14" ht="57" x14ac:dyDescent="0.4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</row>
    <row r="1416" spans="1:14" ht="42.75" x14ac:dyDescent="0.4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</row>
    <row r="1417" spans="1:14" ht="42.75" x14ac:dyDescent="0.4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</row>
    <row r="1418" spans="1:14" ht="42.75" x14ac:dyDescent="0.4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</row>
    <row r="1419" spans="1:14" ht="42.75" x14ac:dyDescent="0.4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</row>
    <row r="1420" spans="1:14" ht="57" x14ac:dyDescent="0.4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</row>
    <row r="1421" spans="1:14" ht="42.75" x14ac:dyDescent="0.4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</row>
    <row r="1422" spans="1:14" ht="28.5" x14ac:dyDescent="0.4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</row>
    <row r="1423" spans="1:14" ht="42.75" x14ac:dyDescent="0.4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</row>
    <row r="1424" spans="1:14" ht="42.75" x14ac:dyDescent="0.4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</row>
    <row r="1425" spans="1:14" ht="42.75" x14ac:dyDescent="0.4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</row>
    <row r="1426" spans="1:14" ht="42.75" x14ac:dyDescent="0.4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</row>
    <row r="1427" spans="1:14" ht="42.75" x14ac:dyDescent="0.4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</row>
    <row r="1428" spans="1:14" ht="42.75" x14ac:dyDescent="0.4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</row>
    <row r="1429" spans="1:14" ht="42.75" x14ac:dyDescent="0.4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</row>
    <row r="1430" spans="1:14" ht="42.75" x14ac:dyDescent="0.4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</row>
    <row r="1431" spans="1:14" ht="42.75" x14ac:dyDescent="0.4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</row>
    <row r="1432" spans="1:14" ht="42.75" x14ac:dyDescent="0.4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</row>
    <row r="1433" spans="1:14" ht="42.75" x14ac:dyDescent="0.4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</row>
    <row r="1434" spans="1:14" ht="42.75" x14ac:dyDescent="0.4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</row>
    <row r="1435" spans="1:14" ht="42.75" x14ac:dyDescent="0.4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</row>
    <row r="1436" spans="1:14" ht="42.75" x14ac:dyDescent="0.4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</row>
    <row r="1437" spans="1:14" ht="28.5" x14ac:dyDescent="0.4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</row>
    <row r="1438" spans="1:14" ht="42.75" x14ac:dyDescent="0.4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</row>
    <row r="1439" spans="1:14" ht="57" x14ac:dyDescent="0.4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</row>
    <row r="1440" spans="1:14" ht="42.75" x14ac:dyDescent="0.4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</row>
    <row r="1441" spans="1:14" ht="42.75" x14ac:dyDescent="0.4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</row>
    <row r="1442" spans="1:14" ht="42.75" x14ac:dyDescent="0.4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</row>
    <row r="1443" spans="1:14" ht="42.75" x14ac:dyDescent="0.4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</row>
    <row r="1444" spans="1:14" ht="42.75" x14ac:dyDescent="0.4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</row>
    <row r="1445" spans="1:14" ht="42.75" x14ac:dyDescent="0.4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</row>
    <row r="1446" spans="1:14" ht="42.75" x14ac:dyDescent="0.4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</row>
    <row r="1447" spans="1:14" ht="42.75" x14ac:dyDescent="0.4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</row>
    <row r="1448" spans="1:14" ht="42.75" x14ac:dyDescent="0.4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</row>
    <row r="1449" spans="1:14" ht="28.5" x14ac:dyDescent="0.4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</row>
    <row r="1450" spans="1:14" ht="42.75" x14ac:dyDescent="0.4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</row>
    <row r="1451" spans="1:14" ht="42.75" x14ac:dyDescent="0.4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</row>
    <row r="1452" spans="1:14" ht="42.75" x14ac:dyDescent="0.4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</row>
    <row r="1453" spans="1:14" ht="42.75" x14ac:dyDescent="0.4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</row>
    <row r="1454" spans="1:14" ht="28.5" x14ac:dyDescent="0.4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</row>
    <row r="1455" spans="1:14" ht="42.75" x14ac:dyDescent="0.4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</row>
    <row r="1456" spans="1:14" ht="42.75" x14ac:dyDescent="0.4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</row>
    <row r="1457" spans="1:14" ht="42.75" x14ac:dyDescent="0.4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</row>
    <row r="1458" spans="1:14" x14ac:dyDescent="0.4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</row>
    <row r="1459" spans="1:14" ht="28.5" x14ac:dyDescent="0.4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</row>
    <row r="1460" spans="1:14" ht="42.75" x14ac:dyDescent="0.4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</row>
    <row r="1461" spans="1:14" ht="42.75" x14ac:dyDescent="0.4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</row>
    <row r="1462" spans="1:14" ht="42.75" x14ac:dyDescent="0.4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</row>
    <row r="1463" spans="1:14" ht="28.5" x14ac:dyDescent="0.4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</row>
    <row r="1464" spans="1:14" ht="28.5" x14ac:dyDescent="0.4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</row>
    <row r="1465" spans="1:14" ht="42.75" x14ac:dyDescent="0.4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</row>
    <row r="1466" spans="1:14" x14ac:dyDescent="0.4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</row>
    <row r="1467" spans="1:14" ht="42.75" x14ac:dyDescent="0.4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</row>
    <row r="1468" spans="1:14" ht="42.75" x14ac:dyDescent="0.4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</row>
    <row r="1469" spans="1:14" ht="28.5" x14ac:dyDescent="0.4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</row>
    <row r="1470" spans="1:14" ht="42.75" x14ac:dyDescent="0.4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</row>
    <row r="1471" spans="1:14" ht="28.5" x14ac:dyDescent="0.4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</row>
    <row r="1472" spans="1:14" ht="42.75" x14ac:dyDescent="0.4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</row>
    <row r="1473" spans="1:14" ht="42.75" x14ac:dyDescent="0.4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</row>
    <row r="1474" spans="1:14" ht="42.75" x14ac:dyDescent="0.4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</row>
    <row r="1475" spans="1:14" x14ac:dyDescent="0.4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</row>
    <row r="1476" spans="1:14" ht="42.75" x14ac:dyDescent="0.4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</row>
    <row r="1477" spans="1:14" ht="42.75" x14ac:dyDescent="0.4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</row>
    <row r="1478" spans="1:14" ht="28.5" x14ac:dyDescent="0.4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</row>
    <row r="1479" spans="1:14" ht="42.75" x14ac:dyDescent="0.4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</row>
    <row r="1480" spans="1:14" ht="42.75" x14ac:dyDescent="0.4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</row>
    <row r="1481" spans="1:14" ht="42.75" x14ac:dyDescent="0.4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</row>
    <row r="1482" spans="1:14" ht="42.75" x14ac:dyDescent="0.4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</row>
    <row r="1483" spans="1:14" ht="42.75" x14ac:dyDescent="0.4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</row>
    <row r="1484" spans="1:14" ht="42.75" x14ac:dyDescent="0.4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</row>
    <row r="1485" spans="1:14" ht="42.75" x14ac:dyDescent="0.4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</row>
    <row r="1486" spans="1:14" x14ac:dyDescent="0.4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</row>
    <row r="1487" spans="1:14" ht="42.75" x14ac:dyDescent="0.4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</row>
    <row r="1488" spans="1:14" ht="42.75" x14ac:dyDescent="0.4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</row>
    <row r="1489" spans="1:14" ht="42.75" x14ac:dyDescent="0.4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</row>
    <row r="1490" spans="1:14" ht="42.75" x14ac:dyDescent="0.4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</row>
    <row r="1491" spans="1:14" ht="42.75" x14ac:dyDescent="0.4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</row>
    <row r="1492" spans="1:14" ht="42.75" x14ac:dyDescent="0.4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</row>
    <row r="1493" spans="1:14" ht="42.75" x14ac:dyDescent="0.4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</row>
    <row r="1494" spans="1:14" ht="42.75" x14ac:dyDescent="0.4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</row>
    <row r="1495" spans="1:14" ht="28.5" x14ac:dyDescent="0.4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</row>
    <row r="1496" spans="1:14" ht="42.75" x14ac:dyDescent="0.4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</row>
    <row r="1497" spans="1:14" ht="28.5" x14ac:dyDescent="0.4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</row>
    <row r="1498" spans="1:14" ht="42.75" x14ac:dyDescent="0.4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</row>
    <row r="1499" spans="1:14" ht="42.75" x14ac:dyDescent="0.4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</row>
    <row r="1500" spans="1:14" ht="42.75" x14ac:dyDescent="0.4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</row>
    <row r="1501" spans="1:14" ht="42.75" x14ac:dyDescent="0.4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</row>
    <row r="1502" spans="1:14" ht="42.75" x14ac:dyDescent="0.4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</row>
    <row r="1503" spans="1:14" ht="28.5" x14ac:dyDescent="0.4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</row>
    <row r="1504" spans="1:14" ht="42.75" x14ac:dyDescent="0.4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</row>
    <row r="1505" spans="1:14" ht="42.75" x14ac:dyDescent="0.4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</row>
    <row r="1506" spans="1:14" ht="28.5" x14ac:dyDescent="0.4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</row>
    <row r="1507" spans="1:14" ht="57" x14ac:dyDescent="0.4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</row>
    <row r="1508" spans="1:14" ht="42.75" x14ac:dyDescent="0.4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</row>
    <row r="1509" spans="1:14" ht="42.75" x14ac:dyDescent="0.4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</row>
    <row r="1510" spans="1:14" ht="42.75" x14ac:dyDescent="0.4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</row>
    <row r="1511" spans="1:14" ht="42.75" x14ac:dyDescent="0.4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</row>
    <row r="1512" spans="1:14" ht="42.75" x14ac:dyDescent="0.4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</row>
    <row r="1513" spans="1:14" ht="42.75" x14ac:dyDescent="0.4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</row>
    <row r="1514" spans="1:14" ht="42.75" x14ac:dyDescent="0.4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</row>
    <row r="1515" spans="1:14" ht="42.75" x14ac:dyDescent="0.4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</row>
    <row r="1516" spans="1:14" ht="42.75" x14ac:dyDescent="0.4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</row>
    <row r="1517" spans="1:14" ht="42.75" x14ac:dyDescent="0.4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</row>
    <row r="1518" spans="1:14" ht="42.75" x14ac:dyDescent="0.4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</row>
    <row r="1519" spans="1:14" ht="42.75" x14ac:dyDescent="0.4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</row>
    <row r="1520" spans="1:14" ht="28.5" x14ac:dyDescent="0.4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</row>
    <row r="1521" spans="1:14" ht="42.75" x14ac:dyDescent="0.4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</row>
    <row r="1522" spans="1:14" ht="28.5" x14ac:dyDescent="0.4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</row>
    <row r="1523" spans="1:14" ht="42.75" x14ac:dyDescent="0.4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</row>
    <row r="1524" spans="1:14" ht="57" x14ac:dyDescent="0.4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</row>
    <row r="1525" spans="1:14" ht="42.75" x14ac:dyDescent="0.4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</row>
    <row r="1526" spans="1:14" ht="42.75" x14ac:dyDescent="0.4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</row>
    <row r="1527" spans="1:14" ht="42.75" x14ac:dyDescent="0.4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</row>
    <row r="1528" spans="1:14" ht="42.75" x14ac:dyDescent="0.4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</row>
    <row r="1529" spans="1:14" ht="42.75" x14ac:dyDescent="0.4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</row>
    <row r="1530" spans="1:14" ht="28.5" x14ac:dyDescent="0.4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</row>
    <row r="1531" spans="1:14" ht="28.5" x14ac:dyDescent="0.4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</row>
    <row r="1532" spans="1:14" ht="42.75" x14ac:dyDescent="0.4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</row>
    <row r="1533" spans="1:14" ht="42.75" x14ac:dyDescent="0.4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</row>
    <row r="1534" spans="1:14" ht="42.75" x14ac:dyDescent="0.4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</row>
    <row r="1535" spans="1:14" ht="42.75" x14ac:dyDescent="0.4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</row>
    <row r="1536" spans="1:14" ht="42.75" x14ac:dyDescent="0.4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</row>
    <row r="1537" spans="1:14" ht="42.75" x14ac:dyDescent="0.4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</row>
    <row r="1538" spans="1:14" ht="42.75" x14ac:dyDescent="0.4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</row>
    <row r="1539" spans="1:14" ht="42.75" x14ac:dyDescent="0.4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</row>
    <row r="1540" spans="1:14" ht="42.75" x14ac:dyDescent="0.4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</row>
    <row r="1541" spans="1:14" ht="42.75" x14ac:dyDescent="0.4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</row>
    <row r="1542" spans="1:14" ht="42.75" x14ac:dyDescent="0.4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</row>
    <row r="1543" spans="1:14" ht="42.75" x14ac:dyDescent="0.4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</row>
    <row r="1544" spans="1:14" ht="42.75" x14ac:dyDescent="0.4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</row>
    <row r="1545" spans="1:14" ht="42.75" x14ac:dyDescent="0.4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</row>
    <row r="1546" spans="1:14" ht="42.75" x14ac:dyDescent="0.4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</row>
    <row r="1547" spans="1:14" ht="42.75" x14ac:dyDescent="0.4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</row>
    <row r="1548" spans="1:14" ht="42.75" x14ac:dyDescent="0.4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</row>
    <row r="1549" spans="1:14" ht="42.75" x14ac:dyDescent="0.4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</row>
    <row r="1550" spans="1:14" ht="28.5" x14ac:dyDescent="0.4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</row>
    <row r="1551" spans="1:14" ht="42.75" x14ac:dyDescent="0.4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</row>
    <row r="1552" spans="1:14" ht="42.75" x14ac:dyDescent="0.4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</row>
    <row r="1553" spans="1:14" ht="42.75" x14ac:dyDescent="0.4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</row>
    <row r="1554" spans="1:14" ht="42.75" x14ac:dyDescent="0.4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</row>
    <row r="1555" spans="1:14" ht="42.75" x14ac:dyDescent="0.4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</row>
    <row r="1556" spans="1:14" ht="57" x14ac:dyDescent="0.4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</row>
    <row r="1557" spans="1:14" ht="42.75" x14ac:dyDescent="0.4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</row>
    <row r="1558" spans="1:14" ht="42.75" x14ac:dyDescent="0.4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</row>
    <row r="1559" spans="1:14" ht="42.75" x14ac:dyDescent="0.4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</row>
    <row r="1560" spans="1:14" ht="42.75" x14ac:dyDescent="0.4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</row>
    <row r="1561" spans="1:14" ht="28.5" x14ac:dyDescent="0.4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</row>
    <row r="1562" spans="1:14" ht="42.75" x14ac:dyDescent="0.4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</row>
    <row r="1563" spans="1:14" ht="42.75" x14ac:dyDescent="0.4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</row>
    <row r="1564" spans="1:14" ht="42.75" x14ac:dyDescent="0.4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</row>
    <row r="1565" spans="1:14" ht="42.75" x14ac:dyDescent="0.4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</row>
    <row r="1566" spans="1:14" ht="42.75" x14ac:dyDescent="0.4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</row>
    <row r="1567" spans="1:14" ht="42.75" x14ac:dyDescent="0.4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</row>
    <row r="1568" spans="1:14" ht="42.75" x14ac:dyDescent="0.4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</row>
    <row r="1569" spans="1:14" ht="42.75" x14ac:dyDescent="0.4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</row>
    <row r="1570" spans="1:14" ht="42.75" x14ac:dyDescent="0.4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</row>
    <row r="1571" spans="1:14" x14ac:dyDescent="0.4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</row>
    <row r="1572" spans="1:14" ht="28.5" x14ac:dyDescent="0.4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</row>
    <row r="1573" spans="1:14" ht="42.75" x14ac:dyDescent="0.4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</row>
    <row r="1574" spans="1:14" ht="42.75" x14ac:dyDescent="0.4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</row>
    <row r="1575" spans="1:14" ht="42.75" x14ac:dyDescent="0.4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</row>
    <row r="1576" spans="1:14" ht="42.75" x14ac:dyDescent="0.4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</row>
    <row r="1577" spans="1:14" ht="42.75" x14ac:dyDescent="0.4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</row>
    <row r="1578" spans="1:14" ht="28.5" x14ac:dyDescent="0.4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</row>
    <row r="1579" spans="1:14" ht="42.75" x14ac:dyDescent="0.4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</row>
    <row r="1580" spans="1:14" ht="57" x14ac:dyDescent="0.4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</row>
    <row r="1581" spans="1:14" ht="28.5" x14ac:dyDescent="0.4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</row>
    <row r="1582" spans="1:14" ht="42.75" x14ac:dyDescent="0.4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</row>
    <row r="1583" spans="1:14" ht="42.75" x14ac:dyDescent="0.4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</row>
    <row r="1584" spans="1:14" ht="28.5" x14ac:dyDescent="0.4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</row>
    <row r="1585" spans="1:14" ht="42.75" x14ac:dyDescent="0.4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</row>
    <row r="1586" spans="1:14" ht="42.75" x14ac:dyDescent="0.4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</row>
    <row r="1587" spans="1:14" ht="42.75" x14ac:dyDescent="0.4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</row>
    <row r="1588" spans="1:14" ht="28.5" x14ac:dyDescent="0.4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</row>
    <row r="1589" spans="1:14" ht="42.75" x14ac:dyDescent="0.4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</row>
    <row r="1590" spans="1:14" ht="28.5" x14ac:dyDescent="0.4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</row>
    <row r="1591" spans="1:14" ht="42.75" x14ac:dyDescent="0.4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</row>
    <row r="1592" spans="1:14" x14ac:dyDescent="0.4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</row>
    <row r="1593" spans="1:14" ht="42.75" x14ac:dyDescent="0.4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</row>
    <row r="1594" spans="1:14" ht="28.5" x14ac:dyDescent="0.4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</row>
    <row r="1595" spans="1:14" ht="28.5" x14ac:dyDescent="0.4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</row>
    <row r="1596" spans="1:14" ht="28.5" x14ac:dyDescent="0.4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</row>
    <row r="1597" spans="1:14" ht="42.75" x14ac:dyDescent="0.4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</row>
    <row r="1598" spans="1:14" ht="42.75" x14ac:dyDescent="0.4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</row>
    <row r="1599" spans="1:14" ht="42.75" x14ac:dyDescent="0.4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</row>
    <row r="1600" spans="1:14" ht="57" x14ac:dyDescent="0.4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</row>
    <row r="1601" spans="1:14" ht="42.75" x14ac:dyDescent="0.4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</row>
    <row r="1602" spans="1:14" ht="42.75" x14ac:dyDescent="0.4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</row>
    <row r="1603" spans="1:14" ht="42.75" x14ac:dyDescent="0.4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</row>
    <row r="1604" spans="1:14" ht="42.75" x14ac:dyDescent="0.4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</row>
    <row r="1605" spans="1:14" ht="28.5" x14ac:dyDescent="0.4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</row>
    <row r="1606" spans="1:14" ht="42.75" x14ac:dyDescent="0.4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</row>
    <row r="1607" spans="1:14" ht="42.75" x14ac:dyDescent="0.4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</row>
    <row r="1608" spans="1:14" ht="42.75" x14ac:dyDescent="0.4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</row>
    <row r="1609" spans="1:14" ht="42.75" x14ac:dyDescent="0.4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</row>
    <row r="1610" spans="1:14" ht="28.5" x14ac:dyDescent="0.4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</row>
    <row r="1611" spans="1:14" ht="42.75" x14ac:dyDescent="0.4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</row>
    <row r="1612" spans="1:14" ht="28.5" x14ac:dyDescent="0.4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</row>
    <row r="1613" spans="1:14" x14ac:dyDescent="0.4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</row>
    <row r="1614" spans="1:14" ht="28.5" x14ac:dyDescent="0.4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</row>
    <row r="1615" spans="1:14" ht="42.75" x14ac:dyDescent="0.4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</row>
    <row r="1616" spans="1:14" ht="42.75" x14ac:dyDescent="0.4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</row>
    <row r="1617" spans="1:14" ht="42.75" x14ac:dyDescent="0.4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</row>
    <row r="1618" spans="1:14" ht="42.75" x14ac:dyDescent="0.4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</row>
    <row r="1619" spans="1:14" ht="28.5" x14ac:dyDescent="0.4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</row>
    <row r="1620" spans="1:14" ht="28.5" x14ac:dyDescent="0.4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</row>
    <row r="1621" spans="1:14" ht="42.75" x14ac:dyDescent="0.4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</row>
    <row r="1622" spans="1:14" ht="28.5" x14ac:dyDescent="0.4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</row>
    <row r="1623" spans="1:14" ht="42.75" x14ac:dyDescent="0.4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</row>
    <row r="1624" spans="1:14" ht="42.75" x14ac:dyDescent="0.4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</row>
    <row r="1625" spans="1:14" ht="42.75" x14ac:dyDescent="0.4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</row>
    <row r="1626" spans="1:14" ht="28.5" x14ac:dyDescent="0.4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</row>
    <row r="1627" spans="1:14" ht="42.75" x14ac:dyDescent="0.4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</row>
    <row r="1628" spans="1:14" ht="42.75" x14ac:dyDescent="0.4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</row>
    <row r="1629" spans="1:14" ht="42.75" x14ac:dyDescent="0.4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</row>
    <row r="1630" spans="1:14" ht="28.5" x14ac:dyDescent="0.4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</row>
    <row r="1631" spans="1:14" ht="28.5" x14ac:dyDescent="0.4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</row>
    <row r="1632" spans="1:14" ht="42.75" x14ac:dyDescent="0.4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</row>
    <row r="1633" spans="1:14" ht="42.75" x14ac:dyDescent="0.4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</row>
    <row r="1634" spans="1:14" ht="42.75" x14ac:dyDescent="0.4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</row>
    <row r="1635" spans="1:14" ht="42.75" x14ac:dyDescent="0.4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</row>
    <row r="1636" spans="1:14" ht="28.5" x14ac:dyDescent="0.4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</row>
    <row r="1637" spans="1:14" ht="42.75" x14ac:dyDescent="0.4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</row>
    <row r="1638" spans="1:14" ht="42.75" x14ac:dyDescent="0.4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</row>
    <row r="1639" spans="1:14" ht="42.75" x14ac:dyDescent="0.4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</row>
    <row r="1640" spans="1:14" ht="28.5" x14ac:dyDescent="0.4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</row>
    <row r="1641" spans="1:14" ht="42.75" x14ac:dyDescent="0.4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</row>
    <row r="1642" spans="1:14" ht="42.75" x14ac:dyDescent="0.4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</row>
    <row r="1643" spans="1:14" ht="28.5" x14ac:dyDescent="0.4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</row>
    <row r="1644" spans="1:14" ht="42.75" x14ac:dyDescent="0.4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</row>
    <row r="1645" spans="1:14" ht="28.5" x14ac:dyDescent="0.4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</row>
    <row r="1646" spans="1:14" ht="42.75" x14ac:dyDescent="0.4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</row>
    <row r="1647" spans="1:14" ht="42.75" x14ac:dyDescent="0.4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</row>
    <row r="1648" spans="1:14" ht="42.75" x14ac:dyDescent="0.4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</row>
    <row r="1649" spans="1:14" ht="42.75" x14ac:dyDescent="0.4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</row>
    <row r="1650" spans="1:14" ht="42.75" x14ac:dyDescent="0.4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</row>
    <row r="1651" spans="1:14" ht="42.75" x14ac:dyDescent="0.4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</row>
    <row r="1652" spans="1:14" ht="28.5" x14ac:dyDescent="0.4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</row>
    <row r="1653" spans="1:14" ht="42.75" x14ac:dyDescent="0.4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</row>
    <row r="1654" spans="1:14" ht="42.75" x14ac:dyDescent="0.4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</row>
    <row r="1655" spans="1:14" ht="42.75" x14ac:dyDescent="0.4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</row>
    <row r="1656" spans="1:14" ht="42.75" x14ac:dyDescent="0.4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</row>
    <row r="1657" spans="1:14" ht="28.5" x14ac:dyDescent="0.4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</row>
    <row r="1658" spans="1:14" ht="57" x14ac:dyDescent="0.4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</row>
    <row r="1659" spans="1:14" ht="42.75" x14ac:dyDescent="0.4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</row>
    <row r="1660" spans="1:14" ht="42.75" x14ac:dyDescent="0.4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</row>
    <row r="1661" spans="1:14" ht="42.75" x14ac:dyDescent="0.4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</row>
    <row r="1662" spans="1:14" ht="42.75" x14ac:dyDescent="0.4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</row>
    <row r="1663" spans="1:14" ht="57" x14ac:dyDescent="0.4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</row>
    <row r="1664" spans="1:14" ht="42.75" x14ac:dyDescent="0.4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</row>
    <row r="1665" spans="1:14" ht="28.5" x14ac:dyDescent="0.4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</row>
    <row r="1666" spans="1:14" ht="42.75" x14ac:dyDescent="0.4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</row>
    <row r="1667" spans="1:14" ht="42.75" x14ac:dyDescent="0.4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</row>
    <row r="1668" spans="1:14" ht="42.75" x14ac:dyDescent="0.4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</row>
    <row r="1669" spans="1:14" ht="42.75" x14ac:dyDescent="0.4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</row>
    <row r="1670" spans="1:14" ht="42.75" x14ac:dyDescent="0.4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</row>
    <row r="1671" spans="1:14" ht="42.75" x14ac:dyDescent="0.4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</row>
    <row r="1672" spans="1:14" ht="57" x14ac:dyDescent="0.4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</row>
    <row r="1673" spans="1:14" ht="28.5" x14ac:dyDescent="0.4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</row>
    <row r="1674" spans="1:14" ht="28.5" x14ac:dyDescent="0.4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</row>
    <row r="1675" spans="1:14" ht="42.75" x14ac:dyDescent="0.4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</row>
    <row r="1676" spans="1:14" ht="42.75" x14ac:dyDescent="0.4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</row>
    <row r="1677" spans="1:14" ht="28.5" x14ac:dyDescent="0.4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</row>
    <row r="1678" spans="1:14" ht="28.5" x14ac:dyDescent="0.4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</row>
    <row r="1679" spans="1:14" ht="42.75" x14ac:dyDescent="0.4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</row>
    <row r="1680" spans="1:14" ht="42.75" x14ac:dyDescent="0.4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</row>
    <row r="1681" spans="1:14" ht="57" x14ac:dyDescent="0.4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</row>
    <row r="1682" spans="1:14" ht="28.5" x14ac:dyDescent="0.4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</row>
    <row r="1683" spans="1:14" ht="42.75" x14ac:dyDescent="0.4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</row>
    <row r="1684" spans="1:14" ht="28.5" x14ac:dyDescent="0.4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</row>
    <row r="1685" spans="1:14" ht="42.75" x14ac:dyDescent="0.4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</row>
    <row r="1686" spans="1:14" ht="28.5" x14ac:dyDescent="0.4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</row>
    <row r="1687" spans="1:14" ht="42.75" x14ac:dyDescent="0.4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</row>
    <row r="1688" spans="1:14" ht="42.75" x14ac:dyDescent="0.4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</row>
    <row r="1689" spans="1:14" ht="42.75" x14ac:dyDescent="0.4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</row>
    <row r="1690" spans="1:14" ht="57" x14ac:dyDescent="0.4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</row>
    <row r="1691" spans="1:14" x14ac:dyDescent="0.4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</row>
    <row r="1692" spans="1:14" ht="42.75" x14ac:dyDescent="0.4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</row>
    <row r="1693" spans="1:14" ht="42.75" x14ac:dyDescent="0.4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</row>
    <row r="1694" spans="1:14" ht="42.75" x14ac:dyDescent="0.4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</row>
    <row r="1695" spans="1:14" ht="42.75" x14ac:dyDescent="0.4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</row>
    <row r="1696" spans="1:14" ht="42.75" x14ac:dyDescent="0.4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</row>
    <row r="1697" spans="1:14" ht="57" x14ac:dyDescent="0.4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</row>
    <row r="1698" spans="1:14" ht="42.75" x14ac:dyDescent="0.4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</row>
    <row r="1699" spans="1:14" ht="42.75" x14ac:dyDescent="0.4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</row>
    <row r="1700" spans="1:14" ht="71.25" x14ac:dyDescent="0.4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</row>
    <row r="1701" spans="1:14" ht="42.75" x14ac:dyDescent="0.4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</row>
    <row r="1702" spans="1:14" ht="42.75" x14ac:dyDescent="0.4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</row>
    <row r="1703" spans="1:14" ht="42.75" x14ac:dyDescent="0.4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</row>
    <row r="1704" spans="1:14" x14ac:dyDescent="0.4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</row>
    <row r="1705" spans="1:14" ht="42.75" x14ac:dyDescent="0.4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</row>
    <row r="1706" spans="1:14" ht="28.5" x14ac:dyDescent="0.4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</row>
    <row r="1707" spans="1:14" ht="42.75" x14ac:dyDescent="0.4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</row>
    <row r="1708" spans="1:14" ht="42.75" x14ac:dyDescent="0.4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</row>
    <row r="1709" spans="1:14" ht="42.75" x14ac:dyDescent="0.4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</row>
    <row r="1710" spans="1:14" ht="42.75" x14ac:dyDescent="0.4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</row>
    <row r="1711" spans="1:14" ht="42.75" x14ac:dyDescent="0.4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</row>
    <row r="1712" spans="1:14" ht="28.5" x14ac:dyDescent="0.4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</row>
    <row r="1713" spans="1:14" ht="42.75" x14ac:dyDescent="0.4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</row>
    <row r="1714" spans="1:14" ht="42.75" x14ac:dyDescent="0.4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</row>
    <row r="1715" spans="1:14" ht="57" x14ac:dyDescent="0.4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</row>
    <row r="1716" spans="1:14" ht="42.75" x14ac:dyDescent="0.4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</row>
    <row r="1717" spans="1:14" ht="42.75" x14ac:dyDescent="0.4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</row>
    <row r="1718" spans="1:14" ht="42.75" x14ac:dyDescent="0.4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</row>
    <row r="1719" spans="1:14" ht="42.75" x14ac:dyDescent="0.4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</row>
    <row r="1720" spans="1:14" x14ac:dyDescent="0.4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</row>
    <row r="1721" spans="1:14" ht="42.75" x14ac:dyDescent="0.4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</row>
    <row r="1722" spans="1:14" ht="42.75" x14ac:dyDescent="0.4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</row>
    <row r="1723" spans="1:14" ht="42.75" x14ac:dyDescent="0.4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</row>
    <row r="1724" spans="1:14" ht="42.75" x14ac:dyDescent="0.4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</row>
    <row r="1725" spans="1:14" ht="42.75" x14ac:dyDescent="0.4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</row>
    <row r="1726" spans="1:14" ht="42.75" x14ac:dyDescent="0.4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</row>
    <row r="1727" spans="1:14" ht="42.75" x14ac:dyDescent="0.4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</row>
    <row r="1728" spans="1:14" ht="28.5" x14ac:dyDescent="0.4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</row>
    <row r="1729" spans="1:14" ht="42.75" x14ac:dyDescent="0.4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</row>
    <row r="1730" spans="1:14" ht="42.75" x14ac:dyDescent="0.4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</row>
    <row r="1731" spans="1:14" ht="42.75" x14ac:dyDescent="0.4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</row>
    <row r="1732" spans="1:14" ht="42.75" x14ac:dyDescent="0.4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</row>
    <row r="1733" spans="1:14" ht="28.5" x14ac:dyDescent="0.4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</row>
    <row r="1734" spans="1:14" ht="42.75" x14ac:dyDescent="0.4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</row>
    <row r="1735" spans="1:14" ht="42.75" x14ac:dyDescent="0.4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</row>
    <row r="1736" spans="1:14" ht="42.75" x14ac:dyDescent="0.4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</row>
    <row r="1737" spans="1:14" ht="42.75" x14ac:dyDescent="0.4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</row>
    <row r="1738" spans="1:14" ht="28.5" x14ac:dyDescent="0.4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</row>
    <row r="1739" spans="1:14" ht="42.75" x14ac:dyDescent="0.4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</row>
    <row r="1740" spans="1:14" ht="28.5" x14ac:dyDescent="0.4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</row>
    <row r="1741" spans="1:14" ht="42.75" x14ac:dyDescent="0.4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</row>
    <row r="1742" spans="1:14" ht="42.75" x14ac:dyDescent="0.4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</row>
    <row r="1743" spans="1:14" ht="28.5" x14ac:dyDescent="0.4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</row>
    <row r="1744" spans="1:14" ht="42.75" x14ac:dyDescent="0.4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</row>
    <row r="1745" spans="1:14" ht="42.75" x14ac:dyDescent="0.4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</row>
    <row r="1746" spans="1:14" ht="42.75" x14ac:dyDescent="0.4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</row>
    <row r="1747" spans="1:14" ht="42.75" x14ac:dyDescent="0.4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</row>
    <row r="1748" spans="1:14" ht="57" x14ac:dyDescent="0.4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</row>
    <row r="1749" spans="1:14" ht="42.75" x14ac:dyDescent="0.4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</row>
    <row r="1750" spans="1:14" ht="28.5" x14ac:dyDescent="0.4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</row>
    <row r="1751" spans="1:14" ht="28.5" x14ac:dyDescent="0.4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</row>
    <row r="1752" spans="1:14" ht="42.75" x14ac:dyDescent="0.4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</row>
    <row r="1753" spans="1:14" ht="28.5" x14ac:dyDescent="0.4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</row>
    <row r="1754" spans="1:14" ht="28.5" x14ac:dyDescent="0.4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</row>
    <row r="1755" spans="1:14" ht="42.75" x14ac:dyDescent="0.4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</row>
    <row r="1756" spans="1:14" ht="42.75" x14ac:dyDescent="0.4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</row>
    <row r="1757" spans="1:14" ht="42.75" x14ac:dyDescent="0.4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</row>
    <row r="1758" spans="1:14" ht="42.75" x14ac:dyDescent="0.4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</row>
    <row r="1759" spans="1:14" ht="28.5" x14ac:dyDescent="0.4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</row>
    <row r="1760" spans="1:14" ht="42.75" x14ac:dyDescent="0.4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</row>
    <row r="1761" spans="1:14" ht="28.5" x14ac:dyDescent="0.4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</row>
    <row r="1762" spans="1:14" ht="42.75" x14ac:dyDescent="0.4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</row>
    <row r="1763" spans="1:14" ht="28.5" x14ac:dyDescent="0.4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</row>
    <row r="1764" spans="1:14" x14ac:dyDescent="0.4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</row>
    <row r="1765" spans="1:14" ht="42.75" x14ac:dyDescent="0.4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</row>
    <row r="1766" spans="1:14" ht="42.75" x14ac:dyDescent="0.4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</row>
    <row r="1767" spans="1:14" ht="42.75" x14ac:dyDescent="0.4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</row>
    <row r="1768" spans="1:14" ht="28.5" x14ac:dyDescent="0.4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</row>
    <row r="1769" spans="1:14" ht="28.5" x14ac:dyDescent="0.4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</row>
    <row r="1770" spans="1:14" ht="42.75" x14ac:dyDescent="0.4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</row>
    <row r="1771" spans="1:14" ht="42.75" x14ac:dyDescent="0.4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</row>
    <row r="1772" spans="1:14" ht="42.75" x14ac:dyDescent="0.4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</row>
    <row r="1773" spans="1:14" ht="42.75" x14ac:dyDescent="0.4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</row>
    <row r="1774" spans="1:14" ht="42.75" x14ac:dyDescent="0.4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</row>
    <row r="1775" spans="1:14" ht="42.75" x14ac:dyDescent="0.4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</row>
    <row r="1776" spans="1:14" ht="42.75" x14ac:dyDescent="0.4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</row>
    <row r="1777" spans="1:14" ht="42.75" x14ac:dyDescent="0.4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</row>
    <row r="1778" spans="1:14" ht="42.75" x14ac:dyDescent="0.4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</row>
    <row r="1779" spans="1:14" ht="42.75" x14ac:dyDescent="0.4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</row>
    <row r="1780" spans="1:14" ht="42.75" x14ac:dyDescent="0.4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</row>
    <row r="1781" spans="1:14" ht="42.75" x14ac:dyDescent="0.4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</row>
    <row r="1782" spans="1:14" ht="42.75" x14ac:dyDescent="0.4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</row>
    <row r="1783" spans="1:14" ht="42.75" x14ac:dyDescent="0.4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</row>
    <row r="1784" spans="1:14" ht="42.75" x14ac:dyDescent="0.4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</row>
    <row r="1785" spans="1:14" ht="42.75" x14ac:dyDescent="0.4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</row>
    <row r="1786" spans="1:14" ht="42.75" x14ac:dyDescent="0.4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</row>
    <row r="1787" spans="1:14" ht="42.75" x14ac:dyDescent="0.4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</row>
    <row r="1788" spans="1:14" ht="42.75" x14ac:dyDescent="0.4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</row>
    <row r="1789" spans="1:14" ht="42.75" x14ac:dyDescent="0.4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</row>
    <row r="1790" spans="1:14" ht="42.75" x14ac:dyDescent="0.4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</row>
    <row r="1791" spans="1:14" ht="42.75" x14ac:dyDescent="0.4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</row>
    <row r="1792" spans="1:14" ht="42.75" x14ac:dyDescent="0.4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</row>
    <row r="1793" spans="1:14" ht="28.5" x14ac:dyDescent="0.4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</row>
    <row r="1794" spans="1:14" ht="28.5" x14ac:dyDescent="0.4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</row>
    <row r="1795" spans="1:14" ht="42.75" x14ac:dyDescent="0.4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</row>
    <row r="1796" spans="1:14" ht="42.75" x14ac:dyDescent="0.4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</row>
    <row r="1797" spans="1:14" ht="42.75" x14ac:dyDescent="0.4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</row>
    <row r="1798" spans="1:14" ht="42.75" x14ac:dyDescent="0.4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</row>
    <row r="1799" spans="1:14" ht="42.75" x14ac:dyDescent="0.4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</row>
    <row r="1800" spans="1:14" ht="42.75" x14ac:dyDescent="0.4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</row>
    <row r="1801" spans="1:14" ht="28.5" x14ac:dyDescent="0.4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</row>
    <row r="1802" spans="1:14" ht="42.75" x14ac:dyDescent="0.4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</row>
    <row r="1803" spans="1:14" ht="42.75" x14ac:dyDescent="0.4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</row>
    <row r="1804" spans="1:14" ht="28.5" x14ac:dyDescent="0.4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</row>
    <row r="1805" spans="1:14" ht="42.75" x14ac:dyDescent="0.4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</row>
    <row r="1806" spans="1:14" ht="42.75" x14ac:dyDescent="0.4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</row>
    <row r="1807" spans="1:14" ht="42.75" x14ac:dyDescent="0.4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</row>
    <row r="1808" spans="1:14" ht="42.75" x14ac:dyDescent="0.4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</row>
    <row r="1809" spans="1:14" ht="28.5" x14ac:dyDescent="0.4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</row>
    <row r="1810" spans="1:14" ht="42.75" x14ac:dyDescent="0.4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</row>
    <row r="1811" spans="1:14" ht="42.75" x14ac:dyDescent="0.4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</row>
    <row r="1812" spans="1:14" ht="42.75" x14ac:dyDescent="0.4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</row>
    <row r="1813" spans="1:14" ht="42.75" x14ac:dyDescent="0.4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</row>
    <row r="1814" spans="1:14" ht="42.75" x14ac:dyDescent="0.4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</row>
    <row r="1815" spans="1:14" ht="42.75" x14ac:dyDescent="0.4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</row>
    <row r="1816" spans="1:14" ht="42.75" x14ac:dyDescent="0.4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</row>
    <row r="1817" spans="1:14" ht="42.75" x14ac:dyDescent="0.4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</row>
    <row r="1818" spans="1:14" ht="42.75" x14ac:dyDescent="0.4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</row>
    <row r="1819" spans="1:14" ht="28.5" x14ac:dyDescent="0.4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</row>
    <row r="1820" spans="1:14" ht="28.5" x14ac:dyDescent="0.4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</row>
    <row r="1821" spans="1:14" ht="42.75" x14ac:dyDescent="0.4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</row>
    <row r="1822" spans="1:14" ht="42.75" x14ac:dyDescent="0.4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</row>
    <row r="1823" spans="1:14" ht="42.75" x14ac:dyDescent="0.4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</row>
    <row r="1824" spans="1:14" ht="28.5" x14ac:dyDescent="0.4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</row>
    <row r="1825" spans="1:14" ht="42.75" x14ac:dyDescent="0.4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</row>
    <row r="1826" spans="1:14" x14ac:dyDescent="0.4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</row>
    <row r="1827" spans="1:14" ht="42.75" x14ac:dyDescent="0.4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</row>
    <row r="1828" spans="1:14" ht="28.5" x14ac:dyDescent="0.4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</row>
    <row r="1829" spans="1:14" ht="42.75" x14ac:dyDescent="0.4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</row>
    <row r="1830" spans="1:14" ht="42.75" x14ac:dyDescent="0.4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</row>
    <row r="1831" spans="1:14" ht="42.75" x14ac:dyDescent="0.4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</row>
    <row r="1832" spans="1:14" ht="42.75" x14ac:dyDescent="0.4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</row>
    <row r="1833" spans="1:14" ht="42.75" x14ac:dyDescent="0.4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</row>
    <row r="1834" spans="1:14" ht="42.75" x14ac:dyDescent="0.4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</row>
    <row r="1835" spans="1:14" ht="42.75" x14ac:dyDescent="0.4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</row>
    <row r="1836" spans="1:14" ht="28.5" x14ac:dyDescent="0.4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</row>
    <row r="1837" spans="1:14" ht="57" x14ac:dyDescent="0.4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</row>
    <row r="1838" spans="1:14" x14ac:dyDescent="0.4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</row>
    <row r="1839" spans="1:14" ht="42.75" x14ac:dyDescent="0.4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</row>
    <row r="1840" spans="1:14" ht="42.75" x14ac:dyDescent="0.4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</row>
    <row r="1841" spans="1:14" ht="42.75" x14ac:dyDescent="0.4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</row>
    <row r="1842" spans="1:14" ht="42.75" x14ac:dyDescent="0.4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</row>
    <row r="1843" spans="1:14" ht="28.5" x14ac:dyDescent="0.4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</row>
    <row r="1844" spans="1:14" ht="42.75" x14ac:dyDescent="0.4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</row>
    <row r="1845" spans="1:14" ht="42.75" x14ac:dyDescent="0.4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</row>
    <row r="1846" spans="1:14" ht="42.75" x14ac:dyDescent="0.4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</row>
    <row r="1847" spans="1:14" ht="85.5" x14ac:dyDescent="0.4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</row>
    <row r="1848" spans="1:14" ht="42.75" x14ac:dyDescent="0.4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</row>
    <row r="1849" spans="1:14" ht="42.75" x14ac:dyDescent="0.4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</row>
    <row r="1850" spans="1:14" ht="42.75" x14ac:dyDescent="0.4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</row>
    <row r="1851" spans="1:14" ht="28.5" x14ac:dyDescent="0.4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</row>
    <row r="1852" spans="1:14" ht="42.75" x14ac:dyDescent="0.4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</row>
    <row r="1853" spans="1:14" ht="42.75" x14ac:dyDescent="0.4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</row>
    <row r="1854" spans="1:14" ht="42.75" x14ac:dyDescent="0.4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</row>
    <row r="1855" spans="1:14" ht="42.75" x14ac:dyDescent="0.4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</row>
    <row r="1856" spans="1:14" ht="42.75" x14ac:dyDescent="0.4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</row>
    <row r="1857" spans="1:14" ht="42.75" x14ac:dyDescent="0.4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</row>
    <row r="1858" spans="1:14" ht="42.75" x14ac:dyDescent="0.4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</row>
    <row r="1859" spans="1:14" ht="42.75" x14ac:dyDescent="0.4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</row>
    <row r="1860" spans="1:14" ht="42.75" x14ac:dyDescent="0.4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</row>
    <row r="1861" spans="1:14" ht="28.5" x14ac:dyDescent="0.4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</row>
    <row r="1862" spans="1:14" ht="42.75" x14ac:dyDescent="0.4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</row>
    <row r="1863" spans="1:14" ht="42.75" x14ac:dyDescent="0.4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</row>
    <row r="1864" spans="1:14" ht="42.75" x14ac:dyDescent="0.4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</row>
    <row r="1865" spans="1:14" ht="42.75" x14ac:dyDescent="0.4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</row>
    <row r="1866" spans="1:14" ht="42.75" x14ac:dyDescent="0.4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</row>
    <row r="1867" spans="1:14" ht="42.75" x14ac:dyDescent="0.4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</row>
    <row r="1868" spans="1:14" ht="42.75" x14ac:dyDescent="0.4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</row>
    <row r="1869" spans="1:14" ht="42.75" x14ac:dyDescent="0.4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</row>
    <row r="1870" spans="1:14" ht="42.75" x14ac:dyDescent="0.4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</row>
    <row r="1871" spans="1:14" ht="42.75" x14ac:dyDescent="0.4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</row>
    <row r="1872" spans="1:14" ht="42.75" x14ac:dyDescent="0.4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</row>
    <row r="1873" spans="1:14" ht="42.75" x14ac:dyDescent="0.4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</row>
    <row r="1874" spans="1:14" ht="42.75" x14ac:dyDescent="0.4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</row>
    <row r="1875" spans="1:14" ht="42.75" x14ac:dyDescent="0.4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</row>
    <row r="1876" spans="1:14" ht="57" x14ac:dyDescent="0.4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</row>
    <row r="1877" spans="1:14" ht="28.5" x14ac:dyDescent="0.4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</row>
    <row r="1878" spans="1:14" ht="42.75" x14ac:dyDescent="0.4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</row>
    <row r="1879" spans="1:14" ht="28.5" x14ac:dyDescent="0.4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</row>
    <row r="1880" spans="1:14" ht="42.75" x14ac:dyDescent="0.4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</row>
    <row r="1881" spans="1:14" ht="42.75" x14ac:dyDescent="0.4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</row>
    <row r="1882" spans="1:14" ht="28.5" x14ac:dyDescent="0.4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</row>
    <row r="1883" spans="1:14" ht="42.75" x14ac:dyDescent="0.4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</row>
    <row r="1884" spans="1:14" ht="42.75" x14ac:dyDescent="0.4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</row>
    <row r="1885" spans="1:14" ht="42.75" x14ac:dyDescent="0.4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</row>
    <row r="1886" spans="1:14" ht="42.75" x14ac:dyDescent="0.4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</row>
    <row r="1887" spans="1:14" ht="42.75" x14ac:dyDescent="0.4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</row>
    <row r="1888" spans="1:14" ht="42.75" x14ac:dyDescent="0.4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</row>
    <row r="1889" spans="1:14" ht="42.75" x14ac:dyDescent="0.4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</row>
    <row r="1890" spans="1:14" ht="42.75" x14ac:dyDescent="0.4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</row>
    <row r="1891" spans="1:14" ht="42.75" x14ac:dyDescent="0.4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</row>
    <row r="1892" spans="1:14" ht="42.75" x14ac:dyDescent="0.4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</row>
    <row r="1893" spans="1:14" ht="57" x14ac:dyDescent="0.4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</row>
    <row r="1894" spans="1:14" ht="42.75" x14ac:dyDescent="0.4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</row>
    <row r="1895" spans="1:14" ht="42.75" x14ac:dyDescent="0.4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</row>
    <row r="1896" spans="1:14" ht="28.5" x14ac:dyDescent="0.4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</row>
    <row r="1897" spans="1:14" ht="57" x14ac:dyDescent="0.4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</row>
    <row r="1898" spans="1:14" ht="42.75" x14ac:dyDescent="0.4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</row>
    <row r="1899" spans="1:14" ht="42.75" x14ac:dyDescent="0.4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</row>
    <row r="1900" spans="1:14" ht="42.75" x14ac:dyDescent="0.4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</row>
    <row r="1901" spans="1:14" ht="42.75" x14ac:dyDescent="0.4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</row>
    <row r="1902" spans="1:14" ht="42.75" x14ac:dyDescent="0.4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</row>
    <row r="1903" spans="1:14" ht="42.75" x14ac:dyDescent="0.4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</row>
    <row r="1904" spans="1:14" ht="42.75" x14ac:dyDescent="0.4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</row>
    <row r="1905" spans="1:14" ht="42.75" x14ac:dyDescent="0.4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</row>
    <row r="1906" spans="1:14" ht="42.75" x14ac:dyDescent="0.4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</row>
    <row r="1907" spans="1:14" ht="57" x14ac:dyDescent="0.4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</row>
    <row r="1908" spans="1:14" ht="42.75" x14ac:dyDescent="0.4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</row>
    <row r="1909" spans="1:14" ht="42.75" x14ac:dyDescent="0.4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</row>
    <row r="1910" spans="1:14" ht="42.75" x14ac:dyDescent="0.4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</row>
    <row r="1911" spans="1:14" ht="42.75" x14ac:dyDescent="0.4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</row>
    <row r="1912" spans="1:14" ht="42.75" x14ac:dyDescent="0.4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</row>
    <row r="1913" spans="1:14" ht="42.75" x14ac:dyDescent="0.4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</row>
    <row r="1914" spans="1:14" ht="42.75" x14ac:dyDescent="0.4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</row>
    <row r="1915" spans="1:14" ht="28.5" x14ac:dyDescent="0.4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</row>
    <row r="1916" spans="1:14" ht="42.75" x14ac:dyDescent="0.4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</row>
    <row r="1917" spans="1:14" ht="42.75" x14ac:dyDescent="0.4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</row>
    <row r="1918" spans="1:14" ht="28.5" x14ac:dyDescent="0.4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</row>
    <row r="1919" spans="1:14" ht="28.5" x14ac:dyDescent="0.4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</row>
    <row r="1920" spans="1:14" ht="42.75" x14ac:dyDescent="0.4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</row>
    <row r="1921" spans="1:14" ht="42.75" x14ac:dyDescent="0.4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</row>
    <row r="1922" spans="1:14" ht="42.75" x14ac:dyDescent="0.4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</row>
    <row r="1923" spans="1:14" ht="28.5" x14ac:dyDescent="0.4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</row>
    <row r="1924" spans="1:14" ht="42.75" x14ac:dyDescent="0.4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</row>
    <row r="1925" spans="1:14" ht="42.75" x14ac:dyDescent="0.4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</row>
    <row r="1926" spans="1:14" ht="57" x14ac:dyDescent="0.4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</row>
    <row r="1927" spans="1:14" ht="28.5" x14ac:dyDescent="0.4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</row>
    <row r="1928" spans="1:14" ht="57" x14ac:dyDescent="0.4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</row>
    <row r="1929" spans="1:14" x14ac:dyDescent="0.4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</row>
    <row r="1930" spans="1:14" ht="28.5" x14ac:dyDescent="0.4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</row>
    <row r="1931" spans="1:14" ht="42.75" x14ac:dyDescent="0.4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</row>
    <row r="1932" spans="1:14" ht="28.5" x14ac:dyDescent="0.4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</row>
    <row r="1933" spans="1:14" ht="42.75" x14ac:dyDescent="0.4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</row>
    <row r="1934" spans="1:14" ht="42.75" x14ac:dyDescent="0.4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</row>
    <row r="1935" spans="1:14" ht="42.75" x14ac:dyDescent="0.4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</row>
    <row r="1936" spans="1:14" ht="42.75" x14ac:dyDescent="0.4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</row>
    <row r="1937" spans="1:14" ht="42.75" x14ac:dyDescent="0.4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</row>
    <row r="1938" spans="1:14" ht="42.75" x14ac:dyDescent="0.4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</row>
    <row r="1939" spans="1:14" ht="42.75" x14ac:dyDescent="0.4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</row>
    <row r="1940" spans="1:14" ht="42.75" x14ac:dyDescent="0.4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</row>
    <row r="1941" spans="1:14" ht="42.75" x14ac:dyDescent="0.4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</row>
    <row r="1942" spans="1:14" ht="42.75" x14ac:dyDescent="0.4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</row>
    <row r="1943" spans="1:14" ht="42.75" x14ac:dyDescent="0.4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</row>
    <row r="1944" spans="1:14" ht="42.75" x14ac:dyDescent="0.4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</row>
    <row r="1945" spans="1:14" ht="42.75" x14ac:dyDescent="0.4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</row>
    <row r="1946" spans="1:14" ht="42.75" x14ac:dyDescent="0.4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</row>
    <row r="1947" spans="1:14" ht="42.75" x14ac:dyDescent="0.4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</row>
    <row r="1948" spans="1:14" ht="42.75" x14ac:dyDescent="0.4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</row>
    <row r="1949" spans="1:14" ht="57" x14ac:dyDescent="0.4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</row>
    <row r="1950" spans="1:14" ht="28.5" x14ac:dyDescent="0.4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</row>
    <row r="1951" spans="1:14" ht="42.75" x14ac:dyDescent="0.4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</row>
    <row r="1952" spans="1:14" ht="42.75" x14ac:dyDescent="0.4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</row>
    <row r="1953" spans="1:14" ht="42.75" x14ac:dyDescent="0.4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</row>
    <row r="1954" spans="1:14" ht="42.75" x14ac:dyDescent="0.4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</row>
    <row r="1955" spans="1:14" ht="42.75" x14ac:dyDescent="0.4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</row>
    <row r="1956" spans="1:14" ht="28.5" x14ac:dyDescent="0.4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</row>
    <row r="1957" spans="1:14" ht="42.75" x14ac:dyDescent="0.4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</row>
    <row r="1958" spans="1:14" ht="42.75" x14ac:dyDescent="0.4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</row>
    <row r="1959" spans="1:14" ht="28.5" x14ac:dyDescent="0.4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</row>
    <row r="1960" spans="1:14" ht="42.75" x14ac:dyDescent="0.4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</row>
    <row r="1961" spans="1:14" ht="42.75" x14ac:dyDescent="0.4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</row>
    <row r="1962" spans="1:14" ht="42.75" x14ac:dyDescent="0.4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</row>
    <row r="1963" spans="1:14" ht="42.75" x14ac:dyDescent="0.4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</row>
    <row r="1964" spans="1:14" ht="42.75" x14ac:dyDescent="0.4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</row>
    <row r="1965" spans="1:14" ht="42.75" x14ac:dyDescent="0.4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</row>
    <row r="1966" spans="1:14" ht="42.75" x14ac:dyDescent="0.4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</row>
    <row r="1967" spans="1:14" ht="42.75" x14ac:dyDescent="0.4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</row>
    <row r="1968" spans="1:14" ht="42.75" x14ac:dyDescent="0.4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</row>
    <row r="1969" spans="1:14" ht="42.75" x14ac:dyDescent="0.4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</row>
    <row r="1970" spans="1:14" ht="28.5" x14ac:dyDescent="0.4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</row>
    <row r="1971" spans="1:14" ht="42.75" x14ac:dyDescent="0.4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</row>
    <row r="1972" spans="1:14" ht="42.75" x14ac:dyDescent="0.4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</row>
    <row r="1973" spans="1:14" ht="42.75" x14ac:dyDescent="0.4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</row>
    <row r="1974" spans="1:14" ht="42.75" x14ac:dyDescent="0.4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</row>
    <row r="1975" spans="1:14" ht="42.75" x14ac:dyDescent="0.4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</row>
    <row r="1976" spans="1:14" ht="42.75" x14ac:dyDescent="0.4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</row>
    <row r="1977" spans="1:14" ht="28.5" x14ac:dyDescent="0.4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</row>
    <row r="1978" spans="1:14" ht="28.5" x14ac:dyDescent="0.4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</row>
    <row r="1979" spans="1:14" ht="42.75" x14ac:dyDescent="0.4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</row>
    <row r="1980" spans="1:14" ht="42.75" x14ac:dyDescent="0.4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</row>
    <row r="1981" spans="1:14" ht="42.75" x14ac:dyDescent="0.4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</row>
    <row r="1982" spans="1:14" ht="28.5" x14ac:dyDescent="0.4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</row>
    <row r="1983" spans="1:14" ht="42.75" x14ac:dyDescent="0.4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</row>
    <row r="1984" spans="1:14" ht="42.75" x14ac:dyDescent="0.4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</row>
    <row r="1985" spans="1:14" ht="42.75" x14ac:dyDescent="0.4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</row>
    <row r="1986" spans="1:14" ht="57" x14ac:dyDescent="0.4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</row>
    <row r="1987" spans="1:14" ht="42.75" x14ac:dyDescent="0.4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</row>
    <row r="1988" spans="1:14" ht="42.75" x14ac:dyDescent="0.4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</row>
    <row r="1989" spans="1:14" ht="28.5" x14ac:dyDescent="0.4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</row>
    <row r="1990" spans="1:14" x14ac:dyDescent="0.4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</row>
    <row r="1991" spans="1:14" ht="42.75" x14ac:dyDescent="0.4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</row>
    <row r="1992" spans="1:14" ht="42.75" x14ac:dyDescent="0.4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</row>
    <row r="1993" spans="1:14" ht="28.5" x14ac:dyDescent="0.4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</row>
    <row r="1994" spans="1:14" ht="28.5" x14ac:dyDescent="0.4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</row>
    <row r="1995" spans="1:14" ht="42.75" x14ac:dyDescent="0.4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</row>
    <row r="1996" spans="1:14" ht="57" x14ac:dyDescent="0.4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</row>
    <row r="1997" spans="1:14" ht="42.75" x14ac:dyDescent="0.4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</row>
    <row r="1998" spans="1:14" ht="42.75" x14ac:dyDescent="0.4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</row>
    <row r="1999" spans="1:14" ht="42.75" x14ac:dyDescent="0.4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</row>
    <row r="2000" spans="1:14" ht="42.75" x14ac:dyDescent="0.4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</row>
    <row r="2001" spans="1:14" ht="42.75" x14ac:dyDescent="0.4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</row>
    <row r="2002" spans="1:14" ht="42.75" x14ac:dyDescent="0.4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</row>
    <row r="2003" spans="1:14" ht="28.5" x14ac:dyDescent="0.4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</row>
    <row r="2004" spans="1:14" ht="42.75" x14ac:dyDescent="0.4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</row>
    <row r="2005" spans="1:14" ht="57" x14ac:dyDescent="0.4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</row>
    <row r="2006" spans="1:14" ht="42.75" x14ac:dyDescent="0.4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</row>
    <row r="2007" spans="1:14" ht="42.75" x14ac:dyDescent="0.4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</row>
    <row r="2008" spans="1:14" ht="57" x14ac:dyDescent="0.4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</row>
    <row r="2009" spans="1:14" ht="57" x14ac:dyDescent="0.4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</row>
    <row r="2010" spans="1:14" ht="42.75" x14ac:dyDescent="0.4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</row>
    <row r="2011" spans="1:14" ht="42.75" x14ac:dyDescent="0.4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</row>
    <row r="2012" spans="1:14" ht="28.5" x14ac:dyDescent="0.4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</row>
    <row r="2013" spans="1:14" ht="42.75" x14ac:dyDescent="0.4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</row>
    <row r="2014" spans="1:14" ht="42.75" x14ac:dyDescent="0.4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</row>
    <row r="2015" spans="1:14" ht="42.75" x14ac:dyDescent="0.4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</row>
    <row r="2016" spans="1:14" ht="42.75" x14ac:dyDescent="0.4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</row>
    <row r="2017" spans="1:14" ht="42.75" x14ac:dyDescent="0.4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</row>
    <row r="2018" spans="1:14" ht="28.5" x14ac:dyDescent="0.4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</row>
    <row r="2019" spans="1:14" ht="42.75" x14ac:dyDescent="0.4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</row>
    <row r="2020" spans="1:14" ht="42.75" x14ac:dyDescent="0.4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</row>
    <row r="2021" spans="1:14" ht="42.75" x14ac:dyDescent="0.4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</row>
    <row r="2022" spans="1:14" ht="42.75" x14ac:dyDescent="0.4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</row>
    <row r="2023" spans="1:14" ht="42.75" x14ac:dyDescent="0.4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</row>
    <row r="2024" spans="1:14" ht="42.75" x14ac:dyDescent="0.4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</row>
    <row r="2025" spans="1:14" ht="42.75" x14ac:dyDescent="0.4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</row>
    <row r="2026" spans="1:14" ht="42.75" x14ac:dyDescent="0.4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</row>
    <row r="2027" spans="1:14" ht="42.75" x14ac:dyDescent="0.4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</row>
    <row r="2028" spans="1:14" ht="28.5" x14ac:dyDescent="0.4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</row>
    <row r="2029" spans="1:14" ht="42.75" x14ac:dyDescent="0.4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</row>
    <row r="2030" spans="1:14" ht="28.5" x14ac:dyDescent="0.4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</row>
    <row r="2031" spans="1:14" ht="42.75" x14ac:dyDescent="0.4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</row>
    <row r="2032" spans="1:14" ht="42.75" x14ac:dyDescent="0.4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</row>
    <row r="2033" spans="1:14" ht="28.5" x14ac:dyDescent="0.4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</row>
    <row r="2034" spans="1:14" ht="42.75" x14ac:dyDescent="0.4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</row>
    <row r="2035" spans="1:14" ht="42.75" x14ac:dyDescent="0.4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</row>
    <row r="2036" spans="1:14" ht="42.75" x14ac:dyDescent="0.4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</row>
    <row r="2037" spans="1:14" ht="42.75" x14ac:dyDescent="0.4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</row>
    <row r="2038" spans="1:14" ht="42.75" x14ac:dyDescent="0.4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</row>
    <row r="2039" spans="1:14" ht="42.75" x14ac:dyDescent="0.4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</row>
    <row r="2040" spans="1:14" ht="42.75" x14ac:dyDescent="0.4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</row>
    <row r="2041" spans="1:14" ht="28.5" x14ac:dyDescent="0.4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</row>
    <row r="2042" spans="1:14" ht="28.5" x14ac:dyDescent="0.4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</row>
    <row r="2043" spans="1:14" ht="42.75" x14ac:dyDescent="0.4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</row>
    <row r="2044" spans="1:14" ht="42.75" x14ac:dyDescent="0.4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</row>
    <row r="2045" spans="1:14" ht="42.75" x14ac:dyDescent="0.4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</row>
    <row r="2046" spans="1:14" ht="42.75" x14ac:dyDescent="0.4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</row>
    <row r="2047" spans="1:14" ht="42.75" x14ac:dyDescent="0.4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</row>
    <row r="2048" spans="1:14" ht="42.75" x14ac:dyDescent="0.4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</row>
    <row r="2049" spans="1:14" ht="42.75" x14ac:dyDescent="0.4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</row>
    <row r="2050" spans="1:14" ht="42.75" x14ac:dyDescent="0.4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</row>
    <row r="2051" spans="1:14" x14ac:dyDescent="0.4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</row>
    <row r="2052" spans="1:14" ht="42.75" x14ac:dyDescent="0.4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</row>
    <row r="2053" spans="1:14" ht="42.75" x14ac:dyDescent="0.4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</row>
    <row r="2054" spans="1:14" ht="42.75" x14ac:dyDescent="0.4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</row>
    <row r="2055" spans="1:14" ht="42.75" x14ac:dyDescent="0.4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</row>
    <row r="2056" spans="1:14" ht="42.75" x14ac:dyDescent="0.4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</row>
    <row r="2057" spans="1:14" ht="42.75" x14ac:dyDescent="0.4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</row>
    <row r="2058" spans="1:14" ht="42.75" x14ac:dyDescent="0.4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</row>
    <row r="2059" spans="1:14" ht="42.75" x14ac:dyDescent="0.4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</row>
    <row r="2060" spans="1:14" ht="28.5" x14ac:dyDescent="0.4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</row>
    <row r="2061" spans="1:14" ht="42.75" x14ac:dyDescent="0.4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</row>
    <row r="2062" spans="1:14" ht="42.75" x14ac:dyDescent="0.4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</row>
    <row r="2063" spans="1:14" ht="42.75" x14ac:dyDescent="0.4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</row>
    <row r="2064" spans="1:14" ht="42.75" x14ac:dyDescent="0.4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</row>
    <row r="2065" spans="1:14" ht="28.5" x14ac:dyDescent="0.4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</row>
    <row r="2066" spans="1:14" ht="42.75" x14ac:dyDescent="0.4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</row>
    <row r="2067" spans="1:14" ht="42.75" x14ac:dyDescent="0.4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</row>
    <row r="2068" spans="1:14" ht="42.75" x14ac:dyDescent="0.4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</row>
    <row r="2069" spans="1:14" ht="42.75" x14ac:dyDescent="0.4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</row>
    <row r="2070" spans="1:14" ht="42.75" x14ac:dyDescent="0.4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</row>
    <row r="2071" spans="1:14" ht="42.75" x14ac:dyDescent="0.4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</row>
    <row r="2072" spans="1:14" ht="42.75" x14ac:dyDescent="0.4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</row>
    <row r="2073" spans="1:14" ht="42.75" x14ac:dyDescent="0.4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</row>
    <row r="2074" spans="1:14" ht="42.75" x14ac:dyDescent="0.4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</row>
    <row r="2075" spans="1:14" ht="42.75" x14ac:dyDescent="0.4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</row>
    <row r="2076" spans="1:14" ht="28.5" x14ac:dyDescent="0.4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</row>
    <row r="2077" spans="1:14" ht="42.75" x14ac:dyDescent="0.4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</row>
    <row r="2078" spans="1:14" ht="28.5" x14ac:dyDescent="0.4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</row>
    <row r="2079" spans="1:14" ht="42.75" x14ac:dyDescent="0.4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</row>
    <row r="2080" spans="1:14" ht="42.75" x14ac:dyDescent="0.4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</row>
    <row r="2081" spans="1:14" ht="42.75" x14ac:dyDescent="0.4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</row>
    <row r="2082" spans="1:14" ht="42.75" x14ac:dyDescent="0.4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</row>
    <row r="2083" spans="1:14" ht="42.75" x14ac:dyDescent="0.4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</row>
    <row r="2084" spans="1:14" ht="42.75" x14ac:dyDescent="0.4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</row>
    <row r="2085" spans="1:14" ht="42.75" x14ac:dyDescent="0.4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</row>
    <row r="2086" spans="1:14" ht="42.75" x14ac:dyDescent="0.4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</row>
    <row r="2087" spans="1:14" ht="42.75" x14ac:dyDescent="0.4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</row>
    <row r="2088" spans="1:14" ht="42.75" x14ac:dyDescent="0.4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</row>
    <row r="2089" spans="1:14" ht="42.75" x14ac:dyDescent="0.4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</row>
    <row r="2090" spans="1:14" ht="42.75" x14ac:dyDescent="0.4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</row>
    <row r="2091" spans="1:14" ht="28.5" x14ac:dyDescent="0.4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</row>
    <row r="2092" spans="1:14" ht="42.75" x14ac:dyDescent="0.4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</row>
    <row r="2093" spans="1:14" ht="42.75" x14ac:dyDescent="0.4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</row>
    <row r="2094" spans="1:14" ht="42.75" x14ac:dyDescent="0.4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</row>
    <row r="2095" spans="1:14" ht="42.75" x14ac:dyDescent="0.4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</row>
    <row r="2096" spans="1:14" ht="42.75" x14ac:dyDescent="0.4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</row>
    <row r="2097" spans="1:14" ht="42.75" x14ac:dyDescent="0.4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</row>
    <row r="2098" spans="1:14" ht="42.75" x14ac:dyDescent="0.4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</row>
    <row r="2099" spans="1:14" ht="42.75" x14ac:dyDescent="0.4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</row>
    <row r="2100" spans="1:14" ht="42.75" x14ac:dyDescent="0.4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</row>
    <row r="2101" spans="1:14" x14ac:dyDescent="0.4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</row>
    <row r="2102" spans="1:14" ht="42.75" x14ac:dyDescent="0.4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</row>
    <row r="2103" spans="1:14" ht="42.75" x14ac:dyDescent="0.4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</row>
    <row r="2104" spans="1:14" ht="42.75" x14ac:dyDescent="0.4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</row>
    <row r="2105" spans="1:14" ht="28.5" x14ac:dyDescent="0.4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</row>
    <row r="2106" spans="1:14" ht="42.75" x14ac:dyDescent="0.4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</row>
    <row r="2107" spans="1:14" ht="28.5" x14ac:dyDescent="0.4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</row>
    <row r="2108" spans="1:14" ht="42.75" x14ac:dyDescent="0.4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</row>
    <row r="2109" spans="1:14" ht="42.75" x14ac:dyDescent="0.4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</row>
    <row r="2110" spans="1:14" ht="42.75" x14ac:dyDescent="0.4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</row>
    <row r="2111" spans="1:14" ht="28.5" x14ac:dyDescent="0.4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</row>
    <row r="2112" spans="1:14" ht="28.5" x14ac:dyDescent="0.4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</row>
    <row r="2113" spans="1:14" ht="42.75" x14ac:dyDescent="0.4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</row>
    <row r="2114" spans="1:14" ht="42.75" x14ac:dyDescent="0.4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</row>
    <row r="2115" spans="1:14" ht="28.5" x14ac:dyDescent="0.4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</row>
    <row r="2116" spans="1:14" ht="42.75" x14ac:dyDescent="0.4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</row>
    <row r="2117" spans="1:14" ht="42.75" x14ac:dyDescent="0.4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</row>
    <row r="2118" spans="1:14" ht="42.75" x14ac:dyDescent="0.4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</row>
    <row r="2119" spans="1:14" ht="42.75" x14ac:dyDescent="0.4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</row>
    <row r="2120" spans="1:14" ht="28.5" x14ac:dyDescent="0.4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</row>
    <row r="2121" spans="1:14" ht="42.75" x14ac:dyDescent="0.4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</row>
    <row r="2122" spans="1:14" ht="42.75" x14ac:dyDescent="0.4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</row>
    <row r="2123" spans="1:14" ht="28.5" x14ac:dyDescent="0.4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</row>
    <row r="2124" spans="1:14" ht="42.75" x14ac:dyDescent="0.4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</row>
    <row r="2125" spans="1:14" ht="57" x14ac:dyDescent="0.4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</row>
    <row r="2126" spans="1:14" ht="42.75" x14ac:dyDescent="0.4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</row>
    <row r="2127" spans="1:14" ht="42.75" x14ac:dyDescent="0.4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</row>
    <row r="2128" spans="1:14" ht="42.75" x14ac:dyDescent="0.4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</row>
    <row r="2129" spans="1:14" ht="28.5" x14ac:dyDescent="0.4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</row>
    <row r="2130" spans="1:14" ht="42.75" x14ac:dyDescent="0.4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</row>
    <row r="2131" spans="1:14" ht="42.75" x14ac:dyDescent="0.4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</row>
    <row r="2132" spans="1:14" ht="28.5" x14ac:dyDescent="0.4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</row>
    <row r="2133" spans="1:14" ht="42.75" x14ac:dyDescent="0.4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</row>
    <row r="2134" spans="1:14" ht="42.75" x14ac:dyDescent="0.4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</row>
    <row r="2135" spans="1:14" ht="42.75" x14ac:dyDescent="0.4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</row>
    <row r="2136" spans="1:14" ht="42.75" x14ac:dyDescent="0.4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</row>
    <row r="2137" spans="1:14" ht="42.75" x14ac:dyDescent="0.4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</row>
    <row r="2138" spans="1:14" ht="42.75" x14ac:dyDescent="0.4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</row>
    <row r="2139" spans="1:14" ht="42.75" x14ac:dyDescent="0.4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</row>
    <row r="2140" spans="1:14" ht="28.5" x14ac:dyDescent="0.4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</row>
    <row r="2141" spans="1:14" ht="42.75" x14ac:dyDescent="0.4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</row>
    <row r="2142" spans="1:14" ht="42.75" x14ac:dyDescent="0.4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</row>
    <row r="2143" spans="1:14" ht="42.75" x14ac:dyDescent="0.4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</row>
    <row r="2144" spans="1:14" ht="42.75" x14ac:dyDescent="0.4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</row>
    <row r="2145" spans="1:14" ht="42.75" x14ac:dyDescent="0.4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</row>
    <row r="2146" spans="1:14" ht="28.5" x14ac:dyDescent="0.4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</row>
    <row r="2147" spans="1:14" ht="42.75" x14ac:dyDescent="0.4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</row>
    <row r="2148" spans="1:14" ht="42.75" x14ac:dyDescent="0.4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</row>
    <row r="2149" spans="1:14" x14ac:dyDescent="0.4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</row>
    <row r="2150" spans="1:14" ht="42.75" x14ac:dyDescent="0.4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</row>
    <row r="2151" spans="1:14" ht="57" x14ac:dyDescent="0.4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</row>
    <row r="2152" spans="1:14" x14ac:dyDescent="0.4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</row>
    <row r="2153" spans="1:14" ht="42.75" x14ac:dyDescent="0.4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</row>
    <row r="2154" spans="1:14" ht="42.75" x14ac:dyDescent="0.4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</row>
    <row r="2155" spans="1:14" ht="42.75" x14ac:dyDescent="0.4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</row>
    <row r="2156" spans="1:14" ht="28.5" x14ac:dyDescent="0.4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</row>
    <row r="2157" spans="1:14" ht="42.75" x14ac:dyDescent="0.4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</row>
    <row r="2158" spans="1:14" ht="42.75" x14ac:dyDescent="0.4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</row>
    <row r="2159" spans="1:14" ht="28.5" x14ac:dyDescent="0.4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</row>
    <row r="2160" spans="1:14" ht="42.75" x14ac:dyDescent="0.4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</row>
    <row r="2161" spans="1:14" ht="57" x14ac:dyDescent="0.4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</row>
    <row r="2162" spans="1:14" ht="42.75" x14ac:dyDescent="0.4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</row>
    <row r="2163" spans="1:14" ht="28.5" x14ac:dyDescent="0.4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</row>
    <row r="2164" spans="1:14" ht="42.75" x14ac:dyDescent="0.4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</row>
    <row r="2165" spans="1:14" ht="42.75" x14ac:dyDescent="0.4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</row>
    <row r="2166" spans="1:14" ht="28.5" x14ac:dyDescent="0.4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</row>
    <row r="2167" spans="1:14" ht="42.75" x14ac:dyDescent="0.4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</row>
    <row r="2168" spans="1:14" ht="57" x14ac:dyDescent="0.4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</row>
    <row r="2169" spans="1:14" ht="28.5" x14ac:dyDescent="0.4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</row>
    <row r="2170" spans="1:14" ht="28.5" x14ac:dyDescent="0.4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</row>
    <row r="2171" spans="1:14" ht="42.75" x14ac:dyDescent="0.4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</row>
    <row r="2172" spans="1:14" ht="42.75" x14ac:dyDescent="0.4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</row>
    <row r="2173" spans="1:14" ht="42.75" x14ac:dyDescent="0.4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</row>
    <row r="2174" spans="1:14" ht="42.75" x14ac:dyDescent="0.4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</row>
    <row r="2175" spans="1:14" ht="42.75" x14ac:dyDescent="0.4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</row>
    <row r="2176" spans="1:14" ht="42.75" x14ac:dyDescent="0.4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</row>
    <row r="2177" spans="1:14" ht="42.75" x14ac:dyDescent="0.4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</row>
    <row r="2178" spans="1:14" ht="42.75" x14ac:dyDescent="0.4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</row>
    <row r="2179" spans="1:14" ht="57" x14ac:dyDescent="0.4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</row>
    <row r="2180" spans="1:14" ht="42.75" x14ac:dyDescent="0.4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</row>
    <row r="2181" spans="1:14" ht="42.75" x14ac:dyDescent="0.4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</row>
    <row r="2182" spans="1:14" ht="28.5" x14ac:dyDescent="0.4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</row>
    <row r="2183" spans="1:14" ht="42.75" x14ac:dyDescent="0.4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</row>
    <row r="2184" spans="1:14" ht="42.75" x14ac:dyDescent="0.4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</row>
    <row r="2185" spans="1:14" ht="42.75" x14ac:dyDescent="0.4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</row>
    <row r="2186" spans="1:14" ht="42.75" x14ac:dyDescent="0.4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</row>
    <row r="2187" spans="1:14" ht="42.75" x14ac:dyDescent="0.4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</row>
    <row r="2188" spans="1:14" ht="42.75" x14ac:dyDescent="0.4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</row>
    <row r="2189" spans="1:14" ht="42.75" x14ac:dyDescent="0.4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</row>
    <row r="2190" spans="1:14" ht="42.75" x14ac:dyDescent="0.4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</row>
    <row r="2191" spans="1:14" ht="42.75" x14ac:dyDescent="0.4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</row>
    <row r="2192" spans="1:14" ht="42.75" x14ac:dyDescent="0.4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</row>
    <row r="2193" spans="1:14" ht="42.75" x14ac:dyDescent="0.4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</row>
    <row r="2194" spans="1:14" ht="42.75" x14ac:dyDescent="0.4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</row>
    <row r="2195" spans="1:14" ht="42.75" x14ac:dyDescent="0.4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</row>
    <row r="2196" spans="1:14" ht="42.75" x14ac:dyDescent="0.4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</row>
    <row r="2197" spans="1:14" ht="28.5" x14ac:dyDescent="0.4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</row>
    <row r="2198" spans="1:14" ht="28.5" x14ac:dyDescent="0.4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</row>
    <row r="2199" spans="1:14" ht="42.75" x14ac:dyDescent="0.4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</row>
    <row r="2200" spans="1:14" ht="42.75" x14ac:dyDescent="0.4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</row>
    <row r="2201" spans="1:14" ht="28.5" x14ac:dyDescent="0.4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</row>
    <row r="2202" spans="1:14" ht="42.75" x14ac:dyDescent="0.4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</row>
    <row r="2203" spans="1:14" ht="42.75" x14ac:dyDescent="0.4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</row>
    <row r="2204" spans="1:14" ht="28.5" x14ac:dyDescent="0.4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</row>
    <row r="2205" spans="1:14" ht="42.75" x14ac:dyDescent="0.4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</row>
    <row r="2206" spans="1:14" ht="42.75" x14ac:dyDescent="0.4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</row>
    <row r="2207" spans="1:14" ht="42.75" x14ac:dyDescent="0.4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</row>
    <row r="2208" spans="1:14" ht="42.75" x14ac:dyDescent="0.4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</row>
    <row r="2209" spans="1:14" ht="42.75" x14ac:dyDescent="0.4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</row>
    <row r="2210" spans="1:14" ht="42.75" x14ac:dyDescent="0.4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</row>
    <row r="2211" spans="1:14" ht="28.5" x14ac:dyDescent="0.4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</row>
    <row r="2212" spans="1:14" ht="42.75" x14ac:dyDescent="0.4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</row>
    <row r="2213" spans="1:14" ht="42.75" x14ac:dyDescent="0.4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</row>
    <row r="2214" spans="1:14" ht="42.75" x14ac:dyDescent="0.4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</row>
    <row r="2215" spans="1:14" ht="57" x14ac:dyDescent="0.4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</row>
    <row r="2216" spans="1:14" ht="42.75" x14ac:dyDescent="0.4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</row>
    <row r="2217" spans="1:14" ht="28.5" x14ac:dyDescent="0.4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</row>
    <row r="2218" spans="1:14" ht="42.75" x14ac:dyDescent="0.4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</row>
    <row r="2219" spans="1:14" ht="42.75" x14ac:dyDescent="0.4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</row>
    <row r="2220" spans="1:14" ht="42.75" x14ac:dyDescent="0.4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</row>
    <row r="2221" spans="1:14" ht="42.75" x14ac:dyDescent="0.4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</row>
    <row r="2222" spans="1:14" ht="42.75" x14ac:dyDescent="0.4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</row>
    <row r="2223" spans="1:14" ht="42.75" x14ac:dyDescent="0.4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</row>
    <row r="2224" spans="1:14" ht="42.75" x14ac:dyDescent="0.4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</row>
    <row r="2225" spans="1:14" ht="42.75" x14ac:dyDescent="0.4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</row>
    <row r="2226" spans="1:14" ht="42.75" x14ac:dyDescent="0.4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</row>
    <row r="2227" spans="1:14" ht="42.75" x14ac:dyDescent="0.4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</row>
    <row r="2228" spans="1:14" ht="42.75" x14ac:dyDescent="0.4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</row>
    <row r="2229" spans="1:14" ht="42.75" x14ac:dyDescent="0.4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</row>
    <row r="2230" spans="1:14" ht="42.75" x14ac:dyDescent="0.4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</row>
    <row r="2231" spans="1:14" ht="42.75" x14ac:dyDescent="0.4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</row>
    <row r="2232" spans="1:14" ht="42.75" x14ac:dyDescent="0.4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</row>
    <row r="2233" spans="1:14" ht="42.75" x14ac:dyDescent="0.4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</row>
    <row r="2234" spans="1:14" ht="42.75" x14ac:dyDescent="0.4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</row>
    <row r="2235" spans="1:14" ht="42.75" x14ac:dyDescent="0.4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</row>
    <row r="2236" spans="1:14" ht="42.75" x14ac:dyDescent="0.4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</row>
    <row r="2237" spans="1:14" ht="28.5" x14ac:dyDescent="0.4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</row>
    <row r="2238" spans="1:14" ht="42.75" x14ac:dyDescent="0.4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</row>
    <row r="2239" spans="1:14" ht="42.75" x14ac:dyDescent="0.4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</row>
    <row r="2240" spans="1:14" ht="28.5" x14ac:dyDescent="0.4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</row>
    <row r="2241" spans="1:14" ht="28.5" x14ac:dyDescent="0.4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</row>
    <row r="2242" spans="1:14" ht="42.75" x14ac:dyDescent="0.4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</row>
    <row r="2243" spans="1:14" ht="42.75" x14ac:dyDescent="0.4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</row>
    <row r="2244" spans="1:14" ht="28.5" x14ac:dyDescent="0.4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</row>
    <row r="2245" spans="1:14" ht="42.75" x14ac:dyDescent="0.4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</row>
    <row r="2246" spans="1:14" ht="42.75" x14ac:dyDescent="0.4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</row>
    <row r="2247" spans="1:14" ht="42.75" x14ac:dyDescent="0.4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</row>
    <row r="2248" spans="1:14" ht="42.75" x14ac:dyDescent="0.4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</row>
    <row r="2249" spans="1:14" ht="28.5" x14ac:dyDescent="0.4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</row>
    <row r="2250" spans="1:14" ht="42.75" x14ac:dyDescent="0.4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</row>
    <row r="2251" spans="1:14" ht="42.75" x14ac:dyDescent="0.4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</row>
    <row r="2252" spans="1:14" ht="42.75" x14ac:dyDescent="0.4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</row>
    <row r="2253" spans="1:14" ht="42.75" x14ac:dyDescent="0.4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</row>
    <row r="2254" spans="1:14" ht="42.75" x14ac:dyDescent="0.4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</row>
    <row r="2255" spans="1:14" ht="42.75" x14ac:dyDescent="0.4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</row>
    <row r="2256" spans="1:14" ht="28.5" x14ac:dyDescent="0.4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</row>
    <row r="2257" spans="1:14" ht="28.5" x14ac:dyDescent="0.4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</row>
    <row r="2258" spans="1:14" ht="42.75" x14ac:dyDescent="0.4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</row>
    <row r="2259" spans="1:14" ht="42.75" x14ac:dyDescent="0.4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</row>
    <row r="2260" spans="1:14" ht="28.5" x14ac:dyDescent="0.4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</row>
    <row r="2261" spans="1:14" ht="42.75" x14ac:dyDescent="0.4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</row>
    <row r="2262" spans="1:14" ht="42.75" x14ac:dyDescent="0.4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</row>
    <row r="2263" spans="1:14" ht="42.75" x14ac:dyDescent="0.4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</row>
    <row r="2264" spans="1:14" ht="28.5" x14ac:dyDescent="0.4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</row>
    <row r="2265" spans="1:14" ht="42.75" x14ac:dyDescent="0.4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</row>
    <row r="2266" spans="1:14" ht="42.75" x14ac:dyDescent="0.4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</row>
    <row r="2267" spans="1:14" ht="42.75" x14ac:dyDescent="0.4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</row>
    <row r="2268" spans="1:14" ht="42.75" x14ac:dyDescent="0.4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</row>
    <row r="2269" spans="1:14" ht="42.75" x14ac:dyDescent="0.4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</row>
    <row r="2270" spans="1:14" ht="42.75" x14ac:dyDescent="0.4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</row>
    <row r="2271" spans="1:14" ht="42.75" x14ac:dyDescent="0.4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</row>
    <row r="2272" spans="1:14" ht="42.75" x14ac:dyDescent="0.4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</row>
    <row r="2273" spans="1:14" ht="42.75" x14ac:dyDescent="0.4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</row>
    <row r="2274" spans="1:14" ht="42.75" x14ac:dyDescent="0.4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</row>
    <row r="2275" spans="1:14" ht="42.75" x14ac:dyDescent="0.4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</row>
    <row r="2276" spans="1:14" ht="57" x14ac:dyDescent="0.4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</row>
    <row r="2277" spans="1:14" ht="42.75" x14ac:dyDescent="0.4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</row>
    <row r="2278" spans="1:14" ht="42.75" x14ac:dyDescent="0.4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</row>
    <row r="2279" spans="1:14" ht="42.75" x14ac:dyDescent="0.4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</row>
    <row r="2280" spans="1:14" ht="28.5" x14ac:dyDescent="0.4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</row>
    <row r="2281" spans="1:14" ht="42.75" x14ac:dyDescent="0.4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</row>
    <row r="2282" spans="1:14" ht="57" x14ac:dyDescent="0.4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</row>
    <row r="2283" spans="1:14" ht="42.75" x14ac:dyDescent="0.4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</row>
    <row r="2284" spans="1:14" ht="28.5" x14ac:dyDescent="0.4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</row>
    <row r="2285" spans="1:14" ht="42.75" x14ac:dyDescent="0.4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</row>
    <row r="2286" spans="1:14" ht="28.5" x14ac:dyDescent="0.4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</row>
    <row r="2287" spans="1:14" ht="42.75" x14ac:dyDescent="0.4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</row>
    <row r="2288" spans="1:14" ht="42.75" x14ac:dyDescent="0.4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</row>
    <row r="2289" spans="1:14" ht="42.75" x14ac:dyDescent="0.4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</row>
    <row r="2290" spans="1:14" ht="42.75" x14ac:dyDescent="0.4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</row>
    <row r="2291" spans="1:14" ht="42.75" x14ac:dyDescent="0.4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</row>
    <row r="2292" spans="1:14" ht="42.75" x14ac:dyDescent="0.4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</row>
    <row r="2293" spans="1:14" ht="42.75" x14ac:dyDescent="0.4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</row>
    <row r="2294" spans="1:14" ht="42.75" x14ac:dyDescent="0.4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</row>
    <row r="2295" spans="1:14" ht="28.5" x14ac:dyDescent="0.4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</row>
    <row r="2296" spans="1:14" ht="42.75" x14ac:dyDescent="0.4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</row>
    <row r="2297" spans="1:14" ht="42.75" x14ac:dyDescent="0.4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</row>
    <row r="2298" spans="1:14" ht="42.75" x14ac:dyDescent="0.4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</row>
    <row r="2299" spans="1:14" ht="28.5" x14ac:dyDescent="0.4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</row>
    <row r="2300" spans="1:14" ht="42.75" x14ac:dyDescent="0.4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</row>
    <row r="2301" spans="1:14" ht="42.75" x14ac:dyDescent="0.4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</row>
    <row r="2302" spans="1:14" ht="42.75" x14ac:dyDescent="0.4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</row>
    <row r="2303" spans="1:14" ht="28.5" x14ac:dyDescent="0.4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</row>
    <row r="2304" spans="1:14" ht="42.75" x14ac:dyDescent="0.4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</row>
    <row r="2305" spans="1:14" ht="42.75" x14ac:dyDescent="0.4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</row>
    <row r="2306" spans="1:14" ht="42.75" x14ac:dyDescent="0.4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</row>
    <row r="2307" spans="1:14" ht="42.75" x14ac:dyDescent="0.4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</row>
    <row r="2308" spans="1:14" ht="42.75" x14ac:dyDescent="0.4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</row>
    <row r="2309" spans="1:14" ht="42.75" x14ac:dyDescent="0.4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</row>
    <row r="2310" spans="1:14" ht="42.75" x14ac:dyDescent="0.4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</row>
    <row r="2311" spans="1:14" ht="42.75" x14ac:dyDescent="0.4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</row>
    <row r="2312" spans="1:14" ht="42.75" x14ac:dyDescent="0.4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</row>
    <row r="2313" spans="1:14" ht="42.75" x14ac:dyDescent="0.4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</row>
    <row r="2314" spans="1:14" ht="42.75" x14ac:dyDescent="0.4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</row>
    <row r="2315" spans="1:14" ht="28.5" x14ac:dyDescent="0.4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</row>
    <row r="2316" spans="1:14" ht="42.75" x14ac:dyDescent="0.4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</row>
    <row r="2317" spans="1:14" ht="42.75" x14ac:dyDescent="0.4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</row>
    <row r="2318" spans="1:14" ht="57" x14ac:dyDescent="0.4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</row>
    <row r="2319" spans="1:14" ht="42.75" x14ac:dyDescent="0.4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</row>
    <row r="2320" spans="1:14" ht="57" x14ac:dyDescent="0.4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</row>
    <row r="2321" spans="1:14" ht="42.75" x14ac:dyDescent="0.4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</row>
    <row r="2322" spans="1:14" ht="42.75" x14ac:dyDescent="0.4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</row>
    <row r="2323" spans="1:14" ht="42.75" x14ac:dyDescent="0.4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</row>
    <row r="2324" spans="1:14" ht="42.75" x14ac:dyDescent="0.4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</row>
    <row r="2325" spans="1:14" ht="42.75" x14ac:dyDescent="0.4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</row>
    <row r="2326" spans="1:14" ht="28.5" x14ac:dyDescent="0.4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</row>
    <row r="2327" spans="1:14" ht="42.75" x14ac:dyDescent="0.4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</row>
    <row r="2328" spans="1:14" ht="42.75" x14ac:dyDescent="0.4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</row>
    <row r="2329" spans="1:14" ht="28.5" x14ac:dyDescent="0.4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</row>
    <row r="2330" spans="1:14" ht="57" x14ac:dyDescent="0.4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</row>
    <row r="2331" spans="1:14" ht="42.75" x14ac:dyDescent="0.4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</row>
    <row r="2332" spans="1:14" ht="42.75" x14ac:dyDescent="0.4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</row>
    <row r="2333" spans="1:14" ht="42.75" x14ac:dyDescent="0.4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</row>
    <row r="2334" spans="1:14" ht="42.75" x14ac:dyDescent="0.4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</row>
    <row r="2335" spans="1:14" ht="42.75" x14ac:dyDescent="0.4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</row>
    <row r="2336" spans="1:14" ht="42.75" x14ac:dyDescent="0.4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</row>
    <row r="2337" spans="1:14" ht="42.75" x14ac:dyDescent="0.4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</row>
    <row r="2338" spans="1:14" ht="42.75" x14ac:dyDescent="0.4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</row>
    <row r="2339" spans="1:14" ht="28.5" x14ac:dyDescent="0.4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</row>
    <row r="2340" spans="1:14" ht="42.75" x14ac:dyDescent="0.4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</row>
    <row r="2341" spans="1:14" ht="42.75" x14ac:dyDescent="0.4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</row>
    <row r="2342" spans="1:14" ht="42.75" x14ac:dyDescent="0.4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</row>
    <row r="2343" spans="1:14" ht="42.75" x14ac:dyDescent="0.4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</row>
    <row r="2344" spans="1:14" ht="42.75" x14ac:dyDescent="0.4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</row>
    <row r="2345" spans="1:14" ht="42.75" x14ac:dyDescent="0.4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</row>
    <row r="2346" spans="1:14" ht="42.75" x14ac:dyDescent="0.4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</row>
    <row r="2347" spans="1:14" ht="42.75" x14ac:dyDescent="0.4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</row>
    <row r="2348" spans="1:14" ht="42.75" x14ac:dyDescent="0.4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</row>
    <row r="2349" spans="1:14" ht="42.75" x14ac:dyDescent="0.4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</row>
    <row r="2350" spans="1:14" ht="42.75" x14ac:dyDescent="0.4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</row>
    <row r="2351" spans="1:14" ht="42.75" x14ac:dyDescent="0.4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</row>
    <row r="2352" spans="1:14" ht="42.75" x14ac:dyDescent="0.4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</row>
    <row r="2353" spans="1:14" ht="28.5" x14ac:dyDescent="0.4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</row>
    <row r="2354" spans="1:14" ht="42.75" x14ac:dyDescent="0.4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</row>
    <row r="2355" spans="1:14" ht="42.75" x14ac:dyDescent="0.4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</row>
    <row r="2356" spans="1:14" ht="42.75" x14ac:dyDescent="0.4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</row>
    <row r="2357" spans="1:14" ht="42.75" x14ac:dyDescent="0.4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</row>
    <row r="2358" spans="1:14" ht="28.5" x14ac:dyDescent="0.4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</row>
    <row r="2359" spans="1:14" ht="28.5" x14ac:dyDescent="0.4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</row>
    <row r="2360" spans="1:14" ht="42.75" x14ac:dyDescent="0.4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</row>
    <row r="2361" spans="1:14" ht="42.75" x14ac:dyDescent="0.4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</row>
    <row r="2362" spans="1:14" ht="42.75" x14ac:dyDescent="0.4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</row>
    <row r="2363" spans="1:14" ht="42.75" x14ac:dyDescent="0.4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</row>
    <row r="2364" spans="1:14" ht="42.75" x14ac:dyDescent="0.4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</row>
    <row r="2365" spans="1:14" ht="42.75" x14ac:dyDescent="0.4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</row>
    <row r="2366" spans="1:14" ht="28.5" x14ac:dyDescent="0.4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</row>
    <row r="2367" spans="1:14" ht="42.75" x14ac:dyDescent="0.4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</row>
    <row r="2368" spans="1:14" ht="42.75" x14ac:dyDescent="0.4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</row>
    <row r="2369" spans="1:14" ht="42.75" x14ac:dyDescent="0.4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</row>
    <row r="2370" spans="1:14" ht="42.75" x14ac:dyDescent="0.4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</row>
    <row r="2371" spans="1:14" ht="42.75" x14ac:dyDescent="0.4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</row>
    <row r="2372" spans="1:14" ht="42.75" x14ac:dyDescent="0.4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</row>
    <row r="2373" spans="1:14" ht="42.75" x14ac:dyDescent="0.4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</row>
    <row r="2374" spans="1:14" ht="42.75" x14ac:dyDescent="0.4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</row>
    <row r="2375" spans="1:14" ht="28.5" x14ac:dyDescent="0.4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</row>
    <row r="2376" spans="1:14" ht="42.75" x14ac:dyDescent="0.4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</row>
    <row r="2377" spans="1:14" ht="42.75" x14ac:dyDescent="0.4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</row>
    <row r="2378" spans="1:14" ht="42.75" x14ac:dyDescent="0.4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</row>
    <row r="2379" spans="1:14" ht="42.75" x14ac:dyDescent="0.4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</row>
    <row r="2380" spans="1:14" ht="28.5" x14ac:dyDescent="0.4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</row>
    <row r="2381" spans="1:14" ht="28.5" x14ac:dyDescent="0.4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</row>
    <row r="2382" spans="1:14" ht="42.75" x14ac:dyDescent="0.4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</row>
    <row r="2383" spans="1:14" ht="42.75" x14ac:dyDescent="0.4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</row>
    <row r="2384" spans="1:14" ht="57" x14ac:dyDescent="0.4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</row>
    <row r="2385" spans="1:14" ht="42.75" x14ac:dyDescent="0.4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</row>
    <row r="2386" spans="1:14" ht="42.75" x14ac:dyDescent="0.4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</row>
    <row r="2387" spans="1:14" ht="42.75" x14ac:dyDescent="0.4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</row>
    <row r="2388" spans="1:14" ht="42.75" x14ac:dyDescent="0.4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</row>
    <row r="2389" spans="1:14" ht="42.75" x14ac:dyDescent="0.4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</row>
    <row r="2390" spans="1:14" ht="42.75" x14ac:dyDescent="0.4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</row>
    <row r="2391" spans="1:14" ht="57" x14ac:dyDescent="0.4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</row>
    <row r="2392" spans="1:14" ht="42.75" x14ac:dyDescent="0.4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</row>
    <row r="2393" spans="1:14" ht="28.5" x14ac:dyDescent="0.4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</row>
    <row r="2394" spans="1:14" ht="42.75" x14ac:dyDescent="0.4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</row>
    <row r="2395" spans="1:14" ht="42.75" x14ac:dyDescent="0.4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</row>
    <row r="2396" spans="1:14" ht="42.75" x14ac:dyDescent="0.4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</row>
    <row r="2397" spans="1:14" ht="42.75" x14ac:dyDescent="0.4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</row>
    <row r="2398" spans="1:14" ht="42.75" x14ac:dyDescent="0.4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</row>
    <row r="2399" spans="1:14" ht="42.75" x14ac:dyDescent="0.4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</row>
    <row r="2400" spans="1:14" ht="42.75" x14ac:dyDescent="0.4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</row>
    <row r="2401" spans="1:14" ht="42.75" x14ac:dyDescent="0.4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</row>
    <row r="2402" spans="1:14" ht="42.75" x14ac:dyDescent="0.4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</row>
    <row r="2403" spans="1:14" ht="42.75" x14ac:dyDescent="0.4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</row>
    <row r="2404" spans="1:14" x14ac:dyDescent="0.4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</row>
    <row r="2405" spans="1:14" ht="42.75" x14ac:dyDescent="0.4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</row>
    <row r="2406" spans="1:14" ht="42.75" x14ac:dyDescent="0.4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</row>
    <row r="2407" spans="1:14" ht="42.75" x14ac:dyDescent="0.4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</row>
    <row r="2408" spans="1:14" ht="42.75" x14ac:dyDescent="0.4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</row>
    <row r="2409" spans="1:14" ht="57" x14ac:dyDescent="0.4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</row>
    <row r="2410" spans="1:14" ht="28.5" x14ac:dyDescent="0.4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</row>
    <row r="2411" spans="1:14" ht="28.5" x14ac:dyDescent="0.4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</row>
    <row r="2412" spans="1:14" ht="57" x14ac:dyDescent="0.4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</row>
    <row r="2413" spans="1:14" ht="42.75" x14ac:dyDescent="0.4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</row>
    <row r="2414" spans="1:14" ht="42.75" x14ac:dyDescent="0.4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</row>
    <row r="2415" spans="1:14" ht="42.75" x14ac:dyDescent="0.4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</row>
    <row r="2416" spans="1:14" ht="42.75" x14ac:dyDescent="0.4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</row>
    <row r="2417" spans="1:14" ht="42.75" x14ac:dyDescent="0.4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</row>
    <row r="2418" spans="1:14" ht="42.75" x14ac:dyDescent="0.4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</row>
    <row r="2419" spans="1:14" ht="42.75" x14ac:dyDescent="0.4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</row>
    <row r="2420" spans="1:14" x14ac:dyDescent="0.4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</row>
    <row r="2421" spans="1:14" ht="42.75" x14ac:dyDescent="0.4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</row>
    <row r="2422" spans="1:14" ht="42.75" x14ac:dyDescent="0.4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</row>
    <row r="2423" spans="1:14" ht="28.5" x14ac:dyDescent="0.4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</row>
    <row r="2424" spans="1:14" ht="28.5" x14ac:dyDescent="0.4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</row>
    <row r="2425" spans="1:14" ht="42.75" x14ac:dyDescent="0.4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</row>
    <row r="2426" spans="1:14" ht="28.5" x14ac:dyDescent="0.4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</row>
    <row r="2427" spans="1:14" ht="42.75" x14ac:dyDescent="0.4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</row>
    <row r="2428" spans="1:14" ht="42.75" x14ac:dyDescent="0.4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</row>
    <row r="2429" spans="1:14" ht="28.5" x14ac:dyDescent="0.4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</row>
    <row r="2430" spans="1:14" ht="28.5" x14ac:dyDescent="0.4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</row>
    <row r="2431" spans="1:14" ht="42.75" x14ac:dyDescent="0.4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</row>
    <row r="2432" spans="1:14" ht="42.75" x14ac:dyDescent="0.4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</row>
    <row r="2433" spans="1:14" ht="28.5" x14ac:dyDescent="0.4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</row>
    <row r="2434" spans="1:14" ht="42.75" x14ac:dyDescent="0.4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</row>
    <row r="2435" spans="1:14" ht="42.75" x14ac:dyDescent="0.4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</row>
    <row r="2436" spans="1:14" ht="42.75" x14ac:dyDescent="0.4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</row>
    <row r="2437" spans="1:14" ht="42.75" x14ac:dyDescent="0.4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</row>
    <row r="2438" spans="1:14" ht="42.75" x14ac:dyDescent="0.4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</row>
    <row r="2439" spans="1:14" ht="42.75" x14ac:dyDescent="0.4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</row>
    <row r="2440" spans="1:14" ht="42.75" x14ac:dyDescent="0.4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</row>
    <row r="2441" spans="1:14" ht="42.75" x14ac:dyDescent="0.4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</row>
    <row r="2442" spans="1:14" ht="28.5" x14ac:dyDescent="0.4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</row>
    <row r="2443" spans="1:14" ht="28.5" x14ac:dyDescent="0.4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</row>
    <row r="2444" spans="1:14" ht="28.5" x14ac:dyDescent="0.4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</row>
    <row r="2445" spans="1:14" ht="42.75" x14ac:dyDescent="0.4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</row>
    <row r="2446" spans="1:14" ht="42.75" x14ac:dyDescent="0.4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</row>
    <row r="2447" spans="1:14" ht="57" x14ac:dyDescent="0.4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</row>
    <row r="2448" spans="1:14" ht="42.75" x14ac:dyDescent="0.4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</row>
    <row r="2449" spans="1:14" ht="42.75" x14ac:dyDescent="0.4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</row>
    <row r="2450" spans="1:14" ht="42.75" x14ac:dyDescent="0.4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</row>
    <row r="2451" spans="1:14" ht="42.75" x14ac:dyDescent="0.4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</row>
    <row r="2452" spans="1:14" ht="42.75" x14ac:dyDescent="0.4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</row>
    <row r="2453" spans="1:14" ht="42.75" x14ac:dyDescent="0.4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</row>
    <row r="2454" spans="1:14" ht="42.75" x14ac:dyDescent="0.4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</row>
    <row r="2455" spans="1:14" ht="42.75" x14ac:dyDescent="0.4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</row>
    <row r="2456" spans="1:14" ht="42.75" x14ac:dyDescent="0.4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</row>
    <row r="2457" spans="1:14" ht="42.75" x14ac:dyDescent="0.4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</row>
    <row r="2458" spans="1:14" ht="42.75" x14ac:dyDescent="0.4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</row>
    <row r="2459" spans="1:14" ht="42.75" x14ac:dyDescent="0.4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</row>
    <row r="2460" spans="1:14" ht="42.75" x14ac:dyDescent="0.4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</row>
    <row r="2461" spans="1:14" ht="42.75" x14ac:dyDescent="0.4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</row>
    <row r="2462" spans="1:14" ht="42.75" x14ac:dyDescent="0.4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</row>
    <row r="2463" spans="1:14" ht="42.75" x14ac:dyDescent="0.4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</row>
    <row r="2464" spans="1:14" ht="42.75" x14ac:dyDescent="0.4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</row>
    <row r="2465" spans="1:14" x14ac:dyDescent="0.4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</row>
    <row r="2466" spans="1:14" ht="42.75" x14ac:dyDescent="0.4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</row>
    <row r="2467" spans="1:14" ht="28.5" x14ac:dyDescent="0.4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</row>
    <row r="2468" spans="1:14" ht="42.75" x14ac:dyDescent="0.4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</row>
    <row r="2469" spans="1:14" ht="42.75" x14ac:dyDescent="0.4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</row>
    <row r="2470" spans="1:14" ht="28.5" x14ac:dyDescent="0.4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</row>
    <row r="2471" spans="1:14" ht="42.75" x14ac:dyDescent="0.4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</row>
    <row r="2472" spans="1:14" ht="42.75" x14ac:dyDescent="0.4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</row>
    <row r="2473" spans="1:14" ht="42.75" x14ac:dyDescent="0.4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</row>
    <row r="2474" spans="1:14" ht="57" x14ac:dyDescent="0.4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</row>
    <row r="2475" spans="1:14" ht="42.75" x14ac:dyDescent="0.4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</row>
    <row r="2476" spans="1:14" ht="57" x14ac:dyDescent="0.4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</row>
    <row r="2477" spans="1:14" ht="28.5" x14ac:dyDescent="0.4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</row>
    <row r="2478" spans="1:14" ht="42.75" x14ac:dyDescent="0.4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</row>
    <row r="2479" spans="1:14" ht="28.5" x14ac:dyDescent="0.4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</row>
    <row r="2480" spans="1:14" ht="42.75" x14ac:dyDescent="0.4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</row>
    <row r="2481" spans="1:14" ht="28.5" x14ac:dyDescent="0.4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</row>
    <row r="2482" spans="1:14" ht="42.75" x14ac:dyDescent="0.4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</row>
    <row r="2483" spans="1:14" ht="42.75" x14ac:dyDescent="0.4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</row>
    <row r="2484" spans="1:14" ht="42.75" x14ac:dyDescent="0.4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</row>
    <row r="2485" spans="1:14" ht="28.5" x14ac:dyDescent="0.4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</row>
    <row r="2486" spans="1:14" ht="42.75" x14ac:dyDescent="0.4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</row>
    <row r="2487" spans="1:14" ht="42.75" x14ac:dyDescent="0.4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</row>
    <row r="2488" spans="1:14" ht="42.75" x14ac:dyDescent="0.4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</row>
    <row r="2489" spans="1:14" ht="42.75" x14ac:dyDescent="0.4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</row>
    <row r="2490" spans="1:14" ht="42.75" x14ac:dyDescent="0.4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</row>
    <row r="2491" spans="1:14" ht="42.75" x14ac:dyDescent="0.4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</row>
    <row r="2492" spans="1:14" ht="42.75" x14ac:dyDescent="0.4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</row>
    <row r="2493" spans="1:14" ht="42.75" x14ac:dyDescent="0.4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</row>
    <row r="2494" spans="1:14" ht="28.5" x14ac:dyDescent="0.4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</row>
    <row r="2495" spans="1:14" ht="42.75" x14ac:dyDescent="0.4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</row>
    <row r="2496" spans="1:14" ht="42.75" x14ac:dyDescent="0.4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</row>
    <row r="2497" spans="1:14" ht="42.75" x14ac:dyDescent="0.4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</row>
    <row r="2498" spans="1:14" ht="28.5" x14ac:dyDescent="0.4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</row>
    <row r="2499" spans="1:14" ht="42.75" x14ac:dyDescent="0.4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</row>
    <row r="2500" spans="1:14" ht="42.75" x14ac:dyDescent="0.4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</row>
    <row r="2501" spans="1:14" ht="42.75" x14ac:dyDescent="0.4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</row>
    <row r="2502" spans="1:14" ht="42.75" x14ac:dyDescent="0.4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</row>
    <row r="2503" spans="1:14" ht="42.75" x14ac:dyDescent="0.4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</row>
    <row r="2504" spans="1:14" ht="42.75" x14ac:dyDescent="0.4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</row>
    <row r="2505" spans="1:14" ht="42.75" x14ac:dyDescent="0.4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</row>
    <row r="2506" spans="1:14" ht="28.5" x14ac:dyDescent="0.4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</row>
    <row r="2507" spans="1:14" ht="57" x14ac:dyDescent="0.4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</row>
    <row r="2508" spans="1:14" ht="42.75" x14ac:dyDescent="0.4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</row>
    <row r="2509" spans="1:14" x14ac:dyDescent="0.4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</row>
    <row r="2510" spans="1:14" ht="42.75" x14ac:dyDescent="0.4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</row>
    <row r="2511" spans="1:14" ht="42.75" x14ac:dyDescent="0.4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</row>
    <row r="2512" spans="1:14" ht="42.75" x14ac:dyDescent="0.4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</row>
    <row r="2513" spans="1:14" ht="42.75" x14ac:dyDescent="0.4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</row>
    <row r="2514" spans="1:14" ht="42.75" x14ac:dyDescent="0.4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</row>
    <row r="2515" spans="1:14" ht="42.75" x14ac:dyDescent="0.4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</row>
    <row r="2516" spans="1:14" ht="42.75" x14ac:dyDescent="0.4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</row>
    <row r="2517" spans="1:14" ht="42.75" x14ac:dyDescent="0.4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</row>
    <row r="2518" spans="1:14" ht="42.75" x14ac:dyDescent="0.4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</row>
    <row r="2519" spans="1:14" ht="42.75" x14ac:dyDescent="0.4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</row>
    <row r="2520" spans="1:14" ht="42.75" x14ac:dyDescent="0.4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</row>
    <row r="2521" spans="1:14" ht="28.5" x14ac:dyDescent="0.4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</row>
    <row r="2522" spans="1:14" ht="42.75" x14ac:dyDescent="0.4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</row>
    <row r="2523" spans="1:14" ht="57" x14ac:dyDescent="0.4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</row>
    <row r="2524" spans="1:14" ht="42.75" x14ac:dyDescent="0.4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</row>
    <row r="2525" spans="1:14" ht="42.75" x14ac:dyDescent="0.4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</row>
    <row r="2526" spans="1:14" ht="28.5" x14ac:dyDescent="0.4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</row>
    <row r="2527" spans="1:14" ht="42.75" x14ac:dyDescent="0.4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</row>
    <row r="2528" spans="1:14" ht="42.75" x14ac:dyDescent="0.4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</row>
    <row r="2529" spans="1:14" ht="42.75" x14ac:dyDescent="0.4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</row>
    <row r="2530" spans="1:14" ht="42.75" x14ac:dyDescent="0.4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</row>
    <row r="2531" spans="1:14" ht="28.5" x14ac:dyDescent="0.4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</row>
    <row r="2532" spans="1:14" ht="42.75" x14ac:dyDescent="0.4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</row>
    <row r="2533" spans="1:14" ht="42.75" x14ac:dyDescent="0.4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</row>
    <row r="2534" spans="1:14" ht="42.75" x14ac:dyDescent="0.4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</row>
    <row r="2535" spans="1:14" ht="42.75" x14ac:dyDescent="0.4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</row>
    <row r="2536" spans="1:14" ht="57" x14ac:dyDescent="0.4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</row>
    <row r="2537" spans="1:14" x14ac:dyDescent="0.4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</row>
    <row r="2538" spans="1:14" ht="42.75" x14ac:dyDescent="0.4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</row>
    <row r="2539" spans="1:14" ht="42.75" x14ac:dyDescent="0.4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</row>
    <row r="2540" spans="1:14" ht="28.5" x14ac:dyDescent="0.4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</row>
    <row r="2541" spans="1:14" ht="42.75" x14ac:dyDescent="0.4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</row>
    <row r="2542" spans="1:14" ht="42.75" x14ac:dyDescent="0.4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</row>
    <row r="2543" spans="1:14" ht="57" x14ac:dyDescent="0.4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</row>
    <row r="2544" spans="1:14" ht="42.75" x14ac:dyDescent="0.4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</row>
    <row r="2545" spans="1:14" ht="42.75" x14ac:dyDescent="0.4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</row>
    <row r="2546" spans="1:14" ht="42.75" x14ac:dyDescent="0.4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</row>
    <row r="2547" spans="1:14" ht="42.75" x14ac:dyDescent="0.4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</row>
    <row r="2548" spans="1:14" ht="42.75" x14ac:dyDescent="0.4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</row>
    <row r="2549" spans="1:14" ht="42.75" x14ac:dyDescent="0.4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</row>
    <row r="2550" spans="1:14" ht="42.75" x14ac:dyDescent="0.4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</row>
    <row r="2551" spans="1:14" ht="42.75" x14ac:dyDescent="0.4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</row>
    <row r="2552" spans="1:14" ht="57" x14ac:dyDescent="0.4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</row>
    <row r="2553" spans="1:14" ht="42.75" x14ac:dyDescent="0.4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</row>
    <row r="2554" spans="1:14" ht="42.75" x14ac:dyDescent="0.4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</row>
    <row r="2555" spans="1:14" ht="42.75" x14ac:dyDescent="0.4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</row>
    <row r="2556" spans="1:14" ht="42.75" x14ac:dyDescent="0.4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</row>
    <row r="2557" spans="1:14" ht="42.75" x14ac:dyDescent="0.4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</row>
    <row r="2558" spans="1:14" ht="42.75" x14ac:dyDescent="0.4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</row>
    <row r="2559" spans="1:14" ht="28.5" x14ac:dyDescent="0.4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</row>
    <row r="2560" spans="1:14" ht="28.5" x14ac:dyDescent="0.4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</row>
    <row r="2561" spans="1:14" ht="42.75" x14ac:dyDescent="0.4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</row>
    <row r="2562" spans="1:14" ht="42.75" x14ac:dyDescent="0.4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</row>
    <row r="2563" spans="1:14" ht="42.75" x14ac:dyDescent="0.4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</row>
    <row r="2564" spans="1:14" ht="57" x14ac:dyDescent="0.4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</row>
    <row r="2565" spans="1:14" ht="28.5" x14ac:dyDescent="0.4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</row>
    <row r="2566" spans="1:14" ht="42.75" x14ac:dyDescent="0.4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</row>
    <row r="2567" spans="1:14" ht="42.75" x14ac:dyDescent="0.4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</row>
    <row r="2568" spans="1:14" ht="42.75" x14ac:dyDescent="0.4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</row>
    <row r="2569" spans="1:14" ht="42.75" x14ac:dyDescent="0.4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</row>
    <row r="2570" spans="1:14" ht="42.75" x14ac:dyDescent="0.4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</row>
    <row r="2571" spans="1:14" ht="42.75" x14ac:dyDescent="0.4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</row>
    <row r="2572" spans="1:14" ht="42.75" x14ac:dyDescent="0.4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</row>
    <row r="2573" spans="1:14" ht="42.75" x14ac:dyDescent="0.4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</row>
    <row r="2574" spans="1:14" ht="42.75" x14ac:dyDescent="0.4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</row>
    <row r="2575" spans="1:14" ht="42.75" x14ac:dyDescent="0.4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</row>
    <row r="2576" spans="1:14" ht="42.75" x14ac:dyDescent="0.4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</row>
    <row r="2577" spans="1:14" ht="42.75" x14ac:dyDescent="0.4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</row>
    <row r="2578" spans="1:14" ht="28.5" x14ac:dyDescent="0.4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</row>
    <row r="2579" spans="1:14" ht="42.75" x14ac:dyDescent="0.4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</row>
    <row r="2580" spans="1:14" ht="42.75" x14ac:dyDescent="0.4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</row>
    <row r="2581" spans="1:14" ht="42.75" x14ac:dyDescent="0.4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</row>
    <row r="2582" spans="1:14" ht="42.75" x14ac:dyDescent="0.4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</row>
    <row r="2583" spans="1:14" ht="42.75" x14ac:dyDescent="0.4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</row>
    <row r="2584" spans="1:14" ht="28.5" x14ac:dyDescent="0.4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</row>
    <row r="2585" spans="1:14" ht="42.75" x14ac:dyDescent="0.4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</row>
    <row r="2586" spans="1:14" ht="28.5" x14ac:dyDescent="0.4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</row>
    <row r="2587" spans="1:14" ht="42.75" x14ac:dyDescent="0.4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</row>
    <row r="2588" spans="1:14" ht="28.5" x14ac:dyDescent="0.4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</row>
    <row r="2589" spans="1:14" ht="42.75" x14ac:dyDescent="0.4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</row>
    <row r="2590" spans="1:14" ht="42.75" x14ac:dyDescent="0.4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</row>
    <row r="2591" spans="1:14" ht="42.75" x14ac:dyDescent="0.4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</row>
    <row r="2592" spans="1:14" ht="42.75" x14ac:dyDescent="0.4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</row>
    <row r="2593" spans="1:14" ht="42.75" x14ac:dyDescent="0.4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</row>
    <row r="2594" spans="1:14" ht="42.75" x14ac:dyDescent="0.4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</row>
    <row r="2595" spans="1:14" ht="42.75" x14ac:dyDescent="0.4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</row>
    <row r="2596" spans="1:14" ht="42.75" x14ac:dyDescent="0.4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</row>
    <row r="2597" spans="1:14" ht="28.5" x14ac:dyDescent="0.4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</row>
    <row r="2598" spans="1:14" ht="42.75" x14ac:dyDescent="0.4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</row>
    <row r="2599" spans="1:14" ht="42.75" x14ac:dyDescent="0.4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</row>
    <row r="2600" spans="1:14" ht="42.75" x14ac:dyDescent="0.4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</row>
    <row r="2601" spans="1:14" ht="28.5" x14ac:dyDescent="0.4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</row>
    <row r="2602" spans="1:14" ht="28.5" x14ac:dyDescent="0.4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</row>
    <row r="2603" spans="1:14" ht="42.75" x14ac:dyDescent="0.4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</row>
    <row r="2604" spans="1:14" ht="42.75" x14ac:dyDescent="0.4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</row>
    <row r="2605" spans="1:14" ht="28.5" x14ac:dyDescent="0.4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</row>
    <row r="2606" spans="1:14" ht="42.75" x14ac:dyDescent="0.4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</row>
    <row r="2607" spans="1:14" ht="42.75" x14ac:dyDescent="0.4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</row>
    <row r="2608" spans="1:14" ht="57" x14ac:dyDescent="0.4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</row>
    <row r="2609" spans="1:14" ht="42.75" x14ac:dyDescent="0.4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</row>
    <row r="2610" spans="1:14" ht="42.75" x14ac:dyDescent="0.4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</row>
    <row r="2611" spans="1:14" ht="42.75" x14ac:dyDescent="0.4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</row>
    <row r="2612" spans="1:14" ht="28.5" x14ac:dyDescent="0.4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</row>
    <row r="2613" spans="1:14" ht="42.75" x14ac:dyDescent="0.4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</row>
    <row r="2614" spans="1:14" ht="42.75" x14ac:dyDescent="0.4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</row>
    <row r="2615" spans="1:14" ht="42.75" x14ac:dyDescent="0.4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</row>
    <row r="2616" spans="1:14" ht="42.75" x14ac:dyDescent="0.4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</row>
    <row r="2617" spans="1:14" ht="42.75" x14ac:dyDescent="0.4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</row>
    <row r="2618" spans="1:14" ht="42.75" x14ac:dyDescent="0.4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</row>
    <row r="2619" spans="1:14" ht="42.75" x14ac:dyDescent="0.4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</row>
    <row r="2620" spans="1:14" ht="28.5" x14ac:dyDescent="0.4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</row>
    <row r="2621" spans="1:14" ht="42.75" x14ac:dyDescent="0.4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</row>
    <row r="2622" spans="1:14" ht="42.75" x14ac:dyDescent="0.4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</row>
    <row r="2623" spans="1:14" ht="42.75" x14ac:dyDescent="0.4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</row>
    <row r="2624" spans="1:14" ht="42.75" x14ac:dyDescent="0.4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</row>
    <row r="2625" spans="1:14" ht="42.75" x14ac:dyDescent="0.4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</row>
    <row r="2626" spans="1:14" ht="42.75" x14ac:dyDescent="0.4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</row>
    <row r="2627" spans="1:14" ht="42.75" x14ac:dyDescent="0.4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</row>
    <row r="2628" spans="1:14" ht="42.75" x14ac:dyDescent="0.4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</row>
    <row r="2629" spans="1:14" ht="42.75" x14ac:dyDescent="0.4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</row>
    <row r="2630" spans="1:14" ht="28.5" x14ac:dyDescent="0.4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</row>
    <row r="2631" spans="1:14" ht="28.5" x14ac:dyDescent="0.4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</row>
    <row r="2632" spans="1:14" ht="42.75" x14ac:dyDescent="0.4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</row>
    <row r="2633" spans="1:14" ht="42.75" x14ac:dyDescent="0.4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</row>
    <row r="2634" spans="1:14" ht="42.75" x14ac:dyDescent="0.4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</row>
    <row r="2635" spans="1:14" ht="42.75" x14ac:dyDescent="0.4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</row>
    <row r="2636" spans="1:14" ht="42.75" x14ac:dyDescent="0.4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</row>
    <row r="2637" spans="1:14" ht="42.75" x14ac:dyDescent="0.4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</row>
    <row r="2638" spans="1:14" ht="42.75" x14ac:dyDescent="0.4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</row>
    <row r="2639" spans="1:14" ht="28.5" x14ac:dyDescent="0.4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</row>
    <row r="2640" spans="1:14" ht="42.75" x14ac:dyDescent="0.4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</row>
    <row r="2641" spans="1:14" ht="42.75" x14ac:dyDescent="0.4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</row>
    <row r="2642" spans="1:14" ht="57" x14ac:dyDescent="0.4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</row>
    <row r="2643" spans="1:14" ht="28.5" x14ac:dyDescent="0.4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</row>
    <row r="2644" spans="1:14" ht="57" x14ac:dyDescent="0.4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</row>
    <row r="2645" spans="1:14" ht="42.75" x14ac:dyDescent="0.4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</row>
    <row r="2646" spans="1:14" ht="42.75" x14ac:dyDescent="0.4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</row>
    <row r="2647" spans="1:14" ht="42.75" x14ac:dyDescent="0.4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</row>
    <row r="2648" spans="1:14" ht="42.75" x14ac:dyDescent="0.4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</row>
    <row r="2649" spans="1:14" ht="42.75" x14ac:dyDescent="0.4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</row>
    <row r="2650" spans="1:14" ht="42.75" x14ac:dyDescent="0.4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</row>
    <row r="2651" spans="1:14" ht="28.5" x14ac:dyDescent="0.4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</row>
    <row r="2652" spans="1:14" ht="57" x14ac:dyDescent="0.4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</row>
    <row r="2653" spans="1:14" ht="42.75" x14ac:dyDescent="0.4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</row>
    <row r="2654" spans="1:14" ht="42.75" x14ac:dyDescent="0.4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</row>
    <row r="2655" spans="1:14" ht="42.75" x14ac:dyDescent="0.4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</row>
    <row r="2656" spans="1:14" ht="42.75" x14ac:dyDescent="0.4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</row>
    <row r="2657" spans="1:14" x14ac:dyDescent="0.4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</row>
    <row r="2658" spans="1:14" ht="28.5" x14ac:dyDescent="0.4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</row>
    <row r="2659" spans="1:14" ht="42.75" x14ac:dyDescent="0.4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</row>
    <row r="2660" spans="1:14" ht="42.75" x14ac:dyDescent="0.4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</row>
    <row r="2661" spans="1:14" x14ac:dyDescent="0.4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</row>
    <row r="2662" spans="1:14" ht="42.75" x14ac:dyDescent="0.4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</row>
    <row r="2663" spans="1:14" ht="42.75" x14ac:dyDescent="0.4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</row>
    <row r="2664" spans="1:14" ht="42.75" x14ac:dyDescent="0.4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</row>
    <row r="2665" spans="1:14" ht="42.75" x14ac:dyDescent="0.4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</row>
    <row r="2666" spans="1:14" ht="42.75" x14ac:dyDescent="0.4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</row>
    <row r="2667" spans="1:14" ht="42.75" x14ac:dyDescent="0.4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</row>
    <row r="2668" spans="1:14" ht="42.75" x14ac:dyDescent="0.4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</row>
    <row r="2669" spans="1:14" ht="42.75" x14ac:dyDescent="0.4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</row>
    <row r="2670" spans="1:14" ht="28.5" x14ac:dyDescent="0.4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</row>
    <row r="2671" spans="1:14" ht="42.75" x14ac:dyDescent="0.4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</row>
    <row r="2672" spans="1:14" ht="42.75" x14ac:dyDescent="0.4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</row>
    <row r="2673" spans="1:14" ht="42.75" x14ac:dyDescent="0.4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</row>
    <row r="2674" spans="1:14" ht="42.75" x14ac:dyDescent="0.4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</row>
    <row r="2675" spans="1:14" ht="42.75" x14ac:dyDescent="0.4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</row>
    <row r="2676" spans="1:14" ht="57" x14ac:dyDescent="0.4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</row>
    <row r="2677" spans="1:14" ht="42.75" x14ac:dyDescent="0.4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</row>
    <row r="2678" spans="1:14" ht="42.75" x14ac:dyDescent="0.4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</row>
    <row r="2679" spans="1:14" ht="42.75" x14ac:dyDescent="0.4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</row>
    <row r="2680" spans="1:14" ht="42.75" x14ac:dyDescent="0.4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</row>
    <row r="2681" spans="1:14" ht="42.75" x14ac:dyDescent="0.4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</row>
    <row r="2682" spans="1:14" x14ac:dyDescent="0.4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</row>
    <row r="2683" spans="1:14" ht="42.75" x14ac:dyDescent="0.4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</row>
    <row r="2684" spans="1:14" ht="42.75" x14ac:dyDescent="0.4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</row>
    <row r="2685" spans="1:14" ht="42.75" x14ac:dyDescent="0.4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</row>
    <row r="2686" spans="1:14" ht="42.75" x14ac:dyDescent="0.4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</row>
    <row r="2687" spans="1:14" ht="42.75" x14ac:dyDescent="0.4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</row>
    <row r="2688" spans="1:14" ht="42.75" x14ac:dyDescent="0.4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</row>
    <row r="2689" spans="1:14" ht="42.75" x14ac:dyDescent="0.4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</row>
    <row r="2690" spans="1:14" ht="28.5" x14ac:dyDescent="0.4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</row>
    <row r="2691" spans="1:14" ht="42.75" x14ac:dyDescent="0.4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</row>
    <row r="2692" spans="1:14" ht="42.75" x14ac:dyDescent="0.4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</row>
    <row r="2693" spans="1:14" ht="28.5" x14ac:dyDescent="0.4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</row>
    <row r="2694" spans="1:14" ht="42.75" x14ac:dyDescent="0.4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</row>
    <row r="2695" spans="1:14" ht="42.75" x14ac:dyDescent="0.4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</row>
    <row r="2696" spans="1:14" ht="42.75" x14ac:dyDescent="0.4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</row>
    <row r="2697" spans="1:14" ht="28.5" x14ac:dyDescent="0.4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</row>
    <row r="2698" spans="1:14" ht="42.75" x14ac:dyDescent="0.4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</row>
    <row r="2699" spans="1:14" ht="42.75" x14ac:dyDescent="0.4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</row>
    <row r="2700" spans="1:14" ht="42.75" x14ac:dyDescent="0.4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</row>
    <row r="2701" spans="1:14" ht="42.75" x14ac:dyDescent="0.4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</row>
    <row r="2702" spans="1:14" ht="42.75" x14ac:dyDescent="0.4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</row>
    <row r="2703" spans="1:14" ht="42.75" x14ac:dyDescent="0.4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</row>
    <row r="2704" spans="1:14" ht="42.75" x14ac:dyDescent="0.4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</row>
    <row r="2705" spans="1:14" ht="28.5" x14ac:dyDescent="0.4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</row>
    <row r="2706" spans="1:14" ht="42.75" x14ac:dyDescent="0.4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</row>
    <row r="2707" spans="1:14" ht="28.5" x14ac:dyDescent="0.4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</row>
    <row r="2708" spans="1:14" ht="42.75" x14ac:dyDescent="0.4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</row>
    <row r="2709" spans="1:14" ht="42.75" x14ac:dyDescent="0.4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</row>
    <row r="2710" spans="1:14" ht="42.75" x14ac:dyDescent="0.4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</row>
    <row r="2711" spans="1:14" ht="42.75" x14ac:dyDescent="0.4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</row>
    <row r="2712" spans="1:14" ht="28.5" x14ac:dyDescent="0.4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</row>
    <row r="2713" spans="1:14" ht="42.75" x14ac:dyDescent="0.4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</row>
    <row r="2714" spans="1:14" ht="42.75" x14ac:dyDescent="0.4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</row>
    <row r="2715" spans="1:14" ht="42.75" x14ac:dyDescent="0.4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</row>
    <row r="2716" spans="1:14" ht="28.5" x14ac:dyDescent="0.4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</row>
    <row r="2717" spans="1:14" ht="42.75" x14ac:dyDescent="0.4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</row>
    <row r="2718" spans="1:14" ht="57" x14ac:dyDescent="0.4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</row>
    <row r="2719" spans="1:14" ht="42.75" x14ac:dyDescent="0.4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</row>
    <row r="2720" spans="1:14" ht="42.75" x14ac:dyDescent="0.4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</row>
    <row r="2721" spans="1:14" ht="42.75" x14ac:dyDescent="0.4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</row>
    <row r="2722" spans="1:14" ht="42.75" x14ac:dyDescent="0.4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</row>
    <row r="2723" spans="1:14" ht="42.75" x14ac:dyDescent="0.4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</row>
    <row r="2724" spans="1:14" ht="42.75" x14ac:dyDescent="0.4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</row>
    <row r="2725" spans="1:14" ht="42.75" x14ac:dyDescent="0.4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</row>
    <row r="2726" spans="1:14" ht="42.75" x14ac:dyDescent="0.4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</row>
    <row r="2727" spans="1:14" ht="28.5" x14ac:dyDescent="0.4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</row>
    <row r="2728" spans="1:14" x14ac:dyDescent="0.4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</row>
    <row r="2729" spans="1:14" ht="42.75" x14ac:dyDescent="0.4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</row>
    <row r="2730" spans="1:14" ht="28.5" x14ac:dyDescent="0.4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</row>
    <row r="2731" spans="1:14" ht="28.5" x14ac:dyDescent="0.4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</row>
    <row r="2732" spans="1:14" ht="28.5" x14ac:dyDescent="0.4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</row>
    <row r="2733" spans="1:14" ht="42.75" x14ac:dyDescent="0.4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</row>
    <row r="2734" spans="1:14" ht="42.75" x14ac:dyDescent="0.4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</row>
    <row r="2735" spans="1:14" ht="42.75" x14ac:dyDescent="0.4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</row>
    <row r="2736" spans="1:14" ht="42.75" x14ac:dyDescent="0.4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</row>
    <row r="2737" spans="1:14" ht="42.75" x14ac:dyDescent="0.4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</row>
    <row r="2738" spans="1:14" ht="57" x14ac:dyDescent="0.4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</row>
    <row r="2739" spans="1:14" ht="42.75" x14ac:dyDescent="0.4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</row>
    <row r="2740" spans="1:14" ht="42.75" x14ac:dyDescent="0.4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</row>
    <row r="2741" spans="1:14" ht="42.75" x14ac:dyDescent="0.4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</row>
    <row r="2742" spans="1:14" ht="28.5" x14ac:dyDescent="0.4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</row>
    <row r="2743" spans="1:14" ht="28.5" x14ac:dyDescent="0.4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</row>
    <row r="2744" spans="1:14" ht="42.75" x14ac:dyDescent="0.4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</row>
    <row r="2745" spans="1:14" ht="57" x14ac:dyDescent="0.4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</row>
    <row r="2746" spans="1:14" ht="42.75" x14ac:dyDescent="0.4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</row>
    <row r="2747" spans="1:14" ht="42.75" x14ac:dyDescent="0.4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</row>
    <row r="2748" spans="1:14" ht="42.75" x14ac:dyDescent="0.4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</row>
    <row r="2749" spans="1:14" ht="42.75" x14ac:dyDescent="0.4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</row>
    <row r="2750" spans="1:14" ht="42.75" x14ac:dyDescent="0.4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</row>
    <row r="2751" spans="1:14" ht="28.5" x14ac:dyDescent="0.4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</row>
    <row r="2752" spans="1:14" ht="42.75" x14ac:dyDescent="0.4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</row>
    <row r="2753" spans="1:14" ht="42.75" x14ac:dyDescent="0.4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</row>
    <row r="2754" spans="1:14" ht="42.75" x14ac:dyDescent="0.4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</row>
    <row r="2755" spans="1:14" ht="42.75" x14ac:dyDescent="0.4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</row>
    <row r="2756" spans="1:14" ht="42.75" x14ac:dyDescent="0.4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</row>
    <row r="2757" spans="1:14" ht="42.75" x14ac:dyDescent="0.4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</row>
    <row r="2758" spans="1:14" ht="42.75" x14ac:dyDescent="0.4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</row>
    <row r="2759" spans="1:14" ht="28.5" x14ac:dyDescent="0.4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</row>
    <row r="2760" spans="1:14" ht="57" x14ac:dyDescent="0.4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</row>
    <row r="2761" spans="1:14" ht="42.75" x14ac:dyDescent="0.4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</row>
    <row r="2762" spans="1:14" ht="42.75" x14ac:dyDescent="0.4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</row>
    <row r="2763" spans="1:14" ht="28.5" x14ac:dyDescent="0.4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</row>
    <row r="2764" spans="1:14" ht="42.75" x14ac:dyDescent="0.4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</row>
    <row r="2765" spans="1:14" ht="28.5" x14ac:dyDescent="0.4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</row>
    <row r="2766" spans="1:14" ht="42.75" x14ac:dyDescent="0.4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</row>
    <row r="2767" spans="1:14" ht="42.75" x14ac:dyDescent="0.4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</row>
    <row r="2768" spans="1:14" ht="42.75" x14ac:dyDescent="0.4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</row>
    <row r="2769" spans="1:14" ht="42.75" x14ac:dyDescent="0.4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</row>
    <row r="2770" spans="1:14" ht="42.75" x14ac:dyDescent="0.4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</row>
    <row r="2771" spans="1:14" ht="42.75" x14ac:dyDescent="0.4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</row>
    <row r="2772" spans="1:14" ht="42.75" x14ac:dyDescent="0.4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</row>
    <row r="2773" spans="1:14" ht="42.75" x14ac:dyDescent="0.4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</row>
    <row r="2774" spans="1:14" ht="42.75" x14ac:dyDescent="0.4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</row>
    <row r="2775" spans="1:14" ht="42.75" x14ac:dyDescent="0.4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</row>
    <row r="2776" spans="1:14" ht="42.75" x14ac:dyDescent="0.4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</row>
    <row r="2777" spans="1:14" ht="42.75" x14ac:dyDescent="0.4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</row>
    <row r="2778" spans="1:14" ht="57" x14ac:dyDescent="0.4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</row>
    <row r="2779" spans="1:14" ht="42.75" x14ac:dyDescent="0.4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</row>
    <row r="2780" spans="1:14" ht="57" x14ac:dyDescent="0.4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</row>
    <row r="2781" spans="1:14" ht="42.75" x14ac:dyDescent="0.4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</row>
    <row r="2782" spans="1:14" ht="28.5" x14ac:dyDescent="0.4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</row>
    <row r="2783" spans="1:14" ht="42.75" x14ac:dyDescent="0.4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</row>
    <row r="2784" spans="1:14" ht="28.5" x14ac:dyDescent="0.4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</row>
    <row r="2785" spans="1:14" ht="42.75" x14ac:dyDescent="0.4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</row>
    <row r="2786" spans="1:14" ht="42.75" x14ac:dyDescent="0.4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</row>
    <row r="2787" spans="1:14" ht="42.75" x14ac:dyDescent="0.4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</row>
    <row r="2788" spans="1:14" ht="28.5" x14ac:dyDescent="0.4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</row>
    <row r="2789" spans="1:14" ht="42.75" x14ac:dyDescent="0.4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</row>
    <row r="2790" spans="1:14" ht="42.75" x14ac:dyDescent="0.4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</row>
    <row r="2791" spans="1:14" ht="28.5" x14ac:dyDescent="0.4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</row>
    <row r="2792" spans="1:14" ht="42.75" x14ac:dyDescent="0.4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</row>
    <row r="2793" spans="1:14" ht="42.75" x14ac:dyDescent="0.4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</row>
    <row r="2794" spans="1:14" ht="42.75" x14ac:dyDescent="0.4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</row>
    <row r="2795" spans="1:14" ht="57" x14ac:dyDescent="0.4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</row>
    <row r="2796" spans="1:14" ht="57" x14ac:dyDescent="0.4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</row>
    <row r="2797" spans="1:14" ht="42.75" x14ac:dyDescent="0.4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</row>
    <row r="2798" spans="1:14" ht="42.75" x14ac:dyDescent="0.4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</row>
    <row r="2799" spans="1:14" ht="42.75" x14ac:dyDescent="0.4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</row>
    <row r="2800" spans="1:14" ht="42.75" x14ac:dyDescent="0.4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</row>
    <row r="2801" spans="1:14" ht="42.75" x14ac:dyDescent="0.4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</row>
    <row r="2802" spans="1:14" ht="42.75" x14ac:dyDescent="0.4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</row>
    <row r="2803" spans="1:14" ht="42.75" x14ac:dyDescent="0.4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</row>
    <row r="2804" spans="1:14" ht="42.75" x14ac:dyDescent="0.4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</row>
    <row r="2805" spans="1:14" ht="42.75" x14ac:dyDescent="0.4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</row>
    <row r="2806" spans="1:14" ht="42.75" x14ac:dyDescent="0.4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</row>
    <row r="2807" spans="1:14" ht="57" x14ac:dyDescent="0.4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</row>
    <row r="2808" spans="1:14" ht="42.75" x14ac:dyDescent="0.4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</row>
    <row r="2809" spans="1:14" x14ac:dyDescent="0.4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</row>
    <row r="2810" spans="1:14" ht="42.75" x14ac:dyDescent="0.4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</row>
    <row r="2811" spans="1:14" ht="42.75" x14ac:dyDescent="0.4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</row>
    <row r="2812" spans="1:14" ht="42.75" x14ac:dyDescent="0.4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</row>
    <row r="2813" spans="1:14" ht="42.75" x14ac:dyDescent="0.4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</row>
    <row r="2814" spans="1:14" ht="42.75" x14ac:dyDescent="0.4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</row>
    <row r="2815" spans="1:14" ht="42.75" x14ac:dyDescent="0.4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</row>
    <row r="2816" spans="1:14" ht="42.75" x14ac:dyDescent="0.4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</row>
    <row r="2817" spans="1:14" ht="42.75" x14ac:dyDescent="0.4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</row>
    <row r="2818" spans="1:14" ht="42.75" x14ac:dyDescent="0.4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</row>
    <row r="2819" spans="1:14" ht="42.75" x14ac:dyDescent="0.4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</row>
    <row r="2820" spans="1:14" ht="42.75" x14ac:dyDescent="0.4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</row>
    <row r="2821" spans="1:14" ht="42.75" x14ac:dyDescent="0.4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</row>
    <row r="2822" spans="1:14" ht="42.75" x14ac:dyDescent="0.4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</row>
    <row r="2823" spans="1:14" ht="42.75" x14ac:dyDescent="0.4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</row>
    <row r="2824" spans="1:14" ht="42.75" x14ac:dyDescent="0.4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</row>
    <row r="2825" spans="1:14" ht="42.75" x14ac:dyDescent="0.4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</row>
    <row r="2826" spans="1:14" ht="28.5" x14ac:dyDescent="0.4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</row>
    <row r="2827" spans="1:14" ht="42.75" x14ac:dyDescent="0.4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</row>
    <row r="2828" spans="1:14" ht="42.75" x14ac:dyDescent="0.4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</row>
    <row r="2829" spans="1:14" ht="42.75" x14ac:dyDescent="0.4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</row>
    <row r="2830" spans="1:14" ht="42.75" x14ac:dyDescent="0.4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</row>
    <row r="2831" spans="1:14" ht="42.75" x14ac:dyDescent="0.4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</row>
    <row r="2832" spans="1:14" ht="28.5" x14ac:dyDescent="0.4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</row>
    <row r="2833" spans="1:14" ht="28.5" x14ac:dyDescent="0.4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</row>
    <row r="2834" spans="1:14" ht="42.75" x14ac:dyDescent="0.4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</row>
    <row r="2835" spans="1:14" x14ac:dyDescent="0.4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</row>
    <row r="2836" spans="1:14" ht="42.75" x14ac:dyDescent="0.4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</row>
    <row r="2837" spans="1:14" ht="42.75" x14ac:dyDescent="0.4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</row>
    <row r="2838" spans="1:14" ht="42.75" x14ac:dyDescent="0.4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</row>
    <row r="2839" spans="1:14" ht="57" x14ac:dyDescent="0.4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</row>
    <row r="2840" spans="1:14" ht="42.75" x14ac:dyDescent="0.4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</row>
    <row r="2841" spans="1:14" ht="42.75" x14ac:dyDescent="0.4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</row>
    <row r="2842" spans="1:14" ht="57" x14ac:dyDescent="0.4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</row>
    <row r="2843" spans="1:14" ht="42.75" x14ac:dyDescent="0.4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</row>
    <row r="2844" spans="1:14" ht="42.75" x14ac:dyDescent="0.4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</row>
    <row r="2845" spans="1:14" ht="42.75" x14ac:dyDescent="0.4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</row>
    <row r="2846" spans="1:14" ht="42.75" x14ac:dyDescent="0.4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</row>
    <row r="2847" spans="1:14" ht="42.75" x14ac:dyDescent="0.4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</row>
    <row r="2848" spans="1:14" ht="42.75" x14ac:dyDescent="0.4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</row>
    <row r="2849" spans="1:14" ht="42.75" x14ac:dyDescent="0.4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</row>
    <row r="2850" spans="1:14" ht="57" x14ac:dyDescent="0.4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</row>
    <row r="2851" spans="1:14" ht="42.75" x14ac:dyDescent="0.4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</row>
    <row r="2852" spans="1:14" ht="42.75" x14ac:dyDescent="0.4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</row>
    <row r="2853" spans="1:14" ht="42.75" x14ac:dyDescent="0.4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</row>
    <row r="2854" spans="1:14" ht="42.75" x14ac:dyDescent="0.4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</row>
    <row r="2855" spans="1:14" ht="42.75" x14ac:dyDescent="0.4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</row>
    <row r="2856" spans="1:14" ht="42.75" x14ac:dyDescent="0.4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</row>
    <row r="2857" spans="1:14" ht="42.75" x14ac:dyDescent="0.4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</row>
    <row r="2858" spans="1:14" ht="42.75" x14ac:dyDescent="0.4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</row>
    <row r="2859" spans="1:14" ht="57" x14ac:dyDescent="0.4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</row>
    <row r="2860" spans="1:14" ht="42.75" x14ac:dyDescent="0.4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</row>
    <row r="2861" spans="1:14" ht="28.5" x14ac:dyDescent="0.4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</row>
    <row r="2862" spans="1:14" ht="42.75" x14ac:dyDescent="0.4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</row>
    <row r="2863" spans="1:14" ht="42.75" x14ac:dyDescent="0.4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</row>
    <row r="2864" spans="1:14" ht="42.75" x14ac:dyDescent="0.4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</row>
    <row r="2865" spans="1:14" ht="42.75" x14ac:dyDescent="0.4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</row>
    <row r="2866" spans="1:14" x14ac:dyDescent="0.4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</row>
    <row r="2867" spans="1:14" ht="42.75" x14ac:dyDescent="0.4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</row>
    <row r="2868" spans="1:14" ht="42.75" x14ac:dyDescent="0.4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</row>
    <row r="2869" spans="1:14" ht="42.75" x14ac:dyDescent="0.4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</row>
    <row r="2870" spans="1:14" ht="42.75" x14ac:dyDescent="0.4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</row>
    <row r="2871" spans="1:14" ht="57" x14ac:dyDescent="0.4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</row>
    <row r="2872" spans="1:14" ht="42.75" x14ac:dyDescent="0.4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</row>
    <row r="2873" spans="1:14" ht="42.75" x14ac:dyDescent="0.4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</row>
    <row r="2874" spans="1:14" ht="28.5" x14ac:dyDescent="0.4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</row>
    <row r="2875" spans="1:14" ht="42.75" x14ac:dyDescent="0.4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</row>
    <row r="2876" spans="1:14" ht="42.75" x14ac:dyDescent="0.4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</row>
    <row r="2877" spans="1:14" ht="42.75" x14ac:dyDescent="0.4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</row>
    <row r="2878" spans="1:14" ht="42.75" x14ac:dyDescent="0.4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</row>
    <row r="2879" spans="1:14" ht="42.75" x14ac:dyDescent="0.4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</row>
    <row r="2880" spans="1:14" ht="42.75" x14ac:dyDescent="0.4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</row>
    <row r="2881" spans="1:14" ht="42.75" x14ac:dyDescent="0.4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</row>
    <row r="2882" spans="1:14" ht="42.75" x14ac:dyDescent="0.4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</row>
    <row r="2883" spans="1:14" ht="42.75" x14ac:dyDescent="0.4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</row>
    <row r="2884" spans="1:14" ht="42.75" x14ac:dyDescent="0.4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</row>
    <row r="2885" spans="1:14" ht="42.75" x14ac:dyDescent="0.4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</row>
    <row r="2886" spans="1:14" ht="28.5" x14ac:dyDescent="0.4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</row>
    <row r="2887" spans="1:14" ht="28.5" x14ac:dyDescent="0.4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</row>
    <row r="2888" spans="1:14" ht="42.75" x14ac:dyDescent="0.4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</row>
    <row r="2889" spans="1:14" ht="42.75" x14ac:dyDescent="0.4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</row>
    <row r="2890" spans="1:14" ht="42.75" x14ac:dyDescent="0.4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</row>
    <row r="2891" spans="1:14" ht="42.75" x14ac:dyDescent="0.4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</row>
    <row r="2892" spans="1:14" ht="42.75" x14ac:dyDescent="0.4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</row>
    <row r="2893" spans="1:14" ht="42.75" x14ac:dyDescent="0.4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</row>
    <row r="2894" spans="1:14" ht="42.75" x14ac:dyDescent="0.4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</row>
    <row r="2895" spans="1:14" x14ac:dyDescent="0.4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</row>
    <row r="2896" spans="1:14" ht="28.5" x14ac:dyDescent="0.4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</row>
    <row r="2897" spans="1:14" ht="42.75" x14ac:dyDescent="0.4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</row>
    <row r="2898" spans="1:14" ht="42.75" x14ac:dyDescent="0.4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</row>
    <row r="2899" spans="1:14" ht="42.75" x14ac:dyDescent="0.4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</row>
    <row r="2900" spans="1:14" ht="42.75" x14ac:dyDescent="0.4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</row>
    <row r="2901" spans="1:14" ht="42.75" x14ac:dyDescent="0.4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</row>
    <row r="2902" spans="1:14" ht="57" x14ac:dyDescent="0.4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</row>
    <row r="2903" spans="1:14" ht="42.75" x14ac:dyDescent="0.4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</row>
    <row r="2904" spans="1:14" ht="42.75" x14ac:dyDescent="0.4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</row>
    <row r="2905" spans="1:14" ht="42.75" x14ac:dyDescent="0.4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</row>
    <row r="2906" spans="1:14" ht="42.75" x14ac:dyDescent="0.4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</row>
    <row r="2907" spans="1:14" ht="42.75" x14ac:dyDescent="0.4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</row>
    <row r="2908" spans="1:14" ht="42.75" x14ac:dyDescent="0.4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</row>
    <row r="2909" spans="1:14" ht="42.75" x14ac:dyDescent="0.4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</row>
    <row r="2910" spans="1:14" ht="57" x14ac:dyDescent="0.4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</row>
    <row r="2911" spans="1:14" ht="42.75" x14ac:dyDescent="0.4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</row>
    <row r="2912" spans="1:14" ht="42.75" x14ac:dyDescent="0.4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</row>
    <row r="2913" spans="1:14" ht="42.75" x14ac:dyDescent="0.4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</row>
    <row r="2914" spans="1:14" ht="42.75" x14ac:dyDescent="0.4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</row>
    <row r="2915" spans="1:14" ht="42.75" x14ac:dyDescent="0.4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</row>
    <row r="2916" spans="1:14" ht="28.5" x14ac:dyDescent="0.4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</row>
    <row r="2917" spans="1:14" ht="42.75" x14ac:dyDescent="0.4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</row>
    <row r="2918" spans="1:14" ht="42.75" x14ac:dyDescent="0.4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</row>
    <row r="2919" spans="1:14" ht="42.75" x14ac:dyDescent="0.4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</row>
    <row r="2920" spans="1:14" ht="42.75" x14ac:dyDescent="0.4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</row>
    <row r="2921" spans="1:14" ht="42.75" x14ac:dyDescent="0.4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</row>
    <row r="2922" spans="1:14" ht="42.75" x14ac:dyDescent="0.4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</row>
    <row r="2923" spans="1:14" ht="28.5" x14ac:dyDescent="0.4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</row>
    <row r="2924" spans="1:14" ht="42.75" x14ac:dyDescent="0.4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</row>
    <row r="2925" spans="1:14" ht="42.75" x14ac:dyDescent="0.4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</row>
    <row r="2926" spans="1:14" ht="42.75" x14ac:dyDescent="0.4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</row>
    <row r="2927" spans="1:14" ht="42.75" x14ac:dyDescent="0.4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</row>
    <row r="2928" spans="1:14" ht="42.75" x14ac:dyDescent="0.4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</row>
    <row r="2929" spans="1:14" ht="42.75" x14ac:dyDescent="0.4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</row>
    <row r="2930" spans="1:14" ht="28.5" x14ac:dyDescent="0.4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</row>
    <row r="2931" spans="1:14" ht="42.75" x14ac:dyDescent="0.4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</row>
    <row r="2932" spans="1:14" ht="42.75" x14ac:dyDescent="0.4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</row>
    <row r="2933" spans="1:14" ht="42.75" x14ac:dyDescent="0.4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</row>
    <row r="2934" spans="1:14" ht="42.75" x14ac:dyDescent="0.4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</row>
    <row r="2935" spans="1:14" ht="42.75" x14ac:dyDescent="0.4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</row>
    <row r="2936" spans="1:14" ht="42.75" x14ac:dyDescent="0.4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</row>
    <row r="2937" spans="1:14" ht="42.75" x14ac:dyDescent="0.4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</row>
    <row r="2938" spans="1:14" ht="42.75" x14ac:dyDescent="0.4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</row>
    <row r="2939" spans="1:14" ht="28.5" x14ac:dyDescent="0.4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</row>
    <row r="2940" spans="1:14" ht="42.75" x14ac:dyDescent="0.4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</row>
    <row r="2941" spans="1:14" ht="42.75" x14ac:dyDescent="0.4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</row>
    <row r="2942" spans="1:14" ht="42.75" x14ac:dyDescent="0.4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</row>
    <row r="2943" spans="1:14" ht="42.75" x14ac:dyDescent="0.4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</row>
    <row r="2944" spans="1:14" ht="42.75" x14ac:dyDescent="0.4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</row>
    <row r="2945" spans="1:14" ht="42.75" x14ac:dyDescent="0.4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</row>
    <row r="2946" spans="1:14" ht="42.75" x14ac:dyDescent="0.4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</row>
    <row r="2947" spans="1:14" ht="57" x14ac:dyDescent="0.4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</row>
    <row r="2948" spans="1:14" ht="42.75" x14ac:dyDescent="0.4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</row>
    <row r="2949" spans="1:14" ht="57" x14ac:dyDescent="0.4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</row>
    <row r="2950" spans="1:14" ht="42.75" x14ac:dyDescent="0.4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</row>
    <row r="2951" spans="1:14" ht="42.75" x14ac:dyDescent="0.4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</row>
    <row r="2952" spans="1:14" ht="42.75" x14ac:dyDescent="0.4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</row>
    <row r="2953" spans="1:14" ht="57" x14ac:dyDescent="0.4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</row>
    <row r="2954" spans="1:14" ht="42.75" x14ac:dyDescent="0.4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</row>
    <row r="2955" spans="1:14" ht="42.75" x14ac:dyDescent="0.4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</row>
    <row r="2956" spans="1:14" ht="42.75" x14ac:dyDescent="0.4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</row>
    <row r="2957" spans="1:14" ht="28.5" x14ac:dyDescent="0.4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</row>
    <row r="2958" spans="1:14" ht="42.75" x14ac:dyDescent="0.4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</row>
    <row r="2959" spans="1:14" ht="42.75" x14ac:dyDescent="0.4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</row>
    <row r="2960" spans="1:14" ht="42.75" x14ac:dyDescent="0.4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</row>
    <row r="2961" spans="1:14" ht="42.75" x14ac:dyDescent="0.4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</row>
    <row r="2962" spans="1:14" ht="42.75" x14ac:dyDescent="0.4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</row>
    <row r="2963" spans="1:14" ht="42.75" x14ac:dyDescent="0.4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</row>
    <row r="2964" spans="1:14" ht="42.75" x14ac:dyDescent="0.4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</row>
    <row r="2965" spans="1:14" ht="57" x14ac:dyDescent="0.4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</row>
    <row r="2966" spans="1:14" ht="42.75" x14ac:dyDescent="0.4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</row>
    <row r="2967" spans="1:14" ht="42.75" x14ac:dyDescent="0.4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</row>
    <row r="2968" spans="1:14" ht="42.75" x14ac:dyDescent="0.4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</row>
    <row r="2969" spans="1:14" ht="42.75" x14ac:dyDescent="0.4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</row>
    <row r="2970" spans="1:14" ht="28.5" x14ac:dyDescent="0.4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</row>
    <row r="2971" spans="1:14" ht="42.75" x14ac:dyDescent="0.4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</row>
    <row r="2972" spans="1:14" ht="42.75" x14ac:dyDescent="0.4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</row>
    <row r="2973" spans="1:14" ht="42.75" x14ac:dyDescent="0.4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</row>
    <row r="2974" spans="1:14" ht="28.5" x14ac:dyDescent="0.4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</row>
    <row r="2975" spans="1:14" ht="42.75" x14ac:dyDescent="0.4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</row>
    <row r="2976" spans="1:14" ht="42.75" x14ac:dyDescent="0.4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</row>
    <row r="2977" spans="1:14" ht="42.75" x14ac:dyDescent="0.4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</row>
    <row r="2978" spans="1:14" ht="42.75" x14ac:dyDescent="0.4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</row>
    <row r="2979" spans="1:14" ht="57" x14ac:dyDescent="0.4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</row>
    <row r="2980" spans="1:14" ht="42.75" x14ac:dyDescent="0.4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</row>
    <row r="2981" spans="1:14" ht="42.75" x14ac:dyDescent="0.4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</row>
    <row r="2982" spans="1:14" ht="42.75" x14ac:dyDescent="0.4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</row>
    <row r="2983" spans="1:14" ht="42.75" x14ac:dyDescent="0.4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</row>
    <row r="2984" spans="1:14" ht="28.5" x14ac:dyDescent="0.4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</row>
    <row r="2985" spans="1:14" ht="42.75" x14ac:dyDescent="0.4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</row>
    <row r="2986" spans="1:14" ht="42.75" x14ac:dyDescent="0.4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</row>
    <row r="2987" spans="1:14" ht="42.75" x14ac:dyDescent="0.4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</row>
    <row r="2988" spans="1:14" ht="42.75" x14ac:dyDescent="0.4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</row>
    <row r="2989" spans="1:14" ht="42.75" x14ac:dyDescent="0.4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</row>
    <row r="2990" spans="1:14" ht="42.75" x14ac:dyDescent="0.4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</row>
    <row r="2991" spans="1:14" x14ac:dyDescent="0.4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</row>
    <row r="2992" spans="1:14" ht="42.75" x14ac:dyDescent="0.4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</row>
    <row r="2993" spans="1:14" ht="42.75" x14ac:dyDescent="0.4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</row>
    <row r="2994" spans="1:14" ht="42.75" x14ac:dyDescent="0.4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</row>
    <row r="2995" spans="1:14" x14ac:dyDescent="0.4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</row>
    <row r="2996" spans="1:14" ht="42.75" x14ac:dyDescent="0.4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</row>
    <row r="2997" spans="1:14" ht="42.75" x14ac:dyDescent="0.4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</row>
    <row r="2998" spans="1:14" ht="28.5" x14ac:dyDescent="0.4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</row>
    <row r="2999" spans="1:14" ht="42.75" x14ac:dyDescent="0.4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</row>
    <row r="3000" spans="1:14" ht="42.75" x14ac:dyDescent="0.4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</row>
    <row r="3001" spans="1:14" ht="42.75" x14ac:dyDescent="0.4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</row>
    <row r="3002" spans="1:14" ht="42.75" x14ac:dyDescent="0.4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</row>
    <row r="3003" spans="1:14" ht="42.75" x14ac:dyDescent="0.4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</row>
    <row r="3004" spans="1:14" ht="28.5" x14ac:dyDescent="0.4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</row>
    <row r="3005" spans="1:14" ht="42.75" x14ac:dyDescent="0.4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</row>
    <row r="3006" spans="1:14" ht="42.75" x14ac:dyDescent="0.4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</row>
    <row r="3007" spans="1:14" ht="42.75" x14ac:dyDescent="0.4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</row>
    <row r="3008" spans="1:14" ht="28.5" x14ac:dyDescent="0.4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</row>
    <row r="3009" spans="1:14" ht="28.5" x14ac:dyDescent="0.4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</row>
    <row r="3010" spans="1:14" ht="42.75" x14ac:dyDescent="0.4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</row>
    <row r="3011" spans="1:14" ht="42.75" x14ac:dyDescent="0.4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</row>
    <row r="3012" spans="1:14" ht="42.75" x14ac:dyDescent="0.4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</row>
    <row r="3013" spans="1:14" ht="42.75" x14ac:dyDescent="0.4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</row>
    <row r="3014" spans="1:14" ht="42.75" x14ac:dyDescent="0.4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</row>
    <row r="3015" spans="1:14" ht="42.75" x14ac:dyDescent="0.4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</row>
    <row r="3016" spans="1:14" ht="42.75" x14ac:dyDescent="0.4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</row>
    <row r="3017" spans="1:14" ht="42.75" x14ac:dyDescent="0.4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</row>
    <row r="3018" spans="1:14" ht="42.75" x14ac:dyDescent="0.4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</row>
    <row r="3019" spans="1:14" ht="42.75" x14ac:dyDescent="0.4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</row>
    <row r="3020" spans="1:14" ht="42.75" x14ac:dyDescent="0.4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</row>
    <row r="3021" spans="1:14" ht="42.75" x14ac:dyDescent="0.4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</row>
    <row r="3022" spans="1:14" ht="42.75" x14ac:dyDescent="0.4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</row>
    <row r="3023" spans="1:14" ht="42.75" x14ac:dyDescent="0.4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</row>
    <row r="3024" spans="1:14" ht="42.75" x14ac:dyDescent="0.4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</row>
    <row r="3025" spans="1:14" ht="42.75" x14ac:dyDescent="0.4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</row>
    <row r="3026" spans="1:14" ht="42.75" x14ac:dyDescent="0.4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</row>
    <row r="3027" spans="1:14" ht="42.75" x14ac:dyDescent="0.4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</row>
    <row r="3028" spans="1:14" ht="42.75" x14ac:dyDescent="0.4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</row>
    <row r="3029" spans="1:14" ht="42.75" x14ac:dyDescent="0.4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</row>
    <row r="3030" spans="1:14" ht="28.5" x14ac:dyDescent="0.4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</row>
    <row r="3031" spans="1:14" ht="42.75" x14ac:dyDescent="0.4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</row>
    <row r="3032" spans="1:14" ht="42.75" x14ac:dyDescent="0.4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</row>
    <row r="3033" spans="1:14" ht="71.25" x14ac:dyDescent="0.4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</row>
    <row r="3034" spans="1:14" ht="42.75" x14ac:dyDescent="0.4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</row>
    <row r="3035" spans="1:14" ht="42.75" x14ac:dyDescent="0.4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</row>
    <row r="3036" spans="1:14" ht="57" x14ac:dyDescent="0.4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</row>
    <row r="3037" spans="1:14" ht="28.5" x14ac:dyDescent="0.4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</row>
    <row r="3038" spans="1:14" ht="42.75" x14ac:dyDescent="0.4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</row>
    <row r="3039" spans="1:14" ht="57" x14ac:dyDescent="0.4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</row>
    <row r="3040" spans="1:14" ht="42.75" x14ac:dyDescent="0.4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</row>
    <row r="3041" spans="1:14" ht="42.75" x14ac:dyDescent="0.4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</row>
    <row r="3042" spans="1:14" ht="42.75" x14ac:dyDescent="0.4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</row>
    <row r="3043" spans="1:14" ht="28.5" x14ac:dyDescent="0.4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</row>
    <row r="3044" spans="1:14" ht="42.75" x14ac:dyDescent="0.4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</row>
    <row r="3045" spans="1:14" ht="42.75" x14ac:dyDescent="0.4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</row>
    <row r="3046" spans="1:14" ht="42.75" x14ac:dyDescent="0.4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</row>
    <row r="3047" spans="1:14" ht="42.75" x14ac:dyDescent="0.4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</row>
    <row r="3048" spans="1:14" ht="42.75" x14ac:dyDescent="0.4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</row>
    <row r="3049" spans="1:14" ht="42.75" x14ac:dyDescent="0.4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</row>
    <row r="3050" spans="1:14" ht="42.75" x14ac:dyDescent="0.4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</row>
    <row r="3051" spans="1:14" ht="42.75" x14ac:dyDescent="0.4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</row>
    <row r="3052" spans="1:14" ht="28.5" x14ac:dyDescent="0.4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</row>
    <row r="3053" spans="1:14" ht="42.75" x14ac:dyDescent="0.4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</row>
    <row r="3054" spans="1:14" ht="28.5" x14ac:dyDescent="0.4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</row>
    <row r="3055" spans="1:14" ht="42.75" x14ac:dyDescent="0.4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</row>
    <row r="3056" spans="1:14" ht="42.75" x14ac:dyDescent="0.4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</row>
    <row r="3057" spans="1:14" ht="42.75" x14ac:dyDescent="0.4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</row>
    <row r="3058" spans="1:14" ht="42.75" x14ac:dyDescent="0.4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</row>
    <row r="3059" spans="1:14" ht="42.75" x14ac:dyDescent="0.4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</row>
    <row r="3060" spans="1:14" ht="42.75" x14ac:dyDescent="0.4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</row>
    <row r="3061" spans="1:14" ht="42.75" x14ac:dyDescent="0.4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</row>
    <row r="3062" spans="1:14" ht="28.5" x14ac:dyDescent="0.4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</row>
    <row r="3063" spans="1:14" x14ac:dyDescent="0.4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</row>
    <row r="3064" spans="1:14" ht="42.75" x14ac:dyDescent="0.4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</row>
    <row r="3065" spans="1:14" ht="42.75" x14ac:dyDescent="0.4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</row>
    <row r="3066" spans="1:14" ht="28.5" x14ac:dyDescent="0.4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</row>
    <row r="3067" spans="1:14" ht="42.75" x14ac:dyDescent="0.4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</row>
    <row r="3068" spans="1:14" ht="42.75" x14ac:dyDescent="0.4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</row>
    <row r="3069" spans="1:14" ht="42.75" x14ac:dyDescent="0.4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</row>
    <row r="3070" spans="1:14" ht="42.75" x14ac:dyDescent="0.4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</row>
    <row r="3071" spans="1:14" ht="42.75" x14ac:dyDescent="0.4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</row>
    <row r="3072" spans="1:14" ht="42.75" x14ac:dyDescent="0.4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</row>
    <row r="3073" spans="1:14" ht="42.75" x14ac:dyDescent="0.4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</row>
    <row r="3074" spans="1:14" ht="42.75" x14ac:dyDescent="0.4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</row>
    <row r="3075" spans="1:14" ht="42.75" x14ac:dyDescent="0.4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</row>
    <row r="3076" spans="1:14" ht="57" x14ac:dyDescent="0.4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</row>
    <row r="3077" spans="1:14" ht="42.75" x14ac:dyDescent="0.4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</row>
    <row r="3078" spans="1:14" ht="28.5" x14ac:dyDescent="0.4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</row>
    <row r="3079" spans="1:14" ht="42.75" x14ac:dyDescent="0.4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</row>
    <row r="3080" spans="1:14" ht="42.75" x14ac:dyDescent="0.4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</row>
    <row r="3081" spans="1:14" ht="42.75" x14ac:dyDescent="0.4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</row>
    <row r="3082" spans="1:14" ht="42.75" x14ac:dyDescent="0.4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</row>
    <row r="3083" spans="1:14" ht="42.75" x14ac:dyDescent="0.4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</row>
    <row r="3084" spans="1:14" ht="42.75" x14ac:dyDescent="0.4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</row>
    <row r="3085" spans="1:14" ht="57" x14ac:dyDescent="0.4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</row>
    <row r="3086" spans="1:14" ht="42.75" x14ac:dyDescent="0.4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</row>
    <row r="3087" spans="1:14" ht="42.75" x14ac:dyDescent="0.4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</row>
    <row r="3088" spans="1:14" ht="42.75" x14ac:dyDescent="0.4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</row>
    <row r="3089" spans="1:14" ht="42.75" x14ac:dyDescent="0.4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</row>
    <row r="3090" spans="1:14" ht="42.75" x14ac:dyDescent="0.4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</row>
    <row r="3091" spans="1:14" ht="42.75" x14ac:dyDescent="0.4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</row>
    <row r="3092" spans="1:14" ht="42.75" x14ac:dyDescent="0.4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</row>
    <row r="3093" spans="1:14" ht="42.75" x14ac:dyDescent="0.4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</row>
    <row r="3094" spans="1:14" ht="42.75" x14ac:dyDescent="0.4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</row>
    <row r="3095" spans="1:14" ht="42.75" x14ac:dyDescent="0.4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</row>
    <row r="3096" spans="1:14" ht="42.75" x14ac:dyDescent="0.4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</row>
    <row r="3097" spans="1:14" ht="42.75" x14ac:dyDescent="0.4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</row>
    <row r="3098" spans="1:14" ht="42.75" x14ac:dyDescent="0.4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</row>
    <row r="3099" spans="1:14" ht="42.75" x14ac:dyDescent="0.4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</row>
    <row r="3100" spans="1:14" ht="42.75" x14ac:dyDescent="0.4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</row>
    <row r="3101" spans="1:14" ht="42.75" x14ac:dyDescent="0.4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</row>
    <row r="3102" spans="1:14" ht="42.75" x14ac:dyDescent="0.4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</row>
    <row r="3103" spans="1:14" ht="57" x14ac:dyDescent="0.4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</row>
    <row r="3104" spans="1:14" ht="42.75" x14ac:dyDescent="0.4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</row>
    <row r="3105" spans="1:14" ht="28.5" x14ac:dyDescent="0.4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</row>
    <row r="3106" spans="1:14" ht="42.75" x14ac:dyDescent="0.4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</row>
    <row r="3107" spans="1:14" ht="42.75" x14ac:dyDescent="0.4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</row>
    <row r="3108" spans="1:14" ht="57" x14ac:dyDescent="0.4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</row>
    <row r="3109" spans="1:14" ht="42.75" x14ac:dyDescent="0.4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</row>
    <row r="3110" spans="1:14" x14ac:dyDescent="0.4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</row>
    <row r="3111" spans="1:14" ht="42.75" x14ac:dyDescent="0.4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</row>
    <row r="3112" spans="1:14" ht="42.75" x14ac:dyDescent="0.4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</row>
    <row r="3113" spans="1:14" ht="28.5" x14ac:dyDescent="0.4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</row>
    <row r="3114" spans="1:14" ht="42.75" x14ac:dyDescent="0.4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</row>
    <row r="3115" spans="1:14" ht="42.75" x14ac:dyDescent="0.4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</row>
    <row r="3116" spans="1:14" ht="42.75" x14ac:dyDescent="0.4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</row>
    <row r="3117" spans="1:14" ht="42.75" x14ac:dyDescent="0.4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</row>
    <row r="3118" spans="1:14" ht="42.75" x14ac:dyDescent="0.4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</row>
    <row r="3119" spans="1:14" ht="42.75" x14ac:dyDescent="0.4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</row>
    <row r="3120" spans="1:14" ht="28.5" x14ac:dyDescent="0.4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</row>
    <row r="3121" spans="1:14" ht="42.75" x14ac:dyDescent="0.4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</row>
    <row r="3122" spans="1:14" ht="42.75" x14ac:dyDescent="0.4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</row>
    <row r="3123" spans="1:14" ht="28.5" x14ac:dyDescent="0.4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</row>
    <row r="3124" spans="1:14" x14ac:dyDescent="0.4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</row>
    <row r="3125" spans="1:14" ht="42.75" x14ac:dyDescent="0.4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</row>
    <row r="3126" spans="1:14" ht="42.75" x14ac:dyDescent="0.4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</row>
    <row r="3127" spans="1:14" x14ac:dyDescent="0.4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</row>
    <row r="3128" spans="1:14" ht="71.25" x14ac:dyDescent="0.4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</row>
    <row r="3129" spans="1:14" ht="42.75" x14ac:dyDescent="0.4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</row>
    <row r="3130" spans="1:14" ht="42.75" x14ac:dyDescent="0.4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</row>
    <row r="3131" spans="1:14" ht="42.75" x14ac:dyDescent="0.4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</row>
    <row r="3132" spans="1:14" ht="42.75" x14ac:dyDescent="0.4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</row>
    <row r="3133" spans="1:14" ht="28.5" x14ac:dyDescent="0.4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</row>
    <row r="3134" spans="1:14" ht="28.5" x14ac:dyDescent="0.4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</row>
    <row r="3135" spans="1:14" ht="42.75" x14ac:dyDescent="0.4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</row>
    <row r="3136" spans="1:14" ht="42.75" x14ac:dyDescent="0.4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</row>
    <row r="3137" spans="1:14" ht="42.75" x14ac:dyDescent="0.4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</row>
    <row r="3138" spans="1:14" ht="42.75" x14ac:dyDescent="0.4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</row>
    <row r="3139" spans="1:14" ht="28.5" x14ac:dyDescent="0.4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</row>
    <row r="3140" spans="1:14" ht="57" x14ac:dyDescent="0.4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</row>
    <row r="3141" spans="1:14" ht="42.75" x14ac:dyDescent="0.4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</row>
    <row r="3142" spans="1:14" ht="42.75" x14ac:dyDescent="0.4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</row>
    <row r="3143" spans="1:14" ht="57" x14ac:dyDescent="0.4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</row>
    <row r="3144" spans="1:14" ht="42.75" x14ac:dyDescent="0.4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</row>
    <row r="3145" spans="1:14" ht="57" x14ac:dyDescent="0.4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</row>
    <row r="3146" spans="1:14" ht="57" x14ac:dyDescent="0.4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</row>
    <row r="3147" spans="1:14" ht="42.75" x14ac:dyDescent="0.4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</row>
    <row r="3148" spans="1:14" ht="28.5" x14ac:dyDescent="0.4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</row>
    <row r="3149" spans="1:14" ht="42.75" x14ac:dyDescent="0.4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</row>
    <row r="3150" spans="1:14" ht="28.5" x14ac:dyDescent="0.4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</row>
    <row r="3151" spans="1:14" ht="42.75" x14ac:dyDescent="0.4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</row>
    <row r="3152" spans="1:14" ht="57" x14ac:dyDescent="0.4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</row>
    <row r="3153" spans="1:14" ht="42.75" x14ac:dyDescent="0.4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</row>
    <row r="3154" spans="1:14" ht="42.75" x14ac:dyDescent="0.4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</row>
    <row r="3155" spans="1:14" ht="42.75" x14ac:dyDescent="0.4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</row>
    <row r="3156" spans="1:14" ht="42.75" x14ac:dyDescent="0.4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</row>
    <row r="3157" spans="1:14" ht="42.75" x14ac:dyDescent="0.4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</row>
    <row r="3158" spans="1:14" ht="42.75" x14ac:dyDescent="0.4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</row>
    <row r="3159" spans="1:14" ht="28.5" x14ac:dyDescent="0.4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</row>
    <row r="3160" spans="1:14" ht="28.5" x14ac:dyDescent="0.4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</row>
    <row r="3161" spans="1:14" ht="28.5" x14ac:dyDescent="0.4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</row>
    <row r="3162" spans="1:14" ht="42.75" x14ac:dyDescent="0.4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</row>
    <row r="3163" spans="1:14" ht="42.75" x14ac:dyDescent="0.4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</row>
    <row r="3164" spans="1:14" ht="42.75" x14ac:dyDescent="0.4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</row>
    <row r="3165" spans="1:14" ht="42.75" x14ac:dyDescent="0.4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</row>
    <row r="3166" spans="1:14" ht="42.75" x14ac:dyDescent="0.4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</row>
    <row r="3167" spans="1:14" ht="42.75" x14ac:dyDescent="0.4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</row>
    <row r="3168" spans="1:14" ht="42.75" x14ac:dyDescent="0.4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</row>
    <row r="3169" spans="1:14" ht="28.5" x14ac:dyDescent="0.4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</row>
    <row r="3170" spans="1:14" ht="42.75" x14ac:dyDescent="0.4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</row>
    <row r="3171" spans="1:14" ht="28.5" x14ac:dyDescent="0.4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</row>
    <row r="3172" spans="1:14" ht="42.75" x14ac:dyDescent="0.4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</row>
    <row r="3173" spans="1:14" ht="42.75" x14ac:dyDescent="0.4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</row>
    <row r="3174" spans="1:14" ht="42.75" x14ac:dyDescent="0.4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</row>
    <row r="3175" spans="1:14" ht="42.75" x14ac:dyDescent="0.4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</row>
    <row r="3176" spans="1:14" ht="42.75" x14ac:dyDescent="0.4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</row>
    <row r="3177" spans="1:14" ht="57" x14ac:dyDescent="0.4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</row>
    <row r="3178" spans="1:14" ht="42.75" x14ac:dyDescent="0.4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</row>
    <row r="3179" spans="1:14" ht="42.75" x14ac:dyDescent="0.4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</row>
    <row r="3180" spans="1:14" ht="42.75" x14ac:dyDescent="0.4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</row>
    <row r="3181" spans="1:14" ht="28.5" x14ac:dyDescent="0.4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</row>
    <row r="3182" spans="1:14" ht="42.75" x14ac:dyDescent="0.4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</row>
    <row r="3183" spans="1:14" ht="42.75" x14ac:dyDescent="0.4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</row>
    <row r="3184" spans="1:14" ht="57" x14ac:dyDescent="0.4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</row>
    <row r="3185" spans="1:14" ht="42.75" x14ac:dyDescent="0.4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</row>
    <row r="3186" spans="1:14" ht="42.75" x14ac:dyDescent="0.4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</row>
    <row r="3187" spans="1:14" ht="42.75" x14ac:dyDescent="0.4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</row>
    <row r="3188" spans="1:14" ht="42.75" x14ac:dyDescent="0.4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</row>
    <row r="3189" spans="1:14" ht="42.75" x14ac:dyDescent="0.4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</row>
    <row r="3190" spans="1:14" ht="42.75" x14ac:dyDescent="0.4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</row>
    <row r="3191" spans="1:14" ht="57" x14ac:dyDescent="0.4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</row>
    <row r="3192" spans="1:14" ht="42.75" x14ac:dyDescent="0.4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</row>
    <row r="3193" spans="1:14" ht="42.75" x14ac:dyDescent="0.4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</row>
    <row r="3194" spans="1:14" ht="42.75" x14ac:dyDescent="0.4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</row>
    <row r="3195" spans="1:14" ht="42.75" x14ac:dyDescent="0.4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</row>
    <row r="3196" spans="1:14" ht="42.75" x14ac:dyDescent="0.4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</row>
    <row r="3197" spans="1:14" ht="42.75" x14ac:dyDescent="0.4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</row>
    <row r="3198" spans="1:14" ht="42.75" x14ac:dyDescent="0.4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</row>
    <row r="3199" spans="1:14" ht="28.5" x14ac:dyDescent="0.4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</row>
    <row r="3200" spans="1:14" ht="42.75" x14ac:dyDescent="0.4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</row>
    <row r="3201" spans="1:14" ht="42.75" x14ac:dyDescent="0.4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</row>
    <row r="3202" spans="1:14" ht="42.75" x14ac:dyDescent="0.4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</row>
    <row r="3203" spans="1:14" ht="42.75" x14ac:dyDescent="0.4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</row>
    <row r="3204" spans="1:14" ht="42.75" x14ac:dyDescent="0.4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</row>
    <row r="3205" spans="1:14" ht="42.75" x14ac:dyDescent="0.4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</row>
    <row r="3206" spans="1:14" ht="42.75" x14ac:dyDescent="0.4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</row>
    <row r="3207" spans="1:14" ht="42.75" x14ac:dyDescent="0.4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</row>
    <row r="3208" spans="1:14" ht="42.75" x14ac:dyDescent="0.4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</row>
    <row r="3209" spans="1:14" ht="42.75" x14ac:dyDescent="0.4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</row>
    <row r="3210" spans="1:14" ht="42.75" x14ac:dyDescent="0.4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</row>
    <row r="3211" spans="1:14" ht="42.75" x14ac:dyDescent="0.4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</row>
    <row r="3212" spans="1:14" ht="42.75" x14ac:dyDescent="0.4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</row>
    <row r="3213" spans="1:14" ht="42.75" x14ac:dyDescent="0.4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</row>
    <row r="3214" spans="1:14" ht="28.5" x14ac:dyDescent="0.4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</row>
    <row r="3215" spans="1:14" ht="42.75" x14ac:dyDescent="0.4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</row>
    <row r="3216" spans="1:14" ht="42.75" x14ac:dyDescent="0.4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</row>
    <row r="3217" spans="1:14" ht="57" x14ac:dyDescent="0.4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</row>
    <row r="3218" spans="1:14" ht="42.75" x14ac:dyDescent="0.4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</row>
    <row r="3219" spans="1:14" ht="28.5" x14ac:dyDescent="0.4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</row>
    <row r="3220" spans="1:14" ht="42.75" x14ac:dyDescent="0.4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</row>
    <row r="3221" spans="1:14" ht="28.5" x14ac:dyDescent="0.4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</row>
    <row r="3222" spans="1:14" ht="28.5" x14ac:dyDescent="0.4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</row>
    <row r="3223" spans="1:14" ht="57" x14ac:dyDescent="0.4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</row>
    <row r="3224" spans="1:14" ht="42.75" x14ac:dyDescent="0.4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</row>
    <row r="3225" spans="1:14" ht="28.5" x14ac:dyDescent="0.4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</row>
    <row r="3226" spans="1:14" ht="42.75" x14ac:dyDescent="0.4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</row>
    <row r="3227" spans="1:14" ht="42.75" x14ac:dyDescent="0.4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</row>
    <row r="3228" spans="1:14" ht="42.75" x14ac:dyDescent="0.4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</row>
    <row r="3229" spans="1:14" ht="42.75" x14ac:dyDescent="0.4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</row>
    <row r="3230" spans="1:14" ht="28.5" x14ac:dyDescent="0.4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</row>
    <row r="3231" spans="1:14" ht="42.75" x14ac:dyDescent="0.4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</row>
    <row r="3232" spans="1:14" ht="42.75" x14ac:dyDescent="0.4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</row>
    <row r="3233" spans="1:14" ht="42.75" x14ac:dyDescent="0.4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</row>
    <row r="3234" spans="1:14" ht="42.75" x14ac:dyDescent="0.4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</row>
    <row r="3235" spans="1:14" ht="42.75" x14ac:dyDescent="0.4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</row>
    <row r="3236" spans="1:14" ht="42.75" x14ac:dyDescent="0.4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</row>
    <row r="3237" spans="1:14" ht="42.75" x14ac:dyDescent="0.4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</row>
    <row r="3238" spans="1:14" ht="42.75" x14ac:dyDescent="0.4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</row>
    <row r="3239" spans="1:14" ht="28.5" x14ac:dyDescent="0.4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</row>
    <row r="3240" spans="1:14" ht="42.75" x14ac:dyDescent="0.4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</row>
    <row r="3241" spans="1:14" ht="42.75" x14ac:dyDescent="0.4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</row>
    <row r="3242" spans="1:14" ht="42.75" x14ac:dyDescent="0.4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</row>
    <row r="3243" spans="1:14" ht="57" x14ac:dyDescent="0.4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</row>
    <row r="3244" spans="1:14" ht="28.5" x14ac:dyDescent="0.4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</row>
    <row r="3245" spans="1:14" ht="42.75" x14ac:dyDescent="0.4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</row>
    <row r="3246" spans="1:14" ht="42.75" x14ac:dyDescent="0.4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</row>
    <row r="3247" spans="1:14" ht="42.75" x14ac:dyDescent="0.4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</row>
    <row r="3248" spans="1:14" ht="42.75" x14ac:dyDescent="0.4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</row>
    <row r="3249" spans="1:14" ht="42.75" x14ac:dyDescent="0.4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</row>
    <row r="3250" spans="1:14" ht="28.5" x14ac:dyDescent="0.4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</row>
    <row r="3251" spans="1:14" ht="42.75" x14ac:dyDescent="0.4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</row>
    <row r="3252" spans="1:14" ht="42.75" x14ac:dyDescent="0.4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</row>
    <row r="3253" spans="1:14" ht="42.75" x14ac:dyDescent="0.4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</row>
    <row r="3254" spans="1:14" ht="28.5" x14ac:dyDescent="0.4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</row>
    <row r="3255" spans="1:14" ht="42.75" x14ac:dyDescent="0.4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</row>
    <row r="3256" spans="1:14" ht="42.75" x14ac:dyDescent="0.4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</row>
    <row r="3257" spans="1:14" ht="42.75" x14ac:dyDescent="0.4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</row>
    <row r="3258" spans="1:14" ht="42.75" x14ac:dyDescent="0.4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</row>
    <row r="3259" spans="1:14" ht="42.75" x14ac:dyDescent="0.4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</row>
    <row r="3260" spans="1:14" ht="28.5" x14ac:dyDescent="0.4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</row>
    <row r="3261" spans="1:14" ht="42.75" x14ac:dyDescent="0.4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</row>
    <row r="3262" spans="1:14" ht="42.75" x14ac:dyDescent="0.4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</row>
    <row r="3263" spans="1:14" ht="42.75" x14ac:dyDescent="0.4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</row>
    <row r="3264" spans="1:14" ht="28.5" x14ac:dyDescent="0.4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</row>
    <row r="3265" spans="1:14" ht="28.5" x14ac:dyDescent="0.4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</row>
    <row r="3266" spans="1:14" ht="28.5" x14ac:dyDescent="0.4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</row>
    <row r="3267" spans="1:14" ht="42.75" x14ac:dyDescent="0.4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</row>
    <row r="3268" spans="1:14" ht="42.75" x14ac:dyDescent="0.4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</row>
    <row r="3269" spans="1:14" ht="42.75" x14ac:dyDescent="0.4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</row>
    <row r="3270" spans="1:14" ht="42.75" x14ac:dyDescent="0.4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</row>
    <row r="3271" spans="1:14" ht="42.75" x14ac:dyDescent="0.4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</row>
    <row r="3272" spans="1:14" ht="42.75" x14ac:dyDescent="0.4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</row>
    <row r="3273" spans="1:14" x14ac:dyDescent="0.4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</row>
    <row r="3274" spans="1:14" ht="42.75" x14ac:dyDescent="0.4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</row>
    <row r="3275" spans="1:14" ht="42.75" x14ac:dyDescent="0.4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</row>
    <row r="3276" spans="1:14" ht="42.75" x14ac:dyDescent="0.4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</row>
    <row r="3277" spans="1:14" ht="42.75" x14ac:dyDescent="0.4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</row>
    <row r="3278" spans="1:14" ht="42.75" x14ac:dyDescent="0.4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</row>
    <row r="3279" spans="1:14" ht="42.75" x14ac:dyDescent="0.4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</row>
    <row r="3280" spans="1:14" ht="42.75" x14ac:dyDescent="0.4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</row>
    <row r="3281" spans="1:14" ht="42.75" x14ac:dyDescent="0.4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</row>
    <row r="3282" spans="1:14" ht="42.75" x14ac:dyDescent="0.4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</row>
    <row r="3283" spans="1:14" ht="28.5" x14ac:dyDescent="0.4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</row>
    <row r="3284" spans="1:14" ht="42.75" x14ac:dyDescent="0.4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</row>
    <row r="3285" spans="1:14" ht="42.75" x14ac:dyDescent="0.4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</row>
    <row r="3286" spans="1:14" ht="42.75" x14ac:dyDescent="0.4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</row>
    <row r="3287" spans="1:14" x14ac:dyDescent="0.4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</row>
    <row r="3288" spans="1:14" ht="42.75" x14ac:dyDescent="0.4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</row>
    <row r="3289" spans="1:14" ht="28.5" x14ac:dyDescent="0.4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</row>
    <row r="3290" spans="1:14" ht="42.75" x14ac:dyDescent="0.4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</row>
    <row r="3291" spans="1:14" ht="42.75" x14ac:dyDescent="0.4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</row>
    <row r="3292" spans="1:14" ht="71.25" x14ac:dyDescent="0.4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</row>
    <row r="3293" spans="1:14" ht="42.75" x14ac:dyDescent="0.4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</row>
    <row r="3294" spans="1:14" ht="42.75" x14ac:dyDescent="0.4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</row>
    <row r="3295" spans="1:14" ht="57" x14ac:dyDescent="0.4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</row>
    <row r="3296" spans="1:14" ht="42.75" x14ac:dyDescent="0.4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</row>
    <row r="3297" spans="1:14" ht="42.75" x14ac:dyDescent="0.4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</row>
    <row r="3298" spans="1:14" ht="42.75" x14ac:dyDescent="0.4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</row>
    <row r="3299" spans="1:14" ht="42.75" x14ac:dyDescent="0.4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</row>
    <row r="3300" spans="1:14" ht="42.75" x14ac:dyDescent="0.4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</row>
    <row r="3301" spans="1:14" ht="42.75" x14ac:dyDescent="0.4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</row>
    <row r="3302" spans="1:14" ht="42.75" x14ac:dyDescent="0.4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</row>
    <row r="3303" spans="1:14" ht="42.75" x14ac:dyDescent="0.4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</row>
    <row r="3304" spans="1:14" x14ac:dyDescent="0.4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</row>
    <row r="3305" spans="1:14" ht="42.75" x14ac:dyDescent="0.4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</row>
    <row r="3306" spans="1:14" ht="42.75" x14ac:dyDescent="0.4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</row>
    <row r="3307" spans="1:14" ht="42.75" x14ac:dyDescent="0.4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</row>
    <row r="3308" spans="1:14" ht="57" x14ac:dyDescent="0.4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</row>
    <row r="3309" spans="1:14" ht="42.75" x14ac:dyDescent="0.4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</row>
    <row r="3310" spans="1:14" ht="42.75" x14ac:dyDescent="0.4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</row>
    <row r="3311" spans="1:14" ht="28.5" x14ac:dyDescent="0.4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</row>
    <row r="3312" spans="1:14" ht="28.5" x14ac:dyDescent="0.4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</row>
    <row r="3313" spans="1:14" ht="42.75" x14ac:dyDescent="0.4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</row>
    <row r="3314" spans="1:14" ht="42.75" x14ac:dyDescent="0.4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</row>
    <row r="3315" spans="1:14" ht="42.75" x14ac:dyDescent="0.4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</row>
    <row r="3316" spans="1:14" ht="42.75" x14ac:dyDescent="0.4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</row>
    <row r="3317" spans="1:14" ht="42.75" x14ac:dyDescent="0.4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</row>
    <row r="3318" spans="1:14" ht="71.25" x14ac:dyDescent="0.4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</row>
    <row r="3319" spans="1:14" ht="42.75" x14ac:dyDescent="0.4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</row>
    <row r="3320" spans="1:14" ht="28.5" x14ac:dyDescent="0.4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</row>
    <row r="3321" spans="1:14" ht="42.75" x14ac:dyDescent="0.4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</row>
    <row r="3322" spans="1:14" ht="42.75" x14ac:dyDescent="0.4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</row>
    <row r="3323" spans="1:14" ht="42.75" x14ac:dyDescent="0.4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</row>
    <row r="3324" spans="1:14" ht="42.75" x14ac:dyDescent="0.4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</row>
    <row r="3325" spans="1:14" ht="42.75" x14ac:dyDescent="0.4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</row>
    <row r="3326" spans="1:14" ht="42.75" x14ac:dyDescent="0.4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</row>
    <row r="3327" spans="1:14" ht="42.75" x14ac:dyDescent="0.4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</row>
    <row r="3328" spans="1:14" ht="42.75" x14ac:dyDescent="0.4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</row>
    <row r="3329" spans="1:14" ht="42.75" x14ac:dyDescent="0.4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</row>
    <row r="3330" spans="1:14" ht="42.75" x14ac:dyDescent="0.4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</row>
    <row r="3331" spans="1:14" ht="42.75" x14ac:dyDescent="0.4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</row>
    <row r="3332" spans="1:14" ht="42.75" x14ac:dyDescent="0.4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</row>
    <row r="3333" spans="1:14" ht="42.75" x14ac:dyDescent="0.4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</row>
    <row r="3334" spans="1:14" ht="42.75" x14ac:dyDescent="0.4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</row>
    <row r="3335" spans="1:14" ht="42.75" x14ac:dyDescent="0.4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</row>
    <row r="3336" spans="1:14" ht="28.5" x14ac:dyDescent="0.4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</row>
    <row r="3337" spans="1:14" ht="42.75" x14ac:dyDescent="0.4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</row>
    <row r="3338" spans="1:14" ht="42.75" x14ac:dyDescent="0.4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</row>
    <row r="3339" spans="1:14" ht="42.75" x14ac:dyDescent="0.4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</row>
    <row r="3340" spans="1:14" ht="28.5" x14ac:dyDescent="0.4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</row>
    <row r="3341" spans="1:14" ht="28.5" x14ac:dyDescent="0.4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</row>
    <row r="3342" spans="1:14" ht="42.75" x14ac:dyDescent="0.4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</row>
    <row r="3343" spans="1:14" ht="42.75" x14ac:dyDescent="0.4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</row>
    <row r="3344" spans="1:14" ht="28.5" x14ac:dyDescent="0.4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</row>
    <row r="3345" spans="1:14" ht="42.75" x14ac:dyDescent="0.4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</row>
    <row r="3346" spans="1:14" ht="42.75" x14ac:dyDescent="0.4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</row>
    <row r="3347" spans="1:14" ht="42.75" x14ac:dyDescent="0.4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</row>
    <row r="3348" spans="1:14" ht="42.75" x14ac:dyDescent="0.4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</row>
    <row r="3349" spans="1:14" ht="42.75" x14ac:dyDescent="0.4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</row>
    <row r="3350" spans="1:14" ht="42.75" x14ac:dyDescent="0.4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</row>
    <row r="3351" spans="1:14" ht="42.75" x14ac:dyDescent="0.4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</row>
    <row r="3352" spans="1:14" ht="42.75" x14ac:dyDescent="0.4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</row>
    <row r="3353" spans="1:14" ht="42.75" x14ac:dyDescent="0.4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</row>
    <row r="3354" spans="1:14" ht="42.75" x14ac:dyDescent="0.4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</row>
    <row r="3355" spans="1:14" ht="42.75" x14ac:dyDescent="0.4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</row>
    <row r="3356" spans="1:14" ht="28.5" x14ac:dyDescent="0.4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</row>
    <row r="3357" spans="1:14" ht="42.75" x14ac:dyDescent="0.4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</row>
    <row r="3358" spans="1:14" ht="42.75" x14ac:dyDescent="0.4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</row>
    <row r="3359" spans="1:14" ht="42.75" x14ac:dyDescent="0.4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</row>
    <row r="3360" spans="1:14" ht="42.75" x14ac:dyDescent="0.4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</row>
    <row r="3361" spans="1:14" ht="28.5" x14ac:dyDescent="0.4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</row>
    <row r="3362" spans="1:14" ht="28.5" x14ac:dyDescent="0.4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</row>
    <row r="3363" spans="1:14" ht="42.75" x14ac:dyDescent="0.4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</row>
    <row r="3364" spans="1:14" ht="42.75" x14ac:dyDescent="0.4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</row>
    <row r="3365" spans="1:14" ht="42.75" x14ac:dyDescent="0.4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</row>
    <row r="3366" spans="1:14" ht="42.75" x14ac:dyDescent="0.4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</row>
    <row r="3367" spans="1:14" ht="42.75" x14ac:dyDescent="0.4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</row>
    <row r="3368" spans="1:14" ht="42.75" x14ac:dyDescent="0.4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</row>
    <row r="3369" spans="1:14" ht="42.75" x14ac:dyDescent="0.4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</row>
    <row r="3370" spans="1:14" ht="42.75" x14ac:dyDescent="0.4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</row>
    <row r="3371" spans="1:14" ht="42.75" x14ac:dyDescent="0.4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</row>
    <row r="3372" spans="1:14" ht="28.5" x14ac:dyDescent="0.4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</row>
    <row r="3373" spans="1:14" ht="28.5" x14ac:dyDescent="0.4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</row>
    <row r="3374" spans="1:14" ht="42.75" x14ac:dyDescent="0.4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</row>
    <row r="3375" spans="1:14" ht="42.75" x14ac:dyDescent="0.4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</row>
    <row r="3376" spans="1:14" ht="42.75" x14ac:dyDescent="0.4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</row>
    <row r="3377" spans="1:14" ht="42.75" x14ac:dyDescent="0.4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</row>
    <row r="3378" spans="1:14" ht="42.75" x14ac:dyDescent="0.4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</row>
    <row r="3379" spans="1:14" ht="42.75" x14ac:dyDescent="0.4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</row>
    <row r="3380" spans="1:14" ht="42.75" x14ac:dyDescent="0.4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</row>
    <row r="3381" spans="1:14" ht="42.75" x14ac:dyDescent="0.4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</row>
    <row r="3382" spans="1:14" ht="42.75" x14ac:dyDescent="0.4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</row>
    <row r="3383" spans="1:14" ht="42.75" x14ac:dyDescent="0.4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</row>
    <row r="3384" spans="1:14" ht="42.75" x14ac:dyDescent="0.4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</row>
    <row r="3385" spans="1:14" ht="42.75" x14ac:dyDescent="0.4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</row>
    <row r="3386" spans="1:14" ht="42.75" x14ac:dyDescent="0.4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</row>
    <row r="3387" spans="1:14" ht="42.75" x14ac:dyDescent="0.4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</row>
    <row r="3388" spans="1:14" ht="42.75" x14ac:dyDescent="0.4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</row>
    <row r="3389" spans="1:14" ht="42.75" x14ac:dyDescent="0.4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</row>
    <row r="3390" spans="1:14" ht="42.75" x14ac:dyDescent="0.4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</row>
    <row r="3391" spans="1:14" ht="42.75" x14ac:dyDescent="0.4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</row>
    <row r="3392" spans="1:14" ht="42.75" x14ac:dyDescent="0.4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</row>
    <row r="3393" spans="1:14" ht="42.75" x14ac:dyDescent="0.4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</row>
    <row r="3394" spans="1:14" ht="42.75" x14ac:dyDescent="0.4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</row>
    <row r="3395" spans="1:14" ht="42.75" x14ac:dyDescent="0.4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</row>
    <row r="3396" spans="1:14" ht="42.75" x14ac:dyDescent="0.4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</row>
    <row r="3397" spans="1:14" ht="28.5" x14ac:dyDescent="0.4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</row>
    <row r="3398" spans="1:14" ht="42.75" x14ac:dyDescent="0.4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</row>
    <row r="3399" spans="1:14" ht="28.5" x14ac:dyDescent="0.4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</row>
    <row r="3400" spans="1:14" ht="42.75" x14ac:dyDescent="0.4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</row>
    <row r="3401" spans="1:14" ht="42.75" x14ac:dyDescent="0.4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</row>
    <row r="3402" spans="1:14" ht="42.75" x14ac:dyDescent="0.4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</row>
    <row r="3403" spans="1:14" ht="42.75" x14ac:dyDescent="0.4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</row>
    <row r="3404" spans="1:14" ht="42.75" x14ac:dyDescent="0.4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</row>
    <row r="3405" spans="1:14" ht="42.75" x14ac:dyDescent="0.4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</row>
    <row r="3406" spans="1:14" ht="42.75" x14ac:dyDescent="0.4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</row>
    <row r="3407" spans="1:14" ht="42.75" x14ac:dyDescent="0.4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</row>
    <row r="3408" spans="1:14" ht="28.5" x14ac:dyDescent="0.4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</row>
    <row r="3409" spans="1:14" ht="57" x14ac:dyDescent="0.4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</row>
    <row r="3410" spans="1:14" ht="42.75" x14ac:dyDescent="0.4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</row>
    <row r="3411" spans="1:14" ht="42.75" x14ac:dyDescent="0.4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</row>
    <row r="3412" spans="1:14" ht="42.75" x14ac:dyDescent="0.4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</row>
    <row r="3413" spans="1:14" ht="42.75" x14ac:dyDescent="0.4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</row>
    <row r="3414" spans="1:14" ht="42.75" x14ac:dyDescent="0.4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</row>
    <row r="3415" spans="1:14" ht="42.75" x14ac:dyDescent="0.4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</row>
    <row r="3416" spans="1:14" ht="42.75" x14ac:dyDescent="0.4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</row>
    <row r="3417" spans="1:14" ht="42.75" x14ac:dyDescent="0.4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</row>
    <row r="3418" spans="1:14" ht="57" x14ac:dyDescent="0.4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</row>
    <row r="3419" spans="1:14" ht="42.75" x14ac:dyDescent="0.4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</row>
    <row r="3420" spans="1:14" ht="42.75" x14ac:dyDescent="0.4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</row>
    <row r="3421" spans="1:14" ht="57" x14ac:dyDescent="0.4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</row>
    <row r="3422" spans="1:14" ht="42.75" x14ac:dyDescent="0.4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</row>
    <row r="3423" spans="1:14" ht="42.75" x14ac:dyDescent="0.4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</row>
    <row r="3424" spans="1:14" ht="42.75" x14ac:dyDescent="0.4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</row>
    <row r="3425" spans="1:14" ht="42.75" x14ac:dyDescent="0.4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</row>
    <row r="3426" spans="1:14" ht="42.75" x14ac:dyDescent="0.4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</row>
    <row r="3427" spans="1:14" ht="42.75" x14ac:dyDescent="0.4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</row>
    <row r="3428" spans="1:14" ht="42.75" x14ac:dyDescent="0.4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</row>
    <row r="3429" spans="1:14" ht="42.75" x14ac:dyDescent="0.4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</row>
    <row r="3430" spans="1:14" ht="42.75" x14ac:dyDescent="0.4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</row>
    <row r="3431" spans="1:14" ht="42.75" x14ac:dyDescent="0.4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</row>
    <row r="3432" spans="1:14" ht="42.75" x14ac:dyDescent="0.4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</row>
    <row r="3433" spans="1:14" ht="42.75" x14ac:dyDescent="0.4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</row>
    <row r="3434" spans="1:14" ht="42.75" x14ac:dyDescent="0.4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</row>
    <row r="3435" spans="1:14" ht="42.75" x14ac:dyDescent="0.4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</row>
    <row r="3436" spans="1:14" ht="42.75" x14ac:dyDescent="0.4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</row>
    <row r="3437" spans="1:14" ht="42.75" x14ac:dyDescent="0.4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</row>
    <row r="3438" spans="1:14" ht="42.75" x14ac:dyDescent="0.4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</row>
    <row r="3439" spans="1:14" ht="42.75" x14ac:dyDescent="0.4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</row>
    <row r="3440" spans="1:14" ht="42.75" x14ac:dyDescent="0.4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</row>
    <row r="3441" spans="1:14" ht="28.5" x14ac:dyDescent="0.4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</row>
    <row r="3442" spans="1:14" ht="42.75" x14ac:dyDescent="0.4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</row>
    <row r="3443" spans="1:14" ht="42.75" x14ac:dyDescent="0.4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</row>
    <row r="3444" spans="1:14" ht="42.75" x14ac:dyDescent="0.4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</row>
    <row r="3445" spans="1:14" ht="42.75" x14ac:dyDescent="0.4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</row>
    <row r="3446" spans="1:14" ht="42.75" x14ac:dyDescent="0.4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</row>
    <row r="3447" spans="1:14" ht="42.75" x14ac:dyDescent="0.4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</row>
    <row r="3448" spans="1:14" ht="42.75" x14ac:dyDescent="0.4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</row>
    <row r="3449" spans="1:14" ht="28.5" x14ac:dyDescent="0.4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</row>
    <row r="3450" spans="1:14" ht="42.75" x14ac:dyDescent="0.4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</row>
    <row r="3451" spans="1:14" ht="42.75" x14ac:dyDescent="0.4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</row>
    <row r="3452" spans="1:14" ht="42.75" x14ac:dyDescent="0.4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</row>
    <row r="3453" spans="1:14" ht="42.75" x14ac:dyDescent="0.4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</row>
    <row r="3454" spans="1:14" ht="42.75" x14ac:dyDescent="0.4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</row>
    <row r="3455" spans="1:14" ht="42.75" x14ac:dyDescent="0.4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</row>
    <row r="3456" spans="1:14" ht="42.75" x14ac:dyDescent="0.4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</row>
    <row r="3457" spans="1:14" ht="42.75" x14ac:dyDescent="0.4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</row>
    <row r="3458" spans="1:14" ht="42.75" x14ac:dyDescent="0.4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</row>
    <row r="3459" spans="1:14" ht="28.5" x14ac:dyDescent="0.4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</row>
    <row r="3460" spans="1:14" ht="42.75" x14ac:dyDescent="0.4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</row>
    <row r="3461" spans="1:14" ht="42.75" x14ac:dyDescent="0.4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</row>
    <row r="3462" spans="1:14" ht="42.75" x14ac:dyDescent="0.4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</row>
    <row r="3463" spans="1:14" ht="42.75" x14ac:dyDescent="0.4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</row>
    <row r="3464" spans="1:14" ht="42.75" x14ac:dyDescent="0.4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</row>
    <row r="3465" spans="1:14" ht="42.75" x14ac:dyDescent="0.4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</row>
    <row r="3466" spans="1:14" ht="42.75" x14ac:dyDescent="0.4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</row>
    <row r="3467" spans="1:14" ht="42.75" x14ac:dyDescent="0.4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</row>
    <row r="3468" spans="1:14" ht="28.5" x14ac:dyDescent="0.4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</row>
    <row r="3469" spans="1:14" x14ac:dyDescent="0.4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</row>
    <row r="3470" spans="1:14" ht="42.75" x14ac:dyDescent="0.4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</row>
    <row r="3471" spans="1:14" ht="42.75" x14ac:dyDescent="0.4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</row>
    <row r="3472" spans="1:14" ht="28.5" x14ac:dyDescent="0.4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</row>
    <row r="3473" spans="1:14" ht="42.75" x14ac:dyDescent="0.4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</row>
    <row r="3474" spans="1:14" ht="42.75" x14ac:dyDescent="0.4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</row>
    <row r="3475" spans="1:14" ht="42.75" x14ac:dyDescent="0.4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</row>
    <row r="3476" spans="1:14" ht="42.75" x14ac:dyDescent="0.4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</row>
    <row r="3477" spans="1:14" ht="42.75" x14ac:dyDescent="0.4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</row>
    <row r="3478" spans="1:14" ht="42.75" x14ac:dyDescent="0.4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</row>
    <row r="3479" spans="1:14" ht="42.75" x14ac:dyDescent="0.4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</row>
    <row r="3480" spans="1:14" ht="42.75" x14ac:dyDescent="0.4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</row>
    <row r="3481" spans="1:14" ht="42.75" x14ac:dyDescent="0.4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</row>
    <row r="3482" spans="1:14" ht="42.75" x14ac:dyDescent="0.4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</row>
    <row r="3483" spans="1:14" ht="42.75" x14ac:dyDescent="0.4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</row>
    <row r="3484" spans="1:14" ht="42.75" x14ac:dyDescent="0.4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</row>
    <row r="3485" spans="1:14" ht="42.75" x14ac:dyDescent="0.4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</row>
    <row r="3486" spans="1:14" ht="42.75" x14ac:dyDescent="0.4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</row>
    <row r="3487" spans="1:14" ht="42.75" x14ac:dyDescent="0.4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</row>
    <row r="3488" spans="1:14" ht="42.75" x14ac:dyDescent="0.4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</row>
    <row r="3489" spans="1:14" ht="42.75" x14ac:dyDescent="0.4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</row>
    <row r="3490" spans="1:14" ht="42.75" x14ac:dyDescent="0.4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</row>
    <row r="3491" spans="1:14" ht="42.75" x14ac:dyDescent="0.4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</row>
    <row r="3492" spans="1:14" ht="42.75" x14ac:dyDescent="0.4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</row>
    <row r="3493" spans="1:14" ht="42.75" x14ac:dyDescent="0.4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</row>
    <row r="3494" spans="1:14" ht="42.75" x14ac:dyDescent="0.4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</row>
    <row r="3495" spans="1:14" ht="42.75" x14ac:dyDescent="0.4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</row>
    <row r="3496" spans="1:14" ht="42.75" x14ac:dyDescent="0.4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</row>
    <row r="3497" spans="1:14" ht="42.75" x14ac:dyDescent="0.4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</row>
    <row r="3498" spans="1:14" ht="42.75" x14ac:dyDescent="0.4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</row>
    <row r="3499" spans="1:14" ht="42.75" x14ac:dyDescent="0.4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</row>
    <row r="3500" spans="1:14" ht="42.75" x14ac:dyDescent="0.4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</row>
    <row r="3501" spans="1:14" ht="42.75" x14ac:dyDescent="0.4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</row>
    <row r="3502" spans="1:14" ht="42.75" x14ac:dyDescent="0.4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</row>
    <row r="3503" spans="1:14" ht="42.75" x14ac:dyDescent="0.4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</row>
    <row r="3504" spans="1:14" ht="42.75" x14ac:dyDescent="0.4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</row>
    <row r="3505" spans="1:14" ht="42.75" x14ac:dyDescent="0.4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</row>
    <row r="3506" spans="1:14" ht="42.75" x14ac:dyDescent="0.4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</row>
    <row r="3507" spans="1:14" ht="85.5" x14ac:dyDescent="0.4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</row>
    <row r="3508" spans="1:14" ht="42.75" x14ac:dyDescent="0.4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</row>
    <row r="3509" spans="1:14" ht="42.75" x14ac:dyDescent="0.4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</row>
    <row r="3510" spans="1:14" ht="42.75" x14ac:dyDescent="0.4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</row>
    <row r="3511" spans="1:14" ht="42.75" x14ac:dyDescent="0.4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</row>
    <row r="3512" spans="1:14" ht="42.75" x14ac:dyDescent="0.4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</row>
    <row r="3513" spans="1:14" ht="42.75" x14ac:dyDescent="0.4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</row>
    <row r="3514" spans="1:14" ht="42.75" x14ac:dyDescent="0.4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</row>
    <row r="3515" spans="1:14" ht="42.75" x14ac:dyDescent="0.4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</row>
    <row r="3516" spans="1:14" ht="42.75" x14ac:dyDescent="0.4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</row>
    <row r="3517" spans="1:14" ht="42.75" x14ac:dyDescent="0.4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</row>
    <row r="3518" spans="1:14" ht="42.75" x14ac:dyDescent="0.4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</row>
    <row r="3519" spans="1:14" ht="42.75" x14ac:dyDescent="0.4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</row>
    <row r="3520" spans="1:14" ht="42.75" x14ac:dyDescent="0.4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</row>
    <row r="3521" spans="1:14" ht="42.75" x14ac:dyDescent="0.4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</row>
    <row r="3522" spans="1:14" ht="28.5" x14ac:dyDescent="0.4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</row>
    <row r="3523" spans="1:14" ht="42.75" x14ac:dyDescent="0.4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</row>
    <row r="3524" spans="1:14" ht="42.75" x14ac:dyDescent="0.4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</row>
    <row r="3525" spans="1:14" ht="42.75" x14ac:dyDescent="0.4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</row>
    <row r="3526" spans="1:14" ht="42.75" x14ac:dyDescent="0.4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</row>
    <row r="3527" spans="1:14" ht="42.75" x14ac:dyDescent="0.4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</row>
    <row r="3528" spans="1:14" ht="42.75" x14ac:dyDescent="0.4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</row>
    <row r="3529" spans="1:14" ht="42.75" x14ac:dyDescent="0.4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</row>
    <row r="3530" spans="1:14" ht="42.75" x14ac:dyDescent="0.4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</row>
    <row r="3531" spans="1:14" ht="42.75" x14ac:dyDescent="0.4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</row>
    <row r="3532" spans="1:14" ht="42.75" x14ac:dyDescent="0.4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</row>
    <row r="3533" spans="1:14" x14ac:dyDescent="0.4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</row>
    <row r="3534" spans="1:14" ht="42.75" x14ac:dyDescent="0.4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</row>
    <row r="3535" spans="1:14" ht="57" x14ac:dyDescent="0.4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</row>
    <row r="3536" spans="1:14" ht="28.5" x14ac:dyDescent="0.4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</row>
    <row r="3537" spans="1:14" ht="42.75" x14ac:dyDescent="0.4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</row>
    <row r="3538" spans="1:14" ht="42.75" x14ac:dyDescent="0.4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</row>
    <row r="3539" spans="1:14" ht="42.75" x14ac:dyDescent="0.4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</row>
    <row r="3540" spans="1:14" ht="42.75" x14ac:dyDescent="0.4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</row>
    <row r="3541" spans="1:14" ht="42.75" x14ac:dyDescent="0.4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</row>
    <row r="3542" spans="1:14" ht="57" x14ac:dyDescent="0.4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</row>
    <row r="3543" spans="1:14" ht="42.75" x14ac:dyDescent="0.4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</row>
    <row r="3544" spans="1:14" ht="42.75" x14ac:dyDescent="0.4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</row>
    <row r="3545" spans="1:14" ht="42.75" x14ac:dyDescent="0.4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</row>
    <row r="3546" spans="1:14" ht="28.5" x14ac:dyDescent="0.4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</row>
    <row r="3547" spans="1:14" ht="42.75" x14ac:dyDescent="0.4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</row>
    <row r="3548" spans="1:14" ht="42.75" x14ac:dyDescent="0.4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</row>
    <row r="3549" spans="1:14" ht="42.75" x14ac:dyDescent="0.4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</row>
    <row r="3550" spans="1:14" ht="42.75" x14ac:dyDescent="0.4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</row>
    <row r="3551" spans="1:14" ht="42.75" x14ac:dyDescent="0.4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</row>
    <row r="3552" spans="1:14" ht="42.75" x14ac:dyDescent="0.4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</row>
    <row r="3553" spans="1:14" ht="42.75" x14ac:dyDescent="0.4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</row>
    <row r="3554" spans="1:14" ht="42.75" x14ac:dyDescent="0.4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</row>
    <row r="3555" spans="1:14" ht="42.75" x14ac:dyDescent="0.4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</row>
    <row r="3556" spans="1:14" ht="42.75" x14ac:dyDescent="0.4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</row>
    <row r="3557" spans="1:14" ht="42.75" x14ac:dyDescent="0.4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</row>
    <row r="3558" spans="1:14" ht="42.75" x14ac:dyDescent="0.4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</row>
    <row r="3559" spans="1:14" ht="42.75" x14ac:dyDescent="0.4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</row>
    <row r="3560" spans="1:14" ht="42.75" x14ac:dyDescent="0.4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</row>
    <row r="3561" spans="1:14" ht="42.75" x14ac:dyDescent="0.4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</row>
    <row r="3562" spans="1:14" ht="42.75" x14ac:dyDescent="0.4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</row>
    <row r="3563" spans="1:14" ht="99.75" x14ac:dyDescent="0.4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</row>
    <row r="3564" spans="1:14" ht="42.75" x14ac:dyDescent="0.4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</row>
    <row r="3565" spans="1:14" ht="42.75" x14ac:dyDescent="0.4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</row>
    <row r="3566" spans="1:14" ht="28.5" x14ac:dyDescent="0.4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</row>
    <row r="3567" spans="1:14" ht="42.75" x14ac:dyDescent="0.4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</row>
    <row r="3568" spans="1:14" ht="42.75" x14ac:dyDescent="0.4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</row>
    <row r="3569" spans="1:14" ht="42.75" x14ac:dyDescent="0.4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</row>
    <row r="3570" spans="1:14" ht="42.75" x14ac:dyDescent="0.4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</row>
    <row r="3571" spans="1:14" ht="42.75" x14ac:dyDescent="0.4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</row>
    <row r="3572" spans="1:14" ht="42.75" x14ac:dyDescent="0.4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</row>
    <row r="3573" spans="1:14" ht="42.75" x14ac:dyDescent="0.4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</row>
    <row r="3574" spans="1:14" ht="28.5" x14ac:dyDescent="0.4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</row>
    <row r="3575" spans="1:14" ht="28.5" x14ac:dyDescent="0.4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</row>
    <row r="3576" spans="1:14" ht="42.75" x14ac:dyDescent="0.4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</row>
    <row r="3577" spans="1:14" ht="42.75" x14ac:dyDescent="0.4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</row>
    <row r="3578" spans="1:14" ht="42.75" x14ac:dyDescent="0.4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</row>
    <row r="3579" spans="1:14" ht="42.75" x14ac:dyDescent="0.4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</row>
    <row r="3580" spans="1:14" ht="42.75" x14ac:dyDescent="0.4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</row>
    <row r="3581" spans="1:14" ht="42.75" x14ac:dyDescent="0.4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</row>
    <row r="3582" spans="1:14" ht="42.75" x14ac:dyDescent="0.4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</row>
    <row r="3583" spans="1:14" ht="42.75" x14ac:dyDescent="0.4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</row>
    <row r="3584" spans="1:14" ht="42.75" x14ac:dyDescent="0.4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</row>
    <row r="3585" spans="1:14" ht="42.75" x14ac:dyDescent="0.4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</row>
    <row r="3586" spans="1:14" ht="85.5" x14ac:dyDescent="0.4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</row>
    <row r="3587" spans="1:14" ht="42.75" x14ac:dyDescent="0.4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</row>
    <row r="3588" spans="1:14" x14ac:dyDescent="0.4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</row>
    <row r="3589" spans="1:14" ht="42.75" x14ac:dyDescent="0.4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</row>
    <row r="3590" spans="1:14" ht="42.75" x14ac:dyDescent="0.4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</row>
    <row r="3591" spans="1:14" ht="42.75" x14ac:dyDescent="0.4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</row>
    <row r="3592" spans="1:14" ht="42.75" x14ac:dyDescent="0.4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</row>
    <row r="3593" spans="1:14" ht="42.75" x14ac:dyDescent="0.4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</row>
    <row r="3594" spans="1:14" ht="42.75" x14ac:dyDescent="0.4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</row>
    <row r="3595" spans="1:14" ht="42.75" x14ac:dyDescent="0.4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</row>
    <row r="3596" spans="1:14" ht="42.75" x14ac:dyDescent="0.4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</row>
    <row r="3597" spans="1:14" ht="28.5" x14ac:dyDescent="0.4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</row>
    <row r="3598" spans="1:14" ht="42.75" x14ac:dyDescent="0.4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</row>
    <row r="3599" spans="1:14" ht="28.5" x14ac:dyDescent="0.4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</row>
    <row r="3600" spans="1:14" ht="42.75" x14ac:dyDescent="0.4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</row>
    <row r="3601" spans="1:14" ht="42.75" x14ac:dyDescent="0.4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</row>
    <row r="3602" spans="1:14" ht="28.5" x14ac:dyDescent="0.4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</row>
    <row r="3603" spans="1:14" ht="42.75" x14ac:dyDescent="0.4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</row>
    <row r="3604" spans="1:14" ht="57" x14ac:dyDescent="0.4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</row>
    <row r="3605" spans="1:14" ht="42.75" x14ac:dyDescent="0.4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</row>
    <row r="3606" spans="1:14" ht="42.75" x14ac:dyDescent="0.4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</row>
    <row r="3607" spans="1:14" ht="57" x14ac:dyDescent="0.4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</row>
    <row r="3608" spans="1:14" ht="42.75" x14ac:dyDescent="0.4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</row>
    <row r="3609" spans="1:14" ht="28.5" x14ac:dyDescent="0.4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</row>
    <row r="3610" spans="1:14" ht="42.75" x14ac:dyDescent="0.4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</row>
    <row r="3611" spans="1:14" ht="42.75" x14ac:dyDescent="0.4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</row>
    <row r="3612" spans="1:14" ht="42.75" x14ac:dyDescent="0.4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</row>
    <row r="3613" spans="1:14" ht="42.75" x14ac:dyDescent="0.4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</row>
    <row r="3614" spans="1:14" ht="42.75" x14ac:dyDescent="0.4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</row>
    <row r="3615" spans="1:14" ht="28.5" x14ac:dyDescent="0.4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</row>
    <row r="3616" spans="1:14" ht="42.75" x14ac:dyDescent="0.4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</row>
    <row r="3617" spans="1:14" ht="42.75" x14ac:dyDescent="0.4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</row>
    <row r="3618" spans="1:14" ht="42.75" x14ac:dyDescent="0.4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</row>
    <row r="3619" spans="1:14" ht="42.75" x14ac:dyDescent="0.4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</row>
    <row r="3620" spans="1:14" ht="42.75" x14ac:dyDescent="0.4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</row>
    <row r="3621" spans="1:14" ht="42.75" x14ac:dyDescent="0.4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</row>
    <row r="3622" spans="1:14" ht="42.75" x14ac:dyDescent="0.4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</row>
    <row r="3623" spans="1:14" ht="42.75" x14ac:dyDescent="0.4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</row>
    <row r="3624" spans="1:14" ht="28.5" x14ac:dyDescent="0.4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</row>
    <row r="3625" spans="1:14" ht="28.5" x14ac:dyDescent="0.4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</row>
    <row r="3626" spans="1:14" ht="71.25" x14ac:dyDescent="0.4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</row>
    <row r="3627" spans="1:14" ht="42.75" x14ac:dyDescent="0.4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</row>
    <row r="3628" spans="1:14" ht="42.75" x14ac:dyDescent="0.4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</row>
    <row r="3629" spans="1:14" ht="42.75" x14ac:dyDescent="0.4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</row>
    <row r="3630" spans="1:14" ht="42.75" x14ac:dyDescent="0.4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</row>
    <row r="3631" spans="1:14" ht="42.75" x14ac:dyDescent="0.4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</row>
    <row r="3632" spans="1:14" ht="42.75" x14ac:dyDescent="0.4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</row>
    <row r="3633" spans="1:14" ht="42.75" x14ac:dyDescent="0.4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</row>
    <row r="3634" spans="1:14" ht="42.75" x14ac:dyDescent="0.4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</row>
    <row r="3635" spans="1:14" ht="42.75" x14ac:dyDescent="0.4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</row>
    <row r="3636" spans="1:14" ht="42.75" x14ac:dyDescent="0.4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</row>
    <row r="3637" spans="1:14" ht="28.5" x14ac:dyDescent="0.4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</row>
    <row r="3638" spans="1:14" ht="42.75" x14ac:dyDescent="0.4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</row>
    <row r="3639" spans="1:14" ht="57" x14ac:dyDescent="0.4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</row>
    <row r="3640" spans="1:14" ht="28.5" x14ac:dyDescent="0.4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</row>
    <row r="3641" spans="1:14" ht="42.75" x14ac:dyDescent="0.4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</row>
    <row r="3642" spans="1:14" ht="71.25" x14ac:dyDescent="0.4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</row>
    <row r="3643" spans="1:14" ht="42.75" x14ac:dyDescent="0.4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</row>
    <row r="3644" spans="1:14" ht="57" x14ac:dyDescent="0.4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</row>
    <row r="3645" spans="1:14" ht="42.75" x14ac:dyDescent="0.4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</row>
    <row r="3646" spans="1:14" ht="42.75" x14ac:dyDescent="0.4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</row>
    <row r="3647" spans="1:14" ht="42.75" x14ac:dyDescent="0.4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</row>
    <row r="3648" spans="1:14" ht="42.75" x14ac:dyDescent="0.4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</row>
    <row r="3649" spans="1:14" ht="42.75" x14ac:dyDescent="0.4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</row>
    <row r="3650" spans="1:14" ht="28.5" x14ac:dyDescent="0.4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</row>
    <row r="3651" spans="1:14" ht="42.75" x14ac:dyDescent="0.4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</row>
    <row r="3652" spans="1:14" ht="42.75" x14ac:dyDescent="0.4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</row>
    <row r="3653" spans="1:14" ht="42.75" x14ac:dyDescent="0.4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</row>
    <row r="3654" spans="1:14" ht="42.75" x14ac:dyDescent="0.4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</row>
    <row r="3655" spans="1:14" ht="42.75" x14ac:dyDescent="0.4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</row>
    <row r="3656" spans="1:14" ht="42.75" x14ac:dyDescent="0.4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</row>
    <row r="3657" spans="1:14" ht="42.75" x14ac:dyDescent="0.4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</row>
    <row r="3658" spans="1:14" ht="42.75" x14ac:dyDescent="0.4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</row>
    <row r="3659" spans="1:14" ht="42.75" x14ac:dyDescent="0.4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</row>
    <row r="3660" spans="1:14" ht="28.5" x14ac:dyDescent="0.4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</row>
    <row r="3661" spans="1:14" ht="42.75" x14ac:dyDescent="0.4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</row>
    <row r="3662" spans="1:14" ht="57" x14ac:dyDescent="0.4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</row>
    <row r="3663" spans="1:14" ht="42.75" x14ac:dyDescent="0.4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</row>
    <row r="3664" spans="1:14" ht="42.75" x14ac:dyDescent="0.4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</row>
    <row r="3665" spans="1:14" ht="42.75" x14ac:dyDescent="0.4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</row>
    <row r="3666" spans="1:14" ht="42.75" x14ac:dyDescent="0.4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</row>
    <row r="3667" spans="1:14" ht="42.75" x14ac:dyDescent="0.4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</row>
    <row r="3668" spans="1:14" x14ac:dyDescent="0.4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</row>
    <row r="3669" spans="1:14" ht="42.75" x14ac:dyDescent="0.4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</row>
    <row r="3670" spans="1:14" ht="42.75" x14ac:dyDescent="0.4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</row>
    <row r="3671" spans="1:14" ht="42.75" x14ac:dyDescent="0.4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</row>
    <row r="3672" spans="1:14" ht="42.75" x14ac:dyDescent="0.4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</row>
    <row r="3673" spans="1:14" ht="42.75" x14ac:dyDescent="0.4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</row>
    <row r="3674" spans="1:14" ht="42.75" x14ac:dyDescent="0.4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</row>
    <row r="3675" spans="1:14" ht="42.75" x14ac:dyDescent="0.4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</row>
    <row r="3676" spans="1:14" ht="42.75" x14ac:dyDescent="0.4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</row>
    <row r="3677" spans="1:14" ht="42.75" x14ac:dyDescent="0.4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</row>
    <row r="3678" spans="1:14" ht="42.75" x14ac:dyDescent="0.4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</row>
    <row r="3679" spans="1:14" ht="42.75" x14ac:dyDescent="0.4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</row>
    <row r="3680" spans="1:14" ht="28.5" x14ac:dyDescent="0.4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</row>
    <row r="3681" spans="1:14" ht="42.75" x14ac:dyDescent="0.4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</row>
    <row r="3682" spans="1:14" ht="42.75" x14ac:dyDescent="0.4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</row>
    <row r="3683" spans="1:14" ht="57" x14ac:dyDescent="0.4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</row>
    <row r="3684" spans="1:14" ht="42.75" x14ac:dyDescent="0.4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</row>
    <row r="3685" spans="1:14" ht="42.75" x14ac:dyDescent="0.4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</row>
    <row r="3686" spans="1:14" ht="42.75" x14ac:dyDescent="0.4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</row>
    <row r="3687" spans="1:14" ht="42.75" x14ac:dyDescent="0.4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</row>
    <row r="3688" spans="1:14" ht="42.75" x14ac:dyDescent="0.4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</row>
    <row r="3689" spans="1:14" ht="42.75" x14ac:dyDescent="0.4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</row>
    <row r="3690" spans="1:14" ht="42.75" x14ac:dyDescent="0.4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</row>
    <row r="3691" spans="1:14" ht="42.75" x14ac:dyDescent="0.4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</row>
    <row r="3692" spans="1:14" ht="42.75" x14ac:dyDescent="0.4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</row>
    <row r="3693" spans="1:14" ht="28.5" x14ac:dyDescent="0.4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</row>
    <row r="3694" spans="1:14" ht="28.5" x14ac:dyDescent="0.4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</row>
    <row r="3695" spans="1:14" ht="42.75" x14ac:dyDescent="0.4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</row>
    <row r="3696" spans="1:14" ht="42.75" x14ac:dyDescent="0.4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</row>
    <row r="3697" spans="1:14" ht="57" x14ac:dyDescent="0.4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</row>
    <row r="3698" spans="1:14" ht="42.75" x14ac:dyDescent="0.4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</row>
    <row r="3699" spans="1:14" ht="42.75" x14ac:dyDescent="0.4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</row>
    <row r="3700" spans="1:14" ht="42.75" x14ac:dyDescent="0.4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</row>
    <row r="3701" spans="1:14" ht="42.75" x14ac:dyDescent="0.4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</row>
    <row r="3702" spans="1:14" ht="28.5" x14ac:dyDescent="0.4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</row>
    <row r="3703" spans="1:14" ht="42.75" x14ac:dyDescent="0.4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</row>
    <row r="3704" spans="1:14" ht="42.75" x14ac:dyDescent="0.4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</row>
    <row r="3705" spans="1:14" ht="42.75" x14ac:dyDescent="0.4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</row>
    <row r="3706" spans="1:14" ht="42.75" x14ac:dyDescent="0.4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</row>
    <row r="3707" spans="1:14" ht="42.75" x14ac:dyDescent="0.4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</row>
    <row r="3708" spans="1:14" ht="42.75" x14ac:dyDescent="0.4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</row>
    <row r="3709" spans="1:14" ht="42.75" x14ac:dyDescent="0.4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</row>
    <row r="3710" spans="1:14" ht="42.75" x14ac:dyDescent="0.4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</row>
    <row r="3711" spans="1:14" ht="42.75" x14ac:dyDescent="0.4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</row>
    <row r="3712" spans="1:14" ht="28.5" x14ac:dyDescent="0.4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</row>
    <row r="3713" spans="1:14" ht="28.5" x14ac:dyDescent="0.4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</row>
    <row r="3714" spans="1:14" ht="42.75" x14ac:dyDescent="0.4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</row>
    <row r="3715" spans="1:14" ht="42.75" x14ac:dyDescent="0.4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</row>
    <row r="3716" spans="1:14" ht="42.75" x14ac:dyDescent="0.4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</row>
    <row r="3717" spans="1:14" ht="42.75" x14ac:dyDescent="0.4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</row>
    <row r="3718" spans="1:14" ht="42.75" x14ac:dyDescent="0.4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</row>
    <row r="3719" spans="1:14" ht="42.75" x14ac:dyDescent="0.4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</row>
    <row r="3720" spans="1:14" ht="42.75" x14ac:dyDescent="0.4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</row>
    <row r="3721" spans="1:14" ht="28.5" x14ac:dyDescent="0.4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</row>
    <row r="3722" spans="1:14" ht="28.5" x14ac:dyDescent="0.4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</row>
    <row r="3723" spans="1:14" ht="42.75" x14ac:dyDescent="0.4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</row>
    <row r="3724" spans="1:14" ht="57" x14ac:dyDescent="0.4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</row>
    <row r="3725" spans="1:14" ht="28.5" x14ac:dyDescent="0.4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</row>
    <row r="3726" spans="1:14" ht="42.75" x14ac:dyDescent="0.4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</row>
    <row r="3727" spans="1:14" ht="42.75" x14ac:dyDescent="0.4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</row>
    <row r="3728" spans="1:14" ht="42.75" x14ac:dyDescent="0.4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</row>
    <row r="3729" spans="1:14" ht="42.75" x14ac:dyDescent="0.4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</row>
    <row r="3730" spans="1:14" ht="42.75" x14ac:dyDescent="0.4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</row>
    <row r="3731" spans="1:14" ht="42.75" x14ac:dyDescent="0.4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</row>
    <row r="3732" spans="1:14" ht="42.75" x14ac:dyDescent="0.4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</row>
    <row r="3733" spans="1:14" ht="42.75" x14ac:dyDescent="0.4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</row>
    <row r="3734" spans="1:14" ht="42.75" x14ac:dyDescent="0.4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</row>
    <row r="3735" spans="1:14" ht="42.75" x14ac:dyDescent="0.4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</row>
    <row r="3736" spans="1:14" ht="42.75" x14ac:dyDescent="0.4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</row>
    <row r="3737" spans="1:14" ht="28.5" x14ac:dyDescent="0.4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</row>
    <row r="3738" spans="1:14" ht="42.75" x14ac:dyDescent="0.4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</row>
    <row r="3739" spans="1:14" ht="28.5" x14ac:dyDescent="0.4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</row>
    <row r="3740" spans="1:14" ht="28.5" x14ac:dyDescent="0.4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</row>
    <row r="3741" spans="1:14" ht="42.75" x14ac:dyDescent="0.4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</row>
    <row r="3742" spans="1:14" ht="42.75" x14ac:dyDescent="0.4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</row>
    <row r="3743" spans="1:14" ht="42.75" x14ac:dyDescent="0.4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</row>
    <row r="3744" spans="1:14" ht="42.75" x14ac:dyDescent="0.4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</row>
    <row r="3745" spans="1:14" ht="28.5" x14ac:dyDescent="0.4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</row>
    <row r="3746" spans="1:14" ht="42.75" x14ac:dyDescent="0.4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</row>
    <row r="3747" spans="1:14" ht="42.75" x14ac:dyDescent="0.4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</row>
    <row r="3748" spans="1:14" x14ac:dyDescent="0.4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</row>
    <row r="3749" spans="1:14" ht="28.5" x14ac:dyDescent="0.4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</row>
    <row r="3750" spans="1:14" ht="42.75" x14ac:dyDescent="0.4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</row>
    <row r="3751" spans="1:14" ht="42.75" x14ac:dyDescent="0.4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</row>
    <row r="3752" spans="1:14" ht="85.5" x14ac:dyDescent="0.4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</row>
    <row r="3753" spans="1:14" ht="42.75" x14ac:dyDescent="0.4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</row>
    <row r="3754" spans="1:14" ht="57" x14ac:dyDescent="0.4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</row>
    <row r="3755" spans="1:14" ht="42.75" x14ac:dyDescent="0.4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</row>
    <row r="3756" spans="1:14" ht="42.75" x14ac:dyDescent="0.4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</row>
    <row r="3757" spans="1:14" ht="42.75" x14ac:dyDescent="0.4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</row>
    <row r="3758" spans="1:14" ht="42.75" x14ac:dyDescent="0.4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</row>
    <row r="3759" spans="1:14" ht="42.75" x14ac:dyDescent="0.4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</row>
    <row r="3760" spans="1:14" ht="28.5" x14ac:dyDescent="0.4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</row>
    <row r="3761" spans="1:14" ht="28.5" x14ac:dyDescent="0.4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</row>
    <row r="3762" spans="1:14" ht="42.75" x14ac:dyDescent="0.4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</row>
    <row r="3763" spans="1:14" ht="42.75" x14ac:dyDescent="0.4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</row>
    <row r="3764" spans="1:14" ht="42.75" x14ac:dyDescent="0.4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</row>
    <row r="3765" spans="1:14" ht="28.5" x14ac:dyDescent="0.4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</row>
    <row r="3766" spans="1:14" ht="42.75" x14ac:dyDescent="0.4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</row>
    <row r="3767" spans="1:14" ht="42.75" x14ac:dyDescent="0.4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</row>
    <row r="3768" spans="1:14" ht="42.75" x14ac:dyDescent="0.4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</row>
    <row r="3769" spans="1:14" ht="42.75" x14ac:dyDescent="0.4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</row>
    <row r="3770" spans="1:14" ht="42.75" x14ac:dyDescent="0.4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</row>
    <row r="3771" spans="1:14" ht="42.75" x14ac:dyDescent="0.4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</row>
    <row r="3772" spans="1:14" ht="42.75" x14ac:dyDescent="0.4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</row>
    <row r="3773" spans="1:14" ht="28.5" x14ac:dyDescent="0.4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</row>
    <row r="3774" spans="1:14" ht="42.75" x14ac:dyDescent="0.4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</row>
    <row r="3775" spans="1:14" ht="28.5" x14ac:dyDescent="0.4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</row>
    <row r="3776" spans="1:14" ht="42.75" x14ac:dyDescent="0.4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</row>
    <row r="3777" spans="1:14" ht="42.75" x14ac:dyDescent="0.4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</row>
    <row r="3778" spans="1:14" ht="57" x14ac:dyDescent="0.4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</row>
    <row r="3779" spans="1:14" ht="42.75" x14ac:dyDescent="0.4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</row>
    <row r="3780" spans="1:14" ht="28.5" x14ac:dyDescent="0.4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</row>
    <row r="3781" spans="1:14" ht="28.5" x14ac:dyDescent="0.4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</row>
    <row r="3782" spans="1:14" ht="42.75" x14ac:dyDescent="0.4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</row>
    <row r="3783" spans="1:14" ht="42.75" x14ac:dyDescent="0.4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</row>
    <row r="3784" spans="1:14" ht="42.75" x14ac:dyDescent="0.4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</row>
    <row r="3785" spans="1:14" ht="42.75" x14ac:dyDescent="0.4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</row>
    <row r="3786" spans="1:14" ht="42.75" x14ac:dyDescent="0.4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</row>
    <row r="3787" spans="1:14" ht="42.75" x14ac:dyDescent="0.4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</row>
    <row r="3788" spans="1:14" ht="42.75" x14ac:dyDescent="0.4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</row>
    <row r="3789" spans="1:14" ht="42.75" x14ac:dyDescent="0.4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</row>
    <row r="3790" spans="1:14" ht="71.25" x14ac:dyDescent="0.4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</row>
    <row r="3791" spans="1:14" ht="42.75" x14ac:dyDescent="0.4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</row>
    <row r="3792" spans="1:14" ht="42.75" x14ac:dyDescent="0.4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</row>
    <row r="3793" spans="1:14" ht="28.5" x14ac:dyDescent="0.4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</row>
    <row r="3794" spans="1:14" ht="28.5" x14ac:dyDescent="0.4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</row>
    <row r="3795" spans="1:14" ht="42.75" x14ac:dyDescent="0.4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</row>
    <row r="3796" spans="1:14" ht="42.75" x14ac:dyDescent="0.4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</row>
    <row r="3797" spans="1:14" ht="42.75" x14ac:dyDescent="0.4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</row>
    <row r="3798" spans="1:14" ht="42.75" x14ac:dyDescent="0.4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</row>
    <row r="3799" spans="1:14" ht="42.75" x14ac:dyDescent="0.4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</row>
    <row r="3800" spans="1:14" ht="42.75" x14ac:dyDescent="0.4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</row>
    <row r="3801" spans="1:14" ht="28.5" x14ac:dyDescent="0.4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</row>
    <row r="3802" spans="1:14" ht="42.75" x14ac:dyDescent="0.4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</row>
    <row r="3803" spans="1:14" ht="42.75" x14ac:dyDescent="0.4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</row>
    <row r="3804" spans="1:14" ht="42.75" x14ac:dyDescent="0.4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</row>
    <row r="3805" spans="1:14" ht="28.5" x14ac:dyDescent="0.4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</row>
    <row r="3806" spans="1:14" ht="42.75" x14ac:dyDescent="0.4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</row>
    <row r="3807" spans="1:14" ht="42.75" x14ac:dyDescent="0.4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</row>
    <row r="3808" spans="1:14" ht="42.75" x14ac:dyDescent="0.4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</row>
    <row r="3809" spans="1:14" ht="42.75" x14ac:dyDescent="0.4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</row>
    <row r="3810" spans="1:14" ht="42.75" x14ac:dyDescent="0.4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</row>
    <row r="3811" spans="1:14" ht="42.75" x14ac:dyDescent="0.4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</row>
    <row r="3812" spans="1:14" ht="42.75" x14ac:dyDescent="0.4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</row>
    <row r="3813" spans="1:14" ht="42.75" x14ac:dyDescent="0.4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</row>
    <row r="3814" spans="1:14" ht="42.75" x14ac:dyDescent="0.4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</row>
    <row r="3815" spans="1:14" ht="42.75" x14ac:dyDescent="0.4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</row>
    <row r="3816" spans="1:14" ht="42.75" x14ac:dyDescent="0.4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</row>
    <row r="3817" spans="1:14" ht="28.5" x14ac:dyDescent="0.4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</row>
    <row r="3818" spans="1:14" ht="57" x14ac:dyDescent="0.4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</row>
    <row r="3819" spans="1:14" ht="42.75" x14ac:dyDescent="0.4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</row>
    <row r="3820" spans="1:14" ht="42.75" x14ac:dyDescent="0.4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</row>
    <row r="3821" spans="1:14" ht="42.75" x14ac:dyDescent="0.4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</row>
    <row r="3822" spans="1:14" ht="42.75" x14ac:dyDescent="0.4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</row>
    <row r="3823" spans="1:14" ht="42.75" x14ac:dyDescent="0.4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</row>
    <row r="3824" spans="1:14" ht="57" x14ac:dyDescent="0.4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</row>
    <row r="3825" spans="1:14" ht="42.75" x14ac:dyDescent="0.4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</row>
    <row r="3826" spans="1:14" ht="42.75" x14ac:dyDescent="0.4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</row>
    <row r="3827" spans="1:14" ht="42.75" x14ac:dyDescent="0.4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</row>
    <row r="3828" spans="1:14" ht="28.5" x14ac:dyDescent="0.4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</row>
    <row r="3829" spans="1:14" ht="57" x14ac:dyDescent="0.4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</row>
    <row r="3830" spans="1:14" ht="42.75" x14ac:dyDescent="0.4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</row>
    <row r="3831" spans="1:14" ht="42.75" x14ac:dyDescent="0.4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</row>
    <row r="3832" spans="1:14" ht="42.75" x14ac:dyDescent="0.4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</row>
    <row r="3833" spans="1:14" ht="42.75" x14ac:dyDescent="0.4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</row>
    <row r="3834" spans="1:14" ht="42.75" x14ac:dyDescent="0.4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</row>
    <row r="3835" spans="1:14" ht="42.75" x14ac:dyDescent="0.4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</row>
    <row r="3836" spans="1:14" ht="42.75" x14ac:dyDescent="0.4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</row>
    <row r="3837" spans="1:14" ht="42.75" x14ac:dyDescent="0.4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</row>
    <row r="3838" spans="1:14" ht="42.75" x14ac:dyDescent="0.4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</row>
    <row r="3839" spans="1:14" ht="28.5" x14ac:dyDescent="0.4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</row>
    <row r="3840" spans="1:14" ht="57" x14ac:dyDescent="0.4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</row>
    <row r="3841" spans="1:14" ht="42.75" x14ac:dyDescent="0.4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</row>
    <row r="3842" spans="1:14" ht="42.75" x14ac:dyDescent="0.4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</row>
    <row r="3843" spans="1:14" ht="42.75" x14ac:dyDescent="0.4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</row>
    <row r="3844" spans="1:14" ht="42.75" x14ac:dyDescent="0.4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</row>
    <row r="3845" spans="1:14" ht="42.75" x14ac:dyDescent="0.4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</row>
    <row r="3846" spans="1:14" ht="42.75" x14ac:dyDescent="0.4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</row>
    <row r="3847" spans="1:14" ht="57" x14ac:dyDescent="0.4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</row>
    <row r="3848" spans="1:14" ht="42.75" x14ac:dyDescent="0.4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</row>
    <row r="3849" spans="1:14" ht="42.75" x14ac:dyDescent="0.4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</row>
    <row r="3850" spans="1:14" ht="42.75" x14ac:dyDescent="0.4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</row>
    <row r="3851" spans="1:14" ht="42.75" x14ac:dyDescent="0.4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</row>
    <row r="3852" spans="1:14" ht="28.5" x14ac:dyDescent="0.4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</row>
    <row r="3853" spans="1:14" ht="42.75" x14ac:dyDescent="0.4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</row>
    <row r="3854" spans="1:14" ht="42.75" x14ac:dyDescent="0.4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</row>
    <row r="3855" spans="1:14" ht="28.5" x14ac:dyDescent="0.4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</row>
    <row r="3856" spans="1:14" ht="28.5" x14ac:dyDescent="0.4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</row>
    <row r="3857" spans="1:14" ht="42.75" x14ac:dyDescent="0.4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</row>
    <row r="3858" spans="1:14" ht="42.75" x14ac:dyDescent="0.4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</row>
    <row r="3859" spans="1:14" ht="42.75" x14ac:dyDescent="0.4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</row>
    <row r="3860" spans="1:14" ht="57" x14ac:dyDescent="0.4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</row>
    <row r="3861" spans="1:14" ht="42.75" x14ac:dyDescent="0.4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</row>
    <row r="3862" spans="1:14" ht="42.75" x14ac:dyDescent="0.4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</row>
    <row r="3863" spans="1:14" x14ac:dyDescent="0.4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</row>
    <row r="3864" spans="1:14" ht="28.5" x14ac:dyDescent="0.4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</row>
    <row r="3865" spans="1:14" ht="42.75" x14ac:dyDescent="0.4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</row>
    <row r="3866" spans="1:14" ht="42.75" x14ac:dyDescent="0.4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</row>
    <row r="3867" spans="1:14" ht="42.75" x14ac:dyDescent="0.4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</row>
    <row r="3868" spans="1:14" ht="28.5" x14ac:dyDescent="0.4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</row>
    <row r="3869" spans="1:14" ht="42.75" x14ac:dyDescent="0.4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</row>
    <row r="3870" spans="1:14" x14ac:dyDescent="0.4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</row>
    <row r="3871" spans="1:14" ht="28.5" x14ac:dyDescent="0.4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</row>
    <row r="3872" spans="1:14" ht="42.75" x14ac:dyDescent="0.4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</row>
    <row r="3873" spans="1:14" ht="28.5" x14ac:dyDescent="0.4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</row>
    <row r="3874" spans="1:14" ht="42.75" x14ac:dyDescent="0.4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</row>
    <row r="3875" spans="1:14" ht="42.75" x14ac:dyDescent="0.4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</row>
    <row r="3876" spans="1:14" ht="42.75" x14ac:dyDescent="0.4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</row>
    <row r="3877" spans="1:14" ht="42.75" x14ac:dyDescent="0.4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</row>
    <row r="3878" spans="1:14" ht="42.75" x14ac:dyDescent="0.4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</row>
    <row r="3879" spans="1:14" ht="42.75" x14ac:dyDescent="0.4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</row>
    <row r="3880" spans="1:14" ht="42.75" x14ac:dyDescent="0.4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</row>
    <row r="3881" spans="1:14" ht="42.75" x14ac:dyDescent="0.4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</row>
    <row r="3882" spans="1:14" ht="42.75" x14ac:dyDescent="0.4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</row>
    <row r="3883" spans="1:14" ht="28.5" x14ac:dyDescent="0.4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</row>
    <row r="3884" spans="1:14" ht="42.75" x14ac:dyDescent="0.4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</row>
    <row r="3885" spans="1:14" ht="57" x14ac:dyDescent="0.4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</row>
    <row r="3886" spans="1:14" ht="42.75" x14ac:dyDescent="0.4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</row>
    <row r="3887" spans="1:14" ht="42.75" x14ac:dyDescent="0.4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</row>
    <row r="3888" spans="1:14" x14ac:dyDescent="0.4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</row>
    <row r="3889" spans="1:14" ht="42.75" x14ac:dyDescent="0.4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</row>
    <row r="3890" spans="1:14" ht="42.75" x14ac:dyDescent="0.4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</row>
    <row r="3891" spans="1:14" ht="42.75" x14ac:dyDescent="0.4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</row>
    <row r="3892" spans="1:14" ht="42.75" x14ac:dyDescent="0.4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</row>
    <row r="3893" spans="1:14" ht="28.5" x14ac:dyDescent="0.4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</row>
    <row r="3894" spans="1:14" ht="42.75" x14ac:dyDescent="0.4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</row>
    <row r="3895" spans="1:14" ht="42.75" x14ac:dyDescent="0.4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</row>
    <row r="3896" spans="1:14" ht="42.75" x14ac:dyDescent="0.4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</row>
    <row r="3897" spans="1:14" ht="42.75" x14ac:dyDescent="0.4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</row>
    <row r="3898" spans="1:14" ht="42.75" x14ac:dyDescent="0.4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</row>
    <row r="3899" spans="1:14" ht="42.75" x14ac:dyDescent="0.4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</row>
    <row r="3900" spans="1:14" ht="57" x14ac:dyDescent="0.4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</row>
    <row r="3901" spans="1:14" ht="42.75" x14ac:dyDescent="0.4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</row>
    <row r="3902" spans="1:14" ht="28.5" x14ac:dyDescent="0.4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</row>
    <row r="3903" spans="1:14" ht="42.75" x14ac:dyDescent="0.4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</row>
    <row r="3904" spans="1:14" ht="42.75" x14ac:dyDescent="0.4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</row>
    <row r="3905" spans="1:14" ht="57" x14ac:dyDescent="0.4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</row>
    <row r="3906" spans="1:14" x14ac:dyDescent="0.4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</row>
    <row r="3907" spans="1:14" ht="42.75" x14ac:dyDescent="0.4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</row>
    <row r="3908" spans="1:14" ht="42.75" x14ac:dyDescent="0.4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</row>
    <row r="3909" spans="1:14" ht="28.5" x14ac:dyDescent="0.4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</row>
    <row r="3910" spans="1:14" ht="42.75" x14ac:dyDescent="0.4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</row>
    <row r="3911" spans="1:14" ht="42.75" x14ac:dyDescent="0.4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</row>
    <row r="3912" spans="1:14" ht="42.75" x14ac:dyDescent="0.4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</row>
    <row r="3913" spans="1:14" ht="42.75" x14ac:dyDescent="0.4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</row>
    <row r="3914" spans="1:14" ht="42.75" x14ac:dyDescent="0.4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</row>
    <row r="3915" spans="1:14" ht="42.75" x14ac:dyDescent="0.4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</row>
    <row r="3916" spans="1:14" ht="42.75" x14ac:dyDescent="0.4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</row>
    <row r="3917" spans="1:14" ht="42.75" x14ac:dyDescent="0.4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</row>
    <row r="3918" spans="1:14" ht="42.75" x14ac:dyDescent="0.4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</row>
    <row r="3919" spans="1:14" ht="42.75" x14ac:dyDescent="0.4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</row>
    <row r="3920" spans="1:14" ht="42.75" x14ac:dyDescent="0.4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</row>
    <row r="3921" spans="1:14" ht="42.75" x14ac:dyDescent="0.4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</row>
    <row r="3922" spans="1:14" ht="42.75" x14ac:dyDescent="0.4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</row>
    <row r="3923" spans="1:14" ht="42.75" x14ac:dyDescent="0.4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</row>
    <row r="3924" spans="1:14" ht="42.75" x14ac:dyDescent="0.4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</row>
    <row r="3925" spans="1:14" ht="42.75" x14ac:dyDescent="0.4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</row>
    <row r="3926" spans="1:14" ht="42.75" x14ac:dyDescent="0.4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</row>
    <row r="3927" spans="1:14" ht="42.75" x14ac:dyDescent="0.4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</row>
    <row r="3928" spans="1:14" ht="28.5" x14ac:dyDescent="0.4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</row>
    <row r="3929" spans="1:14" ht="42.75" x14ac:dyDescent="0.4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</row>
    <row r="3930" spans="1:14" ht="42.75" x14ac:dyDescent="0.4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</row>
    <row r="3931" spans="1:14" ht="42.75" x14ac:dyDescent="0.4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</row>
    <row r="3932" spans="1:14" ht="42.75" x14ac:dyDescent="0.4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</row>
    <row r="3933" spans="1:14" ht="42.75" x14ac:dyDescent="0.4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</row>
    <row r="3934" spans="1:14" ht="42.75" x14ac:dyDescent="0.4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</row>
    <row r="3935" spans="1:14" ht="42.75" x14ac:dyDescent="0.4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</row>
    <row r="3936" spans="1:14" ht="42.75" x14ac:dyDescent="0.4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</row>
    <row r="3937" spans="1:14" ht="57" x14ac:dyDescent="0.4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</row>
    <row r="3938" spans="1:14" ht="42.75" x14ac:dyDescent="0.4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</row>
    <row r="3939" spans="1:14" ht="42.75" x14ac:dyDescent="0.4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</row>
    <row r="3940" spans="1:14" ht="42.75" x14ac:dyDescent="0.4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</row>
    <row r="3941" spans="1:14" ht="42.75" x14ac:dyDescent="0.4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</row>
    <row r="3942" spans="1:14" ht="42.75" x14ac:dyDescent="0.4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</row>
    <row r="3943" spans="1:14" ht="57" x14ac:dyDescent="0.4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</row>
    <row r="3944" spans="1:14" ht="42.75" x14ac:dyDescent="0.4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</row>
    <row r="3945" spans="1:14" ht="42.75" x14ac:dyDescent="0.4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</row>
    <row r="3946" spans="1:14" ht="42.75" x14ac:dyDescent="0.4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</row>
    <row r="3947" spans="1:14" ht="42.75" x14ac:dyDescent="0.4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</row>
    <row r="3948" spans="1:14" ht="28.5" x14ac:dyDescent="0.4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</row>
    <row r="3949" spans="1:14" ht="42.75" x14ac:dyDescent="0.4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</row>
    <row r="3950" spans="1:14" ht="42.75" x14ac:dyDescent="0.4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</row>
    <row r="3951" spans="1:14" ht="42.75" x14ac:dyDescent="0.4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</row>
    <row r="3952" spans="1:14" ht="42.75" x14ac:dyDescent="0.4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</row>
    <row r="3953" spans="1:14" ht="42.75" x14ac:dyDescent="0.4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</row>
    <row r="3954" spans="1:14" ht="42.75" x14ac:dyDescent="0.4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</row>
    <row r="3955" spans="1:14" ht="42.75" x14ac:dyDescent="0.4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</row>
    <row r="3956" spans="1:14" ht="42.75" x14ac:dyDescent="0.4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</row>
    <row r="3957" spans="1:14" ht="42.75" x14ac:dyDescent="0.4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</row>
    <row r="3958" spans="1:14" ht="42.75" x14ac:dyDescent="0.4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</row>
    <row r="3959" spans="1:14" ht="42.75" x14ac:dyDescent="0.4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</row>
    <row r="3960" spans="1:14" ht="42.75" x14ac:dyDescent="0.4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</row>
    <row r="3961" spans="1:14" ht="42.75" x14ac:dyDescent="0.4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</row>
    <row r="3962" spans="1:14" ht="42.75" x14ac:dyDescent="0.4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</row>
    <row r="3963" spans="1:14" ht="42.75" x14ac:dyDescent="0.4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</row>
    <row r="3964" spans="1:14" ht="42.75" x14ac:dyDescent="0.4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</row>
    <row r="3965" spans="1:14" ht="42.75" x14ac:dyDescent="0.4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</row>
    <row r="3966" spans="1:14" ht="42.75" x14ac:dyDescent="0.4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</row>
    <row r="3967" spans="1:14" ht="42.75" x14ac:dyDescent="0.4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</row>
    <row r="3968" spans="1:14" ht="42.75" x14ac:dyDescent="0.4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</row>
    <row r="3969" spans="1:14" ht="42.75" x14ac:dyDescent="0.4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</row>
    <row r="3970" spans="1:14" ht="42.75" x14ac:dyDescent="0.4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</row>
    <row r="3971" spans="1:14" ht="42.75" x14ac:dyDescent="0.4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</row>
    <row r="3972" spans="1:14" ht="57" x14ac:dyDescent="0.4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</row>
    <row r="3973" spans="1:14" ht="42.75" x14ac:dyDescent="0.4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</row>
    <row r="3974" spans="1:14" ht="42.75" x14ac:dyDescent="0.4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</row>
    <row r="3975" spans="1:14" ht="42.75" x14ac:dyDescent="0.4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</row>
    <row r="3976" spans="1:14" ht="42.75" x14ac:dyDescent="0.4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</row>
    <row r="3977" spans="1:14" ht="42.75" x14ac:dyDescent="0.4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</row>
    <row r="3978" spans="1:14" ht="42.75" x14ac:dyDescent="0.4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</row>
    <row r="3979" spans="1:14" ht="42.75" x14ac:dyDescent="0.4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</row>
    <row r="3980" spans="1:14" ht="42.75" x14ac:dyDescent="0.4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</row>
    <row r="3981" spans="1:14" ht="42.75" x14ac:dyDescent="0.4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</row>
    <row r="3982" spans="1:14" ht="42.75" x14ac:dyDescent="0.4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</row>
    <row r="3983" spans="1:14" ht="28.5" x14ac:dyDescent="0.4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</row>
    <row r="3984" spans="1:14" ht="57" x14ac:dyDescent="0.4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</row>
    <row r="3985" spans="1:14" ht="42.75" x14ac:dyDescent="0.4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</row>
    <row r="3986" spans="1:14" ht="42.75" x14ac:dyDescent="0.4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</row>
    <row r="3987" spans="1:14" ht="57" x14ac:dyDescent="0.4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</row>
    <row r="3988" spans="1:14" ht="42.75" x14ac:dyDescent="0.4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</row>
    <row r="3989" spans="1:14" ht="42.75" x14ac:dyDescent="0.4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</row>
    <row r="3990" spans="1:14" ht="28.5" x14ac:dyDescent="0.4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</row>
    <row r="3991" spans="1:14" ht="42.75" x14ac:dyDescent="0.4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</row>
    <row r="3992" spans="1:14" ht="42.75" x14ac:dyDescent="0.4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</row>
    <row r="3993" spans="1:14" ht="28.5" x14ac:dyDescent="0.4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</row>
    <row r="3994" spans="1:14" ht="42.75" x14ac:dyDescent="0.4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</row>
    <row r="3995" spans="1:14" ht="42.75" x14ac:dyDescent="0.4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</row>
    <row r="3996" spans="1:14" ht="42.75" x14ac:dyDescent="0.4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</row>
    <row r="3997" spans="1:14" ht="42.75" x14ac:dyDescent="0.4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</row>
    <row r="3998" spans="1:14" ht="42.75" x14ac:dyDescent="0.4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</row>
    <row r="3999" spans="1:14" ht="42.75" x14ac:dyDescent="0.4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</row>
    <row r="4000" spans="1:14" ht="42.75" x14ac:dyDescent="0.4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</row>
    <row r="4001" spans="1:14" ht="42.75" x14ac:dyDescent="0.4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</row>
    <row r="4002" spans="1:14" x14ac:dyDescent="0.4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</row>
    <row r="4003" spans="1:14" ht="57" x14ac:dyDescent="0.4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</row>
    <row r="4004" spans="1:14" ht="42.75" x14ac:dyDescent="0.4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</row>
    <row r="4005" spans="1:14" ht="42.75" x14ac:dyDescent="0.4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</row>
    <row r="4006" spans="1:14" x14ac:dyDescent="0.4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</row>
    <row r="4007" spans="1:14" ht="42.75" x14ac:dyDescent="0.4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</row>
    <row r="4008" spans="1:14" ht="42.75" x14ac:dyDescent="0.4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</row>
    <row r="4009" spans="1:14" ht="42.75" x14ac:dyDescent="0.4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</row>
    <row r="4010" spans="1:14" ht="42.75" x14ac:dyDescent="0.4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</row>
    <row r="4011" spans="1:14" ht="42.75" x14ac:dyDescent="0.4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</row>
    <row r="4012" spans="1:14" ht="42.75" x14ac:dyDescent="0.4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</row>
    <row r="4013" spans="1:14" ht="42.75" x14ac:dyDescent="0.4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</row>
    <row r="4014" spans="1:14" ht="57" x14ac:dyDescent="0.4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</row>
    <row r="4015" spans="1:14" ht="42.75" x14ac:dyDescent="0.4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</row>
    <row r="4016" spans="1:14" ht="42.75" x14ac:dyDescent="0.4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</row>
    <row r="4017" spans="1:14" ht="42.75" x14ac:dyDescent="0.4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</row>
    <row r="4018" spans="1:14" ht="42.75" x14ac:dyDescent="0.4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</row>
    <row r="4019" spans="1:14" ht="42.75" x14ac:dyDescent="0.4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</row>
    <row r="4020" spans="1:14" ht="28.5" x14ac:dyDescent="0.4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</row>
    <row r="4021" spans="1:14" ht="42.75" x14ac:dyDescent="0.4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</row>
    <row r="4022" spans="1:14" ht="42.75" x14ac:dyDescent="0.4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</row>
    <row r="4023" spans="1:14" ht="42.75" x14ac:dyDescent="0.4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</row>
    <row r="4024" spans="1:14" ht="28.5" x14ac:dyDescent="0.4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</row>
    <row r="4025" spans="1:14" ht="42.75" x14ac:dyDescent="0.4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</row>
    <row r="4026" spans="1:14" ht="42.75" x14ac:dyDescent="0.4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</row>
    <row r="4027" spans="1:14" ht="42.75" x14ac:dyDescent="0.4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</row>
    <row r="4028" spans="1:14" ht="42.75" x14ac:dyDescent="0.4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</row>
    <row r="4029" spans="1:14" ht="42.75" x14ac:dyDescent="0.4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</row>
    <row r="4030" spans="1:14" ht="42.75" x14ac:dyDescent="0.4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</row>
    <row r="4031" spans="1:14" ht="42.75" x14ac:dyDescent="0.4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</row>
    <row r="4032" spans="1:14" ht="42.75" x14ac:dyDescent="0.4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</row>
    <row r="4033" spans="1:14" ht="42.75" x14ac:dyDescent="0.4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</row>
    <row r="4034" spans="1:14" ht="42.75" x14ac:dyDescent="0.4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</row>
    <row r="4035" spans="1:14" ht="42.75" x14ac:dyDescent="0.4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</row>
    <row r="4036" spans="1:14" ht="42.75" x14ac:dyDescent="0.4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</row>
    <row r="4037" spans="1:14" ht="28.5" x14ac:dyDescent="0.4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</row>
    <row r="4038" spans="1:14" ht="42.75" x14ac:dyDescent="0.4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</row>
    <row r="4039" spans="1:14" ht="42.75" x14ac:dyDescent="0.4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</row>
    <row r="4040" spans="1:14" ht="42.75" x14ac:dyDescent="0.4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</row>
    <row r="4041" spans="1:14" ht="42.75" x14ac:dyDescent="0.4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</row>
    <row r="4042" spans="1:14" ht="42.75" x14ac:dyDescent="0.4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</row>
    <row r="4043" spans="1:14" ht="28.5" x14ac:dyDescent="0.4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</row>
    <row r="4044" spans="1:14" ht="42.75" x14ac:dyDescent="0.4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</row>
    <row r="4045" spans="1:14" ht="42.75" x14ac:dyDescent="0.4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</row>
    <row r="4046" spans="1:14" ht="42.75" x14ac:dyDescent="0.4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</row>
    <row r="4047" spans="1:14" ht="42.75" x14ac:dyDescent="0.4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</row>
    <row r="4048" spans="1:14" ht="42.75" x14ac:dyDescent="0.4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</row>
    <row r="4049" spans="1:14" ht="42.75" x14ac:dyDescent="0.4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</row>
    <row r="4050" spans="1:14" ht="42.75" x14ac:dyDescent="0.4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</row>
    <row r="4051" spans="1:14" ht="42.75" x14ac:dyDescent="0.4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</row>
    <row r="4052" spans="1:14" ht="42.75" x14ac:dyDescent="0.4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</row>
    <row r="4053" spans="1:14" ht="42.75" x14ac:dyDescent="0.4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</row>
    <row r="4054" spans="1:14" ht="57" x14ac:dyDescent="0.4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</row>
    <row r="4055" spans="1:14" ht="42.75" x14ac:dyDescent="0.4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</row>
    <row r="4056" spans="1:14" ht="42.75" x14ac:dyDescent="0.4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</row>
    <row r="4057" spans="1:14" ht="42.75" x14ac:dyDescent="0.4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</row>
    <row r="4058" spans="1:14" ht="42.75" x14ac:dyDescent="0.4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</row>
    <row r="4059" spans="1:14" ht="42.75" x14ac:dyDescent="0.4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</row>
    <row r="4060" spans="1:14" ht="42.75" x14ac:dyDescent="0.4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</row>
    <row r="4061" spans="1:14" ht="42.75" x14ac:dyDescent="0.4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</row>
    <row r="4062" spans="1:14" ht="42.75" x14ac:dyDescent="0.4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</row>
    <row r="4063" spans="1:14" ht="28.5" x14ac:dyDescent="0.4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</row>
    <row r="4064" spans="1:14" ht="42.75" x14ac:dyDescent="0.4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</row>
    <row r="4065" spans="1:14" ht="42.75" x14ac:dyDescent="0.4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</row>
    <row r="4066" spans="1:14" ht="42.75" x14ac:dyDescent="0.4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</row>
    <row r="4067" spans="1:14" ht="28.5" x14ac:dyDescent="0.4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</row>
    <row r="4068" spans="1:14" ht="57" x14ac:dyDescent="0.4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</row>
    <row r="4069" spans="1:14" ht="42.75" x14ac:dyDescent="0.4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</row>
    <row r="4070" spans="1:14" ht="28.5" x14ac:dyDescent="0.4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</row>
    <row r="4071" spans="1:14" ht="42.75" x14ac:dyDescent="0.4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</row>
    <row r="4072" spans="1:14" ht="28.5" x14ac:dyDescent="0.4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</row>
    <row r="4073" spans="1:14" ht="57" x14ac:dyDescent="0.4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</row>
    <row r="4074" spans="1:14" ht="57" x14ac:dyDescent="0.4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</row>
    <row r="4075" spans="1:14" ht="42.75" x14ac:dyDescent="0.4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</row>
    <row r="4076" spans="1:14" ht="42.75" x14ac:dyDescent="0.4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</row>
    <row r="4077" spans="1:14" ht="42.75" x14ac:dyDescent="0.4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</row>
    <row r="4078" spans="1:14" ht="42.75" x14ac:dyDescent="0.4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</row>
    <row r="4079" spans="1:14" ht="42.75" x14ac:dyDescent="0.4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</row>
    <row r="4080" spans="1:14" ht="42.75" x14ac:dyDescent="0.4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</row>
    <row r="4081" spans="1:14" ht="42.75" x14ac:dyDescent="0.4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</row>
    <row r="4082" spans="1:14" ht="42.75" x14ac:dyDescent="0.4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</row>
    <row r="4083" spans="1:14" ht="42.75" x14ac:dyDescent="0.4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</row>
    <row r="4084" spans="1:14" ht="42.75" x14ac:dyDescent="0.4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</row>
    <row r="4085" spans="1:14" ht="42.75" x14ac:dyDescent="0.4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</row>
    <row r="4086" spans="1:14" ht="57" x14ac:dyDescent="0.4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</row>
    <row r="4087" spans="1:14" ht="42.75" x14ac:dyDescent="0.4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</row>
    <row r="4088" spans="1:14" ht="42.75" x14ac:dyDescent="0.4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</row>
    <row r="4089" spans="1:14" x14ac:dyDescent="0.4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</row>
    <row r="4090" spans="1:14" ht="42.75" x14ac:dyDescent="0.4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</row>
    <row r="4091" spans="1:14" ht="42.75" x14ac:dyDescent="0.4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</row>
    <row r="4092" spans="1:14" ht="42.75" x14ac:dyDescent="0.4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</row>
    <row r="4093" spans="1:14" ht="42.75" x14ac:dyDescent="0.4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</row>
    <row r="4094" spans="1:14" ht="42.75" x14ac:dyDescent="0.4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</row>
    <row r="4095" spans="1:14" ht="42.75" x14ac:dyDescent="0.4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</row>
    <row r="4096" spans="1:14" ht="42.75" x14ac:dyDescent="0.4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</row>
    <row r="4097" spans="1:14" ht="28.5" x14ac:dyDescent="0.4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</row>
    <row r="4098" spans="1:14" ht="42.75" x14ac:dyDescent="0.4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</row>
    <row r="4099" spans="1:14" ht="42.75" x14ac:dyDescent="0.4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</row>
    <row r="4100" spans="1:14" ht="42.75" x14ac:dyDescent="0.4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</row>
    <row r="4101" spans="1:14" ht="42.75" x14ac:dyDescent="0.4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</row>
    <row r="4102" spans="1:14" ht="28.5" x14ac:dyDescent="0.4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</row>
    <row r="4103" spans="1:14" ht="42.75" x14ac:dyDescent="0.4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</row>
    <row r="4104" spans="1:14" ht="42.75" x14ac:dyDescent="0.4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</row>
    <row r="4105" spans="1:14" ht="42.75" x14ac:dyDescent="0.4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</row>
    <row r="4106" spans="1:14" ht="42.75" x14ac:dyDescent="0.4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</row>
    <row r="4107" spans="1:14" ht="42.75" x14ac:dyDescent="0.4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</row>
    <row r="4108" spans="1:14" ht="42.75" x14ac:dyDescent="0.4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</row>
    <row r="4109" spans="1:14" ht="42.75" x14ac:dyDescent="0.4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</row>
    <row r="4110" spans="1:14" ht="42.75" x14ac:dyDescent="0.4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</row>
    <row r="4111" spans="1:14" ht="42.75" x14ac:dyDescent="0.4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</row>
    <row r="4112" spans="1:14" ht="42.75" x14ac:dyDescent="0.4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</row>
    <row r="4113" spans="1:14" ht="42.75" x14ac:dyDescent="0.4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</row>
    <row r="4114" spans="1:14" ht="42.75" x14ac:dyDescent="0.4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</row>
    <row r="4115" spans="1:14" ht="42.75" x14ac:dyDescent="0.4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9A99BE-5FB2-42AB-8203-DED25882F96A}">
  <dimension ref="A1:T4115"/>
  <sheetViews>
    <sheetView tabSelected="1" zoomScale="85" zoomScaleNormal="85" workbookViewId="0">
      <pane ySplit="121" topLeftCell="A122" activePane="bottomLeft" state="frozen"/>
      <selection pane="bottomLeft" activeCell="C555" sqref="C555"/>
    </sheetView>
  </sheetViews>
  <sheetFormatPr defaultRowHeight="14.25" x14ac:dyDescent="0.45"/>
  <cols>
    <col min="1" max="1" width="9.06640625" style="5"/>
    <col min="2" max="2" width="38.3984375" style="7" customWidth="1"/>
    <col min="3" max="3" width="40.265625" style="7" customWidth="1"/>
    <col min="4" max="4" width="9.06640625" style="8"/>
    <col min="5" max="5" width="16.3984375" style="8" customWidth="1"/>
    <col min="6" max="6" width="21.3984375" style="8" customWidth="1"/>
    <col min="7" max="7" width="17.86328125" style="8" customWidth="1"/>
    <col min="8" max="8" width="19.86328125" style="8" customWidth="1"/>
    <col min="9" max="9" width="12.19921875" style="8" bestFit="1" customWidth="1"/>
    <col min="10" max="10" width="17.86328125" style="8" customWidth="1"/>
    <col min="11" max="11" width="15.3984375" style="8" customWidth="1"/>
    <col min="12" max="12" width="24.59765625" style="8" customWidth="1"/>
    <col min="13" max="13" width="36.3984375" style="8" customWidth="1"/>
    <col min="14" max="14" width="41.1328125" style="8" customWidth="1"/>
    <col min="15" max="15" width="18" style="11" bestFit="1" customWidth="1"/>
    <col min="16" max="16" width="19.86328125" style="8" bestFit="1" customWidth="1"/>
    <col min="17" max="17" width="12.33203125" style="8" bestFit="1" customWidth="1"/>
    <col min="18" max="18" width="16" style="8" bestFit="1" customWidth="1"/>
    <col min="19" max="19" width="21.06640625" style="8" bestFit="1" customWidth="1"/>
    <col min="20" max="20" width="19.796875" style="8" bestFit="1" customWidth="1"/>
    <col min="21" max="16384" width="9.06640625" style="8"/>
  </cols>
  <sheetData>
    <row r="1" spans="1:20" s="5" customFormat="1" x14ac:dyDescent="0.45">
      <c r="A1" s="5" t="s">
        <v>0</v>
      </c>
      <c r="B1" s="6" t="s">
        <v>1</v>
      </c>
      <c r="C1" s="6" t="s">
        <v>4110</v>
      </c>
      <c r="D1" s="5" t="s">
        <v>8216</v>
      </c>
      <c r="E1" s="5" t="s">
        <v>8217</v>
      </c>
      <c r="F1" s="5" t="s">
        <v>8218</v>
      </c>
      <c r="G1" s="5" t="s">
        <v>8223</v>
      </c>
      <c r="H1" s="5" t="s">
        <v>8245</v>
      </c>
      <c r="I1" s="5" t="s">
        <v>8259</v>
      </c>
      <c r="J1" s="5" t="s">
        <v>8260</v>
      </c>
      <c r="K1" s="5" t="s">
        <v>8261</v>
      </c>
      <c r="L1" s="5" t="s">
        <v>8262</v>
      </c>
      <c r="M1" s="5" t="s">
        <v>8263</v>
      </c>
      <c r="N1" s="5" t="s">
        <v>8264</v>
      </c>
      <c r="O1" s="5" t="s">
        <v>8306</v>
      </c>
      <c r="P1" s="5" t="s">
        <v>8307</v>
      </c>
      <c r="Q1" s="5" t="s">
        <v>8308</v>
      </c>
      <c r="R1" s="5" t="s">
        <v>8309</v>
      </c>
      <c r="S1" s="5" t="s">
        <v>8365</v>
      </c>
      <c r="T1" s="5" t="s">
        <v>8366</v>
      </c>
    </row>
    <row r="2" spans="1:20" ht="42.75" x14ac:dyDescent="0.45">
      <c r="A2" s="5">
        <v>0</v>
      </c>
      <c r="B2" s="7" t="s">
        <v>2</v>
      </c>
      <c r="C2" s="7" t="s">
        <v>4111</v>
      </c>
      <c r="D2" s="8">
        <v>8500</v>
      </c>
      <c r="E2" s="8">
        <v>11633</v>
      </c>
      <c r="F2" s="8" t="s">
        <v>8219</v>
      </c>
      <c r="G2" s="8" t="s">
        <v>8224</v>
      </c>
      <c r="H2" s="8" t="s">
        <v>8246</v>
      </c>
      <c r="I2" s="10">
        <v>1437620400</v>
      </c>
      <c r="J2" s="8">
        <v>1434931811</v>
      </c>
      <c r="K2" s="8" t="b">
        <v>0</v>
      </c>
      <c r="L2" s="8">
        <v>182</v>
      </c>
      <c r="M2" s="8" t="b">
        <v>1</v>
      </c>
      <c r="N2" s="8" t="s">
        <v>8265</v>
      </c>
      <c r="O2" s="11">
        <f>ROUND((E2/D2)*100,0)</f>
        <v>137</v>
      </c>
      <c r="P2" s="8">
        <f>ROUND(E2/L2,2)</f>
        <v>63.92</v>
      </c>
      <c r="Q2" s="8" t="s">
        <v>8310</v>
      </c>
      <c r="R2" s="8" t="s">
        <v>8311</v>
      </c>
      <c r="S2" s="17">
        <f>(((J2/60)/60)/24)+DATE(1970,1,1)</f>
        <v>42177.007071759261</v>
      </c>
      <c r="T2" s="17">
        <f>(((I2/60)/60)/24)+DATE(1970,1,1)</f>
        <v>42208.125</v>
      </c>
    </row>
    <row r="3" spans="1:20" ht="28.5" x14ac:dyDescent="0.45">
      <c r="A3" s="5">
        <v>1</v>
      </c>
      <c r="B3" s="7" t="s">
        <v>3</v>
      </c>
      <c r="C3" s="7" t="s">
        <v>4112</v>
      </c>
      <c r="D3" s="8">
        <v>10275</v>
      </c>
      <c r="E3" s="8">
        <v>14653</v>
      </c>
      <c r="F3" s="8" t="s">
        <v>8219</v>
      </c>
      <c r="G3" s="8" t="s">
        <v>8224</v>
      </c>
      <c r="H3" s="8" t="s">
        <v>8246</v>
      </c>
      <c r="I3" s="8">
        <v>1488464683</v>
      </c>
      <c r="J3" s="8">
        <v>1485872683</v>
      </c>
      <c r="K3" s="8" t="b">
        <v>0</v>
      </c>
      <c r="L3" s="8">
        <v>79</v>
      </c>
      <c r="M3" s="8" t="b">
        <v>1</v>
      </c>
      <c r="N3" s="8" t="s">
        <v>8265</v>
      </c>
      <c r="O3" s="11">
        <f t="shared" ref="O3:O66" si="0">ROUND((E3/D3)*100,0)</f>
        <v>143</v>
      </c>
      <c r="P3" s="8">
        <f t="shared" ref="P3:P66" si="1">ROUND(E3/L3,2)</f>
        <v>185.48</v>
      </c>
      <c r="Q3" s="8" t="s">
        <v>8310</v>
      </c>
      <c r="R3" s="8" t="s">
        <v>8311</v>
      </c>
      <c r="S3" s="17">
        <f t="shared" ref="S3:S66" si="2">(((J3/60)/60)/24)+DATE(1970,1,1)</f>
        <v>42766.600497685184</v>
      </c>
      <c r="T3" s="17">
        <f t="shared" ref="T3:T66" si="3">(((I3/60)/60)/24)+DATE(1970,1,1)</f>
        <v>42796.600497685184</v>
      </c>
    </row>
    <row r="4" spans="1:20" ht="42.75" x14ac:dyDescent="0.45">
      <c r="A4" s="5">
        <v>2</v>
      </c>
      <c r="B4" s="7" t="s">
        <v>4</v>
      </c>
      <c r="C4" s="7" t="s">
        <v>4113</v>
      </c>
      <c r="D4" s="8">
        <v>500</v>
      </c>
      <c r="E4" s="8">
        <v>525</v>
      </c>
      <c r="F4" s="8" t="s">
        <v>8219</v>
      </c>
      <c r="G4" s="8" t="s">
        <v>8225</v>
      </c>
      <c r="H4" s="8" t="s">
        <v>8247</v>
      </c>
      <c r="I4" s="8">
        <v>1455555083</v>
      </c>
      <c r="J4" s="8">
        <v>1454691083</v>
      </c>
      <c r="K4" s="8" t="b">
        <v>0</v>
      </c>
      <c r="L4" s="8">
        <v>35</v>
      </c>
      <c r="M4" s="8" t="b">
        <v>1</v>
      </c>
      <c r="N4" s="8" t="s">
        <v>8265</v>
      </c>
      <c r="O4" s="11">
        <f t="shared" si="0"/>
        <v>105</v>
      </c>
      <c r="P4" s="8">
        <f t="shared" si="1"/>
        <v>15</v>
      </c>
      <c r="Q4" s="8" t="s">
        <v>8310</v>
      </c>
      <c r="R4" s="8" t="s">
        <v>8311</v>
      </c>
      <c r="S4" s="17">
        <f t="shared" si="2"/>
        <v>42405.702349537038</v>
      </c>
      <c r="T4" s="17">
        <f t="shared" si="3"/>
        <v>42415.702349537038</v>
      </c>
    </row>
    <row r="5" spans="1:20" ht="28.5" x14ac:dyDescent="0.45">
      <c r="A5" s="5">
        <v>3</v>
      </c>
      <c r="B5" s="7" t="s">
        <v>5</v>
      </c>
      <c r="C5" s="7" t="s">
        <v>4114</v>
      </c>
      <c r="D5" s="8">
        <v>10000</v>
      </c>
      <c r="E5" s="8">
        <v>10390</v>
      </c>
      <c r="F5" s="8" t="s">
        <v>8219</v>
      </c>
      <c r="G5" s="8" t="s">
        <v>8224</v>
      </c>
      <c r="H5" s="8" t="s">
        <v>8246</v>
      </c>
      <c r="I5" s="8">
        <v>1407414107</v>
      </c>
      <c r="J5" s="8">
        <v>1404822107</v>
      </c>
      <c r="K5" s="8" t="b">
        <v>0</v>
      </c>
      <c r="L5" s="8">
        <v>150</v>
      </c>
      <c r="M5" s="8" t="b">
        <v>1</v>
      </c>
      <c r="N5" s="8" t="s">
        <v>8265</v>
      </c>
      <c r="O5" s="11">
        <f t="shared" si="0"/>
        <v>104</v>
      </c>
      <c r="P5" s="8">
        <f t="shared" si="1"/>
        <v>69.27</v>
      </c>
      <c r="Q5" s="8" t="s">
        <v>8310</v>
      </c>
      <c r="R5" s="8" t="s">
        <v>8311</v>
      </c>
      <c r="S5" s="17">
        <f t="shared" si="2"/>
        <v>41828.515127314815</v>
      </c>
      <c r="T5" s="17">
        <f t="shared" si="3"/>
        <v>41858.515127314815</v>
      </c>
    </row>
    <row r="6" spans="1:20" ht="57" x14ac:dyDescent="0.45">
      <c r="A6" s="5">
        <v>4</v>
      </c>
      <c r="B6" s="7" t="s">
        <v>6</v>
      </c>
      <c r="C6" s="7" t="s">
        <v>4115</v>
      </c>
      <c r="D6" s="8">
        <v>44000</v>
      </c>
      <c r="E6" s="8">
        <v>54116.28</v>
      </c>
      <c r="F6" s="8" t="s">
        <v>8219</v>
      </c>
      <c r="G6" s="8" t="s">
        <v>8224</v>
      </c>
      <c r="H6" s="8" t="s">
        <v>8246</v>
      </c>
      <c r="I6" s="8">
        <v>1450555279</v>
      </c>
      <c r="J6" s="8">
        <v>1447963279</v>
      </c>
      <c r="K6" s="8" t="b">
        <v>0</v>
      </c>
      <c r="L6" s="8">
        <v>284</v>
      </c>
      <c r="M6" s="8" t="b">
        <v>1</v>
      </c>
      <c r="N6" s="8" t="s">
        <v>8265</v>
      </c>
      <c r="O6" s="11">
        <f t="shared" si="0"/>
        <v>123</v>
      </c>
      <c r="P6" s="8">
        <f t="shared" si="1"/>
        <v>190.55</v>
      </c>
      <c r="Q6" s="8" t="s">
        <v>8310</v>
      </c>
      <c r="R6" s="8" t="s">
        <v>8311</v>
      </c>
      <c r="S6" s="17">
        <f t="shared" si="2"/>
        <v>42327.834247685183</v>
      </c>
      <c r="T6" s="17">
        <f t="shared" si="3"/>
        <v>42357.834247685183</v>
      </c>
    </row>
    <row r="7" spans="1:20" ht="42.75" x14ac:dyDescent="0.45">
      <c r="A7" s="5">
        <v>5</v>
      </c>
      <c r="B7" s="7" t="s">
        <v>7</v>
      </c>
      <c r="C7" s="7" t="s">
        <v>4116</v>
      </c>
      <c r="D7" s="8">
        <v>3999</v>
      </c>
      <c r="E7" s="8">
        <v>4390</v>
      </c>
      <c r="F7" s="8" t="s">
        <v>8219</v>
      </c>
      <c r="G7" s="8" t="s">
        <v>8224</v>
      </c>
      <c r="H7" s="8" t="s">
        <v>8246</v>
      </c>
      <c r="I7" s="8">
        <v>1469770500</v>
      </c>
      <c r="J7" s="8">
        <v>1468362207</v>
      </c>
      <c r="K7" s="8" t="b">
        <v>0</v>
      </c>
      <c r="L7" s="8">
        <v>47</v>
      </c>
      <c r="M7" s="8" t="b">
        <v>1</v>
      </c>
      <c r="N7" s="8" t="s">
        <v>8265</v>
      </c>
      <c r="O7" s="11">
        <f t="shared" si="0"/>
        <v>110</v>
      </c>
      <c r="P7" s="8">
        <f t="shared" si="1"/>
        <v>93.4</v>
      </c>
      <c r="Q7" s="8" t="s">
        <v>8310</v>
      </c>
      <c r="R7" s="8" t="s">
        <v>8311</v>
      </c>
      <c r="S7" s="17">
        <f t="shared" si="2"/>
        <v>42563.932951388888</v>
      </c>
      <c r="T7" s="17">
        <f t="shared" si="3"/>
        <v>42580.232638888891</v>
      </c>
    </row>
    <row r="8" spans="1:20" ht="42.75" x14ac:dyDescent="0.45">
      <c r="A8" s="5">
        <v>6</v>
      </c>
      <c r="B8" s="7" t="s">
        <v>8</v>
      </c>
      <c r="C8" s="7" t="s">
        <v>4117</v>
      </c>
      <c r="D8" s="8">
        <v>8000</v>
      </c>
      <c r="E8" s="8">
        <v>8519</v>
      </c>
      <c r="F8" s="8" t="s">
        <v>8219</v>
      </c>
      <c r="G8" s="8" t="s">
        <v>8224</v>
      </c>
      <c r="H8" s="8" t="s">
        <v>8246</v>
      </c>
      <c r="I8" s="8">
        <v>1402710250</v>
      </c>
      <c r="J8" s="8">
        <v>1401846250</v>
      </c>
      <c r="K8" s="8" t="b">
        <v>0</v>
      </c>
      <c r="L8" s="8">
        <v>58</v>
      </c>
      <c r="M8" s="8" t="b">
        <v>1</v>
      </c>
      <c r="N8" s="8" t="s">
        <v>8265</v>
      </c>
      <c r="O8" s="11">
        <f t="shared" si="0"/>
        <v>106</v>
      </c>
      <c r="P8" s="8">
        <f t="shared" si="1"/>
        <v>146.88</v>
      </c>
      <c r="Q8" s="8" t="s">
        <v>8310</v>
      </c>
      <c r="R8" s="8" t="s">
        <v>8311</v>
      </c>
      <c r="S8" s="17">
        <f t="shared" si="2"/>
        <v>41794.072337962964</v>
      </c>
      <c r="T8" s="17">
        <f t="shared" si="3"/>
        <v>41804.072337962964</v>
      </c>
    </row>
    <row r="9" spans="1:20" ht="42.75" x14ac:dyDescent="0.45">
      <c r="A9" s="5">
        <v>7</v>
      </c>
      <c r="B9" s="7" t="s">
        <v>9</v>
      </c>
      <c r="C9" s="7" t="s">
        <v>4118</v>
      </c>
      <c r="D9" s="8">
        <v>9000</v>
      </c>
      <c r="E9" s="8">
        <v>9110</v>
      </c>
      <c r="F9" s="8" t="s">
        <v>8219</v>
      </c>
      <c r="G9" s="8" t="s">
        <v>8224</v>
      </c>
      <c r="H9" s="8" t="s">
        <v>8246</v>
      </c>
      <c r="I9" s="8">
        <v>1467680867</v>
      </c>
      <c r="J9" s="8">
        <v>1464224867</v>
      </c>
      <c r="K9" s="8" t="b">
        <v>0</v>
      </c>
      <c r="L9" s="8">
        <v>57</v>
      </c>
      <c r="M9" s="8" t="b">
        <v>1</v>
      </c>
      <c r="N9" s="8" t="s">
        <v>8265</v>
      </c>
      <c r="O9" s="11">
        <f t="shared" si="0"/>
        <v>101</v>
      </c>
      <c r="P9" s="8">
        <f t="shared" si="1"/>
        <v>159.82</v>
      </c>
      <c r="Q9" s="8" t="s">
        <v>8310</v>
      </c>
      <c r="R9" s="8" t="s">
        <v>8311</v>
      </c>
      <c r="S9" s="17">
        <f t="shared" si="2"/>
        <v>42516.047071759262</v>
      </c>
      <c r="T9" s="17">
        <f t="shared" si="3"/>
        <v>42556.047071759262</v>
      </c>
    </row>
    <row r="10" spans="1:20" x14ac:dyDescent="0.45">
      <c r="A10" s="5">
        <v>8</v>
      </c>
      <c r="B10" s="7" t="s">
        <v>10</v>
      </c>
      <c r="C10" s="7" t="s">
        <v>4119</v>
      </c>
      <c r="D10" s="8">
        <v>3500</v>
      </c>
      <c r="E10" s="8">
        <v>3501.52</v>
      </c>
      <c r="F10" s="8" t="s">
        <v>8219</v>
      </c>
      <c r="G10" s="8" t="s">
        <v>8224</v>
      </c>
      <c r="H10" s="8" t="s">
        <v>8246</v>
      </c>
      <c r="I10" s="8">
        <v>1460754000</v>
      </c>
      <c r="J10" s="8">
        <v>1460155212</v>
      </c>
      <c r="K10" s="8" t="b">
        <v>0</v>
      </c>
      <c r="L10" s="8">
        <v>12</v>
      </c>
      <c r="M10" s="8" t="b">
        <v>1</v>
      </c>
      <c r="N10" s="8" t="s">
        <v>8265</v>
      </c>
      <c r="O10" s="11">
        <f t="shared" si="0"/>
        <v>100</v>
      </c>
      <c r="P10" s="8">
        <f t="shared" si="1"/>
        <v>291.79000000000002</v>
      </c>
      <c r="Q10" s="8" t="s">
        <v>8310</v>
      </c>
      <c r="R10" s="8" t="s">
        <v>8311</v>
      </c>
      <c r="S10" s="17">
        <f t="shared" si="2"/>
        <v>42468.94458333333</v>
      </c>
      <c r="T10" s="17">
        <f t="shared" si="3"/>
        <v>42475.875</v>
      </c>
    </row>
    <row r="11" spans="1:20" ht="42.75" x14ac:dyDescent="0.45">
      <c r="A11" s="5">
        <v>9</v>
      </c>
      <c r="B11" s="7" t="s">
        <v>11</v>
      </c>
      <c r="C11" s="7" t="s">
        <v>4120</v>
      </c>
      <c r="D11" s="8">
        <v>500</v>
      </c>
      <c r="E11" s="8">
        <v>629.99</v>
      </c>
      <c r="F11" s="8" t="s">
        <v>8219</v>
      </c>
      <c r="G11" s="8" t="s">
        <v>8224</v>
      </c>
      <c r="H11" s="8" t="s">
        <v>8246</v>
      </c>
      <c r="I11" s="8">
        <v>1460860144</v>
      </c>
      <c r="J11" s="8">
        <v>1458268144</v>
      </c>
      <c r="K11" s="8" t="b">
        <v>0</v>
      </c>
      <c r="L11" s="8">
        <v>20</v>
      </c>
      <c r="M11" s="8" t="b">
        <v>1</v>
      </c>
      <c r="N11" s="8" t="s">
        <v>8265</v>
      </c>
      <c r="O11" s="11">
        <f t="shared" si="0"/>
        <v>126</v>
      </c>
      <c r="P11" s="8">
        <f t="shared" si="1"/>
        <v>31.5</v>
      </c>
      <c r="Q11" s="8" t="s">
        <v>8310</v>
      </c>
      <c r="R11" s="8" t="s">
        <v>8311</v>
      </c>
      <c r="S11" s="17">
        <f t="shared" si="2"/>
        <v>42447.103518518517</v>
      </c>
      <c r="T11" s="17">
        <f t="shared" si="3"/>
        <v>42477.103518518517</v>
      </c>
    </row>
    <row r="12" spans="1:20" ht="42.75" x14ac:dyDescent="0.45">
      <c r="A12" s="5">
        <v>10</v>
      </c>
      <c r="B12" s="7" t="s">
        <v>12</v>
      </c>
      <c r="C12" s="7" t="s">
        <v>4121</v>
      </c>
      <c r="D12" s="8">
        <v>3000</v>
      </c>
      <c r="E12" s="8">
        <v>3015</v>
      </c>
      <c r="F12" s="8" t="s">
        <v>8219</v>
      </c>
      <c r="G12" s="8" t="s">
        <v>8224</v>
      </c>
      <c r="H12" s="8" t="s">
        <v>8246</v>
      </c>
      <c r="I12" s="8">
        <v>1403660279</v>
      </c>
      <c r="J12" s="8">
        <v>1400636279</v>
      </c>
      <c r="K12" s="8" t="b">
        <v>0</v>
      </c>
      <c r="L12" s="8">
        <v>19</v>
      </c>
      <c r="M12" s="8" t="b">
        <v>1</v>
      </c>
      <c r="N12" s="8" t="s">
        <v>8265</v>
      </c>
      <c r="O12" s="11">
        <f t="shared" si="0"/>
        <v>101</v>
      </c>
      <c r="P12" s="8">
        <f t="shared" si="1"/>
        <v>158.68</v>
      </c>
      <c r="Q12" s="8" t="s">
        <v>8310</v>
      </c>
      <c r="R12" s="8" t="s">
        <v>8311</v>
      </c>
      <c r="S12" s="17">
        <f t="shared" si="2"/>
        <v>41780.068043981482</v>
      </c>
      <c r="T12" s="17">
        <f t="shared" si="3"/>
        <v>41815.068043981482</v>
      </c>
    </row>
    <row r="13" spans="1:20" ht="42.75" x14ac:dyDescent="0.45">
      <c r="A13" s="5">
        <v>11</v>
      </c>
      <c r="B13" s="7" t="s">
        <v>13</v>
      </c>
      <c r="C13" s="7" t="s">
        <v>4122</v>
      </c>
      <c r="D13" s="8">
        <v>5000</v>
      </c>
      <c r="E13" s="8">
        <v>6025</v>
      </c>
      <c r="F13" s="8" t="s">
        <v>8219</v>
      </c>
      <c r="G13" s="8" t="s">
        <v>8224</v>
      </c>
      <c r="H13" s="8" t="s">
        <v>8246</v>
      </c>
      <c r="I13" s="8">
        <v>1471834800</v>
      </c>
      <c r="J13" s="8">
        <v>1469126462</v>
      </c>
      <c r="K13" s="8" t="b">
        <v>0</v>
      </c>
      <c r="L13" s="8">
        <v>75</v>
      </c>
      <c r="M13" s="8" t="b">
        <v>1</v>
      </c>
      <c r="N13" s="8" t="s">
        <v>8265</v>
      </c>
      <c r="O13" s="11">
        <f t="shared" si="0"/>
        <v>121</v>
      </c>
      <c r="P13" s="8">
        <f t="shared" si="1"/>
        <v>80.33</v>
      </c>
      <c r="Q13" s="8" t="s">
        <v>8310</v>
      </c>
      <c r="R13" s="8" t="s">
        <v>8311</v>
      </c>
      <c r="S13" s="17">
        <f t="shared" si="2"/>
        <v>42572.778495370367</v>
      </c>
      <c r="T13" s="17">
        <f t="shared" si="3"/>
        <v>42604.125</v>
      </c>
    </row>
    <row r="14" spans="1:20" ht="42.75" x14ac:dyDescent="0.45">
      <c r="A14" s="5">
        <v>12</v>
      </c>
      <c r="B14" s="7" t="s">
        <v>14</v>
      </c>
      <c r="C14" s="7" t="s">
        <v>4123</v>
      </c>
      <c r="D14" s="8">
        <v>30000</v>
      </c>
      <c r="E14" s="8">
        <v>49588</v>
      </c>
      <c r="F14" s="8" t="s">
        <v>8219</v>
      </c>
      <c r="G14" s="8" t="s">
        <v>8224</v>
      </c>
      <c r="H14" s="8" t="s">
        <v>8246</v>
      </c>
      <c r="I14" s="8">
        <v>1405479600</v>
      </c>
      <c r="J14" s="8">
        <v>1401642425</v>
      </c>
      <c r="K14" s="8" t="b">
        <v>0</v>
      </c>
      <c r="L14" s="8">
        <v>827</v>
      </c>
      <c r="M14" s="8" t="b">
        <v>1</v>
      </c>
      <c r="N14" s="8" t="s">
        <v>8265</v>
      </c>
      <c r="O14" s="11">
        <f t="shared" si="0"/>
        <v>165</v>
      </c>
      <c r="P14" s="8">
        <f t="shared" si="1"/>
        <v>59.96</v>
      </c>
      <c r="Q14" s="8" t="s">
        <v>8310</v>
      </c>
      <c r="R14" s="8" t="s">
        <v>8311</v>
      </c>
      <c r="S14" s="17">
        <f t="shared" si="2"/>
        <v>41791.713252314818</v>
      </c>
      <c r="T14" s="17">
        <f t="shared" si="3"/>
        <v>41836.125</v>
      </c>
    </row>
    <row r="15" spans="1:20" ht="28.5" x14ac:dyDescent="0.45">
      <c r="A15" s="5">
        <v>13</v>
      </c>
      <c r="B15" s="7" t="s">
        <v>15</v>
      </c>
      <c r="C15" s="7" t="s">
        <v>4124</v>
      </c>
      <c r="D15" s="8">
        <v>3500</v>
      </c>
      <c r="E15" s="8">
        <v>5599</v>
      </c>
      <c r="F15" s="8" t="s">
        <v>8219</v>
      </c>
      <c r="G15" s="8" t="s">
        <v>8224</v>
      </c>
      <c r="H15" s="8" t="s">
        <v>8246</v>
      </c>
      <c r="I15" s="8">
        <v>1466713620</v>
      </c>
      <c r="J15" s="8">
        <v>1463588109</v>
      </c>
      <c r="K15" s="8" t="b">
        <v>0</v>
      </c>
      <c r="L15" s="8">
        <v>51</v>
      </c>
      <c r="M15" s="8" t="b">
        <v>1</v>
      </c>
      <c r="N15" s="8" t="s">
        <v>8265</v>
      </c>
      <c r="O15" s="11">
        <f t="shared" si="0"/>
        <v>160</v>
      </c>
      <c r="P15" s="8">
        <f t="shared" si="1"/>
        <v>109.78</v>
      </c>
      <c r="Q15" s="8" t="s">
        <v>8310</v>
      </c>
      <c r="R15" s="8" t="s">
        <v>8311</v>
      </c>
      <c r="S15" s="17">
        <f t="shared" si="2"/>
        <v>42508.677187499998</v>
      </c>
      <c r="T15" s="17">
        <f t="shared" si="3"/>
        <v>42544.852083333331</v>
      </c>
    </row>
    <row r="16" spans="1:20" ht="28.5" x14ac:dyDescent="0.45">
      <c r="A16" s="5">
        <v>14</v>
      </c>
      <c r="B16" s="7" t="s">
        <v>16</v>
      </c>
      <c r="C16" s="7" t="s">
        <v>4125</v>
      </c>
      <c r="D16" s="8">
        <v>6000</v>
      </c>
      <c r="E16" s="8">
        <v>6056</v>
      </c>
      <c r="F16" s="8" t="s">
        <v>8219</v>
      </c>
      <c r="G16" s="8" t="s">
        <v>8226</v>
      </c>
      <c r="H16" s="8" t="s">
        <v>8248</v>
      </c>
      <c r="I16" s="8">
        <v>1405259940</v>
      </c>
      <c r="J16" s="8">
        <v>1403051888</v>
      </c>
      <c r="K16" s="8" t="b">
        <v>0</v>
      </c>
      <c r="L16" s="8">
        <v>41</v>
      </c>
      <c r="M16" s="8" t="b">
        <v>1</v>
      </c>
      <c r="N16" s="8" t="s">
        <v>8265</v>
      </c>
      <c r="O16" s="11">
        <f t="shared" si="0"/>
        <v>101</v>
      </c>
      <c r="P16" s="8">
        <f t="shared" si="1"/>
        <v>147.71</v>
      </c>
      <c r="Q16" s="8" t="s">
        <v>8310</v>
      </c>
      <c r="R16" s="8" t="s">
        <v>8311</v>
      </c>
      <c r="S16" s="17">
        <f t="shared" si="2"/>
        <v>41808.02648148148</v>
      </c>
      <c r="T16" s="17">
        <f t="shared" si="3"/>
        <v>41833.582638888889</v>
      </c>
    </row>
    <row r="17" spans="1:20" ht="42.75" x14ac:dyDescent="0.45">
      <c r="A17" s="5">
        <v>15</v>
      </c>
      <c r="B17" s="7" t="s">
        <v>17</v>
      </c>
      <c r="C17" s="7" t="s">
        <v>4126</v>
      </c>
      <c r="D17" s="8">
        <v>2000</v>
      </c>
      <c r="E17" s="8">
        <v>2132</v>
      </c>
      <c r="F17" s="8" t="s">
        <v>8219</v>
      </c>
      <c r="G17" s="8" t="s">
        <v>8227</v>
      </c>
      <c r="H17" s="8" t="s">
        <v>8249</v>
      </c>
      <c r="I17" s="8">
        <v>1443384840</v>
      </c>
      <c r="J17" s="8">
        <v>1441790658</v>
      </c>
      <c r="K17" s="8" t="b">
        <v>0</v>
      </c>
      <c r="L17" s="8">
        <v>98</v>
      </c>
      <c r="M17" s="8" t="b">
        <v>1</v>
      </c>
      <c r="N17" s="8" t="s">
        <v>8265</v>
      </c>
      <c r="O17" s="11">
        <f t="shared" si="0"/>
        <v>107</v>
      </c>
      <c r="P17" s="8">
        <f t="shared" si="1"/>
        <v>21.76</v>
      </c>
      <c r="Q17" s="8" t="s">
        <v>8310</v>
      </c>
      <c r="R17" s="8" t="s">
        <v>8311</v>
      </c>
      <c r="S17" s="17">
        <f t="shared" si="2"/>
        <v>42256.391875000001</v>
      </c>
      <c r="T17" s="17">
        <f t="shared" si="3"/>
        <v>42274.843055555553</v>
      </c>
    </row>
    <row r="18" spans="1:20" ht="42.75" x14ac:dyDescent="0.45">
      <c r="A18" s="5">
        <v>16</v>
      </c>
      <c r="B18" s="7" t="s">
        <v>18</v>
      </c>
      <c r="C18" s="7" t="s">
        <v>4127</v>
      </c>
      <c r="D18" s="8">
        <v>12000</v>
      </c>
      <c r="E18" s="8">
        <v>12029</v>
      </c>
      <c r="F18" s="8" t="s">
        <v>8219</v>
      </c>
      <c r="G18" s="8" t="s">
        <v>8224</v>
      </c>
      <c r="H18" s="8" t="s">
        <v>8246</v>
      </c>
      <c r="I18" s="8">
        <v>1402896600</v>
      </c>
      <c r="J18" s="8">
        <v>1398971211</v>
      </c>
      <c r="K18" s="8" t="b">
        <v>0</v>
      </c>
      <c r="L18" s="8">
        <v>70</v>
      </c>
      <c r="M18" s="8" t="b">
        <v>1</v>
      </c>
      <c r="N18" s="8" t="s">
        <v>8265</v>
      </c>
      <c r="O18" s="11">
        <f t="shared" si="0"/>
        <v>100</v>
      </c>
      <c r="P18" s="8">
        <f t="shared" si="1"/>
        <v>171.84</v>
      </c>
      <c r="Q18" s="8" t="s">
        <v>8310</v>
      </c>
      <c r="R18" s="8" t="s">
        <v>8311</v>
      </c>
      <c r="S18" s="17">
        <f t="shared" si="2"/>
        <v>41760.796423611115</v>
      </c>
      <c r="T18" s="17">
        <f t="shared" si="3"/>
        <v>41806.229166666664</v>
      </c>
    </row>
    <row r="19" spans="1:20" ht="42.75" x14ac:dyDescent="0.45">
      <c r="A19" s="5">
        <v>17</v>
      </c>
      <c r="B19" s="7" t="s">
        <v>19</v>
      </c>
      <c r="C19" s="7" t="s">
        <v>4128</v>
      </c>
      <c r="D19" s="8">
        <v>1500</v>
      </c>
      <c r="E19" s="8">
        <v>1510</v>
      </c>
      <c r="F19" s="8" t="s">
        <v>8219</v>
      </c>
      <c r="G19" s="8" t="s">
        <v>8225</v>
      </c>
      <c r="H19" s="8" t="s">
        <v>8247</v>
      </c>
      <c r="I19" s="8">
        <v>1415126022</v>
      </c>
      <c r="J19" s="8">
        <v>1412530422</v>
      </c>
      <c r="K19" s="8" t="b">
        <v>0</v>
      </c>
      <c r="L19" s="8">
        <v>36</v>
      </c>
      <c r="M19" s="8" t="b">
        <v>1</v>
      </c>
      <c r="N19" s="8" t="s">
        <v>8265</v>
      </c>
      <c r="O19" s="11">
        <f t="shared" si="0"/>
        <v>101</v>
      </c>
      <c r="P19" s="8">
        <f t="shared" si="1"/>
        <v>41.94</v>
      </c>
      <c r="Q19" s="8" t="s">
        <v>8310</v>
      </c>
      <c r="R19" s="8" t="s">
        <v>8311</v>
      </c>
      <c r="S19" s="17">
        <f t="shared" si="2"/>
        <v>41917.731736111113</v>
      </c>
      <c r="T19" s="17">
        <f t="shared" si="3"/>
        <v>41947.773402777777</v>
      </c>
    </row>
    <row r="20" spans="1:20" ht="42.75" x14ac:dyDescent="0.45">
      <c r="A20" s="5">
        <v>18</v>
      </c>
      <c r="B20" s="7" t="s">
        <v>20</v>
      </c>
      <c r="C20" s="7" t="s">
        <v>4129</v>
      </c>
      <c r="D20" s="8">
        <v>30000</v>
      </c>
      <c r="E20" s="8">
        <v>31896.33</v>
      </c>
      <c r="F20" s="8" t="s">
        <v>8219</v>
      </c>
      <c r="G20" s="8" t="s">
        <v>8224</v>
      </c>
      <c r="H20" s="8" t="s">
        <v>8246</v>
      </c>
      <c r="I20" s="8">
        <v>1410958856</v>
      </c>
      <c r="J20" s="8">
        <v>1408366856</v>
      </c>
      <c r="K20" s="8" t="b">
        <v>0</v>
      </c>
      <c r="L20" s="8">
        <v>342</v>
      </c>
      <c r="M20" s="8" t="b">
        <v>1</v>
      </c>
      <c r="N20" s="8" t="s">
        <v>8265</v>
      </c>
      <c r="O20" s="11">
        <f t="shared" si="0"/>
        <v>106</v>
      </c>
      <c r="P20" s="8">
        <f t="shared" si="1"/>
        <v>93.26</v>
      </c>
      <c r="Q20" s="8" t="s">
        <v>8310</v>
      </c>
      <c r="R20" s="8" t="s">
        <v>8311</v>
      </c>
      <c r="S20" s="17">
        <f t="shared" si="2"/>
        <v>41869.542314814818</v>
      </c>
      <c r="T20" s="17">
        <f t="shared" si="3"/>
        <v>41899.542314814818</v>
      </c>
    </row>
    <row r="21" spans="1:20" ht="42.75" x14ac:dyDescent="0.45">
      <c r="A21" s="5">
        <v>19</v>
      </c>
      <c r="B21" s="7" t="s">
        <v>21</v>
      </c>
      <c r="C21" s="7" t="s">
        <v>4130</v>
      </c>
      <c r="D21" s="8">
        <v>850</v>
      </c>
      <c r="E21" s="8">
        <v>1235</v>
      </c>
      <c r="F21" s="8" t="s">
        <v>8219</v>
      </c>
      <c r="G21" s="8" t="s">
        <v>8224</v>
      </c>
      <c r="H21" s="8" t="s">
        <v>8246</v>
      </c>
      <c r="I21" s="8">
        <v>1437420934</v>
      </c>
      <c r="J21" s="8">
        <v>1434828934</v>
      </c>
      <c r="K21" s="8" t="b">
        <v>0</v>
      </c>
      <c r="L21" s="8">
        <v>22</v>
      </c>
      <c r="M21" s="8" t="b">
        <v>1</v>
      </c>
      <c r="N21" s="8" t="s">
        <v>8265</v>
      </c>
      <c r="O21" s="11">
        <f t="shared" si="0"/>
        <v>145</v>
      </c>
      <c r="P21" s="8">
        <f t="shared" si="1"/>
        <v>56.14</v>
      </c>
      <c r="Q21" s="8" t="s">
        <v>8310</v>
      </c>
      <c r="R21" s="8" t="s">
        <v>8311</v>
      </c>
      <c r="S21" s="17">
        <f t="shared" si="2"/>
        <v>42175.816365740742</v>
      </c>
      <c r="T21" s="17">
        <f t="shared" si="3"/>
        <v>42205.816365740742</v>
      </c>
    </row>
    <row r="22" spans="1:20" ht="42.75" x14ac:dyDescent="0.45">
      <c r="A22" s="5">
        <v>20</v>
      </c>
      <c r="B22" s="7" t="s">
        <v>22</v>
      </c>
      <c r="C22" s="7" t="s">
        <v>4131</v>
      </c>
      <c r="D22" s="8">
        <v>2000</v>
      </c>
      <c r="E22" s="8">
        <v>2004</v>
      </c>
      <c r="F22" s="8" t="s">
        <v>8219</v>
      </c>
      <c r="G22" s="8" t="s">
        <v>8224</v>
      </c>
      <c r="H22" s="8" t="s">
        <v>8246</v>
      </c>
      <c r="I22" s="8">
        <v>1442167912</v>
      </c>
      <c r="J22" s="8">
        <v>1436983912</v>
      </c>
      <c r="K22" s="8" t="b">
        <v>0</v>
      </c>
      <c r="L22" s="8">
        <v>25</v>
      </c>
      <c r="M22" s="8" t="b">
        <v>1</v>
      </c>
      <c r="N22" s="8" t="s">
        <v>8265</v>
      </c>
      <c r="O22" s="11">
        <f t="shared" si="0"/>
        <v>100</v>
      </c>
      <c r="P22" s="8">
        <f t="shared" si="1"/>
        <v>80.16</v>
      </c>
      <c r="Q22" s="8" t="s">
        <v>8310</v>
      </c>
      <c r="R22" s="8" t="s">
        <v>8311</v>
      </c>
      <c r="S22" s="17">
        <f t="shared" si="2"/>
        <v>42200.758240740746</v>
      </c>
      <c r="T22" s="17">
        <f t="shared" si="3"/>
        <v>42260.758240740746</v>
      </c>
    </row>
    <row r="23" spans="1:20" ht="42.75" x14ac:dyDescent="0.45">
      <c r="A23" s="5">
        <v>21</v>
      </c>
      <c r="B23" s="7" t="s">
        <v>23</v>
      </c>
      <c r="C23" s="7" t="s">
        <v>4132</v>
      </c>
      <c r="D23" s="8">
        <v>18500</v>
      </c>
      <c r="E23" s="8">
        <v>20190</v>
      </c>
      <c r="F23" s="8" t="s">
        <v>8219</v>
      </c>
      <c r="G23" s="8" t="s">
        <v>8224</v>
      </c>
      <c r="H23" s="8" t="s">
        <v>8246</v>
      </c>
      <c r="I23" s="8">
        <v>1411743789</v>
      </c>
      <c r="J23" s="8">
        <v>1409151789</v>
      </c>
      <c r="K23" s="8" t="b">
        <v>0</v>
      </c>
      <c r="L23" s="8">
        <v>101</v>
      </c>
      <c r="M23" s="8" t="b">
        <v>1</v>
      </c>
      <c r="N23" s="8" t="s">
        <v>8265</v>
      </c>
      <c r="O23" s="11">
        <f t="shared" si="0"/>
        <v>109</v>
      </c>
      <c r="P23" s="8">
        <f t="shared" si="1"/>
        <v>199.9</v>
      </c>
      <c r="Q23" s="8" t="s">
        <v>8310</v>
      </c>
      <c r="R23" s="8" t="s">
        <v>8311</v>
      </c>
      <c r="S23" s="17">
        <f t="shared" si="2"/>
        <v>41878.627187500002</v>
      </c>
      <c r="T23" s="17">
        <f t="shared" si="3"/>
        <v>41908.627187500002</v>
      </c>
    </row>
    <row r="24" spans="1:20" ht="28.5" x14ac:dyDescent="0.45">
      <c r="A24" s="5">
        <v>22</v>
      </c>
      <c r="B24" s="7" t="s">
        <v>24</v>
      </c>
      <c r="C24" s="7" t="s">
        <v>4133</v>
      </c>
      <c r="D24" s="8">
        <v>350</v>
      </c>
      <c r="E24" s="8">
        <v>410</v>
      </c>
      <c r="F24" s="8" t="s">
        <v>8219</v>
      </c>
      <c r="G24" s="8" t="s">
        <v>8224</v>
      </c>
      <c r="H24" s="8" t="s">
        <v>8246</v>
      </c>
      <c r="I24" s="8">
        <v>1420099140</v>
      </c>
      <c r="J24" s="8">
        <v>1418766740</v>
      </c>
      <c r="K24" s="8" t="b">
        <v>0</v>
      </c>
      <c r="L24" s="8">
        <v>8</v>
      </c>
      <c r="M24" s="8" t="b">
        <v>1</v>
      </c>
      <c r="N24" s="8" t="s">
        <v>8265</v>
      </c>
      <c r="O24" s="11">
        <f t="shared" si="0"/>
        <v>117</v>
      </c>
      <c r="P24" s="8">
        <f t="shared" si="1"/>
        <v>51.25</v>
      </c>
      <c r="Q24" s="8" t="s">
        <v>8310</v>
      </c>
      <c r="R24" s="8" t="s">
        <v>8311</v>
      </c>
      <c r="S24" s="17">
        <f t="shared" si="2"/>
        <v>41989.91134259259</v>
      </c>
      <c r="T24" s="17">
        <f t="shared" si="3"/>
        <v>42005.332638888889</v>
      </c>
    </row>
    <row r="25" spans="1:20" ht="42.75" x14ac:dyDescent="0.45">
      <c r="A25" s="5">
        <v>23</v>
      </c>
      <c r="B25" s="7" t="s">
        <v>25</v>
      </c>
      <c r="C25" s="7" t="s">
        <v>4134</v>
      </c>
      <c r="D25" s="8">
        <v>2000</v>
      </c>
      <c r="E25" s="8">
        <v>2370</v>
      </c>
      <c r="F25" s="8" t="s">
        <v>8219</v>
      </c>
      <c r="G25" s="8" t="s">
        <v>8224</v>
      </c>
      <c r="H25" s="8" t="s">
        <v>8246</v>
      </c>
      <c r="I25" s="8">
        <v>1430407200</v>
      </c>
      <c r="J25" s="8">
        <v>1428086501</v>
      </c>
      <c r="K25" s="8" t="b">
        <v>0</v>
      </c>
      <c r="L25" s="8">
        <v>23</v>
      </c>
      <c r="M25" s="8" t="b">
        <v>1</v>
      </c>
      <c r="N25" s="8" t="s">
        <v>8265</v>
      </c>
      <c r="O25" s="11">
        <f t="shared" si="0"/>
        <v>119</v>
      </c>
      <c r="P25" s="8">
        <f t="shared" si="1"/>
        <v>103.04</v>
      </c>
      <c r="Q25" s="8" t="s">
        <v>8310</v>
      </c>
      <c r="R25" s="8" t="s">
        <v>8311</v>
      </c>
      <c r="S25" s="17">
        <f t="shared" si="2"/>
        <v>42097.778946759259</v>
      </c>
      <c r="T25" s="17">
        <f t="shared" si="3"/>
        <v>42124.638888888891</v>
      </c>
    </row>
    <row r="26" spans="1:20" ht="28.5" x14ac:dyDescent="0.45">
      <c r="A26" s="5">
        <v>24</v>
      </c>
      <c r="B26" s="7" t="s">
        <v>26</v>
      </c>
      <c r="C26" s="7" t="s">
        <v>4135</v>
      </c>
      <c r="D26" s="8">
        <v>35000</v>
      </c>
      <c r="E26" s="8">
        <v>38082.69</v>
      </c>
      <c r="F26" s="8" t="s">
        <v>8219</v>
      </c>
      <c r="G26" s="8" t="s">
        <v>8224</v>
      </c>
      <c r="H26" s="8" t="s">
        <v>8246</v>
      </c>
      <c r="I26" s="8">
        <v>1442345940</v>
      </c>
      <c r="J26" s="8">
        <v>1439494863</v>
      </c>
      <c r="K26" s="8" t="b">
        <v>0</v>
      </c>
      <c r="L26" s="8">
        <v>574</v>
      </c>
      <c r="M26" s="8" t="b">
        <v>1</v>
      </c>
      <c r="N26" s="8" t="s">
        <v>8265</v>
      </c>
      <c r="O26" s="11">
        <f t="shared" si="0"/>
        <v>109</v>
      </c>
      <c r="P26" s="8">
        <f t="shared" si="1"/>
        <v>66.349999999999994</v>
      </c>
      <c r="Q26" s="8" t="s">
        <v>8310</v>
      </c>
      <c r="R26" s="8" t="s">
        <v>8311</v>
      </c>
      <c r="S26" s="17">
        <f t="shared" si="2"/>
        <v>42229.820173611108</v>
      </c>
      <c r="T26" s="17">
        <f t="shared" si="3"/>
        <v>42262.818750000006</v>
      </c>
    </row>
    <row r="27" spans="1:20" ht="42.75" x14ac:dyDescent="0.45">
      <c r="A27" s="5">
        <v>25</v>
      </c>
      <c r="B27" s="7" t="s">
        <v>27</v>
      </c>
      <c r="C27" s="7" t="s">
        <v>4136</v>
      </c>
      <c r="D27" s="8">
        <v>600</v>
      </c>
      <c r="E27" s="8">
        <v>800</v>
      </c>
      <c r="F27" s="8" t="s">
        <v>8219</v>
      </c>
      <c r="G27" s="8" t="s">
        <v>8224</v>
      </c>
      <c r="H27" s="8" t="s">
        <v>8246</v>
      </c>
      <c r="I27" s="8">
        <v>1452299761</v>
      </c>
      <c r="J27" s="8">
        <v>1447115761</v>
      </c>
      <c r="K27" s="8" t="b">
        <v>0</v>
      </c>
      <c r="L27" s="8">
        <v>14</v>
      </c>
      <c r="M27" s="8" t="b">
        <v>1</v>
      </c>
      <c r="N27" s="8" t="s">
        <v>8265</v>
      </c>
      <c r="O27" s="11">
        <f t="shared" si="0"/>
        <v>133</v>
      </c>
      <c r="P27" s="8">
        <f t="shared" si="1"/>
        <v>57.14</v>
      </c>
      <c r="Q27" s="8" t="s">
        <v>8310</v>
      </c>
      <c r="R27" s="8" t="s">
        <v>8311</v>
      </c>
      <c r="S27" s="17">
        <f t="shared" si="2"/>
        <v>42318.025011574078</v>
      </c>
      <c r="T27" s="17">
        <f t="shared" si="3"/>
        <v>42378.025011574078</v>
      </c>
    </row>
    <row r="28" spans="1:20" ht="42.75" x14ac:dyDescent="0.45">
      <c r="A28" s="5">
        <v>26</v>
      </c>
      <c r="B28" s="7" t="s">
        <v>28</v>
      </c>
      <c r="C28" s="7" t="s">
        <v>4137</v>
      </c>
      <c r="D28" s="8">
        <v>1250</v>
      </c>
      <c r="E28" s="8">
        <v>1940</v>
      </c>
      <c r="F28" s="8" t="s">
        <v>8219</v>
      </c>
      <c r="G28" s="8" t="s">
        <v>8224</v>
      </c>
      <c r="H28" s="8" t="s">
        <v>8246</v>
      </c>
      <c r="I28" s="8">
        <v>1408278144</v>
      </c>
      <c r="J28" s="8">
        <v>1404822144</v>
      </c>
      <c r="K28" s="8" t="b">
        <v>0</v>
      </c>
      <c r="L28" s="8">
        <v>19</v>
      </c>
      <c r="M28" s="8" t="b">
        <v>1</v>
      </c>
      <c r="N28" s="8" t="s">
        <v>8265</v>
      </c>
      <c r="O28" s="11">
        <f t="shared" si="0"/>
        <v>155</v>
      </c>
      <c r="P28" s="8">
        <f t="shared" si="1"/>
        <v>102.11</v>
      </c>
      <c r="Q28" s="8" t="s">
        <v>8310</v>
      </c>
      <c r="R28" s="8" t="s">
        <v>8311</v>
      </c>
      <c r="S28" s="17">
        <f t="shared" si="2"/>
        <v>41828.515555555554</v>
      </c>
      <c r="T28" s="17">
        <f t="shared" si="3"/>
        <v>41868.515555555554</v>
      </c>
    </row>
    <row r="29" spans="1:20" ht="42.75" x14ac:dyDescent="0.45">
      <c r="A29" s="5">
        <v>27</v>
      </c>
      <c r="B29" s="7" t="s">
        <v>29</v>
      </c>
      <c r="C29" s="7" t="s">
        <v>4138</v>
      </c>
      <c r="D29" s="8">
        <v>20000</v>
      </c>
      <c r="E29" s="8">
        <v>22345</v>
      </c>
      <c r="F29" s="8" t="s">
        <v>8219</v>
      </c>
      <c r="G29" s="8" t="s">
        <v>8228</v>
      </c>
      <c r="H29" s="8" t="s">
        <v>8250</v>
      </c>
      <c r="I29" s="8">
        <v>1416113833</v>
      </c>
      <c r="J29" s="8">
        <v>1413518233</v>
      </c>
      <c r="K29" s="8" t="b">
        <v>0</v>
      </c>
      <c r="L29" s="8">
        <v>150</v>
      </c>
      <c r="M29" s="8" t="b">
        <v>1</v>
      </c>
      <c r="N29" s="8" t="s">
        <v>8265</v>
      </c>
      <c r="O29" s="11">
        <f t="shared" si="0"/>
        <v>112</v>
      </c>
      <c r="P29" s="8">
        <f t="shared" si="1"/>
        <v>148.97</v>
      </c>
      <c r="Q29" s="8" t="s">
        <v>8310</v>
      </c>
      <c r="R29" s="8" t="s">
        <v>8311</v>
      </c>
      <c r="S29" s="17">
        <f t="shared" si="2"/>
        <v>41929.164733796293</v>
      </c>
      <c r="T29" s="17">
        <f t="shared" si="3"/>
        <v>41959.206400462965</v>
      </c>
    </row>
    <row r="30" spans="1:20" ht="28.5" x14ac:dyDescent="0.45">
      <c r="A30" s="5">
        <v>28</v>
      </c>
      <c r="B30" s="7" t="s">
        <v>30</v>
      </c>
      <c r="C30" s="7" t="s">
        <v>4139</v>
      </c>
      <c r="D30" s="8">
        <v>12000</v>
      </c>
      <c r="E30" s="8">
        <v>12042</v>
      </c>
      <c r="F30" s="8" t="s">
        <v>8219</v>
      </c>
      <c r="G30" s="8" t="s">
        <v>8224</v>
      </c>
      <c r="H30" s="8" t="s">
        <v>8246</v>
      </c>
      <c r="I30" s="8">
        <v>1450307284</v>
      </c>
      <c r="J30" s="8">
        <v>1447715284</v>
      </c>
      <c r="K30" s="8" t="b">
        <v>0</v>
      </c>
      <c r="L30" s="8">
        <v>71</v>
      </c>
      <c r="M30" s="8" t="b">
        <v>1</v>
      </c>
      <c r="N30" s="8" t="s">
        <v>8265</v>
      </c>
      <c r="O30" s="11">
        <f t="shared" si="0"/>
        <v>100</v>
      </c>
      <c r="P30" s="8">
        <f t="shared" si="1"/>
        <v>169.61</v>
      </c>
      <c r="Q30" s="8" t="s">
        <v>8310</v>
      </c>
      <c r="R30" s="8" t="s">
        <v>8311</v>
      </c>
      <c r="S30" s="17">
        <f t="shared" si="2"/>
        <v>42324.96393518518</v>
      </c>
      <c r="T30" s="17">
        <f t="shared" si="3"/>
        <v>42354.96393518518</v>
      </c>
    </row>
    <row r="31" spans="1:20" ht="42.75" x14ac:dyDescent="0.45">
      <c r="A31" s="5">
        <v>29</v>
      </c>
      <c r="B31" s="7" t="s">
        <v>31</v>
      </c>
      <c r="C31" s="7" t="s">
        <v>4140</v>
      </c>
      <c r="D31" s="8">
        <v>3000</v>
      </c>
      <c r="E31" s="8">
        <v>3700</v>
      </c>
      <c r="F31" s="8" t="s">
        <v>8219</v>
      </c>
      <c r="G31" s="8" t="s">
        <v>8225</v>
      </c>
      <c r="H31" s="8" t="s">
        <v>8247</v>
      </c>
      <c r="I31" s="8">
        <v>1406045368</v>
      </c>
      <c r="J31" s="8">
        <v>1403453368</v>
      </c>
      <c r="K31" s="8" t="b">
        <v>0</v>
      </c>
      <c r="L31" s="8">
        <v>117</v>
      </c>
      <c r="M31" s="8" t="b">
        <v>1</v>
      </c>
      <c r="N31" s="8" t="s">
        <v>8265</v>
      </c>
      <c r="O31" s="11">
        <f t="shared" si="0"/>
        <v>123</v>
      </c>
      <c r="P31" s="8">
        <f t="shared" si="1"/>
        <v>31.62</v>
      </c>
      <c r="Q31" s="8" t="s">
        <v>8310</v>
      </c>
      <c r="R31" s="8" t="s">
        <v>8311</v>
      </c>
      <c r="S31" s="17">
        <f t="shared" si="2"/>
        <v>41812.67324074074</v>
      </c>
      <c r="T31" s="17">
        <f t="shared" si="3"/>
        <v>41842.67324074074</v>
      </c>
    </row>
    <row r="32" spans="1:20" ht="42.75" x14ac:dyDescent="0.45">
      <c r="A32" s="5">
        <v>30</v>
      </c>
      <c r="B32" s="7" t="s">
        <v>32</v>
      </c>
      <c r="C32" s="7" t="s">
        <v>4141</v>
      </c>
      <c r="D32" s="8">
        <v>4000</v>
      </c>
      <c r="E32" s="8">
        <v>4051.99</v>
      </c>
      <c r="F32" s="8" t="s">
        <v>8219</v>
      </c>
      <c r="G32" s="8" t="s">
        <v>8224</v>
      </c>
      <c r="H32" s="8" t="s">
        <v>8246</v>
      </c>
      <c r="I32" s="8">
        <v>1408604515</v>
      </c>
      <c r="J32" s="8">
        <v>1406012515</v>
      </c>
      <c r="K32" s="8" t="b">
        <v>0</v>
      </c>
      <c r="L32" s="8">
        <v>53</v>
      </c>
      <c r="M32" s="8" t="b">
        <v>1</v>
      </c>
      <c r="N32" s="8" t="s">
        <v>8265</v>
      </c>
      <c r="O32" s="11">
        <f t="shared" si="0"/>
        <v>101</v>
      </c>
      <c r="P32" s="8">
        <f t="shared" si="1"/>
        <v>76.45</v>
      </c>
      <c r="Q32" s="8" t="s">
        <v>8310</v>
      </c>
      <c r="R32" s="8" t="s">
        <v>8311</v>
      </c>
      <c r="S32" s="17">
        <f t="shared" si="2"/>
        <v>41842.292997685188</v>
      </c>
      <c r="T32" s="17">
        <f t="shared" si="3"/>
        <v>41872.292997685188</v>
      </c>
    </row>
    <row r="33" spans="1:20" ht="42.75" x14ac:dyDescent="0.45">
      <c r="A33" s="5">
        <v>31</v>
      </c>
      <c r="B33" s="7" t="s">
        <v>33</v>
      </c>
      <c r="C33" s="7" t="s">
        <v>4142</v>
      </c>
      <c r="D33" s="8">
        <v>13</v>
      </c>
      <c r="E33" s="8">
        <v>13</v>
      </c>
      <c r="F33" s="8" t="s">
        <v>8219</v>
      </c>
      <c r="G33" s="8" t="s">
        <v>8224</v>
      </c>
      <c r="H33" s="8" t="s">
        <v>8246</v>
      </c>
      <c r="I33" s="8">
        <v>1453748434</v>
      </c>
      <c r="J33" s="8">
        <v>1452193234</v>
      </c>
      <c r="K33" s="8" t="b">
        <v>0</v>
      </c>
      <c r="L33" s="8">
        <v>1</v>
      </c>
      <c r="M33" s="8" t="b">
        <v>1</v>
      </c>
      <c r="N33" s="8" t="s">
        <v>8265</v>
      </c>
      <c r="O33" s="11">
        <f t="shared" si="0"/>
        <v>100</v>
      </c>
      <c r="P33" s="8">
        <f t="shared" si="1"/>
        <v>13</v>
      </c>
      <c r="Q33" s="8" t="s">
        <v>8310</v>
      </c>
      <c r="R33" s="8" t="s">
        <v>8311</v>
      </c>
      <c r="S33" s="17">
        <f t="shared" si="2"/>
        <v>42376.79206018518</v>
      </c>
      <c r="T33" s="17">
        <f t="shared" si="3"/>
        <v>42394.79206018518</v>
      </c>
    </row>
    <row r="34" spans="1:20" ht="42.75" x14ac:dyDescent="0.45">
      <c r="A34" s="5">
        <v>32</v>
      </c>
      <c r="B34" s="7" t="s">
        <v>34</v>
      </c>
      <c r="C34" s="7" t="s">
        <v>4143</v>
      </c>
      <c r="D34" s="8">
        <v>28450</v>
      </c>
      <c r="E34" s="8">
        <v>28520</v>
      </c>
      <c r="F34" s="8" t="s">
        <v>8219</v>
      </c>
      <c r="G34" s="8" t="s">
        <v>8224</v>
      </c>
      <c r="H34" s="8" t="s">
        <v>8246</v>
      </c>
      <c r="I34" s="8">
        <v>1463111940</v>
      </c>
      <c r="J34" s="8">
        <v>1459523017</v>
      </c>
      <c r="K34" s="8" t="b">
        <v>0</v>
      </c>
      <c r="L34" s="8">
        <v>89</v>
      </c>
      <c r="M34" s="8" t="b">
        <v>1</v>
      </c>
      <c r="N34" s="8" t="s">
        <v>8265</v>
      </c>
      <c r="O34" s="11">
        <f t="shared" si="0"/>
        <v>100</v>
      </c>
      <c r="P34" s="8">
        <f t="shared" si="1"/>
        <v>320.45</v>
      </c>
      <c r="Q34" s="8" t="s">
        <v>8310</v>
      </c>
      <c r="R34" s="8" t="s">
        <v>8311</v>
      </c>
      <c r="S34" s="17">
        <f t="shared" si="2"/>
        <v>42461.627511574072</v>
      </c>
      <c r="T34" s="17">
        <f t="shared" si="3"/>
        <v>42503.165972222225</v>
      </c>
    </row>
    <row r="35" spans="1:20" ht="42.75" x14ac:dyDescent="0.45">
      <c r="A35" s="5">
        <v>33</v>
      </c>
      <c r="B35" s="7" t="s">
        <v>35</v>
      </c>
      <c r="C35" s="7" t="s">
        <v>4144</v>
      </c>
      <c r="D35" s="8">
        <v>5250</v>
      </c>
      <c r="E35" s="8">
        <v>5360</v>
      </c>
      <c r="F35" s="8" t="s">
        <v>8219</v>
      </c>
      <c r="G35" s="8" t="s">
        <v>8224</v>
      </c>
      <c r="H35" s="8" t="s">
        <v>8246</v>
      </c>
      <c r="I35" s="8">
        <v>1447001501</v>
      </c>
      <c r="J35" s="8">
        <v>1444405901</v>
      </c>
      <c r="K35" s="8" t="b">
        <v>0</v>
      </c>
      <c r="L35" s="8">
        <v>64</v>
      </c>
      <c r="M35" s="8" t="b">
        <v>1</v>
      </c>
      <c r="N35" s="8" t="s">
        <v>8265</v>
      </c>
      <c r="O35" s="11">
        <f t="shared" si="0"/>
        <v>102</v>
      </c>
      <c r="P35" s="8">
        <f t="shared" si="1"/>
        <v>83.75</v>
      </c>
      <c r="Q35" s="8" t="s">
        <v>8310</v>
      </c>
      <c r="R35" s="8" t="s">
        <v>8311</v>
      </c>
      <c r="S35" s="17">
        <f t="shared" si="2"/>
        <v>42286.660891203705</v>
      </c>
      <c r="T35" s="17">
        <f t="shared" si="3"/>
        <v>42316.702557870376</v>
      </c>
    </row>
    <row r="36" spans="1:20" ht="42.75" x14ac:dyDescent="0.45">
      <c r="A36" s="5">
        <v>34</v>
      </c>
      <c r="B36" s="7" t="s">
        <v>36</v>
      </c>
      <c r="C36" s="7" t="s">
        <v>4145</v>
      </c>
      <c r="D36" s="8">
        <v>2600</v>
      </c>
      <c r="E36" s="8">
        <v>3392</v>
      </c>
      <c r="F36" s="8" t="s">
        <v>8219</v>
      </c>
      <c r="G36" s="8" t="s">
        <v>8224</v>
      </c>
      <c r="H36" s="8" t="s">
        <v>8246</v>
      </c>
      <c r="I36" s="8">
        <v>1407224601</v>
      </c>
      <c r="J36" s="8">
        <v>1405928601</v>
      </c>
      <c r="K36" s="8" t="b">
        <v>0</v>
      </c>
      <c r="L36" s="8">
        <v>68</v>
      </c>
      <c r="M36" s="8" t="b">
        <v>1</v>
      </c>
      <c r="N36" s="8" t="s">
        <v>8265</v>
      </c>
      <c r="O36" s="11">
        <f t="shared" si="0"/>
        <v>130</v>
      </c>
      <c r="P36" s="8">
        <f t="shared" si="1"/>
        <v>49.88</v>
      </c>
      <c r="Q36" s="8" t="s">
        <v>8310</v>
      </c>
      <c r="R36" s="8" t="s">
        <v>8311</v>
      </c>
      <c r="S36" s="17">
        <f t="shared" si="2"/>
        <v>41841.321770833332</v>
      </c>
      <c r="T36" s="17">
        <f t="shared" si="3"/>
        <v>41856.321770833332</v>
      </c>
    </row>
    <row r="37" spans="1:20" ht="42.75" x14ac:dyDescent="0.45">
      <c r="A37" s="5">
        <v>35</v>
      </c>
      <c r="B37" s="7" t="s">
        <v>37</v>
      </c>
      <c r="C37" s="7" t="s">
        <v>4146</v>
      </c>
      <c r="D37" s="8">
        <v>1000</v>
      </c>
      <c r="E37" s="8">
        <v>1665</v>
      </c>
      <c r="F37" s="8" t="s">
        <v>8219</v>
      </c>
      <c r="G37" s="8" t="s">
        <v>8224</v>
      </c>
      <c r="H37" s="8" t="s">
        <v>8246</v>
      </c>
      <c r="I37" s="8">
        <v>1430179200</v>
      </c>
      <c r="J37" s="8">
        <v>1428130814</v>
      </c>
      <c r="K37" s="8" t="b">
        <v>0</v>
      </c>
      <c r="L37" s="8">
        <v>28</v>
      </c>
      <c r="M37" s="8" t="b">
        <v>1</v>
      </c>
      <c r="N37" s="8" t="s">
        <v>8265</v>
      </c>
      <c r="O37" s="11">
        <f t="shared" si="0"/>
        <v>167</v>
      </c>
      <c r="P37" s="8">
        <f t="shared" si="1"/>
        <v>59.46</v>
      </c>
      <c r="Q37" s="8" t="s">
        <v>8310</v>
      </c>
      <c r="R37" s="8" t="s">
        <v>8311</v>
      </c>
      <c r="S37" s="17">
        <f t="shared" si="2"/>
        <v>42098.291828703703</v>
      </c>
      <c r="T37" s="17">
        <f t="shared" si="3"/>
        <v>42122</v>
      </c>
    </row>
    <row r="38" spans="1:20" ht="28.5" x14ac:dyDescent="0.45">
      <c r="A38" s="5">
        <v>36</v>
      </c>
      <c r="B38" s="7" t="s">
        <v>38</v>
      </c>
      <c r="C38" s="7" t="s">
        <v>4147</v>
      </c>
      <c r="D38" s="8">
        <v>6000</v>
      </c>
      <c r="E38" s="8">
        <v>8529</v>
      </c>
      <c r="F38" s="8" t="s">
        <v>8219</v>
      </c>
      <c r="G38" s="8" t="s">
        <v>8224</v>
      </c>
      <c r="H38" s="8" t="s">
        <v>8246</v>
      </c>
      <c r="I38" s="8">
        <v>1428128525</v>
      </c>
      <c r="J38" s="8">
        <v>1425540125</v>
      </c>
      <c r="K38" s="8" t="b">
        <v>0</v>
      </c>
      <c r="L38" s="8">
        <v>44</v>
      </c>
      <c r="M38" s="8" t="b">
        <v>1</v>
      </c>
      <c r="N38" s="8" t="s">
        <v>8265</v>
      </c>
      <c r="O38" s="11">
        <f t="shared" si="0"/>
        <v>142</v>
      </c>
      <c r="P38" s="8">
        <f t="shared" si="1"/>
        <v>193.84</v>
      </c>
      <c r="Q38" s="8" t="s">
        <v>8310</v>
      </c>
      <c r="R38" s="8" t="s">
        <v>8311</v>
      </c>
      <c r="S38" s="17">
        <f t="shared" si="2"/>
        <v>42068.307002314818</v>
      </c>
      <c r="T38" s="17">
        <f t="shared" si="3"/>
        <v>42098.265335648146</v>
      </c>
    </row>
    <row r="39" spans="1:20" ht="42.75" x14ac:dyDescent="0.45">
      <c r="A39" s="5">
        <v>37</v>
      </c>
      <c r="B39" s="7" t="s">
        <v>39</v>
      </c>
      <c r="C39" s="7" t="s">
        <v>4148</v>
      </c>
      <c r="D39" s="8">
        <v>22000</v>
      </c>
      <c r="E39" s="8">
        <v>40357</v>
      </c>
      <c r="F39" s="8" t="s">
        <v>8219</v>
      </c>
      <c r="G39" s="8" t="s">
        <v>8224</v>
      </c>
      <c r="H39" s="8" t="s">
        <v>8246</v>
      </c>
      <c r="I39" s="8">
        <v>1425055079</v>
      </c>
      <c r="J39" s="8">
        <v>1422463079</v>
      </c>
      <c r="K39" s="8" t="b">
        <v>0</v>
      </c>
      <c r="L39" s="8">
        <v>253</v>
      </c>
      <c r="M39" s="8" t="b">
        <v>1</v>
      </c>
      <c r="N39" s="8" t="s">
        <v>8265</v>
      </c>
      <c r="O39" s="11">
        <f t="shared" si="0"/>
        <v>183</v>
      </c>
      <c r="P39" s="8">
        <f t="shared" si="1"/>
        <v>159.51</v>
      </c>
      <c r="Q39" s="8" t="s">
        <v>8310</v>
      </c>
      <c r="R39" s="8" t="s">
        <v>8311</v>
      </c>
      <c r="S39" s="17">
        <f t="shared" si="2"/>
        <v>42032.693043981482</v>
      </c>
      <c r="T39" s="17">
        <f t="shared" si="3"/>
        <v>42062.693043981482</v>
      </c>
    </row>
    <row r="40" spans="1:20" ht="42.75" x14ac:dyDescent="0.45">
      <c r="A40" s="5">
        <v>38</v>
      </c>
      <c r="B40" s="7" t="s">
        <v>40</v>
      </c>
      <c r="C40" s="7" t="s">
        <v>4149</v>
      </c>
      <c r="D40" s="8">
        <v>2500</v>
      </c>
      <c r="E40" s="8">
        <v>2751</v>
      </c>
      <c r="F40" s="8" t="s">
        <v>8219</v>
      </c>
      <c r="G40" s="8" t="s">
        <v>8224</v>
      </c>
      <c r="H40" s="8" t="s">
        <v>8246</v>
      </c>
      <c r="I40" s="8">
        <v>1368235344</v>
      </c>
      <c r="J40" s="8">
        <v>1365643344</v>
      </c>
      <c r="K40" s="8" t="b">
        <v>0</v>
      </c>
      <c r="L40" s="8">
        <v>66</v>
      </c>
      <c r="M40" s="8" t="b">
        <v>1</v>
      </c>
      <c r="N40" s="8" t="s">
        <v>8265</v>
      </c>
      <c r="O40" s="11">
        <f t="shared" si="0"/>
        <v>110</v>
      </c>
      <c r="P40" s="8">
        <f t="shared" si="1"/>
        <v>41.68</v>
      </c>
      <c r="Q40" s="8" t="s">
        <v>8310</v>
      </c>
      <c r="R40" s="8" t="s">
        <v>8311</v>
      </c>
      <c r="S40" s="17">
        <f t="shared" si="2"/>
        <v>41375.057222222218</v>
      </c>
      <c r="T40" s="17">
        <f t="shared" si="3"/>
        <v>41405.057222222218</v>
      </c>
    </row>
    <row r="41" spans="1:20" ht="42.75" x14ac:dyDescent="0.45">
      <c r="A41" s="5">
        <v>39</v>
      </c>
      <c r="B41" s="7" t="s">
        <v>41</v>
      </c>
      <c r="C41" s="7" t="s">
        <v>4150</v>
      </c>
      <c r="D41" s="8">
        <v>25000</v>
      </c>
      <c r="E41" s="8">
        <v>32745</v>
      </c>
      <c r="F41" s="8" t="s">
        <v>8219</v>
      </c>
      <c r="G41" s="8" t="s">
        <v>8225</v>
      </c>
      <c r="H41" s="8" t="s">
        <v>8247</v>
      </c>
      <c r="I41" s="8">
        <v>1401058740</v>
      </c>
      <c r="J41" s="8">
        <v>1398388068</v>
      </c>
      <c r="K41" s="8" t="b">
        <v>0</v>
      </c>
      <c r="L41" s="8">
        <v>217</v>
      </c>
      <c r="M41" s="8" t="b">
        <v>1</v>
      </c>
      <c r="N41" s="8" t="s">
        <v>8265</v>
      </c>
      <c r="O41" s="11">
        <f t="shared" si="0"/>
        <v>131</v>
      </c>
      <c r="P41" s="8">
        <f t="shared" si="1"/>
        <v>150.9</v>
      </c>
      <c r="Q41" s="8" t="s">
        <v>8310</v>
      </c>
      <c r="R41" s="8" t="s">
        <v>8311</v>
      </c>
      <c r="S41" s="17">
        <f t="shared" si="2"/>
        <v>41754.047083333331</v>
      </c>
      <c r="T41" s="17">
        <f t="shared" si="3"/>
        <v>41784.957638888889</v>
      </c>
    </row>
    <row r="42" spans="1:20" ht="42.75" x14ac:dyDescent="0.45">
      <c r="A42" s="5">
        <v>40</v>
      </c>
      <c r="B42" s="7" t="s">
        <v>42</v>
      </c>
      <c r="C42" s="7" t="s">
        <v>4151</v>
      </c>
      <c r="D42" s="8">
        <v>2000</v>
      </c>
      <c r="E42" s="8">
        <v>2027</v>
      </c>
      <c r="F42" s="8" t="s">
        <v>8219</v>
      </c>
      <c r="G42" s="8" t="s">
        <v>8224</v>
      </c>
      <c r="H42" s="8" t="s">
        <v>8246</v>
      </c>
      <c r="I42" s="8">
        <v>1403150400</v>
      </c>
      <c r="J42" s="8">
        <v>1401426488</v>
      </c>
      <c r="K42" s="8" t="b">
        <v>0</v>
      </c>
      <c r="L42" s="8">
        <v>16</v>
      </c>
      <c r="M42" s="8" t="b">
        <v>1</v>
      </c>
      <c r="N42" s="8" t="s">
        <v>8265</v>
      </c>
      <c r="O42" s="11">
        <f t="shared" si="0"/>
        <v>101</v>
      </c>
      <c r="P42" s="8">
        <f t="shared" si="1"/>
        <v>126.69</v>
      </c>
      <c r="Q42" s="8" t="s">
        <v>8310</v>
      </c>
      <c r="R42" s="8" t="s">
        <v>8311</v>
      </c>
      <c r="S42" s="17">
        <f t="shared" si="2"/>
        <v>41789.21398148148</v>
      </c>
      <c r="T42" s="17">
        <f t="shared" si="3"/>
        <v>41809.166666666664</v>
      </c>
    </row>
    <row r="43" spans="1:20" ht="42.75" x14ac:dyDescent="0.45">
      <c r="A43" s="5">
        <v>41</v>
      </c>
      <c r="B43" s="7" t="s">
        <v>43</v>
      </c>
      <c r="C43" s="7" t="s">
        <v>4152</v>
      </c>
      <c r="D43" s="8">
        <v>2000</v>
      </c>
      <c r="E43" s="8">
        <v>2000</v>
      </c>
      <c r="F43" s="8" t="s">
        <v>8219</v>
      </c>
      <c r="G43" s="8" t="s">
        <v>8224</v>
      </c>
      <c r="H43" s="8" t="s">
        <v>8246</v>
      </c>
      <c r="I43" s="8">
        <v>1412516354</v>
      </c>
      <c r="J43" s="8">
        <v>1409924354</v>
      </c>
      <c r="K43" s="8" t="b">
        <v>0</v>
      </c>
      <c r="L43" s="8">
        <v>19</v>
      </c>
      <c r="M43" s="8" t="b">
        <v>1</v>
      </c>
      <c r="N43" s="8" t="s">
        <v>8265</v>
      </c>
      <c r="O43" s="11">
        <f t="shared" si="0"/>
        <v>100</v>
      </c>
      <c r="P43" s="8">
        <f t="shared" si="1"/>
        <v>105.26</v>
      </c>
      <c r="Q43" s="8" t="s">
        <v>8310</v>
      </c>
      <c r="R43" s="8" t="s">
        <v>8311</v>
      </c>
      <c r="S43" s="17">
        <f t="shared" si="2"/>
        <v>41887.568912037037</v>
      </c>
      <c r="T43" s="17">
        <f t="shared" si="3"/>
        <v>41917.568912037037</v>
      </c>
    </row>
    <row r="44" spans="1:20" ht="42.75" x14ac:dyDescent="0.45">
      <c r="A44" s="5">
        <v>42</v>
      </c>
      <c r="B44" s="7" t="s">
        <v>44</v>
      </c>
      <c r="C44" s="7" t="s">
        <v>4153</v>
      </c>
      <c r="D44" s="8">
        <v>14000</v>
      </c>
      <c r="E44" s="8">
        <v>19860</v>
      </c>
      <c r="F44" s="8" t="s">
        <v>8219</v>
      </c>
      <c r="G44" s="8" t="s">
        <v>8224</v>
      </c>
      <c r="H44" s="8" t="s">
        <v>8246</v>
      </c>
      <c r="I44" s="8">
        <v>1419780026</v>
      </c>
      <c r="J44" s="8">
        <v>1417188026</v>
      </c>
      <c r="K44" s="8" t="b">
        <v>0</v>
      </c>
      <c r="L44" s="8">
        <v>169</v>
      </c>
      <c r="M44" s="8" t="b">
        <v>1</v>
      </c>
      <c r="N44" s="8" t="s">
        <v>8265</v>
      </c>
      <c r="O44" s="11">
        <f t="shared" si="0"/>
        <v>142</v>
      </c>
      <c r="P44" s="8">
        <f t="shared" si="1"/>
        <v>117.51</v>
      </c>
      <c r="Q44" s="8" t="s">
        <v>8310</v>
      </c>
      <c r="R44" s="8" t="s">
        <v>8311</v>
      </c>
      <c r="S44" s="17">
        <f t="shared" si="2"/>
        <v>41971.639189814814</v>
      </c>
      <c r="T44" s="17">
        <f t="shared" si="3"/>
        <v>42001.639189814814</v>
      </c>
    </row>
    <row r="45" spans="1:20" ht="42.75" x14ac:dyDescent="0.45">
      <c r="A45" s="5">
        <v>43</v>
      </c>
      <c r="B45" s="7" t="s">
        <v>45</v>
      </c>
      <c r="C45" s="7" t="s">
        <v>4154</v>
      </c>
      <c r="D45" s="8">
        <v>10000</v>
      </c>
      <c r="E45" s="8">
        <v>30866</v>
      </c>
      <c r="F45" s="8" t="s">
        <v>8219</v>
      </c>
      <c r="G45" s="8" t="s">
        <v>8224</v>
      </c>
      <c r="H45" s="8" t="s">
        <v>8246</v>
      </c>
      <c r="I45" s="8">
        <v>1405209600</v>
      </c>
      <c r="J45" s="8">
        <v>1402599486</v>
      </c>
      <c r="K45" s="8" t="b">
        <v>0</v>
      </c>
      <c r="L45" s="8">
        <v>263</v>
      </c>
      <c r="M45" s="8" t="b">
        <v>1</v>
      </c>
      <c r="N45" s="8" t="s">
        <v>8265</v>
      </c>
      <c r="O45" s="11">
        <f t="shared" si="0"/>
        <v>309</v>
      </c>
      <c r="P45" s="8">
        <f t="shared" si="1"/>
        <v>117.36</v>
      </c>
      <c r="Q45" s="8" t="s">
        <v>8310</v>
      </c>
      <c r="R45" s="8" t="s">
        <v>8311</v>
      </c>
      <c r="S45" s="17">
        <f t="shared" si="2"/>
        <v>41802.790347222224</v>
      </c>
      <c r="T45" s="17">
        <f t="shared" si="3"/>
        <v>41833</v>
      </c>
    </row>
    <row r="46" spans="1:20" ht="42.75" x14ac:dyDescent="0.45">
      <c r="A46" s="5">
        <v>44</v>
      </c>
      <c r="B46" s="7" t="s">
        <v>46</v>
      </c>
      <c r="C46" s="7" t="s">
        <v>4155</v>
      </c>
      <c r="D46" s="8">
        <v>2000</v>
      </c>
      <c r="E46" s="8">
        <v>2000</v>
      </c>
      <c r="F46" s="8" t="s">
        <v>8219</v>
      </c>
      <c r="G46" s="8" t="s">
        <v>8224</v>
      </c>
      <c r="H46" s="8" t="s">
        <v>8246</v>
      </c>
      <c r="I46" s="8">
        <v>1412648537</v>
      </c>
      <c r="J46" s="8">
        <v>1408760537</v>
      </c>
      <c r="K46" s="8" t="b">
        <v>0</v>
      </c>
      <c r="L46" s="8">
        <v>15</v>
      </c>
      <c r="M46" s="8" t="b">
        <v>1</v>
      </c>
      <c r="N46" s="8" t="s">
        <v>8265</v>
      </c>
      <c r="O46" s="11">
        <f t="shared" si="0"/>
        <v>100</v>
      </c>
      <c r="P46" s="8">
        <f t="shared" si="1"/>
        <v>133.33000000000001</v>
      </c>
      <c r="Q46" s="8" t="s">
        <v>8310</v>
      </c>
      <c r="R46" s="8" t="s">
        <v>8311</v>
      </c>
      <c r="S46" s="17">
        <f t="shared" si="2"/>
        <v>41874.098807870374</v>
      </c>
      <c r="T46" s="17">
        <f t="shared" si="3"/>
        <v>41919.098807870374</v>
      </c>
    </row>
    <row r="47" spans="1:20" ht="42.75" x14ac:dyDescent="0.45">
      <c r="A47" s="5">
        <v>45</v>
      </c>
      <c r="B47" s="7" t="s">
        <v>47</v>
      </c>
      <c r="C47" s="7" t="s">
        <v>4156</v>
      </c>
      <c r="D47" s="8">
        <v>5000</v>
      </c>
      <c r="E47" s="8">
        <v>6000</v>
      </c>
      <c r="F47" s="8" t="s">
        <v>8219</v>
      </c>
      <c r="G47" s="8" t="s">
        <v>8224</v>
      </c>
      <c r="H47" s="8" t="s">
        <v>8246</v>
      </c>
      <c r="I47" s="8">
        <v>1461769107</v>
      </c>
      <c r="J47" s="8">
        <v>1459177107</v>
      </c>
      <c r="K47" s="8" t="b">
        <v>0</v>
      </c>
      <c r="L47" s="8">
        <v>61</v>
      </c>
      <c r="M47" s="8" t="b">
        <v>1</v>
      </c>
      <c r="N47" s="8" t="s">
        <v>8265</v>
      </c>
      <c r="O47" s="11">
        <f t="shared" si="0"/>
        <v>120</v>
      </c>
      <c r="P47" s="8">
        <f t="shared" si="1"/>
        <v>98.36</v>
      </c>
      <c r="Q47" s="8" t="s">
        <v>8310</v>
      </c>
      <c r="R47" s="8" t="s">
        <v>8311</v>
      </c>
      <c r="S47" s="17">
        <f t="shared" si="2"/>
        <v>42457.623923611114</v>
      </c>
      <c r="T47" s="17">
        <f t="shared" si="3"/>
        <v>42487.623923611114</v>
      </c>
    </row>
    <row r="48" spans="1:20" ht="42.75" x14ac:dyDescent="0.45">
      <c r="A48" s="5">
        <v>46</v>
      </c>
      <c r="B48" s="7" t="s">
        <v>48</v>
      </c>
      <c r="C48" s="7" t="s">
        <v>4157</v>
      </c>
      <c r="D48" s="8">
        <v>8400</v>
      </c>
      <c r="E48" s="8">
        <v>8750</v>
      </c>
      <c r="F48" s="8" t="s">
        <v>8219</v>
      </c>
      <c r="G48" s="8" t="s">
        <v>8226</v>
      </c>
      <c r="H48" s="8" t="s">
        <v>8248</v>
      </c>
      <c r="I48" s="8">
        <v>1450220974</v>
      </c>
      <c r="J48" s="8">
        <v>1447628974</v>
      </c>
      <c r="K48" s="8" t="b">
        <v>0</v>
      </c>
      <c r="L48" s="8">
        <v>45</v>
      </c>
      <c r="M48" s="8" t="b">
        <v>1</v>
      </c>
      <c r="N48" s="8" t="s">
        <v>8265</v>
      </c>
      <c r="O48" s="11">
        <f t="shared" si="0"/>
        <v>104</v>
      </c>
      <c r="P48" s="8">
        <f t="shared" si="1"/>
        <v>194.44</v>
      </c>
      <c r="Q48" s="8" t="s">
        <v>8310</v>
      </c>
      <c r="R48" s="8" t="s">
        <v>8311</v>
      </c>
      <c r="S48" s="17">
        <f t="shared" si="2"/>
        <v>42323.964976851858</v>
      </c>
      <c r="T48" s="17">
        <f t="shared" si="3"/>
        <v>42353.964976851858</v>
      </c>
    </row>
    <row r="49" spans="1:20" ht="42.75" x14ac:dyDescent="0.45">
      <c r="A49" s="5">
        <v>47</v>
      </c>
      <c r="B49" s="7" t="s">
        <v>49</v>
      </c>
      <c r="C49" s="7" t="s">
        <v>4158</v>
      </c>
      <c r="D49" s="8">
        <v>5000</v>
      </c>
      <c r="E49" s="8">
        <v>5380.55</v>
      </c>
      <c r="F49" s="8" t="s">
        <v>8219</v>
      </c>
      <c r="G49" s="8" t="s">
        <v>8224</v>
      </c>
      <c r="H49" s="8" t="s">
        <v>8246</v>
      </c>
      <c r="I49" s="8">
        <v>1419021607</v>
      </c>
      <c r="J49" s="8">
        <v>1413834007</v>
      </c>
      <c r="K49" s="8" t="b">
        <v>0</v>
      </c>
      <c r="L49" s="8">
        <v>70</v>
      </c>
      <c r="M49" s="8" t="b">
        <v>1</v>
      </c>
      <c r="N49" s="8" t="s">
        <v>8265</v>
      </c>
      <c r="O49" s="11">
        <f t="shared" si="0"/>
        <v>108</v>
      </c>
      <c r="P49" s="8">
        <f t="shared" si="1"/>
        <v>76.87</v>
      </c>
      <c r="Q49" s="8" t="s">
        <v>8310</v>
      </c>
      <c r="R49" s="8" t="s">
        <v>8311</v>
      </c>
      <c r="S49" s="17">
        <f t="shared" si="2"/>
        <v>41932.819525462961</v>
      </c>
      <c r="T49" s="17">
        <f t="shared" si="3"/>
        <v>41992.861192129625</v>
      </c>
    </row>
    <row r="50" spans="1:20" ht="42.75" x14ac:dyDescent="0.45">
      <c r="A50" s="5">
        <v>48</v>
      </c>
      <c r="B50" s="7" t="s">
        <v>50</v>
      </c>
      <c r="C50" s="7" t="s">
        <v>4159</v>
      </c>
      <c r="D50" s="8">
        <v>2000</v>
      </c>
      <c r="E50" s="8">
        <v>2159</v>
      </c>
      <c r="F50" s="8" t="s">
        <v>8219</v>
      </c>
      <c r="G50" s="8" t="s">
        <v>8225</v>
      </c>
      <c r="H50" s="8" t="s">
        <v>8247</v>
      </c>
      <c r="I50" s="8">
        <v>1425211200</v>
      </c>
      <c r="J50" s="8">
        <v>1422534260</v>
      </c>
      <c r="K50" s="8" t="b">
        <v>0</v>
      </c>
      <c r="L50" s="8">
        <v>38</v>
      </c>
      <c r="M50" s="8" t="b">
        <v>1</v>
      </c>
      <c r="N50" s="8" t="s">
        <v>8265</v>
      </c>
      <c r="O50" s="11">
        <f t="shared" si="0"/>
        <v>108</v>
      </c>
      <c r="P50" s="8">
        <f t="shared" si="1"/>
        <v>56.82</v>
      </c>
      <c r="Q50" s="8" t="s">
        <v>8310</v>
      </c>
      <c r="R50" s="8" t="s">
        <v>8311</v>
      </c>
      <c r="S50" s="17">
        <f t="shared" si="2"/>
        <v>42033.516898148147</v>
      </c>
      <c r="T50" s="17">
        <f t="shared" si="3"/>
        <v>42064.5</v>
      </c>
    </row>
    <row r="51" spans="1:20" x14ac:dyDescent="0.45">
      <c r="A51" s="5">
        <v>49</v>
      </c>
      <c r="B51" s="7" t="s">
        <v>51</v>
      </c>
      <c r="C51" s="7" t="s">
        <v>4160</v>
      </c>
      <c r="D51" s="8">
        <v>12000</v>
      </c>
      <c r="E51" s="8">
        <v>12000</v>
      </c>
      <c r="F51" s="8" t="s">
        <v>8219</v>
      </c>
      <c r="G51" s="8" t="s">
        <v>8224</v>
      </c>
      <c r="H51" s="8" t="s">
        <v>8246</v>
      </c>
      <c r="I51" s="8">
        <v>1445660045</v>
      </c>
      <c r="J51" s="8">
        <v>1443068045</v>
      </c>
      <c r="K51" s="8" t="b">
        <v>0</v>
      </c>
      <c r="L51" s="8">
        <v>87</v>
      </c>
      <c r="M51" s="8" t="b">
        <v>1</v>
      </c>
      <c r="N51" s="8" t="s">
        <v>8265</v>
      </c>
      <c r="O51" s="11">
        <f t="shared" si="0"/>
        <v>100</v>
      </c>
      <c r="P51" s="8">
        <f t="shared" si="1"/>
        <v>137.93</v>
      </c>
      <c r="Q51" s="8" t="s">
        <v>8310</v>
      </c>
      <c r="R51" s="8" t="s">
        <v>8311</v>
      </c>
      <c r="S51" s="17">
        <f t="shared" si="2"/>
        <v>42271.176446759258</v>
      </c>
      <c r="T51" s="17">
        <f t="shared" si="3"/>
        <v>42301.176446759258</v>
      </c>
    </row>
    <row r="52" spans="1:20" ht="42.75" x14ac:dyDescent="0.45">
      <c r="A52" s="5">
        <v>50</v>
      </c>
      <c r="B52" s="7" t="s">
        <v>52</v>
      </c>
      <c r="C52" s="7" t="s">
        <v>4161</v>
      </c>
      <c r="D52" s="8">
        <v>600</v>
      </c>
      <c r="E52" s="8">
        <v>600</v>
      </c>
      <c r="F52" s="8" t="s">
        <v>8219</v>
      </c>
      <c r="G52" s="8" t="s">
        <v>8225</v>
      </c>
      <c r="H52" s="8" t="s">
        <v>8247</v>
      </c>
      <c r="I52" s="8">
        <v>1422637200</v>
      </c>
      <c r="J52" s="8">
        <v>1419271458</v>
      </c>
      <c r="K52" s="8" t="b">
        <v>0</v>
      </c>
      <c r="L52" s="8">
        <v>22</v>
      </c>
      <c r="M52" s="8" t="b">
        <v>1</v>
      </c>
      <c r="N52" s="8" t="s">
        <v>8265</v>
      </c>
      <c r="O52" s="11">
        <f t="shared" si="0"/>
        <v>100</v>
      </c>
      <c r="P52" s="8">
        <f t="shared" si="1"/>
        <v>27.27</v>
      </c>
      <c r="Q52" s="8" t="s">
        <v>8310</v>
      </c>
      <c r="R52" s="8" t="s">
        <v>8311</v>
      </c>
      <c r="S52" s="17">
        <f t="shared" si="2"/>
        <v>41995.752986111111</v>
      </c>
      <c r="T52" s="17">
        <f t="shared" si="3"/>
        <v>42034.708333333328</v>
      </c>
    </row>
    <row r="53" spans="1:20" ht="42.75" x14ac:dyDescent="0.45">
      <c r="A53" s="5">
        <v>51</v>
      </c>
      <c r="B53" s="7" t="s">
        <v>53</v>
      </c>
      <c r="C53" s="7" t="s">
        <v>4162</v>
      </c>
      <c r="D53" s="8">
        <v>11000</v>
      </c>
      <c r="E53" s="8">
        <v>14082</v>
      </c>
      <c r="F53" s="8" t="s">
        <v>8219</v>
      </c>
      <c r="G53" s="8" t="s">
        <v>8224</v>
      </c>
      <c r="H53" s="8" t="s">
        <v>8246</v>
      </c>
      <c r="I53" s="8">
        <v>1439245037</v>
      </c>
      <c r="J53" s="8">
        <v>1436653037</v>
      </c>
      <c r="K53" s="8" t="b">
        <v>0</v>
      </c>
      <c r="L53" s="8">
        <v>119</v>
      </c>
      <c r="M53" s="8" t="b">
        <v>1</v>
      </c>
      <c r="N53" s="8" t="s">
        <v>8265</v>
      </c>
      <c r="O53" s="11">
        <f t="shared" si="0"/>
        <v>128</v>
      </c>
      <c r="P53" s="8">
        <f t="shared" si="1"/>
        <v>118.34</v>
      </c>
      <c r="Q53" s="8" t="s">
        <v>8310</v>
      </c>
      <c r="R53" s="8" t="s">
        <v>8311</v>
      </c>
      <c r="S53" s="17">
        <f t="shared" si="2"/>
        <v>42196.928668981483</v>
      </c>
      <c r="T53" s="17">
        <f t="shared" si="3"/>
        <v>42226.928668981483</v>
      </c>
    </row>
    <row r="54" spans="1:20" ht="42.75" x14ac:dyDescent="0.45">
      <c r="A54" s="5">
        <v>52</v>
      </c>
      <c r="B54" s="7" t="s">
        <v>54</v>
      </c>
      <c r="C54" s="7" t="s">
        <v>4163</v>
      </c>
      <c r="D54" s="8">
        <v>10000</v>
      </c>
      <c r="E54" s="8">
        <v>11621</v>
      </c>
      <c r="F54" s="8" t="s">
        <v>8219</v>
      </c>
      <c r="G54" s="8" t="s">
        <v>8224</v>
      </c>
      <c r="H54" s="8" t="s">
        <v>8246</v>
      </c>
      <c r="I54" s="8">
        <v>1405615846</v>
      </c>
      <c r="J54" s="8">
        <v>1403023846</v>
      </c>
      <c r="K54" s="8" t="b">
        <v>0</v>
      </c>
      <c r="L54" s="8">
        <v>52</v>
      </c>
      <c r="M54" s="8" t="b">
        <v>1</v>
      </c>
      <c r="N54" s="8" t="s">
        <v>8265</v>
      </c>
      <c r="O54" s="11">
        <f t="shared" si="0"/>
        <v>116</v>
      </c>
      <c r="P54" s="8">
        <f t="shared" si="1"/>
        <v>223.48</v>
      </c>
      <c r="Q54" s="8" t="s">
        <v>8310</v>
      </c>
      <c r="R54" s="8" t="s">
        <v>8311</v>
      </c>
      <c r="S54" s="17">
        <f t="shared" si="2"/>
        <v>41807.701921296299</v>
      </c>
      <c r="T54" s="17">
        <f t="shared" si="3"/>
        <v>41837.701921296299</v>
      </c>
    </row>
    <row r="55" spans="1:20" ht="28.5" x14ac:dyDescent="0.45">
      <c r="A55" s="5">
        <v>53</v>
      </c>
      <c r="B55" s="7" t="s">
        <v>55</v>
      </c>
      <c r="C55" s="7" t="s">
        <v>4164</v>
      </c>
      <c r="D55" s="8">
        <v>3000</v>
      </c>
      <c r="E55" s="8">
        <v>3289</v>
      </c>
      <c r="F55" s="8" t="s">
        <v>8219</v>
      </c>
      <c r="G55" s="8" t="s">
        <v>8224</v>
      </c>
      <c r="H55" s="8" t="s">
        <v>8246</v>
      </c>
      <c r="I55" s="8">
        <v>1396648800</v>
      </c>
      <c r="J55" s="8">
        <v>1395407445</v>
      </c>
      <c r="K55" s="8" t="b">
        <v>0</v>
      </c>
      <c r="L55" s="8">
        <v>117</v>
      </c>
      <c r="M55" s="8" t="b">
        <v>1</v>
      </c>
      <c r="N55" s="8" t="s">
        <v>8265</v>
      </c>
      <c r="O55" s="11">
        <f t="shared" si="0"/>
        <v>110</v>
      </c>
      <c r="P55" s="8">
        <f t="shared" si="1"/>
        <v>28.11</v>
      </c>
      <c r="Q55" s="8" t="s">
        <v>8310</v>
      </c>
      <c r="R55" s="8" t="s">
        <v>8311</v>
      </c>
      <c r="S55" s="17">
        <f t="shared" si="2"/>
        <v>41719.549131944441</v>
      </c>
      <c r="T55" s="17">
        <f t="shared" si="3"/>
        <v>41733.916666666664</v>
      </c>
    </row>
    <row r="56" spans="1:20" ht="42.75" x14ac:dyDescent="0.45">
      <c r="A56" s="5">
        <v>54</v>
      </c>
      <c r="B56" s="7" t="s">
        <v>56</v>
      </c>
      <c r="C56" s="7" t="s">
        <v>4165</v>
      </c>
      <c r="D56" s="8">
        <v>10000</v>
      </c>
      <c r="E56" s="8">
        <v>10100</v>
      </c>
      <c r="F56" s="8" t="s">
        <v>8219</v>
      </c>
      <c r="G56" s="8" t="s">
        <v>8224</v>
      </c>
      <c r="H56" s="8" t="s">
        <v>8246</v>
      </c>
      <c r="I56" s="8">
        <v>1451063221</v>
      </c>
      <c r="J56" s="8">
        <v>1448471221</v>
      </c>
      <c r="K56" s="8" t="b">
        <v>0</v>
      </c>
      <c r="L56" s="8">
        <v>52</v>
      </c>
      <c r="M56" s="8" t="b">
        <v>1</v>
      </c>
      <c r="N56" s="8" t="s">
        <v>8265</v>
      </c>
      <c r="O56" s="11">
        <f t="shared" si="0"/>
        <v>101</v>
      </c>
      <c r="P56" s="8">
        <f t="shared" si="1"/>
        <v>194.23</v>
      </c>
      <c r="Q56" s="8" t="s">
        <v>8310</v>
      </c>
      <c r="R56" s="8" t="s">
        <v>8311</v>
      </c>
      <c r="S56" s="17">
        <f t="shared" si="2"/>
        <v>42333.713206018518</v>
      </c>
      <c r="T56" s="17">
        <f t="shared" si="3"/>
        <v>42363.713206018518</v>
      </c>
    </row>
    <row r="57" spans="1:20" ht="42.75" x14ac:dyDescent="0.45">
      <c r="A57" s="5">
        <v>55</v>
      </c>
      <c r="B57" s="7" t="s">
        <v>57</v>
      </c>
      <c r="C57" s="7" t="s">
        <v>4166</v>
      </c>
      <c r="D57" s="8">
        <v>8600</v>
      </c>
      <c r="E57" s="8">
        <v>11090</v>
      </c>
      <c r="F57" s="8" t="s">
        <v>8219</v>
      </c>
      <c r="G57" s="8" t="s">
        <v>8224</v>
      </c>
      <c r="H57" s="8" t="s">
        <v>8246</v>
      </c>
      <c r="I57" s="8">
        <v>1464390916</v>
      </c>
      <c r="J57" s="8">
        <v>1462576516</v>
      </c>
      <c r="K57" s="8" t="b">
        <v>0</v>
      </c>
      <c r="L57" s="8">
        <v>86</v>
      </c>
      <c r="M57" s="8" t="b">
        <v>1</v>
      </c>
      <c r="N57" s="8" t="s">
        <v>8265</v>
      </c>
      <c r="O57" s="11">
        <f t="shared" si="0"/>
        <v>129</v>
      </c>
      <c r="P57" s="8">
        <f t="shared" si="1"/>
        <v>128.94999999999999</v>
      </c>
      <c r="Q57" s="8" t="s">
        <v>8310</v>
      </c>
      <c r="R57" s="8" t="s">
        <v>8311</v>
      </c>
      <c r="S57" s="17">
        <f t="shared" si="2"/>
        <v>42496.968935185185</v>
      </c>
      <c r="T57" s="17">
        <f t="shared" si="3"/>
        <v>42517.968935185185</v>
      </c>
    </row>
    <row r="58" spans="1:20" ht="28.5" x14ac:dyDescent="0.45">
      <c r="A58" s="5">
        <v>56</v>
      </c>
      <c r="B58" s="7" t="s">
        <v>58</v>
      </c>
      <c r="C58" s="7" t="s">
        <v>4167</v>
      </c>
      <c r="D58" s="8">
        <v>8000</v>
      </c>
      <c r="E58" s="8">
        <v>8581</v>
      </c>
      <c r="F58" s="8" t="s">
        <v>8219</v>
      </c>
      <c r="G58" s="8" t="s">
        <v>8225</v>
      </c>
      <c r="H58" s="8" t="s">
        <v>8247</v>
      </c>
      <c r="I58" s="8">
        <v>1433779200</v>
      </c>
      <c r="J58" s="8">
        <v>1432559424</v>
      </c>
      <c r="K58" s="8" t="b">
        <v>0</v>
      </c>
      <c r="L58" s="8">
        <v>174</v>
      </c>
      <c r="M58" s="8" t="b">
        <v>1</v>
      </c>
      <c r="N58" s="8" t="s">
        <v>8265</v>
      </c>
      <c r="O58" s="11">
        <f t="shared" si="0"/>
        <v>107</v>
      </c>
      <c r="P58" s="8">
        <f t="shared" si="1"/>
        <v>49.32</v>
      </c>
      <c r="Q58" s="8" t="s">
        <v>8310</v>
      </c>
      <c r="R58" s="8" t="s">
        <v>8311</v>
      </c>
      <c r="S58" s="17">
        <f t="shared" si="2"/>
        <v>42149.548888888887</v>
      </c>
      <c r="T58" s="17">
        <f t="shared" si="3"/>
        <v>42163.666666666672</v>
      </c>
    </row>
    <row r="59" spans="1:20" ht="42.75" x14ac:dyDescent="0.45">
      <c r="A59" s="5">
        <v>57</v>
      </c>
      <c r="B59" s="7" t="s">
        <v>59</v>
      </c>
      <c r="C59" s="7" t="s">
        <v>4168</v>
      </c>
      <c r="D59" s="8">
        <v>15000</v>
      </c>
      <c r="E59" s="8">
        <v>15285</v>
      </c>
      <c r="F59" s="8" t="s">
        <v>8219</v>
      </c>
      <c r="G59" s="8" t="s">
        <v>8224</v>
      </c>
      <c r="H59" s="8" t="s">
        <v>8246</v>
      </c>
      <c r="I59" s="8">
        <v>1429991962</v>
      </c>
      <c r="J59" s="8">
        <v>1427399962</v>
      </c>
      <c r="K59" s="8" t="b">
        <v>0</v>
      </c>
      <c r="L59" s="8">
        <v>69</v>
      </c>
      <c r="M59" s="8" t="b">
        <v>1</v>
      </c>
      <c r="N59" s="8" t="s">
        <v>8265</v>
      </c>
      <c r="O59" s="11">
        <f t="shared" si="0"/>
        <v>102</v>
      </c>
      <c r="P59" s="8">
        <f t="shared" si="1"/>
        <v>221.52</v>
      </c>
      <c r="Q59" s="8" t="s">
        <v>8310</v>
      </c>
      <c r="R59" s="8" t="s">
        <v>8311</v>
      </c>
      <c r="S59" s="17">
        <f t="shared" si="2"/>
        <v>42089.83289351852</v>
      </c>
      <c r="T59" s="17">
        <f t="shared" si="3"/>
        <v>42119.83289351852</v>
      </c>
    </row>
    <row r="60" spans="1:20" ht="42.75" x14ac:dyDescent="0.45">
      <c r="A60" s="5">
        <v>58</v>
      </c>
      <c r="B60" s="7" t="s">
        <v>60</v>
      </c>
      <c r="C60" s="7" t="s">
        <v>4169</v>
      </c>
      <c r="D60" s="8">
        <v>10000</v>
      </c>
      <c r="E60" s="8">
        <v>10291</v>
      </c>
      <c r="F60" s="8" t="s">
        <v>8219</v>
      </c>
      <c r="G60" s="8" t="s">
        <v>8224</v>
      </c>
      <c r="H60" s="8" t="s">
        <v>8246</v>
      </c>
      <c r="I60" s="8">
        <v>1416423172</v>
      </c>
      <c r="J60" s="8">
        <v>1413827572</v>
      </c>
      <c r="K60" s="8" t="b">
        <v>0</v>
      </c>
      <c r="L60" s="8">
        <v>75</v>
      </c>
      <c r="M60" s="8" t="b">
        <v>1</v>
      </c>
      <c r="N60" s="8" t="s">
        <v>8265</v>
      </c>
      <c r="O60" s="11">
        <f t="shared" si="0"/>
        <v>103</v>
      </c>
      <c r="P60" s="8">
        <f t="shared" si="1"/>
        <v>137.21</v>
      </c>
      <c r="Q60" s="8" t="s">
        <v>8310</v>
      </c>
      <c r="R60" s="8" t="s">
        <v>8311</v>
      </c>
      <c r="S60" s="17">
        <f t="shared" si="2"/>
        <v>41932.745046296295</v>
      </c>
      <c r="T60" s="17">
        <f t="shared" si="3"/>
        <v>41962.786712962959</v>
      </c>
    </row>
    <row r="61" spans="1:20" ht="42.75" x14ac:dyDescent="0.45">
      <c r="A61" s="5">
        <v>59</v>
      </c>
      <c r="B61" s="7" t="s">
        <v>61</v>
      </c>
      <c r="C61" s="7" t="s">
        <v>4170</v>
      </c>
      <c r="D61" s="8">
        <v>20000</v>
      </c>
      <c r="E61" s="8">
        <v>20025.14</v>
      </c>
      <c r="F61" s="8" t="s">
        <v>8219</v>
      </c>
      <c r="G61" s="8" t="s">
        <v>8224</v>
      </c>
      <c r="H61" s="8" t="s">
        <v>8246</v>
      </c>
      <c r="I61" s="8">
        <v>1442264400</v>
      </c>
      <c r="J61" s="8">
        <v>1439530776</v>
      </c>
      <c r="K61" s="8" t="b">
        <v>0</v>
      </c>
      <c r="L61" s="8">
        <v>33</v>
      </c>
      <c r="M61" s="8" t="b">
        <v>1</v>
      </c>
      <c r="N61" s="8" t="s">
        <v>8265</v>
      </c>
      <c r="O61" s="11">
        <f t="shared" si="0"/>
        <v>100</v>
      </c>
      <c r="P61" s="8">
        <f t="shared" si="1"/>
        <v>606.82000000000005</v>
      </c>
      <c r="Q61" s="8" t="s">
        <v>8310</v>
      </c>
      <c r="R61" s="8" t="s">
        <v>8311</v>
      </c>
      <c r="S61" s="17">
        <f t="shared" si="2"/>
        <v>42230.23583333334</v>
      </c>
      <c r="T61" s="17">
        <f t="shared" si="3"/>
        <v>42261.875</v>
      </c>
    </row>
    <row r="62" spans="1:20" ht="42.75" x14ac:dyDescent="0.45">
      <c r="A62" s="5">
        <v>60</v>
      </c>
      <c r="B62" s="7" t="s">
        <v>62</v>
      </c>
      <c r="C62" s="7" t="s">
        <v>4171</v>
      </c>
      <c r="D62" s="8">
        <v>4500</v>
      </c>
      <c r="E62" s="8">
        <v>4648.33</v>
      </c>
      <c r="F62" s="8" t="s">
        <v>8219</v>
      </c>
      <c r="G62" s="8" t="s">
        <v>8225</v>
      </c>
      <c r="H62" s="8" t="s">
        <v>8247</v>
      </c>
      <c r="I62" s="8">
        <v>1395532800</v>
      </c>
      <c r="J62" s="8">
        <v>1393882717</v>
      </c>
      <c r="K62" s="8" t="b">
        <v>0</v>
      </c>
      <c r="L62" s="8">
        <v>108</v>
      </c>
      <c r="M62" s="8" t="b">
        <v>1</v>
      </c>
      <c r="N62" s="8" t="s">
        <v>8266</v>
      </c>
      <c r="O62" s="11">
        <f t="shared" si="0"/>
        <v>103</v>
      </c>
      <c r="P62" s="8">
        <f t="shared" si="1"/>
        <v>43.04</v>
      </c>
      <c r="Q62" s="8" t="s">
        <v>8310</v>
      </c>
      <c r="R62" s="8" t="s">
        <v>8312</v>
      </c>
      <c r="S62" s="17">
        <f t="shared" si="2"/>
        <v>41701.901817129627</v>
      </c>
      <c r="T62" s="17">
        <f t="shared" si="3"/>
        <v>41721</v>
      </c>
    </row>
    <row r="63" spans="1:20" ht="42.75" x14ac:dyDescent="0.45">
      <c r="A63" s="5">
        <v>61</v>
      </c>
      <c r="B63" s="7" t="s">
        <v>63</v>
      </c>
      <c r="C63" s="7" t="s">
        <v>4172</v>
      </c>
      <c r="D63" s="8">
        <v>5000</v>
      </c>
      <c r="E63" s="8">
        <v>7415</v>
      </c>
      <c r="F63" s="8" t="s">
        <v>8219</v>
      </c>
      <c r="G63" s="8" t="s">
        <v>8224</v>
      </c>
      <c r="H63" s="8" t="s">
        <v>8246</v>
      </c>
      <c r="I63" s="8">
        <v>1370547157</v>
      </c>
      <c r="J63" s="8">
        <v>1368646357</v>
      </c>
      <c r="K63" s="8" t="b">
        <v>0</v>
      </c>
      <c r="L63" s="8">
        <v>23</v>
      </c>
      <c r="M63" s="8" t="b">
        <v>1</v>
      </c>
      <c r="N63" s="8" t="s">
        <v>8266</v>
      </c>
      <c r="O63" s="11">
        <f t="shared" si="0"/>
        <v>148</v>
      </c>
      <c r="P63" s="8">
        <f t="shared" si="1"/>
        <v>322.39</v>
      </c>
      <c r="Q63" s="8" t="s">
        <v>8310</v>
      </c>
      <c r="R63" s="8" t="s">
        <v>8312</v>
      </c>
      <c r="S63" s="17">
        <f t="shared" si="2"/>
        <v>41409.814317129632</v>
      </c>
      <c r="T63" s="17">
        <f t="shared" si="3"/>
        <v>41431.814317129632</v>
      </c>
    </row>
    <row r="64" spans="1:20" ht="42.75" x14ac:dyDescent="0.45">
      <c r="A64" s="5">
        <v>62</v>
      </c>
      <c r="B64" s="7" t="s">
        <v>64</v>
      </c>
      <c r="C64" s="7" t="s">
        <v>4173</v>
      </c>
      <c r="D64" s="8">
        <v>3000</v>
      </c>
      <c r="E64" s="8">
        <v>4642</v>
      </c>
      <c r="F64" s="8" t="s">
        <v>8219</v>
      </c>
      <c r="G64" s="8" t="s">
        <v>8224</v>
      </c>
      <c r="H64" s="8" t="s">
        <v>8246</v>
      </c>
      <c r="I64" s="8">
        <v>1362337878</v>
      </c>
      <c r="J64" s="8">
        <v>1360177878</v>
      </c>
      <c r="K64" s="8" t="b">
        <v>0</v>
      </c>
      <c r="L64" s="8">
        <v>48</v>
      </c>
      <c r="M64" s="8" t="b">
        <v>1</v>
      </c>
      <c r="N64" s="8" t="s">
        <v>8266</v>
      </c>
      <c r="O64" s="11">
        <f t="shared" si="0"/>
        <v>155</v>
      </c>
      <c r="P64" s="8">
        <f t="shared" si="1"/>
        <v>96.71</v>
      </c>
      <c r="Q64" s="8" t="s">
        <v>8310</v>
      </c>
      <c r="R64" s="8" t="s">
        <v>8312</v>
      </c>
      <c r="S64" s="17">
        <f t="shared" si="2"/>
        <v>41311.799513888887</v>
      </c>
      <c r="T64" s="17">
        <f t="shared" si="3"/>
        <v>41336.799513888887</v>
      </c>
    </row>
    <row r="65" spans="1:20" ht="42.75" x14ac:dyDescent="0.45">
      <c r="A65" s="5">
        <v>63</v>
      </c>
      <c r="B65" s="7" t="s">
        <v>65</v>
      </c>
      <c r="C65" s="7" t="s">
        <v>4174</v>
      </c>
      <c r="D65" s="8">
        <v>2000</v>
      </c>
      <c r="E65" s="8">
        <v>2270.37</v>
      </c>
      <c r="F65" s="8" t="s">
        <v>8219</v>
      </c>
      <c r="G65" s="8" t="s">
        <v>8224</v>
      </c>
      <c r="H65" s="8" t="s">
        <v>8246</v>
      </c>
      <c r="I65" s="8">
        <v>1388206740</v>
      </c>
      <c r="J65" s="8">
        <v>1386194013</v>
      </c>
      <c r="K65" s="8" t="b">
        <v>0</v>
      </c>
      <c r="L65" s="8">
        <v>64</v>
      </c>
      <c r="M65" s="8" t="b">
        <v>1</v>
      </c>
      <c r="N65" s="8" t="s">
        <v>8266</v>
      </c>
      <c r="O65" s="11">
        <f t="shared" si="0"/>
        <v>114</v>
      </c>
      <c r="P65" s="8">
        <f t="shared" si="1"/>
        <v>35.47</v>
      </c>
      <c r="Q65" s="8" t="s">
        <v>8310</v>
      </c>
      <c r="R65" s="8" t="s">
        <v>8312</v>
      </c>
      <c r="S65" s="17">
        <f t="shared" si="2"/>
        <v>41612.912187499998</v>
      </c>
      <c r="T65" s="17">
        <f t="shared" si="3"/>
        <v>41636.207638888889</v>
      </c>
    </row>
    <row r="66" spans="1:20" ht="42.75" x14ac:dyDescent="0.45">
      <c r="A66" s="5">
        <v>64</v>
      </c>
      <c r="B66" s="7" t="s">
        <v>66</v>
      </c>
      <c r="C66" s="7" t="s">
        <v>4175</v>
      </c>
      <c r="D66" s="8">
        <v>1200</v>
      </c>
      <c r="E66" s="8">
        <v>2080</v>
      </c>
      <c r="F66" s="8" t="s">
        <v>8219</v>
      </c>
      <c r="G66" s="8" t="s">
        <v>8224</v>
      </c>
      <c r="H66" s="8" t="s">
        <v>8246</v>
      </c>
      <c r="I66" s="8">
        <v>1373243181</v>
      </c>
      <c r="J66" s="8">
        <v>1370651181</v>
      </c>
      <c r="K66" s="8" t="b">
        <v>0</v>
      </c>
      <c r="L66" s="8">
        <v>24</v>
      </c>
      <c r="M66" s="8" t="b">
        <v>1</v>
      </c>
      <c r="N66" s="8" t="s">
        <v>8266</v>
      </c>
      <c r="O66" s="11">
        <f t="shared" si="0"/>
        <v>173</v>
      </c>
      <c r="P66" s="8">
        <f t="shared" si="1"/>
        <v>86.67</v>
      </c>
      <c r="Q66" s="8" t="s">
        <v>8310</v>
      </c>
      <c r="R66" s="8" t="s">
        <v>8312</v>
      </c>
      <c r="S66" s="17">
        <f t="shared" si="2"/>
        <v>41433.01829861111</v>
      </c>
      <c r="T66" s="17">
        <f t="shared" si="3"/>
        <v>41463.01829861111</v>
      </c>
    </row>
    <row r="67" spans="1:20" ht="42.75" x14ac:dyDescent="0.45">
      <c r="A67" s="5">
        <v>65</v>
      </c>
      <c r="B67" s="7" t="s">
        <v>67</v>
      </c>
      <c r="C67" s="7" t="s">
        <v>4176</v>
      </c>
      <c r="D67" s="8">
        <v>7000</v>
      </c>
      <c r="E67" s="8">
        <v>7527</v>
      </c>
      <c r="F67" s="8" t="s">
        <v>8219</v>
      </c>
      <c r="G67" s="8" t="s">
        <v>8229</v>
      </c>
      <c r="H67" s="8" t="s">
        <v>8251</v>
      </c>
      <c r="I67" s="8">
        <v>1407736740</v>
      </c>
      <c r="J67" s="8">
        <v>1405453354</v>
      </c>
      <c r="K67" s="8" t="b">
        <v>0</v>
      </c>
      <c r="L67" s="8">
        <v>57</v>
      </c>
      <c r="M67" s="8" t="b">
        <v>1</v>
      </c>
      <c r="N67" s="8" t="s">
        <v>8266</v>
      </c>
      <c r="O67" s="11">
        <f t="shared" ref="O67:O130" si="4">ROUND((E67/D67)*100,0)</f>
        <v>108</v>
      </c>
      <c r="P67" s="8">
        <f t="shared" ref="P67:P130" si="5">ROUND(E67/L67,2)</f>
        <v>132.05000000000001</v>
      </c>
      <c r="Q67" s="8" t="s">
        <v>8310</v>
      </c>
      <c r="R67" s="8" t="s">
        <v>8312</v>
      </c>
      <c r="S67" s="17">
        <f t="shared" ref="S67:S130" si="6">(((J67/60)/60)/24)+DATE(1970,1,1)</f>
        <v>41835.821226851855</v>
      </c>
      <c r="T67" s="17">
        <f t="shared" ref="T67:T130" si="7">(((I67/60)/60)/24)+DATE(1970,1,1)</f>
        <v>41862.249305555553</v>
      </c>
    </row>
    <row r="68" spans="1:20" ht="28.5" x14ac:dyDescent="0.45">
      <c r="A68" s="5">
        <v>66</v>
      </c>
      <c r="B68" s="7" t="s">
        <v>68</v>
      </c>
      <c r="C68" s="7" t="s">
        <v>4177</v>
      </c>
      <c r="D68" s="8">
        <v>2000</v>
      </c>
      <c r="E68" s="8">
        <v>2372</v>
      </c>
      <c r="F68" s="8" t="s">
        <v>8219</v>
      </c>
      <c r="G68" s="8" t="s">
        <v>8224</v>
      </c>
      <c r="H68" s="8" t="s">
        <v>8246</v>
      </c>
      <c r="I68" s="8">
        <v>1468873420</v>
      </c>
      <c r="J68" s="8">
        <v>1466281420</v>
      </c>
      <c r="K68" s="8" t="b">
        <v>0</v>
      </c>
      <c r="L68" s="8">
        <v>26</v>
      </c>
      <c r="M68" s="8" t="b">
        <v>1</v>
      </c>
      <c r="N68" s="8" t="s">
        <v>8266</v>
      </c>
      <c r="O68" s="11">
        <f t="shared" si="4"/>
        <v>119</v>
      </c>
      <c r="P68" s="8">
        <f t="shared" si="5"/>
        <v>91.23</v>
      </c>
      <c r="Q68" s="8" t="s">
        <v>8310</v>
      </c>
      <c r="R68" s="8" t="s">
        <v>8312</v>
      </c>
      <c r="S68" s="17">
        <f t="shared" si="6"/>
        <v>42539.849768518514</v>
      </c>
      <c r="T68" s="17">
        <f t="shared" si="7"/>
        <v>42569.849768518514</v>
      </c>
    </row>
    <row r="69" spans="1:20" ht="42.75" x14ac:dyDescent="0.45">
      <c r="A69" s="5">
        <v>67</v>
      </c>
      <c r="B69" s="7" t="s">
        <v>69</v>
      </c>
      <c r="C69" s="7" t="s">
        <v>4178</v>
      </c>
      <c r="D69" s="8">
        <v>2000</v>
      </c>
      <c r="E69" s="8">
        <v>2325</v>
      </c>
      <c r="F69" s="8" t="s">
        <v>8219</v>
      </c>
      <c r="G69" s="8" t="s">
        <v>8224</v>
      </c>
      <c r="H69" s="8" t="s">
        <v>8246</v>
      </c>
      <c r="I69" s="8">
        <v>1342360804</v>
      </c>
      <c r="J69" s="8">
        <v>1339768804</v>
      </c>
      <c r="K69" s="8" t="b">
        <v>0</v>
      </c>
      <c r="L69" s="8">
        <v>20</v>
      </c>
      <c r="M69" s="8" t="b">
        <v>1</v>
      </c>
      <c r="N69" s="8" t="s">
        <v>8266</v>
      </c>
      <c r="O69" s="11">
        <f t="shared" si="4"/>
        <v>116</v>
      </c>
      <c r="P69" s="8">
        <f t="shared" si="5"/>
        <v>116.25</v>
      </c>
      <c r="Q69" s="8" t="s">
        <v>8310</v>
      </c>
      <c r="R69" s="8" t="s">
        <v>8312</v>
      </c>
      <c r="S69" s="17">
        <f t="shared" si="6"/>
        <v>41075.583379629628</v>
      </c>
      <c r="T69" s="17">
        <f t="shared" si="7"/>
        <v>41105.583379629628</v>
      </c>
    </row>
    <row r="70" spans="1:20" ht="57" x14ac:dyDescent="0.45">
      <c r="A70" s="5">
        <v>68</v>
      </c>
      <c r="B70" s="7" t="s">
        <v>70</v>
      </c>
      <c r="C70" s="7" t="s">
        <v>4179</v>
      </c>
      <c r="D70" s="8">
        <v>600</v>
      </c>
      <c r="E70" s="8">
        <v>763</v>
      </c>
      <c r="F70" s="8" t="s">
        <v>8219</v>
      </c>
      <c r="G70" s="8" t="s">
        <v>8225</v>
      </c>
      <c r="H70" s="8" t="s">
        <v>8247</v>
      </c>
      <c r="I70" s="8">
        <v>1393162791</v>
      </c>
      <c r="J70" s="8">
        <v>1390570791</v>
      </c>
      <c r="K70" s="8" t="b">
        <v>0</v>
      </c>
      <c r="L70" s="8">
        <v>36</v>
      </c>
      <c r="M70" s="8" t="b">
        <v>1</v>
      </c>
      <c r="N70" s="8" t="s">
        <v>8266</v>
      </c>
      <c r="O70" s="11">
        <f t="shared" si="4"/>
        <v>127</v>
      </c>
      <c r="P70" s="8">
        <f t="shared" si="5"/>
        <v>21.19</v>
      </c>
      <c r="Q70" s="8" t="s">
        <v>8310</v>
      </c>
      <c r="R70" s="8" t="s">
        <v>8312</v>
      </c>
      <c r="S70" s="17">
        <f t="shared" si="6"/>
        <v>41663.569340277776</v>
      </c>
      <c r="T70" s="17">
        <f t="shared" si="7"/>
        <v>41693.569340277776</v>
      </c>
    </row>
    <row r="71" spans="1:20" ht="42.75" x14ac:dyDescent="0.45">
      <c r="A71" s="5">
        <v>69</v>
      </c>
      <c r="B71" s="7" t="s">
        <v>71</v>
      </c>
      <c r="C71" s="7" t="s">
        <v>4180</v>
      </c>
      <c r="D71" s="8">
        <v>10000</v>
      </c>
      <c r="E71" s="8">
        <v>11094.23</v>
      </c>
      <c r="F71" s="8" t="s">
        <v>8219</v>
      </c>
      <c r="G71" s="8" t="s">
        <v>8224</v>
      </c>
      <c r="H71" s="8" t="s">
        <v>8246</v>
      </c>
      <c r="I71" s="8">
        <v>1317538740</v>
      </c>
      <c r="J71" s="8">
        <v>1314765025</v>
      </c>
      <c r="K71" s="8" t="b">
        <v>0</v>
      </c>
      <c r="L71" s="8">
        <v>178</v>
      </c>
      <c r="M71" s="8" t="b">
        <v>1</v>
      </c>
      <c r="N71" s="8" t="s">
        <v>8266</v>
      </c>
      <c r="O71" s="11">
        <f t="shared" si="4"/>
        <v>111</v>
      </c>
      <c r="P71" s="8">
        <f t="shared" si="5"/>
        <v>62.33</v>
      </c>
      <c r="Q71" s="8" t="s">
        <v>8310</v>
      </c>
      <c r="R71" s="8" t="s">
        <v>8312</v>
      </c>
      <c r="S71" s="17">
        <f t="shared" si="6"/>
        <v>40786.187789351854</v>
      </c>
      <c r="T71" s="17">
        <f t="shared" si="7"/>
        <v>40818.290972222225</v>
      </c>
    </row>
    <row r="72" spans="1:20" ht="42.75" x14ac:dyDescent="0.45">
      <c r="A72" s="5">
        <v>70</v>
      </c>
      <c r="B72" s="7" t="s">
        <v>72</v>
      </c>
      <c r="C72" s="7" t="s">
        <v>4181</v>
      </c>
      <c r="D72" s="8">
        <v>500</v>
      </c>
      <c r="E72" s="8">
        <v>636</v>
      </c>
      <c r="F72" s="8" t="s">
        <v>8219</v>
      </c>
      <c r="G72" s="8" t="s">
        <v>8224</v>
      </c>
      <c r="H72" s="8" t="s">
        <v>8246</v>
      </c>
      <c r="I72" s="8">
        <v>1315171845</v>
      </c>
      <c r="J72" s="8">
        <v>1309987845</v>
      </c>
      <c r="K72" s="8" t="b">
        <v>0</v>
      </c>
      <c r="L72" s="8">
        <v>17</v>
      </c>
      <c r="M72" s="8" t="b">
        <v>1</v>
      </c>
      <c r="N72" s="8" t="s">
        <v>8266</v>
      </c>
      <c r="O72" s="11">
        <f t="shared" si="4"/>
        <v>127</v>
      </c>
      <c r="P72" s="8">
        <f t="shared" si="5"/>
        <v>37.409999999999997</v>
      </c>
      <c r="Q72" s="8" t="s">
        <v>8310</v>
      </c>
      <c r="R72" s="8" t="s">
        <v>8312</v>
      </c>
      <c r="S72" s="17">
        <f t="shared" si="6"/>
        <v>40730.896354166667</v>
      </c>
      <c r="T72" s="17">
        <f t="shared" si="7"/>
        <v>40790.896354166667</v>
      </c>
    </row>
    <row r="73" spans="1:20" ht="42.75" x14ac:dyDescent="0.45">
      <c r="A73" s="5">
        <v>71</v>
      </c>
      <c r="B73" s="7" t="s">
        <v>73</v>
      </c>
      <c r="C73" s="7" t="s">
        <v>4182</v>
      </c>
      <c r="D73" s="8">
        <v>1800</v>
      </c>
      <c r="E73" s="8">
        <v>2231</v>
      </c>
      <c r="F73" s="8" t="s">
        <v>8219</v>
      </c>
      <c r="G73" s="8" t="s">
        <v>8224</v>
      </c>
      <c r="H73" s="8" t="s">
        <v>8246</v>
      </c>
      <c r="I73" s="8">
        <v>1338186657</v>
      </c>
      <c r="J73" s="8">
        <v>1333002657</v>
      </c>
      <c r="K73" s="8" t="b">
        <v>0</v>
      </c>
      <c r="L73" s="8">
        <v>32</v>
      </c>
      <c r="M73" s="8" t="b">
        <v>1</v>
      </c>
      <c r="N73" s="8" t="s">
        <v>8266</v>
      </c>
      <c r="O73" s="11">
        <f t="shared" si="4"/>
        <v>124</v>
      </c>
      <c r="P73" s="8">
        <f t="shared" si="5"/>
        <v>69.72</v>
      </c>
      <c r="Q73" s="8" t="s">
        <v>8310</v>
      </c>
      <c r="R73" s="8" t="s">
        <v>8312</v>
      </c>
      <c r="S73" s="17">
        <f t="shared" si="6"/>
        <v>40997.271493055552</v>
      </c>
      <c r="T73" s="17">
        <f t="shared" si="7"/>
        <v>41057.271493055552</v>
      </c>
    </row>
    <row r="74" spans="1:20" ht="42.75" x14ac:dyDescent="0.45">
      <c r="A74" s="5">
        <v>72</v>
      </c>
      <c r="B74" s="7" t="s">
        <v>74</v>
      </c>
      <c r="C74" s="7" t="s">
        <v>4183</v>
      </c>
      <c r="D74" s="8">
        <v>2200</v>
      </c>
      <c r="E74" s="8">
        <v>2385</v>
      </c>
      <c r="F74" s="8" t="s">
        <v>8219</v>
      </c>
      <c r="G74" s="8" t="s">
        <v>8224</v>
      </c>
      <c r="H74" s="8" t="s">
        <v>8246</v>
      </c>
      <c r="I74" s="8">
        <v>1352937600</v>
      </c>
      <c r="J74" s="8">
        <v>1351210481</v>
      </c>
      <c r="K74" s="8" t="b">
        <v>0</v>
      </c>
      <c r="L74" s="8">
        <v>41</v>
      </c>
      <c r="M74" s="8" t="b">
        <v>1</v>
      </c>
      <c r="N74" s="8" t="s">
        <v>8266</v>
      </c>
      <c r="O74" s="11">
        <f t="shared" si="4"/>
        <v>108</v>
      </c>
      <c r="P74" s="8">
        <f t="shared" si="5"/>
        <v>58.17</v>
      </c>
      <c r="Q74" s="8" t="s">
        <v>8310</v>
      </c>
      <c r="R74" s="8" t="s">
        <v>8312</v>
      </c>
      <c r="S74" s="17">
        <f t="shared" si="6"/>
        <v>41208.010196759256</v>
      </c>
      <c r="T74" s="17">
        <f t="shared" si="7"/>
        <v>41228</v>
      </c>
    </row>
    <row r="75" spans="1:20" ht="42.75" x14ac:dyDescent="0.45">
      <c r="A75" s="5">
        <v>73</v>
      </c>
      <c r="B75" s="7" t="s">
        <v>75</v>
      </c>
      <c r="C75" s="7" t="s">
        <v>4184</v>
      </c>
      <c r="D75" s="8">
        <v>900</v>
      </c>
      <c r="E75" s="8">
        <v>900</v>
      </c>
      <c r="F75" s="8" t="s">
        <v>8219</v>
      </c>
      <c r="G75" s="8" t="s">
        <v>8224</v>
      </c>
      <c r="H75" s="8" t="s">
        <v>8246</v>
      </c>
      <c r="I75" s="8">
        <v>1304395140</v>
      </c>
      <c r="J75" s="8">
        <v>1297620584</v>
      </c>
      <c r="K75" s="8" t="b">
        <v>0</v>
      </c>
      <c r="L75" s="8">
        <v>18</v>
      </c>
      <c r="M75" s="8" t="b">
        <v>1</v>
      </c>
      <c r="N75" s="8" t="s">
        <v>8266</v>
      </c>
      <c r="O75" s="11">
        <f t="shared" si="4"/>
        <v>100</v>
      </c>
      <c r="P75" s="8">
        <f t="shared" si="5"/>
        <v>50</v>
      </c>
      <c r="Q75" s="8" t="s">
        <v>8310</v>
      </c>
      <c r="R75" s="8" t="s">
        <v>8312</v>
      </c>
      <c r="S75" s="17">
        <f t="shared" si="6"/>
        <v>40587.75675925926</v>
      </c>
      <c r="T75" s="17">
        <f t="shared" si="7"/>
        <v>40666.165972222225</v>
      </c>
    </row>
    <row r="76" spans="1:20" ht="42.75" x14ac:dyDescent="0.45">
      <c r="A76" s="5">
        <v>74</v>
      </c>
      <c r="B76" s="7" t="s">
        <v>76</v>
      </c>
      <c r="C76" s="7" t="s">
        <v>4185</v>
      </c>
      <c r="D76" s="8">
        <v>500</v>
      </c>
      <c r="E76" s="8">
        <v>564.66</v>
      </c>
      <c r="F76" s="8" t="s">
        <v>8219</v>
      </c>
      <c r="G76" s="8" t="s">
        <v>8230</v>
      </c>
      <c r="H76" s="8" t="s">
        <v>8249</v>
      </c>
      <c r="I76" s="8">
        <v>1453376495</v>
      </c>
      <c r="J76" s="8">
        <v>1450784495</v>
      </c>
      <c r="K76" s="8" t="b">
        <v>0</v>
      </c>
      <c r="L76" s="8">
        <v>29</v>
      </c>
      <c r="M76" s="8" t="b">
        <v>1</v>
      </c>
      <c r="N76" s="8" t="s">
        <v>8266</v>
      </c>
      <c r="O76" s="11">
        <f t="shared" si="4"/>
        <v>113</v>
      </c>
      <c r="P76" s="8">
        <f t="shared" si="5"/>
        <v>19.47</v>
      </c>
      <c r="Q76" s="8" t="s">
        <v>8310</v>
      </c>
      <c r="R76" s="8" t="s">
        <v>8312</v>
      </c>
      <c r="S76" s="17">
        <f t="shared" si="6"/>
        <v>42360.487210648149</v>
      </c>
      <c r="T76" s="17">
        <f t="shared" si="7"/>
        <v>42390.487210648149</v>
      </c>
    </row>
    <row r="77" spans="1:20" ht="42.75" x14ac:dyDescent="0.45">
      <c r="A77" s="5">
        <v>75</v>
      </c>
      <c r="B77" s="7" t="s">
        <v>77</v>
      </c>
      <c r="C77" s="7" t="s">
        <v>4186</v>
      </c>
      <c r="D77" s="8">
        <v>3500</v>
      </c>
      <c r="E77" s="8">
        <v>4040</v>
      </c>
      <c r="F77" s="8" t="s">
        <v>8219</v>
      </c>
      <c r="G77" s="8" t="s">
        <v>8224</v>
      </c>
      <c r="H77" s="8" t="s">
        <v>8246</v>
      </c>
      <c r="I77" s="8">
        <v>1366693272</v>
      </c>
      <c r="J77" s="8">
        <v>1364101272</v>
      </c>
      <c r="K77" s="8" t="b">
        <v>0</v>
      </c>
      <c r="L77" s="8">
        <v>47</v>
      </c>
      <c r="M77" s="8" t="b">
        <v>1</v>
      </c>
      <c r="N77" s="8" t="s">
        <v>8266</v>
      </c>
      <c r="O77" s="11">
        <f t="shared" si="4"/>
        <v>115</v>
      </c>
      <c r="P77" s="8">
        <f t="shared" si="5"/>
        <v>85.96</v>
      </c>
      <c r="Q77" s="8" t="s">
        <v>8310</v>
      </c>
      <c r="R77" s="8" t="s">
        <v>8312</v>
      </c>
      <c r="S77" s="17">
        <f t="shared" si="6"/>
        <v>41357.209166666667</v>
      </c>
      <c r="T77" s="17">
        <f t="shared" si="7"/>
        <v>41387.209166666667</v>
      </c>
    </row>
    <row r="78" spans="1:20" ht="42.75" x14ac:dyDescent="0.45">
      <c r="A78" s="5">
        <v>76</v>
      </c>
      <c r="B78" s="7" t="s">
        <v>78</v>
      </c>
      <c r="C78" s="7" t="s">
        <v>4187</v>
      </c>
      <c r="D78" s="8">
        <v>300</v>
      </c>
      <c r="E78" s="8">
        <v>460</v>
      </c>
      <c r="F78" s="8" t="s">
        <v>8219</v>
      </c>
      <c r="G78" s="8" t="s">
        <v>8224</v>
      </c>
      <c r="H78" s="8" t="s">
        <v>8246</v>
      </c>
      <c r="I78" s="8">
        <v>1325007358</v>
      </c>
      <c r="J78" s="8">
        <v>1319819758</v>
      </c>
      <c r="K78" s="8" t="b">
        <v>0</v>
      </c>
      <c r="L78" s="8">
        <v>15</v>
      </c>
      <c r="M78" s="8" t="b">
        <v>1</v>
      </c>
      <c r="N78" s="8" t="s">
        <v>8266</v>
      </c>
      <c r="O78" s="11">
        <f t="shared" si="4"/>
        <v>153</v>
      </c>
      <c r="P78" s="8">
        <f t="shared" si="5"/>
        <v>30.67</v>
      </c>
      <c r="Q78" s="8" t="s">
        <v>8310</v>
      </c>
      <c r="R78" s="8" t="s">
        <v>8312</v>
      </c>
      <c r="S78" s="17">
        <f t="shared" si="6"/>
        <v>40844.691643518519</v>
      </c>
      <c r="T78" s="17">
        <f t="shared" si="7"/>
        <v>40904.733310185184</v>
      </c>
    </row>
    <row r="79" spans="1:20" ht="42.75" x14ac:dyDescent="0.45">
      <c r="A79" s="5">
        <v>77</v>
      </c>
      <c r="B79" s="7" t="s">
        <v>79</v>
      </c>
      <c r="C79" s="7" t="s">
        <v>4188</v>
      </c>
      <c r="D79" s="8">
        <v>400</v>
      </c>
      <c r="E79" s="8">
        <v>1570</v>
      </c>
      <c r="F79" s="8" t="s">
        <v>8219</v>
      </c>
      <c r="G79" s="8" t="s">
        <v>8224</v>
      </c>
      <c r="H79" s="8" t="s">
        <v>8246</v>
      </c>
      <c r="I79" s="8">
        <v>1337569140</v>
      </c>
      <c r="J79" s="8">
        <v>1332991717</v>
      </c>
      <c r="K79" s="8" t="b">
        <v>0</v>
      </c>
      <c r="L79" s="8">
        <v>26</v>
      </c>
      <c r="M79" s="8" t="b">
        <v>1</v>
      </c>
      <c r="N79" s="8" t="s">
        <v>8266</v>
      </c>
      <c r="O79" s="11">
        <f t="shared" si="4"/>
        <v>393</v>
      </c>
      <c r="P79" s="8">
        <f t="shared" si="5"/>
        <v>60.38</v>
      </c>
      <c r="Q79" s="8" t="s">
        <v>8310</v>
      </c>
      <c r="R79" s="8" t="s">
        <v>8312</v>
      </c>
      <c r="S79" s="17">
        <f t="shared" si="6"/>
        <v>40997.144872685189</v>
      </c>
      <c r="T79" s="17">
        <f t="shared" si="7"/>
        <v>41050.124305555553</v>
      </c>
    </row>
    <row r="80" spans="1:20" ht="85.5" x14ac:dyDescent="0.45">
      <c r="A80" s="5">
        <v>78</v>
      </c>
      <c r="B80" s="7" t="s">
        <v>80</v>
      </c>
      <c r="C80" s="7" t="s">
        <v>4189</v>
      </c>
      <c r="D80" s="8">
        <v>50</v>
      </c>
      <c r="E80" s="8">
        <v>1351</v>
      </c>
      <c r="F80" s="8" t="s">
        <v>8219</v>
      </c>
      <c r="G80" s="8" t="s">
        <v>8230</v>
      </c>
      <c r="H80" s="8" t="s">
        <v>8249</v>
      </c>
      <c r="I80" s="8">
        <v>1472751121</v>
      </c>
      <c r="J80" s="8">
        <v>1471887121</v>
      </c>
      <c r="K80" s="8" t="b">
        <v>0</v>
      </c>
      <c r="L80" s="8">
        <v>35</v>
      </c>
      <c r="M80" s="8" t="b">
        <v>1</v>
      </c>
      <c r="N80" s="8" t="s">
        <v>8266</v>
      </c>
      <c r="O80" s="11">
        <f t="shared" si="4"/>
        <v>2702</v>
      </c>
      <c r="P80" s="8">
        <f t="shared" si="5"/>
        <v>38.6</v>
      </c>
      <c r="Q80" s="8" t="s">
        <v>8310</v>
      </c>
      <c r="R80" s="8" t="s">
        <v>8312</v>
      </c>
      <c r="S80" s="17">
        <f t="shared" si="6"/>
        <v>42604.730567129634</v>
      </c>
      <c r="T80" s="17">
        <f t="shared" si="7"/>
        <v>42614.730567129634</v>
      </c>
    </row>
    <row r="81" spans="1:20" ht="42.75" x14ac:dyDescent="0.45">
      <c r="A81" s="5">
        <v>79</v>
      </c>
      <c r="B81" s="7" t="s">
        <v>81</v>
      </c>
      <c r="C81" s="7" t="s">
        <v>4190</v>
      </c>
      <c r="D81" s="8">
        <v>1300</v>
      </c>
      <c r="E81" s="8">
        <v>1651</v>
      </c>
      <c r="F81" s="8" t="s">
        <v>8219</v>
      </c>
      <c r="G81" s="8" t="s">
        <v>8225</v>
      </c>
      <c r="H81" s="8" t="s">
        <v>8247</v>
      </c>
      <c r="I81" s="8">
        <v>1398451093</v>
      </c>
      <c r="J81" s="8">
        <v>1395859093</v>
      </c>
      <c r="K81" s="8" t="b">
        <v>0</v>
      </c>
      <c r="L81" s="8">
        <v>41</v>
      </c>
      <c r="M81" s="8" t="b">
        <v>1</v>
      </c>
      <c r="N81" s="8" t="s">
        <v>8266</v>
      </c>
      <c r="O81" s="11">
        <f t="shared" si="4"/>
        <v>127</v>
      </c>
      <c r="P81" s="8">
        <f t="shared" si="5"/>
        <v>40.270000000000003</v>
      </c>
      <c r="Q81" s="8" t="s">
        <v>8310</v>
      </c>
      <c r="R81" s="8" t="s">
        <v>8312</v>
      </c>
      <c r="S81" s="17">
        <f t="shared" si="6"/>
        <v>41724.776539351849</v>
      </c>
      <c r="T81" s="17">
        <f t="shared" si="7"/>
        <v>41754.776539351849</v>
      </c>
    </row>
    <row r="82" spans="1:20" ht="42.75" x14ac:dyDescent="0.45">
      <c r="A82" s="5">
        <v>80</v>
      </c>
      <c r="B82" s="7" t="s">
        <v>82</v>
      </c>
      <c r="C82" s="7" t="s">
        <v>4191</v>
      </c>
      <c r="D82" s="8">
        <v>12000</v>
      </c>
      <c r="E82" s="8">
        <v>12870</v>
      </c>
      <c r="F82" s="8" t="s">
        <v>8219</v>
      </c>
      <c r="G82" s="8" t="s">
        <v>8224</v>
      </c>
      <c r="H82" s="8" t="s">
        <v>8246</v>
      </c>
      <c r="I82" s="8">
        <v>1386640856</v>
      </c>
      <c r="J82" s="8">
        <v>1383616856</v>
      </c>
      <c r="K82" s="8" t="b">
        <v>0</v>
      </c>
      <c r="L82" s="8">
        <v>47</v>
      </c>
      <c r="M82" s="8" t="b">
        <v>1</v>
      </c>
      <c r="N82" s="8" t="s">
        <v>8266</v>
      </c>
      <c r="O82" s="11">
        <f t="shared" si="4"/>
        <v>107</v>
      </c>
      <c r="P82" s="8">
        <f t="shared" si="5"/>
        <v>273.83</v>
      </c>
      <c r="Q82" s="8" t="s">
        <v>8310</v>
      </c>
      <c r="R82" s="8" t="s">
        <v>8312</v>
      </c>
      <c r="S82" s="17">
        <f t="shared" si="6"/>
        <v>41583.083981481483</v>
      </c>
      <c r="T82" s="17">
        <f t="shared" si="7"/>
        <v>41618.083981481483</v>
      </c>
    </row>
    <row r="83" spans="1:20" ht="42.75" x14ac:dyDescent="0.45">
      <c r="A83" s="5">
        <v>81</v>
      </c>
      <c r="B83" s="7" t="s">
        <v>83</v>
      </c>
      <c r="C83" s="7" t="s">
        <v>4192</v>
      </c>
      <c r="D83" s="8">
        <v>750</v>
      </c>
      <c r="E83" s="8">
        <v>1485</v>
      </c>
      <c r="F83" s="8" t="s">
        <v>8219</v>
      </c>
      <c r="G83" s="8" t="s">
        <v>8224</v>
      </c>
      <c r="H83" s="8" t="s">
        <v>8246</v>
      </c>
      <c r="I83" s="8">
        <v>1342234920</v>
      </c>
      <c r="J83" s="8">
        <v>1341892127</v>
      </c>
      <c r="K83" s="8" t="b">
        <v>0</v>
      </c>
      <c r="L83" s="8">
        <v>28</v>
      </c>
      <c r="M83" s="8" t="b">
        <v>1</v>
      </c>
      <c r="N83" s="8" t="s">
        <v>8266</v>
      </c>
      <c r="O83" s="11">
        <f t="shared" si="4"/>
        <v>198</v>
      </c>
      <c r="P83" s="8">
        <f t="shared" si="5"/>
        <v>53.04</v>
      </c>
      <c r="Q83" s="8" t="s">
        <v>8310</v>
      </c>
      <c r="R83" s="8" t="s">
        <v>8312</v>
      </c>
      <c r="S83" s="17">
        <f t="shared" si="6"/>
        <v>41100.158877314818</v>
      </c>
      <c r="T83" s="17">
        <f t="shared" si="7"/>
        <v>41104.126388888886</v>
      </c>
    </row>
    <row r="84" spans="1:20" ht="42.75" x14ac:dyDescent="0.45">
      <c r="A84" s="5">
        <v>82</v>
      </c>
      <c r="B84" s="7" t="s">
        <v>84</v>
      </c>
      <c r="C84" s="7" t="s">
        <v>4193</v>
      </c>
      <c r="D84" s="8">
        <v>4000</v>
      </c>
      <c r="E84" s="8">
        <v>4000.5</v>
      </c>
      <c r="F84" s="8" t="s">
        <v>8219</v>
      </c>
      <c r="G84" s="8" t="s">
        <v>8224</v>
      </c>
      <c r="H84" s="8" t="s">
        <v>8246</v>
      </c>
      <c r="I84" s="8">
        <v>1318189261</v>
      </c>
      <c r="J84" s="8">
        <v>1315597261</v>
      </c>
      <c r="K84" s="8" t="b">
        <v>0</v>
      </c>
      <c r="L84" s="8">
        <v>100</v>
      </c>
      <c r="M84" s="8" t="b">
        <v>1</v>
      </c>
      <c r="N84" s="8" t="s">
        <v>8266</v>
      </c>
      <c r="O84" s="11">
        <f t="shared" si="4"/>
        <v>100</v>
      </c>
      <c r="P84" s="8">
        <f t="shared" si="5"/>
        <v>40.01</v>
      </c>
      <c r="Q84" s="8" t="s">
        <v>8310</v>
      </c>
      <c r="R84" s="8" t="s">
        <v>8312</v>
      </c>
      <c r="S84" s="17">
        <f t="shared" si="6"/>
        <v>40795.820150462961</v>
      </c>
      <c r="T84" s="17">
        <f t="shared" si="7"/>
        <v>40825.820150462961</v>
      </c>
    </row>
    <row r="85" spans="1:20" ht="42.75" x14ac:dyDescent="0.45">
      <c r="A85" s="5">
        <v>83</v>
      </c>
      <c r="B85" s="7" t="s">
        <v>85</v>
      </c>
      <c r="C85" s="7" t="s">
        <v>4194</v>
      </c>
      <c r="D85" s="8">
        <v>200</v>
      </c>
      <c r="E85" s="8">
        <v>205</v>
      </c>
      <c r="F85" s="8" t="s">
        <v>8219</v>
      </c>
      <c r="G85" s="8" t="s">
        <v>8225</v>
      </c>
      <c r="H85" s="8" t="s">
        <v>8247</v>
      </c>
      <c r="I85" s="8">
        <v>1424604600</v>
      </c>
      <c r="J85" s="8">
        <v>1423320389</v>
      </c>
      <c r="K85" s="8" t="b">
        <v>0</v>
      </c>
      <c r="L85" s="8">
        <v>13</v>
      </c>
      <c r="M85" s="8" t="b">
        <v>1</v>
      </c>
      <c r="N85" s="8" t="s">
        <v>8266</v>
      </c>
      <c r="O85" s="11">
        <f t="shared" si="4"/>
        <v>103</v>
      </c>
      <c r="P85" s="8">
        <f t="shared" si="5"/>
        <v>15.77</v>
      </c>
      <c r="Q85" s="8" t="s">
        <v>8310</v>
      </c>
      <c r="R85" s="8" t="s">
        <v>8312</v>
      </c>
      <c r="S85" s="17">
        <f t="shared" si="6"/>
        <v>42042.615613425922</v>
      </c>
      <c r="T85" s="17">
        <f t="shared" si="7"/>
        <v>42057.479166666672</v>
      </c>
    </row>
    <row r="86" spans="1:20" ht="42.75" x14ac:dyDescent="0.45">
      <c r="A86" s="5">
        <v>84</v>
      </c>
      <c r="B86" s="7" t="s">
        <v>86</v>
      </c>
      <c r="C86" s="7" t="s">
        <v>4195</v>
      </c>
      <c r="D86" s="8">
        <v>500</v>
      </c>
      <c r="E86" s="8">
        <v>500</v>
      </c>
      <c r="F86" s="8" t="s">
        <v>8219</v>
      </c>
      <c r="G86" s="8" t="s">
        <v>8224</v>
      </c>
      <c r="H86" s="8" t="s">
        <v>8246</v>
      </c>
      <c r="I86" s="8">
        <v>1305483086</v>
      </c>
      <c r="J86" s="8">
        <v>1302891086</v>
      </c>
      <c r="K86" s="8" t="b">
        <v>0</v>
      </c>
      <c r="L86" s="8">
        <v>7</v>
      </c>
      <c r="M86" s="8" t="b">
        <v>1</v>
      </c>
      <c r="N86" s="8" t="s">
        <v>8266</v>
      </c>
      <c r="O86" s="11">
        <f t="shared" si="4"/>
        <v>100</v>
      </c>
      <c r="P86" s="8">
        <f t="shared" si="5"/>
        <v>71.430000000000007</v>
      </c>
      <c r="Q86" s="8" t="s">
        <v>8310</v>
      </c>
      <c r="R86" s="8" t="s">
        <v>8312</v>
      </c>
      <c r="S86" s="17">
        <f t="shared" si="6"/>
        <v>40648.757939814815</v>
      </c>
      <c r="T86" s="17">
        <f t="shared" si="7"/>
        <v>40678.757939814815</v>
      </c>
    </row>
    <row r="87" spans="1:20" ht="42.75" x14ac:dyDescent="0.45">
      <c r="A87" s="5">
        <v>85</v>
      </c>
      <c r="B87" s="7" t="s">
        <v>87</v>
      </c>
      <c r="C87" s="7" t="s">
        <v>4196</v>
      </c>
      <c r="D87" s="8">
        <v>1200</v>
      </c>
      <c r="E87" s="8">
        <v>1506</v>
      </c>
      <c r="F87" s="8" t="s">
        <v>8219</v>
      </c>
      <c r="G87" s="8" t="s">
        <v>8224</v>
      </c>
      <c r="H87" s="8" t="s">
        <v>8246</v>
      </c>
      <c r="I87" s="8">
        <v>1316746837</v>
      </c>
      <c r="J87" s="8">
        <v>1314154837</v>
      </c>
      <c r="K87" s="8" t="b">
        <v>0</v>
      </c>
      <c r="L87" s="8">
        <v>21</v>
      </c>
      <c r="M87" s="8" t="b">
        <v>1</v>
      </c>
      <c r="N87" s="8" t="s">
        <v>8266</v>
      </c>
      <c r="O87" s="11">
        <f t="shared" si="4"/>
        <v>126</v>
      </c>
      <c r="P87" s="8">
        <f t="shared" si="5"/>
        <v>71.709999999999994</v>
      </c>
      <c r="Q87" s="8" t="s">
        <v>8310</v>
      </c>
      <c r="R87" s="8" t="s">
        <v>8312</v>
      </c>
      <c r="S87" s="17">
        <f t="shared" si="6"/>
        <v>40779.125428240739</v>
      </c>
      <c r="T87" s="17">
        <f t="shared" si="7"/>
        <v>40809.125428240739</v>
      </c>
    </row>
    <row r="88" spans="1:20" ht="42.75" x14ac:dyDescent="0.45">
      <c r="A88" s="5">
        <v>86</v>
      </c>
      <c r="B88" s="7" t="s">
        <v>88</v>
      </c>
      <c r="C88" s="7" t="s">
        <v>4197</v>
      </c>
      <c r="D88" s="8">
        <v>6000</v>
      </c>
      <c r="E88" s="8">
        <v>6388</v>
      </c>
      <c r="F88" s="8" t="s">
        <v>8219</v>
      </c>
      <c r="G88" s="8" t="s">
        <v>8230</v>
      </c>
      <c r="H88" s="8" t="s">
        <v>8249</v>
      </c>
      <c r="I88" s="8">
        <v>1451226045</v>
      </c>
      <c r="J88" s="8">
        <v>1444828845</v>
      </c>
      <c r="K88" s="8" t="b">
        <v>0</v>
      </c>
      <c r="L88" s="8">
        <v>17</v>
      </c>
      <c r="M88" s="8" t="b">
        <v>1</v>
      </c>
      <c r="N88" s="8" t="s">
        <v>8266</v>
      </c>
      <c r="O88" s="11">
        <f t="shared" si="4"/>
        <v>106</v>
      </c>
      <c r="P88" s="8">
        <f t="shared" si="5"/>
        <v>375.76</v>
      </c>
      <c r="Q88" s="8" t="s">
        <v>8310</v>
      </c>
      <c r="R88" s="8" t="s">
        <v>8312</v>
      </c>
      <c r="S88" s="17">
        <f t="shared" si="6"/>
        <v>42291.556076388893</v>
      </c>
      <c r="T88" s="17">
        <f t="shared" si="7"/>
        <v>42365.59774305555</v>
      </c>
    </row>
    <row r="89" spans="1:20" ht="42.75" x14ac:dyDescent="0.45">
      <c r="A89" s="5">
        <v>87</v>
      </c>
      <c r="B89" s="7" t="s">
        <v>89</v>
      </c>
      <c r="C89" s="7" t="s">
        <v>4198</v>
      </c>
      <c r="D89" s="8">
        <v>2500</v>
      </c>
      <c r="E89" s="8">
        <v>2615</v>
      </c>
      <c r="F89" s="8" t="s">
        <v>8219</v>
      </c>
      <c r="G89" s="8" t="s">
        <v>8224</v>
      </c>
      <c r="H89" s="8" t="s">
        <v>8246</v>
      </c>
      <c r="I89" s="8">
        <v>1275529260</v>
      </c>
      <c r="J89" s="8">
        <v>1274705803</v>
      </c>
      <c r="K89" s="8" t="b">
        <v>0</v>
      </c>
      <c r="L89" s="8">
        <v>25</v>
      </c>
      <c r="M89" s="8" t="b">
        <v>1</v>
      </c>
      <c r="N89" s="8" t="s">
        <v>8266</v>
      </c>
      <c r="O89" s="11">
        <f t="shared" si="4"/>
        <v>105</v>
      </c>
      <c r="P89" s="8">
        <f t="shared" si="5"/>
        <v>104.6</v>
      </c>
      <c r="Q89" s="8" t="s">
        <v>8310</v>
      </c>
      <c r="R89" s="8" t="s">
        <v>8312</v>
      </c>
      <c r="S89" s="17">
        <f t="shared" si="6"/>
        <v>40322.53938657407</v>
      </c>
      <c r="T89" s="17">
        <f t="shared" si="7"/>
        <v>40332.070138888892</v>
      </c>
    </row>
    <row r="90" spans="1:20" ht="42.75" x14ac:dyDescent="0.45">
      <c r="A90" s="5">
        <v>88</v>
      </c>
      <c r="B90" s="7" t="s">
        <v>90</v>
      </c>
      <c r="C90" s="7" t="s">
        <v>4199</v>
      </c>
      <c r="D90" s="8">
        <v>3500</v>
      </c>
      <c r="E90" s="8">
        <v>3600</v>
      </c>
      <c r="F90" s="8" t="s">
        <v>8219</v>
      </c>
      <c r="G90" s="8" t="s">
        <v>8224</v>
      </c>
      <c r="H90" s="8" t="s">
        <v>8246</v>
      </c>
      <c r="I90" s="8">
        <v>1403452131</v>
      </c>
      <c r="J90" s="8">
        <v>1401205731</v>
      </c>
      <c r="K90" s="8" t="b">
        <v>0</v>
      </c>
      <c r="L90" s="8">
        <v>60</v>
      </c>
      <c r="M90" s="8" t="b">
        <v>1</v>
      </c>
      <c r="N90" s="8" t="s">
        <v>8266</v>
      </c>
      <c r="O90" s="11">
        <f t="shared" si="4"/>
        <v>103</v>
      </c>
      <c r="P90" s="8">
        <f t="shared" si="5"/>
        <v>60</v>
      </c>
      <c r="Q90" s="8" t="s">
        <v>8310</v>
      </c>
      <c r="R90" s="8" t="s">
        <v>8312</v>
      </c>
      <c r="S90" s="17">
        <f t="shared" si="6"/>
        <v>41786.65892361111</v>
      </c>
      <c r="T90" s="17">
        <f t="shared" si="7"/>
        <v>41812.65892361111</v>
      </c>
    </row>
    <row r="91" spans="1:20" ht="42.75" x14ac:dyDescent="0.45">
      <c r="A91" s="5">
        <v>89</v>
      </c>
      <c r="B91" s="7" t="s">
        <v>91</v>
      </c>
      <c r="C91" s="7" t="s">
        <v>4200</v>
      </c>
      <c r="D91" s="8">
        <v>6000</v>
      </c>
      <c r="E91" s="8">
        <v>6904</v>
      </c>
      <c r="F91" s="8" t="s">
        <v>8219</v>
      </c>
      <c r="G91" s="8" t="s">
        <v>8224</v>
      </c>
      <c r="H91" s="8" t="s">
        <v>8246</v>
      </c>
      <c r="I91" s="8">
        <v>1370196192</v>
      </c>
      <c r="J91" s="8">
        <v>1368036192</v>
      </c>
      <c r="K91" s="8" t="b">
        <v>0</v>
      </c>
      <c r="L91" s="8">
        <v>56</v>
      </c>
      <c r="M91" s="8" t="b">
        <v>1</v>
      </c>
      <c r="N91" s="8" t="s">
        <v>8266</v>
      </c>
      <c r="O91" s="11">
        <f t="shared" si="4"/>
        <v>115</v>
      </c>
      <c r="P91" s="8">
        <f t="shared" si="5"/>
        <v>123.29</v>
      </c>
      <c r="Q91" s="8" t="s">
        <v>8310</v>
      </c>
      <c r="R91" s="8" t="s">
        <v>8312</v>
      </c>
      <c r="S91" s="17">
        <f t="shared" si="6"/>
        <v>41402.752222222225</v>
      </c>
      <c r="T91" s="17">
        <f t="shared" si="7"/>
        <v>41427.752222222225</v>
      </c>
    </row>
    <row r="92" spans="1:20" ht="28.5" x14ac:dyDescent="0.45">
      <c r="A92" s="5">
        <v>90</v>
      </c>
      <c r="B92" s="7" t="s">
        <v>92</v>
      </c>
      <c r="C92" s="7" t="s">
        <v>4201</v>
      </c>
      <c r="D92" s="8">
        <v>500</v>
      </c>
      <c r="E92" s="8">
        <v>502</v>
      </c>
      <c r="F92" s="8" t="s">
        <v>8219</v>
      </c>
      <c r="G92" s="8" t="s">
        <v>8224</v>
      </c>
      <c r="H92" s="8" t="s">
        <v>8246</v>
      </c>
      <c r="I92" s="8">
        <v>1310454499</v>
      </c>
      <c r="J92" s="8">
        <v>1307862499</v>
      </c>
      <c r="K92" s="8" t="b">
        <v>0</v>
      </c>
      <c r="L92" s="8">
        <v>16</v>
      </c>
      <c r="M92" s="8" t="b">
        <v>1</v>
      </c>
      <c r="N92" s="8" t="s">
        <v>8266</v>
      </c>
      <c r="O92" s="11">
        <f t="shared" si="4"/>
        <v>100</v>
      </c>
      <c r="P92" s="8">
        <f t="shared" si="5"/>
        <v>31.38</v>
      </c>
      <c r="Q92" s="8" t="s">
        <v>8310</v>
      </c>
      <c r="R92" s="8" t="s">
        <v>8312</v>
      </c>
      <c r="S92" s="17">
        <f t="shared" si="6"/>
        <v>40706.297442129631</v>
      </c>
      <c r="T92" s="17">
        <f t="shared" si="7"/>
        <v>40736.297442129631</v>
      </c>
    </row>
    <row r="93" spans="1:20" ht="42.75" x14ac:dyDescent="0.45">
      <c r="A93" s="5">
        <v>91</v>
      </c>
      <c r="B93" s="7" t="s">
        <v>93</v>
      </c>
      <c r="C93" s="7" t="s">
        <v>4202</v>
      </c>
      <c r="D93" s="8">
        <v>3000</v>
      </c>
      <c r="E93" s="8">
        <v>3600</v>
      </c>
      <c r="F93" s="8" t="s">
        <v>8219</v>
      </c>
      <c r="G93" s="8" t="s">
        <v>8224</v>
      </c>
      <c r="H93" s="8" t="s">
        <v>8246</v>
      </c>
      <c r="I93" s="8">
        <v>1305625164</v>
      </c>
      <c r="J93" s="8">
        <v>1300354764</v>
      </c>
      <c r="K93" s="8" t="b">
        <v>0</v>
      </c>
      <c r="L93" s="8">
        <v>46</v>
      </c>
      <c r="M93" s="8" t="b">
        <v>1</v>
      </c>
      <c r="N93" s="8" t="s">
        <v>8266</v>
      </c>
      <c r="O93" s="11">
        <f t="shared" si="4"/>
        <v>120</v>
      </c>
      <c r="P93" s="8">
        <f t="shared" si="5"/>
        <v>78.260000000000005</v>
      </c>
      <c r="Q93" s="8" t="s">
        <v>8310</v>
      </c>
      <c r="R93" s="8" t="s">
        <v>8312</v>
      </c>
      <c r="S93" s="17">
        <f t="shared" si="6"/>
        <v>40619.402361111112</v>
      </c>
      <c r="T93" s="17">
        <f t="shared" si="7"/>
        <v>40680.402361111112</v>
      </c>
    </row>
    <row r="94" spans="1:20" ht="42.75" x14ac:dyDescent="0.45">
      <c r="A94" s="5">
        <v>92</v>
      </c>
      <c r="B94" s="7" t="s">
        <v>94</v>
      </c>
      <c r="C94" s="7" t="s">
        <v>4203</v>
      </c>
      <c r="D94" s="8">
        <v>5000</v>
      </c>
      <c r="E94" s="8">
        <v>5260</v>
      </c>
      <c r="F94" s="8" t="s">
        <v>8219</v>
      </c>
      <c r="G94" s="8" t="s">
        <v>8229</v>
      </c>
      <c r="H94" s="8" t="s">
        <v>8251</v>
      </c>
      <c r="I94" s="8">
        <v>1485936000</v>
      </c>
      <c r="J94" s="8">
        <v>1481949983</v>
      </c>
      <c r="K94" s="8" t="b">
        <v>0</v>
      </c>
      <c r="L94" s="8">
        <v>43</v>
      </c>
      <c r="M94" s="8" t="b">
        <v>1</v>
      </c>
      <c r="N94" s="8" t="s">
        <v>8266</v>
      </c>
      <c r="O94" s="11">
        <f t="shared" si="4"/>
        <v>105</v>
      </c>
      <c r="P94" s="8">
        <f t="shared" si="5"/>
        <v>122.33</v>
      </c>
      <c r="Q94" s="8" t="s">
        <v>8310</v>
      </c>
      <c r="R94" s="8" t="s">
        <v>8312</v>
      </c>
      <c r="S94" s="17">
        <f t="shared" si="6"/>
        <v>42721.198877314819</v>
      </c>
      <c r="T94" s="17">
        <f t="shared" si="7"/>
        <v>42767.333333333328</v>
      </c>
    </row>
    <row r="95" spans="1:20" ht="57" x14ac:dyDescent="0.45">
      <c r="A95" s="5">
        <v>93</v>
      </c>
      <c r="B95" s="7" t="s">
        <v>95</v>
      </c>
      <c r="C95" s="7" t="s">
        <v>4204</v>
      </c>
      <c r="D95" s="8">
        <v>1000</v>
      </c>
      <c r="E95" s="8">
        <v>1106</v>
      </c>
      <c r="F95" s="8" t="s">
        <v>8219</v>
      </c>
      <c r="G95" s="8" t="s">
        <v>8224</v>
      </c>
      <c r="H95" s="8" t="s">
        <v>8246</v>
      </c>
      <c r="I95" s="8">
        <v>1341349200</v>
      </c>
      <c r="J95" s="8">
        <v>1338928537</v>
      </c>
      <c r="K95" s="8" t="b">
        <v>0</v>
      </c>
      <c r="L95" s="8">
        <v>15</v>
      </c>
      <c r="M95" s="8" t="b">
        <v>1</v>
      </c>
      <c r="N95" s="8" t="s">
        <v>8266</v>
      </c>
      <c r="O95" s="11">
        <f t="shared" si="4"/>
        <v>111</v>
      </c>
      <c r="P95" s="8">
        <f t="shared" si="5"/>
        <v>73.73</v>
      </c>
      <c r="Q95" s="8" t="s">
        <v>8310</v>
      </c>
      <c r="R95" s="8" t="s">
        <v>8312</v>
      </c>
      <c r="S95" s="17">
        <f t="shared" si="6"/>
        <v>41065.858067129629</v>
      </c>
      <c r="T95" s="17">
        <f t="shared" si="7"/>
        <v>41093.875</v>
      </c>
    </row>
    <row r="96" spans="1:20" ht="42.75" x14ac:dyDescent="0.45">
      <c r="A96" s="5">
        <v>94</v>
      </c>
      <c r="B96" s="7" t="s">
        <v>96</v>
      </c>
      <c r="C96" s="7" t="s">
        <v>4205</v>
      </c>
      <c r="D96" s="8">
        <v>250</v>
      </c>
      <c r="E96" s="8">
        <v>260</v>
      </c>
      <c r="F96" s="8" t="s">
        <v>8219</v>
      </c>
      <c r="G96" s="8" t="s">
        <v>8225</v>
      </c>
      <c r="H96" s="8" t="s">
        <v>8247</v>
      </c>
      <c r="I96" s="8">
        <v>1396890822</v>
      </c>
      <c r="J96" s="8">
        <v>1395162822</v>
      </c>
      <c r="K96" s="8" t="b">
        <v>0</v>
      </c>
      <c r="L96" s="8">
        <v>12</v>
      </c>
      <c r="M96" s="8" t="b">
        <v>1</v>
      </c>
      <c r="N96" s="8" t="s">
        <v>8266</v>
      </c>
      <c r="O96" s="11">
        <f t="shared" si="4"/>
        <v>104</v>
      </c>
      <c r="P96" s="8">
        <f t="shared" si="5"/>
        <v>21.67</v>
      </c>
      <c r="Q96" s="8" t="s">
        <v>8310</v>
      </c>
      <c r="R96" s="8" t="s">
        <v>8312</v>
      </c>
      <c r="S96" s="17">
        <f t="shared" si="6"/>
        <v>41716.717847222222</v>
      </c>
      <c r="T96" s="17">
        <f t="shared" si="7"/>
        <v>41736.717847222222</v>
      </c>
    </row>
    <row r="97" spans="1:20" ht="42.75" x14ac:dyDescent="0.45">
      <c r="A97" s="5">
        <v>95</v>
      </c>
      <c r="B97" s="7" t="s">
        <v>97</v>
      </c>
      <c r="C97" s="7" t="s">
        <v>4206</v>
      </c>
      <c r="D97" s="8">
        <v>350</v>
      </c>
      <c r="E97" s="8">
        <v>460</v>
      </c>
      <c r="F97" s="8" t="s">
        <v>8219</v>
      </c>
      <c r="G97" s="8" t="s">
        <v>8224</v>
      </c>
      <c r="H97" s="8" t="s">
        <v>8246</v>
      </c>
      <c r="I97" s="8">
        <v>1330214841</v>
      </c>
      <c r="J97" s="8">
        <v>1327622841</v>
      </c>
      <c r="K97" s="8" t="b">
        <v>0</v>
      </c>
      <c r="L97" s="8">
        <v>21</v>
      </c>
      <c r="M97" s="8" t="b">
        <v>1</v>
      </c>
      <c r="N97" s="8" t="s">
        <v>8266</v>
      </c>
      <c r="O97" s="11">
        <f t="shared" si="4"/>
        <v>131</v>
      </c>
      <c r="P97" s="8">
        <f t="shared" si="5"/>
        <v>21.9</v>
      </c>
      <c r="Q97" s="8" t="s">
        <v>8310</v>
      </c>
      <c r="R97" s="8" t="s">
        <v>8312</v>
      </c>
      <c r="S97" s="17">
        <f t="shared" si="6"/>
        <v>40935.005104166667</v>
      </c>
      <c r="T97" s="17">
        <f t="shared" si="7"/>
        <v>40965.005104166667</v>
      </c>
    </row>
    <row r="98" spans="1:20" ht="42.75" x14ac:dyDescent="0.45">
      <c r="A98" s="5">
        <v>96</v>
      </c>
      <c r="B98" s="7" t="s">
        <v>98</v>
      </c>
      <c r="C98" s="7" t="s">
        <v>4207</v>
      </c>
      <c r="D98" s="8">
        <v>1500</v>
      </c>
      <c r="E98" s="8">
        <v>1720</v>
      </c>
      <c r="F98" s="8" t="s">
        <v>8219</v>
      </c>
      <c r="G98" s="8" t="s">
        <v>8224</v>
      </c>
      <c r="H98" s="8" t="s">
        <v>8246</v>
      </c>
      <c r="I98" s="8">
        <v>1280631600</v>
      </c>
      <c r="J98" s="8">
        <v>1274889241</v>
      </c>
      <c r="K98" s="8" t="b">
        <v>0</v>
      </c>
      <c r="L98" s="8">
        <v>34</v>
      </c>
      <c r="M98" s="8" t="b">
        <v>1</v>
      </c>
      <c r="N98" s="8" t="s">
        <v>8266</v>
      </c>
      <c r="O98" s="11">
        <f t="shared" si="4"/>
        <v>115</v>
      </c>
      <c r="P98" s="8">
        <f t="shared" si="5"/>
        <v>50.59</v>
      </c>
      <c r="Q98" s="8" t="s">
        <v>8310</v>
      </c>
      <c r="R98" s="8" t="s">
        <v>8312</v>
      </c>
      <c r="S98" s="17">
        <f t="shared" si="6"/>
        <v>40324.662511574075</v>
      </c>
      <c r="T98" s="17">
        <f t="shared" si="7"/>
        <v>40391.125</v>
      </c>
    </row>
    <row r="99" spans="1:20" ht="42.75" x14ac:dyDescent="0.45">
      <c r="A99" s="5">
        <v>97</v>
      </c>
      <c r="B99" s="7" t="s">
        <v>99</v>
      </c>
      <c r="C99" s="7" t="s">
        <v>4208</v>
      </c>
      <c r="D99" s="8">
        <v>400</v>
      </c>
      <c r="E99" s="8">
        <v>425</v>
      </c>
      <c r="F99" s="8" t="s">
        <v>8219</v>
      </c>
      <c r="G99" s="8" t="s">
        <v>8224</v>
      </c>
      <c r="H99" s="8" t="s">
        <v>8246</v>
      </c>
      <c r="I99" s="8">
        <v>1310440482</v>
      </c>
      <c r="J99" s="8">
        <v>1307848482</v>
      </c>
      <c r="K99" s="8" t="b">
        <v>0</v>
      </c>
      <c r="L99" s="8">
        <v>8</v>
      </c>
      <c r="M99" s="8" t="b">
        <v>1</v>
      </c>
      <c r="N99" s="8" t="s">
        <v>8266</v>
      </c>
      <c r="O99" s="11">
        <f t="shared" si="4"/>
        <v>106</v>
      </c>
      <c r="P99" s="8">
        <f t="shared" si="5"/>
        <v>53.13</v>
      </c>
      <c r="Q99" s="8" t="s">
        <v>8310</v>
      </c>
      <c r="R99" s="8" t="s">
        <v>8312</v>
      </c>
      <c r="S99" s="17">
        <f t="shared" si="6"/>
        <v>40706.135208333333</v>
      </c>
      <c r="T99" s="17">
        <f t="shared" si="7"/>
        <v>40736.135208333333</v>
      </c>
    </row>
    <row r="100" spans="1:20" ht="42.75" x14ac:dyDescent="0.45">
      <c r="A100" s="5">
        <v>98</v>
      </c>
      <c r="B100" s="7" t="s">
        <v>100</v>
      </c>
      <c r="C100" s="7" t="s">
        <v>4209</v>
      </c>
      <c r="D100" s="8">
        <v>3200</v>
      </c>
      <c r="E100" s="8">
        <v>3400</v>
      </c>
      <c r="F100" s="8" t="s">
        <v>8219</v>
      </c>
      <c r="G100" s="8" t="s">
        <v>8224</v>
      </c>
      <c r="H100" s="8" t="s">
        <v>8246</v>
      </c>
      <c r="I100" s="8">
        <v>1354923000</v>
      </c>
      <c r="J100" s="8">
        <v>1351796674</v>
      </c>
      <c r="K100" s="8" t="b">
        <v>0</v>
      </c>
      <c r="L100" s="8">
        <v>60</v>
      </c>
      <c r="M100" s="8" t="b">
        <v>1</v>
      </c>
      <c r="N100" s="8" t="s">
        <v>8266</v>
      </c>
      <c r="O100" s="11">
        <f t="shared" si="4"/>
        <v>106</v>
      </c>
      <c r="P100" s="8">
        <f t="shared" si="5"/>
        <v>56.67</v>
      </c>
      <c r="Q100" s="8" t="s">
        <v>8310</v>
      </c>
      <c r="R100" s="8" t="s">
        <v>8312</v>
      </c>
      <c r="S100" s="17">
        <f t="shared" si="6"/>
        <v>41214.79483796296</v>
      </c>
      <c r="T100" s="17">
        <f t="shared" si="7"/>
        <v>41250.979166666664</v>
      </c>
    </row>
    <row r="101" spans="1:20" ht="28.5" x14ac:dyDescent="0.45">
      <c r="A101" s="5">
        <v>99</v>
      </c>
      <c r="B101" s="7" t="s">
        <v>101</v>
      </c>
      <c r="C101" s="7" t="s">
        <v>4210</v>
      </c>
      <c r="D101" s="8">
        <v>1500</v>
      </c>
      <c r="E101" s="8">
        <v>1590.29</v>
      </c>
      <c r="F101" s="8" t="s">
        <v>8219</v>
      </c>
      <c r="G101" s="8" t="s">
        <v>8224</v>
      </c>
      <c r="H101" s="8" t="s">
        <v>8246</v>
      </c>
      <c r="I101" s="8">
        <v>1390426799</v>
      </c>
      <c r="J101" s="8">
        <v>1387834799</v>
      </c>
      <c r="K101" s="8" t="b">
        <v>0</v>
      </c>
      <c r="L101" s="8">
        <v>39</v>
      </c>
      <c r="M101" s="8" t="b">
        <v>1</v>
      </c>
      <c r="N101" s="8" t="s">
        <v>8266</v>
      </c>
      <c r="O101" s="11">
        <f t="shared" si="4"/>
        <v>106</v>
      </c>
      <c r="P101" s="8">
        <f t="shared" si="5"/>
        <v>40.78</v>
      </c>
      <c r="Q101" s="8" t="s">
        <v>8310</v>
      </c>
      <c r="R101" s="8" t="s">
        <v>8312</v>
      </c>
      <c r="S101" s="17">
        <f t="shared" si="6"/>
        <v>41631.902766203704</v>
      </c>
      <c r="T101" s="17">
        <f t="shared" si="7"/>
        <v>41661.902766203704</v>
      </c>
    </row>
    <row r="102" spans="1:20" ht="42.75" x14ac:dyDescent="0.45">
      <c r="A102" s="5">
        <v>100</v>
      </c>
      <c r="B102" s="7" t="s">
        <v>102</v>
      </c>
      <c r="C102" s="7" t="s">
        <v>4211</v>
      </c>
      <c r="D102" s="8">
        <v>5000</v>
      </c>
      <c r="E102" s="8">
        <v>5000</v>
      </c>
      <c r="F102" s="8" t="s">
        <v>8219</v>
      </c>
      <c r="G102" s="8" t="s">
        <v>8224</v>
      </c>
      <c r="H102" s="8" t="s">
        <v>8246</v>
      </c>
      <c r="I102" s="8">
        <v>1352055886</v>
      </c>
      <c r="J102" s="8">
        <v>1350324286</v>
      </c>
      <c r="K102" s="8" t="b">
        <v>0</v>
      </c>
      <c r="L102" s="8">
        <v>26</v>
      </c>
      <c r="M102" s="8" t="b">
        <v>1</v>
      </c>
      <c r="N102" s="8" t="s">
        <v>8266</v>
      </c>
      <c r="O102" s="11">
        <f t="shared" si="4"/>
        <v>100</v>
      </c>
      <c r="P102" s="8">
        <f t="shared" si="5"/>
        <v>192.31</v>
      </c>
      <c r="Q102" s="8" t="s">
        <v>8310</v>
      </c>
      <c r="R102" s="8" t="s">
        <v>8312</v>
      </c>
      <c r="S102" s="17">
        <f t="shared" si="6"/>
        <v>41197.753310185188</v>
      </c>
      <c r="T102" s="17">
        <f t="shared" si="7"/>
        <v>41217.794976851852</v>
      </c>
    </row>
    <row r="103" spans="1:20" ht="42.75" x14ac:dyDescent="0.45">
      <c r="A103" s="5">
        <v>101</v>
      </c>
      <c r="B103" s="7" t="s">
        <v>103</v>
      </c>
      <c r="C103" s="7" t="s">
        <v>4212</v>
      </c>
      <c r="D103" s="8">
        <v>3500</v>
      </c>
      <c r="E103" s="8">
        <v>3500</v>
      </c>
      <c r="F103" s="8" t="s">
        <v>8219</v>
      </c>
      <c r="G103" s="8" t="s">
        <v>8224</v>
      </c>
      <c r="H103" s="8" t="s">
        <v>8246</v>
      </c>
      <c r="I103" s="8">
        <v>1359052710</v>
      </c>
      <c r="J103" s="8">
        <v>1356979110</v>
      </c>
      <c r="K103" s="8" t="b">
        <v>0</v>
      </c>
      <c r="L103" s="8">
        <v>35</v>
      </c>
      <c r="M103" s="8" t="b">
        <v>1</v>
      </c>
      <c r="N103" s="8" t="s">
        <v>8266</v>
      </c>
      <c r="O103" s="11">
        <f t="shared" si="4"/>
        <v>100</v>
      </c>
      <c r="P103" s="8">
        <f t="shared" si="5"/>
        <v>100</v>
      </c>
      <c r="Q103" s="8" t="s">
        <v>8310</v>
      </c>
      <c r="R103" s="8" t="s">
        <v>8312</v>
      </c>
      <c r="S103" s="17">
        <f t="shared" si="6"/>
        <v>41274.776736111111</v>
      </c>
      <c r="T103" s="17">
        <f t="shared" si="7"/>
        <v>41298.776736111111</v>
      </c>
    </row>
    <row r="104" spans="1:20" ht="42.75" x14ac:dyDescent="0.45">
      <c r="A104" s="5">
        <v>102</v>
      </c>
      <c r="B104" s="7" t="s">
        <v>104</v>
      </c>
      <c r="C104" s="7" t="s">
        <v>4213</v>
      </c>
      <c r="D104" s="8">
        <v>6000</v>
      </c>
      <c r="E104" s="8">
        <v>7665</v>
      </c>
      <c r="F104" s="8" t="s">
        <v>8219</v>
      </c>
      <c r="G104" s="8" t="s">
        <v>8224</v>
      </c>
      <c r="H104" s="8" t="s">
        <v>8246</v>
      </c>
      <c r="I104" s="8">
        <v>1293073733</v>
      </c>
      <c r="J104" s="8">
        <v>1290481733</v>
      </c>
      <c r="K104" s="8" t="b">
        <v>0</v>
      </c>
      <c r="L104" s="8">
        <v>65</v>
      </c>
      <c r="M104" s="8" t="b">
        <v>1</v>
      </c>
      <c r="N104" s="8" t="s">
        <v>8266</v>
      </c>
      <c r="O104" s="11">
        <f t="shared" si="4"/>
        <v>128</v>
      </c>
      <c r="P104" s="8">
        <f t="shared" si="5"/>
        <v>117.92</v>
      </c>
      <c r="Q104" s="8" t="s">
        <v>8310</v>
      </c>
      <c r="R104" s="8" t="s">
        <v>8312</v>
      </c>
      <c r="S104" s="17">
        <f t="shared" si="6"/>
        <v>40505.131168981483</v>
      </c>
      <c r="T104" s="17">
        <f t="shared" si="7"/>
        <v>40535.131168981483</v>
      </c>
    </row>
    <row r="105" spans="1:20" ht="42.75" x14ac:dyDescent="0.45">
      <c r="A105" s="5">
        <v>103</v>
      </c>
      <c r="B105" s="7" t="s">
        <v>105</v>
      </c>
      <c r="C105" s="7" t="s">
        <v>4214</v>
      </c>
      <c r="D105" s="8">
        <v>1300</v>
      </c>
      <c r="E105" s="8">
        <v>1367</v>
      </c>
      <c r="F105" s="8" t="s">
        <v>8219</v>
      </c>
      <c r="G105" s="8" t="s">
        <v>8225</v>
      </c>
      <c r="H105" s="8" t="s">
        <v>8247</v>
      </c>
      <c r="I105" s="8">
        <v>1394220030</v>
      </c>
      <c r="J105" s="8">
        <v>1392232830</v>
      </c>
      <c r="K105" s="8" t="b">
        <v>0</v>
      </c>
      <c r="L105" s="8">
        <v>49</v>
      </c>
      <c r="M105" s="8" t="b">
        <v>1</v>
      </c>
      <c r="N105" s="8" t="s">
        <v>8266</v>
      </c>
      <c r="O105" s="11">
        <f t="shared" si="4"/>
        <v>105</v>
      </c>
      <c r="P105" s="8">
        <f t="shared" si="5"/>
        <v>27.9</v>
      </c>
      <c r="Q105" s="8" t="s">
        <v>8310</v>
      </c>
      <c r="R105" s="8" t="s">
        <v>8312</v>
      </c>
      <c r="S105" s="17">
        <f t="shared" si="6"/>
        <v>41682.805902777778</v>
      </c>
      <c r="T105" s="17">
        <f t="shared" si="7"/>
        <v>41705.805902777778</v>
      </c>
    </row>
    <row r="106" spans="1:20" ht="28.5" x14ac:dyDescent="0.45">
      <c r="A106" s="5">
        <v>104</v>
      </c>
      <c r="B106" s="7" t="s">
        <v>106</v>
      </c>
      <c r="C106" s="7" t="s">
        <v>4215</v>
      </c>
      <c r="D106" s="8">
        <v>500</v>
      </c>
      <c r="E106" s="8">
        <v>600</v>
      </c>
      <c r="F106" s="8" t="s">
        <v>8219</v>
      </c>
      <c r="G106" s="8" t="s">
        <v>8224</v>
      </c>
      <c r="H106" s="8" t="s">
        <v>8246</v>
      </c>
      <c r="I106" s="8">
        <v>1301792400</v>
      </c>
      <c r="J106" s="8">
        <v>1299775266</v>
      </c>
      <c r="K106" s="8" t="b">
        <v>0</v>
      </c>
      <c r="L106" s="8">
        <v>10</v>
      </c>
      <c r="M106" s="8" t="b">
        <v>1</v>
      </c>
      <c r="N106" s="8" t="s">
        <v>8266</v>
      </c>
      <c r="O106" s="11">
        <f t="shared" si="4"/>
        <v>120</v>
      </c>
      <c r="P106" s="8">
        <f t="shared" si="5"/>
        <v>60</v>
      </c>
      <c r="Q106" s="8" t="s">
        <v>8310</v>
      </c>
      <c r="R106" s="8" t="s">
        <v>8312</v>
      </c>
      <c r="S106" s="17">
        <f t="shared" si="6"/>
        <v>40612.695208333331</v>
      </c>
      <c r="T106" s="17">
        <f t="shared" si="7"/>
        <v>40636.041666666664</v>
      </c>
    </row>
    <row r="107" spans="1:20" ht="42.75" x14ac:dyDescent="0.45">
      <c r="A107" s="5">
        <v>105</v>
      </c>
      <c r="B107" s="7" t="s">
        <v>107</v>
      </c>
      <c r="C107" s="7" t="s">
        <v>4216</v>
      </c>
      <c r="D107" s="8">
        <v>2200</v>
      </c>
      <c r="E107" s="8">
        <v>2363</v>
      </c>
      <c r="F107" s="8" t="s">
        <v>8219</v>
      </c>
      <c r="G107" s="8" t="s">
        <v>8224</v>
      </c>
      <c r="H107" s="8" t="s">
        <v>8246</v>
      </c>
      <c r="I107" s="8">
        <v>1463184000</v>
      </c>
      <c r="J107" s="8">
        <v>1461605020</v>
      </c>
      <c r="K107" s="8" t="b">
        <v>0</v>
      </c>
      <c r="L107" s="8">
        <v>60</v>
      </c>
      <c r="M107" s="8" t="b">
        <v>1</v>
      </c>
      <c r="N107" s="8" t="s">
        <v>8266</v>
      </c>
      <c r="O107" s="11">
        <f t="shared" si="4"/>
        <v>107</v>
      </c>
      <c r="P107" s="8">
        <f t="shared" si="5"/>
        <v>39.380000000000003</v>
      </c>
      <c r="Q107" s="8" t="s">
        <v>8310</v>
      </c>
      <c r="R107" s="8" t="s">
        <v>8312</v>
      </c>
      <c r="S107" s="17">
        <f t="shared" si="6"/>
        <v>42485.724768518514</v>
      </c>
      <c r="T107" s="17">
        <f t="shared" si="7"/>
        <v>42504</v>
      </c>
    </row>
    <row r="108" spans="1:20" x14ac:dyDescent="0.45">
      <c r="A108" s="5">
        <v>106</v>
      </c>
      <c r="B108" s="7" t="s">
        <v>108</v>
      </c>
      <c r="C108" s="7" t="s">
        <v>4217</v>
      </c>
      <c r="D108" s="8">
        <v>5000</v>
      </c>
      <c r="E108" s="8">
        <v>5025</v>
      </c>
      <c r="F108" s="8" t="s">
        <v>8219</v>
      </c>
      <c r="G108" s="8" t="s">
        <v>8224</v>
      </c>
      <c r="H108" s="8" t="s">
        <v>8246</v>
      </c>
      <c r="I108" s="8">
        <v>1333391901</v>
      </c>
      <c r="J108" s="8">
        <v>1332182301</v>
      </c>
      <c r="K108" s="8" t="b">
        <v>0</v>
      </c>
      <c r="L108" s="8">
        <v>27</v>
      </c>
      <c r="M108" s="8" t="b">
        <v>1</v>
      </c>
      <c r="N108" s="8" t="s">
        <v>8266</v>
      </c>
      <c r="O108" s="11">
        <f t="shared" si="4"/>
        <v>101</v>
      </c>
      <c r="P108" s="8">
        <f t="shared" si="5"/>
        <v>186.11</v>
      </c>
      <c r="Q108" s="8" t="s">
        <v>8310</v>
      </c>
      <c r="R108" s="8" t="s">
        <v>8312</v>
      </c>
      <c r="S108" s="17">
        <f t="shared" si="6"/>
        <v>40987.776631944449</v>
      </c>
      <c r="T108" s="17">
        <f t="shared" si="7"/>
        <v>41001.776631944449</v>
      </c>
    </row>
    <row r="109" spans="1:20" ht="42.75" x14ac:dyDescent="0.45">
      <c r="A109" s="5">
        <v>107</v>
      </c>
      <c r="B109" s="7" t="s">
        <v>109</v>
      </c>
      <c r="C109" s="7" t="s">
        <v>4218</v>
      </c>
      <c r="D109" s="8">
        <v>7500</v>
      </c>
      <c r="E109" s="8">
        <v>7685</v>
      </c>
      <c r="F109" s="8" t="s">
        <v>8219</v>
      </c>
      <c r="G109" s="8" t="s">
        <v>8224</v>
      </c>
      <c r="H109" s="8" t="s">
        <v>8246</v>
      </c>
      <c r="I109" s="8">
        <v>1303688087</v>
      </c>
      <c r="J109" s="8">
        <v>1301787287</v>
      </c>
      <c r="K109" s="8" t="b">
        <v>0</v>
      </c>
      <c r="L109" s="8">
        <v>69</v>
      </c>
      <c r="M109" s="8" t="b">
        <v>1</v>
      </c>
      <c r="N109" s="8" t="s">
        <v>8266</v>
      </c>
      <c r="O109" s="11">
        <f t="shared" si="4"/>
        <v>102</v>
      </c>
      <c r="P109" s="8">
        <f t="shared" si="5"/>
        <v>111.38</v>
      </c>
      <c r="Q109" s="8" t="s">
        <v>8310</v>
      </c>
      <c r="R109" s="8" t="s">
        <v>8312</v>
      </c>
      <c r="S109" s="17">
        <f t="shared" si="6"/>
        <v>40635.982488425929</v>
      </c>
      <c r="T109" s="17">
        <f t="shared" si="7"/>
        <v>40657.982488425929</v>
      </c>
    </row>
    <row r="110" spans="1:20" ht="42.75" x14ac:dyDescent="0.45">
      <c r="A110" s="5">
        <v>108</v>
      </c>
      <c r="B110" s="7" t="s">
        <v>110</v>
      </c>
      <c r="C110" s="7" t="s">
        <v>4219</v>
      </c>
      <c r="D110" s="8">
        <v>1500</v>
      </c>
      <c r="E110" s="8">
        <v>3700</v>
      </c>
      <c r="F110" s="8" t="s">
        <v>8219</v>
      </c>
      <c r="G110" s="8" t="s">
        <v>8224</v>
      </c>
      <c r="H110" s="8" t="s">
        <v>8246</v>
      </c>
      <c r="I110" s="8">
        <v>1370011370</v>
      </c>
      <c r="J110" s="8">
        <v>1364827370</v>
      </c>
      <c r="K110" s="8" t="b">
        <v>0</v>
      </c>
      <c r="L110" s="8">
        <v>47</v>
      </c>
      <c r="M110" s="8" t="b">
        <v>1</v>
      </c>
      <c r="N110" s="8" t="s">
        <v>8266</v>
      </c>
      <c r="O110" s="11">
        <f t="shared" si="4"/>
        <v>247</v>
      </c>
      <c r="P110" s="8">
        <f t="shared" si="5"/>
        <v>78.72</v>
      </c>
      <c r="Q110" s="8" t="s">
        <v>8310</v>
      </c>
      <c r="R110" s="8" t="s">
        <v>8312</v>
      </c>
      <c r="S110" s="17">
        <f t="shared" si="6"/>
        <v>41365.613078703704</v>
      </c>
      <c r="T110" s="17">
        <f t="shared" si="7"/>
        <v>41425.613078703704</v>
      </c>
    </row>
    <row r="111" spans="1:20" ht="42.75" x14ac:dyDescent="0.45">
      <c r="A111" s="5">
        <v>109</v>
      </c>
      <c r="B111" s="7" t="s">
        <v>111</v>
      </c>
      <c r="C111" s="7" t="s">
        <v>4220</v>
      </c>
      <c r="D111" s="8">
        <v>1000</v>
      </c>
      <c r="E111" s="8">
        <v>2195</v>
      </c>
      <c r="F111" s="8" t="s">
        <v>8219</v>
      </c>
      <c r="G111" s="8" t="s">
        <v>8224</v>
      </c>
      <c r="H111" s="8" t="s">
        <v>8246</v>
      </c>
      <c r="I111" s="8">
        <v>1298680630</v>
      </c>
      <c r="J111" s="8">
        <v>1296088630</v>
      </c>
      <c r="K111" s="8" t="b">
        <v>0</v>
      </c>
      <c r="L111" s="8">
        <v>47</v>
      </c>
      <c r="M111" s="8" t="b">
        <v>1</v>
      </c>
      <c r="N111" s="8" t="s">
        <v>8266</v>
      </c>
      <c r="O111" s="11">
        <f t="shared" si="4"/>
        <v>220</v>
      </c>
      <c r="P111" s="8">
        <f t="shared" si="5"/>
        <v>46.7</v>
      </c>
      <c r="Q111" s="8" t="s">
        <v>8310</v>
      </c>
      <c r="R111" s="8" t="s">
        <v>8312</v>
      </c>
      <c r="S111" s="17">
        <f t="shared" si="6"/>
        <v>40570.025810185187</v>
      </c>
      <c r="T111" s="17">
        <f t="shared" si="7"/>
        <v>40600.025810185187</v>
      </c>
    </row>
    <row r="112" spans="1:20" ht="42.75" x14ac:dyDescent="0.45">
      <c r="A112" s="5">
        <v>110</v>
      </c>
      <c r="B112" s="7" t="s">
        <v>112</v>
      </c>
      <c r="C112" s="7" t="s">
        <v>4221</v>
      </c>
      <c r="D112" s="8">
        <v>1300</v>
      </c>
      <c r="E112" s="8">
        <v>1700</v>
      </c>
      <c r="F112" s="8" t="s">
        <v>8219</v>
      </c>
      <c r="G112" s="8" t="s">
        <v>8224</v>
      </c>
      <c r="H112" s="8" t="s">
        <v>8246</v>
      </c>
      <c r="I112" s="8">
        <v>1384408740</v>
      </c>
      <c r="J112" s="8">
        <v>1381445253</v>
      </c>
      <c r="K112" s="8" t="b">
        <v>0</v>
      </c>
      <c r="L112" s="8">
        <v>26</v>
      </c>
      <c r="M112" s="8" t="b">
        <v>1</v>
      </c>
      <c r="N112" s="8" t="s">
        <v>8266</v>
      </c>
      <c r="O112" s="11">
        <f t="shared" si="4"/>
        <v>131</v>
      </c>
      <c r="P112" s="8">
        <f t="shared" si="5"/>
        <v>65.38</v>
      </c>
      <c r="Q112" s="8" t="s">
        <v>8310</v>
      </c>
      <c r="R112" s="8" t="s">
        <v>8312</v>
      </c>
      <c r="S112" s="17">
        <f t="shared" si="6"/>
        <v>41557.949687500004</v>
      </c>
      <c r="T112" s="17">
        <f t="shared" si="7"/>
        <v>41592.249305555553</v>
      </c>
    </row>
    <row r="113" spans="1:20" ht="42.75" x14ac:dyDescent="0.45">
      <c r="A113" s="5">
        <v>111</v>
      </c>
      <c r="B113" s="7" t="s">
        <v>113</v>
      </c>
      <c r="C113" s="7" t="s">
        <v>4222</v>
      </c>
      <c r="D113" s="8">
        <v>3500</v>
      </c>
      <c r="E113" s="8">
        <v>5410</v>
      </c>
      <c r="F113" s="8" t="s">
        <v>8219</v>
      </c>
      <c r="G113" s="8" t="s">
        <v>8226</v>
      </c>
      <c r="H113" s="8" t="s">
        <v>8248</v>
      </c>
      <c r="I113" s="8">
        <v>1433059187</v>
      </c>
      <c r="J113" s="8">
        <v>1430467187</v>
      </c>
      <c r="K113" s="8" t="b">
        <v>0</v>
      </c>
      <c r="L113" s="8">
        <v>53</v>
      </c>
      <c r="M113" s="8" t="b">
        <v>1</v>
      </c>
      <c r="N113" s="8" t="s">
        <v>8266</v>
      </c>
      <c r="O113" s="11">
        <f t="shared" si="4"/>
        <v>155</v>
      </c>
      <c r="P113" s="8">
        <f t="shared" si="5"/>
        <v>102.08</v>
      </c>
      <c r="Q113" s="8" t="s">
        <v>8310</v>
      </c>
      <c r="R113" s="8" t="s">
        <v>8312</v>
      </c>
      <c r="S113" s="17">
        <f t="shared" si="6"/>
        <v>42125.333182870367</v>
      </c>
      <c r="T113" s="17">
        <f t="shared" si="7"/>
        <v>42155.333182870367</v>
      </c>
    </row>
    <row r="114" spans="1:20" ht="42.75" x14ac:dyDescent="0.45">
      <c r="A114" s="5">
        <v>112</v>
      </c>
      <c r="B114" s="7" t="s">
        <v>114</v>
      </c>
      <c r="C114" s="7" t="s">
        <v>4223</v>
      </c>
      <c r="D114" s="8">
        <v>5000</v>
      </c>
      <c r="E114" s="8">
        <v>5200</v>
      </c>
      <c r="F114" s="8" t="s">
        <v>8219</v>
      </c>
      <c r="G114" s="8" t="s">
        <v>8224</v>
      </c>
      <c r="H114" s="8" t="s">
        <v>8246</v>
      </c>
      <c r="I114" s="8">
        <v>1397354400</v>
      </c>
      <c r="J114" s="8">
        <v>1395277318</v>
      </c>
      <c r="K114" s="8" t="b">
        <v>0</v>
      </c>
      <c r="L114" s="8">
        <v>81</v>
      </c>
      <c r="M114" s="8" t="b">
        <v>1</v>
      </c>
      <c r="N114" s="8" t="s">
        <v>8266</v>
      </c>
      <c r="O114" s="11">
        <f t="shared" si="4"/>
        <v>104</v>
      </c>
      <c r="P114" s="8">
        <f t="shared" si="5"/>
        <v>64.2</v>
      </c>
      <c r="Q114" s="8" t="s">
        <v>8310</v>
      </c>
      <c r="R114" s="8" t="s">
        <v>8312</v>
      </c>
      <c r="S114" s="17">
        <f t="shared" si="6"/>
        <v>41718.043032407404</v>
      </c>
      <c r="T114" s="17">
        <f t="shared" si="7"/>
        <v>41742.083333333336</v>
      </c>
    </row>
    <row r="115" spans="1:20" ht="28.5" x14ac:dyDescent="0.45">
      <c r="A115" s="5">
        <v>113</v>
      </c>
      <c r="B115" s="7" t="s">
        <v>115</v>
      </c>
      <c r="C115" s="7" t="s">
        <v>4224</v>
      </c>
      <c r="D115" s="8">
        <v>5000</v>
      </c>
      <c r="E115" s="8">
        <v>7050</v>
      </c>
      <c r="F115" s="8" t="s">
        <v>8219</v>
      </c>
      <c r="G115" s="8" t="s">
        <v>8224</v>
      </c>
      <c r="H115" s="8" t="s">
        <v>8246</v>
      </c>
      <c r="I115" s="8">
        <v>1312642800</v>
      </c>
      <c r="J115" s="8">
        <v>1311963128</v>
      </c>
      <c r="K115" s="8" t="b">
        <v>0</v>
      </c>
      <c r="L115" s="8">
        <v>78</v>
      </c>
      <c r="M115" s="8" t="b">
        <v>1</v>
      </c>
      <c r="N115" s="8" t="s">
        <v>8266</v>
      </c>
      <c r="O115" s="11">
        <f t="shared" si="4"/>
        <v>141</v>
      </c>
      <c r="P115" s="8">
        <f t="shared" si="5"/>
        <v>90.38</v>
      </c>
      <c r="Q115" s="8" t="s">
        <v>8310</v>
      </c>
      <c r="R115" s="8" t="s">
        <v>8312</v>
      </c>
      <c r="S115" s="17">
        <f t="shared" si="6"/>
        <v>40753.758425925924</v>
      </c>
      <c r="T115" s="17">
        <f t="shared" si="7"/>
        <v>40761.625</v>
      </c>
    </row>
    <row r="116" spans="1:20" ht="42.75" x14ac:dyDescent="0.45">
      <c r="A116" s="5">
        <v>114</v>
      </c>
      <c r="B116" s="7" t="s">
        <v>116</v>
      </c>
      <c r="C116" s="7" t="s">
        <v>4225</v>
      </c>
      <c r="D116" s="8">
        <v>3000</v>
      </c>
      <c r="E116" s="8">
        <v>3100</v>
      </c>
      <c r="F116" s="8" t="s">
        <v>8219</v>
      </c>
      <c r="G116" s="8" t="s">
        <v>8224</v>
      </c>
      <c r="H116" s="8" t="s">
        <v>8246</v>
      </c>
      <c r="I116" s="8">
        <v>1326436488</v>
      </c>
      <c r="J116" s="8">
        <v>1321252488</v>
      </c>
      <c r="K116" s="8" t="b">
        <v>0</v>
      </c>
      <c r="L116" s="8">
        <v>35</v>
      </c>
      <c r="M116" s="8" t="b">
        <v>1</v>
      </c>
      <c r="N116" s="8" t="s">
        <v>8266</v>
      </c>
      <c r="O116" s="11">
        <f t="shared" si="4"/>
        <v>103</v>
      </c>
      <c r="P116" s="8">
        <f t="shared" si="5"/>
        <v>88.57</v>
      </c>
      <c r="Q116" s="8" t="s">
        <v>8310</v>
      </c>
      <c r="R116" s="8" t="s">
        <v>8312</v>
      </c>
      <c r="S116" s="17">
        <f t="shared" si="6"/>
        <v>40861.27416666667</v>
      </c>
      <c r="T116" s="17">
        <f t="shared" si="7"/>
        <v>40921.27416666667</v>
      </c>
    </row>
    <row r="117" spans="1:20" x14ac:dyDescent="0.45">
      <c r="A117" s="5">
        <v>115</v>
      </c>
      <c r="B117" s="7" t="s">
        <v>117</v>
      </c>
      <c r="C117" s="7" t="s">
        <v>4226</v>
      </c>
      <c r="D117" s="8">
        <v>450</v>
      </c>
      <c r="E117" s="8">
        <v>632</v>
      </c>
      <c r="F117" s="8" t="s">
        <v>8219</v>
      </c>
      <c r="G117" s="8" t="s">
        <v>8224</v>
      </c>
      <c r="H117" s="8" t="s">
        <v>8246</v>
      </c>
      <c r="I117" s="8">
        <v>1328377444</v>
      </c>
      <c r="J117" s="8">
        <v>1326217444</v>
      </c>
      <c r="K117" s="8" t="b">
        <v>0</v>
      </c>
      <c r="L117" s="8">
        <v>22</v>
      </c>
      <c r="M117" s="8" t="b">
        <v>1</v>
      </c>
      <c r="N117" s="8" t="s">
        <v>8266</v>
      </c>
      <c r="O117" s="11">
        <f t="shared" si="4"/>
        <v>140</v>
      </c>
      <c r="P117" s="8">
        <f t="shared" si="5"/>
        <v>28.73</v>
      </c>
      <c r="Q117" s="8" t="s">
        <v>8310</v>
      </c>
      <c r="R117" s="8" t="s">
        <v>8312</v>
      </c>
      <c r="S117" s="17">
        <f t="shared" si="6"/>
        <v>40918.738935185182</v>
      </c>
      <c r="T117" s="17">
        <f t="shared" si="7"/>
        <v>40943.738935185182</v>
      </c>
    </row>
    <row r="118" spans="1:20" ht="42.75" x14ac:dyDescent="0.45">
      <c r="A118" s="5">
        <v>116</v>
      </c>
      <c r="B118" s="7" t="s">
        <v>118</v>
      </c>
      <c r="C118" s="7" t="s">
        <v>4227</v>
      </c>
      <c r="D118" s="8">
        <v>3500</v>
      </c>
      <c r="E118" s="8">
        <v>3978</v>
      </c>
      <c r="F118" s="8" t="s">
        <v>8219</v>
      </c>
      <c r="G118" s="8" t="s">
        <v>8224</v>
      </c>
      <c r="H118" s="8" t="s">
        <v>8246</v>
      </c>
      <c r="I118" s="8">
        <v>1302260155</v>
      </c>
      <c r="J118" s="8">
        <v>1298289355</v>
      </c>
      <c r="K118" s="8" t="b">
        <v>0</v>
      </c>
      <c r="L118" s="8">
        <v>57</v>
      </c>
      <c r="M118" s="8" t="b">
        <v>1</v>
      </c>
      <c r="N118" s="8" t="s">
        <v>8266</v>
      </c>
      <c r="O118" s="11">
        <f t="shared" si="4"/>
        <v>114</v>
      </c>
      <c r="P118" s="8">
        <f t="shared" si="5"/>
        <v>69.790000000000006</v>
      </c>
      <c r="Q118" s="8" t="s">
        <v>8310</v>
      </c>
      <c r="R118" s="8" t="s">
        <v>8312</v>
      </c>
      <c r="S118" s="17">
        <f t="shared" si="6"/>
        <v>40595.497164351851</v>
      </c>
      <c r="T118" s="17">
        <f t="shared" si="7"/>
        <v>40641.455497685187</v>
      </c>
    </row>
    <row r="119" spans="1:20" ht="57" x14ac:dyDescent="0.45">
      <c r="A119" s="5">
        <v>117</v>
      </c>
      <c r="B119" s="7" t="s">
        <v>119</v>
      </c>
      <c r="C119" s="7" t="s">
        <v>4228</v>
      </c>
      <c r="D119" s="8">
        <v>4500</v>
      </c>
      <c r="E119" s="8">
        <v>4522.22</v>
      </c>
      <c r="F119" s="8" t="s">
        <v>8219</v>
      </c>
      <c r="G119" s="8" t="s">
        <v>8224</v>
      </c>
      <c r="H119" s="8" t="s">
        <v>8246</v>
      </c>
      <c r="I119" s="8">
        <v>1276110000</v>
      </c>
      <c r="J119" s="8">
        <v>1268337744</v>
      </c>
      <c r="K119" s="8" t="b">
        <v>0</v>
      </c>
      <c r="L119" s="8">
        <v>27</v>
      </c>
      <c r="M119" s="8" t="b">
        <v>1</v>
      </c>
      <c r="N119" s="8" t="s">
        <v>8266</v>
      </c>
      <c r="O119" s="11">
        <f t="shared" si="4"/>
        <v>100</v>
      </c>
      <c r="P119" s="8">
        <f t="shared" si="5"/>
        <v>167.49</v>
      </c>
      <c r="Q119" s="8" t="s">
        <v>8310</v>
      </c>
      <c r="R119" s="8" t="s">
        <v>8312</v>
      </c>
      <c r="S119" s="17">
        <f t="shared" si="6"/>
        <v>40248.834999999999</v>
      </c>
      <c r="T119" s="17">
        <f t="shared" si="7"/>
        <v>40338.791666666664</v>
      </c>
    </row>
    <row r="120" spans="1:20" ht="28.5" x14ac:dyDescent="0.45">
      <c r="A120" s="5">
        <v>118</v>
      </c>
      <c r="B120" s="7" t="s">
        <v>120</v>
      </c>
      <c r="C120" s="7" t="s">
        <v>4229</v>
      </c>
      <c r="D120" s="8">
        <v>5000</v>
      </c>
      <c r="E120" s="8">
        <v>5651.58</v>
      </c>
      <c r="F120" s="8" t="s">
        <v>8219</v>
      </c>
      <c r="G120" s="8" t="s">
        <v>8224</v>
      </c>
      <c r="H120" s="8" t="s">
        <v>8246</v>
      </c>
      <c r="I120" s="8">
        <v>1311902236</v>
      </c>
      <c r="J120" s="8">
        <v>1309310236</v>
      </c>
      <c r="K120" s="8" t="b">
        <v>0</v>
      </c>
      <c r="L120" s="8">
        <v>39</v>
      </c>
      <c r="M120" s="8" t="b">
        <v>1</v>
      </c>
      <c r="N120" s="8" t="s">
        <v>8266</v>
      </c>
      <c r="O120" s="11">
        <f t="shared" si="4"/>
        <v>113</v>
      </c>
      <c r="P120" s="8">
        <f t="shared" si="5"/>
        <v>144.91</v>
      </c>
      <c r="Q120" s="8" t="s">
        <v>8310</v>
      </c>
      <c r="R120" s="8" t="s">
        <v>8312</v>
      </c>
      <c r="S120" s="17">
        <f t="shared" si="6"/>
        <v>40723.053657407407</v>
      </c>
      <c r="T120" s="17">
        <f t="shared" si="7"/>
        <v>40753.053657407407</v>
      </c>
    </row>
    <row r="121" spans="1:20" ht="42.75" x14ac:dyDescent="0.45">
      <c r="A121" s="5">
        <v>119</v>
      </c>
      <c r="B121" s="7" t="s">
        <v>121</v>
      </c>
      <c r="C121" s="7" t="s">
        <v>4230</v>
      </c>
      <c r="D121" s="8">
        <v>3250</v>
      </c>
      <c r="E121" s="8">
        <v>3398.1</v>
      </c>
      <c r="F121" s="8" t="s">
        <v>8219</v>
      </c>
      <c r="G121" s="8" t="s">
        <v>8224</v>
      </c>
      <c r="H121" s="8" t="s">
        <v>8246</v>
      </c>
      <c r="I121" s="8">
        <v>1313276400</v>
      </c>
      <c r="J121" s="8">
        <v>1310693986</v>
      </c>
      <c r="K121" s="8" t="b">
        <v>0</v>
      </c>
      <c r="L121" s="8">
        <v>37</v>
      </c>
      <c r="M121" s="8" t="b">
        <v>1</v>
      </c>
      <c r="N121" s="8" t="s">
        <v>8266</v>
      </c>
      <c r="O121" s="11">
        <f t="shared" si="4"/>
        <v>105</v>
      </c>
      <c r="P121" s="8">
        <f t="shared" si="5"/>
        <v>91.84</v>
      </c>
      <c r="Q121" s="8" t="s">
        <v>8310</v>
      </c>
      <c r="R121" s="8" t="s">
        <v>8312</v>
      </c>
      <c r="S121" s="17">
        <f t="shared" si="6"/>
        <v>40739.069282407407</v>
      </c>
      <c r="T121" s="17">
        <f t="shared" si="7"/>
        <v>40768.958333333336</v>
      </c>
    </row>
    <row r="122" spans="1:20" ht="42.75" x14ac:dyDescent="0.45">
      <c r="A122" s="5">
        <v>120</v>
      </c>
      <c r="B122" s="7" t="s">
        <v>122</v>
      </c>
      <c r="C122" s="7" t="s">
        <v>4231</v>
      </c>
      <c r="D122" s="8">
        <v>70000</v>
      </c>
      <c r="E122" s="8">
        <v>10</v>
      </c>
      <c r="F122" s="8" t="s">
        <v>8220</v>
      </c>
      <c r="G122" s="8" t="s">
        <v>8231</v>
      </c>
      <c r="H122" s="8" t="s">
        <v>8252</v>
      </c>
      <c r="I122" s="8">
        <v>1475457107</v>
      </c>
      <c r="J122" s="8">
        <v>1472865107</v>
      </c>
      <c r="K122" s="8" t="b">
        <v>0</v>
      </c>
      <c r="L122" s="8">
        <v>1</v>
      </c>
      <c r="M122" s="8" t="b">
        <v>0</v>
      </c>
      <c r="N122" s="8" t="s">
        <v>8267</v>
      </c>
      <c r="O122" s="11">
        <f t="shared" si="4"/>
        <v>0</v>
      </c>
      <c r="P122" s="8">
        <f t="shared" si="5"/>
        <v>10</v>
      </c>
      <c r="Q122" s="8" t="s">
        <v>8310</v>
      </c>
      <c r="R122" s="8" t="s">
        <v>8313</v>
      </c>
      <c r="S122" s="17">
        <f t="shared" si="6"/>
        <v>42616.049849537041</v>
      </c>
      <c r="T122" s="17">
        <f t="shared" si="7"/>
        <v>42646.049849537041</v>
      </c>
    </row>
    <row r="123" spans="1:20" ht="42.75" x14ac:dyDescent="0.45">
      <c r="A123" s="5">
        <v>121</v>
      </c>
      <c r="B123" s="7" t="s">
        <v>123</v>
      </c>
      <c r="C123" s="7" t="s">
        <v>4232</v>
      </c>
      <c r="D123" s="8">
        <v>3000</v>
      </c>
      <c r="E123" s="8">
        <v>1</v>
      </c>
      <c r="F123" s="8" t="s">
        <v>8220</v>
      </c>
      <c r="G123" s="8" t="s">
        <v>8224</v>
      </c>
      <c r="H123" s="8" t="s">
        <v>8246</v>
      </c>
      <c r="I123" s="8">
        <v>1429352160</v>
      </c>
      <c r="J123" s="8">
        <v>1427993710</v>
      </c>
      <c r="K123" s="8" t="b">
        <v>0</v>
      </c>
      <c r="L123" s="8">
        <v>1</v>
      </c>
      <c r="M123" s="8" t="b">
        <v>0</v>
      </c>
      <c r="N123" s="8" t="s">
        <v>8267</v>
      </c>
      <c r="O123" s="11">
        <f t="shared" si="4"/>
        <v>0</v>
      </c>
      <c r="P123" s="8">
        <f t="shared" si="5"/>
        <v>1</v>
      </c>
      <c r="Q123" s="8" t="s">
        <v>8310</v>
      </c>
      <c r="R123" s="8" t="s">
        <v>8313</v>
      </c>
      <c r="S123" s="17">
        <f t="shared" si="6"/>
        <v>42096.704976851848</v>
      </c>
      <c r="T123" s="17">
        <f t="shared" si="7"/>
        <v>42112.427777777775</v>
      </c>
    </row>
    <row r="124" spans="1:20" ht="28.5" x14ac:dyDescent="0.45">
      <c r="A124" s="5">
        <v>122</v>
      </c>
      <c r="B124" s="7" t="s">
        <v>124</v>
      </c>
      <c r="C124" s="7" t="s">
        <v>4233</v>
      </c>
      <c r="D124" s="8">
        <v>100000000</v>
      </c>
      <c r="E124" s="8">
        <v>0</v>
      </c>
      <c r="F124" s="8" t="s">
        <v>8220</v>
      </c>
      <c r="G124" s="8" t="s">
        <v>8224</v>
      </c>
      <c r="H124" s="8" t="s">
        <v>8246</v>
      </c>
      <c r="I124" s="8">
        <v>1476094907</v>
      </c>
      <c r="J124" s="8">
        <v>1470910907</v>
      </c>
      <c r="K124" s="8" t="b">
        <v>0</v>
      </c>
      <c r="L124" s="8">
        <v>0</v>
      </c>
      <c r="M124" s="8" t="b">
        <v>0</v>
      </c>
      <c r="N124" s="8" t="s">
        <v>8267</v>
      </c>
      <c r="O124" s="11">
        <f t="shared" si="4"/>
        <v>0</v>
      </c>
      <c r="P124" s="8" t="e">
        <f>ROUND(E124/L124,2)</f>
        <v>#DIV/0!</v>
      </c>
      <c r="Q124" s="8" t="s">
        <v>8310</v>
      </c>
      <c r="R124" s="8" t="s">
        <v>8313</v>
      </c>
      <c r="S124" s="17">
        <f t="shared" si="6"/>
        <v>42593.431793981479</v>
      </c>
      <c r="T124" s="17">
        <f t="shared" si="7"/>
        <v>42653.431793981479</v>
      </c>
    </row>
    <row r="125" spans="1:20" ht="42.75" x14ac:dyDescent="0.45">
      <c r="A125" s="5">
        <v>123</v>
      </c>
      <c r="B125" s="7" t="s">
        <v>125</v>
      </c>
      <c r="C125" s="7" t="s">
        <v>4234</v>
      </c>
      <c r="D125" s="8">
        <v>55000</v>
      </c>
      <c r="E125" s="8">
        <v>151</v>
      </c>
      <c r="F125" s="8" t="s">
        <v>8220</v>
      </c>
      <c r="G125" s="8" t="s">
        <v>8224</v>
      </c>
      <c r="H125" s="8" t="s">
        <v>8246</v>
      </c>
      <c r="I125" s="8">
        <v>1414533600</v>
      </c>
      <c r="J125" s="8">
        <v>1411411564</v>
      </c>
      <c r="K125" s="8" t="b">
        <v>0</v>
      </c>
      <c r="L125" s="8">
        <v>6</v>
      </c>
      <c r="M125" s="8" t="b">
        <v>0</v>
      </c>
      <c r="N125" s="8" t="s">
        <v>8267</v>
      </c>
      <c r="O125" s="11">
        <f t="shared" si="4"/>
        <v>0</v>
      </c>
      <c r="P125" s="8">
        <f t="shared" si="5"/>
        <v>25.17</v>
      </c>
      <c r="Q125" s="8" t="s">
        <v>8310</v>
      </c>
      <c r="R125" s="8" t="s">
        <v>8313</v>
      </c>
      <c r="S125" s="17">
        <f t="shared" si="6"/>
        <v>41904.781990740739</v>
      </c>
      <c r="T125" s="17">
        <f t="shared" si="7"/>
        <v>41940.916666666664</v>
      </c>
    </row>
    <row r="126" spans="1:20" ht="42.75" x14ac:dyDescent="0.45">
      <c r="A126" s="5">
        <v>124</v>
      </c>
      <c r="B126" s="7" t="s">
        <v>126</v>
      </c>
      <c r="C126" s="7" t="s">
        <v>4235</v>
      </c>
      <c r="D126" s="8">
        <v>4000</v>
      </c>
      <c r="E126" s="8">
        <v>0</v>
      </c>
      <c r="F126" s="8" t="s">
        <v>8220</v>
      </c>
      <c r="G126" s="8" t="s">
        <v>8224</v>
      </c>
      <c r="H126" s="8" t="s">
        <v>8246</v>
      </c>
      <c r="I126" s="8">
        <v>1431728242</v>
      </c>
      <c r="J126" s="8">
        <v>1429568242</v>
      </c>
      <c r="K126" s="8" t="b">
        <v>0</v>
      </c>
      <c r="L126" s="8">
        <v>0</v>
      </c>
      <c r="M126" s="8" t="b">
        <v>0</v>
      </c>
      <c r="N126" s="8" t="s">
        <v>8267</v>
      </c>
      <c r="O126" s="11">
        <f t="shared" si="4"/>
        <v>0</v>
      </c>
      <c r="P126" s="8" t="e">
        <f t="shared" si="5"/>
        <v>#DIV/0!</v>
      </c>
      <c r="Q126" s="8" t="s">
        <v>8310</v>
      </c>
      <c r="R126" s="8" t="s">
        <v>8313</v>
      </c>
      <c r="S126" s="17">
        <f t="shared" si="6"/>
        <v>42114.928726851853</v>
      </c>
      <c r="T126" s="17">
        <f t="shared" si="7"/>
        <v>42139.928726851853</v>
      </c>
    </row>
    <row r="127" spans="1:20" ht="42.75" x14ac:dyDescent="0.45">
      <c r="A127" s="5">
        <v>125</v>
      </c>
      <c r="B127" s="7" t="s">
        <v>127</v>
      </c>
      <c r="C127" s="7" t="s">
        <v>4236</v>
      </c>
      <c r="D127" s="8">
        <v>500</v>
      </c>
      <c r="E127" s="8">
        <v>70</v>
      </c>
      <c r="F127" s="8" t="s">
        <v>8220</v>
      </c>
      <c r="G127" s="8" t="s">
        <v>8229</v>
      </c>
      <c r="H127" s="8" t="s">
        <v>8251</v>
      </c>
      <c r="I127" s="8">
        <v>1486165880</v>
      </c>
      <c r="J127" s="8">
        <v>1480981880</v>
      </c>
      <c r="K127" s="8" t="b">
        <v>0</v>
      </c>
      <c r="L127" s="8">
        <v>6</v>
      </c>
      <c r="M127" s="8" t="b">
        <v>0</v>
      </c>
      <c r="N127" s="8" t="s">
        <v>8267</v>
      </c>
      <c r="O127" s="11">
        <f t="shared" si="4"/>
        <v>14</v>
      </c>
      <c r="P127" s="8">
        <f t="shared" si="5"/>
        <v>11.67</v>
      </c>
      <c r="Q127" s="8" t="s">
        <v>8310</v>
      </c>
      <c r="R127" s="8" t="s">
        <v>8313</v>
      </c>
      <c r="S127" s="17">
        <f t="shared" si="6"/>
        <v>42709.993981481486</v>
      </c>
      <c r="T127" s="17">
        <f t="shared" si="7"/>
        <v>42769.993981481486</v>
      </c>
    </row>
    <row r="128" spans="1:20" ht="42.75" x14ac:dyDescent="0.45">
      <c r="A128" s="5">
        <v>126</v>
      </c>
      <c r="B128" s="7" t="s">
        <v>128</v>
      </c>
      <c r="C128" s="7" t="s">
        <v>4237</v>
      </c>
      <c r="D128" s="8">
        <v>25000</v>
      </c>
      <c r="E128" s="8">
        <v>1387</v>
      </c>
      <c r="F128" s="8" t="s">
        <v>8220</v>
      </c>
      <c r="G128" s="8" t="s">
        <v>8224</v>
      </c>
      <c r="H128" s="8" t="s">
        <v>8246</v>
      </c>
      <c r="I128" s="8">
        <v>1433988000</v>
      </c>
      <c r="J128" s="8">
        <v>1431353337</v>
      </c>
      <c r="K128" s="8" t="b">
        <v>0</v>
      </c>
      <c r="L128" s="8">
        <v>13</v>
      </c>
      <c r="M128" s="8" t="b">
        <v>0</v>
      </c>
      <c r="N128" s="8" t="s">
        <v>8267</v>
      </c>
      <c r="O128" s="11">
        <f t="shared" si="4"/>
        <v>6</v>
      </c>
      <c r="P128" s="8">
        <f t="shared" si="5"/>
        <v>106.69</v>
      </c>
      <c r="Q128" s="8" t="s">
        <v>8310</v>
      </c>
      <c r="R128" s="8" t="s">
        <v>8313</v>
      </c>
      <c r="S128" s="17">
        <f t="shared" si="6"/>
        <v>42135.589548611111</v>
      </c>
      <c r="T128" s="17">
        <f t="shared" si="7"/>
        <v>42166.083333333328</v>
      </c>
    </row>
    <row r="129" spans="1:20" ht="42.75" x14ac:dyDescent="0.45">
      <c r="A129" s="5">
        <v>127</v>
      </c>
      <c r="B129" s="7" t="s">
        <v>129</v>
      </c>
      <c r="C129" s="7" t="s">
        <v>4238</v>
      </c>
      <c r="D129" s="8">
        <v>8000</v>
      </c>
      <c r="E129" s="8">
        <v>190</v>
      </c>
      <c r="F129" s="8" t="s">
        <v>8220</v>
      </c>
      <c r="G129" s="8" t="s">
        <v>8224</v>
      </c>
      <c r="H129" s="8" t="s">
        <v>8246</v>
      </c>
      <c r="I129" s="8">
        <v>1428069541</v>
      </c>
      <c r="J129" s="8">
        <v>1425481141</v>
      </c>
      <c r="K129" s="8" t="b">
        <v>0</v>
      </c>
      <c r="L129" s="8">
        <v>4</v>
      </c>
      <c r="M129" s="8" t="b">
        <v>0</v>
      </c>
      <c r="N129" s="8" t="s">
        <v>8267</v>
      </c>
      <c r="O129" s="11">
        <f t="shared" si="4"/>
        <v>2</v>
      </c>
      <c r="P129" s="8">
        <f t="shared" si="5"/>
        <v>47.5</v>
      </c>
      <c r="Q129" s="8" t="s">
        <v>8310</v>
      </c>
      <c r="R129" s="8" t="s">
        <v>8313</v>
      </c>
      <c r="S129" s="17">
        <f t="shared" si="6"/>
        <v>42067.62431712963</v>
      </c>
      <c r="T129" s="17">
        <f t="shared" si="7"/>
        <v>42097.582650462966</v>
      </c>
    </row>
    <row r="130" spans="1:20" ht="28.5" x14ac:dyDescent="0.45">
      <c r="A130" s="5">
        <v>128</v>
      </c>
      <c r="B130" s="7" t="s">
        <v>130</v>
      </c>
      <c r="C130" s="7" t="s">
        <v>4239</v>
      </c>
      <c r="D130" s="8">
        <v>100000</v>
      </c>
      <c r="E130" s="8">
        <v>1867</v>
      </c>
      <c r="F130" s="8" t="s">
        <v>8220</v>
      </c>
      <c r="G130" s="8" t="s">
        <v>8224</v>
      </c>
      <c r="H130" s="8" t="s">
        <v>8246</v>
      </c>
      <c r="I130" s="8">
        <v>1476941293</v>
      </c>
      <c r="J130" s="8">
        <v>1473917293</v>
      </c>
      <c r="K130" s="8" t="b">
        <v>0</v>
      </c>
      <c r="L130" s="8">
        <v>6</v>
      </c>
      <c r="M130" s="8" t="b">
        <v>0</v>
      </c>
      <c r="N130" s="8" t="s">
        <v>8267</v>
      </c>
      <c r="O130" s="11">
        <f t="shared" si="4"/>
        <v>2</v>
      </c>
      <c r="P130" s="8">
        <f t="shared" si="5"/>
        <v>311.17</v>
      </c>
      <c r="Q130" s="8" t="s">
        <v>8310</v>
      </c>
      <c r="R130" s="8" t="s">
        <v>8313</v>
      </c>
      <c r="S130" s="17">
        <f t="shared" si="6"/>
        <v>42628.22792824074</v>
      </c>
      <c r="T130" s="17">
        <f t="shared" si="7"/>
        <v>42663.22792824074</v>
      </c>
    </row>
    <row r="131" spans="1:20" ht="42.75" x14ac:dyDescent="0.45">
      <c r="A131" s="5">
        <v>129</v>
      </c>
      <c r="B131" s="7" t="s">
        <v>131</v>
      </c>
      <c r="C131" s="7" t="s">
        <v>4240</v>
      </c>
      <c r="D131" s="8">
        <v>20000</v>
      </c>
      <c r="E131" s="8">
        <v>0</v>
      </c>
      <c r="F131" s="8" t="s">
        <v>8220</v>
      </c>
      <c r="G131" s="8" t="s">
        <v>8224</v>
      </c>
      <c r="H131" s="8" t="s">
        <v>8246</v>
      </c>
      <c r="I131" s="8">
        <v>1414708183</v>
      </c>
      <c r="J131" s="8">
        <v>1409524183</v>
      </c>
      <c r="K131" s="8" t="b">
        <v>0</v>
      </c>
      <c r="L131" s="8">
        <v>0</v>
      </c>
      <c r="M131" s="8" t="b">
        <v>0</v>
      </c>
      <c r="N131" s="8" t="s">
        <v>8267</v>
      </c>
      <c r="O131" s="11">
        <f t="shared" ref="O131:O194" si="8">ROUND((E131/D131)*100,0)</f>
        <v>0</v>
      </c>
      <c r="P131" s="8" t="e">
        <f t="shared" ref="P131:P194" si="9">ROUND(E131/L131,2)</f>
        <v>#DIV/0!</v>
      </c>
      <c r="Q131" s="8" t="s">
        <v>8310</v>
      </c>
      <c r="R131" s="8" t="s">
        <v>8313</v>
      </c>
      <c r="S131" s="17">
        <f t="shared" ref="S131:S194" si="10">(((J131/60)/60)/24)+DATE(1970,1,1)</f>
        <v>41882.937303240738</v>
      </c>
      <c r="T131" s="17">
        <f t="shared" ref="T131:T194" si="11">(((I131/60)/60)/24)+DATE(1970,1,1)</f>
        <v>41942.937303240738</v>
      </c>
    </row>
    <row r="132" spans="1:20" ht="42.75" x14ac:dyDescent="0.45">
      <c r="A132" s="5">
        <v>130</v>
      </c>
      <c r="B132" s="7" t="s">
        <v>132</v>
      </c>
      <c r="C132" s="7" t="s">
        <v>4241</v>
      </c>
      <c r="D132" s="8">
        <v>600</v>
      </c>
      <c r="E132" s="8">
        <v>0</v>
      </c>
      <c r="F132" s="8" t="s">
        <v>8220</v>
      </c>
      <c r="G132" s="8" t="s">
        <v>8225</v>
      </c>
      <c r="H132" s="8" t="s">
        <v>8247</v>
      </c>
      <c r="I132" s="8">
        <v>1402949760</v>
      </c>
      <c r="J132" s="8">
        <v>1400536692</v>
      </c>
      <c r="K132" s="8" t="b">
        <v>0</v>
      </c>
      <c r="L132" s="8">
        <v>0</v>
      </c>
      <c r="M132" s="8" t="b">
        <v>0</v>
      </c>
      <c r="N132" s="8" t="s">
        <v>8267</v>
      </c>
      <c r="O132" s="11">
        <f t="shared" si="8"/>
        <v>0</v>
      </c>
      <c r="P132" s="8" t="e">
        <f t="shared" si="9"/>
        <v>#DIV/0!</v>
      </c>
      <c r="Q132" s="8" t="s">
        <v>8310</v>
      </c>
      <c r="R132" s="8" t="s">
        <v>8313</v>
      </c>
      <c r="S132" s="17">
        <f t="shared" si="10"/>
        <v>41778.915416666663</v>
      </c>
      <c r="T132" s="17">
        <f t="shared" si="11"/>
        <v>41806.844444444447</v>
      </c>
    </row>
    <row r="133" spans="1:20" x14ac:dyDescent="0.45">
      <c r="A133" s="5">
        <v>131</v>
      </c>
      <c r="B133" s="7" t="s">
        <v>133</v>
      </c>
      <c r="C133" s="7" t="s">
        <v>4242</v>
      </c>
      <c r="D133" s="8">
        <v>1200</v>
      </c>
      <c r="E133" s="8">
        <v>0</v>
      </c>
      <c r="F133" s="8" t="s">
        <v>8220</v>
      </c>
      <c r="G133" s="8" t="s">
        <v>8224</v>
      </c>
      <c r="H133" s="8" t="s">
        <v>8246</v>
      </c>
      <c r="I133" s="8">
        <v>1467763200</v>
      </c>
      <c r="J133" s="8">
        <v>1466453161</v>
      </c>
      <c r="K133" s="8" t="b">
        <v>0</v>
      </c>
      <c r="L133" s="8">
        <v>0</v>
      </c>
      <c r="M133" s="8" t="b">
        <v>0</v>
      </c>
      <c r="N133" s="8" t="s">
        <v>8267</v>
      </c>
      <c r="O133" s="11">
        <f t="shared" si="8"/>
        <v>0</v>
      </c>
      <c r="P133" s="8" t="e">
        <f t="shared" si="9"/>
        <v>#DIV/0!</v>
      </c>
      <c r="Q133" s="8" t="s">
        <v>8310</v>
      </c>
      <c r="R133" s="8" t="s">
        <v>8313</v>
      </c>
      <c r="S133" s="17">
        <f t="shared" si="10"/>
        <v>42541.837511574078</v>
      </c>
      <c r="T133" s="17">
        <f t="shared" si="11"/>
        <v>42557</v>
      </c>
    </row>
    <row r="134" spans="1:20" ht="42.75" x14ac:dyDescent="0.45">
      <c r="A134" s="5">
        <v>132</v>
      </c>
      <c r="B134" s="7" t="s">
        <v>134</v>
      </c>
      <c r="C134" s="7" t="s">
        <v>4243</v>
      </c>
      <c r="D134" s="8">
        <v>80000</v>
      </c>
      <c r="E134" s="8">
        <v>7655</v>
      </c>
      <c r="F134" s="8" t="s">
        <v>8220</v>
      </c>
      <c r="G134" s="8" t="s">
        <v>8224</v>
      </c>
      <c r="H134" s="8" t="s">
        <v>8246</v>
      </c>
      <c r="I134" s="8">
        <v>1415392207</v>
      </c>
      <c r="J134" s="8">
        <v>1411500607</v>
      </c>
      <c r="K134" s="8" t="b">
        <v>0</v>
      </c>
      <c r="L134" s="8">
        <v>81</v>
      </c>
      <c r="M134" s="8" t="b">
        <v>0</v>
      </c>
      <c r="N134" s="8" t="s">
        <v>8267</v>
      </c>
      <c r="O134" s="11">
        <f t="shared" si="8"/>
        <v>10</v>
      </c>
      <c r="P134" s="8">
        <f t="shared" si="9"/>
        <v>94.51</v>
      </c>
      <c r="Q134" s="8" t="s">
        <v>8310</v>
      </c>
      <c r="R134" s="8" t="s">
        <v>8313</v>
      </c>
      <c r="S134" s="17">
        <f t="shared" si="10"/>
        <v>41905.812581018516</v>
      </c>
      <c r="T134" s="17">
        <f t="shared" si="11"/>
        <v>41950.854247685187</v>
      </c>
    </row>
    <row r="135" spans="1:20" ht="28.5" x14ac:dyDescent="0.45">
      <c r="A135" s="5">
        <v>133</v>
      </c>
      <c r="B135" s="7" t="s">
        <v>135</v>
      </c>
      <c r="C135" s="7" t="s">
        <v>4244</v>
      </c>
      <c r="D135" s="8">
        <v>71764</v>
      </c>
      <c r="E135" s="8">
        <v>0</v>
      </c>
      <c r="F135" s="8" t="s">
        <v>8220</v>
      </c>
      <c r="G135" s="8" t="s">
        <v>8224</v>
      </c>
      <c r="H135" s="8" t="s">
        <v>8246</v>
      </c>
      <c r="I135" s="8">
        <v>1464715860</v>
      </c>
      <c r="J135" s="8">
        <v>1462130584</v>
      </c>
      <c r="K135" s="8" t="b">
        <v>0</v>
      </c>
      <c r="L135" s="8">
        <v>0</v>
      </c>
      <c r="M135" s="8" t="b">
        <v>0</v>
      </c>
      <c r="N135" s="8" t="s">
        <v>8267</v>
      </c>
      <c r="O135" s="11">
        <f t="shared" si="8"/>
        <v>0</v>
      </c>
      <c r="P135" s="8" t="e">
        <f t="shared" si="9"/>
        <v>#DIV/0!</v>
      </c>
      <c r="Q135" s="8" t="s">
        <v>8310</v>
      </c>
      <c r="R135" s="8" t="s">
        <v>8313</v>
      </c>
      <c r="S135" s="17">
        <f t="shared" si="10"/>
        <v>42491.80768518518</v>
      </c>
      <c r="T135" s="17">
        <f t="shared" si="11"/>
        <v>42521.729861111111</v>
      </c>
    </row>
    <row r="136" spans="1:20" ht="28.5" x14ac:dyDescent="0.45">
      <c r="A136" s="5">
        <v>134</v>
      </c>
      <c r="B136" s="7" t="s">
        <v>136</v>
      </c>
      <c r="C136" s="7" t="s">
        <v>4245</v>
      </c>
      <c r="D136" s="8">
        <v>5000</v>
      </c>
      <c r="E136" s="8">
        <v>0</v>
      </c>
      <c r="F136" s="8" t="s">
        <v>8220</v>
      </c>
      <c r="G136" s="8" t="s">
        <v>8224</v>
      </c>
      <c r="H136" s="8" t="s">
        <v>8246</v>
      </c>
      <c r="I136" s="8">
        <v>1441386000</v>
      </c>
      <c r="J136" s="8">
        <v>1438811418</v>
      </c>
      <c r="K136" s="8" t="b">
        <v>0</v>
      </c>
      <c r="L136" s="8">
        <v>0</v>
      </c>
      <c r="M136" s="8" t="b">
        <v>0</v>
      </c>
      <c r="N136" s="8" t="s">
        <v>8267</v>
      </c>
      <c r="O136" s="11">
        <f t="shared" si="8"/>
        <v>0</v>
      </c>
      <c r="P136" s="8" t="e">
        <f t="shared" si="9"/>
        <v>#DIV/0!</v>
      </c>
      <c r="Q136" s="8" t="s">
        <v>8310</v>
      </c>
      <c r="R136" s="8" t="s">
        <v>8313</v>
      </c>
      <c r="S136" s="17">
        <f t="shared" si="10"/>
        <v>42221.909930555557</v>
      </c>
      <c r="T136" s="17">
        <f t="shared" si="11"/>
        <v>42251.708333333328</v>
      </c>
    </row>
    <row r="137" spans="1:20" ht="42.75" x14ac:dyDescent="0.45">
      <c r="A137" s="5">
        <v>135</v>
      </c>
      <c r="B137" s="7" t="s">
        <v>137</v>
      </c>
      <c r="C137" s="7" t="s">
        <v>4246</v>
      </c>
      <c r="D137" s="8">
        <v>3000</v>
      </c>
      <c r="E137" s="8">
        <v>403</v>
      </c>
      <c r="F137" s="8" t="s">
        <v>8220</v>
      </c>
      <c r="G137" s="8" t="s">
        <v>8224</v>
      </c>
      <c r="H137" s="8" t="s">
        <v>8246</v>
      </c>
      <c r="I137" s="8">
        <v>1404241200</v>
      </c>
      <c r="J137" s="8">
        <v>1401354597</v>
      </c>
      <c r="K137" s="8" t="b">
        <v>0</v>
      </c>
      <c r="L137" s="8">
        <v>5</v>
      </c>
      <c r="M137" s="8" t="b">
        <v>0</v>
      </c>
      <c r="N137" s="8" t="s">
        <v>8267</v>
      </c>
      <c r="O137" s="11">
        <f t="shared" si="8"/>
        <v>13</v>
      </c>
      <c r="P137" s="8">
        <f t="shared" si="9"/>
        <v>80.599999999999994</v>
      </c>
      <c r="Q137" s="8" t="s">
        <v>8310</v>
      </c>
      <c r="R137" s="8" t="s">
        <v>8313</v>
      </c>
      <c r="S137" s="17">
        <f t="shared" si="10"/>
        <v>41788.381909722222</v>
      </c>
      <c r="T137" s="17">
        <f t="shared" si="11"/>
        <v>41821.791666666664</v>
      </c>
    </row>
    <row r="138" spans="1:20" ht="42.75" x14ac:dyDescent="0.45">
      <c r="A138" s="5">
        <v>136</v>
      </c>
      <c r="B138" s="7" t="s">
        <v>138</v>
      </c>
      <c r="C138" s="7" t="s">
        <v>4232</v>
      </c>
      <c r="D138" s="8">
        <v>3000</v>
      </c>
      <c r="E138" s="8">
        <v>0</v>
      </c>
      <c r="F138" s="8" t="s">
        <v>8220</v>
      </c>
      <c r="G138" s="8" t="s">
        <v>8224</v>
      </c>
      <c r="H138" s="8" t="s">
        <v>8246</v>
      </c>
      <c r="I138" s="8">
        <v>1431771360</v>
      </c>
      <c r="J138" s="8">
        <v>1427968234</v>
      </c>
      <c r="K138" s="8" t="b">
        <v>0</v>
      </c>
      <c r="L138" s="8">
        <v>0</v>
      </c>
      <c r="M138" s="8" t="b">
        <v>0</v>
      </c>
      <c r="N138" s="8" t="s">
        <v>8267</v>
      </c>
      <c r="O138" s="11">
        <f t="shared" si="8"/>
        <v>0</v>
      </c>
      <c r="P138" s="8" t="e">
        <f t="shared" si="9"/>
        <v>#DIV/0!</v>
      </c>
      <c r="Q138" s="8" t="s">
        <v>8310</v>
      </c>
      <c r="R138" s="8" t="s">
        <v>8313</v>
      </c>
      <c r="S138" s="17">
        <f t="shared" si="10"/>
        <v>42096.410115740742</v>
      </c>
      <c r="T138" s="17">
        <f t="shared" si="11"/>
        <v>42140.427777777775</v>
      </c>
    </row>
    <row r="139" spans="1:20" ht="42.75" x14ac:dyDescent="0.45">
      <c r="A139" s="5">
        <v>137</v>
      </c>
      <c r="B139" s="7" t="s">
        <v>139</v>
      </c>
      <c r="C139" s="7" t="s">
        <v>4247</v>
      </c>
      <c r="D139" s="8">
        <v>55000</v>
      </c>
      <c r="E139" s="8">
        <v>0</v>
      </c>
      <c r="F139" s="8" t="s">
        <v>8220</v>
      </c>
      <c r="G139" s="8" t="s">
        <v>8232</v>
      </c>
      <c r="H139" s="8" t="s">
        <v>8253</v>
      </c>
      <c r="I139" s="8">
        <v>1444657593</v>
      </c>
      <c r="J139" s="8">
        <v>1440337593</v>
      </c>
      <c r="K139" s="8" t="b">
        <v>0</v>
      </c>
      <c r="L139" s="8">
        <v>0</v>
      </c>
      <c r="M139" s="8" t="b">
        <v>0</v>
      </c>
      <c r="N139" s="8" t="s">
        <v>8267</v>
      </c>
      <c r="O139" s="11">
        <f t="shared" si="8"/>
        <v>0</v>
      </c>
      <c r="P139" s="8" t="e">
        <f t="shared" si="9"/>
        <v>#DIV/0!</v>
      </c>
      <c r="Q139" s="8" t="s">
        <v>8310</v>
      </c>
      <c r="R139" s="8" t="s">
        <v>8313</v>
      </c>
      <c r="S139" s="17">
        <f t="shared" si="10"/>
        <v>42239.573993055557</v>
      </c>
      <c r="T139" s="17">
        <f t="shared" si="11"/>
        <v>42289.573993055557</v>
      </c>
    </row>
    <row r="140" spans="1:20" ht="42.75" x14ac:dyDescent="0.45">
      <c r="A140" s="5">
        <v>138</v>
      </c>
      <c r="B140" s="7" t="s">
        <v>140</v>
      </c>
      <c r="C140" s="7" t="s">
        <v>4248</v>
      </c>
      <c r="D140" s="8">
        <v>150000</v>
      </c>
      <c r="E140" s="8">
        <v>4712</v>
      </c>
      <c r="F140" s="8" t="s">
        <v>8220</v>
      </c>
      <c r="G140" s="8" t="s">
        <v>8224</v>
      </c>
      <c r="H140" s="8" t="s">
        <v>8246</v>
      </c>
      <c r="I140" s="8">
        <v>1438405140</v>
      </c>
      <c r="J140" s="8">
        <v>1435731041</v>
      </c>
      <c r="K140" s="8" t="b">
        <v>0</v>
      </c>
      <c r="L140" s="8">
        <v>58</v>
      </c>
      <c r="M140" s="8" t="b">
        <v>0</v>
      </c>
      <c r="N140" s="8" t="s">
        <v>8267</v>
      </c>
      <c r="O140" s="11">
        <f t="shared" si="8"/>
        <v>3</v>
      </c>
      <c r="P140" s="8">
        <f t="shared" si="9"/>
        <v>81.239999999999995</v>
      </c>
      <c r="Q140" s="8" t="s">
        <v>8310</v>
      </c>
      <c r="R140" s="8" t="s">
        <v>8313</v>
      </c>
      <c r="S140" s="17">
        <f t="shared" si="10"/>
        <v>42186.257418981477</v>
      </c>
      <c r="T140" s="17">
        <f t="shared" si="11"/>
        <v>42217.207638888889</v>
      </c>
    </row>
    <row r="141" spans="1:20" ht="42.75" x14ac:dyDescent="0.45">
      <c r="A141" s="5">
        <v>139</v>
      </c>
      <c r="B141" s="7" t="s">
        <v>141</v>
      </c>
      <c r="C141" s="7" t="s">
        <v>4249</v>
      </c>
      <c r="D141" s="8">
        <v>500</v>
      </c>
      <c r="E141" s="8">
        <v>500</v>
      </c>
      <c r="F141" s="8" t="s">
        <v>8220</v>
      </c>
      <c r="G141" s="8" t="s">
        <v>8224</v>
      </c>
      <c r="H141" s="8" t="s">
        <v>8246</v>
      </c>
      <c r="I141" s="8">
        <v>1436738772</v>
      </c>
      <c r="J141" s="8">
        <v>1435874772</v>
      </c>
      <c r="K141" s="8" t="b">
        <v>0</v>
      </c>
      <c r="L141" s="8">
        <v>1</v>
      </c>
      <c r="M141" s="8" t="b">
        <v>0</v>
      </c>
      <c r="N141" s="8" t="s">
        <v>8267</v>
      </c>
      <c r="O141" s="11">
        <f t="shared" si="8"/>
        <v>100</v>
      </c>
      <c r="P141" s="8">
        <f t="shared" si="9"/>
        <v>500</v>
      </c>
      <c r="Q141" s="8" t="s">
        <v>8310</v>
      </c>
      <c r="R141" s="8" t="s">
        <v>8313</v>
      </c>
      <c r="S141" s="17">
        <f t="shared" si="10"/>
        <v>42187.920972222222</v>
      </c>
      <c r="T141" s="17">
        <f t="shared" si="11"/>
        <v>42197.920972222222</v>
      </c>
    </row>
    <row r="142" spans="1:20" ht="42.75" x14ac:dyDescent="0.45">
      <c r="A142" s="5">
        <v>140</v>
      </c>
      <c r="B142" s="7" t="s">
        <v>142</v>
      </c>
      <c r="C142" s="7" t="s">
        <v>4250</v>
      </c>
      <c r="D142" s="8">
        <v>200000</v>
      </c>
      <c r="E142" s="8">
        <v>0</v>
      </c>
      <c r="F142" s="8" t="s">
        <v>8220</v>
      </c>
      <c r="G142" s="8" t="s">
        <v>8224</v>
      </c>
      <c r="H142" s="8" t="s">
        <v>8246</v>
      </c>
      <c r="I142" s="8">
        <v>1426823132</v>
      </c>
      <c r="J142" s="8">
        <v>1424234732</v>
      </c>
      <c r="K142" s="8" t="b">
        <v>0</v>
      </c>
      <c r="L142" s="8">
        <v>0</v>
      </c>
      <c r="M142" s="8" t="b">
        <v>0</v>
      </c>
      <c r="N142" s="8" t="s">
        <v>8267</v>
      </c>
      <c r="O142" s="11">
        <f t="shared" si="8"/>
        <v>0</v>
      </c>
      <c r="P142" s="8" t="e">
        <f t="shared" si="9"/>
        <v>#DIV/0!</v>
      </c>
      <c r="Q142" s="8" t="s">
        <v>8310</v>
      </c>
      <c r="R142" s="8" t="s">
        <v>8313</v>
      </c>
      <c r="S142" s="17">
        <f t="shared" si="10"/>
        <v>42053.198287037041</v>
      </c>
      <c r="T142" s="17">
        <f t="shared" si="11"/>
        <v>42083.15662037037</v>
      </c>
    </row>
    <row r="143" spans="1:20" ht="42.75" x14ac:dyDescent="0.45">
      <c r="A143" s="5">
        <v>141</v>
      </c>
      <c r="B143" s="7" t="s">
        <v>143</v>
      </c>
      <c r="C143" s="7" t="s">
        <v>4251</v>
      </c>
      <c r="D143" s="8">
        <v>12000</v>
      </c>
      <c r="E143" s="8">
        <v>1293</v>
      </c>
      <c r="F143" s="8" t="s">
        <v>8220</v>
      </c>
      <c r="G143" s="8" t="s">
        <v>8224</v>
      </c>
      <c r="H143" s="8" t="s">
        <v>8246</v>
      </c>
      <c r="I143" s="8">
        <v>1433043623</v>
      </c>
      <c r="J143" s="8">
        <v>1429155623</v>
      </c>
      <c r="K143" s="8" t="b">
        <v>0</v>
      </c>
      <c r="L143" s="8">
        <v>28</v>
      </c>
      <c r="M143" s="8" t="b">
        <v>0</v>
      </c>
      <c r="N143" s="8" t="s">
        <v>8267</v>
      </c>
      <c r="O143" s="11">
        <f t="shared" si="8"/>
        <v>11</v>
      </c>
      <c r="P143" s="8">
        <f t="shared" si="9"/>
        <v>46.18</v>
      </c>
      <c r="Q143" s="8" t="s">
        <v>8310</v>
      </c>
      <c r="R143" s="8" t="s">
        <v>8313</v>
      </c>
      <c r="S143" s="17">
        <f t="shared" si="10"/>
        <v>42110.153043981481</v>
      </c>
      <c r="T143" s="17">
        <f t="shared" si="11"/>
        <v>42155.153043981481</v>
      </c>
    </row>
    <row r="144" spans="1:20" ht="42.75" x14ac:dyDescent="0.45">
      <c r="A144" s="5">
        <v>142</v>
      </c>
      <c r="B144" s="7" t="s">
        <v>144</v>
      </c>
      <c r="C144" s="7" t="s">
        <v>4252</v>
      </c>
      <c r="D144" s="8">
        <v>3000</v>
      </c>
      <c r="E144" s="8">
        <v>10</v>
      </c>
      <c r="F144" s="8" t="s">
        <v>8220</v>
      </c>
      <c r="G144" s="8" t="s">
        <v>8224</v>
      </c>
      <c r="H144" s="8" t="s">
        <v>8246</v>
      </c>
      <c r="I144" s="8">
        <v>1416176778</v>
      </c>
      <c r="J144" s="8">
        <v>1414358778</v>
      </c>
      <c r="K144" s="8" t="b">
        <v>0</v>
      </c>
      <c r="L144" s="8">
        <v>1</v>
      </c>
      <c r="M144" s="8" t="b">
        <v>0</v>
      </c>
      <c r="N144" s="8" t="s">
        <v>8267</v>
      </c>
      <c r="O144" s="11">
        <f t="shared" si="8"/>
        <v>0</v>
      </c>
      <c r="P144" s="8">
        <f t="shared" si="9"/>
        <v>10</v>
      </c>
      <c r="Q144" s="8" t="s">
        <v>8310</v>
      </c>
      <c r="R144" s="8" t="s">
        <v>8313</v>
      </c>
      <c r="S144" s="17">
        <f t="shared" si="10"/>
        <v>41938.893263888887</v>
      </c>
      <c r="T144" s="17">
        <f t="shared" si="11"/>
        <v>41959.934930555552</v>
      </c>
    </row>
    <row r="145" spans="1:20" ht="42.75" x14ac:dyDescent="0.45">
      <c r="A145" s="5">
        <v>143</v>
      </c>
      <c r="B145" s="7" t="s">
        <v>145</v>
      </c>
      <c r="C145" s="7" t="s">
        <v>4253</v>
      </c>
      <c r="D145" s="8">
        <v>5500</v>
      </c>
      <c r="E145" s="8">
        <v>0</v>
      </c>
      <c r="F145" s="8" t="s">
        <v>8220</v>
      </c>
      <c r="G145" s="8" t="s">
        <v>8226</v>
      </c>
      <c r="H145" s="8" t="s">
        <v>8248</v>
      </c>
      <c r="I145" s="8">
        <v>1472882100</v>
      </c>
      <c r="J145" s="8">
        <v>1467941542</v>
      </c>
      <c r="K145" s="8" t="b">
        <v>0</v>
      </c>
      <c r="L145" s="8">
        <v>0</v>
      </c>
      <c r="M145" s="8" t="b">
        <v>0</v>
      </c>
      <c r="N145" s="8" t="s">
        <v>8267</v>
      </c>
      <c r="O145" s="11">
        <f t="shared" si="8"/>
        <v>0</v>
      </c>
      <c r="P145" s="8" t="e">
        <f t="shared" si="9"/>
        <v>#DIV/0!</v>
      </c>
      <c r="Q145" s="8" t="s">
        <v>8310</v>
      </c>
      <c r="R145" s="8" t="s">
        <v>8313</v>
      </c>
      <c r="S145" s="17">
        <f t="shared" si="10"/>
        <v>42559.064143518524</v>
      </c>
      <c r="T145" s="17">
        <f t="shared" si="11"/>
        <v>42616.246527777781</v>
      </c>
    </row>
    <row r="146" spans="1:20" ht="42.75" x14ac:dyDescent="0.45">
      <c r="A146" s="5">
        <v>144</v>
      </c>
      <c r="B146" s="7" t="s">
        <v>146</v>
      </c>
      <c r="C146" s="7" t="s">
        <v>4254</v>
      </c>
      <c r="D146" s="8">
        <v>7500</v>
      </c>
      <c r="E146" s="8">
        <v>2070</v>
      </c>
      <c r="F146" s="8" t="s">
        <v>8220</v>
      </c>
      <c r="G146" s="8" t="s">
        <v>8229</v>
      </c>
      <c r="H146" s="8" t="s">
        <v>8251</v>
      </c>
      <c r="I146" s="8">
        <v>1428945472</v>
      </c>
      <c r="J146" s="8">
        <v>1423765072</v>
      </c>
      <c r="K146" s="8" t="b">
        <v>0</v>
      </c>
      <c r="L146" s="8">
        <v>37</v>
      </c>
      <c r="M146" s="8" t="b">
        <v>0</v>
      </c>
      <c r="N146" s="8" t="s">
        <v>8267</v>
      </c>
      <c r="O146" s="11">
        <f t="shared" si="8"/>
        <v>28</v>
      </c>
      <c r="P146" s="8">
        <f t="shared" si="9"/>
        <v>55.95</v>
      </c>
      <c r="Q146" s="8" t="s">
        <v>8310</v>
      </c>
      <c r="R146" s="8" t="s">
        <v>8313</v>
      </c>
      <c r="S146" s="17">
        <f t="shared" si="10"/>
        <v>42047.762407407412</v>
      </c>
      <c r="T146" s="17">
        <f t="shared" si="11"/>
        <v>42107.72074074074</v>
      </c>
    </row>
    <row r="147" spans="1:20" ht="42.75" x14ac:dyDescent="0.45">
      <c r="A147" s="5">
        <v>145</v>
      </c>
      <c r="B147" s="7" t="s">
        <v>147</v>
      </c>
      <c r="C147" s="7" t="s">
        <v>4255</v>
      </c>
      <c r="D147" s="8">
        <v>4500</v>
      </c>
      <c r="E147" s="8">
        <v>338</v>
      </c>
      <c r="F147" s="8" t="s">
        <v>8220</v>
      </c>
      <c r="G147" s="8" t="s">
        <v>8224</v>
      </c>
      <c r="H147" s="8" t="s">
        <v>8246</v>
      </c>
      <c r="I147" s="8">
        <v>1439298052</v>
      </c>
      <c r="J147" s="8">
        <v>1436965252</v>
      </c>
      <c r="K147" s="8" t="b">
        <v>0</v>
      </c>
      <c r="L147" s="8">
        <v>9</v>
      </c>
      <c r="M147" s="8" t="b">
        <v>0</v>
      </c>
      <c r="N147" s="8" t="s">
        <v>8267</v>
      </c>
      <c r="O147" s="11">
        <f t="shared" si="8"/>
        <v>8</v>
      </c>
      <c r="P147" s="8">
        <f t="shared" si="9"/>
        <v>37.56</v>
      </c>
      <c r="Q147" s="8" t="s">
        <v>8310</v>
      </c>
      <c r="R147" s="8" t="s">
        <v>8313</v>
      </c>
      <c r="S147" s="17">
        <f t="shared" si="10"/>
        <v>42200.542268518519</v>
      </c>
      <c r="T147" s="17">
        <f t="shared" si="11"/>
        <v>42227.542268518519</v>
      </c>
    </row>
    <row r="148" spans="1:20" ht="42.75" x14ac:dyDescent="0.45">
      <c r="A148" s="5">
        <v>146</v>
      </c>
      <c r="B148" s="7" t="s">
        <v>148</v>
      </c>
      <c r="C148" s="7" t="s">
        <v>4256</v>
      </c>
      <c r="D148" s="8">
        <v>20000</v>
      </c>
      <c r="E148" s="8">
        <v>115</v>
      </c>
      <c r="F148" s="8" t="s">
        <v>8220</v>
      </c>
      <c r="G148" s="8" t="s">
        <v>8224</v>
      </c>
      <c r="H148" s="8" t="s">
        <v>8246</v>
      </c>
      <c r="I148" s="8">
        <v>1484698998</v>
      </c>
      <c r="J148" s="8">
        <v>1479514998</v>
      </c>
      <c r="K148" s="8" t="b">
        <v>0</v>
      </c>
      <c r="L148" s="8">
        <v>3</v>
      </c>
      <c r="M148" s="8" t="b">
        <v>0</v>
      </c>
      <c r="N148" s="8" t="s">
        <v>8267</v>
      </c>
      <c r="O148" s="11">
        <f t="shared" si="8"/>
        <v>1</v>
      </c>
      <c r="P148" s="8">
        <f t="shared" si="9"/>
        <v>38.33</v>
      </c>
      <c r="Q148" s="8" t="s">
        <v>8310</v>
      </c>
      <c r="R148" s="8" t="s">
        <v>8313</v>
      </c>
      <c r="S148" s="17">
        <f t="shared" si="10"/>
        <v>42693.016180555554</v>
      </c>
      <c r="T148" s="17">
        <f t="shared" si="11"/>
        <v>42753.016180555554</v>
      </c>
    </row>
    <row r="149" spans="1:20" ht="28.5" x14ac:dyDescent="0.45">
      <c r="A149" s="5">
        <v>147</v>
      </c>
      <c r="B149" s="7" t="s">
        <v>149</v>
      </c>
      <c r="C149" s="7" t="s">
        <v>4257</v>
      </c>
      <c r="D149" s="8">
        <v>7000</v>
      </c>
      <c r="E149" s="8">
        <v>0</v>
      </c>
      <c r="F149" s="8" t="s">
        <v>8220</v>
      </c>
      <c r="G149" s="8" t="s">
        <v>8225</v>
      </c>
      <c r="H149" s="8" t="s">
        <v>8247</v>
      </c>
      <c r="I149" s="8">
        <v>1420741080</v>
      </c>
      <c r="J149" s="8">
        <v>1417026340</v>
      </c>
      <c r="K149" s="8" t="b">
        <v>0</v>
      </c>
      <c r="L149" s="8">
        <v>0</v>
      </c>
      <c r="M149" s="8" t="b">
        <v>0</v>
      </c>
      <c r="N149" s="8" t="s">
        <v>8267</v>
      </c>
      <c r="O149" s="11">
        <f t="shared" si="8"/>
        <v>0</v>
      </c>
      <c r="P149" s="8" t="e">
        <f t="shared" si="9"/>
        <v>#DIV/0!</v>
      </c>
      <c r="Q149" s="8" t="s">
        <v>8310</v>
      </c>
      <c r="R149" s="8" t="s">
        <v>8313</v>
      </c>
      <c r="S149" s="17">
        <f t="shared" si="10"/>
        <v>41969.767824074079</v>
      </c>
      <c r="T149" s="17">
        <f t="shared" si="11"/>
        <v>42012.762499999997</v>
      </c>
    </row>
    <row r="150" spans="1:20" ht="42.75" x14ac:dyDescent="0.45">
      <c r="A150" s="5">
        <v>148</v>
      </c>
      <c r="B150" s="7" t="s">
        <v>150</v>
      </c>
      <c r="C150" s="7" t="s">
        <v>4258</v>
      </c>
      <c r="D150" s="8">
        <v>50000</v>
      </c>
      <c r="E150" s="8">
        <v>40</v>
      </c>
      <c r="F150" s="8" t="s">
        <v>8220</v>
      </c>
      <c r="G150" s="8" t="s">
        <v>8224</v>
      </c>
      <c r="H150" s="8" t="s">
        <v>8246</v>
      </c>
      <c r="I150" s="8">
        <v>1456555536</v>
      </c>
      <c r="J150" s="8">
        <v>1453963536</v>
      </c>
      <c r="K150" s="8" t="b">
        <v>0</v>
      </c>
      <c r="L150" s="8">
        <v>2</v>
      </c>
      <c r="M150" s="8" t="b">
        <v>0</v>
      </c>
      <c r="N150" s="8" t="s">
        <v>8267</v>
      </c>
      <c r="O150" s="11">
        <f t="shared" si="8"/>
        <v>0</v>
      </c>
      <c r="P150" s="8">
        <f t="shared" si="9"/>
        <v>20</v>
      </c>
      <c r="Q150" s="8" t="s">
        <v>8310</v>
      </c>
      <c r="R150" s="8" t="s">
        <v>8313</v>
      </c>
      <c r="S150" s="17">
        <f t="shared" si="10"/>
        <v>42397.281666666662</v>
      </c>
      <c r="T150" s="17">
        <f t="shared" si="11"/>
        <v>42427.281666666662</v>
      </c>
    </row>
    <row r="151" spans="1:20" ht="42.75" x14ac:dyDescent="0.45">
      <c r="A151" s="5">
        <v>149</v>
      </c>
      <c r="B151" s="7" t="s">
        <v>151</v>
      </c>
      <c r="C151" s="7" t="s">
        <v>4259</v>
      </c>
      <c r="D151" s="8">
        <v>10000</v>
      </c>
      <c r="E151" s="8">
        <v>92</v>
      </c>
      <c r="F151" s="8" t="s">
        <v>8220</v>
      </c>
      <c r="G151" s="8" t="s">
        <v>8224</v>
      </c>
      <c r="H151" s="8" t="s">
        <v>8246</v>
      </c>
      <c r="I151" s="8">
        <v>1419494400</v>
      </c>
      <c r="J151" s="8">
        <v>1416888470</v>
      </c>
      <c r="K151" s="8" t="b">
        <v>0</v>
      </c>
      <c r="L151" s="8">
        <v>6</v>
      </c>
      <c r="M151" s="8" t="b">
        <v>0</v>
      </c>
      <c r="N151" s="8" t="s">
        <v>8267</v>
      </c>
      <c r="O151" s="11">
        <f t="shared" si="8"/>
        <v>1</v>
      </c>
      <c r="P151" s="8">
        <f t="shared" si="9"/>
        <v>15.33</v>
      </c>
      <c r="Q151" s="8" t="s">
        <v>8310</v>
      </c>
      <c r="R151" s="8" t="s">
        <v>8313</v>
      </c>
      <c r="S151" s="17">
        <f t="shared" si="10"/>
        <v>41968.172106481477</v>
      </c>
      <c r="T151" s="17">
        <f t="shared" si="11"/>
        <v>41998.333333333328</v>
      </c>
    </row>
    <row r="152" spans="1:20" ht="42.75" x14ac:dyDescent="0.45">
      <c r="A152" s="5">
        <v>150</v>
      </c>
      <c r="B152" s="7" t="s">
        <v>152</v>
      </c>
      <c r="C152" s="7" t="s">
        <v>4260</v>
      </c>
      <c r="D152" s="8">
        <v>130000</v>
      </c>
      <c r="E152" s="8">
        <v>30112</v>
      </c>
      <c r="F152" s="8" t="s">
        <v>8220</v>
      </c>
      <c r="G152" s="8" t="s">
        <v>8224</v>
      </c>
      <c r="H152" s="8" t="s">
        <v>8246</v>
      </c>
      <c r="I152" s="8">
        <v>1432612382</v>
      </c>
      <c r="J152" s="8">
        <v>1427428382</v>
      </c>
      <c r="K152" s="8" t="b">
        <v>0</v>
      </c>
      <c r="L152" s="8">
        <v>67</v>
      </c>
      <c r="M152" s="8" t="b">
        <v>0</v>
      </c>
      <c r="N152" s="8" t="s">
        <v>8267</v>
      </c>
      <c r="O152" s="11">
        <f t="shared" si="8"/>
        <v>23</v>
      </c>
      <c r="P152" s="8">
        <f t="shared" si="9"/>
        <v>449.43</v>
      </c>
      <c r="Q152" s="8" t="s">
        <v>8310</v>
      </c>
      <c r="R152" s="8" t="s">
        <v>8313</v>
      </c>
      <c r="S152" s="17">
        <f t="shared" si="10"/>
        <v>42090.161828703705</v>
      </c>
      <c r="T152" s="17">
        <f t="shared" si="11"/>
        <v>42150.161828703705</v>
      </c>
    </row>
    <row r="153" spans="1:20" ht="42.75" x14ac:dyDescent="0.45">
      <c r="A153" s="5">
        <v>151</v>
      </c>
      <c r="B153" s="7" t="s">
        <v>153</v>
      </c>
      <c r="C153" s="7" t="s">
        <v>4261</v>
      </c>
      <c r="D153" s="8">
        <v>250000</v>
      </c>
      <c r="E153" s="8">
        <v>140</v>
      </c>
      <c r="F153" s="8" t="s">
        <v>8220</v>
      </c>
      <c r="G153" s="8" t="s">
        <v>8226</v>
      </c>
      <c r="H153" s="8" t="s">
        <v>8248</v>
      </c>
      <c r="I153" s="8">
        <v>1434633191</v>
      </c>
      <c r="J153" s="8">
        <v>1429449191</v>
      </c>
      <c r="K153" s="8" t="b">
        <v>0</v>
      </c>
      <c r="L153" s="8">
        <v>5</v>
      </c>
      <c r="M153" s="8" t="b">
        <v>0</v>
      </c>
      <c r="N153" s="8" t="s">
        <v>8267</v>
      </c>
      <c r="O153" s="11">
        <f t="shared" si="8"/>
        <v>0</v>
      </c>
      <c r="P153" s="8">
        <f t="shared" si="9"/>
        <v>28</v>
      </c>
      <c r="Q153" s="8" t="s">
        <v>8310</v>
      </c>
      <c r="R153" s="8" t="s">
        <v>8313</v>
      </c>
      <c r="S153" s="17">
        <f t="shared" si="10"/>
        <v>42113.550821759258</v>
      </c>
      <c r="T153" s="17">
        <f t="shared" si="11"/>
        <v>42173.550821759258</v>
      </c>
    </row>
    <row r="154" spans="1:20" ht="28.5" x14ac:dyDescent="0.45">
      <c r="A154" s="5">
        <v>152</v>
      </c>
      <c r="B154" s="7" t="s">
        <v>154</v>
      </c>
      <c r="C154" s="7" t="s">
        <v>4262</v>
      </c>
      <c r="D154" s="8">
        <v>380000</v>
      </c>
      <c r="E154" s="8">
        <v>30</v>
      </c>
      <c r="F154" s="8" t="s">
        <v>8220</v>
      </c>
      <c r="G154" s="8" t="s">
        <v>8224</v>
      </c>
      <c r="H154" s="8" t="s">
        <v>8246</v>
      </c>
      <c r="I154" s="8">
        <v>1411437100</v>
      </c>
      <c r="J154" s="8">
        <v>1408845100</v>
      </c>
      <c r="K154" s="8" t="b">
        <v>0</v>
      </c>
      <c r="L154" s="8">
        <v>2</v>
      </c>
      <c r="M154" s="8" t="b">
        <v>0</v>
      </c>
      <c r="N154" s="8" t="s">
        <v>8267</v>
      </c>
      <c r="O154" s="11">
        <f t="shared" si="8"/>
        <v>0</v>
      </c>
      <c r="P154" s="8">
        <f t="shared" si="9"/>
        <v>15</v>
      </c>
      <c r="Q154" s="8" t="s">
        <v>8310</v>
      </c>
      <c r="R154" s="8" t="s">
        <v>8313</v>
      </c>
      <c r="S154" s="17">
        <f t="shared" si="10"/>
        <v>41875.077546296299</v>
      </c>
      <c r="T154" s="17">
        <f t="shared" si="11"/>
        <v>41905.077546296299</v>
      </c>
    </row>
    <row r="155" spans="1:20" ht="42.75" x14ac:dyDescent="0.45">
      <c r="A155" s="5">
        <v>153</v>
      </c>
      <c r="B155" s="7" t="s">
        <v>155</v>
      </c>
      <c r="C155" s="7" t="s">
        <v>4263</v>
      </c>
      <c r="D155" s="8">
        <v>50000</v>
      </c>
      <c r="E155" s="8">
        <v>359</v>
      </c>
      <c r="F155" s="8" t="s">
        <v>8220</v>
      </c>
      <c r="G155" s="8" t="s">
        <v>8224</v>
      </c>
      <c r="H155" s="8" t="s">
        <v>8246</v>
      </c>
      <c r="I155" s="8">
        <v>1417532644</v>
      </c>
      <c r="J155" s="8">
        <v>1413900244</v>
      </c>
      <c r="K155" s="8" t="b">
        <v>0</v>
      </c>
      <c r="L155" s="8">
        <v>10</v>
      </c>
      <c r="M155" s="8" t="b">
        <v>0</v>
      </c>
      <c r="N155" s="8" t="s">
        <v>8267</v>
      </c>
      <c r="O155" s="11">
        <f t="shared" si="8"/>
        <v>1</v>
      </c>
      <c r="P155" s="8">
        <f t="shared" si="9"/>
        <v>35.9</v>
      </c>
      <c r="Q155" s="8" t="s">
        <v>8310</v>
      </c>
      <c r="R155" s="8" t="s">
        <v>8313</v>
      </c>
      <c r="S155" s="17">
        <f t="shared" si="10"/>
        <v>41933.586157407408</v>
      </c>
      <c r="T155" s="17">
        <f t="shared" si="11"/>
        <v>41975.627824074079</v>
      </c>
    </row>
    <row r="156" spans="1:20" ht="28.5" x14ac:dyDescent="0.45">
      <c r="A156" s="5">
        <v>154</v>
      </c>
      <c r="B156" s="7" t="s">
        <v>156</v>
      </c>
      <c r="C156" s="7" t="s">
        <v>4264</v>
      </c>
      <c r="D156" s="8">
        <v>1500</v>
      </c>
      <c r="E156" s="8">
        <v>40</v>
      </c>
      <c r="F156" s="8" t="s">
        <v>8220</v>
      </c>
      <c r="G156" s="8" t="s">
        <v>8224</v>
      </c>
      <c r="H156" s="8" t="s">
        <v>8246</v>
      </c>
      <c r="I156" s="8">
        <v>1433336895</v>
      </c>
      <c r="J156" s="8">
        <v>1429621695</v>
      </c>
      <c r="K156" s="8" t="b">
        <v>0</v>
      </c>
      <c r="L156" s="8">
        <v>3</v>
      </c>
      <c r="M156" s="8" t="b">
        <v>0</v>
      </c>
      <c r="N156" s="8" t="s">
        <v>8267</v>
      </c>
      <c r="O156" s="11">
        <f t="shared" si="8"/>
        <v>3</v>
      </c>
      <c r="P156" s="8">
        <f t="shared" si="9"/>
        <v>13.33</v>
      </c>
      <c r="Q156" s="8" t="s">
        <v>8310</v>
      </c>
      <c r="R156" s="8" t="s">
        <v>8313</v>
      </c>
      <c r="S156" s="17">
        <f t="shared" si="10"/>
        <v>42115.547395833331</v>
      </c>
      <c r="T156" s="17">
        <f t="shared" si="11"/>
        <v>42158.547395833331</v>
      </c>
    </row>
    <row r="157" spans="1:20" ht="57" x14ac:dyDescent="0.45">
      <c r="A157" s="5">
        <v>155</v>
      </c>
      <c r="B157" s="7" t="s">
        <v>157</v>
      </c>
      <c r="C157" s="7" t="s">
        <v>4265</v>
      </c>
      <c r="D157" s="8">
        <v>1350000</v>
      </c>
      <c r="E157" s="8">
        <v>81</v>
      </c>
      <c r="F157" s="8" t="s">
        <v>8220</v>
      </c>
      <c r="G157" s="8" t="s">
        <v>8224</v>
      </c>
      <c r="H157" s="8" t="s">
        <v>8246</v>
      </c>
      <c r="I157" s="8">
        <v>1437657935</v>
      </c>
      <c r="J157" s="8">
        <v>1434201935</v>
      </c>
      <c r="K157" s="8" t="b">
        <v>0</v>
      </c>
      <c r="L157" s="8">
        <v>4</v>
      </c>
      <c r="M157" s="8" t="b">
        <v>0</v>
      </c>
      <c r="N157" s="8" t="s">
        <v>8267</v>
      </c>
      <c r="O157" s="11">
        <f t="shared" si="8"/>
        <v>0</v>
      </c>
      <c r="P157" s="8">
        <f t="shared" si="9"/>
        <v>20.25</v>
      </c>
      <c r="Q157" s="8" t="s">
        <v>8310</v>
      </c>
      <c r="R157" s="8" t="s">
        <v>8313</v>
      </c>
      <c r="S157" s="17">
        <f t="shared" si="10"/>
        <v>42168.559432870374</v>
      </c>
      <c r="T157" s="17">
        <f t="shared" si="11"/>
        <v>42208.559432870374</v>
      </c>
    </row>
    <row r="158" spans="1:20" ht="42.75" x14ac:dyDescent="0.45">
      <c r="A158" s="5">
        <v>156</v>
      </c>
      <c r="B158" s="7" t="s">
        <v>158</v>
      </c>
      <c r="C158" s="7" t="s">
        <v>4266</v>
      </c>
      <c r="D158" s="8">
        <v>35000</v>
      </c>
      <c r="E158" s="8">
        <v>1785</v>
      </c>
      <c r="F158" s="8" t="s">
        <v>8220</v>
      </c>
      <c r="G158" s="8" t="s">
        <v>8229</v>
      </c>
      <c r="H158" s="8" t="s">
        <v>8251</v>
      </c>
      <c r="I158" s="8">
        <v>1407034796</v>
      </c>
      <c r="J158" s="8">
        <v>1401850796</v>
      </c>
      <c r="K158" s="8" t="b">
        <v>0</v>
      </c>
      <c r="L158" s="8">
        <v>15</v>
      </c>
      <c r="M158" s="8" t="b">
        <v>0</v>
      </c>
      <c r="N158" s="8" t="s">
        <v>8267</v>
      </c>
      <c r="O158" s="11">
        <f t="shared" si="8"/>
        <v>5</v>
      </c>
      <c r="P158" s="8">
        <f t="shared" si="9"/>
        <v>119</v>
      </c>
      <c r="Q158" s="8" t="s">
        <v>8310</v>
      </c>
      <c r="R158" s="8" t="s">
        <v>8313</v>
      </c>
      <c r="S158" s="17">
        <f t="shared" si="10"/>
        <v>41794.124953703707</v>
      </c>
      <c r="T158" s="17">
        <f t="shared" si="11"/>
        <v>41854.124953703707</v>
      </c>
    </row>
    <row r="159" spans="1:20" ht="42.75" x14ac:dyDescent="0.45">
      <c r="A159" s="5">
        <v>157</v>
      </c>
      <c r="B159" s="7" t="s">
        <v>159</v>
      </c>
      <c r="C159" s="7" t="s">
        <v>4267</v>
      </c>
      <c r="D159" s="8">
        <v>2995</v>
      </c>
      <c r="E159" s="8">
        <v>8</v>
      </c>
      <c r="F159" s="8" t="s">
        <v>8220</v>
      </c>
      <c r="G159" s="8" t="s">
        <v>8224</v>
      </c>
      <c r="H159" s="8" t="s">
        <v>8246</v>
      </c>
      <c r="I159" s="8">
        <v>1456523572</v>
      </c>
      <c r="J159" s="8">
        <v>1453931572</v>
      </c>
      <c r="K159" s="8" t="b">
        <v>0</v>
      </c>
      <c r="L159" s="8">
        <v>2</v>
      </c>
      <c r="M159" s="8" t="b">
        <v>0</v>
      </c>
      <c r="N159" s="8" t="s">
        <v>8267</v>
      </c>
      <c r="O159" s="11">
        <f t="shared" si="8"/>
        <v>0</v>
      </c>
      <c r="P159" s="8">
        <f t="shared" si="9"/>
        <v>4</v>
      </c>
      <c r="Q159" s="8" t="s">
        <v>8310</v>
      </c>
      <c r="R159" s="8" t="s">
        <v>8313</v>
      </c>
      <c r="S159" s="17">
        <f t="shared" si="10"/>
        <v>42396.911712962959</v>
      </c>
      <c r="T159" s="17">
        <f t="shared" si="11"/>
        <v>42426.911712962959</v>
      </c>
    </row>
    <row r="160" spans="1:20" ht="42.75" x14ac:dyDescent="0.45">
      <c r="A160" s="5">
        <v>158</v>
      </c>
      <c r="B160" s="7" t="s">
        <v>160</v>
      </c>
      <c r="C160" s="7" t="s">
        <v>4268</v>
      </c>
      <c r="D160" s="8">
        <v>5000</v>
      </c>
      <c r="E160" s="8">
        <v>0</v>
      </c>
      <c r="F160" s="8" t="s">
        <v>8220</v>
      </c>
      <c r="G160" s="8" t="s">
        <v>8224</v>
      </c>
      <c r="H160" s="8" t="s">
        <v>8246</v>
      </c>
      <c r="I160" s="8">
        <v>1413942628</v>
      </c>
      <c r="J160" s="8">
        <v>1411350628</v>
      </c>
      <c r="K160" s="8" t="b">
        <v>0</v>
      </c>
      <c r="L160" s="8">
        <v>0</v>
      </c>
      <c r="M160" s="8" t="b">
        <v>0</v>
      </c>
      <c r="N160" s="8" t="s">
        <v>8267</v>
      </c>
      <c r="O160" s="11">
        <f t="shared" si="8"/>
        <v>0</v>
      </c>
      <c r="P160" s="8" t="e">
        <f t="shared" si="9"/>
        <v>#DIV/0!</v>
      </c>
      <c r="Q160" s="8" t="s">
        <v>8310</v>
      </c>
      <c r="R160" s="8" t="s">
        <v>8313</v>
      </c>
      <c r="S160" s="17">
        <f t="shared" si="10"/>
        <v>41904.07671296296</v>
      </c>
      <c r="T160" s="17">
        <f t="shared" si="11"/>
        <v>41934.07671296296</v>
      </c>
    </row>
    <row r="161" spans="1:20" ht="42.75" x14ac:dyDescent="0.45">
      <c r="A161" s="5">
        <v>159</v>
      </c>
      <c r="B161" s="7" t="s">
        <v>161</v>
      </c>
      <c r="C161" s="7" t="s">
        <v>4269</v>
      </c>
      <c r="D161" s="8">
        <v>500000</v>
      </c>
      <c r="E161" s="8">
        <v>10</v>
      </c>
      <c r="F161" s="8" t="s">
        <v>8220</v>
      </c>
      <c r="G161" s="8" t="s">
        <v>8224</v>
      </c>
      <c r="H161" s="8" t="s">
        <v>8246</v>
      </c>
      <c r="I161" s="8">
        <v>1467541545</v>
      </c>
      <c r="J161" s="8">
        <v>1464085545</v>
      </c>
      <c r="K161" s="8" t="b">
        <v>0</v>
      </c>
      <c r="L161" s="8">
        <v>1</v>
      </c>
      <c r="M161" s="8" t="b">
        <v>0</v>
      </c>
      <c r="N161" s="8" t="s">
        <v>8267</v>
      </c>
      <c r="O161" s="11">
        <f t="shared" si="8"/>
        <v>0</v>
      </c>
      <c r="P161" s="8">
        <f t="shared" si="9"/>
        <v>10</v>
      </c>
      <c r="Q161" s="8" t="s">
        <v>8310</v>
      </c>
      <c r="R161" s="8" t="s">
        <v>8313</v>
      </c>
      <c r="S161" s="17">
        <f t="shared" si="10"/>
        <v>42514.434548611112</v>
      </c>
      <c r="T161" s="17">
        <f t="shared" si="11"/>
        <v>42554.434548611112</v>
      </c>
    </row>
    <row r="162" spans="1:20" ht="42.75" x14ac:dyDescent="0.45">
      <c r="A162" s="5">
        <v>160</v>
      </c>
      <c r="B162" s="7" t="s">
        <v>162</v>
      </c>
      <c r="C162" s="7" t="s">
        <v>4270</v>
      </c>
      <c r="D162" s="8">
        <v>5000</v>
      </c>
      <c r="E162" s="8">
        <v>0</v>
      </c>
      <c r="F162" s="8" t="s">
        <v>8221</v>
      </c>
      <c r="G162" s="8" t="s">
        <v>8224</v>
      </c>
      <c r="H162" s="8" t="s">
        <v>8246</v>
      </c>
      <c r="I162" s="8">
        <v>1439675691</v>
      </c>
      <c r="J162" s="8">
        <v>1434491691</v>
      </c>
      <c r="K162" s="8" t="b">
        <v>0</v>
      </c>
      <c r="L162" s="8">
        <v>0</v>
      </c>
      <c r="M162" s="8" t="b">
        <v>0</v>
      </c>
      <c r="N162" s="8" t="s">
        <v>8268</v>
      </c>
      <c r="O162" s="11">
        <f t="shared" si="8"/>
        <v>0</v>
      </c>
      <c r="P162" s="8" t="e">
        <f t="shared" si="9"/>
        <v>#DIV/0!</v>
      </c>
      <c r="Q162" s="8" t="s">
        <v>8310</v>
      </c>
      <c r="R162" s="8" t="s">
        <v>8314</v>
      </c>
      <c r="S162" s="17">
        <f t="shared" si="10"/>
        <v>42171.913090277783</v>
      </c>
      <c r="T162" s="17">
        <f t="shared" si="11"/>
        <v>42231.913090277783</v>
      </c>
    </row>
    <row r="163" spans="1:20" ht="42.75" x14ac:dyDescent="0.45">
      <c r="A163" s="5">
        <v>161</v>
      </c>
      <c r="B163" s="7" t="s">
        <v>163</v>
      </c>
      <c r="C163" s="7" t="s">
        <v>4271</v>
      </c>
      <c r="D163" s="8">
        <v>50000</v>
      </c>
      <c r="E163" s="8">
        <v>5</v>
      </c>
      <c r="F163" s="8" t="s">
        <v>8221</v>
      </c>
      <c r="G163" s="8" t="s">
        <v>8224</v>
      </c>
      <c r="H163" s="8" t="s">
        <v>8246</v>
      </c>
      <c r="I163" s="8">
        <v>1404318595</v>
      </c>
      <c r="J163" s="8">
        <v>1401726595</v>
      </c>
      <c r="K163" s="8" t="b">
        <v>0</v>
      </c>
      <c r="L163" s="8">
        <v>1</v>
      </c>
      <c r="M163" s="8" t="b">
        <v>0</v>
      </c>
      <c r="N163" s="8" t="s">
        <v>8268</v>
      </c>
      <c r="O163" s="11">
        <f t="shared" si="8"/>
        <v>0</v>
      </c>
      <c r="P163" s="8">
        <f t="shared" si="9"/>
        <v>5</v>
      </c>
      <c r="Q163" s="8" t="s">
        <v>8310</v>
      </c>
      <c r="R163" s="8" t="s">
        <v>8314</v>
      </c>
      <c r="S163" s="17">
        <f t="shared" si="10"/>
        <v>41792.687442129631</v>
      </c>
      <c r="T163" s="17">
        <f t="shared" si="11"/>
        <v>41822.687442129631</v>
      </c>
    </row>
    <row r="164" spans="1:20" ht="42.75" x14ac:dyDescent="0.45">
      <c r="A164" s="5">
        <v>162</v>
      </c>
      <c r="B164" s="7" t="s">
        <v>164</v>
      </c>
      <c r="C164" s="7" t="s">
        <v>4272</v>
      </c>
      <c r="D164" s="8">
        <v>2800</v>
      </c>
      <c r="E164" s="8">
        <v>435</v>
      </c>
      <c r="F164" s="8" t="s">
        <v>8221</v>
      </c>
      <c r="G164" s="8" t="s">
        <v>8224</v>
      </c>
      <c r="H164" s="8" t="s">
        <v>8246</v>
      </c>
      <c r="I164" s="8">
        <v>1408232520</v>
      </c>
      <c r="J164" s="8">
        <v>1405393356</v>
      </c>
      <c r="K164" s="8" t="b">
        <v>0</v>
      </c>
      <c r="L164" s="8">
        <v>10</v>
      </c>
      <c r="M164" s="8" t="b">
        <v>0</v>
      </c>
      <c r="N164" s="8" t="s">
        <v>8268</v>
      </c>
      <c r="O164" s="11">
        <f t="shared" si="8"/>
        <v>16</v>
      </c>
      <c r="P164" s="8">
        <f t="shared" si="9"/>
        <v>43.5</v>
      </c>
      <c r="Q164" s="8" t="s">
        <v>8310</v>
      </c>
      <c r="R164" s="8" t="s">
        <v>8314</v>
      </c>
      <c r="S164" s="17">
        <f t="shared" si="10"/>
        <v>41835.126805555556</v>
      </c>
      <c r="T164" s="17">
        <f t="shared" si="11"/>
        <v>41867.987500000003</v>
      </c>
    </row>
    <row r="165" spans="1:20" ht="57" x14ac:dyDescent="0.45">
      <c r="A165" s="5">
        <v>163</v>
      </c>
      <c r="B165" s="7" t="s">
        <v>165</v>
      </c>
      <c r="C165" s="7" t="s">
        <v>4273</v>
      </c>
      <c r="D165" s="8">
        <v>2000000</v>
      </c>
      <c r="E165" s="8">
        <v>0</v>
      </c>
      <c r="F165" s="8" t="s">
        <v>8221</v>
      </c>
      <c r="G165" s="8" t="s">
        <v>8224</v>
      </c>
      <c r="H165" s="8" t="s">
        <v>8246</v>
      </c>
      <c r="I165" s="8">
        <v>1443657600</v>
      </c>
      <c r="J165" s="8">
        <v>1440716654</v>
      </c>
      <c r="K165" s="8" t="b">
        <v>0</v>
      </c>
      <c r="L165" s="8">
        <v>0</v>
      </c>
      <c r="M165" s="8" t="b">
        <v>0</v>
      </c>
      <c r="N165" s="8" t="s">
        <v>8268</v>
      </c>
      <c r="O165" s="11">
        <f t="shared" si="8"/>
        <v>0</v>
      </c>
      <c r="P165" s="8" t="e">
        <f t="shared" si="9"/>
        <v>#DIV/0!</v>
      </c>
      <c r="Q165" s="8" t="s">
        <v>8310</v>
      </c>
      <c r="R165" s="8" t="s">
        <v>8314</v>
      </c>
      <c r="S165" s="17">
        <f t="shared" si="10"/>
        <v>42243.961273148147</v>
      </c>
      <c r="T165" s="17">
        <f t="shared" si="11"/>
        <v>42278</v>
      </c>
    </row>
    <row r="166" spans="1:20" ht="42.75" x14ac:dyDescent="0.45">
      <c r="A166" s="5">
        <v>164</v>
      </c>
      <c r="B166" s="7" t="s">
        <v>166</v>
      </c>
      <c r="C166" s="7" t="s">
        <v>4274</v>
      </c>
      <c r="D166" s="8">
        <v>120000</v>
      </c>
      <c r="E166" s="8">
        <v>640</v>
      </c>
      <c r="F166" s="8" t="s">
        <v>8221</v>
      </c>
      <c r="G166" s="8" t="s">
        <v>8224</v>
      </c>
      <c r="H166" s="8" t="s">
        <v>8246</v>
      </c>
      <c r="I166" s="8">
        <v>1411150701</v>
      </c>
      <c r="J166" s="8">
        <v>1405966701</v>
      </c>
      <c r="K166" s="8" t="b">
        <v>0</v>
      </c>
      <c r="L166" s="8">
        <v>7</v>
      </c>
      <c r="M166" s="8" t="b">
        <v>0</v>
      </c>
      <c r="N166" s="8" t="s">
        <v>8268</v>
      </c>
      <c r="O166" s="11">
        <f t="shared" si="8"/>
        <v>1</v>
      </c>
      <c r="P166" s="8">
        <f t="shared" si="9"/>
        <v>91.43</v>
      </c>
      <c r="Q166" s="8" t="s">
        <v>8310</v>
      </c>
      <c r="R166" s="8" t="s">
        <v>8314</v>
      </c>
      <c r="S166" s="17">
        <f t="shared" si="10"/>
        <v>41841.762743055559</v>
      </c>
      <c r="T166" s="17">
        <f t="shared" si="11"/>
        <v>41901.762743055559</v>
      </c>
    </row>
    <row r="167" spans="1:20" ht="28.5" x14ac:dyDescent="0.45">
      <c r="A167" s="5">
        <v>165</v>
      </c>
      <c r="B167" s="7" t="s">
        <v>167</v>
      </c>
      <c r="C167" s="7" t="s">
        <v>4275</v>
      </c>
      <c r="D167" s="8">
        <v>17000</v>
      </c>
      <c r="E167" s="8">
        <v>0</v>
      </c>
      <c r="F167" s="8" t="s">
        <v>8221</v>
      </c>
      <c r="G167" s="8" t="s">
        <v>8225</v>
      </c>
      <c r="H167" s="8" t="s">
        <v>8247</v>
      </c>
      <c r="I167" s="8">
        <v>1452613724</v>
      </c>
      <c r="J167" s="8">
        <v>1450021724</v>
      </c>
      <c r="K167" s="8" t="b">
        <v>0</v>
      </c>
      <c r="L167" s="8">
        <v>0</v>
      </c>
      <c r="M167" s="8" t="b">
        <v>0</v>
      </c>
      <c r="N167" s="8" t="s">
        <v>8268</v>
      </c>
      <c r="O167" s="11">
        <f t="shared" si="8"/>
        <v>0</v>
      </c>
      <c r="P167" s="8" t="e">
        <f t="shared" si="9"/>
        <v>#DIV/0!</v>
      </c>
      <c r="Q167" s="8" t="s">
        <v>8310</v>
      </c>
      <c r="R167" s="8" t="s">
        <v>8314</v>
      </c>
      <c r="S167" s="17">
        <f t="shared" si="10"/>
        <v>42351.658842592587</v>
      </c>
      <c r="T167" s="17">
        <f t="shared" si="11"/>
        <v>42381.658842592587</v>
      </c>
    </row>
    <row r="168" spans="1:20" ht="42.75" x14ac:dyDescent="0.45">
      <c r="A168" s="5">
        <v>166</v>
      </c>
      <c r="B168" s="7" t="s">
        <v>168</v>
      </c>
      <c r="C168" s="7" t="s">
        <v>4276</v>
      </c>
      <c r="D168" s="8">
        <v>5000</v>
      </c>
      <c r="E168" s="8">
        <v>3000</v>
      </c>
      <c r="F168" s="8" t="s">
        <v>8221</v>
      </c>
      <c r="G168" s="8" t="s">
        <v>8224</v>
      </c>
      <c r="H168" s="8" t="s">
        <v>8246</v>
      </c>
      <c r="I168" s="8">
        <v>1484531362</v>
      </c>
      <c r="J168" s="8">
        <v>1481939362</v>
      </c>
      <c r="K168" s="8" t="b">
        <v>0</v>
      </c>
      <c r="L168" s="8">
        <v>1</v>
      </c>
      <c r="M168" s="8" t="b">
        <v>0</v>
      </c>
      <c r="N168" s="8" t="s">
        <v>8268</v>
      </c>
      <c r="O168" s="11">
        <f t="shared" si="8"/>
        <v>60</v>
      </c>
      <c r="P168" s="8">
        <f t="shared" si="9"/>
        <v>3000</v>
      </c>
      <c r="Q168" s="8" t="s">
        <v>8310</v>
      </c>
      <c r="R168" s="8" t="s">
        <v>8314</v>
      </c>
      <c r="S168" s="17">
        <f t="shared" si="10"/>
        <v>42721.075949074075</v>
      </c>
      <c r="T168" s="17">
        <f t="shared" si="11"/>
        <v>42751.075949074075</v>
      </c>
    </row>
    <row r="169" spans="1:20" ht="42.75" x14ac:dyDescent="0.45">
      <c r="A169" s="5">
        <v>167</v>
      </c>
      <c r="B169" s="7" t="s">
        <v>169</v>
      </c>
      <c r="C169" s="7" t="s">
        <v>4277</v>
      </c>
      <c r="D169" s="8">
        <v>110000</v>
      </c>
      <c r="E169" s="8">
        <v>11</v>
      </c>
      <c r="F169" s="8" t="s">
        <v>8221</v>
      </c>
      <c r="G169" s="8" t="s">
        <v>8224</v>
      </c>
      <c r="H169" s="8" t="s">
        <v>8246</v>
      </c>
      <c r="I169" s="8">
        <v>1438726535</v>
      </c>
      <c r="J169" s="8">
        <v>1433542535</v>
      </c>
      <c r="K169" s="8" t="b">
        <v>0</v>
      </c>
      <c r="L169" s="8">
        <v>2</v>
      </c>
      <c r="M169" s="8" t="b">
        <v>0</v>
      </c>
      <c r="N169" s="8" t="s">
        <v>8268</v>
      </c>
      <c r="O169" s="11">
        <f t="shared" si="8"/>
        <v>0</v>
      </c>
      <c r="P169" s="8">
        <f t="shared" si="9"/>
        <v>5.5</v>
      </c>
      <c r="Q169" s="8" t="s">
        <v>8310</v>
      </c>
      <c r="R169" s="8" t="s">
        <v>8314</v>
      </c>
      <c r="S169" s="17">
        <f t="shared" si="10"/>
        <v>42160.927488425921</v>
      </c>
      <c r="T169" s="17">
        <f t="shared" si="11"/>
        <v>42220.927488425921</v>
      </c>
    </row>
    <row r="170" spans="1:20" ht="42.75" x14ac:dyDescent="0.45">
      <c r="A170" s="5">
        <v>168</v>
      </c>
      <c r="B170" s="7" t="s">
        <v>170</v>
      </c>
      <c r="C170" s="7" t="s">
        <v>4278</v>
      </c>
      <c r="D170" s="8">
        <v>8000</v>
      </c>
      <c r="E170" s="8">
        <v>325</v>
      </c>
      <c r="F170" s="8" t="s">
        <v>8221</v>
      </c>
      <c r="G170" s="8" t="s">
        <v>8224</v>
      </c>
      <c r="H170" s="8" t="s">
        <v>8246</v>
      </c>
      <c r="I170" s="8">
        <v>1426791770</v>
      </c>
      <c r="J170" s="8">
        <v>1424203370</v>
      </c>
      <c r="K170" s="8" t="b">
        <v>0</v>
      </c>
      <c r="L170" s="8">
        <v>3</v>
      </c>
      <c r="M170" s="8" t="b">
        <v>0</v>
      </c>
      <c r="N170" s="8" t="s">
        <v>8268</v>
      </c>
      <c r="O170" s="11">
        <f t="shared" si="8"/>
        <v>4</v>
      </c>
      <c r="P170" s="8">
        <f t="shared" si="9"/>
        <v>108.33</v>
      </c>
      <c r="Q170" s="8" t="s">
        <v>8310</v>
      </c>
      <c r="R170" s="8" t="s">
        <v>8314</v>
      </c>
      <c r="S170" s="17">
        <f t="shared" si="10"/>
        <v>42052.83530092593</v>
      </c>
      <c r="T170" s="17">
        <f t="shared" si="11"/>
        <v>42082.793634259258</v>
      </c>
    </row>
    <row r="171" spans="1:20" ht="42.75" x14ac:dyDescent="0.45">
      <c r="A171" s="5">
        <v>169</v>
      </c>
      <c r="B171" s="7" t="s">
        <v>171</v>
      </c>
      <c r="C171" s="7" t="s">
        <v>4279</v>
      </c>
      <c r="D171" s="8">
        <v>2500</v>
      </c>
      <c r="E171" s="8">
        <v>560</v>
      </c>
      <c r="F171" s="8" t="s">
        <v>8221</v>
      </c>
      <c r="G171" s="8" t="s">
        <v>8225</v>
      </c>
      <c r="H171" s="8" t="s">
        <v>8247</v>
      </c>
      <c r="I171" s="8">
        <v>1413634059</v>
      </c>
      <c r="J171" s="8">
        <v>1411042059</v>
      </c>
      <c r="K171" s="8" t="b">
        <v>0</v>
      </c>
      <c r="L171" s="8">
        <v>10</v>
      </c>
      <c r="M171" s="8" t="b">
        <v>0</v>
      </c>
      <c r="N171" s="8" t="s">
        <v>8268</v>
      </c>
      <c r="O171" s="11">
        <f t="shared" si="8"/>
        <v>22</v>
      </c>
      <c r="P171" s="8">
        <f t="shared" si="9"/>
        <v>56</v>
      </c>
      <c r="Q171" s="8" t="s">
        <v>8310</v>
      </c>
      <c r="R171" s="8" t="s">
        <v>8314</v>
      </c>
      <c r="S171" s="17">
        <f t="shared" si="10"/>
        <v>41900.505312499998</v>
      </c>
      <c r="T171" s="17">
        <f t="shared" si="11"/>
        <v>41930.505312499998</v>
      </c>
    </row>
    <row r="172" spans="1:20" ht="42.75" x14ac:dyDescent="0.45">
      <c r="A172" s="5">
        <v>170</v>
      </c>
      <c r="B172" s="7" t="s">
        <v>172</v>
      </c>
      <c r="C172" s="7" t="s">
        <v>4280</v>
      </c>
      <c r="D172" s="8">
        <v>10000</v>
      </c>
      <c r="E172" s="8">
        <v>325</v>
      </c>
      <c r="F172" s="8" t="s">
        <v>8221</v>
      </c>
      <c r="G172" s="8" t="s">
        <v>8224</v>
      </c>
      <c r="H172" s="8" t="s">
        <v>8246</v>
      </c>
      <c r="I172" s="8">
        <v>1440912480</v>
      </c>
      <c r="J172" s="8">
        <v>1438385283</v>
      </c>
      <c r="K172" s="8" t="b">
        <v>0</v>
      </c>
      <c r="L172" s="8">
        <v>10</v>
      </c>
      <c r="M172" s="8" t="b">
        <v>0</v>
      </c>
      <c r="N172" s="8" t="s">
        <v>8268</v>
      </c>
      <c r="O172" s="11">
        <f t="shared" si="8"/>
        <v>3</v>
      </c>
      <c r="P172" s="8">
        <f t="shared" si="9"/>
        <v>32.5</v>
      </c>
      <c r="Q172" s="8" t="s">
        <v>8310</v>
      </c>
      <c r="R172" s="8" t="s">
        <v>8314</v>
      </c>
      <c r="S172" s="17">
        <f t="shared" si="10"/>
        <v>42216.977812500001</v>
      </c>
      <c r="T172" s="17">
        <f t="shared" si="11"/>
        <v>42246.227777777778</v>
      </c>
    </row>
    <row r="173" spans="1:20" ht="42.75" x14ac:dyDescent="0.45">
      <c r="A173" s="5">
        <v>171</v>
      </c>
      <c r="B173" s="7" t="s">
        <v>173</v>
      </c>
      <c r="C173" s="7" t="s">
        <v>4281</v>
      </c>
      <c r="D173" s="8">
        <v>50000</v>
      </c>
      <c r="E173" s="8">
        <v>1</v>
      </c>
      <c r="F173" s="8" t="s">
        <v>8221</v>
      </c>
      <c r="G173" s="8" t="s">
        <v>8224</v>
      </c>
      <c r="H173" s="8" t="s">
        <v>8246</v>
      </c>
      <c r="I173" s="8">
        <v>1470975614</v>
      </c>
      <c r="J173" s="8">
        <v>1465791614</v>
      </c>
      <c r="K173" s="8" t="b">
        <v>0</v>
      </c>
      <c r="L173" s="8">
        <v>1</v>
      </c>
      <c r="M173" s="8" t="b">
        <v>0</v>
      </c>
      <c r="N173" s="8" t="s">
        <v>8268</v>
      </c>
      <c r="O173" s="11">
        <f t="shared" si="8"/>
        <v>0</v>
      </c>
      <c r="P173" s="8">
        <f t="shared" si="9"/>
        <v>1</v>
      </c>
      <c r="Q173" s="8" t="s">
        <v>8310</v>
      </c>
      <c r="R173" s="8" t="s">
        <v>8314</v>
      </c>
      <c r="S173" s="17">
        <f t="shared" si="10"/>
        <v>42534.180717592593</v>
      </c>
      <c r="T173" s="17">
        <f t="shared" si="11"/>
        <v>42594.180717592593</v>
      </c>
    </row>
    <row r="174" spans="1:20" ht="42.75" x14ac:dyDescent="0.45">
      <c r="A174" s="5">
        <v>172</v>
      </c>
      <c r="B174" s="7" t="s">
        <v>174</v>
      </c>
      <c r="C174" s="7" t="s">
        <v>4282</v>
      </c>
      <c r="D174" s="8">
        <v>95000</v>
      </c>
      <c r="E174" s="8">
        <v>0</v>
      </c>
      <c r="F174" s="8" t="s">
        <v>8221</v>
      </c>
      <c r="G174" s="8" t="s">
        <v>8224</v>
      </c>
      <c r="H174" s="8" t="s">
        <v>8246</v>
      </c>
      <c r="I174" s="8">
        <v>1426753723</v>
      </c>
      <c r="J174" s="8">
        <v>1423733323</v>
      </c>
      <c r="K174" s="8" t="b">
        <v>0</v>
      </c>
      <c r="L174" s="8">
        <v>0</v>
      </c>
      <c r="M174" s="8" t="b">
        <v>0</v>
      </c>
      <c r="N174" s="8" t="s">
        <v>8268</v>
      </c>
      <c r="O174" s="11">
        <f t="shared" si="8"/>
        <v>0</v>
      </c>
      <c r="P174" s="8" t="e">
        <f t="shared" si="9"/>
        <v>#DIV/0!</v>
      </c>
      <c r="Q174" s="8" t="s">
        <v>8310</v>
      </c>
      <c r="R174" s="8" t="s">
        <v>8314</v>
      </c>
      <c r="S174" s="17">
        <f t="shared" si="10"/>
        <v>42047.394942129627</v>
      </c>
      <c r="T174" s="17">
        <f t="shared" si="11"/>
        <v>42082.353275462956</v>
      </c>
    </row>
    <row r="175" spans="1:20" ht="42.75" x14ac:dyDescent="0.45">
      <c r="A175" s="5">
        <v>173</v>
      </c>
      <c r="B175" s="7" t="s">
        <v>175</v>
      </c>
      <c r="C175" s="7" t="s">
        <v>4283</v>
      </c>
      <c r="D175" s="8">
        <v>1110</v>
      </c>
      <c r="E175" s="8">
        <v>0</v>
      </c>
      <c r="F175" s="8" t="s">
        <v>8221</v>
      </c>
      <c r="G175" s="8" t="s">
        <v>8225</v>
      </c>
      <c r="H175" s="8" t="s">
        <v>8247</v>
      </c>
      <c r="I175" s="8">
        <v>1425131108</v>
      </c>
      <c r="J175" s="8">
        <v>1422539108</v>
      </c>
      <c r="K175" s="8" t="b">
        <v>0</v>
      </c>
      <c r="L175" s="8">
        <v>0</v>
      </c>
      <c r="M175" s="8" t="b">
        <v>0</v>
      </c>
      <c r="N175" s="8" t="s">
        <v>8268</v>
      </c>
      <c r="O175" s="11">
        <f t="shared" si="8"/>
        <v>0</v>
      </c>
      <c r="P175" s="8" t="e">
        <f t="shared" si="9"/>
        <v>#DIV/0!</v>
      </c>
      <c r="Q175" s="8" t="s">
        <v>8310</v>
      </c>
      <c r="R175" s="8" t="s">
        <v>8314</v>
      </c>
      <c r="S175" s="17">
        <f t="shared" si="10"/>
        <v>42033.573009259257</v>
      </c>
      <c r="T175" s="17">
        <f t="shared" si="11"/>
        <v>42063.573009259257</v>
      </c>
    </row>
    <row r="176" spans="1:20" ht="42.75" x14ac:dyDescent="0.45">
      <c r="A176" s="5">
        <v>174</v>
      </c>
      <c r="B176" s="7" t="s">
        <v>176</v>
      </c>
      <c r="C176" s="7" t="s">
        <v>4284</v>
      </c>
      <c r="D176" s="8">
        <v>6000</v>
      </c>
      <c r="E176" s="8">
        <v>0</v>
      </c>
      <c r="F176" s="8" t="s">
        <v>8221</v>
      </c>
      <c r="G176" s="8" t="s">
        <v>8233</v>
      </c>
      <c r="H176" s="8" t="s">
        <v>8249</v>
      </c>
      <c r="I176" s="8">
        <v>1431108776</v>
      </c>
      <c r="J176" s="8">
        <v>1425924776</v>
      </c>
      <c r="K176" s="8" t="b">
        <v>0</v>
      </c>
      <c r="L176" s="8">
        <v>0</v>
      </c>
      <c r="M176" s="8" t="b">
        <v>0</v>
      </c>
      <c r="N176" s="8" t="s">
        <v>8268</v>
      </c>
      <c r="O176" s="11">
        <f t="shared" si="8"/>
        <v>0</v>
      </c>
      <c r="P176" s="8" t="e">
        <f t="shared" si="9"/>
        <v>#DIV/0!</v>
      </c>
      <c r="Q176" s="8" t="s">
        <v>8310</v>
      </c>
      <c r="R176" s="8" t="s">
        <v>8314</v>
      </c>
      <c r="S176" s="17">
        <f t="shared" si="10"/>
        <v>42072.758981481486</v>
      </c>
      <c r="T176" s="17">
        <f t="shared" si="11"/>
        <v>42132.758981481486</v>
      </c>
    </row>
    <row r="177" spans="1:20" ht="42.75" x14ac:dyDescent="0.45">
      <c r="A177" s="5">
        <v>175</v>
      </c>
      <c r="B177" s="7" t="s">
        <v>177</v>
      </c>
      <c r="C177" s="7" t="s">
        <v>4285</v>
      </c>
      <c r="D177" s="8">
        <v>20000</v>
      </c>
      <c r="E177" s="8">
        <v>1297</v>
      </c>
      <c r="F177" s="8" t="s">
        <v>8221</v>
      </c>
      <c r="G177" s="8" t="s">
        <v>8225</v>
      </c>
      <c r="H177" s="8" t="s">
        <v>8247</v>
      </c>
      <c r="I177" s="8">
        <v>1409337611</v>
      </c>
      <c r="J177" s="8">
        <v>1407177611</v>
      </c>
      <c r="K177" s="8" t="b">
        <v>0</v>
      </c>
      <c r="L177" s="8">
        <v>26</v>
      </c>
      <c r="M177" s="8" t="b">
        <v>0</v>
      </c>
      <c r="N177" s="8" t="s">
        <v>8268</v>
      </c>
      <c r="O177" s="11">
        <f t="shared" si="8"/>
        <v>6</v>
      </c>
      <c r="P177" s="8">
        <f t="shared" si="9"/>
        <v>49.88</v>
      </c>
      <c r="Q177" s="8" t="s">
        <v>8310</v>
      </c>
      <c r="R177" s="8" t="s">
        <v>8314</v>
      </c>
      <c r="S177" s="17">
        <f t="shared" si="10"/>
        <v>41855.777905092589</v>
      </c>
      <c r="T177" s="17">
        <f t="shared" si="11"/>
        <v>41880.777905092589</v>
      </c>
    </row>
    <row r="178" spans="1:20" ht="42.75" x14ac:dyDescent="0.45">
      <c r="A178" s="5">
        <v>176</v>
      </c>
      <c r="B178" s="7" t="s">
        <v>178</v>
      </c>
      <c r="C178" s="7" t="s">
        <v>4286</v>
      </c>
      <c r="D178" s="8">
        <v>1500</v>
      </c>
      <c r="E178" s="8">
        <v>0</v>
      </c>
      <c r="F178" s="8" t="s">
        <v>8221</v>
      </c>
      <c r="G178" s="8" t="s">
        <v>8224</v>
      </c>
      <c r="H178" s="8" t="s">
        <v>8246</v>
      </c>
      <c r="I178" s="8">
        <v>1438803999</v>
      </c>
      <c r="J178" s="8">
        <v>1436211999</v>
      </c>
      <c r="K178" s="8" t="b">
        <v>0</v>
      </c>
      <c r="L178" s="8">
        <v>0</v>
      </c>
      <c r="M178" s="8" t="b">
        <v>0</v>
      </c>
      <c r="N178" s="8" t="s">
        <v>8268</v>
      </c>
      <c r="O178" s="11">
        <f t="shared" si="8"/>
        <v>0</v>
      </c>
      <c r="P178" s="8" t="e">
        <f t="shared" si="9"/>
        <v>#DIV/0!</v>
      </c>
      <c r="Q178" s="8" t="s">
        <v>8310</v>
      </c>
      <c r="R178" s="8" t="s">
        <v>8314</v>
      </c>
      <c r="S178" s="17">
        <f t="shared" si="10"/>
        <v>42191.824062500003</v>
      </c>
      <c r="T178" s="17">
        <f t="shared" si="11"/>
        <v>42221.824062500003</v>
      </c>
    </row>
    <row r="179" spans="1:20" ht="28.5" x14ac:dyDescent="0.45">
      <c r="A179" s="5">
        <v>177</v>
      </c>
      <c r="B179" s="7" t="s">
        <v>179</v>
      </c>
      <c r="C179" s="7" t="s">
        <v>4287</v>
      </c>
      <c r="D179" s="8">
        <v>450</v>
      </c>
      <c r="E179" s="8">
        <v>180</v>
      </c>
      <c r="F179" s="8" t="s">
        <v>8221</v>
      </c>
      <c r="G179" s="8" t="s">
        <v>8224</v>
      </c>
      <c r="H179" s="8" t="s">
        <v>8246</v>
      </c>
      <c r="I179" s="8">
        <v>1427155726</v>
      </c>
      <c r="J179" s="8">
        <v>1425690526</v>
      </c>
      <c r="K179" s="8" t="b">
        <v>0</v>
      </c>
      <c r="L179" s="8">
        <v>7</v>
      </c>
      <c r="M179" s="8" t="b">
        <v>0</v>
      </c>
      <c r="N179" s="8" t="s">
        <v>8268</v>
      </c>
      <c r="O179" s="11">
        <f t="shared" si="8"/>
        <v>40</v>
      </c>
      <c r="P179" s="8">
        <f t="shared" si="9"/>
        <v>25.71</v>
      </c>
      <c r="Q179" s="8" t="s">
        <v>8310</v>
      </c>
      <c r="R179" s="8" t="s">
        <v>8314</v>
      </c>
      <c r="S179" s="17">
        <f t="shared" si="10"/>
        <v>42070.047754629632</v>
      </c>
      <c r="T179" s="17">
        <f t="shared" si="11"/>
        <v>42087.00608796296</v>
      </c>
    </row>
    <row r="180" spans="1:20" ht="28.5" x14ac:dyDescent="0.45">
      <c r="A180" s="5">
        <v>178</v>
      </c>
      <c r="B180" s="7" t="s">
        <v>180</v>
      </c>
      <c r="C180" s="7" t="s">
        <v>4288</v>
      </c>
      <c r="D180" s="8">
        <v>500000</v>
      </c>
      <c r="E180" s="8">
        <v>0</v>
      </c>
      <c r="F180" s="8" t="s">
        <v>8221</v>
      </c>
      <c r="G180" s="8" t="s">
        <v>8227</v>
      </c>
      <c r="H180" s="8" t="s">
        <v>8249</v>
      </c>
      <c r="I180" s="8">
        <v>1448582145</v>
      </c>
      <c r="J180" s="8">
        <v>1445986545</v>
      </c>
      <c r="K180" s="8" t="b">
        <v>0</v>
      </c>
      <c r="L180" s="8">
        <v>0</v>
      </c>
      <c r="M180" s="8" t="b">
        <v>0</v>
      </c>
      <c r="N180" s="8" t="s">
        <v>8268</v>
      </c>
      <c r="O180" s="11">
        <f t="shared" si="8"/>
        <v>0</v>
      </c>
      <c r="P180" s="8" t="e">
        <f t="shared" si="9"/>
        <v>#DIV/0!</v>
      </c>
      <c r="Q180" s="8" t="s">
        <v>8310</v>
      </c>
      <c r="R180" s="8" t="s">
        <v>8314</v>
      </c>
      <c r="S180" s="17">
        <f t="shared" si="10"/>
        <v>42304.955381944441</v>
      </c>
      <c r="T180" s="17">
        <f t="shared" si="11"/>
        <v>42334.997048611112</v>
      </c>
    </row>
    <row r="181" spans="1:20" ht="28.5" x14ac:dyDescent="0.45">
      <c r="A181" s="5">
        <v>179</v>
      </c>
      <c r="B181" s="7" t="s">
        <v>181</v>
      </c>
      <c r="C181" s="7" t="s">
        <v>4289</v>
      </c>
      <c r="D181" s="8">
        <v>1000</v>
      </c>
      <c r="E181" s="8">
        <v>200</v>
      </c>
      <c r="F181" s="8" t="s">
        <v>8221</v>
      </c>
      <c r="G181" s="8" t="s">
        <v>8224</v>
      </c>
      <c r="H181" s="8" t="s">
        <v>8246</v>
      </c>
      <c r="I181" s="8">
        <v>1457056555</v>
      </c>
      <c r="J181" s="8">
        <v>1454464555</v>
      </c>
      <c r="K181" s="8" t="b">
        <v>0</v>
      </c>
      <c r="L181" s="8">
        <v>2</v>
      </c>
      <c r="M181" s="8" t="b">
        <v>0</v>
      </c>
      <c r="N181" s="8" t="s">
        <v>8268</v>
      </c>
      <c r="O181" s="11">
        <f t="shared" si="8"/>
        <v>20</v>
      </c>
      <c r="P181" s="8">
        <f t="shared" si="9"/>
        <v>100</v>
      </c>
      <c r="Q181" s="8" t="s">
        <v>8310</v>
      </c>
      <c r="R181" s="8" t="s">
        <v>8314</v>
      </c>
      <c r="S181" s="17">
        <f t="shared" si="10"/>
        <v>42403.080497685187</v>
      </c>
      <c r="T181" s="17">
        <f t="shared" si="11"/>
        <v>42433.080497685187</v>
      </c>
    </row>
    <row r="182" spans="1:20" ht="42.75" x14ac:dyDescent="0.45">
      <c r="A182" s="5">
        <v>180</v>
      </c>
      <c r="B182" s="7" t="s">
        <v>182</v>
      </c>
      <c r="C182" s="7" t="s">
        <v>4290</v>
      </c>
      <c r="D182" s="8">
        <v>1200</v>
      </c>
      <c r="E182" s="8">
        <v>401</v>
      </c>
      <c r="F182" s="8" t="s">
        <v>8221</v>
      </c>
      <c r="G182" s="8" t="s">
        <v>8225</v>
      </c>
      <c r="H182" s="8" t="s">
        <v>8247</v>
      </c>
      <c r="I182" s="8">
        <v>1428951600</v>
      </c>
      <c r="J182" s="8">
        <v>1425512843</v>
      </c>
      <c r="K182" s="8" t="b">
        <v>0</v>
      </c>
      <c r="L182" s="8">
        <v>13</v>
      </c>
      <c r="M182" s="8" t="b">
        <v>0</v>
      </c>
      <c r="N182" s="8" t="s">
        <v>8268</v>
      </c>
      <c r="O182" s="11">
        <f t="shared" si="8"/>
        <v>33</v>
      </c>
      <c r="P182" s="8">
        <f t="shared" si="9"/>
        <v>30.85</v>
      </c>
      <c r="Q182" s="8" t="s">
        <v>8310</v>
      </c>
      <c r="R182" s="8" t="s">
        <v>8314</v>
      </c>
      <c r="S182" s="17">
        <f t="shared" si="10"/>
        <v>42067.991238425922</v>
      </c>
      <c r="T182" s="17">
        <f t="shared" si="11"/>
        <v>42107.791666666672</v>
      </c>
    </row>
    <row r="183" spans="1:20" ht="42.75" x14ac:dyDescent="0.45">
      <c r="A183" s="5">
        <v>181</v>
      </c>
      <c r="B183" s="7" t="s">
        <v>183</v>
      </c>
      <c r="C183" s="7" t="s">
        <v>4291</v>
      </c>
      <c r="D183" s="8">
        <v>3423</v>
      </c>
      <c r="E183" s="8">
        <v>722</v>
      </c>
      <c r="F183" s="8" t="s">
        <v>8221</v>
      </c>
      <c r="G183" s="8" t="s">
        <v>8225</v>
      </c>
      <c r="H183" s="8" t="s">
        <v>8247</v>
      </c>
      <c r="I183" s="8">
        <v>1434995295</v>
      </c>
      <c r="J183" s="8">
        <v>1432403295</v>
      </c>
      <c r="K183" s="8" t="b">
        <v>0</v>
      </c>
      <c r="L183" s="8">
        <v>4</v>
      </c>
      <c r="M183" s="8" t="b">
        <v>0</v>
      </c>
      <c r="N183" s="8" t="s">
        <v>8268</v>
      </c>
      <c r="O183" s="11">
        <f t="shared" si="8"/>
        <v>21</v>
      </c>
      <c r="P183" s="8">
        <f t="shared" si="9"/>
        <v>180.5</v>
      </c>
      <c r="Q183" s="8" t="s">
        <v>8310</v>
      </c>
      <c r="R183" s="8" t="s">
        <v>8314</v>
      </c>
      <c r="S183" s="17">
        <f t="shared" si="10"/>
        <v>42147.741840277777</v>
      </c>
      <c r="T183" s="17">
        <f t="shared" si="11"/>
        <v>42177.741840277777</v>
      </c>
    </row>
    <row r="184" spans="1:20" ht="42.75" x14ac:dyDescent="0.45">
      <c r="A184" s="5">
        <v>182</v>
      </c>
      <c r="B184" s="7" t="s">
        <v>184</v>
      </c>
      <c r="C184" s="7" t="s">
        <v>4292</v>
      </c>
      <c r="D184" s="8">
        <v>1000</v>
      </c>
      <c r="E184" s="8">
        <v>0</v>
      </c>
      <c r="F184" s="8" t="s">
        <v>8221</v>
      </c>
      <c r="G184" s="8" t="s">
        <v>8224</v>
      </c>
      <c r="H184" s="8" t="s">
        <v>8246</v>
      </c>
      <c r="I184" s="8">
        <v>1483748232</v>
      </c>
      <c r="J184" s="8">
        <v>1481156232</v>
      </c>
      <c r="K184" s="8" t="b">
        <v>0</v>
      </c>
      <c r="L184" s="8">
        <v>0</v>
      </c>
      <c r="M184" s="8" t="b">
        <v>0</v>
      </c>
      <c r="N184" s="8" t="s">
        <v>8268</v>
      </c>
      <c r="O184" s="11">
        <f t="shared" si="8"/>
        <v>0</v>
      </c>
      <c r="P184" s="8" t="e">
        <f t="shared" si="9"/>
        <v>#DIV/0!</v>
      </c>
      <c r="Q184" s="8" t="s">
        <v>8310</v>
      </c>
      <c r="R184" s="8" t="s">
        <v>8314</v>
      </c>
      <c r="S184" s="17">
        <f t="shared" si="10"/>
        <v>42712.011944444443</v>
      </c>
      <c r="T184" s="17">
        <f t="shared" si="11"/>
        <v>42742.011944444443</v>
      </c>
    </row>
    <row r="185" spans="1:20" x14ac:dyDescent="0.45">
      <c r="A185" s="5">
        <v>183</v>
      </c>
      <c r="B185" s="7" t="s">
        <v>185</v>
      </c>
      <c r="C185" s="7" t="s">
        <v>4293</v>
      </c>
      <c r="D185" s="8">
        <v>12500</v>
      </c>
      <c r="E185" s="8">
        <v>4482</v>
      </c>
      <c r="F185" s="8" t="s">
        <v>8221</v>
      </c>
      <c r="G185" s="8" t="s">
        <v>8225</v>
      </c>
      <c r="H185" s="8" t="s">
        <v>8247</v>
      </c>
      <c r="I185" s="8">
        <v>1417033610</v>
      </c>
      <c r="J185" s="8">
        <v>1414438010</v>
      </c>
      <c r="K185" s="8" t="b">
        <v>0</v>
      </c>
      <c r="L185" s="8">
        <v>12</v>
      </c>
      <c r="M185" s="8" t="b">
        <v>0</v>
      </c>
      <c r="N185" s="8" t="s">
        <v>8268</v>
      </c>
      <c r="O185" s="11">
        <f t="shared" si="8"/>
        <v>36</v>
      </c>
      <c r="P185" s="8">
        <f t="shared" si="9"/>
        <v>373.5</v>
      </c>
      <c r="Q185" s="8" t="s">
        <v>8310</v>
      </c>
      <c r="R185" s="8" t="s">
        <v>8314</v>
      </c>
      <c r="S185" s="17">
        <f t="shared" si="10"/>
        <v>41939.810300925928</v>
      </c>
      <c r="T185" s="17">
        <f t="shared" si="11"/>
        <v>41969.851967592593</v>
      </c>
    </row>
    <row r="186" spans="1:20" ht="42.75" x14ac:dyDescent="0.45">
      <c r="A186" s="5">
        <v>184</v>
      </c>
      <c r="B186" s="7" t="s">
        <v>186</v>
      </c>
      <c r="C186" s="7" t="s">
        <v>4294</v>
      </c>
      <c r="D186" s="8">
        <v>1500</v>
      </c>
      <c r="E186" s="8">
        <v>51</v>
      </c>
      <c r="F186" s="8" t="s">
        <v>8221</v>
      </c>
      <c r="G186" s="8" t="s">
        <v>8229</v>
      </c>
      <c r="H186" s="8" t="s">
        <v>8251</v>
      </c>
      <c r="I186" s="8">
        <v>1409543940</v>
      </c>
      <c r="J186" s="8">
        <v>1404586762</v>
      </c>
      <c r="K186" s="8" t="b">
        <v>0</v>
      </c>
      <c r="L186" s="8">
        <v>2</v>
      </c>
      <c r="M186" s="8" t="b">
        <v>0</v>
      </c>
      <c r="N186" s="8" t="s">
        <v>8268</v>
      </c>
      <c r="O186" s="11">
        <f t="shared" si="8"/>
        <v>3</v>
      </c>
      <c r="P186" s="8">
        <f t="shared" si="9"/>
        <v>25.5</v>
      </c>
      <c r="Q186" s="8" t="s">
        <v>8310</v>
      </c>
      <c r="R186" s="8" t="s">
        <v>8314</v>
      </c>
      <c r="S186" s="17">
        <f t="shared" si="10"/>
        <v>41825.791226851856</v>
      </c>
      <c r="T186" s="17">
        <f t="shared" si="11"/>
        <v>41883.165972222225</v>
      </c>
    </row>
    <row r="187" spans="1:20" x14ac:dyDescent="0.45">
      <c r="A187" s="5">
        <v>185</v>
      </c>
      <c r="B187" s="7" t="s">
        <v>187</v>
      </c>
      <c r="C187" s="7" t="s">
        <v>4295</v>
      </c>
      <c r="D187" s="8">
        <v>40000</v>
      </c>
      <c r="E187" s="8">
        <v>2200</v>
      </c>
      <c r="F187" s="8" t="s">
        <v>8221</v>
      </c>
      <c r="G187" s="8" t="s">
        <v>8234</v>
      </c>
      <c r="H187" s="8" t="s">
        <v>8254</v>
      </c>
      <c r="I187" s="8">
        <v>1471557139</v>
      </c>
      <c r="J187" s="8">
        <v>1468965139</v>
      </c>
      <c r="K187" s="8" t="b">
        <v>0</v>
      </c>
      <c r="L187" s="8">
        <v>10</v>
      </c>
      <c r="M187" s="8" t="b">
        <v>0</v>
      </c>
      <c r="N187" s="8" t="s">
        <v>8268</v>
      </c>
      <c r="O187" s="11">
        <f t="shared" si="8"/>
        <v>6</v>
      </c>
      <c r="P187" s="8">
        <f t="shared" si="9"/>
        <v>220</v>
      </c>
      <c r="Q187" s="8" t="s">
        <v>8310</v>
      </c>
      <c r="R187" s="8" t="s">
        <v>8314</v>
      </c>
      <c r="S187" s="17">
        <f t="shared" si="10"/>
        <v>42570.91133101852</v>
      </c>
      <c r="T187" s="17">
        <f t="shared" si="11"/>
        <v>42600.91133101852</v>
      </c>
    </row>
    <row r="188" spans="1:20" ht="42.75" x14ac:dyDescent="0.45">
      <c r="A188" s="5">
        <v>186</v>
      </c>
      <c r="B188" s="7" t="s">
        <v>188</v>
      </c>
      <c r="C188" s="7" t="s">
        <v>4296</v>
      </c>
      <c r="D188" s="8">
        <v>5000</v>
      </c>
      <c r="E188" s="8">
        <v>0</v>
      </c>
      <c r="F188" s="8" t="s">
        <v>8221</v>
      </c>
      <c r="G188" s="8" t="s">
        <v>8224</v>
      </c>
      <c r="H188" s="8" t="s">
        <v>8246</v>
      </c>
      <c r="I188" s="8">
        <v>1488571200</v>
      </c>
      <c r="J188" s="8">
        <v>1485977434</v>
      </c>
      <c r="K188" s="8" t="b">
        <v>0</v>
      </c>
      <c r="L188" s="8">
        <v>0</v>
      </c>
      <c r="M188" s="8" t="b">
        <v>0</v>
      </c>
      <c r="N188" s="8" t="s">
        <v>8268</v>
      </c>
      <c r="O188" s="11">
        <f t="shared" si="8"/>
        <v>0</v>
      </c>
      <c r="P188" s="8" t="e">
        <f t="shared" si="9"/>
        <v>#DIV/0!</v>
      </c>
      <c r="Q188" s="8" t="s">
        <v>8310</v>
      </c>
      <c r="R188" s="8" t="s">
        <v>8314</v>
      </c>
      <c r="S188" s="17">
        <f t="shared" si="10"/>
        <v>42767.812893518523</v>
      </c>
      <c r="T188" s="17">
        <f t="shared" si="11"/>
        <v>42797.833333333328</v>
      </c>
    </row>
    <row r="189" spans="1:20" ht="28.5" x14ac:dyDescent="0.45">
      <c r="A189" s="5">
        <v>187</v>
      </c>
      <c r="B189" s="7" t="s">
        <v>189</v>
      </c>
      <c r="C189" s="7" t="s">
        <v>4297</v>
      </c>
      <c r="D189" s="8">
        <v>5000</v>
      </c>
      <c r="E189" s="8">
        <v>800</v>
      </c>
      <c r="F189" s="8" t="s">
        <v>8221</v>
      </c>
      <c r="G189" s="8" t="s">
        <v>8224</v>
      </c>
      <c r="H189" s="8" t="s">
        <v>8246</v>
      </c>
      <c r="I189" s="8">
        <v>1437461940</v>
      </c>
      <c r="J189" s="8">
        <v>1435383457</v>
      </c>
      <c r="K189" s="8" t="b">
        <v>0</v>
      </c>
      <c r="L189" s="8">
        <v>5</v>
      </c>
      <c r="M189" s="8" t="b">
        <v>0</v>
      </c>
      <c r="N189" s="8" t="s">
        <v>8268</v>
      </c>
      <c r="O189" s="11">
        <f t="shared" si="8"/>
        <v>16</v>
      </c>
      <c r="P189" s="8">
        <f t="shared" si="9"/>
        <v>160</v>
      </c>
      <c r="Q189" s="8" t="s">
        <v>8310</v>
      </c>
      <c r="R189" s="8" t="s">
        <v>8314</v>
      </c>
      <c r="S189" s="17">
        <f t="shared" si="10"/>
        <v>42182.234456018516</v>
      </c>
      <c r="T189" s="17">
        <f t="shared" si="11"/>
        <v>42206.290972222225</v>
      </c>
    </row>
    <row r="190" spans="1:20" ht="42.75" x14ac:dyDescent="0.45">
      <c r="A190" s="5">
        <v>188</v>
      </c>
      <c r="B190" s="7" t="s">
        <v>190</v>
      </c>
      <c r="C190" s="7" t="s">
        <v>4298</v>
      </c>
      <c r="D190" s="8">
        <v>1500</v>
      </c>
      <c r="E190" s="8">
        <v>0</v>
      </c>
      <c r="F190" s="8" t="s">
        <v>8221</v>
      </c>
      <c r="G190" s="8" t="s">
        <v>8224</v>
      </c>
      <c r="H190" s="8" t="s">
        <v>8246</v>
      </c>
      <c r="I190" s="8">
        <v>1409891015</v>
      </c>
      <c r="J190" s="8">
        <v>1407299015</v>
      </c>
      <c r="K190" s="8" t="b">
        <v>0</v>
      </c>
      <c r="L190" s="8">
        <v>0</v>
      </c>
      <c r="M190" s="8" t="b">
        <v>0</v>
      </c>
      <c r="N190" s="8" t="s">
        <v>8268</v>
      </c>
      <c r="O190" s="11">
        <f t="shared" si="8"/>
        <v>0</v>
      </c>
      <c r="P190" s="8" t="e">
        <f t="shared" si="9"/>
        <v>#DIV/0!</v>
      </c>
      <c r="Q190" s="8" t="s">
        <v>8310</v>
      </c>
      <c r="R190" s="8" t="s">
        <v>8314</v>
      </c>
      <c r="S190" s="17">
        <f t="shared" si="10"/>
        <v>41857.18304398148</v>
      </c>
      <c r="T190" s="17">
        <f t="shared" si="11"/>
        <v>41887.18304398148</v>
      </c>
    </row>
    <row r="191" spans="1:20" ht="42.75" x14ac:dyDescent="0.45">
      <c r="A191" s="5">
        <v>189</v>
      </c>
      <c r="B191" s="7" t="s">
        <v>191</v>
      </c>
      <c r="C191" s="7" t="s">
        <v>4299</v>
      </c>
      <c r="D191" s="8">
        <v>500000</v>
      </c>
      <c r="E191" s="8">
        <v>345</v>
      </c>
      <c r="F191" s="8" t="s">
        <v>8221</v>
      </c>
      <c r="G191" s="8" t="s">
        <v>8224</v>
      </c>
      <c r="H191" s="8" t="s">
        <v>8246</v>
      </c>
      <c r="I191" s="8">
        <v>1472920477</v>
      </c>
      <c r="J191" s="8">
        <v>1467736477</v>
      </c>
      <c r="K191" s="8" t="b">
        <v>0</v>
      </c>
      <c r="L191" s="8">
        <v>5</v>
      </c>
      <c r="M191" s="8" t="b">
        <v>0</v>
      </c>
      <c r="N191" s="8" t="s">
        <v>8268</v>
      </c>
      <c r="O191" s="11">
        <f t="shared" si="8"/>
        <v>0</v>
      </c>
      <c r="P191" s="8">
        <f t="shared" si="9"/>
        <v>69</v>
      </c>
      <c r="Q191" s="8" t="s">
        <v>8310</v>
      </c>
      <c r="R191" s="8" t="s">
        <v>8314</v>
      </c>
      <c r="S191" s="17">
        <f t="shared" si="10"/>
        <v>42556.690706018519</v>
      </c>
      <c r="T191" s="17">
        <f t="shared" si="11"/>
        <v>42616.690706018519</v>
      </c>
    </row>
    <row r="192" spans="1:20" x14ac:dyDescent="0.45">
      <c r="A192" s="5">
        <v>190</v>
      </c>
      <c r="B192" s="7" t="s">
        <v>192</v>
      </c>
      <c r="C192" s="7" t="s">
        <v>4300</v>
      </c>
      <c r="D192" s="8">
        <v>12000</v>
      </c>
      <c r="E192" s="8">
        <v>50</v>
      </c>
      <c r="F192" s="8" t="s">
        <v>8221</v>
      </c>
      <c r="G192" s="8" t="s">
        <v>8224</v>
      </c>
      <c r="H192" s="8" t="s">
        <v>8246</v>
      </c>
      <c r="I192" s="8">
        <v>1466091446</v>
      </c>
      <c r="J192" s="8">
        <v>1465227446</v>
      </c>
      <c r="K192" s="8" t="b">
        <v>0</v>
      </c>
      <c r="L192" s="8">
        <v>1</v>
      </c>
      <c r="M192" s="8" t="b">
        <v>0</v>
      </c>
      <c r="N192" s="8" t="s">
        <v>8268</v>
      </c>
      <c r="O192" s="11">
        <f t="shared" si="8"/>
        <v>0</v>
      </c>
      <c r="P192" s="8">
        <f t="shared" si="9"/>
        <v>50</v>
      </c>
      <c r="Q192" s="8" t="s">
        <v>8310</v>
      </c>
      <c r="R192" s="8" t="s">
        <v>8314</v>
      </c>
      <c r="S192" s="17">
        <f t="shared" si="10"/>
        <v>42527.650995370372</v>
      </c>
      <c r="T192" s="17">
        <f t="shared" si="11"/>
        <v>42537.650995370372</v>
      </c>
    </row>
    <row r="193" spans="1:20" ht="42.75" x14ac:dyDescent="0.45">
      <c r="A193" s="5">
        <v>191</v>
      </c>
      <c r="B193" s="7" t="s">
        <v>193</v>
      </c>
      <c r="C193" s="7" t="s">
        <v>4301</v>
      </c>
      <c r="D193" s="8">
        <v>5000</v>
      </c>
      <c r="E193" s="8">
        <v>250</v>
      </c>
      <c r="F193" s="8" t="s">
        <v>8221</v>
      </c>
      <c r="G193" s="8" t="s">
        <v>8226</v>
      </c>
      <c r="H193" s="8" t="s">
        <v>8248</v>
      </c>
      <c r="I193" s="8">
        <v>1443782138</v>
      </c>
      <c r="J193" s="8">
        <v>1440326138</v>
      </c>
      <c r="K193" s="8" t="b">
        <v>0</v>
      </c>
      <c r="L193" s="8">
        <v>3</v>
      </c>
      <c r="M193" s="8" t="b">
        <v>0</v>
      </c>
      <c r="N193" s="8" t="s">
        <v>8268</v>
      </c>
      <c r="O193" s="11">
        <f t="shared" si="8"/>
        <v>5</v>
      </c>
      <c r="P193" s="8">
        <f t="shared" si="9"/>
        <v>83.33</v>
      </c>
      <c r="Q193" s="8" t="s">
        <v>8310</v>
      </c>
      <c r="R193" s="8" t="s">
        <v>8314</v>
      </c>
      <c r="S193" s="17">
        <f t="shared" si="10"/>
        <v>42239.441412037035</v>
      </c>
      <c r="T193" s="17">
        <f t="shared" si="11"/>
        <v>42279.441412037035</v>
      </c>
    </row>
    <row r="194" spans="1:20" ht="42.75" x14ac:dyDescent="0.45">
      <c r="A194" s="5">
        <v>192</v>
      </c>
      <c r="B194" s="7" t="s">
        <v>194</v>
      </c>
      <c r="C194" s="7" t="s">
        <v>4302</v>
      </c>
      <c r="D194" s="8">
        <v>1000000</v>
      </c>
      <c r="E194" s="8">
        <v>17</v>
      </c>
      <c r="F194" s="8" t="s">
        <v>8221</v>
      </c>
      <c r="G194" s="8" t="s">
        <v>8224</v>
      </c>
      <c r="H194" s="8" t="s">
        <v>8246</v>
      </c>
      <c r="I194" s="8">
        <v>1413572432</v>
      </c>
      <c r="J194" s="8">
        <v>1410980432</v>
      </c>
      <c r="K194" s="8" t="b">
        <v>0</v>
      </c>
      <c r="L194" s="8">
        <v>3</v>
      </c>
      <c r="M194" s="8" t="b">
        <v>0</v>
      </c>
      <c r="N194" s="8" t="s">
        <v>8268</v>
      </c>
      <c r="O194" s="11">
        <f t="shared" si="8"/>
        <v>0</v>
      </c>
      <c r="P194" s="8">
        <f t="shared" si="9"/>
        <v>5.67</v>
      </c>
      <c r="Q194" s="8" t="s">
        <v>8310</v>
      </c>
      <c r="R194" s="8" t="s">
        <v>8314</v>
      </c>
      <c r="S194" s="17">
        <f t="shared" si="10"/>
        <v>41899.792037037041</v>
      </c>
      <c r="T194" s="17">
        <f t="shared" si="11"/>
        <v>41929.792037037041</v>
      </c>
    </row>
    <row r="195" spans="1:20" ht="42.75" x14ac:dyDescent="0.45">
      <c r="A195" s="5">
        <v>193</v>
      </c>
      <c r="B195" s="7" t="s">
        <v>195</v>
      </c>
      <c r="C195" s="7" t="s">
        <v>4303</v>
      </c>
      <c r="D195" s="8">
        <v>1000</v>
      </c>
      <c r="E195" s="8">
        <v>0</v>
      </c>
      <c r="F195" s="8" t="s">
        <v>8221</v>
      </c>
      <c r="G195" s="8" t="s">
        <v>8225</v>
      </c>
      <c r="H195" s="8" t="s">
        <v>8247</v>
      </c>
      <c r="I195" s="8">
        <v>1417217166</v>
      </c>
      <c r="J195" s="8">
        <v>1412029566</v>
      </c>
      <c r="K195" s="8" t="b">
        <v>0</v>
      </c>
      <c r="L195" s="8">
        <v>0</v>
      </c>
      <c r="M195" s="8" t="b">
        <v>0</v>
      </c>
      <c r="N195" s="8" t="s">
        <v>8268</v>
      </c>
      <c r="O195" s="11">
        <f t="shared" ref="O195:O258" si="12">ROUND((E195/D195)*100,0)</f>
        <v>0</v>
      </c>
      <c r="P195" s="8" t="e">
        <f t="shared" ref="P195:P258" si="13">ROUND(E195/L195,2)</f>
        <v>#DIV/0!</v>
      </c>
      <c r="Q195" s="8" t="s">
        <v>8310</v>
      </c>
      <c r="R195" s="8" t="s">
        <v>8314</v>
      </c>
      <c r="S195" s="17">
        <f t="shared" ref="S195:S258" si="14">(((J195/60)/60)/24)+DATE(1970,1,1)</f>
        <v>41911.934791666667</v>
      </c>
      <c r="T195" s="17">
        <f t="shared" ref="T195:T258" si="15">(((I195/60)/60)/24)+DATE(1970,1,1)</f>
        <v>41971.976458333331</v>
      </c>
    </row>
    <row r="196" spans="1:20" ht="42.75" x14ac:dyDescent="0.45">
      <c r="A196" s="5">
        <v>194</v>
      </c>
      <c r="B196" s="7" t="s">
        <v>196</v>
      </c>
      <c r="C196" s="7" t="s">
        <v>4304</v>
      </c>
      <c r="D196" s="8">
        <v>2500</v>
      </c>
      <c r="E196" s="8">
        <v>3</v>
      </c>
      <c r="F196" s="8" t="s">
        <v>8221</v>
      </c>
      <c r="G196" s="8" t="s">
        <v>8225</v>
      </c>
      <c r="H196" s="8" t="s">
        <v>8247</v>
      </c>
      <c r="I196" s="8">
        <v>1457308531</v>
      </c>
      <c r="J196" s="8">
        <v>1452124531</v>
      </c>
      <c r="K196" s="8" t="b">
        <v>0</v>
      </c>
      <c r="L196" s="8">
        <v>3</v>
      </c>
      <c r="M196" s="8" t="b">
        <v>0</v>
      </c>
      <c r="N196" s="8" t="s">
        <v>8268</v>
      </c>
      <c r="O196" s="11">
        <f t="shared" si="12"/>
        <v>0</v>
      </c>
      <c r="P196" s="8">
        <f t="shared" si="13"/>
        <v>1</v>
      </c>
      <c r="Q196" s="8" t="s">
        <v>8310</v>
      </c>
      <c r="R196" s="8" t="s">
        <v>8314</v>
      </c>
      <c r="S196" s="17">
        <f t="shared" si="14"/>
        <v>42375.996886574074</v>
      </c>
      <c r="T196" s="17">
        <f t="shared" si="15"/>
        <v>42435.996886574074</v>
      </c>
    </row>
    <row r="197" spans="1:20" ht="42.75" x14ac:dyDescent="0.45">
      <c r="A197" s="5">
        <v>195</v>
      </c>
      <c r="B197" s="7" t="s">
        <v>197</v>
      </c>
      <c r="C197" s="7" t="s">
        <v>4305</v>
      </c>
      <c r="D197" s="8">
        <v>2000000</v>
      </c>
      <c r="E197" s="8">
        <v>0</v>
      </c>
      <c r="F197" s="8" t="s">
        <v>8221</v>
      </c>
      <c r="G197" s="8" t="s">
        <v>8224</v>
      </c>
      <c r="H197" s="8" t="s">
        <v>8246</v>
      </c>
      <c r="I197" s="8">
        <v>1436544332</v>
      </c>
      <c r="J197" s="8">
        <v>1431360332</v>
      </c>
      <c r="K197" s="8" t="b">
        <v>0</v>
      </c>
      <c r="L197" s="8">
        <v>0</v>
      </c>
      <c r="M197" s="8" t="b">
        <v>0</v>
      </c>
      <c r="N197" s="8" t="s">
        <v>8268</v>
      </c>
      <c r="O197" s="11">
        <f t="shared" si="12"/>
        <v>0</v>
      </c>
      <c r="P197" s="8" t="e">
        <f t="shared" si="13"/>
        <v>#DIV/0!</v>
      </c>
      <c r="Q197" s="8" t="s">
        <v>8310</v>
      </c>
      <c r="R197" s="8" t="s">
        <v>8314</v>
      </c>
      <c r="S197" s="17">
        <f t="shared" si="14"/>
        <v>42135.67050925926</v>
      </c>
      <c r="T197" s="17">
        <f t="shared" si="15"/>
        <v>42195.67050925926</v>
      </c>
    </row>
    <row r="198" spans="1:20" ht="42.75" x14ac:dyDescent="0.45">
      <c r="A198" s="5">
        <v>196</v>
      </c>
      <c r="B198" s="7" t="s">
        <v>198</v>
      </c>
      <c r="C198" s="7" t="s">
        <v>4306</v>
      </c>
      <c r="D198" s="8">
        <v>3500</v>
      </c>
      <c r="E198" s="8">
        <v>1465</v>
      </c>
      <c r="F198" s="8" t="s">
        <v>8221</v>
      </c>
      <c r="G198" s="8" t="s">
        <v>8225</v>
      </c>
      <c r="H198" s="8" t="s">
        <v>8247</v>
      </c>
      <c r="I198" s="8">
        <v>1444510800</v>
      </c>
      <c r="J198" s="8">
        <v>1442062898</v>
      </c>
      <c r="K198" s="8" t="b">
        <v>0</v>
      </c>
      <c r="L198" s="8">
        <v>19</v>
      </c>
      <c r="M198" s="8" t="b">
        <v>0</v>
      </c>
      <c r="N198" s="8" t="s">
        <v>8268</v>
      </c>
      <c r="O198" s="11">
        <f t="shared" si="12"/>
        <v>42</v>
      </c>
      <c r="P198" s="8">
        <f t="shared" si="13"/>
        <v>77.11</v>
      </c>
      <c r="Q198" s="8" t="s">
        <v>8310</v>
      </c>
      <c r="R198" s="8" t="s">
        <v>8314</v>
      </c>
      <c r="S198" s="17">
        <f t="shared" si="14"/>
        <v>42259.542800925927</v>
      </c>
      <c r="T198" s="17">
        <f t="shared" si="15"/>
        <v>42287.875</v>
      </c>
    </row>
    <row r="199" spans="1:20" ht="42.75" x14ac:dyDescent="0.45">
      <c r="A199" s="5">
        <v>197</v>
      </c>
      <c r="B199" s="7" t="s">
        <v>199</v>
      </c>
      <c r="C199" s="7" t="s">
        <v>4307</v>
      </c>
      <c r="D199" s="8">
        <v>2500</v>
      </c>
      <c r="E199" s="8">
        <v>262</v>
      </c>
      <c r="F199" s="8" t="s">
        <v>8221</v>
      </c>
      <c r="G199" s="8" t="s">
        <v>8225</v>
      </c>
      <c r="H199" s="8" t="s">
        <v>8247</v>
      </c>
      <c r="I199" s="8">
        <v>1487365200</v>
      </c>
      <c r="J199" s="8">
        <v>1483734100</v>
      </c>
      <c r="K199" s="8" t="b">
        <v>0</v>
      </c>
      <c r="L199" s="8">
        <v>8</v>
      </c>
      <c r="M199" s="8" t="b">
        <v>0</v>
      </c>
      <c r="N199" s="8" t="s">
        <v>8268</v>
      </c>
      <c r="O199" s="11">
        <f t="shared" si="12"/>
        <v>10</v>
      </c>
      <c r="P199" s="8">
        <f t="shared" si="13"/>
        <v>32.75</v>
      </c>
      <c r="Q199" s="8" t="s">
        <v>8310</v>
      </c>
      <c r="R199" s="8" t="s">
        <v>8314</v>
      </c>
      <c r="S199" s="17">
        <f t="shared" si="14"/>
        <v>42741.848379629635</v>
      </c>
      <c r="T199" s="17">
        <f t="shared" si="15"/>
        <v>42783.875</v>
      </c>
    </row>
    <row r="200" spans="1:20" ht="42.75" x14ac:dyDescent="0.45">
      <c r="A200" s="5">
        <v>198</v>
      </c>
      <c r="B200" s="7" t="s">
        <v>200</v>
      </c>
      <c r="C200" s="7" t="s">
        <v>4308</v>
      </c>
      <c r="D200" s="8">
        <v>25000</v>
      </c>
      <c r="E200" s="8">
        <v>279</v>
      </c>
      <c r="F200" s="8" t="s">
        <v>8221</v>
      </c>
      <c r="G200" s="8" t="s">
        <v>8224</v>
      </c>
      <c r="H200" s="8" t="s">
        <v>8246</v>
      </c>
      <c r="I200" s="8">
        <v>1412500322</v>
      </c>
      <c r="J200" s="8">
        <v>1409908322</v>
      </c>
      <c r="K200" s="8" t="b">
        <v>0</v>
      </c>
      <c r="L200" s="8">
        <v>6</v>
      </c>
      <c r="M200" s="8" t="b">
        <v>0</v>
      </c>
      <c r="N200" s="8" t="s">
        <v>8268</v>
      </c>
      <c r="O200" s="11">
        <f t="shared" si="12"/>
        <v>1</v>
      </c>
      <c r="P200" s="8">
        <f t="shared" si="13"/>
        <v>46.5</v>
      </c>
      <c r="Q200" s="8" t="s">
        <v>8310</v>
      </c>
      <c r="R200" s="8" t="s">
        <v>8314</v>
      </c>
      <c r="S200" s="17">
        <f t="shared" si="14"/>
        <v>41887.383356481485</v>
      </c>
      <c r="T200" s="17">
        <f t="shared" si="15"/>
        <v>41917.383356481485</v>
      </c>
    </row>
    <row r="201" spans="1:20" ht="42.75" x14ac:dyDescent="0.45">
      <c r="A201" s="5">
        <v>199</v>
      </c>
      <c r="B201" s="7" t="s">
        <v>201</v>
      </c>
      <c r="C201" s="7" t="s">
        <v>4309</v>
      </c>
      <c r="D201" s="8">
        <v>10000</v>
      </c>
      <c r="E201" s="8">
        <v>0</v>
      </c>
      <c r="F201" s="8" t="s">
        <v>8221</v>
      </c>
      <c r="G201" s="8" t="s">
        <v>8224</v>
      </c>
      <c r="H201" s="8" t="s">
        <v>8246</v>
      </c>
      <c r="I201" s="8">
        <v>1472698702</v>
      </c>
      <c r="J201" s="8">
        <v>1470106702</v>
      </c>
      <c r="K201" s="8" t="b">
        <v>0</v>
      </c>
      <c r="L201" s="8">
        <v>0</v>
      </c>
      <c r="M201" s="8" t="b">
        <v>0</v>
      </c>
      <c r="N201" s="8" t="s">
        <v>8268</v>
      </c>
      <c r="O201" s="11">
        <f t="shared" si="12"/>
        <v>0</v>
      </c>
      <c r="P201" s="8" t="e">
        <f t="shared" si="13"/>
        <v>#DIV/0!</v>
      </c>
      <c r="Q201" s="8" t="s">
        <v>8310</v>
      </c>
      <c r="R201" s="8" t="s">
        <v>8314</v>
      </c>
      <c r="S201" s="17">
        <f t="shared" si="14"/>
        <v>42584.123865740738</v>
      </c>
      <c r="T201" s="17">
        <f t="shared" si="15"/>
        <v>42614.123865740738</v>
      </c>
    </row>
    <row r="202" spans="1:20" ht="28.5" x14ac:dyDescent="0.45">
      <c r="A202" s="5">
        <v>200</v>
      </c>
      <c r="B202" s="7" t="s">
        <v>202</v>
      </c>
      <c r="C202" s="7" t="s">
        <v>4310</v>
      </c>
      <c r="D202" s="8">
        <v>6000</v>
      </c>
      <c r="E202" s="8">
        <v>1571.55</v>
      </c>
      <c r="F202" s="8" t="s">
        <v>8221</v>
      </c>
      <c r="G202" s="8" t="s">
        <v>8224</v>
      </c>
      <c r="H202" s="8" t="s">
        <v>8246</v>
      </c>
      <c r="I202" s="8">
        <v>1410746403</v>
      </c>
      <c r="J202" s="8">
        <v>1408154403</v>
      </c>
      <c r="K202" s="8" t="b">
        <v>0</v>
      </c>
      <c r="L202" s="8">
        <v>18</v>
      </c>
      <c r="M202" s="8" t="b">
        <v>0</v>
      </c>
      <c r="N202" s="8" t="s">
        <v>8268</v>
      </c>
      <c r="O202" s="11">
        <f t="shared" si="12"/>
        <v>26</v>
      </c>
      <c r="P202" s="8">
        <f t="shared" si="13"/>
        <v>87.31</v>
      </c>
      <c r="Q202" s="8" t="s">
        <v>8310</v>
      </c>
      <c r="R202" s="8" t="s">
        <v>8314</v>
      </c>
      <c r="S202" s="17">
        <f t="shared" si="14"/>
        <v>41867.083368055559</v>
      </c>
      <c r="T202" s="17">
        <f t="shared" si="15"/>
        <v>41897.083368055559</v>
      </c>
    </row>
    <row r="203" spans="1:20" ht="42.75" x14ac:dyDescent="0.45">
      <c r="A203" s="5">
        <v>201</v>
      </c>
      <c r="B203" s="7" t="s">
        <v>203</v>
      </c>
      <c r="C203" s="7" t="s">
        <v>4311</v>
      </c>
      <c r="D203" s="8">
        <v>650</v>
      </c>
      <c r="E203" s="8">
        <v>380</v>
      </c>
      <c r="F203" s="8" t="s">
        <v>8221</v>
      </c>
      <c r="G203" s="8" t="s">
        <v>8224</v>
      </c>
      <c r="H203" s="8" t="s">
        <v>8246</v>
      </c>
      <c r="I203" s="8">
        <v>1423424329</v>
      </c>
      <c r="J203" s="8">
        <v>1421696329</v>
      </c>
      <c r="K203" s="8" t="b">
        <v>0</v>
      </c>
      <c r="L203" s="8">
        <v>7</v>
      </c>
      <c r="M203" s="8" t="b">
        <v>0</v>
      </c>
      <c r="N203" s="8" t="s">
        <v>8268</v>
      </c>
      <c r="O203" s="11">
        <f t="shared" si="12"/>
        <v>58</v>
      </c>
      <c r="P203" s="8">
        <f t="shared" si="13"/>
        <v>54.29</v>
      </c>
      <c r="Q203" s="8" t="s">
        <v>8310</v>
      </c>
      <c r="R203" s="8" t="s">
        <v>8314</v>
      </c>
      <c r="S203" s="17">
        <f t="shared" si="14"/>
        <v>42023.818622685183</v>
      </c>
      <c r="T203" s="17">
        <f t="shared" si="15"/>
        <v>42043.818622685183</v>
      </c>
    </row>
    <row r="204" spans="1:20" x14ac:dyDescent="0.45">
      <c r="A204" s="5">
        <v>202</v>
      </c>
      <c r="B204" s="7" t="s">
        <v>204</v>
      </c>
      <c r="C204" s="7" t="s">
        <v>4312</v>
      </c>
      <c r="D204" s="8">
        <v>6000</v>
      </c>
      <c r="E204" s="8">
        <v>0</v>
      </c>
      <c r="F204" s="8" t="s">
        <v>8221</v>
      </c>
      <c r="G204" s="8" t="s">
        <v>8224</v>
      </c>
      <c r="H204" s="8" t="s">
        <v>8246</v>
      </c>
      <c r="I204" s="8">
        <v>1444337940</v>
      </c>
      <c r="J204" s="8">
        <v>1441750564</v>
      </c>
      <c r="K204" s="8" t="b">
        <v>0</v>
      </c>
      <c r="L204" s="8">
        <v>0</v>
      </c>
      <c r="M204" s="8" t="b">
        <v>0</v>
      </c>
      <c r="N204" s="8" t="s">
        <v>8268</v>
      </c>
      <c r="O204" s="11">
        <f t="shared" si="12"/>
        <v>0</v>
      </c>
      <c r="P204" s="8" t="e">
        <f t="shared" si="13"/>
        <v>#DIV/0!</v>
      </c>
      <c r="Q204" s="8" t="s">
        <v>8310</v>
      </c>
      <c r="R204" s="8" t="s">
        <v>8314</v>
      </c>
      <c r="S204" s="17">
        <f t="shared" si="14"/>
        <v>42255.927824074075</v>
      </c>
      <c r="T204" s="17">
        <f t="shared" si="15"/>
        <v>42285.874305555553</v>
      </c>
    </row>
    <row r="205" spans="1:20" ht="42.75" x14ac:dyDescent="0.45">
      <c r="A205" s="5">
        <v>203</v>
      </c>
      <c r="B205" s="7" t="s">
        <v>205</v>
      </c>
      <c r="C205" s="7" t="s">
        <v>4313</v>
      </c>
      <c r="D205" s="8">
        <v>2500</v>
      </c>
      <c r="E205" s="8">
        <v>746</v>
      </c>
      <c r="F205" s="8" t="s">
        <v>8221</v>
      </c>
      <c r="G205" s="8" t="s">
        <v>8225</v>
      </c>
      <c r="H205" s="8" t="s">
        <v>8247</v>
      </c>
      <c r="I205" s="8">
        <v>1422562864</v>
      </c>
      <c r="J205" s="8">
        <v>1417378864</v>
      </c>
      <c r="K205" s="8" t="b">
        <v>0</v>
      </c>
      <c r="L205" s="8">
        <v>8</v>
      </c>
      <c r="M205" s="8" t="b">
        <v>0</v>
      </c>
      <c r="N205" s="8" t="s">
        <v>8268</v>
      </c>
      <c r="O205" s="11">
        <f t="shared" si="12"/>
        <v>30</v>
      </c>
      <c r="P205" s="8">
        <f t="shared" si="13"/>
        <v>93.25</v>
      </c>
      <c r="Q205" s="8" t="s">
        <v>8310</v>
      </c>
      <c r="R205" s="8" t="s">
        <v>8314</v>
      </c>
      <c r="S205" s="17">
        <f t="shared" si="14"/>
        <v>41973.847962962958</v>
      </c>
      <c r="T205" s="17">
        <f t="shared" si="15"/>
        <v>42033.847962962958</v>
      </c>
    </row>
    <row r="206" spans="1:20" ht="42.75" x14ac:dyDescent="0.45">
      <c r="A206" s="5">
        <v>204</v>
      </c>
      <c r="B206" s="7" t="s">
        <v>206</v>
      </c>
      <c r="C206" s="7" t="s">
        <v>4314</v>
      </c>
      <c r="D206" s="8">
        <v>300000</v>
      </c>
      <c r="E206" s="8">
        <v>152165</v>
      </c>
      <c r="F206" s="8" t="s">
        <v>8221</v>
      </c>
      <c r="G206" s="8" t="s">
        <v>8226</v>
      </c>
      <c r="H206" s="8" t="s">
        <v>8248</v>
      </c>
      <c r="I206" s="8">
        <v>1470319203</v>
      </c>
      <c r="J206" s="8">
        <v>1467727203</v>
      </c>
      <c r="K206" s="8" t="b">
        <v>0</v>
      </c>
      <c r="L206" s="8">
        <v>1293</v>
      </c>
      <c r="M206" s="8" t="b">
        <v>0</v>
      </c>
      <c r="N206" s="8" t="s">
        <v>8268</v>
      </c>
      <c r="O206" s="11">
        <f t="shared" si="12"/>
        <v>51</v>
      </c>
      <c r="P206" s="8">
        <f t="shared" si="13"/>
        <v>117.68</v>
      </c>
      <c r="Q206" s="8" t="s">
        <v>8310</v>
      </c>
      <c r="R206" s="8" t="s">
        <v>8314</v>
      </c>
      <c r="S206" s="17">
        <f t="shared" si="14"/>
        <v>42556.583368055552</v>
      </c>
      <c r="T206" s="17">
        <f t="shared" si="15"/>
        <v>42586.583368055552</v>
      </c>
    </row>
    <row r="207" spans="1:20" ht="42.75" x14ac:dyDescent="0.45">
      <c r="A207" s="5">
        <v>205</v>
      </c>
      <c r="B207" s="7" t="s">
        <v>207</v>
      </c>
      <c r="C207" s="7" t="s">
        <v>4315</v>
      </c>
      <c r="D207" s="8">
        <v>8000</v>
      </c>
      <c r="E207" s="8">
        <v>1300</v>
      </c>
      <c r="F207" s="8" t="s">
        <v>8221</v>
      </c>
      <c r="G207" s="8" t="s">
        <v>8224</v>
      </c>
      <c r="H207" s="8" t="s">
        <v>8246</v>
      </c>
      <c r="I207" s="8">
        <v>1444144222</v>
      </c>
      <c r="J207" s="8">
        <v>1441120222</v>
      </c>
      <c r="K207" s="8" t="b">
        <v>0</v>
      </c>
      <c r="L207" s="8">
        <v>17</v>
      </c>
      <c r="M207" s="8" t="b">
        <v>0</v>
      </c>
      <c r="N207" s="8" t="s">
        <v>8268</v>
      </c>
      <c r="O207" s="11">
        <f t="shared" si="12"/>
        <v>16</v>
      </c>
      <c r="P207" s="8">
        <f t="shared" si="13"/>
        <v>76.47</v>
      </c>
      <c r="Q207" s="8" t="s">
        <v>8310</v>
      </c>
      <c r="R207" s="8" t="s">
        <v>8314</v>
      </c>
      <c r="S207" s="17">
        <f t="shared" si="14"/>
        <v>42248.632199074069</v>
      </c>
      <c r="T207" s="17">
        <f t="shared" si="15"/>
        <v>42283.632199074069</v>
      </c>
    </row>
    <row r="208" spans="1:20" ht="42.75" x14ac:dyDescent="0.45">
      <c r="A208" s="5">
        <v>206</v>
      </c>
      <c r="B208" s="7" t="s">
        <v>208</v>
      </c>
      <c r="C208" s="7" t="s">
        <v>4316</v>
      </c>
      <c r="D208" s="8">
        <v>12700</v>
      </c>
      <c r="E208" s="8">
        <v>0</v>
      </c>
      <c r="F208" s="8" t="s">
        <v>8221</v>
      </c>
      <c r="G208" s="8" t="s">
        <v>8224</v>
      </c>
      <c r="H208" s="8" t="s">
        <v>8246</v>
      </c>
      <c r="I208" s="8">
        <v>1470441983</v>
      </c>
      <c r="J208" s="8">
        <v>1468627583</v>
      </c>
      <c r="K208" s="8" t="b">
        <v>0</v>
      </c>
      <c r="L208" s="8">
        <v>0</v>
      </c>
      <c r="M208" s="8" t="b">
        <v>0</v>
      </c>
      <c r="N208" s="8" t="s">
        <v>8268</v>
      </c>
      <c r="O208" s="11">
        <f t="shared" si="12"/>
        <v>0</v>
      </c>
      <c r="P208" s="8" t="e">
        <f t="shared" si="13"/>
        <v>#DIV/0!</v>
      </c>
      <c r="Q208" s="8" t="s">
        <v>8310</v>
      </c>
      <c r="R208" s="8" t="s">
        <v>8314</v>
      </c>
      <c r="S208" s="17">
        <f t="shared" si="14"/>
        <v>42567.004432870366</v>
      </c>
      <c r="T208" s="17">
        <f t="shared" si="15"/>
        <v>42588.004432870366</v>
      </c>
    </row>
    <row r="209" spans="1:20" ht="42.75" x14ac:dyDescent="0.45">
      <c r="A209" s="5">
        <v>207</v>
      </c>
      <c r="B209" s="7" t="s">
        <v>209</v>
      </c>
      <c r="C209" s="7" t="s">
        <v>4317</v>
      </c>
      <c r="D209" s="8">
        <v>14000</v>
      </c>
      <c r="E209" s="8">
        <v>2130</v>
      </c>
      <c r="F209" s="8" t="s">
        <v>8221</v>
      </c>
      <c r="G209" s="8" t="s">
        <v>8229</v>
      </c>
      <c r="H209" s="8" t="s">
        <v>8251</v>
      </c>
      <c r="I209" s="8">
        <v>1420346638</v>
      </c>
      <c r="J209" s="8">
        <v>1417754638</v>
      </c>
      <c r="K209" s="8" t="b">
        <v>0</v>
      </c>
      <c r="L209" s="8">
        <v>13</v>
      </c>
      <c r="M209" s="8" t="b">
        <v>0</v>
      </c>
      <c r="N209" s="8" t="s">
        <v>8268</v>
      </c>
      <c r="O209" s="11">
        <f t="shared" si="12"/>
        <v>15</v>
      </c>
      <c r="P209" s="8">
        <f t="shared" si="13"/>
        <v>163.85</v>
      </c>
      <c r="Q209" s="8" t="s">
        <v>8310</v>
      </c>
      <c r="R209" s="8" t="s">
        <v>8314</v>
      </c>
      <c r="S209" s="17">
        <f t="shared" si="14"/>
        <v>41978.197199074071</v>
      </c>
      <c r="T209" s="17">
        <f t="shared" si="15"/>
        <v>42008.197199074071</v>
      </c>
    </row>
    <row r="210" spans="1:20" ht="42.75" x14ac:dyDescent="0.45">
      <c r="A210" s="5">
        <v>208</v>
      </c>
      <c r="B210" s="7" t="s">
        <v>210</v>
      </c>
      <c r="C210" s="7" t="s">
        <v>4318</v>
      </c>
      <c r="D210" s="8">
        <v>50000</v>
      </c>
      <c r="E210" s="8">
        <v>0</v>
      </c>
      <c r="F210" s="8" t="s">
        <v>8221</v>
      </c>
      <c r="G210" s="8" t="s">
        <v>8226</v>
      </c>
      <c r="H210" s="8" t="s">
        <v>8248</v>
      </c>
      <c r="I210" s="8">
        <v>1418719967</v>
      </c>
      <c r="J210" s="8">
        <v>1416127967</v>
      </c>
      <c r="K210" s="8" t="b">
        <v>0</v>
      </c>
      <c r="L210" s="8">
        <v>0</v>
      </c>
      <c r="M210" s="8" t="b">
        <v>0</v>
      </c>
      <c r="N210" s="8" t="s">
        <v>8268</v>
      </c>
      <c r="O210" s="11">
        <f t="shared" si="12"/>
        <v>0</v>
      </c>
      <c r="P210" s="8" t="e">
        <f t="shared" si="13"/>
        <v>#DIV/0!</v>
      </c>
      <c r="Q210" s="8" t="s">
        <v>8310</v>
      </c>
      <c r="R210" s="8" t="s">
        <v>8314</v>
      </c>
      <c r="S210" s="17">
        <f t="shared" si="14"/>
        <v>41959.369988425926</v>
      </c>
      <c r="T210" s="17">
        <f t="shared" si="15"/>
        <v>41989.369988425926</v>
      </c>
    </row>
    <row r="211" spans="1:20" ht="42.75" x14ac:dyDescent="0.45">
      <c r="A211" s="5">
        <v>209</v>
      </c>
      <c r="B211" s="7" t="s">
        <v>211</v>
      </c>
      <c r="C211" s="7" t="s">
        <v>4319</v>
      </c>
      <c r="D211" s="8">
        <v>25000</v>
      </c>
      <c r="E211" s="8">
        <v>0</v>
      </c>
      <c r="F211" s="8" t="s">
        <v>8221</v>
      </c>
      <c r="G211" s="8" t="s">
        <v>8224</v>
      </c>
      <c r="H211" s="8" t="s">
        <v>8246</v>
      </c>
      <c r="I211" s="8">
        <v>1436566135</v>
      </c>
      <c r="J211" s="8">
        <v>1433974135</v>
      </c>
      <c r="K211" s="8" t="b">
        <v>0</v>
      </c>
      <c r="L211" s="8">
        <v>0</v>
      </c>
      <c r="M211" s="8" t="b">
        <v>0</v>
      </c>
      <c r="N211" s="8" t="s">
        <v>8268</v>
      </c>
      <c r="O211" s="11">
        <f t="shared" si="12"/>
        <v>0</v>
      </c>
      <c r="P211" s="8" t="e">
        <f t="shared" si="13"/>
        <v>#DIV/0!</v>
      </c>
      <c r="Q211" s="8" t="s">
        <v>8310</v>
      </c>
      <c r="R211" s="8" t="s">
        <v>8314</v>
      </c>
      <c r="S211" s="17">
        <f t="shared" si="14"/>
        <v>42165.922858796301</v>
      </c>
      <c r="T211" s="17">
        <f t="shared" si="15"/>
        <v>42195.922858796301</v>
      </c>
    </row>
    <row r="212" spans="1:20" ht="42.75" x14ac:dyDescent="0.45">
      <c r="A212" s="5">
        <v>210</v>
      </c>
      <c r="B212" s="7" t="s">
        <v>212</v>
      </c>
      <c r="C212" s="7" t="s">
        <v>4320</v>
      </c>
      <c r="D212" s="8">
        <v>12000</v>
      </c>
      <c r="E212" s="8">
        <v>3030</v>
      </c>
      <c r="F212" s="8" t="s">
        <v>8221</v>
      </c>
      <c r="G212" s="8" t="s">
        <v>8224</v>
      </c>
      <c r="H212" s="8" t="s">
        <v>8246</v>
      </c>
      <c r="I212" s="8">
        <v>1443675600</v>
      </c>
      <c r="J212" s="8">
        <v>1441157592</v>
      </c>
      <c r="K212" s="8" t="b">
        <v>0</v>
      </c>
      <c r="L212" s="8">
        <v>33</v>
      </c>
      <c r="M212" s="8" t="b">
        <v>0</v>
      </c>
      <c r="N212" s="8" t="s">
        <v>8268</v>
      </c>
      <c r="O212" s="11">
        <f t="shared" si="12"/>
        <v>25</v>
      </c>
      <c r="P212" s="8">
        <f t="shared" si="13"/>
        <v>91.82</v>
      </c>
      <c r="Q212" s="8" t="s">
        <v>8310</v>
      </c>
      <c r="R212" s="8" t="s">
        <v>8314</v>
      </c>
      <c r="S212" s="17">
        <f t="shared" si="14"/>
        <v>42249.064722222218</v>
      </c>
      <c r="T212" s="17">
        <f t="shared" si="15"/>
        <v>42278.208333333328</v>
      </c>
    </row>
    <row r="213" spans="1:20" ht="42.75" x14ac:dyDescent="0.45">
      <c r="A213" s="5">
        <v>211</v>
      </c>
      <c r="B213" s="7" t="s">
        <v>213</v>
      </c>
      <c r="C213" s="7" t="s">
        <v>4321</v>
      </c>
      <c r="D213" s="8">
        <v>5000</v>
      </c>
      <c r="E213" s="8">
        <v>2230</v>
      </c>
      <c r="F213" s="8" t="s">
        <v>8221</v>
      </c>
      <c r="G213" s="8" t="s">
        <v>8224</v>
      </c>
      <c r="H213" s="8" t="s">
        <v>8246</v>
      </c>
      <c r="I213" s="8">
        <v>1442634617</v>
      </c>
      <c r="J213" s="8">
        <v>1440042617</v>
      </c>
      <c r="K213" s="8" t="b">
        <v>0</v>
      </c>
      <c r="L213" s="8">
        <v>12</v>
      </c>
      <c r="M213" s="8" t="b">
        <v>0</v>
      </c>
      <c r="N213" s="8" t="s">
        <v>8268</v>
      </c>
      <c r="O213" s="11">
        <f t="shared" si="12"/>
        <v>45</v>
      </c>
      <c r="P213" s="8">
        <f t="shared" si="13"/>
        <v>185.83</v>
      </c>
      <c r="Q213" s="8" t="s">
        <v>8310</v>
      </c>
      <c r="R213" s="8" t="s">
        <v>8314</v>
      </c>
      <c r="S213" s="17">
        <f t="shared" si="14"/>
        <v>42236.159918981488</v>
      </c>
      <c r="T213" s="17">
        <f t="shared" si="15"/>
        <v>42266.159918981488</v>
      </c>
    </row>
    <row r="214" spans="1:20" ht="28.5" x14ac:dyDescent="0.45">
      <c r="A214" s="5">
        <v>212</v>
      </c>
      <c r="B214" s="7" t="s">
        <v>214</v>
      </c>
      <c r="C214" s="7" t="s">
        <v>4322</v>
      </c>
      <c r="D214" s="8">
        <v>6300</v>
      </c>
      <c r="E214" s="8">
        <v>1</v>
      </c>
      <c r="F214" s="8" t="s">
        <v>8221</v>
      </c>
      <c r="G214" s="8" t="s">
        <v>8224</v>
      </c>
      <c r="H214" s="8" t="s">
        <v>8246</v>
      </c>
      <c r="I214" s="8">
        <v>1460837320</v>
      </c>
      <c r="J214" s="8">
        <v>1455656920</v>
      </c>
      <c r="K214" s="8" t="b">
        <v>0</v>
      </c>
      <c r="L214" s="8">
        <v>1</v>
      </c>
      <c r="M214" s="8" t="b">
        <v>0</v>
      </c>
      <c r="N214" s="8" t="s">
        <v>8268</v>
      </c>
      <c r="O214" s="11">
        <f t="shared" si="12"/>
        <v>0</v>
      </c>
      <c r="P214" s="8">
        <f t="shared" si="13"/>
        <v>1</v>
      </c>
      <c r="Q214" s="8" t="s">
        <v>8310</v>
      </c>
      <c r="R214" s="8" t="s">
        <v>8314</v>
      </c>
      <c r="S214" s="17">
        <f t="shared" si="14"/>
        <v>42416.881018518514</v>
      </c>
      <c r="T214" s="17">
        <f t="shared" si="15"/>
        <v>42476.839351851857</v>
      </c>
    </row>
    <row r="215" spans="1:20" ht="42.75" x14ac:dyDescent="0.45">
      <c r="A215" s="5">
        <v>213</v>
      </c>
      <c r="B215" s="7" t="s">
        <v>215</v>
      </c>
      <c r="C215" s="7" t="s">
        <v>4323</v>
      </c>
      <c r="D215" s="8">
        <v>50000</v>
      </c>
      <c r="E215" s="8">
        <v>20</v>
      </c>
      <c r="F215" s="8" t="s">
        <v>8221</v>
      </c>
      <c r="G215" s="8" t="s">
        <v>8224</v>
      </c>
      <c r="H215" s="8" t="s">
        <v>8246</v>
      </c>
      <c r="I215" s="8">
        <v>1439734001</v>
      </c>
      <c r="J215" s="8">
        <v>1437142547</v>
      </c>
      <c r="K215" s="8" t="b">
        <v>0</v>
      </c>
      <c r="L215" s="8">
        <v>1</v>
      </c>
      <c r="M215" s="8" t="b">
        <v>0</v>
      </c>
      <c r="N215" s="8" t="s">
        <v>8268</v>
      </c>
      <c r="O215" s="11">
        <f t="shared" si="12"/>
        <v>0</v>
      </c>
      <c r="P215" s="8">
        <f t="shared" si="13"/>
        <v>20</v>
      </c>
      <c r="Q215" s="8" t="s">
        <v>8310</v>
      </c>
      <c r="R215" s="8" t="s">
        <v>8314</v>
      </c>
      <c r="S215" s="17">
        <f t="shared" si="14"/>
        <v>42202.594293981485</v>
      </c>
      <c r="T215" s="17">
        <f t="shared" si="15"/>
        <v>42232.587974537033</v>
      </c>
    </row>
    <row r="216" spans="1:20" ht="42.75" x14ac:dyDescent="0.45">
      <c r="A216" s="5">
        <v>214</v>
      </c>
      <c r="B216" s="7" t="s">
        <v>216</v>
      </c>
      <c r="C216" s="7" t="s">
        <v>4324</v>
      </c>
      <c r="D216" s="8">
        <v>12500</v>
      </c>
      <c r="E216" s="8">
        <v>1</v>
      </c>
      <c r="F216" s="8" t="s">
        <v>8221</v>
      </c>
      <c r="G216" s="8" t="s">
        <v>8224</v>
      </c>
      <c r="H216" s="8" t="s">
        <v>8246</v>
      </c>
      <c r="I216" s="8">
        <v>1425655349</v>
      </c>
      <c r="J216" s="8">
        <v>1420471349</v>
      </c>
      <c r="K216" s="8" t="b">
        <v>0</v>
      </c>
      <c r="L216" s="8">
        <v>1</v>
      </c>
      <c r="M216" s="8" t="b">
        <v>0</v>
      </c>
      <c r="N216" s="8" t="s">
        <v>8268</v>
      </c>
      <c r="O216" s="11">
        <f t="shared" si="12"/>
        <v>0</v>
      </c>
      <c r="P216" s="8">
        <f t="shared" si="13"/>
        <v>1</v>
      </c>
      <c r="Q216" s="8" t="s">
        <v>8310</v>
      </c>
      <c r="R216" s="8" t="s">
        <v>8314</v>
      </c>
      <c r="S216" s="17">
        <f t="shared" si="14"/>
        <v>42009.64061342593</v>
      </c>
      <c r="T216" s="17">
        <f t="shared" si="15"/>
        <v>42069.64061342593</v>
      </c>
    </row>
    <row r="217" spans="1:20" ht="42.75" x14ac:dyDescent="0.45">
      <c r="A217" s="5">
        <v>215</v>
      </c>
      <c r="B217" s="7" t="s">
        <v>217</v>
      </c>
      <c r="C217" s="7" t="s">
        <v>4325</v>
      </c>
      <c r="D217" s="8">
        <v>4400</v>
      </c>
      <c r="E217" s="8">
        <v>10</v>
      </c>
      <c r="F217" s="8" t="s">
        <v>8221</v>
      </c>
      <c r="G217" s="8" t="s">
        <v>8225</v>
      </c>
      <c r="H217" s="8" t="s">
        <v>8247</v>
      </c>
      <c r="I217" s="8">
        <v>1455753540</v>
      </c>
      <c r="J217" s="8">
        <v>1452058282</v>
      </c>
      <c r="K217" s="8" t="b">
        <v>0</v>
      </c>
      <c r="L217" s="8">
        <v>1</v>
      </c>
      <c r="M217" s="8" t="b">
        <v>0</v>
      </c>
      <c r="N217" s="8" t="s">
        <v>8268</v>
      </c>
      <c r="O217" s="11">
        <f t="shared" si="12"/>
        <v>0</v>
      </c>
      <c r="P217" s="8">
        <f t="shared" si="13"/>
        <v>10</v>
      </c>
      <c r="Q217" s="8" t="s">
        <v>8310</v>
      </c>
      <c r="R217" s="8" t="s">
        <v>8314</v>
      </c>
      <c r="S217" s="17">
        <f t="shared" si="14"/>
        <v>42375.230115740742</v>
      </c>
      <c r="T217" s="17">
        <f t="shared" si="15"/>
        <v>42417.999305555553</v>
      </c>
    </row>
    <row r="218" spans="1:20" ht="42.75" x14ac:dyDescent="0.45">
      <c r="A218" s="5">
        <v>216</v>
      </c>
      <c r="B218" s="7" t="s">
        <v>218</v>
      </c>
      <c r="C218" s="7" t="s">
        <v>4326</v>
      </c>
      <c r="D218" s="8">
        <v>50000</v>
      </c>
      <c r="E218" s="8">
        <v>27849.22</v>
      </c>
      <c r="F218" s="8" t="s">
        <v>8221</v>
      </c>
      <c r="G218" s="8" t="s">
        <v>8224</v>
      </c>
      <c r="H218" s="8" t="s">
        <v>8246</v>
      </c>
      <c r="I218" s="8">
        <v>1429740037</v>
      </c>
      <c r="J218" s="8">
        <v>1425423637</v>
      </c>
      <c r="K218" s="8" t="b">
        <v>0</v>
      </c>
      <c r="L218" s="8">
        <v>84</v>
      </c>
      <c r="M218" s="8" t="b">
        <v>0</v>
      </c>
      <c r="N218" s="8" t="s">
        <v>8268</v>
      </c>
      <c r="O218" s="11">
        <f t="shared" si="12"/>
        <v>56</v>
      </c>
      <c r="P218" s="8">
        <f t="shared" si="13"/>
        <v>331.54</v>
      </c>
      <c r="Q218" s="8" t="s">
        <v>8310</v>
      </c>
      <c r="R218" s="8" t="s">
        <v>8314</v>
      </c>
      <c r="S218" s="17">
        <f t="shared" si="14"/>
        <v>42066.958761574075</v>
      </c>
      <c r="T218" s="17">
        <f t="shared" si="15"/>
        <v>42116.917094907403</v>
      </c>
    </row>
    <row r="219" spans="1:20" x14ac:dyDescent="0.45">
      <c r="A219" s="5">
        <v>217</v>
      </c>
      <c r="B219" s="7" t="s">
        <v>219</v>
      </c>
      <c r="C219" s="7" t="s">
        <v>4327</v>
      </c>
      <c r="D219" s="8">
        <v>100000</v>
      </c>
      <c r="E219" s="8">
        <v>11943</v>
      </c>
      <c r="F219" s="8" t="s">
        <v>8221</v>
      </c>
      <c r="G219" s="8" t="s">
        <v>8235</v>
      </c>
      <c r="H219" s="8" t="s">
        <v>8255</v>
      </c>
      <c r="I219" s="8">
        <v>1419780149</v>
      </c>
      <c r="J219" s="8">
        <v>1417101749</v>
      </c>
      <c r="K219" s="8" t="b">
        <v>0</v>
      </c>
      <c r="L219" s="8">
        <v>38</v>
      </c>
      <c r="M219" s="8" t="b">
        <v>0</v>
      </c>
      <c r="N219" s="8" t="s">
        <v>8268</v>
      </c>
      <c r="O219" s="11">
        <f t="shared" si="12"/>
        <v>12</v>
      </c>
      <c r="P219" s="8">
        <f t="shared" si="13"/>
        <v>314.29000000000002</v>
      </c>
      <c r="Q219" s="8" t="s">
        <v>8310</v>
      </c>
      <c r="R219" s="8" t="s">
        <v>8314</v>
      </c>
      <c r="S219" s="17">
        <f t="shared" si="14"/>
        <v>41970.64061342593</v>
      </c>
      <c r="T219" s="17">
        <f t="shared" si="15"/>
        <v>42001.64061342593</v>
      </c>
    </row>
    <row r="220" spans="1:20" ht="42.75" x14ac:dyDescent="0.45">
      <c r="A220" s="5">
        <v>218</v>
      </c>
      <c r="B220" s="7" t="s">
        <v>220</v>
      </c>
      <c r="C220" s="7" t="s">
        <v>4328</v>
      </c>
      <c r="D220" s="8">
        <v>5000</v>
      </c>
      <c r="E220" s="8">
        <v>100</v>
      </c>
      <c r="F220" s="8" t="s">
        <v>8221</v>
      </c>
      <c r="G220" s="8" t="s">
        <v>8224</v>
      </c>
      <c r="H220" s="8" t="s">
        <v>8246</v>
      </c>
      <c r="I220" s="8">
        <v>1431702289</v>
      </c>
      <c r="J220" s="8">
        <v>1426518289</v>
      </c>
      <c r="K220" s="8" t="b">
        <v>0</v>
      </c>
      <c r="L220" s="8">
        <v>1</v>
      </c>
      <c r="M220" s="8" t="b">
        <v>0</v>
      </c>
      <c r="N220" s="8" t="s">
        <v>8268</v>
      </c>
      <c r="O220" s="11">
        <f t="shared" si="12"/>
        <v>2</v>
      </c>
      <c r="P220" s="8">
        <f t="shared" si="13"/>
        <v>100</v>
      </c>
      <c r="Q220" s="8" t="s">
        <v>8310</v>
      </c>
      <c r="R220" s="8" t="s">
        <v>8314</v>
      </c>
      <c r="S220" s="17">
        <f t="shared" si="14"/>
        <v>42079.628344907411</v>
      </c>
      <c r="T220" s="17">
        <f t="shared" si="15"/>
        <v>42139.628344907411</v>
      </c>
    </row>
    <row r="221" spans="1:20" ht="28.5" x14ac:dyDescent="0.45">
      <c r="A221" s="5">
        <v>219</v>
      </c>
      <c r="B221" s="7" t="s">
        <v>221</v>
      </c>
      <c r="C221" s="7" t="s">
        <v>4329</v>
      </c>
      <c r="D221" s="8">
        <v>50000</v>
      </c>
      <c r="E221" s="8">
        <v>8815</v>
      </c>
      <c r="F221" s="8" t="s">
        <v>8221</v>
      </c>
      <c r="G221" s="8" t="s">
        <v>8224</v>
      </c>
      <c r="H221" s="8" t="s">
        <v>8246</v>
      </c>
      <c r="I221" s="8">
        <v>1459493940</v>
      </c>
      <c r="J221" s="8">
        <v>1456732225</v>
      </c>
      <c r="K221" s="8" t="b">
        <v>0</v>
      </c>
      <c r="L221" s="8">
        <v>76</v>
      </c>
      <c r="M221" s="8" t="b">
        <v>0</v>
      </c>
      <c r="N221" s="8" t="s">
        <v>8268</v>
      </c>
      <c r="O221" s="11">
        <f t="shared" si="12"/>
        <v>18</v>
      </c>
      <c r="P221" s="8">
        <f t="shared" si="13"/>
        <v>115.99</v>
      </c>
      <c r="Q221" s="8" t="s">
        <v>8310</v>
      </c>
      <c r="R221" s="8" t="s">
        <v>8314</v>
      </c>
      <c r="S221" s="17">
        <f t="shared" si="14"/>
        <v>42429.326678240745</v>
      </c>
      <c r="T221" s="17">
        <f t="shared" si="15"/>
        <v>42461.290972222225</v>
      </c>
    </row>
    <row r="222" spans="1:20" ht="42.75" x14ac:dyDescent="0.45">
      <c r="A222" s="5">
        <v>220</v>
      </c>
      <c r="B222" s="7" t="s">
        <v>222</v>
      </c>
      <c r="C222" s="7" t="s">
        <v>4330</v>
      </c>
      <c r="D222" s="8">
        <v>50000</v>
      </c>
      <c r="E222" s="8">
        <v>360</v>
      </c>
      <c r="F222" s="8" t="s">
        <v>8221</v>
      </c>
      <c r="G222" s="8" t="s">
        <v>8224</v>
      </c>
      <c r="H222" s="8" t="s">
        <v>8246</v>
      </c>
      <c r="I222" s="8">
        <v>1440101160</v>
      </c>
      <c r="J222" s="8">
        <v>1436542030</v>
      </c>
      <c r="K222" s="8" t="b">
        <v>0</v>
      </c>
      <c r="L222" s="8">
        <v>3</v>
      </c>
      <c r="M222" s="8" t="b">
        <v>0</v>
      </c>
      <c r="N222" s="8" t="s">
        <v>8268</v>
      </c>
      <c r="O222" s="11">
        <f t="shared" si="12"/>
        <v>1</v>
      </c>
      <c r="P222" s="8">
        <f t="shared" si="13"/>
        <v>120</v>
      </c>
      <c r="Q222" s="8" t="s">
        <v>8310</v>
      </c>
      <c r="R222" s="8" t="s">
        <v>8314</v>
      </c>
      <c r="S222" s="17">
        <f t="shared" si="14"/>
        <v>42195.643865740742</v>
      </c>
      <c r="T222" s="17">
        <f t="shared" si="15"/>
        <v>42236.837499999994</v>
      </c>
    </row>
    <row r="223" spans="1:20" x14ac:dyDescent="0.45">
      <c r="A223" s="5">
        <v>221</v>
      </c>
      <c r="B223" s="7" t="s">
        <v>223</v>
      </c>
      <c r="C223" s="7" t="s">
        <v>4331</v>
      </c>
      <c r="D223" s="8">
        <v>50000</v>
      </c>
      <c r="E223" s="8">
        <v>0</v>
      </c>
      <c r="F223" s="8" t="s">
        <v>8221</v>
      </c>
      <c r="G223" s="8" t="s">
        <v>8224</v>
      </c>
      <c r="H223" s="8" t="s">
        <v>8246</v>
      </c>
      <c r="I223" s="8">
        <v>1427569564</v>
      </c>
      <c r="J223" s="8">
        <v>1422389164</v>
      </c>
      <c r="K223" s="8" t="b">
        <v>0</v>
      </c>
      <c r="L223" s="8">
        <v>0</v>
      </c>
      <c r="M223" s="8" t="b">
        <v>0</v>
      </c>
      <c r="N223" s="8" t="s">
        <v>8268</v>
      </c>
      <c r="O223" s="11">
        <f t="shared" si="12"/>
        <v>0</v>
      </c>
      <c r="P223" s="8" t="e">
        <f t="shared" si="13"/>
        <v>#DIV/0!</v>
      </c>
      <c r="Q223" s="8" t="s">
        <v>8310</v>
      </c>
      <c r="R223" s="8" t="s">
        <v>8314</v>
      </c>
      <c r="S223" s="17">
        <f t="shared" si="14"/>
        <v>42031.837546296301</v>
      </c>
      <c r="T223" s="17">
        <f t="shared" si="15"/>
        <v>42091.79587962963</v>
      </c>
    </row>
    <row r="224" spans="1:20" ht="42.75" x14ac:dyDescent="0.45">
      <c r="A224" s="5">
        <v>222</v>
      </c>
      <c r="B224" s="7" t="s">
        <v>224</v>
      </c>
      <c r="C224" s="7" t="s">
        <v>4332</v>
      </c>
      <c r="D224" s="8">
        <v>1000</v>
      </c>
      <c r="E224" s="8">
        <v>130</v>
      </c>
      <c r="F224" s="8" t="s">
        <v>8221</v>
      </c>
      <c r="G224" s="8" t="s">
        <v>8224</v>
      </c>
      <c r="H224" s="8" t="s">
        <v>8246</v>
      </c>
      <c r="I224" s="8">
        <v>1427423940</v>
      </c>
      <c r="J224" s="8">
        <v>1422383318</v>
      </c>
      <c r="K224" s="8" t="b">
        <v>0</v>
      </c>
      <c r="L224" s="8">
        <v>2</v>
      </c>
      <c r="M224" s="8" t="b">
        <v>0</v>
      </c>
      <c r="N224" s="8" t="s">
        <v>8268</v>
      </c>
      <c r="O224" s="11">
        <f t="shared" si="12"/>
        <v>13</v>
      </c>
      <c r="P224" s="8">
        <f t="shared" si="13"/>
        <v>65</v>
      </c>
      <c r="Q224" s="8" t="s">
        <v>8310</v>
      </c>
      <c r="R224" s="8" t="s">
        <v>8314</v>
      </c>
      <c r="S224" s="17">
        <f t="shared" si="14"/>
        <v>42031.769884259258</v>
      </c>
      <c r="T224" s="17">
        <f t="shared" si="15"/>
        <v>42090.110416666663</v>
      </c>
    </row>
    <row r="225" spans="1:20" ht="42.75" x14ac:dyDescent="0.45">
      <c r="A225" s="5">
        <v>223</v>
      </c>
      <c r="B225" s="7" t="s">
        <v>225</v>
      </c>
      <c r="C225" s="7" t="s">
        <v>4333</v>
      </c>
      <c r="D225" s="8">
        <v>1500000</v>
      </c>
      <c r="E225" s="8">
        <v>0</v>
      </c>
      <c r="F225" s="8" t="s">
        <v>8221</v>
      </c>
      <c r="G225" s="8" t="s">
        <v>8224</v>
      </c>
      <c r="H225" s="8" t="s">
        <v>8246</v>
      </c>
      <c r="I225" s="8">
        <v>1463879100</v>
      </c>
      <c r="J225" s="8">
        <v>1461287350</v>
      </c>
      <c r="K225" s="8" t="b">
        <v>0</v>
      </c>
      <c r="L225" s="8">
        <v>0</v>
      </c>
      <c r="M225" s="8" t="b">
        <v>0</v>
      </c>
      <c r="N225" s="8" t="s">
        <v>8268</v>
      </c>
      <c r="O225" s="11">
        <f t="shared" si="12"/>
        <v>0</v>
      </c>
      <c r="P225" s="8" t="e">
        <f t="shared" si="13"/>
        <v>#DIV/0!</v>
      </c>
      <c r="Q225" s="8" t="s">
        <v>8310</v>
      </c>
      <c r="R225" s="8" t="s">
        <v>8314</v>
      </c>
      <c r="S225" s="17">
        <f t="shared" si="14"/>
        <v>42482.048032407409</v>
      </c>
      <c r="T225" s="17">
        <f t="shared" si="15"/>
        <v>42512.045138888891</v>
      </c>
    </row>
    <row r="226" spans="1:20" ht="42.75" x14ac:dyDescent="0.45">
      <c r="A226" s="5">
        <v>224</v>
      </c>
      <c r="B226" s="7" t="s">
        <v>226</v>
      </c>
      <c r="C226" s="7" t="s">
        <v>4334</v>
      </c>
      <c r="D226" s="8">
        <v>6000000</v>
      </c>
      <c r="E226" s="8">
        <v>0</v>
      </c>
      <c r="F226" s="8" t="s">
        <v>8221</v>
      </c>
      <c r="G226" s="8" t="s">
        <v>8226</v>
      </c>
      <c r="H226" s="8" t="s">
        <v>8248</v>
      </c>
      <c r="I226" s="8">
        <v>1436506726</v>
      </c>
      <c r="J226" s="8">
        <v>1431322726</v>
      </c>
      <c r="K226" s="8" t="b">
        <v>0</v>
      </c>
      <c r="L226" s="8">
        <v>0</v>
      </c>
      <c r="M226" s="8" t="b">
        <v>0</v>
      </c>
      <c r="N226" s="8" t="s">
        <v>8268</v>
      </c>
      <c r="O226" s="11">
        <f t="shared" si="12"/>
        <v>0</v>
      </c>
      <c r="P226" s="8" t="e">
        <f t="shared" si="13"/>
        <v>#DIV/0!</v>
      </c>
      <c r="Q226" s="8" t="s">
        <v>8310</v>
      </c>
      <c r="R226" s="8" t="s">
        <v>8314</v>
      </c>
      <c r="S226" s="17">
        <f t="shared" si="14"/>
        <v>42135.235254629632</v>
      </c>
      <c r="T226" s="17">
        <f t="shared" si="15"/>
        <v>42195.235254629632</v>
      </c>
    </row>
    <row r="227" spans="1:20" ht="42.75" x14ac:dyDescent="0.45">
      <c r="A227" s="5">
        <v>225</v>
      </c>
      <c r="B227" s="7" t="s">
        <v>227</v>
      </c>
      <c r="C227" s="7" t="s">
        <v>4335</v>
      </c>
      <c r="D227" s="8">
        <v>200</v>
      </c>
      <c r="E227" s="8">
        <v>0</v>
      </c>
      <c r="F227" s="8" t="s">
        <v>8221</v>
      </c>
      <c r="G227" s="8" t="s">
        <v>8224</v>
      </c>
      <c r="H227" s="8" t="s">
        <v>8246</v>
      </c>
      <c r="I227" s="8">
        <v>1460153054</v>
      </c>
      <c r="J227" s="8">
        <v>1457564654</v>
      </c>
      <c r="K227" s="8" t="b">
        <v>0</v>
      </c>
      <c r="L227" s="8">
        <v>0</v>
      </c>
      <c r="M227" s="8" t="b">
        <v>0</v>
      </c>
      <c r="N227" s="8" t="s">
        <v>8268</v>
      </c>
      <c r="O227" s="11">
        <f t="shared" si="12"/>
        <v>0</v>
      </c>
      <c r="P227" s="8" t="e">
        <f t="shared" si="13"/>
        <v>#DIV/0!</v>
      </c>
      <c r="Q227" s="8" t="s">
        <v>8310</v>
      </c>
      <c r="R227" s="8" t="s">
        <v>8314</v>
      </c>
      <c r="S227" s="17">
        <f t="shared" si="14"/>
        <v>42438.961273148147</v>
      </c>
      <c r="T227" s="17">
        <f t="shared" si="15"/>
        <v>42468.919606481482</v>
      </c>
    </row>
    <row r="228" spans="1:20" ht="42.75" x14ac:dyDescent="0.45">
      <c r="A228" s="5">
        <v>226</v>
      </c>
      <c r="B228" s="7" t="s">
        <v>228</v>
      </c>
      <c r="C228" s="7" t="s">
        <v>4336</v>
      </c>
      <c r="D228" s="8">
        <v>29000</v>
      </c>
      <c r="E228" s="8">
        <v>250</v>
      </c>
      <c r="F228" s="8" t="s">
        <v>8221</v>
      </c>
      <c r="G228" s="8" t="s">
        <v>8225</v>
      </c>
      <c r="H228" s="8" t="s">
        <v>8247</v>
      </c>
      <c r="I228" s="8">
        <v>1433064540</v>
      </c>
      <c r="J228" s="8">
        <v>1428854344</v>
      </c>
      <c r="K228" s="8" t="b">
        <v>0</v>
      </c>
      <c r="L228" s="8">
        <v>2</v>
      </c>
      <c r="M228" s="8" t="b">
        <v>0</v>
      </c>
      <c r="N228" s="8" t="s">
        <v>8268</v>
      </c>
      <c r="O228" s="11">
        <f t="shared" si="12"/>
        <v>1</v>
      </c>
      <c r="P228" s="8">
        <f t="shared" si="13"/>
        <v>125</v>
      </c>
      <c r="Q228" s="8" t="s">
        <v>8310</v>
      </c>
      <c r="R228" s="8" t="s">
        <v>8314</v>
      </c>
      <c r="S228" s="17">
        <f t="shared" si="14"/>
        <v>42106.666018518517</v>
      </c>
      <c r="T228" s="17">
        <f t="shared" si="15"/>
        <v>42155.395138888889</v>
      </c>
    </row>
    <row r="229" spans="1:20" ht="42.75" x14ac:dyDescent="0.45">
      <c r="A229" s="5">
        <v>227</v>
      </c>
      <c r="B229" s="7" t="s">
        <v>229</v>
      </c>
      <c r="C229" s="7" t="s">
        <v>4337</v>
      </c>
      <c r="D229" s="8">
        <v>28000</v>
      </c>
      <c r="E229" s="8">
        <v>0</v>
      </c>
      <c r="F229" s="8" t="s">
        <v>8221</v>
      </c>
      <c r="G229" s="8" t="s">
        <v>8224</v>
      </c>
      <c r="H229" s="8" t="s">
        <v>8246</v>
      </c>
      <c r="I229" s="8">
        <v>1436477241</v>
      </c>
      <c r="J229" s="8">
        <v>1433885241</v>
      </c>
      <c r="K229" s="8" t="b">
        <v>0</v>
      </c>
      <c r="L229" s="8">
        <v>0</v>
      </c>
      <c r="M229" s="8" t="b">
        <v>0</v>
      </c>
      <c r="N229" s="8" t="s">
        <v>8268</v>
      </c>
      <c r="O229" s="11">
        <f t="shared" si="12"/>
        <v>0</v>
      </c>
      <c r="P229" s="8" t="e">
        <f t="shared" si="13"/>
        <v>#DIV/0!</v>
      </c>
      <c r="Q229" s="8" t="s">
        <v>8310</v>
      </c>
      <c r="R229" s="8" t="s">
        <v>8314</v>
      </c>
      <c r="S229" s="17">
        <f t="shared" si="14"/>
        <v>42164.893993055557</v>
      </c>
      <c r="T229" s="17">
        <f t="shared" si="15"/>
        <v>42194.893993055557</v>
      </c>
    </row>
    <row r="230" spans="1:20" ht="28.5" x14ac:dyDescent="0.45">
      <c r="A230" s="5">
        <v>228</v>
      </c>
      <c r="B230" s="7" t="s">
        <v>230</v>
      </c>
      <c r="C230" s="7" t="s">
        <v>4338</v>
      </c>
      <c r="D230" s="8">
        <v>8000</v>
      </c>
      <c r="E230" s="8">
        <v>0</v>
      </c>
      <c r="F230" s="8" t="s">
        <v>8221</v>
      </c>
      <c r="G230" s="8" t="s">
        <v>8225</v>
      </c>
      <c r="H230" s="8" t="s">
        <v>8247</v>
      </c>
      <c r="I230" s="8">
        <v>1433176105</v>
      </c>
      <c r="J230" s="8">
        <v>1427992105</v>
      </c>
      <c r="K230" s="8" t="b">
        <v>0</v>
      </c>
      <c r="L230" s="8">
        <v>0</v>
      </c>
      <c r="M230" s="8" t="b">
        <v>0</v>
      </c>
      <c r="N230" s="8" t="s">
        <v>8268</v>
      </c>
      <c r="O230" s="11">
        <f t="shared" si="12"/>
        <v>0</v>
      </c>
      <c r="P230" s="8" t="e">
        <f t="shared" si="13"/>
        <v>#DIV/0!</v>
      </c>
      <c r="Q230" s="8" t="s">
        <v>8310</v>
      </c>
      <c r="R230" s="8" t="s">
        <v>8314</v>
      </c>
      <c r="S230" s="17">
        <f t="shared" si="14"/>
        <v>42096.686400462961</v>
      </c>
      <c r="T230" s="17">
        <f t="shared" si="15"/>
        <v>42156.686400462961</v>
      </c>
    </row>
    <row r="231" spans="1:20" ht="42.75" x14ac:dyDescent="0.45">
      <c r="A231" s="5">
        <v>229</v>
      </c>
      <c r="B231" s="7" t="s">
        <v>231</v>
      </c>
      <c r="C231" s="7" t="s">
        <v>4339</v>
      </c>
      <c r="D231" s="8">
        <v>3000</v>
      </c>
      <c r="E231" s="8">
        <v>0</v>
      </c>
      <c r="F231" s="8" t="s">
        <v>8221</v>
      </c>
      <c r="G231" s="8" t="s">
        <v>8236</v>
      </c>
      <c r="H231" s="8" t="s">
        <v>8249</v>
      </c>
      <c r="I231" s="8">
        <v>1455402297</v>
      </c>
      <c r="J231" s="8">
        <v>1452810297</v>
      </c>
      <c r="K231" s="8" t="b">
        <v>0</v>
      </c>
      <c r="L231" s="8">
        <v>0</v>
      </c>
      <c r="M231" s="8" t="b">
        <v>0</v>
      </c>
      <c r="N231" s="8" t="s">
        <v>8268</v>
      </c>
      <c r="O231" s="11">
        <f t="shared" si="12"/>
        <v>0</v>
      </c>
      <c r="P231" s="8" t="e">
        <f t="shared" si="13"/>
        <v>#DIV/0!</v>
      </c>
      <c r="Q231" s="8" t="s">
        <v>8310</v>
      </c>
      <c r="R231" s="8" t="s">
        <v>8314</v>
      </c>
      <c r="S231" s="17">
        <f t="shared" si="14"/>
        <v>42383.933993055558</v>
      </c>
      <c r="T231" s="17">
        <f t="shared" si="15"/>
        <v>42413.933993055558</v>
      </c>
    </row>
    <row r="232" spans="1:20" ht="42.75" x14ac:dyDescent="0.45">
      <c r="A232" s="5">
        <v>230</v>
      </c>
      <c r="B232" s="7" t="s">
        <v>232</v>
      </c>
      <c r="C232" s="7" t="s">
        <v>4340</v>
      </c>
      <c r="D232" s="8">
        <v>15000</v>
      </c>
      <c r="E232" s="8">
        <v>60</v>
      </c>
      <c r="F232" s="8" t="s">
        <v>8221</v>
      </c>
      <c r="G232" s="8" t="s">
        <v>8224</v>
      </c>
      <c r="H232" s="8" t="s">
        <v>8246</v>
      </c>
      <c r="I232" s="8">
        <v>1433443151</v>
      </c>
      <c r="J232" s="8">
        <v>1430851151</v>
      </c>
      <c r="K232" s="8" t="b">
        <v>0</v>
      </c>
      <c r="L232" s="8">
        <v>2</v>
      </c>
      <c r="M232" s="8" t="b">
        <v>0</v>
      </c>
      <c r="N232" s="8" t="s">
        <v>8268</v>
      </c>
      <c r="O232" s="11">
        <f t="shared" si="12"/>
        <v>0</v>
      </c>
      <c r="P232" s="8">
        <f t="shared" si="13"/>
        <v>30</v>
      </c>
      <c r="Q232" s="8" t="s">
        <v>8310</v>
      </c>
      <c r="R232" s="8" t="s">
        <v>8314</v>
      </c>
      <c r="S232" s="17">
        <f t="shared" si="14"/>
        <v>42129.777210648142</v>
      </c>
      <c r="T232" s="17">
        <f t="shared" si="15"/>
        <v>42159.777210648142</v>
      </c>
    </row>
    <row r="233" spans="1:20" ht="42.75" x14ac:dyDescent="0.45">
      <c r="A233" s="5">
        <v>231</v>
      </c>
      <c r="B233" s="7" t="s">
        <v>233</v>
      </c>
      <c r="C233" s="7" t="s">
        <v>4341</v>
      </c>
      <c r="D233" s="8">
        <v>1500000</v>
      </c>
      <c r="E233" s="8">
        <v>0</v>
      </c>
      <c r="F233" s="8" t="s">
        <v>8221</v>
      </c>
      <c r="G233" s="8" t="s">
        <v>8224</v>
      </c>
      <c r="H233" s="8" t="s">
        <v>8246</v>
      </c>
      <c r="I233" s="8">
        <v>1451775651</v>
      </c>
      <c r="J233" s="8">
        <v>1449183651</v>
      </c>
      <c r="K233" s="8" t="b">
        <v>0</v>
      </c>
      <c r="L233" s="8">
        <v>0</v>
      </c>
      <c r="M233" s="8" t="b">
        <v>0</v>
      </c>
      <c r="N233" s="8" t="s">
        <v>8268</v>
      </c>
      <c r="O233" s="11">
        <f t="shared" si="12"/>
        <v>0</v>
      </c>
      <c r="P233" s="8" t="e">
        <f t="shared" si="13"/>
        <v>#DIV/0!</v>
      </c>
      <c r="Q233" s="8" t="s">
        <v>8310</v>
      </c>
      <c r="R233" s="8" t="s">
        <v>8314</v>
      </c>
      <c r="S233" s="17">
        <f t="shared" si="14"/>
        <v>42341.958923611113</v>
      </c>
      <c r="T233" s="17">
        <f t="shared" si="15"/>
        <v>42371.958923611113</v>
      </c>
    </row>
    <row r="234" spans="1:20" ht="42.75" x14ac:dyDescent="0.45">
      <c r="A234" s="5">
        <v>232</v>
      </c>
      <c r="B234" s="7" t="s">
        <v>234</v>
      </c>
      <c r="C234" s="7" t="s">
        <v>4342</v>
      </c>
      <c r="D234" s="8">
        <v>4000</v>
      </c>
      <c r="E234" s="8">
        <v>110</v>
      </c>
      <c r="F234" s="8" t="s">
        <v>8221</v>
      </c>
      <c r="G234" s="8" t="s">
        <v>8225</v>
      </c>
      <c r="H234" s="8" t="s">
        <v>8247</v>
      </c>
      <c r="I234" s="8">
        <v>1425066546</v>
      </c>
      <c r="J234" s="8">
        <v>1422474546</v>
      </c>
      <c r="K234" s="8" t="b">
        <v>0</v>
      </c>
      <c r="L234" s="8">
        <v>7</v>
      </c>
      <c r="M234" s="8" t="b">
        <v>0</v>
      </c>
      <c r="N234" s="8" t="s">
        <v>8268</v>
      </c>
      <c r="O234" s="11">
        <f t="shared" si="12"/>
        <v>3</v>
      </c>
      <c r="P234" s="8">
        <f t="shared" si="13"/>
        <v>15.71</v>
      </c>
      <c r="Q234" s="8" t="s">
        <v>8310</v>
      </c>
      <c r="R234" s="8" t="s">
        <v>8314</v>
      </c>
      <c r="S234" s="17">
        <f t="shared" si="14"/>
        <v>42032.82576388889</v>
      </c>
      <c r="T234" s="17">
        <f t="shared" si="15"/>
        <v>42062.82576388889</v>
      </c>
    </row>
    <row r="235" spans="1:20" ht="42.75" x14ac:dyDescent="0.45">
      <c r="A235" s="5">
        <v>233</v>
      </c>
      <c r="B235" s="7" t="s">
        <v>235</v>
      </c>
      <c r="C235" s="7" t="s">
        <v>4343</v>
      </c>
      <c r="D235" s="8">
        <v>350000</v>
      </c>
      <c r="E235" s="8">
        <v>0</v>
      </c>
      <c r="F235" s="8" t="s">
        <v>8221</v>
      </c>
      <c r="G235" s="8" t="s">
        <v>8224</v>
      </c>
      <c r="H235" s="8" t="s">
        <v>8246</v>
      </c>
      <c r="I235" s="8">
        <v>1475185972</v>
      </c>
      <c r="J235" s="8">
        <v>1472593972</v>
      </c>
      <c r="K235" s="8" t="b">
        <v>0</v>
      </c>
      <c r="L235" s="8">
        <v>0</v>
      </c>
      <c r="M235" s="8" t="b">
        <v>0</v>
      </c>
      <c r="N235" s="8" t="s">
        <v>8268</v>
      </c>
      <c r="O235" s="11">
        <f t="shared" si="12"/>
        <v>0</v>
      </c>
      <c r="P235" s="8" t="e">
        <f t="shared" si="13"/>
        <v>#DIV/0!</v>
      </c>
      <c r="Q235" s="8" t="s">
        <v>8310</v>
      </c>
      <c r="R235" s="8" t="s">
        <v>8314</v>
      </c>
      <c r="S235" s="17">
        <f t="shared" si="14"/>
        <v>42612.911712962959</v>
      </c>
      <c r="T235" s="17">
        <f t="shared" si="15"/>
        <v>42642.911712962959</v>
      </c>
    </row>
    <row r="236" spans="1:20" ht="42.75" x14ac:dyDescent="0.45">
      <c r="A236" s="5">
        <v>234</v>
      </c>
      <c r="B236" s="7" t="s">
        <v>236</v>
      </c>
      <c r="C236" s="7" t="s">
        <v>4344</v>
      </c>
      <c r="D236" s="8">
        <v>1000</v>
      </c>
      <c r="E236" s="8">
        <v>401</v>
      </c>
      <c r="F236" s="8" t="s">
        <v>8221</v>
      </c>
      <c r="G236" s="8" t="s">
        <v>8224</v>
      </c>
      <c r="H236" s="8" t="s">
        <v>8246</v>
      </c>
      <c r="I236" s="8">
        <v>1434847859</v>
      </c>
      <c r="J236" s="8">
        <v>1431391859</v>
      </c>
      <c r="K236" s="8" t="b">
        <v>0</v>
      </c>
      <c r="L236" s="8">
        <v>5</v>
      </c>
      <c r="M236" s="8" t="b">
        <v>0</v>
      </c>
      <c r="N236" s="8" t="s">
        <v>8268</v>
      </c>
      <c r="O236" s="11">
        <f t="shared" si="12"/>
        <v>40</v>
      </c>
      <c r="P236" s="8">
        <f t="shared" si="13"/>
        <v>80.2</v>
      </c>
      <c r="Q236" s="8" t="s">
        <v>8310</v>
      </c>
      <c r="R236" s="8" t="s">
        <v>8314</v>
      </c>
      <c r="S236" s="17">
        <f t="shared" si="14"/>
        <v>42136.035405092596</v>
      </c>
      <c r="T236" s="17">
        <f t="shared" si="15"/>
        <v>42176.035405092596</v>
      </c>
    </row>
    <row r="237" spans="1:20" ht="42.75" x14ac:dyDescent="0.45">
      <c r="A237" s="5">
        <v>235</v>
      </c>
      <c r="B237" s="7" t="s">
        <v>237</v>
      </c>
      <c r="C237" s="7" t="s">
        <v>4345</v>
      </c>
      <c r="D237" s="8">
        <v>10000</v>
      </c>
      <c r="E237" s="8">
        <v>0</v>
      </c>
      <c r="F237" s="8" t="s">
        <v>8221</v>
      </c>
      <c r="G237" s="8" t="s">
        <v>8224</v>
      </c>
      <c r="H237" s="8" t="s">
        <v>8246</v>
      </c>
      <c r="I237" s="8">
        <v>1436478497</v>
      </c>
      <c r="J237" s="8">
        <v>1433886497</v>
      </c>
      <c r="K237" s="8" t="b">
        <v>0</v>
      </c>
      <c r="L237" s="8">
        <v>0</v>
      </c>
      <c r="M237" s="8" t="b">
        <v>0</v>
      </c>
      <c r="N237" s="8" t="s">
        <v>8268</v>
      </c>
      <c r="O237" s="11">
        <f t="shared" si="12"/>
        <v>0</v>
      </c>
      <c r="P237" s="8" t="e">
        <f t="shared" si="13"/>
        <v>#DIV/0!</v>
      </c>
      <c r="Q237" s="8" t="s">
        <v>8310</v>
      </c>
      <c r="R237" s="8" t="s">
        <v>8314</v>
      </c>
      <c r="S237" s="17">
        <f t="shared" si="14"/>
        <v>42164.908530092594</v>
      </c>
      <c r="T237" s="17">
        <f t="shared" si="15"/>
        <v>42194.908530092594</v>
      </c>
    </row>
    <row r="238" spans="1:20" ht="42.75" x14ac:dyDescent="0.45">
      <c r="A238" s="5">
        <v>236</v>
      </c>
      <c r="B238" s="7" t="s">
        <v>238</v>
      </c>
      <c r="C238" s="7" t="s">
        <v>4346</v>
      </c>
      <c r="D238" s="8">
        <v>150000</v>
      </c>
      <c r="E238" s="8">
        <v>0</v>
      </c>
      <c r="F238" s="8" t="s">
        <v>8221</v>
      </c>
      <c r="G238" s="8" t="s">
        <v>8224</v>
      </c>
      <c r="H238" s="8" t="s">
        <v>8246</v>
      </c>
      <c r="I238" s="8">
        <v>1451952000</v>
      </c>
      <c r="J238" s="8">
        <v>1447380099</v>
      </c>
      <c r="K238" s="8" t="b">
        <v>0</v>
      </c>
      <c r="L238" s="8">
        <v>0</v>
      </c>
      <c r="M238" s="8" t="b">
        <v>0</v>
      </c>
      <c r="N238" s="8" t="s">
        <v>8268</v>
      </c>
      <c r="O238" s="11">
        <f t="shared" si="12"/>
        <v>0</v>
      </c>
      <c r="P238" s="8" t="e">
        <f t="shared" si="13"/>
        <v>#DIV/0!</v>
      </c>
      <c r="Q238" s="8" t="s">
        <v>8310</v>
      </c>
      <c r="R238" s="8" t="s">
        <v>8314</v>
      </c>
      <c r="S238" s="17">
        <f t="shared" si="14"/>
        <v>42321.08447916666</v>
      </c>
      <c r="T238" s="17">
        <f t="shared" si="15"/>
        <v>42374</v>
      </c>
    </row>
    <row r="239" spans="1:20" x14ac:dyDescent="0.45">
      <c r="A239" s="5">
        <v>237</v>
      </c>
      <c r="B239" s="7" t="s">
        <v>239</v>
      </c>
      <c r="C239" s="7" t="s">
        <v>4347</v>
      </c>
      <c r="D239" s="8">
        <v>15000</v>
      </c>
      <c r="E239" s="8">
        <v>50</v>
      </c>
      <c r="F239" s="8" t="s">
        <v>8221</v>
      </c>
      <c r="G239" s="8" t="s">
        <v>8224</v>
      </c>
      <c r="H239" s="8" t="s">
        <v>8246</v>
      </c>
      <c r="I239" s="8">
        <v>1457445069</v>
      </c>
      <c r="J239" s="8">
        <v>1452261069</v>
      </c>
      <c r="K239" s="8" t="b">
        <v>0</v>
      </c>
      <c r="L239" s="8">
        <v>1</v>
      </c>
      <c r="M239" s="8" t="b">
        <v>0</v>
      </c>
      <c r="N239" s="8" t="s">
        <v>8268</v>
      </c>
      <c r="O239" s="11">
        <f t="shared" si="12"/>
        <v>0</v>
      </c>
      <c r="P239" s="8">
        <f t="shared" si="13"/>
        <v>50</v>
      </c>
      <c r="Q239" s="8" t="s">
        <v>8310</v>
      </c>
      <c r="R239" s="8" t="s">
        <v>8314</v>
      </c>
      <c r="S239" s="17">
        <f t="shared" si="14"/>
        <v>42377.577187499999</v>
      </c>
      <c r="T239" s="17">
        <f t="shared" si="15"/>
        <v>42437.577187499999</v>
      </c>
    </row>
    <row r="240" spans="1:20" ht="42.75" x14ac:dyDescent="0.45">
      <c r="A240" s="5">
        <v>238</v>
      </c>
      <c r="B240" s="7" t="s">
        <v>240</v>
      </c>
      <c r="C240" s="7" t="s">
        <v>4348</v>
      </c>
      <c r="D240" s="8">
        <v>26000</v>
      </c>
      <c r="E240" s="8">
        <v>0</v>
      </c>
      <c r="F240" s="8" t="s">
        <v>8221</v>
      </c>
      <c r="G240" s="8" t="s">
        <v>8224</v>
      </c>
      <c r="H240" s="8" t="s">
        <v>8246</v>
      </c>
      <c r="I240" s="8">
        <v>1483088400</v>
      </c>
      <c r="J240" s="8">
        <v>1481324760</v>
      </c>
      <c r="K240" s="8" t="b">
        <v>0</v>
      </c>
      <c r="L240" s="8">
        <v>0</v>
      </c>
      <c r="M240" s="8" t="b">
        <v>0</v>
      </c>
      <c r="N240" s="8" t="s">
        <v>8268</v>
      </c>
      <c r="O240" s="11">
        <f t="shared" si="12"/>
        <v>0</v>
      </c>
      <c r="P240" s="8" t="e">
        <f t="shared" si="13"/>
        <v>#DIV/0!</v>
      </c>
      <c r="Q240" s="8" t="s">
        <v>8310</v>
      </c>
      <c r="R240" s="8" t="s">
        <v>8314</v>
      </c>
      <c r="S240" s="17">
        <f t="shared" si="14"/>
        <v>42713.962499999994</v>
      </c>
      <c r="T240" s="17">
        <f t="shared" si="15"/>
        <v>42734.375</v>
      </c>
    </row>
    <row r="241" spans="1:20" ht="42.75" x14ac:dyDescent="0.45">
      <c r="A241" s="5">
        <v>239</v>
      </c>
      <c r="B241" s="7" t="s">
        <v>241</v>
      </c>
      <c r="C241" s="7" t="s">
        <v>4349</v>
      </c>
      <c r="D241" s="8">
        <v>1000</v>
      </c>
      <c r="E241" s="8">
        <v>250</v>
      </c>
      <c r="F241" s="8" t="s">
        <v>8221</v>
      </c>
      <c r="G241" s="8" t="s">
        <v>8226</v>
      </c>
      <c r="H241" s="8" t="s">
        <v>8248</v>
      </c>
      <c r="I241" s="8">
        <v>1446984000</v>
      </c>
      <c r="J241" s="8">
        <v>1445308730</v>
      </c>
      <c r="K241" s="8" t="b">
        <v>0</v>
      </c>
      <c r="L241" s="8">
        <v>5</v>
      </c>
      <c r="M241" s="8" t="b">
        <v>0</v>
      </c>
      <c r="N241" s="8" t="s">
        <v>8268</v>
      </c>
      <c r="O241" s="11">
        <f t="shared" si="12"/>
        <v>25</v>
      </c>
      <c r="P241" s="8">
        <f t="shared" si="13"/>
        <v>50</v>
      </c>
      <c r="Q241" s="8" t="s">
        <v>8310</v>
      </c>
      <c r="R241" s="8" t="s">
        <v>8314</v>
      </c>
      <c r="S241" s="17">
        <f t="shared" si="14"/>
        <v>42297.110300925924</v>
      </c>
      <c r="T241" s="17">
        <f t="shared" si="15"/>
        <v>42316.5</v>
      </c>
    </row>
    <row r="242" spans="1:20" ht="42.75" x14ac:dyDescent="0.45">
      <c r="A242" s="5">
        <v>240</v>
      </c>
      <c r="B242" s="7" t="s">
        <v>242</v>
      </c>
      <c r="C242" s="7" t="s">
        <v>4350</v>
      </c>
      <c r="D242" s="8">
        <v>15000</v>
      </c>
      <c r="E242" s="8">
        <v>16145.12</v>
      </c>
      <c r="F242" s="8" t="s">
        <v>8219</v>
      </c>
      <c r="G242" s="8" t="s">
        <v>8224</v>
      </c>
      <c r="H242" s="8" t="s">
        <v>8246</v>
      </c>
      <c r="I242" s="8">
        <v>1367773211</v>
      </c>
      <c r="J242" s="8">
        <v>1363885211</v>
      </c>
      <c r="K242" s="8" t="b">
        <v>1</v>
      </c>
      <c r="L242" s="8">
        <v>137</v>
      </c>
      <c r="M242" s="8" t="b">
        <v>1</v>
      </c>
      <c r="N242" s="8" t="s">
        <v>8269</v>
      </c>
      <c r="O242" s="11">
        <f t="shared" si="12"/>
        <v>108</v>
      </c>
      <c r="P242" s="8">
        <f t="shared" si="13"/>
        <v>117.85</v>
      </c>
      <c r="Q242" s="8" t="s">
        <v>8310</v>
      </c>
      <c r="R242" s="8" t="s">
        <v>8315</v>
      </c>
      <c r="S242" s="17">
        <f t="shared" si="14"/>
        <v>41354.708460648151</v>
      </c>
      <c r="T242" s="17">
        <f t="shared" si="15"/>
        <v>41399.708460648151</v>
      </c>
    </row>
    <row r="243" spans="1:20" ht="42.75" x14ac:dyDescent="0.45">
      <c r="A243" s="5">
        <v>241</v>
      </c>
      <c r="B243" s="7" t="s">
        <v>243</v>
      </c>
      <c r="C243" s="7" t="s">
        <v>4351</v>
      </c>
      <c r="D243" s="8">
        <v>36400</v>
      </c>
      <c r="E243" s="8">
        <v>41000</v>
      </c>
      <c r="F243" s="8" t="s">
        <v>8219</v>
      </c>
      <c r="G243" s="8" t="s">
        <v>8224</v>
      </c>
      <c r="H243" s="8" t="s">
        <v>8246</v>
      </c>
      <c r="I243" s="8">
        <v>1419180304</v>
      </c>
      <c r="J243" s="8">
        <v>1415292304</v>
      </c>
      <c r="K243" s="8" t="b">
        <v>1</v>
      </c>
      <c r="L243" s="8">
        <v>376</v>
      </c>
      <c r="M243" s="8" t="b">
        <v>1</v>
      </c>
      <c r="N243" s="8" t="s">
        <v>8269</v>
      </c>
      <c r="O243" s="11">
        <f t="shared" si="12"/>
        <v>113</v>
      </c>
      <c r="P243" s="8">
        <f t="shared" si="13"/>
        <v>109.04</v>
      </c>
      <c r="Q243" s="8" t="s">
        <v>8310</v>
      </c>
      <c r="R243" s="8" t="s">
        <v>8315</v>
      </c>
      <c r="S243" s="17">
        <f t="shared" si="14"/>
        <v>41949.697962962964</v>
      </c>
      <c r="T243" s="17">
        <f t="shared" si="15"/>
        <v>41994.697962962964</v>
      </c>
    </row>
    <row r="244" spans="1:20" ht="42.75" x14ac:dyDescent="0.45">
      <c r="A244" s="5">
        <v>242</v>
      </c>
      <c r="B244" s="7" t="s">
        <v>244</v>
      </c>
      <c r="C244" s="7" t="s">
        <v>4352</v>
      </c>
      <c r="D244" s="8">
        <v>13000</v>
      </c>
      <c r="E244" s="8">
        <v>14750</v>
      </c>
      <c r="F244" s="8" t="s">
        <v>8219</v>
      </c>
      <c r="G244" s="8" t="s">
        <v>8224</v>
      </c>
      <c r="H244" s="8" t="s">
        <v>8246</v>
      </c>
      <c r="I244" s="8">
        <v>1324381790</v>
      </c>
      <c r="J244" s="8">
        <v>1321357790</v>
      </c>
      <c r="K244" s="8" t="b">
        <v>1</v>
      </c>
      <c r="L244" s="8">
        <v>202</v>
      </c>
      <c r="M244" s="8" t="b">
        <v>1</v>
      </c>
      <c r="N244" s="8" t="s">
        <v>8269</v>
      </c>
      <c r="O244" s="11">
        <f t="shared" si="12"/>
        <v>113</v>
      </c>
      <c r="P244" s="8">
        <f t="shared" si="13"/>
        <v>73.02</v>
      </c>
      <c r="Q244" s="8" t="s">
        <v>8310</v>
      </c>
      <c r="R244" s="8" t="s">
        <v>8315</v>
      </c>
      <c r="S244" s="17">
        <f t="shared" si="14"/>
        <v>40862.492939814816</v>
      </c>
      <c r="T244" s="17">
        <f t="shared" si="15"/>
        <v>40897.492939814816</v>
      </c>
    </row>
    <row r="245" spans="1:20" ht="42.75" x14ac:dyDescent="0.45">
      <c r="A245" s="5">
        <v>243</v>
      </c>
      <c r="B245" s="7" t="s">
        <v>245</v>
      </c>
      <c r="C245" s="7" t="s">
        <v>4353</v>
      </c>
      <c r="D245" s="8">
        <v>25000</v>
      </c>
      <c r="E245" s="8">
        <v>25648</v>
      </c>
      <c r="F245" s="8" t="s">
        <v>8219</v>
      </c>
      <c r="G245" s="8" t="s">
        <v>8224</v>
      </c>
      <c r="H245" s="8" t="s">
        <v>8246</v>
      </c>
      <c r="I245" s="8">
        <v>1393031304</v>
      </c>
      <c r="J245" s="8">
        <v>1390439304</v>
      </c>
      <c r="K245" s="8" t="b">
        <v>1</v>
      </c>
      <c r="L245" s="8">
        <v>328</v>
      </c>
      <c r="M245" s="8" t="b">
        <v>1</v>
      </c>
      <c r="N245" s="8" t="s">
        <v>8269</v>
      </c>
      <c r="O245" s="11">
        <f t="shared" si="12"/>
        <v>103</v>
      </c>
      <c r="P245" s="8">
        <f t="shared" si="13"/>
        <v>78.2</v>
      </c>
      <c r="Q245" s="8" t="s">
        <v>8310</v>
      </c>
      <c r="R245" s="8" t="s">
        <v>8315</v>
      </c>
      <c r="S245" s="17">
        <f t="shared" si="14"/>
        <v>41662.047500000001</v>
      </c>
      <c r="T245" s="17">
        <f t="shared" si="15"/>
        <v>41692.047500000001</v>
      </c>
    </row>
    <row r="246" spans="1:20" ht="57" x14ac:dyDescent="0.45">
      <c r="A246" s="5">
        <v>244</v>
      </c>
      <c r="B246" s="9">
        <v>39756</v>
      </c>
      <c r="C246" s="7" t="s">
        <v>4354</v>
      </c>
      <c r="D246" s="8">
        <v>3500</v>
      </c>
      <c r="E246" s="8">
        <v>3981.5</v>
      </c>
      <c r="F246" s="8" t="s">
        <v>8219</v>
      </c>
      <c r="G246" s="8" t="s">
        <v>8224</v>
      </c>
      <c r="H246" s="8" t="s">
        <v>8246</v>
      </c>
      <c r="I246" s="8">
        <v>1268723160</v>
      </c>
      <c r="J246" s="8">
        <v>1265269559</v>
      </c>
      <c r="K246" s="8" t="b">
        <v>1</v>
      </c>
      <c r="L246" s="8">
        <v>84</v>
      </c>
      <c r="M246" s="8" t="b">
        <v>1</v>
      </c>
      <c r="N246" s="8" t="s">
        <v>8269</v>
      </c>
      <c r="O246" s="11">
        <f t="shared" si="12"/>
        <v>114</v>
      </c>
      <c r="P246" s="8">
        <f t="shared" si="13"/>
        <v>47.4</v>
      </c>
      <c r="Q246" s="8" t="s">
        <v>8310</v>
      </c>
      <c r="R246" s="8" t="s">
        <v>8315</v>
      </c>
      <c r="S246" s="17">
        <f t="shared" si="14"/>
        <v>40213.323599537034</v>
      </c>
      <c r="T246" s="17">
        <f t="shared" si="15"/>
        <v>40253.29583333333</v>
      </c>
    </row>
    <row r="247" spans="1:20" ht="42.75" x14ac:dyDescent="0.45">
      <c r="A247" s="5">
        <v>245</v>
      </c>
      <c r="B247" s="7" t="s">
        <v>246</v>
      </c>
      <c r="C247" s="7" t="s">
        <v>4355</v>
      </c>
      <c r="D247" s="8">
        <v>5000</v>
      </c>
      <c r="E247" s="8">
        <v>5186</v>
      </c>
      <c r="F247" s="8" t="s">
        <v>8219</v>
      </c>
      <c r="G247" s="8" t="s">
        <v>8224</v>
      </c>
      <c r="H247" s="8" t="s">
        <v>8246</v>
      </c>
      <c r="I247" s="8">
        <v>1345079785</v>
      </c>
      <c r="J247" s="8">
        <v>1342487785</v>
      </c>
      <c r="K247" s="8" t="b">
        <v>1</v>
      </c>
      <c r="L247" s="8">
        <v>96</v>
      </c>
      <c r="M247" s="8" t="b">
        <v>1</v>
      </c>
      <c r="N247" s="8" t="s">
        <v>8269</v>
      </c>
      <c r="O247" s="11">
        <f t="shared" si="12"/>
        <v>104</v>
      </c>
      <c r="P247" s="8">
        <f t="shared" si="13"/>
        <v>54.02</v>
      </c>
      <c r="Q247" s="8" t="s">
        <v>8310</v>
      </c>
      <c r="R247" s="8" t="s">
        <v>8315</v>
      </c>
      <c r="S247" s="17">
        <f t="shared" si="14"/>
        <v>41107.053067129629</v>
      </c>
      <c r="T247" s="17">
        <f t="shared" si="15"/>
        <v>41137.053067129629</v>
      </c>
    </row>
    <row r="248" spans="1:20" ht="42.75" x14ac:dyDescent="0.45">
      <c r="A248" s="5">
        <v>246</v>
      </c>
      <c r="B248" s="7" t="s">
        <v>247</v>
      </c>
      <c r="C248" s="7" t="s">
        <v>4356</v>
      </c>
      <c r="D248" s="8">
        <v>5000</v>
      </c>
      <c r="E248" s="8">
        <v>15273</v>
      </c>
      <c r="F248" s="8" t="s">
        <v>8219</v>
      </c>
      <c r="G248" s="8" t="s">
        <v>8224</v>
      </c>
      <c r="H248" s="8" t="s">
        <v>8246</v>
      </c>
      <c r="I248" s="8">
        <v>1292665405</v>
      </c>
      <c r="J248" s="8">
        <v>1288341805</v>
      </c>
      <c r="K248" s="8" t="b">
        <v>1</v>
      </c>
      <c r="L248" s="8">
        <v>223</v>
      </c>
      <c r="M248" s="8" t="b">
        <v>1</v>
      </c>
      <c r="N248" s="8" t="s">
        <v>8269</v>
      </c>
      <c r="O248" s="11">
        <f t="shared" si="12"/>
        <v>305</v>
      </c>
      <c r="P248" s="8">
        <f t="shared" si="13"/>
        <v>68.489999999999995</v>
      </c>
      <c r="Q248" s="8" t="s">
        <v>8310</v>
      </c>
      <c r="R248" s="8" t="s">
        <v>8315</v>
      </c>
      <c r="S248" s="17">
        <f t="shared" si="14"/>
        <v>40480.363483796296</v>
      </c>
      <c r="T248" s="17">
        <f t="shared" si="15"/>
        <v>40530.405150462961</v>
      </c>
    </row>
    <row r="249" spans="1:20" ht="57" x14ac:dyDescent="0.45">
      <c r="A249" s="5">
        <v>247</v>
      </c>
      <c r="B249" s="7" t="s">
        <v>248</v>
      </c>
      <c r="C249" s="7" t="s">
        <v>4357</v>
      </c>
      <c r="D249" s="8">
        <v>5000</v>
      </c>
      <c r="E249" s="8">
        <v>6705</v>
      </c>
      <c r="F249" s="8" t="s">
        <v>8219</v>
      </c>
      <c r="G249" s="8" t="s">
        <v>8224</v>
      </c>
      <c r="H249" s="8" t="s">
        <v>8246</v>
      </c>
      <c r="I249" s="8">
        <v>1287200340</v>
      </c>
      <c r="J249" s="8">
        <v>1284042614</v>
      </c>
      <c r="K249" s="8" t="b">
        <v>1</v>
      </c>
      <c r="L249" s="8">
        <v>62</v>
      </c>
      <c r="M249" s="8" t="b">
        <v>1</v>
      </c>
      <c r="N249" s="8" t="s">
        <v>8269</v>
      </c>
      <c r="O249" s="11">
        <f t="shared" si="12"/>
        <v>134</v>
      </c>
      <c r="P249" s="8">
        <f t="shared" si="13"/>
        <v>108.15</v>
      </c>
      <c r="Q249" s="8" t="s">
        <v>8310</v>
      </c>
      <c r="R249" s="8" t="s">
        <v>8315</v>
      </c>
      <c r="S249" s="17">
        <f t="shared" si="14"/>
        <v>40430.604328703703</v>
      </c>
      <c r="T249" s="17">
        <f t="shared" si="15"/>
        <v>40467.152083333334</v>
      </c>
    </row>
    <row r="250" spans="1:20" ht="42.75" x14ac:dyDescent="0.45">
      <c r="A250" s="5">
        <v>248</v>
      </c>
      <c r="B250" s="7" t="s">
        <v>249</v>
      </c>
      <c r="C250" s="7" t="s">
        <v>4358</v>
      </c>
      <c r="D250" s="8">
        <v>85000</v>
      </c>
      <c r="E250" s="8">
        <v>86133</v>
      </c>
      <c r="F250" s="8" t="s">
        <v>8219</v>
      </c>
      <c r="G250" s="8" t="s">
        <v>8224</v>
      </c>
      <c r="H250" s="8" t="s">
        <v>8246</v>
      </c>
      <c r="I250" s="8">
        <v>1325961309</v>
      </c>
      <c r="J250" s="8">
        <v>1322073309</v>
      </c>
      <c r="K250" s="8" t="b">
        <v>1</v>
      </c>
      <c r="L250" s="8">
        <v>146</v>
      </c>
      <c r="M250" s="8" t="b">
        <v>1</v>
      </c>
      <c r="N250" s="8" t="s">
        <v>8269</v>
      </c>
      <c r="O250" s="11">
        <f t="shared" si="12"/>
        <v>101</v>
      </c>
      <c r="P250" s="8">
        <f t="shared" si="13"/>
        <v>589.95000000000005</v>
      </c>
      <c r="Q250" s="8" t="s">
        <v>8310</v>
      </c>
      <c r="R250" s="8" t="s">
        <v>8315</v>
      </c>
      <c r="S250" s="17">
        <f t="shared" si="14"/>
        <v>40870.774409722224</v>
      </c>
      <c r="T250" s="17">
        <f t="shared" si="15"/>
        <v>40915.774409722224</v>
      </c>
    </row>
    <row r="251" spans="1:20" ht="57" x14ac:dyDescent="0.45">
      <c r="A251" s="5">
        <v>249</v>
      </c>
      <c r="B251" s="7" t="s">
        <v>250</v>
      </c>
      <c r="C251" s="7" t="s">
        <v>4359</v>
      </c>
      <c r="D251" s="8">
        <v>10000</v>
      </c>
      <c r="E251" s="8">
        <v>11292</v>
      </c>
      <c r="F251" s="8" t="s">
        <v>8219</v>
      </c>
      <c r="G251" s="8" t="s">
        <v>8224</v>
      </c>
      <c r="H251" s="8" t="s">
        <v>8246</v>
      </c>
      <c r="I251" s="8">
        <v>1282498800</v>
      </c>
      <c r="J251" s="8">
        <v>1275603020</v>
      </c>
      <c r="K251" s="8" t="b">
        <v>1</v>
      </c>
      <c r="L251" s="8">
        <v>235</v>
      </c>
      <c r="M251" s="8" t="b">
        <v>1</v>
      </c>
      <c r="N251" s="8" t="s">
        <v>8269</v>
      </c>
      <c r="O251" s="11">
        <f t="shared" si="12"/>
        <v>113</v>
      </c>
      <c r="P251" s="8">
        <f t="shared" si="13"/>
        <v>48.05</v>
      </c>
      <c r="Q251" s="8" t="s">
        <v>8310</v>
      </c>
      <c r="R251" s="8" t="s">
        <v>8315</v>
      </c>
      <c r="S251" s="17">
        <f t="shared" si="14"/>
        <v>40332.923842592594</v>
      </c>
      <c r="T251" s="17">
        <f t="shared" si="15"/>
        <v>40412.736111111109</v>
      </c>
    </row>
    <row r="252" spans="1:20" ht="42.75" x14ac:dyDescent="0.45">
      <c r="A252" s="5">
        <v>250</v>
      </c>
      <c r="B252" s="7" t="s">
        <v>251</v>
      </c>
      <c r="C252" s="7" t="s">
        <v>4360</v>
      </c>
      <c r="D252" s="8">
        <v>30000</v>
      </c>
      <c r="E252" s="8">
        <v>31675</v>
      </c>
      <c r="F252" s="8" t="s">
        <v>8219</v>
      </c>
      <c r="G252" s="8" t="s">
        <v>8224</v>
      </c>
      <c r="H252" s="8" t="s">
        <v>8246</v>
      </c>
      <c r="I252" s="8">
        <v>1370525691</v>
      </c>
      <c r="J252" s="8">
        <v>1367933691</v>
      </c>
      <c r="K252" s="8" t="b">
        <v>1</v>
      </c>
      <c r="L252" s="8">
        <v>437</v>
      </c>
      <c r="M252" s="8" t="b">
        <v>1</v>
      </c>
      <c r="N252" s="8" t="s">
        <v>8269</v>
      </c>
      <c r="O252" s="11">
        <f t="shared" si="12"/>
        <v>106</v>
      </c>
      <c r="P252" s="8">
        <f t="shared" si="13"/>
        <v>72.48</v>
      </c>
      <c r="Q252" s="8" t="s">
        <v>8310</v>
      </c>
      <c r="R252" s="8" t="s">
        <v>8315</v>
      </c>
      <c r="S252" s="17">
        <f t="shared" si="14"/>
        <v>41401.565868055557</v>
      </c>
      <c r="T252" s="17">
        <f t="shared" si="15"/>
        <v>41431.565868055557</v>
      </c>
    </row>
    <row r="253" spans="1:20" ht="42.75" x14ac:dyDescent="0.45">
      <c r="A253" s="5">
        <v>251</v>
      </c>
      <c r="B253" s="7" t="s">
        <v>252</v>
      </c>
      <c r="C253" s="7" t="s">
        <v>4361</v>
      </c>
      <c r="D253" s="8">
        <v>3500</v>
      </c>
      <c r="E253" s="8">
        <v>4395</v>
      </c>
      <c r="F253" s="8" t="s">
        <v>8219</v>
      </c>
      <c r="G253" s="8" t="s">
        <v>8224</v>
      </c>
      <c r="H253" s="8" t="s">
        <v>8246</v>
      </c>
      <c r="I253" s="8">
        <v>1337194800</v>
      </c>
      <c r="J253" s="8">
        <v>1334429646</v>
      </c>
      <c r="K253" s="8" t="b">
        <v>1</v>
      </c>
      <c r="L253" s="8">
        <v>77</v>
      </c>
      <c r="M253" s="8" t="b">
        <v>1</v>
      </c>
      <c r="N253" s="8" t="s">
        <v>8269</v>
      </c>
      <c r="O253" s="11">
        <f t="shared" si="12"/>
        <v>126</v>
      </c>
      <c r="P253" s="8">
        <f t="shared" si="13"/>
        <v>57.08</v>
      </c>
      <c r="Q253" s="8" t="s">
        <v>8310</v>
      </c>
      <c r="R253" s="8" t="s">
        <v>8315</v>
      </c>
      <c r="S253" s="17">
        <f t="shared" si="14"/>
        <v>41013.787569444445</v>
      </c>
      <c r="T253" s="17">
        <f t="shared" si="15"/>
        <v>41045.791666666664</v>
      </c>
    </row>
    <row r="254" spans="1:20" ht="42.75" x14ac:dyDescent="0.45">
      <c r="A254" s="5">
        <v>252</v>
      </c>
      <c r="B254" s="7" t="s">
        <v>253</v>
      </c>
      <c r="C254" s="7" t="s">
        <v>4362</v>
      </c>
      <c r="D254" s="8">
        <v>5000</v>
      </c>
      <c r="E254" s="8">
        <v>9228</v>
      </c>
      <c r="F254" s="8" t="s">
        <v>8219</v>
      </c>
      <c r="G254" s="8" t="s">
        <v>8224</v>
      </c>
      <c r="H254" s="8" t="s">
        <v>8246</v>
      </c>
      <c r="I254" s="8">
        <v>1275364740</v>
      </c>
      <c r="J254" s="8">
        <v>1269878058</v>
      </c>
      <c r="K254" s="8" t="b">
        <v>1</v>
      </c>
      <c r="L254" s="8">
        <v>108</v>
      </c>
      <c r="M254" s="8" t="b">
        <v>1</v>
      </c>
      <c r="N254" s="8" t="s">
        <v>8269</v>
      </c>
      <c r="O254" s="11">
        <f t="shared" si="12"/>
        <v>185</v>
      </c>
      <c r="P254" s="8">
        <f t="shared" si="13"/>
        <v>85.44</v>
      </c>
      <c r="Q254" s="8" t="s">
        <v>8310</v>
      </c>
      <c r="R254" s="8" t="s">
        <v>8315</v>
      </c>
      <c r="S254" s="17">
        <f t="shared" si="14"/>
        <v>40266.662708333337</v>
      </c>
      <c r="T254" s="17">
        <f t="shared" si="15"/>
        <v>40330.165972222225</v>
      </c>
    </row>
    <row r="255" spans="1:20" ht="42.75" x14ac:dyDescent="0.45">
      <c r="A255" s="5">
        <v>253</v>
      </c>
      <c r="B255" s="7" t="s">
        <v>254</v>
      </c>
      <c r="C255" s="7" t="s">
        <v>4363</v>
      </c>
      <c r="D255" s="8">
        <v>1500</v>
      </c>
      <c r="E255" s="8">
        <v>1511</v>
      </c>
      <c r="F255" s="8" t="s">
        <v>8219</v>
      </c>
      <c r="G255" s="8" t="s">
        <v>8224</v>
      </c>
      <c r="H255" s="8" t="s">
        <v>8246</v>
      </c>
      <c r="I255" s="8">
        <v>1329320235</v>
      </c>
      <c r="J255" s="8">
        <v>1326728235</v>
      </c>
      <c r="K255" s="8" t="b">
        <v>1</v>
      </c>
      <c r="L255" s="8">
        <v>7</v>
      </c>
      <c r="M255" s="8" t="b">
        <v>1</v>
      </c>
      <c r="N255" s="8" t="s">
        <v>8269</v>
      </c>
      <c r="O255" s="11">
        <f t="shared" si="12"/>
        <v>101</v>
      </c>
      <c r="P255" s="8">
        <f t="shared" si="13"/>
        <v>215.86</v>
      </c>
      <c r="Q255" s="8" t="s">
        <v>8310</v>
      </c>
      <c r="R255" s="8" t="s">
        <v>8315</v>
      </c>
      <c r="S255" s="17">
        <f t="shared" si="14"/>
        <v>40924.650868055556</v>
      </c>
      <c r="T255" s="17">
        <f t="shared" si="15"/>
        <v>40954.650868055556</v>
      </c>
    </row>
    <row r="256" spans="1:20" ht="42.75" x14ac:dyDescent="0.45">
      <c r="A256" s="5">
        <v>254</v>
      </c>
      <c r="B256" s="7" t="s">
        <v>255</v>
      </c>
      <c r="C256" s="7" t="s">
        <v>4364</v>
      </c>
      <c r="D256" s="8">
        <v>24000</v>
      </c>
      <c r="E256" s="8">
        <v>28067.34</v>
      </c>
      <c r="F256" s="8" t="s">
        <v>8219</v>
      </c>
      <c r="G256" s="8" t="s">
        <v>8224</v>
      </c>
      <c r="H256" s="8" t="s">
        <v>8246</v>
      </c>
      <c r="I256" s="8">
        <v>1445047200</v>
      </c>
      <c r="J256" s="8">
        <v>1442443910</v>
      </c>
      <c r="K256" s="8" t="b">
        <v>1</v>
      </c>
      <c r="L256" s="8">
        <v>314</v>
      </c>
      <c r="M256" s="8" t="b">
        <v>1</v>
      </c>
      <c r="N256" s="8" t="s">
        <v>8269</v>
      </c>
      <c r="O256" s="11">
        <f t="shared" si="12"/>
        <v>117</v>
      </c>
      <c r="P256" s="8">
        <f t="shared" si="13"/>
        <v>89.39</v>
      </c>
      <c r="Q256" s="8" t="s">
        <v>8310</v>
      </c>
      <c r="R256" s="8" t="s">
        <v>8315</v>
      </c>
      <c r="S256" s="17">
        <f t="shared" si="14"/>
        <v>42263.952662037031</v>
      </c>
      <c r="T256" s="17">
        <f t="shared" si="15"/>
        <v>42294.083333333328</v>
      </c>
    </row>
    <row r="257" spans="1:20" ht="28.5" x14ac:dyDescent="0.45">
      <c r="A257" s="5">
        <v>255</v>
      </c>
      <c r="B257" s="7" t="s">
        <v>256</v>
      </c>
      <c r="C257" s="7" t="s">
        <v>4365</v>
      </c>
      <c r="D257" s="8">
        <v>8000</v>
      </c>
      <c r="E257" s="8">
        <v>8538.66</v>
      </c>
      <c r="F257" s="8" t="s">
        <v>8219</v>
      </c>
      <c r="G257" s="8" t="s">
        <v>8224</v>
      </c>
      <c r="H257" s="8" t="s">
        <v>8246</v>
      </c>
      <c r="I257" s="8">
        <v>1300275482</v>
      </c>
      <c r="J257" s="8">
        <v>1297687082</v>
      </c>
      <c r="K257" s="8" t="b">
        <v>1</v>
      </c>
      <c r="L257" s="8">
        <v>188</v>
      </c>
      <c r="M257" s="8" t="b">
        <v>1</v>
      </c>
      <c r="N257" s="8" t="s">
        <v>8269</v>
      </c>
      <c r="O257" s="11">
        <f t="shared" si="12"/>
        <v>107</v>
      </c>
      <c r="P257" s="8">
        <f t="shared" si="13"/>
        <v>45.42</v>
      </c>
      <c r="Q257" s="8" t="s">
        <v>8310</v>
      </c>
      <c r="R257" s="8" t="s">
        <v>8315</v>
      </c>
      <c r="S257" s="17">
        <f t="shared" si="14"/>
        <v>40588.526412037041</v>
      </c>
      <c r="T257" s="17">
        <f t="shared" si="15"/>
        <v>40618.48474537037</v>
      </c>
    </row>
    <row r="258" spans="1:20" ht="42.75" x14ac:dyDescent="0.45">
      <c r="A258" s="5">
        <v>256</v>
      </c>
      <c r="B258" s="7" t="s">
        <v>257</v>
      </c>
      <c r="C258" s="7" t="s">
        <v>4366</v>
      </c>
      <c r="D258" s="8">
        <v>13000</v>
      </c>
      <c r="E258" s="8">
        <v>18083</v>
      </c>
      <c r="F258" s="8" t="s">
        <v>8219</v>
      </c>
      <c r="G258" s="8" t="s">
        <v>8224</v>
      </c>
      <c r="H258" s="8" t="s">
        <v>8246</v>
      </c>
      <c r="I258" s="8">
        <v>1363458467</v>
      </c>
      <c r="J258" s="8">
        <v>1360866467</v>
      </c>
      <c r="K258" s="8" t="b">
        <v>1</v>
      </c>
      <c r="L258" s="8">
        <v>275</v>
      </c>
      <c r="M258" s="8" t="b">
        <v>1</v>
      </c>
      <c r="N258" s="8" t="s">
        <v>8269</v>
      </c>
      <c r="O258" s="11">
        <f t="shared" si="12"/>
        <v>139</v>
      </c>
      <c r="P258" s="8">
        <f t="shared" si="13"/>
        <v>65.760000000000005</v>
      </c>
      <c r="Q258" s="8" t="s">
        <v>8310</v>
      </c>
      <c r="R258" s="8" t="s">
        <v>8315</v>
      </c>
      <c r="S258" s="17">
        <f t="shared" si="14"/>
        <v>41319.769293981481</v>
      </c>
      <c r="T258" s="17">
        <f t="shared" si="15"/>
        <v>41349.769293981481</v>
      </c>
    </row>
    <row r="259" spans="1:20" ht="42.75" x14ac:dyDescent="0.45">
      <c r="A259" s="5">
        <v>257</v>
      </c>
      <c r="B259" s="7" t="s">
        <v>258</v>
      </c>
      <c r="C259" s="7" t="s">
        <v>4367</v>
      </c>
      <c r="D259" s="8">
        <v>35000</v>
      </c>
      <c r="E259" s="8">
        <v>37354.269999999997</v>
      </c>
      <c r="F259" s="8" t="s">
        <v>8219</v>
      </c>
      <c r="G259" s="8" t="s">
        <v>8224</v>
      </c>
      <c r="H259" s="8" t="s">
        <v>8246</v>
      </c>
      <c r="I259" s="8">
        <v>1463670162</v>
      </c>
      <c r="J259" s="8">
        <v>1461078162</v>
      </c>
      <c r="K259" s="8" t="b">
        <v>1</v>
      </c>
      <c r="L259" s="8">
        <v>560</v>
      </c>
      <c r="M259" s="8" t="b">
        <v>1</v>
      </c>
      <c r="N259" s="8" t="s">
        <v>8269</v>
      </c>
      <c r="O259" s="11">
        <f t="shared" ref="O259:O322" si="16">ROUND((E259/D259)*100,0)</f>
        <v>107</v>
      </c>
      <c r="P259" s="8">
        <f t="shared" ref="P259:P322" si="17">ROUND(E259/L259,2)</f>
        <v>66.7</v>
      </c>
      <c r="Q259" s="8" t="s">
        <v>8310</v>
      </c>
      <c r="R259" s="8" t="s">
        <v>8315</v>
      </c>
      <c r="S259" s="17">
        <f t="shared" ref="S259:S322" si="18">(((J259/60)/60)/24)+DATE(1970,1,1)</f>
        <v>42479.626875000002</v>
      </c>
      <c r="T259" s="17">
        <f t="shared" ref="T259:T322" si="19">(((I259/60)/60)/24)+DATE(1970,1,1)</f>
        <v>42509.626875000002</v>
      </c>
    </row>
    <row r="260" spans="1:20" ht="42.75" x14ac:dyDescent="0.45">
      <c r="A260" s="5">
        <v>258</v>
      </c>
      <c r="B260" s="7" t="s">
        <v>259</v>
      </c>
      <c r="C260" s="7" t="s">
        <v>4368</v>
      </c>
      <c r="D260" s="8">
        <v>30000</v>
      </c>
      <c r="E260" s="8">
        <v>57342</v>
      </c>
      <c r="F260" s="8" t="s">
        <v>8219</v>
      </c>
      <c r="G260" s="8" t="s">
        <v>8224</v>
      </c>
      <c r="H260" s="8" t="s">
        <v>8246</v>
      </c>
      <c r="I260" s="8">
        <v>1308359666</v>
      </c>
      <c r="J260" s="8">
        <v>1305767666</v>
      </c>
      <c r="K260" s="8" t="b">
        <v>1</v>
      </c>
      <c r="L260" s="8">
        <v>688</v>
      </c>
      <c r="M260" s="8" t="b">
        <v>1</v>
      </c>
      <c r="N260" s="8" t="s">
        <v>8269</v>
      </c>
      <c r="O260" s="11">
        <f t="shared" si="16"/>
        <v>191</v>
      </c>
      <c r="P260" s="8">
        <f t="shared" si="17"/>
        <v>83.35</v>
      </c>
      <c r="Q260" s="8" t="s">
        <v>8310</v>
      </c>
      <c r="R260" s="8" t="s">
        <v>8315</v>
      </c>
      <c r="S260" s="17">
        <f t="shared" si="18"/>
        <v>40682.051689814813</v>
      </c>
      <c r="T260" s="17">
        <f t="shared" si="19"/>
        <v>40712.051689814813</v>
      </c>
    </row>
    <row r="261" spans="1:20" ht="42.75" x14ac:dyDescent="0.45">
      <c r="A261" s="5">
        <v>259</v>
      </c>
      <c r="B261" s="7" t="s">
        <v>260</v>
      </c>
      <c r="C261" s="7" t="s">
        <v>4369</v>
      </c>
      <c r="D261" s="8">
        <v>75000</v>
      </c>
      <c r="E261" s="8">
        <v>98953.42</v>
      </c>
      <c r="F261" s="8" t="s">
        <v>8219</v>
      </c>
      <c r="G261" s="8" t="s">
        <v>8224</v>
      </c>
      <c r="H261" s="8" t="s">
        <v>8246</v>
      </c>
      <c r="I261" s="8">
        <v>1428514969</v>
      </c>
      <c r="J261" s="8">
        <v>1425922969</v>
      </c>
      <c r="K261" s="8" t="b">
        <v>1</v>
      </c>
      <c r="L261" s="8">
        <v>942</v>
      </c>
      <c r="M261" s="8" t="b">
        <v>1</v>
      </c>
      <c r="N261" s="8" t="s">
        <v>8269</v>
      </c>
      <c r="O261" s="11">
        <f t="shared" si="16"/>
        <v>132</v>
      </c>
      <c r="P261" s="8">
        <f t="shared" si="17"/>
        <v>105.05</v>
      </c>
      <c r="Q261" s="8" t="s">
        <v>8310</v>
      </c>
      <c r="R261" s="8" t="s">
        <v>8315</v>
      </c>
      <c r="S261" s="17">
        <f t="shared" si="18"/>
        <v>42072.738067129627</v>
      </c>
      <c r="T261" s="17">
        <f t="shared" si="19"/>
        <v>42102.738067129627</v>
      </c>
    </row>
    <row r="262" spans="1:20" ht="42.75" x14ac:dyDescent="0.45">
      <c r="A262" s="5">
        <v>260</v>
      </c>
      <c r="B262" s="7" t="s">
        <v>261</v>
      </c>
      <c r="C262" s="7" t="s">
        <v>4370</v>
      </c>
      <c r="D262" s="8">
        <v>10000</v>
      </c>
      <c r="E262" s="8">
        <v>10640</v>
      </c>
      <c r="F262" s="8" t="s">
        <v>8219</v>
      </c>
      <c r="G262" s="8" t="s">
        <v>8224</v>
      </c>
      <c r="H262" s="8" t="s">
        <v>8246</v>
      </c>
      <c r="I262" s="8">
        <v>1279360740</v>
      </c>
      <c r="J262" s="8">
        <v>1275415679</v>
      </c>
      <c r="K262" s="8" t="b">
        <v>1</v>
      </c>
      <c r="L262" s="8">
        <v>88</v>
      </c>
      <c r="M262" s="8" t="b">
        <v>1</v>
      </c>
      <c r="N262" s="8" t="s">
        <v>8269</v>
      </c>
      <c r="O262" s="11">
        <f t="shared" si="16"/>
        <v>106</v>
      </c>
      <c r="P262" s="8">
        <f t="shared" si="17"/>
        <v>120.91</v>
      </c>
      <c r="Q262" s="8" t="s">
        <v>8310</v>
      </c>
      <c r="R262" s="8" t="s">
        <v>8315</v>
      </c>
      <c r="S262" s="17">
        <f t="shared" si="18"/>
        <v>40330.755543981482</v>
      </c>
      <c r="T262" s="17">
        <f t="shared" si="19"/>
        <v>40376.415972222225</v>
      </c>
    </row>
    <row r="263" spans="1:20" ht="28.5" x14ac:dyDescent="0.45">
      <c r="A263" s="5">
        <v>261</v>
      </c>
      <c r="B263" s="7" t="s">
        <v>262</v>
      </c>
      <c r="C263" s="7" t="s">
        <v>4371</v>
      </c>
      <c r="D263" s="8">
        <v>20000</v>
      </c>
      <c r="E263" s="8">
        <v>21480</v>
      </c>
      <c r="F263" s="8" t="s">
        <v>8219</v>
      </c>
      <c r="G263" s="8" t="s">
        <v>8224</v>
      </c>
      <c r="H263" s="8" t="s">
        <v>8246</v>
      </c>
      <c r="I263" s="8">
        <v>1339080900</v>
      </c>
      <c r="J263" s="8">
        <v>1334783704</v>
      </c>
      <c r="K263" s="8" t="b">
        <v>1</v>
      </c>
      <c r="L263" s="8">
        <v>220</v>
      </c>
      <c r="M263" s="8" t="b">
        <v>1</v>
      </c>
      <c r="N263" s="8" t="s">
        <v>8269</v>
      </c>
      <c r="O263" s="11">
        <f t="shared" si="16"/>
        <v>107</v>
      </c>
      <c r="P263" s="8">
        <f t="shared" si="17"/>
        <v>97.64</v>
      </c>
      <c r="Q263" s="8" t="s">
        <v>8310</v>
      </c>
      <c r="R263" s="8" t="s">
        <v>8315</v>
      </c>
      <c r="S263" s="17">
        <f t="shared" si="18"/>
        <v>41017.885462962964</v>
      </c>
      <c r="T263" s="17">
        <f t="shared" si="19"/>
        <v>41067.621527777781</v>
      </c>
    </row>
    <row r="264" spans="1:20" ht="28.5" x14ac:dyDescent="0.45">
      <c r="A264" s="5">
        <v>262</v>
      </c>
      <c r="B264" s="7" t="s">
        <v>263</v>
      </c>
      <c r="C264" s="7" t="s">
        <v>4372</v>
      </c>
      <c r="D264" s="8">
        <v>2500</v>
      </c>
      <c r="E264" s="8">
        <v>6000</v>
      </c>
      <c r="F264" s="8" t="s">
        <v>8219</v>
      </c>
      <c r="G264" s="8" t="s">
        <v>8224</v>
      </c>
      <c r="H264" s="8" t="s">
        <v>8246</v>
      </c>
      <c r="I264" s="8">
        <v>1298699828</v>
      </c>
      <c r="J264" s="8">
        <v>1294811828</v>
      </c>
      <c r="K264" s="8" t="b">
        <v>1</v>
      </c>
      <c r="L264" s="8">
        <v>145</v>
      </c>
      <c r="M264" s="8" t="b">
        <v>1</v>
      </c>
      <c r="N264" s="8" t="s">
        <v>8269</v>
      </c>
      <c r="O264" s="11">
        <f t="shared" si="16"/>
        <v>240</v>
      </c>
      <c r="P264" s="8">
        <f t="shared" si="17"/>
        <v>41.38</v>
      </c>
      <c r="Q264" s="8" t="s">
        <v>8310</v>
      </c>
      <c r="R264" s="8" t="s">
        <v>8315</v>
      </c>
      <c r="S264" s="17">
        <f t="shared" si="18"/>
        <v>40555.24800925926</v>
      </c>
      <c r="T264" s="17">
        <f t="shared" si="19"/>
        <v>40600.24800925926</v>
      </c>
    </row>
    <row r="265" spans="1:20" ht="57" x14ac:dyDescent="0.45">
      <c r="A265" s="5">
        <v>263</v>
      </c>
      <c r="B265" s="7" t="s">
        <v>264</v>
      </c>
      <c r="C265" s="7" t="s">
        <v>4373</v>
      </c>
      <c r="D265" s="8">
        <v>25000</v>
      </c>
      <c r="E265" s="8">
        <v>29520.27</v>
      </c>
      <c r="F265" s="8" t="s">
        <v>8219</v>
      </c>
      <c r="G265" s="8" t="s">
        <v>8224</v>
      </c>
      <c r="H265" s="8" t="s">
        <v>8246</v>
      </c>
      <c r="I265" s="8">
        <v>1348786494</v>
      </c>
      <c r="J265" s="8">
        <v>1346194494</v>
      </c>
      <c r="K265" s="8" t="b">
        <v>1</v>
      </c>
      <c r="L265" s="8">
        <v>963</v>
      </c>
      <c r="M265" s="8" t="b">
        <v>1</v>
      </c>
      <c r="N265" s="8" t="s">
        <v>8269</v>
      </c>
      <c r="O265" s="11">
        <f t="shared" si="16"/>
        <v>118</v>
      </c>
      <c r="P265" s="8">
        <f t="shared" si="17"/>
        <v>30.65</v>
      </c>
      <c r="Q265" s="8" t="s">
        <v>8310</v>
      </c>
      <c r="R265" s="8" t="s">
        <v>8315</v>
      </c>
      <c r="S265" s="17">
        <f t="shared" si="18"/>
        <v>41149.954791666663</v>
      </c>
      <c r="T265" s="17">
        <f t="shared" si="19"/>
        <v>41179.954791666663</v>
      </c>
    </row>
    <row r="266" spans="1:20" ht="57" x14ac:dyDescent="0.45">
      <c r="A266" s="5">
        <v>264</v>
      </c>
      <c r="B266" s="7" t="s">
        <v>265</v>
      </c>
      <c r="C266" s="7" t="s">
        <v>4374</v>
      </c>
      <c r="D266" s="8">
        <v>5000</v>
      </c>
      <c r="E266" s="8">
        <v>5910</v>
      </c>
      <c r="F266" s="8" t="s">
        <v>8219</v>
      </c>
      <c r="G266" s="8" t="s">
        <v>8224</v>
      </c>
      <c r="H266" s="8" t="s">
        <v>8246</v>
      </c>
      <c r="I266" s="8">
        <v>1336747995</v>
      </c>
      <c r="J266" s="8">
        <v>1334155995</v>
      </c>
      <c r="K266" s="8" t="b">
        <v>1</v>
      </c>
      <c r="L266" s="8">
        <v>91</v>
      </c>
      <c r="M266" s="8" t="b">
        <v>1</v>
      </c>
      <c r="N266" s="8" t="s">
        <v>8269</v>
      </c>
      <c r="O266" s="11">
        <f t="shared" si="16"/>
        <v>118</v>
      </c>
      <c r="P266" s="8">
        <f t="shared" si="17"/>
        <v>64.95</v>
      </c>
      <c r="Q266" s="8" t="s">
        <v>8310</v>
      </c>
      <c r="R266" s="8" t="s">
        <v>8315</v>
      </c>
      <c r="S266" s="17">
        <f t="shared" si="18"/>
        <v>41010.620312500003</v>
      </c>
      <c r="T266" s="17">
        <f t="shared" si="19"/>
        <v>41040.620312500003</v>
      </c>
    </row>
    <row r="267" spans="1:20" ht="57" x14ac:dyDescent="0.45">
      <c r="A267" s="5">
        <v>265</v>
      </c>
      <c r="B267" s="7" t="s">
        <v>266</v>
      </c>
      <c r="C267" s="7" t="s">
        <v>4375</v>
      </c>
      <c r="D267" s="8">
        <v>5000</v>
      </c>
      <c r="E267" s="8">
        <v>5555</v>
      </c>
      <c r="F267" s="8" t="s">
        <v>8219</v>
      </c>
      <c r="G267" s="8" t="s">
        <v>8224</v>
      </c>
      <c r="H267" s="8" t="s">
        <v>8246</v>
      </c>
      <c r="I267" s="8">
        <v>1273522560</v>
      </c>
      <c r="J267" s="8">
        <v>1269928430</v>
      </c>
      <c r="K267" s="8" t="b">
        <v>1</v>
      </c>
      <c r="L267" s="8">
        <v>58</v>
      </c>
      <c r="M267" s="8" t="b">
        <v>1</v>
      </c>
      <c r="N267" s="8" t="s">
        <v>8269</v>
      </c>
      <c r="O267" s="11">
        <f t="shared" si="16"/>
        <v>111</v>
      </c>
      <c r="P267" s="8">
        <f t="shared" si="17"/>
        <v>95.78</v>
      </c>
      <c r="Q267" s="8" t="s">
        <v>8310</v>
      </c>
      <c r="R267" s="8" t="s">
        <v>8315</v>
      </c>
      <c r="S267" s="17">
        <f t="shared" si="18"/>
        <v>40267.245717592588</v>
      </c>
      <c r="T267" s="17">
        <f t="shared" si="19"/>
        <v>40308.844444444447</v>
      </c>
    </row>
    <row r="268" spans="1:20" ht="57" x14ac:dyDescent="0.45">
      <c r="A268" s="5">
        <v>266</v>
      </c>
      <c r="B268" s="7" t="s">
        <v>267</v>
      </c>
      <c r="C268" s="7" t="s">
        <v>4376</v>
      </c>
      <c r="D268" s="8">
        <v>1000</v>
      </c>
      <c r="E268" s="8">
        <v>1455</v>
      </c>
      <c r="F268" s="8" t="s">
        <v>8219</v>
      </c>
      <c r="G268" s="8" t="s">
        <v>8224</v>
      </c>
      <c r="H268" s="8" t="s">
        <v>8246</v>
      </c>
      <c r="I268" s="8">
        <v>1271994660</v>
      </c>
      <c r="J268" s="8">
        <v>1264565507</v>
      </c>
      <c r="K268" s="8" t="b">
        <v>1</v>
      </c>
      <c r="L268" s="8">
        <v>36</v>
      </c>
      <c r="M268" s="8" t="b">
        <v>1</v>
      </c>
      <c r="N268" s="8" t="s">
        <v>8269</v>
      </c>
      <c r="O268" s="11">
        <f t="shared" si="16"/>
        <v>146</v>
      </c>
      <c r="P268" s="8">
        <f t="shared" si="17"/>
        <v>40.42</v>
      </c>
      <c r="Q268" s="8" t="s">
        <v>8310</v>
      </c>
      <c r="R268" s="8" t="s">
        <v>8315</v>
      </c>
      <c r="S268" s="17">
        <f t="shared" si="18"/>
        <v>40205.174849537041</v>
      </c>
      <c r="T268" s="17">
        <f t="shared" si="19"/>
        <v>40291.160416666666</v>
      </c>
    </row>
    <row r="269" spans="1:20" ht="42.75" x14ac:dyDescent="0.45">
      <c r="A269" s="5">
        <v>267</v>
      </c>
      <c r="B269" s="7" t="s">
        <v>268</v>
      </c>
      <c r="C269" s="7" t="s">
        <v>4377</v>
      </c>
      <c r="D269" s="8">
        <v>9850</v>
      </c>
      <c r="E269" s="8">
        <v>12965.44</v>
      </c>
      <c r="F269" s="8" t="s">
        <v>8219</v>
      </c>
      <c r="G269" s="8" t="s">
        <v>8225</v>
      </c>
      <c r="H269" s="8" t="s">
        <v>8247</v>
      </c>
      <c r="I269" s="8">
        <v>1403693499</v>
      </c>
      <c r="J269" s="8">
        <v>1401101499</v>
      </c>
      <c r="K269" s="8" t="b">
        <v>1</v>
      </c>
      <c r="L269" s="8">
        <v>165</v>
      </c>
      <c r="M269" s="8" t="b">
        <v>1</v>
      </c>
      <c r="N269" s="8" t="s">
        <v>8269</v>
      </c>
      <c r="O269" s="11">
        <f t="shared" si="16"/>
        <v>132</v>
      </c>
      <c r="P269" s="8">
        <f t="shared" si="17"/>
        <v>78.58</v>
      </c>
      <c r="Q269" s="8" t="s">
        <v>8310</v>
      </c>
      <c r="R269" s="8" t="s">
        <v>8315</v>
      </c>
      <c r="S269" s="17">
        <f t="shared" si="18"/>
        <v>41785.452534722222</v>
      </c>
      <c r="T269" s="17">
        <f t="shared" si="19"/>
        <v>41815.452534722222</v>
      </c>
    </row>
    <row r="270" spans="1:20" ht="42.75" x14ac:dyDescent="0.45">
      <c r="A270" s="5">
        <v>268</v>
      </c>
      <c r="B270" s="7" t="s">
        <v>269</v>
      </c>
      <c r="C270" s="7" t="s">
        <v>4378</v>
      </c>
      <c r="D270" s="8">
        <v>5000</v>
      </c>
      <c r="E270" s="8">
        <v>5570</v>
      </c>
      <c r="F270" s="8" t="s">
        <v>8219</v>
      </c>
      <c r="G270" s="8" t="s">
        <v>8224</v>
      </c>
      <c r="H270" s="8" t="s">
        <v>8246</v>
      </c>
      <c r="I270" s="8">
        <v>1320640778</v>
      </c>
      <c r="J270" s="8">
        <v>1316749178</v>
      </c>
      <c r="K270" s="8" t="b">
        <v>1</v>
      </c>
      <c r="L270" s="8">
        <v>111</v>
      </c>
      <c r="M270" s="8" t="b">
        <v>1</v>
      </c>
      <c r="N270" s="8" t="s">
        <v>8269</v>
      </c>
      <c r="O270" s="11">
        <f t="shared" si="16"/>
        <v>111</v>
      </c>
      <c r="P270" s="8">
        <f t="shared" si="17"/>
        <v>50.18</v>
      </c>
      <c r="Q270" s="8" t="s">
        <v>8310</v>
      </c>
      <c r="R270" s="8" t="s">
        <v>8315</v>
      </c>
      <c r="S270" s="17">
        <f t="shared" si="18"/>
        <v>40809.15252314815</v>
      </c>
      <c r="T270" s="17">
        <f t="shared" si="19"/>
        <v>40854.194189814814</v>
      </c>
    </row>
    <row r="271" spans="1:20" ht="42.75" x14ac:dyDescent="0.45">
      <c r="A271" s="5">
        <v>269</v>
      </c>
      <c r="B271" s="7" t="s">
        <v>270</v>
      </c>
      <c r="C271" s="7" t="s">
        <v>4379</v>
      </c>
      <c r="D271" s="8">
        <v>100000</v>
      </c>
      <c r="E271" s="8">
        <v>147233.76999999999</v>
      </c>
      <c r="F271" s="8" t="s">
        <v>8219</v>
      </c>
      <c r="G271" s="8" t="s">
        <v>8226</v>
      </c>
      <c r="H271" s="8" t="s">
        <v>8248</v>
      </c>
      <c r="I271" s="8">
        <v>1487738622</v>
      </c>
      <c r="J271" s="8">
        <v>1485146622</v>
      </c>
      <c r="K271" s="8" t="b">
        <v>1</v>
      </c>
      <c r="L271" s="8">
        <v>1596</v>
      </c>
      <c r="M271" s="8" t="b">
        <v>1</v>
      </c>
      <c r="N271" s="8" t="s">
        <v>8269</v>
      </c>
      <c r="O271" s="11">
        <f t="shared" si="16"/>
        <v>147</v>
      </c>
      <c r="P271" s="8">
        <f t="shared" si="17"/>
        <v>92.25</v>
      </c>
      <c r="Q271" s="8" t="s">
        <v>8310</v>
      </c>
      <c r="R271" s="8" t="s">
        <v>8315</v>
      </c>
      <c r="S271" s="17">
        <f t="shared" si="18"/>
        <v>42758.197013888886</v>
      </c>
      <c r="T271" s="17">
        <f t="shared" si="19"/>
        <v>42788.197013888886</v>
      </c>
    </row>
    <row r="272" spans="1:20" ht="42.75" x14ac:dyDescent="0.45">
      <c r="A272" s="5">
        <v>270</v>
      </c>
      <c r="B272" s="7" t="s">
        <v>271</v>
      </c>
      <c r="C272" s="7" t="s">
        <v>4380</v>
      </c>
      <c r="D272" s="8">
        <v>2300</v>
      </c>
      <c r="E272" s="8">
        <v>3510</v>
      </c>
      <c r="F272" s="8" t="s">
        <v>8219</v>
      </c>
      <c r="G272" s="8" t="s">
        <v>8224</v>
      </c>
      <c r="H272" s="8" t="s">
        <v>8246</v>
      </c>
      <c r="I272" s="8">
        <v>1306296000</v>
      </c>
      <c r="J272" s="8">
        <v>1301950070</v>
      </c>
      <c r="K272" s="8" t="b">
        <v>1</v>
      </c>
      <c r="L272" s="8">
        <v>61</v>
      </c>
      <c r="M272" s="8" t="b">
        <v>1</v>
      </c>
      <c r="N272" s="8" t="s">
        <v>8269</v>
      </c>
      <c r="O272" s="11">
        <f t="shared" si="16"/>
        <v>153</v>
      </c>
      <c r="P272" s="8">
        <f t="shared" si="17"/>
        <v>57.54</v>
      </c>
      <c r="Q272" s="8" t="s">
        <v>8310</v>
      </c>
      <c r="R272" s="8" t="s">
        <v>8315</v>
      </c>
      <c r="S272" s="17">
        <f t="shared" si="18"/>
        <v>40637.866550925923</v>
      </c>
      <c r="T272" s="17">
        <f t="shared" si="19"/>
        <v>40688.166666666664</v>
      </c>
    </row>
    <row r="273" spans="1:20" ht="42.75" x14ac:dyDescent="0.45">
      <c r="A273" s="5">
        <v>271</v>
      </c>
      <c r="B273" s="7" t="s">
        <v>272</v>
      </c>
      <c r="C273" s="7" t="s">
        <v>4381</v>
      </c>
      <c r="D273" s="8">
        <v>30000</v>
      </c>
      <c r="E273" s="8">
        <v>31404</v>
      </c>
      <c r="F273" s="8" t="s">
        <v>8219</v>
      </c>
      <c r="G273" s="8" t="s">
        <v>8224</v>
      </c>
      <c r="H273" s="8" t="s">
        <v>8246</v>
      </c>
      <c r="I273" s="8">
        <v>1388649600</v>
      </c>
      <c r="J273" s="8">
        <v>1386123861</v>
      </c>
      <c r="K273" s="8" t="b">
        <v>1</v>
      </c>
      <c r="L273" s="8">
        <v>287</v>
      </c>
      <c r="M273" s="8" t="b">
        <v>1</v>
      </c>
      <c r="N273" s="8" t="s">
        <v>8269</v>
      </c>
      <c r="O273" s="11">
        <f t="shared" si="16"/>
        <v>105</v>
      </c>
      <c r="P273" s="8">
        <f t="shared" si="17"/>
        <v>109.42</v>
      </c>
      <c r="Q273" s="8" t="s">
        <v>8310</v>
      </c>
      <c r="R273" s="8" t="s">
        <v>8315</v>
      </c>
      <c r="S273" s="17">
        <f t="shared" si="18"/>
        <v>41612.10024305556</v>
      </c>
      <c r="T273" s="17">
        <f t="shared" si="19"/>
        <v>41641.333333333336</v>
      </c>
    </row>
    <row r="274" spans="1:20" ht="42.75" x14ac:dyDescent="0.45">
      <c r="A274" s="5">
        <v>272</v>
      </c>
      <c r="B274" s="7" t="s">
        <v>273</v>
      </c>
      <c r="C274" s="7" t="s">
        <v>4382</v>
      </c>
      <c r="D274" s="8">
        <v>3000</v>
      </c>
      <c r="E274" s="8">
        <v>5323.01</v>
      </c>
      <c r="F274" s="8" t="s">
        <v>8219</v>
      </c>
      <c r="G274" s="8" t="s">
        <v>8224</v>
      </c>
      <c r="H274" s="8" t="s">
        <v>8246</v>
      </c>
      <c r="I274" s="8">
        <v>1272480540</v>
      </c>
      <c r="J274" s="8">
        <v>1267220191</v>
      </c>
      <c r="K274" s="8" t="b">
        <v>1</v>
      </c>
      <c r="L274" s="8">
        <v>65</v>
      </c>
      <c r="M274" s="8" t="b">
        <v>1</v>
      </c>
      <c r="N274" s="8" t="s">
        <v>8269</v>
      </c>
      <c r="O274" s="11">
        <f t="shared" si="16"/>
        <v>177</v>
      </c>
      <c r="P274" s="8">
        <f t="shared" si="17"/>
        <v>81.89</v>
      </c>
      <c r="Q274" s="8" t="s">
        <v>8310</v>
      </c>
      <c r="R274" s="8" t="s">
        <v>8315</v>
      </c>
      <c r="S274" s="17">
        <f t="shared" si="18"/>
        <v>40235.900358796294</v>
      </c>
      <c r="T274" s="17">
        <f t="shared" si="19"/>
        <v>40296.78402777778</v>
      </c>
    </row>
    <row r="275" spans="1:20" ht="42.75" x14ac:dyDescent="0.45">
      <c r="A275" s="5">
        <v>273</v>
      </c>
      <c r="B275" s="7" t="s">
        <v>274</v>
      </c>
      <c r="C275" s="7" t="s">
        <v>4383</v>
      </c>
      <c r="D275" s="8">
        <v>5000</v>
      </c>
      <c r="E275" s="8">
        <v>5388.79</v>
      </c>
      <c r="F275" s="8" t="s">
        <v>8219</v>
      </c>
      <c r="G275" s="8" t="s">
        <v>8224</v>
      </c>
      <c r="H275" s="8" t="s">
        <v>8246</v>
      </c>
      <c r="I275" s="8">
        <v>1309694266</v>
      </c>
      <c r="J275" s="8">
        <v>1307102266</v>
      </c>
      <c r="K275" s="8" t="b">
        <v>1</v>
      </c>
      <c r="L275" s="8">
        <v>118</v>
      </c>
      <c r="M275" s="8" t="b">
        <v>1</v>
      </c>
      <c r="N275" s="8" t="s">
        <v>8269</v>
      </c>
      <c r="O275" s="11">
        <f t="shared" si="16"/>
        <v>108</v>
      </c>
      <c r="P275" s="8">
        <f t="shared" si="17"/>
        <v>45.67</v>
      </c>
      <c r="Q275" s="8" t="s">
        <v>8310</v>
      </c>
      <c r="R275" s="8" t="s">
        <v>8315</v>
      </c>
      <c r="S275" s="17">
        <f t="shared" si="18"/>
        <v>40697.498449074075</v>
      </c>
      <c r="T275" s="17">
        <f t="shared" si="19"/>
        <v>40727.498449074075</v>
      </c>
    </row>
    <row r="276" spans="1:20" ht="42.75" x14ac:dyDescent="0.45">
      <c r="A276" s="5">
        <v>274</v>
      </c>
      <c r="B276" s="7" t="s">
        <v>275</v>
      </c>
      <c r="C276" s="7" t="s">
        <v>4384</v>
      </c>
      <c r="D276" s="8">
        <v>4000</v>
      </c>
      <c r="E276" s="8">
        <v>6240</v>
      </c>
      <c r="F276" s="8" t="s">
        <v>8219</v>
      </c>
      <c r="G276" s="8" t="s">
        <v>8224</v>
      </c>
      <c r="H276" s="8" t="s">
        <v>8246</v>
      </c>
      <c r="I276" s="8">
        <v>1333609140</v>
      </c>
      <c r="J276" s="8">
        <v>1330638829</v>
      </c>
      <c r="K276" s="8" t="b">
        <v>1</v>
      </c>
      <c r="L276" s="8">
        <v>113</v>
      </c>
      <c r="M276" s="8" t="b">
        <v>1</v>
      </c>
      <c r="N276" s="8" t="s">
        <v>8269</v>
      </c>
      <c r="O276" s="11">
        <f t="shared" si="16"/>
        <v>156</v>
      </c>
      <c r="P276" s="8">
        <f t="shared" si="17"/>
        <v>55.22</v>
      </c>
      <c r="Q276" s="8" t="s">
        <v>8310</v>
      </c>
      <c r="R276" s="8" t="s">
        <v>8315</v>
      </c>
      <c r="S276" s="17">
        <f t="shared" si="18"/>
        <v>40969.912372685183</v>
      </c>
      <c r="T276" s="17">
        <f t="shared" si="19"/>
        <v>41004.290972222225</v>
      </c>
    </row>
    <row r="277" spans="1:20" ht="42.75" x14ac:dyDescent="0.45">
      <c r="A277" s="5">
        <v>275</v>
      </c>
      <c r="B277" s="7" t="s">
        <v>276</v>
      </c>
      <c r="C277" s="7" t="s">
        <v>4385</v>
      </c>
      <c r="D277" s="8">
        <v>20000</v>
      </c>
      <c r="E277" s="8">
        <v>21679</v>
      </c>
      <c r="F277" s="8" t="s">
        <v>8219</v>
      </c>
      <c r="G277" s="8" t="s">
        <v>8224</v>
      </c>
      <c r="H277" s="8" t="s">
        <v>8246</v>
      </c>
      <c r="I277" s="8">
        <v>1352511966</v>
      </c>
      <c r="J277" s="8">
        <v>1349916366</v>
      </c>
      <c r="K277" s="8" t="b">
        <v>1</v>
      </c>
      <c r="L277" s="8">
        <v>332</v>
      </c>
      <c r="M277" s="8" t="b">
        <v>1</v>
      </c>
      <c r="N277" s="8" t="s">
        <v>8269</v>
      </c>
      <c r="O277" s="11">
        <f t="shared" si="16"/>
        <v>108</v>
      </c>
      <c r="P277" s="8">
        <f t="shared" si="17"/>
        <v>65.3</v>
      </c>
      <c r="Q277" s="8" t="s">
        <v>8310</v>
      </c>
      <c r="R277" s="8" t="s">
        <v>8315</v>
      </c>
      <c r="S277" s="17">
        <f t="shared" si="18"/>
        <v>41193.032013888893</v>
      </c>
      <c r="T277" s="17">
        <f t="shared" si="19"/>
        <v>41223.073680555557</v>
      </c>
    </row>
    <row r="278" spans="1:20" ht="42.75" x14ac:dyDescent="0.45">
      <c r="A278" s="5">
        <v>276</v>
      </c>
      <c r="B278" s="7" t="s">
        <v>277</v>
      </c>
      <c r="C278" s="7" t="s">
        <v>4386</v>
      </c>
      <c r="D278" s="8">
        <v>4000</v>
      </c>
      <c r="E278" s="8">
        <v>5904</v>
      </c>
      <c r="F278" s="8" t="s">
        <v>8219</v>
      </c>
      <c r="G278" s="8" t="s">
        <v>8224</v>
      </c>
      <c r="H278" s="8" t="s">
        <v>8246</v>
      </c>
      <c r="I278" s="8">
        <v>1335574674</v>
      </c>
      <c r="J278" s="8">
        <v>1330394274</v>
      </c>
      <c r="K278" s="8" t="b">
        <v>1</v>
      </c>
      <c r="L278" s="8">
        <v>62</v>
      </c>
      <c r="M278" s="8" t="b">
        <v>1</v>
      </c>
      <c r="N278" s="8" t="s">
        <v>8269</v>
      </c>
      <c r="O278" s="11">
        <f t="shared" si="16"/>
        <v>148</v>
      </c>
      <c r="P278" s="8">
        <f t="shared" si="17"/>
        <v>95.23</v>
      </c>
      <c r="Q278" s="8" t="s">
        <v>8310</v>
      </c>
      <c r="R278" s="8" t="s">
        <v>8315</v>
      </c>
      <c r="S278" s="17">
        <f t="shared" si="18"/>
        <v>40967.081874999996</v>
      </c>
      <c r="T278" s="17">
        <f t="shared" si="19"/>
        <v>41027.040208333332</v>
      </c>
    </row>
    <row r="279" spans="1:20" ht="42.75" x14ac:dyDescent="0.45">
      <c r="A279" s="5">
        <v>277</v>
      </c>
      <c r="B279" s="7" t="s">
        <v>278</v>
      </c>
      <c r="C279" s="7" t="s">
        <v>4387</v>
      </c>
      <c r="D279" s="8">
        <v>65000</v>
      </c>
      <c r="E279" s="8">
        <v>71748</v>
      </c>
      <c r="F279" s="8" t="s">
        <v>8219</v>
      </c>
      <c r="G279" s="8" t="s">
        <v>8224</v>
      </c>
      <c r="H279" s="8" t="s">
        <v>8246</v>
      </c>
      <c r="I279" s="8">
        <v>1432416219</v>
      </c>
      <c r="J279" s="8">
        <v>1429824219</v>
      </c>
      <c r="K279" s="8" t="b">
        <v>1</v>
      </c>
      <c r="L279" s="8">
        <v>951</v>
      </c>
      <c r="M279" s="8" t="b">
        <v>1</v>
      </c>
      <c r="N279" s="8" t="s">
        <v>8269</v>
      </c>
      <c r="O279" s="11">
        <f t="shared" si="16"/>
        <v>110</v>
      </c>
      <c r="P279" s="8">
        <f t="shared" si="17"/>
        <v>75.44</v>
      </c>
      <c r="Q279" s="8" t="s">
        <v>8310</v>
      </c>
      <c r="R279" s="8" t="s">
        <v>8315</v>
      </c>
      <c r="S279" s="17">
        <f t="shared" si="18"/>
        <v>42117.891423611116</v>
      </c>
      <c r="T279" s="17">
        <f t="shared" si="19"/>
        <v>42147.891423611116</v>
      </c>
    </row>
    <row r="280" spans="1:20" ht="28.5" x14ac:dyDescent="0.45">
      <c r="A280" s="5">
        <v>278</v>
      </c>
      <c r="B280" s="7" t="s">
        <v>279</v>
      </c>
      <c r="C280" s="7" t="s">
        <v>4388</v>
      </c>
      <c r="D280" s="8">
        <v>27000</v>
      </c>
      <c r="E280" s="8">
        <v>40594</v>
      </c>
      <c r="F280" s="8" t="s">
        <v>8219</v>
      </c>
      <c r="G280" s="8" t="s">
        <v>8224</v>
      </c>
      <c r="H280" s="8" t="s">
        <v>8246</v>
      </c>
      <c r="I280" s="8">
        <v>1350003539</v>
      </c>
      <c r="J280" s="8">
        <v>1347411539</v>
      </c>
      <c r="K280" s="8" t="b">
        <v>1</v>
      </c>
      <c r="L280" s="8">
        <v>415</v>
      </c>
      <c r="M280" s="8" t="b">
        <v>1</v>
      </c>
      <c r="N280" s="8" t="s">
        <v>8269</v>
      </c>
      <c r="O280" s="11">
        <f t="shared" si="16"/>
        <v>150</v>
      </c>
      <c r="P280" s="8">
        <f t="shared" si="17"/>
        <v>97.82</v>
      </c>
      <c r="Q280" s="8" t="s">
        <v>8310</v>
      </c>
      <c r="R280" s="8" t="s">
        <v>8315</v>
      </c>
      <c r="S280" s="17">
        <f t="shared" si="18"/>
        <v>41164.040960648148</v>
      </c>
      <c r="T280" s="17">
        <f t="shared" si="19"/>
        <v>41194.040960648148</v>
      </c>
    </row>
    <row r="281" spans="1:20" ht="42.75" x14ac:dyDescent="0.45">
      <c r="A281" s="5">
        <v>279</v>
      </c>
      <c r="B281" s="7" t="s">
        <v>280</v>
      </c>
      <c r="C281" s="7" t="s">
        <v>4389</v>
      </c>
      <c r="D281" s="8">
        <v>17000</v>
      </c>
      <c r="E281" s="8">
        <v>26744.11</v>
      </c>
      <c r="F281" s="8" t="s">
        <v>8219</v>
      </c>
      <c r="G281" s="8" t="s">
        <v>8224</v>
      </c>
      <c r="H281" s="8" t="s">
        <v>8246</v>
      </c>
      <c r="I281" s="8">
        <v>1488160860</v>
      </c>
      <c r="J281" s="8">
        <v>1485237096</v>
      </c>
      <c r="K281" s="8" t="b">
        <v>1</v>
      </c>
      <c r="L281" s="8">
        <v>305</v>
      </c>
      <c r="M281" s="8" t="b">
        <v>1</v>
      </c>
      <c r="N281" s="8" t="s">
        <v>8269</v>
      </c>
      <c r="O281" s="11">
        <f t="shared" si="16"/>
        <v>157</v>
      </c>
      <c r="P281" s="8">
        <f t="shared" si="17"/>
        <v>87.69</v>
      </c>
      <c r="Q281" s="8" t="s">
        <v>8310</v>
      </c>
      <c r="R281" s="8" t="s">
        <v>8315</v>
      </c>
      <c r="S281" s="17">
        <f t="shared" si="18"/>
        <v>42759.244166666671</v>
      </c>
      <c r="T281" s="17">
        <f t="shared" si="19"/>
        <v>42793.084027777775</v>
      </c>
    </row>
    <row r="282" spans="1:20" ht="42.75" x14ac:dyDescent="0.45">
      <c r="A282" s="5">
        <v>280</v>
      </c>
      <c r="B282" s="7" t="s">
        <v>281</v>
      </c>
      <c r="C282" s="7" t="s">
        <v>4390</v>
      </c>
      <c r="D282" s="8">
        <v>75000</v>
      </c>
      <c r="E282" s="8">
        <v>117108</v>
      </c>
      <c r="F282" s="8" t="s">
        <v>8219</v>
      </c>
      <c r="G282" s="8" t="s">
        <v>8224</v>
      </c>
      <c r="H282" s="8" t="s">
        <v>8246</v>
      </c>
      <c r="I282" s="8">
        <v>1401459035</v>
      </c>
      <c r="J282" s="8">
        <v>1397571035</v>
      </c>
      <c r="K282" s="8" t="b">
        <v>1</v>
      </c>
      <c r="L282" s="8">
        <v>2139</v>
      </c>
      <c r="M282" s="8" t="b">
        <v>1</v>
      </c>
      <c r="N282" s="8" t="s">
        <v>8269</v>
      </c>
      <c r="O282" s="11">
        <f t="shared" si="16"/>
        <v>156</v>
      </c>
      <c r="P282" s="8">
        <f t="shared" si="17"/>
        <v>54.75</v>
      </c>
      <c r="Q282" s="8" t="s">
        <v>8310</v>
      </c>
      <c r="R282" s="8" t="s">
        <v>8315</v>
      </c>
      <c r="S282" s="17">
        <f t="shared" si="18"/>
        <v>41744.590682870366</v>
      </c>
      <c r="T282" s="17">
        <f t="shared" si="19"/>
        <v>41789.590682870366</v>
      </c>
    </row>
    <row r="283" spans="1:20" ht="42.75" x14ac:dyDescent="0.45">
      <c r="A283" s="5">
        <v>281</v>
      </c>
      <c r="B283" s="7" t="s">
        <v>282</v>
      </c>
      <c r="C283" s="7" t="s">
        <v>4391</v>
      </c>
      <c r="D283" s="8">
        <v>5500</v>
      </c>
      <c r="E283" s="8">
        <v>6632.32</v>
      </c>
      <c r="F283" s="8" t="s">
        <v>8219</v>
      </c>
      <c r="G283" s="8" t="s">
        <v>8224</v>
      </c>
      <c r="H283" s="8" t="s">
        <v>8246</v>
      </c>
      <c r="I283" s="8">
        <v>1249932360</v>
      </c>
      <c r="J283" s="8">
        <v>1242532513</v>
      </c>
      <c r="K283" s="8" t="b">
        <v>1</v>
      </c>
      <c r="L283" s="8">
        <v>79</v>
      </c>
      <c r="M283" s="8" t="b">
        <v>1</v>
      </c>
      <c r="N283" s="8" t="s">
        <v>8269</v>
      </c>
      <c r="O283" s="11">
        <f t="shared" si="16"/>
        <v>121</v>
      </c>
      <c r="P283" s="8">
        <f t="shared" si="17"/>
        <v>83.95</v>
      </c>
      <c r="Q283" s="8" t="s">
        <v>8310</v>
      </c>
      <c r="R283" s="8" t="s">
        <v>8315</v>
      </c>
      <c r="S283" s="17">
        <f t="shared" si="18"/>
        <v>39950.163344907407</v>
      </c>
      <c r="T283" s="17">
        <f t="shared" si="19"/>
        <v>40035.80972222222</v>
      </c>
    </row>
    <row r="284" spans="1:20" ht="42.75" x14ac:dyDescent="0.45">
      <c r="A284" s="5">
        <v>282</v>
      </c>
      <c r="B284" s="7" t="s">
        <v>283</v>
      </c>
      <c r="C284" s="7" t="s">
        <v>4392</v>
      </c>
      <c r="D284" s="8">
        <v>45000</v>
      </c>
      <c r="E284" s="8">
        <v>45535</v>
      </c>
      <c r="F284" s="8" t="s">
        <v>8219</v>
      </c>
      <c r="G284" s="8" t="s">
        <v>8224</v>
      </c>
      <c r="H284" s="8" t="s">
        <v>8246</v>
      </c>
      <c r="I284" s="8">
        <v>1266876000</v>
      </c>
      <c r="J284" s="8">
        <v>1263679492</v>
      </c>
      <c r="K284" s="8" t="b">
        <v>1</v>
      </c>
      <c r="L284" s="8">
        <v>179</v>
      </c>
      <c r="M284" s="8" t="b">
        <v>1</v>
      </c>
      <c r="N284" s="8" t="s">
        <v>8269</v>
      </c>
      <c r="O284" s="11">
        <f t="shared" si="16"/>
        <v>101</v>
      </c>
      <c r="P284" s="8">
        <f t="shared" si="17"/>
        <v>254.39</v>
      </c>
      <c r="Q284" s="8" t="s">
        <v>8310</v>
      </c>
      <c r="R284" s="8" t="s">
        <v>8315</v>
      </c>
      <c r="S284" s="17">
        <f t="shared" si="18"/>
        <v>40194.920046296298</v>
      </c>
      <c r="T284" s="17">
        <f t="shared" si="19"/>
        <v>40231.916666666664</v>
      </c>
    </row>
    <row r="285" spans="1:20" ht="28.5" x14ac:dyDescent="0.45">
      <c r="A285" s="5">
        <v>283</v>
      </c>
      <c r="B285" s="7" t="s">
        <v>284</v>
      </c>
      <c r="C285" s="7" t="s">
        <v>4393</v>
      </c>
      <c r="D285" s="8">
        <v>18000</v>
      </c>
      <c r="E285" s="8">
        <v>20569.05</v>
      </c>
      <c r="F285" s="8" t="s">
        <v>8219</v>
      </c>
      <c r="G285" s="8" t="s">
        <v>8224</v>
      </c>
      <c r="H285" s="8" t="s">
        <v>8246</v>
      </c>
      <c r="I285" s="8">
        <v>1306904340</v>
      </c>
      <c r="J285" s="8">
        <v>1305219744</v>
      </c>
      <c r="K285" s="8" t="b">
        <v>1</v>
      </c>
      <c r="L285" s="8">
        <v>202</v>
      </c>
      <c r="M285" s="8" t="b">
        <v>1</v>
      </c>
      <c r="N285" s="8" t="s">
        <v>8269</v>
      </c>
      <c r="O285" s="11">
        <f t="shared" si="16"/>
        <v>114</v>
      </c>
      <c r="P285" s="8">
        <f t="shared" si="17"/>
        <v>101.83</v>
      </c>
      <c r="Q285" s="8" t="s">
        <v>8310</v>
      </c>
      <c r="R285" s="8" t="s">
        <v>8315</v>
      </c>
      <c r="S285" s="17">
        <f t="shared" si="18"/>
        <v>40675.71</v>
      </c>
      <c r="T285" s="17">
        <f t="shared" si="19"/>
        <v>40695.207638888889</v>
      </c>
    </row>
    <row r="286" spans="1:20" ht="42.75" x14ac:dyDescent="0.45">
      <c r="A286" s="5">
        <v>284</v>
      </c>
      <c r="B286" s="7" t="s">
        <v>285</v>
      </c>
      <c r="C286" s="7" t="s">
        <v>4394</v>
      </c>
      <c r="D286" s="8">
        <v>40000</v>
      </c>
      <c r="E286" s="8">
        <v>41850.46</v>
      </c>
      <c r="F286" s="8" t="s">
        <v>8219</v>
      </c>
      <c r="G286" s="8" t="s">
        <v>8224</v>
      </c>
      <c r="H286" s="8" t="s">
        <v>8246</v>
      </c>
      <c r="I286" s="8">
        <v>1327167780</v>
      </c>
      <c r="J286" s="8">
        <v>1325007780</v>
      </c>
      <c r="K286" s="8" t="b">
        <v>1</v>
      </c>
      <c r="L286" s="8">
        <v>760</v>
      </c>
      <c r="M286" s="8" t="b">
        <v>1</v>
      </c>
      <c r="N286" s="8" t="s">
        <v>8269</v>
      </c>
      <c r="O286" s="11">
        <f t="shared" si="16"/>
        <v>105</v>
      </c>
      <c r="P286" s="8">
        <f t="shared" si="17"/>
        <v>55.07</v>
      </c>
      <c r="Q286" s="8" t="s">
        <v>8310</v>
      </c>
      <c r="R286" s="8" t="s">
        <v>8315</v>
      </c>
      <c r="S286" s="17">
        <f t="shared" si="18"/>
        <v>40904.738194444442</v>
      </c>
      <c r="T286" s="17">
        <f t="shared" si="19"/>
        <v>40929.738194444442</v>
      </c>
    </row>
    <row r="287" spans="1:20" ht="42.75" x14ac:dyDescent="0.45">
      <c r="A287" s="5">
        <v>285</v>
      </c>
      <c r="B287" s="7" t="s">
        <v>286</v>
      </c>
      <c r="C287" s="7" t="s">
        <v>4395</v>
      </c>
      <c r="D287" s="8">
        <v>14000</v>
      </c>
      <c r="E287" s="8">
        <v>32035.51</v>
      </c>
      <c r="F287" s="8" t="s">
        <v>8219</v>
      </c>
      <c r="G287" s="8" t="s">
        <v>8224</v>
      </c>
      <c r="H287" s="8" t="s">
        <v>8246</v>
      </c>
      <c r="I287" s="8">
        <v>1379614128</v>
      </c>
      <c r="J287" s="8">
        <v>1377022128</v>
      </c>
      <c r="K287" s="8" t="b">
        <v>1</v>
      </c>
      <c r="L287" s="8">
        <v>563</v>
      </c>
      <c r="M287" s="8" t="b">
        <v>1</v>
      </c>
      <c r="N287" s="8" t="s">
        <v>8269</v>
      </c>
      <c r="O287" s="11">
        <f t="shared" si="16"/>
        <v>229</v>
      </c>
      <c r="P287" s="8">
        <f t="shared" si="17"/>
        <v>56.9</v>
      </c>
      <c r="Q287" s="8" t="s">
        <v>8310</v>
      </c>
      <c r="R287" s="8" t="s">
        <v>8315</v>
      </c>
      <c r="S287" s="17">
        <f t="shared" si="18"/>
        <v>41506.756111111114</v>
      </c>
      <c r="T287" s="17">
        <f t="shared" si="19"/>
        <v>41536.756111111114</v>
      </c>
    </row>
    <row r="288" spans="1:20" ht="42.75" x14ac:dyDescent="0.45">
      <c r="A288" s="5">
        <v>286</v>
      </c>
      <c r="B288" s="7" t="s">
        <v>287</v>
      </c>
      <c r="C288" s="7" t="s">
        <v>4396</v>
      </c>
      <c r="D288" s="8">
        <v>15000</v>
      </c>
      <c r="E288" s="8">
        <v>16373</v>
      </c>
      <c r="F288" s="8" t="s">
        <v>8219</v>
      </c>
      <c r="G288" s="8" t="s">
        <v>8224</v>
      </c>
      <c r="H288" s="8" t="s">
        <v>8246</v>
      </c>
      <c r="I288" s="8">
        <v>1364236524</v>
      </c>
      <c r="J288" s="8">
        <v>1360352124</v>
      </c>
      <c r="K288" s="8" t="b">
        <v>1</v>
      </c>
      <c r="L288" s="8">
        <v>135</v>
      </c>
      <c r="M288" s="8" t="b">
        <v>1</v>
      </c>
      <c r="N288" s="8" t="s">
        <v>8269</v>
      </c>
      <c r="O288" s="11">
        <f t="shared" si="16"/>
        <v>109</v>
      </c>
      <c r="P288" s="8">
        <f t="shared" si="17"/>
        <v>121.28</v>
      </c>
      <c r="Q288" s="8" t="s">
        <v>8310</v>
      </c>
      <c r="R288" s="8" t="s">
        <v>8315</v>
      </c>
      <c r="S288" s="17">
        <f t="shared" si="18"/>
        <v>41313.816249999996</v>
      </c>
      <c r="T288" s="17">
        <f t="shared" si="19"/>
        <v>41358.774583333332</v>
      </c>
    </row>
    <row r="289" spans="1:20" ht="28.5" x14ac:dyDescent="0.45">
      <c r="A289" s="5">
        <v>287</v>
      </c>
      <c r="B289" s="7" t="s">
        <v>288</v>
      </c>
      <c r="C289" s="7" t="s">
        <v>4397</v>
      </c>
      <c r="D289" s="8">
        <v>15000</v>
      </c>
      <c r="E289" s="8">
        <v>26445</v>
      </c>
      <c r="F289" s="8" t="s">
        <v>8219</v>
      </c>
      <c r="G289" s="8" t="s">
        <v>8224</v>
      </c>
      <c r="H289" s="8" t="s">
        <v>8246</v>
      </c>
      <c r="I289" s="8">
        <v>1351828800</v>
      </c>
      <c r="J289" s="8">
        <v>1349160018</v>
      </c>
      <c r="K289" s="8" t="b">
        <v>1</v>
      </c>
      <c r="L289" s="8">
        <v>290</v>
      </c>
      <c r="M289" s="8" t="b">
        <v>1</v>
      </c>
      <c r="N289" s="8" t="s">
        <v>8269</v>
      </c>
      <c r="O289" s="11">
        <f t="shared" si="16"/>
        <v>176</v>
      </c>
      <c r="P289" s="8">
        <f t="shared" si="17"/>
        <v>91.19</v>
      </c>
      <c r="Q289" s="8" t="s">
        <v>8310</v>
      </c>
      <c r="R289" s="8" t="s">
        <v>8315</v>
      </c>
      <c r="S289" s="17">
        <f t="shared" si="18"/>
        <v>41184.277986111112</v>
      </c>
      <c r="T289" s="17">
        <f t="shared" si="19"/>
        <v>41215.166666666664</v>
      </c>
    </row>
    <row r="290" spans="1:20" ht="57" x14ac:dyDescent="0.45">
      <c r="A290" s="5">
        <v>288</v>
      </c>
      <c r="B290" s="7" t="s">
        <v>289</v>
      </c>
      <c r="C290" s="7" t="s">
        <v>4398</v>
      </c>
      <c r="D290" s="8">
        <v>50000</v>
      </c>
      <c r="E290" s="8">
        <v>51605.31</v>
      </c>
      <c r="F290" s="8" t="s">
        <v>8219</v>
      </c>
      <c r="G290" s="8" t="s">
        <v>8224</v>
      </c>
      <c r="H290" s="8" t="s">
        <v>8246</v>
      </c>
      <c r="I290" s="8">
        <v>1340683393</v>
      </c>
      <c r="J290" s="8">
        <v>1337659393</v>
      </c>
      <c r="K290" s="8" t="b">
        <v>1</v>
      </c>
      <c r="L290" s="8">
        <v>447</v>
      </c>
      <c r="M290" s="8" t="b">
        <v>1</v>
      </c>
      <c r="N290" s="8" t="s">
        <v>8269</v>
      </c>
      <c r="O290" s="11">
        <f t="shared" si="16"/>
        <v>103</v>
      </c>
      <c r="P290" s="8">
        <f t="shared" si="17"/>
        <v>115.45</v>
      </c>
      <c r="Q290" s="8" t="s">
        <v>8310</v>
      </c>
      <c r="R290" s="8" t="s">
        <v>8315</v>
      </c>
      <c r="S290" s="17">
        <f t="shared" si="18"/>
        <v>41051.168900462959</v>
      </c>
      <c r="T290" s="17">
        <f t="shared" si="19"/>
        <v>41086.168900462959</v>
      </c>
    </row>
    <row r="291" spans="1:20" ht="42.75" x14ac:dyDescent="0.45">
      <c r="A291" s="5">
        <v>289</v>
      </c>
      <c r="B291" s="7" t="s">
        <v>290</v>
      </c>
      <c r="C291" s="7" t="s">
        <v>4399</v>
      </c>
      <c r="D291" s="8">
        <v>15000</v>
      </c>
      <c r="E291" s="8">
        <v>15723</v>
      </c>
      <c r="F291" s="8" t="s">
        <v>8219</v>
      </c>
      <c r="G291" s="8" t="s">
        <v>8225</v>
      </c>
      <c r="H291" s="8" t="s">
        <v>8247</v>
      </c>
      <c r="I291" s="8">
        <v>1383389834</v>
      </c>
      <c r="J291" s="8">
        <v>1380797834</v>
      </c>
      <c r="K291" s="8" t="b">
        <v>1</v>
      </c>
      <c r="L291" s="8">
        <v>232</v>
      </c>
      <c r="M291" s="8" t="b">
        <v>1</v>
      </c>
      <c r="N291" s="8" t="s">
        <v>8269</v>
      </c>
      <c r="O291" s="11">
        <f t="shared" si="16"/>
        <v>105</v>
      </c>
      <c r="P291" s="8">
        <f t="shared" si="17"/>
        <v>67.77</v>
      </c>
      <c r="Q291" s="8" t="s">
        <v>8310</v>
      </c>
      <c r="R291" s="8" t="s">
        <v>8315</v>
      </c>
      <c r="S291" s="17">
        <f t="shared" si="18"/>
        <v>41550.456412037034</v>
      </c>
      <c r="T291" s="17">
        <f t="shared" si="19"/>
        <v>41580.456412037034</v>
      </c>
    </row>
    <row r="292" spans="1:20" ht="28.5" x14ac:dyDescent="0.45">
      <c r="A292" s="5">
        <v>290</v>
      </c>
      <c r="B292" s="7" t="s">
        <v>291</v>
      </c>
      <c r="C292" s="7" t="s">
        <v>4400</v>
      </c>
      <c r="D292" s="8">
        <v>4500</v>
      </c>
      <c r="E292" s="8">
        <v>4800.8</v>
      </c>
      <c r="F292" s="8" t="s">
        <v>8219</v>
      </c>
      <c r="G292" s="8" t="s">
        <v>8224</v>
      </c>
      <c r="H292" s="8" t="s">
        <v>8246</v>
      </c>
      <c r="I292" s="8">
        <v>1296633540</v>
      </c>
      <c r="J292" s="8">
        <v>1292316697</v>
      </c>
      <c r="K292" s="8" t="b">
        <v>1</v>
      </c>
      <c r="L292" s="8">
        <v>168</v>
      </c>
      <c r="M292" s="8" t="b">
        <v>1</v>
      </c>
      <c r="N292" s="8" t="s">
        <v>8269</v>
      </c>
      <c r="O292" s="11">
        <f t="shared" si="16"/>
        <v>107</v>
      </c>
      <c r="P292" s="8">
        <f t="shared" si="17"/>
        <v>28.58</v>
      </c>
      <c r="Q292" s="8" t="s">
        <v>8310</v>
      </c>
      <c r="R292" s="8" t="s">
        <v>8315</v>
      </c>
      <c r="S292" s="17">
        <f t="shared" si="18"/>
        <v>40526.36917824074</v>
      </c>
      <c r="T292" s="17">
        <f t="shared" si="19"/>
        <v>40576.332638888889</v>
      </c>
    </row>
    <row r="293" spans="1:20" ht="42.75" x14ac:dyDescent="0.45">
      <c r="A293" s="5">
        <v>291</v>
      </c>
      <c r="B293" s="7" t="s">
        <v>292</v>
      </c>
      <c r="C293" s="7" t="s">
        <v>4401</v>
      </c>
      <c r="D293" s="8">
        <v>5000</v>
      </c>
      <c r="E293" s="8">
        <v>6001</v>
      </c>
      <c r="F293" s="8" t="s">
        <v>8219</v>
      </c>
      <c r="G293" s="8" t="s">
        <v>8224</v>
      </c>
      <c r="H293" s="8" t="s">
        <v>8246</v>
      </c>
      <c r="I293" s="8">
        <v>1367366460</v>
      </c>
      <c r="J293" s="8">
        <v>1365791246</v>
      </c>
      <c r="K293" s="8" t="b">
        <v>1</v>
      </c>
      <c r="L293" s="8">
        <v>128</v>
      </c>
      <c r="M293" s="8" t="b">
        <v>1</v>
      </c>
      <c r="N293" s="8" t="s">
        <v>8269</v>
      </c>
      <c r="O293" s="11">
        <f t="shared" si="16"/>
        <v>120</v>
      </c>
      <c r="P293" s="8">
        <f t="shared" si="17"/>
        <v>46.88</v>
      </c>
      <c r="Q293" s="8" t="s">
        <v>8310</v>
      </c>
      <c r="R293" s="8" t="s">
        <v>8315</v>
      </c>
      <c r="S293" s="17">
        <f t="shared" si="18"/>
        <v>41376.769050925926</v>
      </c>
      <c r="T293" s="17">
        <f t="shared" si="19"/>
        <v>41395.000694444447</v>
      </c>
    </row>
    <row r="294" spans="1:20" ht="42.75" x14ac:dyDescent="0.45">
      <c r="A294" s="5">
        <v>292</v>
      </c>
      <c r="B294" s="7" t="s">
        <v>293</v>
      </c>
      <c r="C294" s="7" t="s">
        <v>4402</v>
      </c>
      <c r="D294" s="8">
        <v>75000</v>
      </c>
      <c r="E294" s="8">
        <v>76130.2</v>
      </c>
      <c r="F294" s="8" t="s">
        <v>8219</v>
      </c>
      <c r="G294" s="8" t="s">
        <v>8224</v>
      </c>
      <c r="H294" s="8" t="s">
        <v>8246</v>
      </c>
      <c r="I294" s="8">
        <v>1319860740</v>
      </c>
      <c r="J294" s="8">
        <v>1317064599</v>
      </c>
      <c r="K294" s="8" t="b">
        <v>1</v>
      </c>
      <c r="L294" s="8">
        <v>493</v>
      </c>
      <c r="M294" s="8" t="b">
        <v>1</v>
      </c>
      <c r="N294" s="8" t="s">
        <v>8269</v>
      </c>
      <c r="O294" s="11">
        <f t="shared" si="16"/>
        <v>102</v>
      </c>
      <c r="P294" s="8">
        <f t="shared" si="17"/>
        <v>154.41999999999999</v>
      </c>
      <c r="Q294" s="8" t="s">
        <v>8310</v>
      </c>
      <c r="R294" s="8" t="s">
        <v>8315</v>
      </c>
      <c r="S294" s="17">
        <f t="shared" si="18"/>
        <v>40812.803229166668</v>
      </c>
      <c r="T294" s="17">
        <f t="shared" si="19"/>
        <v>40845.165972222225</v>
      </c>
    </row>
    <row r="295" spans="1:20" ht="42.75" x14ac:dyDescent="0.45">
      <c r="A295" s="5">
        <v>293</v>
      </c>
      <c r="B295" s="7" t="s">
        <v>294</v>
      </c>
      <c r="C295" s="7" t="s">
        <v>4403</v>
      </c>
      <c r="D295" s="8">
        <v>26000</v>
      </c>
      <c r="E295" s="8">
        <v>26360</v>
      </c>
      <c r="F295" s="8" t="s">
        <v>8219</v>
      </c>
      <c r="G295" s="8" t="s">
        <v>8224</v>
      </c>
      <c r="H295" s="8" t="s">
        <v>8246</v>
      </c>
      <c r="I295" s="8">
        <v>1398009714</v>
      </c>
      <c r="J295" s="8">
        <v>1395417714</v>
      </c>
      <c r="K295" s="8" t="b">
        <v>1</v>
      </c>
      <c r="L295" s="8">
        <v>131</v>
      </c>
      <c r="M295" s="8" t="b">
        <v>1</v>
      </c>
      <c r="N295" s="8" t="s">
        <v>8269</v>
      </c>
      <c r="O295" s="11">
        <f t="shared" si="16"/>
        <v>101</v>
      </c>
      <c r="P295" s="8">
        <f t="shared" si="17"/>
        <v>201.22</v>
      </c>
      <c r="Q295" s="8" t="s">
        <v>8310</v>
      </c>
      <c r="R295" s="8" t="s">
        <v>8315</v>
      </c>
      <c r="S295" s="17">
        <f t="shared" si="18"/>
        <v>41719.667986111112</v>
      </c>
      <c r="T295" s="17">
        <f t="shared" si="19"/>
        <v>41749.667986111112</v>
      </c>
    </row>
    <row r="296" spans="1:20" ht="57" x14ac:dyDescent="0.45">
      <c r="A296" s="5">
        <v>294</v>
      </c>
      <c r="B296" s="7" t="s">
        <v>295</v>
      </c>
      <c r="C296" s="7" t="s">
        <v>4404</v>
      </c>
      <c r="D296" s="8">
        <v>5000</v>
      </c>
      <c r="E296" s="8">
        <v>5000</v>
      </c>
      <c r="F296" s="8" t="s">
        <v>8219</v>
      </c>
      <c r="G296" s="8" t="s">
        <v>8224</v>
      </c>
      <c r="H296" s="8" t="s">
        <v>8246</v>
      </c>
      <c r="I296" s="8">
        <v>1279555200</v>
      </c>
      <c r="J296" s="8">
        <v>1276480894</v>
      </c>
      <c r="K296" s="8" t="b">
        <v>1</v>
      </c>
      <c r="L296" s="8">
        <v>50</v>
      </c>
      <c r="M296" s="8" t="b">
        <v>1</v>
      </c>
      <c r="N296" s="8" t="s">
        <v>8269</v>
      </c>
      <c r="O296" s="11">
        <f t="shared" si="16"/>
        <v>100</v>
      </c>
      <c r="P296" s="8">
        <f t="shared" si="17"/>
        <v>100</v>
      </c>
      <c r="Q296" s="8" t="s">
        <v>8310</v>
      </c>
      <c r="R296" s="8" t="s">
        <v>8315</v>
      </c>
      <c r="S296" s="17">
        <f t="shared" si="18"/>
        <v>40343.084421296298</v>
      </c>
      <c r="T296" s="17">
        <f t="shared" si="19"/>
        <v>40378.666666666664</v>
      </c>
    </row>
    <row r="297" spans="1:20" ht="42.75" x14ac:dyDescent="0.45">
      <c r="A297" s="5">
        <v>295</v>
      </c>
      <c r="B297" s="7" t="s">
        <v>296</v>
      </c>
      <c r="C297" s="7" t="s">
        <v>4405</v>
      </c>
      <c r="D297" s="8">
        <v>50000</v>
      </c>
      <c r="E297" s="8">
        <v>66554.559999999998</v>
      </c>
      <c r="F297" s="8" t="s">
        <v>8219</v>
      </c>
      <c r="G297" s="8" t="s">
        <v>8224</v>
      </c>
      <c r="H297" s="8" t="s">
        <v>8246</v>
      </c>
      <c r="I297" s="8">
        <v>1383264000</v>
      </c>
      <c r="J297" s="8">
        <v>1378080409</v>
      </c>
      <c r="K297" s="8" t="b">
        <v>1</v>
      </c>
      <c r="L297" s="8">
        <v>665</v>
      </c>
      <c r="M297" s="8" t="b">
        <v>1</v>
      </c>
      <c r="N297" s="8" t="s">
        <v>8269</v>
      </c>
      <c r="O297" s="11">
        <f t="shared" si="16"/>
        <v>133</v>
      </c>
      <c r="P297" s="8">
        <f t="shared" si="17"/>
        <v>100.08</v>
      </c>
      <c r="Q297" s="8" t="s">
        <v>8310</v>
      </c>
      <c r="R297" s="8" t="s">
        <v>8315</v>
      </c>
      <c r="S297" s="17">
        <f t="shared" si="18"/>
        <v>41519.004733796297</v>
      </c>
      <c r="T297" s="17">
        <f t="shared" si="19"/>
        <v>41579</v>
      </c>
    </row>
    <row r="298" spans="1:20" ht="42.75" x14ac:dyDescent="0.45">
      <c r="A298" s="5">
        <v>296</v>
      </c>
      <c r="B298" s="7" t="s">
        <v>297</v>
      </c>
      <c r="C298" s="7" t="s">
        <v>4406</v>
      </c>
      <c r="D298" s="8">
        <v>25000</v>
      </c>
      <c r="E298" s="8">
        <v>29681.55</v>
      </c>
      <c r="F298" s="8" t="s">
        <v>8219</v>
      </c>
      <c r="G298" s="8" t="s">
        <v>8224</v>
      </c>
      <c r="H298" s="8" t="s">
        <v>8246</v>
      </c>
      <c r="I298" s="8">
        <v>1347017083</v>
      </c>
      <c r="J298" s="8">
        <v>1344857083</v>
      </c>
      <c r="K298" s="8" t="b">
        <v>1</v>
      </c>
      <c r="L298" s="8">
        <v>129</v>
      </c>
      <c r="M298" s="8" t="b">
        <v>1</v>
      </c>
      <c r="N298" s="8" t="s">
        <v>8269</v>
      </c>
      <c r="O298" s="11">
        <f t="shared" si="16"/>
        <v>119</v>
      </c>
      <c r="P298" s="8">
        <f t="shared" si="17"/>
        <v>230.09</v>
      </c>
      <c r="Q298" s="8" t="s">
        <v>8310</v>
      </c>
      <c r="R298" s="8" t="s">
        <v>8315</v>
      </c>
      <c r="S298" s="17">
        <f t="shared" si="18"/>
        <v>41134.475497685184</v>
      </c>
      <c r="T298" s="17">
        <f t="shared" si="19"/>
        <v>41159.475497685184</v>
      </c>
    </row>
    <row r="299" spans="1:20" ht="42.75" x14ac:dyDescent="0.45">
      <c r="A299" s="5">
        <v>297</v>
      </c>
      <c r="B299" s="7" t="s">
        <v>298</v>
      </c>
      <c r="C299" s="7" t="s">
        <v>4407</v>
      </c>
      <c r="D299" s="8">
        <v>20000</v>
      </c>
      <c r="E299" s="8">
        <v>20128</v>
      </c>
      <c r="F299" s="8" t="s">
        <v>8219</v>
      </c>
      <c r="G299" s="8" t="s">
        <v>8224</v>
      </c>
      <c r="H299" s="8" t="s">
        <v>8246</v>
      </c>
      <c r="I299" s="8">
        <v>1430452740</v>
      </c>
      <c r="J299" s="8">
        <v>1427390901</v>
      </c>
      <c r="K299" s="8" t="b">
        <v>1</v>
      </c>
      <c r="L299" s="8">
        <v>142</v>
      </c>
      <c r="M299" s="8" t="b">
        <v>1</v>
      </c>
      <c r="N299" s="8" t="s">
        <v>8269</v>
      </c>
      <c r="O299" s="11">
        <f t="shared" si="16"/>
        <v>101</v>
      </c>
      <c r="P299" s="8">
        <f t="shared" si="17"/>
        <v>141.75</v>
      </c>
      <c r="Q299" s="8" t="s">
        <v>8310</v>
      </c>
      <c r="R299" s="8" t="s">
        <v>8315</v>
      </c>
      <c r="S299" s="17">
        <f t="shared" si="18"/>
        <v>42089.72802083334</v>
      </c>
      <c r="T299" s="17">
        <f t="shared" si="19"/>
        <v>42125.165972222225</v>
      </c>
    </row>
    <row r="300" spans="1:20" ht="28.5" x14ac:dyDescent="0.45">
      <c r="A300" s="5">
        <v>298</v>
      </c>
      <c r="B300" s="7" t="s">
        <v>299</v>
      </c>
      <c r="C300" s="7" t="s">
        <v>4408</v>
      </c>
      <c r="D300" s="8">
        <v>126000</v>
      </c>
      <c r="E300" s="8">
        <v>137254.84</v>
      </c>
      <c r="F300" s="8" t="s">
        <v>8219</v>
      </c>
      <c r="G300" s="8" t="s">
        <v>8224</v>
      </c>
      <c r="H300" s="8" t="s">
        <v>8246</v>
      </c>
      <c r="I300" s="8">
        <v>1399669200</v>
      </c>
      <c r="J300" s="8">
        <v>1394536048</v>
      </c>
      <c r="K300" s="8" t="b">
        <v>1</v>
      </c>
      <c r="L300" s="8">
        <v>2436</v>
      </c>
      <c r="M300" s="8" t="b">
        <v>1</v>
      </c>
      <c r="N300" s="8" t="s">
        <v>8269</v>
      </c>
      <c r="O300" s="11">
        <f t="shared" si="16"/>
        <v>109</v>
      </c>
      <c r="P300" s="8">
        <f t="shared" si="17"/>
        <v>56.34</v>
      </c>
      <c r="Q300" s="8" t="s">
        <v>8310</v>
      </c>
      <c r="R300" s="8" t="s">
        <v>8315</v>
      </c>
      <c r="S300" s="17">
        <f t="shared" si="18"/>
        <v>41709.463518518518</v>
      </c>
      <c r="T300" s="17">
        <f t="shared" si="19"/>
        <v>41768.875</v>
      </c>
    </row>
    <row r="301" spans="1:20" ht="42.75" x14ac:dyDescent="0.45">
      <c r="A301" s="5">
        <v>299</v>
      </c>
      <c r="B301" s="7" t="s">
        <v>300</v>
      </c>
      <c r="C301" s="7" t="s">
        <v>4409</v>
      </c>
      <c r="D301" s="8">
        <v>10000</v>
      </c>
      <c r="E301" s="8">
        <v>17895.25</v>
      </c>
      <c r="F301" s="8" t="s">
        <v>8219</v>
      </c>
      <c r="G301" s="8" t="s">
        <v>8224</v>
      </c>
      <c r="H301" s="8" t="s">
        <v>8246</v>
      </c>
      <c r="I301" s="8">
        <v>1289975060</v>
      </c>
      <c r="J301" s="8">
        <v>1287379460</v>
      </c>
      <c r="K301" s="8" t="b">
        <v>1</v>
      </c>
      <c r="L301" s="8">
        <v>244</v>
      </c>
      <c r="M301" s="8" t="b">
        <v>1</v>
      </c>
      <c r="N301" s="8" t="s">
        <v>8269</v>
      </c>
      <c r="O301" s="11">
        <f t="shared" si="16"/>
        <v>179</v>
      </c>
      <c r="P301" s="8">
        <f t="shared" si="17"/>
        <v>73.34</v>
      </c>
      <c r="Q301" s="8" t="s">
        <v>8310</v>
      </c>
      <c r="R301" s="8" t="s">
        <v>8315</v>
      </c>
      <c r="S301" s="17">
        <f t="shared" si="18"/>
        <v>40469.225231481483</v>
      </c>
      <c r="T301" s="17">
        <f t="shared" si="19"/>
        <v>40499.266898148147</v>
      </c>
    </row>
    <row r="302" spans="1:20" ht="42.75" x14ac:dyDescent="0.45">
      <c r="A302" s="5">
        <v>300</v>
      </c>
      <c r="B302" s="7" t="s">
        <v>301</v>
      </c>
      <c r="C302" s="7" t="s">
        <v>4410</v>
      </c>
      <c r="D302" s="8">
        <v>25000</v>
      </c>
      <c r="E302" s="8">
        <v>25430.66</v>
      </c>
      <c r="F302" s="8" t="s">
        <v>8219</v>
      </c>
      <c r="G302" s="8" t="s">
        <v>8224</v>
      </c>
      <c r="H302" s="8" t="s">
        <v>8246</v>
      </c>
      <c r="I302" s="8">
        <v>1303686138</v>
      </c>
      <c r="J302" s="8">
        <v>1301007738</v>
      </c>
      <c r="K302" s="8" t="b">
        <v>1</v>
      </c>
      <c r="L302" s="8">
        <v>298</v>
      </c>
      <c r="M302" s="8" t="b">
        <v>1</v>
      </c>
      <c r="N302" s="8" t="s">
        <v>8269</v>
      </c>
      <c r="O302" s="11">
        <f t="shared" si="16"/>
        <v>102</v>
      </c>
      <c r="P302" s="8">
        <f t="shared" si="17"/>
        <v>85.34</v>
      </c>
      <c r="Q302" s="8" t="s">
        <v>8310</v>
      </c>
      <c r="R302" s="8" t="s">
        <v>8315</v>
      </c>
      <c r="S302" s="17">
        <f t="shared" si="18"/>
        <v>40626.959930555553</v>
      </c>
      <c r="T302" s="17">
        <f t="shared" si="19"/>
        <v>40657.959930555553</v>
      </c>
    </row>
    <row r="303" spans="1:20" ht="42.75" x14ac:dyDescent="0.45">
      <c r="A303" s="5">
        <v>301</v>
      </c>
      <c r="B303" s="7" t="s">
        <v>302</v>
      </c>
      <c r="C303" s="7" t="s">
        <v>4411</v>
      </c>
      <c r="D303" s="8">
        <v>13000</v>
      </c>
      <c r="E303" s="8">
        <v>15435.55</v>
      </c>
      <c r="F303" s="8" t="s">
        <v>8219</v>
      </c>
      <c r="G303" s="8" t="s">
        <v>8224</v>
      </c>
      <c r="H303" s="8" t="s">
        <v>8246</v>
      </c>
      <c r="I303" s="8">
        <v>1363711335</v>
      </c>
      <c r="J303" s="8">
        <v>1360258935</v>
      </c>
      <c r="K303" s="8" t="b">
        <v>1</v>
      </c>
      <c r="L303" s="8">
        <v>251</v>
      </c>
      <c r="M303" s="8" t="b">
        <v>1</v>
      </c>
      <c r="N303" s="8" t="s">
        <v>8269</v>
      </c>
      <c r="O303" s="11">
        <f t="shared" si="16"/>
        <v>119</v>
      </c>
      <c r="P303" s="8">
        <f t="shared" si="17"/>
        <v>61.5</v>
      </c>
      <c r="Q303" s="8" t="s">
        <v>8310</v>
      </c>
      <c r="R303" s="8" t="s">
        <v>8315</v>
      </c>
      <c r="S303" s="17">
        <f t="shared" si="18"/>
        <v>41312.737673611111</v>
      </c>
      <c r="T303" s="17">
        <f t="shared" si="19"/>
        <v>41352.696006944447</v>
      </c>
    </row>
    <row r="304" spans="1:20" ht="57" x14ac:dyDescent="0.45">
      <c r="A304" s="5">
        <v>302</v>
      </c>
      <c r="B304" s="7" t="s">
        <v>303</v>
      </c>
      <c r="C304" s="7" t="s">
        <v>4412</v>
      </c>
      <c r="D304" s="8">
        <v>10000</v>
      </c>
      <c r="E304" s="8">
        <v>10046</v>
      </c>
      <c r="F304" s="8" t="s">
        <v>8219</v>
      </c>
      <c r="G304" s="8" t="s">
        <v>8224</v>
      </c>
      <c r="H304" s="8" t="s">
        <v>8246</v>
      </c>
      <c r="I304" s="8">
        <v>1330115638</v>
      </c>
      <c r="J304" s="8">
        <v>1327523638</v>
      </c>
      <c r="K304" s="8" t="b">
        <v>1</v>
      </c>
      <c r="L304" s="8">
        <v>108</v>
      </c>
      <c r="M304" s="8" t="b">
        <v>1</v>
      </c>
      <c r="N304" s="8" t="s">
        <v>8269</v>
      </c>
      <c r="O304" s="11">
        <f t="shared" si="16"/>
        <v>100</v>
      </c>
      <c r="P304" s="8">
        <f t="shared" si="17"/>
        <v>93.02</v>
      </c>
      <c r="Q304" s="8" t="s">
        <v>8310</v>
      </c>
      <c r="R304" s="8" t="s">
        <v>8315</v>
      </c>
      <c r="S304" s="17">
        <f t="shared" si="18"/>
        <v>40933.856921296298</v>
      </c>
      <c r="T304" s="17">
        <f t="shared" si="19"/>
        <v>40963.856921296298</v>
      </c>
    </row>
    <row r="305" spans="1:20" ht="42.75" x14ac:dyDescent="0.45">
      <c r="A305" s="5">
        <v>303</v>
      </c>
      <c r="B305" s="7" t="s">
        <v>304</v>
      </c>
      <c r="C305" s="7" t="s">
        <v>4413</v>
      </c>
      <c r="D305" s="8">
        <v>3000</v>
      </c>
      <c r="E305" s="8">
        <v>4124</v>
      </c>
      <c r="F305" s="8" t="s">
        <v>8219</v>
      </c>
      <c r="G305" s="8" t="s">
        <v>8224</v>
      </c>
      <c r="H305" s="8" t="s">
        <v>8246</v>
      </c>
      <c r="I305" s="8">
        <v>1338601346</v>
      </c>
      <c r="J305" s="8">
        <v>1336009346</v>
      </c>
      <c r="K305" s="8" t="b">
        <v>1</v>
      </c>
      <c r="L305" s="8">
        <v>82</v>
      </c>
      <c r="M305" s="8" t="b">
        <v>1</v>
      </c>
      <c r="N305" s="8" t="s">
        <v>8269</v>
      </c>
      <c r="O305" s="11">
        <f t="shared" si="16"/>
        <v>137</v>
      </c>
      <c r="P305" s="8">
        <f t="shared" si="17"/>
        <v>50.29</v>
      </c>
      <c r="Q305" s="8" t="s">
        <v>8310</v>
      </c>
      <c r="R305" s="8" t="s">
        <v>8315</v>
      </c>
      <c r="S305" s="17">
        <f t="shared" si="18"/>
        <v>41032.071134259262</v>
      </c>
      <c r="T305" s="17">
        <f t="shared" si="19"/>
        <v>41062.071134259262</v>
      </c>
    </row>
    <row r="306" spans="1:20" ht="28.5" x14ac:dyDescent="0.45">
      <c r="A306" s="5">
        <v>304</v>
      </c>
      <c r="B306" s="7" t="s">
        <v>305</v>
      </c>
      <c r="C306" s="7" t="s">
        <v>4414</v>
      </c>
      <c r="D306" s="8">
        <v>3400</v>
      </c>
      <c r="E306" s="8">
        <v>7876</v>
      </c>
      <c r="F306" s="8" t="s">
        <v>8219</v>
      </c>
      <c r="G306" s="8" t="s">
        <v>8224</v>
      </c>
      <c r="H306" s="8" t="s">
        <v>8246</v>
      </c>
      <c r="I306" s="8">
        <v>1346464800</v>
      </c>
      <c r="J306" s="8">
        <v>1343096197</v>
      </c>
      <c r="K306" s="8" t="b">
        <v>1</v>
      </c>
      <c r="L306" s="8">
        <v>74</v>
      </c>
      <c r="M306" s="8" t="b">
        <v>1</v>
      </c>
      <c r="N306" s="8" t="s">
        <v>8269</v>
      </c>
      <c r="O306" s="11">
        <f t="shared" si="16"/>
        <v>232</v>
      </c>
      <c r="P306" s="8">
        <f t="shared" si="17"/>
        <v>106.43</v>
      </c>
      <c r="Q306" s="8" t="s">
        <v>8310</v>
      </c>
      <c r="R306" s="8" t="s">
        <v>8315</v>
      </c>
      <c r="S306" s="17">
        <f t="shared" si="18"/>
        <v>41114.094872685186</v>
      </c>
      <c r="T306" s="17">
        <f t="shared" si="19"/>
        <v>41153.083333333336</v>
      </c>
    </row>
    <row r="307" spans="1:20" ht="42.75" x14ac:dyDescent="0.45">
      <c r="A307" s="5">
        <v>305</v>
      </c>
      <c r="B307" s="7" t="s">
        <v>306</v>
      </c>
      <c r="C307" s="7" t="s">
        <v>4415</v>
      </c>
      <c r="D307" s="8">
        <v>7500</v>
      </c>
      <c r="E307" s="8">
        <v>9775</v>
      </c>
      <c r="F307" s="8" t="s">
        <v>8219</v>
      </c>
      <c r="G307" s="8" t="s">
        <v>8224</v>
      </c>
      <c r="H307" s="8" t="s">
        <v>8246</v>
      </c>
      <c r="I307" s="8">
        <v>1331392049</v>
      </c>
      <c r="J307" s="8">
        <v>1328800049</v>
      </c>
      <c r="K307" s="8" t="b">
        <v>1</v>
      </c>
      <c r="L307" s="8">
        <v>189</v>
      </c>
      <c r="M307" s="8" t="b">
        <v>1</v>
      </c>
      <c r="N307" s="8" t="s">
        <v>8269</v>
      </c>
      <c r="O307" s="11">
        <f t="shared" si="16"/>
        <v>130</v>
      </c>
      <c r="P307" s="8">
        <f t="shared" si="17"/>
        <v>51.72</v>
      </c>
      <c r="Q307" s="8" t="s">
        <v>8310</v>
      </c>
      <c r="R307" s="8" t="s">
        <v>8315</v>
      </c>
      <c r="S307" s="17">
        <f t="shared" si="18"/>
        <v>40948.630196759259</v>
      </c>
      <c r="T307" s="17">
        <f t="shared" si="19"/>
        <v>40978.630196759259</v>
      </c>
    </row>
    <row r="308" spans="1:20" ht="28.5" x14ac:dyDescent="0.45">
      <c r="A308" s="5">
        <v>306</v>
      </c>
      <c r="B308" s="7" t="s">
        <v>307</v>
      </c>
      <c r="C308" s="7" t="s">
        <v>4416</v>
      </c>
      <c r="D308" s="8">
        <v>1000</v>
      </c>
      <c r="E308" s="8">
        <v>2929</v>
      </c>
      <c r="F308" s="8" t="s">
        <v>8219</v>
      </c>
      <c r="G308" s="8" t="s">
        <v>8224</v>
      </c>
      <c r="H308" s="8" t="s">
        <v>8246</v>
      </c>
      <c r="I308" s="8">
        <v>1363806333</v>
      </c>
      <c r="J308" s="8">
        <v>1362081933</v>
      </c>
      <c r="K308" s="8" t="b">
        <v>1</v>
      </c>
      <c r="L308" s="8">
        <v>80</v>
      </c>
      <c r="M308" s="8" t="b">
        <v>1</v>
      </c>
      <c r="N308" s="8" t="s">
        <v>8269</v>
      </c>
      <c r="O308" s="11">
        <f t="shared" si="16"/>
        <v>293</v>
      </c>
      <c r="P308" s="8">
        <f t="shared" si="17"/>
        <v>36.61</v>
      </c>
      <c r="Q308" s="8" t="s">
        <v>8310</v>
      </c>
      <c r="R308" s="8" t="s">
        <v>8315</v>
      </c>
      <c r="S308" s="17">
        <f t="shared" si="18"/>
        <v>41333.837187500001</v>
      </c>
      <c r="T308" s="17">
        <f t="shared" si="19"/>
        <v>41353.795520833337</v>
      </c>
    </row>
    <row r="309" spans="1:20" x14ac:dyDescent="0.45">
      <c r="A309" s="5">
        <v>307</v>
      </c>
      <c r="B309" s="7" t="s">
        <v>308</v>
      </c>
      <c r="C309" s="7" t="s">
        <v>4417</v>
      </c>
      <c r="D309" s="8">
        <v>22000</v>
      </c>
      <c r="E309" s="8">
        <v>24490</v>
      </c>
      <c r="F309" s="8" t="s">
        <v>8219</v>
      </c>
      <c r="G309" s="8" t="s">
        <v>8224</v>
      </c>
      <c r="H309" s="8" t="s">
        <v>8246</v>
      </c>
      <c r="I309" s="8">
        <v>1360276801</v>
      </c>
      <c r="J309" s="8">
        <v>1357684801</v>
      </c>
      <c r="K309" s="8" t="b">
        <v>1</v>
      </c>
      <c r="L309" s="8">
        <v>576</v>
      </c>
      <c r="M309" s="8" t="b">
        <v>1</v>
      </c>
      <c r="N309" s="8" t="s">
        <v>8269</v>
      </c>
      <c r="O309" s="11">
        <f t="shared" si="16"/>
        <v>111</v>
      </c>
      <c r="P309" s="8">
        <f t="shared" si="17"/>
        <v>42.52</v>
      </c>
      <c r="Q309" s="8" t="s">
        <v>8310</v>
      </c>
      <c r="R309" s="8" t="s">
        <v>8315</v>
      </c>
      <c r="S309" s="17">
        <f t="shared" si="18"/>
        <v>41282.944456018515</v>
      </c>
      <c r="T309" s="17">
        <f t="shared" si="19"/>
        <v>41312.944456018515</v>
      </c>
    </row>
    <row r="310" spans="1:20" ht="42.75" x14ac:dyDescent="0.45">
      <c r="A310" s="5">
        <v>308</v>
      </c>
      <c r="B310" s="7" t="s">
        <v>309</v>
      </c>
      <c r="C310" s="7" t="s">
        <v>4418</v>
      </c>
      <c r="D310" s="8">
        <v>12000</v>
      </c>
      <c r="E310" s="8">
        <v>12668</v>
      </c>
      <c r="F310" s="8" t="s">
        <v>8219</v>
      </c>
      <c r="G310" s="8" t="s">
        <v>8224</v>
      </c>
      <c r="H310" s="8" t="s">
        <v>8246</v>
      </c>
      <c r="I310" s="8">
        <v>1299775210</v>
      </c>
      <c r="J310" s="8">
        <v>1295887210</v>
      </c>
      <c r="K310" s="8" t="b">
        <v>1</v>
      </c>
      <c r="L310" s="8">
        <v>202</v>
      </c>
      <c r="M310" s="8" t="b">
        <v>1</v>
      </c>
      <c r="N310" s="8" t="s">
        <v>8269</v>
      </c>
      <c r="O310" s="11">
        <f t="shared" si="16"/>
        <v>106</v>
      </c>
      <c r="P310" s="8">
        <f t="shared" si="17"/>
        <v>62.71</v>
      </c>
      <c r="Q310" s="8" t="s">
        <v>8310</v>
      </c>
      <c r="R310" s="8" t="s">
        <v>8315</v>
      </c>
      <c r="S310" s="17">
        <f t="shared" si="18"/>
        <v>40567.694560185184</v>
      </c>
      <c r="T310" s="17">
        <f t="shared" si="19"/>
        <v>40612.694560185184</v>
      </c>
    </row>
    <row r="311" spans="1:20" ht="42.75" x14ac:dyDescent="0.45">
      <c r="A311" s="5">
        <v>309</v>
      </c>
      <c r="B311" s="7" t="s">
        <v>310</v>
      </c>
      <c r="C311" s="7" t="s">
        <v>4419</v>
      </c>
      <c r="D311" s="8">
        <v>18000</v>
      </c>
      <c r="E311" s="8">
        <v>21410</v>
      </c>
      <c r="F311" s="8" t="s">
        <v>8219</v>
      </c>
      <c r="G311" s="8" t="s">
        <v>8224</v>
      </c>
      <c r="H311" s="8" t="s">
        <v>8246</v>
      </c>
      <c r="I311" s="8">
        <v>1346695334</v>
      </c>
      <c r="J311" s="8">
        <v>1344880934</v>
      </c>
      <c r="K311" s="8" t="b">
        <v>1</v>
      </c>
      <c r="L311" s="8">
        <v>238</v>
      </c>
      <c r="M311" s="8" t="b">
        <v>1</v>
      </c>
      <c r="N311" s="8" t="s">
        <v>8269</v>
      </c>
      <c r="O311" s="11">
        <f t="shared" si="16"/>
        <v>119</v>
      </c>
      <c r="P311" s="8">
        <f t="shared" si="17"/>
        <v>89.96</v>
      </c>
      <c r="Q311" s="8" t="s">
        <v>8310</v>
      </c>
      <c r="R311" s="8" t="s">
        <v>8315</v>
      </c>
      <c r="S311" s="17">
        <f t="shared" si="18"/>
        <v>41134.751550925925</v>
      </c>
      <c r="T311" s="17">
        <f t="shared" si="19"/>
        <v>41155.751550925925</v>
      </c>
    </row>
    <row r="312" spans="1:20" ht="42.75" x14ac:dyDescent="0.45">
      <c r="A312" s="5">
        <v>310</v>
      </c>
      <c r="B312" s="7" t="s">
        <v>311</v>
      </c>
      <c r="C312" s="7" t="s">
        <v>4420</v>
      </c>
      <c r="D312" s="8">
        <v>1000</v>
      </c>
      <c r="E312" s="8">
        <v>1041.29</v>
      </c>
      <c r="F312" s="8" t="s">
        <v>8219</v>
      </c>
      <c r="G312" s="8" t="s">
        <v>8224</v>
      </c>
      <c r="H312" s="8" t="s">
        <v>8246</v>
      </c>
      <c r="I312" s="8">
        <v>1319076000</v>
      </c>
      <c r="J312" s="8">
        <v>1317788623</v>
      </c>
      <c r="K312" s="8" t="b">
        <v>1</v>
      </c>
      <c r="L312" s="8">
        <v>36</v>
      </c>
      <c r="M312" s="8" t="b">
        <v>1</v>
      </c>
      <c r="N312" s="8" t="s">
        <v>8269</v>
      </c>
      <c r="O312" s="11">
        <f t="shared" si="16"/>
        <v>104</v>
      </c>
      <c r="P312" s="8">
        <f t="shared" si="17"/>
        <v>28.92</v>
      </c>
      <c r="Q312" s="8" t="s">
        <v>8310</v>
      </c>
      <c r="R312" s="8" t="s">
        <v>8315</v>
      </c>
      <c r="S312" s="17">
        <f t="shared" si="18"/>
        <v>40821.183136574073</v>
      </c>
      <c r="T312" s="17">
        <f t="shared" si="19"/>
        <v>40836.083333333336</v>
      </c>
    </row>
    <row r="313" spans="1:20" ht="42.75" x14ac:dyDescent="0.45">
      <c r="A313" s="5">
        <v>311</v>
      </c>
      <c r="B313" s="7" t="s">
        <v>312</v>
      </c>
      <c r="C313" s="7" t="s">
        <v>4421</v>
      </c>
      <c r="D313" s="8">
        <v>20000</v>
      </c>
      <c r="E313" s="8">
        <v>20820.330000000002</v>
      </c>
      <c r="F313" s="8" t="s">
        <v>8219</v>
      </c>
      <c r="G313" s="8" t="s">
        <v>8224</v>
      </c>
      <c r="H313" s="8" t="s">
        <v>8246</v>
      </c>
      <c r="I313" s="8">
        <v>1325404740</v>
      </c>
      <c r="J313" s="8">
        <v>1321852592</v>
      </c>
      <c r="K313" s="8" t="b">
        <v>1</v>
      </c>
      <c r="L313" s="8">
        <v>150</v>
      </c>
      <c r="M313" s="8" t="b">
        <v>1</v>
      </c>
      <c r="N313" s="8" t="s">
        <v>8269</v>
      </c>
      <c r="O313" s="11">
        <f t="shared" si="16"/>
        <v>104</v>
      </c>
      <c r="P313" s="8">
        <f t="shared" si="17"/>
        <v>138.80000000000001</v>
      </c>
      <c r="Q313" s="8" t="s">
        <v>8310</v>
      </c>
      <c r="R313" s="8" t="s">
        <v>8315</v>
      </c>
      <c r="S313" s="17">
        <f t="shared" si="18"/>
        <v>40868.219814814816</v>
      </c>
      <c r="T313" s="17">
        <f t="shared" si="19"/>
        <v>40909.332638888889</v>
      </c>
    </row>
    <row r="314" spans="1:20" ht="42.75" x14ac:dyDescent="0.45">
      <c r="A314" s="5">
        <v>312</v>
      </c>
      <c r="B314" s="7" t="s">
        <v>313</v>
      </c>
      <c r="C314" s="7" t="s">
        <v>4422</v>
      </c>
      <c r="D314" s="8">
        <v>8000</v>
      </c>
      <c r="E314" s="8">
        <v>8950</v>
      </c>
      <c r="F314" s="8" t="s">
        <v>8219</v>
      </c>
      <c r="G314" s="8" t="s">
        <v>8224</v>
      </c>
      <c r="H314" s="8" t="s">
        <v>8246</v>
      </c>
      <c r="I314" s="8">
        <v>1365973432</v>
      </c>
      <c r="J314" s="8">
        <v>1363381432</v>
      </c>
      <c r="K314" s="8" t="b">
        <v>1</v>
      </c>
      <c r="L314" s="8">
        <v>146</v>
      </c>
      <c r="M314" s="8" t="b">
        <v>1</v>
      </c>
      <c r="N314" s="8" t="s">
        <v>8269</v>
      </c>
      <c r="O314" s="11">
        <f t="shared" si="16"/>
        <v>112</v>
      </c>
      <c r="P314" s="8">
        <f t="shared" si="17"/>
        <v>61.3</v>
      </c>
      <c r="Q314" s="8" t="s">
        <v>8310</v>
      </c>
      <c r="R314" s="8" t="s">
        <v>8315</v>
      </c>
      <c r="S314" s="17">
        <f t="shared" si="18"/>
        <v>41348.877685185187</v>
      </c>
      <c r="T314" s="17">
        <f t="shared" si="19"/>
        <v>41378.877685185187</v>
      </c>
    </row>
    <row r="315" spans="1:20" ht="57" x14ac:dyDescent="0.45">
      <c r="A315" s="5">
        <v>313</v>
      </c>
      <c r="B315" s="7" t="s">
        <v>314</v>
      </c>
      <c r="C315" s="7" t="s">
        <v>4423</v>
      </c>
      <c r="D315" s="8">
        <v>17000</v>
      </c>
      <c r="E315" s="8">
        <v>17805</v>
      </c>
      <c r="F315" s="8" t="s">
        <v>8219</v>
      </c>
      <c r="G315" s="8" t="s">
        <v>8224</v>
      </c>
      <c r="H315" s="8" t="s">
        <v>8246</v>
      </c>
      <c r="I315" s="8">
        <v>1281542340</v>
      </c>
      <c r="J315" s="8">
        <v>1277702894</v>
      </c>
      <c r="K315" s="8" t="b">
        <v>1</v>
      </c>
      <c r="L315" s="8">
        <v>222</v>
      </c>
      <c r="M315" s="8" t="b">
        <v>1</v>
      </c>
      <c r="N315" s="8" t="s">
        <v>8269</v>
      </c>
      <c r="O315" s="11">
        <f t="shared" si="16"/>
        <v>105</v>
      </c>
      <c r="P315" s="8">
        <f t="shared" si="17"/>
        <v>80.2</v>
      </c>
      <c r="Q315" s="8" t="s">
        <v>8310</v>
      </c>
      <c r="R315" s="8" t="s">
        <v>8315</v>
      </c>
      <c r="S315" s="17">
        <f t="shared" si="18"/>
        <v>40357.227939814817</v>
      </c>
      <c r="T315" s="17">
        <f t="shared" si="19"/>
        <v>40401.665972222225</v>
      </c>
    </row>
    <row r="316" spans="1:20" ht="42.75" x14ac:dyDescent="0.45">
      <c r="A316" s="5">
        <v>314</v>
      </c>
      <c r="B316" s="7" t="s">
        <v>315</v>
      </c>
      <c r="C316" s="7" t="s">
        <v>4424</v>
      </c>
      <c r="D316" s="8">
        <v>1000</v>
      </c>
      <c r="E316" s="8">
        <v>3851.5</v>
      </c>
      <c r="F316" s="8" t="s">
        <v>8219</v>
      </c>
      <c r="G316" s="8" t="s">
        <v>8224</v>
      </c>
      <c r="H316" s="8" t="s">
        <v>8246</v>
      </c>
      <c r="I316" s="8">
        <v>1362167988</v>
      </c>
      <c r="J316" s="8">
        <v>1359575988</v>
      </c>
      <c r="K316" s="8" t="b">
        <v>1</v>
      </c>
      <c r="L316" s="8">
        <v>120</v>
      </c>
      <c r="M316" s="8" t="b">
        <v>1</v>
      </c>
      <c r="N316" s="8" t="s">
        <v>8269</v>
      </c>
      <c r="O316" s="11">
        <f t="shared" si="16"/>
        <v>385</v>
      </c>
      <c r="P316" s="8">
        <f t="shared" si="17"/>
        <v>32.1</v>
      </c>
      <c r="Q316" s="8" t="s">
        <v>8310</v>
      </c>
      <c r="R316" s="8" t="s">
        <v>8315</v>
      </c>
      <c r="S316" s="17">
        <f t="shared" si="18"/>
        <v>41304.833194444444</v>
      </c>
      <c r="T316" s="17">
        <f t="shared" si="19"/>
        <v>41334.833194444444</v>
      </c>
    </row>
    <row r="317" spans="1:20" ht="42.75" x14ac:dyDescent="0.45">
      <c r="A317" s="5">
        <v>315</v>
      </c>
      <c r="B317" s="7" t="s">
        <v>316</v>
      </c>
      <c r="C317" s="7" t="s">
        <v>4425</v>
      </c>
      <c r="D317" s="8">
        <v>25000</v>
      </c>
      <c r="E317" s="8">
        <v>25312</v>
      </c>
      <c r="F317" s="8" t="s">
        <v>8219</v>
      </c>
      <c r="G317" s="8" t="s">
        <v>8224</v>
      </c>
      <c r="H317" s="8" t="s">
        <v>8246</v>
      </c>
      <c r="I317" s="8">
        <v>1345660334</v>
      </c>
      <c r="J317" s="8">
        <v>1343068334</v>
      </c>
      <c r="K317" s="8" t="b">
        <v>1</v>
      </c>
      <c r="L317" s="8">
        <v>126</v>
      </c>
      <c r="M317" s="8" t="b">
        <v>1</v>
      </c>
      <c r="N317" s="8" t="s">
        <v>8269</v>
      </c>
      <c r="O317" s="11">
        <f t="shared" si="16"/>
        <v>101</v>
      </c>
      <c r="P317" s="8">
        <f t="shared" si="17"/>
        <v>200.89</v>
      </c>
      <c r="Q317" s="8" t="s">
        <v>8310</v>
      </c>
      <c r="R317" s="8" t="s">
        <v>8315</v>
      </c>
      <c r="S317" s="17">
        <f t="shared" si="18"/>
        <v>41113.77238425926</v>
      </c>
      <c r="T317" s="17">
        <f t="shared" si="19"/>
        <v>41143.77238425926</v>
      </c>
    </row>
    <row r="318" spans="1:20" ht="28.5" x14ac:dyDescent="0.45">
      <c r="A318" s="5">
        <v>316</v>
      </c>
      <c r="B318" s="7" t="s">
        <v>317</v>
      </c>
      <c r="C318" s="7" t="s">
        <v>4426</v>
      </c>
      <c r="D318" s="8">
        <v>15000</v>
      </c>
      <c r="E318" s="8">
        <v>17066</v>
      </c>
      <c r="F318" s="8" t="s">
        <v>8219</v>
      </c>
      <c r="G318" s="8" t="s">
        <v>8229</v>
      </c>
      <c r="H318" s="8" t="s">
        <v>8251</v>
      </c>
      <c r="I318" s="8">
        <v>1418273940</v>
      </c>
      <c r="J318" s="8">
        <v>1415398197</v>
      </c>
      <c r="K318" s="8" t="b">
        <v>1</v>
      </c>
      <c r="L318" s="8">
        <v>158</v>
      </c>
      <c r="M318" s="8" t="b">
        <v>1</v>
      </c>
      <c r="N318" s="8" t="s">
        <v>8269</v>
      </c>
      <c r="O318" s="11">
        <f t="shared" si="16"/>
        <v>114</v>
      </c>
      <c r="P318" s="8">
        <f t="shared" si="17"/>
        <v>108.01</v>
      </c>
      <c r="Q318" s="8" t="s">
        <v>8310</v>
      </c>
      <c r="R318" s="8" t="s">
        <v>8315</v>
      </c>
      <c r="S318" s="17">
        <f t="shared" si="18"/>
        <v>41950.923576388886</v>
      </c>
      <c r="T318" s="17">
        <f t="shared" si="19"/>
        <v>41984.207638888889</v>
      </c>
    </row>
    <row r="319" spans="1:20" ht="42.75" x14ac:dyDescent="0.45">
      <c r="A319" s="5">
        <v>317</v>
      </c>
      <c r="B319" s="7" t="s">
        <v>318</v>
      </c>
      <c r="C319" s="7" t="s">
        <v>4427</v>
      </c>
      <c r="D319" s="8">
        <v>30000</v>
      </c>
      <c r="E319" s="8">
        <v>30241</v>
      </c>
      <c r="F319" s="8" t="s">
        <v>8219</v>
      </c>
      <c r="G319" s="8" t="s">
        <v>8224</v>
      </c>
      <c r="H319" s="8" t="s">
        <v>8246</v>
      </c>
      <c r="I319" s="8">
        <v>1386778483</v>
      </c>
      <c r="J319" s="8">
        <v>1384186483</v>
      </c>
      <c r="K319" s="8" t="b">
        <v>1</v>
      </c>
      <c r="L319" s="8">
        <v>316</v>
      </c>
      <c r="M319" s="8" t="b">
        <v>1</v>
      </c>
      <c r="N319" s="8" t="s">
        <v>8269</v>
      </c>
      <c r="O319" s="11">
        <f t="shared" si="16"/>
        <v>101</v>
      </c>
      <c r="P319" s="8">
        <f t="shared" si="17"/>
        <v>95.7</v>
      </c>
      <c r="Q319" s="8" t="s">
        <v>8310</v>
      </c>
      <c r="R319" s="8" t="s">
        <v>8315</v>
      </c>
      <c r="S319" s="17">
        <f t="shared" si="18"/>
        <v>41589.676886574074</v>
      </c>
      <c r="T319" s="17">
        <f t="shared" si="19"/>
        <v>41619.676886574074</v>
      </c>
    </row>
    <row r="320" spans="1:20" ht="42.75" x14ac:dyDescent="0.45">
      <c r="A320" s="5">
        <v>318</v>
      </c>
      <c r="B320" s="7" t="s">
        <v>319</v>
      </c>
      <c r="C320" s="7" t="s">
        <v>4428</v>
      </c>
      <c r="D320" s="8">
        <v>5000</v>
      </c>
      <c r="E320" s="8">
        <v>14166</v>
      </c>
      <c r="F320" s="8" t="s">
        <v>8219</v>
      </c>
      <c r="G320" s="8" t="s">
        <v>8224</v>
      </c>
      <c r="H320" s="8" t="s">
        <v>8246</v>
      </c>
      <c r="I320" s="8">
        <v>1364342151</v>
      </c>
      <c r="J320" s="8">
        <v>1361753751</v>
      </c>
      <c r="K320" s="8" t="b">
        <v>1</v>
      </c>
      <c r="L320" s="8">
        <v>284</v>
      </c>
      <c r="M320" s="8" t="b">
        <v>1</v>
      </c>
      <c r="N320" s="8" t="s">
        <v>8269</v>
      </c>
      <c r="O320" s="11">
        <f t="shared" si="16"/>
        <v>283</v>
      </c>
      <c r="P320" s="8">
        <f t="shared" si="17"/>
        <v>49.88</v>
      </c>
      <c r="Q320" s="8" t="s">
        <v>8310</v>
      </c>
      <c r="R320" s="8" t="s">
        <v>8315</v>
      </c>
      <c r="S320" s="17">
        <f t="shared" si="18"/>
        <v>41330.038784722223</v>
      </c>
      <c r="T320" s="17">
        <f t="shared" si="19"/>
        <v>41359.997118055559</v>
      </c>
    </row>
    <row r="321" spans="1:20" ht="57" x14ac:dyDescent="0.45">
      <c r="A321" s="5">
        <v>319</v>
      </c>
      <c r="B321" s="7" t="s">
        <v>320</v>
      </c>
      <c r="C321" s="7" t="s">
        <v>4429</v>
      </c>
      <c r="D321" s="8">
        <v>5000</v>
      </c>
      <c r="E321" s="8">
        <v>5634</v>
      </c>
      <c r="F321" s="8" t="s">
        <v>8219</v>
      </c>
      <c r="G321" s="8" t="s">
        <v>8224</v>
      </c>
      <c r="H321" s="8" t="s">
        <v>8246</v>
      </c>
      <c r="I321" s="8">
        <v>1265097540</v>
      </c>
      <c r="J321" s="8">
        <v>1257538029</v>
      </c>
      <c r="K321" s="8" t="b">
        <v>1</v>
      </c>
      <c r="L321" s="8">
        <v>51</v>
      </c>
      <c r="M321" s="8" t="b">
        <v>1</v>
      </c>
      <c r="N321" s="8" t="s">
        <v>8269</v>
      </c>
      <c r="O321" s="11">
        <f t="shared" si="16"/>
        <v>113</v>
      </c>
      <c r="P321" s="8">
        <f t="shared" si="17"/>
        <v>110.47</v>
      </c>
      <c r="Q321" s="8" t="s">
        <v>8310</v>
      </c>
      <c r="R321" s="8" t="s">
        <v>8315</v>
      </c>
      <c r="S321" s="17">
        <f t="shared" si="18"/>
        <v>40123.83829861111</v>
      </c>
      <c r="T321" s="17">
        <f t="shared" si="19"/>
        <v>40211.332638888889</v>
      </c>
    </row>
    <row r="322" spans="1:20" ht="42.75" x14ac:dyDescent="0.45">
      <c r="A322" s="5">
        <v>320</v>
      </c>
      <c r="B322" s="7" t="s">
        <v>321</v>
      </c>
      <c r="C322" s="7" t="s">
        <v>4430</v>
      </c>
      <c r="D322" s="8">
        <v>20000</v>
      </c>
      <c r="E322" s="8">
        <v>21316</v>
      </c>
      <c r="F322" s="8" t="s">
        <v>8219</v>
      </c>
      <c r="G322" s="8" t="s">
        <v>8225</v>
      </c>
      <c r="H322" s="8" t="s">
        <v>8247</v>
      </c>
      <c r="I322" s="8">
        <v>1450825200</v>
      </c>
      <c r="J322" s="8">
        <v>1448284433</v>
      </c>
      <c r="K322" s="8" t="b">
        <v>1</v>
      </c>
      <c r="L322" s="8">
        <v>158</v>
      </c>
      <c r="M322" s="8" t="b">
        <v>1</v>
      </c>
      <c r="N322" s="8" t="s">
        <v>8269</v>
      </c>
      <c r="O322" s="11">
        <f t="shared" si="16"/>
        <v>107</v>
      </c>
      <c r="P322" s="8">
        <f t="shared" si="17"/>
        <v>134.91</v>
      </c>
      <c r="Q322" s="8" t="s">
        <v>8310</v>
      </c>
      <c r="R322" s="8" t="s">
        <v>8315</v>
      </c>
      <c r="S322" s="17">
        <f t="shared" si="18"/>
        <v>42331.551307870366</v>
      </c>
      <c r="T322" s="17">
        <f t="shared" si="19"/>
        <v>42360.958333333328</v>
      </c>
    </row>
    <row r="323" spans="1:20" ht="42.75" x14ac:dyDescent="0.45">
      <c r="A323" s="5">
        <v>321</v>
      </c>
      <c r="B323" s="7" t="s">
        <v>322</v>
      </c>
      <c r="C323" s="7" t="s">
        <v>4431</v>
      </c>
      <c r="D323" s="8">
        <v>35000</v>
      </c>
      <c r="E323" s="8">
        <v>35932</v>
      </c>
      <c r="F323" s="8" t="s">
        <v>8219</v>
      </c>
      <c r="G323" s="8" t="s">
        <v>8236</v>
      </c>
      <c r="H323" s="8" t="s">
        <v>8249</v>
      </c>
      <c r="I323" s="8">
        <v>1478605386</v>
      </c>
      <c r="J323" s="8">
        <v>1475577786</v>
      </c>
      <c r="K323" s="8" t="b">
        <v>1</v>
      </c>
      <c r="L323" s="8">
        <v>337</v>
      </c>
      <c r="M323" s="8" t="b">
        <v>1</v>
      </c>
      <c r="N323" s="8" t="s">
        <v>8269</v>
      </c>
      <c r="O323" s="11">
        <f t="shared" ref="O323:O386" si="20">ROUND((E323/D323)*100,0)</f>
        <v>103</v>
      </c>
      <c r="P323" s="8">
        <f t="shared" ref="P323:P386" si="21">ROUND(E323/L323,2)</f>
        <v>106.62</v>
      </c>
      <c r="Q323" s="8" t="s">
        <v>8310</v>
      </c>
      <c r="R323" s="8" t="s">
        <v>8315</v>
      </c>
      <c r="S323" s="17">
        <f t="shared" ref="S323:S386" si="22">(((J323/60)/60)/24)+DATE(1970,1,1)</f>
        <v>42647.446597222224</v>
      </c>
      <c r="T323" s="17">
        <f t="shared" ref="T323:T386" si="23">(((I323/60)/60)/24)+DATE(1970,1,1)</f>
        <v>42682.488263888896</v>
      </c>
    </row>
    <row r="324" spans="1:20" ht="42.75" x14ac:dyDescent="0.45">
      <c r="A324" s="5">
        <v>322</v>
      </c>
      <c r="B324" s="7" t="s">
        <v>323</v>
      </c>
      <c r="C324" s="7" t="s">
        <v>4432</v>
      </c>
      <c r="D324" s="8">
        <v>25000</v>
      </c>
      <c r="E324" s="8">
        <v>26978</v>
      </c>
      <c r="F324" s="8" t="s">
        <v>8219</v>
      </c>
      <c r="G324" s="8" t="s">
        <v>8224</v>
      </c>
      <c r="H324" s="8" t="s">
        <v>8246</v>
      </c>
      <c r="I324" s="8">
        <v>1463146848</v>
      </c>
      <c r="J324" s="8">
        <v>1460554848</v>
      </c>
      <c r="K324" s="8" t="b">
        <v>1</v>
      </c>
      <c r="L324" s="8">
        <v>186</v>
      </c>
      <c r="M324" s="8" t="b">
        <v>1</v>
      </c>
      <c r="N324" s="8" t="s">
        <v>8269</v>
      </c>
      <c r="O324" s="11">
        <f t="shared" si="20"/>
        <v>108</v>
      </c>
      <c r="P324" s="8">
        <f t="shared" si="21"/>
        <v>145.04</v>
      </c>
      <c r="Q324" s="8" t="s">
        <v>8310</v>
      </c>
      <c r="R324" s="8" t="s">
        <v>8315</v>
      </c>
      <c r="S324" s="17">
        <f t="shared" si="22"/>
        <v>42473.57</v>
      </c>
      <c r="T324" s="17">
        <f t="shared" si="23"/>
        <v>42503.57</v>
      </c>
    </row>
    <row r="325" spans="1:20" ht="42.75" x14ac:dyDescent="0.45">
      <c r="A325" s="5">
        <v>323</v>
      </c>
      <c r="B325" s="7" t="s">
        <v>324</v>
      </c>
      <c r="C325" s="7" t="s">
        <v>4433</v>
      </c>
      <c r="D325" s="8">
        <v>5400</v>
      </c>
      <c r="E325" s="8">
        <v>6646</v>
      </c>
      <c r="F325" s="8" t="s">
        <v>8219</v>
      </c>
      <c r="G325" s="8" t="s">
        <v>8224</v>
      </c>
      <c r="H325" s="8" t="s">
        <v>8246</v>
      </c>
      <c r="I325" s="8">
        <v>1482307140</v>
      </c>
      <c r="J325" s="8">
        <v>1479886966</v>
      </c>
      <c r="K325" s="8" t="b">
        <v>1</v>
      </c>
      <c r="L325" s="8">
        <v>58</v>
      </c>
      <c r="M325" s="8" t="b">
        <v>1</v>
      </c>
      <c r="N325" s="8" t="s">
        <v>8269</v>
      </c>
      <c r="O325" s="11">
        <f t="shared" si="20"/>
        <v>123</v>
      </c>
      <c r="P325" s="8">
        <f t="shared" si="21"/>
        <v>114.59</v>
      </c>
      <c r="Q325" s="8" t="s">
        <v>8310</v>
      </c>
      <c r="R325" s="8" t="s">
        <v>8315</v>
      </c>
      <c r="S325" s="17">
        <f t="shared" si="22"/>
        <v>42697.32136574074</v>
      </c>
      <c r="T325" s="17">
        <f t="shared" si="23"/>
        <v>42725.332638888889</v>
      </c>
    </row>
    <row r="326" spans="1:20" ht="42.75" x14ac:dyDescent="0.45">
      <c r="A326" s="5">
        <v>324</v>
      </c>
      <c r="B326" s="7" t="s">
        <v>325</v>
      </c>
      <c r="C326" s="7" t="s">
        <v>4434</v>
      </c>
      <c r="D326" s="8">
        <v>8500</v>
      </c>
      <c r="E326" s="8">
        <v>8636</v>
      </c>
      <c r="F326" s="8" t="s">
        <v>8219</v>
      </c>
      <c r="G326" s="8" t="s">
        <v>8224</v>
      </c>
      <c r="H326" s="8" t="s">
        <v>8246</v>
      </c>
      <c r="I326" s="8">
        <v>1438441308</v>
      </c>
      <c r="J326" s="8">
        <v>1435590108</v>
      </c>
      <c r="K326" s="8" t="b">
        <v>1</v>
      </c>
      <c r="L326" s="8">
        <v>82</v>
      </c>
      <c r="M326" s="8" t="b">
        <v>1</v>
      </c>
      <c r="N326" s="8" t="s">
        <v>8269</v>
      </c>
      <c r="O326" s="11">
        <f t="shared" si="20"/>
        <v>102</v>
      </c>
      <c r="P326" s="8">
        <f t="shared" si="21"/>
        <v>105.32</v>
      </c>
      <c r="Q326" s="8" t="s">
        <v>8310</v>
      </c>
      <c r="R326" s="8" t="s">
        <v>8315</v>
      </c>
      <c r="S326" s="17">
        <f t="shared" si="22"/>
        <v>42184.626250000001</v>
      </c>
      <c r="T326" s="17">
        <f t="shared" si="23"/>
        <v>42217.626250000001</v>
      </c>
    </row>
    <row r="327" spans="1:20" ht="42.75" x14ac:dyDescent="0.45">
      <c r="A327" s="5">
        <v>325</v>
      </c>
      <c r="B327" s="7" t="s">
        <v>326</v>
      </c>
      <c r="C327" s="7" t="s">
        <v>4435</v>
      </c>
      <c r="D327" s="8">
        <v>50000</v>
      </c>
      <c r="E327" s="8">
        <v>52198</v>
      </c>
      <c r="F327" s="8" t="s">
        <v>8219</v>
      </c>
      <c r="G327" s="8" t="s">
        <v>8224</v>
      </c>
      <c r="H327" s="8" t="s">
        <v>8246</v>
      </c>
      <c r="I327" s="8">
        <v>1482208233</v>
      </c>
      <c r="J327" s="8">
        <v>1479184233</v>
      </c>
      <c r="K327" s="8" t="b">
        <v>1</v>
      </c>
      <c r="L327" s="8">
        <v>736</v>
      </c>
      <c r="M327" s="8" t="b">
        <v>1</v>
      </c>
      <c r="N327" s="8" t="s">
        <v>8269</v>
      </c>
      <c r="O327" s="11">
        <f t="shared" si="20"/>
        <v>104</v>
      </c>
      <c r="P327" s="8">
        <f t="shared" si="21"/>
        <v>70.92</v>
      </c>
      <c r="Q327" s="8" t="s">
        <v>8310</v>
      </c>
      <c r="R327" s="8" t="s">
        <v>8315</v>
      </c>
      <c r="S327" s="17">
        <f t="shared" si="22"/>
        <v>42689.187881944439</v>
      </c>
      <c r="T327" s="17">
        <f t="shared" si="23"/>
        <v>42724.187881944439</v>
      </c>
    </row>
    <row r="328" spans="1:20" ht="42.75" x14ac:dyDescent="0.45">
      <c r="A328" s="5">
        <v>326</v>
      </c>
      <c r="B328" s="7" t="s">
        <v>327</v>
      </c>
      <c r="C328" s="7" t="s">
        <v>4436</v>
      </c>
      <c r="D328" s="8">
        <v>150000</v>
      </c>
      <c r="E328" s="8">
        <v>169394.6</v>
      </c>
      <c r="F328" s="8" t="s">
        <v>8219</v>
      </c>
      <c r="G328" s="8" t="s">
        <v>8224</v>
      </c>
      <c r="H328" s="8" t="s">
        <v>8246</v>
      </c>
      <c r="I328" s="8">
        <v>1489532220</v>
      </c>
      <c r="J328" s="8">
        <v>1486625606</v>
      </c>
      <c r="K328" s="8" t="b">
        <v>1</v>
      </c>
      <c r="L328" s="8">
        <v>1151</v>
      </c>
      <c r="M328" s="8" t="b">
        <v>1</v>
      </c>
      <c r="N328" s="8" t="s">
        <v>8269</v>
      </c>
      <c r="O328" s="11">
        <f t="shared" si="20"/>
        <v>113</v>
      </c>
      <c r="P328" s="8">
        <f t="shared" si="21"/>
        <v>147.16999999999999</v>
      </c>
      <c r="Q328" s="8" t="s">
        <v>8310</v>
      </c>
      <c r="R328" s="8" t="s">
        <v>8315</v>
      </c>
      <c r="S328" s="17">
        <f t="shared" si="22"/>
        <v>42775.314884259264</v>
      </c>
      <c r="T328" s="17">
        <f t="shared" si="23"/>
        <v>42808.956250000003</v>
      </c>
    </row>
    <row r="329" spans="1:20" ht="42.75" x14ac:dyDescent="0.45">
      <c r="A329" s="5">
        <v>327</v>
      </c>
      <c r="B329" s="7" t="s">
        <v>328</v>
      </c>
      <c r="C329" s="7" t="s">
        <v>4437</v>
      </c>
      <c r="D329" s="8">
        <v>4000</v>
      </c>
      <c r="E329" s="8">
        <v>5456</v>
      </c>
      <c r="F329" s="8" t="s">
        <v>8219</v>
      </c>
      <c r="G329" s="8" t="s">
        <v>8224</v>
      </c>
      <c r="H329" s="8" t="s">
        <v>8246</v>
      </c>
      <c r="I329" s="8">
        <v>1427011200</v>
      </c>
      <c r="J329" s="8">
        <v>1424669929</v>
      </c>
      <c r="K329" s="8" t="b">
        <v>1</v>
      </c>
      <c r="L329" s="8">
        <v>34</v>
      </c>
      <c r="M329" s="8" t="b">
        <v>1</v>
      </c>
      <c r="N329" s="8" t="s">
        <v>8269</v>
      </c>
      <c r="O329" s="11">
        <f t="shared" si="20"/>
        <v>136</v>
      </c>
      <c r="P329" s="8">
        <f t="shared" si="21"/>
        <v>160.47</v>
      </c>
      <c r="Q329" s="8" t="s">
        <v>8310</v>
      </c>
      <c r="R329" s="8" t="s">
        <v>8315</v>
      </c>
      <c r="S329" s="17">
        <f t="shared" si="22"/>
        <v>42058.235289351855</v>
      </c>
      <c r="T329" s="17">
        <f t="shared" si="23"/>
        <v>42085.333333333328</v>
      </c>
    </row>
    <row r="330" spans="1:20" ht="42.75" x14ac:dyDescent="0.45">
      <c r="A330" s="5">
        <v>328</v>
      </c>
      <c r="B330" s="7" t="s">
        <v>329</v>
      </c>
      <c r="C330" s="7" t="s">
        <v>4438</v>
      </c>
      <c r="D330" s="8">
        <v>75000</v>
      </c>
      <c r="E330" s="8">
        <v>77710.8</v>
      </c>
      <c r="F330" s="8" t="s">
        <v>8219</v>
      </c>
      <c r="G330" s="8" t="s">
        <v>8224</v>
      </c>
      <c r="H330" s="8" t="s">
        <v>8246</v>
      </c>
      <c r="I330" s="8">
        <v>1446350400</v>
      </c>
      <c r="J330" s="8">
        <v>1443739388</v>
      </c>
      <c r="K330" s="8" t="b">
        <v>1</v>
      </c>
      <c r="L330" s="8">
        <v>498</v>
      </c>
      <c r="M330" s="8" t="b">
        <v>1</v>
      </c>
      <c r="N330" s="8" t="s">
        <v>8269</v>
      </c>
      <c r="O330" s="11">
        <f t="shared" si="20"/>
        <v>104</v>
      </c>
      <c r="P330" s="8">
        <f t="shared" si="21"/>
        <v>156.05000000000001</v>
      </c>
      <c r="Q330" s="8" t="s">
        <v>8310</v>
      </c>
      <c r="R330" s="8" t="s">
        <v>8315</v>
      </c>
      <c r="S330" s="17">
        <f t="shared" si="22"/>
        <v>42278.946620370371</v>
      </c>
      <c r="T330" s="17">
        <f t="shared" si="23"/>
        <v>42309.166666666672</v>
      </c>
    </row>
    <row r="331" spans="1:20" ht="42.75" x14ac:dyDescent="0.45">
      <c r="A331" s="5">
        <v>329</v>
      </c>
      <c r="B331" s="7" t="s">
        <v>330</v>
      </c>
      <c r="C331" s="7" t="s">
        <v>4439</v>
      </c>
      <c r="D331" s="8">
        <v>10000</v>
      </c>
      <c r="E331" s="8">
        <v>10550</v>
      </c>
      <c r="F331" s="8" t="s">
        <v>8219</v>
      </c>
      <c r="G331" s="8" t="s">
        <v>8224</v>
      </c>
      <c r="H331" s="8" t="s">
        <v>8246</v>
      </c>
      <c r="I331" s="8">
        <v>1446868800</v>
      </c>
      <c r="J331" s="8">
        <v>1444821127</v>
      </c>
      <c r="K331" s="8" t="b">
        <v>1</v>
      </c>
      <c r="L331" s="8">
        <v>167</v>
      </c>
      <c r="M331" s="8" t="b">
        <v>1</v>
      </c>
      <c r="N331" s="8" t="s">
        <v>8269</v>
      </c>
      <c r="O331" s="11">
        <f t="shared" si="20"/>
        <v>106</v>
      </c>
      <c r="P331" s="8">
        <f t="shared" si="21"/>
        <v>63.17</v>
      </c>
      <c r="Q331" s="8" t="s">
        <v>8310</v>
      </c>
      <c r="R331" s="8" t="s">
        <v>8315</v>
      </c>
      <c r="S331" s="17">
        <f t="shared" si="22"/>
        <v>42291.46674768519</v>
      </c>
      <c r="T331" s="17">
        <f t="shared" si="23"/>
        <v>42315.166666666672</v>
      </c>
    </row>
    <row r="332" spans="1:20" ht="42.75" x14ac:dyDescent="0.45">
      <c r="A332" s="5">
        <v>330</v>
      </c>
      <c r="B332" s="7" t="s">
        <v>331</v>
      </c>
      <c r="C332" s="7" t="s">
        <v>4440</v>
      </c>
      <c r="D332" s="8">
        <v>35000</v>
      </c>
      <c r="E332" s="8">
        <v>35640</v>
      </c>
      <c r="F332" s="8" t="s">
        <v>8219</v>
      </c>
      <c r="G332" s="8" t="s">
        <v>8224</v>
      </c>
      <c r="H332" s="8" t="s">
        <v>8246</v>
      </c>
      <c r="I332" s="8">
        <v>1368763140</v>
      </c>
      <c r="J332" s="8">
        <v>1366028563</v>
      </c>
      <c r="K332" s="8" t="b">
        <v>1</v>
      </c>
      <c r="L332" s="8">
        <v>340</v>
      </c>
      <c r="M332" s="8" t="b">
        <v>1</v>
      </c>
      <c r="N332" s="8" t="s">
        <v>8269</v>
      </c>
      <c r="O332" s="11">
        <f t="shared" si="20"/>
        <v>102</v>
      </c>
      <c r="P332" s="8">
        <f t="shared" si="21"/>
        <v>104.82</v>
      </c>
      <c r="Q332" s="8" t="s">
        <v>8310</v>
      </c>
      <c r="R332" s="8" t="s">
        <v>8315</v>
      </c>
      <c r="S332" s="17">
        <f t="shared" si="22"/>
        <v>41379.515775462962</v>
      </c>
      <c r="T332" s="17">
        <f t="shared" si="23"/>
        <v>41411.165972222225</v>
      </c>
    </row>
    <row r="333" spans="1:20" ht="42.75" x14ac:dyDescent="0.45">
      <c r="A333" s="5">
        <v>331</v>
      </c>
      <c r="B333" s="7" t="s">
        <v>332</v>
      </c>
      <c r="C333" s="7" t="s">
        <v>4441</v>
      </c>
      <c r="D333" s="8">
        <v>40000</v>
      </c>
      <c r="E333" s="8">
        <v>42642</v>
      </c>
      <c r="F333" s="8" t="s">
        <v>8219</v>
      </c>
      <c r="G333" s="8" t="s">
        <v>8224</v>
      </c>
      <c r="H333" s="8" t="s">
        <v>8246</v>
      </c>
      <c r="I333" s="8">
        <v>1466171834</v>
      </c>
      <c r="J333" s="8">
        <v>1463493434</v>
      </c>
      <c r="K333" s="8" t="b">
        <v>1</v>
      </c>
      <c r="L333" s="8">
        <v>438</v>
      </c>
      <c r="M333" s="8" t="b">
        <v>1</v>
      </c>
      <c r="N333" s="8" t="s">
        <v>8269</v>
      </c>
      <c r="O333" s="11">
        <f t="shared" si="20"/>
        <v>107</v>
      </c>
      <c r="P333" s="8">
        <f t="shared" si="21"/>
        <v>97.36</v>
      </c>
      <c r="Q333" s="8" t="s">
        <v>8310</v>
      </c>
      <c r="R333" s="8" t="s">
        <v>8315</v>
      </c>
      <c r="S333" s="17">
        <f t="shared" si="22"/>
        <v>42507.581412037034</v>
      </c>
      <c r="T333" s="17">
        <f t="shared" si="23"/>
        <v>42538.581412037034</v>
      </c>
    </row>
    <row r="334" spans="1:20" ht="42.75" x14ac:dyDescent="0.45">
      <c r="A334" s="5">
        <v>332</v>
      </c>
      <c r="B334" s="7" t="s">
        <v>333</v>
      </c>
      <c r="C334" s="7" t="s">
        <v>4442</v>
      </c>
      <c r="D334" s="8">
        <v>100000</v>
      </c>
      <c r="E334" s="8">
        <v>113015</v>
      </c>
      <c r="F334" s="8" t="s">
        <v>8219</v>
      </c>
      <c r="G334" s="8" t="s">
        <v>8224</v>
      </c>
      <c r="H334" s="8" t="s">
        <v>8246</v>
      </c>
      <c r="I334" s="8">
        <v>1446019200</v>
      </c>
      <c r="J334" s="8">
        <v>1442420377</v>
      </c>
      <c r="K334" s="8" t="b">
        <v>1</v>
      </c>
      <c r="L334" s="8">
        <v>555</v>
      </c>
      <c r="M334" s="8" t="b">
        <v>1</v>
      </c>
      <c r="N334" s="8" t="s">
        <v>8269</v>
      </c>
      <c r="O334" s="11">
        <f t="shared" si="20"/>
        <v>113</v>
      </c>
      <c r="P334" s="8">
        <f t="shared" si="21"/>
        <v>203.63</v>
      </c>
      <c r="Q334" s="8" t="s">
        <v>8310</v>
      </c>
      <c r="R334" s="8" t="s">
        <v>8315</v>
      </c>
      <c r="S334" s="17">
        <f t="shared" si="22"/>
        <v>42263.680289351847</v>
      </c>
      <c r="T334" s="17">
        <f t="shared" si="23"/>
        <v>42305.333333333328</v>
      </c>
    </row>
    <row r="335" spans="1:20" ht="42.75" x14ac:dyDescent="0.45">
      <c r="A335" s="5">
        <v>333</v>
      </c>
      <c r="B335" s="7" t="s">
        <v>334</v>
      </c>
      <c r="C335" s="7" t="s">
        <v>4443</v>
      </c>
      <c r="D335" s="8">
        <v>40000</v>
      </c>
      <c r="E335" s="8">
        <v>50091</v>
      </c>
      <c r="F335" s="8" t="s">
        <v>8219</v>
      </c>
      <c r="G335" s="8" t="s">
        <v>8224</v>
      </c>
      <c r="H335" s="8" t="s">
        <v>8246</v>
      </c>
      <c r="I335" s="8">
        <v>1460038591</v>
      </c>
      <c r="J335" s="8">
        <v>1457450191</v>
      </c>
      <c r="K335" s="8" t="b">
        <v>1</v>
      </c>
      <c r="L335" s="8">
        <v>266</v>
      </c>
      <c r="M335" s="8" t="b">
        <v>1</v>
      </c>
      <c r="N335" s="8" t="s">
        <v>8269</v>
      </c>
      <c r="O335" s="11">
        <f t="shared" si="20"/>
        <v>125</v>
      </c>
      <c r="P335" s="8">
        <f t="shared" si="21"/>
        <v>188.31</v>
      </c>
      <c r="Q335" s="8" t="s">
        <v>8310</v>
      </c>
      <c r="R335" s="8" t="s">
        <v>8315</v>
      </c>
      <c r="S335" s="17">
        <f t="shared" si="22"/>
        <v>42437.636469907404</v>
      </c>
      <c r="T335" s="17">
        <f t="shared" si="23"/>
        <v>42467.59480324074</v>
      </c>
    </row>
    <row r="336" spans="1:20" ht="42.75" x14ac:dyDescent="0.45">
      <c r="A336" s="5">
        <v>334</v>
      </c>
      <c r="B336" s="7" t="s">
        <v>335</v>
      </c>
      <c r="C336" s="7" t="s">
        <v>4444</v>
      </c>
      <c r="D336" s="8">
        <v>10000</v>
      </c>
      <c r="E336" s="8">
        <v>10119</v>
      </c>
      <c r="F336" s="8" t="s">
        <v>8219</v>
      </c>
      <c r="G336" s="8" t="s">
        <v>8224</v>
      </c>
      <c r="H336" s="8" t="s">
        <v>8246</v>
      </c>
      <c r="I336" s="8">
        <v>1431716400</v>
      </c>
      <c r="J336" s="8">
        <v>1428423757</v>
      </c>
      <c r="K336" s="8" t="b">
        <v>1</v>
      </c>
      <c r="L336" s="8">
        <v>69</v>
      </c>
      <c r="M336" s="8" t="b">
        <v>1</v>
      </c>
      <c r="N336" s="8" t="s">
        <v>8269</v>
      </c>
      <c r="O336" s="11">
        <f t="shared" si="20"/>
        <v>101</v>
      </c>
      <c r="P336" s="8">
        <f t="shared" si="21"/>
        <v>146.65</v>
      </c>
      <c r="Q336" s="8" t="s">
        <v>8310</v>
      </c>
      <c r="R336" s="8" t="s">
        <v>8315</v>
      </c>
      <c r="S336" s="17">
        <f t="shared" si="22"/>
        <v>42101.682372685187</v>
      </c>
      <c r="T336" s="17">
        <f t="shared" si="23"/>
        <v>42139.791666666672</v>
      </c>
    </row>
    <row r="337" spans="1:20" ht="42.75" x14ac:dyDescent="0.45">
      <c r="A337" s="5">
        <v>335</v>
      </c>
      <c r="B337" s="7" t="s">
        <v>336</v>
      </c>
      <c r="C337" s="7" t="s">
        <v>4445</v>
      </c>
      <c r="D337" s="8">
        <v>8500</v>
      </c>
      <c r="E337" s="8">
        <v>8735</v>
      </c>
      <c r="F337" s="8" t="s">
        <v>8219</v>
      </c>
      <c r="G337" s="8" t="s">
        <v>8224</v>
      </c>
      <c r="H337" s="8" t="s">
        <v>8246</v>
      </c>
      <c r="I337" s="8">
        <v>1431122400</v>
      </c>
      <c r="J337" s="8">
        <v>1428428515</v>
      </c>
      <c r="K337" s="8" t="b">
        <v>1</v>
      </c>
      <c r="L337" s="8">
        <v>80</v>
      </c>
      <c r="M337" s="8" t="b">
        <v>1</v>
      </c>
      <c r="N337" s="8" t="s">
        <v>8269</v>
      </c>
      <c r="O337" s="11">
        <f t="shared" si="20"/>
        <v>103</v>
      </c>
      <c r="P337" s="8">
        <f t="shared" si="21"/>
        <v>109.19</v>
      </c>
      <c r="Q337" s="8" t="s">
        <v>8310</v>
      </c>
      <c r="R337" s="8" t="s">
        <v>8315</v>
      </c>
      <c r="S337" s="17">
        <f t="shared" si="22"/>
        <v>42101.737442129626</v>
      </c>
      <c r="T337" s="17">
        <f t="shared" si="23"/>
        <v>42132.916666666672</v>
      </c>
    </row>
    <row r="338" spans="1:20" ht="42.75" x14ac:dyDescent="0.45">
      <c r="A338" s="5">
        <v>336</v>
      </c>
      <c r="B338" s="7" t="s">
        <v>337</v>
      </c>
      <c r="C338" s="7" t="s">
        <v>4446</v>
      </c>
      <c r="D338" s="8">
        <v>25000</v>
      </c>
      <c r="E338" s="8">
        <v>29209.78</v>
      </c>
      <c r="F338" s="8" t="s">
        <v>8219</v>
      </c>
      <c r="G338" s="8" t="s">
        <v>8224</v>
      </c>
      <c r="H338" s="8" t="s">
        <v>8246</v>
      </c>
      <c r="I338" s="8">
        <v>1447427918</v>
      </c>
      <c r="J338" s="8">
        <v>1444832318</v>
      </c>
      <c r="K338" s="8" t="b">
        <v>1</v>
      </c>
      <c r="L338" s="8">
        <v>493</v>
      </c>
      <c r="M338" s="8" t="b">
        <v>1</v>
      </c>
      <c r="N338" s="8" t="s">
        <v>8269</v>
      </c>
      <c r="O338" s="11">
        <f t="shared" si="20"/>
        <v>117</v>
      </c>
      <c r="P338" s="8">
        <f t="shared" si="21"/>
        <v>59.25</v>
      </c>
      <c r="Q338" s="8" t="s">
        <v>8310</v>
      </c>
      <c r="R338" s="8" t="s">
        <v>8315</v>
      </c>
      <c r="S338" s="17">
        <f t="shared" si="22"/>
        <v>42291.596273148149</v>
      </c>
      <c r="T338" s="17">
        <f t="shared" si="23"/>
        <v>42321.637939814813</v>
      </c>
    </row>
    <row r="339" spans="1:20" ht="42.75" x14ac:dyDescent="0.45">
      <c r="A339" s="5">
        <v>337</v>
      </c>
      <c r="B339" s="7" t="s">
        <v>338</v>
      </c>
      <c r="C339" s="7" t="s">
        <v>4447</v>
      </c>
      <c r="D339" s="8">
        <v>3000</v>
      </c>
      <c r="E339" s="8">
        <v>3035.05</v>
      </c>
      <c r="F339" s="8" t="s">
        <v>8219</v>
      </c>
      <c r="G339" s="8" t="s">
        <v>8224</v>
      </c>
      <c r="H339" s="8" t="s">
        <v>8246</v>
      </c>
      <c r="I339" s="8">
        <v>1426298708</v>
      </c>
      <c r="J339" s="8">
        <v>1423710308</v>
      </c>
      <c r="K339" s="8" t="b">
        <v>1</v>
      </c>
      <c r="L339" s="8">
        <v>31</v>
      </c>
      <c r="M339" s="8" t="b">
        <v>1</v>
      </c>
      <c r="N339" s="8" t="s">
        <v>8269</v>
      </c>
      <c r="O339" s="11">
        <f t="shared" si="20"/>
        <v>101</v>
      </c>
      <c r="P339" s="8">
        <f t="shared" si="21"/>
        <v>97.9</v>
      </c>
      <c r="Q339" s="8" t="s">
        <v>8310</v>
      </c>
      <c r="R339" s="8" t="s">
        <v>8315</v>
      </c>
      <c r="S339" s="17">
        <f t="shared" si="22"/>
        <v>42047.128564814819</v>
      </c>
      <c r="T339" s="17">
        <f t="shared" si="23"/>
        <v>42077.086898148147</v>
      </c>
    </row>
    <row r="340" spans="1:20" ht="42.75" x14ac:dyDescent="0.45">
      <c r="A340" s="5">
        <v>338</v>
      </c>
      <c r="B340" s="7" t="s">
        <v>339</v>
      </c>
      <c r="C340" s="7" t="s">
        <v>4448</v>
      </c>
      <c r="D340" s="8">
        <v>15000</v>
      </c>
      <c r="E340" s="8">
        <v>16520.04</v>
      </c>
      <c r="F340" s="8" t="s">
        <v>8219</v>
      </c>
      <c r="G340" s="8" t="s">
        <v>8224</v>
      </c>
      <c r="H340" s="8" t="s">
        <v>8246</v>
      </c>
      <c r="I340" s="8">
        <v>1472864400</v>
      </c>
      <c r="J340" s="8">
        <v>1468001290</v>
      </c>
      <c r="K340" s="8" t="b">
        <v>1</v>
      </c>
      <c r="L340" s="8">
        <v>236</v>
      </c>
      <c r="M340" s="8" t="b">
        <v>1</v>
      </c>
      <c r="N340" s="8" t="s">
        <v>8269</v>
      </c>
      <c r="O340" s="11">
        <f t="shared" si="20"/>
        <v>110</v>
      </c>
      <c r="P340" s="8">
        <f t="shared" si="21"/>
        <v>70</v>
      </c>
      <c r="Q340" s="8" t="s">
        <v>8310</v>
      </c>
      <c r="R340" s="8" t="s">
        <v>8315</v>
      </c>
      <c r="S340" s="17">
        <f t="shared" si="22"/>
        <v>42559.755671296298</v>
      </c>
      <c r="T340" s="17">
        <f t="shared" si="23"/>
        <v>42616.041666666672</v>
      </c>
    </row>
    <row r="341" spans="1:20" ht="42.75" x14ac:dyDescent="0.45">
      <c r="A341" s="5">
        <v>339</v>
      </c>
      <c r="B341" s="7" t="s">
        <v>340</v>
      </c>
      <c r="C341" s="7" t="s">
        <v>4449</v>
      </c>
      <c r="D341" s="8">
        <v>6000</v>
      </c>
      <c r="E341" s="8">
        <v>6485</v>
      </c>
      <c r="F341" s="8" t="s">
        <v>8219</v>
      </c>
      <c r="G341" s="8" t="s">
        <v>8224</v>
      </c>
      <c r="H341" s="8" t="s">
        <v>8246</v>
      </c>
      <c r="I341" s="8">
        <v>1430331268</v>
      </c>
      <c r="J341" s="8">
        <v>1427739268</v>
      </c>
      <c r="K341" s="8" t="b">
        <v>1</v>
      </c>
      <c r="L341" s="8">
        <v>89</v>
      </c>
      <c r="M341" s="8" t="b">
        <v>1</v>
      </c>
      <c r="N341" s="8" t="s">
        <v>8269</v>
      </c>
      <c r="O341" s="11">
        <f t="shared" si="20"/>
        <v>108</v>
      </c>
      <c r="P341" s="8">
        <f t="shared" si="21"/>
        <v>72.87</v>
      </c>
      <c r="Q341" s="8" t="s">
        <v>8310</v>
      </c>
      <c r="R341" s="8" t="s">
        <v>8315</v>
      </c>
      <c r="S341" s="17">
        <f t="shared" si="22"/>
        <v>42093.760046296295</v>
      </c>
      <c r="T341" s="17">
        <f t="shared" si="23"/>
        <v>42123.760046296295</v>
      </c>
    </row>
    <row r="342" spans="1:20" ht="42.75" x14ac:dyDescent="0.45">
      <c r="A342" s="5">
        <v>340</v>
      </c>
      <c r="B342" s="7" t="s">
        <v>341</v>
      </c>
      <c r="C342" s="7" t="s">
        <v>4450</v>
      </c>
      <c r="D342" s="8">
        <v>35000</v>
      </c>
      <c r="E342" s="8">
        <v>43758</v>
      </c>
      <c r="F342" s="8" t="s">
        <v>8219</v>
      </c>
      <c r="G342" s="8" t="s">
        <v>8224</v>
      </c>
      <c r="H342" s="8" t="s">
        <v>8246</v>
      </c>
      <c r="I342" s="8">
        <v>1489006800</v>
      </c>
      <c r="J342" s="8">
        <v>1486397007</v>
      </c>
      <c r="K342" s="8" t="b">
        <v>1</v>
      </c>
      <c r="L342" s="8">
        <v>299</v>
      </c>
      <c r="M342" s="8" t="b">
        <v>1</v>
      </c>
      <c r="N342" s="8" t="s">
        <v>8269</v>
      </c>
      <c r="O342" s="11">
        <f t="shared" si="20"/>
        <v>125</v>
      </c>
      <c r="P342" s="8">
        <f t="shared" si="21"/>
        <v>146.35</v>
      </c>
      <c r="Q342" s="8" t="s">
        <v>8310</v>
      </c>
      <c r="R342" s="8" t="s">
        <v>8315</v>
      </c>
      <c r="S342" s="17">
        <f t="shared" si="22"/>
        <v>42772.669062500005</v>
      </c>
      <c r="T342" s="17">
        <f t="shared" si="23"/>
        <v>42802.875</v>
      </c>
    </row>
    <row r="343" spans="1:20" ht="42.75" x14ac:dyDescent="0.45">
      <c r="A343" s="5">
        <v>341</v>
      </c>
      <c r="B343" s="7" t="s">
        <v>342</v>
      </c>
      <c r="C343" s="7" t="s">
        <v>4451</v>
      </c>
      <c r="D343" s="8">
        <v>3500</v>
      </c>
      <c r="E343" s="8">
        <v>3735</v>
      </c>
      <c r="F343" s="8" t="s">
        <v>8219</v>
      </c>
      <c r="G343" s="8" t="s">
        <v>8224</v>
      </c>
      <c r="H343" s="8" t="s">
        <v>8246</v>
      </c>
      <c r="I343" s="8">
        <v>1412135940</v>
      </c>
      <c r="J343" s="8">
        <v>1410555998</v>
      </c>
      <c r="K343" s="8" t="b">
        <v>1</v>
      </c>
      <c r="L343" s="8">
        <v>55</v>
      </c>
      <c r="M343" s="8" t="b">
        <v>1</v>
      </c>
      <c r="N343" s="8" t="s">
        <v>8269</v>
      </c>
      <c r="O343" s="11">
        <f t="shared" si="20"/>
        <v>107</v>
      </c>
      <c r="P343" s="8">
        <f t="shared" si="21"/>
        <v>67.91</v>
      </c>
      <c r="Q343" s="8" t="s">
        <v>8310</v>
      </c>
      <c r="R343" s="8" t="s">
        <v>8315</v>
      </c>
      <c r="S343" s="17">
        <f t="shared" si="22"/>
        <v>41894.879606481481</v>
      </c>
      <c r="T343" s="17">
        <f t="shared" si="23"/>
        <v>41913.165972222225</v>
      </c>
    </row>
    <row r="344" spans="1:20" ht="28.5" x14ac:dyDescent="0.45">
      <c r="A344" s="5">
        <v>342</v>
      </c>
      <c r="B344" s="7" t="s">
        <v>343</v>
      </c>
      <c r="C344" s="7" t="s">
        <v>4452</v>
      </c>
      <c r="D344" s="8">
        <v>55000</v>
      </c>
      <c r="E344" s="8">
        <v>55201.52</v>
      </c>
      <c r="F344" s="8" t="s">
        <v>8219</v>
      </c>
      <c r="G344" s="8" t="s">
        <v>8224</v>
      </c>
      <c r="H344" s="8" t="s">
        <v>8246</v>
      </c>
      <c r="I344" s="8">
        <v>1461955465</v>
      </c>
      <c r="J344" s="8">
        <v>1459363465</v>
      </c>
      <c r="K344" s="8" t="b">
        <v>1</v>
      </c>
      <c r="L344" s="8">
        <v>325</v>
      </c>
      <c r="M344" s="8" t="b">
        <v>1</v>
      </c>
      <c r="N344" s="8" t="s">
        <v>8269</v>
      </c>
      <c r="O344" s="11">
        <f t="shared" si="20"/>
        <v>100</v>
      </c>
      <c r="P344" s="8">
        <f t="shared" si="21"/>
        <v>169.85</v>
      </c>
      <c r="Q344" s="8" t="s">
        <v>8310</v>
      </c>
      <c r="R344" s="8" t="s">
        <v>8315</v>
      </c>
      <c r="S344" s="17">
        <f t="shared" si="22"/>
        <v>42459.780844907407</v>
      </c>
      <c r="T344" s="17">
        <f t="shared" si="23"/>
        <v>42489.780844907407</v>
      </c>
    </row>
    <row r="345" spans="1:20" ht="42.75" x14ac:dyDescent="0.45">
      <c r="A345" s="5">
        <v>343</v>
      </c>
      <c r="B345" s="7" t="s">
        <v>344</v>
      </c>
      <c r="C345" s="7" t="s">
        <v>4453</v>
      </c>
      <c r="D345" s="8">
        <v>30000</v>
      </c>
      <c r="E345" s="8">
        <v>30608.59</v>
      </c>
      <c r="F345" s="8" t="s">
        <v>8219</v>
      </c>
      <c r="G345" s="8" t="s">
        <v>8224</v>
      </c>
      <c r="H345" s="8" t="s">
        <v>8246</v>
      </c>
      <c r="I345" s="8">
        <v>1415934000</v>
      </c>
      <c r="J345" s="8">
        <v>1413308545</v>
      </c>
      <c r="K345" s="8" t="b">
        <v>1</v>
      </c>
      <c r="L345" s="8">
        <v>524</v>
      </c>
      <c r="M345" s="8" t="b">
        <v>1</v>
      </c>
      <c r="N345" s="8" t="s">
        <v>8269</v>
      </c>
      <c r="O345" s="11">
        <f t="shared" si="20"/>
        <v>102</v>
      </c>
      <c r="P345" s="8">
        <f t="shared" si="21"/>
        <v>58.41</v>
      </c>
      <c r="Q345" s="8" t="s">
        <v>8310</v>
      </c>
      <c r="R345" s="8" t="s">
        <v>8315</v>
      </c>
      <c r="S345" s="17">
        <f t="shared" si="22"/>
        <v>41926.73778935185</v>
      </c>
      <c r="T345" s="17">
        <f t="shared" si="23"/>
        <v>41957.125</v>
      </c>
    </row>
    <row r="346" spans="1:20" ht="42.75" x14ac:dyDescent="0.45">
      <c r="A346" s="5">
        <v>344</v>
      </c>
      <c r="B346" s="7" t="s">
        <v>345</v>
      </c>
      <c r="C346" s="7" t="s">
        <v>4454</v>
      </c>
      <c r="D346" s="8">
        <v>33500</v>
      </c>
      <c r="E346" s="8">
        <v>34198</v>
      </c>
      <c r="F346" s="8" t="s">
        <v>8219</v>
      </c>
      <c r="G346" s="8" t="s">
        <v>8224</v>
      </c>
      <c r="H346" s="8" t="s">
        <v>8246</v>
      </c>
      <c r="I346" s="8">
        <v>1433125200</v>
      </c>
      <c r="J346" s="8">
        <v>1429312694</v>
      </c>
      <c r="K346" s="8" t="b">
        <v>1</v>
      </c>
      <c r="L346" s="8">
        <v>285</v>
      </c>
      <c r="M346" s="8" t="b">
        <v>1</v>
      </c>
      <c r="N346" s="8" t="s">
        <v>8269</v>
      </c>
      <c r="O346" s="11">
        <f t="shared" si="20"/>
        <v>102</v>
      </c>
      <c r="P346" s="8">
        <f t="shared" si="21"/>
        <v>119.99</v>
      </c>
      <c r="Q346" s="8" t="s">
        <v>8310</v>
      </c>
      <c r="R346" s="8" t="s">
        <v>8315</v>
      </c>
      <c r="S346" s="17">
        <f t="shared" si="22"/>
        <v>42111.970995370371</v>
      </c>
      <c r="T346" s="17">
        <f t="shared" si="23"/>
        <v>42156.097222222219</v>
      </c>
    </row>
    <row r="347" spans="1:20" ht="42.75" x14ac:dyDescent="0.45">
      <c r="A347" s="5">
        <v>345</v>
      </c>
      <c r="B347" s="7" t="s">
        <v>346</v>
      </c>
      <c r="C347" s="7" t="s">
        <v>4455</v>
      </c>
      <c r="D347" s="8">
        <v>14500</v>
      </c>
      <c r="E347" s="8">
        <v>17875</v>
      </c>
      <c r="F347" s="8" t="s">
        <v>8219</v>
      </c>
      <c r="G347" s="8" t="s">
        <v>8224</v>
      </c>
      <c r="H347" s="8" t="s">
        <v>8246</v>
      </c>
      <c r="I347" s="8">
        <v>1432161590</v>
      </c>
      <c r="J347" s="8">
        <v>1429569590</v>
      </c>
      <c r="K347" s="8" t="b">
        <v>1</v>
      </c>
      <c r="L347" s="8">
        <v>179</v>
      </c>
      <c r="M347" s="8" t="b">
        <v>1</v>
      </c>
      <c r="N347" s="8" t="s">
        <v>8269</v>
      </c>
      <c r="O347" s="11">
        <f t="shared" si="20"/>
        <v>123</v>
      </c>
      <c r="P347" s="8">
        <f t="shared" si="21"/>
        <v>99.86</v>
      </c>
      <c r="Q347" s="8" t="s">
        <v>8310</v>
      </c>
      <c r="R347" s="8" t="s">
        <v>8315</v>
      </c>
      <c r="S347" s="17">
        <f t="shared" si="22"/>
        <v>42114.944328703699</v>
      </c>
      <c r="T347" s="17">
        <f t="shared" si="23"/>
        <v>42144.944328703699</v>
      </c>
    </row>
    <row r="348" spans="1:20" ht="42.75" x14ac:dyDescent="0.45">
      <c r="A348" s="5">
        <v>346</v>
      </c>
      <c r="B348" s="7" t="s">
        <v>347</v>
      </c>
      <c r="C348" s="7" t="s">
        <v>4456</v>
      </c>
      <c r="D348" s="8">
        <v>10000</v>
      </c>
      <c r="E348" s="8">
        <v>17028.88</v>
      </c>
      <c r="F348" s="8" t="s">
        <v>8219</v>
      </c>
      <c r="G348" s="8" t="s">
        <v>8224</v>
      </c>
      <c r="H348" s="8" t="s">
        <v>8246</v>
      </c>
      <c r="I348" s="8">
        <v>1444824021</v>
      </c>
      <c r="J348" s="8">
        <v>1442232021</v>
      </c>
      <c r="K348" s="8" t="b">
        <v>1</v>
      </c>
      <c r="L348" s="8">
        <v>188</v>
      </c>
      <c r="M348" s="8" t="b">
        <v>1</v>
      </c>
      <c r="N348" s="8" t="s">
        <v>8269</v>
      </c>
      <c r="O348" s="11">
        <f t="shared" si="20"/>
        <v>170</v>
      </c>
      <c r="P348" s="8">
        <f t="shared" si="21"/>
        <v>90.58</v>
      </c>
      <c r="Q348" s="8" t="s">
        <v>8310</v>
      </c>
      <c r="R348" s="8" t="s">
        <v>8315</v>
      </c>
      <c r="S348" s="17">
        <f t="shared" si="22"/>
        <v>42261.500243055561</v>
      </c>
      <c r="T348" s="17">
        <f t="shared" si="23"/>
        <v>42291.500243055561</v>
      </c>
    </row>
    <row r="349" spans="1:20" ht="42.75" x14ac:dyDescent="0.45">
      <c r="A349" s="5">
        <v>347</v>
      </c>
      <c r="B349" s="7" t="s">
        <v>348</v>
      </c>
      <c r="C349" s="7" t="s">
        <v>4457</v>
      </c>
      <c r="D349" s="8">
        <v>40000</v>
      </c>
      <c r="E349" s="8">
        <v>44636.2</v>
      </c>
      <c r="F349" s="8" t="s">
        <v>8219</v>
      </c>
      <c r="G349" s="8" t="s">
        <v>8224</v>
      </c>
      <c r="H349" s="8" t="s">
        <v>8246</v>
      </c>
      <c r="I349" s="8">
        <v>1447505609</v>
      </c>
      <c r="J349" s="8">
        <v>1444910009</v>
      </c>
      <c r="K349" s="8" t="b">
        <v>1</v>
      </c>
      <c r="L349" s="8">
        <v>379</v>
      </c>
      <c r="M349" s="8" t="b">
        <v>1</v>
      </c>
      <c r="N349" s="8" t="s">
        <v>8269</v>
      </c>
      <c r="O349" s="11">
        <f t="shared" si="20"/>
        <v>112</v>
      </c>
      <c r="P349" s="8">
        <f t="shared" si="21"/>
        <v>117.77</v>
      </c>
      <c r="Q349" s="8" t="s">
        <v>8310</v>
      </c>
      <c r="R349" s="8" t="s">
        <v>8315</v>
      </c>
      <c r="S349" s="17">
        <f t="shared" si="22"/>
        <v>42292.495474537034</v>
      </c>
      <c r="T349" s="17">
        <f t="shared" si="23"/>
        <v>42322.537141203706</v>
      </c>
    </row>
    <row r="350" spans="1:20" ht="42.75" x14ac:dyDescent="0.45">
      <c r="A350" s="5">
        <v>348</v>
      </c>
      <c r="B350" s="7" t="s">
        <v>349</v>
      </c>
      <c r="C350" s="7" t="s">
        <v>4458</v>
      </c>
      <c r="D350" s="8">
        <v>10000</v>
      </c>
      <c r="E350" s="8">
        <v>10300</v>
      </c>
      <c r="F350" s="8" t="s">
        <v>8219</v>
      </c>
      <c r="G350" s="8" t="s">
        <v>8224</v>
      </c>
      <c r="H350" s="8" t="s">
        <v>8246</v>
      </c>
      <c r="I350" s="8">
        <v>1440165916</v>
      </c>
      <c r="J350" s="8">
        <v>1437573916</v>
      </c>
      <c r="K350" s="8" t="b">
        <v>1</v>
      </c>
      <c r="L350" s="8">
        <v>119</v>
      </c>
      <c r="M350" s="8" t="b">
        <v>1</v>
      </c>
      <c r="N350" s="8" t="s">
        <v>8269</v>
      </c>
      <c r="O350" s="11">
        <f t="shared" si="20"/>
        <v>103</v>
      </c>
      <c r="P350" s="8">
        <f t="shared" si="21"/>
        <v>86.55</v>
      </c>
      <c r="Q350" s="8" t="s">
        <v>8310</v>
      </c>
      <c r="R350" s="8" t="s">
        <v>8315</v>
      </c>
      <c r="S350" s="17">
        <f t="shared" si="22"/>
        <v>42207.58699074074</v>
      </c>
      <c r="T350" s="17">
        <f t="shared" si="23"/>
        <v>42237.58699074074</v>
      </c>
    </row>
    <row r="351" spans="1:20" ht="42.75" x14ac:dyDescent="0.45">
      <c r="A351" s="5">
        <v>349</v>
      </c>
      <c r="B351" s="7" t="s">
        <v>350</v>
      </c>
      <c r="C351" s="7" t="s">
        <v>4459</v>
      </c>
      <c r="D351" s="8">
        <v>11260</v>
      </c>
      <c r="E351" s="8">
        <v>12007.18</v>
      </c>
      <c r="F351" s="8" t="s">
        <v>8219</v>
      </c>
      <c r="G351" s="8" t="s">
        <v>8224</v>
      </c>
      <c r="H351" s="8" t="s">
        <v>8246</v>
      </c>
      <c r="I351" s="8">
        <v>1487937508</v>
      </c>
      <c r="J351" s="8">
        <v>1485345508</v>
      </c>
      <c r="K351" s="8" t="b">
        <v>1</v>
      </c>
      <c r="L351" s="8">
        <v>167</v>
      </c>
      <c r="M351" s="8" t="b">
        <v>1</v>
      </c>
      <c r="N351" s="8" t="s">
        <v>8269</v>
      </c>
      <c r="O351" s="11">
        <f t="shared" si="20"/>
        <v>107</v>
      </c>
      <c r="P351" s="8">
        <f t="shared" si="21"/>
        <v>71.900000000000006</v>
      </c>
      <c r="Q351" s="8" t="s">
        <v>8310</v>
      </c>
      <c r="R351" s="8" t="s">
        <v>8315</v>
      </c>
      <c r="S351" s="17">
        <f t="shared" si="22"/>
        <v>42760.498935185184</v>
      </c>
      <c r="T351" s="17">
        <f t="shared" si="23"/>
        <v>42790.498935185184</v>
      </c>
    </row>
    <row r="352" spans="1:20" ht="42.75" x14ac:dyDescent="0.45">
      <c r="A352" s="5">
        <v>350</v>
      </c>
      <c r="B352" s="7" t="s">
        <v>351</v>
      </c>
      <c r="C352" s="7" t="s">
        <v>4460</v>
      </c>
      <c r="D352" s="8">
        <v>25000</v>
      </c>
      <c r="E352" s="8">
        <v>28690</v>
      </c>
      <c r="F352" s="8" t="s">
        <v>8219</v>
      </c>
      <c r="G352" s="8" t="s">
        <v>8224</v>
      </c>
      <c r="H352" s="8" t="s">
        <v>8246</v>
      </c>
      <c r="I352" s="8">
        <v>1473566340</v>
      </c>
      <c r="J352" s="8">
        <v>1470274509</v>
      </c>
      <c r="K352" s="8" t="b">
        <v>1</v>
      </c>
      <c r="L352" s="8">
        <v>221</v>
      </c>
      <c r="M352" s="8" t="b">
        <v>1</v>
      </c>
      <c r="N352" s="8" t="s">
        <v>8269</v>
      </c>
      <c r="O352" s="11">
        <f t="shared" si="20"/>
        <v>115</v>
      </c>
      <c r="P352" s="8">
        <f t="shared" si="21"/>
        <v>129.82</v>
      </c>
      <c r="Q352" s="8" t="s">
        <v>8310</v>
      </c>
      <c r="R352" s="8" t="s">
        <v>8315</v>
      </c>
      <c r="S352" s="17">
        <f t="shared" si="22"/>
        <v>42586.066076388888</v>
      </c>
      <c r="T352" s="17">
        <f t="shared" si="23"/>
        <v>42624.165972222225</v>
      </c>
    </row>
    <row r="353" spans="1:20" ht="42.75" x14ac:dyDescent="0.45">
      <c r="A353" s="5">
        <v>351</v>
      </c>
      <c r="B353" s="7" t="s">
        <v>352</v>
      </c>
      <c r="C353" s="7" t="s">
        <v>4461</v>
      </c>
      <c r="D353" s="8">
        <v>34000</v>
      </c>
      <c r="E353" s="8">
        <v>43296</v>
      </c>
      <c r="F353" s="8" t="s">
        <v>8219</v>
      </c>
      <c r="G353" s="8" t="s">
        <v>8227</v>
      </c>
      <c r="H353" s="8" t="s">
        <v>8249</v>
      </c>
      <c r="I353" s="8">
        <v>1460066954</v>
      </c>
      <c r="J353" s="8">
        <v>1456614554</v>
      </c>
      <c r="K353" s="8" t="b">
        <v>1</v>
      </c>
      <c r="L353" s="8">
        <v>964</v>
      </c>
      <c r="M353" s="8" t="b">
        <v>1</v>
      </c>
      <c r="N353" s="8" t="s">
        <v>8269</v>
      </c>
      <c r="O353" s="11">
        <f t="shared" si="20"/>
        <v>127</v>
      </c>
      <c r="P353" s="8">
        <f t="shared" si="21"/>
        <v>44.91</v>
      </c>
      <c r="Q353" s="8" t="s">
        <v>8310</v>
      </c>
      <c r="R353" s="8" t="s">
        <v>8315</v>
      </c>
      <c r="S353" s="17">
        <f t="shared" si="22"/>
        <v>42427.964745370366</v>
      </c>
      <c r="T353" s="17">
        <f t="shared" si="23"/>
        <v>42467.923078703709</v>
      </c>
    </row>
    <row r="354" spans="1:20" ht="42.75" x14ac:dyDescent="0.45">
      <c r="A354" s="5">
        <v>352</v>
      </c>
      <c r="B354" s="7" t="s">
        <v>353</v>
      </c>
      <c r="C354" s="7" t="s">
        <v>4462</v>
      </c>
      <c r="D354" s="8">
        <v>10000</v>
      </c>
      <c r="E354" s="8">
        <v>11656</v>
      </c>
      <c r="F354" s="8" t="s">
        <v>8219</v>
      </c>
      <c r="G354" s="8" t="s">
        <v>8224</v>
      </c>
      <c r="H354" s="8" t="s">
        <v>8246</v>
      </c>
      <c r="I354" s="8">
        <v>1412740868</v>
      </c>
      <c r="J354" s="8">
        <v>1410148868</v>
      </c>
      <c r="K354" s="8" t="b">
        <v>1</v>
      </c>
      <c r="L354" s="8">
        <v>286</v>
      </c>
      <c r="M354" s="8" t="b">
        <v>1</v>
      </c>
      <c r="N354" s="8" t="s">
        <v>8269</v>
      </c>
      <c r="O354" s="11">
        <f t="shared" si="20"/>
        <v>117</v>
      </c>
      <c r="P354" s="8">
        <f t="shared" si="21"/>
        <v>40.76</v>
      </c>
      <c r="Q354" s="8" t="s">
        <v>8310</v>
      </c>
      <c r="R354" s="8" t="s">
        <v>8315</v>
      </c>
      <c r="S354" s="17">
        <f t="shared" si="22"/>
        <v>41890.167453703703</v>
      </c>
      <c r="T354" s="17">
        <f t="shared" si="23"/>
        <v>41920.167453703703</v>
      </c>
    </row>
    <row r="355" spans="1:20" ht="42.75" x14ac:dyDescent="0.45">
      <c r="A355" s="5">
        <v>353</v>
      </c>
      <c r="B355" s="7" t="s">
        <v>354</v>
      </c>
      <c r="C355" s="7" t="s">
        <v>4463</v>
      </c>
      <c r="D355" s="8">
        <v>58425</v>
      </c>
      <c r="E355" s="8">
        <v>63460.18</v>
      </c>
      <c r="F355" s="8" t="s">
        <v>8219</v>
      </c>
      <c r="G355" s="8" t="s">
        <v>8224</v>
      </c>
      <c r="H355" s="8" t="s">
        <v>8246</v>
      </c>
      <c r="I355" s="8">
        <v>1447963219</v>
      </c>
      <c r="J355" s="8">
        <v>1445367619</v>
      </c>
      <c r="K355" s="8" t="b">
        <v>1</v>
      </c>
      <c r="L355" s="8">
        <v>613</v>
      </c>
      <c r="M355" s="8" t="b">
        <v>1</v>
      </c>
      <c r="N355" s="8" t="s">
        <v>8269</v>
      </c>
      <c r="O355" s="11">
        <f t="shared" si="20"/>
        <v>109</v>
      </c>
      <c r="P355" s="8">
        <f t="shared" si="21"/>
        <v>103.52</v>
      </c>
      <c r="Q355" s="8" t="s">
        <v>8310</v>
      </c>
      <c r="R355" s="8" t="s">
        <v>8315</v>
      </c>
      <c r="S355" s="17">
        <f t="shared" si="22"/>
        <v>42297.791886574079</v>
      </c>
      <c r="T355" s="17">
        <f t="shared" si="23"/>
        <v>42327.833553240736</v>
      </c>
    </row>
    <row r="356" spans="1:20" ht="42.75" x14ac:dyDescent="0.45">
      <c r="A356" s="5">
        <v>354</v>
      </c>
      <c r="B356" s="7" t="s">
        <v>355</v>
      </c>
      <c r="C356" s="7" t="s">
        <v>4464</v>
      </c>
      <c r="D356" s="8">
        <v>3500</v>
      </c>
      <c r="E356" s="8">
        <v>3638</v>
      </c>
      <c r="F356" s="8" t="s">
        <v>8219</v>
      </c>
      <c r="G356" s="8" t="s">
        <v>8224</v>
      </c>
      <c r="H356" s="8" t="s">
        <v>8246</v>
      </c>
      <c r="I356" s="8">
        <v>1460141521</v>
      </c>
      <c r="J356" s="8">
        <v>1457553121</v>
      </c>
      <c r="K356" s="8" t="b">
        <v>1</v>
      </c>
      <c r="L356" s="8">
        <v>29</v>
      </c>
      <c r="M356" s="8" t="b">
        <v>1</v>
      </c>
      <c r="N356" s="8" t="s">
        <v>8269</v>
      </c>
      <c r="O356" s="11">
        <f t="shared" si="20"/>
        <v>104</v>
      </c>
      <c r="P356" s="8">
        <f t="shared" si="21"/>
        <v>125.45</v>
      </c>
      <c r="Q356" s="8" t="s">
        <v>8310</v>
      </c>
      <c r="R356" s="8" t="s">
        <v>8315</v>
      </c>
      <c r="S356" s="17">
        <f t="shared" si="22"/>
        <v>42438.827789351853</v>
      </c>
      <c r="T356" s="17">
        <f t="shared" si="23"/>
        <v>42468.786122685182</v>
      </c>
    </row>
    <row r="357" spans="1:20" ht="28.5" x14ac:dyDescent="0.45">
      <c r="A357" s="5">
        <v>355</v>
      </c>
      <c r="B357" s="7" t="s">
        <v>356</v>
      </c>
      <c r="C357" s="7" t="s">
        <v>4465</v>
      </c>
      <c r="D357" s="8">
        <v>35000</v>
      </c>
      <c r="E357" s="8">
        <v>40690</v>
      </c>
      <c r="F357" s="8" t="s">
        <v>8219</v>
      </c>
      <c r="G357" s="8" t="s">
        <v>8224</v>
      </c>
      <c r="H357" s="8" t="s">
        <v>8246</v>
      </c>
      <c r="I357" s="8">
        <v>1417420994</v>
      </c>
      <c r="J357" s="8">
        <v>1414738994</v>
      </c>
      <c r="K357" s="8" t="b">
        <v>1</v>
      </c>
      <c r="L357" s="8">
        <v>165</v>
      </c>
      <c r="M357" s="8" t="b">
        <v>1</v>
      </c>
      <c r="N357" s="8" t="s">
        <v>8269</v>
      </c>
      <c r="O357" s="11">
        <f t="shared" si="20"/>
        <v>116</v>
      </c>
      <c r="P357" s="8">
        <f t="shared" si="21"/>
        <v>246.61</v>
      </c>
      <c r="Q357" s="8" t="s">
        <v>8310</v>
      </c>
      <c r="R357" s="8" t="s">
        <v>8315</v>
      </c>
      <c r="S357" s="17">
        <f t="shared" si="22"/>
        <v>41943.293912037036</v>
      </c>
      <c r="T357" s="17">
        <f t="shared" si="23"/>
        <v>41974.3355787037</v>
      </c>
    </row>
    <row r="358" spans="1:20" ht="28.5" x14ac:dyDescent="0.45">
      <c r="A358" s="5">
        <v>356</v>
      </c>
      <c r="B358" s="7" t="s">
        <v>357</v>
      </c>
      <c r="C358" s="7" t="s">
        <v>4466</v>
      </c>
      <c r="D358" s="8">
        <v>7500</v>
      </c>
      <c r="E358" s="8">
        <v>7701.93</v>
      </c>
      <c r="F358" s="8" t="s">
        <v>8219</v>
      </c>
      <c r="G358" s="8" t="s">
        <v>8224</v>
      </c>
      <c r="H358" s="8" t="s">
        <v>8246</v>
      </c>
      <c r="I358" s="8">
        <v>1458152193</v>
      </c>
      <c r="J358" s="8">
        <v>1455563793</v>
      </c>
      <c r="K358" s="8" t="b">
        <v>1</v>
      </c>
      <c r="L358" s="8">
        <v>97</v>
      </c>
      <c r="M358" s="8" t="b">
        <v>1</v>
      </c>
      <c r="N358" s="8" t="s">
        <v>8269</v>
      </c>
      <c r="O358" s="11">
        <f t="shared" si="20"/>
        <v>103</v>
      </c>
      <c r="P358" s="8">
        <f t="shared" si="21"/>
        <v>79.400000000000006</v>
      </c>
      <c r="Q358" s="8" t="s">
        <v>8310</v>
      </c>
      <c r="R358" s="8" t="s">
        <v>8315</v>
      </c>
      <c r="S358" s="17">
        <f t="shared" si="22"/>
        <v>42415.803159722222</v>
      </c>
      <c r="T358" s="17">
        <f t="shared" si="23"/>
        <v>42445.761493055557</v>
      </c>
    </row>
    <row r="359" spans="1:20" ht="42.75" x14ac:dyDescent="0.45">
      <c r="A359" s="5">
        <v>357</v>
      </c>
      <c r="B359" s="7" t="s">
        <v>358</v>
      </c>
      <c r="C359" s="7" t="s">
        <v>4467</v>
      </c>
      <c r="D359" s="8">
        <v>15000</v>
      </c>
      <c r="E359" s="8">
        <v>26100</v>
      </c>
      <c r="F359" s="8" t="s">
        <v>8219</v>
      </c>
      <c r="G359" s="8" t="s">
        <v>8224</v>
      </c>
      <c r="H359" s="8" t="s">
        <v>8246</v>
      </c>
      <c r="I359" s="8">
        <v>1429852797</v>
      </c>
      <c r="J359" s="8">
        <v>1426396797</v>
      </c>
      <c r="K359" s="8" t="b">
        <v>1</v>
      </c>
      <c r="L359" s="8">
        <v>303</v>
      </c>
      <c r="M359" s="8" t="b">
        <v>1</v>
      </c>
      <c r="N359" s="8" t="s">
        <v>8269</v>
      </c>
      <c r="O359" s="11">
        <f t="shared" si="20"/>
        <v>174</v>
      </c>
      <c r="P359" s="8">
        <f t="shared" si="21"/>
        <v>86.14</v>
      </c>
      <c r="Q359" s="8" t="s">
        <v>8310</v>
      </c>
      <c r="R359" s="8" t="s">
        <v>8315</v>
      </c>
      <c r="S359" s="17">
        <f t="shared" si="22"/>
        <v>42078.222187499996</v>
      </c>
      <c r="T359" s="17">
        <f t="shared" si="23"/>
        <v>42118.222187499996</v>
      </c>
    </row>
    <row r="360" spans="1:20" ht="42.75" x14ac:dyDescent="0.45">
      <c r="A360" s="5">
        <v>358</v>
      </c>
      <c r="B360" s="7" t="s">
        <v>359</v>
      </c>
      <c r="C360" s="7" t="s">
        <v>4468</v>
      </c>
      <c r="D360" s="8">
        <v>50000</v>
      </c>
      <c r="E360" s="8">
        <v>51544</v>
      </c>
      <c r="F360" s="8" t="s">
        <v>8219</v>
      </c>
      <c r="G360" s="8" t="s">
        <v>8224</v>
      </c>
      <c r="H360" s="8" t="s">
        <v>8246</v>
      </c>
      <c r="I360" s="8">
        <v>1466002800</v>
      </c>
      <c r="J360" s="8">
        <v>1463517521</v>
      </c>
      <c r="K360" s="8" t="b">
        <v>1</v>
      </c>
      <c r="L360" s="8">
        <v>267</v>
      </c>
      <c r="M360" s="8" t="b">
        <v>1</v>
      </c>
      <c r="N360" s="8" t="s">
        <v>8269</v>
      </c>
      <c r="O360" s="11">
        <f t="shared" si="20"/>
        <v>103</v>
      </c>
      <c r="P360" s="8">
        <f t="shared" si="21"/>
        <v>193.05</v>
      </c>
      <c r="Q360" s="8" t="s">
        <v>8310</v>
      </c>
      <c r="R360" s="8" t="s">
        <v>8315</v>
      </c>
      <c r="S360" s="17">
        <f t="shared" si="22"/>
        <v>42507.860196759255</v>
      </c>
      <c r="T360" s="17">
        <f t="shared" si="23"/>
        <v>42536.625</v>
      </c>
    </row>
    <row r="361" spans="1:20" ht="42.75" x14ac:dyDescent="0.45">
      <c r="A361" s="5">
        <v>359</v>
      </c>
      <c r="B361" s="7" t="s">
        <v>360</v>
      </c>
      <c r="C361" s="7" t="s">
        <v>4469</v>
      </c>
      <c r="D361" s="8">
        <v>24200</v>
      </c>
      <c r="E361" s="8">
        <v>25375</v>
      </c>
      <c r="F361" s="8" t="s">
        <v>8219</v>
      </c>
      <c r="G361" s="8" t="s">
        <v>8224</v>
      </c>
      <c r="H361" s="8" t="s">
        <v>8246</v>
      </c>
      <c r="I361" s="8">
        <v>1415941920</v>
      </c>
      <c r="J361" s="8">
        <v>1414028490</v>
      </c>
      <c r="K361" s="8" t="b">
        <v>1</v>
      </c>
      <c r="L361" s="8">
        <v>302</v>
      </c>
      <c r="M361" s="8" t="b">
        <v>1</v>
      </c>
      <c r="N361" s="8" t="s">
        <v>8269</v>
      </c>
      <c r="O361" s="11">
        <f t="shared" si="20"/>
        <v>105</v>
      </c>
      <c r="P361" s="8">
        <f t="shared" si="21"/>
        <v>84.02</v>
      </c>
      <c r="Q361" s="8" t="s">
        <v>8310</v>
      </c>
      <c r="R361" s="8" t="s">
        <v>8315</v>
      </c>
      <c r="S361" s="17">
        <f t="shared" si="22"/>
        <v>41935.070486111108</v>
      </c>
      <c r="T361" s="17">
        <f t="shared" si="23"/>
        <v>41957.216666666667</v>
      </c>
    </row>
    <row r="362" spans="1:20" ht="42.75" x14ac:dyDescent="0.45">
      <c r="A362" s="5">
        <v>360</v>
      </c>
      <c r="B362" s="7" t="s">
        <v>361</v>
      </c>
      <c r="C362" s="7" t="s">
        <v>4470</v>
      </c>
      <c r="D362" s="8">
        <v>12000</v>
      </c>
      <c r="E362" s="8">
        <v>12165</v>
      </c>
      <c r="F362" s="8" t="s">
        <v>8219</v>
      </c>
      <c r="G362" s="8" t="s">
        <v>8224</v>
      </c>
      <c r="H362" s="8" t="s">
        <v>8246</v>
      </c>
      <c r="I362" s="8">
        <v>1437621060</v>
      </c>
      <c r="J362" s="8">
        <v>1433799180</v>
      </c>
      <c r="K362" s="8" t="b">
        <v>0</v>
      </c>
      <c r="L362" s="8">
        <v>87</v>
      </c>
      <c r="M362" s="8" t="b">
        <v>1</v>
      </c>
      <c r="N362" s="8" t="s">
        <v>8269</v>
      </c>
      <c r="O362" s="11">
        <f t="shared" si="20"/>
        <v>101</v>
      </c>
      <c r="P362" s="8">
        <f t="shared" si="21"/>
        <v>139.83000000000001</v>
      </c>
      <c r="Q362" s="8" t="s">
        <v>8310</v>
      </c>
      <c r="R362" s="8" t="s">
        <v>8315</v>
      </c>
      <c r="S362" s="17">
        <f t="shared" si="22"/>
        <v>42163.897916666669</v>
      </c>
      <c r="T362" s="17">
        <f t="shared" si="23"/>
        <v>42208.132638888885</v>
      </c>
    </row>
    <row r="363" spans="1:20" ht="42.75" x14ac:dyDescent="0.45">
      <c r="A363" s="5">
        <v>361</v>
      </c>
      <c r="B363" s="7" t="s">
        <v>362</v>
      </c>
      <c r="C363" s="7" t="s">
        <v>4471</v>
      </c>
      <c r="D363" s="8">
        <v>35000</v>
      </c>
      <c r="E363" s="8">
        <v>38876.949999999997</v>
      </c>
      <c r="F363" s="8" t="s">
        <v>8219</v>
      </c>
      <c r="G363" s="8" t="s">
        <v>8224</v>
      </c>
      <c r="H363" s="8" t="s">
        <v>8246</v>
      </c>
      <c r="I363" s="8">
        <v>1416704506</v>
      </c>
      <c r="J363" s="8">
        <v>1414108906</v>
      </c>
      <c r="K363" s="8" t="b">
        <v>0</v>
      </c>
      <c r="L363" s="8">
        <v>354</v>
      </c>
      <c r="M363" s="8" t="b">
        <v>1</v>
      </c>
      <c r="N363" s="8" t="s">
        <v>8269</v>
      </c>
      <c r="O363" s="11">
        <f t="shared" si="20"/>
        <v>111</v>
      </c>
      <c r="P363" s="8">
        <f t="shared" si="21"/>
        <v>109.82</v>
      </c>
      <c r="Q363" s="8" t="s">
        <v>8310</v>
      </c>
      <c r="R363" s="8" t="s">
        <v>8315</v>
      </c>
      <c r="S363" s="17">
        <f t="shared" si="22"/>
        <v>41936.001226851848</v>
      </c>
      <c r="T363" s="17">
        <f t="shared" si="23"/>
        <v>41966.042893518519</v>
      </c>
    </row>
    <row r="364" spans="1:20" ht="42.75" x14ac:dyDescent="0.45">
      <c r="A364" s="5">
        <v>362</v>
      </c>
      <c r="B364" s="7" t="s">
        <v>363</v>
      </c>
      <c r="C364" s="7" t="s">
        <v>4472</v>
      </c>
      <c r="D364" s="8">
        <v>9665</v>
      </c>
      <c r="E364" s="8">
        <v>12000</v>
      </c>
      <c r="F364" s="8" t="s">
        <v>8219</v>
      </c>
      <c r="G364" s="8" t="s">
        <v>8224</v>
      </c>
      <c r="H364" s="8" t="s">
        <v>8246</v>
      </c>
      <c r="I364" s="8">
        <v>1407456000</v>
      </c>
      <c r="J364" s="8">
        <v>1405573391</v>
      </c>
      <c r="K364" s="8" t="b">
        <v>0</v>
      </c>
      <c r="L364" s="8">
        <v>86</v>
      </c>
      <c r="M364" s="8" t="b">
        <v>1</v>
      </c>
      <c r="N364" s="8" t="s">
        <v>8269</v>
      </c>
      <c r="O364" s="11">
        <f t="shared" si="20"/>
        <v>124</v>
      </c>
      <c r="P364" s="8">
        <f t="shared" si="21"/>
        <v>139.53</v>
      </c>
      <c r="Q364" s="8" t="s">
        <v>8310</v>
      </c>
      <c r="R364" s="8" t="s">
        <v>8315</v>
      </c>
      <c r="S364" s="17">
        <f t="shared" si="22"/>
        <v>41837.210543981484</v>
      </c>
      <c r="T364" s="17">
        <f t="shared" si="23"/>
        <v>41859</v>
      </c>
    </row>
    <row r="365" spans="1:20" ht="42.75" x14ac:dyDescent="0.45">
      <c r="A365" s="5">
        <v>363</v>
      </c>
      <c r="B365" s="7" t="s">
        <v>364</v>
      </c>
      <c r="C365" s="7" t="s">
        <v>4473</v>
      </c>
      <c r="D365" s="8">
        <v>8925</v>
      </c>
      <c r="E365" s="8">
        <v>9044</v>
      </c>
      <c r="F365" s="8" t="s">
        <v>8219</v>
      </c>
      <c r="G365" s="8" t="s">
        <v>8224</v>
      </c>
      <c r="H365" s="8" t="s">
        <v>8246</v>
      </c>
      <c r="I365" s="8">
        <v>1272828120</v>
      </c>
      <c r="J365" s="8">
        <v>1268934736</v>
      </c>
      <c r="K365" s="8" t="b">
        <v>0</v>
      </c>
      <c r="L365" s="8">
        <v>26</v>
      </c>
      <c r="M365" s="8" t="b">
        <v>1</v>
      </c>
      <c r="N365" s="8" t="s">
        <v>8269</v>
      </c>
      <c r="O365" s="11">
        <f t="shared" si="20"/>
        <v>101</v>
      </c>
      <c r="P365" s="8">
        <f t="shared" si="21"/>
        <v>347.85</v>
      </c>
      <c r="Q365" s="8" t="s">
        <v>8310</v>
      </c>
      <c r="R365" s="8" t="s">
        <v>8315</v>
      </c>
      <c r="S365" s="17">
        <f t="shared" si="22"/>
        <v>40255.744629629626</v>
      </c>
      <c r="T365" s="17">
        <f t="shared" si="23"/>
        <v>40300.806944444441</v>
      </c>
    </row>
    <row r="366" spans="1:20" ht="42.75" x14ac:dyDescent="0.45">
      <c r="A366" s="5">
        <v>364</v>
      </c>
      <c r="B366" s="7" t="s">
        <v>365</v>
      </c>
      <c r="C366" s="7" t="s">
        <v>4474</v>
      </c>
      <c r="D366" s="8">
        <v>7000</v>
      </c>
      <c r="E366" s="8">
        <v>7711.3</v>
      </c>
      <c r="F366" s="8" t="s">
        <v>8219</v>
      </c>
      <c r="G366" s="8" t="s">
        <v>8224</v>
      </c>
      <c r="H366" s="8" t="s">
        <v>8246</v>
      </c>
      <c r="I366" s="8">
        <v>1403323140</v>
      </c>
      <c r="J366" s="8">
        <v>1400704672</v>
      </c>
      <c r="K366" s="8" t="b">
        <v>0</v>
      </c>
      <c r="L366" s="8">
        <v>113</v>
      </c>
      <c r="M366" s="8" t="b">
        <v>1</v>
      </c>
      <c r="N366" s="8" t="s">
        <v>8269</v>
      </c>
      <c r="O366" s="11">
        <f t="shared" si="20"/>
        <v>110</v>
      </c>
      <c r="P366" s="8">
        <f t="shared" si="21"/>
        <v>68.239999999999995</v>
      </c>
      <c r="Q366" s="8" t="s">
        <v>8310</v>
      </c>
      <c r="R366" s="8" t="s">
        <v>8315</v>
      </c>
      <c r="S366" s="17">
        <f t="shared" si="22"/>
        <v>41780.859629629631</v>
      </c>
      <c r="T366" s="17">
        <f t="shared" si="23"/>
        <v>41811.165972222225</v>
      </c>
    </row>
    <row r="367" spans="1:20" ht="42.75" x14ac:dyDescent="0.45">
      <c r="A367" s="5">
        <v>365</v>
      </c>
      <c r="B367" s="7" t="s">
        <v>366</v>
      </c>
      <c r="C367" s="7" t="s">
        <v>4475</v>
      </c>
      <c r="D367" s="8">
        <v>15000</v>
      </c>
      <c r="E367" s="8">
        <v>15596</v>
      </c>
      <c r="F367" s="8" t="s">
        <v>8219</v>
      </c>
      <c r="G367" s="8" t="s">
        <v>8225</v>
      </c>
      <c r="H367" s="8" t="s">
        <v>8247</v>
      </c>
      <c r="I367" s="8">
        <v>1393597999</v>
      </c>
      <c r="J367" s="8">
        <v>1391005999</v>
      </c>
      <c r="K367" s="8" t="b">
        <v>0</v>
      </c>
      <c r="L367" s="8">
        <v>65</v>
      </c>
      <c r="M367" s="8" t="b">
        <v>1</v>
      </c>
      <c r="N367" s="8" t="s">
        <v>8269</v>
      </c>
      <c r="O367" s="11">
        <f t="shared" si="20"/>
        <v>104</v>
      </c>
      <c r="P367" s="8">
        <f t="shared" si="21"/>
        <v>239.94</v>
      </c>
      <c r="Q367" s="8" t="s">
        <v>8310</v>
      </c>
      <c r="R367" s="8" t="s">
        <v>8315</v>
      </c>
      <c r="S367" s="17">
        <f t="shared" si="22"/>
        <v>41668.606469907405</v>
      </c>
      <c r="T367" s="17">
        <f t="shared" si="23"/>
        <v>41698.606469907405</v>
      </c>
    </row>
    <row r="368" spans="1:20" ht="42.75" x14ac:dyDescent="0.45">
      <c r="A368" s="5">
        <v>366</v>
      </c>
      <c r="B368" s="7" t="s">
        <v>367</v>
      </c>
      <c r="C368" s="7" t="s">
        <v>4476</v>
      </c>
      <c r="D368" s="8">
        <v>38000</v>
      </c>
      <c r="E368" s="8">
        <v>38500</v>
      </c>
      <c r="F368" s="8" t="s">
        <v>8219</v>
      </c>
      <c r="G368" s="8" t="s">
        <v>8224</v>
      </c>
      <c r="H368" s="8" t="s">
        <v>8246</v>
      </c>
      <c r="I368" s="8">
        <v>1337540518</v>
      </c>
      <c r="J368" s="8">
        <v>1334948518</v>
      </c>
      <c r="K368" s="8" t="b">
        <v>0</v>
      </c>
      <c r="L368" s="8">
        <v>134</v>
      </c>
      <c r="M368" s="8" t="b">
        <v>1</v>
      </c>
      <c r="N368" s="8" t="s">
        <v>8269</v>
      </c>
      <c r="O368" s="11">
        <f t="shared" si="20"/>
        <v>101</v>
      </c>
      <c r="P368" s="8">
        <f t="shared" si="21"/>
        <v>287.31</v>
      </c>
      <c r="Q368" s="8" t="s">
        <v>8310</v>
      </c>
      <c r="R368" s="8" t="s">
        <v>8315</v>
      </c>
      <c r="S368" s="17">
        <f t="shared" si="22"/>
        <v>41019.793032407404</v>
      </c>
      <c r="T368" s="17">
        <f t="shared" si="23"/>
        <v>41049.793032407404</v>
      </c>
    </row>
    <row r="369" spans="1:20" ht="42.75" x14ac:dyDescent="0.45">
      <c r="A369" s="5">
        <v>367</v>
      </c>
      <c r="B369" s="7" t="s">
        <v>368</v>
      </c>
      <c r="C369" s="7" t="s">
        <v>4477</v>
      </c>
      <c r="D369" s="8">
        <v>10000</v>
      </c>
      <c r="E369" s="8">
        <v>10335.01</v>
      </c>
      <c r="F369" s="8" t="s">
        <v>8219</v>
      </c>
      <c r="G369" s="8" t="s">
        <v>8224</v>
      </c>
      <c r="H369" s="8" t="s">
        <v>8246</v>
      </c>
      <c r="I369" s="8">
        <v>1367384340</v>
      </c>
      <c r="J369" s="8">
        <v>1363960278</v>
      </c>
      <c r="K369" s="8" t="b">
        <v>0</v>
      </c>
      <c r="L369" s="8">
        <v>119</v>
      </c>
      <c r="M369" s="8" t="b">
        <v>1</v>
      </c>
      <c r="N369" s="8" t="s">
        <v>8269</v>
      </c>
      <c r="O369" s="11">
        <f t="shared" si="20"/>
        <v>103</v>
      </c>
      <c r="P369" s="8">
        <f t="shared" si="21"/>
        <v>86.85</v>
      </c>
      <c r="Q369" s="8" t="s">
        <v>8310</v>
      </c>
      <c r="R369" s="8" t="s">
        <v>8315</v>
      </c>
      <c r="S369" s="17">
        <f t="shared" si="22"/>
        <v>41355.577291666668</v>
      </c>
      <c r="T369" s="17">
        <f t="shared" si="23"/>
        <v>41395.207638888889</v>
      </c>
    </row>
    <row r="370" spans="1:20" ht="42.75" x14ac:dyDescent="0.45">
      <c r="A370" s="5">
        <v>368</v>
      </c>
      <c r="B370" s="7" t="s">
        <v>369</v>
      </c>
      <c r="C370" s="7" t="s">
        <v>4478</v>
      </c>
      <c r="D370" s="8">
        <v>12500</v>
      </c>
      <c r="E370" s="8">
        <v>13014</v>
      </c>
      <c r="F370" s="8" t="s">
        <v>8219</v>
      </c>
      <c r="G370" s="8" t="s">
        <v>8224</v>
      </c>
      <c r="H370" s="8" t="s">
        <v>8246</v>
      </c>
      <c r="I370" s="8">
        <v>1426426322</v>
      </c>
      <c r="J370" s="8">
        <v>1423405922</v>
      </c>
      <c r="K370" s="8" t="b">
        <v>0</v>
      </c>
      <c r="L370" s="8">
        <v>159</v>
      </c>
      <c r="M370" s="8" t="b">
        <v>1</v>
      </c>
      <c r="N370" s="8" t="s">
        <v>8269</v>
      </c>
      <c r="O370" s="11">
        <f t="shared" si="20"/>
        <v>104</v>
      </c>
      <c r="P370" s="8">
        <f t="shared" si="21"/>
        <v>81.849999999999994</v>
      </c>
      <c r="Q370" s="8" t="s">
        <v>8310</v>
      </c>
      <c r="R370" s="8" t="s">
        <v>8315</v>
      </c>
      <c r="S370" s="17">
        <f t="shared" si="22"/>
        <v>42043.605578703704</v>
      </c>
      <c r="T370" s="17">
        <f t="shared" si="23"/>
        <v>42078.563912037032</v>
      </c>
    </row>
    <row r="371" spans="1:20" ht="42.75" x14ac:dyDescent="0.45">
      <c r="A371" s="5">
        <v>369</v>
      </c>
      <c r="B371" s="7" t="s">
        <v>370</v>
      </c>
      <c r="C371" s="7" t="s">
        <v>4479</v>
      </c>
      <c r="D371" s="8">
        <v>6500</v>
      </c>
      <c r="E371" s="8">
        <v>7160.12</v>
      </c>
      <c r="F371" s="8" t="s">
        <v>8219</v>
      </c>
      <c r="G371" s="8" t="s">
        <v>8224</v>
      </c>
      <c r="H371" s="8" t="s">
        <v>8246</v>
      </c>
      <c r="I371" s="8">
        <v>1326633269</v>
      </c>
      <c r="J371" s="8">
        <v>1324041269</v>
      </c>
      <c r="K371" s="8" t="b">
        <v>0</v>
      </c>
      <c r="L371" s="8">
        <v>167</v>
      </c>
      <c r="M371" s="8" t="b">
        <v>1</v>
      </c>
      <c r="N371" s="8" t="s">
        <v>8269</v>
      </c>
      <c r="O371" s="11">
        <f t="shared" si="20"/>
        <v>110</v>
      </c>
      <c r="P371" s="8">
        <f t="shared" si="21"/>
        <v>42.87</v>
      </c>
      <c r="Q371" s="8" t="s">
        <v>8310</v>
      </c>
      <c r="R371" s="8" t="s">
        <v>8315</v>
      </c>
      <c r="S371" s="17">
        <f t="shared" si="22"/>
        <v>40893.551724537036</v>
      </c>
      <c r="T371" s="17">
        <f t="shared" si="23"/>
        <v>40923.551724537036</v>
      </c>
    </row>
    <row r="372" spans="1:20" ht="42.75" x14ac:dyDescent="0.45">
      <c r="A372" s="5">
        <v>370</v>
      </c>
      <c r="B372" s="7" t="s">
        <v>371</v>
      </c>
      <c r="C372" s="7" t="s">
        <v>4480</v>
      </c>
      <c r="D372" s="8">
        <v>25000</v>
      </c>
      <c r="E372" s="8">
        <v>30505</v>
      </c>
      <c r="F372" s="8" t="s">
        <v>8219</v>
      </c>
      <c r="G372" s="8" t="s">
        <v>8224</v>
      </c>
      <c r="H372" s="8" t="s">
        <v>8246</v>
      </c>
      <c r="I372" s="8">
        <v>1483729500</v>
      </c>
      <c r="J372" s="8">
        <v>1481137500</v>
      </c>
      <c r="K372" s="8" t="b">
        <v>0</v>
      </c>
      <c r="L372" s="8">
        <v>43</v>
      </c>
      <c r="M372" s="8" t="b">
        <v>1</v>
      </c>
      <c r="N372" s="8" t="s">
        <v>8269</v>
      </c>
      <c r="O372" s="11">
        <f t="shared" si="20"/>
        <v>122</v>
      </c>
      <c r="P372" s="8">
        <f t="shared" si="21"/>
        <v>709.42</v>
      </c>
      <c r="Q372" s="8" t="s">
        <v>8310</v>
      </c>
      <c r="R372" s="8" t="s">
        <v>8315</v>
      </c>
      <c r="S372" s="17">
        <f t="shared" si="22"/>
        <v>42711.795138888891</v>
      </c>
      <c r="T372" s="17">
        <f t="shared" si="23"/>
        <v>42741.795138888891</v>
      </c>
    </row>
    <row r="373" spans="1:20" ht="42.75" x14ac:dyDescent="0.45">
      <c r="A373" s="5">
        <v>371</v>
      </c>
      <c r="B373" s="7" t="s">
        <v>372</v>
      </c>
      <c r="C373" s="7" t="s">
        <v>4481</v>
      </c>
      <c r="D373" s="8">
        <v>150000</v>
      </c>
      <c r="E373" s="8">
        <v>171253</v>
      </c>
      <c r="F373" s="8" t="s">
        <v>8219</v>
      </c>
      <c r="G373" s="8" t="s">
        <v>8224</v>
      </c>
      <c r="H373" s="8" t="s">
        <v>8246</v>
      </c>
      <c r="I373" s="8">
        <v>1359743139</v>
      </c>
      <c r="J373" s="8">
        <v>1355855139</v>
      </c>
      <c r="K373" s="8" t="b">
        <v>0</v>
      </c>
      <c r="L373" s="8">
        <v>1062</v>
      </c>
      <c r="M373" s="8" t="b">
        <v>1</v>
      </c>
      <c r="N373" s="8" t="s">
        <v>8269</v>
      </c>
      <c r="O373" s="11">
        <f t="shared" si="20"/>
        <v>114</v>
      </c>
      <c r="P373" s="8">
        <f t="shared" si="21"/>
        <v>161.26</v>
      </c>
      <c r="Q373" s="8" t="s">
        <v>8310</v>
      </c>
      <c r="R373" s="8" t="s">
        <v>8315</v>
      </c>
      <c r="S373" s="17">
        <f t="shared" si="22"/>
        <v>41261.767812500002</v>
      </c>
      <c r="T373" s="17">
        <f t="shared" si="23"/>
        <v>41306.767812500002</v>
      </c>
    </row>
    <row r="374" spans="1:20" ht="28.5" x14ac:dyDescent="0.45">
      <c r="A374" s="5">
        <v>372</v>
      </c>
      <c r="B374" s="7" t="s">
        <v>373</v>
      </c>
      <c r="C374" s="7" t="s">
        <v>4482</v>
      </c>
      <c r="D374" s="8">
        <v>300</v>
      </c>
      <c r="E374" s="8">
        <v>376</v>
      </c>
      <c r="F374" s="8" t="s">
        <v>8219</v>
      </c>
      <c r="G374" s="8" t="s">
        <v>8225</v>
      </c>
      <c r="H374" s="8" t="s">
        <v>8247</v>
      </c>
      <c r="I374" s="8">
        <v>1459872000</v>
      </c>
      <c r="J374" s="8">
        <v>1456408244</v>
      </c>
      <c r="K374" s="8" t="b">
        <v>0</v>
      </c>
      <c r="L374" s="8">
        <v>9</v>
      </c>
      <c r="M374" s="8" t="b">
        <v>1</v>
      </c>
      <c r="N374" s="8" t="s">
        <v>8269</v>
      </c>
      <c r="O374" s="11">
        <f t="shared" si="20"/>
        <v>125</v>
      </c>
      <c r="P374" s="8">
        <f t="shared" si="21"/>
        <v>41.78</v>
      </c>
      <c r="Q374" s="8" t="s">
        <v>8310</v>
      </c>
      <c r="R374" s="8" t="s">
        <v>8315</v>
      </c>
      <c r="S374" s="17">
        <f t="shared" si="22"/>
        <v>42425.576898148152</v>
      </c>
      <c r="T374" s="17">
        <f t="shared" si="23"/>
        <v>42465.666666666672</v>
      </c>
    </row>
    <row r="375" spans="1:20" ht="42.75" x14ac:dyDescent="0.45">
      <c r="A375" s="5">
        <v>373</v>
      </c>
      <c r="B375" s="7" t="s">
        <v>374</v>
      </c>
      <c r="C375" s="7" t="s">
        <v>4483</v>
      </c>
      <c r="D375" s="8">
        <v>7500</v>
      </c>
      <c r="E375" s="8">
        <v>8000</v>
      </c>
      <c r="F375" s="8" t="s">
        <v>8219</v>
      </c>
      <c r="G375" s="8" t="s">
        <v>8224</v>
      </c>
      <c r="H375" s="8" t="s">
        <v>8246</v>
      </c>
      <c r="I375" s="8">
        <v>1342648398</v>
      </c>
      <c r="J375" s="8">
        <v>1340056398</v>
      </c>
      <c r="K375" s="8" t="b">
        <v>0</v>
      </c>
      <c r="L375" s="8">
        <v>89</v>
      </c>
      <c r="M375" s="8" t="b">
        <v>1</v>
      </c>
      <c r="N375" s="8" t="s">
        <v>8269</v>
      </c>
      <c r="O375" s="11">
        <f t="shared" si="20"/>
        <v>107</v>
      </c>
      <c r="P375" s="8">
        <f t="shared" si="21"/>
        <v>89.89</v>
      </c>
      <c r="Q375" s="8" t="s">
        <v>8310</v>
      </c>
      <c r="R375" s="8" t="s">
        <v>8315</v>
      </c>
      <c r="S375" s="17">
        <f t="shared" si="22"/>
        <v>41078.91201388889</v>
      </c>
      <c r="T375" s="17">
        <f t="shared" si="23"/>
        <v>41108.91201388889</v>
      </c>
    </row>
    <row r="376" spans="1:20" ht="42.75" x14ac:dyDescent="0.45">
      <c r="A376" s="5">
        <v>374</v>
      </c>
      <c r="B376" s="7" t="s">
        <v>375</v>
      </c>
      <c r="C376" s="7" t="s">
        <v>4484</v>
      </c>
      <c r="D376" s="8">
        <v>6000</v>
      </c>
      <c r="E376" s="8">
        <v>7839</v>
      </c>
      <c r="F376" s="8" t="s">
        <v>8219</v>
      </c>
      <c r="G376" s="8" t="s">
        <v>8224</v>
      </c>
      <c r="H376" s="8" t="s">
        <v>8246</v>
      </c>
      <c r="I376" s="8">
        <v>1316208031</v>
      </c>
      <c r="J376" s="8">
        <v>1312320031</v>
      </c>
      <c r="K376" s="8" t="b">
        <v>0</v>
      </c>
      <c r="L376" s="8">
        <v>174</v>
      </c>
      <c r="M376" s="8" t="b">
        <v>1</v>
      </c>
      <c r="N376" s="8" t="s">
        <v>8269</v>
      </c>
      <c r="O376" s="11">
        <f t="shared" si="20"/>
        <v>131</v>
      </c>
      <c r="P376" s="8">
        <f t="shared" si="21"/>
        <v>45.05</v>
      </c>
      <c r="Q376" s="8" t="s">
        <v>8310</v>
      </c>
      <c r="R376" s="8" t="s">
        <v>8315</v>
      </c>
      <c r="S376" s="17">
        <f t="shared" si="22"/>
        <v>40757.889247685183</v>
      </c>
      <c r="T376" s="17">
        <f t="shared" si="23"/>
        <v>40802.889247685183</v>
      </c>
    </row>
    <row r="377" spans="1:20" ht="42.75" x14ac:dyDescent="0.45">
      <c r="A377" s="5">
        <v>375</v>
      </c>
      <c r="B377" s="7" t="s">
        <v>376</v>
      </c>
      <c r="C377" s="7" t="s">
        <v>4485</v>
      </c>
      <c r="D377" s="8">
        <v>500</v>
      </c>
      <c r="E377" s="8">
        <v>600</v>
      </c>
      <c r="F377" s="8" t="s">
        <v>8219</v>
      </c>
      <c r="G377" s="8" t="s">
        <v>8224</v>
      </c>
      <c r="H377" s="8" t="s">
        <v>8246</v>
      </c>
      <c r="I377" s="8">
        <v>1393694280</v>
      </c>
      <c r="J377" s="8">
        <v>1390088311</v>
      </c>
      <c r="K377" s="8" t="b">
        <v>0</v>
      </c>
      <c r="L377" s="8">
        <v>14</v>
      </c>
      <c r="M377" s="8" t="b">
        <v>1</v>
      </c>
      <c r="N377" s="8" t="s">
        <v>8269</v>
      </c>
      <c r="O377" s="11">
        <f t="shared" si="20"/>
        <v>120</v>
      </c>
      <c r="P377" s="8">
        <f t="shared" si="21"/>
        <v>42.86</v>
      </c>
      <c r="Q377" s="8" t="s">
        <v>8310</v>
      </c>
      <c r="R377" s="8" t="s">
        <v>8315</v>
      </c>
      <c r="S377" s="17">
        <f t="shared" si="22"/>
        <v>41657.985081018516</v>
      </c>
      <c r="T377" s="17">
        <f t="shared" si="23"/>
        <v>41699.720833333333</v>
      </c>
    </row>
    <row r="378" spans="1:20" ht="42.75" x14ac:dyDescent="0.45">
      <c r="A378" s="5">
        <v>376</v>
      </c>
      <c r="B378" s="7" t="s">
        <v>377</v>
      </c>
      <c r="C378" s="7" t="s">
        <v>4486</v>
      </c>
      <c r="D378" s="8">
        <v>2450</v>
      </c>
      <c r="E378" s="8">
        <v>2596</v>
      </c>
      <c r="F378" s="8" t="s">
        <v>8219</v>
      </c>
      <c r="G378" s="8" t="s">
        <v>8225</v>
      </c>
      <c r="H378" s="8" t="s">
        <v>8247</v>
      </c>
      <c r="I378" s="8">
        <v>1472122316</v>
      </c>
      <c r="J378" s="8">
        <v>1469443916</v>
      </c>
      <c r="K378" s="8" t="b">
        <v>0</v>
      </c>
      <c r="L378" s="8">
        <v>48</v>
      </c>
      <c r="M378" s="8" t="b">
        <v>1</v>
      </c>
      <c r="N378" s="8" t="s">
        <v>8269</v>
      </c>
      <c r="O378" s="11">
        <f t="shared" si="20"/>
        <v>106</v>
      </c>
      <c r="P378" s="8">
        <f t="shared" si="21"/>
        <v>54.08</v>
      </c>
      <c r="Q378" s="8" t="s">
        <v>8310</v>
      </c>
      <c r="R378" s="8" t="s">
        <v>8315</v>
      </c>
      <c r="S378" s="17">
        <f t="shared" si="22"/>
        <v>42576.452731481477</v>
      </c>
      <c r="T378" s="17">
        <f t="shared" si="23"/>
        <v>42607.452731481477</v>
      </c>
    </row>
    <row r="379" spans="1:20" ht="42.75" x14ac:dyDescent="0.45">
      <c r="A379" s="5">
        <v>377</v>
      </c>
      <c r="B379" s="7" t="s">
        <v>378</v>
      </c>
      <c r="C379" s="7" t="s">
        <v>4487</v>
      </c>
      <c r="D379" s="8">
        <v>12000</v>
      </c>
      <c r="E379" s="8">
        <v>13728</v>
      </c>
      <c r="F379" s="8" t="s">
        <v>8219</v>
      </c>
      <c r="G379" s="8" t="s">
        <v>8224</v>
      </c>
      <c r="H379" s="8" t="s">
        <v>8246</v>
      </c>
      <c r="I379" s="8">
        <v>1447484460</v>
      </c>
      <c r="J379" s="8">
        <v>1444888868</v>
      </c>
      <c r="K379" s="8" t="b">
        <v>0</v>
      </c>
      <c r="L379" s="8">
        <v>133</v>
      </c>
      <c r="M379" s="8" t="b">
        <v>1</v>
      </c>
      <c r="N379" s="8" t="s">
        <v>8269</v>
      </c>
      <c r="O379" s="11">
        <f t="shared" si="20"/>
        <v>114</v>
      </c>
      <c r="P379" s="8">
        <f t="shared" si="21"/>
        <v>103.22</v>
      </c>
      <c r="Q379" s="8" t="s">
        <v>8310</v>
      </c>
      <c r="R379" s="8" t="s">
        <v>8315</v>
      </c>
      <c r="S379" s="17">
        <f t="shared" si="22"/>
        <v>42292.250787037032</v>
      </c>
      <c r="T379" s="17">
        <f t="shared" si="23"/>
        <v>42322.292361111111</v>
      </c>
    </row>
    <row r="380" spans="1:20" ht="57" x14ac:dyDescent="0.45">
      <c r="A380" s="5">
        <v>378</v>
      </c>
      <c r="B380" s="7" t="s">
        <v>379</v>
      </c>
      <c r="C380" s="7" t="s">
        <v>4488</v>
      </c>
      <c r="D380" s="8">
        <v>3000</v>
      </c>
      <c r="E380" s="8">
        <v>3353</v>
      </c>
      <c r="F380" s="8" t="s">
        <v>8219</v>
      </c>
      <c r="G380" s="8" t="s">
        <v>8229</v>
      </c>
      <c r="H380" s="8" t="s">
        <v>8251</v>
      </c>
      <c r="I380" s="8">
        <v>1453765920</v>
      </c>
      <c r="J380" s="8">
        <v>1451655808</v>
      </c>
      <c r="K380" s="8" t="b">
        <v>0</v>
      </c>
      <c r="L380" s="8">
        <v>83</v>
      </c>
      <c r="M380" s="8" t="b">
        <v>1</v>
      </c>
      <c r="N380" s="8" t="s">
        <v>8269</v>
      </c>
      <c r="O380" s="11">
        <f t="shared" si="20"/>
        <v>112</v>
      </c>
      <c r="P380" s="8">
        <f t="shared" si="21"/>
        <v>40.4</v>
      </c>
      <c r="Q380" s="8" t="s">
        <v>8310</v>
      </c>
      <c r="R380" s="8" t="s">
        <v>8315</v>
      </c>
      <c r="S380" s="17">
        <f t="shared" si="22"/>
        <v>42370.571851851855</v>
      </c>
      <c r="T380" s="17">
        <f t="shared" si="23"/>
        <v>42394.994444444441</v>
      </c>
    </row>
    <row r="381" spans="1:20" ht="42.75" x14ac:dyDescent="0.45">
      <c r="A381" s="5">
        <v>379</v>
      </c>
      <c r="B381" s="7" t="s">
        <v>380</v>
      </c>
      <c r="C381" s="7" t="s">
        <v>4489</v>
      </c>
      <c r="D381" s="8">
        <v>15000</v>
      </c>
      <c r="E381" s="8">
        <v>17412</v>
      </c>
      <c r="F381" s="8" t="s">
        <v>8219</v>
      </c>
      <c r="G381" s="8" t="s">
        <v>8224</v>
      </c>
      <c r="H381" s="8" t="s">
        <v>8246</v>
      </c>
      <c r="I381" s="8">
        <v>1336062672</v>
      </c>
      <c r="J381" s="8">
        <v>1332174672</v>
      </c>
      <c r="K381" s="8" t="b">
        <v>0</v>
      </c>
      <c r="L381" s="8">
        <v>149</v>
      </c>
      <c r="M381" s="8" t="b">
        <v>1</v>
      </c>
      <c r="N381" s="8" t="s">
        <v>8269</v>
      </c>
      <c r="O381" s="11">
        <f t="shared" si="20"/>
        <v>116</v>
      </c>
      <c r="P381" s="8">
        <f t="shared" si="21"/>
        <v>116.86</v>
      </c>
      <c r="Q381" s="8" t="s">
        <v>8310</v>
      </c>
      <c r="R381" s="8" t="s">
        <v>8315</v>
      </c>
      <c r="S381" s="17">
        <f t="shared" si="22"/>
        <v>40987.688333333332</v>
      </c>
      <c r="T381" s="17">
        <f t="shared" si="23"/>
        <v>41032.688333333332</v>
      </c>
    </row>
    <row r="382" spans="1:20" ht="42.75" x14ac:dyDescent="0.45">
      <c r="A382" s="5">
        <v>380</v>
      </c>
      <c r="B382" s="7" t="s">
        <v>381</v>
      </c>
      <c r="C382" s="7" t="s">
        <v>4490</v>
      </c>
      <c r="D382" s="8">
        <v>4000</v>
      </c>
      <c r="E382" s="8">
        <v>5660</v>
      </c>
      <c r="F382" s="8" t="s">
        <v>8219</v>
      </c>
      <c r="G382" s="8" t="s">
        <v>8224</v>
      </c>
      <c r="H382" s="8" t="s">
        <v>8246</v>
      </c>
      <c r="I382" s="8">
        <v>1453569392</v>
      </c>
      <c r="J382" s="8">
        <v>1451409392</v>
      </c>
      <c r="K382" s="8" t="b">
        <v>0</v>
      </c>
      <c r="L382" s="8">
        <v>49</v>
      </c>
      <c r="M382" s="8" t="b">
        <v>1</v>
      </c>
      <c r="N382" s="8" t="s">
        <v>8269</v>
      </c>
      <c r="O382" s="11">
        <f t="shared" si="20"/>
        <v>142</v>
      </c>
      <c r="P382" s="8">
        <f t="shared" si="21"/>
        <v>115.51</v>
      </c>
      <c r="Q382" s="8" t="s">
        <v>8310</v>
      </c>
      <c r="R382" s="8" t="s">
        <v>8315</v>
      </c>
      <c r="S382" s="17">
        <f t="shared" si="22"/>
        <v>42367.719814814816</v>
      </c>
      <c r="T382" s="17">
        <f t="shared" si="23"/>
        <v>42392.719814814816</v>
      </c>
    </row>
    <row r="383" spans="1:20" ht="42.75" x14ac:dyDescent="0.45">
      <c r="A383" s="5">
        <v>381</v>
      </c>
      <c r="B383" s="7" t="s">
        <v>382</v>
      </c>
      <c r="C383" s="7" t="s">
        <v>4491</v>
      </c>
      <c r="D383" s="8">
        <v>25000</v>
      </c>
      <c r="E383" s="8">
        <v>26182.5</v>
      </c>
      <c r="F383" s="8" t="s">
        <v>8219</v>
      </c>
      <c r="G383" s="8" t="s">
        <v>8224</v>
      </c>
      <c r="H383" s="8" t="s">
        <v>8246</v>
      </c>
      <c r="I383" s="8">
        <v>1343624400</v>
      </c>
      <c r="J383" s="8">
        <v>1340642717</v>
      </c>
      <c r="K383" s="8" t="b">
        <v>0</v>
      </c>
      <c r="L383" s="8">
        <v>251</v>
      </c>
      <c r="M383" s="8" t="b">
        <v>1</v>
      </c>
      <c r="N383" s="8" t="s">
        <v>8269</v>
      </c>
      <c r="O383" s="11">
        <f t="shared" si="20"/>
        <v>105</v>
      </c>
      <c r="P383" s="8">
        <f t="shared" si="21"/>
        <v>104.31</v>
      </c>
      <c r="Q383" s="8" t="s">
        <v>8310</v>
      </c>
      <c r="R383" s="8" t="s">
        <v>8315</v>
      </c>
      <c r="S383" s="17">
        <f t="shared" si="22"/>
        <v>41085.698113425926</v>
      </c>
      <c r="T383" s="17">
        <f t="shared" si="23"/>
        <v>41120.208333333336</v>
      </c>
    </row>
    <row r="384" spans="1:20" ht="57" x14ac:dyDescent="0.45">
      <c r="A384" s="5">
        <v>382</v>
      </c>
      <c r="B384" s="7" t="s">
        <v>383</v>
      </c>
      <c r="C384" s="7" t="s">
        <v>4492</v>
      </c>
      <c r="D384" s="8">
        <v>600</v>
      </c>
      <c r="E384" s="8">
        <v>1535</v>
      </c>
      <c r="F384" s="8" t="s">
        <v>8219</v>
      </c>
      <c r="G384" s="8" t="s">
        <v>8224</v>
      </c>
      <c r="H384" s="8" t="s">
        <v>8246</v>
      </c>
      <c r="I384" s="8">
        <v>1346950900</v>
      </c>
      <c r="J384" s="8">
        <v>1345741300</v>
      </c>
      <c r="K384" s="8" t="b">
        <v>0</v>
      </c>
      <c r="L384" s="8">
        <v>22</v>
      </c>
      <c r="M384" s="8" t="b">
        <v>1</v>
      </c>
      <c r="N384" s="8" t="s">
        <v>8269</v>
      </c>
      <c r="O384" s="11">
        <f t="shared" si="20"/>
        <v>256</v>
      </c>
      <c r="P384" s="8">
        <f t="shared" si="21"/>
        <v>69.77</v>
      </c>
      <c r="Q384" s="8" t="s">
        <v>8310</v>
      </c>
      <c r="R384" s="8" t="s">
        <v>8315</v>
      </c>
      <c r="S384" s="17">
        <f t="shared" si="22"/>
        <v>41144.709490740745</v>
      </c>
      <c r="T384" s="17">
        <f t="shared" si="23"/>
        <v>41158.709490740745</v>
      </c>
    </row>
    <row r="385" spans="1:20" ht="42.75" x14ac:dyDescent="0.45">
      <c r="A385" s="5">
        <v>383</v>
      </c>
      <c r="B385" s="7" t="s">
        <v>384</v>
      </c>
      <c r="C385" s="7" t="s">
        <v>4493</v>
      </c>
      <c r="D385" s="8">
        <v>999</v>
      </c>
      <c r="E385" s="8">
        <v>2065</v>
      </c>
      <c r="F385" s="8" t="s">
        <v>8219</v>
      </c>
      <c r="G385" s="8" t="s">
        <v>8224</v>
      </c>
      <c r="H385" s="8" t="s">
        <v>8246</v>
      </c>
      <c r="I385" s="8">
        <v>1400467759</v>
      </c>
      <c r="J385" s="8">
        <v>1398480559</v>
      </c>
      <c r="K385" s="8" t="b">
        <v>0</v>
      </c>
      <c r="L385" s="8">
        <v>48</v>
      </c>
      <c r="M385" s="8" t="b">
        <v>1</v>
      </c>
      <c r="N385" s="8" t="s">
        <v>8269</v>
      </c>
      <c r="O385" s="11">
        <f t="shared" si="20"/>
        <v>207</v>
      </c>
      <c r="P385" s="8">
        <f t="shared" si="21"/>
        <v>43.02</v>
      </c>
      <c r="Q385" s="8" t="s">
        <v>8310</v>
      </c>
      <c r="R385" s="8" t="s">
        <v>8315</v>
      </c>
      <c r="S385" s="17">
        <f t="shared" si="22"/>
        <v>41755.117581018516</v>
      </c>
      <c r="T385" s="17">
        <f t="shared" si="23"/>
        <v>41778.117581018516</v>
      </c>
    </row>
    <row r="386" spans="1:20" ht="42.75" x14ac:dyDescent="0.45">
      <c r="A386" s="5">
        <v>384</v>
      </c>
      <c r="B386" s="7" t="s">
        <v>385</v>
      </c>
      <c r="C386" s="7" t="s">
        <v>4494</v>
      </c>
      <c r="D386" s="8">
        <v>20000</v>
      </c>
      <c r="E386" s="8">
        <v>22421</v>
      </c>
      <c r="F386" s="8" t="s">
        <v>8219</v>
      </c>
      <c r="G386" s="8" t="s">
        <v>8224</v>
      </c>
      <c r="H386" s="8" t="s">
        <v>8246</v>
      </c>
      <c r="I386" s="8">
        <v>1420569947</v>
      </c>
      <c r="J386" s="8">
        <v>1417977947</v>
      </c>
      <c r="K386" s="8" t="b">
        <v>0</v>
      </c>
      <c r="L386" s="8">
        <v>383</v>
      </c>
      <c r="M386" s="8" t="b">
        <v>1</v>
      </c>
      <c r="N386" s="8" t="s">
        <v>8269</v>
      </c>
      <c r="O386" s="11">
        <f t="shared" si="20"/>
        <v>112</v>
      </c>
      <c r="P386" s="8">
        <f t="shared" si="21"/>
        <v>58.54</v>
      </c>
      <c r="Q386" s="8" t="s">
        <v>8310</v>
      </c>
      <c r="R386" s="8" t="s">
        <v>8315</v>
      </c>
      <c r="S386" s="17">
        <f t="shared" si="22"/>
        <v>41980.781793981485</v>
      </c>
      <c r="T386" s="17">
        <f t="shared" si="23"/>
        <v>42010.781793981485</v>
      </c>
    </row>
    <row r="387" spans="1:20" ht="42.75" x14ac:dyDescent="0.45">
      <c r="A387" s="5">
        <v>385</v>
      </c>
      <c r="B387" s="7" t="s">
        <v>386</v>
      </c>
      <c r="C387" s="7" t="s">
        <v>4495</v>
      </c>
      <c r="D387" s="8">
        <v>25000</v>
      </c>
      <c r="E387" s="8">
        <v>26495.5</v>
      </c>
      <c r="F387" s="8" t="s">
        <v>8219</v>
      </c>
      <c r="G387" s="8" t="s">
        <v>8224</v>
      </c>
      <c r="H387" s="8" t="s">
        <v>8246</v>
      </c>
      <c r="I387" s="8">
        <v>1416582101</v>
      </c>
      <c r="J387" s="8">
        <v>1413986501</v>
      </c>
      <c r="K387" s="8" t="b">
        <v>0</v>
      </c>
      <c r="L387" s="8">
        <v>237</v>
      </c>
      <c r="M387" s="8" t="b">
        <v>1</v>
      </c>
      <c r="N387" s="8" t="s">
        <v>8269</v>
      </c>
      <c r="O387" s="11">
        <f t="shared" ref="O387:O450" si="24">ROUND((E387/D387)*100,0)</f>
        <v>106</v>
      </c>
      <c r="P387" s="8">
        <f t="shared" ref="P387:P450" si="25">ROUND(E387/L387,2)</f>
        <v>111.8</v>
      </c>
      <c r="Q387" s="8" t="s">
        <v>8310</v>
      </c>
      <c r="R387" s="8" t="s">
        <v>8315</v>
      </c>
      <c r="S387" s="17">
        <f t="shared" ref="S387:S450" si="26">(((J387/60)/60)/24)+DATE(1970,1,1)</f>
        <v>41934.584502314814</v>
      </c>
      <c r="T387" s="17">
        <f t="shared" ref="T387:T450" si="27">(((I387/60)/60)/24)+DATE(1970,1,1)</f>
        <v>41964.626168981486</v>
      </c>
    </row>
    <row r="388" spans="1:20" ht="42.75" x14ac:dyDescent="0.45">
      <c r="A388" s="5">
        <v>386</v>
      </c>
      <c r="B388" s="7" t="s">
        <v>387</v>
      </c>
      <c r="C388" s="7" t="s">
        <v>4496</v>
      </c>
      <c r="D388" s="8">
        <v>600</v>
      </c>
      <c r="E388" s="8">
        <v>601</v>
      </c>
      <c r="F388" s="8" t="s">
        <v>8219</v>
      </c>
      <c r="G388" s="8" t="s">
        <v>8224</v>
      </c>
      <c r="H388" s="8" t="s">
        <v>8246</v>
      </c>
      <c r="I388" s="8">
        <v>1439246991</v>
      </c>
      <c r="J388" s="8">
        <v>1437950991</v>
      </c>
      <c r="K388" s="8" t="b">
        <v>0</v>
      </c>
      <c r="L388" s="8">
        <v>13</v>
      </c>
      <c r="M388" s="8" t="b">
        <v>1</v>
      </c>
      <c r="N388" s="8" t="s">
        <v>8269</v>
      </c>
      <c r="O388" s="11">
        <f t="shared" si="24"/>
        <v>100</v>
      </c>
      <c r="P388" s="8">
        <f t="shared" si="25"/>
        <v>46.23</v>
      </c>
      <c r="Q388" s="8" t="s">
        <v>8310</v>
      </c>
      <c r="R388" s="8" t="s">
        <v>8315</v>
      </c>
      <c r="S388" s="17">
        <f t="shared" si="26"/>
        <v>42211.951284722221</v>
      </c>
      <c r="T388" s="17">
        <f t="shared" si="27"/>
        <v>42226.951284722221</v>
      </c>
    </row>
    <row r="389" spans="1:20" ht="42.75" x14ac:dyDescent="0.45">
      <c r="A389" s="5">
        <v>387</v>
      </c>
      <c r="B389" s="7" t="s">
        <v>388</v>
      </c>
      <c r="C389" s="7" t="s">
        <v>4497</v>
      </c>
      <c r="D389" s="8">
        <v>38000</v>
      </c>
      <c r="E389" s="8">
        <v>81316</v>
      </c>
      <c r="F389" s="8" t="s">
        <v>8219</v>
      </c>
      <c r="G389" s="8" t="s">
        <v>8224</v>
      </c>
      <c r="H389" s="8" t="s">
        <v>8246</v>
      </c>
      <c r="I389" s="8">
        <v>1439618400</v>
      </c>
      <c r="J389" s="8">
        <v>1436976858</v>
      </c>
      <c r="K389" s="8" t="b">
        <v>0</v>
      </c>
      <c r="L389" s="8">
        <v>562</v>
      </c>
      <c r="M389" s="8" t="b">
        <v>1</v>
      </c>
      <c r="N389" s="8" t="s">
        <v>8269</v>
      </c>
      <c r="O389" s="11">
        <f t="shared" si="24"/>
        <v>214</v>
      </c>
      <c r="P389" s="8">
        <f t="shared" si="25"/>
        <v>144.69</v>
      </c>
      <c r="Q389" s="8" t="s">
        <v>8310</v>
      </c>
      <c r="R389" s="8" t="s">
        <v>8315</v>
      </c>
      <c r="S389" s="17">
        <f t="shared" si="26"/>
        <v>42200.67659722222</v>
      </c>
      <c r="T389" s="17">
        <f t="shared" si="27"/>
        <v>42231.25</v>
      </c>
    </row>
    <row r="390" spans="1:20" ht="42.75" x14ac:dyDescent="0.45">
      <c r="A390" s="5">
        <v>388</v>
      </c>
      <c r="B390" s="7" t="s">
        <v>389</v>
      </c>
      <c r="C390" s="7" t="s">
        <v>4498</v>
      </c>
      <c r="D390" s="8">
        <v>5000</v>
      </c>
      <c r="E390" s="8">
        <v>6308</v>
      </c>
      <c r="F390" s="8" t="s">
        <v>8219</v>
      </c>
      <c r="G390" s="8" t="s">
        <v>8224</v>
      </c>
      <c r="H390" s="8" t="s">
        <v>8246</v>
      </c>
      <c r="I390" s="8">
        <v>1469670580</v>
      </c>
      <c r="J390" s="8">
        <v>1467078580</v>
      </c>
      <c r="K390" s="8" t="b">
        <v>0</v>
      </c>
      <c r="L390" s="8">
        <v>71</v>
      </c>
      <c r="M390" s="8" t="b">
        <v>1</v>
      </c>
      <c r="N390" s="8" t="s">
        <v>8269</v>
      </c>
      <c r="O390" s="11">
        <f t="shared" si="24"/>
        <v>126</v>
      </c>
      <c r="P390" s="8">
        <f t="shared" si="25"/>
        <v>88.85</v>
      </c>
      <c r="Q390" s="8" t="s">
        <v>8310</v>
      </c>
      <c r="R390" s="8" t="s">
        <v>8315</v>
      </c>
      <c r="S390" s="17">
        <f t="shared" si="26"/>
        <v>42549.076157407413</v>
      </c>
      <c r="T390" s="17">
        <f t="shared" si="27"/>
        <v>42579.076157407413</v>
      </c>
    </row>
    <row r="391" spans="1:20" ht="42.75" x14ac:dyDescent="0.45">
      <c r="A391" s="5">
        <v>389</v>
      </c>
      <c r="B391" s="7" t="s">
        <v>390</v>
      </c>
      <c r="C391" s="7" t="s">
        <v>4499</v>
      </c>
      <c r="D391" s="8">
        <v>68000</v>
      </c>
      <c r="E391" s="8">
        <v>123444.12</v>
      </c>
      <c r="F391" s="8" t="s">
        <v>8219</v>
      </c>
      <c r="G391" s="8" t="s">
        <v>8224</v>
      </c>
      <c r="H391" s="8" t="s">
        <v>8246</v>
      </c>
      <c r="I391" s="8">
        <v>1394233140</v>
      </c>
      <c r="J391" s="8">
        <v>1391477450</v>
      </c>
      <c r="K391" s="8" t="b">
        <v>0</v>
      </c>
      <c r="L391" s="8">
        <v>1510</v>
      </c>
      <c r="M391" s="8" t="b">
        <v>1</v>
      </c>
      <c r="N391" s="8" t="s">
        <v>8269</v>
      </c>
      <c r="O391" s="11">
        <f t="shared" si="24"/>
        <v>182</v>
      </c>
      <c r="P391" s="8">
        <f t="shared" si="25"/>
        <v>81.75</v>
      </c>
      <c r="Q391" s="8" t="s">
        <v>8310</v>
      </c>
      <c r="R391" s="8" t="s">
        <v>8315</v>
      </c>
      <c r="S391" s="17">
        <f t="shared" si="26"/>
        <v>41674.063078703701</v>
      </c>
      <c r="T391" s="17">
        <f t="shared" si="27"/>
        <v>41705.957638888889</v>
      </c>
    </row>
    <row r="392" spans="1:20" ht="42.75" x14ac:dyDescent="0.45">
      <c r="A392" s="5">
        <v>390</v>
      </c>
      <c r="B392" s="7" t="s">
        <v>391</v>
      </c>
      <c r="C392" s="7" t="s">
        <v>4500</v>
      </c>
      <c r="D392" s="8">
        <v>1000</v>
      </c>
      <c r="E392" s="8">
        <v>1000</v>
      </c>
      <c r="F392" s="8" t="s">
        <v>8219</v>
      </c>
      <c r="G392" s="8" t="s">
        <v>8224</v>
      </c>
      <c r="H392" s="8" t="s">
        <v>8246</v>
      </c>
      <c r="I392" s="8">
        <v>1431046372</v>
      </c>
      <c r="J392" s="8">
        <v>1429318372</v>
      </c>
      <c r="K392" s="8" t="b">
        <v>0</v>
      </c>
      <c r="L392" s="8">
        <v>14</v>
      </c>
      <c r="M392" s="8" t="b">
        <v>1</v>
      </c>
      <c r="N392" s="8" t="s">
        <v>8269</v>
      </c>
      <c r="O392" s="11">
        <f t="shared" si="24"/>
        <v>100</v>
      </c>
      <c r="P392" s="8">
        <f t="shared" si="25"/>
        <v>71.430000000000007</v>
      </c>
      <c r="Q392" s="8" t="s">
        <v>8310</v>
      </c>
      <c r="R392" s="8" t="s">
        <v>8315</v>
      </c>
      <c r="S392" s="17">
        <f t="shared" si="26"/>
        <v>42112.036712962959</v>
      </c>
      <c r="T392" s="17">
        <f t="shared" si="27"/>
        <v>42132.036712962959</v>
      </c>
    </row>
    <row r="393" spans="1:20" ht="42.75" x14ac:dyDescent="0.45">
      <c r="A393" s="5">
        <v>391</v>
      </c>
      <c r="B393" s="7" t="s">
        <v>392</v>
      </c>
      <c r="C393" s="7" t="s">
        <v>4501</v>
      </c>
      <c r="D393" s="8">
        <v>20000</v>
      </c>
      <c r="E393" s="8">
        <v>20122</v>
      </c>
      <c r="F393" s="8" t="s">
        <v>8219</v>
      </c>
      <c r="G393" s="8" t="s">
        <v>8224</v>
      </c>
      <c r="H393" s="8" t="s">
        <v>8246</v>
      </c>
      <c r="I393" s="8">
        <v>1324169940</v>
      </c>
      <c r="J393" s="8">
        <v>1321578051</v>
      </c>
      <c r="K393" s="8" t="b">
        <v>0</v>
      </c>
      <c r="L393" s="8">
        <v>193</v>
      </c>
      <c r="M393" s="8" t="b">
        <v>1</v>
      </c>
      <c r="N393" s="8" t="s">
        <v>8269</v>
      </c>
      <c r="O393" s="11">
        <f t="shared" si="24"/>
        <v>101</v>
      </c>
      <c r="P393" s="8">
        <f t="shared" si="25"/>
        <v>104.26</v>
      </c>
      <c r="Q393" s="8" t="s">
        <v>8310</v>
      </c>
      <c r="R393" s="8" t="s">
        <v>8315</v>
      </c>
      <c r="S393" s="17">
        <f t="shared" si="26"/>
        <v>40865.042256944449</v>
      </c>
      <c r="T393" s="17">
        <f t="shared" si="27"/>
        <v>40895.040972222225</v>
      </c>
    </row>
    <row r="394" spans="1:20" ht="42.75" x14ac:dyDescent="0.45">
      <c r="A394" s="5">
        <v>392</v>
      </c>
      <c r="B394" s="7" t="s">
        <v>393</v>
      </c>
      <c r="C394" s="7" t="s">
        <v>4502</v>
      </c>
      <c r="D394" s="8">
        <v>18500</v>
      </c>
      <c r="E394" s="8">
        <v>18667</v>
      </c>
      <c r="F394" s="8" t="s">
        <v>8219</v>
      </c>
      <c r="G394" s="8" t="s">
        <v>8224</v>
      </c>
      <c r="H394" s="8" t="s">
        <v>8246</v>
      </c>
      <c r="I394" s="8">
        <v>1315450800</v>
      </c>
      <c r="J394" s="8">
        <v>1312823571</v>
      </c>
      <c r="K394" s="8" t="b">
        <v>0</v>
      </c>
      <c r="L394" s="8">
        <v>206</v>
      </c>
      <c r="M394" s="8" t="b">
        <v>1</v>
      </c>
      <c r="N394" s="8" t="s">
        <v>8269</v>
      </c>
      <c r="O394" s="11">
        <f t="shared" si="24"/>
        <v>101</v>
      </c>
      <c r="P394" s="8">
        <f t="shared" si="25"/>
        <v>90.62</v>
      </c>
      <c r="Q394" s="8" t="s">
        <v>8310</v>
      </c>
      <c r="R394" s="8" t="s">
        <v>8315</v>
      </c>
      <c r="S394" s="17">
        <f t="shared" si="26"/>
        <v>40763.717256944445</v>
      </c>
      <c r="T394" s="17">
        <f t="shared" si="27"/>
        <v>40794.125</v>
      </c>
    </row>
    <row r="395" spans="1:20" ht="28.5" x14ac:dyDescent="0.45">
      <c r="A395" s="5">
        <v>393</v>
      </c>
      <c r="B395" s="7" t="s">
        <v>394</v>
      </c>
      <c r="C395" s="7" t="s">
        <v>4503</v>
      </c>
      <c r="D395" s="8">
        <v>50000</v>
      </c>
      <c r="E395" s="8">
        <v>55223</v>
      </c>
      <c r="F395" s="8" t="s">
        <v>8219</v>
      </c>
      <c r="G395" s="8" t="s">
        <v>8224</v>
      </c>
      <c r="H395" s="8" t="s">
        <v>8246</v>
      </c>
      <c r="I395" s="8">
        <v>1381424452</v>
      </c>
      <c r="J395" s="8">
        <v>1378746052</v>
      </c>
      <c r="K395" s="8" t="b">
        <v>0</v>
      </c>
      <c r="L395" s="8">
        <v>351</v>
      </c>
      <c r="M395" s="8" t="b">
        <v>1</v>
      </c>
      <c r="N395" s="8" t="s">
        <v>8269</v>
      </c>
      <c r="O395" s="11">
        <f t="shared" si="24"/>
        <v>110</v>
      </c>
      <c r="P395" s="8">
        <f t="shared" si="25"/>
        <v>157.33000000000001</v>
      </c>
      <c r="Q395" s="8" t="s">
        <v>8310</v>
      </c>
      <c r="R395" s="8" t="s">
        <v>8315</v>
      </c>
      <c r="S395" s="17">
        <f t="shared" si="26"/>
        <v>41526.708935185183</v>
      </c>
      <c r="T395" s="17">
        <f t="shared" si="27"/>
        <v>41557.708935185183</v>
      </c>
    </row>
    <row r="396" spans="1:20" ht="42.75" x14ac:dyDescent="0.45">
      <c r="A396" s="5">
        <v>394</v>
      </c>
      <c r="B396" s="7" t="s">
        <v>395</v>
      </c>
      <c r="C396" s="7" t="s">
        <v>4504</v>
      </c>
      <c r="D396" s="8">
        <v>4700</v>
      </c>
      <c r="E396" s="8">
        <v>5259</v>
      </c>
      <c r="F396" s="8" t="s">
        <v>8219</v>
      </c>
      <c r="G396" s="8" t="s">
        <v>8227</v>
      </c>
      <c r="H396" s="8" t="s">
        <v>8249</v>
      </c>
      <c r="I396" s="8">
        <v>1460918282</v>
      </c>
      <c r="J396" s="8">
        <v>1455737882</v>
      </c>
      <c r="K396" s="8" t="b">
        <v>0</v>
      </c>
      <c r="L396" s="8">
        <v>50</v>
      </c>
      <c r="M396" s="8" t="b">
        <v>1</v>
      </c>
      <c r="N396" s="8" t="s">
        <v>8269</v>
      </c>
      <c r="O396" s="11">
        <f t="shared" si="24"/>
        <v>112</v>
      </c>
      <c r="P396" s="8">
        <f t="shared" si="25"/>
        <v>105.18</v>
      </c>
      <c r="Q396" s="8" t="s">
        <v>8310</v>
      </c>
      <c r="R396" s="8" t="s">
        <v>8315</v>
      </c>
      <c r="S396" s="17">
        <f t="shared" si="26"/>
        <v>42417.818078703705</v>
      </c>
      <c r="T396" s="17">
        <f t="shared" si="27"/>
        <v>42477.776412037041</v>
      </c>
    </row>
    <row r="397" spans="1:20" ht="42.75" x14ac:dyDescent="0.45">
      <c r="A397" s="5">
        <v>395</v>
      </c>
      <c r="B397" s="7" t="s">
        <v>396</v>
      </c>
      <c r="C397" s="7" t="s">
        <v>4505</v>
      </c>
      <c r="D397" s="8">
        <v>10000</v>
      </c>
      <c r="E397" s="8">
        <v>10804.45</v>
      </c>
      <c r="F397" s="8" t="s">
        <v>8219</v>
      </c>
      <c r="G397" s="8" t="s">
        <v>8224</v>
      </c>
      <c r="H397" s="8" t="s">
        <v>8246</v>
      </c>
      <c r="I397" s="8">
        <v>1335562320</v>
      </c>
      <c r="J397" s="8">
        <v>1332452960</v>
      </c>
      <c r="K397" s="8" t="b">
        <v>0</v>
      </c>
      <c r="L397" s="8">
        <v>184</v>
      </c>
      <c r="M397" s="8" t="b">
        <v>1</v>
      </c>
      <c r="N397" s="8" t="s">
        <v>8269</v>
      </c>
      <c r="O397" s="11">
        <f t="shared" si="24"/>
        <v>108</v>
      </c>
      <c r="P397" s="8">
        <f t="shared" si="25"/>
        <v>58.72</v>
      </c>
      <c r="Q397" s="8" t="s">
        <v>8310</v>
      </c>
      <c r="R397" s="8" t="s">
        <v>8315</v>
      </c>
      <c r="S397" s="17">
        <f t="shared" si="26"/>
        <v>40990.909259259257</v>
      </c>
      <c r="T397" s="17">
        <f t="shared" si="27"/>
        <v>41026.897222222222</v>
      </c>
    </row>
    <row r="398" spans="1:20" ht="42.75" x14ac:dyDescent="0.45">
      <c r="A398" s="5">
        <v>396</v>
      </c>
      <c r="B398" s="7" t="s">
        <v>397</v>
      </c>
      <c r="C398" s="7" t="s">
        <v>4506</v>
      </c>
      <c r="D398" s="8">
        <v>15000</v>
      </c>
      <c r="E398" s="8">
        <v>16000</v>
      </c>
      <c r="F398" s="8" t="s">
        <v>8219</v>
      </c>
      <c r="G398" s="8" t="s">
        <v>8224</v>
      </c>
      <c r="H398" s="8" t="s">
        <v>8246</v>
      </c>
      <c r="I398" s="8">
        <v>1341668006</v>
      </c>
      <c r="J398" s="8">
        <v>1340372006</v>
      </c>
      <c r="K398" s="8" t="b">
        <v>0</v>
      </c>
      <c r="L398" s="8">
        <v>196</v>
      </c>
      <c r="M398" s="8" t="b">
        <v>1</v>
      </c>
      <c r="N398" s="8" t="s">
        <v>8269</v>
      </c>
      <c r="O398" s="11">
        <f t="shared" si="24"/>
        <v>107</v>
      </c>
      <c r="P398" s="8">
        <f t="shared" si="25"/>
        <v>81.63</v>
      </c>
      <c r="Q398" s="8" t="s">
        <v>8310</v>
      </c>
      <c r="R398" s="8" t="s">
        <v>8315</v>
      </c>
      <c r="S398" s="17">
        <f t="shared" si="26"/>
        <v>41082.564884259256</v>
      </c>
      <c r="T398" s="17">
        <f t="shared" si="27"/>
        <v>41097.564884259256</v>
      </c>
    </row>
    <row r="399" spans="1:20" ht="57" x14ac:dyDescent="0.45">
      <c r="A399" s="5">
        <v>397</v>
      </c>
      <c r="B399" s="7" t="s">
        <v>398</v>
      </c>
      <c r="C399" s="7" t="s">
        <v>4507</v>
      </c>
      <c r="D399" s="8">
        <v>12444</v>
      </c>
      <c r="E399" s="8">
        <v>12929.35</v>
      </c>
      <c r="F399" s="8" t="s">
        <v>8219</v>
      </c>
      <c r="G399" s="8" t="s">
        <v>8224</v>
      </c>
      <c r="H399" s="8" t="s">
        <v>8246</v>
      </c>
      <c r="I399" s="8">
        <v>1283312640</v>
      </c>
      <c r="J399" s="8">
        <v>1279651084</v>
      </c>
      <c r="K399" s="8" t="b">
        <v>0</v>
      </c>
      <c r="L399" s="8">
        <v>229</v>
      </c>
      <c r="M399" s="8" t="b">
        <v>1</v>
      </c>
      <c r="N399" s="8" t="s">
        <v>8269</v>
      </c>
      <c r="O399" s="11">
        <f t="shared" si="24"/>
        <v>104</v>
      </c>
      <c r="P399" s="8">
        <f t="shared" si="25"/>
        <v>56.46</v>
      </c>
      <c r="Q399" s="8" t="s">
        <v>8310</v>
      </c>
      <c r="R399" s="8" t="s">
        <v>8315</v>
      </c>
      <c r="S399" s="17">
        <f t="shared" si="26"/>
        <v>40379.776435185187</v>
      </c>
      <c r="T399" s="17">
        <f t="shared" si="27"/>
        <v>40422.155555555553</v>
      </c>
    </row>
    <row r="400" spans="1:20" ht="42.75" x14ac:dyDescent="0.45">
      <c r="A400" s="5">
        <v>398</v>
      </c>
      <c r="B400" s="7" t="s">
        <v>399</v>
      </c>
      <c r="C400" s="7" t="s">
        <v>4508</v>
      </c>
      <c r="D400" s="8">
        <v>7500</v>
      </c>
      <c r="E400" s="8">
        <v>9387</v>
      </c>
      <c r="F400" s="8" t="s">
        <v>8219</v>
      </c>
      <c r="G400" s="8" t="s">
        <v>8224</v>
      </c>
      <c r="H400" s="8" t="s">
        <v>8246</v>
      </c>
      <c r="I400" s="8">
        <v>1430334126</v>
      </c>
      <c r="J400" s="8">
        <v>1426446126</v>
      </c>
      <c r="K400" s="8" t="b">
        <v>0</v>
      </c>
      <c r="L400" s="8">
        <v>67</v>
      </c>
      <c r="M400" s="8" t="b">
        <v>1</v>
      </c>
      <c r="N400" s="8" t="s">
        <v>8269</v>
      </c>
      <c r="O400" s="11">
        <f t="shared" si="24"/>
        <v>125</v>
      </c>
      <c r="P400" s="8">
        <f t="shared" si="25"/>
        <v>140.1</v>
      </c>
      <c r="Q400" s="8" t="s">
        <v>8310</v>
      </c>
      <c r="R400" s="8" t="s">
        <v>8315</v>
      </c>
      <c r="S400" s="17">
        <f t="shared" si="26"/>
        <v>42078.793124999997</v>
      </c>
      <c r="T400" s="17">
        <f t="shared" si="27"/>
        <v>42123.793124999997</v>
      </c>
    </row>
    <row r="401" spans="1:20" ht="42.75" x14ac:dyDescent="0.45">
      <c r="A401" s="5">
        <v>399</v>
      </c>
      <c r="B401" s="7" t="s">
        <v>400</v>
      </c>
      <c r="C401" s="7" t="s">
        <v>4509</v>
      </c>
      <c r="D401" s="8">
        <v>20000</v>
      </c>
      <c r="E401" s="8">
        <v>21361</v>
      </c>
      <c r="F401" s="8" t="s">
        <v>8219</v>
      </c>
      <c r="G401" s="8" t="s">
        <v>8225</v>
      </c>
      <c r="H401" s="8" t="s">
        <v>8247</v>
      </c>
      <c r="I401" s="8">
        <v>1481716800</v>
      </c>
      <c r="J401" s="8">
        <v>1479070867</v>
      </c>
      <c r="K401" s="8" t="b">
        <v>0</v>
      </c>
      <c r="L401" s="8">
        <v>95</v>
      </c>
      <c r="M401" s="8" t="b">
        <v>1</v>
      </c>
      <c r="N401" s="8" t="s">
        <v>8269</v>
      </c>
      <c r="O401" s="11">
        <f t="shared" si="24"/>
        <v>107</v>
      </c>
      <c r="P401" s="8">
        <f t="shared" si="25"/>
        <v>224.85</v>
      </c>
      <c r="Q401" s="8" t="s">
        <v>8310</v>
      </c>
      <c r="R401" s="8" t="s">
        <v>8315</v>
      </c>
      <c r="S401" s="17">
        <f t="shared" si="26"/>
        <v>42687.875775462962</v>
      </c>
      <c r="T401" s="17">
        <f t="shared" si="27"/>
        <v>42718.5</v>
      </c>
    </row>
    <row r="402" spans="1:20" ht="42.75" x14ac:dyDescent="0.45">
      <c r="A402" s="5">
        <v>400</v>
      </c>
      <c r="B402" s="7" t="s">
        <v>401</v>
      </c>
      <c r="C402" s="7" t="s">
        <v>4510</v>
      </c>
      <c r="D402" s="8">
        <v>10000</v>
      </c>
      <c r="E402" s="8">
        <v>11230.25</v>
      </c>
      <c r="F402" s="8" t="s">
        <v>8219</v>
      </c>
      <c r="G402" s="8" t="s">
        <v>8224</v>
      </c>
      <c r="H402" s="8" t="s">
        <v>8246</v>
      </c>
      <c r="I402" s="8">
        <v>1400297400</v>
      </c>
      <c r="J402" s="8">
        <v>1397661347</v>
      </c>
      <c r="K402" s="8" t="b">
        <v>0</v>
      </c>
      <c r="L402" s="8">
        <v>62</v>
      </c>
      <c r="M402" s="8" t="b">
        <v>1</v>
      </c>
      <c r="N402" s="8" t="s">
        <v>8269</v>
      </c>
      <c r="O402" s="11">
        <f t="shared" si="24"/>
        <v>112</v>
      </c>
      <c r="P402" s="8">
        <f t="shared" si="25"/>
        <v>181.13</v>
      </c>
      <c r="Q402" s="8" t="s">
        <v>8310</v>
      </c>
      <c r="R402" s="8" t="s">
        <v>8315</v>
      </c>
      <c r="S402" s="17">
        <f t="shared" si="26"/>
        <v>41745.635960648149</v>
      </c>
      <c r="T402" s="17">
        <f t="shared" si="27"/>
        <v>41776.145833333336</v>
      </c>
    </row>
    <row r="403" spans="1:20" ht="42.75" x14ac:dyDescent="0.45">
      <c r="A403" s="5">
        <v>401</v>
      </c>
      <c r="B403" s="7" t="s">
        <v>402</v>
      </c>
      <c r="C403" s="7" t="s">
        <v>4511</v>
      </c>
      <c r="D403" s="8">
        <v>50000</v>
      </c>
      <c r="E403" s="8">
        <v>51906</v>
      </c>
      <c r="F403" s="8" t="s">
        <v>8219</v>
      </c>
      <c r="G403" s="8" t="s">
        <v>8224</v>
      </c>
      <c r="H403" s="8" t="s">
        <v>8246</v>
      </c>
      <c r="I403" s="8">
        <v>1312747970</v>
      </c>
      <c r="J403" s="8">
        <v>1310155970</v>
      </c>
      <c r="K403" s="8" t="b">
        <v>0</v>
      </c>
      <c r="L403" s="8">
        <v>73</v>
      </c>
      <c r="M403" s="8" t="b">
        <v>1</v>
      </c>
      <c r="N403" s="8" t="s">
        <v>8269</v>
      </c>
      <c r="O403" s="11">
        <f t="shared" si="24"/>
        <v>104</v>
      </c>
      <c r="P403" s="8">
        <f t="shared" si="25"/>
        <v>711.04</v>
      </c>
      <c r="Q403" s="8" t="s">
        <v>8310</v>
      </c>
      <c r="R403" s="8" t="s">
        <v>8315</v>
      </c>
      <c r="S403" s="17">
        <f t="shared" si="26"/>
        <v>40732.842245370368</v>
      </c>
      <c r="T403" s="17">
        <f t="shared" si="27"/>
        <v>40762.842245370368</v>
      </c>
    </row>
    <row r="404" spans="1:20" ht="42.75" x14ac:dyDescent="0.45">
      <c r="A404" s="5">
        <v>402</v>
      </c>
      <c r="B404" s="7" t="s">
        <v>403</v>
      </c>
      <c r="C404" s="7" t="s">
        <v>4512</v>
      </c>
      <c r="D404" s="8">
        <v>2000</v>
      </c>
      <c r="E404" s="8">
        <v>2833</v>
      </c>
      <c r="F404" s="8" t="s">
        <v>8219</v>
      </c>
      <c r="G404" s="8" t="s">
        <v>8224</v>
      </c>
      <c r="H404" s="8" t="s">
        <v>8246</v>
      </c>
      <c r="I404" s="8">
        <v>1446731817</v>
      </c>
      <c r="J404" s="8">
        <v>1444913817</v>
      </c>
      <c r="K404" s="8" t="b">
        <v>0</v>
      </c>
      <c r="L404" s="8">
        <v>43</v>
      </c>
      <c r="M404" s="8" t="b">
        <v>1</v>
      </c>
      <c r="N404" s="8" t="s">
        <v>8269</v>
      </c>
      <c r="O404" s="11">
        <f t="shared" si="24"/>
        <v>142</v>
      </c>
      <c r="P404" s="8">
        <f t="shared" si="25"/>
        <v>65.88</v>
      </c>
      <c r="Q404" s="8" t="s">
        <v>8310</v>
      </c>
      <c r="R404" s="8" t="s">
        <v>8315</v>
      </c>
      <c r="S404" s="17">
        <f t="shared" si="26"/>
        <v>42292.539548611108</v>
      </c>
      <c r="T404" s="17">
        <f t="shared" si="27"/>
        <v>42313.58121527778</v>
      </c>
    </row>
    <row r="405" spans="1:20" ht="42.75" x14ac:dyDescent="0.45">
      <c r="A405" s="5">
        <v>403</v>
      </c>
      <c r="B405" s="7" t="s">
        <v>404</v>
      </c>
      <c r="C405" s="7" t="s">
        <v>4513</v>
      </c>
      <c r="D405" s="8">
        <v>5000</v>
      </c>
      <c r="E405" s="8">
        <v>5263</v>
      </c>
      <c r="F405" s="8" t="s">
        <v>8219</v>
      </c>
      <c r="G405" s="8" t="s">
        <v>8224</v>
      </c>
      <c r="H405" s="8" t="s">
        <v>8246</v>
      </c>
      <c r="I405" s="8">
        <v>1312960080</v>
      </c>
      <c r="J405" s="8">
        <v>1308900441</v>
      </c>
      <c r="K405" s="8" t="b">
        <v>0</v>
      </c>
      <c r="L405" s="8">
        <v>70</v>
      </c>
      <c r="M405" s="8" t="b">
        <v>1</v>
      </c>
      <c r="N405" s="8" t="s">
        <v>8269</v>
      </c>
      <c r="O405" s="11">
        <f t="shared" si="24"/>
        <v>105</v>
      </c>
      <c r="P405" s="8">
        <f t="shared" si="25"/>
        <v>75.19</v>
      </c>
      <c r="Q405" s="8" t="s">
        <v>8310</v>
      </c>
      <c r="R405" s="8" t="s">
        <v>8315</v>
      </c>
      <c r="S405" s="17">
        <f t="shared" si="26"/>
        <v>40718.310659722221</v>
      </c>
      <c r="T405" s="17">
        <f t="shared" si="27"/>
        <v>40765.297222222223</v>
      </c>
    </row>
    <row r="406" spans="1:20" ht="42.75" x14ac:dyDescent="0.45">
      <c r="A406" s="5">
        <v>404</v>
      </c>
      <c r="B406" s="7" t="s">
        <v>405</v>
      </c>
      <c r="C406" s="7" t="s">
        <v>4514</v>
      </c>
      <c r="D406" s="8">
        <v>35000</v>
      </c>
      <c r="E406" s="8">
        <v>36082</v>
      </c>
      <c r="F406" s="8" t="s">
        <v>8219</v>
      </c>
      <c r="G406" s="8" t="s">
        <v>8224</v>
      </c>
      <c r="H406" s="8" t="s">
        <v>8246</v>
      </c>
      <c r="I406" s="8">
        <v>1391641440</v>
      </c>
      <c r="J406" s="8">
        <v>1389107062</v>
      </c>
      <c r="K406" s="8" t="b">
        <v>0</v>
      </c>
      <c r="L406" s="8">
        <v>271</v>
      </c>
      <c r="M406" s="8" t="b">
        <v>1</v>
      </c>
      <c r="N406" s="8" t="s">
        <v>8269</v>
      </c>
      <c r="O406" s="11">
        <f t="shared" si="24"/>
        <v>103</v>
      </c>
      <c r="P406" s="8">
        <f t="shared" si="25"/>
        <v>133.13999999999999</v>
      </c>
      <c r="Q406" s="8" t="s">
        <v>8310</v>
      </c>
      <c r="R406" s="8" t="s">
        <v>8315</v>
      </c>
      <c r="S406" s="17">
        <f t="shared" si="26"/>
        <v>41646.628032407411</v>
      </c>
      <c r="T406" s="17">
        <f t="shared" si="27"/>
        <v>41675.961111111108</v>
      </c>
    </row>
    <row r="407" spans="1:20" ht="28.5" x14ac:dyDescent="0.45">
      <c r="A407" s="5">
        <v>405</v>
      </c>
      <c r="B407" s="7" t="s">
        <v>406</v>
      </c>
      <c r="C407" s="7" t="s">
        <v>4515</v>
      </c>
      <c r="D407" s="8">
        <v>2820</v>
      </c>
      <c r="E407" s="8">
        <v>3036</v>
      </c>
      <c r="F407" s="8" t="s">
        <v>8219</v>
      </c>
      <c r="G407" s="8" t="s">
        <v>8224</v>
      </c>
      <c r="H407" s="8" t="s">
        <v>8246</v>
      </c>
      <c r="I407" s="8">
        <v>1394071339</v>
      </c>
      <c r="J407" s="8">
        <v>1391479339</v>
      </c>
      <c r="K407" s="8" t="b">
        <v>0</v>
      </c>
      <c r="L407" s="8">
        <v>55</v>
      </c>
      <c r="M407" s="8" t="b">
        <v>1</v>
      </c>
      <c r="N407" s="8" t="s">
        <v>8269</v>
      </c>
      <c r="O407" s="11">
        <f t="shared" si="24"/>
        <v>108</v>
      </c>
      <c r="P407" s="8">
        <f t="shared" si="25"/>
        <v>55.2</v>
      </c>
      <c r="Q407" s="8" t="s">
        <v>8310</v>
      </c>
      <c r="R407" s="8" t="s">
        <v>8315</v>
      </c>
      <c r="S407" s="17">
        <f t="shared" si="26"/>
        <v>41674.08494212963</v>
      </c>
      <c r="T407" s="17">
        <f t="shared" si="27"/>
        <v>41704.08494212963</v>
      </c>
    </row>
    <row r="408" spans="1:20" ht="42.75" x14ac:dyDescent="0.45">
      <c r="A408" s="5">
        <v>406</v>
      </c>
      <c r="B408" s="7" t="s">
        <v>407</v>
      </c>
      <c r="C408" s="7" t="s">
        <v>4516</v>
      </c>
      <c r="D408" s="8">
        <v>2800</v>
      </c>
      <c r="E408" s="8">
        <v>3015.73</v>
      </c>
      <c r="F408" s="8" t="s">
        <v>8219</v>
      </c>
      <c r="G408" s="8" t="s">
        <v>8224</v>
      </c>
      <c r="H408" s="8" t="s">
        <v>8246</v>
      </c>
      <c r="I408" s="8">
        <v>1304920740</v>
      </c>
      <c r="J408" s="8">
        <v>1301975637</v>
      </c>
      <c r="K408" s="8" t="b">
        <v>0</v>
      </c>
      <c r="L408" s="8">
        <v>35</v>
      </c>
      <c r="M408" s="8" t="b">
        <v>1</v>
      </c>
      <c r="N408" s="8" t="s">
        <v>8269</v>
      </c>
      <c r="O408" s="11">
        <f t="shared" si="24"/>
        <v>108</v>
      </c>
      <c r="P408" s="8">
        <f t="shared" si="25"/>
        <v>86.16</v>
      </c>
      <c r="Q408" s="8" t="s">
        <v>8310</v>
      </c>
      <c r="R408" s="8" t="s">
        <v>8315</v>
      </c>
      <c r="S408" s="17">
        <f t="shared" si="26"/>
        <v>40638.162465277775</v>
      </c>
      <c r="T408" s="17">
        <f t="shared" si="27"/>
        <v>40672.249305555553</v>
      </c>
    </row>
    <row r="409" spans="1:20" ht="42.75" x14ac:dyDescent="0.45">
      <c r="A409" s="5">
        <v>407</v>
      </c>
      <c r="B409" s="7" t="s">
        <v>408</v>
      </c>
      <c r="C409" s="7" t="s">
        <v>4517</v>
      </c>
      <c r="D409" s="8">
        <v>2000</v>
      </c>
      <c r="E409" s="8">
        <v>2031</v>
      </c>
      <c r="F409" s="8" t="s">
        <v>8219</v>
      </c>
      <c r="G409" s="8" t="s">
        <v>8224</v>
      </c>
      <c r="H409" s="8" t="s">
        <v>8246</v>
      </c>
      <c r="I409" s="8">
        <v>1321739650</v>
      </c>
      <c r="J409" s="8">
        <v>1316552050</v>
      </c>
      <c r="K409" s="8" t="b">
        <v>0</v>
      </c>
      <c r="L409" s="8">
        <v>22</v>
      </c>
      <c r="M409" s="8" t="b">
        <v>1</v>
      </c>
      <c r="N409" s="8" t="s">
        <v>8269</v>
      </c>
      <c r="O409" s="11">
        <f t="shared" si="24"/>
        <v>102</v>
      </c>
      <c r="P409" s="8">
        <f t="shared" si="25"/>
        <v>92.32</v>
      </c>
      <c r="Q409" s="8" t="s">
        <v>8310</v>
      </c>
      <c r="R409" s="8" t="s">
        <v>8315</v>
      </c>
      <c r="S409" s="17">
        <f t="shared" si="26"/>
        <v>40806.870949074073</v>
      </c>
      <c r="T409" s="17">
        <f t="shared" si="27"/>
        <v>40866.912615740745</v>
      </c>
    </row>
    <row r="410" spans="1:20" ht="42.75" x14ac:dyDescent="0.45">
      <c r="A410" s="5">
        <v>408</v>
      </c>
      <c r="B410" s="7" t="s">
        <v>409</v>
      </c>
      <c r="C410" s="7" t="s">
        <v>4518</v>
      </c>
      <c r="D410" s="8">
        <v>6000</v>
      </c>
      <c r="E410" s="8">
        <v>6086.26</v>
      </c>
      <c r="F410" s="8" t="s">
        <v>8219</v>
      </c>
      <c r="G410" s="8" t="s">
        <v>8224</v>
      </c>
      <c r="H410" s="8" t="s">
        <v>8246</v>
      </c>
      <c r="I410" s="8">
        <v>1383676790</v>
      </c>
      <c r="J410" s="8">
        <v>1380217190</v>
      </c>
      <c r="K410" s="8" t="b">
        <v>0</v>
      </c>
      <c r="L410" s="8">
        <v>38</v>
      </c>
      <c r="M410" s="8" t="b">
        <v>1</v>
      </c>
      <c r="N410" s="8" t="s">
        <v>8269</v>
      </c>
      <c r="O410" s="11">
        <f t="shared" si="24"/>
        <v>101</v>
      </c>
      <c r="P410" s="8">
        <f t="shared" si="25"/>
        <v>160.16</v>
      </c>
      <c r="Q410" s="8" t="s">
        <v>8310</v>
      </c>
      <c r="R410" s="8" t="s">
        <v>8315</v>
      </c>
      <c r="S410" s="17">
        <f t="shared" si="26"/>
        <v>41543.735995370371</v>
      </c>
      <c r="T410" s="17">
        <f t="shared" si="27"/>
        <v>41583.777662037035</v>
      </c>
    </row>
    <row r="411" spans="1:20" ht="42.75" x14ac:dyDescent="0.45">
      <c r="A411" s="5">
        <v>409</v>
      </c>
      <c r="B411" s="7" t="s">
        <v>410</v>
      </c>
      <c r="C411" s="7" t="s">
        <v>4519</v>
      </c>
      <c r="D411" s="8">
        <v>500</v>
      </c>
      <c r="E411" s="8">
        <v>684</v>
      </c>
      <c r="F411" s="8" t="s">
        <v>8219</v>
      </c>
      <c r="G411" s="8" t="s">
        <v>8225</v>
      </c>
      <c r="H411" s="8" t="s">
        <v>8247</v>
      </c>
      <c r="I411" s="8">
        <v>1469220144</v>
      </c>
      <c r="J411" s="8">
        <v>1466628144</v>
      </c>
      <c r="K411" s="8" t="b">
        <v>0</v>
      </c>
      <c r="L411" s="8">
        <v>15</v>
      </c>
      <c r="M411" s="8" t="b">
        <v>1</v>
      </c>
      <c r="N411" s="8" t="s">
        <v>8269</v>
      </c>
      <c r="O411" s="11">
        <f t="shared" si="24"/>
        <v>137</v>
      </c>
      <c r="P411" s="8">
        <f t="shared" si="25"/>
        <v>45.6</v>
      </c>
      <c r="Q411" s="8" t="s">
        <v>8310</v>
      </c>
      <c r="R411" s="8" t="s">
        <v>8315</v>
      </c>
      <c r="S411" s="17">
        <f t="shared" si="26"/>
        <v>42543.862777777773</v>
      </c>
      <c r="T411" s="17">
        <f t="shared" si="27"/>
        <v>42573.862777777773</v>
      </c>
    </row>
    <row r="412" spans="1:20" ht="42.75" x14ac:dyDescent="0.45">
      <c r="A412" s="5">
        <v>410</v>
      </c>
      <c r="B412" s="7" t="s">
        <v>411</v>
      </c>
      <c r="C412" s="7" t="s">
        <v>4520</v>
      </c>
      <c r="D412" s="8">
        <v>1000</v>
      </c>
      <c r="E412" s="8">
        <v>1283</v>
      </c>
      <c r="F412" s="8" t="s">
        <v>8219</v>
      </c>
      <c r="G412" s="8" t="s">
        <v>8229</v>
      </c>
      <c r="H412" s="8" t="s">
        <v>8251</v>
      </c>
      <c r="I412" s="8">
        <v>1434670397</v>
      </c>
      <c r="J412" s="8">
        <v>1429486397</v>
      </c>
      <c r="K412" s="8" t="b">
        <v>0</v>
      </c>
      <c r="L412" s="8">
        <v>7</v>
      </c>
      <c r="M412" s="8" t="b">
        <v>1</v>
      </c>
      <c r="N412" s="8" t="s">
        <v>8269</v>
      </c>
      <c r="O412" s="11">
        <f t="shared" si="24"/>
        <v>128</v>
      </c>
      <c r="P412" s="8">
        <f t="shared" si="25"/>
        <v>183.29</v>
      </c>
      <c r="Q412" s="8" t="s">
        <v>8310</v>
      </c>
      <c r="R412" s="8" t="s">
        <v>8315</v>
      </c>
      <c r="S412" s="17">
        <f t="shared" si="26"/>
        <v>42113.981446759266</v>
      </c>
      <c r="T412" s="17">
        <f t="shared" si="27"/>
        <v>42173.981446759266</v>
      </c>
    </row>
    <row r="413" spans="1:20" ht="42.75" x14ac:dyDescent="0.45">
      <c r="A413" s="5">
        <v>411</v>
      </c>
      <c r="B413" s="7" t="s">
        <v>412</v>
      </c>
      <c r="C413" s="7" t="s">
        <v>4521</v>
      </c>
      <c r="D413" s="8">
        <v>30000</v>
      </c>
      <c r="E413" s="8">
        <v>30315</v>
      </c>
      <c r="F413" s="8" t="s">
        <v>8219</v>
      </c>
      <c r="G413" s="8" t="s">
        <v>8224</v>
      </c>
      <c r="H413" s="8" t="s">
        <v>8246</v>
      </c>
      <c r="I413" s="8">
        <v>1387688400</v>
      </c>
      <c r="J413" s="8">
        <v>1384920804</v>
      </c>
      <c r="K413" s="8" t="b">
        <v>0</v>
      </c>
      <c r="L413" s="8">
        <v>241</v>
      </c>
      <c r="M413" s="8" t="b">
        <v>1</v>
      </c>
      <c r="N413" s="8" t="s">
        <v>8269</v>
      </c>
      <c r="O413" s="11">
        <f t="shared" si="24"/>
        <v>101</v>
      </c>
      <c r="P413" s="8">
        <f t="shared" si="25"/>
        <v>125.79</v>
      </c>
      <c r="Q413" s="8" t="s">
        <v>8310</v>
      </c>
      <c r="R413" s="8" t="s">
        <v>8315</v>
      </c>
      <c r="S413" s="17">
        <f t="shared" si="26"/>
        <v>41598.17597222222</v>
      </c>
      <c r="T413" s="17">
        <f t="shared" si="27"/>
        <v>41630.208333333336</v>
      </c>
    </row>
    <row r="414" spans="1:20" ht="42.75" x14ac:dyDescent="0.45">
      <c r="A414" s="5">
        <v>412</v>
      </c>
      <c r="B414" s="7" t="s">
        <v>413</v>
      </c>
      <c r="C414" s="7" t="s">
        <v>4522</v>
      </c>
      <c r="D414" s="8">
        <v>2500</v>
      </c>
      <c r="E414" s="8">
        <v>3171</v>
      </c>
      <c r="F414" s="8" t="s">
        <v>8219</v>
      </c>
      <c r="G414" s="8" t="s">
        <v>8224</v>
      </c>
      <c r="H414" s="8" t="s">
        <v>8246</v>
      </c>
      <c r="I414" s="8">
        <v>1343238578</v>
      </c>
      <c r="J414" s="8">
        <v>1341856178</v>
      </c>
      <c r="K414" s="8" t="b">
        <v>0</v>
      </c>
      <c r="L414" s="8">
        <v>55</v>
      </c>
      <c r="M414" s="8" t="b">
        <v>1</v>
      </c>
      <c r="N414" s="8" t="s">
        <v>8269</v>
      </c>
      <c r="O414" s="11">
        <f t="shared" si="24"/>
        <v>127</v>
      </c>
      <c r="P414" s="8">
        <f t="shared" si="25"/>
        <v>57.65</v>
      </c>
      <c r="Q414" s="8" t="s">
        <v>8310</v>
      </c>
      <c r="R414" s="8" t="s">
        <v>8315</v>
      </c>
      <c r="S414" s="17">
        <f t="shared" si="26"/>
        <v>41099.742800925924</v>
      </c>
      <c r="T414" s="17">
        <f t="shared" si="27"/>
        <v>41115.742800925924</v>
      </c>
    </row>
    <row r="415" spans="1:20" ht="42.75" x14ac:dyDescent="0.45">
      <c r="A415" s="5">
        <v>413</v>
      </c>
      <c r="B415" s="7" t="s">
        <v>414</v>
      </c>
      <c r="C415" s="7" t="s">
        <v>4523</v>
      </c>
      <c r="D415" s="8">
        <v>12800</v>
      </c>
      <c r="E415" s="8">
        <v>13451</v>
      </c>
      <c r="F415" s="8" t="s">
        <v>8219</v>
      </c>
      <c r="G415" s="8" t="s">
        <v>8224</v>
      </c>
      <c r="H415" s="8" t="s">
        <v>8246</v>
      </c>
      <c r="I415" s="8">
        <v>1342731811</v>
      </c>
      <c r="J415" s="8">
        <v>1340139811</v>
      </c>
      <c r="K415" s="8" t="b">
        <v>0</v>
      </c>
      <c r="L415" s="8">
        <v>171</v>
      </c>
      <c r="M415" s="8" t="b">
        <v>1</v>
      </c>
      <c r="N415" s="8" t="s">
        <v>8269</v>
      </c>
      <c r="O415" s="11">
        <f t="shared" si="24"/>
        <v>105</v>
      </c>
      <c r="P415" s="8">
        <f t="shared" si="25"/>
        <v>78.66</v>
      </c>
      <c r="Q415" s="8" t="s">
        <v>8310</v>
      </c>
      <c r="R415" s="8" t="s">
        <v>8315</v>
      </c>
      <c r="S415" s="17">
        <f t="shared" si="26"/>
        <v>41079.877442129626</v>
      </c>
      <c r="T415" s="17">
        <f t="shared" si="27"/>
        <v>41109.877442129626</v>
      </c>
    </row>
    <row r="416" spans="1:20" ht="42.75" x14ac:dyDescent="0.45">
      <c r="A416" s="5">
        <v>414</v>
      </c>
      <c r="B416" s="7" t="s">
        <v>415</v>
      </c>
      <c r="C416" s="7" t="s">
        <v>4524</v>
      </c>
      <c r="D416" s="8">
        <v>18500</v>
      </c>
      <c r="E416" s="8">
        <v>19028</v>
      </c>
      <c r="F416" s="8" t="s">
        <v>8219</v>
      </c>
      <c r="G416" s="8" t="s">
        <v>8224</v>
      </c>
      <c r="H416" s="8" t="s">
        <v>8246</v>
      </c>
      <c r="I416" s="8">
        <v>1381541465</v>
      </c>
      <c r="J416" s="8">
        <v>1378949465</v>
      </c>
      <c r="K416" s="8" t="b">
        <v>0</v>
      </c>
      <c r="L416" s="8">
        <v>208</v>
      </c>
      <c r="M416" s="8" t="b">
        <v>1</v>
      </c>
      <c r="N416" s="8" t="s">
        <v>8269</v>
      </c>
      <c r="O416" s="11">
        <f t="shared" si="24"/>
        <v>103</v>
      </c>
      <c r="P416" s="8">
        <f t="shared" si="25"/>
        <v>91.48</v>
      </c>
      <c r="Q416" s="8" t="s">
        <v>8310</v>
      </c>
      <c r="R416" s="8" t="s">
        <v>8315</v>
      </c>
      <c r="S416" s="17">
        <f t="shared" si="26"/>
        <v>41529.063252314816</v>
      </c>
      <c r="T416" s="17">
        <f t="shared" si="27"/>
        <v>41559.063252314816</v>
      </c>
    </row>
    <row r="417" spans="1:20" ht="57" x14ac:dyDescent="0.45">
      <c r="A417" s="5">
        <v>415</v>
      </c>
      <c r="B417" s="7" t="s">
        <v>416</v>
      </c>
      <c r="C417" s="7" t="s">
        <v>4525</v>
      </c>
      <c r="D417" s="8">
        <v>1400</v>
      </c>
      <c r="E417" s="8">
        <v>1430.06</v>
      </c>
      <c r="F417" s="8" t="s">
        <v>8219</v>
      </c>
      <c r="G417" s="8" t="s">
        <v>8229</v>
      </c>
      <c r="H417" s="8" t="s">
        <v>8251</v>
      </c>
      <c r="I417" s="8">
        <v>1413547200</v>
      </c>
      <c r="J417" s="8">
        <v>1411417602</v>
      </c>
      <c r="K417" s="8" t="b">
        <v>0</v>
      </c>
      <c r="L417" s="8">
        <v>21</v>
      </c>
      <c r="M417" s="8" t="b">
        <v>1</v>
      </c>
      <c r="N417" s="8" t="s">
        <v>8269</v>
      </c>
      <c r="O417" s="11">
        <f t="shared" si="24"/>
        <v>102</v>
      </c>
      <c r="P417" s="8">
        <f t="shared" si="25"/>
        <v>68.099999999999994</v>
      </c>
      <c r="Q417" s="8" t="s">
        <v>8310</v>
      </c>
      <c r="R417" s="8" t="s">
        <v>8315</v>
      </c>
      <c r="S417" s="17">
        <f t="shared" si="26"/>
        <v>41904.851875</v>
      </c>
      <c r="T417" s="17">
        <f t="shared" si="27"/>
        <v>41929.5</v>
      </c>
    </row>
    <row r="418" spans="1:20" ht="42.75" x14ac:dyDescent="0.45">
      <c r="A418" s="5">
        <v>416</v>
      </c>
      <c r="B418" s="7" t="s">
        <v>417</v>
      </c>
      <c r="C418" s="7" t="s">
        <v>4526</v>
      </c>
      <c r="D418" s="8">
        <v>1000</v>
      </c>
      <c r="E418" s="8">
        <v>1202.17</v>
      </c>
      <c r="F418" s="8" t="s">
        <v>8219</v>
      </c>
      <c r="G418" s="8" t="s">
        <v>8224</v>
      </c>
      <c r="H418" s="8" t="s">
        <v>8246</v>
      </c>
      <c r="I418" s="8">
        <v>1391851831</v>
      </c>
      <c r="J418" s="8">
        <v>1389259831</v>
      </c>
      <c r="K418" s="8" t="b">
        <v>0</v>
      </c>
      <c r="L418" s="8">
        <v>25</v>
      </c>
      <c r="M418" s="8" t="b">
        <v>1</v>
      </c>
      <c r="N418" s="8" t="s">
        <v>8269</v>
      </c>
      <c r="O418" s="11">
        <f t="shared" si="24"/>
        <v>120</v>
      </c>
      <c r="P418" s="8">
        <f t="shared" si="25"/>
        <v>48.09</v>
      </c>
      <c r="Q418" s="8" t="s">
        <v>8310</v>
      </c>
      <c r="R418" s="8" t="s">
        <v>8315</v>
      </c>
      <c r="S418" s="17">
        <f t="shared" si="26"/>
        <v>41648.396192129629</v>
      </c>
      <c r="T418" s="17">
        <f t="shared" si="27"/>
        <v>41678.396192129629</v>
      </c>
    </row>
    <row r="419" spans="1:20" ht="42.75" x14ac:dyDescent="0.45">
      <c r="A419" s="5">
        <v>417</v>
      </c>
      <c r="B419" s="7" t="s">
        <v>418</v>
      </c>
      <c r="C419" s="7" t="s">
        <v>4527</v>
      </c>
      <c r="D419" s="8">
        <v>10500</v>
      </c>
      <c r="E419" s="8">
        <v>10526</v>
      </c>
      <c r="F419" s="8" t="s">
        <v>8219</v>
      </c>
      <c r="G419" s="8" t="s">
        <v>8224</v>
      </c>
      <c r="H419" s="8" t="s">
        <v>8246</v>
      </c>
      <c r="I419" s="8">
        <v>1365395580</v>
      </c>
      <c r="J419" s="8">
        <v>1364426260</v>
      </c>
      <c r="K419" s="8" t="b">
        <v>0</v>
      </c>
      <c r="L419" s="8">
        <v>52</v>
      </c>
      <c r="M419" s="8" t="b">
        <v>1</v>
      </c>
      <c r="N419" s="8" t="s">
        <v>8269</v>
      </c>
      <c r="O419" s="11">
        <f t="shared" si="24"/>
        <v>100</v>
      </c>
      <c r="P419" s="8">
        <f t="shared" si="25"/>
        <v>202.42</v>
      </c>
      <c r="Q419" s="8" t="s">
        <v>8310</v>
      </c>
      <c r="R419" s="8" t="s">
        <v>8315</v>
      </c>
      <c r="S419" s="17">
        <f t="shared" si="26"/>
        <v>41360.970601851855</v>
      </c>
      <c r="T419" s="17">
        <f t="shared" si="27"/>
        <v>41372.189583333333</v>
      </c>
    </row>
    <row r="420" spans="1:20" ht="42.75" x14ac:dyDescent="0.45">
      <c r="A420" s="5">
        <v>418</v>
      </c>
      <c r="B420" s="7" t="s">
        <v>419</v>
      </c>
      <c r="C420" s="7" t="s">
        <v>4528</v>
      </c>
      <c r="D420" s="8">
        <v>22400</v>
      </c>
      <c r="E420" s="8">
        <v>22542</v>
      </c>
      <c r="F420" s="8" t="s">
        <v>8219</v>
      </c>
      <c r="G420" s="8" t="s">
        <v>8224</v>
      </c>
      <c r="H420" s="8" t="s">
        <v>8246</v>
      </c>
      <c r="I420" s="8">
        <v>1437633997</v>
      </c>
      <c r="J420" s="8">
        <v>1435041997</v>
      </c>
      <c r="K420" s="8" t="b">
        <v>0</v>
      </c>
      <c r="L420" s="8">
        <v>104</v>
      </c>
      <c r="M420" s="8" t="b">
        <v>1</v>
      </c>
      <c r="N420" s="8" t="s">
        <v>8269</v>
      </c>
      <c r="O420" s="11">
        <f t="shared" si="24"/>
        <v>101</v>
      </c>
      <c r="P420" s="8">
        <f t="shared" si="25"/>
        <v>216.75</v>
      </c>
      <c r="Q420" s="8" t="s">
        <v>8310</v>
      </c>
      <c r="R420" s="8" t="s">
        <v>8315</v>
      </c>
      <c r="S420" s="17">
        <f t="shared" si="26"/>
        <v>42178.282372685186</v>
      </c>
      <c r="T420" s="17">
        <f t="shared" si="27"/>
        <v>42208.282372685186</v>
      </c>
    </row>
    <row r="421" spans="1:20" ht="42.75" x14ac:dyDescent="0.45">
      <c r="A421" s="5">
        <v>419</v>
      </c>
      <c r="B421" s="7" t="s">
        <v>420</v>
      </c>
      <c r="C421" s="7" t="s">
        <v>4529</v>
      </c>
      <c r="D421" s="8">
        <v>8000</v>
      </c>
      <c r="E421" s="8">
        <v>8035</v>
      </c>
      <c r="F421" s="8" t="s">
        <v>8219</v>
      </c>
      <c r="G421" s="8" t="s">
        <v>8224</v>
      </c>
      <c r="H421" s="8" t="s">
        <v>8246</v>
      </c>
      <c r="I421" s="8">
        <v>1372536787</v>
      </c>
      <c r="J421" s="8">
        <v>1367352787</v>
      </c>
      <c r="K421" s="8" t="b">
        <v>0</v>
      </c>
      <c r="L421" s="8">
        <v>73</v>
      </c>
      <c r="M421" s="8" t="b">
        <v>1</v>
      </c>
      <c r="N421" s="8" t="s">
        <v>8269</v>
      </c>
      <c r="O421" s="11">
        <f t="shared" si="24"/>
        <v>100</v>
      </c>
      <c r="P421" s="8">
        <f t="shared" si="25"/>
        <v>110.07</v>
      </c>
      <c r="Q421" s="8" t="s">
        <v>8310</v>
      </c>
      <c r="R421" s="8" t="s">
        <v>8315</v>
      </c>
      <c r="S421" s="17">
        <f t="shared" si="26"/>
        <v>41394.842442129629</v>
      </c>
      <c r="T421" s="17">
        <f t="shared" si="27"/>
        <v>41454.842442129629</v>
      </c>
    </row>
    <row r="422" spans="1:20" ht="42.75" x14ac:dyDescent="0.45">
      <c r="A422" s="5">
        <v>420</v>
      </c>
      <c r="B422" s="7" t="s">
        <v>421</v>
      </c>
      <c r="C422" s="7" t="s">
        <v>4530</v>
      </c>
      <c r="D422" s="8">
        <v>3300</v>
      </c>
      <c r="E422" s="8">
        <v>14.5</v>
      </c>
      <c r="F422" s="8" t="s">
        <v>8221</v>
      </c>
      <c r="G422" s="8" t="s">
        <v>8224</v>
      </c>
      <c r="H422" s="8" t="s">
        <v>8246</v>
      </c>
      <c r="I422" s="8">
        <v>1394772031</v>
      </c>
      <c r="J422" s="8">
        <v>1392183631</v>
      </c>
      <c r="K422" s="8" t="b">
        <v>0</v>
      </c>
      <c r="L422" s="8">
        <v>3</v>
      </c>
      <c r="M422" s="8" t="b">
        <v>0</v>
      </c>
      <c r="N422" s="8" t="s">
        <v>8270</v>
      </c>
      <c r="O422" s="11">
        <f t="shared" si="24"/>
        <v>0</v>
      </c>
      <c r="P422" s="8">
        <f t="shared" si="25"/>
        <v>4.83</v>
      </c>
      <c r="Q422" s="8" t="s">
        <v>8310</v>
      </c>
      <c r="R422" s="8" t="s">
        <v>8316</v>
      </c>
      <c r="S422" s="17">
        <f t="shared" si="26"/>
        <v>41682.23646990741</v>
      </c>
      <c r="T422" s="17">
        <f t="shared" si="27"/>
        <v>41712.194803240738</v>
      </c>
    </row>
    <row r="423" spans="1:20" ht="42.75" x14ac:dyDescent="0.45">
      <c r="A423" s="5">
        <v>421</v>
      </c>
      <c r="B423" s="7" t="s">
        <v>422</v>
      </c>
      <c r="C423" s="7" t="s">
        <v>4531</v>
      </c>
      <c r="D423" s="8">
        <v>15000</v>
      </c>
      <c r="E423" s="8">
        <v>301</v>
      </c>
      <c r="F423" s="8" t="s">
        <v>8221</v>
      </c>
      <c r="G423" s="8" t="s">
        <v>8224</v>
      </c>
      <c r="H423" s="8" t="s">
        <v>8246</v>
      </c>
      <c r="I423" s="8">
        <v>1440157656</v>
      </c>
      <c r="J423" s="8">
        <v>1434973656</v>
      </c>
      <c r="K423" s="8" t="b">
        <v>0</v>
      </c>
      <c r="L423" s="8">
        <v>6</v>
      </c>
      <c r="M423" s="8" t="b">
        <v>0</v>
      </c>
      <c r="N423" s="8" t="s">
        <v>8270</v>
      </c>
      <c r="O423" s="11">
        <f t="shared" si="24"/>
        <v>2</v>
      </c>
      <c r="P423" s="8">
        <f t="shared" si="25"/>
        <v>50.17</v>
      </c>
      <c r="Q423" s="8" t="s">
        <v>8310</v>
      </c>
      <c r="R423" s="8" t="s">
        <v>8316</v>
      </c>
      <c r="S423" s="17">
        <f t="shared" si="26"/>
        <v>42177.491388888884</v>
      </c>
      <c r="T423" s="17">
        <f t="shared" si="27"/>
        <v>42237.491388888884</v>
      </c>
    </row>
    <row r="424" spans="1:20" ht="42.75" x14ac:dyDescent="0.45">
      <c r="A424" s="5">
        <v>422</v>
      </c>
      <c r="B424" s="7" t="s">
        <v>423</v>
      </c>
      <c r="C424" s="7" t="s">
        <v>4532</v>
      </c>
      <c r="D424" s="8">
        <v>40000</v>
      </c>
      <c r="E424" s="8">
        <v>430</v>
      </c>
      <c r="F424" s="8" t="s">
        <v>8221</v>
      </c>
      <c r="G424" s="8" t="s">
        <v>8224</v>
      </c>
      <c r="H424" s="8" t="s">
        <v>8246</v>
      </c>
      <c r="I424" s="8">
        <v>1410416097</v>
      </c>
      <c r="J424" s="8">
        <v>1407824097</v>
      </c>
      <c r="K424" s="8" t="b">
        <v>0</v>
      </c>
      <c r="L424" s="8">
        <v>12</v>
      </c>
      <c r="M424" s="8" t="b">
        <v>0</v>
      </c>
      <c r="N424" s="8" t="s">
        <v>8270</v>
      </c>
      <c r="O424" s="11">
        <f t="shared" si="24"/>
        <v>1</v>
      </c>
      <c r="P424" s="8">
        <f t="shared" si="25"/>
        <v>35.83</v>
      </c>
      <c r="Q424" s="8" t="s">
        <v>8310</v>
      </c>
      <c r="R424" s="8" t="s">
        <v>8316</v>
      </c>
      <c r="S424" s="17">
        <f t="shared" si="26"/>
        <v>41863.260381944441</v>
      </c>
      <c r="T424" s="17">
        <f t="shared" si="27"/>
        <v>41893.260381944441</v>
      </c>
    </row>
    <row r="425" spans="1:20" ht="42.75" x14ac:dyDescent="0.45">
      <c r="A425" s="5">
        <v>423</v>
      </c>
      <c r="B425" s="7" t="s">
        <v>424</v>
      </c>
      <c r="C425" s="7" t="s">
        <v>4533</v>
      </c>
      <c r="D425" s="8">
        <v>20000</v>
      </c>
      <c r="E425" s="8">
        <v>153</v>
      </c>
      <c r="F425" s="8" t="s">
        <v>8221</v>
      </c>
      <c r="G425" s="8" t="s">
        <v>8224</v>
      </c>
      <c r="H425" s="8" t="s">
        <v>8246</v>
      </c>
      <c r="I425" s="8">
        <v>1370470430</v>
      </c>
      <c r="J425" s="8">
        <v>1367878430</v>
      </c>
      <c r="K425" s="8" t="b">
        <v>0</v>
      </c>
      <c r="L425" s="8">
        <v>13</v>
      </c>
      <c r="M425" s="8" t="b">
        <v>0</v>
      </c>
      <c r="N425" s="8" t="s">
        <v>8270</v>
      </c>
      <c r="O425" s="11">
        <f t="shared" si="24"/>
        <v>1</v>
      </c>
      <c r="P425" s="8">
        <f t="shared" si="25"/>
        <v>11.77</v>
      </c>
      <c r="Q425" s="8" t="s">
        <v>8310</v>
      </c>
      <c r="R425" s="8" t="s">
        <v>8316</v>
      </c>
      <c r="S425" s="17">
        <f t="shared" si="26"/>
        <v>41400.92627314815</v>
      </c>
      <c r="T425" s="17">
        <f t="shared" si="27"/>
        <v>41430.92627314815</v>
      </c>
    </row>
    <row r="426" spans="1:20" ht="42.75" x14ac:dyDescent="0.45">
      <c r="A426" s="5">
        <v>424</v>
      </c>
      <c r="B426" s="7" t="s">
        <v>425</v>
      </c>
      <c r="C426" s="7" t="s">
        <v>4534</v>
      </c>
      <c r="D426" s="8">
        <v>3000</v>
      </c>
      <c r="E426" s="8">
        <v>203.9</v>
      </c>
      <c r="F426" s="8" t="s">
        <v>8221</v>
      </c>
      <c r="G426" s="8" t="s">
        <v>8224</v>
      </c>
      <c r="H426" s="8" t="s">
        <v>8246</v>
      </c>
      <c r="I426" s="8">
        <v>1332748899</v>
      </c>
      <c r="J426" s="8">
        <v>1327568499</v>
      </c>
      <c r="K426" s="8" t="b">
        <v>0</v>
      </c>
      <c r="L426" s="8">
        <v>5</v>
      </c>
      <c r="M426" s="8" t="b">
        <v>0</v>
      </c>
      <c r="N426" s="8" t="s">
        <v>8270</v>
      </c>
      <c r="O426" s="11">
        <f t="shared" si="24"/>
        <v>7</v>
      </c>
      <c r="P426" s="8">
        <f t="shared" si="25"/>
        <v>40.78</v>
      </c>
      <c r="Q426" s="8" t="s">
        <v>8310</v>
      </c>
      <c r="R426" s="8" t="s">
        <v>8316</v>
      </c>
      <c r="S426" s="17">
        <f t="shared" si="26"/>
        <v>40934.376145833332</v>
      </c>
      <c r="T426" s="17">
        <f t="shared" si="27"/>
        <v>40994.334479166668</v>
      </c>
    </row>
    <row r="427" spans="1:20" ht="42.75" x14ac:dyDescent="0.45">
      <c r="A427" s="5">
        <v>425</v>
      </c>
      <c r="B427" s="7" t="s">
        <v>426</v>
      </c>
      <c r="C427" s="7" t="s">
        <v>4535</v>
      </c>
      <c r="D427" s="8">
        <v>50000</v>
      </c>
      <c r="E427" s="8">
        <v>6</v>
      </c>
      <c r="F427" s="8" t="s">
        <v>8221</v>
      </c>
      <c r="G427" s="8" t="s">
        <v>8224</v>
      </c>
      <c r="H427" s="8" t="s">
        <v>8246</v>
      </c>
      <c r="I427" s="8">
        <v>1448660404</v>
      </c>
      <c r="J427" s="8">
        <v>1443472804</v>
      </c>
      <c r="K427" s="8" t="b">
        <v>0</v>
      </c>
      <c r="L427" s="8">
        <v>2</v>
      </c>
      <c r="M427" s="8" t="b">
        <v>0</v>
      </c>
      <c r="N427" s="8" t="s">
        <v>8270</v>
      </c>
      <c r="O427" s="11">
        <f t="shared" si="24"/>
        <v>0</v>
      </c>
      <c r="P427" s="8">
        <f t="shared" si="25"/>
        <v>3</v>
      </c>
      <c r="Q427" s="8" t="s">
        <v>8310</v>
      </c>
      <c r="R427" s="8" t="s">
        <v>8316</v>
      </c>
      <c r="S427" s="17">
        <f t="shared" si="26"/>
        <v>42275.861157407402</v>
      </c>
      <c r="T427" s="17">
        <f t="shared" si="27"/>
        <v>42335.902824074074</v>
      </c>
    </row>
    <row r="428" spans="1:20" ht="42.75" x14ac:dyDescent="0.45">
      <c r="A428" s="5">
        <v>426</v>
      </c>
      <c r="B428" s="7" t="s">
        <v>427</v>
      </c>
      <c r="C428" s="7" t="s">
        <v>4536</v>
      </c>
      <c r="D428" s="8">
        <v>10000</v>
      </c>
      <c r="E428" s="8">
        <v>133</v>
      </c>
      <c r="F428" s="8" t="s">
        <v>8221</v>
      </c>
      <c r="G428" s="8" t="s">
        <v>8224</v>
      </c>
      <c r="H428" s="8" t="s">
        <v>8246</v>
      </c>
      <c r="I428" s="8">
        <v>1456851914</v>
      </c>
      <c r="J428" s="8">
        <v>1454259914</v>
      </c>
      <c r="K428" s="8" t="b">
        <v>0</v>
      </c>
      <c r="L428" s="8">
        <v>8</v>
      </c>
      <c r="M428" s="8" t="b">
        <v>0</v>
      </c>
      <c r="N428" s="8" t="s">
        <v>8270</v>
      </c>
      <c r="O428" s="11">
        <f t="shared" si="24"/>
        <v>1</v>
      </c>
      <c r="P428" s="8">
        <f t="shared" si="25"/>
        <v>16.63</v>
      </c>
      <c r="Q428" s="8" t="s">
        <v>8310</v>
      </c>
      <c r="R428" s="8" t="s">
        <v>8316</v>
      </c>
      <c r="S428" s="17">
        <f t="shared" si="26"/>
        <v>42400.711967592593</v>
      </c>
      <c r="T428" s="17">
        <f t="shared" si="27"/>
        <v>42430.711967592593</v>
      </c>
    </row>
    <row r="429" spans="1:20" ht="42.75" x14ac:dyDescent="0.45">
      <c r="A429" s="5">
        <v>427</v>
      </c>
      <c r="B429" s="7" t="s">
        <v>428</v>
      </c>
      <c r="C429" s="7" t="s">
        <v>4537</v>
      </c>
      <c r="D429" s="8">
        <v>6500</v>
      </c>
      <c r="E429" s="8">
        <v>0</v>
      </c>
      <c r="F429" s="8" t="s">
        <v>8221</v>
      </c>
      <c r="G429" s="8" t="s">
        <v>8224</v>
      </c>
      <c r="H429" s="8" t="s">
        <v>8246</v>
      </c>
      <c r="I429" s="8">
        <v>1445540340</v>
      </c>
      <c r="J429" s="8">
        <v>1444340940</v>
      </c>
      <c r="K429" s="8" t="b">
        <v>0</v>
      </c>
      <c r="L429" s="8">
        <v>0</v>
      </c>
      <c r="M429" s="8" t="b">
        <v>0</v>
      </c>
      <c r="N429" s="8" t="s">
        <v>8270</v>
      </c>
      <c r="O429" s="11">
        <f t="shared" si="24"/>
        <v>0</v>
      </c>
      <c r="P429" s="8" t="e">
        <f t="shared" si="25"/>
        <v>#DIV/0!</v>
      </c>
      <c r="Q429" s="8" t="s">
        <v>8310</v>
      </c>
      <c r="R429" s="8" t="s">
        <v>8316</v>
      </c>
      <c r="S429" s="17">
        <f t="shared" si="26"/>
        <v>42285.909027777772</v>
      </c>
      <c r="T429" s="17">
        <f t="shared" si="27"/>
        <v>42299.790972222225</v>
      </c>
    </row>
    <row r="430" spans="1:20" ht="28.5" x14ac:dyDescent="0.45">
      <c r="A430" s="5">
        <v>428</v>
      </c>
      <c r="B430" s="7" t="s">
        <v>429</v>
      </c>
      <c r="C430" s="7" t="s">
        <v>4538</v>
      </c>
      <c r="D430" s="8">
        <v>12000</v>
      </c>
      <c r="E430" s="8">
        <v>676</v>
      </c>
      <c r="F430" s="8" t="s">
        <v>8221</v>
      </c>
      <c r="G430" s="8" t="s">
        <v>8224</v>
      </c>
      <c r="H430" s="8" t="s">
        <v>8246</v>
      </c>
      <c r="I430" s="8">
        <v>1402956000</v>
      </c>
      <c r="J430" s="8">
        <v>1400523845</v>
      </c>
      <c r="K430" s="8" t="b">
        <v>0</v>
      </c>
      <c r="L430" s="8">
        <v>13</v>
      </c>
      <c r="M430" s="8" t="b">
        <v>0</v>
      </c>
      <c r="N430" s="8" t="s">
        <v>8270</v>
      </c>
      <c r="O430" s="11">
        <f t="shared" si="24"/>
        <v>6</v>
      </c>
      <c r="P430" s="8">
        <f t="shared" si="25"/>
        <v>52</v>
      </c>
      <c r="Q430" s="8" t="s">
        <v>8310</v>
      </c>
      <c r="R430" s="8" t="s">
        <v>8316</v>
      </c>
      <c r="S430" s="17">
        <f t="shared" si="26"/>
        <v>41778.766724537039</v>
      </c>
      <c r="T430" s="17">
        <f t="shared" si="27"/>
        <v>41806.916666666664</v>
      </c>
    </row>
    <row r="431" spans="1:20" ht="57" x14ac:dyDescent="0.45">
      <c r="A431" s="5">
        <v>429</v>
      </c>
      <c r="B431" s="7" t="s">
        <v>430</v>
      </c>
      <c r="C431" s="7" t="s">
        <v>4539</v>
      </c>
      <c r="D431" s="8">
        <v>5000</v>
      </c>
      <c r="E431" s="8">
        <v>0</v>
      </c>
      <c r="F431" s="8" t="s">
        <v>8221</v>
      </c>
      <c r="G431" s="8" t="s">
        <v>8224</v>
      </c>
      <c r="H431" s="8" t="s">
        <v>8246</v>
      </c>
      <c r="I431" s="8">
        <v>1259297940</v>
      </c>
      <c r="J431" s="8">
        <v>1252964282</v>
      </c>
      <c r="K431" s="8" t="b">
        <v>0</v>
      </c>
      <c r="L431" s="8">
        <v>0</v>
      </c>
      <c r="M431" s="8" t="b">
        <v>0</v>
      </c>
      <c r="N431" s="8" t="s">
        <v>8270</v>
      </c>
      <c r="O431" s="11">
        <f t="shared" si="24"/>
        <v>0</v>
      </c>
      <c r="P431" s="8" t="e">
        <f t="shared" si="25"/>
        <v>#DIV/0!</v>
      </c>
      <c r="Q431" s="8" t="s">
        <v>8310</v>
      </c>
      <c r="R431" s="8" t="s">
        <v>8316</v>
      </c>
      <c r="S431" s="17">
        <f t="shared" si="26"/>
        <v>40070.901412037041</v>
      </c>
      <c r="T431" s="17">
        <f t="shared" si="27"/>
        <v>40144.207638888889</v>
      </c>
    </row>
    <row r="432" spans="1:20" ht="42.75" x14ac:dyDescent="0.45">
      <c r="A432" s="5">
        <v>430</v>
      </c>
      <c r="B432" s="7" t="s">
        <v>431</v>
      </c>
      <c r="C432" s="7" t="s">
        <v>4540</v>
      </c>
      <c r="D432" s="8">
        <v>1000</v>
      </c>
      <c r="E432" s="8">
        <v>24</v>
      </c>
      <c r="F432" s="8" t="s">
        <v>8221</v>
      </c>
      <c r="G432" s="8" t="s">
        <v>8224</v>
      </c>
      <c r="H432" s="8" t="s">
        <v>8246</v>
      </c>
      <c r="I432" s="8">
        <v>1378866867</v>
      </c>
      <c r="J432" s="8">
        <v>1377570867</v>
      </c>
      <c r="K432" s="8" t="b">
        <v>0</v>
      </c>
      <c r="L432" s="8">
        <v>5</v>
      </c>
      <c r="M432" s="8" t="b">
        <v>0</v>
      </c>
      <c r="N432" s="8" t="s">
        <v>8270</v>
      </c>
      <c r="O432" s="11">
        <f t="shared" si="24"/>
        <v>2</v>
      </c>
      <c r="P432" s="8">
        <f t="shared" si="25"/>
        <v>4.8</v>
      </c>
      <c r="Q432" s="8" t="s">
        <v>8310</v>
      </c>
      <c r="R432" s="8" t="s">
        <v>8316</v>
      </c>
      <c r="S432" s="17">
        <f t="shared" si="26"/>
        <v>41513.107256944444</v>
      </c>
      <c r="T432" s="17">
        <f t="shared" si="27"/>
        <v>41528.107256944444</v>
      </c>
    </row>
    <row r="433" spans="1:20" ht="42.75" x14ac:dyDescent="0.45">
      <c r="A433" s="5">
        <v>431</v>
      </c>
      <c r="B433" s="7" t="s">
        <v>432</v>
      </c>
      <c r="C433" s="7" t="s">
        <v>4541</v>
      </c>
      <c r="D433" s="8">
        <v>3000</v>
      </c>
      <c r="E433" s="8">
        <v>415</v>
      </c>
      <c r="F433" s="8" t="s">
        <v>8221</v>
      </c>
      <c r="G433" s="8" t="s">
        <v>8225</v>
      </c>
      <c r="H433" s="8" t="s">
        <v>8247</v>
      </c>
      <c r="I433" s="8">
        <v>1467752083</v>
      </c>
      <c r="J433" s="8">
        <v>1465160083</v>
      </c>
      <c r="K433" s="8" t="b">
        <v>0</v>
      </c>
      <c r="L433" s="8">
        <v>8</v>
      </c>
      <c r="M433" s="8" t="b">
        <v>0</v>
      </c>
      <c r="N433" s="8" t="s">
        <v>8270</v>
      </c>
      <c r="O433" s="11">
        <f t="shared" si="24"/>
        <v>14</v>
      </c>
      <c r="P433" s="8">
        <f t="shared" si="25"/>
        <v>51.88</v>
      </c>
      <c r="Q433" s="8" t="s">
        <v>8310</v>
      </c>
      <c r="R433" s="8" t="s">
        <v>8316</v>
      </c>
      <c r="S433" s="17">
        <f t="shared" si="26"/>
        <v>42526.871331018512</v>
      </c>
      <c r="T433" s="17">
        <f t="shared" si="27"/>
        <v>42556.871331018512</v>
      </c>
    </row>
    <row r="434" spans="1:20" ht="42.75" x14ac:dyDescent="0.45">
      <c r="A434" s="5">
        <v>432</v>
      </c>
      <c r="B434" s="7" t="s">
        <v>433</v>
      </c>
      <c r="C434" s="7" t="s">
        <v>4542</v>
      </c>
      <c r="D434" s="8">
        <v>6000</v>
      </c>
      <c r="E434" s="8">
        <v>570</v>
      </c>
      <c r="F434" s="8" t="s">
        <v>8221</v>
      </c>
      <c r="G434" s="8" t="s">
        <v>8224</v>
      </c>
      <c r="H434" s="8" t="s">
        <v>8246</v>
      </c>
      <c r="I434" s="8">
        <v>1445448381</v>
      </c>
      <c r="J434" s="8">
        <v>1440264381</v>
      </c>
      <c r="K434" s="8" t="b">
        <v>0</v>
      </c>
      <c r="L434" s="8">
        <v>8</v>
      </c>
      <c r="M434" s="8" t="b">
        <v>0</v>
      </c>
      <c r="N434" s="8" t="s">
        <v>8270</v>
      </c>
      <c r="O434" s="11">
        <f t="shared" si="24"/>
        <v>10</v>
      </c>
      <c r="P434" s="8">
        <f t="shared" si="25"/>
        <v>71.25</v>
      </c>
      <c r="Q434" s="8" t="s">
        <v>8310</v>
      </c>
      <c r="R434" s="8" t="s">
        <v>8316</v>
      </c>
      <c r="S434" s="17">
        <f t="shared" si="26"/>
        <v>42238.726631944446</v>
      </c>
      <c r="T434" s="17">
        <f t="shared" si="27"/>
        <v>42298.726631944446</v>
      </c>
    </row>
    <row r="435" spans="1:20" ht="57" x14ac:dyDescent="0.45">
      <c r="A435" s="5">
        <v>433</v>
      </c>
      <c r="B435" s="7" t="s">
        <v>434</v>
      </c>
      <c r="C435" s="7" t="s">
        <v>4543</v>
      </c>
      <c r="D435" s="8">
        <v>3000</v>
      </c>
      <c r="E435" s="8">
        <v>0</v>
      </c>
      <c r="F435" s="8" t="s">
        <v>8221</v>
      </c>
      <c r="G435" s="8" t="s">
        <v>8224</v>
      </c>
      <c r="H435" s="8" t="s">
        <v>8246</v>
      </c>
      <c r="I435" s="8">
        <v>1444576022</v>
      </c>
      <c r="J435" s="8">
        <v>1439392022</v>
      </c>
      <c r="K435" s="8" t="b">
        <v>0</v>
      </c>
      <c r="L435" s="8">
        <v>0</v>
      </c>
      <c r="M435" s="8" t="b">
        <v>0</v>
      </c>
      <c r="N435" s="8" t="s">
        <v>8270</v>
      </c>
      <c r="O435" s="11">
        <f t="shared" si="24"/>
        <v>0</v>
      </c>
      <c r="P435" s="8" t="e">
        <f t="shared" si="25"/>
        <v>#DIV/0!</v>
      </c>
      <c r="Q435" s="8" t="s">
        <v>8310</v>
      </c>
      <c r="R435" s="8" t="s">
        <v>8316</v>
      </c>
      <c r="S435" s="17">
        <f t="shared" si="26"/>
        <v>42228.629884259266</v>
      </c>
      <c r="T435" s="17">
        <f t="shared" si="27"/>
        <v>42288.629884259266</v>
      </c>
    </row>
    <row r="436" spans="1:20" ht="42.75" x14ac:dyDescent="0.45">
      <c r="A436" s="5">
        <v>434</v>
      </c>
      <c r="B436" s="7" t="s">
        <v>435</v>
      </c>
      <c r="C436" s="7" t="s">
        <v>4544</v>
      </c>
      <c r="D436" s="8">
        <v>2500</v>
      </c>
      <c r="E436" s="8">
        <v>125</v>
      </c>
      <c r="F436" s="8" t="s">
        <v>8221</v>
      </c>
      <c r="G436" s="8" t="s">
        <v>8224</v>
      </c>
      <c r="H436" s="8" t="s">
        <v>8246</v>
      </c>
      <c r="I436" s="8">
        <v>1385931702</v>
      </c>
      <c r="J436" s="8">
        <v>1383076902</v>
      </c>
      <c r="K436" s="8" t="b">
        <v>0</v>
      </c>
      <c r="L436" s="8">
        <v>2</v>
      </c>
      <c r="M436" s="8" t="b">
        <v>0</v>
      </c>
      <c r="N436" s="8" t="s">
        <v>8270</v>
      </c>
      <c r="O436" s="11">
        <f t="shared" si="24"/>
        <v>5</v>
      </c>
      <c r="P436" s="8">
        <f t="shared" si="25"/>
        <v>62.5</v>
      </c>
      <c r="Q436" s="8" t="s">
        <v>8310</v>
      </c>
      <c r="R436" s="8" t="s">
        <v>8316</v>
      </c>
      <c r="S436" s="17">
        <f t="shared" si="26"/>
        <v>41576.834513888891</v>
      </c>
      <c r="T436" s="17">
        <f t="shared" si="27"/>
        <v>41609.876180555555</v>
      </c>
    </row>
    <row r="437" spans="1:20" ht="42.75" x14ac:dyDescent="0.45">
      <c r="A437" s="5">
        <v>435</v>
      </c>
      <c r="B437" s="7" t="s">
        <v>436</v>
      </c>
      <c r="C437" s="7" t="s">
        <v>4545</v>
      </c>
      <c r="D437" s="8">
        <v>110000</v>
      </c>
      <c r="E437" s="8">
        <v>3</v>
      </c>
      <c r="F437" s="8" t="s">
        <v>8221</v>
      </c>
      <c r="G437" s="8" t="s">
        <v>8224</v>
      </c>
      <c r="H437" s="8" t="s">
        <v>8246</v>
      </c>
      <c r="I437" s="8">
        <v>1379094980</v>
      </c>
      <c r="J437" s="8">
        <v>1376502980</v>
      </c>
      <c r="K437" s="8" t="b">
        <v>0</v>
      </c>
      <c r="L437" s="8">
        <v>3</v>
      </c>
      <c r="M437" s="8" t="b">
        <v>0</v>
      </c>
      <c r="N437" s="8" t="s">
        <v>8270</v>
      </c>
      <c r="O437" s="11">
        <f t="shared" si="24"/>
        <v>0</v>
      </c>
      <c r="P437" s="8">
        <f t="shared" si="25"/>
        <v>1</v>
      </c>
      <c r="Q437" s="8" t="s">
        <v>8310</v>
      </c>
      <c r="R437" s="8" t="s">
        <v>8316</v>
      </c>
      <c r="S437" s="17">
        <f t="shared" si="26"/>
        <v>41500.747453703705</v>
      </c>
      <c r="T437" s="17">
        <f t="shared" si="27"/>
        <v>41530.747453703705</v>
      </c>
    </row>
    <row r="438" spans="1:20" ht="42.75" x14ac:dyDescent="0.45">
      <c r="A438" s="5">
        <v>436</v>
      </c>
      <c r="B438" s="7" t="s">
        <v>437</v>
      </c>
      <c r="C438" s="7" t="s">
        <v>4546</v>
      </c>
      <c r="D438" s="8">
        <v>1000</v>
      </c>
      <c r="E438" s="8">
        <v>0</v>
      </c>
      <c r="F438" s="8" t="s">
        <v>8221</v>
      </c>
      <c r="G438" s="8" t="s">
        <v>8224</v>
      </c>
      <c r="H438" s="8" t="s">
        <v>8246</v>
      </c>
      <c r="I438" s="8">
        <v>1375260113</v>
      </c>
      <c r="J438" s="8">
        <v>1372668113</v>
      </c>
      <c r="K438" s="8" t="b">
        <v>0</v>
      </c>
      <c r="L438" s="8">
        <v>0</v>
      </c>
      <c r="M438" s="8" t="b">
        <v>0</v>
      </c>
      <c r="N438" s="8" t="s">
        <v>8270</v>
      </c>
      <c r="O438" s="11">
        <f t="shared" si="24"/>
        <v>0</v>
      </c>
      <c r="P438" s="8" t="e">
        <f t="shared" si="25"/>
        <v>#DIV/0!</v>
      </c>
      <c r="Q438" s="8" t="s">
        <v>8310</v>
      </c>
      <c r="R438" s="8" t="s">
        <v>8316</v>
      </c>
      <c r="S438" s="17">
        <f t="shared" si="26"/>
        <v>41456.36241898148</v>
      </c>
      <c r="T438" s="17">
        <f t="shared" si="27"/>
        <v>41486.36241898148</v>
      </c>
    </row>
    <row r="439" spans="1:20" ht="42.75" x14ac:dyDescent="0.45">
      <c r="A439" s="5">
        <v>437</v>
      </c>
      <c r="B439" s="7" t="s">
        <v>438</v>
      </c>
      <c r="C439" s="7" t="s">
        <v>4547</v>
      </c>
      <c r="D439" s="8">
        <v>7000</v>
      </c>
      <c r="E439" s="8">
        <v>0</v>
      </c>
      <c r="F439" s="8" t="s">
        <v>8221</v>
      </c>
      <c r="G439" s="8" t="s">
        <v>8229</v>
      </c>
      <c r="H439" s="8" t="s">
        <v>8251</v>
      </c>
      <c r="I439" s="8">
        <v>1475912326</v>
      </c>
      <c r="J439" s="8">
        <v>1470728326</v>
      </c>
      <c r="K439" s="8" t="b">
        <v>0</v>
      </c>
      <c r="L439" s="8">
        <v>0</v>
      </c>
      <c r="M439" s="8" t="b">
        <v>0</v>
      </c>
      <c r="N439" s="8" t="s">
        <v>8270</v>
      </c>
      <c r="O439" s="11">
        <f t="shared" si="24"/>
        <v>0</v>
      </c>
      <c r="P439" s="8" t="e">
        <f t="shared" si="25"/>
        <v>#DIV/0!</v>
      </c>
      <c r="Q439" s="8" t="s">
        <v>8310</v>
      </c>
      <c r="R439" s="8" t="s">
        <v>8316</v>
      </c>
      <c r="S439" s="17">
        <f t="shared" si="26"/>
        <v>42591.31858796296</v>
      </c>
      <c r="T439" s="17">
        <f t="shared" si="27"/>
        <v>42651.31858796296</v>
      </c>
    </row>
    <row r="440" spans="1:20" ht="42.75" x14ac:dyDescent="0.45">
      <c r="A440" s="5">
        <v>438</v>
      </c>
      <c r="B440" s="7" t="s">
        <v>439</v>
      </c>
      <c r="C440" s="7" t="s">
        <v>4548</v>
      </c>
      <c r="D440" s="8">
        <v>20000</v>
      </c>
      <c r="E440" s="8">
        <v>1876</v>
      </c>
      <c r="F440" s="8" t="s">
        <v>8221</v>
      </c>
      <c r="G440" s="8" t="s">
        <v>8224</v>
      </c>
      <c r="H440" s="8" t="s">
        <v>8246</v>
      </c>
      <c r="I440" s="8">
        <v>1447830958</v>
      </c>
      <c r="J440" s="8">
        <v>1445235358</v>
      </c>
      <c r="K440" s="8" t="b">
        <v>0</v>
      </c>
      <c r="L440" s="8">
        <v>11</v>
      </c>
      <c r="M440" s="8" t="b">
        <v>0</v>
      </c>
      <c r="N440" s="8" t="s">
        <v>8270</v>
      </c>
      <c r="O440" s="11">
        <f t="shared" si="24"/>
        <v>9</v>
      </c>
      <c r="P440" s="8">
        <f t="shared" si="25"/>
        <v>170.55</v>
      </c>
      <c r="Q440" s="8" t="s">
        <v>8310</v>
      </c>
      <c r="R440" s="8" t="s">
        <v>8316</v>
      </c>
      <c r="S440" s="17">
        <f t="shared" si="26"/>
        <v>42296.261087962965</v>
      </c>
      <c r="T440" s="17">
        <f t="shared" si="27"/>
        <v>42326.302754629629</v>
      </c>
    </row>
    <row r="441" spans="1:20" ht="42.75" x14ac:dyDescent="0.45">
      <c r="A441" s="5">
        <v>439</v>
      </c>
      <c r="B441" s="7" t="s">
        <v>440</v>
      </c>
      <c r="C441" s="7" t="s">
        <v>4549</v>
      </c>
      <c r="D441" s="8">
        <v>450</v>
      </c>
      <c r="E441" s="8">
        <v>0</v>
      </c>
      <c r="F441" s="8" t="s">
        <v>8221</v>
      </c>
      <c r="G441" s="8" t="s">
        <v>8224</v>
      </c>
      <c r="H441" s="8" t="s">
        <v>8246</v>
      </c>
      <c r="I441" s="8">
        <v>1413569818</v>
      </c>
      <c r="J441" s="8">
        <v>1412705818</v>
      </c>
      <c r="K441" s="8" t="b">
        <v>0</v>
      </c>
      <c r="L441" s="8">
        <v>0</v>
      </c>
      <c r="M441" s="8" t="b">
        <v>0</v>
      </c>
      <c r="N441" s="8" t="s">
        <v>8270</v>
      </c>
      <c r="O441" s="11">
        <f t="shared" si="24"/>
        <v>0</v>
      </c>
      <c r="P441" s="8" t="e">
        <f t="shared" si="25"/>
        <v>#DIV/0!</v>
      </c>
      <c r="Q441" s="8" t="s">
        <v>8310</v>
      </c>
      <c r="R441" s="8" t="s">
        <v>8316</v>
      </c>
      <c r="S441" s="17">
        <f t="shared" si="26"/>
        <v>41919.761782407404</v>
      </c>
      <c r="T441" s="17">
        <f t="shared" si="27"/>
        <v>41929.761782407404</v>
      </c>
    </row>
    <row r="442" spans="1:20" ht="42.75" x14ac:dyDescent="0.45">
      <c r="A442" s="5">
        <v>440</v>
      </c>
      <c r="B442" s="7" t="s">
        <v>441</v>
      </c>
      <c r="C442" s="7" t="s">
        <v>4550</v>
      </c>
      <c r="D442" s="8">
        <v>5000</v>
      </c>
      <c r="E442" s="8">
        <v>5</v>
      </c>
      <c r="F442" s="8" t="s">
        <v>8221</v>
      </c>
      <c r="G442" s="8" t="s">
        <v>8224</v>
      </c>
      <c r="H442" s="8" t="s">
        <v>8246</v>
      </c>
      <c r="I442" s="8">
        <v>1458859153</v>
      </c>
      <c r="J442" s="8">
        <v>1456270753</v>
      </c>
      <c r="K442" s="8" t="b">
        <v>0</v>
      </c>
      <c r="L442" s="8">
        <v>1</v>
      </c>
      <c r="M442" s="8" t="b">
        <v>0</v>
      </c>
      <c r="N442" s="8" t="s">
        <v>8270</v>
      </c>
      <c r="O442" s="11">
        <f t="shared" si="24"/>
        <v>0</v>
      </c>
      <c r="P442" s="8">
        <f t="shared" si="25"/>
        <v>5</v>
      </c>
      <c r="Q442" s="8" t="s">
        <v>8310</v>
      </c>
      <c r="R442" s="8" t="s">
        <v>8316</v>
      </c>
      <c r="S442" s="17">
        <f t="shared" si="26"/>
        <v>42423.985567129625</v>
      </c>
      <c r="T442" s="17">
        <f t="shared" si="27"/>
        <v>42453.943900462968</v>
      </c>
    </row>
    <row r="443" spans="1:20" ht="42.75" x14ac:dyDescent="0.45">
      <c r="A443" s="5">
        <v>441</v>
      </c>
      <c r="B443" s="7" t="s">
        <v>442</v>
      </c>
      <c r="C443" s="7" t="s">
        <v>4551</v>
      </c>
      <c r="D443" s="8">
        <v>400</v>
      </c>
      <c r="E443" s="8">
        <v>0</v>
      </c>
      <c r="F443" s="8" t="s">
        <v>8221</v>
      </c>
      <c r="G443" s="8" t="s">
        <v>8225</v>
      </c>
      <c r="H443" s="8" t="s">
        <v>8247</v>
      </c>
      <c r="I443" s="8">
        <v>1383418996</v>
      </c>
      <c r="J443" s="8">
        <v>1380826996</v>
      </c>
      <c r="K443" s="8" t="b">
        <v>0</v>
      </c>
      <c r="L443" s="8">
        <v>0</v>
      </c>
      <c r="M443" s="8" t="b">
        <v>0</v>
      </c>
      <c r="N443" s="8" t="s">
        <v>8270</v>
      </c>
      <c r="O443" s="11">
        <f t="shared" si="24"/>
        <v>0</v>
      </c>
      <c r="P443" s="8" t="e">
        <f t="shared" si="25"/>
        <v>#DIV/0!</v>
      </c>
      <c r="Q443" s="8" t="s">
        <v>8310</v>
      </c>
      <c r="R443" s="8" t="s">
        <v>8316</v>
      </c>
      <c r="S443" s="17">
        <f t="shared" si="26"/>
        <v>41550.793935185182</v>
      </c>
      <c r="T443" s="17">
        <f t="shared" si="27"/>
        <v>41580.793935185182</v>
      </c>
    </row>
    <row r="444" spans="1:20" x14ac:dyDescent="0.45">
      <c r="A444" s="5">
        <v>442</v>
      </c>
      <c r="B444" s="7" t="s">
        <v>443</v>
      </c>
      <c r="C444" s="7" t="s">
        <v>4552</v>
      </c>
      <c r="D444" s="8">
        <v>17000</v>
      </c>
      <c r="E444" s="8">
        <v>6691</v>
      </c>
      <c r="F444" s="8" t="s">
        <v>8221</v>
      </c>
      <c r="G444" s="8" t="s">
        <v>8224</v>
      </c>
      <c r="H444" s="8" t="s">
        <v>8246</v>
      </c>
      <c r="I444" s="8">
        <v>1424380783</v>
      </c>
      <c r="J444" s="8">
        <v>1421788783</v>
      </c>
      <c r="K444" s="8" t="b">
        <v>0</v>
      </c>
      <c r="L444" s="8">
        <v>17</v>
      </c>
      <c r="M444" s="8" t="b">
        <v>0</v>
      </c>
      <c r="N444" s="8" t="s">
        <v>8270</v>
      </c>
      <c r="O444" s="11">
        <f t="shared" si="24"/>
        <v>39</v>
      </c>
      <c r="P444" s="8">
        <f t="shared" si="25"/>
        <v>393.59</v>
      </c>
      <c r="Q444" s="8" t="s">
        <v>8310</v>
      </c>
      <c r="R444" s="8" t="s">
        <v>8316</v>
      </c>
      <c r="S444" s="17">
        <f t="shared" si="26"/>
        <v>42024.888692129629</v>
      </c>
      <c r="T444" s="17">
        <f t="shared" si="27"/>
        <v>42054.888692129629</v>
      </c>
    </row>
    <row r="445" spans="1:20" ht="42.75" x14ac:dyDescent="0.45">
      <c r="A445" s="5">
        <v>443</v>
      </c>
      <c r="B445" s="7" t="s">
        <v>444</v>
      </c>
      <c r="C445" s="7" t="s">
        <v>4553</v>
      </c>
      <c r="D445" s="8">
        <v>10000</v>
      </c>
      <c r="E445" s="8">
        <v>10</v>
      </c>
      <c r="F445" s="8" t="s">
        <v>8221</v>
      </c>
      <c r="G445" s="8" t="s">
        <v>8229</v>
      </c>
      <c r="H445" s="8" t="s">
        <v>8251</v>
      </c>
      <c r="I445" s="8">
        <v>1391991701</v>
      </c>
      <c r="J445" s="8">
        <v>1389399701</v>
      </c>
      <c r="K445" s="8" t="b">
        <v>0</v>
      </c>
      <c r="L445" s="8">
        <v>2</v>
      </c>
      <c r="M445" s="8" t="b">
        <v>0</v>
      </c>
      <c r="N445" s="8" t="s">
        <v>8270</v>
      </c>
      <c r="O445" s="11">
        <f t="shared" si="24"/>
        <v>0</v>
      </c>
      <c r="P445" s="8">
        <f t="shared" si="25"/>
        <v>5</v>
      </c>
      <c r="Q445" s="8" t="s">
        <v>8310</v>
      </c>
      <c r="R445" s="8" t="s">
        <v>8316</v>
      </c>
      <c r="S445" s="17">
        <f t="shared" si="26"/>
        <v>41650.015057870369</v>
      </c>
      <c r="T445" s="17">
        <f t="shared" si="27"/>
        <v>41680.015057870369</v>
      </c>
    </row>
    <row r="446" spans="1:20" ht="42.75" x14ac:dyDescent="0.45">
      <c r="A446" s="5">
        <v>444</v>
      </c>
      <c r="B446" s="7" t="s">
        <v>445</v>
      </c>
      <c r="C446" s="7" t="s">
        <v>4554</v>
      </c>
      <c r="D446" s="8">
        <v>1000</v>
      </c>
      <c r="E446" s="8">
        <v>50</v>
      </c>
      <c r="F446" s="8" t="s">
        <v>8221</v>
      </c>
      <c r="G446" s="8" t="s">
        <v>8224</v>
      </c>
      <c r="H446" s="8" t="s">
        <v>8246</v>
      </c>
      <c r="I446" s="8">
        <v>1329342361</v>
      </c>
      <c r="J446" s="8">
        <v>1324158361</v>
      </c>
      <c r="K446" s="8" t="b">
        <v>0</v>
      </c>
      <c r="L446" s="8">
        <v>1</v>
      </c>
      <c r="M446" s="8" t="b">
        <v>0</v>
      </c>
      <c r="N446" s="8" t="s">
        <v>8270</v>
      </c>
      <c r="O446" s="11">
        <f t="shared" si="24"/>
        <v>5</v>
      </c>
      <c r="P446" s="8">
        <f t="shared" si="25"/>
        <v>50</v>
      </c>
      <c r="Q446" s="8" t="s">
        <v>8310</v>
      </c>
      <c r="R446" s="8" t="s">
        <v>8316</v>
      </c>
      <c r="S446" s="17">
        <f t="shared" si="26"/>
        <v>40894.906956018516</v>
      </c>
      <c r="T446" s="17">
        <f t="shared" si="27"/>
        <v>40954.906956018516</v>
      </c>
    </row>
    <row r="447" spans="1:20" ht="42.75" x14ac:dyDescent="0.45">
      <c r="A447" s="5">
        <v>445</v>
      </c>
      <c r="B447" s="7" t="s">
        <v>446</v>
      </c>
      <c r="C447" s="7" t="s">
        <v>4555</v>
      </c>
      <c r="D447" s="8">
        <v>60000</v>
      </c>
      <c r="E447" s="8">
        <v>2</v>
      </c>
      <c r="F447" s="8" t="s">
        <v>8221</v>
      </c>
      <c r="G447" s="8" t="s">
        <v>8224</v>
      </c>
      <c r="H447" s="8" t="s">
        <v>8246</v>
      </c>
      <c r="I447" s="8">
        <v>1432195375</v>
      </c>
      <c r="J447" s="8">
        <v>1430899375</v>
      </c>
      <c r="K447" s="8" t="b">
        <v>0</v>
      </c>
      <c r="L447" s="8">
        <v>2</v>
      </c>
      <c r="M447" s="8" t="b">
        <v>0</v>
      </c>
      <c r="N447" s="8" t="s">
        <v>8270</v>
      </c>
      <c r="O447" s="11">
        <f t="shared" si="24"/>
        <v>0</v>
      </c>
      <c r="P447" s="8">
        <f t="shared" si="25"/>
        <v>1</v>
      </c>
      <c r="Q447" s="8" t="s">
        <v>8310</v>
      </c>
      <c r="R447" s="8" t="s">
        <v>8316</v>
      </c>
      <c r="S447" s="17">
        <f t="shared" si="26"/>
        <v>42130.335358796292</v>
      </c>
      <c r="T447" s="17">
        <f t="shared" si="27"/>
        <v>42145.335358796292</v>
      </c>
    </row>
    <row r="448" spans="1:20" ht="42.75" x14ac:dyDescent="0.45">
      <c r="A448" s="5">
        <v>446</v>
      </c>
      <c r="B448" s="7" t="s">
        <v>447</v>
      </c>
      <c r="C448" s="7" t="s">
        <v>4556</v>
      </c>
      <c r="D448" s="8">
        <v>10500</v>
      </c>
      <c r="E448" s="8">
        <v>766</v>
      </c>
      <c r="F448" s="8" t="s">
        <v>8221</v>
      </c>
      <c r="G448" s="8" t="s">
        <v>8224</v>
      </c>
      <c r="H448" s="8" t="s">
        <v>8246</v>
      </c>
      <c r="I448" s="8">
        <v>1425434420</v>
      </c>
      <c r="J448" s="8">
        <v>1422842420</v>
      </c>
      <c r="K448" s="8" t="b">
        <v>0</v>
      </c>
      <c r="L448" s="8">
        <v>16</v>
      </c>
      <c r="M448" s="8" t="b">
        <v>0</v>
      </c>
      <c r="N448" s="8" t="s">
        <v>8270</v>
      </c>
      <c r="O448" s="11">
        <f t="shared" si="24"/>
        <v>7</v>
      </c>
      <c r="P448" s="8">
        <f t="shared" si="25"/>
        <v>47.88</v>
      </c>
      <c r="Q448" s="8" t="s">
        <v>8310</v>
      </c>
      <c r="R448" s="8" t="s">
        <v>8316</v>
      </c>
      <c r="S448" s="17">
        <f t="shared" si="26"/>
        <v>42037.083564814813</v>
      </c>
      <c r="T448" s="17">
        <f t="shared" si="27"/>
        <v>42067.083564814813</v>
      </c>
    </row>
    <row r="449" spans="1:20" ht="42.75" x14ac:dyDescent="0.45">
      <c r="A449" s="5">
        <v>447</v>
      </c>
      <c r="B449" s="7" t="s">
        <v>448</v>
      </c>
      <c r="C449" s="7" t="s">
        <v>4557</v>
      </c>
      <c r="D449" s="8">
        <v>30000</v>
      </c>
      <c r="E449" s="8">
        <v>5</v>
      </c>
      <c r="F449" s="8" t="s">
        <v>8221</v>
      </c>
      <c r="G449" s="8" t="s">
        <v>8225</v>
      </c>
      <c r="H449" s="8" t="s">
        <v>8247</v>
      </c>
      <c r="I449" s="8">
        <v>1364041163</v>
      </c>
      <c r="J449" s="8">
        <v>1361884763</v>
      </c>
      <c r="K449" s="8" t="b">
        <v>0</v>
      </c>
      <c r="L449" s="8">
        <v>1</v>
      </c>
      <c r="M449" s="8" t="b">
        <v>0</v>
      </c>
      <c r="N449" s="8" t="s">
        <v>8270</v>
      </c>
      <c r="O449" s="11">
        <f t="shared" si="24"/>
        <v>0</v>
      </c>
      <c r="P449" s="8">
        <f t="shared" si="25"/>
        <v>5</v>
      </c>
      <c r="Q449" s="8" t="s">
        <v>8310</v>
      </c>
      <c r="R449" s="8" t="s">
        <v>8316</v>
      </c>
      <c r="S449" s="17">
        <f t="shared" si="26"/>
        <v>41331.555127314816</v>
      </c>
      <c r="T449" s="17">
        <f t="shared" si="27"/>
        <v>41356.513460648144</v>
      </c>
    </row>
    <row r="450" spans="1:20" ht="42.75" x14ac:dyDescent="0.45">
      <c r="A450" s="5">
        <v>448</v>
      </c>
      <c r="B450" s="7" t="s">
        <v>449</v>
      </c>
      <c r="C450" s="7" t="s">
        <v>4558</v>
      </c>
      <c r="D450" s="8">
        <v>2500</v>
      </c>
      <c r="E450" s="8">
        <v>82.01</v>
      </c>
      <c r="F450" s="8" t="s">
        <v>8221</v>
      </c>
      <c r="G450" s="8" t="s">
        <v>8224</v>
      </c>
      <c r="H450" s="8" t="s">
        <v>8246</v>
      </c>
      <c r="I450" s="8">
        <v>1400091095</v>
      </c>
      <c r="J450" s="8">
        <v>1398363095</v>
      </c>
      <c r="K450" s="8" t="b">
        <v>0</v>
      </c>
      <c r="L450" s="8">
        <v>4</v>
      </c>
      <c r="M450" s="8" t="b">
        <v>0</v>
      </c>
      <c r="N450" s="8" t="s">
        <v>8270</v>
      </c>
      <c r="O450" s="11">
        <f t="shared" si="24"/>
        <v>3</v>
      </c>
      <c r="P450" s="8">
        <f t="shared" si="25"/>
        <v>20.5</v>
      </c>
      <c r="Q450" s="8" t="s">
        <v>8310</v>
      </c>
      <c r="R450" s="8" t="s">
        <v>8316</v>
      </c>
      <c r="S450" s="17">
        <f t="shared" si="26"/>
        <v>41753.758043981477</v>
      </c>
      <c r="T450" s="17">
        <f t="shared" si="27"/>
        <v>41773.758043981477</v>
      </c>
    </row>
    <row r="451" spans="1:20" ht="42.75" x14ac:dyDescent="0.45">
      <c r="A451" s="5">
        <v>449</v>
      </c>
      <c r="B451" s="7" t="s">
        <v>450</v>
      </c>
      <c r="C451" s="7" t="s">
        <v>4559</v>
      </c>
      <c r="D451" s="8">
        <v>2000</v>
      </c>
      <c r="E451" s="8">
        <v>45</v>
      </c>
      <c r="F451" s="8" t="s">
        <v>8221</v>
      </c>
      <c r="G451" s="8" t="s">
        <v>8225</v>
      </c>
      <c r="H451" s="8" t="s">
        <v>8247</v>
      </c>
      <c r="I451" s="8">
        <v>1382017085</v>
      </c>
      <c r="J451" s="8">
        <v>1379425085</v>
      </c>
      <c r="K451" s="8" t="b">
        <v>0</v>
      </c>
      <c r="L451" s="8">
        <v>5</v>
      </c>
      <c r="M451" s="8" t="b">
        <v>0</v>
      </c>
      <c r="N451" s="8" t="s">
        <v>8270</v>
      </c>
      <c r="O451" s="11">
        <f t="shared" ref="O451:O514" si="28">ROUND((E451/D451)*100,0)</f>
        <v>2</v>
      </c>
      <c r="P451" s="8">
        <f t="shared" ref="P451:P514" si="29">ROUND(E451/L451,2)</f>
        <v>9</v>
      </c>
      <c r="Q451" s="8" t="s">
        <v>8310</v>
      </c>
      <c r="R451" s="8" t="s">
        <v>8316</v>
      </c>
      <c r="S451" s="17">
        <f t="shared" ref="S451:S514" si="30">(((J451/60)/60)/24)+DATE(1970,1,1)</f>
        <v>41534.568113425928</v>
      </c>
      <c r="T451" s="17">
        <f t="shared" ref="T451:T514" si="31">(((I451/60)/60)/24)+DATE(1970,1,1)</f>
        <v>41564.568113425928</v>
      </c>
    </row>
    <row r="452" spans="1:20" ht="42.75" x14ac:dyDescent="0.45">
      <c r="A452" s="5">
        <v>450</v>
      </c>
      <c r="B452" s="7" t="s">
        <v>451</v>
      </c>
      <c r="C452" s="7" t="s">
        <v>4560</v>
      </c>
      <c r="D452" s="8">
        <v>50000</v>
      </c>
      <c r="E452" s="8">
        <v>396</v>
      </c>
      <c r="F452" s="8" t="s">
        <v>8221</v>
      </c>
      <c r="G452" s="8" t="s">
        <v>8224</v>
      </c>
      <c r="H452" s="8" t="s">
        <v>8246</v>
      </c>
      <c r="I452" s="8">
        <v>1392417800</v>
      </c>
      <c r="J452" s="8">
        <v>1389825800</v>
      </c>
      <c r="K452" s="8" t="b">
        <v>0</v>
      </c>
      <c r="L452" s="8">
        <v>7</v>
      </c>
      <c r="M452" s="8" t="b">
        <v>0</v>
      </c>
      <c r="N452" s="8" t="s">
        <v>8270</v>
      </c>
      <c r="O452" s="11">
        <f t="shared" si="28"/>
        <v>1</v>
      </c>
      <c r="P452" s="8">
        <f t="shared" si="29"/>
        <v>56.57</v>
      </c>
      <c r="Q452" s="8" t="s">
        <v>8310</v>
      </c>
      <c r="R452" s="8" t="s">
        <v>8316</v>
      </c>
      <c r="S452" s="17">
        <f t="shared" si="30"/>
        <v>41654.946759259255</v>
      </c>
      <c r="T452" s="17">
        <f t="shared" si="31"/>
        <v>41684.946759259255</v>
      </c>
    </row>
    <row r="453" spans="1:20" ht="42.75" x14ac:dyDescent="0.45">
      <c r="A453" s="5">
        <v>451</v>
      </c>
      <c r="B453" s="7" t="s">
        <v>452</v>
      </c>
      <c r="C453" s="7" t="s">
        <v>4561</v>
      </c>
      <c r="D453" s="8">
        <v>20000</v>
      </c>
      <c r="E453" s="8">
        <v>0</v>
      </c>
      <c r="F453" s="8" t="s">
        <v>8221</v>
      </c>
      <c r="G453" s="8" t="s">
        <v>8224</v>
      </c>
      <c r="H453" s="8" t="s">
        <v>8246</v>
      </c>
      <c r="I453" s="8">
        <v>1390669791</v>
      </c>
      <c r="J453" s="8">
        <v>1388077791</v>
      </c>
      <c r="K453" s="8" t="b">
        <v>0</v>
      </c>
      <c r="L453" s="8">
        <v>0</v>
      </c>
      <c r="M453" s="8" t="b">
        <v>0</v>
      </c>
      <c r="N453" s="8" t="s">
        <v>8270</v>
      </c>
      <c r="O453" s="11">
        <f t="shared" si="28"/>
        <v>0</v>
      </c>
      <c r="P453" s="8" t="e">
        <f t="shared" si="29"/>
        <v>#DIV/0!</v>
      </c>
      <c r="Q453" s="8" t="s">
        <v>8310</v>
      </c>
      <c r="R453" s="8" t="s">
        <v>8316</v>
      </c>
      <c r="S453" s="17">
        <f t="shared" si="30"/>
        <v>41634.715173611112</v>
      </c>
      <c r="T453" s="17">
        <f t="shared" si="31"/>
        <v>41664.715173611112</v>
      </c>
    </row>
    <row r="454" spans="1:20" ht="28.5" x14ac:dyDescent="0.45">
      <c r="A454" s="5">
        <v>452</v>
      </c>
      <c r="B454" s="7" t="s">
        <v>453</v>
      </c>
      <c r="C454" s="7" t="s">
        <v>4562</v>
      </c>
      <c r="D454" s="8">
        <v>750</v>
      </c>
      <c r="E454" s="8">
        <v>480</v>
      </c>
      <c r="F454" s="8" t="s">
        <v>8221</v>
      </c>
      <c r="G454" s="8" t="s">
        <v>8224</v>
      </c>
      <c r="H454" s="8" t="s">
        <v>8246</v>
      </c>
      <c r="I454" s="8">
        <v>1431536015</v>
      </c>
      <c r="J454" s="8">
        <v>1428944015</v>
      </c>
      <c r="K454" s="8" t="b">
        <v>0</v>
      </c>
      <c r="L454" s="8">
        <v>12</v>
      </c>
      <c r="M454" s="8" t="b">
        <v>0</v>
      </c>
      <c r="N454" s="8" t="s">
        <v>8270</v>
      </c>
      <c r="O454" s="11">
        <f t="shared" si="28"/>
        <v>64</v>
      </c>
      <c r="P454" s="8">
        <f t="shared" si="29"/>
        <v>40</v>
      </c>
      <c r="Q454" s="8" t="s">
        <v>8310</v>
      </c>
      <c r="R454" s="8" t="s">
        <v>8316</v>
      </c>
      <c r="S454" s="17">
        <f t="shared" si="30"/>
        <v>42107.703877314809</v>
      </c>
      <c r="T454" s="17">
        <f t="shared" si="31"/>
        <v>42137.703877314809</v>
      </c>
    </row>
    <row r="455" spans="1:20" ht="42.75" x14ac:dyDescent="0.45">
      <c r="A455" s="5">
        <v>453</v>
      </c>
      <c r="B455" s="7" t="s">
        <v>454</v>
      </c>
      <c r="C455" s="7" t="s">
        <v>4563</v>
      </c>
      <c r="D455" s="8">
        <v>94875</v>
      </c>
      <c r="E455" s="8">
        <v>26</v>
      </c>
      <c r="F455" s="8" t="s">
        <v>8221</v>
      </c>
      <c r="G455" s="8" t="s">
        <v>8224</v>
      </c>
      <c r="H455" s="8" t="s">
        <v>8246</v>
      </c>
      <c r="I455" s="8">
        <v>1424375279</v>
      </c>
      <c r="J455" s="8">
        <v>1422992879</v>
      </c>
      <c r="K455" s="8" t="b">
        <v>0</v>
      </c>
      <c r="L455" s="8">
        <v>2</v>
      </c>
      <c r="M455" s="8" t="b">
        <v>0</v>
      </c>
      <c r="N455" s="8" t="s">
        <v>8270</v>
      </c>
      <c r="O455" s="11">
        <f t="shared" si="28"/>
        <v>0</v>
      </c>
      <c r="P455" s="8">
        <f t="shared" si="29"/>
        <v>13</v>
      </c>
      <c r="Q455" s="8" t="s">
        <v>8310</v>
      </c>
      <c r="R455" s="8" t="s">
        <v>8316</v>
      </c>
      <c r="S455" s="17">
        <f t="shared" si="30"/>
        <v>42038.824988425928</v>
      </c>
      <c r="T455" s="17">
        <f t="shared" si="31"/>
        <v>42054.824988425928</v>
      </c>
    </row>
    <row r="456" spans="1:20" ht="42.75" x14ac:dyDescent="0.45">
      <c r="A456" s="5">
        <v>454</v>
      </c>
      <c r="B456" s="7" t="s">
        <v>455</v>
      </c>
      <c r="C456" s="7" t="s">
        <v>4564</v>
      </c>
      <c r="D456" s="8">
        <v>10000</v>
      </c>
      <c r="E456" s="8">
        <v>82</v>
      </c>
      <c r="F456" s="8" t="s">
        <v>8221</v>
      </c>
      <c r="G456" s="8" t="s">
        <v>8224</v>
      </c>
      <c r="H456" s="8" t="s">
        <v>8246</v>
      </c>
      <c r="I456" s="8">
        <v>1417007640</v>
      </c>
      <c r="J456" s="8">
        <v>1414343571</v>
      </c>
      <c r="K456" s="8" t="b">
        <v>0</v>
      </c>
      <c r="L456" s="8">
        <v>5</v>
      </c>
      <c r="M456" s="8" t="b">
        <v>0</v>
      </c>
      <c r="N456" s="8" t="s">
        <v>8270</v>
      </c>
      <c r="O456" s="11">
        <f t="shared" si="28"/>
        <v>1</v>
      </c>
      <c r="P456" s="8">
        <f t="shared" si="29"/>
        <v>16.399999999999999</v>
      </c>
      <c r="Q456" s="8" t="s">
        <v>8310</v>
      </c>
      <c r="R456" s="8" t="s">
        <v>8316</v>
      </c>
      <c r="S456" s="17">
        <f t="shared" si="30"/>
        <v>41938.717256944445</v>
      </c>
      <c r="T456" s="17">
        <f t="shared" si="31"/>
        <v>41969.551388888889</v>
      </c>
    </row>
    <row r="457" spans="1:20" ht="42.75" x14ac:dyDescent="0.45">
      <c r="A457" s="5">
        <v>455</v>
      </c>
      <c r="B457" s="7" t="s">
        <v>456</v>
      </c>
      <c r="C457" s="7" t="s">
        <v>4565</v>
      </c>
      <c r="D457" s="8">
        <v>65000</v>
      </c>
      <c r="E457" s="8">
        <v>45</v>
      </c>
      <c r="F457" s="8" t="s">
        <v>8221</v>
      </c>
      <c r="G457" s="8" t="s">
        <v>8224</v>
      </c>
      <c r="H457" s="8" t="s">
        <v>8246</v>
      </c>
      <c r="I457" s="8">
        <v>1334622660</v>
      </c>
      <c r="J457" s="8">
        <v>1330733022</v>
      </c>
      <c r="K457" s="8" t="b">
        <v>0</v>
      </c>
      <c r="L457" s="8">
        <v>2</v>
      </c>
      <c r="M457" s="8" t="b">
        <v>0</v>
      </c>
      <c r="N457" s="8" t="s">
        <v>8270</v>
      </c>
      <c r="O457" s="11">
        <f t="shared" si="28"/>
        <v>0</v>
      </c>
      <c r="P457" s="8">
        <f t="shared" si="29"/>
        <v>22.5</v>
      </c>
      <c r="Q457" s="8" t="s">
        <v>8310</v>
      </c>
      <c r="R457" s="8" t="s">
        <v>8316</v>
      </c>
      <c r="S457" s="17">
        <f t="shared" si="30"/>
        <v>40971.002569444441</v>
      </c>
      <c r="T457" s="17">
        <f t="shared" si="31"/>
        <v>41016.021527777775</v>
      </c>
    </row>
    <row r="458" spans="1:20" ht="42.75" x14ac:dyDescent="0.45">
      <c r="A458" s="5">
        <v>456</v>
      </c>
      <c r="B458" s="7" t="s">
        <v>457</v>
      </c>
      <c r="C458" s="7" t="s">
        <v>4566</v>
      </c>
      <c r="D458" s="8">
        <v>8888</v>
      </c>
      <c r="E458" s="8">
        <v>61</v>
      </c>
      <c r="F458" s="8" t="s">
        <v>8221</v>
      </c>
      <c r="G458" s="8" t="s">
        <v>8224</v>
      </c>
      <c r="H458" s="8" t="s">
        <v>8246</v>
      </c>
      <c r="I458" s="8">
        <v>1382414340</v>
      </c>
      <c r="J458" s="8">
        <v>1380559201</v>
      </c>
      <c r="K458" s="8" t="b">
        <v>0</v>
      </c>
      <c r="L458" s="8">
        <v>3</v>
      </c>
      <c r="M458" s="8" t="b">
        <v>0</v>
      </c>
      <c r="N458" s="8" t="s">
        <v>8270</v>
      </c>
      <c r="O458" s="11">
        <f t="shared" si="28"/>
        <v>1</v>
      </c>
      <c r="P458" s="8">
        <f t="shared" si="29"/>
        <v>20.329999999999998</v>
      </c>
      <c r="Q458" s="8" t="s">
        <v>8310</v>
      </c>
      <c r="R458" s="8" t="s">
        <v>8316</v>
      </c>
      <c r="S458" s="17">
        <f t="shared" si="30"/>
        <v>41547.694456018515</v>
      </c>
      <c r="T458" s="17">
        <f t="shared" si="31"/>
        <v>41569.165972222225</v>
      </c>
    </row>
    <row r="459" spans="1:20" ht="42.75" x14ac:dyDescent="0.45">
      <c r="A459" s="5">
        <v>457</v>
      </c>
      <c r="B459" s="7" t="s">
        <v>458</v>
      </c>
      <c r="C459" s="7" t="s">
        <v>4567</v>
      </c>
      <c r="D459" s="8">
        <v>20000</v>
      </c>
      <c r="E459" s="8">
        <v>0</v>
      </c>
      <c r="F459" s="8" t="s">
        <v>8221</v>
      </c>
      <c r="G459" s="8" t="s">
        <v>8229</v>
      </c>
      <c r="H459" s="8" t="s">
        <v>8251</v>
      </c>
      <c r="I459" s="8">
        <v>1408213512</v>
      </c>
      <c r="J459" s="8">
        <v>1405621512</v>
      </c>
      <c r="K459" s="8" t="b">
        <v>0</v>
      </c>
      <c r="L459" s="8">
        <v>0</v>
      </c>
      <c r="M459" s="8" t="b">
        <v>0</v>
      </c>
      <c r="N459" s="8" t="s">
        <v>8270</v>
      </c>
      <c r="O459" s="11">
        <f t="shared" si="28"/>
        <v>0</v>
      </c>
      <c r="P459" s="8" t="e">
        <f t="shared" si="29"/>
        <v>#DIV/0!</v>
      </c>
      <c r="Q459" s="8" t="s">
        <v>8310</v>
      </c>
      <c r="R459" s="8" t="s">
        <v>8316</v>
      </c>
      <c r="S459" s="17">
        <f t="shared" si="30"/>
        <v>41837.767500000002</v>
      </c>
      <c r="T459" s="17">
        <f t="shared" si="31"/>
        <v>41867.767500000002</v>
      </c>
    </row>
    <row r="460" spans="1:20" ht="42.75" x14ac:dyDescent="0.45">
      <c r="A460" s="5">
        <v>458</v>
      </c>
      <c r="B460" s="7" t="s">
        <v>459</v>
      </c>
      <c r="C460" s="7" t="s">
        <v>4568</v>
      </c>
      <c r="D460" s="8">
        <v>10000</v>
      </c>
      <c r="E460" s="8">
        <v>821</v>
      </c>
      <c r="F460" s="8" t="s">
        <v>8221</v>
      </c>
      <c r="G460" s="8" t="s">
        <v>8225</v>
      </c>
      <c r="H460" s="8" t="s">
        <v>8247</v>
      </c>
      <c r="I460" s="8">
        <v>1368550060</v>
      </c>
      <c r="J460" s="8">
        <v>1365958060</v>
      </c>
      <c r="K460" s="8" t="b">
        <v>0</v>
      </c>
      <c r="L460" s="8">
        <v>49</v>
      </c>
      <c r="M460" s="8" t="b">
        <v>0</v>
      </c>
      <c r="N460" s="8" t="s">
        <v>8270</v>
      </c>
      <c r="O460" s="11">
        <f t="shared" si="28"/>
        <v>8</v>
      </c>
      <c r="P460" s="8">
        <f t="shared" si="29"/>
        <v>16.760000000000002</v>
      </c>
      <c r="Q460" s="8" t="s">
        <v>8310</v>
      </c>
      <c r="R460" s="8" t="s">
        <v>8316</v>
      </c>
      <c r="S460" s="17">
        <f t="shared" si="30"/>
        <v>41378.69976851852</v>
      </c>
      <c r="T460" s="17">
        <f t="shared" si="31"/>
        <v>41408.69976851852</v>
      </c>
    </row>
    <row r="461" spans="1:20" ht="42.75" x14ac:dyDescent="0.45">
      <c r="A461" s="5">
        <v>459</v>
      </c>
      <c r="B461" s="7" t="s">
        <v>460</v>
      </c>
      <c r="C461" s="7" t="s">
        <v>4569</v>
      </c>
      <c r="D461" s="8">
        <v>39000</v>
      </c>
      <c r="E461" s="8">
        <v>25</v>
      </c>
      <c r="F461" s="8" t="s">
        <v>8221</v>
      </c>
      <c r="G461" s="8" t="s">
        <v>8224</v>
      </c>
      <c r="H461" s="8" t="s">
        <v>8246</v>
      </c>
      <c r="I461" s="8">
        <v>1321201327</v>
      </c>
      <c r="J461" s="8">
        <v>1316013727</v>
      </c>
      <c r="K461" s="8" t="b">
        <v>0</v>
      </c>
      <c r="L461" s="8">
        <v>1</v>
      </c>
      <c r="M461" s="8" t="b">
        <v>0</v>
      </c>
      <c r="N461" s="8" t="s">
        <v>8270</v>
      </c>
      <c r="O461" s="11">
        <f t="shared" si="28"/>
        <v>0</v>
      </c>
      <c r="P461" s="8">
        <f t="shared" si="29"/>
        <v>25</v>
      </c>
      <c r="Q461" s="8" t="s">
        <v>8310</v>
      </c>
      <c r="R461" s="8" t="s">
        <v>8316</v>
      </c>
      <c r="S461" s="17">
        <f t="shared" si="30"/>
        <v>40800.6403587963</v>
      </c>
      <c r="T461" s="17">
        <f t="shared" si="31"/>
        <v>40860.682025462964</v>
      </c>
    </row>
    <row r="462" spans="1:20" ht="28.5" x14ac:dyDescent="0.45">
      <c r="A462" s="5">
        <v>460</v>
      </c>
      <c r="B462" s="7" t="s">
        <v>461</v>
      </c>
      <c r="C462" s="7" t="s">
        <v>4570</v>
      </c>
      <c r="D462" s="8">
        <v>8500</v>
      </c>
      <c r="E462" s="8">
        <v>25</v>
      </c>
      <c r="F462" s="8" t="s">
        <v>8221</v>
      </c>
      <c r="G462" s="8" t="s">
        <v>8224</v>
      </c>
      <c r="H462" s="8" t="s">
        <v>8246</v>
      </c>
      <c r="I462" s="8">
        <v>1401595200</v>
      </c>
      <c r="J462" s="8">
        <v>1398862875</v>
      </c>
      <c r="K462" s="8" t="b">
        <v>0</v>
      </c>
      <c r="L462" s="8">
        <v>2</v>
      </c>
      <c r="M462" s="8" t="b">
        <v>0</v>
      </c>
      <c r="N462" s="8" t="s">
        <v>8270</v>
      </c>
      <c r="O462" s="11">
        <f t="shared" si="28"/>
        <v>0</v>
      </c>
      <c r="P462" s="8">
        <f t="shared" si="29"/>
        <v>12.5</v>
      </c>
      <c r="Q462" s="8" t="s">
        <v>8310</v>
      </c>
      <c r="R462" s="8" t="s">
        <v>8316</v>
      </c>
      <c r="S462" s="17">
        <f t="shared" si="30"/>
        <v>41759.542534722219</v>
      </c>
      <c r="T462" s="17">
        <f t="shared" si="31"/>
        <v>41791.166666666664</v>
      </c>
    </row>
    <row r="463" spans="1:20" ht="42.75" x14ac:dyDescent="0.45">
      <c r="A463" s="5">
        <v>461</v>
      </c>
      <c r="B463" s="7" t="s">
        <v>462</v>
      </c>
      <c r="C463" s="7" t="s">
        <v>4571</v>
      </c>
      <c r="D463" s="8">
        <v>550</v>
      </c>
      <c r="E463" s="8">
        <v>0</v>
      </c>
      <c r="F463" s="8" t="s">
        <v>8221</v>
      </c>
      <c r="G463" s="8" t="s">
        <v>8225</v>
      </c>
      <c r="H463" s="8" t="s">
        <v>8247</v>
      </c>
      <c r="I463" s="8">
        <v>1370204367</v>
      </c>
      <c r="J463" s="8">
        <v>1368476367</v>
      </c>
      <c r="K463" s="8" t="b">
        <v>0</v>
      </c>
      <c r="L463" s="8">
        <v>0</v>
      </c>
      <c r="M463" s="8" t="b">
        <v>0</v>
      </c>
      <c r="N463" s="8" t="s">
        <v>8270</v>
      </c>
      <c r="O463" s="11">
        <f t="shared" si="28"/>
        <v>0</v>
      </c>
      <c r="P463" s="8" t="e">
        <f t="shared" si="29"/>
        <v>#DIV/0!</v>
      </c>
      <c r="Q463" s="8" t="s">
        <v>8310</v>
      </c>
      <c r="R463" s="8" t="s">
        <v>8316</v>
      </c>
      <c r="S463" s="17">
        <f t="shared" si="30"/>
        <v>41407.84684027778</v>
      </c>
      <c r="T463" s="17">
        <f t="shared" si="31"/>
        <v>41427.84684027778</v>
      </c>
    </row>
    <row r="464" spans="1:20" ht="42.75" x14ac:dyDescent="0.45">
      <c r="A464" s="5">
        <v>462</v>
      </c>
      <c r="B464" s="7" t="s">
        <v>463</v>
      </c>
      <c r="C464" s="7" t="s">
        <v>4572</v>
      </c>
      <c r="D464" s="8">
        <v>100000</v>
      </c>
      <c r="E464" s="8">
        <v>0</v>
      </c>
      <c r="F464" s="8" t="s">
        <v>8221</v>
      </c>
      <c r="G464" s="8" t="s">
        <v>8224</v>
      </c>
      <c r="H464" s="8" t="s">
        <v>8246</v>
      </c>
      <c r="I464" s="8">
        <v>1312945341</v>
      </c>
      <c r="J464" s="8">
        <v>1307761341</v>
      </c>
      <c r="K464" s="8" t="b">
        <v>0</v>
      </c>
      <c r="L464" s="8">
        <v>0</v>
      </c>
      <c r="M464" s="8" t="b">
        <v>0</v>
      </c>
      <c r="N464" s="8" t="s">
        <v>8270</v>
      </c>
      <c r="O464" s="11">
        <f t="shared" si="28"/>
        <v>0</v>
      </c>
      <c r="P464" s="8" t="e">
        <f t="shared" si="29"/>
        <v>#DIV/0!</v>
      </c>
      <c r="Q464" s="8" t="s">
        <v>8310</v>
      </c>
      <c r="R464" s="8" t="s">
        <v>8316</v>
      </c>
      <c r="S464" s="17">
        <f t="shared" si="30"/>
        <v>40705.126631944448</v>
      </c>
      <c r="T464" s="17">
        <f t="shared" si="31"/>
        <v>40765.126631944448</v>
      </c>
    </row>
    <row r="465" spans="1:20" ht="42.75" x14ac:dyDescent="0.45">
      <c r="A465" s="5">
        <v>463</v>
      </c>
      <c r="B465" s="7" t="s">
        <v>464</v>
      </c>
      <c r="C465" s="7" t="s">
        <v>4573</v>
      </c>
      <c r="D465" s="8">
        <v>55000</v>
      </c>
      <c r="E465" s="8">
        <v>1250</v>
      </c>
      <c r="F465" s="8" t="s">
        <v>8221</v>
      </c>
      <c r="G465" s="8" t="s">
        <v>8224</v>
      </c>
      <c r="H465" s="8" t="s">
        <v>8246</v>
      </c>
      <c r="I465" s="8">
        <v>1316883753</v>
      </c>
      <c r="J465" s="8">
        <v>1311699753</v>
      </c>
      <c r="K465" s="8" t="b">
        <v>0</v>
      </c>
      <c r="L465" s="8">
        <v>11</v>
      </c>
      <c r="M465" s="8" t="b">
        <v>0</v>
      </c>
      <c r="N465" s="8" t="s">
        <v>8270</v>
      </c>
      <c r="O465" s="11">
        <f t="shared" si="28"/>
        <v>2</v>
      </c>
      <c r="P465" s="8">
        <f t="shared" si="29"/>
        <v>113.64</v>
      </c>
      <c r="Q465" s="8" t="s">
        <v>8310</v>
      </c>
      <c r="R465" s="8" t="s">
        <v>8316</v>
      </c>
      <c r="S465" s="17">
        <f t="shared" si="30"/>
        <v>40750.710104166668</v>
      </c>
      <c r="T465" s="17">
        <f t="shared" si="31"/>
        <v>40810.710104166668</v>
      </c>
    </row>
    <row r="466" spans="1:20" ht="28.5" x14ac:dyDescent="0.45">
      <c r="A466" s="5">
        <v>464</v>
      </c>
      <c r="B466" s="7" t="s">
        <v>465</v>
      </c>
      <c r="C466" s="7" t="s">
        <v>4574</v>
      </c>
      <c r="D466" s="8">
        <v>1010</v>
      </c>
      <c r="E466" s="8">
        <v>1</v>
      </c>
      <c r="F466" s="8" t="s">
        <v>8221</v>
      </c>
      <c r="G466" s="8" t="s">
        <v>8236</v>
      </c>
      <c r="H466" s="8" t="s">
        <v>8249</v>
      </c>
      <c r="I466" s="8">
        <v>1463602935</v>
      </c>
      <c r="J466" s="8">
        <v>1461874935</v>
      </c>
      <c r="K466" s="8" t="b">
        <v>0</v>
      </c>
      <c r="L466" s="8">
        <v>1</v>
      </c>
      <c r="M466" s="8" t="b">
        <v>0</v>
      </c>
      <c r="N466" s="8" t="s">
        <v>8270</v>
      </c>
      <c r="O466" s="11">
        <f t="shared" si="28"/>
        <v>0</v>
      </c>
      <c r="P466" s="8">
        <f t="shared" si="29"/>
        <v>1</v>
      </c>
      <c r="Q466" s="8" t="s">
        <v>8310</v>
      </c>
      <c r="R466" s="8" t="s">
        <v>8316</v>
      </c>
      <c r="S466" s="17">
        <f t="shared" si="30"/>
        <v>42488.848784722228</v>
      </c>
      <c r="T466" s="17">
        <f t="shared" si="31"/>
        <v>42508.848784722228</v>
      </c>
    </row>
    <row r="467" spans="1:20" x14ac:dyDescent="0.45">
      <c r="A467" s="5">
        <v>465</v>
      </c>
      <c r="B467" s="7" t="s">
        <v>466</v>
      </c>
      <c r="C467" s="7" t="s">
        <v>4575</v>
      </c>
      <c r="D467" s="8">
        <v>512</v>
      </c>
      <c r="E467" s="8">
        <v>138</v>
      </c>
      <c r="F467" s="8" t="s">
        <v>8221</v>
      </c>
      <c r="G467" s="8" t="s">
        <v>8224</v>
      </c>
      <c r="H467" s="8" t="s">
        <v>8246</v>
      </c>
      <c r="I467" s="8">
        <v>1403837574</v>
      </c>
      <c r="J467" s="8">
        <v>1402455174</v>
      </c>
      <c r="K467" s="8" t="b">
        <v>0</v>
      </c>
      <c r="L467" s="8">
        <v>8</v>
      </c>
      <c r="M467" s="8" t="b">
        <v>0</v>
      </c>
      <c r="N467" s="8" t="s">
        <v>8270</v>
      </c>
      <c r="O467" s="11">
        <f t="shared" si="28"/>
        <v>27</v>
      </c>
      <c r="P467" s="8">
        <f t="shared" si="29"/>
        <v>17.25</v>
      </c>
      <c r="Q467" s="8" t="s">
        <v>8310</v>
      </c>
      <c r="R467" s="8" t="s">
        <v>8316</v>
      </c>
      <c r="S467" s="17">
        <f t="shared" si="30"/>
        <v>41801.120069444441</v>
      </c>
      <c r="T467" s="17">
        <f t="shared" si="31"/>
        <v>41817.120069444441</v>
      </c>
    </row>
    <row r="468" spans="1:20" ht="42.75" x14ac:dyDescent="0.45">
      <c r="A468" s="5">
        <v>466</v>
      </c>
      <c r="B468" s="7" t="s">
        <v>467</v>
      </c>
      <c r="C468" s="7" t="s">
        <v>4576</v>
      </c>
      <c r="D468" s="8">
        <v>10000</v>
      </c>
      <c r="E468" s="8">
        <v>76</v>
      </c>
      <c r="F468" s="8" t="s">
        <v>8221</v>
      </c>
      <c r="G468" s="8" t="s">
        <v>8224</v>
      </c>
      <c r="H468" s="8" t="s">
        <v>8246</v>
      </c>
      <c r="I468" s="8">
        <v>1347057464</v>
      </c>
      <c r="J468" s="8">
        <v>1344465464</v>
      </c>
      <c r="K468" s="8" t="b">
        <v>0</v>
      </c>
      <c r="L468" s="8">
        <v>5</v>
      </c>
      <c r="M468" s="8" t="b">
        <v>0</v>
      </c>
      <c r="N468" s="8" t="s">
        <v>8270</v>
      </c>
      <c r="O468" s="11">
        <f t="shared" si="28"/>
        <v>1</v>
      </c>
      <c r="P468" s="8">
        <f t="shared" si="29"/>
        <v>15.2</v>
      </c>
      <c r="Q468" s="8" t="s">
        <v>8310</v>
      </c>
      <c r="R468" s="8" t="s">
        <v>8316</v>
      </c>
      <c r="S468" s="17">
        <f t="shared" si="30"/>
        <v>41129.942870370374</v>
      </c>
      <c r="T468" s="17">
        <f t="shared" si="31"/>
        <v>41159.942870370374</v>
      </c>
    </row>
    <row r="469" spans="1:20" ht="42.75" x14ac:dyDescent="0.45">
      <c r="A469" s="5">
        <v>467</v>
      </c>
      <c r="B469" s="7" t="s">
        <v>468</v>
      </c>
      <c r="C469" s="7" t="s">
        <v>4577</v>
      </c>
      <c r="D469" s="8">
        <v>20000</v>
      </c>
      <c r="E469" s="8">
        <v>4315</v>
      </c>
      <c r="F469" s="8" t="s">
        <v>8221</v>
      </c>
      <c r="G469" s="8" t="s">
        <v>8224</v>
      </c>
      <c r="H469" s="8" t="s">
        <v>8246</v>
      </c>
      <c r="I469" s="8">
        <v>1348849134</v>
      </c>
      <c r="J469" s="8">
        <v>1344961134</v>
      </c>
      <c r="K469" s="8" t="b">
        <v>0</v>
      </c>
      <c r="L469" s="8">
        <v>39</v>
      </c>
      <c r="M469" s="8" t="b">
        <v>0</v>
      </c>
      <c r="N469" s="8" t="s">
        <v>8270</v>
      </c>
      <c r="O469" s="11">
        <f t="shared" si="28"/>
        <v>22</v>
      </c>
      <c r="P469" s="8">
        <f t="shared" si="29"/>
        <v>110.64</v>
      </c>
      <c r="Q469" s="8" t="s">
        <v>8310</v>
      </c>
      <c r="R469" s="8" t="s">
        <v>8316</v>
      </c>
      <c r="S469" s="17">
        <f t="shared" si="30"/>
        <v>41135.679791666669</v>
      </c>
      <c r="T469" s="17">
        <f t="shared" si="31"/>
        <v>41180.679791666669</v>
      </c>
    </row>
    <row r="470" spans="1:20" ht="42.75" x14ac:dyDescent="0.45">
      <c r="A470" s="5">
        <v>468</v>
      </c>
      <c r="B470" s="7" t="s">
        <v>469</v>
      </c>
      <c r="C470" s="7" t="s">
        <v>4578</v>
      </c>
      <c r="D470" s="8">
        <v>7500</v>
      </c>
      <c r="E470" s="8">
        <v>0</v>
      </c>
      <c r="F470" s="8" t="s">
        <v>8221</v>
      </c>
      <c r="G470" s="8" t="s">
        <v>8224</v>
      </c>
      <c r="H470" s="8" t="s">
        <v>8246</v>
      </c>
      <c r="I470" s="8">
        <v>1341978665</v>
      </c>
      <c r="J470" s="8">
        <v>1336795283</v>
      </c>
      <c r="K470" s="8" t="b">
        <v>0</v>
      </c>
      <c r="L470" s="8">
        <v>0</v>
      </c>
      <c r="M470" s="8" t="b">
        <v>0</v>
      </c>
      <c r="N470" s="8" t="s">
        <v>8270</v>
      </c>
      <c r="O470" s="11">
        <f t="shared" si="28"/>
        <v>0</v>
      </c>
      <c r="P470" s="8" t="e">
        <f t="shared" si="29"/>
        <v>#DIV/0!</v>
      </c>
      <c r="Q470" s="8" t="s">
        <v>8310</v>
      </c>
      <c r="R470" s="8" t="s">
        <v>8316</v>
      </c>
      <c r="S470" s="17">
        <f t="shared" si="30"/>
        <v>41041.167627314811</v>
      </c>
      <c r="T470" s="17">
        <f t="shared" si="31"/>
        <v>41101.160474537035</v>
      </c>
    </row>
    <row r="471" spans="1:20" ht="28.5" x14ac:dyDescent="0.45">
      <c r="A471" s="5">
        <v>469</v>
      </c>
      <c r="B471" s="7" t="s">
        <v>470</v>
      </c>
      <c r="C471" s="7" t="s">
        <v>4579</v>
      </c>
      <c r="D471" s="8">
        <v>6000</v>
      </c>
      <c r="E471" s="8">
        <v>0</v>
      </c>
      <c r="F471" s="8" t="s">
        <v>8221</v>
      </c>
      <c r="G471" s="8" t="s">
        <v>8225</v>
      </c>
      <c r="H471" s="8" t="s">
        <v>8247</v>
      </c>
      <c r="I471" s="8">
        <v>1409960724</v>
      </c>
      <c r="J471" s="8">
        <v>1404776724</v>
      </c>
      <c r="K471" s="8" t="b">
        <v>0</v>
      </c>
      <c r="L471" s="8">
        <v>0</v>
      </c>
      <c r="M471" s="8" t="b">
        <v>0</v>
      </c>
      <c r="N471" s="8" t="s">
        <v>8270</v>
      </c>
      <c r="O471" s="11">
        <f t="shared" si="28"/>
        <v>0</v>
      </c>
      <c r="P471" s="8" t="e">
        <f t="shared" si="29"/>
        <v>#DIV/0!</v>
      </c>
      <c r="Q471" s="8" t="s">
        <v>8310</v>
      </c>
      <c r="R471" s="8" t="s">
        <v>8316</v>
      </c>
      <c r="S471" s="17">
        <f t="shared" si="30"/>
        <v>41827.989861111113</v>
      </c>
      <c r="T471" s="17">
        <f t="shared" si="31"/>
        <v>41887.989861111113</v>
      </c>
    </row>
    <row r="472" spans="1:20" ht="42.75" x14ac:dyDescent="0.45">
      <c r="A472" s="5">
        <v>470</v>
      </c>
      <c r="B472" s="7" t="s">
        <v>471</v>
      </c>
      <c r="C472" s="7" t="s">
        <v>4580</v>
      </c>
      <c r="D472" s="8">
        <v>5000</v>
      </c>
      <c r="E472" s="8">
        <v>51</v>
      </c>
      <c r="F472" s="8" t="s">
        <v>8221</v>
      </c>
      <c r="G472" s="8" t="s">
        <v>8224</v>
      </c>
      <c r="H472" s="8" t="s">
        <v>8246</v>
      </c>
      <c r="I472" s="8">
        <v>1389844800</v>
      </c>
      <c r="J472" s="8">
        <v>1385524889</v>
      </c>
      <c r="K472" s="8" t="b">
        <v>0</v>
      </c>
      <c r="L472" s="8">
        <v>2</v>
      </c>
      <c r="M472" s="8" t="b">
        <v>0</v>
      </c>
      <c r="N472" s="8" t="s">
        <v>8270</v>
      </c>
      <c r="O472" s="11">
        <f t="shared" si="28"/>
        <v>1</v>
      </c>
      <c r="P472" s="8">
        <f t="shared" si="29"/>
        <v>25.5</v>
      </c>
      <c r="Q472" s="8" t="s">
        <v>8310</v>
      </c>
      <c r="R472" s="8" t="s">
        <v>8316</v>
      </c>
      <c r="S472" s="17">
        <f t="shared" si="30"/>
        <v>41605.167696759258</v>
      </c>
      <c r="T472" s="17">
        <f t="shared" si="31"/>
        <v>41655.166666666664</v>
      </c>
    </row>
    <row r="473" spans="1:20" ht="57" x14ac:dyDescent="0.45">
      <c r="A473" s="5">
        <v>471</v>
      </c>
      <c r="B473" s="7" t="s">
        <v>472</v>
      </c>
      <c r="C473" s="7" t="s">
        <v>4581</v>
      </c>
      <c r="D473" s="8">
        <v>55000</v>
      </c>
      <c r="E473" s="8">
        <v>6541</v>
      </c>
      <c r="F473" s="8" t="s">
        <v>8221</v>
      </c>
      <c r="G473" s="8" t="s">
        <v>8224</v>
      </c>
      <c r="H473" s="8" t="s">
        <v>8246</v>
      </c>
      <c r="I473" s="8">
        <v>1397924379</v>
      </c>
      <c r="J473" s="8">
        <v>1394039979</v>
      </c>
      <c r="K473" s="8" t="b">
        <v>0</v>
      </c>
      <c r="L473" s="8">
        <v>170</v>
      </c>
      <c r="M473" s="8" t="b">
        <v>0</v>
      </c>
      <c r="N473" s="8" t="s">
        <v>8270</v>
      </c>
      <c r="O473" s="11">
        <f t="shared" si="28"/>
        <v>12</v>
      </c>
      <c r="P473" s="8">
        <f t="shared" si="29"/>
        <v>38.479999999999997</v>
      </c>
      <c r="Q473" s="8" t="s">
        <v>8310</v>
      </c>
      <c r="R473" s="8" t="s">
        <v>8316</v>
      </c>
      <c r="S473" s="17">
        <f t="shared" si="30"/>
        <v>41703.721979166665</v>
      </c>
      <c r="T473" s="17">
        <f t="shared" si="31"/>
        <v>41748.680312500001</v>
      </c>
    </row>
    <row r="474" spans="1:20" ht="42.75" x14ac:dyDescent="0.45">
      <c r="A474" s="5">
        <v>472</v>
      </c>
      <c r="B474" s="7" t="s">
        <v>473</v>
      </c>
      <c r="C474" s="7" t="s">
        <v>4582</v>
      </c>
      <c r="D474" s="8">
        <v>800</v>
      </c>
      <c r="E474" s="8">
        <v>141</v>
      </c>
      <c r="F474" s="8" t="s">
        <v>8221</v>
      </c>
      <c r="G474" s="8" t="s">
        <v>8224</v>
      </c>
      <c r="H474" s="8" t="s">
        <v>8246</v>
      </c>
      <c r="I474" s="8">
        <v>1408831718</v>
      </c>
      <c r="J474" s="8">
        <v>1406239718</v>
      </c>
      <c r="K474" s="8" t="b">
        <v>0</v>
      </c>
      <c r="L474" s="8">
        <v>5</v>
      </c>
      <c r="M474" s="8" t="b">
        <v>0</v>
      </c>
      <c r="N474" s="8" t="s">
        <v>8270</v>
      </c>
      <c r="O474" s="11">
        <f t="shared" si="28"/>
        <v>18</v>
      </c>
      <c r="P474" s="8">
        <f t="shared" si="29"/>
        <v>28.2</v>
      </c>
      <c r="Q474" s="8" t="s">
        <v>8310</v>
      </c>
      <c r="R474" s="8" t="s">
        <v>8316</v>
      </c>
      <c r="S474" s="17">
        <f t="shared" si="30"/>
        <v>41844.922662037039</v>
      </c>
      <c r="T474" s="17">
        <f t="shared" si="31"/>
        <v>41874.922662037039</v>
      </c>
    </row>
    <row r="475" spans="1:20" ht="42.75" x14ac:dyDescent="0.45">
      <c r="A475" s="5">
        <v>473</v>
      </c>
      <c r="B475" s="7" t="s">
        <v>474</v>
      </c>
      <c r="C475" s="7" t="s">
        <v>4583</v>
      </c>
      <c r="D475" s="8">
        <v>30000</v>
      </c>
      <c r="E475" s="8">
        <v>861</v>
      </c>
      <c r="F475" s="8" t="s">
        <v>8221</v>
      </c>
      <c r="G475" s="8" t="s">
        <v>8224</v>
      </c>
      <c r="H475" s="8" t="s">
        <v>8246</v>
      </c>
      <c r="I475" s="8">
        <v>1410972319</v>
      </c>
      <c r="J475" s="8">
        <v>1408380319</v>
      </c>
      <c r="K475" s="8" t="b">
        <v>0</v>
      </c>
      <c r="L475" s="8">
        <v>14</v>
      </c>
      <c r="M475" s="8" t="b">
        <v>0</v>
      </c>
      <c r="N475" s="8" t="s">
        <v>8270</v>
      </c>
      <c r="O475" s="11">
        <f t="shared" si="28"/>
        <v>3</v>
      </c>
      <c r="P475" s="8">
        <f t="shared" si="29"/>
        <v>61.5</v>
      </c>
      <c r="Q475" s="8" t="s">
        <v>8310</v>
      </c>
      <c r="R475" s="8" t="s">
        <v>8316</v>
      </c>
      <c r="S475" s="17">
        <f t="shared" si="30"/>
        <v>41869.698136574072</v>
      </c>
      <c r="T475" s="17">
        <f t="shared" si="31"/>
        <v>41899.698136574072</v>
      </c>
    </row>
    <row r="476" spans="1:20" ht="42.75" x14ac:dyDescent="0.45">
      <c r="A476" s="5">
        <v>474</v>
      </c>
      <c r="B476" s="7" t="s">
        <v>475</v>
      </c>
      <c r="C476" s="7" t="s">
        <v>4584</v>
      </c>
      <c r="D476" s="8">
        <v>3300</v>
      </c>
      <c r="E476" s="8">
        <v>1</v>
      </c>
      <c r="F476" s="8" t="s">
        <v>8221</v>
      </c>
      <c r="G476" s="8" t="s">
        <v>8224</v>
      </c>
      <c r="H476" s="8" t="s">
        <v>8246</v>
      </c>
      <c r="I476" s="8">
        <v>1487318029</v>
      </c>
      <c r="J476" s="8">
        <v>1484726029</v>
      </c>
      <c r="K476" s="8" t="b">
        <v>0</v>
      </c>
      <c r="L476" s="8">
        <v>1</v>
      </c>
      <c r="M476" s="8" t="b">
        <v>0</v>
      </c>
      <c r="N476" s="8" t="s">
        <v>8270</v>
      </c>
      <c r="O476" s="11">
        <f t="shared" si="28"/>
        <v>0</v>
      </c>
      <c r="P476" s="8">
        <f t="shared" si="29"/>
        <v>1</v>
      </c>
      <c r="Q476" s="8" t="s">
        <v>8310</v>
      </c>
      <c r="R476" s="8" t="s">
        <v>8316</v>
      </c>
      <c r="S476" s="17">
        <f t="shared" si="30"/>
        <v>42753.329039351855</v>
      </c>
      <c r="T476" s="17">
        <f t="shared" si="31"/>
        <v>42783.329039351855</v>
      </c>
    </row>
    <row r="477" spans="1:20" ht="42.75" x14ac:dyDescent="0.45">
      <c r="A477" s="5">
        <v>475</v>
      </c>
      <c r="B477" s="7" t="s">
        <v>476</v>
      </c>
      <c r="C477" s="7" t="s">
        <v>4585</v>
      </c>
      <c r="D477" s="8">
        <v>2000</v>
      </c>
      <c r="E477" s="8">
        <v>0</v>
      </c>
      <c r="F477" s="8" t="s">
        <v>8221</v>
      </c>
      <c r="G477" s="8" t="s">
        <v>8224</v>
      </c>
      <c r="H477" s="8" t="s">
        <v>8246</v>
      </c>
      <c r="I477" s="8">
        <v>1430877843</v>
      </c>
      <c r="J477" s="8">
        <v>1428285843</v>
      </c>
      <c r="K477" s="8" t="b">
        <v>0</v>
      </c>
      <c r="L477" s="8">
        <v>0</v>
      </c>
      <c r="M477" s="8" t="b">
        <v>0</v>
      </c>
      <c r="N477" s="8" t="s">
        <v>8270</v>
      </c>
      <c r="O477" s="11">
        <f t="shared" si="28"/>
        <v>0</v>
      </c>
      <c r="P477" s="8" t="e">
        <f t="shared" si="29"/>
        <v>#DIV/0!</v>
      </c>
      <c r="Q477" s="8" t="s">
        <v>8310</v>
      </c>
      <c r="R477" s="8" t="s">
        <v>8316</v>
      </c>
      <c r="S477" s="17">
        <f t="shared" si="30"/>
        <v>42100.086145833338</v>
      </c>
      <c r="T477" s="17">
        <f t="shared" si="31"/>
        <v>42130.086145833338</v>
      </c>
    </row>
    <row r="478" spans="1:20" ht="28.5" x14ac:dyDescent="0.45">
      <c r="A478" s="5">
        <v>476</v>
      </c>
      <c r="B478" s="7" t="s">
        <v>477</v>
      </c>
      <c r="C478" s="7" t="s">
        <v>4586</v>
      </c>
      <c r="D478" s="8">
        <v>220000</v>
      </c>
      <c r="E478" s="8">
        <v>4906.59</v>
      </c>
      <c r="F478" s="8" t="s">
        <v>8221</v>
      </c>
      <c r="G478" s="8" t="s">
        <v>8224</v>
      </c>
      <c r="H478" s="8" t="s">
        <v>8246</v>
      </c>
      <c r="I478" s="8">
        <v>1401767940</v>
      </c>
      <c r="J478" s="8">
        <v>1398727441</v>
      </c>
      <c r="K478" s="8" t="b">
        <v>0</v>
      </c>
      <c r="L478" s="8">
        <v>124</v>
      </c>
      <c r="M478" s="8" t="b">
        <v>0</v>
      </c>
      <c r="N478" s="8" t="s">
        <v>8270</v>
      </c>
      <c r="O478" s="11">
        <f t="shared" si="28"/>
        <v>2</v>
      </c>
      <c r="P478" s="8">
        <f t="shared" si="29"/>
        <v>39.57</v>
      </c>
      <c r="Q478" s="8" t="s">
        <v>8310</v>
      </c>
      <c r="R478" s="8" t="s">
        <v>8316</v>
      </c>
      <c r="S478" s="17">
        <f t="shared" si="30"/>
        <v>41757.975011574075</v>
      </c>
      <c r="T478" s="17">
        <f t="shared" si="31"/>
        <v>41793.165972222225</v>
      </c>
    </row>
    <row r="479" spans="1:20" ht="42.75" x14ac:dyDescent="0.45">
      <c r="A479" s="5">
        <v>477</v>
      </c>
      <c r="B479" s="7" t="s">
        <v>478</v>
      </c>
      <c r="C479" s="7" t="s">
        <v>4587</v>
      </c>
      <c r="D479" s="8">
        <v>1500</v>
      </c>
      <c r="E479" s="8">
        <v>0</v>
      </c>
      <c r="F479" s="8" t="s">
        <v>8221</v>
      </c>
      <c r="G479" s="8" t="s">
        <v>8224</v>
      </c>
      <c r="H479" s="8" t="s">
        <v>8246</v>
      </c>
      <c r="I479" s="8">
        <v>1337371334</v>
      </c>
      <c r="J479" s="8">
        <v>1332187334</v>
      </c>
      <c r="K479" s="8" t="b">
        <v>0</v>
      </c>
      <c r="L479" s="8">
        <v>0</v>
      </c>
      <c r="M479" s="8" t="b">
        <v>0</v>
      </c>
      <c r="N479" s="8" t="s">
        <v>8270</v>
      </c>
      <c r="O479" s="11">
        <f t="shared" si="28"/>
        <v>0</v>
      </c>
      <c r="P479" s="8" t="e">
        <f t="shared" si="29"/>
        <v>#DIV/0!</v>
      </c>
      <c r="Q479" s="8" t="s">
        <v>8310</v>
      </c>
      <c r="R479" s="8" t="s">
        <v>8316</v>
      </c>
      <c r="S479" s="17">
        <f t="shared" si="30"/>
        <v>40987.83488425926</v>
      </c>
      <c r="T479" s="17">
        <f t="shared" si="31"/>
        <v>41047.83488425926</v>
      </c>
    </row>
    <row r="480" spans="1:20" ht="42.75" x14ac:dyDescent="0.45">
      <c r="A480" s="5">
        <v>478</v>
      </c>
      <c r="B480" s="7" t="s">
        <v>479</v>
      </c>
      <c r="C480" s="7" t="s">
        <v>4588</v>
      </c>
      <c r="D480" s="8">
        <v>10000</v>
      </c>
      <c r="E480" s="8">
        <v>0</v>
      </c>
      <c r="F480" s="8" t="s">
        <v>8221</v>
      </c>
      <c r="G480" s="8" t="s">
        <v>8224</v>
      </c>
      <c r="H480" s="8" t="s">
        <v>8246</v>
      </c>
      <c r="I480" s="8">
        <v>1427921509</v>
      </c>
      <c r="J480" s="8">
        <v>1425333109</v>
      </c>
      <c r="K480" s="8" t="b">
        <v>0</v>
      </c>
      <c r="L480" s="8">
        <v>0</v>
      </c>
      <c r="M480" s="8" t="b">
        <v>0</v>
      </c>
      <c r="N480" s="8" t="s">
        <v>8270</v>
      </c>
      <c r="O480" s="11">
        <f t="shared" si="28"/>
        <v>0</v>
      </c>
      <c r="P480" s="8" t="e">
        <f t="shared" si="29"/>
        <v>#DIV/0!</v>
      </c>
      <c r="Q480" s="8" t="s">
        <v>8310</v>
      </c>
      <c r="R480" s="8" t="s">
        <v>8316</v>
      </c>
      <c r="S480" s="17">
        <f t="shared" si="30"/>
        <v>42065.910983796297</v>
      </c>
      <c r="T480" s="17">
        <f t="shared" si="31"/>
        <v>42095.869317129633</v>
      </c>
    </row>
    <row r="481" spans="1:20" ht="42.75" x14ac:dyDescent="0.45">
      <c r="A481" s="5">
        <v>479</v>
      </c>
      <c r="B481" s="7" t="s">
        <v>480</v>
      </c>
      <c r="C481" s="7" t="s">
        <v>4589</v>
      </c>
      <c r="D481" s="8">
        <v>15000</v>
      </c>
      <c r="E481" s="8">
        <v>4884</v>
      </c>
      <c r="F481" s="8" t="s">
        <v>8221</v>
      </c>
      <c r="G481" s="8" t="s">
        <v>8224</v>
      </c>
      <c r="H481" s="8" t="s">
        <v>8246</v>
      </c>
      <c r="I481" s="8">
        <v>1416566835</v>
      </c>
      <c r="J481" s="8">
        <v>1411379235</v>
      </c>
      <c r="K481" s="8" t="b">
        <v>0</v>
      </c>
      <c r="L481" s="8">
        <v>55</v>
      </c>
      <c r="M481" s="8" t="b">
        <v>0</v>
      </c>
      <c r="N481" s="8" t="s">
        <v>8270</v>
      </c>
      <c r="O481" s="11">
        <f t="shared" si="28"/>
        <v>33</v>
      </c>
      <c r="P481" s="8">
        <f t="shared" si="29"/>
        <v>88.8</v>
      </c>
      <c r="Q481" s="8" t="s">
        <v>8310</v>
      </c>
      <c r="R481" s="8" t="s">
        <v>8316</v>
      </c>
      <c r="S481" s="17">
        <f t="shared" si="30"/>
        <v>41904.407812500001</v>
      </c>
      <c r="T481" s="17">
        <f t="shared" si="31"/>
        <v>41964.449479166666</v>
      </c>
    </row>
    <row r="482" spans="1:20" ht="42.75" x14ac:dyDescent="0.45">
      <c r="A482" s="5">
        <v>480</v>
      </c>
      <c r="B482" s="7" t="s">
        <v>481</v>
      </c>
      <c r="C482" s="7" t="s">
        <v>4590</v>
      </c>
      <c r="D482" s="8">
        <v>40000</v>
      </c>
      <c r="E482" s="8">
        <v>7764</v>
      </c>
      <c r="F482" s="8" t="s">
        <v>8221</v>
      </c>
      <c r="G482" s="8" t="s">
        <v>8224</v>
      </c>
      <c r="H482" s="8" t="s">
        <v>8246</v>
      </c>
      <c r="I482" s="8">
        <v>1376049615</v>
      </c>
      <c r="J482" s="8">
        <v>1373457615</v>
      </c>
      <c r="K482" s="8" t="b">
        <v>0</v>
      </c>
      <c r="L482" s="8">
        <v>140</v>
      </c>
      <c r="M482" s="8" t="b">
        <v>0</v>
      </c>
      <c r="N482" s="8" t="s">
        <v>8270</v>
      </c>
      <c r="O482" s="11">
        <f t="shared" si="28"/>
        <v>19</v>
      </c>
      <c r="P482" s="8">
        <f t="shared" si="29"/>
        <v>55.46</v>
      </c>
      <c r="Q482" s="8" t="s">
        <v>8310</v>
      </c>
      <c r="R482" s="8" t="s">
        <v>8316</v>
      </c>
      <c r="S482" s="17">
        <f t="shared" si="30"/>
        <v>41465.500173611108</v>
      </c>
      <c r="T482" s="17">
        <f t="shared" si="31"/>
        <v>41495.500173611108</v>
      </c>
    </row>
    <row r="483" spans="1:20" ht="42.75" x14ac:dyDescent="0.45">
      <c r="A483" s="5">
        <v>481</v>
      </c>
      <c r="B483" s="7" t="s">
        <v>482</v>
      </c>
      <c r="C483" s="7" t="s">
        <v>4591</v>
      </c>
      <c r="D483" s="8">
        <v>30000</v>
      </c>
      <c r="E483" s="8">
        <v>1830</v>
      </c>
      <c r="F483" s="8" t="s">
        <v>8221</v>
      </c>
      <c r="G483" s="8" t="s">
        <v>8224</v>
      </c>
      <c r="H483" s="8" t="s">
        <v>8246</v>
      </c>
      <c r="I483" s="8">
        <v>1349885289</v>
      </c>
      <c r="J483" s="8">
        <v>1347293289</v>
      </c>
      <c r="K483" s="8" t="b">
        <v>0</v>
      </c>
      <c r="L483" s="8">
        <v>21</v>
      </c>
      <c r="M483" s="8" t="b">
        <v>0</v>
      </c>
      <c r="N483" s="8" t="s">
        <v>8270</v>
      </c>
      <c r="O483" s="11">
        <f t="shared" si="28"/>
        <v>6</v>
      </c>
      <c r="P483" s="8">
        <f t="shared" si="29"/>
        <v>87.14</v>
      </c>
      <c r="Q483" s="8" t="s">
        <v>8310</v>
      </c>
      <c r="R483" s="8" t="s">
        <v>8316</v>
      </c>
      <c r="S483" s="17">
        <f t="shared" si="30"/>
        <v>41162.672326388885</v>
      </c>
      <c r="T483" s="17">
        <f t="shared" si="31"/>
        <v>41192.672326388885</v>
      </c>
    </row>
    <row r="484" spans="1:20" ht="42.75" x14ac:dyDescent="0.45">
      <c r="A484" s="5">
        <v>482</v>
      </c>
      <c r="B484" s="7" t="s">
        <v>483</v>
      </c>
      <c r="C484" s="7" t="s">
        <v>4592</v>
      </c>
      <c r="D484" s="8">
        <v>10000</v>
      </c>
      <c r="E484" s="8">
        <v>10</v>
      </c>
      <c r="F484" s="8" t="s">
        <v>8221</v>
      </c>
      <c r="G484" s="8" t="s">
        <v>8224</v>
      </c>
      <c r="H484" s="8" t="s">
        <v>8246</v>
      </c>
      <c r="I484" s="8">
        <v>1460644440</v>
      </c>
      <c r="J484" s="8">
        <v>1458336690</v>
      </c>
      <c r="K484" s="8" t="b">
        <v>0</v>
      </c>
      <c r="L484" s="8">
        <v>1</v>
      </c>
      <c r="M484" s="8" t="b">
        <v>0</v>
      </c>
      <c r="N484" s="8" t="s">
        <v>8270</v>
      </c>
      <c r="O484" s="11">
        <f t="shared" si="28"/>
        <v>0</v>
      </c>
      <c r="P484" s="8">
        <f t="shared" si="29"/>
        <v>10</v>
      </c>
      <c r="Q484" s="8" t="s">
        <v>8310</v>
      </c>
      <c r="R484" s="8" t="s">
        <v>8316</v>
      </c>
      <c r="S484" s="17">
        <f t="shared" si="30"/>
        <v>42447.896875000006</v>
      </c>
      <c r="T484" s="17">
        <f t="shared" si="31"/>
        <v>42474.606944444444</v>
      </c>
    </row>
    <row r="485" spans="1:20" ht="42.75" x14ac:dyDescent="0.45">
      <c r="A485" s="5">
        <v>483</v>
      </c>
      <c r="B485" s="7" t="s">
        <v>484</v>
      </c>
      <c r="C485" s="7" t="s">
        <v>4593</v>
      </c>
      <c r="D485" s="8">
        <v>15000</v>
      </c>
      <c r="E485" s="8">
        <v>7530</v>
      </c>
      <c r="F485" s="8" t="s">
        <v>8221</v>
      </c>
      <c r="G485" s="8" t="s">
        <v>8225</v>
      </c>
      <c r="H485" s="8" t="s">
        <v>8247</v>
      </c>
      <c r="I485" s="8">
        <v>1359434672</v>
      </c>
      <c r="J485" s="8">
        <v>1354250672</v>
      </c>
      <c r="K485" s="8" t="b">
        <v>0</v>
      </c>
      <c r="L485" s="8">
        <v>147</v>
      </c>
      <c r="M485" s="8" t="b">
        <v>0</v>
      </c>
      <c r="N485" s="8" t="s">
        <v>8270</v>
      </c>
      <c r="O485" s="11">
        <f t="shared" si="28"/>
        <v>50</v>
      </c>
      <c r="P485" s="8">
        <f t="shared" si="29"/>
        <v>51.22</v>
      </c>
      <c r="Q485" s="8" t="s">
        <v>8310</v>
      </c>
      <c r="R485" s="8" t="s">
        <v>8316</v>
      </c>
      <c r="S485" s="17">
        <f t="shared" si="30"/>
        <v>41243.197592592594</v>
      </c>
      <c r="T485" s="17">
        <f t="shared" si="31"/>
        <v>41303.197592592594</v>
      </c>
    </row>
    <row r="486" spans="1:20" ht="57" x14ac:dyDescent="0.45">
      <c r="A486" s="5">
        <v>484</v>
      </c>
      <c r="B486" s="7" t="s">
        <v>485</v>
      </c>
      <c r="C486" s="7" t="s">
        <v>4594</v>
      </c>
      <c r="D486" s="8">
        <v>80000</v>
      </c>
      <c r="E486" s="8">
        <v>149</v>
      </c>
      <c r="F486" s="8" t="s">
        <v>8221</v>
      </c>
      <c r="G486" s="8" t="s">
        <v>8225</v>
      </c>
      <c r="H486" s="8" t="s">
        <v>8247</v>
      </c>
      <c r="I486" s="8">
        <v>1446766372</v>
      </c>
      <c r="J486" s="8">
        <v>1443220372</v>
      </c>
      <c r="K486" s="8" t="b">
        <v>0</v>
      </c>
      <c r="L486" s="8">
        <v>11</v>
      </c>
      <c r="M486" s="8" t="b">
        <v>0</v>
      </c>
      <c r="N486" s="8" t="s">
        <v>8270</v>
      </c>
      <c r="O486" s="11">
        <f t="shared" si="28"/>
        <v>0</v>
      </c>
      <c r="P486" s="8">
        <f t="shared" si="29"/>
        <v>13.55</v>
      </c>
      <c r="Q486" s="8" t="s">
        <v>8310</v>
      </c>
      <c r="R486" s="8" t="s">
        <v>8316</v>
      </c>
      <c r="S486" s="17">
        <f t="shared" si="30"/>
        <v>42272.93949074074</v>
      </c>
      <c r="T486" s="17">
        <f t="shared" si="31"/>
        <v>42313.981157407412</v>
      </c>
    </row>
    <row r="487" spans="1:20" ht="28.5" x14ac:dyDescent="0.45">
      <c r="A487" s="5">
        <v>485</v>
      </c>
      <c r="B487" s="7" t="s">
        <v>486</v>
      </c>
      <c r="C487" s="7" t="s">
        <v>4595</v>
      </c>
      <c r="D487" s="8">
        <v>37956</v>
      </c>
      <c r="E487" s="8">
        <v>8315.01</v>
      </c>
      <c r="F487" s="8" t="s">
        <v>8221</v>
      </c>
      <c r="G487" s="8" t="s">
        <v>8225</v>
      </c>
      <c r="H487" s="8" t="s">
        <v>8247</v>
      </c>
      <c r="I487" s="8">
        <v>1368792499</v>
      </c>
      <c r="J487" s="8">
        <v>1366200499</v>
      </c>
      <c r="K487" s="8" t="b">
        <v>0</v>
      </c>
      <c r="L487" s="8">
        <v>125</v>
      </c>
      <c r="M487" s="8" t="b">
        <v>0</v>
      </c>
      <c r="N487" s="8" t="s">
        <v>8270</v>
      </c>
      <c r="O487" s="11">
        <f t="shared" si="28"/>
        <v>22</v>
      </c>
      <c r="P487" s="8">
        <f t="shared" si="29"/>
        <v>66.52</v>
      </c>
      <c r="Q487" s="8" t="s">
        <v>8310</v>
      </c>
      <c r="R487" s="8" t="s">
        <v>8316</v>
      </c>
      <c r="S487" s="17">
        <f t="shared" si="30"/>
        <v>41381.50577546296</v>
      </c>
      <c r="T487" s="17">
        <f t="shared" si="31"/>
        <v>41411.50577546296</v>
      </c>
    </row>
    <row r="488" spans="1:20" ht="42.75" x14ac:dyDescent="0.45">
      <c r="A488" s="5">
        <v>486</v>
      </c>
      <c r="B488" s="7" t="s">
        <v>487</v>
      </c>
      <c r="C488" s="7" t="s">
        <v>4596</v>
      </c>
      <c r="D488" s="8">
        <v>550000</v>
      </c>
      <c r="E488" s="8">
        <v>50</v>
      </c>
      <c r="F488" s="8" t="s">
        <v>8221</v>
      </c>
      <c r="G488" s="8" t="s">
        <v>8226</v>
      </c>
      <c r="H488" s="8" t="s">
        <v>8248</v>
      </c>
      <c r="I488" s="8">
        <v>1401662239</v>
      </c>
      <c r="J488" s="8">
        <v>1399070239</v>
      </c>
      <c r="K488" s="8" t="b">
        <v>0</v>
      </c>
      <c r="L488" s="8">
        <v>1</v>
      </c>
      <c r="M488" s="8" t="b">
        <v>0</v>
      </c>
      <c r="N488" s="8" t="s">
        <v>8270</v>
      </c>
      <c r="O488" s="11">
        <f t="shared" si="28"/>
        <v>0</v>
      </c>
      <c r="P488" s="8">
        <f t="shared" si="29"/>
        <v>50</v>
      </c>
      <c r="Q488" s="8" t="s">
        <v>8310</v>
      </c>
      <c r="R488" s="8" t="s">
        <v>8316</v>
      </c>
      <c r="S488" s="17">
        <f t="shared" si="30"/>
        <v>41761.94258101852</v>
      </c>
      <c r="T488" s="17">
        <f t="shared" si="31"/>
        <v>41791.94258101852</v>
      </c>
    </row>
    <row r="489" spans="1:20" ht="42.75" x14ac:dyDescent="0.45">
      <c r="A489" s="5">
        <v>487</v>
      </c>
      <c r="B489" s="7" t="s">
        <v>488</v>
      </c>
      <c r="C489" s="7" t="s">
        <v>4597</v>
      </c>
      <c r="D489" s="8">
        <v>50000</v>
      </c>
      <c r="E489" s="8">
        <v>0</v>
      </c>
      <c r="F489" s="8" t="s">
        <v>8221</v>
      </c>
      <c r="G489" s="8" t="s">
        <v>8229</v>
      </c>
      <c r="H489" s="8" t="s">
        <v>8251</v>
      </c>
      <c r="I489" s="8">
        <v>1482678994</v>
      </c>
      <c r="J489" s="8">
        <v>1477491394</v>
      </c>
      <c r="K489" s="8" t="b">
        <v>0</v>
      </c>
      <c r="L489" s="8">
        <v>0</v>
      </c>
      <c r="M489" s="8" t="b">
        <v>0</v>
      </c>
      <c r="N489" s="8" t="s">
        <v>8270</v>
      </c>
      <c r="O489" s="11">
        <f t="shared" si="28"/>
        <v>0</v>
      </c>
      <c r="P489" s="8" t="e">
        <f t="shared" si="29"/>
        <v>#DIV/0!</v>
      </c>
      <c r="Q489" s="8" t="s">
        <v>8310</v>
      </c>
      <c r="R489" s="8" t="s">
        <v>8316</v>
      </c>
      <c r="S489" s="17">
        <f t="shared" si="30"/>
        <v>42669.594837962963</v>
      </c>
      <c r="T489" s="17">
        <f t="shared" si="31"/>
        <v>42729.636504629627</v>
      </c>
    </row>
    <row r="490" spans="1:20" ht="42.75" x14ac:dyDescent="0.45">
      <c r="A490" s="5">
        <v>488</v>
      </c>
      <c r="B490" s="7" t="s">
        <v>489</v>
      </c>
      <c r="C490" s="7" t="s">
        <v>4598</v>
      </c>
      <c r="D490" s="8">
        <v>12000</v>
      </c>
      <c r="E490" s="8">
        <v>0</v>
      </c>
      <c r="F490" s="8" t="s">
        <v>8221</v>
      </c>
      <c r="G490" s="8" t="s">
        <v>8224</v>
      </c>
      <c r="H490" s="8" t="s">
        <v>8246</v>
      </c>
      <c r="I490" s="8">
        <v>1483924700</v>
      </c>
      <c r="J490" s="8">
        <v>1481332700</v>
      </c>
      <c r="K490" s="8" t="b">
        <v>0</v>
      </c>
      <c r="L490" s="8">
        <v>0</v>
      </c>
      <c r="M490" s="8" t="b">
        <v>0</v>
      </c>
      <c r="N490" s="8" t="s">
        <v>8270</v>
      </c>
      <c r="O490" s="11">
        <f t="shared" si="28"/>
        <v>0</v>
      </c>
      <c r="P490" s="8" t="e">
        <f t="shared" si="29"/>
        <v>#DIV/0!</v>
      </c>
      <c r="Q490" s="8" t="s">
        <v>8310</v>
      </c>
      <c r="R490" s="8" t="s">
        <v>8316</v>
      </c>
      <c r="S490" s="17">
        <f t="shared" si="30"/>
        <v>42714.054398148146</v>
      </c>
      <c r="T490" s="17">
        <f t="shared" si="31"/>
        <v>42744.054398148146</v>
      </c>
    </row>
    <row r="491" spans="1:20" ht="42.75" x14ac:dyDescent="0.45">
      <c r="A491" s="5">
        <v>489</v>
      </c>
      <c r="B491" s="7" t="s">
        <v>490</v>
      </c>
      <c r="C491" s="7" t="s">
        <v>4599</v>
      </c>
      <c r="D491" s="8">
        <v>74997</v>
      </c>
      <c r="E491" s="8">
        <v>215</v>
      </c>
      <c r="F491" s="8" t="s">
        <v>8221</v>
      </c>
      <c r="G491" s="8" t="s">
        <v>8224</v>
      </c>
      <c r="H491" s="8" t="s">
        <v>8246</v>
      </c>
      <c r="I491" s="8">
        <v>1325763180</v>
      </c>
      <c r="J491" s="8">
        <v>1323084816</v>
      </c>
      <c r="K491" s="8" t="b">
        <v>0</v>
      </c>
      <c r="L491" s="8">
        <v>3</v>
      </c>
      <c r="M491" s="8" t="b">
        <v>0</v>
      </c>
      <c r="N491" s="8" t="s">
        <v>8270</v>
      </c>
      <c r="O491" s="11">
        <f t="shared" si="28"/>
        <v>0</v>
      </c>
      <c r="P491" s="8">
        <f t="shared" si="29"/>
        <v>71.67</v>
      </c>
      <c r="Q491" s="8" t="s">
        <v>8310</v>
      </c>
      <c r="R491" s="8" t="s">
        <v>8316</v>
      </c>
      <c r="S491" s="17">
        <f t="shared" si="30"/>
        <v>40882.481666666667</v>
      </c>
      <c r="T491" s="17">
        <f t="shared" si="31"/>
        <v>40913.481249999997</v>
      </c>
    </row>
    <row r="492" spans="1:20" x14ac:dyDescent="0.45">
      <c r="A492" s="5">
        <v>490</v>
      </c>
      <c r="B492" s="7" t="s">
        <v>491</v>
      </c>
      <c r="C492" s="7" t="s">
        <v>4600</v>
      </c>
      <c r="D492" s="8">
        <v>1000</v>
      </c>
      <c r="E492" s="8">
        <v>0</v>
      </c>
      <c r="F492" s="8" t="s">
        <v>8221</v>
      </c>
      <c r="G492" s="8" t="s">
        <v>8224</v>
      </c>
      <c r="H492" s="8" t="s">
        <v>8246</v>
      </c>
      <c r="I492" s="8">
        <v>1345677285</v>
      </c>
      <c r="J492" s="8">
        <v>1343085285</v>
      </c>
      <c r="K492" s="8" t="b">
        <v>0</v>
      </c>
      <c r="L492" s="8">
        <v>0</v>
      </c>
      <c r="M492" s="8" t="b">
        <v>0</v>
      </c>
      <c r="N492" s="8" t="s">
        <v>8270</v>
      </c>
      <c r="O492" s="11">
        <f t="shared" si="28"/>
        <v>0</v>
      </c>
      <c r="P492" s="8" t="e">
        <f t="shared" si="29"/>
        <v>#DIV/0!</v>
      </c>
      <c r="Q492" s="8" t="s">
        <v>8310</v>
      </c>
      <c r="R492" s="8" t="s">
        <v>8316</v>
      </c>
      <c r="S492" s="17">
        <f t="shared" si="30"/>
        <v>41113.968576388892</v>
      </c>
      <c r="T492" s="17">
        <f t="shared" si="31"/>
        <v>41143.968576388892</v>
      </c>
    </row>
    <row r="493" spans="1:20" ht="42.75" x14ac:dyDescent="0.45">
      <c r="A493" s="5">
        <v>491</v>
      </c>
      <c r="B493" s="7" t="s">
        <v>492</v>
      </c>
      <c r="C493" s="7" t="s">
        <v>4601</v>
      </c>
      <c r="D493" s="8">
        <v>10000</v>
      </c>
      <c r="E493" s="8">
        <v>0</v>
      </c>
      <c r="F493" s="8" t="s">
        <v>8221</v>
      </c>
      <c r="G493" s="8" t="s">
        <v>8224</v>
      </c>
      <c r="H493" s="8" t="s">
        <v>8246</v>
      </c>
      <c r="I493" s="8">
        <v>1453937699</v>
      </c>
      <c r="J493" s="8">
        <v>1451345699</v>
      </c>
      <c r="K493" s="8" t="b">
        <v>0</v>
      </c>
      <c r="L493" s="8">
        <v>0</v>
      </c>
      <c r="M493" s="8" t="b">
        <v>0</v>
      </c>
      <c r="N493" s="8" t="s">
        <v>8270</v>
      </c>
      <c r="O493" s="11">
        <f t="shared" si="28"/>
        <v>0</v>
      </c>
      <c r="P493" s="8" t="e">
        <f t="shared" si="29"/>
        <v>#DIV/0!</v>
      </c>
      <c r="Q493" s="8" t="s">
        <v>8310</v>
      </c>
      <c r="R493" s="8" t="s">
        <v>8316</v>
      </c>
      <c r="S493" s="17">
        <f t="shared" si="30"/>
        <v>42366.982627314821</v>
      </c>
      <c r="T493" s="17">
        <f t="shared" si="31"/>
        <v>42396.982627314821</v>
      </c>
    </row>
    <row r="494" spans="1:20" ht="42.75" x14ac:dyDescent="0.45">
      <c r="A494" s="5">
        <v>492</v>
      </c>
      <c r="B494" s="7" t="s">
        <v>493</v>
      </c>
      <c r="C494" s="7" t="s">
        <v>4602</v>
      </c>
      <c r="D494" s="8">
        <v>10000000</v>
      </c>
      <c r="E494" s="8">
        <v>0</v>
      </c>
      <c r="F494" s="8" t="s">
        <v>8221</v>
      </c>
      <c r="G494" s="8" t="s">
        <v>8235</v>
      </c>
      <c r="H494" s="8" t="s">
        <v>8255</v>
      </c>
      <c r="I494" s="8">
        <v>1476319830</v>
      </c>
      <c r="J494" s="8">
        <v>1471135830</v>
      </c>
      <c r="K494" s="8" t="b">
        <v>0</v>
      </c>
      <c r="L494" s="8">
        <v>0</v>
      </c>
      <c r="M494" s="8" t="b">
        <v>0</v>
      </c>
      <c r="N494" s="8" t="s">
        <v>8270</v>
      </c>
      <c r="O494" s="11">
        <f t="shared" si="28"/>
        <v>0</v>
      </c>
      <c r="P494" s="8" t="e">
        <f t="shared" si="29"/>
        <v>#DIV/0!</v>
      </c>
      <c r="Q494" s="8" t="s">
        <v>8310</v>
      </c>
      <c r="R494" s="8" t="s">
        <v>8316</v>
      </c>
      <c r="S494" s="17">
        <f t="shared" si="30"/>
        <v>42596.03506944445</v>
      </c>
      <c r="T494" s="17">
        <f t="shared" si="31"/>
        <v>42656.03506944445</v>
      </c>
    </row>
    <row r="495" spans="1:20" ht="42.75" x14ac:dyDescent="0.45">
      <c r="A495" s="5">
        <v>493</v>
      </c>
      <c r="B495" s="7" t="s">
        <v>494</v>
      </c>
      <c r="C495" s="7" t="s">
        <v>4603</v>
      </c>
      <c r="D495" s="8">
        <v>30000</v>
      </c>
      <c r="E495" s="8">
        <v>0</v>
      </c>
      <c r="F495" s="8" t="s">
        <v>8221</v>
      </c>
      <c r="G495" s="8" t="s">
        <v>8225</v>
      </c>
      <c r="H495" s="8" t="s">
        <v>8247</v>
      </c>
      <c r="I495" s="8">
        <v>1432142738</v>
      </c>
      <c r="J495" s="8">
        <v>1429550738</v>
      </c>
      <c r="K495" s="8" t="b">
        <v>0</v>
      </c>
      <c r="L495" s="8">
        <v>0</v>
      </c>
      <c r="M495" s="8" t="b">
        <v>0</v>
      </c>
      <c r="N495" s="8" t="s">
        <v>8270</v>
      </c>
      <c r="O495" s="11">
        <f t="shared" si="28"/>
        <v>0</v>
      </c>
      <c r="P495" s="8" t="e">
        <f t="shared" si="29"/>
        <v>#DIV/0!</v>
      </c>
      <c r="Q495" s="8" t="s">
        <v>8310</v>
      </c>
      <c r="R495" s="8" t="s">
        <v>8316</v>
      </c>
      <c r="S495" s="17">
        <f t="shared" si="30"/>
        <v>42114.726134259254</v>
      </c>
      <c r="T495" s="17">
        <f t="shared" si="31"/>
        <v>42144.726134259254</v>
      </c>
    </row>
    <row r="496" spans="1:20" ht="42.75" x14ac:dyDescent="0.45">
      <c r="A496" s="5">
        <v>494</v>
      </c>
      <c r="B496" s="7" t="s">
        <v>495</v>
      </c>
      <c r="C496" s="7" t="s">
        <v>4604</v>
      </c>
      <c r="D496" s="8">
        <v>20000</v>
      </c>
      <c r="E496" s="8">
        <v>31</v>
      </c>
      <c r="F496" s="8" t="s">
        <v>8221</v>
      </c>
      <c r="G496" s="8" t="s">
        <v>8224</v>
      </c>
      <c r="H496" s="8" t="s">
        <v>8246</v>
      </c>
      <c r="I496" s="8">
        <v>1404356400</v>
      </c>
      <c r="J496" s="8">
        <v>1402343765</v>
      </c>
      <c r="K496" s="8" t="b">
        <v>0</v>
      </c>
      <c r="L496" s="8">
        <v>3</v>
      </c>
      <c r="M496" s="8" t="b">
        <v>0</v>
      </c>
      <c r="N496" s="8" t="s">
        <v>8270</v>
      </c>
      <c r="O496" s="11">
        <f t="shared" si="28"/>
        <v>0</v>
      </c>
      <c r="P496" s="8">
        <f t="shared" si="29"/>
        <v>10.33</v>
      </c>
      <c r="Q496" s="8" t="s">
        <v>8310</v>
      </c>
      <c r="R496" s="8" t="s">
        <v>8316</v>
      </c>
      <c r="S496" s="17">
        <f t="shared" si="30"/>
        <v>41799.830613425926</v>
      </c>
      <c r="T496" s="17">
        <f t="shared" si="31"/>
        <v>41823.125</v>
      </c>
    </row>
    <row r="497" spans="1:20" ht="42.75" x14ac:dyDescent="0.45">
      <c r="A497" s="5">
        <v>495</v>
      </c>
      <c r="B497" s="7" t="s">
        <v>496</v>
      </c>
      <c r="C497" s="7" t="s">
        <v>4605</v>
      </c>
      <c r="D497" s="8">
        <v>7000</v>
      </c>
      <c r="E497" s="8">
        <v>0</v>
      </c>
      <c r="F497" s="8" t="s">
        <v>8221</v>
      </c>
      <c r="G497" s="8" t="s">
        <v>8224</v>
      </c>
      <c r="H497" s="8" t="s">
        <v>8246</v>
      </c>
      <c r="I497" s="8">
        <v>1437076305</v>
      </c>
      <c r="J497" s="8">
        <v>1434484305</v>
      </c>
      <c r="K497" s="8" t="b">
        <v>0</v>
      </c>
      <c r="L497" s="8">
        <v>0</v>
      </c>
      <c r="M497" s="8" t="b">
        <v>0</v>
      </c>
      <c r="N497" s="8" t="s">
        <v>8270</v>
      </c>
      <c r="O497" s="11">
        <f t="shared" si="28"/>
        <v>0</v>
      </c>
      <c r="P497" s="8" t="e">
        <f t="shared" si="29"/>
        <v>#DIV/0!</v>
      </c>
      <c r="Q497" s="8" t="s">
        <v>8310</v>
      </c>
      <c r="R497" s="8" t="s">
        <v>8316</v>
      </c>
      <c r="S497" s="17">
        <f t="shared" si="30"/>
        <v>42171.827604166669</v>
      </c>
      <c r="T497" s="17">
        <f t="shared" si="31"/>
        <v>42201.827604166669</v>
      </c>
    </row>
    <row r="498" spans="1:20" ht="28.5" x14ac:dyDescent="0.45">
      <c r="A498" s="5">
        <v>496</v>
      </c>
      <c r="B498" s="7" t="s">
        <v>497</v>
      </c>
      <c r="C498" s="7" t="s">
        <v>4606</v>
      </c>
      <c r="D498" s="8">
        <v>60000</v>
      </c>
      <c r="E498" s="8">
        <v>1</v>
      </c>
      <c r="F498" s="8" t="s">
        <v>8221</v>
      </c>
      <c r="G498" s="8" t="s">
        <v>8224</v>
      </c>
      <c r="H498" s="8" t="s">
        <v>8246</v>
      </c>
      <c r="I498" s="8">
        <v>1392070874</v>
      </c>
      <c r="J498" s="8">
        <v>1386886874</v>
      </c>
      <c r="K498" s="8" t="b">
        <v>0</v>
      </c>
      <c r="L498" s="8">
        <v>1</v>
      </c>
      <c r="M498" s="8" t="b">
        <v>0</v>
      </c>
      <c r="N498" s="8" t="s">
        <v>8270</v>
      </c>
      <c r="O498" s="11">
        <f t="shared" si="28"/>
        <v>0</v>
      </c>
      <c r="P498" s="8">
        <f t="shared" si="29"/>
        <v>1</v>
      </c>
      <c r="Q498" s="8" t="s">
        <v>8310</v>
      </c>
      <c r="R498" s="8" t="s">
        <v>8316</v>
      </c>
      <c r="S498" s="17">
        <f t="shared" si="30"/>
        <v>41620.93141203704</v>
      </c>
      <c r="T498" s="17">
        <f t="shared" si="31"/>
        <v>41680.93141203704</v>
      </c>
    </row>
    <row r="499" spans="1:20" x14ac:dyDescent="0.45">
      <c r="A499" s="5">
        <v>497</v>
      </c>
      <c r="B499" s="7" t="s">
        <v>498</v>
      </c>
      <c r="C499" s="7" t="s">
        <v>4607</v>
      </c>
      <c r="D499" s="8">
        <v>4480</v>
      </c>
      <c r="E499" s="8">
        <v>30</v>
      </c>
      <c r="F499" s="8" t="s">
        <v>8221</v>
      </c>
      <c r="G499" s="8" t="s">
        <v>8224</v>
      </c>
      <c r="H499" s="8" t="s">
        <v>8246</v>
      </c>
      <c r="I499" s="8">
        <v>1419483600</v>
      </c>
      <c r="J499" s="8">
        <v>1414889665</v>
      </c>
      <c r="K499" s="8" t="b">
        <v>0</v>
      </c>
      <c r="L499" s="8">
        <v>3</v>
      </c>
      <c r="M499" s="8" t="b">
        <v>0</v>
      </c>
      <c r="N499" s="8" t="s">
        <v>8270</v>
      </c>
      <c r="O499" s="11">
        <f t="shared" si="28"/>
        <v>1</v>
      </c>
      <c r="P499" s="8">
        <f t="shared" si="29"/>
        <v>10</v>
      </c>
      <c r="Q499" s="8" t="s">
        <v>8310</v>
      </c>
      <c r="R499" s="8" t="s">
        <v>8316</v>
      </c>
      <c r="S499" s="17">
        <f t="shared" si="30"/>
        <v>41945.037789351853</v>
      </c>
      <c r="T499" s="17">
        <f t="shared" si="31"/>
        <v>41998.208333333328</v>
      </c>
    </row>
    <row r="500" spans="1:20" ht="42.75" x14ac:dyDescent="0.45">
      <c r="A500" s="5">
        <v>498</v>
      </c>
      <c r="B500" s="7" t="s">
        <v>499</v>
      </c>
      <c r="C500" s="7" t="s">
        <v>4608</v>
      </c>
      <c r="D500" s="8">
        <v>65108</v>
      </c>
      <c r="E500" s="8">
        <v>2994</v>
      </c>
      <c r="F500" s="8" t="s">
        <v>8221</v>
      </c>
      <c r="G500" s="8" t="s">
        <v>8224</v>
      </c>
      <c r="H500" s="8" t="s">
        <v>8246</v>
      </c>
      <c r="I500" s="8">
        <v>1324664249</v>
      </c>
      <c r="J500" s="8">
        <v>1321035449</v>
      </c>
      <c r="K500" s="8" t="b">
        <v>0</v>
      </c>
      <c r="L500" s="8">
        <v>22</v>
      </c>
      <c r="M500" s="8" t="b">
        <v>0</v>
      </c>
      <c r="N500" s="8" t="s">
        <v>8270</v>
      </c>
      <c r="O500" s="11">
        <f t="shared" si="28"/>
        <v>5</v>
      </c>
      <c r="P500" s="8">
        <f t="shared" si="29"/>
        <v>136.09</v>
      </c>
      <c r="Q500" s="8" t="s">
        <v>8310</v>
      </c>
      <c r="R500" s="8" t="s">
        <v>8316</v>
      </c>
      <c r="S500" s="17">
        <f t="shared" si="30"/>
        <v>40858.762141203704</v>
      </c>
      <c r="T500" s="17">
        <f t="shared" si="31"/>
        <v>40900.762141203704</v>
      </c>
    </row>
    <row r="501" spans="1:20" ht="57" x14ac:dyDescent="0.45">
      <c r="A501" s="5">
        <v>499</v>
      </c>
      <c r="B501" s="7" t="s">
        <v>500</v>
      </c>
      <c r="C501" s="7" t="s">
        <v>4609</v>
      </c>
      <c r="D501" s="8">
        <v>20000</v>
      </c>
      <c r="E501" s="8">
        <v>1910</v>
      </c>
      <c r="F501" s="8" t="s">
        <v>8221</v>
      </c>
      <c r="G501" s="8" t="s">
        <v>8224</v>
      </c>
      <c r="H501" s="8" t="s">
        <v>8246</v>
      </c>
      <c r="I501" s="8">
        <v>1255381140</v>
      </c>
      <c r="J501" s="8">
        <v>1250630968</v>
      </c>
      <c r="K501" s="8" t="b">
        <v>0</v>
      </c>
      <c r="L501" s="8">
        <v>26</v>
      </c>
      <c r="M501" s="8" t="b">
        <v>0</v>
      </c>
      <c r="N501" s="8" t="s">
        <v>8270</v>
      </c>
      <c r="O501" s="11">
        <f t="shared" si="28"/>
        <v>10</v>
      </c>
      <c r="P501" s="8">
        <f t="shared" si="29"/>
        <v>73.459999999999994</v>
      </c>
      <c r="Q501" s="8" t="s">
        <v>8310</v>
      </c>
      <c r="R501" s="8" t="s">
        <v>8316</v>
      </c>
      <c r="S501" s="17">
        <f t="shared" si="30"/>
        <v>40043.895462962959</v>
      </c>
      <c r="T501" s="17">
        <f t="shared" si="31"/>
        <v>40098.874305555553</v>
      </c>
    </row>
    <row r="502" spans="1:20" ht="57" x14ac:dyDescent="0.45">
      <c r="A502" s="5">
        <v>500</v>
      </c>
      <c r="B502" s="7" t="s">
        <v>501</v>
      </c>
      <c r="C502" s="7" t="s">
        <v>4610</v>
      </c>
      <c r="D502" s="8">
        <v>6500</v>
      </c>
      <c r="E502" s="8">
        <v>215</v>
      </c>
      <c r="F502" s="8" t="s">
        <v>8221</v>
      </c>
      <c r="G502" s="8" t="s">
        <v>8224</v>
      </c>
      <c r="H502" s="8" t="s">
        <v>8246</v>
      </c>
      <c r="I502" s="8">
        <v>1273356960</v>
      </c>
      <c r="J502" s="8">
        <v>1268255751</v>
      </c>
      <c r="K502" s="8" t="b">
        <v>0</v>
      </c>
      <c r="L502" s="8">
        <v>4</v>
      </c>
      <c r="M502" s="8" t="b">
        <v>0</v>
      </c>
      <c r="N502" s="8" t="s">
        <v>8270</v>
      </c>
      <c r="O502" s="11">
        <f t="shared" si="28"/>
        <v>3</v>
      </c>
      <c r="P502" s="8">
        <f t="shared" si="29"/>
        <v>53.75</v>
      </c>
      <c r="Q502" s="8" t="s">
        <v>8310</v>
      </c>
      <c r="R502" s="8" t="s">
        <v>8316</v>
      </c>
      <c r="S502" s="17">
        <f t="shared" si="30"/>
        <v>40247.886006944449</v>
      </c>
      <c r="T502" s="17">
        <f t="shared" si="31"/>
        <v>40306.927777777775</v>
      </c>
    </row>
    <row r="503" spans="1:20" ht="42.75" x14ac:dyDescent="0.45">
      <c r="A503" s="5">
        <v>501</v>
      </c>
      <c r="B503" s="7" t="s">
        <v>502</v>
      </c>
      <c r="C503" s="7" t="s">
        <v>4611</v>
      </c>
      <c r="D503" s="8">
        <v>10000</v>
      </c>
      <c r="E503" s="8">
        <v>0</v>
      </c>
      <c r="F503" s="8" t="s">
        <v>8221</v>
      </c>
      <c r="G503" s="8" t="s">
        <v>8224</v>
      </c>
      <c r="H503" s="8" t="s">
        <v>8246</v>
      </c>
      <c r="I503" s="8">
        <v>1310189851</v>
      </c>
      <c r="J503" s="8">
        <v>1307597851</v>
      </c>
      <c r="K503" s="8" t="b">
        <v>0</v>
      </c>
      <c r="L503" s="8">
        <v>0</v>
      </c>
      <c r="M503" s="8" t="b">
        <v>0</v>
      </c>
      <c r="N503" s="8" t="s">
        <v>8270</v>
      </c>
      <c r="O503" s="11">
        <f t="shared" si="28"/>
        <v>0</v>
      </c>
      <c r="P503" s="8" t="e">
        <f t="shared" si="29"/>
        <v>#DIV/0!</v>
      </c>
      <c r="Q503" s="8" t="s">
        <v>8310</v>
      </c>
      <c r="R503" s="8" t="s">
        <v>8316</v>
      </c>
      <c r="S503" s="17">
        <f t="shared" si="30"/>
        <v>40703.234386574077</v>
      </c>
      <c r="T503" s="17">
        <f t="shared" si="31"/>
        <v>40733.234386574077</v>
      </c>
    </row>
    <row r="504" spans="1:20" ht="42.75" x14ac:dyDescent="0.45">
      <c r="A504" s="5">
        <v>502</v>
      </c>
      <c r="B504" s="7" t="s">
        <v>503</v>
      </c>
      <c r="C504" s="7" t="s">
        <v>4612</v>
      </c>
      <c r="D504" s="8">
        <v>20000</v>
      </c>
      <c r="E504" s="8">
        <v>230</v>
      </c>
      <c r="F504" s="8" t="s">
        <v>8221</v>
      </c>
      <c r="G504" s="8" t="s">
        <v>8224</v>
      </c>
      <c r="H504" s="8" t="s">
        <v>8246</v>
      </c>
      <c r="I504" s="8">
        <v>1332073025</v>
      </c>
      <c r="J504" s="8">
        <v>1329484625</v>
      </c>
      <c r="K504" s="8" t="b">
        <v>0</v>
      </c>
      <c r="L504" s="8">
        <v>4</v>
      </c>
      <c r="M504" s="8" t="b">
        <v>0</v>
      </c>
      <c r="N504" s="8" t="s">
        <v>8270</v>
      </c>
      <c r="O504" s="11">
        <f t="shared" si="28"/>
        <v>1</v>
      </c>
      <c r="P504" s="8">
        <f t="shared" si="29"/>
        <v>57.5</v>
      </c>
      <c r="Q504" s="8" t="s">
        <v>8310</v>
      </c>
      <c r="R504" s="8" t="s">
        <v>8316</v>
      </c>
      <c r="S504" s="17">
        <f t="shared" si="30"/>
        <v>40956.553530092591</v>
      </c>
      <c r="T504" s="17">
        <f t="shared" si="31"/>
        <v>40986.511863425927</v>
      </c>
    </row>
    <row r="505" spans="1:20" ht="42.75" x14ac:dyDescent="0.45">
      <c r="A505" s="5">
        <v>503</v>
      </c>
      <c r="B505" s="7" t="s">
        <v>504</v>
      </c>
      <c r="C505" s="7" t="s">
        <v>4613</v>
      </c>
      <c r="D505" s="8">
        <v>6500</v>
      </c>
      <c r="E505" s="8">
        <v>114</v>
      </c>
      <c r="F505" s="8" t="s">
        <v>8221</v>
      </c>
      <c r="G505" s="8" t="s">
        <v>8225</v>
      </c>
      <c r="H505" s="8" t="s">
        <v>8247</v>
      </c>
      <c r="I505" s="8">
        <v>1421498303</v>
      </c>
      <c r="J505" s="8">
        <v>1418906303</v>
      </c>
      <c r="K505" s="8" t="b">
        <v>0</v>
      </c>
      <c r="L505" s="8">
        <v>9</v>
      </c>
      <c r="M505" s="8" t="b">
        <v>0</v>
      </c>
      <c r="N505" s="8" t="s">
        <v>8270</v>
      </c>
      <c r="O505" s="11">
        <f t="shared" si="28"/>
        <v>2</v>
      </c>
      <c r="P505" s="8">
        <f t="shared" si="29"/>
        <v>12.67</v>
      </c>
      <c r="Q505" s="8" t="s">
        <v>8310</v>
      </c>
      <c r="R505" s="8" t="s">
        <v>8316</v>
      </c>
      <c r="S505" s="17">
        <f t="shared" si="30"/>
        <v>41991.526655092588</v>
      </c>
      <c r="T505" s="17">
        <f t="shared" si="31"/>
        <v>42021.526655092588</v>
      </c>
    </row>
    <row r="506" spans="1:20" ht="42.75" x14ac:dyDescent="0.45">
      <c r="A506" s="5">
        <v>504</v>
      </c>
      <c r="B506" s="7" t="s">
        <v>505</v>
      </c>
      <c r="C506" s="7" t="s">
        <v>4614</v>
      </c>
      <c r="D506" s="8">
        <v>24500</v>
      </c>
      <c r="E506" s="8">
        <v>335</v>
      </c>
      <c r="F506" s="8" t="s">
        <v>8221</v>
      </c>
      <c r="G506" s="8" t="s">
        <v>8224</v>
      </c>
      <c r="H506" s="8" t="s">
        <v>8246</v>
      </c>
      <c r="I506" s="8">
        <v>1334097387</v>
      </c>
      <c r="J506" s="8">
        <v>1328916987</v>
      </c>
      <c r="K506" s="8" t="b">
        <v>0</v>
      </c>
      <c r="L506" s="8">
        <v>5</v>
      </c>
      <c r="M506" s="8" t="b">
        <v>0</v>
      </c>
      <c r="N506" s="8" t="s">
        <v>8270</v>
      </c>
      <c r="O506" s="11">
        <f t="shared" si="28"/>
        <v>1</v>
      </c>
      <c r="P506" s="8">
        <f t="shared" si="29"/>
        <v>67</v>
      </c>
      <c r="Q506" s="8" t="s">
        <v>8310</v>
      </c>
      <c r="R506" s="8" t="s">
        <v>8316</v>
      </c>
      <c r="S506" s="17">
        <f t="shared" si="30"/>
        <v>40949.98364583333</v>
      </c>
      <c r="T506" s="17">
        <f t="shared" si="31"/>
        <v>41009.941979166666</v>
      </c>
    </row>
    <row r="507" spans="1:20" ht="42.75" x14ac:dyDescent="0.45">
      <c r="A507" s="5">
        <v>505</v>
      </c>
      <c r="B507" s="7" t="s">
        <v>506</v>
      </c>
      <c r="C507" s="7" t="s">
        <v>4615</v>
      </c>
      <c r="D507" s="8">
        <v>12000</v>
      </c>
      <c r="E507" s="8">
        <v>52</v>
      </c>
      <c r="F507" s="8" t="s">
        <v>8221</v>
      </c>
      <c r="G507" s="8" t="s">
        <v>8224</v>
      </c>
      <c r="H507" s="8" t="s">
        <v>8246</v>
      </c>
      <c r="I507" s="8">
        <v>1451010086</v>
      </c>
      <c r="J507" s="8">
        <v>1447122086</v>
      </c>
      <c r="K507" s="8" t="b">
        <v>0</v>
      </c>
      <c r="L507" s="8">
        <v>14</v>
      </c>
      <c r="M507" s="8" t="b">
        <v>0</v>
      </c>
      <c r="N507" s="8" t="s">
        <v>8270</v>
      </c>
      <c r="O507" s="11">
        <f t="shared" si="28"/>
        <v>0</v>
      </c>
      <c r="P507" s="8">
        <f t="shared" si="29"/>
        <v>3.71</v>
      </c>
      <c r="Q507" s="8" t="s">
        <v>8310</v>
      </c>
      <c r="R507" s="8" t="s">
        <v>8316</v>
      </c>
      <c r="S507" s="17">
        <f t="shared" si="30"/>
        <v>42318.098217592589</v>
      </c>
      <c r="T507" s="17">
        <f t="shared" si="31"/>
        <v>42363.098217592589</v>
      </c>
    </row>
    <row r="508" spans="1:20" ht="42.75" x14ac:dyDescent="0.45">
      <c r="A508" s="5">
        <v>506</v>
      </c>
      <c r="B508" s="7" t="s">
        <v>507</v>
      </c>
      <c r="C508" s="7" t="s">
        <v>4616</v>
      </c>
      <c r="D508" s="8">
        <v>200000</v>
      </c>
      <c r="E508" s="8">
        <v>250</v>
      </c>
      <c r="F508" s="8" t="s">
        <v>8221</v>
      </c>
      <c r="G508" s="8" t="s">
        <v>8224</v>
      </c>
      <c r="H508" s="8" t="s">
        <v>8246</v>
      </c>
      <c r="I508" s="8">
        <v>1376140520</v>
      </c>
      <c r="J508" s="8">
        <v>1373548520</v>
      </c>
      <c r="K508" s="8" t="b">
        <v>0</v>
      </c>
      <c r="L508" s="8">
        <v>1</v>
      </c>
      <c r="M508" s="8" t="b">
        <v>0</v>
      </c>
      <c r="N508" s="8" t="s">
        <v>8270</v>
      </c>
      <c r="O508" s="11">
        <f t="shared" si="28"/>
        <v>0</v>
      </c>
      <c r="P508" s="8">
        <f t="shared" si="29"/>
        <v>250</v>
      </c>
      <c r="Q508" s="8" t="s">
        <v>8310</v>
      </c>
      <c r="R508" s="8" t="s">
        <v>8316</v>
      </c>
      <c r="S508" s="17">
        <f t="shared" si="30"/>
        <v>41466.552314814813</v>
      </c>
      <c r="T508" s="17">
        <f t="shared" si="31"/>
        <v>41496.552314814813</v>
      </c>
    </row>
    <row r="509" spans="1:20" ht="42.75" x14ac:dyDescent="0.45">
      <c r="A509" s="5">
        <v>507</v>
      </c>
      <c r="B509" s="7" t="s">
        <v>508</v>
      </c>
      <c r="C509" s="7" t="s">
        <v>4617</v>
      </c>
      <c r="D509" s="8">
        <v>20000</v>
      </c>
      <c r="E509" s="8">
        <v>640</v>
      </c>
      <c r="F509" s="8" t="s">
        <v>8221</v>
      </c>
      <c r="G509" s="8" t="s">
        <v>8224</v>
      </c>
      <c r="H509" s="8" t="s">
        <v>8246</v>
      </c>
      <c r="I509" s="8">
        <v>1350687657</v>
      </c>
      <c r="J509" s="8">
        <v>1346799657</v>
      </c>
      <c r="K509" s="8" t="b">
        <v>0</v>
      </c>
      <c r="L509" s="8">
        <v>10</v>
      </c>
      <c r="M509" s="8" t="b">
        <v>0</v>
      </c>
      <c r="N509" s="8" t="s">
        <v>8270</v>
      </c>
      <c r="O509" s="11">
        <f t="shared" si="28"/>
        <v>3</v>
      </c>
      <c r="P509" s="8">
        <f t="shared" si="29"/>
        <v>64</v>
      </c>
      <c r="Q509" s="8" t="s">
        <v>8310</v>
      </c>
      <c r="R509" s="8" t="s">
        <v>8316</v>
      </c>
      <c r="S509" s="17">
        <f t="shared" si="30"/>
        <v>41156.958993055552</v>
      </c>
      <c r="T509" s="17">
        <f t="shared" si="31"/>
        <v>41201.958993055552</v>
      </c>
    </row>
    <row r="510" spans="1:20" ht="57" x14ac:dyDescent="0.45">
      <c r="A510" s="5">
        <v>508</v>
      </c>
      <c r="B510" s="7" t="s">
        <v>509</v>
      </c>
      <c r="C510" s="7" t="s">
        <v>4618</v>
      </c>
      <c r="D510" s="8">
        <v>50000</v>
      </c>
      <c r="E510" s="8">
        <v>400</v>
      </c>
      <c r="F510" s="8" t="s">
        <v>8221</v>
      </c>
      <c r="G510" s="8" t="s">
        <v>8224</v>
      </c>
      <c r="H510" s="8" t="s">
        <v>8246</v>
      </c>
      <c r="I510" s="8">
        <v>1337955240</v>
      </c>
      <c r="J510" s="8">
        <v>1332808501</v>
      </c>
      <c r="K510" s="8" t="b">
        <v>0</v>
      </c>
      <c r="L510" s="8">
        <v>3</v>
      </c>
      <c r="M510" s="8" t="b">
        <v>0</v>
      </c>
      <c r="N510" s="8" t="s">
        <v>8270</v>
      </c>
      <c r="O510" s="11">
        <f t="shared" si="28"/>
        <v>1</v>
      </c>
      <c r="P510" s="8">
        <f t="shared" si="29"/>
        <v>133.33000000000001</v>
      </c>
      <c r="Q510" s="8" t="s">
        <v>8310</v>
      </c>
      <c r="R510" s="8" t="s">
        <v>8316</v>
      </c>
      <c r="S510" s="17">
        <f t="shared" si="30"/>
        <v>40995.024317129632</v>
      </c>
      <c r="T510" s="17">
        <f t="shared" si="31"/>
        <v>41054.593055555553</v>
      </c>
    </row>
    <row r="511" spans="1:20" ht="42.75" x14ac:dyDescent="0.45">
      <c r="A511" s="5">
        <v>509</v>
      </c>
      <c r="B511" s="7" t="s">
        <v>510</v>
      </c>
      <c r="C511" s="7" t="s">
        <v>4619</v>
      </c>
      <c r="D511" s="8">
        <v>5000</v>
      </c>
      <c r="E511" s="8">
        <v>10</v>
      </c>
      <c r="F511" s="8" t="s">
        <v>8221</v>
      </c>
      <c r="G511" s="8" t="s">
        <v>8225</v>
      </c>
      <c r="H511" s="8" t="s">
        <v>8247</v>
      </c>
      <c r="I511" s="8">
        <v>1435504170</v>
      </c>
      <c r="J511" s="8">
        <v>1432912170</v>
      </c>
      <c r="K511" s="8" t="b">
        <v>0</v>
      </c>
      <c r="L511" s="8">
        <v>1</v>
      </c>
      <c r="M511" s="8" t="b">
        <v>0</v>
      </c>
      <c r="N511" s="8" t="s">
        <v>8270</v>
      </c>
      <c r="O511" s="11">
        <f t="shared" si="28"/>
        <v>0</v>
      </c>
      <c r="P511" s="8">
        <f t="shared" si="29"/>
        <v>10</v>
      </c>
      <c r="Q511" s="8" t="s">
        <v>8310</v>
      </c>
      <c r="R511" s="8" t="s">
        <v>8316</v>
      </c>
      <c r="S511" s="17">
        <f t="shared" si="30"/>
        <v>42153.631597222222</v>
      </c>
      <c r="T511" s="17">
        <f t="shared" si="31"/>
        <v>42183.631597222222</v>
      </c>
    </row>
    <row r="512" spans="1:20" ht="42.75" x14ac:dyDescent="0.45">
      <c r="A512" s="5">
        <v>510</v>
      </c>
      <c r="B512" s="7" t="s">
        <v>511</v>
      </c>
      <c r="C512" s="7" t="s">
        <v>4620</v>
      </c>
      <c r="D512" s="8">
        <v>14000</v>
      </c>
      <c r="E512" s="8">
        <v>0</v>
      </c>
      <c r="F512" s="8" t="s">
        <v>8221</v>
      </c>
      <c r="G512" s="8" t="s">
        <v>8224</v>
      </c>
      <c r="H512" s="8" t="s">
        <v>8246</v>
      </c>
      <c r="I512" s="8">
        <v>1456805639</v>
      </c>
      <c r="J512" s="8">
        <v>1454213639</v>
      </c>
      <c r="K512" s="8" t="b">
        <v>0</v>
      </c>
      <c r="L512" s="8">
        <v>0</v>
      </c>
      <c r="M512" s="8" t="b">
        <v>0</v>
      </c>
      <c r="N512" s="8" t="s">
        <v>8270</v>
      </c>
      <c r="O512" s="11">
        <f t="shared" si="28"/>
        <v>0</v>
      </c>
      <c r="P512" s="8" t="e">
        <f t="shared" si="29"/>
        <v>#DIV/0!</v>
      </c>
      <c r="Q512" s="8" t="s">
        <v>8310</v>
      </c>
      <c r="R512" s="8" t="s">
        <v>8316</v>
      </c>
      <c r="S512" s="17">
        <f t="shared" si="30"/>
        <v>42400.176377314812</v>
      </c>
      <c r="T512" s="17">
        <f t="shared" si="31"/>
        <v>42430.176377314812</v>
      </c>
    </row>
    <row r="513" spans="1:20" ht="42.75" x14ac:dyDescent="0.45">
      <c r="A513" s="5">
        <v>511</v>
      </c>
      <c r="B513" s="7" t="s">
        <v>512</v>
      </c>
      <c r="C513" s="7" t="s">
        <v>4621</v>
      </c>
      <c r="D513" s="8">
        <v>5000</v>
      </c>
      <c r="E513" s="8">
        <v>150</v>
      </c>
      <c r="F513" s="8" t="s">
        <v>8221</v>
      </c>
      <c r="G513" s="8" t="s">
        <v>8224</v>
      </c>
      <c r="H513" s="8" t="s">
        <v>8246</v>
      </c>
      <c r="I513" s="8">
        <v>1365228982</v>
      </c>
      <c r="J513" s="8">
        <v>1362640582</v>
      </c>
      <c r="K513" s="8" t="b">
        <v>0</v>
      </c>
      <c r="L513" s="8">
        <v>5</v>
      </c>
      <c r="M513" s="8" t="b">
        <v>0</v>
      </c>
      <c r="N513" s="8" t="s">
        <v>8270</v>
      </c>
      <c r="O513" s="11">
        <f t="shared" si="28"/>
        <v>3</v>
      </c>
      <c r="P513" s="8">
        <f t="shared" si="29"/>
        <v>30</v>
      </c>
      <c r="Q513" s="8" t="s">
        <v>8310</v>
      </c>
      <c r="R513" s="8" t="s">
        <v>8316</v>
      </c>
      <c r="S513" s="17">
        <f t="shared" si="30"/>
        <v>41340.303032407406</v>
      </c>
      <c r="T513" s="17">
        <f t="shared" si="31"/>
        <v>41370.261365740742</v>
      </c>
    </row>
    <row r="514" spans="1:20" ht="42.75" x14ac:dyDescent="0.45">
      <c r="A514" s="5">
        <v>512</v>
      </c>
      <c r="B514" s="7" t="s">
        <v>513</v>
      </c>
      <c r="C514" s="7" t="s">
        <v>4622</v>
      </c>
      <c r="D514" s="8">
        <v>8000</v>
      </c>
      <c r="E514" s="8">
        <v>11</v>
      </c>
      <c r="F514" s="8" t="s">
        <v>8221</v>
      </c>
      <c r="G514" s="8" t="s">
        <v>8224</v>
      </c>
      <c r="H514" s="8" t="s">
        <v>8246</v>
      </c>
      <c r="I514" s="8">
        <v>1479667727</v>
      </c>
      <c r="J514" s="8">
        <v>1475776127</v>
      </c>
      <c r="K514" s="8" t="b">
        <v>0</v>
      </c>
      <c r="L514" s="8">
        <v>2</v>
      </c>
      <c r="M514" s="8" t="b">
        <v>0</v>
      </c>
      <c r="N514" s="8" t="s">
        <v>8270</v>
      </c>
      <c r="O514" s="11">
        <f t="shared" si="28"/>
        <v>0</v>
      </c>
      <c r="P514" s="8">
        <f t="shared" si="29"/>
        <v>5.5</v>
      </c>
      <c r="Q514" s="8" t="s">
        <v>8310</v>
      </c>
      <c r="R514" s="8" t="s">
        <v>8316</v>
      </c>
      <c r="S514" s="17">
        <f t="shared" si="30"/>
        <v>42649.742210648154</v>
      </c>
      <c r="T514" s="17">
        <f t="shared" si="31"/>
        <v>42694.783877314811</v>
      </c>
    </row>
    <row r="515" spans="1:20" ht="28.5" x14ac:dyDescent="0.45">
      <c r="A515" s="5">
        <v>513</v>
      </c>
      <c r="B515" s="7" t="s">
        <v>514</v>
      </c>
      <c r="C515" s="7" t="s">
        <v>4623</v>
      </c>
      <c r="D515" s="8">
        <v>50000</v>
      </c>
      <c r="E515" s="8">
        <v>6962</v>
      </c>
      <c r="F515" s="8" t="s">
        <v>8221</v>
      </c>
      <c r="G515" s="8" t="s">
        <v>8224</v>
      </c>
      <c r="H515" s="8" t="s">
        <v>8246</v>
      </c>
      <c r="I515" s="8">
        <v>1471244400</v>
      </c>
      <c r="J515" s="8">
        <v>1467387705</v>
      </c>
      <c r="K515" s="8" t="b">
        <v>0</v>
      </c>
      <c r="L515" s="8">
        <v>68</v>
      </c>
      <c r="M515" s="8" t="b">
        <v>0</v>
      </c>
      <c r="N515" s="8" t="s">
        <v>8270</v>
      </c>
      <c r="O515" s="11">
        <f t="shared" ref="O515:O578" si="32">ROUND((E515/D515)*100,0)</f>
        <v>14</v>
      </c>
      <c r="P515" s="8">
        <f t="shared" ref="P515:P578" si="33">ROUND(E515/L515,2)</f>
        <v>102.38</v>
      </c>
      <c r="Q515" s="8" t="s">
        <v>8310</v>
      </c>
      <c r="R515" s="8" t="s">
        <v>8316</v>
      </c>
      <c r="S515" s="17">
        <f t="shared" ref="S515:S578" si="34">(((J515/60)/60)/24)+DATE(1970,1,1)</f>
        <v>42552.653993055559</v>
      </c>
      <c r="T515" s="17">
        <f t="shared" ref="T515:T578" si="35">(((I515/60)/60)/24)+DATE(1970,1,1)</f>
        <v>42597.291666666672</v>
      </c>
    </row>
    <row r="516" spans="1:20" ht="42.75" x14ac:dyDescent="0.45">
      <c r="A516" s="5">
        <v>514</v>
      </c>
      <c r="B516" s="7" t="s">
        <v>515</v>
      </c>
      <c r="C516" s="7" t="s">
        <v>4624</v>
      </c>
      <c r="D516" s="8">
        <v>1500</v>
      </c>
      <c r="E516" s="8">
        <v>50</v>
      </c>
      <c r="F516" s="8" t="s">
        <v>8221</v>
      </c>
      <c r="G516" s="8" t="s">
        <v>8229</v>
      </c>
      <c r="H516" s="8" t="s">
        <v>8251</v>
      </c>
      <c r="I516" s="8">
        <v>1407595447</v>
      </c>
      <c r="J516" s="8">
        <v>1405003447</v>
      </c>
      <c r="K516" s="8" t="b">
        <v>0</v>
      </c>
      <c r="L516" s="8">
        <v>3</v>
      </c>
      <c r="M516" s="8" t="b">
        <v>0</v>
      </c>
      <c r="N516" s="8" t="s">
        <v>8270</v>
      </c>
      <c r="O516" s="11">
        <f t="shared" si="32"/>
        <v>3</v>
      </c>
      <c r="P516" s="8">
        <f t="shared" si="33"/>
        <v>16.670000000000002</v>
      </c>
      <c r="Q516" s="8" t="s">
        <v>8310</v>
      </c>
      <c r="R516" s="8" t="s">
        <v>8316</v>
      </c>
      <c r="S516" s="17">
        <f t="shared" si="34"/>
        <v>41830.613969907405</v>
      </c>
      <c r="T516" s="17">
        <f t="shared" si="35"/>
        <v>41860.613969907405</v>
      </c>
    </row>
    <row r="517" spans="1:20" ht="42.75" x14ac:dyDescent="0.45">
      <c r="A517" s="5">
        <v>515</v>
      </c>
      <c r="B517" s="7" t="s">
        <v>516</v>
      </c>
      <c r="C517" s="7" t="s">
        <v>4625</v>
      </c>
      <c r="D517" s="8">
        <v>97000</v>
      </c>
      <c r="E517" s="8">
        <v>24651</v>
      </c>
      <c r="F517" s="8" t="s">
        <v>8221</v>
      </c>
      <c r="G517" s="8" t="s">
        <v>8224</v>
      </c>
      <c r="H517" s="8" t="s">
        <v>8246</v>
      </c>
      <c r="I517" s="8">
        <v>1451389601</v>
      </c>
      <c r="J517" s="8">
        <v>1447933601</v>
      </c>
      <c r="K517" s="8" t="b">
        <v>0</v>
      </c>
      <c r="L517" s="8">
        <v>34</v>
      </c>
      <c r="M517" s="8" t="b">
        <v>0</v>
      </c>
      <c r="N517" s="8" t="s">
        <v>8270</v>
      </c>
      <c r="O517" s="11">
        <f t="shared" si="32"/>
        <v>25</v>
      </c>
      <c r="P517" s="8">
        <f t="shared" si="33"/>
        <v>725.03</v>
      </c>
      <c r="Q517" s="8" t="s">
        <v>8310</v>
      </c>
      <c r="R517" s="8" t="s">
        <v>8316</v>
      </c>
      <c r="S517" s="17">
        <f t="shared" si="34"/>
        <v>42327.490752314814</v>
      </c>
      <c r="T517" s="17">
        <f t="shared" si="35"/>
        <v>42367.490752314814</v>
      </c>
    </row>
    <row r="518" spans="1:20" ht="28.5" x14ac:dyDescent="0.45">
      <c r="A518" s="5">
        <v>516</v>
      </c>
      <c r="B518" s="7" t="s">
        <v>517</v>
      </c>
      <c r="C518" s="7" t="s">
        <v>4626</v>
      </c>
      <c r="D518" s="8">
        <v>5000</v>
      </c>
      <c r="E518" s="8">
        <v>0</v>
      </c>
      <c r="F518" s="8" t="s">
        <v>8221</v>
      </c>
      <c r="G518" s="8" t="s">
        <v>8225</v>
      </c>
      <c r="H518" s="8" t="s">
        <v>8247</v>
      </c>
      <c r="I518" s="8">
        <v>1432752080</v>
      </c>
      <c r="J518" s="8">
        <v>1427568080</v>
      </c>
      <c r="K518" s="8" t="b">
        <v>0</v>
      </c>
      <c r="L518" s="8">
        <v>0</v>
      </c>
      <c r="M518" s="8" t="b">
        <v>0</v>
      </c>
      <c r="N518" s="8" t="s">
        <v>8270</v>
      </c>
      <c r="O518" s="11">
        <f t="shared" si="32"/>
        <v>0</v>
      </c>
      <c r="P518" s="8" t="e">
        <f t="shared" si="33"/>
        <v>#DIV/0!</v>
      </c>
      <c r="Q518" s="8" t="s">
        <v>8310</v>
      </c>
      <c r="R518" s="8" t="s">
        <v>8316</v>
      </c>
      <c r="S518" s="17">
        <f t="shared" si="34"/>
        <v>42091.778703703705</v>
      </c>
      <c r="T518" s="17">
        <f t="shared" si="35"/>
        <v>42151.778703703705</v>
      </c>
    </row>
    <row r="519" spans="1:20" ht="42.75" x14ac:dyDescent="0.45">
      <c r="A519" s="5">
        <v>517</v>
      </c>
      <c r="B519" s="7" t="s">
        <v>518</v>
      </c>
      <c r="C519" s="7" t="s">
        <v>4627</v>
      </c>
      <c r="D519" s="8">
        <v>15000</v>
      </c>
      <c r="E519" s="8">
        <v>205</v>
      </c>
      <c r="F519" s="8" t="s">
        <v>8221</v>
      </c>
      <c r="G519" s="8" t="s">
        <v>8224</v>
      </c>
      <c r="H519" s="8" t="s">
        <v>8246</v>
      </c>
      <c r="I519" s="8">
        <v>1486046761</v>
      </c>
      <c r="J519" s="8">
        <v>1483454761</v>
      </c>
      <c r="K519" s="8" t="b">
        <v>0</v>
      </c>
      <c r="L519" s="8">
        <v>3</v>
      </c>
      <c r="M519" s="8" t="b">
        <v>0</v>
      </c>
      <c r="N519" s="8" t="s">
        <v>8270</v>
      </c>
      <c r="O519" s="11">
        <f t="shared" si="32"/>
        <v>1</v>
      </c>
      <c r="P519" s="8">
        <f t="shared" si="33"/>
        <v>68.33</v>
      </c>
      <c r="Q519" s="8" t="s">
        <v>8310</v>
      </c>
      <c r="R519" s="8" t="s">
        <v>8316</v>
      </c>
      <c r="S519" s="17">
        <f t="shared" si="34"/>
        <v>42738.615289351852</v>
      </c>
      <c r="T519" s="17">
        <f t="shared" si="35"/>
        <v>42768.615289351852</v>
      </c>
    </row>
    <row r="520" spans="1:20" ht="42.75" x14ac:dyDescent="0.45">
      <c r="A520" s="5">
        <v>518</v>
      </c>
      <c r="B520" s="7" t="s">
        <v>519</v>
      </c>
      <c r="C520" s="7" t="s">
        <v>4628</v>
      </c>
      <c r="D520" s="8">
        <v>7175</v>
      </c>
      <c r="E520" s="8">
        <v>0</v>
      </c>
      <c r="F520" s="8" t="s">
        <v>8221</v>
      </c>
      <c r="G520" s="8" t="s">
        <v>8224</v>
      </c>
      <c r="H520" s="8" t="s">
        <v>8246</v>
      </c>
      <c r="I520" s="8">
        <v>1441550760</v>
      </c>
      <c r="J520" s="8">
        <v>1438958824</v>
      </c>
      <c r="K520" s="8" t="b">
        <v>0</v>
      </c>
      <c r="L520" s="8">
        <v>0</v>
      </c>
      <c r="M520" s="8" t="b">
        <v>0</v>
      </c>
      <c r="N520" s="8" t="s">
        <v>8270</v>
      </c>
      <c r="O520" s="11">
        <f t="shared" si="32"/>
        <v>0</v>
      </c>
      <c r="P520" s="8" t="e">
        <f t="shared" si="33"/>
        <v>#DIV/0!</v>
      </c>
      <c r="Q520" s="8" t="s">
        <v>8310</v>
      </c>
      <c r="R520" s="8" t="s">
        <v>8316</v>
      </c>
      <c r="S520" s="17">
        <f t="shared" si="34"/>
        <v>42223.616018518514</v>
      </c>
      <c r="T520" s="17">
        <f t="shared" si="35"/>
        <v>42253.615277777775</v>
      </c>
    </row>
    <row r="521" spans="1:20" ht="42.75" x14ac:dyDescent="0.45">
      <c r="A521" s="5">
        <v>519</v>
      </c>
      <c r="B521" s="7" t="s">
        <v>520</v>
      </c>
      <c r="C521" s="7" t="s">
        <v>4629</v>
      </c>
      <c r="D521" s="8">
        <v>12001</v>
      </c>
      <c r="E521" s="8">
        <v>2746</v>
      </c>
      <c r="F521" s="8" t="s">
        <v>8221</v>
      </c>
      <c r="G521" s="8" t="s">
        <v>8224</v>
      </c>
      <c r="H521" s="8" t="s">
        <v>8246</v>
      </c>
      <c r="I521" s="8">
        <v>1354699421</v>
      </c>
      <c r="J521" s="8">
        <v>1352107421</v>
      </c>
      <c r="K521" s="8" t="b">
        <v>0</v>
      </c>
      <c r="L521" s="8">
        <v>70</v>
      </c>
      <c r="M521" s="8" t="b">
        <v>0</v>
      </c>
      <c r="N521" s="8" t="s">
        <v>8270</v>
      </c>
      <c r="O521" s="11">
        <f t="shared" si="32"/>
        <v>23</v>
      </c>
      <c r="P521" s="8">
        <f t="shared" si="33"/>
        <v>39.229999999999997</v>
      </c>
      <c r="Q521" s="8" t="s">
        <v>8310</v>
      </c>
      <c r="R521" s="8" t="s">
        <v>8316</v>
      </c>
      <c r="S521" s="17">
        <f t="shared" si="34"/>
        <v>41218.391446759262</v>
      </c>
      <c r="T521" s="17">
        <f t="shared" si="35"/>
        <v>41248.391446759262</v>
      </c>
    </row>
    <row r="522" spans="1:20" ht="42.75" x14ac:dyDescent="0.45">
      <c r="A522" s="5">
        <v>520</v>
      </c>
      <c r="B522" s="7" t="s">
        <v>521</v>
      </c>
      <c r="C522" s="7" t="s">
        <v>4630</v>
      </c>
      <c r="D522" s="8">
        <v>5000</v>
      </c>
      <c r="E522" s="8">
        <v>5105</v>
      </c>
      <c r="F522" s="8" t="s">
        <v>8219</v>
      </c>
      <c r="G522" s="8" t="s">
        <v>8225</v>
      </c>
      <c r="H522" s="8" t="s">
        <v>8247</v>
      </c>
      <c r="I522" s="8">
        <v>1449766261</v>
      </c>
      <c r="J522" s="8">
        <v>1447174261</v>
      </c>
      <c r="K522" s="8" t="b">
        <v>0</v>
      </c>
      <c r="L522" s="8">
        <v>34</v>
      </c>
      <c r="M522" s="8" t="b">
        <v>1</v>
      </c>
      <c r="N522" s="8" t="s">
        <v>8271</v>
      </c>
      <c r="O522" s="11">
        <f t="shared" si="32"/>
        <v>102</v>
      </c>
      <c r="P522" s="8">
        <f t="shared" si="33"/>
        <v>150.15</v>
      </c>
      <c r="Q522" s="8" t="s">
        <v>8317</v>
      </c>
      <c r="R522" s="8" t="s">
        <v>8318</v>
      </c>
      <c r="S522" s="17">
        <f t="shared" si="34"/>
        <v>42318.702094907407</v>
      </c>
      <c r="T522" s="17">
        <f t="shared" si="35"/>
        <v>42348.702094907407</v>
      </c>
    </row>
    <row r="523" spans="1:20" ht="42.75" x14ac:dyDescent="0.45">
      <c r="A523" s="5">
        <v>521</v>
      </c>
      <c r="B523" s="7" t="s">
        <v>522</v>
      </c>
      <c r="C523" s="7" t="s">
        <v>4631</v>
      </c>
      <c r="D523" s="8">
        <v>5000</v>
      </c>
      <c r="E523" s="8">
        <v>5232</v>
      </c>
      <c r="F523" s="8" t="s">
        <v>8219</v>
      </c>
      <c r="G523" s="8" t="s">
        <v>8224</v>
      </c>
      <c r="H523" s="8" t="s">
        <v>8246</v>
      </c>
      <c r="I523" s="8">
        <v>1477976340</v>
      </c>
      <c r="J523" s="8">
        <v>1475460819</v>
      </c>
      <c r="K523" s="8" t="b">
        <v>0</v>
      </c>
      <c r="L523" s="8">
        <v>56</v>
      </c>
      <c r="M523" s="8" t="b">
        <v>1</v>
      </c>
      <c r="N523" s="8" t="s">
        <v>8271</v>
      </c>
      <c r="O523" s="11">
        <f t="shared" si="32"/>
        <v>105</v>
      </c>
      <c r="P523" s="8">
        <f t="shared" si="33"/>
        <v>93.43</v>
      </c>
      <c r="Q523" s="8" t="s">
        <v>8317</v>
      </c>
      <c r="R523" s="8" t="s">
        <v>8318</v>
      </c>
      <c r="S523" s="17">
        <f t="shared" si="34"/>
        <v>42646.092812499999</v>
      </c>
      <c r="T523" s="17">
        <f t="shared" si="35"/>
        <v>42675.207638888889</v>
      </c>
    </row>
    <row r="524" spans="1:20" ht="42.75" x14ac:dyDescent="0.45">
      <c r="A524" s="5">
        <v>522</v>
      </c>
      <c r="B524" s="7" t="s">
        <v>523</v>
      </c>
      <c r="C524" s="7" t="s">
        <v>4632</v>
      </c>
      <c r="D524" s="8">
        <v>3000</v>
      </c>
      <c r="E524" s="8">
        <v>3440</v>
      </c>
      <c r="F524" s="8" t="s">
        <v>8219</v>
      </c>
      <c r="G524" s="8" t="s">
        <v>8224</v>
      </c>
      <c r="H524" s="8" t="s">
        <v>8246</v>
      </c>
      <c r="I524" s="8">
        <v>1458518325</v>
      </c>
      <c r="J524" s="8">
        <v>1456793925</v>
      </c>
      <c r="K524" s="8" t="b">
        <v>0</v>
      </c>
      <c r="L524" s="8">
        <v>31</v>
      </c>
      <c r="M524" s="8" t="b">
        <v>1</v>
      </c>
      <c r="N524" s="8" t="s">
        <v>8271</v>
      </c>
      <c r="O524" s="11">
        <f t="shared" si="32"/>
        <v>115</v>
      </c>
      <c r="P524" s="8">
        <f t="shared" si="33"/>
        <v>110.97</v>
      </c>
      <c r="Q524" s="8" t="s">
        <v>8317</v>
      </c>
      <c r="R524" s="8" t="s">
        <v>8318</v>
      </c>
      <c r="S524" s="17">
        <f t="shared" si="34"/>
        <v>42430.040798611109</v>
      </c>
      <c r="T524" s="17">
        <f t="shared" si="35"/>
        <v>42449.999131944445</v>
      </c>
    </row>
    <row r="525" spans="1:20" ht="42.75" x14ac:dyDescent="0.45">
      <c r="A525" s="5">
        <v>523</v>
      </c>
      <c r="B525" s="7" t="s">
        <v>524</v>
      </c>
      <c r="C525" s="7" t="s">
        <v>4633</v>
      </c>
      <c r="D525" s="8">
        <v>5000</v>
      </c>
      <c r="E525" s="8">
        <v>6030</v>
      </c>
      <c r="F525" s="8" t="s">
        <v>8219</v>
      </c>
      <c r="G525" s="8" t="s">
        <v>8224</v>
      </c>
      <c r="H525" s="8" t="s">
        <v>8246</v>
      </c>
      <c r="I525" s="8">
        <v>1442805076</v>
      </c>
      <c r="J525" s="8">
        <v>1440213076</v>
      </c>
      <c r="K525" s="8" t="b">
        <v>0</v>
      </c>
      <c r="L525" s="8">
        <v>84</v>
      </c>
      <c r="M525" s="8" t="b">
        <v>1</v>
      </c>
      <c r="N525" s="8" t="s">
        <v>8271</v>
      </c>
      <c r="O525" s="11">
        <f t="shared" si="32"/>
        <v>121</v>
      </c>
      <c r="P525" s="8">
        <f t="shared" si="33"/>
        <v>71.790000000000006</v>
      </c>
      <c r="Q525" s="8" t="s">
        <v>8317</v>
      </c>
      <c r="R525" s="8" t="s">
        <v>8318</v>
      </c>
      <c r="S525" s="17">
        <f t="shared" si="34"/>
        <v>42238.13282407407</v>
      </c>
      <c r="T525" s="17">
        <f t="shared" si="35"/>
        <v>42268.13282407407</v>
      </c>
    </row>
    <row r="526" spans="1:20" ht="42.75" x14ac:dyDescent="0.45">
      <c r="A526" s="5">
        <v>524</v>
      </c>
      <c r="B526" s="7" t="s">
        <v>525</v>
      </c>
      <c r="C526" s="7" t="s">
        <v>4634</v>
      </c>
      <c r="D526" s="8">
        <v>3500</v>
      </c>
      <c r="E526" s="8">
        <v>3803.55</v>
      </c>
      <c r="F526" s="8" t="s">
        <v>8219</v>
      </c>
      <c r="G526" s="8" t="s">
        <v>8225</v>
      </c>
      <c r="H526" s="8" t="s">
        <v>8247</v>
      </c>
      <c r="I526" s="8">
        <v>1464801169</v>
      </c>
      <c r="J526" s="8">
        <v>1462209169</v>
      </c>
      <c r="K526" s="8" t="b">
        <v>0</v>
      </c>
      <c r="L526" s="8">
        <v>130</v>
      </c>
      <c r="M526" s="8" t="b">
        <v>1</v>
      </c>
      <c r="N526" s="8" t="s">
        <v>8271</v>
      </c>
      <c r="O526" s="11">
        <f t="shared" si="32"/>
        <v>109</v>
      </c>
      <c r="P526" s="8">
        <f t="shared" si="33"/>
        <v>29.26</v>
      </c>
      <c r="Q526" s="8" t="s">
        <v>8317</v>
      </c>
      <c r="R526" s="8" t="s">
        <v>8318</v>
      </c>
      <c r="S526" s="17">
        <f t="shared" si="34"/>
        <v>42492.717233796298</v>
      </c>
      <c r="T526" s="17">
        <f t="shared" si="35"/>
        <v>42522.717233796298</v>
      </c>
    </row>
    <row r="527" spans="1:20" ht="57" x14ac:dyDescent="0.45">
      <c r="A527" s="5">
        <v>525</v>
      </c>
      <c r="B527" s="7" t="s">
        <v>526</v>
      </c>
      <c r="C527" s="7" t="s">
        <v>4635</v>
      </c>
      <c r="D527" s="8">
        <v>12000</v>
      </c>
      <c r="E527" s="8">
        <v>12000</v>
      </c>
      <c r="F527" s="8" t="s">
        <v>8219</v>
      </c>
      <c r="G527" s="8" t="s">
        <v>8224</v>
      </c>
      <c r="H527" s="8" t="s">
        <v>8246</v>
      </c>
      <c r="I527" s="8">
        <v>1410601041</v>
      </c>
      <c r="J527" s="8">
        <v>1406713041</v>
      </c>
      <c r="K527" s="8" t="b">
        <v>0</v>
      </c>
      <c r="L527" s="8">
        <v>12</v>
      </c>
      <c r="M527" s="8" t="b">
        <v>1</v>
      </c>
      <c r="N527" s="8" t="s">
        <v>8271</v>
      </c>
      <c r="O527" s="11">
        <f t="shared" si="32"/>
        <v>100</v>
      </c>
      <c r="P527" s="8">
        <f t="shared" si="33"/>
        <v>1000</v>
      </c>
      <c r="Q527" s="8" t="s">
        <v>8317</v>
      </c>
      <c r="R527" s="8" t="s">
        <v>8318</v>
      </c>
      <c r="S527" s="17">
        <f t="shared" si="34"/>
        <v>41850.400937500002</v>
      </c>
      <c r="T527" s="17">
        <f t="shared" si="35"/>
        <v>41895.400937500002</v>
      </c>
    </row>
    <row r="528" spans="1:20" ht="42.75" x14ac:dyDescent="0.45">
      <c r="A528" s="5">
        <v>526</v>
      </c>
      <c r="B528" s="7" t="s">
        <v>527</v>
      </c>
      <c r="C528" s="7" t="s">
        <v>4636</v>
      </c>
      <c r="D528" s="8">
        <v>1500</v>
      </c>
      <c r="E528" s="8">
        <v>1710</v>
      </c>
      <c r="F528" s="8" t="s">
        <v>8219</v>
      </c>
      <c r="G528" s="8" t="s">
        <v>8225</v>
      </c>
      <c r="H528" s="8" t="s">
        <v>8247</v>
      </c>
      <c r="I528" s="8">
        <v>1438966800</v>
      </c>
      <c r="J528" s="8">
        <v>1436278344</v>
      </c>
      <c r="K528" s="8" t="b">
        <v>0</v>
      </c>
      <c r="L528" s="8">
        <v>23</v>
      </c>
      <c r="M528" s="8" t="b">
        <v>1</v>
      </c>
      <c r="N528" s="8" t="s">
        <v>8271</v>
      </c>
      <c r="O528" s="11">
        <f t="shared" si="32"/>
        <v>114</v>
      </c>
      <c r="P528" s="8">
        <f t="shared" si="33"/>
        <v>74.349999999999994</v>
      </c>
      <c r="Q528" s="8" t="s">
        <v>8317</v>
      </c>
      <c r="R528" s="8" t="s">
        <v>8318</v>
      </c>
      <c r="S528" s="17">
        <f t="shared" si="34"/>
        <v>42192.591944444444</v>
      </c>
      <c r="T528" s="17">
        <f t="shared" si="35"/>
        <v>42223.708333333328</v>
      </c>
    </row>
    <row r="529" spans="1:20" ht="57" x14ac:dyDescent="0.45">
      <c r="A529" s="5">
        <v>527</v>
      </c>
      <c r="B529" s="7" t="s">
        <v>528</v>
      </c>
      <c r="C529" s="7" t="s">
        <v>4637</v>
      </c>
      <c r="D529" s="8">
        <v>10000</v>
      </c>
      <c r="E529" s="8">
        <v>10085</v>
      </c>
      <c r="F529" s="8" t="s">
        <v>8219</v>
      </c>
      <c r="G529" s="8" t="s">
        <v>8224</v>
      </c>
      <c r="H529" s="8" t="s">
        <v>8246</v>
      </c>
      <c r="I529" s="8">
        <v>1487347500</v>
      </c>
      <c r="J529" s="8">
        <v>1484715366</v>
      </c>
      <c r="K529" s="8" t="b">
        <v>0</v>
      </c>
      <c r="L529" s="8">
        <v>158</v>
      </c>
      <c r="M529" s="8" t="b">
        <v>1</v>
      </c>
      <c r="N529" s="8" t="s">
        <v>8271</v>
      </c>
      <c r="O529" s="11">
        <f t="shared" si="32"/>
        <v>101</v>
      </c>
      <c r="P529" s="8">
        <f t="shared" si="33"/>
        <v>63.83</v>
      </c>
      <c r="Q529" s="8" t="s">
        <v>8317</v>
      </c>
      <c r="R529" s="8" t="s">
        <v>8318</v>
      </c>
      <c r="S529" s="17">
        <f t="shared" si="34"/>
        <v>42753.205625000002</v>
      </c>
      <c r="T529" s="17">
        <f t="shared" si="35"/>
        <v>42783.670138888891</v>
      </c>
    </row>
    <row r="530" spans="1:20" ht="28.5" x14ac:dyDescent="0.45">
      <c r="A530" s="5">
        <v>528</v>
      </c>
      <c r="B530" s="7" t="s">
        <v>529</v>
      </c>
      <c r="C530" s="7" t="s">
        <v>4638</v>
      </c>
      <c r="D530" s="8">
        <v>1150</v>
      </c>
      <c r="E530" s="8">
        <v>1330</v>
      </c>
      <c r="F530" s="8" t="s">
        <v>8219</v>
      </c>
      <c r="G530" s="8" t="s">
        <v>8224</v>
      </c>
      <c r="H530" s="8" t="s">
        <v>8246</v>
      </c>
      <c r="I530" s="8">
        <v>1434921600</v>
      </c>
      <c r="J530" s="8">
        <v>1433109907</v>
      </c>
      <c r="K530" s="8" t="b">
        <v>0</v>
      </c>
      <c r="L530" s="8">
        <v>30</v>
      </c>
      <c r="M530" s="8" t="b">
        <v>1</v>
      </c>
      <c r="N530" s="8" t="s">
        <v>8271</v>
      </c>
      <c r="O530" s="11">
        <f t="shared" si="32"/>
        <v>116</v>
      </c>
      <c r="P530" s="8">
        <f t="shared" si="33"/>
        <v>44.33</v>
      </c>
      <c r="Q530" s="8" t="s">
        <v>8317</v>
      </c>
      <c r="R530" s="8" t="s">
        <v>8318</v>
      </c>
      <c r="S530" s="17">
        <f t="shared" si="34"/>
        <v>42155.920219907406</v>
      </c>
      <c r="T530" s="17">
        <f t="shared" si="35"/>
        <v>42176.888888888891</v>
      </c>
    </row>
    <row r="531" spans="1:20" ht="42.75" x14ac:dyDescent="0.45">
      <c r="A531" s="5">
        <v>529</v>
      </c>
      <c r="B531" s="7" t="s">
        <v>530</v>
      </c>
      <c r="C531" s="7" t="s">
        <v>4639</v>
      </c>
      <c r="D531" s="8">
        <v>1200</v>
      </c>
      <c r="E531" s="8">
        <v>1565</v>
      </c>
      <c r="F531" s="8" t="s">
        <v>8219</v>
      </c>
      <c r="G531" s="8" t="s">
        <v>8229</v>
      </c>
      <c r="H531" s="8" t="s">
        <v>8251</v>
      </c>
      <c r="I531" s="8">
        <v>1484110800</v>
      </c>
      <c r="J531" s="8">
        <v>1482281094</v>
      </c>
      <c r="K531" s="8" t="b">
        <v>0</v>
      </c>
      <c r="L531" s="8">
        <v>18</v>
      </c>
      <c r="M531" s="8" t="b">
        <v>1</v>
      </c>
      <c r="N531" s="8" t="s">
        <v>8271</v>
      </c>
      <c r="O531" s="11">
        <f t="shared" si="32"/>
        <v>130</v>
      </c>
      <c r="P531" s="8">
        <f t="shared" si="33"/>
        <v>86.94</v>
      </c>
      <c r="Q531" s="8" t="s">
        <v>8317</v>
      </c>
      <c r="R531" s="8" t="s">
        <v>8318</v>
      </c>
      <c r="S531" s="17">
        <f t="shared" si="34"/>
        <v>42725.031180555554</v>
      </c>
      <c r="T531" s="17">
        <f t="shared" si="35"/>
        <v>42746.208333333328</v>
      </c>
    </row>
    <row r="532" spans="1:20" ht="42.75" x14ac:dyDescent="0.45">
      <c r="A532" s="5">
        <v>530</v>
      </c>
      <c r="B532" s="7" t="s">
        <v>531</v>
      </c>
      <c r="C532" s="7" t="s">
        <v>4640</v>
      </c>
      <c r="D532" s="8">
        <v>3405</v>
      </c>
      <c r="E532" s="8">
        <v>3670</v>
      </c>
      <c r="F532" s="8" t="s">
        <v>8219</v>
      </c>
      <c r="G532" s="8" t="s">
        <v>8224</v>
      </c>
      <c r="H532" s="8" t="s">
        <v>8246</v>
      </c>
      <c r="I532" s="8">
        <v>1435111200</v>
      </c>
      <c r="J532" s="8">
        <v>1433254268</v>
      </c>
      <c r="K532" s="8" t="b">
        <v>0</v>
      </c>
      <c r="L532" s="8">
        <v>29</v>
      </c>
      <c r="M532" s="8" t="b">
        <v>1</v>
      </c>
      <c r="N532" s="8" t="s">
        <v>8271</v>
      </c>
      <c r="O532" s="11">
        <f t="shared" si="32"/>
        <v>108</v>
      </c>
      <c r="P532" s="8">
        <f t="shared" si="33"/>
        <v>126.55</v>
      </c>
      <c r="Q532" s="8" t="s">
        <v>8317</v>
      </c>
      <c r="R532" s="8" t="s">
        <v>8318</v>
      </c>
      <c r="S532" s="17">
        <f t="shared" si="34"/>
        <v>42157.591064814813</v>
      </c>
      <c r="T532" s="17">
        <f t="shared" si="35"/>
        <v>42179.083333333328</v>
      </c>
    </row>
    <row r="533" spans="1:20" ht="42.75" x14ac:dyDescent="0.45">
      <c r="A533" s="5">
        <v>531</v>
      </c>
      <c r="B533" s="7" t="s">
        <v>532</v>
      </c>
      <c r="C533" s="7" t="s">
        <v>4641</v>
      </c>
      <c r="D533" s="8">
        <v>4000</v>
      </c>
      <c r="E533" s="8">
        <v>4000</v>
      </c>
      <c r="F533" s="8" t="s">
        <v>8219</v>
      </c>
      <c r="G533" s="8" t="s">
        <v>8224</v>
      </c>
      <c r="H533" s="8" t="s">
        <v>8246</v>
      </c>
      <c r="I533" s="8">
        <v>1481957940</v>
      </c>
      <c r="J533" s="8">
        <v>1478050429</v>
      </c>
      <c r="K533" s="8" t="b">
        <v>0</v>
      </c>
      <c r="L533" s="8">
        <v>31</v>
      </c>
      <c r="M533" s="8" t="b">
        <v>1</v>
      </c>
      <c r="N533" s="8" t="s">
        <v>8271</v>
      </c>
      <c r="O533" s="11">
        <f t="shared" si="32"/>
        <v>100</v>
      </c>
      <c r="P533" s="8">
        <f t="shared" si="33"/>
        <v>129.03</v>
      </c>
      <c r="Q533" s="8" t="s">
        <v>8317</v>
      </c>
      <c r="R533" s="8" t="s">
        <v>8318</v>
      </c>
      <c r="S533" s="17">
        <f t="shared" si="34"/>
        <v>42676.065150462964</v>
      </c>
      <c r="T533" s="17">
        <f t="shared" si="35"/>
        <v>42721.290972222225</v>
      </c>
    </row>
    <row r="534" spans="1:20" ht="42.75" x14ac:dyDescent="0.45">
      <c r="A534" s="5">
        <v>532</v>
      </c>
      <c r="B534" s="7" t="s">
        <v>533</v>
      </c>
      <c r="C534" s="7" t="s">
        <v>4642</v>
      </c>
      <c r="D534" s="8">
        <v>10000</v>
      </c>
      <c r="E534" s="8">
        <v>12325</v>
      </c>
      <c r="F534" s="8" t="s">
        <v>8219</v>
      </c>
      <c r="G534" s="8" t="s">
        <v>8224</v>
      </c>
      <c r="H534" s="8" t="s">
        <v>8246</v>
      </c>
      <c r="I534" s="8">
        <v>1463098208</v>
      </c>
      <c r="J534" s="8">
        <v>1460506208</v>
      </c>
      <c r="K534" s="8" t="b">
        <v>0</v>
      </c>
      <c r="L534" s="8">
        <v>173</v>
      </c>
      <c r="M534" s="8" t="b">
        <v>1</v>
      </c>
      <c r="N534" s="8" t="s">
        <v>8271</v>
      </c>
      <c r="O534" s="11">
        <f t="shared" si="32"/>
        <v>123</v>
      </c>
      <c r="P534" s="8">
        <f t="shared" si="33"/>
        <v>71.239999999999995</v>
      </c>
      <c r="Q534" s="8" t="s">
        <v>8317</v>
      </c>
      <c r="R534" s="8" t="s">
        <v>8318</v>
      </c>
      <c r="S534" s="17">
        <f t="shared" si="34"/>
        <v>42473.007037037038</v>
      </c>
      <c r="T534" s="17">
        <f t="shared" si="35"/>
        <v>42503.007037037038</v>
      </c>
    </row>
    <row r="535" spans="1:20" ht="42.75" x14ac:dyDescent="0.45">
      <c r="A535" s="5">
        <v>533</v>
      </c>
      <c r="B535" s="7" t="s">
        <v>534</v>
      </c>
      <c r="C535" s="7" t="s">
        <v>4643</v>
      </c>
      <c r="D535" s="8">
        <v>2000</v>
      </c>
      <c r="E535" s="8">
        <v>2004</v>
      </c>
      <c r="F535" s="8" t="s">
        <v>8219</v>
      </c>
      <c r="G535" s="8" t="s">
        <v>8225</v>
      </c>
      <c r="H535" s="8" t="s">
        <v>8247</v>
      </c>
      <c r="I535" s="8">
        <v>1463394365</v>
      </c>
      <c r="J535" s="8">
        <v>1461320765</v>
      </c>
      <c r="K535" s="8" t="b">
        <v>0</v>
      </c>
      <c r="L535" s="8">
        <v>17</v>
      </c>
      <c r="M535" s="8" t="b">
        <v>1</v>
      </c>
      <c r="N535" s="8" t="s">
        <v>8271</v>
      </c>
      <c r="O535" s="11">
        <f t="shared" si="32"/>
        <v>100</v>
      </c>
      <c r="P535" s="8">
        <f t="shared" si="33"/>
        <v>117.88</v>
      </c>
      <c r="Q535" s="8" t="s">
        <v>8317</v>
      </c>
      <c r="R535" s="8" t="s">
        <v>8318</v>
      </c>
      <c r="S535" s="17">
        <f t="shared" si="34"/>
        <v>42482.43478009259</v>
      </c>
      <c r="T535" s="17">
        <f t="shared" si="35"/>
        <v>42506.43478009259</v>
      </c>
    </row>
    <row r="536" spans="1:20" ht="42.75" x14ac:dyDescent="0.45">
      <c r="A536" s="5">
        <v>534</v>
      </c>
      <c r="B536" s="7" t="s">
        <v>535</v>
      </c>
      <c r="C536" s="7" t="s">
        <v>4644</v>
      </c>
      <c r="D536" s="8">
        <v>15000</v>
      </c>
      <c r="E536" s="8">
        <v>15700</v>
      </c>
      <c r="F536" s="8" t="s">
        <v>8219</v>
      </c>
      <c r="G536" s="8" t="s">
        <v>8234</v>
      </c>
      <c r="H536" s="8" t="s">
        <v>8254</v>
      </c>
      <c r="I536" s="8">
        <v>1446418800</v>
      </c>
      <c r="J536" s="8">
        <v>1443036470</v>
      </c>
      <c r="K536" s="8" t="b">
        <v>0</v>
      </c>
      <c r="L536" s="8">
        <v>48</v>
      </c>
      <c r="M536" s="8" t="b">
        <v>1</v>
      </c>
      <c r="N536" s="8" t="s">
        <v>8271</v>
      </c>
      <c r="O536" s="11">
        <f t="shared" si="32"/>
        <v>105</v>
      </c>
      <c r="P536" s="8">
        <f t="shared" si="33"/>
        <v>327.08</v>
      </c>
      <c r="Q536" s="8" t="s">
        <v>8317</v>
      </c>
      <c r="R536" s="8" t="s">
        <v>8318</v>
      </c>
      <c r="S536" s="17">
        <f t="shared" si="34"/>
        <v>42270.810995370368</v>
      </c>
      <c r="T536" s="17">
        <f t="shared" si="35"/>
        <v>42309.958333333328</v>
      </c>
    </row>
    <row r="537" spans="1:20" ht="28.5" x14ac:dyDescent="0.45">
      <c r="A537" s="5">
        <v>535</v>
      </c>
      <c r="B537" s="7" t="s">
        <v>536</v>
      </c>
      <c r="C537" s="7" t="s">
        <v>4645</v>
      </c>
      <c r="D537" s="8">
        <v>2000</v>
      </c>
      <c r="E537" s="8">
        <v>2050</v>
      </c>
      <c r="F537" s="8" t="s">
        <v>8219</v>
      </c>
      <c r="G537" s="8" t="s">
        <v>8225</v>
      </c>
      <c r="H537" s="8" t="s">
        <v>8247</v>
      </c>
      <c r="I537" s="8">
        <v>1483707905</v>
      </c>
      <c r="J537" s="8">
        <v>1481115905</v>
      </c>
      <c r="K537" s="8" t="b">
        <v>0</v>
      </c>
      <c r="L537" s="8">
        <v>59</v>
      </c>
      <c r="M537" s="8" t="b">
        <v>1</v>
      </c>
      <c r="N537" s="8" t="s">
        <v>8271</v>
      </c>
      <c r="O537" s="11">
        <f t="shared" si="32"/>
        <v>103</v>
      </c>
      <c r="P537" s="8">
        <f t="shared" si="33"/>
        <v>34.75</v>
      </c>
      <c r="Q537" s="8" t="s">
        <v>8317</v>
      </c>
      <c r="R537" s="8" t="s">
        <v>8318</v>
      </c>
      <c r="S537" s="17">
        <f t="shared" si="34"/>
        <v>42711.545196759253</v>
      </c>
      <c r="T537" s="17">
        <f t="shared" si="35"/>
        <v>42741.545196759253</v>
      </c>
    </row>
    <row r="538" spans="1:20" ht="42.75" x14ac:dyDescent="0.45">
      <c r="A538" s="5">
        <v>536</v>
      </c>
      <c r="B538" s="7" t="s">
        <v>537</v>
      </c>
      <c r="C538" s="7" t="s">
        <v>4646</v>
      </c>
      <c r="D538" s="8">
        <v>3300</v>
      </c>
      <c r="E538" s="8">
        <v>3902.5</v>
      </c>
      <c r="F538" s="8" t="s">
        <v>8219</v>
      </c>
      <c r="G538" s="8" t="s">
        <v>8225</v>
      </c>
      <c r="H538" s="8" t="s">
        <v>8247</v>
      </c>
      <c r="I538" s="8">
        <v>1438624800</v>
      </c>
      <c r="J538" s="8">
        <v>1435133807</v>
      </c>
      <c r="K538" s="8" t="b">
        <v>0</v>
      </c>
      <c r="L538" s="8">
        <v>39</v>
      </c>
      <c r="M538" s="8" t="b">
        <v>1</v>
      </c>
      <c r="N538" s="8" t="s">
        <v>8271</v>
      </c>
      <c r="O538" s="11">
        <f t="shared" si="32"/>
        <v>118</v>
      </c>
      <c r="P538" s="8">
        <f t="shared" si="33"/>
        <v>100.06</v>
      </c>
      <c r="Q538" s="8" t="s">
        <v>8317</v>
      </c>
      <c r="R538" s="8" t="s">
        <v>8318</v>
      </c>
      <c r="S538" s="17">
        <f t="shared" si="34"/>
        <v>42179.344988425932</v>
      </c>
      <c r="T538" s="17">
        <f t="shared" si="35"/>
        <v>42219.75</v>
      </c>
    </row>
    <row r="539" spans="1:20" ht="42.75" x14ac:dyDescent="0.45">
      <c r="A539" s="5">
        <v>537</v>
      </c>
      <c r="B539" s="7" t="s">
        <v>538</v>
      </c>
      <c r="C539" s="7" t="s">
        <v>4647</v>
      </c>
      <c r="D539" s="8">
        <v>2000</v>
      </c>
      <c r="E539" s="8">
        <v>2410</v>
      </c>
      <c r="F539" s="8" t="s">
        <v>8219</v>
      </c>
      <c r="G539" s="8" t="s">
        <v>8224</v>
      </c>
      <c r="H539" s="8" t="s">
        <v>8246</v>
      </c>
      <c r="I539" s="8">
        <v>1446665191</v>
      </c>
      <c r="J539" s="8">
        <v>1444069591</v>
      </c>
      <c r="K539" s="8" t="b">
        <v>0</v>
      </c>
      <c r="L539" s="8">
        <v>59</v>
      </c>
      <c r="M539" s="8" t="b">
        <v>1</v>
      </c>
      <c r="N539" s="8" t="s">
        <v>8271</v>
      </c>
      <c r="O539" s="11">
        <f t="shared" si="32"/>
        <v>121</v>
      </c>
      <c r="P539" s="8">
        <f t="shared" si="33"/>
        <v>40.85</v>
      </c>
      <c r="Q539" s="8" t="s">
        <v>8317</v>
      </c>
      <c r="R539" s="8" t="s">
        <v>8318</v>
      </c>
      <c r="S539" s="17">
        <f t="shared" si="34"/>
        <v>42282.768414351856</v>
      </c>
      <c r="T539" s="17">
        <f t="shared" si="35"/>
        <v>42312.810081018513</v>
      </c>
    </row>
    <row r="540" spans="1:20" ht="42.75" x14ac:dyDescent="0.45">
      <c r="A540" s="5">
        <v>538</v>
      </c>
      <c r="B540" s="7" t="s">
        <v>539</v>
      </c>
      <c r="C540" s="7" t="s">
        <v>4648</v>
      </c>
      <c r="D540" s="8">
        <v>5000</v>
      </c>
      <c r="E540" s="8">
        <v>15121</v>
      </c>
      <c r="F540" s="8" t="s">
        <v>8219</v>
      </c>
      <c r="G540" s="8" t="s">
        <v>8224</v>
      </c>
      <c r="H540" s="8" t="s">
        <v>8246</v>
      </c>
      <c r="I540" s="8">
        <v>1463166263</v>
      </c>
      <c r="J540" s="8">
        <v>1460574263</v>
      </c>
      <c r="K540" s="8" t="b">
        <v>0</v>
      </c>
      <c r="L540" s="8">
        <v>60</v>
      </c>
      <c r="M540" s="8" t="b">
        <v>1</v>
      </c>
      <c r="N540" s="8" t="s">
        <v>8271</v>
      </c>
      <c r="O540" s="11">
        <f t="shared" si="32"/>
        <v>302</v>
      </c>
      <c r="P540" s="8">
        <f t="shared" si="33"/>
        <v>252.02</v>
      </c>
      <c r="Q540" s="8" t="s">
        <v>8317</v>
      </c>
      <c r="R540" s="8" t="s">
        <v>8318</v>
      </c>
      <c r="S540" s="17">
        <f t="shared" si="34"/>
        <v>42473.794710648144</v>
      </c>
      <c r="T540" s="17">
        <f t="shared" si="35"/>
        <v>42503.794710648144</v>
      </c>
    </row>
    <row r="541" spans="1:20" ht="42.75" x14ac:dyDescent="0.45">
      <c r="A541" s="5">
        <v>539</v>
      </c>
      <c r="B541" s="7" t="s">
        <v>540</v>
      </c>
      <c r="C541" s="7" t="s">
        <v>4649</v>
      </c>
      <c r="D541" s="8">
        <v>500</v>
      </c>
      <c r="E541" s="8">
        <v>503.22</v>
      </c>
      <c r="F541" s="8" t="s">
        <v>8219</v>
      </c>
      <c r="G541" s="8" t="s">
        <v>8225</v>
      </c>
      <c r="H541" s="8" t="s">
        <v>8247</v>
      </c>
      <c r="I541" s="8">
        <v>1467681107</v>
      </c>
      <c r="J541" s="8">
        <v>1465866707</v>
      </c>
      <c r="K541" s="8" t="b">
        <v>0</v>
      </c>
      <c r="L541" s="8">
        <v>20</v>
      </c>
      <c r="M541" s="8" t="b">
        <v>1</v>
      </c>
      <c r="N541" s="8" t="s">
        <v>8271</v>
      </c>
      <c r="O541" s="11">
        <f t="shared" si="32"/>
        <v>101</v>
      </c>
      <c r="P541" s="8">
        <f t="shared" si="33"/>
        <v>25.16</v>
      </c>
      <c r="Q541" s="8" t="s">
        <v>8317</v>
      </c>
      <c r="R541" s="8" t="s">
        <v>8318</v>
      </c>
      <c r="S541" s="17">
        <f t="shared" si="34"/>
        <v>42535.049849537041</v>
      </c>
      <c r="T541" s="17">
        <f t="shared" si="35"/>
        <v>42556.049849537041</v>
      </c>
    </row>
    <row r="542" spans="1:20" ht="57" x14ac:dyDescent="0.45">
      <c r="A542" s="5">
        <v>540</v>
      </c>
      <c r="B542" s="7" t="s">
        <v>541</v>
      </c>
      <c r="C542" s="7" t="s">
        <v>4650</v>
      </c>
      <c r="D542" s="8">
        <v>15000</v>
      </c>
      <c r="E542" s="8">
        <v>1</v>
      </c>
      <c r="F542" s="8" t="s">
        <v>8221</v>
      </c>
      <c r="G542" s="8" t="s">
        <v>8224</v>
      </c>
      <c r="H542" s="8" t="s">
        <v>8246</v>
      </c>
      <c r="I542" s="8">
        <v>1423078606</v>
      </c>
      <c r="J542" s="8">
        <v>1420486606</v>
      </c>
      <c r="K542" s="8" t="b">
        <v>0</v>
      </c>
      <c r="L542" s="8">
        <v>1</v>
      </c>
      <c r="M542" s="8" t="b">
        <v>0</v>
      </c>
      <c r="N542" s="8" t="s">
        <v>8272</v>
      </c>
      <c r="O542" s="11">
        <f t="shared" si="32"/>
        <v>0</v>
      </c>
      <c r="P542" s="8">
        <f t="shared" si="33"/>
        <v>1</v>
      </c>
      <c r="Q542" s="8" t="s">
        <v>8319</v>
      </c>
      <c r="R542" s="8" t="s">
        <v>8320</v>
      </c>
      <c r="S542" s="17">
        <f t="shared" si="34"/>
        <v>42009.817199074074</v>
      </c>
      <c r="T542" s="17">
        <f t="shared" si="35"/>
        <v>42039.817199074074</v>
      </c>
    </row>
    <row r="543" spans="1:20" ht="42.75" x14ac:dyDescent="0.45">
      <c r="A543" s="5">
        <v>541</v>
      </c>
      <c r="B543" s="7" t="s">
        <v>542</v>
      </c>
      <c r="C543" s="7" t="s">
        <v>4651</v>
      </c>
      <c r="D543" s="8">
        <v>4500</v>
      </c>
      <c r="E543" s="8">
        <v>25</v>
      </c>
      <c r="F543" s="8" t="s">
        <v>8221</v>
      </c>
      <c r="G543" s="8" t="s">
        <v>8224</v>
      </c>
      <c r="H543" s="8" t="s">
        <v>8246</v>
      </c>
      <c r="I543" s="8">
        <v>1446080834</v>
      </c>
      <c r="J543" s="8">
        <v>1443488834</v>
      </c>
      <c r="K543" s="8" t="b">
        <v>0</v>
      </c>
      <c r="L543" s="8">
        <v>1</v>
      </c>
      <c r="M543" s="8" t="b">
        <v>0</v>
      </c>
      <c r="N543" s="8" t="s">
        <v>8272</v>
      </c>
      <c r="O543" s="11">
        <f t="shared" si="32"/>
        <v>1</v>
      </c>
      <c r="P543" s="8">
        <f t="shared" si="33"/>
        <v>25</v>
      </c>
      <c r="Q543" s="8" t="s">
        <v>8319</v>
      </c>
      <c r="R543" s="8" t="s">
        <v>8320</v>
      </c>
      <c r="S543" s="17">
        <f t="shared" si="34"/>
        <v>42276.046689814815</v>
      </c>
      <c r="T543" s="17">
        <f t="shared" si="35"/>
        <v>42306.046689814815</v>
      </c>
    </row>
    <row r="544" spans="1:20" ht="42.75" x14ac:dyDescent="0.45">
      <c r="A544" s="5">
        <v>542</v>
      </c>
      <c r="B544" s="7" t="s">
        <v>543</v>
      </c>
      <c r="C544" s="7" t="s">
        <v>4652</v>
      </c>
      <c r="D544" s="8">
        <v>250000</v>
      </c>
      <c r="E544" s="8">
        <v>1</v>
      </c>
      <c r="F544" s="8" t="s">
        <v>8221</v>
      </c>
      <c r="G544" s="8" t="s">
        <v>8224</v>
      </c>
      <c r="H544" s="8" t="s">
        <v>8246</v>
      </c>
      <c r="I544" s="8">
        <v>1462293716</v>
      </c>
      <c r="J544" s="8">
        <v>1457113316</v>
      </c>
      <c r="K544" s="8" t="b">
        <v>0</v>
      </c>
      <c r="L544" s="8">
        <v>1</v>
      </c>
      <c r="M544" s="8" t="b">
        <v>0</v>
      </c>
      <c r="N544" s="8" t="s">
        <v>8272</v>
      </c>
      <c r="O544" s="11">
        <f t="shared" si="32"/>
        <v>0</v>
      </c>
      <c r="P544" s="8">
        <f t="shared" si="33"/>
        <v>1</v>
      </c>
      <c r="Q544" s="8" t="s">
        <v>8319</v>
      </c>
      <c r="R544" s="8" t="s">
        <v>8320</v>
      </c>
      <c r="S544" s="17">
        <f t="shared" si="34"/>
        <v>42433.737453703703</v>
      </c>
      <c r="T544" s="17">
        <f t="shared" si="35"/>
        <v>42493.695787037039</v>
      </c>
    </row>
    <row r="545" spans="1:20" ht="42.75" x14ac:dyDescent="0.45">
      <c r="A545" s="5">
        <v>543</v>
      </c>
      <c r="B545" s="7" t="s">
        <v>544</v>
      </c>
      <c r="C545" s="7" t="s">
        <v>4653</v>
      </c>
      <c r="D545" s="8">
        <v>22000</v>
      </c>
      <c r="E545" s="8">
        <v>70</v>
      </c>
      <c r="F545" s="8" t="s">
        <v>8221</v>
      </c>
      <c r="G545" s="8" t="s">
        <v>8226</v>
      </c>
      <c r="H545" s="8" t="s">
        <v>8248</v>
      </c>
      <c r="I545" s="8">
        <v>1414807962</v>
      </c>
      <c r="J545" s="8">
        <v>1412215962</v>
      </c>
      <c r="K545" s="8" t="b">
        <v>0</v>
      </c>
      <c r="L545" s="8">
        <v>2</v>
      </c>
      <c r="M545" s="8" t="b">
        <v>0</v>
      </c>
      <c r="N545" s="8" t="s">
        <v>8272</v>
      </c>
      <c r="O545" s="11">
        <f t="shared" si="32"/>
        <v>0</v>
      </c>
      <c r="P545" s="8">
        <f t="shared" si="33"/>
        <v>35</v>
      </c>
      <c r="Q545" s="8" t="s">
        <v>8319</v>
      </c>
      <c r="R545" s="8" t="s">
        <v>8320</v>
      </c>
      <c r="S545" s="17">
        <f t="shared" si="34"/>
        <v>41914.092152777775</v>
      </c>
      <c r="T545" s="17">
        <f t="shared" si="35"/>
        <v>41944.092152777775</v>
      </c>
    </row>
    <row r="546" spans="1:20" ht="42.75" x14ac:dyDescent="0.45">
      <c r="A546" s="5">
        <v>544</v>
      </c>
      <c r="B546" s="7" t="s">
        <v>545</v>
      </c>
      <c r="C546" s="7" t="s">
        <v>4654</v>
      </c>
      <c r="D546" s="8">
        <v>500</v>
      </c>
      <c r="E546" s="8">
        <v>6</v>
      </c>
      <c r="F546" s="8" t="s">
        <v>8221</v>
      </c>
      <c r="G546" s="8" t="s">
        <v>8224</v>
      </c>
      <c r="H546" s="8" t="s">
        <v>8246</v>
      </c>
      <c r="I546" s="8">
        <v>1467647160</v>
      </c>
      <c r="J546" s="8">
        <v>1465055160</v>
      </c>
      <c r="K546" s="8" t="b">
        <v>0</v>
      </c>
      <c r="L546" s="8">
        <v>2</v>
      </c>
      <c r="M546" s="8" t="b">
        <v>0</v>
      </c>
      <c r="N546" s="8" t="s">
        <v>8272</v>
      </c>
      <c r="O546" s="11">
        <f t="shared" si="32"/>
        <v>1</v>
      </c>
      <c r="P546" s="8">
        <f t="shared" si="33"/>
        <v>3</v>
      </c>
      <c r="Q546" s="8" t="s">
        <v>8319</v>
      </c>
      <c r="R546" s="8" t="s">
        <v>8320</v>
      </c>
      <c r="S546" s="17">
        <f t="shared" si="34"/>
        <v>42525.656944444447</v>
      </c>
      <c r="T546" s="17">
        <f t="shared" si="35"/>
        <v>42555.656944444447</v>
      </c>
    </row>
    <row r="547" spans="1:20" ht="42.75" x14ac:dyDescent="0.45">
      <c r="A547" s="5">
        <v>545</v>
      </c>
      <c r="B547" s="7" t="s">
        <v>546</v>
      </c>
      <c r="C547" s="7" t="s">
        <v>4655</v>
      </c>
      <c r="D547" s="8">
        <v>50000</v>
      </c>
      <c r="E547" s="8">
        <v>13692</v>
      </c>
      <c r="F547" s="8" t="s">
        <v>8221</v>
      </c>
      <c r="G547" s="8" t="s">
        <v>8230</v>
      </c>
      <c r="H547" s="8" t="s">
        <v>8249</v>
      </c>
      <c r="I547" s="8">
        <v>1447600389</v>
      </c>
      <c r="J547" s="8">
        <v>1444140789</v>
      </c>
      <c r="K547" s="8" t="b">
        <v>0</v>
      </c>
      <c r="L547" s="8">
        <v>34</v>
      </c>
      <c r="M547" s="8" t="b">
        <v>0</v>
      </c>
      <c r="N547" s="8" t="s">
        <v>8272</v>
      </c>
      <c r="O547" s="11">
        <f t="shared" si="32"/>
        <v>27</v>
      </c>
      <c r="P547" s="8">
        <f t="shared" si="33"/>
        <v>402.71</v>
      </c>
      <c r="Q547" s="8" t="s">
        <v>8319</v>
      </c>
      <c r="R547" s="8" t="s">
        <v>8320</v>
      </c>
      <c r="S547" s="17">
        <f t="shared" si="34"/>
        <v>42283.592465277776</v>
      </c>
      <c r="T547" s="17">
        <f t="shared" si="35"/>
        <v>42323.634131944447</v>
      </c>
    </row>
    <row r="548" spans="1:20" ht="42.75" x14ac:dyDescent="0.45">
      <c r="A548" s="5">
        <v>546</v>
      </c>
      <c r="B548" s="7" t="s">
        <v>547</v>
      </c>
      <c r="C548" s="7" t="s">
        <v>4656</v>
      </c>
      <c r="D548" s="8">
        <v>60000</v>
      </c>
      <c r="E548" s="8">
        <v>52</v>
      </c>
      <c r="F548" s="8" t="s">
        <v>8221</v>
      </c>
      <c r="G548" s="8" t="s">
        <v>8224</v>
      </c>
      <c r="H548" s="8" t="s">
        <v>8246</v>
      </c>
      <c r="I548" s="8">
        <v>1445097715</v>
      </c>
      <c r="J548" s="8">
        <v>1441209715</v>
      </c>
      <c r="K548" s="8" t="b">
        <v>0</v>
      </c>
      <c r="L548" s="8">
        <v>2</v>
      </c>
      <c r="M548" s="8" t="b">
        <v>0</v>
      </c>
      <c r="N548" s="8" t="s">
        <v>8272</v>
      </c>
      <c r="O548" s="11">
        <f t="shared" si="32"/>
        <v>0</v>
      </c>
      <c r="P548" s="8">
        <f t="shared" si="33"/>
        <v>26</v>
      </c>
      <c r="Q548" s="8" t="s">
        <v>8319</v>
      </c>
      <c r="R548" s="8" t="s">
        <v>8320</v>
      </c>
      <c r="S548" s="17">
        <f t="shared" si="34"/>
        <v>42249.667997685188</v>
      </c>
      <c r="T548" s="17">
        <f t="shared" si="35"/>
        <v>42294.667997685188</v>
      </c>
    </row>
    <row r="549" spans="1:20" ht="42.75" x14ac:dyDescent="0.45">
      <c r="A549" s="5">
        <v>547</v>
      </c>
      <c r="B549" s="7" t="s">
        <v>548</v>
      </c>
      <c r="C549" s="7" t="s">
        <v>4657</v>
      </c>
      <c r="D549" s="8">
        <v>7500</v>
      </c>
      <c r="E549" s="8">
        <v>0</v>
      </c>
      <c r="F549" s="8" t="s">
        <v>8221</v>
      </c>
      <c r="G549" s="8" t="s">
        <v>8225</v>
      </c>
      <c r="H549" s="8" t="s">
        <v>8247</v>
      </c>
      <c r="I549" s="8">
        <v>1455122564</v>
      </c>
      <c r="J549" s="8">
        <v>1452530564</v>
      </c>
      <c r="K549" s="8" t="b">
        <v>0</v>
      </c>
      <c r="L549" s="8">
        <v>0</v>
      </c>
      <c r="M549" s="8" t="b">
        <v>0</v>
      </c>
      <c r="N549" s="8" t="s">
        <v>8272</v>
      </c>
      <c r="O549" s="11">
        <f t="shared" si="32"/>
        <v>0</v>
      </c>
      <c r="P549" s="8" t="e">
        <f t="shared" si="33"/>
        <v>#DIV/0!</v>
      </c>
      <c r="Q549" s="8" t="s">
        <v>8319</v>
      </c>
      <c r="R549" s="8" t="s">
        <v>8320</v>
      </c>
      <c r="S549" s="17">
        <f t="shared" si="34"/>
        <v>42380.696342592593</v>
      </c>
      <c r="T549" s="17">
        <f t="shared" si="35"/>
        <v>42410.696342592593</v>
      </c>
    </row>
    <row r="550" spans="1:20" ht="42.75" x14ac:dyDescent="0.45">
      <c r="A550" s="5">
        <v>548</v>
      </c>
      <c r="B550" s="7" t="s">
        <v>549</v>
      </c>
      <c r="C550" s="7" t="s">
        <v>4658</v>
      </c>
      <c r="D550" s="8">
        <v>10000</v>
      </c>
      <c r="E550" s="8">
        <v>9</v>
      </c>
      <c r="F550" s="8" t="s">
        <v>8221</v>
      </c>
      <c r="G550" s="8" t="s">
        <v>8225</v>
      </c>
      <c r="H550" s="8" t="s">
        <v>8247</v>
      </c>
      <c r="I550" s="8">
        <v>1446154848</v>
      </c>
      <c r="J550" s="8">
        <v>1443562848</v>
      </c>
      <c r="K550" s="8" t="b">
        <v>0</v>
      </c>
      <c r="L550" s="8">
        <v>1</v>
      </c>
      <c r="M550" s="8" t="b">
        <v>0</v>
      </c>
      <c r="N550" s="8" t="s">
        <v>8272</v>
      </c>
      <c r="O550" s="11">
        <f t="shared" si="32"/>
        <v>0</v>
      </c>
      <c r="P550" s="8">
        <f t="shared" si="33"/>
        <v>9</v>
      </c>
      <c r="Q550" s="8" t="s">
        <v>8319</v>
      </c>
      <c r="R550" s="8" t="s">
        <v>8320</v>
      </c>
      <c r="S550" s="17">
        <f t="shared" si="34"/>
        <v>42276.903333333335</v>
      </c>
      <c r="T550" s="17">
        <f t="shared" si="35"/>
        <v>42306.903333333335</v>
      </c>
    </row>
    <row r="551" spans="1:20" ht="57" x14ac:dyDescent="0.45">
      <c r="A551" s="5">
        <v>549</v>
      </c>
      <c r="B551" s="7" t="s">
        <v>550</v>
      </c>
      <c r="C551" s="7" t="s">
        <v>4659</v>
      </c>
      <c r="D551" s="8">
        <v>2500</v>
      </c>
      <c r="E551" s="8">
        <v>68</v>
      </c>
      <c r="F551" s="8" t="s">
        <v>8221</v>
      </c>
      <c r="G551" s="8" t="s">
        <v>8225</v>
      </c>
      <c r="H551" s="8" t="s">
        <v>8247</v>
      </c>
      <c r="I551" s="8">
        <v>1436368622</v>
      </c>
      <c r="J551" s="8">
        <v>1433776622</v>
      </c>
      <c r="K551" s="8" t="b">
        <v>0</v>
      </c>
      <c r="L551" s="8">
        <v>8</v>
      </c>
      <c r="M551" s="8" t="b">
        <v>0</v>
      </c>
      <c r="N551" s="8" t="s">
        <v>8272</v>
      </c>
      <c r="O551" s="11">
        <f t="shared" si="32"/>
        <v>3</v>
      </c>
      <c r="P551" s="8">
        <f t="shared" si="33"/>
        <v>8.5</v>
      </c>
      <c r="Q551" s="8" t="s">
        <v>8319</v>
      </c>
      <c r="R551" s="8" t="s">
        <v>8320</v>
      </c>
      <c r="S551" s="17">
        <f t="shared" si="34"/>
        <v>42163.636828703704</v>
      </c>
      <c r="T551" s="17">
        <f t="shared" si="35"/>
        <v>42193.636828703704</v>
      </c>
    </row>
    <row r="552" spans="1:20" ht="42.75" x14ac:dyDescent="0.45">
      <c r="A552" s="5">
        <v>550</v>
      </c>
      <c r="B552" s="7" t="s">
        <v>551</v>
      </c>
      <c r="C552" s="7" t="s">
        <v>4660</v>
      </c>
      <c r="D552" s="8">
        <v>5000</v>
      </c>
      <c r="E552" s="8">
        <v>35</v>
      </c>
      <c r="F552" s="8" t="s">
        <v>8221</v>
      </c>
      <c r="G552" s="8" t="s">
        <v>8229</v>
      </c>
      <c r="H552" s="8" t="s">
        <v>8251</v>
      </c>
      <c r="I552" s="8">
        <v>1485838800</v>
      </c>
      <c r="J552" s="8">
        <v>1484756245</v>
      </c>
      <c r="K552" s="8" t="b">
        <v>0</v>
      </c>
      <c r="L552" s="8">
        <v>4</v>
      </c>
      <c r="M552" s="8" t="b">
        <v>0</v>
      </c>
      <c r="N552" s="8" t="s">
        <v>8272</v>
      </c>
      <c r="O552" s="11">
        <f t="shared" si="32"/>
        <v>1</v>
      </c>
      <c r="P552" s="8">
        <f t="shared" si="33"/>
        <v>8.75</v>
      </c>
      <c r="Q552" s="8" t="s">
        <v>8319</v>
      </c>
      <c r="R552" s="8" t="s">
        <v>8320</v>
      </c>
      <c r="S552" s="17">
        <f t="shared" si="34"/>
        <v>42753.678761574076</v>
      </c>
      <c r="T552" s="17">
        <f t="shared" si="35"/>
        <v>42766.208333333328</v>
      </c>
    </row>
    <row r="553" spans="1:20" ht="42.75" x14ac:dyDescent="0.45">
      <c r="A553" s="5">
        <v>551</v>
      </c>
      <c r="B553" s="7" t="s">
        <v>552</v>
      </c>
      <c r="C553" s="7" t="s">
        <v>4661</v>
      </c>
      <c r="D553" s="8">
        <v>75000</v>
      </c>
      <c r="E553" s="8">
        <v>3781</v>
      </c>
      <c r="F553" s="8" t="s">
        <v>8221</v>
      </c>
      <c r="G553" s="8" t="s">
        <v>8224</v>
      </c>
      <c r="H553" s="8" t="s">
        <v>8246</v>
      </c>
      <c r="I553" s="8">
        <v>1438451580</v>
      </c>
      <c r="J553" s="8">
        <v>1434609424</v>
      </c>
      <c r="K553" s="8" t="b">
        <v>0</v>
      </c>
      <c r="L553" s="8">
        <v>28</v>
      </c>
      <c r="M553" s="8" t="b">
        <v>0</v>
      </c>
      <c r="N553" s="8" t="s">
        <v>8272</v>
      </c>
      <c r="O553" s="11">
        <f t="shared" si="32"/>
        <v>5</v>
      </c>
      <c r="P553" s="8">
        <f t="shared" si="33"/>
        <v>135.04</v>
      </c>
      <c r="Q553" s="8" t="s">
        <v>8319</v>
      </c>
      <c r="R553" s="8" t="s">
        <v>8320</v>
      </c>
      <c r="S553" s="17">
        <f t="shared" si="34"/>
        <v>42173.275740740741</v>
      </c>
      <c r="T553" s="17">
        <f t="shared" si="35"/>
        <v>42217.745138888888</v>
      </c>
    </row>
    <row r="554" spans="1:20" ht="42.75" x14ac:dyDescent="0.45">
      <c r="A554" s="5">
        <v>552</v>
      </c>
      <c r="B554" s="7" t="s">
        <v>553</v>
      </c>
      <c r="C554" s="7" t="s">
        <v>4662</v>
      </c>
      <c r="D554" s="8">
        <v>45000</v>
      </c>
      <c r="E554" s="8">
        <v>0</v>
      </c>
      <c r="F554" s="8" t="s">
        <v>8221</v>
      </c>
      <c r="G554" s="8" t="s">
        <v>8229</v>
      </c>
      <c r="H554" s="8" t="s">
        <v>8251</v>
      </c>
      <c r="I554" s="8">
        <v>1452350896</v>
      </c>
      <c r="J554" s="8">
        <v>1447166896</v>
      </c>
      <c r="K554" s="8" t="b">
        <v>0</v>
      </c>
      <c r="L554" s="8">
        <v>0</v>
      </c>
      <c r="M554" s="8" t="b">
        <v>0</v>
      </c>
      <c r="N554" s="8" t="s">
        <v>8272</v>
      </c>
      <c r="O554" s="11">
        <f t="shared" si="32"/>
        <v>0</v>
      </c>
      <c r="P554" s="8" t="e">
        <f t="shared" si="33"/>
        <v>#DIV/0!</v>
      </c>
      <c r="Q554" s="8" t="s">
        <v>8319</v>
      </c>
      <c r="R554" s="8" t="s">
        <v>8320</v>
      </c>
      <c r="S554" s="17">
        <f t="shared" si="34"/>
        <v>42318.616851851853</v>
      </c>
      <c r="T554" s="17">
        <f t="shared" si="35"/>
        <v>42378.616851851853</v>
      </c>
    </row>
    <row r="555" spans="1:20" ht="42.75" x14ac:dyDescent="0.45">
      <c r="A555" s="5">
        <v>553</v>
      </c>
      <c r="B555" s="7" t="s">
        <v>554</v>
      </c>
      <c r="C555" s="7" t="s">
        <v>4663</v>
      </c>
      <c r="D555" s="8">
        <v>25000</v>
      </c>
      <c r="E555" s="8">
        <v>123</v>
      </c>
      <c r="F555" s="8" t="s">
        <v>8221</v>
      </c>
      <c r="G555" s="8" t="s">
        <v>8224</v>
      </c>
      <c r="H555" s="8" t="s">
        <v>8246</v>
      </c>
      <c r="I555" s="8">
        <v>1415988991</v>
      </c>
      <c r="J555" s="8">
        <v>1413393391</v>
      </c>
      <c r="K555" s="8" t="b">
        <v>0</v>
      </c>
      <c r="L555" s="8">
        <v>6</v>
      </c>
      <c r="M555" s="8" t="b">
        <v>0</v>
      </c>
      <c r="N555" s="8" t="s">
        <v>8272</v>
      </c>
      <c r="O555" s="11">
        <f t="shared" si="32"/>
        <v>0</v>
      </c>
      <c r="P555" s="8">
        <f t="shared" si="33"/>
        <v>20.5</v>
      </c>
      <c r="Q555" s="8" t="s">
        <v>8319</v>
      </c>
      <c r="R555" s="8" t="s">
        <v>8320</v>
      </c>
      <c r="S555" s="17">
        <f t="shared" si="34"/>
        <v>41927.71980324074</v>
      </c>
      <c r="T555" s="17">
        <f t="shared" si="35"/>
        <v>41957.761469907404</v>
      </c>
    </row>
    <row r="556" spans="1:20" ht="42.75" x14ac:dyDescent="0.45">
      <c r="A556" s="5">
        <v>554</v>
      </c>
      <c r="B556" s="7" t="s">
        <v>555</v>
      </c>
      <c r="C556" s="7" t="s">
        <v>4664</v>
      </c>
      <c r="D556" s="8">
        <v>3870</v>
      </c>
      <c r="E556" s="8">
        <v>1416</v>
      </c>
      <c r="F556" s="8" t="s">
        <v>8221</v>
      </c>
      <c r="G556" s="8" t="s">
        <v>8224</v>
      </c>
      <c r="H556" s="8" t="s">
        <v>8246</v>
      </c>
      <c r="I556" s="8">
        <v>1413735972</v>
      </c>
      <c r="J556" s="8">
        <v>1411143972</v>
      </c>
      <c r="K556" s="8" t="b">
        <v>0</v>
      </c>
      <c r="L556" s="8">
        <v>22</v>
      </c>
      <c r="M556" s="8" t="b">
        <v>0</v>
      </c>
      <c r="N556" s="8" t="s">
        <v>8272</v>
      </c>
      <c r="O556" s="11">
        <f t="shared" si="32"/>
        <v>37</v>
      </c>
      <c r="P556" s="8">
        <f t="shared" si="33"/>
        <v>64.36</v>
      </c>
      <c r="Q556" s="8" t="s">
        <v>8319</v>
      </c>
      <c r="R556" s="8" t="s">
        <v>8320</v>
      </c>
      <c r="S556" s="17">
        <f t="shared" si="34"/>
        <v>41901.684861111113</v>
      </c>
      <c r="T556" s="17">
        <f t="shared" si="35"/>
        <v>41931.684861111113</v>
      </c>
    </row>
    <row r="557" spans="1:20" ht="42.75" x14ac:dyDescent="0.45">
      <c r="A557" s="5">
        <v>555</v>
      </c>
      <c r="B557" s="7" t="s">
        <v>556</v>
      </c>
      <c r="C557" s="7" t="s">
        <v>4665</v>
      </c>
      <c r="D557" s="8">
        <v>7500</v>
      </c>
      <c r="E557" s="8">
        <v>0</v>
      </c>
      <c r="F557" s="8" t="s">
        <v>8221</v>
      </c>
      <c r="G557" s="8" t="s">
        <v>8225</v>
      </c>
      <c r="H557" s="8" t="s">
        <v>8247</v>
      </c>
      <c r="I557" s="8">
        <v>1465720143</v>
      </c>
      <c r="J557" s="8">
        <v>1463128143</v>
      </c>
      <c r="K557" s="8" t="b">
        <v>0</v>
      </c>
      <c r="L557" s="8">
        <v>0</v>
      </c>
      <c r="M557" s="8" t="b">
        <v>0</v>
      </c>
      <c r="N557" s="8" t="s">
        <v>8272</v>
      </c>
      <c r="O557" s="11">
        <f t="shared" si="32"/>
        <v>0</v>
      </c>
      <c r="P557" s="8" t="e">
        <f t="shared" si="33"/>
        <v>#DIV/0!</v>
      </c>
      <c r="Q557" s="8" t="s">
        <v>8319</v>
      </c>
      <c r="R557" s="8" t="s">
        <v>8320</v>
      </c>
      <c r="S557" s="17">
        <f t="shared" si="34"/>
        <v>42503.353506944448</v>
      </c>
      <c r="T557" s="17">
        <f t="shared" si="35"/>
        <v>42533.353506944448</v>
      </c>
    </row>
    <row r="558" spans="1:20" ht="28.5" x14ac:dyDescent="0.45">
      <c r="A558" s="5">
        <v>556</v>
      </c>
      <c r="B558" s="7" t="s">
        <v>557</v>
      </c>
      <c r="C558" s="7" t="s">
        <v>4666</v>
      </c>
      <c r="D558" s="8">
        <v>8000</v>
      </c>
      <c r="E558" s="8">
        <v>200</v>
      </c>
      <c r="F558" s="8" t="s">
        <v>8221</v>
      </c>
      <c r="G558" s="8" t="s">
        <v>8224</v>
      </c>
      <c r="H558" s="8" t="s">
        <v>8246</v>
      </c>
      <c r="I558" s="8">
        <v>1452112717</v>
      </c>
      <c r="J558" s="8">
        <v>1449520717</v>
      </c>
      <c r="K558" s="8" t="b">
        <v>0</v>
      </c>
      <c r="L558" s="8">
        <v>1</v>
      </c>
      <c r="M558" s="8" t="b">
        <v>0</v>
      </c>
      <c r="N558" s="8" t="s">
        <v>8272</v>
      </c>
      <c r="O558" s="11">
        <f t="shared" si="32"/>
        <v>3</v>
      </c>
      <c r="P558" s="8">
        <f t="shared" si="33"/>
        <v>200</v>
      </c>
      <c r="Q558" s="8" t="s">
        <v>8319</v>
      </c>
      <c r="R558" s="8" t="s">
        <v>8320</v>
      </c>
      <c r="S558" s="17">
        <f t="shared" si="34"/>
        <v>42345.860150462962</v>
      </c>
      <c r="T558" s="17">
        <f t="shared" si="35"/>
        <v>42375.860150462962</v>
      </c>
    </row>
    <row r="559" spans="1:20" ht="42.75" x14ac:dyDescent="0.45">
      <c r="A559" s="5">
        <v>557</v>
      </c>
      <c r="B559" s="7" t="s">
        <v>558</v>
      </c>
      <c r="C559" s="7" t="s">
        <v>4667</v>
      </c>
      <c r="D559" s="8">
        <v>150000</v>
      </c>
      <c r="E559" s="8">
        <v>1366</v>
      </c>
      <c r="F559" s="8" t="s">
        <v>8221</v>
      </c>
      <c r="G559" s="8" t="s">
        <v>8236</v>
      </c>
      <c r="H559" s="8" t="s">
        <v>8249</v>
      </c>
      <c r="I559" s="8">
        <v>1480721803</v>
      </c>
      <c r="J559" s="8">
        <v>1478126203</v>
      </c>
      <c r="K559" s="8" t="b">
        <v>0</v>
      </c>
      <c r="L559" s="8">
        <v>20</v>
      </c>
      <c r="M559" s="8" t="b">
        <v>0</v>
      </c>
      <c r="N559" s="8" t="s">
        <v>8272</v>
      </c>
      <c r="O559" s="11">
        <f t="shared" si="32"/>
        <v>1</v>
      </c>
      <c r="P559" s="8">
        <f t="shared" si="33"/>
        <v>68.3</v>
      </c>
      <c r="Q559" s="8" t="s">
        <v>8319</v>
      </c>
      <c r="R559" s="8" t="s">
        <v>8320</v>
      </c>
      <c r="S559" s="17">
        <f t="shared" si="34"/>
        <v>42676.942164351851</v>
      </c>
      <c r="T559" s="17">
        <f t="shared" si="35"/>
        <v>42706.983831018515</v>
      </c>
    </row>
    <row r="560" spans="1:20" ht="42.75" x14ac:dyDescent="0.45">
      <c r="A560" s="5">
        <v>558</v>
      </c>
      <c r="B560" s="7" t="s">
        <v>559</v>
      </c>
      <c r="C560" s="7" t="s">
        <v>4668</v>
      </c>
      <c r="D560" s="8">
        <v>750</v>
      </c>
      <c r="E560" s="8">
        <v>0</v>
      </c>
      <c r="F560" s="8" t="s">
        <v>8221</v>
      </c>
      <c r="G560" s="8" t="s">
        <v>8224</v>
      </c>
      <c r="H560" s="8" t="s">
        <v>8246</v>
      </c>
      <c r="I560" s="8">
        <v>1427227905</v>
      </c>
      <c r="J560" s="8">
        <v>1424639505</v>
      </c>
      <c r="K560" s="8" t="b">
        <v>0</v>
      </c>
      <c r="L560" s="8">
        <v>0</v>
      </c>
      <c r="M560" s="8" t="b">
        <v>0</v>
      </c>
      <c r="N560" s="8" t="s">
        <v>8272</v>
      </c>
      <c r="O560" s="11">
        <f t="shared" si="32"/>
        <v>0</v>
      </c>
      <c r="P560" s="8" t="e">
        <f t="shared" si="33"/>
        <v>#DIV/0!</v>
      </c>
      <c r="Q560" s="8" t="s">
        <v>8319</v>
      </c>
      <c r="R560" s="8" t="s">
        <v>8320</v>
      </c>
      <c r="S560" s="17">
        <f t="shared" si="34"/>
        <v>42057.883159722223</v>
      </c>
      <c r="T560" s="17">
        <f t="shared" si="35"/>
        <v>42087.841493055559</v>
      </c>
    </row>
    <row r="561" spans="1:20" ht="42.75" x14ac:dyDescent="0.45">
      <c r="A561" s="5">
        <v>559</v>
      </c>
      <c r="B561" s="7" t="s">
        <v>560</v>
      </c>
      <c r="C561" s="7" t="s">
        <v>4669</v>
      </c>
      <c r="D561" s="8">
        <v>240000</v>
      </c>
      <c r="E561" s="8">
        <v>50</v>
      </c>
      <c r="F561" s="8" t="s">
        <v>8221</v>
      </c>
      <c r="G561" s="8" t="s">
        <v>8224</v>
      </c>
      <c r="H561" s="8" t="s">
        <v>8246</v>
      </c>
      <c r="I561" s="8">
        <v>1449989260</v>
      </c>
      <c r="J561" s="8">
        <v>1447397260</v>
      </c>
      <c r="K561" s="8" t="b">
        <v>0</v>
      </c>
      <c r="L561" s="8">
        <v>1</v>
      </c>
      <c r="M561" s="8" t="b">
        <v>0</v>
      </c>
      <c r="N561" s="8" t="s">
        <v>8272</v>
      </c>
      <c r="O561" s="11">
        <f t="shared" si="32"/>
        <v>0</v>
      </c>
      <c r="P561" s="8">
        <f t="shared" si="33"/>
        <v>50</v>
      </c>
      <c r="Q561" s="8" t="s">
        <v>8319</v>
      </c>
      <c r="R561" s="8" t="s">
        <v>8320</v>
      </c>
      <c r="S561" s="17">
        <f t="shared" si="34"/>
        <v>42321.283101851848</v>
      </c>
      <c r="T561" s="17">
        <f t="shared" si="35"/>
        <v>42351.283101851848</v>
      </c>
    </row>
    <row r="562" spans="1:20" ht="42.75" x14ac:dyDescent="0.45">
      <c r="A562" s="5">
        <v>560</v>
      </c>
      <c r="B562" s="7" t="s">
        <v>561</v>
      </c>
      <c r="C562" s="7" t="s">
        <v>4670</v>
      </c>
      <c r="D562" s="8">
        <v>100000</v>
      </c>
      <c r="E562" s="8">
        <v>12</v>
      </c>
      <c r="F562" s="8" t="s">
        <v>8221</v>
      </c>
      <c r="G562" s="8" t="s">
        <v>8229</v>
      </c>
      <c r="H562" s="8" t="s">
        <v>8251</v>
      </c>
      <c r="I562" s="8">
        <v>1418841045</v>
      </c>
      <c r="J562" s="8">
        <v>1416249045</v>
      </c>
      <c r="K562" s="8" t="b">
        <v>0</v>
      </c>
      <c r="L562" s="8">
        <v>3</v>
      </c>
      <c r="M562" s="8" t="b">
        <v>0</v>
      </c>
      <c r="N562" s="8" t="s">
        <v>8272</v>
      </c>
      <c r="O562" s="11">
        <f t="shared" si="32"/>
        <v>0</v>
      </c>
      <c r="P562" s="8">
        <f t="shared" si="33"/>
        <v>4</v>
      </c>
      <c r="Q562" s="8" t="s">
        <v>8319</v>
      </c>
      <c r="R562" s="8" t="s">
        <v>8320</v>
      </c>
      <c r="S562" s="17">
        <f t="shared" si="34"/>
        <v>41960.771354166667</v>
      </c>
      <c r="T562" s="17">
        <f t="shared" si="35"/>
        <v>41990.771354166667</v>
      </c>
    </row>
    <row r="563" spans="1:20" ht="42.75" x14ac:dyDescent="0.45">
      <c r="A563" s="5">
        <v>561</v>
      </c>
      <c r="B563" s="7" t="s">
        <v>562</v>
      </c>
      <c r="C563" s="7" t="s">
        <v>4671</v>
      </c>
      <c r="D563" s="8">
        <v>15000</v>
      </c>
      <c r="E563" s="8">
        <v>55</v>
      </c>
      <c r="F563" s="8" t="s">
        <v>8221</v>
      </c>
      <c r="G563" s="8" t="s">
        <v>8224</v>
      </c>
      <c r="H563" s="8" t="s">
        <v>8246</v>
      </c>
      <c r="I563" s="8">
        <v>1445874513</v>
      </c>
      <c r="J563" s="8">
        <v>1442850513</v>
      </c>
      <c r="K563" s="8" t="b">
        <v>0</v>
      </c>
      <c r="L563" s="8">
        <v>2</v>
      </c>
      <c r="M563" s="8" t="b">
        <v>0</v>
      </c>
      <c r="N563" s="8" t="s">
        <v>8272</v>
      </c>
      <c r="O563" s="11">
        <f t="shared" si="32"/>
        <v>0</v>
      </c>
      <c r="P563" s="8">
        <f t="shared" si="33"/>
        <v>27.5</v>
      </c>
      <c r="Q563" s="8" t="s">
        <v>8319</v>
      </c>
      <c r="R563" s="8" t="s">
        <v>8320</v>
      </c>
      <c r="S563" s="17">
        <f t="shared" si="34"/>
        <v>42268.658715277779</v>
      </c>
      <c r="T563" s="17">
        <f t="shared" si="35"/>
        <v>42303.658715277779</v>
      </c>
    </row>
    <row r="564" spans="1:20" ht="42.75" x14ac:dyDescent="0.45">
      <c r="A564" s="5">
        <v>562</v>
      </c>
      <c r="B564" s="7" t="s">
        <v>563</v>
      </c>
      <c r="C564" s="7" t="s">
        <v>4672</v>
      </c>
      <c r="D564" s="8">
        <v>50000</v>
      </c>
      <c r="E564" s="8">
        <v>0</v>
      </c>
      <c r="F564" s="8" t="s">
        <v>8221</v>
      </c>
      <c r="G564" s="8" t="s">
        <v>8233</v>
      </c>
      <c r="H564" s="8" t="s">
        <v>8249</v>
      </c>
      <c r="I564" s="8">
        <v>1482052815</v>
      </c>
      <c r="J564" s="8">
        <v>1479460815</v>
      </c>
      <c r="K564" s="8" t="b">
        <v>0</v>
      </c>
      <c r="L564" s="8">
        <v>0</v>
      </c>
      <c r="M564" s="8" t="b">
        <v>0</v>
      </c>
      <c r="N564" s="8" t="s">
        <v>8272</v>
      </c>
      <c r="O564" s="11">
        <f t="shared" si="32"/>
        <v>0</v>
      </c>
      <c r="P564" s="8" t="e">
        <f t="shared" si="33"/>
        <v>#DIV/0!</v>
      </c>
      <c r="Q564" s="8" t="s">
        <v>8319</v>
      </c>
      <c r="R564" s="8" t="s">
        <v>8320</v>
      </c>
      <c r="S564" s="17">
        <f t="shared" si="34"/>
        <v>42692.389062500006</v>
      </c>
      <c r="T564" s="17">
        <f t="shared" si="35"/>
        <v>42722.389062500006</v>
      </c>
    </row>
    <row r="565" spans="1:20" ht="42.75" x14ac:dyDescent="0.45">
      <c r="A565" s="5">
        <v>563</v>
      </c>
      <c r="B565" s="7" t="s">
        <v>564</v>
      </c>
      <c r="C565" s="7" t="s">
        <v>4673</v>
      </c>
      <c r="D565" s="8">
        <v>75000</v>
      </c>
      <c r="E565" s="8">
        <v>68</v>
      </c>
      <c r="F565" s="8" t="s">
        <v>8221</v>
      </c>
      <c r="G565" s="8" t="s">
        <v>8226</v>
      </c>
      <c r="H565" s="8" t="s">
        <v>8248</v>
      </c>
      <c r="I565" s="8">
        <v>1424137247</v>
      </c>
      <c r="J565" s="8">
        <v>1421545247</v>
      </c>
      <c r="K565" s="8" t="b">
        <v>0</v>
      </c>
      <c r="L565" s="8">
        <v>2</v>
      </c>
      <c r="M565" s="8" t="b">
        <v>0</v>
      </c>
      <c r="N565" s="8" t="s">
        <v>8272</v>
      </c>
      <c r="O565" s="11">
        <f t="shared" si="32"/>
        <v>0</v>
      </c>
      <c r="P565" s="8">
        <f t="shared" si="33"/>
        <v>34</v>
      </c>
      <c r="Q565" s="8" t="s">
        <v>8319</v>
      </c>
      <c r="R565" s="8" t="s">
        <v>8320</v>
      </c>
      <c r="S565" s="17">
        <f t="shared" si="34"/>
        <v>42022.069988425923</v>
      </c>
      <c r="T565" s="17">
        <f t="shared" si="35"/>
        <v>42052.069988425923</v>
      </c>
    </row>
    <row r="566" spans="1:20" ht="57" x14ac:dyDescent="0.45">
      <c r="A566" s="5">
        <v>564</v>
      </c>
      <c r="B566" s="7" t="s">
        <v>565</v>
      </c>
      <c r="C566" s="7" t="s">
        <v>4674</v>
      </c>
      <c r="D566" s="8">
        <v>18000</v>
      </c>
      <c r="E566" s="8">
        <v>1</v>
      </c>
      <c r="F566" s="8" t="s">
        <v>8221</v>
      </c>
      <c r="G566" s="8" t="s">
        <v>8230</v>
      </c>
      <c r="H566" s="8" t="s">
        <v>8249</v>
      </c>
      <c r="I566" s="8">
        <v>1457822275</v>
      </c>
      <c r="J566" s="8">
        <v>1455230275</v>
      </c>
      <c r="K566" s="8" t="b">
        <v>0</v>
      </c>
      <c r="L566" s="8">
        <v>1</v>
      </c>
      <c r="M566" s="8" t="b">
        <v>0</v>
      </c>
      <c r="N566" s="8" t="s">
        <v>8272</v>
      </c>
      <c r="O566" s="11">
        <f t="shared" si="32"/>
        <v>0</v>
      </c>
      <c r="P566" s="8">
        <f t="shared" si="33"/>
        <v>1</v>
      </c>
      <c r="Q566" s="8" t="s">
        <v>8319</v>
      </c>
      <c r="R566" s="8" t="s">
        <v>8320</v>
      </c>
      <c r="S566" s="17">
        <f t="shared" si="34"/>
        <v>42411.942997685182</v>
      </c>
      <c r="T566" s="17">
        <f t="shared" si="35"/>
        <v>42441.942997685182</v>
      </c>
    </row>
    <row r="567" spans="1:20" ht="42.75" x14ac:dyDescent="0.45">
      <c r="A567" s="5">
        <v>565</v>
      </c>
      <c r="B567" s="7" t="s">
        <v>566</v>
      </c>
      <c r="C567" s="7" t="s">
        <v>4675</v>
      </c>
      <c r="D567" s="8">
        <v>25000</v>
      </c>
      <c r="E567" s="8">
        <v>0</v>
      </c>
      <c r="F567" s="8" t="s">
        <v>8221</v>
      </c>
      <c r="G567" s="8" t="s">
        <v>8225</v>
      </c>
      <c r="H567" s="8" t="s">
        <v>8247</v>
      </c>
      <c r="I567" s="8">
        <v>1436554249</v>
      </c>
      <c r="J567" s="8">
        <v>1433962249</v>
      </c>
      <c r="K567" s="8" t="b">
        <v>0</v>
      </c>
      <c r="L567" s="8">
        <v>0</v>
      </c>
      <c r="M567" s="8" t="b">
        <v>0</v>
      </c>
      <c r="N567" s="8" t="s">
        <v>8272</v>
      </c>
      <c r="O567" s="11">
        <f t="shared" si="32"/>
        <v>0</v>
      </c>
      <c r="P567" s="8" t="e">
        <f t="shared" si="33"/>
        <v>#DIV/0!</v>
      </c>
      <c r="Q567" s="8" t="s">
        <v>8319</v>
      </c>
      <c r="R567" s="8" t="s">
        <v>8320</v>
      </c>
      <c r="S567" s="17">
        <f t="shared" si="34"/>
        <v>42165.785289351858</v>
      </c>
      <c r="T567" s="17">
        <f t="shared" si="35"/>
        <v>42195.785289351858</v>
      </c>
    </row>
    <row r="568" spans="1:20" ht="42.75" x14ac:dyDescent="0.45">
      <c r="A568" s="5">
        <v>566</v>
      </c>
      <c r="B568" s="7" t="s">
        <v>567</v>
      </c>
      <c r="C568" s="7" t="s">
        <v>4676</v>
      </c>
      <c r="D568" s="8">
        <v>5000</v>
      </c>
      <c r="E568" s="8">
        <v>1</v>
      </c>
      <c r="F568" s="8" t="s">
        <v>8221</v>
      </c>
      <c r="G568" s="8" t="s">
        <v>8224</v>
      </c>
      <c r="H568" s="8" t="s">
        <v>8246</v>
      </c>
      <c r="I568" s="8">
        <v>1468513533</v>
      </c>
      <c r="J568" s="8">
        <v>1465921533</v>
      </c>
      <c r="K568" s="8" t="b">
        <v>0</v>
      </c>
      <c r="L568" s="8">
        <v>1</v>
      </c>
      <c r="M568" s="8" t="b">
        <v>0</v>
      </c>
      <c r="N568" s="8" t="s">
        <v>8272</v>
      </c>
      <c r="O568" s="11">
        <f t="shared" si="32"/>
        <v>0</v>
      </c>
      <c r="P568" s="8">
        <f t="shared" si="33"/>
        <v>1</v>
      </c>
      <c r="Q568" s="8" t="s">
        <v>8319</v>
      </c>
      <c r="R568" s="8" t="s">
        <v>8320</v>
      </c>
      <c r="S568" s="17">
        <f t="shared" si="34"/>
        <v>42535.68440972222</v>
      </c>
      <c r="T568" s="17">
        <f t="shared" si="35"/>
        <v>42565.68440972222</v>
      </c>
    </row>
    <row r="569" spans="1:20" ht="42.75" x14ac:dyDescent="0.45">
      <c r="A569" s="5">
        <v>567</v>
      </c>
      <c r="B569" s="7" t="s">
        <v>568</v>
      </c>
      <c r="C569" s="7" t="s">
        <v>4677</v>
      </c>
      <c r="D569" s="8">
        <v>10000</v>
      </c>
      <c r="E569" s="8">
        <v>0</v>
      </c>
      <c r="F569" s="8" t="s">
        <v>8221</v>
      </c>
      <c r="G569" s="8" t="s">
        <v>8224</v>
      </c>
      <c r="H569" s="8" t="s">
        <v>8246</v>
      </c>
      <c r="I569" s="8">
        <v>1420143194</v>
      </c>
      <c r="J569" s="8">
        <v>1417551194</v>
      </c>
      <c r="K569" s="8" t="b">
        <v>0</v>
      </c>
      <c r="L569" s="8">
        <v>0</v>
      </c>
      <c r="M569" s="8" t="b">
        <v>0</v>
      </c>
      <c r="N569" s="8" t="s">
        <v>8272</v>
      </c>
      <c r="O569" s="11">
        <f t="shared" si="32"/>
        <v>0</v>
      </c>
      <c r="P569" s="8" t="e">
        <f t="shared" si="33"/>
        <v>#DIV/0!</v>
      </c>
      <c r="Q569" s="8" t="s">
        <v>8319</v>
      </c>
      <c r="R569" s="8" t="s">
        <v>8320</v>
      </c>
      <c r="S569" s="17">
        <f t="shared" si="34"/>
        <v>41975.842523148152</v>
      </c>
      <c r="T569" s="17">
        <f t="shared" si="35"/>
        <v>42005.842523148152</v>
      </c>
    </row>
    <row r="570" spans="1:20" ht="57" x14ac:dyDescent="0.45">
      <c r="A570" s="5">
        <v>568</v>
      </c>
      <c r="B570" s="7" t="s">
        <v>569</v>
      </c>
      <c r="C570" s="7" t="s">
        <v>4678</v>
      </c>
      <c r="D570" s="8">
        <v>24500</v>
      </c>
      <c r="E570" s="8">
        <v>245</v>
      </c>
      <c r="F570" s="8" t="s">
        <v>8221</v>
      </c>
      <c r="G570" s="8" t="s">
        <v>8228</v>
      </c>
      <c r="H570" s="8" t="s">
        <v>8250</v>
      </c>
      <c r="I570" s="8">
        <v>1452942000</v>
      </c>
      <c r="J570" s="8">
        <v>1449785223</v>
      </c>
      <c r="K570" s="8" t="b">
        <v>0</v>
      </c>
      <c r="L570" s="8">
        <v>5</v>
      </c>
      <c r="M570" s="8" t="b">
        <v>0</v>
      </c>
      <c r="N570" s="8" t="s">
        <v>8272</v>
      </c>
      <c r="O570" s="11">
        <f t="shared" si="32"/>
        <v>1</v>
      </c>
      <c r="P570" s="8">
        <f t="shared" si="33"/>
        <v>49</v>
      </c>
      <c r="Q570" s="8" t="s">
        <v>8319</v>
      </c>
      <c r="R570" s="8" t="s">
        <v>8320</v>
      </c>
      <c r="S570" s="17">
        <f t="shared" si="34"/>
        <v>42348.9215625</v>
      </c>
      <c r="T570" s="17">
        <f t="shared" si="35"/>
        <v>42385.458333333328</v>
      </c>
    </row>
    <row r="571" spans="1:20" ht="42.75" x14ac:dyDescent="0.45">
      <c r="A571" s="5">
        <v>569</v>
      </c>
      <c r="B571" s="7" t="s">
        <v>570</v>
      </c>
      <c r="C571" s="7" t="s">
        <v>4679</v>
      </c>
      <c r="D571" s="8">
        <v>2500</v>
      </c>
      <c r="E571" s="8">
        <v>20</v>
      </c>
      <c r="F571" s="8" t="s">
        <v>8221</v>
      </c>
      <c r="G571" s="8" t="s">
        <v>8229</v>
      </c>
      <c r="H571" s="8" t="s">
        <v>8251</v>
      </c>
      <c r="I571" s="8">
        <v>1451679612</v>
      </c>
      <c r="J571" s="8">
        <v>1449087612</v>
      </c>
      <c r="K571" s="8" t="b">
        <v>0</v>
      </c>
      <c r="L571" s="8">
        <v>1</v>
      </c>
      <c r="M571" s="8" t="b">
        <v>0</v>
      </c>
      <c r="N571" s="8" t="s">
        <v>8272</v>
      </c>
      <c r="O571" s="11">
        <f t="shared" si="32"/>
        <v>1</v>
      </c>
      <c r="P571" s="8">
        <f t="shared" si="33"/>
        <v>20</v>
      </c>
      <c r="Q571" s="8" t="s">
        <v>8319</v>
      </c>
      <c r="R571" s="8" t="s">
        <v>8320</v>
      </c>
      <c r="S571" s="17">
        <f t="shared" si="34"/>
        <v>42340.847361111111</v>
      </c>
      <c r="T571" s="17">
        <f t="shared" si="35"/>
        <v>42370.847361111111</v>
      </c>
    </row>
    <row r="572" spans="1:20" ht="28.5" x14ac:dyDescent="0.45">
      <c r="A572" s="5">
        <v>570</v>
      </c>
      <c r="B572" s="7" t="s">
        <v>571</v>
      </c>
      <c r="C572" s="7" t="s">
        <v>4680</v>
      </c>
      <c r="D572" s="8">
        <v>85000</v>
      </c>
      <c r="E572" s="8">
        <v>142</v>
      </c>
      <c r="F572" s="8" t="s">
        <v>8221</v>
      </c>
      <c r="G572" s="8" t="s">
        <v>8224</v>
      </c>
      <c r="H572" s="8" t="s">
        <v>8246</v>
      </c>
      <c r="I572" s="8">
        <v>1455822569</v>
      </c>
      <c r="J572" s="8">
        <v>1453230569</v>
      </c>
      <c r="K572" s="8" t="b">
        <v>0</v>
      </c>
      <c r="L572" s="8">
        <v>1</v>
      </c>
      <c r="M572" s="8" t="b">
        <v>0</v>
      </c>
      <c r="N572" s="8" t="s">
        <v>8272</v>
      </c>
      <c r="O572" s="11">
        <f t="shared" si="32"/>
        <v>0</v>
      </c>
      <c r="P572" s="8">
        <f t="shared" si="33"/>
        <v>142</v>
      </c>
      <c r="Q572" s="8" t="s">
        <v>8319</v>
      </c>
      <c r="R572" s="8" t="s">
        <v>8320</v>
      </c>
      <c r="S572" s="17">
        <f t="shared" si="34"/>
        <v>42388.798252314817</v>
      </c>
      <c r="T572" s="17">
        <f t="shared" si="35"/>
        <v>42418.798252314817</v>
      </c>
    </row>
    <row r="573" spans="1:20" ht="42.75" x14ac:dyDescent="0.45">
      <c r="A573" s="5">
        <v>571</v>
      </c>
      <c r="B573" s="7" t="s">
        <v>572</v>
      </c>
      <c r="C573" s="7" t="s">
        <v>4681</v>
      </c>
      <c r="D573" s="8">
        <v>25000</v>
      </c>
      <c r="E573" s="8">
        <v>106</v>
      </c>
      <c r="F573" s="8" t="s">
        <v>8221</v>
      </c>
      <c r="G573" s="8" t="s">
        <v>8224</v>
      </c>
      <c r="H573" s="8" t="s">
        <v>8246</v>
      </c>
      <c r="I573" s="8">
        <v>1437969540</v>
      </c>
      <c r="J573" s="8">
        <v>1436297723</v>
      </c>
      <c r="K573" s="8" t="b">
        <v>0</v>
      </c>
      <c r="L573" s="8">
        <v>2</v>
      </c>
      <c r="M573" s="8" t="b">
        <v>0</v>
      </c>
      <c r="N573" s="8" t="s">
        <v>8272</v>
      </c>
      <c r="O573" s="11">
        <f t="shared" si="32"/>
        <v>0</v>
      </c>
      <c r="P573" s="8">
        <f t="shared" si="33"/>
        <v>53</v>
      </c>
      <c r="Q573" s="8" t="s">
        <v>8319</v>
      </c>
      <c r="R573" s="8" t="s">
        <v>8320</v>
      </c>
      <c r="S573" s="17">
        <f t="shared" si="34"/>
        <v>42192.816238425927</v>
      </c>
      <c r="T573" s="17">
        <f t="shared" si="35"/>
        <v>42212.165972222225</v>
      </c>
    </row>
    <row r="574" spans="1:20" ht="42.75" x14ac:dyDescent="0.45">
      <c r="A574" s="5">
        <v>572</v>
      </c>
      <c r="B574" s="7" t="s">
        <v>573</v>
      </c>
      <c r="C574" s="7" t="s">
        <v>4682</v>
      </c>
      <c r="D574" s="8">
        <v>2500</v>
      </c>
      <c r="E574" s="8">
        <v>0</v>
      </c>
      <c r="F574" s="8" t="s">
        <v>8221</v>
      </c>
      <c r="G574" s="8" t="s">
        <v>8224</v>
      </c>
      <c r="H574" s="8" t="s">
        <v>8246</v>
      </c>
      <c r="I574" s="8">
        <v>1446660688</v>
      </c>
      <c r="J574" s="8">
        <v>1444065088</v>
      </c>
      <c r="K574" s="8" t="b">
        <v>0</v>
      </c>
      <c r="L574" s="8">
        <v>0</v>
      </c>
      <c r="M574" s="8" t="b">
        <v>0</v>
      </c>
      <c r="N574" s="8" t="s">
        <v>8272</v>
      </c>
      <c r="O574" s="11">
        <f t="shared" si="32"/>
        <v>0</v>
      </c>
      <c r="P574" s="8" t="e">
        <f t="shared" si="33"/>
        <v>#DIV/0!</v>
      </c>
      <c r="Q574" s="8" t="s">
        <v>8319</v>
      </c>
      <c r="R574" s="8" t="s">
        <v>8320</v>
      </c>
      <c r="S574" s="17">
        <f t="shared" si="34"/>
        <v>42282.71629629629</v>
      </c>
      <c r="T574" s="17">
        <f t="shared" si="35"/>
        <v>42312.757962962962</v>
      </c>
    </row>
    <row r="575" spans="1:20" ht="42.75" x14ac:dyDescent="0.45">
      <c r="A575" s="5">
        <v>573</v>
      </c>
      <c r="B575" s="7" t="s">
        <v>574</v>
      </c>
      <c r="C575" s="7" t="s">
        <v>4683</v>
      </c>
      <c r="D575" s="8">
        <v>88888</v>
      </c>
      <c r="E575" s="8">
        <v>346</v>
      </c>
      <c r="F575" s="8" t="s">
        <v>8221</v>
      </c>
      <c r="G575" s="8" t="s">
        <v>8224</v>
      </c>
      <c r="H575" s="8" t="s">
        <v>8246</v>
      </c>
      <c r="I575" s="8">
        <v>1421543520</v>
      </c>
      <c r="J575" s="8">
        <v>1416445931</v>
      </c>
      <c r="K575" s="8" t="b">
        <v>0</v>
      </c>
      <c r="L575" s="8">
        <v>9</v>
      </c>
      <c r="M575" s="8" t="b">
        <v>0</v>
      </c>
      <c r="N575" s="8" t="s">
        <v>8272</v>
      </c>
      <c r="O575" s="11">
        <f t="shared" si="32"/>
        <v>0</v>
      </c>
      <c r="P575" s="8">
        <f t="shared" si="33"/>
        <v>38.44</v>
      </c>
      <c r="Q575" s="8" t="s">
        <v>8319</v>
      </c>
      <c r="R575" s="8" t="s">
        <v>8320</v>
      </c>
      <c r="S575" s="17">
        <f t="shared" si="34"/>
        <v>41963.050127314811</v>
      </c>
      <c r="T575" s="17">
        <f t="shared" si="35"/>
        <v>42022.05</v>
      </c>
    </row>
    <row r="576" spans="1:20" ht="42.75" x14ac:dyDescent="0.45">
      <c r="A576" s="5">
        <v>574</v>
      </c>
      <c r="B576" s="7" t="s">
        <v>575</v>
      </c>
      <c r="C576" s="7" t="s">
        <v>4684</v>
      </c>
      <c r="D576" s="8">
        <v>11180</v>
      </c>
      <c r="E576" s="8">
        <v>80</v>
      </c>
      <c r="F576" s="8" t="s">
        <v>8221</v>
      </c>
      <c r="G576" s="8" t="s">
        <v>8225</v>
      </c>
      <c r="H576" s="8" t="s">
        <v>8247</v>
      </c>
      <c r="I576" s="8">
        <v>1476873507</v>
      </c>
      <c r="J576" s="8">
        <v>1474281507</v>
      </c>
      <c r="K576" s="8" t="b">
        <v>0</v>
      </c>
      <c r="L576" s="8">
        <v>4</v>
      </c>
      <c r="M576" s="8" t="b">
        <v>0</v>
      </c>
      <c r="N576" s="8" t="s">
        <v>8272</v>
      </c>
      <c r="O576" s="11">
        <f t="shared" si="32"/>
        <v>1</v>
      </c>
      <c r="P576" s="8">
        <f t="shared" si="33"/>
        <v>20</v>
      </c>
      <c r="Q576" s="8" t="s">
        <v>8319</v>
      </c>
      <c r="R576" s="8" t="s">
        <v>8320</v>
      </c>
      <c r="S576" s="17">
        <f t="shared" si="34"/>
        <v>42632.443368055552</v>
      </c>
      <c r="T576" s="17">
        <f t="shared" si="35"/>
        <v>42662.443368055552</v>
      </c>
    </row>
    <row r="577" spans="1:20" ht="57" x14ac:dyDescent="0.45">
      <c r="A577" s="5">
        <v>575</v>
      </c>
      <c r="B577" s="7" t="s">
        <v>576</v>
      </c>
      <c r="C577" s="7" t="s">
        <v>4685</v>
      </c>
      <c r="D577" s="8">
        <v>60000</v>
      </c>
      <c r="E577" s="8">
        <v>259</v>
      </c>
      <c r="F577" s="8" t="s">
        <v>8221</v>
      </c>
      <c r="G577" s="8" t="s">
        <v>8236</v>
      </c>
      <c r="H577" s="8" t="s">
        <v>8249</v>
      </c>
      <c r="I577" s="8">
        <v>1434213443</v>
      </c>
      <c r="J577" s="8">
        <v>1431621443</v>
      </c>
      <c r="K577" s="8" t="b">
        <v>0</v>
      </c>
      <c r="L577" s="8">
        <v>4</v>
      </c>
      <c r="M577" s="8" t="b">
        <v>0</v>
      </c>
      <c r="N577" s="8" t="s">
        <v>8272</v>
      </c>
      <c r="O577" s="11">
        <f t="shared" si="32"/>
        <v>0</v>
      </c>
      <c r="P577" s="8">
        <f t="shared" si="33"/>
        <v>64.75</v>
      </c>
      <c r="Q577" s="8" t="s">
        <v>8319</v>
      </c>
      <c r="R577" s="8" t="s">
        <v>8320</v>
      </c>
      <c r="S577" s="17">
        <f t="shared" si="34"/>
        <v>42138.692627314813</v>
      </c>
      <c r="T577" s="17">
        <f t="shared" si="35"/>
        <v>42168.692627314813</v>
      </c>
    </row>
    <row r="578" spans="1:20" ht="42.75" x14ac:dyDescent="0.45">
      <c r="A578" s="5">
        <v>576</v>
      </c>
      <c r="B578" s="7" t="s">
        <v>577</v>
      </c>
      <c r="C578" s="7" t="s">
        <v>4686</v>
      </c>
      <c r="D578" s="8">
        <v>80000</v>
      </c>
      <c r="E578" s="8">
        <v>1</v>
      </c>
      <c r="F578" s="8" t="s">
        <v>8221</v>
      </c>
      <c r="G578" s="8" t="s">
        <v>8224</v>
      </c>
      <c r="H578" s="8" t="s">
        <v>8246</v>
      </c>
      <c r="I578" s="8">
        <v>1427537952</v>
      </c>
      <c r="J578" s="8">
        <v>1422357552</v>
      </c>
      <c r="K578" s="8" t="b">
        <v>0</v>
      </c>
      <c r="L578" s="8">
        <v>1</v>
      </c>
      <c r="M578" s="8" t="b">
        <v>0</v>
      </c>
      <c r="N578" s="8" t="s">
        <v>8272</v>
      </c>
      <c r="O578" s="11">
        <f t="shared" si="32"/>
        <v>0</v>
      </c>
      <c r="P578" s="8">
        <f t="shared" si="33"/>
        <v>1</v>
      </c>
      <c r="Q578" s="8" t="s">
        <v>8319</v>
      </c>
      <c r="R578" s="8" t="s">
        <v>8320</v>
      </c>
      <c r="S578" s="17">
        <f t="shared" si="34"/>
        <v>42031.471666666665</v>
      </c>
      <c r="T578" s="17">
        <f t="shared" si="35"/>
        <v>42091.43</v>
      </c>
    </row>
    <row r="579" spans="1:20" ht="42.75" x14ac:dyDescent="0.45">
      <c r="A579" s="5">
        <v>577</v>
      </c>
      <c r="B579" s="7" t="s">
        <v>578</v>
      </c>
      <c r="C579" s="7" t="s">
        <v>4687</v>
      </c>
      <c r="D579" s="8">
        <v>5000</v>
      </c>
      <c r="E579" s="8">
        <v>10</v>
      </c>
      <c r="F579" s="8" t="s">
        <v>8221</v>
      </c>
      <c r="G579" s="8" t="s">
        <v>8224</v>
      </c>
      <c r="H579" s="8" t="s">
        <v>8246</v>
      </c>
      <c r="I579" s="8">
        <v>1463753302</v>
      </c>
      <c r="J579" s="8">
        <v>1458569302</v>
      </c>
      <c r="K579" s="8" t="b">
        <v>0</v>
      </c>
      <c r="L579" s="8">
        <v>1</v>
      </c>
      <c r="M579" s="8" t="b">
        <v>0</v>
      </c>
      <c r="N579" s="8" t="s">
        <v>8272</v>
      </c>
      <c r="O579" s="11">
        <f t="shared" ref="O579:O642" si="36">ROUND((E579/D579)*100,0)</f>
        <v>0</v>
      </c>
      <c r="P579" s="8">
        <f t="shared" ref="P579:P642" si="37">ROUND(E579/L579,2)</f>
        <v>10</v>
      </c>
      <c r="Q579" s="8" t="s">
        <v>8319</v>
      </c>
      <c r="R579" s="8" t="s">
        <v>8320</v>
      </c>
      <c r="S579" s="17">
        <f t="shared" ref="S579:S642" si="38">(((J579/60)/60)/24)+DATE(1970,1,1)</f>
        <v>42450.589143518519</v>
      </c>
      <c r="T579" s="17">
        <f t="shared" ref="T579:T642" si="39">(((I579/60)/60)/24)+DATE(1970,1,1)</f>
        <v>42510.589143518519</v>
      </c>
    </row>
    <row r="580" spans="1:20" ht="28.5" x14ac:dyDescent="0.45">
      <c r="A580" s="5">
        <v>578</v>
      </c>
      <c r="B580" s="7" t="s">
        <v>579</v>
      </c>
      <c r="C580" s="7" t="s">
        <v>4688</v>
      </c>
      <c r="D580" s="8">
        <v>125000</v>
      </c>
      <c r="E580" s="8">
        <v>14</v>
      </c>
      <c r="F580" s="8" t="s">
        <v>8221</v>
      </c>
      <c r="G580" s="8" t="s">
        <v>8225</v>
      </c>
      <c r="H580" s="8" t="s">
        <v>8247</v>
      </c>
      <c r="I580" s="8">
        <v>1441633993</v>
      </c>
      <c r="J580" s="8">
        <v>1439560393</v>
      </c>
      <c r="K580" s="8" t="b">
        <v>0</v>
      </c>
      <c r="L580" s="8">
        <v>7</v>
      </c>
      <c r="M580" s="8" t="b">
        <v>0</v>
      </c>
      <c r="N580" s="8" t="s">
        <v>8272</v>
      </c>
      <c r="O580" s="11">
        <f t="shared" si="36"/>
        <v>0</v>
      </c>
      <c r="P580" s="8">
        <f t="shared" si="37"/>
        <v>2</v>
      </c>
      <c r="Q580" s="8" t="s">
        <v>8319</v>
      </c>
      <c r="R580" s="8" t="s">
        <v>8320</v>
      </c>
      <c r="S580" s="17">
        <f t="shared" si="38"/>
        <v>42230.578622685185</v>
      </c>
      <c r="T580" s="17">
        <f t="shared" si="39"/>
        <v>42254.578622685185</v>
      </c>
    </row>
    <row r="581" spans="1:20" ht="28.5" x14ac:dyDescent="0.45">
      <c r="A581" s="5">
        <v>579</v>
      </c>
      <c r="B581" s="7" t="s">
        <v>580</v>
      </c>
      <c r="C581" s="7" t="s">
        <v>4689</v>
      </c>
      <c r="D581" s="8">
        <v>12000</v>
      </c>
      <c r="E581" s="8">
        <v>175</v>
      </c>
      <c r="F581" s="8" t="s">
        <v>8221</v>
      </c>
      <c r="G581" s="8" t="s">
        <v>8224</v>
      </c>
      <c r="H581" s="8" t="s">
        <v>8246</v>
      </c>
      <c r="I581" s="8">
        <v>1419539223</v>
      </c>
      <c r="J581" s="8">
        <v>1416947223</v>
      </c>
      <c r="K581" s="8" t="b">
        <v>0</v>
      </c>
      <c r="L581" s="8">
        <v>5</v>
      </c>
      <c r="M581" s="8" t="b">
        <v>0</v>
      </c>
      <c r="N581" s="8" t="s">
        <v>8272</v>
      </c>
      <c r="O581" s="11">
        <f t="shared" si="36"/>
        <v>1</v>
      </c>
      <c r="P581" s="8">
        <f t="shared" si="37"/>
        <v>35</v>
      </c>
      <c r="Q581" s="8" t="s">
        <v>8319</v>
      </c>
      <c r="R581" s="8" t="s">
        <v>8320</v>
      </c>
      <c r="S581" s="17">
        <f t="shared" si="38"/>
        <v>41968.852118055554</v>
      </c>
      <c r="T581" s="17">
        <f t="shared" si="39"/>
        <v>41998.852118055554</v>
      </c>
    </row>
    <row r="582" spans="1:20" ht="42.75" x14ac:dyDescent="0.45">
      <c r="A582" s="5">
        <v>580</v>
      </c>
      <c r="B582" s="7" t="s">
        <v>581</v>
      </c>
      <c r="C582" s="7" t="s">
        <v>4690</v>
      </c>
      <c r="D582" s="8">
        <v>3000</v>
      </c>
      <c r="E582" s="8">
        <v>1</v>
      </c>
      <c r="F582" s="8" t="s">
        <v>8221</v>
      </c>
      <c r="G582" s="8" t="s">
        <v>8224</v>
      </c>
      <c r="H582" s="8" t="s">
        <v>8246</v>
      </c>
      <c r="I582" s="8">
        <v>1474580867</v>
      </c>
      <c r="J582" s="8">
        <v>1471988867</v>
      </c>
      <c r="K582" s="8" t="b">
        <v>0</v>
      </c>
      <c r="L582" s="8">
        <v>1</v>
      </c>
      <c r="M582" s="8" t="b">
        <v>0</v>
      </c>
      <c r="N582" s="8" t="s">
        <v>8272</v>
      </c>
      <c r="O582" s="11">
        <f t="shared" si="36"/>
        <v>0</v>
      </c>
      <c r="P582" s="8">
        <f t="shared" si="37"/>
        <v>1</v>
      </c>
      <c r="Q582" s="8" t="s">
        <v>8319</v>
      </c>
      <c r="R582" s="8" t="s">
        <v>8320</v>
      </c>
      <c r="S582" s="17">
        <f t="shared" si="38"/>
        <v>42605.908182870371</v>
      </c>
      <c r="T582" s="17">
        <f t="shared" si="39"/>
        <v>42635.908182870371</v>
      </c>
    </row>
    <row r="583" spans="1:20" ht="42.75" x14ac:dyDescent="0.45">
      <c r="A583" s="5">
        <v>581</v>
      </c>
      <c r="B583" s="7" t="s">
        <v>582</v>
      </c>
      <c r="C583" s="7" t="s">
        <v>4691</v>
      </c>
      <c r="D583" s="8">
        <v>400</v>
      </c>
      <c r="E583" s="8">
        <v>0</v>
      </c>
      <c r="F583" s="8" t="s">
        <v>8221</v>
      </c>
      <c r="G583" s="8" t="s">
        <v>8224</v>
      </c>
      <c r="H583" s="8" t="s">
        <v>8246</v>
      </c>
      <c r="I583" s="8">
        <v>1438474704</v>
      </c>
      <c r="J583" s="8">
        <v>1435882704</v>
      </c>
      <c r="K583" s="8" t="b">
        <v>0</v>
      </c>
      <c r="L583" s="8">
        <v>0</v>
      </c>
      <c r="M583" s="8" t="b">
        <v>0</v>
      </c>
      <c r="N583" s="8" t="s">
        <v>8272</v>
      </c>
      <c r="O583" s="11">
        <f t="shared" si="36"/>
        <v>0</v>
      </c>
      <c r="P583" s="8" t="e">
        <f t="shared" si="37"/>
        <v>#DIV/0!</v>
      </c>
      <c r="Q583" s="8" t="s">
        <v>8319</v>
      </c>
      <c r="R583" s="8" t="s">
        <v>8320</v>
      </c>
      <c r="S583" s="17">
        <f t="shared" si="38"/>
        <v>42188.012777777782</v>
      </c>
      <c r="T583" s="17">
        <f t="shared" si="39"/>
        <v>42218.012777777782</v>
      </c>
    </row>
    <row r="584" spans="1:20" ht="42.75" x14ac:dyDescent="0.45">
      <c r="A584" s="5">
        <v>582</v>
      </c>
      <c r="B584" s="7" t="s">
        <v>583</v>
      </c>
      <c r="C584" s="7" t="s">
        <v>4692</v>
      </c>
      <c r="D584" s="8">
        <v>100000</v>
      </c>
      <c r="E584" s="8">
        <v>0</v>
      </c>
      <c r="F584" s="8" t="s">
        <v>8221</v>
      </c>
      <c r="G584" s="8" t="s">
        <v>8224</v>
      </c>
      <c r="H584" s="8" t="s">
        <v>8246</v>
      </c>
      <c r="I584" s="8">
        <v>1426442400</v>
      </c>
      <c r="J584" s="8">
        <v>1424454319</v>
      </c>
      <c r="K584" s="8" t="b">
        <v>0</v>
      </c>
      <c r="L584" s="8">
        <v>0</v>
      </c>
      <c r="M584" s="8" t="b">
        <v>0</v>
      </c>
      <c r="N584" s="8" t="s">
        <v>8272</v>
      </c>
      <c r="O584" s="11">
        <f t="shared" si="36"/>
        <v>0</v>
      </c>
      <c r="P584" s="8" t="e">
        <f t="shared" si="37"/>
        <v>#DIV/0!</v>
      </c>
      <c r="Q584" s="8" t="s">
        <v>8319</v>
      </c>
      <c r="R584" s="8" t="s">
        <v>8320</v>
      </c>
      <c r="S584" s="17">
        <f t="shared" si="38"/>
        <v>42055.739803240736</v>
      </c>
      <c r="T584" s="17">
        <f t="shared" si="39"/>
        <v>42078.75</v>
      </c>
    </row>
    <row r="585" spans="1:20" ht="42.75" x14ac:dyDescent="0.45">
      <c r="A585" s="5">
        <v>583</v>
      </c>
      <c r="B585" s="7" t="s">
        <v>584</v>
      </c>
      <c r="C585" s="7" t="s">
        <v>4693</v>
      </c>
      <c r="D585" s="8">
        <v>9000</v>
      </c>
      <c r="E585" s="8">
        <v>1</v>
      </c>
      <c r="F585" s="8" t="s">
        <v>8221</v>
      </c>
      <c r="G585" s="8" t="s">
        <v>8224</v>
      </c>
      <c r="H585" s="8" t="s">
        <v>8246</v>
      </c>
      <c r="I585" s="8">
        <v>1426800687</v>
      </c>
      <c r="J585" s="8">
        <v>1424212287</v>
      </c>
      <c r="K585" s="8" t="b">
        <v>0</v>
      </c>
      <c r="L585" s="8">
        <v>1</v>
      </c>
      <c r="M585" s="8" t="b">
        <v>0</v>
      </c>
      <c r="N585" s="8" t="s">
        <v>8272</v>
      </c>
      <c r="O585" s="11">
        <f t="shared" si="36"/>
        <v>0</v>
      </c>
      <c r="P585" s="8">
        <f t="shared" si="37"/>
        <v>1</v>
      </c>
      <c r="Q585" s="8" t="s">
        <v>8319</v>
      </c>
      <c r="R585" s="8" t="s">
        <v>8320</v>
      </c>
      <c r="S585" s="17">
        <f t="shared" si="38"/>
        <v>42052.93850694444</v>
      </c>
      <c r="T585" s="17">
        <f t="shared" si="39"/>
        <v>42082.896840277783</v>
      </c>
    </row>
    <row r="586" spans="1:20" ht="28.5" x14ac:dyDescent="0.45">
      <c r="A586" s="5">
        <v>584</v>
      </c>
      <c r="B586" s="7" t="s">
        <v>585</v>
      </c>
      <c r="C586" s="7" t="s">
        <v>4694</v>
      </c>
      <c r="D586" s="8">
        <v>1000</v>
      </c>
      <c r="E586" s="8">
        <v>10</v>
      </c>
      <c r="F586" s="8" t="s">
        <v>8221</v>
      </c>
      <c r="G586" s="8" t="s">
        <v>8224</v>
      </c>
      <c r="H586" s="8" t="s">
        <v>8246</v>
      </c>
      <c r="I586" s="8">
        <v>1426522316</v>
      </c>
      <c r="J586" s="8">
        <v>1423933916</v>
      </c>
      <c r="K586" s="8" t="b">
        <v>0</v>
      </c>
      <c r="L586" s="8">
        <v>2</v>
      </c>
      <c r="M586" s="8" t="b">
        <v>0</v>
      </c>
      <c r="N586" s="8" t="s">
        <v>8272</v>
      </c>
      <c r="O586" s="11">
        <f t="shared" si="36"/>
        <v>1</v>
      </c>
      <c r="P586" s="8">
        <f t="shared" si="37"/>
        <v>5</v>
      </c>
      <c r="Q586" s="8" t="s">
        <v>8319</v>
      </c>
      <c r="R586" s="8" t="s">
        <v>8320</v>
      </c>
      <c r="S586" s="17">
        <f t="shared" si="38"/>
        <v>42049.716620370367</v>
      </c>
      <c r="T586" s="17">
        <f t="shared" si="39"/>
        <v>42079.674953703703</v>
      </c>
    </row>
    <row r="587" spans="1:20" ht="42.75" x14ac:dyDescent="0.45">
      <c r="A587" s="5">
        <v>585</v>
      </c>
      <c r="B587" s="7" t="s">
        <v>586</v>
      </c>
      <c r="C587" s="7" t="s">
        <v>4695</v>
      </c>
      <c r="D587" s="8">
        <v>9000</v>
      </c>
      <c r="E587" s="8">
        <v>0</v>
      </c>
      <c r="F587" s="8" t="s">
        <v>8221</v>
      </c>
      <c r="G587" s="8" t="s">
        <v>8225</v>
      </c>
      <c r="H587" s="8" t="s">
        <v>8247</v>
      </c>
      <c r="I587" s="8">
        <v>1448928000</v>
      </c>
      <c r="J587" s="8">
        <v>1444123377</v>
      </c>
      <c r="K587" s="8" t="b">
        <v>0</v>
      </c>
      <c r="L587" s="8">
        <v>0</v>
      </c>
      <c r="M587" s="8" t="b">
        <v>0</v>
      </c>
      <c r="N587" s="8" t="s">
        <v>8272</v>
      </c>
      <c r="O587" s="11">
        <f t="shared" si="36"/>
        <v>0</v>
      </c>
      <c r="P587" s="8" t="e">
        <f t="shared" si="37"/>
        <v>#DIV/0!</v>
      </c>
      <c r="Q587" s="8" t="s">
        <v>8319</v>
      </c>
      <c r="R587" s="8" t="s">
        <v>8320</v>
      </c>
      <c r="S587" s="17">
        <f t="shared" si="38"/>
        <v>42283.3909375</v>
      </c>
      <c r="T587" s="17">
        <f t="shared" si="39"/>
        <v>42339</v>
      </c>
    </row>
    <row r="588" spans="1:20" ht="42.75" x14ac:dyDescent="0.45">
      <c r="A588" s="5">
        <v>586</v>
      </c>
      <c r="B588" s="7" t="s">
        <v>587</v>
      </c>
      <c r="C588" s="7" t="s">
        <v>4696</v>
      </c>
      <c r="D588" s="8">
        <v>10000</v>
      </c>
      <c r="E588" s="8">
        <v>56</v>
      </c>
      <c r="F588" s="8" t="s">
        <v>8221</v>
      </c>
      <c r="G588" s="8" t="s">
        <v>8224</v>
      </c>
      <c r="H588" s="8" t="s">
        <v>8246</v>
      </c>
      <c r="I588" s="8">
        <v>1424032207</v>
      </c>
      <c r="J588" s="8">
        <v>1421440207</v>
      </c>
      <c r="K588" s="8" t="b">
        <v>0</v>
      </c>
      <c r="L588" s="8">
        <v>4</v>
      </c>
      <c r="M588" s="8" t="b">
        <v>0</v>
      </c>
      <c r="N588" s="8" t="s">
        <v>8272</v>
      </c>
      <c r="O588" s="11">
        <f t="shared" si="36"/>
        <v>1</v>
      </c>
      <c r="P588" s="8">
        <f t="shared" si="37"/>
        <v>14</v>
      </c>
      <c r="Q588" s="8" t="s">
        <v>8319</v>
      </c>
      <c r="R588" s="8" t="s">
        <v>8320</v>
      </c>
      <c r="S588" s="17">
        <f t="shared" si="38"/>
        <v>42020.854247685187</v>
      </c>
      <c r="T588" s="17">
        <f t="shared" si="39"/>
        <v>42050.854247685187</v>
      </c>
    </row>
    <row r="589" spans="1:20" ht="71.25" x14ac:dyDescent="0.45">
      <c r="A589" s="5">
        <v>587</v>
      </c>
      <c r="B589" s="7" t="s">
        <v>588</v>
      </c>
      <c r="C589" s="7" t="s">
        <v>4697</v>
      </c>
      <c r="D589" s="8">
        <v>30000</v>
      </c>
      <c r="E589" s="8">
        <v>2725</v>
      </c>
      <c r="F589" s="8" t="s">
        <v>8221</v>
      </c>
      <c r="G589" s="8" t="s">
        <v>8229</v>
      </c>
      <c r="H589" s="8" t="s">
        <v>8251</v>
      </c>
      <c r="I589" s="8">
        <v>1429207833</v>
      </c>
      <c r="J589" s="8">
        <v>1426615833</v>
      </c>
      <c r="K589" s="8" t="b">
        <v>0</v>
      </c>
      <c r="L589" s="8">
        <v>7</v>
      </c>
      <c r="M589" s="8" t="b">
        <v>0</v>
      </c>
      <c r="N589" s="8" t="s">
        <v>8272</v>
      </c>
      <c r="O589" s="11">
        <f t="shared" si="36"/>
        <v>9</v>
      </c>
      <c r="P589" s="8">
        <f t="shared" si="37"/>
        <v>389.29</v>
      </c>
      <c r="Q589" s="8" t="s">
        <v>8319</v>
      </c>
      <c r="R589" s="8" t="s">
        <v>8320</v>
      </c>
      <c r="S589" s="17">
        <f t="shared" si="38"/>
        <v>42080.757326388892</v>
      </c>
      <c r="T589" s="17">
        <f t="shared" si="39"/>
        <v>42110.757326388892</v>
      </c>
    </row>
    <row r="590" spans="1:20" ht="42.75" x14ac:dyDescent="0.45">
      <c r="A590" s="5">
        <v>588</v>
      </c>
      <c r="B590" s="7" t="s">
        <v>589</v>
      </c>
      <c r="C590" s="7" t="s">
        <v>4698</v>
      </c>
      <c r="D590" s="8">
        <v>9000</v>
      </c>
      <c r="E590" s="8">
        <v>301</v>
      </c>
      <c r="F590" s="8" t="s">
        <v>8221</v>
      </c>
      <c r="G590" s="8" t="s">
        <v>8237</v>
      </c>
      <c r="H590" s="8" t="s">
        <v>8249</v>
      </c>
      <c r="I590" s="8">
        <v>1479410886</v>
      </c>
      <c r="J590" s="8">
        <v>1474223286</v>
      </c>
      <c r="K590" s="8" t="b">
        <v>0</v>
      </c>
      <c r="L590" s="8">
        <v>2</v>
      </c>
      <c r="M590" s="8" t="b">
        <v>0</v>
      </c>
      <c r="N590" s="8" t="s">
        <v>8272</v>
      </c>
      <c r="O590" s="11">
        <f t="shared" si="36"/>
        <v>3</v>
      </c>
      <c r="P590" s="8">
        <f t="shared" si="37"/>
        <v>150.5</v>
      </c>
      <c r="Q590" s="8" t="s">
        <v>8319</v>
      </c>
      <c r="R590" s="8" t="s">
        <v>8320</v>
      </c>
      <c r="S590" s="17">
        <f t="shared" si="38"/>
        <v>42631.769513888896</v>
      </c>
      <c r="T590" s="17">
        <f t="shared" si="39"/>
        <v>42691.811180555553</v>
      </c>
    </row>
    <row r="591" spans="1:20" x14ac:dyDescent="0.45">
      <c r="A591" s="5">
        <v>589</v>
      </c>
      <c r="B591" s="7" t="s">
        <v>590</v>
      </c>
      <c r="C591" s="7" t="s">
        <v>4699</v>
      </c>
      <c r="D591" s="8">
        <v>7500</v>
      </c>
      <c r="E591" s="8">
        <v>1</v>
      </c>
      <c r="F591" s="8" t="s">
        <v>8221</v>
      </c>
      <c r="G591" s="8" t="s">
        <v>8224</v>
      </c>
      <c r="H591" s="8" t="s">
        <v>8246</v>
      </c>
      <c r="I591" s="8">
        <v>1436366699</v>
      </c>
      <c r="J591" s="8">
        <v>1435070699</v>
      </c>
      <c r="K591" s="8" t="b">
        <v>0</v>
      </c>
      <c r="L591" s="8">
        <v>1</v>
      </c>
      <c r="M591" s="8" t="b">
        <v>0</v>
      </c>
      <c r="N591" s="8" t="s">
        <v>8272</v>
      </c>
      <c r="O591" s="11">
        <f t="shared" si="36"/>
        <v>0</v>
      </c>
      <c r="P591" s="8">
        <f t="shared" si="37"/>
        <v>1</v>
      </c>
      <c r="Q591" s="8" t="s">
        <v>8319</v>
      </c>
      <c r="R591" s="8" t="s">
        <v>8320</v>
      </c>
      <c r="S591" s="17">
        <f t="shared" si="38"/>
        <v>42178.614571759259</v>
      </c>
      <c r="T591" s="17">
        <f t="shared" si="39"/>
        <v>42193.614571759259</v>
      </c>
    </row>
    <row r="592" spans="1:20" ht="42.75" x14ac:dyDescent="0.45">
      <c r="A592" s="5">
        <v>590</v>
      </c>
      <c r="B592" s="7" t="s">
        <v>591</v>
      </c>
      <c r="C592" s="7" t="s">
        <v>4700</v>
      </c>
      <c r="D592" s="8">
        <v>5000</v>
      </c>
      <c r="E592" s="8">
        <v>223</v>
      </c>
      <c r="F592" s="8" t="s">
        <v>8221</v>
      </c>
      <c r="G592" s="8" t="s">
        <v>8225</v>
      </c>
      <c r="H592" s="8" t="s">
        <v>8247</v>
      </c>
      <c r="I592" s="8">
        <v>1454936460</v>
      </c>
      <c r="J592" s="8">
        <v>1452259131</v>
      </c>
      <c r="K592" s="8" t="b">
        <v>0</v>
      </c>
      <c r="L592" s="8">
        <v>9</v>
      </c>
      <c r="M592" s="8" t="b">
        <v>0</v>
      </c>
      <c r="N592" s="8" t="s">
        <v>8272</v>
      </c>
      <c r="O592" s="11">
        <f t="shared" si="36"/>
        <v>4</v>
      </c>
      <c r="P592" s="8">
        <f t="shared" si="37"/>
        <v>24.78</v>
      </c>
      <c r="Q592" s="8" t="s">
        <v>8319</v>
      </c>
      <c r="R592" s="8" t="s">
        <v>8320</v>
      </c>
      <c r="S592" s="17">
        <f t="shared" si="38"/>
        <v>42377.554756944446</v>
      </c>
      <c r="T592" s="17">
        <f t="shared" si="39"/>
        <v>42408.542361111111</v>
      </c>
    </row>
    <row r="593" spans="1:20" ht="42.75" x14ac:dyDescent="0.45">
      <c r="A593" s="5">
        <v>591</v>
      </c>
      <c r="B593" s="7" t="s">
        <v>592</v>
      </c>
      <c r="C593" s="7" t="s">
        <v>4701</v>
      </c>
      <c r="D593" s="8">
        <v>100000</v>
      </c>
      <c r="E593" s="8">
        <v>61</v>
      </c>
      <c r="F593" s="8" t="s">
        <v>8221</v>
      </c>
      <c r="G593" s="8" t="s">
        <v>8224</v>
      </c>
      <c r="H593" s="8" t="s">
        <v>8246</v>
      </c>
      <c r="I593" s="8">
        <v>1437570130</v>
      </c>
      <c r="J593" s="8">
        <v>1434978130</v>
      </c>
      <c r="K593" s="8" t="b">
        <v>0</v>
      </c>
      <c r="L593" s="8">
        <v>2</v>
      </c>
      <c r="M593" s="8" t="b">
        <v>0</v>
      </c>
      <c r="N593" s="8" t="s">
        <v>8272</v>
      </c>
      <c r="O593" s="11">
        <f t="shared" si="36"/>
        <v>0</v>
      </c>
      <c r="P593" s="8">
        <f t="shared" si="37"/>
        <v>30.5</v>
      </c>
      <c r="Q593" s="8" t="s">
        <v>8319</v>
      </c>
      <c r="R593" s="8" t="s">
        <v>8320</v>
      </c>
      <c r="S593" s="17">
        <f t="shared" si="38"/>
        <v>42177.543171296296</v>
      </c>
      <c r="T593" s="17">
        <f t="shared" si="39"/>
        <v>42207.543171296296</v>
      </c>
    </row>
    <row r="594" spans="1:20" ht="42.75" x14ac:dyDescent="0.45">
      <c r="A594" s="5">
        <v>592</v>
      </c>
      <c r="B594" s="7" t="s">
        <v>593</v>
      </c>
      <c r="C594" s="7" t="s">
        <v>4702</v>
      </c>
      <c r="D594" s="8">
        <v>7500</v>
      </c>
      <c r="E594" s="8">
        <v>250</v>
      </c>
      <c r="F594" s="8" t="s">
        <v>8221</v>
      </c>
      <c r="G594" s="8" t="s">
        <v>8224</v>
      </c>
      <c r="H594" s="8" t="s">
        <v>8246</v>
      </c>
      <c r="I594" s="8">
        <v>1417584860</v>
      </c>
      <c r="J594" s="8">
        <v>1414992860</v>
      </c>
      <c r="K594" s="8" t="b">
        <v>0</v>
      </c>
      <c r="L594" s="8">
        <v>1</v>
      </c>
      <c r="M594" s="8" t="b">
        <v>0</v>
      </c>
      <c r="N594" s="8" t="s">
        <v>8272</v>
      </c>
      <c r="O594" s="11">
        <f t="shared" si="36"/>
        <v>3</v>
      </c>
      <c r="P594" s="8">
        <f t="shared" si="37"/>
        <v>250</v>
      </c>
      <c r="Q594" s="8" t="s">
        <v>8319</v>
      </c>
      <c r="R594" s="8" t="s">
        <v>8320</v>
      </c>
      <c r="S594" s="17">
        <f t="shared" si="38"/>
        <v>41946.232175925928</v>
      </c>
      <c r="T594" s="17">
        <f t="shared" si="39"/>
        <v>41976.232175925921</v>
      </c>
    </row>
    <row r="595" spans="1:20" ht="57" x14ac:dyDescent="0.45">
      <c r="A595" s="5">
        <v>593</v>
      </c>
      <c r="B595" s="7" t="s">
        <v>594</v>
      </c>
      <c r="C595" s="7" t="s">
        <v>4703</v>
      </c>
      <c r="D595" s="8">
        <v>500</v>
      </c>
      <c r="E595" s="8">
        <v>115</v>
      </c>
      <c r="F595" s="8" t="s">
        <v>8221</v>
      </c>
      <c r="G595" s="8" t="s">
        <v>8225</v>
      </c>
      <c r="H595" s="8" t="s">
        <v>8247</v>
      </c>
      <c r="I595" s="8">
        <v>1428333345</v>
      </c>
      <c r="J595" s="8">
        <v>1425744945</v>
      </c>
      <c r="K595" s="8" t="b">
        <v>0</v>
      </c>
      <c r="L595" s="8">
        <v>7</v>
      </c>
      <c r="M595" s="8" t="b">
        <v>0</v>
      </c>
      <c r="N595" s="8" t="s">
        <v>8272</v>
      </c>
      <c r="O595" s="11">
        <f t="shared" si="36"/>
        <v>23</v>
      </c>
      <c r="P595" s="8">
        <f t="shared" si="37"/>
        <v>16.43</v>
      </c>
      <c r="Q595" s="8" t="s">
        <v>8319</v>
      </c>
      <c r="R595" s="8" t="s">
        <v>8320</v>
      </c>
      <c r="S595" s="17">
        <f t="shared" si="38"/>
        <v>42070.677604166667</v>
      </c>
      <c r="T595" s="17">
        <f t="shared" si="39"/>
        <v>42100.635937500003</v>
      </c>
    </row>
    <row r="596" spans="1:20" ht="28.5" x14ac:dyDescent="0.45">
      <c r="A596" s="5">
        <v>594</v>
      </c>
      <c r="B596" s="7" t="s">
        <v>595</v>
      </c>
      <c r="C596" s="7" t="s">
        <v>4704</v>
      </c>
      <c r="D596" s="8">
        <v>25000</v>
      </c>
      <c r="E596" s="8">
        <v>26</v>
      </c>
      <c r="F596" s="8" t="s">
        <v>8221</v>
      </c>
      <c r="G596" s="8" t="s">
        <v>8224</v>
      </c>
      <c r="H596" s="8" t="s">
        <v>8246</v>
      </c>
      <c r="I596" s="8">
        <v>1460832206</v>
      </c>
      <c r="J596" s="8">
        <v>1458240206</v>
      </c>
      <c r="K596" s="8" t="b">
        <v>0</v>
      </c>
      <c r="L596" s="8">
        <v>2</v>
      </c>
      <c r="M596" s="8" t="b">
        <v>0</v>
      </c>
      <c r="N596" s="8" t="s">
        <v>8272</v>
      </c>
      <c r="O596" s="11">
        <f t="shared" si="36"/>
        <v>0</v>
      </c>
      <c r="P596" s="8">
        <f t="shared" si="37"/>
        <v>13</v>
      </c>
      <c r="Q596" s="8" t="s">
        <v>8319</v>
      </c>
      <c r="R596" s="8" t="s">
        <v>8320</v>
      </c>
      <c r="S596" s="17">
        <f t="shared" si="38"/>
        <v>42446.780162037037</v>
      </c>
      <c r="T596" s="17">
        <f t="shared" si="39"/>
        <v>42476.780162037037</v>
      </c>
    </row>
    <row r="597" spans="1:20" ht="42.75" x14ac:dyDescent="0.45">
      <c r="A597" s="5">
        <v>595</v>
      </c>
      <c r="B597" s="7" t="s">
        <v>596</v>
      </c>
      <c r="C597" s="7" t="s">
        <v>4705</v>
      </c>
      <c r="D597" s="8">
        <v>100000</v>
      </c>
      <c r="E597" s="8">
        <v>426</v>
      </c>
      <c r="F597" s="8" t="s">
        <v>8221</v>
      </c>
      <c r="G597" s="8" t="s">
        <v>8224</v>
      </c>
      <c r="H597" s="8" t="s">
        <v>8246</v>
      </c>
      <c r="I597" s="8">
        <v>1430703638</v>
      </c>
      <c r="J597" s="8">
        <v>1426815638</v>
      </c>
      <c r="K597" s="8" t="b">
        <v>0</v>
      </c>
      <c r="L597" s="8">
        <v>8</v>
      </c>
      <c r="M597" s="8" t="b">
        <v>0</v>
      </c>
      <c r="N597" s="8" t="s">
        <v>8272</v>
      </c>
      <c r="O597" s="11">
        <f t="shared" si="36"/>
        <v>0</v>
      </c>
      <c r="P597" s="8">
        <f t="shared" si="37"/>
        <v>53.25</v>
      </c>
      <c r="Q597" s="8" t="s">
        <v>8319</v>
      </c>
      <c r="R597" s="8" t="s">
        <v>8320</v>
      </c>
      <c r="S597" s="17">
        <f t="shared" si="38"/>
        <v>42083.069884259254</v>
      </c>
      <c r="T597" s="17">
        <f t="shared" si="39"/>
        <v>42128.069884259254</v>
      </c>
    </row>
    <row r="598" spans="1:20" ht="28.5" x14ac:dyDescent="0.45">
      <c r="A598" s="5">
        <v>596</v>
      </c>
      <c r="B598" s="7" t="s">
        <v>597</v>
      </c>
      <c r="C598" s="7" t="s">
        <v>4706</v>
      </c>
      <c r="D598" s="8">
        <v>20000</v>
      </c>
      <c r="E598" s="8">
        <v>6</v>
      </c>
      <c r="F598" s="8" t="s">
        <v>8221</v>
      </c>
      <c r="G598" s="8" t="s">
        <v>8224</v>
      </c>
      <c r="H598" s="8" t="s">
        <v>8246</v>
      </c>
      <c r="I598" s="8">
        <v>1478122292</v>
      </c>
      <c r="J598" s="8">
        <v>1475530292</v>
      </c>
      <c r="K598" s="8" t="b">
        <v>0</v>
      </c>
      <c r="L598" s="8">
        <v>2</v>
      </c>
      <c r="M598" s="8" t="b">
        <v>0</v>
      </c>
      <c r="N598" s="8" t="s">
        <v>8272</v>
      </c>
      <c r="O598" s="11">
        <f t="shared" si="36"/>
        <v>0</v>
      </c>
      <c r="P598" s="8">
        <f t="shared" si="37"/>
        <v>3</v>
      </c>
      <c r="Q598" s="8" t="s">
        <v>8319</v>
      </c>
      <c r="R598" s="8" t="s">
        <v>8320</v>
      </c>
      <c r="S598" s="17">
        <f t="shared" si="38"/>
        <v>42646.896898148145</v>
      </c>
      <c r="T598" s="17">
        <f t="shared" si="39"/>
        <v>42676.896898148145</v>
      </c>
    </row>
    <row r="599" spans="1:20" ht="42.75" x14ac:dyDescent="0.45">
      <c r="A599" s="5">
        <v>597</v>
      </c>
      <c r="B599" s="7" t="s">
        <v>598</v>
      </c>
      <c r="C599" s="7" t="s">
        <v>4707</v>
      </c>
      <c r="D599" s="8">
        <v>7500</v>
      </c>
      <c r="E599" s="8">
        <v>20</v>
      </c>
      <c r="F599" s="8" t="s">
        <v>8221</v>
      </c>
      <c r="G599" s="8" t="s">
        <v>8224</v>
      </c>
      <c r="H599" s="8" t="s">
        <v>8246</v>
      </c>
      <c r="I599" s="8">
        <v>1469980800</v>
      </c>
      <c r="J599" s="8">
        <v>1466787335</v>
      </c>
      <c r="K599" s="8" t="b">
        <v>0</v>
      </c>
      <c r="L599" s="8">
        <v>2</v>
      </c>
      <c r="M599" s="8" t="b">
        <v>0</v>
      </c>
      <c r="N599" s="8" t="s">
        <v>8272</v>
      </c>
      <c r="O599" s="11">
        <f t="shared" si="36"/>
        <v>0</v>
      </c>
      <c r="P599" s="8">
        <f t="shared" si="37"/>
        <v>10</v>
      </c>
      <c r="Q599" s="8" t="s">
        <v>8319</v>
      </c>
      <c r="R599" s="8" t="s">
        <v>8320</v>
      </c>
      <c r="S599" s="17">
        <f t="shared" si="38"/>
        <v>42545.705266203702</v>
      </c>
      <c r="T599" s="17">
        <f t="shared" si="39"/>
        <v>42582.666666666672</v>
      </c>
    </row>
    <row r="600" spans="1:20" ht="28.5" x14ac:dyDescent="0.45">
      <c r="A600" s="5">
        <v>598</v>
      </c>
      <c r="B600" s="7" t="s">
        <v>599</v>
      </c>
      <c r="C600" s="7" t="s">
        <v>4708</v>
      </c>
      <c r="D600" s="8">
        <v>2500</v>
      </c>
      <c r="E600" s="8">
        <v>850</v>
      </c>
      <c r="F600" s="8" t="s">
        <v>8221</v>
      </c>
      <c r="G600" s="8" t="s">
        <v>8224</v>
      </c>
      <c r="H600" s="8" t="s">
        <v>8246</v>
      </c>
      <c r="I600" s="8">
        <v>1417737781</v>
      </c>
      <c r="J600" s="8">
        <v>1415145781</v>
      </c>
      <c r="K600" s="8" t="b">
        <v>0</v>
      </c>
      <c r="L600" s="8">
        <v>7</v>
      </c>
      <c r="M600" s="8" t="b">
        <v>0</v>
      </c>
      <c r="N600" s="8" t="s">
        <v>8272</v>
      </c>
      <c r="O600" s="11">
        <f t="shared" si="36"/>
        <v>34</v>
      </c>
      <c r="P600" s="8">
        <f t="shared" si="37"/>
        <v>121.43</v>
      </c>
      <c r="Q600" s="8" t="s">
        <v>8319</v>
      </c>
      <c r="R600" s="8" t="s">
        <v>8320</v>
      </c>
      <c r="S600" s="17">
        <f t="shared" si="38"/>
        <v>41948.00209490741</v>
      </c>
      <c r="T600" s="17">
        <f t="shared" si="39"/>
        <v>41978.00209490741</v>
      </c>
    </row>
    <row r="601" spans="1:20" ht="42.75" x14ac:dyDescent="0.45">
      <c r="A601" s="5">
        <v>599</v>
      </c>
      <c r="B601" s="7" t="s">
        <v>600</v>
      </c>
      <c r="C601" s="7" t="s">
        <v>4709</v>
      </c>
      <c r="D601" s="8">
        <v>50000</v>
      </c>
      <c r="E601" s="8">
        <v>31</v>
      </c>
      <c r="F601" s="8" t="s">
        <v>8221</v>
      </c>
      <c r="G601" s="8" t="s">
        <v>8224</v>
      </c>
      <c r="H601" s="8" t="s">
        <v>8246</v>
      </c>
      <c r="I601" s="8">
        <v>1425827760</v>
      </c>
      <c r="J601" s="8">
        <v>1423769402</v>
      </c>
      <c r="K601" s="8" t="b">
        <v>0</v>
      </c>
      <c r="L601" s="8">
        <v>2</v>
      </c>
      <c r="M601" s="8" t="b">
        <v>0</v>
      </c>
      <c r="N601" s="8" t="s">
        <v>8272</v>
      </c>
      <c r="O601" s="11">
        <f t="shared" si="36"/>
        <v>0</v>
      </c>
      <c r="P601" s="8">
        <f t="shared" si="37"/>
        <v>15.5</v>
      </c>
      <c r="Q601" s="8" t="s">
        <v>8319</v>
      </c>
      <c r="R601" s="8" t="s">
        <v>8320</v>
      </c>
      <c r="S601" s="17">
        <f t="shared" si="38"/>
        <v>42047.812523148154</v>
      </c>
      <c r="T601" s="17">
        <f t="shared" si="39"/>
        <v>42071.636111111111</v>
      </c>
    </row>
    <row r="602" spans="1:20" ht="28.5" x14ac:dyDescent="0.45">
      <c r="A602" s="5">
        <v>600</v>
      </c>
      <c r="B602" s="7" t="s">
        <v>601</v>
      </c>
      <c r="C602" s="7" t="s">
        <v>4710</v>
      </c>
      <c r="D602" s="8">
        <v>5000</v>
      </c>
      <c r="E602" s="8">
        <v>100</v>
      </c>
      <c r="F602" s="8" t="s">
        <v>8220</v>
      </c>
      <c r="G602" s="8" t="s">
        <v>8224</v>
      </c>
      <c r="H602" s="8" t="s">
        <v>8246</v>
      </c>
      <c r="I602" s="8">
        <v>1431198562</v>
      </c>
      <c r="J602" s="8">
        <v>1426014562</v>
      </c>
      <c r="K602" s="8" t="b">
        <v>0</v>
      </c>
      <c r="L602" s="8">
        <v>1</v>
      </c>
      <c r="M602" s="8" t="b">
        <v>0</v>
      </c>
      <c r="N602" s="8" t="s">
        <v>8272</v>
      </c>
      <c r="O602" s="11">
        <f t="shared" si="36"/>
        <v>2</v>
      </c>
      <c r="P602" s="8">
        <f t="shared" si="37"/>
        <v>100</v>
      </c>
      <c r="Q602" s="8" t="s">
        <v>8319</v>
      </c>
      <c r="R602" s="8" t="s">
        <v>8320</v>
      </c>
      <c r="S602" s="17">
        <f t="shared" si="38"/>
        <v>42073.798171296294</v>
      </c>
      <c r="T602" s="17">
        <f t="shared" si="39"/>
        <v>42133.798171296294</v>
      </c>
    </row>
    <row r="603" spans="1:20" ht="42.75" x14ac:dyDescent="0.45">
      <c r="A603" s="5">
        <v>601</v>
      </c>
      <c r="B603" s="7" t="s">
        <v>602</v>
      </c>
      <c r="C603" s="7" t="s">
        <v>4711</v>
      </c>
      <c r="D603" s="8">
        <v>10000</v>
      </c>
      <c r="E603" s="8">
        <v>140</v>
      </c>
      <c r="F603" s="8" t="s">
        <v>8220</v>
      </c>
      <c r="G603" s="8" t="s">
        <v>8229</v>
      </c>
      <c r="H603" s="8" t="s">
        <v>8251</v>
      </c>
      <c r="I603" s="8">
        <v>1419626139</v>
      </c>
      <c r="J603" s="8">
        <v>1417034139</v>
      </c>
      <c r="K603" s="8" t="b">
        <v>0</v>
      </c>
      <c r="L603" s="8">
        <v>6</v>
      </c>
      <c r="M603" s="8" t="b">
        <v>0</v>
      </c>
      <c r="N603" s="8" t="s">
        <v>8272</v>
      </c>
      <c r="O603" s="11">
        <f t="shared" si="36"/>
        <v>1</v>
      </c>
      <c r="P603" s="8">
        <f t="shared" si="37"/>
        <v>23.33</v>
      </c>
      <c r="Q603" s="8" t="s">
        <v>8319</v>
      </c>
      <c r="R603" s="8" t="s">
        <v>8320</v>
      </c>
      <c r="S603" s="17">
        <f t="shared" si="38"/>
        <v>41969.858090277776</v>
      </c>
      <c r="T603" s="17">
        <f t="shared" si="39"/>
        <v>41999.858090277776</v>
      </c>
    </row>
    <row r="604" spans="1:20" ht="42.75" x14ac:dyDescent="0.45">
      <c r="A604" s="5">
        <v>602</v>
      </c>
      <c r="B604" s="7" t="s">
        <v>603</v>
      </c>
      <c r="C604" s="7" t="s">
        <v>4712</v>
      </c>
      <c r="D604" s="8">
        <v>70000</v>
      </c>
      <c r="E604" s="8">
        <v>0</v>
      </c>
      <c r="F604" s="8" t="s">
        <v>8220</v>
      </c>
      <c r="G604" s="8" t="s">
        <v>8224</v>
      </c>
      <c r="H604" s="8" t="s">
        <v>8246</v>
      </c>
      <c r="I604" s="8">
        <v>1434654215</v>
      </c>
      <c r="J604" s="8">
        <v>1432062215</v>
      </c>
      <c r="K604" s="8" t="b">
        <v>0</v>
      </c>
      <c r="L604" s="8">
        <v>0</v>
      </c>
      <c r="M604" s="8" t="b">
        <v>0</v>
      </c>
      <c r="N604" s="8" t="s">
        <v>8272</v>
      </c>
      <c r="O604" s="11">
        <f t="shared" si="36"/>
        <v>0</v>
      </c>
      <c r="P604" s="8" t="e">
        <f t="shared" si="37"/>
        <v>#DIV/0!</v>
      </c>
      <c r="Q604" s="8" t="s">
        <v>8319</v>
      </c>
      <c r="R604" s="8" t="s">
        <v>8320</v>
      </c>
      <c r="S604" s="17">
        <f t="shared" si="38"/>
        <v>42143.79415509259</v>
      </c>
      <c r="T604" s="17">
        <f t="shared" si="39"/>
        <v>42173.79415509259</v>
      </c>
    </row>
    <row r="605" spans="1:20" ht="42.75" x14ac:dyDescent="0.45">
      <c r="A605" s="5">
        <v>603</v>
      </c>
      <c r="B605" s="7" t="s">
        <v>604</v>
      </c>
      <c r="C605" s="7" t="s">
        <v>4713</v>
      </c>
      <c r="D605" s="8">
        <v>15000</v>
      </c>
      <c r="E605" s="8">
        <v>590.02</v>
      </c>
      <c r="F605" s="8" t="s">
        <v>8220</v>
      </c>
      <c r="G605" s="8" t="s">
        <v>8224</v>
      </c>
      <c r="H605" s="8" t="s">
        <v>8246</v>
      </c>
      <c r="I605" s="8">
        <v>1408029623</v>
      </c>
      <c r="J605" s="8">
        <v>1405437623</v>
      </c>
      <c r="K605" s="8" t="b">
        <v>0</v>
      </c>
      <c r="L605" s="8">
        <v>13</v>
      </c>
      <c r="M605" s="8" t="b">
        <v>0</v>
      </c>
      <c r="N605" s="8" t="s">
        <v>8272</v>
      </c>
      <c r="O605" s="11">
        <f t="shared" si="36"/>
        <v>4</v>
      </c>
      <c r="P605" s="8">
        <f t="shared" si="37"/>
        <v>45.39</v>
      </c>
      <c r="Q605" s="8" t="s">
        <v>8319</v>
      </c>
      <c r="R605" s="8" t="s">
        <v>8320</v>
      </c>
      <c r="S605" s="17">
        <f t="shared" si="38"/>
        <v>41835.639155092591</v>
      </c>
      <c r="T605" s="17">
        <f t="shared" si="39"/>
        <v>41865.639155092591</v>
      </c>
    </row>
    <row r="606" spans="1:20" ht="42.75" x14ac:dyDescent="0.45">
      <c r="A606" s="5">
        <v>604</v>
      </c>
      <c r="B606" s="7" t="s">
        <v>605</v>
      </c>
      <c r="C606" s="7" t="s">
        <v>4714</v>
      </c>
      <c r="D606" s="8">
        <v>1500</v>
      </c>
      <c r="E606" s="8">
        <v>0</v>
      </c>
      <c r="F606" s="8" t="s">
        <v>8220</v>
      </c>
      <c r="G606" s="8" t="s">
        <v>8224</v>
      </c>
      <c r="H606" s="8" t="s">
        <v>8246</v>
      </c>
      <c r="I606" s="8">
        <v>1409187056</v>
      </c>
      <c r="J606" s="8">
        <v>1406595056</v>
      </c>
      <c r="K606" s="8" t="b">
        <v>0</v>
      </c>
      <c r="L606" s="8">
        <v>0</v>
      </c>
      <c r="M606" s="8" t="b">
        <v>0</v>
      </c>
      <c r="N606" s="8" t="s">
        <v>8272</v>
      </c>
      <c r="O606" s="11">
        <f t="shared" si="36"/>
        <v>0</v>
      </c>
      <c r="P606" s="8" t="e">
        <f t="shared" si="37"/>
        <v>#DIV/0!</v>
      </c>
      <c r="Q606" s="8" t="s">
        <v>8319</v>
      </c>
      <c r="R606" s="8" t="s">
        <v>8320</v>
      </c>
      <c r="S606" s="17">
        <f t="shared" si="38"/>
        <v>41849.035370370373</v>
      </c>
      <c r="T606" s="17">
        <f t="shared" si="39"/>
        <v>41879.035370370373</v>
      </c>
    </row>
    <row r="607" spans="1:20" ht="28.5" x14ac:dyDescent="0.45">
      <c r="A607" s="5">
        <v>605</v>
      </c>
      <c r="B607" s="7" t="s">
        <v>606</v>
      </c>
      <c r="C607" s="7" t="s">
        <v>4715</v>
      </c>
      <c r="D607" s="8">
        <v>5000</v>
      </c>
      <c r="E607" s="8">
        <v>131</v>
      </c>
      <c r="F607" s="8" t="s">
        <v>8220</v>
      </c>
      <c r="G607" s="8" t="s">
        <v>8224</v>
      </c>
      <c r="H607" s="8" t="s">
        <v>8246</v>
      </c>
      <c r="I607" s="8">
        <v>1440318908</v>
      </c>
      <c r="J607" s="8">
        <v>1436430908</v>
      </c>
      <c r="K607" s="8" t="b">
        <v>0</v>
      </c>
      <c r="L607" s="8">
        <v>8</v>
      </c>
      <c r="M607" s="8" t="b">
        <v>0</v>
      </c>
      <c r="N607" s="8" t="s">
        <v>8272</v>
      </c>
      <c r="O607" s="11">
        <f t="shared" si="36"/>
        <v>3</v>
      </c>
      <c r="P607" s="8">
        <f t="shared" si="37"/>
        <v>16.38</v>
      </c>
      <c r="Q607" s="8" t="s">
        <v>8319</v>
      </c>
      <c r="R607" s="8" t="s">
        <v>8320</v>
      </c>
      <c r="S607" s="17">
        <f t="shared" si="38"/>
        <v>42194.357731481476</v>
      </c>
      <c r="T607" s="17">
        <f t="shared" si="39"/>
        <v>42239.357731481476</v>
      </c>
    </row>
    <row r="608" spans="1:20" ht="42.75" x14ac:dyDescent="0.45">
      <c r="A608" s="5">
        <v>606</v>
      </c>
      <c r="B608" s="7" t="s">
        <v>607</v>
      </c>
      <c r="C608" s="7" t="s">
        <v>4716</v>
      </c>
      <c r="D608" s="8">
        <v>5000</v>
      </c>
      <c r="E608" s="8">
        <v>10</v>
      </c>
      <c r="F608" s="8" t="s">
        <v>8220</v>
      </c>
      <c r="G608" s="8" t="s">
        <v>8233</v>
      </c>
      <c r="H608" s="8" t="s">
        <v>8249</v>
      </c>
      <c r="I608" s="8">
        <v>1432479600</v>
      </c>
      <c r="J608" s="8">
        <v>1428507409</v>
      </c>
      <c r="K608" s="8" t="b">
        <v>0</v>
      </c>
      <c r="L608" s="8">
        <v>1</v>
      </c>
      <c r="M608" s="8" t="b">
        <v>0</v>
      </c>
      <c r="N608" s="8" t="s">
        <v>8272</v>
      </c>
      <c r="O608" s="11">
        <f t="shared" si="36"/>
        <v>0</v>
      </c>
      <c r="P608" s="8">
        <f t="shared" si="37"/>
        <v>10</v>
      </c>
      <c r="Q608" s="8" t="s">
        <v>8319</v>
      </c>
      <c r="R608" s="8" t="s">
        <v>8320</v>
      </c>
      <c r="S608" s="17">
        <f t="shared" si="38"/>
        <v>42102.650567129633</v>
      </c>
      <c r="T608" s="17">
        <f t="shared" si="39"/>
        <v>42148.625</v>
      </c>
    </row>
    <row r="609" spans="1:20" ht="42.75" x14ac:dyDescent="0.45">
      <c r="A609" s="5">
        <v>607</v>
      </c>
      <c r="B609" s="7" t="s">
        <v>608</v>
      </c>
      <c r="C609" s="7" t="s">
        <v>4717</v>
      </c>
      <c r="D609" s="8">
        <v>250</v>
      </c>
      <c r="E609" s="8">
        <v>0</v>
      </c>
      <c r="F609" s="8" t="s">
        <v>8220</v>
      </c>
      <c r="G609" s="8" t="s">
        <v>8224</v>
      </c>
      <c r="H609" s="8" t="s">
        <v>8246</v>
      </c>
      <c r="I609" s="8">
        <v>1448225336</v>
      </c>
      <c r="J609" s="8">
        <v>1445629736</v>
      </c>
      <c r="K609" s="8" t="b">
        <v>0</v>
      </c>
      <c r="L609" s="8">
        <v>0</v>
      </c>
      <c r="M609" s="8" t="b">
        <v>0</v>
      </c>
      <c r="N609" s="8" t="s">
        <v>8272</v>
      </c>
      <c r="O609" s="11">
        <f t="shared" si="36"/>
        <v>0</v>
      </c>
      <c r="P609" s="8" t="e">
        <f t="shared" si="37"/>
        <v>#DIV/0!</v>
      </c>
      <c r="Q609" s="8" t="s">
        <v>8319</v>
      </c>
      <c r="R609" s="8" t="s">
        <v>8320</v>
      </c>
      <c r="S609" s="17">
        <f t="shared" si="38"/>
        <v>42300.825648148151</v>
      </c>
      <c r="T609" s="17">
        <f t="shared" si="39"/>
        <v>42330.867314814815</v>
      </c>
    </row>
    <row r="610" spans="1:20" ht="42.75" x14ac:dyDescent="0.45">
      <c r="A610" s="5">
        <v>608</v>
      </c>
      <c r="B610" s="7" t="s">
        <v>609</v>
      </c>
      <c r="C610" s="7" t="s">
        <v>4718</v>
      </c>
      <c r="D610" s="8">
        <v>150000</v>
      </c>
      <c r="E610" s="8">
        <v>1461</v>
      </c>
      <c r="F610" s="8" t="s">
        <v>8220</v>
      </c>
      <c r="G610" s="8" t="s">
        <v>8224</v>
      </c>
      <c r="H610" s="8" t="s">
        <v>8246</v>
      </c>
      <c r="I610" s="8">
        <v>1434405980</v>
      </c>
      <c r="J610" s="8">
        <v>1431813980</v>
      </c>
      <c r="K610" s="8" t="b">
        <v>0</v>
      </c>
      <c r="L610" s="8">
        <v>5</v>
      </c>
      <c r="M610" s="8" t="b">
        <v>0</v>
      </c>
      <c r="N610" s="8" t="s">
        <v>8272</v>
      </c>
      <c r="O610" s="11">
        <f t="shared" si="36"/>
        <v>1</v>
      </c>
      <c r="P610" s="8">
        <f t="shared" si="37"/>
        <v>292.2</v>
      </c>
      <c r="Q610" s="8" t="s">
        <v>8319</v>
      </c>
      <c r="R610" s="8" t="s">
        <v>8320</v>
      </c>
      <c r="S610" s="17">
        <f t="shared" si="38"/>
        <v>42140.921064814815</v>
      </c>
      <c r="T610" s="17">
        <f t="shared" si="39"/>
        <v>42170.921064814815</v>
      </c>
    </row>
    <row r="611" spans="1:20" ht="42.75" x14ac:dyDescent="0.45">
      <c r="A611" s="5">
        <v>609</v>
      </c>
      <c r="B611" s="7" t="s">
        <v>610</v>
      </c>
      <c r="C611" s="7" t="s">
        <v>4719</v>
      </c>
      <c r="D611" s="8">
        <v>780</v>
      </c>
      <c r="E611" s="8">
        <v>5</v>
      </c>
      <c r="F611" s="8" t="s">
        <v>8220</v>
      </c>
      <c r="G611" s="8" t="s">
        <v>8225</v>
      </c>
      <c r="H611" s="8" t="s">
        <v>8247</v>
      </c>
      <c r="I611" s="8">
        <v>1448761744</v>
      </c>
      <c r="J611" s="8">
        <v>1446166144</v>
      </c>
      <c r="K611" s="8" t="b">
        <v>0</v>
      </c>
      <c r="L611" s="8">
        <v>1</v>
      </c>
      <c r="M611" s="8" t="b">
        <v>0</v>
      </c>
      <c r="N611" s="8" t="s">
        <v>8272</v>
      </c>
      <c r="O611" s="11">
        <f t="shared" si="36"/>
        <v>1</v>
      </c>
      <c r="P611" s="8">
        <f t="shared" si="37"/>
        <v>5</v>
      </c>
      <c r="Q611" s="8" t="s">
        <v>8319</v>
      </c>
      <c r="R611" s="8" t="s">
        <v>8320</v>
      </c>
      <c r="S611" s="17">
        <f t="shared" si="38"/>
        <v>42307.034074074079</v>
      </c>
      <c r="T611" s="17">
        <f t="shared" si="39"/>
        <v>42337.075740740736</v>
      </c>
    </row>
    <row r="612" spans="1:20" ht="42.75" x14ac:dyDescent="0.45">
      <c r="A612" s="5">
        <v>610</v>
      </c>
      <c r="B612" s="7" t="s">
        <v>611</v>
      </c>
      <c r="C612" s="7" t="s">
        <v>4720</v>
      </c>
      <c r="D612" s="8">
        <v>13803</v>
      </c>
      <c r="E612" s="8">
        <v>0</v>
      </c>
      <c r="F612" s="8" t="s">
        <v>8220</v>
      </c>
      <c r="G612" s="8" t="s">
        <v>8224</v>
      </c>
      <c r="H612" s="8" t="s">
        <v>8246</v>
      </c>
      <c r="I612" s="8">
        <v>1429732586</v>
      </c>
      <c r="J612" s="8">
        <v>1427140586</v>
      </c>
      <c r="K612" s="8" t="b">
        <v>0</v>
      </c>
      <c r="L612" s="8">
        <v>0</v>
      </c>
      <c r="M612" s="8" t="b">
        <v>0</v>
      </c>
      <c r="N612" s="8" t="s">
        <v>8272</v>
      </c>
      <c r="O612" s="11">
        <f t="shared" si="36"/>
        <v>0</v>
      </c>
      <c r="P612" s="8" t="e">
        <f t="shared" si="37"/>
        <v>#DIV/0!</v>
      </c>
      <c r="Q612" s="8" t="s">
        <v>8319</v>
      </c>
      <c r="R612" s="8" t="s">
        <v>8320</v>
      </c>
      <c r="S612" s="17">
        <f t="shared" si="38"/>
        <v>42086.83085648148</v>
      </c>
      <c r="T612" s="17">
        <f t="shared" si="39"/>
        <v>42116.83085648148</v>
      </c>
    </row>
    <row r="613" spans="1:20" ht="42.75" x14ac:dyDescent="0.45">
      <c r="A613" s="5">
        <v>611</v>
      </c>
      <c r="B613" s="7" t="s">
        <v>612</v>
      </c>
      <c r="C613" s="7" t="s">
        <v>4721</v>
      </c>
      <c r="D613" s="8">
        <v>80000</v>
      </c>
      <c r="E613" s="8">
        <v>0</v>
      </c>
      <c r="F613" s="8" t="s">
        <v>8220</v>
      </c>
      <c r="G613" s="8" t="s">
        <v>8230</v>
      </c>
      <c r="H613" s="8" t="s">
        <v>8249</v>
      </c>
      <c r="I613" s="8">
        <v>1453210037</v>
      </c>
      <c r="J613" s="8">
        <v>1448026037</v>
      </c>
      <c r="K613" s="8" t="b">
        <v>0</v>
      </c>
      <c r="L613" s="8">
        <v>0</v>
      </c>
      <c r="M613" s="8" t="b">
        <v>0</v>
      </c>
      <c r="N613" s="8" t="s">
        <v>8272</v>
      </c>
      <c r="O613" s="11">
        <f t="shared" si="36"/>
        <v>0</v>
      </c>
      <c r="P613" s="8" t="e">
        <f t="shared" si="37"/>
        <v>#DIV/0!</v>
      </c>
      <c r="Q613" s="8" t="s">
        <v>8319</v>
      </c>
      <c r="R613" s="8" t="s">
        <v>8320</v>
      </c>
      <c r="S613" s="17">
        <f t="shared" si="38"/>
        <v>42328.560613425929</v>
      </c>
      <c r="T613" s="17">
        <f t="shared" si="39"/>
        <v>42388.560613425929</v>
      </c>
    </row>
    <row r="614" spans="1:20" ht="28.5" x14ac:dyDescent="0.45">
      <c r="A614" s="5">
        <v>612</v>
      </c>
      <c r="B614" s="7" t="s">
        <v>613</v>
      </c>
      <c r="C614" s="7" t="s">
        <v>4722</v>
      </c>
      <c r="D614" s="8">
        <v>10000</v>
      </c>
      <c r="E614" s="8">
        <v>0</v>
      </c>
      <c r="F614" s="8" t="s">
        <v>8220</v>
      </c>
      <c r="G614" s="8" t="s">
        <v>8237</v>
      </c>
      <c r="H614" s="8" t="s">
        <v>8249</v>
      </c>
      <c r="I614" s="8">
        <v>1472777146</v>
      </c>
      <c r="J614" s="8">
        <v>1470185146</v>
      </c>
      <c r="K614" s="8" t="b">
        <v>0</v>
      </c>
      <c r="L614" s="8">
        <v>0</v>
      </c>
      <c r="M614" s="8" t="b">
        <v>0</v>
      </c>
      <c r="N614" s="8" t="s">
        <v>8272</v>
      </c>
      <c r="O614" s="11">
        <f t="shared" si="36"/>
        <v>0</v>
      </c>
      <c r="P614" s="8" t="e">
        <f t="shared" si="37"/>
        <v>#DIV/0!</v>
      </c>
      <c r="Q614" s="8" t="s">
        <v>8319</v>
      </c>
      <c r="R614" s="8" t="s">
        <v>8320</v>
      </c>
      <c r="S614" s="17">
        <f t="shared" si="38"/>
        <v>42585.031782407401</v>
      </c>
      <c r="T614" s="17">
        <f t="shared" si="39"/>
        <v>42615.031782407401</v>
      </c>
    </row>
    <row r="615" spans="1:20" ht="42.75" x14ac:dyDescent="0.45">
      <c r="A615" s="5">
        <v>613</v>
      </c>
      <c r="B615" s="7" t="s">
        <v>614</v>
      </c>
      <c r="C615" s="7" t="s">
        <v>4723</v>
      </c>
      <c r="D615" s="8">
        <v>60000</v>
      </c>
      <c r="E615" s="8">
        <v>12818</v>
      </c>
      <c r="F615" s="8" t="s">
        <v>8220</v>
      </c>
      <c r="G615" s="8" t="s">
        <v>8224</v>
      </c>
      <c r="H615" s="8" t="s">
        <v>8246</v>
      </c>
      <c r="I615" s="8">
        <v>1443675540</v>
      </c>
      <c r="J615" s="8">
        <v>1441022120</v>
      </c>
      <c r="K615" s="8" t="b">
        <v>0</v>
      </c>
      <c r="L615" s="8">
        <v>121</v>
      </c>
      <c r="M615" s="8" t="b">
        <v>0</v>
      </c>
      <c r="N615" s="8" t="s">
        <v>8272</v>
      </c>
      <c r="O615" s="11">
        <f t="shared" si="36"/>
        <v>21</v>
      </c>
      <c r="P615" s="8">
        <f t="shared" si="37"/>
        <v>105.93</v>
      </c>
      <c r="Q615" s="8" t="s">
        <v>8319</v>
      </c>
      <c r="R615" s="8" t="s">
        <v>8320</v>
      </c>
      <c r="S615" s="17">
        <f t="shared" si="38"/>
        <v>42247.496759259258</v>
      </c>
      <c r="T615" s="17">
        <f t="shared" si="39"/>
        <v>42278.207638888889</v>
      </c>
    </row>
    <row r="616" spans="1:20" ht="42.75" x14ac:dyDescent="0.45">
      <c r="A616" s="5">
        <v>614</v>
      </c>
      <c r="B616" s="7" t="s">
        <v>615</v>
      </c>
      <c r="C616" s="7" t="s">
        <v>4724</v>
      </c>
      <c r="D616" s="8">
        <v>10000</v>
      </c>
      <c r="E616" s="8">
        <v>0</v>
      </c>
      <c r="F616" s="8" t="s">
        <v>8220</v>
      </c>
      <c r="G616" s="8" t="s">
        <v>8224</v>
      </c>
      <c r="H616" s="8" t="s">
        <v>8246</v>
      </c>
      <c r="I616" s="8">
        <v>1466731740</v>
      </c>
      <c r="J616" s="8">
        <v>1464139740</v>
      </c>
      <c r="K616" s="8" t="b">
        <v>0</v>
      </c>
      <c r="L616" s="8">
        <v>0</v>
      </c>
      <c r="M616" s="8" t="b">
        <v>0</v>
      </c>
      <c r="N616" s="8" t="s">
        <v>8272</v>
      </c>
      <c r="O616" s="11">
        <f t="shared" si="36"/>
        <v>0</v>
      </c>
      <c r="P616" s="8" t="e">
        <f t="shared" si="37"/>
        <v>#DIV/0!</v>
      </c>
      <c r="Q616" s="8" t="s">
        <v>8319</v>
      </c>
      <c r="R616" s="8" t="s">
        <v>8320</v>
      </c>
      <c r="S616" s="17">
        <f t="shared" si="38"/>
        <v>42515.061805555553</v>
      </c>
      <c r="T616" s="17">
        <f t="shared" si="39"/>
        <v>42545.061805555553</v>
      </c>
    </row>
    <row r="617" spans="1:20" ht="42.75" x14ac:dyDescent="0.45">
      <c r="A617" s="5">
        <v>615</v>
      </c>
      <c r="B617" s="7" t="s">
        <v>616</v>
      </c>
      <c r="C617" s="7" t="s">
        <v>4725</v>
      </c>
      <c r="D617" s="8">
        <v>515</v>
      </c>
      <c r="E617" s="8">
        <v>0</v>
      </c>
      <c r="F617" s="8" t="s">
        <v>8220</v>
      </c>
      <c r="G617" s="8" t="s">
        <v>8228</v>
      </c>
      <c r="H617" s="8" t="s">
        <v>8250</v>
      </c>
      <c r="I617" s="8">
        <v>1443149759</v>
      </c>
      <c r="J617" s="8">
        <v>1440557759</v>
      </c>
      <c r="K617" s="8" t="b">
        <v>0</v>
      </c>
      <c r="L617" s="8">
        <v>0</v>
      </c>
      <c r="M617" s="8" t="b">
        <v>0</v>
      </c>
      <c r="N617" s="8" t="s">
        <v>8272</v>
      </c>
      <c r="O617" s="11">
        <f t="shared" si="36"/>
        <v>0</v>
      </c>
      <c r="P617" s="8" t="e">
        <f t="shared" si="37"/>
        <v>#DIV/0!</v>
      </c>
      <c r="Q617" s="8" t="s">
        <v>8319</v>
      </c>
      <c r="R617" s="8" t="s">
        <v>8320</v>
      </c>
      <c r="S617" s="17">
        <f t="shared" si="38"/>
        <v>42242.122210648144</v>
      </c>
      <c r="T617" s="17">
        <f t="shared" si="39"/>
        <v>42272.122210648144</v>
      </c>
    </row>
    <row r="618" spans="1:20" ht="42.75" x14ac:dyDescent="0.45">
      <c r="A618" s="5">
        <v>616</v>
      </c>
      <c r="B618" s="7" t="s">
        <v>617</v>
      </c>
      <c r="C618" s="7" t="s">
        <v>4726</v>
      </c>
      <c r="D618" s="8">
        <v>5000</v>
      </c>
      <c r="E618" s="8">
        <v>0</v>
      </c>
      <c r="F618" s="8" t="s">
        <v>8220</v>
      </c>
      <c r="G618" s="8" t="s">
        <v>8230</v>
      </c>
      <c r="H618" s="8" t="s">
        <v>8249</v>
      </c>
      <c r="I618" s="8">
        <v>1488013307</v>
      </c>
      <c r="J618" s="8">
        <v>1485421307</v>
      </c>
      <c r="K618" s="8" t="b">
        <v>0</v>
      </c>
      <c r="L618" s="8">
        <v>0</v>
      </c>
      <c r="M618" s="8" t="b">
        <v>0</v>
      </c>
      <c r="N618" s="8" t="s">
        <v>8272</v>
      </c>
      <c r="O618" s="11">
        <f t="shared" si="36"/>
        <v>0</v>
      </c>
      <c r="P618" s="8" t="e">
        <f t="shared" si="37"/>
        <v>#DIV/0!</v>
      </c>
      <c r="Q618" s="8" t="s">
        <v>8319</v>
      </c>
      <c r="R618" s="8" t="s">
        <v>8320</v>
      </c>
      <c r="S618" s="17">
        <f t="shared" si="38"/>
        <v>42761.376238425932</v>
      </c>
      <c r="T618" s="17">
        <f t="shared" si="39"/>
        <v>42791.376238425932</v>
      </c>
    </row>
    <row r="619" spans="1:20" ht="42.75" x14ac:dyDescent="0.45">
      <c r="A619" s="5">
        <v>617</v>
      </c>
      <c r="B619" s="7" t="s">
        <v>618</v>
      </c>
      <c r="C619" s="7" t="s">
        <v>4727</v>
      </c>
      <c r="D619" s="8">
        <v>2000</v>
      </c>
      <c r="E619" s="8">
        <v>60</v>
      </c>
      <c r="F619" s="8" t="s">
        <v>8220</v>
      </c>
      <c r="G619" s="8" t="s">
        <v>8225</v>
      </c>
      <c r="H619" s="8" t="s">
        <v>8247</v>
      </c>
      <c r="I619" s="8">
        <v>1431072843</v>
      </c>
      <c r="J619" s="8">
        <v>1427184843</v>
      </c>
      <c r="K619" s="8" t="b">
        <v>0</v>
      </c>
      <c r="L619" s="8">
        <v>3</v>
      </c>
      <c r="M619" s="8" t="b">
        <v>0</v>
      </c>
      <c r="N619" s="8" t="s">
        <v>8272</v>
      </c>
      <c r="O619" s="11">
        <f t="shared" si="36"/>
        <v>3</v>
      </c>
      <c r="P619" s="8">
        <f t="shared" si="37"/>
        <v>20</v>
      </c>
      <c r="Q619" s="8" t="s">
        <v>8319</v>
      </c>
      <c r="R619" s="8" t="s">
        <v>8320</v>
      </c>
      <c r="S619" s="17">
        <f t="shared" si="38"/>
        <v>42087.343090277776</v>
      </c>
      <c r="T619" s="17">
        <f t="shared" si="39"/>
        <v>42132.343090277776</v>
      </c>
    </row>
    <row r="620" spans="1:20" ht="42.75" x14ac:dyDescent="0.45">
      <c r="A620" s="5">
        <v>618</v>
      </c>
      <c r="B620" s="7" t="s">
        <v>619</v>
      </c>
      <c r="C620" s="7" t="s">
        <v>4728</v>
      </c>
      <c r="D620" s="8">
        <v>400</v>
      </c>
      <c r="E620" s="8">
        <v>0</v>
      </c>
      <c r="F620" s="8" t="s">
        <v>8220</v>
      </c>
      <c r="G620" s="8" t="s">
        <v>8224</v>
      </c>
      <c r="H620" s="8" t="s">
        <v>8246</v>
      </c>
      <c r="I620" s="8">
        <v>1449689203</v>
      </c>
      <c r="J620" s="8">
        <v>1447097203</v>
      </c>
      <c r="K620" s="8" t="b">
        <v>0</v>
      </c>
      <c r="L620" s="8">
        <v>0</v>
      </c>
      <c r="M620" s="8" t="b">
        <v>0</v>
      </c>
      <c r="N620" s="8" t="s">
        <v>8272</v>
      </c>
      <c r="O620" s="11">
        <f t="shared" si="36"/>
        <v>0</v>
      </c>
      <c r="P620" s="8" t="e">
        <f t="shared" si="37"/>
        <v>#DIV/0!</v>
      </c>
      <c r="Q620" s="8" t="s">
        <v>8319</v>
      </c>
      <c r="R620" s="8" t="s">
        <v>8320</v>
      </c>
      <c r="S620" s="17">
        <f t="shared" si="38"/>
        <v>42317.810219907406</v>
      </c>
      <c r="T620" s="17">
        <f t="shared" si="39"/>
        <v>42347.810219907406</v>
      </c>
    </row>
    <row r="621" spans="1:20" ht="28.5" x14ac:dyDescent="0.45">
      <c r="A621" s="5">
        <v>619</v>
      </c>
      <c r="B621" s="7" t="s">
        <v>620</v>
      </c>
      <c r="C621" s="7" t="s">
        <v>4729</v>
      </c>
      <c r="D621" s="8">
        <v>2500000</v>
      </c>
      <c r="E621" s="8">
        <v>1</v>
      </c>
      <c r="F621" s="8" t="s">
        <v>8220</v>
      </c>
      <c r="G621" s="8" t="s">
        <v>8224</v>
      </c>
      <c r="H621" s="8" t="s">
        <v>8246</v>
      </c>
      <c r="I621" s="8">
        <v>1416933390</v>
      </c>
      <c r="J621" s="8">
        <v>1411745790</v>
      </c>
      <c r="K621" s="8" t="b">
        <v>0</v>
      </c>
      <c r="L621" s="8">
        <v>1</v>
      </c>
      <c r="M621" s="8" t="b">
        <v>0</v>
      </c>
      <c r="N621" s="8" t="s">
        <v>8272</v>
      </c>
      <c r="O621" s="11">
        <f t="shared" si="36"/>
        <v>0</v>
      </c>
      <c r="P621" s="8">
        <f t="shared" si="37"/>
        <v>1</v>
      </c>
      <c r="Q621" s="8" t="s">
        <v>8319</v>
      </c>
      <c r="R621" s="8" t="s">
        <v>8320</v>
      </c>
      <c r="S621" s="17">
        <f t="shared" si="38"/>
        <v>41908.650347222225</v>
      </c>
      <c r="T621" s="17">
        <f t="shared" si="39"/>
        <v>41968.692013888889</v>
      </c>
    </row>
    <row r="622" spans="1:20" ht="42.75" x14ac:dyDescent="0.45">
      <c r="A622" s="5">
        <v>620</v>
      </c>
      <c r="B622" s="7" t="s">
        <v>621</v>
      </c>
      <c r="C622" s="7" t="s">
        <v>4730</v>
      </c>
      <c r="D622" s="8">
        <v>30000</v>
      </c>
      <c r="E622" s="8">
        <v>300</v>
      </c>
      <c r="F622" s="8" t="s">
        <v>8220</v>
      </c>
      <c r="G622" s="8" t="s">
        <v>8229</v>
      </c>
      <c r="H622" s="8" t="s">
        <v>8251</v>
      </c>
      <c r="I622" s="8">
        <v>1408986738</v>
      </c>
      <c r="J622" s="8">
        <v>1405098738</v>
      </c>
      <c r="K622" s="8" t="b">
        <v>0</v>
      </c>
      <c r="L622" s="8">
        <v>1</v>
      </c>
      <c r="M622" s="8" t="b">
        <v>0</v>
      </c>
      <c r="N622" s="8" t="s">
        <v>8272</v>
      </c>
      <c r="O622" s="11">
        <f t="shared" si="36"/>
        <v>1</v>
      </c>
      <c r="P622" s="8">
        <f t="shared" si="37"/>
        <v>300</v>
      </c>
      <c r="Q622" s="8" t="s">
        <v>8319</v>
      </c>
      <c r="R622" s="8" t="s">
        <v>8320</v>
      </c>
      <c r="S622" s="17">
        <f t="shared" si="38"/>
        <v>41831.716874999998</v>
      </c>
      <c r="T622" s="17">
        <f t="shared" si="39"/>
        <v>41876.716874999998</v>
      </c>
    </row>
    <row r="623" spans="1:20" ht="42.75" x14ac:dyDescent="0.45">
      <c r="A623" s="5">
        <v>621</v>
      </c>
      <c r="B623" s="7" t="s">
        <v>622</v>
      </c>
      <c r="C623" s="7" t="s">
        <v>4731</v>
      </c>
      <c r="D623" s="8">
        <v>25000</v>
      </c>
      <c r="E623" s="8">
        <v>261</v>
      </c>
      <c r="F623" s="8" t="s">
        <v>8220</v>
      </c>
      <c r="G623" s="8" t="s">
        <v>8224</v>
      </c>
      <c r="H623" s="8" t="s">
        <v>8246</v>
      </c>
      <c r="I623" s="8">
        <v>1467934937</v>
      </c>
      <c r="J623" s="8">
        <v>1465342937</v>
      </c>
      <c r="K623" s="8" t="b">
        <v>0</v>
      </c>
      <c r="L623" s="8">
        <v>3</v>
      </c>
      <c r="M623" s="8" t="b">
        <v>0</v>
      </c>
      <c r="N623" s="8" t="s">
        <v>8272</v>
      </c>
      <c r="O623" s="11">
        <f t="shared" si="36"/>
        <v>1</v>
      </c>
      <c r="P623" s="8">
        <f t="shared" si="37"/>
        <v>87</v>
      </c>
      <c r="Q623" s="8" t="s">
        <v>8319</v>
      </c>
      <c r="R623" s="8" t="s">
        <v>8320</v>
      </c>
      <c r="S623" s="17">
        <f t="shared" si="38"/>
        <v>42528.987696759257</v>
      </c>
      <c r="T623" s="17">
        <f t="shared" si="39"/>
        <v>42558.987696759257</v>
      </c>
    </row>
    <row r="624" spans="1:20" ht="42.75" x14ac:dyDescent="0.45">
      <c r="A624" s="5">
        <v>622</v>
      </c>
      <c r="B624" s="7" t="s">
        <v>623</v>
      </c>
      <c r="C624" s="7" t="s">
        <v>4732</v>
      </c>
      <c r="D624" s="8">
        <v>6000</v>
      </c>
      <c r="E624" s="8">
        <v>341</v>
      </c>
      <c r="F624" s="8" t="s">
        <v>8220</v>
      </c>
      <c r="G624" s="8" t="s">
        <v>8224</v>
      </c>
      <c r="H624" s="8" t="s">
        <v>8246</v>
      </c>
      <c r="I624" s="8">
        <v>1467398138</v>
      </c>
      <c r="J624" s="8">
        <v>1465670138</v>
      </c>
      <c r="K624" s="8" t="b">
        <v>0</v>
      </c>
      <c r="L624" s="8">
        <v>9</v>
      </c>
      <c r="M624" s="8" t="b">
        <v>0</v>
      </c>
      <c r="N624" s="8" t="s">
        <v>8272</v>
      </c>
      <c r="O624" s="11">
        <f t="shared" si="36"/>
        <v>6</v>
      </c>
      <c r="P624" s="8">
        <f t="shared" si="37"/>
        <v>37.89</v>
      </c>
      <c r="Q624" s="8" t="s">
        <v>8319</v>
      </c>
      <c r="R624" s="8" t="s">
        <v>8320</v>
      </c>
      <c r="S624" s="17">
        <f t="shared" si="38"/>
        <v>42532.774745370371</v>
      </c>
      <c r="T624" s="17">
        <f t="shared" si="39"/>
        <v>42552.774745370371</v>
      </c>
    </row>
    <row r="625" spans="1:20" ht="57" x14ac:dyDescent="0.45">
      <c r="A625" s="5">
        <v>623</v>
      </c>
      <c r="B625" s="7" t="s">
        <v>624</v>
      </c>
      <c r="C625" s="7" t="s">
        <v>4733</v>
      </c>
      <c r="D625" s="8">
        <v>75000</v>
      </c>
      <c r="E625" s="8">
        <v>0</v>
      </c>
      <c r="F625" s="8" t="s">
        <v>8220</v>
      </c>
      <c r="G625" s="8" t="s">
        <v>8226</v>
      </c>
      <c r="H625" s="8" t="s">
        <v>8248</v>
      </c>
      <c r="I625" s="8">
        <v>1432771997</v>
      </c>
      <c r="J625" s="8">
        <v>1430179997</v>
      </c>
      <c r="K625" s="8" t="b">
        <v>0</v>
      </c>
      <c r="L625" s="8">
        <v>0</v>
      </c>
      <c r="M625" s="8" t="b">
        <v>0</v>
      </c>
      <c r="N625" s="8" t="s">
        <v>8272</v>
      </c>
      <c r="O625" s="11">
        <f t="shared" si="36"/>
        <v>0</v>
      </c>
      <c r="P625" s="8" t="e">
        <f t="shared" si="37"/>
        <v>#DIV/0!</v>
      </c>
      <c r="Q625" s="8" t="s">
        <v>8319</v>
      </c>
      <c r="R625" s="8" t="s">
        <v>8320</v>
      </c>
      <c r="S625" s="17">
        <f t="shared" si="38"/>
        <v>42122.009224537032</v>
      </c>
      <c r="T625" s="17">
        <f t="shared" si="39"/>
        <v>42152.009224537032</v>
      </c>
    </row>
    <row r="626" spans="1:20" ht="42.75" x14ac:dyDescent="0.45">
      <c r="A626" s="5">
        <v>624</v>
      </c>
      <c r="B626" s="7" t="s">
        <v>625</v>
      </c>
      <c r="C626" s="7" t="s">
        <v>4734</v>
      </c>
      <c r="D626" s="8">
        <v>5000</v>
      </c>
      <c r="E626" s="8">
        <v>0</v>
      </c>
      <c r="F626" s="8" t="s">
        <v>8220</v>
      </c>
      <c r="G626" s="8" t="s">
        <v>8224</v>
      </c>
      <c r="H626" s="8" t="s">
        <v>8246</v>
      </c>
      <c r="I626" s="8">
        <v>1431647041</v>
      </c>
      <c r="J626" s="8">
        <v>1429055041</v>
      </c>
      <c r="K626" s="8" t="b">
        <v>0</v>
      </c>
      <c r="L626" s="8">
        <v>0</v>
      </c>
      <c r="M626" s="8" t="b">
        <v>0</v>
      </c>
      <c r="N626" s="8" t="s">
        <v>8272</v>
      </c>
      <c r="O626" s="11">
        <f t="shared" si="36"/>
        <v>0</v>
      </c>
      <c r="P626" s="8" t="e">
        <f t="shared" si="37"/>
        <v>#DIV/0!</v>
      </c>
      <c r="Q626" s="8" t="s">
        <v>8319</v>
      </c>
      <c r="R626" s="8" t="s">
        <v>8320</v>
      </c>
      <c r="S626" s="17">
        <f t="shared" si="38"/>
        <v>42108.988900462966</v>
      </c>
      <c r="T626" s="17">
        <f t="shared" si="39"/>
        <v>42138.988900462966</v>
      </c>
    </row>
    <row r="627" spans="1:20" ht="42.75" x14ac:dyDescent="0.45">
      <c r="A627" s="5">
        <v>625</v>
      </c>
      <c r="B627" s="7" t="s">
        <v>626</v>
      </c>
      <c r="C627" s="7" t="s">
        <v>4735</v>
      </c>
      <c r="D627" s="8">
        <v>25000</v>
      </c>
      <c r="E627" s="8">
        <v>0</v>
      </c>
      <c r="F627" s="8" t="s">
        <v>8220</v>
      </c>
      <c r="G627" s="8" t="s">
        <v>8229</v>
      </c>
      <c r="H627" s="8" t="s">
        <v>8251</v>
      </c>
      <c r="I627" s="8">
        <v>1490560177</v>
      </c>
      <c r="J627" s="8">
        <v>1487971777</v>
      </c>
      <c r="K627" s="8" t="b">
        <v>0</v>
      </c>
      <c r="L627" s="8">
        <v>0</v>
      </c>
      <c r="M627" s="8" t="b">
        <v>0</v>
      </c>
      <c r="N627" s="8" t="s">
        <v>8272</v>
      </c>
      <c r="O627" s="11">
        <f t="shared" si="36"/>
        <v>0</v>
      </c>
      <c r="P627" s="8" t="e">
        <f t="shared" si="37"/>
        <v>#DIV/0!</v>
      </c>
      <c r="Q627" s="8" t="s">
        <v>8319</v>
      </c>
      <c r="R627" s="8" t="s">
        <v>8320</v>
      </c>
      <c r="S627" s="17">
        <f t="shared" si="38"/>
        <v>42790.895567129628</v>
      </c>
      <c r="T627" s="17">
        <f t="shared" si="39"/>
        <v>42820.853900462964</v>
      </c>
    </row>
    <row r="628" spans="1:20" ht="42.75" x14ac:dyDescent="0.45">
      <c r="A628" s="5">
        <v>626</v>
      </c>
      <c r="B628" s="7" t="s">
        <v>627</v>
      </c>
      <c r="C628" s="7" t="s">
        <v>4736</v>
      </c>
      <c r="D628" s="8">
        <v>25000</v>
      </c>
      <c r="E628" s="8">
        <v>4345</v>
      </c>
      <c r="F628" s="8" t="s">
        <v>8220</v>
      </c>
      <c r="G628" s="8" t="s">
        <v>8224</v>
      </c>
      <c r="H628" s="8" t="s">
        <v>8246</v>
      </c>
      <c r="I628" s="8">
        <v>1439644920</v>
      </c>
      <c r="J628" s="8">
        <v>1436793939</v>
      </c>
      <c r="K628" s="8" t="b">
        <v>0</v>
      </c>
      <c r="L628" s="8">
        <v>39</v>
      </c>
      <c r="M628" s="8" t="b">
        <v>0</v>
      </c>
      <c r="N628" s="8" t="s">
        <v>8272</v>
      </c>
      <c r="O628" s="11">
        <f t="shared" si="36"/>
        <v>17</v>
      </c>
      <c r="P628" s="8">
        <f t="shared" si="37"/>
        <v>111.41</v>
      </c>
      <c r="Q628" s="8" t="s">
        <v>8319</v>
      </c>
      <c r="R628" s="8" t="s">
        <v>8320</v>
      </c>
      <c r="S628" s="17">
        <f t="shared" si="38"/>
        <v>42198.559479166666</v>
      </c>
      <c r="T628" s="17">
        <f t="shared" si="39"/>
        <v>42231.556944444441</v>
      </c>
    </row>
    <row r="629" spans="1:20" ht="42.75" x14ac:dyDescent="0.45">
      <c r="A629" s="5">
        <v>627</v>
      </c>
      <c r="B629" s="7" t="s">
        <v>628</v>
      </c>
      <c r="C629" s="7" t="s">
        <v>4737</v>
      </c>
      <c r="D629" s="8">
        <v>450000</v>
      </c>
      <c r="E629" s="8">
        <v>90</v>
      </c>
      <c r="F629" s="8" t="s">
        <v>8220</v>
      </c>
      <c r="G629" s="8" t="s">
        <v>8235</v>
      </c>
      <c r="H629" s="8" t="s">
        <v>8255</v>
      </c>
      <c r="I629" s="8">
        <v>1457996400</v>
      </c>
      <c r="J629" s="8">
        <v>1452842511</v>
      </c>
      <c r="K629" s="8" t="b">
        <v>0</v>
      </c>
      <c r="L629" s="8">
        <v>1</v>
      </c>
      <c r="M629" s="8" t="b">
        <v>0</v>
      </c>
      <c r="N629" s="8" t="s">
        <v>8272</v>
      </c>
      <c r="O629" s="11">
        <f t="shared" si="36"/>
        <v>0</v>
      </c>
      <c r="P629" s="8">
        <f t="shared" si="37"/>
        <v>90</v>
      </c>
      <c r="Q629" s="8" t="s">
        <v>8319</v>
      </c>
      <c r="R629" s="8" t="s">
        <v>8320</v>
      </c>
      <c r="S629" s="17">
        <f t="shared" si="38"/>
        <v>42384.306840277779</v>
      </c>
      <c r="T629" s="17">
        <f t="shared" si="39"/>
        <v>42443.958333333328</v>
      </c>
    </row>
    <row r="630" spans="1:20" ht="42.75" x14ac:dyDescent="0.45">
      <c r="A630" s="5">
        <v>628</v>
      </c>
      <c r="B630" s="7" t="s">
        <v>629</v>
      </c>
      <c r="C630" s="7" t="s">
        <v>4738</v>
      </c>
      <c r="D630" s="8">
        <v>5000</v>
      </c>
      <c r="E630" s="8">
        <v>0</v>
      </c>
      <c r="F630" s="8" t="s">
        <v>8220</v>
      </c>
      <c r="G630" s="8" t="s">
        <v>8224</v>
      </c>
      <c r="H630" s="8" t="s">
        <v>8246</v>
      </c>
      <c r="I630" s="8">
        <v>1405269457</v>
      </c>
      <c r="J630" s="8">
        <v>1402677457</v>
      </c>
      <c r="K630" s="8" t="b">
        <v>0</v>
      </c>
      <c r="L630" s="8">
        <v>0</v>
      </c>
      <c r="M630" s="8" t="b">
        <v>0</v>
      </c>
      <c r="N630" s="8" t="s">
        <v>8272</v>
      </c>
      <c r="O630" s="11">
        <f t="shared" si="36"/>
        <v>0</v>
      </c>
      <c r="P630" s="8" t="e">
        <f t="shared" si="37"/>
        <v>#DIV/0!</v>
      </c>
      <c r="Q630" s="8" t="s">
        <v>8319</v>
      </c>
      <c r="R630" s="8" t="s">
        <v>8320</v>
      </c>
      <c r="S630" s="17">
        <f t="shared" si="38"/>
        <v>41803.692789351851</v>
      </c>
      <c r="T630" s="17">
        <f t="shared" si="39"/>
        <v>41833.692789351851</v>
      </c>
    </row>
    <row r="631" spans="1:20" ht="42.75" x14ac:dyDescent="0.45">
      <c r="A631" s="5">
        <v>629</v>
      </c>
      <c r="B631" s="7" t="s">
        <v>630</v>
      </c>
      <c r="C631" s="7" t="s">
        <v>4739</v>
      </c>
      <c r="D631" s="8">
        <v>200000</v>
      </c>
      <c r="E631" s="8">
        <v>350</v>
      </c>
      <c r="F631" s="8" t="s">
        <v>8220</v>
      </c>
      <c r="G631" s="8" t="s">
        <v>8226</v>
      </c>
      <c r="H631" s="8" t="s">
        <v>8248</v>
      </c>
      <c r="I631" s="8">
        <v>1463239108</v>
      </c>
      <c r="J631" s="8">
        <v>1460647108</v>
      </c>
      <c r="K631" s="8" t="b">
        <v>0</v>
      </c>
      <c r="L631" s="8">
        <v>3</v>
      </c>
      <c r="M631" s="8" t="b">
        <v>0</v>
      </c>
      <c r="N631" s="8" t="s">
        <v>8272</v>
      </c>
      <c r="O631" s="11">
        <f t="shared" si="36"/>
        <v>0</v>
      </c>
      <c r="P631" s="8">
        <f t="shared" si="37"/>
        <v>116.67</v>
      </c>
      <c r="Q631" s="8" t="s">
        <v>8319</v>
      </c>
      <c r="R631" s="8" t="s">
        <v>8320</v>
      </c>
      <c r="S631" s="17">
        <f t="shared" si="38"/>
        <v>42474.637824074074</v>
      </c>
      <c r="T631" s="17">
        <f t="shared" si="39"/>
        <v>42504.637824074074</v>
      </c>
    </row>
    <row r="632" spans="1:20" ht="42.75" x14ac:dyDescent="0.45">
      <c r="A632" s="5">
        <v>630</v>
      </c>
      <c r="B632" s="7" t="s">
        <v>631</v>
      </c>
      <c r="C632" s="7" t="s">
        <v>4740</v>
      </c>
      <c r="D632" s="8">
        <v>11999</v>
      </c>
      <c r="E632" s="8">
        <v>10</v>
      </c>
      <c r="F632" s="8" t="s">
        <v>8220</v>
      </c>
      <c r="G632" s="8" t="s">
        <v>8224</v>
      </c>
      <c r="H632" s="8" t="s">
        <v>8246</v>
      </c>
      <c r="I632" s="8">
        <v>1441516200</v>
      </c>
      <c r="J632" s="8">
        <v>1438959121</v>
      </c>
      <c r="K632" s="8" t="b">
        <v>0</v>
      </c>
      <c r="L632" s="8">
        <v>1</v>
      </c>
      <c r="M632" s="8" t="b">
        <v>0</v>
      </c>
      <c r="N632" s="8" t="s">
        <v>8272</v>
      </c>
      <c r="O632" s="11">
        <f t="shared" si="36"/>
        <v>0</v>
      </c>
      <c r="P632" s="8">
        <f t="shared" si="37"/>
        <v>10</v>
      </c>
      <c r="Q632" s="8" t="s">
        <v>8319</v>
      </c>
      <c r="R632" s="8" t="s">
        <v>8320</v>
      </c>
      <c r="S632" s="17">
        <f t="shared" si="38"/>
        <v>42223.619456018518</v>
      </c>
      <c r="T632" s="17">
        <f t="shared" si="39"/>
        <v>42253.215277777781</v>
      </c>
    </row>
    <row r="633" spans="1:20" ht="28.5" x14ac:dyDescent="0.45">
      <c r="A633" s="5">
        <v>631</v>
      </c>
      <c r="B633" s="7" t="s">
        <v>632</v>
      </c>
      <c r="C633" s="7" t="s">
        <v>4741</v>
      </c>
      <c r="D633" s="8">
        <v>50000</v>
      </c>
      <c r="E633" s="8">
        <v>690</v>
      </c>
      <c r="F633" s="8" t="s">
        <v>8220</v>
      </c>
      <c r="G633" s="8" t="s">
        <v>8229</v>
      </c>
      <c r="H633" s="8" t="s">
        <v>8251</v>
      </c>
      <c r="I633" s="8">
        <v>1464460329</v>
      </c>
      <c r="J633" s="8">
        <v>1461954729</v>
      </c>
      <c r="K633" s="8" t="b">
        <v>0</v>
      </c>
      <c r="L633" s="8">
        <v>9</v>
      </c>
      <c r="M633" s="8" t="b">
        <v>0</v>
      </c>
      <c r="N633" s="8" t="s">
        <v>8272</v>
      </c>
      <c r="O633" s="11">
        <f t="shared" si="36"/>
        <v>1</v>
      </c>
      <c r="P633" s="8">
        <f t="shared" si="37"/>
        <v>76.67</v>
      </c>
      <c r="Q633" s="8" t="s">
        <v>8319</v>
      </c>
      <c r="R633" s="8" t="s">
        <v>8320</v>
      </c>
      <c r="S633" s="17">
        <f t="shared" si="38"/>
        <v>42489.772326388891</v>
      </c>
      <c r="T633" s="17">
        <f t="shared" si="39"/>
        <v>42518.772326388891</v>
      </c>
    </row>
    <row r="634" spans="1:20" ht="28.5" x14ac:dyDescent="0.45">
      <c r="A634" s="5">
        <v>632</v>
      </c>
      <c r="B634" s="7" t="s">
        <v>633</v>
      </c>
      <c r="C634" s="7" t="s">
        <v>4742</v>
      </c>
      <c r="D634" s="8">
        <v>20000</v>
      </c>
      <c r="E634" s="8">
        <v>0</v>
      </c>
      <c r="F634" s="8" t="s">
        <v>8220</v>
      </c>
      <c r="G634" s="8" t="s">
        <v>8233</v>
      </c>
      <c r="H634" s="8" t="s">
        <v>8249</v>
      </c>
      <c r="I634" s="8">
        <v>1448470165</v>
      </c>
      <c r="J634" s="8">
        <v>1445874565</v>
      </c>
      <c r="K634" s="8" t="b">
        <v>0</v>
      </c>
      <c r="L634" s="8">
        <v>0</v>
      </c>
      <c r="M634" s="8" t="b">
        <v>0</v>
      </c>
      <c r="N634" s="8" t="s">
        <v>8272</v>
      </c>
      <c r="O634" s="11">
        <f t="shared" si="36"/>
        <v>0</v>
      </c>
      <c r="P634" s="8" t="e">
        <f t="shared" si="37"/>
        <v>#DIV/0!</v>
      </c>
      <c r="Q634" s="8" t="s">
        <v>8319</v>
      </c>
      <c r="R634" s="8" t="s">
        <v>8320</v>
      </c>
      <c r="S634" s="17">
        <f t="shared" si="38"/>
        <v>42303.659317129626</v>
      </c>
      <c r="T634" s="17">
        <f t="shared" si="39"/>
        <v>42333.700983796298</v>
      </c>
    </row>
    <row r="635" spans="1:20" ht="42.75" x14ac:dyDescent="0.45">
      <c r="A635" s="5">
        <v>633</v>
      </c>
      <c r="B635" s="7" t="s">
        <v>634</v>
      </c>
      <c r="C635" s="7" t="s">
        <v>4743</v>
      </c>
      <c r="D635" s="8">
        <v>10000</v>
      </c>
      <c r="E635" s="8">
        <v>1245</v>
      </c>
      <c r="F635" s="8" t="s">
        <v>8220</v>
      </c>
      <c r="G635" s="8" t="s">
        <v>8224</v>
      </c>
      <c r="H635" s="8" t="s">
        <v>8246</v>
      </c>
      <c r="I635" s="8">
        <v>1466204400</v>
      </c>
      <c r="J635" s="8">
        <v>1463469062</v>
      </c>
      <c r="K635" s="8" t="b">
        <v>0</v>
      </c>
      <c r="L635" s="8">
        <v>25</v>
      </c>
      <c r="M635" s="8" t="b">
        <v>0</v>
      </c>
      <c r="N635" s="8" t="s">
        <v>8272</v>
      </c>
      <c r="O635" s="11">
        <f t="shared" si="36"/>
        <v>12</v>
      </c>
      <c r="P635" s="8">
        <f t="shared" si="37"/>
        <v>49.8</v>
      </c>
      <c r="Q635" s="8" t="s">
        <v>8319</v>
      </c>
      <c r="R635" s="8" t="s">
        <v>8320</v>
      </c>
      <c r="S635" s="17">
        <f t="shared" si="38"/>
        <v>42507.29932870371</v>
      </c>
      <c r="T635" s="17">
        <f t="shared" si="39"/>
        <v>42538.958333333328</v>
      </c>
    </row>
    <row r="636" spans="1:20" ht="28.5" x14ac:dyDescent="0.45">
      <c r="A636" s="5">
        <v>634</v>
      </c>
      <c r="B636" s="7" t="s">
        <v>635</v>
      </c>
      <c r="C636" s="7" t="s">
        <v>4744</v>
      </c>
      <c r="D636" s="8">
        <v>5000</v>
      </c>
      <c r="E636" s="8">
        <v>1</v>
      </c>
      <c r="F636" s="8" t="s">
        <v>8220</v>
      </c>
      <c r="G636" s="8" t="s">
        <v>8224</v>
      </c>
      <c r="H636" s="8" t="s">
        <v>8246</v>
      </c>
      <c r="I636" s="8">
        <v>1424989029</v>
      </c>
      <c r="J636" s="8">
        <v>1422397029</v>
      </c>
      <c r="K636" s="8" t="b">
        <v>0</v>
      </c>
      <c r="L636" s="8">
        <v>1</v>
      </c>
      <c r="M636" s="8" t="b">
        <v>0</v>
      </c>
      <c r="N636" s="8" t="s">
        <v>8272</v>
      </c>
      <c r="O636" s="11">
        <f t="shared" si="36"/>
        <v>0</v>
      </c>
      <c r="P636" s="8">
        <f t="shared" si="37"/>
        <v>1</v>
      </c>
      <c r="Q636" s="8" t="s">
        <v>8319</v>
      </c>
      <c r="R636" s="8" t="s">
        <v>8320</v>
      </c>
      <c r="S636" s="17">
        <f t="shared" si="38"/>
        <v>42031.928576388891</v>
      </c>
      <c r="T636" s="17">
        <f t="shared" si="39"/>
        <v>42061.928576388891</v>
      </c>
    </row>
    <row r="637" spans="1:20" ht="28.5" x14ac:dyDescent="0.45">
      <c r="A637" s="5">
        <v>635</v>
      </c>
      <c r="B637" s="7" t="s">
        <v>636</v>
      </c>
      <c r="C637" s="7" t="s">
        <v>4745</v>
      </c>
      <c r="D637" s="8">
        <v>25000</v>
      </c>
      <c r="E637" s="8">
        <v>2</v>
      </c>
      <c r="F637" s="8" t="s">
        <v>8220</v>
      </c>
      <c r="G637" s="8" t="s">
        <v>8224</v>
      </c>
      <c r="H637" s="8" t="s">
        <v>8246</v>
      </c>
      <c r="I637" s="8">
        <v>1428804762</v>
      </c>
      <c r="J637" s="8">
        <v>1426212762</v>
      </c>
      <c r="K637" s="8" t="b">
        <v>0</v>
      </c>
      <c r="L637" s="8">
        <v>1</v>
      </c>
      <c r="M637" s="8" t="b">
        <v>0</v>
      </c>
      <c r="N637" s="8" t="s">
        <v>8272</v>
      </c>
      <c r="O637" s="11">
        <f t="shared" si="36"/>
        <v>0</v>
      </c>
      <c r="P637" s="8">
        <f t="shared" si="37"/>
        <v>2</v>
      </c>
      <c r="Q637" s="8" t="s">
        <v>8319</v>
      </c>
      <c r="R637" s="8" t="s">
        <v>8320</v>
      </c>
      <c r="S637" s="17">
        <f t="shared" si="38"/>
        <v>42076.092152777783</v>
      </c>
      <c r="T637" s="17">
        <f t="shared" si="39"/>
        <v>42106.092152777783</v>
      </c>
    </row>
    <row r="638" spans="1:20" ht="42.75" x14ac:dyDescent="0.45">
      <c r="A638" s="5">
        <v>636</v>
      </c>
      <c r="B638" s="7" t="s">
        <v>637</v>
      </c>
      <c r="C638" s="7" t="s">
        <v>4746</v>
      </c>
      <c r="D638" s="8">
        <v>2000</v>
      </c>
      <c r="E638" s="8">
        <v>4</v>
      </c>
      <c r="F638" s="8" t="s">
        <v>8220</v>
      </c>
      <c r="G638" s="8" t="s">
        <v>8225</v>
      </c>
      <c r="H638" s="8" t="s">
        <v>8247</v>
      </c>
      <c r="I638" s="8">
        <v>1433587620</v>
      </c>
      <c r="J638" s="8">
        <v>1430996150</v>
      </c>
      <c r="K638" s="8" t="b">
        <v>0</v>
      </c>
      <c r="L638" s="8">
        <v>1</v>
      </c>
      <c r="M638" s="8" t="b">
        <v>0</v>
      </c>
      <c r="N638" s="8" t="s">
        <v>8272</v>
      </c>
      <c r="O638" s="11">
        <f t="shared" si="36"/>
        <v>0</v>
      </c>
      <c r="P638" s="8">
        <f t="shared" si="37"/>
        <v>4</v>
      </c>
      <c r="Q638" s="8" t="s">
        <v>8319</v>
      </c>
      <c r="R638" s="8" t="s">
        <v>8320</v>
      </c>
      <c r="S638" s="17">
        <f t="shared" si="38"/>
        <v>42131.455439814818</v>
      </c>
      <c r="T638" s="17">
        <f t="shared" si="39"/>
        <v>42161.44930555555</v>
      </c>
    </row>
    <row r="639" spans="1:20" ht="42.75" x14ac:dyDescent="0.45">
      <c r="A639" s="5">
        <v>637</v>
      </c>
      <c r="B639" s="7" t="s">
        <v>638</v>
      </c>
      <c r="C639" s="7" t="s">
        <v>4747</v>
      </c>
      <c r="D639" s="8">
        <v>100000</v>
      </c>
      <c r="E639" s="8">
        <v>0</v>
      </c>
      <c r="F639" s="8" t="s">
        <v>8220</v>
      </c>
      <c r="G639" s="8" t="s">
        <v>8225</v>
      </c>
      <c r="H639" s="8" t="s">
        <v>8247</v>
      </c>
      <c r="I639" s="8">
        <v>1488063840</v>
      </c>
      <c r="J639" s="8">
        <v>1485558318</v>
      </c>
      <c r="K639" s="8" t="b">
        <v>0</v>
      </c>
      <c r="L639" s="8">
        <v>0</v>
      </c>
      <c r="M639" s="8" t="b">
        <v>0</v>
      </c>
      <c r="N639" s="8" t="s">
        <v>8272</v>
      </c>
      <c r="O639" s="11">
        <f t="shared" si="36"/>
        <v>0</v>
      </c>
      <c r="P639" s="8" t="e">
        <f t="shared" si="37"/>
        <v>#DIV/0!</v>
      </c>
      <c r="Q639" s="8" t="s">
        <v>8319</v>
      </c>
      <c r="R639" s="8" t="s">
        <v>8320</v>
      </c>
      <c r="S639" s="17">
        <f t="shared" si="38"/>
        <v>42762.962013888886</v>
      </c>
      <c r="T639" s="17">
        <f t="shared" si="39"/>
        <v>42791.961111111115</v>
      </c>
    </row>
    <row r="640" spans="1:20" x14ac:dyDescent="0.45">
      <c r="A640" s="5">
        <v>638</v>
      </c>
      <c r="B640" s="7" t="s">
        <v>639</v>
      </c>
      <c r="C640" s="7" t="s">
        <v>4748</v>
      </c>
      <c r="D640" s="8">
        <v>200000</v>
      </c>
      <c r="E640" s="8">
        <v>18</v>
      </c>
      <c r="F640" s="8" t="s">
        <v>8220</v>
      </c>
      <c r="G640" s="8" t="s">
        <v>8236</v>
      </c>
      <c r="H640" s="8" t="s">
        <v>8249</v>
      </c>
      <c r="I640" s="8">
        <v>1490447662</v>
      </c>
      <c r="J640" s="8">
        <v>1485267262</v>
      </c>
      <c r="K640" s="8" t="b">
        <v>0</v>
      </c>
      <c r="L640" s="8">
        <v>6</v>
      </c>
      <c r="M640" s="8" t="b">
        <v>0</v>
      </c>
      <c r="N640" s="8" t="s">
        <v>8272</v>
      </c>
      <c r="O640" s="11">
        <f t="shared" si="36"/>
        <v>0</v>
      </c>
      <c r="P640" s="8">
        <f t="shared" si="37"/>
        <v>3</v>
      </c>
      <c r="Q640" s="8" t="s">
        <v>8319</v>
      </c>
      <c r="R640" s="8" t="s">
        <v>8320</v>
      </c>
      <c r="S640" s="17">
        <f t="shared" si="38"/>
        <v>42759.593310185184</v>
      </c>
      <c r="T640" s="17">
        <f t="shared" si="39"/>
        <v>42819.55164351852</v>
      </c>
    </row>
    <row r="641" spans="1:20" ht="28.5" x14ac:dyDescent="0.45">
      <c r="A641" s="5">
        <v>639</v>
      </c>
      <c r="B641" s="7" t="s">
        <v>640</v>
      </c>
      <c r="C641" s="7" t="s">
        <v>4749</v>
      </c>
      <c r="D641" s="8">
        <v>1000000</v>
      </c>
      <c r="E641" s="8">
        <v>1</v>
      </c>
      <c r="F641" s="8" t="s">
        <v>8220</v>
      </c>
      <c r="G641" s="8" t="s">
        <v>8224</v>
      </c>
      <c r="H641" s="8" t="s">
        <v>8246</v>
      </c>
      <c r="I641" s="8">
        <v>1413208795</v>
      </c>
      <c r="J641" s="8">
        <v>1408024795</v>
      </c>
      <c r="K641" s="8" t="b">
        <v>0</v>
      </c>
      <c r="L641" s="8">
        <v>1</v>
      </c>
      <c r="M641" s="8" t="b">
        <v>0</v>
      </c>
      <c r="N641" s="8" t="s">
        <v>8272</v>
      </c>
      <c r="O641" s="11">
        <f t="shared" si="36"/>
        <v>0</v>
      </c>
      <c r="P641" s="8">
        <f t="shared" si="37"/>
        <v>1</v>
      </c>
      <c r="Q641" s="8" t="s">
        <v>8319</v>
      </c>
      <c r="R641" s="8" t="s">
        <v>8320</v>
      </c>
      <c r="S641" s="17">
        <f t="shared" si="38"/>
        <v>41865.583275462966</v>
      </c>
      <c r="T641" s="17">
        <f t="shared" si="39"/>
        <v>41925.583275462966</v>
      </c>
    </row>
    <row r="642" spans="1:20" ht="42.75" x14ac:dyDescent="0.45">
      <c r="A642" s="5">
        <v>640</v>
      </c>
      <c r="B642" s="7" t="s">
        <v>641</v>
      </c>
      <c r="C642" s="7" t="s">
        <v>4750</v>
      </c>
      <c r="D642" s="8">
        <v>70</v>
      </c>
      <c r="E642" s="8">
        <v>101</v>
      </c>
      <c r="F642" s="8" t="s">
        <v>8219</v>
      </c>
      <c r="G642" s="8" t="s">
        <v>8230</v>
      </c>
      <c r="H642" s="8" t="s">
        <v>8249</v>
      </c>
      <c r="I642" s="8">
        <v>1480028400</v>
      </c>
      <c r="J642" s="8">
        <v>1478685915</v>
      </c>
      <c r="K642" s="8" t="b">
        <v>0</v>
      </c>
      <c r="L642" s="8">
        <v>2</v>
      </c>
      <c r="M642" s="8" t="b">
        <v>1</v>
      </c>
      <c r="N642" s="8" t="s">
        <v>8273</v>
      </c>
      <c r="O642" s="11">
        <f t="shared" si="36"/>
        <v>144</v>
      </c>
      <c r="P642" s="8">
        <f t="shared" si="37"/>
        <v>50.5</v>
      </c>
      <c r="Q642" s="8" t="s">
        <v>8319</v>
      </c>
      <c r="R642" s="8" t="s">
        <v>8321</v>
      </c>
      <c r="S642" s="17">
        <f t="shared" si="38"/>
        <v>42683.420312500006</v>
      </c>
      <c r="T642" s="17">
        <f t="shared" si="39"/>
        <v>42698.958333333328</v>
      </c>
    </row>
    <row r="643" spans="1:20" ht="42.75" x14ac:dyDescent="0.45">
      <c r="A643" s="5">
        <v>641</v>
      </c>
      <c r="B643" s="7" t="s">
        <v>642</v>
      </c>
      <c r="C643" s="7" t="s">
        <v>4751</v>
      </c>
      <c r="D643" s="8">
        <v>40000</v>
      </c>
      <c r="E643" s="8">
        <v>47665</v>
      </c>
      <c r="F643" s="8" t="s">
        <v>8219</v>
      </c>
      <c r="G643" s="8" t="s">
        <v>8224</v>
      </c>
      <c r="H643" s="8" t="s">
        <v>8246</v>
      </c>
      <c r="I643" s="8">
        <v>1439473248</v>
      </c>
      <c r="J643" s="8">
        <v>1436881248</v>
      </c>
      <c r="K643" s="8" t="b">
        <v>0</v>
      </c>
      <c r="L643" s="8">
        <v>315</v>
      </c>
      <c r="M643" s="8" t="b">
        <v>1</v>
      </c>
      <c r="N643" s="8" t="s">
        <v>8273</v>
      </c>
      <c r="O643" s="11">
        <f t="shared" ref="O643:O706" si="40">ROUND((E643/D643)*100,0)</f>
        <v>119</v>
      </c>
      <c r="P643" s="8">
        <f t="shared" ref="P643:P706" si="41">ROUND(E643/L643,2)</f>
        <v>151.32</v>
      </c>
      <c r="Q643" s="8" t="s">
        <v>8319</v>
      </c>
      <c r="R643" s="8" t="s">
        <v>8321</v>
      </c>
      <c r="S643" s="17">
        <f t="shared" ref="S643:S706" si="42">(((J643/60)/60)/24)+DATE(1970,1,1)</f>
        <v>42199.57</v>
      </c>
      <c r="T643" s="17">
        <f t="shared" ref="T643:T706" si="43">(((I643/60)/60)/24)+DATE(1970,1,1)</f>
        <v>42229.57</v>
      </c>
    </row>
    <row r="644" spans="1:20" ht="42.75" x14ac:dyDescent="0.45">
      <c r="A644" s="5">
        <v>642</v>
      </c>
      <c r="B644" s="7" t="s">
        <v>643</v>
      </c>
      <c r="C644" s="7" t="s">
        <v>4752</v>
      </c>
      <c r="D644" s="8">
        <v>20000</v>
      </c>
      <c r="E644" s="8">
        <v>292097</v>
      </c>
      <c r="F644" s="8" t="s">
        <v>8219</v>
      </c>
      <c r="G644" s="8" t="s">
        <v>8236</v>
      </c>
      <c r="H644" s="8" t="s">
        <v>8249</v>
      </c>
      <c r="I644" s="8">
        <v>1439998674</v>
      </c>
      <c r="J644" s="8">
        <v>1436888274</v>
      </c>
      <c r="K644" s="8" t="b">
        <v>0</v>
      </c>
      <c r="L644" s="8">
        <v>2174</v>
      </c>
      <c r="M644" s="8" t="b">
        <v>1</v>
      </c>
      <c r="N644" s="8" t="s">
        <v>8273</v>
      </c>
      <c r="O644" s="11">
        <f t="shared" si="40"/>
        <v>1460</v>
      </c>
      <c r="P644" s="8">
        <f t="shared" si="41"/>
        <v>134.36000000000001</v>
      </c>
      <c r="Q644" s="8" t="s">
        <v>8319</v>
      </c>
      <c r="R644" s="8" t="s">
        <v>8321</v>
      </c>
      <c r="S644" s="17">
        <f t="shared" si="42"/>
        <v>42199.651319444441</v>
      </c>
      <c r="T644" s="17">
        <f t="shared" si="43"/>
        <v>42235.651319444441</v>
      </c>
    </row>
    <row r="645" spans="1:20" ht="28.5" x14ac:dyDescent="0.45">
      <c r="A645" s="5">
        <v>643</v>
      </c>
      <c r="B645" s="7" t="s">
        <v>644</v>
      </c>
      <c r="C645" s="7" t="s">
        <v>4753</v>
      </c>
      <c r="D645" s="8">
        <v>25000</v>
      </c>
      <c r="E645" s="8">
        <v>26452</v>
      </c>
      <c r="F645" s="8" t="s">
        <v>8219</v>
      </c>
      <c r="G645" s="8" t="s">
        <v>8224</v>
      </c>
      <c r="H645" s="8" t="s">
        <v>8246</v>
      </c>
      <c r="I645" s="8">
        <v>1433085875</v>
      </c>
      <c r="J645" s="8">
        <v>1428333875</v>
      </c>
      <c r="K645" s="8" t="b">
        <v>0</v>
      </c>
      <c r="L645" s="8">
        <v>152</v>
      </c>
      <c r="M645" s="8" t="b">
        <v>1</v>
      </c>
      <c r="N645" s="8" t="s">
        <v>8273</v>
      </c>
      <c r="O645" s="11">
        <f t="shared" si="40"/>
        <v>106</v>
      </c>
      <c r="P645" s="8">
        <f t="shared" si="41"/>
        <v>174.03</v>
      </c>
      <c r="Q645" s="8" t="s">
        <v>8319</v>
      </c>
      <c r="R645" s="8" t="s">
        <v>8321</v>
      </c>
      <c r="S645" s="17">
        <f t="shared" si="42"/>
        <v>42100.642071759255</v>
      </c>
      <c r="T645" s="17">
        <f t="shared" si="43"/>
        <v>42155.642071759255</v>
      </c>
    </row>
    <row r="646" spans="1:20" ht="42.75" x14ac:dyDescent="0.45">
      <c r="A646" s="5">
        <v>644</v>
      </c>
      <c r="B646" s="7" t="s">
        <v>645</v>
      </c>
      <c r="C646" s="7" t="s">
        <v>4754</v>
      </c>
      <c r="D646" s="8">
        <v>25000</v>
      </c>
      <c r="E646" s="8">
        <v>75029.48</v>
      </c>
      <c r="F646" s="8" t="s">
        <v>8219</v>
      </c>
      <c r="G646" s="8" t="s">
        <v>8224</v>
      </c>
      <c r="H646" s="8" t="s">
        <v>8246</v>
      </c>
      <c r="I646" s="8">
        <v>1414544400</v>
      </c>
      <c r="J646" s="8">
        <v>1410883139</v>
      </c>
      <c r="K646" s="8" t="b">
        <v>0</v>
      </c>
      <c r="L646" s="8">
        <v>1021</v>
      </c>
      <c r="M646" s="8" t="b">
        <v>1</v>
      </c>
      <c r="N646" s="8" t="s">
        <v>8273</v>
      </c>
      <c r="O646" s="11">
        <f t="shared" si="40"/>
        <v>300</v>
      </c>
      <c r="P646" s="8">
        <f t="shared" si="41"/>
        <v>73.489999999999995</v>
      </c>
      <c r="Q646" s="8" t="s">
        <v>8319</v>
      </c>
      <c r="R646" s="8" t="s">
        <v>8321</v>
      </c>
      <c r="S646" s="17">
        <f t="shared" si="42"/>
        <v>41898.665960648148</v>
      </c>
      <c r="T646" s="17">
        <f t="shared" si="43"/>
        <v>41941.041666666664</v>
      </c>
    </row>
    <row r="647" spans="1:20" ht="28.5" x14ac:dyDescent="0.45">
      <c r="A647" s="5">
        <v>645</v>
      </c>
      <c r="B647" s="7" t="s">
        <v>646</v>
      </c>
      <c r="C647" s="7" t="s">
        <v>4755</v>
      </c>
      <c r="D647" s="8">
        <v>2000</v>
      </c>
      <c r="E647" s="8">
        <v>5574</v>
      </c>
      <c r="F647" s="8" t="s">
        <v>8219</v>
      </c>
      <c r="G647" s="8" t="s">
        <v>8224</v>
      </c>
      <c r="H647" s="8" t="s">
        <v>8246</v>
      </c>
      <c r="I647" s="8">
        <v>1470962274</v>
      </c>
      <c r="J647" s="8">
        <v>1468370274</v>
      </c>
      <c r="K647" s="8" t="b">
        <v>0</v>
      </c>
      <c r="L647" s="8">
        <v>237</v>
      </c>
      <c r="M647" s="8" t="b">
        <v>1</v>
      </c>
      <c r="N647" s="8" t="s">
        <v>8273</v>
      </c>
      <c r="O647" s="11">
        <f t="shared" si="40"/>
        <v>279</v>
      </c>
      <c r="P647" s="8">
        <f t="shared" si="41"/>
        <v>23.52</v>
      </c>
      <c r="Q647" s="8" t="s">
        <v>8319</v>
      </c>
      <c r="R647" s="8" t="s">
        <v>8321</v>
      </c>
      <c r="S647" s="17">
        <f t="shared" si="42"/>
        <v>42564.026319444441</v>
      </c>
      <c r="T647" s="17">
        <f t="shared" si="43"/>
        <v>42594.026319444441</v>
      </c>
    </row>
    <row r="648" spans="1:20" ht="42.75" x14ac:dyDescent="0.45">
      <c r="A648" s="5">
        <v>646</v>
      </c>
      <c r="B648" s="7" t="s">
        <v>647</v>
      </c>
      <c r="C648" s="7" t="s">
        <v>4756</v>
      </c>
      <c r="D648" s="8">
        <v>800</v>
      </c>
      <c r="E648" s="8">
        <v>1055.01</v>
      </c>
      <c r="F648" s="8" t="s">
        <v>8219</v>
      </c>
      <c r="G648" s="8" t="s">
        <v>8224</v>
      </c>
      <c r="H648" s="8" t="s">
        <v>8246</v>
      </c>
      <c r="I648" s="8">
        <v>1407788867</v>
      </c>
      <c r="J648" s="8">
        <v>1405196867</v>
      </c>
      <c r="K648" s="8" t="b">
        <v>0</v>
      </c>
      <c r="L648" s="8">
        <v>27</v>
      </c>
      <c r="M648" s="8" t="b">
        <v>1</v>
      </c>
      <c r="N648" s="8" t="s">
        <v>8273</v>
      </c>
      <c r="O648" s="11">
        <f t="shared" si="40"/>
        <v>132</v>
      </c>
      <c r="P648" s="8">
        <f t="shared" si="41"/>
        <v>39.07</v>
      </c>
      <c r="Q648" s="8" t="s">
        <v>8319</v>
      </c>
      <c r="R648" s="8" t="s">
        <v>8321</v>
      </c>
      <c r="S648" s="17">
        <f t="shared" si="42"/>
        <v>41832.852627314816</v>
      </c>
      <c r="T648" s="17">
        <f t="shared" si="43"/>
        <v>41862.852627314816</v>
      </c>
    </row>
    <row r="649" spans="1:20" ht="42.75" x14ac:dyDescent="0.45">
      <c r="A649" s="5">
        <v>647</v>
      </c>
      <c r="B649" s="7" t="s">
        <v>648</v>
      </c>
      <c r="C649" s="7" t="s">
        <v>4757</v>
      </c>
      <c r="D649" s="8">
        <v>2000</v>
      </c>
      <c r="E649" s="8">
        <v>2141</v>
      </c>
      <c r="F649" s="8" t="s">
        <v>8219</v>
      </c>
      <c r="G649" s="8" t="s">
        <v>8229</v>
      </c>
      <c r="H649" s="8" t="s">
        <v>8251</v>
      </c>
      <c r="I649" s="8">
        <v>1458235549</v>
      </c>
      <c r="J649" s="8">
        <v>1455647149</v>
      </c>
      <c r="K649" s="8" t="b">
        <v>0</v>
      </c>
      <c r="L649" s="8">
        <v>17</v>
      </c>
      <c r="M649" s="8" t="b">
        <v>1</v>
      </c>
      <c r="N649" s="8" t="s">
        <v>8273</v>
      </c>
      <c r="O649" s="11">
        <f t="shared" si="40"/>
        <v>107</v>
      </c>
      <c r="P649" s="8">
        <f t="shared" si="41"/>
        <v>125.94</v>
      </c>
      <c r="Q649" s="8" t="s">
        <v>8319</v>
      </c>
      <c r="R649" s="8" t="s">
        <v>8321</v>
      </c>
      <c r="S649" s="17">
        <f t="shared" si="42"/>
        <v>42416.767928240741</v>
      </c>
      <c r="T649" s="17">
        <f t="shared" si="43"/>
        <v>42446.726261574076</v>
      </c>
    </row>
    <row r="650" spans="1:20" ht="28.5" x14ac:dyDescent="0.45">
      <c r="A650" s="5">
        <v>648</v>
      </c>
      <c r="B650" s="7" t="s">
        <v>649</v>
      </c>
      <c r="C650" s="7" t="s">
        <v>4758</v>
      </c>
      <c r="D650" s="8">
        <v>35000</v>
      </c>
      <c r="E650" s="8">
        <v>44388</v>
      </c>
      <c r="F650" s="8" t="s">
        <v>8219</v>
      </c>
      <c r="G650" s="8" t="s">
        <v>8224</v>
      </c>
      <c r="H650" s="8" t="s">
        <v>8246</v>
      </c>
      <c r="I650" s="8">
        <v>1413304708</v>
      </c>
      <c r="J650" s="8">
        <v>1410280708</v>
      </c>
      <c r="K650" s="8" t="b">
        <v>0</v>
      </c>
      <c r="L650" s="8">
        <v>27</v>
      </c>
      <c r="M650" s="8" t="b">
        <v>1</v>
      </c>
      <c r="N650" s="8" t="s">
        <v>8273</v>
      </c>
      <c r="O650" s="11">
        <f t="shared" si="40"/>
        <v>127</v>
      </c>
      <c r="P650" s="8">
        <f t="shared" si="41"/>
        <v>1644</v>
      </c>
      <c r="Q650" s="8" t="s">
        <v>8319</v>
      </c>
      <c r="R650" s="8" t="s">
        <v>8321</v>
      </c>
      <c r="S650" s="17">
        <f t="shared" si="42"/>
        <v>41891.693379629629</v>
      </c>
      <c r="T650" s="17">
        <f t="shared" si="43"/>
        <v>41926.693379629629</v>
      </c>
    </row>
    <row r="651" spans="1:20" ht="42.75" x14ac:dyDescent="0.45">
      <c r="A651" s="5">
        <v>649</v>
      </c>
      <c r="B651" s="7" t="s">
        <v>650</v>
      </c>
      <c r="C651" s="7" t="s">
        <v>4759</v>
      </c>
      <c r="D651" s="8">
        <v>2500</v>
      </c>
      <c r="E651" s="8">
        <v>3499</v>
      </c>
      <c r="F651" s="8" t="s">
        <v>8219</v>
      </c>
      <c r="G651" s="8" t="s">
        <v>8224</v>
      </c>
      <c r="H651" s="8" t="s">
        <v>8246</v>
      </c>
      <c r="I651" s="8">
        <v>1410904413</v>
      </c>
      <c r="J651" s="8">
        <v>1409090013</v>
      </c>
      <c r="K651" s="8" t="b">
        <v>0</v>
      </c>
      <c r="L651" s="8">
        <v>82</v>
      </c>
      <c r="M651" s="8" t="b">
        <v>1</v>
      </c>
      <c r="N651" s="8" t="s">
        <v>8273</v>
      </c>
      <c r="O651" s="11">
        <f t="shared" si="40"/>
        <v>140</v>
      </c>
      <c r="P651" s="8">
        <f t="shared" si="41"/>
        <v>42.67</v>
      </c>
      <c r="Q651" s="8" t="s">
        <v>8319</v>
      </c>
      <c r="R651" s="8" t="s">
        <v>8321</v>
      </c>
      <c r="S651" s="17">
        <f t="shared" si="42"/>
        <v>41877.912187499998</v>
      </c>
      <c r="T651" s="17">
        <f t="shared" si="43"/>
        <v>41898.912187499998</v>
      </c>
    </row>
    <row r="652" spans="1:20" ht="42.75" x14ac:dyDescent="0.45">
      <c r="A652" s="5">
        <v>650</v>
      </c>
      <c r="B652" s="7" t="s">
        <v>651</v>
      </c>
      <c r="C652" s="7" t="s">
        <v>4760</v>
      </c>
      <c r="D652" s="8">
        <v>1500</v>
      </c>
      <c r="E652" s="8">
        <v>1686</v>
      </c>
      <c r="F652" s="8" t="s">
        <v>8219</v>
      </c>
      <c r="G652" s="8" t="s">
        <v>8224</v>
      </c>
      <c r="H652" s="8" t="s">
        <v>8246</v>
      </c>
      <c r="I652" s="8">
        <v>1418953984</v>
      </c>
      <c r="J652" s="8">
        <v>1413766384</v>
      </c>
      <c r="K652" s="8" t="b">
        <v>0</v>
      </c>
      <c r="L652" s="8">
        <v>48</v>
      </c>
      <c r="M652" s="8" t="b">
        <v>1</v>
      </c>
      <c r="N652" s="8" t="s">
        <v>8273</v>
      </c>
      <c r="O652" s="11">
        <f t="shared" si="40"/>
        <v>112</v>
      </c>
      <c r="P652" s="8">
        <f t="shared" si="41"/>
        <v>35.130000000000003</v>
      </c>
      <c r="Q652" s="8" t="s">
        <v>8319</v>
      </c>
      <c r="R652" s="8" t="s">
        <v>8321</v>
      </c>
      <c r="S652" s="17">
        <f t="shared" si="42"/>
        <v>41932.036851851852</v>
      </c>
      <c r="T652" s="17">
        <f t="shared" si="43"/>
        <v>41992.078518518523</v>
      </c>
    </row>
    <row r="653" spans="1:20" ht="42.75" x14ac:dyDescent="0.45">
      <c r="A653" s="5">
        <v>651</v>
      </c>
      <c r="B653" s="7" t="s">
        <v>652</v>
      </c>
      <c r="C653" s="7" t="s">
        <v>4761</v>
      </c>
      <c r="D653" s="8">
        <v>25000</v>
      </c>
      <c r="E653" s="8">
        <v>25132</v>
      </c>
      <c r="F653" s="8" t="s">
        <v>8219</v>
      </c>
      <c r="G653" s="8" t="s">
        <v>8224</v>
      </c>
      <c r="H653" s="8" t="s">
        <v>8246</v>
      </c>
      <c r="I653" s="8">
        <v>1418430311</v>
      </c>
      <c r="J653" s="8">
        <v>1415838311</v>
      </c>
      <c r="K653" s="8" t="b">
        <v>0</v>
      </c>
      <c r="L653" s="8">
        <v>105</v>
      </c>
      <c r="M653" s="8" t="b">
        <v>1</v>
      </c>
      <c r="N653" s="8" t="s">
        <v>8273</v>
      </c>
      <c r="O653" s="11">
        <f t="shared" si="40"/>
        <v>101</v>
      </c>
      <c r="P653" s="8">
        <f t="shared" si="41"/>
        <v>239.35</v>
      </c>
      <c r="Q653" s="8" t="s">
        <v>8319</v>
      </c>
      <c r="R653" s="8" t="s">
        <v>8321</v>
      </c>
      <c r="S653" s="17">
        <f t="shared" si="42"/>
        <v>41956.017488425925</v>
      </c>
      <c r="T653" s="17">
        <f t="shared" si="43"/>
        <v>41986.017488425925</v>
      </c>
    </row>
    <row r="654" spans="1:20" ht="57" x14ac:dyDescent="0.45">
      <c r="A654" s="5">
        <v>652</v>
      </c>
      <c r="B654" s="7" t="s">
        <v>653</v>
      </c>
      <c r="C654" s="7" t="s">
        <v>4762</v>
      </c>
      <c r="D654" s="8">
        <v>3000</v>
      </c>
      <c r="E654" s="8">
        <v>3014</v>
      </c>
      <c r="F654" s="8" t="s">
        <v>8219</v>
      </c>
      <c r="G654" s="8" t="s">
        <v>8224</v>
      </c>
      <c r="H654" s="8" t="s">
        <v>8246</v>
      </c>
      <c r="I654" s="8">
        <v>1480613650</v>
      </c>
      <c r="J654" s="8">
        <v>1478018050</v>
      </c>
      <c r="K654" s="8" t="b">
        <v>0</v>
      </c>
      <c r="L654" s="8">
        <v>28</v>
      </c>
      <c r="M654" s="8" t="b">
        <v>1</v>
      </c>
      <c r="N654" s="8" t="s">
        <v>8273</v>
      </c>
      <c r="O654" s="11">
        <f t="shared" si="40"/>
        <v>100</v>
      </c>
      <c r="P654" s="8">
        <f t="shared" si="41"/>
        <v>107.64</v>
      </c>
      <c r="Q654" s="8" t="s">
        <v>8319</v>
      </c>
      <c r="R654" s="8" t="s">
        <v>8321</v>
      </c>
      <c r="S654" s="17">
        <f t="shared" si="42"/>
        <v>42675.690393518518</v>
      </c>
      <c r="T654" s="17">
        <f t="shared" si="43"/>
        <v>42705.732060185182</v>
      </c>
    </row>
    <row r="655" spans="1:20" ht="42.75" x14ac:dyDescent="0.45">
      <c r="A655" s="5">
        <v>653</v>
      </c>
      <c r="B655" s="7" t="s">
        <v>654</v>
      </c>
      <c r="C655" s="7" t="s">
        <v>4763</v>
      </c>
      <c r="D655" s="8">
        <v>75000</v>
      </c>
      <c r="E655" s="8">
        <v>106084.5</v>
      </c>
      <c r="F655" s="8" t="s">
        <v>8219</v>
      </c>
      <c r="G655" s="8" t="s">
        <v>8224</v>
      </c>
      <c r="H655" s="8" t="s">
        <v>8246</v>
      </c>
      <c r="I655" s="8">
        <v>1440082240</v>
      </c>
      <c r="J655" s="8">
        <v>1436885440</v>
      </c>
      <c r="K655" s="8" t="b">
        <v>0</v>
      </c>
      <c r="L655" s="8">
        <v>1107</v>
      </c>
      <c r="M655" s="8" t="b">
        <v>1</v>
      </c>
      <c r="N655" s="8" t="s">
        <v>8273</v>
      </c>
      <c r="O655" s="11">
        <f t="shared" si="40"/>
        <v>141</v>
      </c>
      <c r="P655" s="8">
        <f t="shared" si="41"/>
        <v>95.83</v>
      </c>
      <c r="Q655" s="8" t="s">
        <v>8319</v>
      </c>
      <c r="R655" s="8" t="s">
        <v>8321</v>
      </c>
      <c r="S655" s="17">
        <f t="shared" si="42"/>
        <v>42199.618518518517</v>
      </c>
      <c r="T655" s="17">
        <f t="shared" si="43"/>
        <v>42236.618518518517</v>
      </c>
    </row>
    <row r="656" spans="1:20" ht="42.75" x14ac:dyDescent="0.45">
      <c r="A656" s="5">
        <v>654</v>
      </c>
      <c r="B656" s="7" t="s">
        <v>655</v>
      </c>
      <c r="C656" s="7" t="s">
        <v>4764</v>
      </c>
      <c r="D656" s="8">
        <v>12000</v>
      </c>
      <c r="E656" s="8">
        <v>32075</v>
      </c>
      <c r="F656" s="8" t="s">
        <v>8219</v>
      </c>
      <c r="G656" s="8" t="s">
        <v>8224</v>
      </c>
      <c r="H656" s="8" t="s">
        <v>8246</v>
      </c>
      <c r="I656" s="8">
        <v>1436396313</v>
      </c>
      <c r="J656" s="8">
        <v>1433804313</v>
      </c>
      <c r="K656" s="8" t="b">
        <v>0</v>
      </c>
      <c r="L656" s="8">
        <v>1013</v>
      </c>
      <c r="M656" s="8" t="b">
        <v>1</v>
      </c>
      <c r="N656" s="8" t="s">
        <v>8273</v>
      </c>
      <c r="O656" s="11">
        <f t="shared" si="40"/>
        <v>267</v>
      </c>
      <c r="P656" s="8">
        <f t="shared" si="41"/>
        <v>31.66</v>
      </c>
      <c r="Q656" s="8" t="s">
        <v>8319</v>
      </c>
      <c r="R656" s="8" t="s">
        <v>8321</v>
      </c>
      <c r="S656" s="17">
        <f t="shared" si="42"/>
        <v>42163.957326388889</v>
      </c>
      <c r="T656" s="17">
        <f t="shared" si="43"/>
        <v>42193.957326388889</v>
      </c>
    </row>
    <row r="657" spans="1:20" ht="42.75" x14ac:dyDescent="0.45">
      <c r="A657" s="5">
        <v>655</v>
      </c>
      <c r="B657" s="7" t="s">
        <v>656</v>
      </c>
      <c r="C657" s="7" t="s">
        <v>4765</v>
      </c>
      <c r="D657" s="8">
        <v>8000</v>
      </c>
      <c r="E657" s="8">
        <v>11751</v>
      </c>
      <c r="F657" s="8" t="s">
        <v>8219</v>
      </c>
      <c r="G657" s="8" t="s">
        <v>8224</v>
      </c>
      <c r="H657" s="8" t="s">
        <v>8246</v>
      </c>
      <c r="I657" s="8">
        <v>1426197512</v>
      </c>
      <c r="J657" s="8">
        <v>1423609112</v>
      </c>
      <c r="K657" s="8" t="b">
        <v>0</v>
      </c>
      <c r="L657" s="8">
        <v>274</v>
      </c>
      <c r="M657" s="8" t="b">
        <v>1</v>
      </c>
      <c r="N657" s="8" t="s">
        <v>8273</v>
      </c>
      <c r="O657" s="11">
        <f t="shared" si="40"/>
        <v>147</v>
      </c>
      <c r="P657" s="8">
        <f t="shared" si="41"/>
        <v>42.89</v>
      </c>
      <c r="Q657" s="8" t="s">
        <v>8319</v>
      </c>
      <c r="R657" s="8" t="s">
        <v>8321</v>
      </c>
      <c r="S657" s="17">
        <f t="shared" si="42"/>
        <v>42045.957314814819</v>
      </c>
      <c r="T657" s="17">
        <f t="shared" si="43"/>
        <v>42075.915648148148</v>
      </c>
    </row>
    <row r="658" spans="1:20" ht="42.75" x14ac:dyDescent="0.45">
      <c r="A658" s="5">
        <v>656</v>
      </c>
      <c r="B658" s="7" t="s">
        <v>657</v>
      </c>
      <c r="C658" s="7" t="s">
        <v>4766</v>
      </c>
      <c r="D658" s="8">
        <v>5000</v>
      </c>
      <c r="E658" s="8">
        <v>10678</v>
      </c>
      <c r="F658" s="8" t="s">
        <v>8219</v>
      </c>
      <c r="G658" s="8" t="s">
        <v>8224</v>
      </c>
      <c r="H658" s="8" t="s">
        <v>8246</v>
      </c>
      <c r="I658" s="8">
        <v>1460917119</v>
      </c>
      <c r="J658" s="8">
        <v>1455736719</v>
      </c>
      <c r="K658" s="8" t="b">
        <v>0</v>
      </c>
      <c r="L658" s="8">
        <v>87</v>
      </c>
      <c r="M658" s="8" t="b">
        <v>1</v>
      </c>
      <c r="N658" s="8" t="s">
        <v>8273</v>
      </c>
      <c r="O658" s="11">
        <f t="shared" si="40"/>
        <v>214</v>
      </c>
      <c r="P658" s="8">
        <f t="shared" si="41"/>
        <v>122.74</v>
      </c>
      <c r="Q658" s="8" t="s">
        <v>8319</v>
      </c>
      <c r="R658" s="8" t="s">
        <v>8321</v>
      </c>
      <c r="S658" s="17">
        <f t="shared" si="42"/>
        <v>42417.804618055554</v>
      </c>
      <c r="T658" s="17">
        <f t="shared" si="43"/>
        <v>42477.762951388882</v>
      </c>
    </row>
    <row r="659" spans="1:20" ht="42.75" x14ac:dyDescent="0.45">
      <c r="A659" s="5">
        <v>657</v>
      </c>
      <c r="B659" s="7" t="s">
        <v>658</v>
      </c>
      <c r="C659" s="7" t="s">
        <v>4767</v>
      </c>
      <c r="D659" s="8">
        <v>15000</v>
      </c>
      <c r="E659" s="8">
        <v>18855</v>
      </c>
      <c r="F659" s="8" t="s">
        <v>8219</v>
      </c>
      <c r="G659" s="8" t="s">
        <v>8224</v>
      </c>
      <c r="H659" s="8" t="s">
        <v>8246</v>
      </c>
      <c r="I659" s="8">
        <v>1450901872</v>
      </c>
      <c r="J659" s="8">
        <v>1448309872</v>
      </c>
      <c r="K659" s="8" t="b">
        <v>0</v>
      </c>
      <c r="L659" s="8">
        <v>99</v>
      </c>
      <c r="M659" s="8" t="b">
        <v>1</v>
      </c>
      <c r="N659" s="8" t="s">
        <v>8273</v>
      </c>
      <c r="O659" s="11">
        <f t="shared" si="40"/>
        <v>126</v>
      </c>
      <c r="P659" s="8">
        <f t="shared" si="41"/>
        <v>190.45</v>
      </c>
      <c r="Q659" s="8" t="s">
        <v>8319</v>
      </c>
      <c r="R659" s="8" t="s">
        <v>8321</v>
      </c>
      <c r="S659" s="17">
        <f t="shared" si="42"/>
        <v>42331.84574074074</v>
      </c>
      <c r="T659" s="17">
        <f t="shared" si="43"/>
        <v>42361.84574074074</v>
      </c>
    </row>
    <row r="660" spans="1:20" ht="42.75" x14ac:dyDescent="0.45">
      <c r="A660" s="5">
        <v>658</v>
      </c>
      <c r="B660" s="7" t="s">
        <v>659</v>
      </c>
      <c r="C660" s="7" t="s">
        <v>4768</v>
      </c>
      <c r="D660" s="8">
        <v>28888</v>
      </c>
      <c r="E660" s="8">
        <v>30177</v>
      </c>
      <c r="F660" s="8" t="s">
        <v>8219</v>
      </c>
      <c r="G660" s="8" t="s">
        <v>8224</v>
      </c>
      <c r="H660" s="8" t="s">
        <v>8246</v>
      </c>
      <c r="I660" s="8">
        <v>1437933600</v>
      </c>
      <c r="J660" s="8">
        <v>1435117889</v>
      </c>
      <c r="K660" s="8" t="b">
        <v>0</v>
      </c>
      <c r="L660" s="8">
        <v>276</v>
      </c>
      <c r="M660" s="8" t="b">
        <v>1</v>
      </c>
      <c r="N660" s="8" t="s">
        <v>8273</v>
      </c>
      <c r="O660" s="11">
        <f t="shared" si="40"/>
        <v>104</v>
      </c>
      <c r="P660" s="8">
        <f t="shared" si="41"/>
        <v>109.34</v>
      </c>
      <c r="Q660" s="8" t="s">
        <v>8319</v>
      </c>
      <c r="R660" s="8" t="s">
        <v>8321</v>
      </c>
      <c r="S660" s="17">
        <f t="shared" si="42"/>
        <v>42179.160752314812</v>
      </c>
      <c r="T660" s="17">
        <f t="shared" si="43"/>
        <v>42211.75</v>
      </c>
    </row>
    <row r="661" spans="1:20" x14ac:dyDescent="0.45">
      <c r="A661" s="5">
        <v>659</v>
      </c>
      <c r="B661" s="7" t="s">
        <v>660</v>
      </c>
      <c r="C661" s="7" t="s">
        <v>4769</v>
      </c>
      <c r="D661" s="8">
        <v>3000</v>
      </c>
      <c r="E661" s="8">
        <v>3017</v>
      </c>
      <c r="F661" s="8" t="s">
        <v>8219</v>
      </c>
      <c r="G661" s="8" t="s">
        <v>8224</v>
      </c>
      <c r="H661" s="8" t="s">
        <v>8246</v>
      </c>
      <c r="I661" s="8">
        <v>1440339295</v>
      </c>
      <c r="J661" s="8">
        <v>1437747295</v>
      </c>
      <c r="K661" s="8" t="b">
        <v>0</v>
      </c>
      <c r="L661" s="8">
        <v>21</v>
      </c>
      <c r="M661" s="8" t="b">
        <v>1</v>
      </c>
      <c r="N661" s="8" t="s">
        <v>8273</v>
      </c>
      <c r="O661" s="11">
        <f t="shared" si="40"/>
        <v>101</v>
      </c>
      <c r="P661" s="8">
        <f t="shared" si="41"/>
        <v>143.66999999999999</v>
      </c>
      <c r="Q661" s="8" t="s">
        <v>8319</v>
      </c>
      <c r="R661" s="8" t="s">
        <v>8321</v>
      </c>
      <c r="S661" s="17">
        <f t="shared" si="42"/>
        <v>42209.593692129631</v>
      </c>
      <c r="T661" s="17">
        <f t="shared" si="43"/>
        <v>42239.593692129631</v>
      </c>
    </row>
    <row r="662" spans="1:20" ht="42.75" x14ac:dyDescent="0.45">
      <c r="A662" s="5">
        <v>660</v>
      </c>
      <c r="B662" s="7" t="s">
        <v>661</v>
      </c>
      <c r="C662" s="7" t="s">
        <v>4770</v>
      </c>
      <c r="D662" s="8">
        <v>50000</v>
      </c>
      <c r="E662" s="8">
        <v>1529</v>
      </c>
      <c r="F662" s="8" t="s">
        <v>8221</v>
      </c>
      <c r="G662" s="8" t="s">
        <v>8224</v>
      </c>
      <c r="H662" s="8" t="s">
        <v>8246</v>
      </c>
      <c r="I662" s="8">
        <v>1415558879</v>
      </c>
      <c r="J662" s="8">
        <v>1412963279</v>
      </c>
      <c r="K662" s="8" t="b">
        <v>0</v>
      </c>
      <c r="L662" s="8">
        <v>18</v>
      </c>
      <c r="M662" s="8" t="b">
        <v>0</v>
      </c>
      <c r="N662" s="8" t="s">
        <v>8273</v>
      </c>
      <c r="O662" s="11">
        <f t="shared" si="40"/>
        <v>3</v>
      </c>
      <c r="P662" s="8">
        <f t="shared" si="41"/>
        <v>84.94</v>
      </c>
      <c r="Q662" s="8" t="s">
        <v>8319</v>
      </c>
      <c r="R662" s="8" t="s">
        <v>8321</v>
      </c>
      <c r="S662" s="17">
        <f t="shared" si="42"/>
        <v>41922.741655092592</v>
      </c>
      <c r="T662" s="17">
        <f t="shared" si="43"/>
        <v>41952.783321759263</v>
      </c>
    </row>
    <row r="663" spans="1:20" ht="42.75" x14ac:dyDescent="0.45">
      <c r="A663" s="5">
        <v>661</v>
      </c>
      <c r="B663" s="7" t="s">
        <v>662</v>
      </c>
      <c r="C663" s="7" t="s">
        <v>4771</v>
      </c>
      <c r="D663" s="8">
        <v>10000</v>
      </c>
      <c r="E663" s="8">
        <v>95</v>
      </c>
      <c r="F663" s="8" t="s">
        <v>8221</v>
      </c>
      <c r="G663" s="8" t="s">
        <v>8224</v>
      </c>
      <c r="H663" s="8" t="s">
        <v>8246</v>
      </c>
      <c r="I663" s="8">
        <v>1477236559</v>
      </c>
      <c r="J663" s="8">
        <v>1474644559</v>
      </c>
      <c r="K663" s="8" t="b">
        <v>0</v>
      </c>
      <c r="L663" s="8">
        <v>9</v>
      </c>
      <c r="M663" s="8" t="b">
        <v>0</v>
      </c>
      <c r="N663" s="8" t="s">
        <v>8273</v>
      </c>
      <c r="O663" s="11">
        <f t="shared" si="40"/>
        <v>1</v>
      </c>
      <c r="P663" s="8">
        <f t="shared" si="41"/>
        <v>10.56</v>
      </c>
      <c r="Q663" s="8" t="s">
        <v>8319</v>
      </c>
      <c r="R663" s="8" t="s">
        <v>8321</v>
      </c>
      <c r="S663" s="17">
        <f t="shared" si="42"/>
        <v>42636.645358796297</v>
      </c>
      <c r="T663" s="17">
        <f t="shared" si="43"/>
        <v>42666.645358796297</v>
      </c>
    </row>
    <row r="664" spans="1:20" ht="42.75" x14ac:dyDescent="0.45">
      <c r="A664" s="5">
        <v>662</v>
      </c>
      <c r="B664" s="7" t="s">
        <v>663</v>
      </c>
      <c r="C664" s="7" t="s">
        <v>4772</v>
      </c>
      <c r="D664" s="8">
        <v>39000</v>
      </c>
      <c r="E664" s="8">
        <v>156</v>
      </c>
      <c r="F664" s="8" t="s">
        <v>8221</v>
      </c>
      <c r="G664" s="8" t="s">
        <v>8224</v>
      </c>
      <c r="H664" s="8" t="s">
        <v>8246</v>
      </c>
      <c r="I664" s="8">
        <v>1421404247</v>
      </c>
      <c r="J664" s="8">
        <v>1418812247</v>
      </c>
      <c r="K664" s="8" t="b">
        <v>0</v>
      </c>
      <c r="L664" s="8">
        <v>4</v>
      </c>
      <c r="M664" s="8" t="b">
        <v>0</v>
      </c>
      <c r="N664" s="8" t="s">
        <v>8273</v>
      </c>
      <c r="O664" s="11">
        <f t="shared" si="40"/>
        <v>0</v>
      </c>
      <c r="P664" s="8">
        <f t="shared" si="41"/>
        <v>39</v>
      </c>
      <c r="Q664" s="8" t="s">
        <v>8319</v>
      </c>
      <c r="R664" s="8" t="s">
        <v>8321</v>
      </c>
      <c r="S664" s="17">
        <f t="shared" si="42"/>
        <v>41990.438043981485</v>
      </c>
      <c r="T664" s="17">
        <f t="shared" si="43"/>
        <v>42020.438043981485</v>
      </c>
    </row>
    <row r="665" spans="1:20" ht="42.75" x14ac:dyDescent="0.45">
      <c r="A665" s="5">
        <v>663</v>
      </c>
      <c r="B665" s="7" t="s">
        <v>664</v>
      </c>
      <c r="C665" s="7" t="s">
        <v>4773</v>
      </c>
      <c r="D665" s="8">
        <v>200000</v>
      </c>
      <c r="E665" s="8">
        <v>700</v>
      </c>
      <c r="F665" s="8" t="s">
        <v>8221</v>
      </c>
      <c r="G665" s="8" t="s">
        <v>8232</v>
      </c>
      <c r="H665" s="8" t="s">
        <v>8253</v>
      </c>
      <c r="I665" s="8">
        <v>1437250456</v>
      </c>
      <c r="J665" s="8">
        <v>1434658456</v>
      </c>
      <c r="K665" s="8" t="b">
        <v>0</v>
      </c>
      <c r="L665" s="8">
        <v>7</v>
      </c>
      <c r="M665" s="8" t="b">
        <v>0</v>
      </c>
      <c r="N665" s="8" t="s">
        <v>8273</v>
      </c>
      <c r="O665" s="11">
        <f t="shared" si="40"/>
        <v>0</v>
      </c>
      <c r="P665" s="8">
        <f t="shared" si="41"/>
        <v>100</v>
      </c>
      <c r="Q665" s="8" t="s">
        <v>8319</v>
      </c>
      <c r="R665" s="8" t="s">
        <v>8321</v>
      </c>
      <c r="S665" s="17">
        <f t="shared" si="42"/>
        <v>42173.843240740738</v>
      </c>
      <c r="T665" s="17">
        <f t="shared" si="43"/>
        <v>42203.843240740738</v>
      </c>
    </row>
    <row r="666" spans="1:20" ht="42.75" x14ac:dyDescent="0.45">
      <c r="A666" s="5">
        <v>664</v>
      </c>
      <c r="B666" s="7" t="s">
        <v>665</v>
      </c>
      <c r="C666" s="7" t="s">
        <v>4774</v>
      </c>
      <c r="D666" s="8">
        <v>12000</v>
      </c>
      <c r="E666" s="8">
        <v>904</v>
      </c>
      <c r="F666" s="8" t="s">
        <v>8221</v>
      </c>
      <c r="G666" s="8" t="s">
        <v>8224</v>
      </c>
      <c r="H666" s="8" t="s">
        <v>8246</v>
      </c>
      <c r="I666" s="8">
        <v>1428940775</v>
      </c>
      <c r="J666" s="8">
        <v>1426348775</v>
      </c>
      <c r="K666" s="8" t="b">
        <v>0</v>
      </c>
      <c r="L666" s="8">
        <v>29</v>
      </c>
      <c r="M666" s="8" t="b">
        <v>0</v>
      </c>
      <c r="N666" s="8" t="s">
        <v>8273</v>
      </c>
      <c r="O666" s="11">
        <f t="shared" si="40"/>
        <v>8</v>
      </c>
      <c r="P666" s="8">
        <f t="shared" si="41"/>
        <v>31.17</v>
      </c>
      <c r="Q666" s="8" t="s">
        <v>8319</v>
      </c>
      <c r="R666" s="8" t="s">
        <v>8321</v>
      </c>
      <c r="S666" s="17">
        <f t="shared" si="42"/>
        <v>42077.666377314818</v>
      </c>
      <c r="T666" s="17">
        <f t="shared" si="43"/>
        <v>42107.666377314818</v>
      </c>
    </row>
    <row r="667" spans="1:20" ht="42.75" x14ac:dyDescent="0.45">
      <c r="A667" s="5">
        <v>665</v>
      </c>
      <c r="B667" s="7" t="s">
        <v>666</v>
      </c>
      <c r="C667" s="7" t="s">
        <v>4775</v>
      </c>
      <c r="D667" s="8">
        <v>10000</v>
      </c>
      <c r="E667" s="8">
        <v>1864</v>
      </c>
      <c r="F667" s="8" t="s">
        <v>8221</v>
      </c>
      <c r="G667" s="8" t="s">
        <v>8224</v>
      </c>
      <c r="H667" s="8" t="s">
        <v>8246</v>
      </c>
      <c r="I667" s="8">
        <v>1484327061</v>
      </c>
      <c r="J667" s="8">
        <v>1479143061</v>
      </c>
      <c r="K667" s="8" t="b">
        <v>0</v>
      </c>
      <c r="L667" s="8">
        <v>12</v>
      </c>
      <c r="M667" s="8" t="b">
        <v>0</v>
      </c>
      <c r="N667" s="8" t="s">
        <v>8273</v>
      </c>
      <c r="O667" s="11">
        <f t="shared" si="40"/>
        <v>19</v>
      </c>
      <c r="P667" s="8">
        <f t="shared" si="41"/>
        <v>155.33000000000001</v>
      </c>
      <c r="Q667" s="8" t="s">
        <v>8319</v>
      </c>
      <c r="R667" s="8" t="s">
        <v>8321</v>
      </c>
      <c r="S667" s="17">
        <f t="shared" si="42"/>
        <v>42688.711354166662</v>
      </c>
      <c r="T667" s="17">
        <f t="shared" si="43"/>
        <v>42748.711354166662</v>
      </c>
    </row>
    <row r="668" spans="1:20" ht="42.75" x14ac:dyDescent="0.45">
      <c r="A668" s="5">
        <v>666</v>
      </c>
      <c r="B668" s="7" t="s">
        <v>667</v>
      </c>
      <c r="C668" s="7" t="s">
        <v>4776</v>
      </c>
      <c r="D668" s="8">
        <v>200000</v>
      </c>
      <c r="E668" s="8">
        <v>8</v>
      </c>
      <c r="F668" s="8" t="s">
        <v>8221</v>
      </c>
      <c r="G668" s="8" t="s">
        <v>8224</v>
      </c>
      <c r="H668" s="8" t="s">
        <v>8246</v>
      </c>
      <c r="I668" s="8">
        <v>1408305498</v>
      </c>
      <c r="J668" s="8">
        <v>1405713498</v>
      </c>
      <c r="K668" s="8" t="b">
        <v>0</v>
      </c>
      <c r="L668" s="8">
        <v>4</v>
      </c>
      <c r="M668" s="8" t="b">
        <v>0</v>
      </c>
      <c r="N668" s="8" t="s">
        <v>8273</v>
      </c>
      <c r="O668" s="11">
        <f t="shared" si="40"/>
        <v>0</v>
      </c>
      <c r="P668" s="8">
        <f t="shared" si="41"/>
        <v>2</v>
      </c>
      <c r="Q668" s="8" t="s">
        <v>8319</v>
      </c>
      <c r="R668" s="8" t="s">
        <v>8321</v>
      </c>
      <c r="S668" s="17">
        <f t="shared" si="42"/>
        <v>41838.832152777781</v>
      </c>
      <c r="T668" s="17">
        <f t="shared" si="43"/>
        <v>41868.832152777781</v>
      </c>
    </row>
    <row r="669" spans="1:20" ht="42.75" x14ac:dyDescent="0.45">
      <c r="A669" s="5">
        <v>667</v>
      </c>
      <c r="B669" s="7" t="s">
        <v>668</v>
      </c>
      <c r="C669" s="7" t="s">
        <v>4777</v>
      </c>
      <c r="D669" s="8">
        <v>50000</v>
      </c>
      <c r="E669" s="8">
        <v>5010</v>
      </c>
      <c r="F669" s="8" t="s">
        <v>8221</v>
      </c>
      <c r="G669" s="8" t="s">
        <v>8237</v>
      </c>
      <c r="H669" s="8" t="s">
        <v>8249</v>
      </c>
      <c r="I669" s="8">
        <v>1477731463</v>
      </c>
      <c r="J669" s="8">
        <v>1474275463</v>
      </c>
      <c r="K669" s="8" t="b">
        <v>0</v>
      </c>
      <c r="L669" s="8">
        <v>28</v>
      </c>
      <c r="M669" s="8" t="b">
        <v>0</v>
      </c>
      <c r="N669" s="8" t="s">
        <v>8273</v>
      </c>
      <c r="O669" s="11">
        <f t="shared" si="40"/>
        <v>10</v>
      </c>
      <c r="P669" s="8">
        <f t="shared" si="41"/>
        <v>178.93</v>
      </c>
      <c r="Q669" s="8" t="s">
        <v>8319</v>
      </c>
      <c r="R669" s="8" t="s">
        <v>8321</v>
      </c>
      <c r="S669" s="17">
        <f t="shared" si="42"/>
        <v>42632.373414351852</v>
      </c>
      <c r="T669" s="17">
        <f t="shared" si="43"/>
        <v>42672.373414351852</v>
      </c>
    </row>
    <row r="670" spans="1:20" ht="42.75" x14ac:dyDescent="0.45">
      <c r="A670" s="5">
        <v>668</v>
      </c>
      <c r="B670" s="7" t="s">
        <v>669</v>
      </c>
      <c r="C670" s="7" t="s">
        <v>4778</v>
      </c>
      <c r="D670" s="8">
        <v>15000</v>
      </c>
      <c r="E670" s="8">
        <v>684</v>
      </c>
      <c r="F670" s="8" t="s">
        <v>8221</v>
      </c>
      <c r="G670" s="8" t="s">
        <v>8224</v>
      </c>
      <c r="H670" s="8" t="s">
        <v>8246</v>
      </c>
      <c r="I670" s="8">
        <v>1431374222</v>
      </c>
      <c r="J670" s="8">
        <v>1427486222</v>
      </c>
      <c r="K670" s="8" t="b">
        <v>0</v>
      </c>
      <c r="L670" s="8">
        <v>25</v>
      </c>
      <c r="M670" s="8" t="b">
        <v>0</v>
      </c>
      <c r="N670" s="8" t="s">
        <v>8273</v>
      </c>
      <c r="O670" s="11">
        <f t="shared" si="40"/>
        <v>5</v>
      </c>
      <c r="P670" s="8">
        <f t="shared" si="41"/>
        <v>27.36</v>
      </c>
      <c r="Q670" s="8" t="s">
        <v>8319</v>
      </c>
      <c r="R670" s="8" t="s">
        <v>8321</v>
      </c>
      <c r="S670" s="17">
        <f t="shared" si="42"/>
        <v>42090.831273148149</v>
      </c>
      <c r="T670" s="17">
        <f t="shared" si="43"/>
        <v>42135.831273148149</v>
      </c>
    </row>
    <row r="671" spans="1:20" ht="57" x14ac:dyDescent="0.45">
      <c r="A671" s="5">
        <v>669</v>
      </c>
      <c r="B671" s="7" t="s">
        <v>670</v>
      </c>
      <c r="C671" s="7" t="s">
        <v>4779</v>
      </c>
      <c r="D671" s="8">
        <v>200000</v>
      </c>
      <c r="E671" s="8">
        <v>43015</v>
      </c>
      <c r="F671" s="8" t="s">
        <v>8221</v>
      </c>
      <c r="G671" s="8" t="s">
        <v>8235</v>
      </c>
      <c r="H671" s="8" t="s">
        <v>8255</v>
      </c>
      <c r="I671" s="8">
        <v>1467817258</v>
      </c>
      <c r="J671" s="8">
        <v>1465225258</v>
      </c>
      <c r="K671" s="8" t="b">
        <v>0</v>
      </c>
      <c r="L671" s="8">
        <v>28</v>
      </c>
      <c r="M671" s="8" t="b">
        <v>0</v>
      </c>
      <c r="N671" s="8" t="s">
        <v>8273</v>
      </c>
      <c r="O671" s="11">
        <f t="shared" si="40"/>
        <v>22</v>
      </c>
      <c r="P671" s="8">
        <f t="shared" si="41"/>
        <v>1536.25</v>
      </c>
      <c r="Q671" s="8" t="s">
        <v>8319</v>
      </c>
      <c r="R671" s="8" t="s">
        <v>8321</v>
      </c>
      <c r="S671" s="17">
        <f t="shared" si="42"/>
        <v>42527.625671296293</v>
      </c>
      <c r="T671" s="17">
        <f t="shared" si="43"/>
        <v>42557.625671296293</v>
      </c>
    </row>
    <row r="672" spans="1:20" ht="42.75" x14ac:dyDescent="0.45">
      <c r="A672" s="5">
        <v>670</v>
      </c>
      <c r="B672" s="7" t="s">
        <v>671</v>
      </c>
      <c r="C672" s="7" t="s">
        <v>4780</v>
      </c>
      <c r="D672" s="8">
        <v>90000</v>
      </c>
      <c r="E672" s="8">
        <v>26349</v>
      </c>
      <c r="F672" s="8" t="s">
        <v>8221</v>
      </c>
      <c r="G672" s="8" t="s">
        <v>8237</v>
      </c>
      <c r="H672" s="8" t="s">
        <v>8249</v>
      </c>
      <c r="I672" s="8">
        <v>1466323800</v>
      </c>
      <c r="J672" s="8">
        <v>1463418120</v>
      </c>
      <c r="K672" s="8" t="b">
        <v>0</v>
      </c>
      <c r="L672" s="8">
        <v>310</v>
      </c>
      <c r="M672" s="8" t="b">
        <v>0</v>
      </c>
      <c r="N672" s="8" t="s">
        <v>8273</v>
      </c>
      <c r="O672" s="11">
        <f t="shared" si="40"/>
        <v>29</v>
      </c>
      <c r="P672" s="8">
        <f t="shared" si="41"/>
        <v>85</v>
      </c>
      <c r="Q672" s="8" t="s">
        <v>8319</v>
      </c>
      <c r="R672" s="8" t="s">
        <v>8321</v>
      </c>
      <c r="S672" s="17">
        <f t="shared" si="42"/>
        <v>42506.709722222222</v>
      </c>
      <c r="T672" s="17">
        <f t="shared" si="43"/>
        <v>42540.340277777781</v>
      </c>
    </row>
    <row r="673" spans="1:20" ht="42.75" x14ac:dyDescent="0.45">
      <c r="A673" s="5">
        <v>671</v>
      </c>
      <c r="B673" s="7" t="s">
        <v>672</v>
      </c>
      <c r="C673" s="7" t="s">
        <v>4781</v>
      </c>
      <c r="D673" s="8">
        <v>30000</v>
      </c>
      <c r="E673" s="8">
        <v>11828</v>
      </c>
      <c r="F673" s="8" t="s">
        <v>8221</v>
      </c>
      <c r="G673" s="8" t="s">
        <v>8224</v>
      </c>
      <c r="H673" s="8" t="s">
        <v>8246</v>
      </c>
      <c r="I673" s="8">
        <v>1421208000</v>
      </c>
      <c r="J673" s="8">
        <v>1418315852</v>
      </c>
      <c r="K673" s="8" t="b">
        <v>0</v>
      </c>
      <c r="L673" s="8">
        <v>15</v>
      </c>
      <c r="M673" s="8" t="b">
        <v>0</v>
      </c>
      <c r="N673" s="8" t="s">
        <v>8273</v>
      </c>
      <c r="O673" s="11">
        <f t="shared" si="40"/>
        <v>39</v>
      </c>
      <c r="P673" s="8">
        <f t="shared" si="41"/>
        <v>788.53</v>
      </c>
      <c r="Q673" s="8" t="s">
        <v>8319</v>
      </c>
      <c r="R673" s="8" t="s">
        <v>8321</v>
      </c>
      <c r="S673" s="17">
        <f t="shared" si="42"/>
        <v>41984.692731481482</v>
      </c>
      <c r="T673" s="17">
        <f t="shared" si="43"/>
        <v>42018.166666666672</v>
      </c>
    </row>
    <row r="674" spans="1:20" ht="42.75" x14ac:dyDescent="0.45">
      <c r="A674" s="5">
        <v>672</v>
      </c>
      <c r="B674" s="7" t="s">
        <v>673</v>
      </c>
      <c r="C674" s="7" t="s">
        <v>4782</v>
      </c>
      <c r="D674" s="8">
        <v>50000</v>
      </c>
      <c r="E674" s="8">
        <v>10814</v>
      </c>
      <c r="F674" s="8" t="s">
        <v>8221</v>
      </c>
      <c r="G674" s="8" t="s">
        <v>8224</v>
      </c>
      <c r="H674" s="8" t="s">
        <v>8246</v>
      </c>
      <c r="I674" s="8">
        <v>1420088340</v>
      </c>
      <c r="J674" s="8">
        <v>1417410964</v>
      </c>
      <c r="K674" s="8" t="b">
        <v>0</v>
      </c>
      <c r="L674" s="8">
        <v>215</v>
      </c>
      <c r="M674" s="8" t="b">
        <v>0</v>
      </c>
      <c r="N674" s="8" t="s">
        <v>8273</v>
      </c>
      <c r="O674" s="11">
        <f t="shared" si="40"/>
        <v>22</v>
      </c>
      <c r="P674" s="8">
        <f t="shared" si="41"/>
        <v>50.3</v>
      </c>
      <c r="Q674" s="8" t="s">
        <v>8319</v>
      </c>
      <c r="R674" s="8" t="s">
        <v>8321</v>
      </c>
      <c r="S674" s="17">
        <f t="shared" si="42"/>
        <v>41974.219490740739</v>
      </c>
      <c r="T674" s="17">
        <f t="shared" si="43"/>
        <v>42005.207638888889</v>
      </c>
    </row>
    <row r="675" spans="1:20" ht="42.75" x14ac:dyDescent="0.45">
      <c r="A675" s="5">
        <v>673</v>
      </c>
      <c r="B675" s="7" t="s">
        <v>674</v>
      </c>
      <c r="C675" s="7" t="s">
        <v>4783</v>
      </c>
      <c r="D675" s="8">
        <v>100000</v>
      </c>
      <c r="E675" s="8">
        <v>205</v>
      </c>
      <c r="F675" s="8" t="s">
        <v>8221</v>
      </c>
      <c r="G675" s="8" t="s">
        <v>8224</v>
      </c>
      <c r="H675" s="8" t="s">
        <v>8246</v>
      </c>
      <c r="I675" s="8">
        <v>1409602217</v>
      </c>
      <c r="J675" s="8">
        <v>1405714217</v>
      </c>
      <c r="K675" s="8" t="b">
        <v>0</v>
      </c>
      <c r="L675" s="8">
        <v>3</v>
      </c>
      <c r="M675" s="8" t="b">
        <v>0</v>
      </c>
      <c r="N675" s="8" t="s">
        <v>8273</v>
      </c>
      <c r="O675" s="11">
        <f t="shared" si="40"/>
        <v>0</v>
      </c>
      <c r="P675" s="8">
        <f t="shared" si="41"/>
        <v>68.33</v>
      </c>
      <c r="Q675" s="8" t="s">
        <v>8319</v>
      </c>
      <c r="R675" s="8" t="s">
        <v>8321</v>
      </c>
      <c r="S675" s="17">
        <f t="shared" si="42"/>
        <v>41838.840474537035</v>
      </c>
      <c r="T675" s="17">
        <f t="shared" si="43"/>
        <v>41883.840474537035</v>
      </c>
    </row>
    <row r="676" spans="1:20" ht="28.5" x14ac:dyDescent="0.45">
      <c r="A676" s="5">
        <v>674</v>
      </c>
      <c r="B676" s="7" t="s">
        <v>675</v>
      </c>
      <c r="C676" s="7" t="s">
        <v>4784</v>
      </c>
      <c r="D676" s="8">
        <v>50000</v>
      </c>
      <c r="E676" s="8">
        <v>15</v>
      </c>
      <c r="F676" s="8" t="s">
        <v>8221</v>
      </c>
      <c r="G676" s="8" t="s">
        <v>8224</v>
      </c>
      <c r="H676" s="8" t="s">
        <v>8246</v>
      </c>
      <c r="I676" s="8">
        <v>1407811627</v>
      </c>
      <c r="J676" s="8">
        <v>1402627627</v>
      </c>
      <c r="K676" s="8" t="b">
        <v>0</v>
      </c>
      <c r="L676" s="8">
        <v>2</v>
      </c>
      <c r="M676" s="8" t="b">
        <v>0</v>
      </c>
      <c r="N676" s="8" t="s">
        <v>8273</v>
      </c>
      <c r="O676" s="11">
        <f t="shared" si="40"/>
        <v>0</v>
      </c>
      <c r="P676" s="8">
        <f t="shared" si="41"/>
        <v>7.5</v>
      </c>
      <c r="Q676" s="8" t="s">
        <v>8319</v>
      </c>
      <c r="R676" s="8" t="s">
        <v>8321</v>
      </c>
      <c r="S676" s="17">
        <f t="shared" si="42"/>
        <v>41803.116053240738</v>
      </c>
      <c r="T676" s="17">
        <f t="shared" si="43"/>
        <v>41863.116053240738</v>
      </c>
    </row>
    <row r="677" spans="1:20" ht="42.75" x14ac:dyDescent="0.45">
      <c r="A677" s="5">
        <v>675</v>
      </c>
      <c r="B677" s="7" t="s">
        <v>676</v>
      </c>
      <c r="C677" s="7" t="s">
        <v>4785</v>
      </c>
      <c r="D677" s="8">
        <v>6000</v>
      </c>
      <c r="E677" s="8">
        <v>891</v>
      </c>
      <c r="F677" s="8" t="s">
        <v>8221</v>
      </c>
      <c r="G677" s="8" t="s">
        <v>8224</v>
      </c>
      <c r="H677" s="8" t="s">
        <v>8246</v>
      </c>
      <c r="I677" s="8">
        <v>1420095540</v>
      </c>
      <c r="J677" s="8">
        <v>1417558804</v>
      </c>
      <c r="K677" s="8" t="b">
        <v>0</v>
      </c>
      <c r="L677" s="8">
        <v>26</v>
      </c>
      <c r="M677" s="8" t="b">
        <v>0</v>
      </c>
      <c r="N677" s="8" t="s">
        <v>8273</v>
      </c>
      <c r="O677" s="11">
        <f t="shared" si="40"/>
        <v>15</v>
      </c>
      <c r="P677" s="8">
        <f t="shared" si="41"/>
        <v>34.270000000000003</v>
      </c>
      <c r="Q677" s="8" t="s">
        <v>8319</v>
      </c>
      <c r="R677" s="8" t="s">
        <v>8321</v>
      </c>
      <c r="S677" s="17">
        <f t="shared" si="42"/>
        <v>41975.930601851855</v>
      </c>
      <c r="T677" s="17">
        <f t="shared" si="43"/>
        <v>42005.290972222225</v>
      </c>
    </row>
    <row r="678" spans="1:20" ht="57" x14ac:dyDescent="0.45">
      <c r="A678" s="5">
        <v>676</v>
      </c>
      <c r="B678" s="7" t="s">
        <v>677</v>
      </c>
      <c r="C678" s="7" t="s">
        <v>4786</v>
      </c>
      <c r="D678" s="8">
        <v>100000</v>
      </c>
      <c r="E678" s="8">
        <v>1471</v>
      </c>
      <c r="F678" s="8" t="s">
        <v>8221</v>
      </c>
      <c r="G678" s="8" t="s">
        <v>8229</v>
      </c>
      <c r="H678" s="8" t="s">
        <v>8251</v>
      </c>
      <c r="I678" s="8">
        <v>1423333581</v>
      </c>
      <c r="J678" s="8">
        <v>1420741581</v>
      </c>
      <c r="K678" s="8" t="b">
        <v>0</v>
      </c>
      <c r="L678" s="8">
        <v>24</v>
      </c>
      <c r="M678" s="8" t="b">
        <v>0</v>
      </c>
      <c r="N678" s="8" t="s">
        <v>8273</v>
      </c>
      <c r="O678" s="11">
        <f t="shared" si="40"/>
        <v>1</v>
      </c>
      <c r="P678" s="8">
        <f t="shared" si="41"/>
        <v>61.29</v>
      </c>
      <c r="Q678" s="8" t="s">
        <v>8319</v>
      </c>
      <c r="R678" s="8" t="s">
        <v>8321</v>
      </c>
      <c r="S678" s="17">
        <f t="shared" si="42"/>
        <v>42012.768298611118</v>
      </c>
      <c r="T678" s="17">
        <f t="shared" si="43"/>
        <v>42042.768298611118</v>
      </c>
    </row>
    <row r="679" spans="1:20" ht="42.75" x14ac:dyDescent="0.45">
      <c r="A679" s="5">
        <v>677</v>
      </c>
      <c r="B679" s="7" t="s">
        <v>678</v>
      </c>
      <c r="C679" s="7" t="s">
        <v>4787</v>
      </c>
      <c r="D679" s="8">
        <v>50000</v>
      </c>
      <c r="E679" s="8">
        <v>12792</v>
      </c>
      <c r="F679" s="8" t="s">
        <v>8221</v>
      </c>
      <c r="G679" s="8" t="s">
        <v>8237</v>
      </c>
      <c r="H679" s="8" t="s">
        <v>8249</v>
      </c>
      <c r="I679" s="8">
        <v>1467106895</v>
      </c>
      <c r="J679" s="8">
        <v>1463218895</v>
      </c>
      <c r="K679" s="8" t="b">
        <v>0</v>
      </c>
      <c r="L679" s="8">
        <v>96</v>
      </c>
      <c r="M679" s="8" t="b">
        <v>0</v>
      </c>
      <c r="N679" s="8" t="s">
        <v>8273</v>
      </c>
      <c r="O679" s="11">
        <f t="shared" si="40"/>
        <v>26</v>
      </c>
      <c r="P679" s="8">
        <f t="shared" si="41"/>
        <v>133.25</v>
      </c>
      <c r="Q679" s="8" t="s">
        <v>8319</v>
      </c>
      <c r="R679" s="8" t="s">
        <v>8321</v>
      </c>
      <c r="S679" s="17">
        <f t="shared" si="42"/>
        <v>42504.403877314813</v>
      </c>
      <c r="T679" s="17">
        <f t="shared" si="43"/>
        <v>42549.403877314813</v>
      </c>
    </row>
    <row r="680" spans="1:20" ht="42.75" x14ac:dyDescent="0.45">
      <c r="A680" s="5">
        <v>678</v>
      </c>
      <c r="B680" s="7" t="s">
        <v>679</v>
      </c>
      <c r="C680" s="7" t="s">
        <v>4788</v>
      </c>
      <c r="D680" s="8">
        <v>29000</v>
      </c>
      <c r="E680" s="8">
        <v>1108</v>
      </c>
      <c r="F680" s="8" t="s">
        <v>8221</v>
      </c>
      <c r="G680" s="8" t="s">
        <v>8224</v>
      </c>
      <c r="H680" s="8" t="s">
        <v>8246</v>
      </c>
      <c r="I680" s="8">
        <v>1463821338</v>
      </c>
      <c r="J680" s="8">
        <v>1461229338</v>
      </c>
      <c r="K680" s="8" t="b">
        <v>0</v>
      </c>
      <c r="L680" s="8">
        <v>17</v>
      </c>
      <c r="M680" s="8" t="b">
        <v>0</v>
      </c>
      <c r="N680" s="8" t="s">
        <v>8273</v>
      </c>
      <c r="O680" s="11">
        <f t="shared" si="40"/>
        <v>4</v>
      </c>
      <c r="P680" s="8">
        <f t="shared" si="41"/>
        <v>65.180000000000007</v>
      </c>
      <c r="Q680" s="8" t="s">
        <v>8319</v>
      </c>
      <c r="R680" s="8" t="s">
        <v>8321</v>
      </c>
      <c r="S680" s="17">
        <f t="shared" si="42"/>
        <v>42481.376597222217</v>
      </c>
      <c r="T680" s="17">
        <f t="shared" si="43"/>
        <v>42511.376597222217</v>
      </c>
    </row>
    <row r="681" spans="1:20" ht="42.75" x14ac:dyDescent="0.45">
      <c r="A681" s="5">
        <v>679</v>
      </c>
      <c r="B681" s="7" t="s">
        <v>680</v>
      </c>
      <c r="C681" s="7" t="s">
        <v>4789</v>
      </c>
      <c r="D681" s="8">
        <v>57000</v>
      </c>
      <c r="E681" s="8">
        <v>8827</v>
      </c>
      <c r="F681" s="8" t="s">
        <v>8221</v>
      </c>
      <c r="G681" s="8" t="s">
        <v>8224</v>
      </c>
      <c r="H681" s="8" t="s">
        <v>8246</v>
      </c>
      <c r="I681" s="8">
        <v>1472920909</v>
      </c>
      <c r="J681" s="8">
        <v>1467736909</v>
      </c>
      <c r="K681" s="8" t="b">
        <v>0</v>
      </c>
      <c r="L681" s="8">
        <v>94</v>
      </c>
      <c r="M681" s="8" t="b">
        <v>0</v>
      </c>
      <c r="N681" s="8" t="s">
        <v>8273</v>
      </c>
      <c r="O681" s="11">
        <f t="shared" si="40"/>
        <v>15</v>
      </c>
      <c r="P681" s="8">
        <f t="shared" si="41"/>
        <v>93.9</v>
      </c>
      <c r="Q681" s="8" t="s">
        <v>8319</v>
      </c>
      <c r="R681" s="8" t="s">
        <v>8321</v>
      </c>
      <c r="S681" s="17">
        <f t="shared" si="42"/>
        <v>42556.695706018523</v>
      </c>
      <c r="T681" s="17">
        <f t="shared" si="43"/>
        <v>42616.695706018523</v>
      </c>
    </row>
    <row r="682" spans="1:20" ht="42.75" x14ac:dyDescent="0.45">
      <c r="A682" s="5">
        <v>680</v>
      </c>
      <c r="B682" s="7" t="s">
        <v>681</v>
      </c>
      <c r="C682" s="7" t="s">
        <v>4790</v>
      </c>
      <c r="D682" s="8">
        <v>75000</v>
      </c>
      <c r="E682" s="8">
        <v>19434</v>
      </c>
      <c r="F682" s="8" t="s">
        <v>8221</v>
      </c>
      <c r="G682" s="8" t="s">
        <v>8224</v>
      </c>
      <c r="H682" s="8" t="s">
        <v>8246</v>
      </c>
      <c r="I682" s="8">
        <v>1410955331</v>
      </c>
      <c r="J682" s="8">
        <v>1407931331</v>
      </c>
      <c r="K682" s="8" t="b">
        <v>0</v>
      </c>
      <c r="L682" s="8">
        <v>129</v>
      </c>
      <c r="M682" s="8" t="b">
        <v>0</v>
      </c>
      <c r="N682" s="8" t="s">
        <v>8273</v>
      </c>
      <c r="O682" s="11">
        <f t="shared" si="40"/>
        <v>26</v>
      </c>
      <c r="P682" s="8">
        <f t="shared" si="41"/>
        <v>150.65</v>
      </c>
      <c r="Q682" s="8" t="s">
        <v>8319</v>
      </c>
      <c r="R682" s="8" t="s">
        <v>8321</v>
      </c>
      <c r="S682" s="17">
        <f t="shared" si="42"/>
        <v>41864.501516203702</v>
      </c>
      <c r="T682" s="17">
        <f t="shared" si="43"/>
        <v>41899.501516203702</v>
      </c>
    </row>
    <row r="683" spans="1:20" ht="42.75" x14ac:dyDescent="0.45">
      <c r="A683" s="5">
        <v>681</v>
      </c>
      <c r="B683" s="7" t="s">
        <v>682</v>
      </c>
      <c r="C683" s="7" t="s">
        <v>4791</v>
      </c>
      <c r="D683" s="8">
        <v>2500</v>
      </c>
      <c r="E683" s="8">
        <v>1</v>
      </c>
      <c r="F683" s="8" t="s">
        <v>8221</v>
      </c>
      <c r="G683" s="8" t="s">
        <v>8224</v>
      </c>
      <c r="H683" s="8" t="s">
        <v>8246</v>
      </c>
      <c r="I683" s="8">
        <v>1477509604</v>
      </c>
      <c r="J683" s="8">
        <v>1474917604</v>
      </c>
      <c r="K683" s="8" t="b">
        <v>0</v>
      </c>
      <c r="L683" s="8">
        <v>1</v>
      </c>
      <c r="M683" s="8" t="b">
        <v>0</v>
      </c>
      <c r="N683" s="8" t="s">
        <v>8273</v>
      </c>
      <c r="O683" s="11">
        <f t="shared" si="40"/>
        <v>0</v>
      </c>
      <c r="P683" s="8">
        <f t="shared" si="41"/>
        <v>1</v>
      </c>
      <c r="Q683" s="8" t="s">
        <v>8319</v>
      </c>
      <c r="R683" s="8" t="s">
        <v>8321</v>
      </c>
      <c r="S683" s="17">
        <f t="shared" si="42"/>
        <v>42639.805601851855</v>
      </c>
      <c r="T683" s="17">
        <f t="shared" si="43"/>
        <v>42669.805601851855</v>
      </c>
    </row>
    <row r="684" spans="1:20" ht="42.75" x14ac:dyDescent="0.45">
      <c r="A684" s="5">
        <v>682</v>
      </c>
      <c r="B684" s="7" t="s">
        <v>683</v>
      </c>
      <c r="C684" s="7" t="s">
        <v>4792</v>
      </c>
      <c r="D684" s="8">
        <v>50000</v>
      </c>
      <c r="E684" s="8">
        <v>53</v>
      </c>
      <c r="F684" s="8" t="s">
        <v>8221</v>
      </c>
      <c r="G684" s="8" t="s">
        <v>8224</v>
      </c>
      <c r="H684" s="8" t="s">
        <v>8246</v>
      </c>
      <c r="I684" s="8">
        <v>1489512122</v>
      </c>
      <c r="J684" s="8">
        <v>1486923722</v>
      </c>
      <c r="K684" s="8" t="b">
        <v>0</v>
      </c>
      <c r="L684" s="8">
        <v>4</v>
      </c>
      <c r="M684" s="8" t="b">
        <v>0</v>
      </c>
      <c r="N684" s="8" t="s">
        <v>8273</v>
      </c>
      <c r="O684" s="11">
        <f t="shared" si="40"/>
        <v>0</v>
      </c>
      <c r="P684" s="8">
        <f t="shared" si="41"/>
        <v>13.25</v>
      </c>
      <c r="Q684" s="8" t="s">
        <v>8319</v>
      </c>
      <c r="R684" s="8" t="s">
        <v>8321</v>
      </c>
      <c r="S684" s="17">
        <f t="shared" si="42"/>
        <v>42778.765300925923</v>
      </c>
      <c r="T684" s="17">
        <f t="shared" si="43"/>
        <v>42808.723634259266</v>
      </c>
    </row>
    <row r="685" spans="1:20" ht="42.75" x14ac:dyDescent="0.45">
      <c r="A685" s="5">
        <v>683</v>
      </c>
      <c r="B685" s="7" t="s">
        <v>684</v>
      </c>
      <c r="C685" s="7" t="s">
        <v>4793</v>
      </c>
      <c r="D685" s="8">
        <v>35000</v>
      </c>
      <c r="E685" s="8">
        <v>298</v>
      </c>
      <c r="F685" s="8" t="s">
        <v>8221</v>
      </c>
      <c r="G685" s="8" t="s">
        <v>8224</v>
      </c>
      <c r="H685" s="8" t="s">
        <v>8246</v>
      </c>
      <c r="I685" s="8">
        <v>1477949764</v>
      </c>
      <c r="J685" s="8">
        <v>1474493764</v>
      </c>
      <c r="K685" s="8" t="b">
        <v>0</v>
      </c>
      <c r="L685" s="8">
        <v>3</v>
      </c>
      <c r="M685" s="8" t="b">
        <v>0</v>
      </c>
      <c r="N685" s="8" t="s">
        <v>8273</v>
      </c>
      <c r="O685" s="11">
        <f t="shared" si="40"/>
        <v>1</v>
      </c>
      <c r="P685" s="8">
        <f t="shared" si="41"/>
        <v>99.33</v>
      </c>
      <c r="Q685" s="8" t="s">
        <v>8319</v>
      </c>
      <c r="R685" s="8" t="s">
        <v>8321</v>
      </c>
      <c r="S685" s="17">
        <f t="shared" si="42"/>
        <v>42634.900046296301</v>
      </c>
      <c r="T685" s="17">
        <f t="shared" si="43"/>
        <v>42674.900046296301</v>
      </c>
    </row>
    <row r="686" spans="1:20" ht="28.5" x14ac:dyDescent="0.45">
      <c r="A686" s="5">
        <v>684</v>
      </c>
      <c r="B686" s="7" t="s">
        <v>685</v>
      </c>
      <c r="C686" s="7" t="s">
        <v>4794</v>
      </c>
      <c r="D686" s="8">
        <v>320000</v>
      </c>
      <c r="E686" s="8">
        <v>23948</v>
      </c>
      <c r="F686" s="8" t="s">
        <v>8221</v>
      </c>
      <c r="G686" s="8" t="s">
        <v>8224</v>
      </c>
      <c r="H686" s="8" t="s">
        <v>8246</v>
      </c>
      <c r="I686" s="8">
        <v>1406257200</v>
      </c>
      <c r="J686" s="8">
        <v>1403176891</v>
      </c>
      <c r="K686" s="8" t="b">
        <v>0</v>
      </c>
      <c r="L686" s="8">
        <v>135</v>
      </c>
      <c r="M686" s="8" t="b">
        <v>0</v>
      </c>
      <c r="N686" s="8" t="s">
        <v>8273</v>
      </c>
      <c r="O686" s="11">
        <f t="shared" si="40"/>
        <v>7</v>
      </c>
      <c r="P686" s="8">
        <f t="shared" si="41"/>
        <v>177.39</v>
      </c>
      <c r="Q686" s="8" t="s">
        <v>8319</v>
      </c>
      <c r="R686" s="8" t="s">
        <v>8321</v>
      </c>
      <c r="S686" s="17">
        <f t="shared" si="42"/>
        <v>41809.473275462966</v>
      </c>
      <c r="T686" s="17">
        <f t="shared" si="43"/>
        <v>41845.125</v>
      </c>
    </row>
    <row r="687" spans="1:20" ht="42.75" x14ac:dyDescent="0.45">
      <c r="A687" s="5">
        <v>685</v>
      </c>
      <c r="B687" s="7" t="s">
        <v>686</v>
      </c>
      <c r="C687" s="7" t="s">
        <v>4795</v>
      </c>
      <c r="D687" s="8">
        <v>2000</v>
      </c>
      <c r="E687" s="8">
        <v>553</v>
      </c>
      <c r="F687" s="8" t="s">
        <v>8221</v>
      </c>
      <c r="G687" s="8" t="s">
        <v>8224</v>
      </c>
      <c r="H687" s="8" t="s">
        <v>8246</v>
      </c>
      <c r="I687" s="8">
        <v>1421095672</v>
      </c>
      <c r="J687" s="8">
        <v>1417207672</v>
      </c>
      <c r="K687" s="8" t="b">
        <v>0</v>
      </c>
      <c r="L687" s="8">
        <v>10</v>
      </c>
      <c r="M687" s="8" t="b">
        <v>0</v>
      </c>
      <c r="N687" s="8" t="s">
        <v>8273</v>
      </c>
      <c r="O687" s="11">
        <f t="shared" si="40"/>
        <v>28</v>
      </c>
      <c r="P687" s="8">
        <f t="shared" si="41"/>
        <v>55.3</v>
      </c>
      <c r="Q687" s="8" t="s">
        <v>8319</v>
      </c>
      <c r="R687" s="8" t="s">
        <v>8321</v>
      </c>
      <c r="S687" s="17">
        <f t="shared" si="42"/>
        <v>41971.866574074069</v>
      </c>
      <c r="T687" s="17">
        <f t="shared" si="43"/>
        <v>42016.866574074069</v>
      </c>
    </row>
    <row r="688" spans="1:20" ht="57" x14ac:dyDescent="0.45">
      <c r="A688" s="5">
        <v>686</v>
      </c>
      <c r="B688" s="7" t="s">
        <v>687</v>
      </c>
      <c r="C688" s="7" t="s">
        <v>4796</v>
      </c>
      <c r="D688" s="8">
        <v>500000</v>
      </c>
      <c r="E688" s="8">
        <v>0</v>
      </c>
      <c r="F688" s="8" t="s">
        <v>8221</v>
      </c>
      <c r="G688" s="8" t="s">
        <v>8237</v>
      </c>
      <c r="H688" s="8" t="s">
        <v>8249</v>
      </c>
      <c r="I688" s="8">
        <v>1438618170</v>
      </c>
      <c r="J688" s="8">
        <v>1436026170</v>
      </c>
      <c r="K688" s="8" t="b">
        <v>0</v>
      </c>
      <c r="L688" s="8">
        <v>0</v>
      </c>
      <c r="M688" s="8" t="b">
        <v>0</v>
      </c>
      <c r="N688" s="8" t="s">
        <v>8273</v>
      </c>
      <c r="O688" s="11">
        <f t="shared" si="40"/>
        <v>0</v>
      </c>
      <c r="P688" s="8" t="e">
        <f t="shared" si="41"/>
        <v>#DIV/0!</v>
      </c>
      <c r="Q688" s="8" t="s">
        <v>8319</v>
      </c>
      <c r="R688" s="8" t="s">
        <v>8321</v>
      </c>
      <c r="S688" s="17">
        <f t="shared" si="42"/>
        <v>42189.673263888893</v>
      </c>
      <c r="T688" s="17">
        <f t="shared" si="43"/>
        <v>42219.673263888893</v>
      </c>
    </row>
    <row r="689" spans="1:20" ht="42.75" x14ac:dyDescent="0.45">
      <c r="A689" s="5">
        <v>687</v>
      </c>
      <c r="B689" s="7" t="s">
        <v>688</v>
      </c>
      <c r="C689" s="7" t="s">
        <v>4797</v>
      </c>
      <c r="D689" s="8">
        <v>100000</v>
      </c>
      <c r="E689" s="8">
        <v>3550</v>
      </c>
      <c r="F689" s="8" t="s">
        <v>8221</v>
      </c>
      <c r="G689" s="8" t="s">
        <v>8238</v>
      </c>
      <c r="H689" s="8" t="s">
        <v>8256</v>
      </c>
      <c r="I689" s="8">
        <v>1486317653</v>
      </c>
      <c r="J689" s="8">
        <v>1481133653</v>
      </c>
      <c r="K689" s="8" t="b">
        <v>0</v>
      </c>
      <c r="L689" s="8">
        <v>6</v>
      </c>
      <c r="M689" s="8" t="b">
        <v>0</v>
      </c>
      <c r="N689" s="8" t="s">
        <v>8273</v>
      </c>
      <c r="O689" s="11">
        <f t="shared" si="40"/>
        <v>4</v>
      </c>
      <c r="P689" s="8">
        <f t="shared" si="41"/>
        <v>591.66999999999996</v>
      </c>
      <c r="Q689" s="8" t="s">
        <v>8319</v>
      </c>
      <c r="R689" s="8" t="s">
        <v>8321</v>
      </c>
      <c r="S689" s="17">
        <f t="shared" si="42"/>
        <v>42711.750613425931</v>
      </c>
      <c r="T689" s="17">
        <f t="shared" si="43"/>
        <v>42771.750613425931</v>
      </c>
    </row>
    <row r="690" spans="1:20" ht="42.75" x14ac:dyDescent="0.45">
      <c r="A690" s="5">
        <v>688</v>
      </c>
      <c r="B690" s="7" t="s">
        <v>689</v>
      </c>
      <c r="C690" s="7" t="s">
        <v>4798</v>
      </c>
      <c r="D690" s="8">
        <v>20000</v>
      </c>
      <c r="E690" s="8">
        <v>14598</v>
      </c>
      <c r="F690" s="8" t="s">
        <v>8221</v>
      </c>
      <c r="G690" s="8" t="s">
        <v>8224</v>
      </c>
      <c r="H690" s="8" t="s">
        <v>8246</v>
      </c>
      <c r="I690" s="8">
        <v>1444876253</v>
      </c>
      <c r="J690" s="8">
        <v>1442284253</v>
      </c>
      <c r="K690" s="8" t="b">
        <v>0</v>
      </c>
      <c r="L690" s="8">
        <v>36</v>
      </c>
      <c r="M690" s="8" t="b">
        <v>0</v>
      </c>
      <c r="N690" s="8" t="s">
        <v>8273</v>
      </c>
      <c r="O690" s="11">
        <f t="shared" si="40"/>
        <v>73</v>
      </c>
      <c r="P690" s="8">
        <f t="shared" si="41"/>
        <v>405.5</v>
      </c>
      <c r="Q690" s="8" t="s">
        <v>8319</v>
      </c>
      <c r="R690" s="8" t="s">
        <v>8321</v>
      </c>
      <c r="S690" s="17">
        <f t="shared" si="42"/>
        <v>42262.104780092588</v>
      </c>
      <c r="T690" s="17">
        <f t="shared" si="43"/>
        <v>42292.104780092588</v>
      </c>
    </row>
    <row r="691" spans="1:20" ht="42.75" x14ac:dyDescent="0.45">
      <c r="A691" s="5">
        <v>689</v>
      </c>
      <c r="B691" s="7" t="s">
        <v>690</v>
      </c>
      <c r="C691" s="7" t="s">
        <v>4799</v>
      </c>
      <c r="D691" s="8">
        <v>200000</v>
      </c>
      <c r="E691" s="8">
        <v>115297.5</v>
      </c>
      <c r="F691" s="8" t="s">
        <v>8221</v>
      </c>
      <c r="G691" s="8" t="s">
        <v>8224</v>
      </c>
      <c r="H691" s="8" t="s">
        <v>8246</v>
      </c>
      <c r="I691" s="8">
        <v>1481173140</v>
      </c>
      <c r="J691" s="8">
        <v>1478016097</v>
      </c>
      <c r="K691" s="8" t="b">
        <v>0</v>
      </c>
      <c r="L691" s="8">
        <v>336</v>
      </c>
      <c r="M691" s="8" t="b">
        <v>0</v>
      </c>
      <c r="N691" s="8" t="s">
        <v>8273</v>
      </c>
      <c r="O691" s="11">
        <f t="shared" si="40"/>
        <v>58</v>
      </c>
      <c r="P691" s="8">
        <f t="shared" si="41"/>
        <v>343.15</v>
      </c>
      <c r="Q691" s="8" t="s">
        <v>8319</v>
      </c>
      <c r="R691" s="8" t="s">
        <v>8321</v>
      </c>
      <c r="S691" s="17">
        <f t="shared" si="42"/>
        <v>42675.66778935185</v>
      </c>
      <c r="T691" s="17">
        <f t="shared" si="43"/>
        <v>42712.207638888889</v>
      </c>
    </row>
    <row r="692" spans="1:20" ht="28.5" x14ac:dyDescent="0.45">
      <c r="A692" s="5">
        <v>690</v>
      </c>
      <c r="B692" s="7" t="s">
        <v>691</v>
      </c>
      <c r="C692" s="7" t="s">
        <v>4800</v>
      </c>
      <c r="D692" s="8">
        <v>20000</v>
      </c>
      <c r="E692" s="8">
        <v>2468</v>
      </c>
      <c r="F692" s="8" t="s">
        <v>8221</v>
      </c>
      <c r="G692" s="8" t="s">
        <v>8224</v>
      </c>
      <c r="H692" s="8" t="s">
        <v>8246</v>
      </c>
      <c r="I692" s="8">
        <v>1473400800</v>
      </c>
      <c r="J692" s="8">
        <v>1469718841</v>
      </c>
      <c r="K692" s="8" t="b">
        <v>0</v>
      </c>
      <c r="L692" s="8">
        <v>34</v>
      </c>
      <c r="M692" s="8" t="b">
        <v>0</v>
      </c>
      <c r="N692" s="8" t="s">
        <v>8273</v>
      </c>
      <c r="O692" s="11">
        <f t="shared" si="40"/>
        <v>12</v>
      </c>
      <c r="P692" s="8">
        <f t="shared" si="41"/>
        <v>72.59</v>
      </c>
      <c r="Q692" s="8" t="s">
        <v>8319</v>
      </c>
      <c r="R692" s="8" t="s">
        <v>8321</v>
      </c>
      <c r="S692" s="17">
        <f t="shared" si="42"/>
        <v>42579.634733796294</v>
      </c>
      <c r="T692" s="17">
        <f t="shared" si="43"/>
        <v>42622.25</v>
      </c>
    </row>
    <row r="693" spans="1:20" ht="42.75" x14ac:dyDescent="0.45">
      <c r="A693" s="5">
        <v>691</v>
      </c>
      <c r="B693" s="7" t="s">
        <v>692</v>
      </c>
      <c r="C693" s="7" t="s">
        <v>4801</v>
      </c>
      <c r="D693" s="8">
        <v>50000</v>
      </c>
      <c r="E693" s="8">
        <v>260</v>
      </c>
      <c r="F693" s="8" t="s">
        <v>8221</v>
      </c>
      <c r="G693" s="8" t="s">
        <v>8224</v>
      </c>
      <c r="H693" s="8" t="s">
        <v>8246</v>
      </c>
      <c r="I693" s="8">
        <v>1435711246</v>
      </c>
      <c r="J693" s="8">
        <v>1433292046</v>
      </c>
      <c r="K693" s="8" t="b">
        <v>0</v>
      </c>
      <c r="L693" s="8">
        <v>10</v>
      </c>
      <c r="M693" s="8" t="b">
        <v>0</v>
      </c>
      <c r="N693" s="8" t="s">
        <v>8273</v>
      </c>
      <c r="O693" s="11">
        <f t="shared" si="40"/>
        <v>1</v>
      </c>
      <c r="P693" s="8">
        <f t="shared" si="41"/>
        <v>26</v>
      </c>
      <c r="Q693" s="8" t="s">
        <v>8319</v>
      </c>
      <c r="R693" s="8" t="s">
        <v>8321</v>
      </c>
      <c r="S693" s="17">
        <f t="shared" si="42"/>
        <v>42158.028310185182</v>
      </c>
      <c r="T693" s="17">
        <f t="shared" si="43"/>
        <v>42186.028310185182</v>
      </c>
    </row>
    <row r="694" spans="1:20" ht="42.75" x14ac:dyDescent="0.45">
      <c r="A694" s="5">
        <v>692</v>
      </c>
      <c r="B694" s="7" t="s">
        <v>693</v>
      </c>
      <c r="C694" s="7" t="s">
        <v>4802</v>
      </c>
      <c r="D694" s="8">
        <v>20000</v>
      </c>
      <c r="E694" s="8">
        <v>1306</v>
      </c>
      <c r="F694" s="8" t="s">
        <v>8221</v>
      </c>
      <c r="G694" s="8" t="s">
        <v>8225</v>
      </c>
      <c r="H694" s="8" t="s">
        <v>8247</v>
      </c>
      <c r="I694" s="8">
        <v>1482397263</v>
      </c>
      <c r="J694" s="8">
        <v>1479805263</v>
      </c>
      <c r="K694" s="8" t="b">
        <v>0</v>
      </c>
      <c r="L694" s="8">
        <v>201</v>
      </c>
      <c r="M694" s="8" t="b">
        <v>0</v>
      </c>
      <c r="N694" s="8" t="s">
        <v>8273</v>
      </c>
      <c r="O694" s="11">
        <f t="shared" si="40"/>
        <v>7</v>
      </c>
      <c r="P694" s="8">
        <f t="shared" si="41"/>
        <v>6.5</v>
      </c>
      <c r="Q694" s="8" t="s">
        <v>8319</v>
      </c>
      <c r="R694" s="8" t="s">
        <v>8321</v>
      </c>
      <c r="S694" s="17">
        <f t="shared" si="42"/>
        <v>42696.37572916667</v>
      </c>
      <c r="T694" s="17">
        <f t="shared" si="43"/>
        <v>42726.37572916667</v>
      </c>
    </row>
    <row r="695" spans="1:20" ht="28.5" x14ac:dyDescent="0.45">
      <c r="A695" s="5">
        <v>693</v>
      </c>
      <c r="B695" s="7" t="s">
        <v>694</v>
      </c>
      <c r="C695" s="7" t="s">
        <v>4803</v>
      </c>
      <c r="D695" s="8">
        <v>100000</v>
      </c>
      <c r="E695" s="8">
        <v>35338</v>
      </c>
      <c r="F695" s="8" t="s">
        <v>8221</v>
      </c>
      <c r="G695" s="8" t="s">
        <v>8224</v>
      </c>
      <c r="H695" s="8" t="s">
        <v>8246</v>
      </c>
      <c r="I695" s="8">
        <v>1430421827</v>
      </c>
      <c r="J695" s="8">
        <v>1427829827</v>
      </c>
      <c r="K695" s="8" t="b">
        <v>0</v>
      </c>
      <c r="L695" s="8">
        <v>296</v>
      </c>
      <c r="M695" s="8" t="b">
        <v>0</v>
      </c>
      <c r="N695" s="8" t="s">
        <v>8273</v>
      </c>
      <c r="O695" s="11">
        <f t="shared" si="40"/>
        <v>35</v>
      </c>
      <c r="P695" s="8">
        <f t="shared" si="41"/>
        <v>119.39</v>
      </c>
      <c r="Q695" s="8" t="s">
        <v>8319</v>
      </c>
      <c r="R695" s="8" t="s">
        <v>8321</v>
      </c>
      <c r="S695" s="17">
        <f t="shared" si="42"/>
        <v>42094.808182870373</v>
      </c>
      <c r="T695" s="17">
        <f t="shared" si="43"/>
        <v>42124.808182870373</v>
      </c>
    </row>
    <row r="696" spans="1:20" ht="42.75" x14ac:dyDescent="0.45">
      <c r="A696" s="5">
        <v>694</v>
      </c>
      <c r="B696" s="7" t="s">
        <v>695</v>
      </c>
      <c r="C696" s="7" t="s">
        <v>4804</v>
      </c>
      <c r="D696" s="8">
        <v>150000</v>
      </c>
      <c r="E696" s="8">
        <v>590</v>
      </c>
      <c r="F696" s="8" t="s">
        <v>8221</v>
      </c>
      <c r="G696" s="8" t="s">
        <v>8224</v>
      </c>
      <c r="H696" s="8" t="s">
        <v>8246</v>
      </c>
      <c r="I696" s="8">
        <v>1485964559</v>
      </c>
      <c r="J696" s="8">
        <v>1483372559</v>
      </c>
      <c r="K696" s="8" t="b">
        <v>0</v>
      </c>
      <c r="L696" s="8">
        <v>7</v>
      </c>
      <c r="M696" s="8" t="b">
        <v>0</v>
      </c>
      <c r="N696" s="8" t="s">
        <v>8273</v>
      </c>
      <c r="O696" s="11">
        <f t="shared" si="40"/>
        <v>0</v>
      </c>
      <c r="P696" s="8">
        <f t="shared" si="41"/>
        <v>84.29</v>
      </c>
      <c r="Q696" s="8" t="s">
        <v>8319</v>
      </c>
      <c r="R696" s="8" t="s">
        <v>8321</v>
      </c>
      <c r="S696" s="17">
        <f t="shared" si="42"/>
        <v>42737.663877314815</v>
      </c>
      <c r="T696" s="17">
        <f t="shared" si="43"/>
        <v>42767.663877314815</v>
      </c>
    </row>
    <row r="697" spans="1:20" ht="42.75" x14ac:dyDescent="0.45">
      <c r="A697" s="5">
        <v>695</v>
      </c>
      <c r="B697" s="7" t="s">
        <v>696</v>
      </c>
      <c r="C697" s="7" t="s">
        <v>4805</v>
      </c>
      <c r="D697" s="8">
        <v>60000</v>
      </c>
      <c r="E697" s="8">
        <v>636</v>
      </c>
      <c r="F697" s="8" t="s">
        <v>8221</v>
      </c>
      <c r="G697" s="8" t="s">
        <v>8224</v>
      </c>
      <c r="H697" s="8" t="s">
        <v>8246</v>
      </c>
      <c r="I697" s="8">
        <v>1414758620</v>
      </c>
      <c r="J697" s="8">
        <v>1412166620</v>
      </c>
      <c r="K697" s="8" t="b">
        <v>0</v>
      </c>
      <c r="L697" s="8">
        <v>7</v>
      </c>
      <c r="M697" s="8" t="b">
        <v>0</v>
      </c>
      <c r="N697" s="8" t="s">
        <v>8273</v>
      </c>
      <c r="O697" s="11">
        <f t="shared" si="40"/>
        <v>1</v>
      </c>
      <c r="P697" s="8">
        <f t="shared" si="41"/>
        <v>90.86</v>
      </c>
      <c r="Q697" s="8" t="s">
        <v>8319</v>
      </c>
      <c r="R697" s="8" t="s">
        <v>8321</v>
      </c>
      <c r="S697" s="17">
        <f t="shared" si="42"/>
        <v>41913.521064814813</v>
      </c>
      <c r="T697" s="17">
        <f t="shared" si="43"/>
        <v>41943.521064814813</v>
      </c>
    </row>
    <row r="698" spans="1:20" ht="28.5" x14ac:dyDescent="0.45">
      <c r="A698" s="5">
        <v>696</v>
      </c>
      <c r="B698" s="7" t="s">
        <v>697</v>
      </c>
      <c r="C698" s="7" t="s">
        <v>4806</v>
      </c>
      <c r="D698" s="8">
        <v>175000</v>
      </c>
      <c r="E698" s="8">
        <v>1</v>
      </c>
      <c r="F698" s="8" t="s">
        <v>8221</v>
      </c>
      <c r="G698" s="8" t="s">
        <v>8233</v>
      </c>
      <c r="H698" s="8" t="s">
        <v>8249</v>
      </c>
      <c r="I698" s="8">
        <v>1406326502</v>
      </c>
      <c r="J698" s="8">
        <v>1403734502</v>
      </c>
      <c r="K698" s="8" t="b">
        <v>0</v>
      </c>
      <c r="L698" s="8">
        <v>1</v>
      </c>
      <c r="M698" s="8" t="b">
        <v>0</v>
      </c>
      <c r="N698" s="8" t="s">
        <v>8273</v>
      </c>
      <c r="O698" s="11">
        <f t="shared" si="40"/>
        <v>0</v>
      </c>
      <c r="P698" s="8">
        <f t="shared" si="41"/>
        <v>1</v>
      </c>
      <c r="Q698" s="8" t="s">
        <v>8319</v>
      </c>
      <c r="R698" s="8" t="s">
        <v>8321</v>
      </c>
      <c r="S698" s="17">
        <f t="shared" si="42"/>
        <v>41815.927106481482</v>
      </c>
      <c r="T698" s="17">
        <f t="shared" si="43"/>
        <v>41845.927106481482</v>
      </c>
    </row>
    <row r="699" spans="1:20" ht="42.75" x14ac:dyDescent="0.45">
      <c r="A699" s="5">
        <v>697</v>
      </c>
      <c r="B699" s="7" t="s">
        <v>698</v>
      </c>
      <c r="C699" s="7" t="s">
        <v>4807</v>
      </c>
      <c r="D699" s="8">
        <v>5000</v>
      </c>
      <c r="E699" s="8">
        <v>2319</v>
      </c>
      <c r="F699" s="8" t="s">
        <v>8221</v>
      </c>
      <c r="G699" s="8" t="s">
        <v>8236</v>
      </c>
      <c r="H699" s="8" t="s">
        <v>8249</v>
      </c>
      <c r="I699" s="8">
        <v>1454502789</v>
      </c>
      <c r="J699" s="8">
        <v>1453206789</v>
      </c>
      <c r="K699" s="8" t="b">
        <v>0</v>
      </c>
      <c r="L699" s="8">
        <v>114</v>
      </c>
      <c r="M699" s="8" t="b">
        <v>0</v>
      </c>
      <c r="N699" s="8" t="s">
        <v>8273</v>
      </c>
      <c r="O699" s="11">
        <f t="shared" si="40"/>
        <v>46</v>
      </c>
      <c r="P699" s="8">
        <f t="shared" si="41"/>
        <v>20.34</v>
      </c>
      <c r="Q699" s="8" t="s">
        <v>8319</v>
      </c>
      <c r="R699" s="8" t="s">
        <v>8321</v>
      </c>
      <c r="S699" s="17">
        <f t="shared" si="42"/>
        <v>42388.523020833338</v>
      </c>
      <c r="T699" s="17">
        <f t="shared" si="43"/>
        <v>42403.523020833338</v>
      </c>
    </row>
    <row r="700" spans="1:20" ht="42.75" x14ac:dyDescent="0.45">
      <c r="A700" s="5">
        <v>698</v>
      </c>
      <c r="B700" s="7" t="s">
        <v>699</v>
      </c>
      <c r="C700" s="7" t="s">
        <v>4808</v>
      </c>
      <c r="D700" s="8">
        <v>100000</v>
      </c>
      <c r="E700" s="8">
        <v>15390</v>
      </c>
      <c r="F700" s="8" t="s">
        <v>8221</v>
      </c>
      <c r="G700" s="8" t="s">
        <v>8224</v>
      </c>
      <c r="H700" s="8" t="s">
        <v>8246</v>
      </c>
      <c r="I700" s="8">
        <v>1411005600</v>
      </c>
      <c r="J700" s="8">
        <v>1408141245</v>
      </c>
      <c r="K700" s="8" t="b">
        <v>0</v>
      </c>
      <c r="L700" s="8">
        <v>29</v>
      </c>
      <c r="M700" s="8" t="b">
        <v>0</v>
      </c>
      <c r="N700" s="8" t="s">
        <v>8273</v>
      </c>
      <c r="O700" s="11">
        <f t="shared" si="40"/>
        <v>15</v>
      </c>
      <c r="P700" s="8">
        <f t="shared" si="41"/>
        <v>530.69000000000005</v>
      </c>
      <c r="Q700" s="8" t="s">
        <v>8319</v>
      </c>
      <c r="R700" s="8" t="s">
        <v>8321</v>
      </c>
      <c r="S700" s="17">
        <f t="shared" si="42"/>
        <v>41866.931076388886</v>
      </c>
      <c r="T700" s="17">
        <f t="shared" si="43"/>
        <v>41900.083333333336</v>
      </c>
    </row>
    <row r="701" spans="1:20" ht="42.75" x14ac:dyDescent="0.45">
      <c r="A701" s="5">
        <v>699</v>
      </c>
      <c r="B701" s="7" t="s">
        <v>700</v>
      </c>
      <c r="C701" s="7" t="s">
        <v>4809</v>
      </c>
      <c r="D701" s="8">
        <v>130000</v>
      </c>
      <c r="E701" s="8">
        <v>107148.74</v>
      </c>
      <c r="F701" s="8" t="s">
        <v>8221</v>
      </c>
      <c r="G701" s="8" t="s">
        <v>8224</v>
      </c>
      <c r="H701" s="8" t="s">
        <v>8246</v>
      </c>
      <c r="I701" s="8">
        <v>1385136000</v>
      </c>
      <c r="J701" s="8">
        <v>1381923548</v>
      </c>
      <c r="K701" s="8" t="b">
        <v>0</v>
      </c>
      <c r="L701" s="8">
        <v>890</v>
      </c>
      <c r="M701" s="8" t="b">
        <v>0</v>
      </c>
      <c r="N701" s="8" t="s">
        <v>8273</v>
      </c>
      <c r="O701" s="11">
        <f t="shared" si="40"/>
        <v>82</v>
      </c>
      <c r="P701" s="8">
        <f t="shared" si="41"/>
        <v>120.39</v>
      </c>
      <c r="Q701" s="8" t="s">
        <v>8319</v>
      </c>
      <c r="R701" s="8" t="s">
        <v>8321</v>
      </c>
      <c r="S701" s="17">
        <f t="shared" si="42"/>
        <v>41563.485509259262</v>
      </c>
      <c r="T701" s="17">
        <f t="shared" si="43"/>
        <v>41600.666666666664</v>
      </c>
    </row>
    <row r="702" spans="1:20" ht="42.75" x14ac:dyDescent="0.45">
      <c r="A702" s="5">
        <v>700</v>
      </c>
      <c r="B702" s="7" t="s">
        <v>701</v>
      </c>
      <c r="C702" s="7" t="s">
        <v>4810</v>
      </c>
      <c r="D702" s="8">
        <v>15000</v>
      </c>
      <c r="E702" s="8">
        <v>403</v>
      </c>
      <c r="F702" s="8" t="s">
        <v>8221</v>
      </c>
      <c r="G702" s="8" t="s">
        <v>8227</v>
      </c>
      <c r="H702" s="8" t="s">
        <v>8249</v>
      </c>
      <c r="I702" s="8">
        <v>1484065881</v>
      </c>
      <c r="J702" s="8">
        <v>1481473881</v>
      </c>
      <c r="K702" s="8" t="b">
        <v>0</v>
      </c>
      <c r="L702" s="8">
        <v>31</v>
      </c>
      <c r="M702" s="8" t="b">
        <v>0</v>
      </c>
      <c r="N702" s="8" t="s">
        <v>8273</v>
      </c>
      <c r="O702" s="11">
        <f t="shared" si="40"/>
        <v>3</v>
      </c>
      <c r="P702" s="8">
        <f t="shared" si="41"/>
        <v>13</v>
      </c>
      <c r="Q702" s="8" t="s">
        <v>8319</v>
      </c>
      <c r="R702" s="8" t="s">
        <v>8321</v>
      </c>
      <c r="S702" s="17">
        <f t="shared" si="42"/>
        <v>42715.688437500001</v>
      </c>
      <c r="T702" s="17">
        <f t="shared" si="43"/>
        <v>42745.688437500001</v>
      </c>
    </row>
    <row r="703" spans="1:20" ht="42.75" x14ac:dyDescent="0.45">
      <c r="A703" s="5">
        <v>701</v>
      </c>
      <c r="B703" s="7" t="s">
        <v>702</v>
      </c>
      <c r="C703" s="7" t="s">
        <v>4811</v>
      </c>
      <c r="D703" s="8">
        <v>23000</v>
      </c>
      <c r="E703" s="8">
        <v>6118</v>
      </c>
      <c r="F703" s="8" t="s">
        <v>8221</v>
      </c>
      <c r="G703" s="8" t="s">
        <v>8225</v>
      </c>
      <c r="H703" s="8" t="s">
        <v>8247</v>
      </c>
      <c r="I703" s="8">
        <v>1406130880</v>
      </c>
      <c r="J703" s="8">
        <v>1403538880</v>
      </c>
      <c r="K703" s="8" t="b">
        <v>0</v>
      </c>
      <c r="L703" s="8">
        <v>21</v>
      </c>
      <c r="M703" s="8" t="b">
        <v>0</v>
      </c>
      <c r="N703" s="8" t="s">
        <v>8273</v>
      </c>
      <c r="O703" s="11">
        <f t="shared" si="40"/>
        <v>27</v>
      </c>
      <c r="P703" s="8">
        <f t="shared" si="41"/>
        <v>291.33</v>
      </c>
      <c r="Q703" s="8" t="s">
        <v>8319</v>
      </c>
      <c r="R703" s="8" t="s">
        <v>8321</v>
      </c>
      <c r="S703" s="17">
        <f t="shared" si="42"/>
        <v>41813.662962962961</v>
      </c>
      <c r="T703" s="17">
        <f t="shared" si="43"/>
        <v>41843.662962962961</v>
      </c>
    </row>
    <row r="704" spans="1:20" ht="42.75" x14ac:dyDescent="0.45">
      <c r="A704" s="5">
        <v>702</v>
      </c>
      <c r="B704" s="7" t="s">
        <v>703</v>
      </c>
      <c r="C704" s="7" t="s">
        <v>4812</v>
      </c>
      <c r="D704" s="8">
        <v>15000</v>
      </c>
      <c r="E704" s="8">
        <v>4622.01</v>
      </c>
      <c r="F704" s="8" t="s">
        <v>8221</v>
      </c>
      <c r="G704" s="8" t="s">
        <v>8224</v>
      </c>
      <c r="H704" s="8" t="s">
        <v>8246</v>
      </c>
      <c r="I704" s="8">
        <v>1480011987</v>
      </c>
      <c r="J704" s="8">
        <v>1477416387</v>
      </c>
      <c r="K704" s="8" t="b">
        <v>0</v>
      </c>
      <c r="L704" s="8">
        <v>37</v>
      </c>
      <c r="M704" s="8" t="b">
        <v>0</v>
      </c>
      <c r="N704" s="8" t="s">
        <v>8273</v>
      </c>
      <c r="O704" s="11">
        <f t="shared" si="40"/>
        <v>31</v>
      </c>
      <c r="P704" s="8">
        <f t="shared" si="41"/>
        <v>124.92</v>
      </c>
      <c r="Q704" s="8" t="s">
        <v>8319</v>
      </c>
      <c r="R704" s="8" t="s">
        <v>8321</v>
      </c>
      <c r="S704" s="17">
        <f t="shared" si="42"/>
        <v>42668.726701388892</v>
      </c>
      <c r="T704" s="17">
        <f t="shared" si="43"/>
        <v>42698.768368055549</v>
      </c>
    </row>
    <row r="705" spans="1:20" ht="42.75" x14ac:dyDescent="0.45">
      <c r="A705" s="5">
        <v>703</v>
      </c>
      <c r="B705" s="7" t="s">
        <v>704</v>
      </c>
      <c r="C705" s="7" t="s">
        <v>4813</v>
      </c>
      <c r="D705" s="8">
        <v>15000</v>
      </c>
      <c r="E705" s="8">
        <v>837</v>
      </c>
      <c r="F705" s="8" t="s">
        <v>8221</v>
      </c>
      <c r="G705" s="8" t="s">
        <v>8224</v>
      </c>
      <c r="H705" s="8" t="s">
        <v>8246</v>
      </c>
      <c r="I705" s="8">
        <v>1485905520</v>
      </c>
      <c r="J705" s="8">
        <v>1481150949</v>
      </c>
      <c r="K705" s="8" t="b">
        <v>0</v>
      </c>
      <c r="L705" s="8">
        <v>7</v>
      </c>
      <c r="M705" s="8" t="b">
        <v>0</v>
      </c>
      <c r="N705" s="8" t="s">
        <v>8273</v>
      </c>
      <c r="O705" s="11">
        <f t="shared" si="40"/>
        <v>6</v>
      </c>
      <c r="P705" s="8">
        <f t="shared" si="41"/>
        <v>119.57</v>
      </c>
      <c r="Q705" s="8" t="s">
        <v>8319</v>
      </c>
      <c r="R705" s="8" t="s">
        <v>8321</v>
      </c>
      <c r="S705" s="17">
        <f t="shared" si="42"/>
        <v>42711.950798611113</v>
      </c>
      <c r="T705" s="17">
        <f t="shared" si="43"/>
        <v>42766.98055555555</v>
      </c>
    </row>
    <row r="706" spans="1:20" ht="42.75" x14ac:dyDescent="0.45">
      <c r="A706" s="5">
        <v>704</v>
      </c>
      <c r="B706" s="7" t="s">
        <v>705</v>
      </c>
      <c r="C706" s="7" t="s">
        <v>4814</v>
      </c>
      <c r="D706" s="8">
        <v>55000</v>
      </c>
      <c r="E706" s="8">
        <v>481</v>
      </c>
      <c r="F706" s="8" t="s">
        <v>8221</v>
      </c>
      <c r="G706" s="8" t="s">
        <v>8229</v>
      </c>
      <c r="H706" s="8" t="s">
        <v>8251</v>
      </c>
      <c r="I706" s="8">
        <v>1487565468</v>
      </c>
      <c r="J706" s="8">
        <v>1482381468</v>
      </c>
      <c r="K706" s="8" t="b">
        <v>0</v>
      </c>
      <c r="L706" s="8">
        <v>4</v>
      </c>
      <c r="M706" s="8" t="b">
        <v>0</v>
      </c>
      <c r="N706" s="8" t="s">
        <v>8273</v>
      </c>
      <c r="O706" s="11">
        <f t="shared" si="40"/>
        <v>1</v>
      </c>
      <c r="P706" s="8">
        <f t="shared" si="41"/>
        <v>120.25</v>
      </c>
      <c r="Q706" s="8" t="s">
        <v>8319</v>
      </c>
      <c r="R706" s="8" t="s">
        <v>8321</v>
      </c>
      <c r="S706" s="17">
        <f t="shared" si="42"/>
        <v>42726.192916666667</v>
      </c>
      <c r="T706" s="17">
        <f t="shared" si="43"/>
        <v>42786.192916666667</v>
      </c>
    </row>
    <row r="707" spans="1:20" ht="28.5" x14ac:dyDescent="0.45">
      <c r="A707" s="5">
        <v>705</v>
      </c>
      <c r="B707" s="7" t="s">
        <v>706</v>
      </c>
      <c r="C707" s="7" t="s">
        <v>4815</v>
      </c>
      <c r="D707" s="8">
        <v>100000</v>
      </c>
      <c r="E707" s="8">
        <v>977</v>
      </c>
      <c r="F707" s="8" t="s">
        <v>8221</v>
      </c>
      <c r="G707" s="8" t="s">
        <v>8233</v>
      </c>
      <c r="H707" s="8" t="s">
        <v>8249</v>
      </c>
      <c r="I707" s="8">
        <v>1484999278</v>
      </c>
      <c r="J707" s="8">
        <v>1482407278</v>
      </c>
      <c r="K707" s="8" t="b">
        <v>0</v>
      </c>
      <c r="L707" s="8">
        <v>5</v>
      </c>
      <c r="M707" s="8" t="b">
        <v>0</v>
      </c>
      <c r="N707" s="8" t="s">
        <v>8273</v>
      </c>
      <c r="O707" s="11">
        <f t="shared" ref="O707:O770" si="44">ROUND((E707/D707)*100,0)</f>
        <v>1</v>
      </c>
      <c r="P707" s="8">
        <f t="shared" ref="P707:P770" si="45">ROUND(E707/L707,2)</f>
        <v>195.4</v>
      </c>
      <c r="Q707" s="8" t="s">
        <v>8319</v>
      </c>
      <c r="R707" s="8" t="s">
        <v>8321</v>
      </c>
      <c r="S707" s="17">
        <f t="shared" ref="S707:S770" si="46">(((J707/60)/60)/24)+DATE(1970,1,1)</f>
        <v>42726.491643518515</v>
      </c>
      <c r="T707" s="17">
        <f t="shared" ref="T707:T770" si="47">(((I707/60)/60)/24)+DATE(1970,1,1)</f>
        <v>42756.491643518515</v>
      </c>
    </row>
    <row r="708" spans="1:20" ht="42.75" x14ac:dyDescent="0.45">
      <c r="A708" s="5">
        <v>706</v>
      </c>
      <c r="B708" s="7" t="s">
        <v>707</v>
      </c>
      <c r="C708" s="7" t="s">
        <v>4816</v>
      </c>
      <c r="D708" s="8">
        <v>100000</v>
      </c>
      <c r="E708" s="8">
        <v>0</v>
      </c>
      <c r="F708" s="8" t="s">
        <v>8221</v>
      </c>
      <c r="G708" s="8" t="s">
        <v>8227</v>
      </c>
      <c r="H708" s="8" t="s">
        <v>8249</v>
      </c>
      <c r="I708" s="8">
        <v>1481740740</v>
      </c>
      <c r="J708" s="8">
        <v>1478130783</v>
      </c>
      <c r="K708" s="8" t="b">
        <v>0</v>
      </c>
      <c r="L708" s="8">
        <v>0</v>
      </c>
      <c r="M708" s="8" t="b">
        <v>0</v>
      </c>
      <c r="N708" s="8" t="s">
        <v>8273</v>
      </c>
      <c r="O708" s="11">
        <f t="shared" si="44"/>
        <v>0</v>
      </c>
      <c r="P708" s="8" t="e">
        <f t="shared" si="45"/>
        <v>#DIV/0!</v>
      </c>
      <c r="Q708" s="8" t="s">
        <v>8319</v>
      </c>
      <c r="R708" s="8" t="s">
        <v>8321</v>
      </c>
      <c r="S708" s="17">
        <f t="shared" si="46"/>
        <v>42676.995173611111</v>
      </c>
      <c r="T708" s="17">
        <f t="shared" si="47"/>
        <v>42718.777083333334</v>
      </c>
    </row>
    <row r="709" spans="1:20" ht="42.75" x14ac:dyDescent="0.45">
      <c r="A709" s="5">
        <v>707</v>
      </c>
      <c r="B709" s="7" t="s">
        <v>708</v>
      </c>
      <c r="C709" s="7" t="s">
        <v>4817</v>
      </c>
      <c r="D709" s="8">
        <v>68000</v>
      </c>
      <c r="E709" s="8">
        <v>53670.6</v>
      </c>
      <c r="F709" s="8" t="s">
        <v>8221</v>
      </c>
      <c r="G709" s="8" t="s">
        <v>8225</v>
      </c>
      <c r="H709" s="8" t="s">
        <v>8247</v>
      </c>
      <c r="I709" s="8">
        <v>1483286127</v>
      </c>
      <c r="J709" s="8">
        <v>1479830127</v>
      </c>
      <c r="K709" s="8" t="b">
        <v>0</v>
      </c>
      <c r="L709" s="8">
        <v>456</v>
      </c>
      <c r="M709" s="8" t="b">
        <v>0</v>
      </c>
      <c r="N709" s="8" t="s">
        <v>8273</v>
      </c>
      <c r="O709" s="11">
        <f t="shared" si="44"/>
        <v>79</v>
      </c>
      <c r="P709" s="8">
        <f t="shared" si="45"/>
        <v>117.7</v>
      </c>
      <c r="Q709" s="8" t="s">
        <v>8319</v>
      </c>
      <c r="R709" s="8" t="s">
        <v>8321</v>
      </c>
      <c r="S709" s="17">
        <f t="shared" si="46"/>
        <v>42696.663506944446</v>
      </c>
      <c r="T709" s="17">
        <f t="shared" si="47"/>
        <v>42736.663506944446</v>
      </c>
    </row>
    <row r="710" spans="1:20" ht="42.75" x14ac:dyDescent="0.45">
      <c r="A710" s="5">
        <v>708</v>
      </c>
      <c r="B710" s="7" t="s">
        <v>709</v>
      </c>
      <c r="C710" s="7" t="s">
        <v>4818</v>
      </c>
      <c r="D710" s="8">
        <v>40000</v>
      </c>
      <c r="E710" s="8">
        <v>8837</v>
      </c>
      <c r="F710" s="8" t="s">
        <v>8221</v>
      </c>
      <c r="G710" s="8" t="s">
        <v>8225</v>
      </c>
      <c r="H710" s="8" t="s">
        <v>8247</v>
      </c>
      <c r="I710" s="8">
        <v>1410616600</v>
      </c>
      <c r="J710" s="8">
        <v>1405432600</v>
      </c>
      <c r="K710" s="8" t="b">
        <v>0</v>
      </c>
      <c r="L710" s="8">
        <v>369</v>
      </c>
      <c r="M710" s="8" t="b">
        <v>0</v>
      </c>
      <c r="N710" s="8" t="s">
        <v>8273</v>
      </c>
      <c r="O710" s="11">
        <f t="shared" si="44"/>
        <v>22</v>
      </c>
      <c r="P710" s="8">
        <f t="shared" si="45"/>
        <v>23.95</v>
      </c>
      <c r="Q710" s="8" t="s">
        <v>8319</v>
      </c>
      <c r="R710" s="8" t="s">
        <v>8321</v>
      </c>
      <c r="S710" s="17">
        <f t="shared" si="46"/>
        <v>41835.581018518518</v>
      </c>
      <c r="T710" s="17">
        <f t="shared" si="47"/>
        <v>41895.581018518518</v>
      </c>
    </row>
    <row r="711" spans="1:20" ht="28.5" x14ac:dyDescent="0.45">
      <c r="A711" s="5">
        <v>709</v>
      </c>
      <c r="B711" s="7" t="s">
        <v>710</v>
      </c>
      <c r="C711" s="7" t="s">
        <v>4819</v>
      </c>
      <c r="D711" s="8">
        <v>15000</v>
      </c>
      <c r="E711" s="8">
        <v>61</v>
      </c>
      <c r="F711" s="8" t="s">
        <v>8221</v>
      </c>
      <c r="G711" s="8" t="s">
        <v>8224</v>
      </c>
      <c r="H711" s="8" t="s">
        <v>8246</v>
      </c>
      <c r="I711" s="8">
        <v>1417741159</v>
      </c>
      <c r="J711" s="8">
        <v>1415149159</v>
      </c>
      <c r="K711" s="8" t="b">
        <v>0</v>
      </c>
      <c r="L711" s="8">
        <v>2</v>
      </c>
      <c r="M711" s="8" t="b">
        <v>0</v>
      </c>
      <c r="N711" s="8" t="s">
        <v>8273</v>
      </c>
      <c r="O711" s="11">
        <f t="shared" si="44"/>
        <v>0</v>
      </c>
      <c r="P711" s="8">
        <f t="shared" si="45"/>
        <v>30.5</v>
      </c>
      <c r="Q711" s="8" t="s">
        <v>8319</v>
      </c>
      <c r="R711" s="8" t="s">
        <v>8321</v>
      </c>
      <c r="S711" s="17">
        <f t="shared" si="46"/>
        <v>41948.041192129633</v>
      </c>
      <c r="T711" s="17">
        <f t="shared" si="47"/>
        <v>41978.041192129633</v>
      </c>
    </row>
    <row r="712" spans="1:20" ht="28.5" x14ac:dyDescent="0.45">
      <c r="A712" s="5">
        <v>710</v>
      </c>
      <c r="B712" s="7" t="s">
        <v>711</v>
      </c>
      <c r="C712" s="7" t="s">
        <v>4820</v>
      </c>
      <c r="D712" s="8">
        <v>1200</v>
      </c>
      <c r="E712" s="8">
        <v>0</v>
      </c>
      <c r="F712" s="8" t="s">
        <v>8221</v>
      </c>
      <c r="G712" s="8" t="s">
        <v>8229</v>
      </c>
      <c r="H712" s="8" t="s">
        <v>8251</v>
      </c>
      <c r="I712" s="8">
        <v>1408495440</v>
      </c>
      <c r="J712" s="8">
        <v>1405640302</v>
      </c>
      <c r="K712" s="8" t="b">
        <v>0</v>
      </c>
      <c r="L712" s="8">
        <v>0</v>
      </c>
      <c r="M712" s="8" t="b">
        <v>0</v>
      </c>
      <c r="N712" s="8" t="s">
        <v>8273</v>
      </c>
      <c r="O712" s="11">
        <f t="shared" si="44"/>
        <v>0</v>
      </c>
      <c r="P712" s="8" t="e">
        <f t="shared" si="45"/>
        <v>#DIV/0!</v>
      </c>
      <c r="Q712" s="8" t="s">
        <v>8319</v>
      </c>
      <c r="R712" s="8" t="s">
        <v>8321</v>
      </c>
      <c r="S712" s="17">
        <f t="shared" si="46"/>
        <v>41837.984976851854</v>
      </c>
      <c r="T712" s="17">
        <f t="shared" si="47"/>
        <v>41871.030555555553</v>
      </c>
    </row>
    <row r="713" spans="1:20" ht="42.75" x14ac:dyDescent="0.45">
      <c r="A713" s="5">
        <v>711</v>
      </c>
      <c r="B713" s="7" t="s">
        <v>712</v>
      </c>
      <c r="C713" s="7" t="s">
        <v>4821</v>
      </c>
      <c r="D713" s="8">
        <v>100000</v>
      </c>
      <c r="E713" s="8">
        <v>33791</v>
      </c>
      <c r="F713" s="8" t="s">
        <v>8221</v>
      </c>
      <c r="G713" s="8" t="s">
        <v>8233</v>
      </c>
      <c r="H713" s="8" t="s">
        <v>8249</v>
      </c>
      <c r="I713" s="8">
        <v>1481716868</v>
      </c>
      <c r="J713" s="8">
        <v>1478257268</v>
      </c>
      <c r="K713" s="8" t="b">
        <v>0</v>
      </c>
      <c r="L713" s="8">
        <v>338</v>
      </c>
      <c r="M713" s="8" t="b">
        <v>0</v>
      </c>
      <c r="N713" s="8" t="s">
        <v>8273</v>
      </c>
      <c r="O713" s="11">
        <f t="shared" si="44"/>
        <v>34</v>
      </c>
      <c r="P713" s="8">
        <f t="shared" si="45"/>
        <v>99.97</v>
      </c>
      <c r="Q713" s="8" t="s">
        <v>8319</v>
      </c>
      <c r="R713" s="8" t="s">
        <v>8321</v>
      </c>
      <c r="S713" s="17">
        <f t="shared" si="46"/>
        <v>42678.459120370375</v>
      </c>
      <c r="T713" s="17">
        <f t="shared" si="47"/>
        <v>42718.500787037032</v>
      </c>
    </row>
    <row r="714" spans="1:20" ht="42.75" x14ac:dyDescent="0.45">
      <c r="A714" s="5">
        <v>712</v>
      </c>
      <c r="B714" s="7" t="s">
        <v>713</v>
      </c>
      <c r="C714" s="7" t="s">
        <v>4822</v>
      </c>
      <c r="D714" s="8">
        <v>48500</v>
      </c>
      <c r="E714" s="8">
        <v>105</v>
      </c>
      <c r="F714" s="8" t="s">
        <v>8221</v>
      </c>
      <c r="G714" s="8" t="s">
        <v>8224</v>
      </c>
      <c r="H714" s="8" t="s">
        <v>8246</v>
      </c>
      <c r="I714" s="8">
        <v>1455466832</v>
      </c>
      <c r="J714" s="8">
        <v>1452874832</v>
      </c>
      <c r="K714" s="8" t="b">
        <v>0</v>
      </c>
      <c r="L714" s="8">
        <v>4</v>
      </c>
      <c r="M714" s="8" t="b">
        <v>0</v>
      </c>
      <c r="N714" s="8" t="s">
        <v>8273</v>
      </c>
      <c r="O714" s="11">
        <f t="shared" si="44"/>
        <v>0</v>
      </c>
      <c r="P714" s="8">
        <f t="shared" si="45"/>
        <v>26.25</v>
      </c>
      <c r="Q714" s="8" t="s">
        <v>8319</v>
      </c>
      <c r="R714" s="8" t="s">
        <v>8321</v>
      </c>
      <c r="S714" s="17">
        <f t="shared" si="46"/>
        <v>42384.680925925932</v>
      </c>
      <c r="T714" s="17">
        <f t="shared" si="47"/>
        <v>42414.680925925932</v>
      </c>
    </row>
    <row r="715" spans="1:20" ht="42.75" x14ac:dyDescent="0.45">
      <c r="A715" s="5">
        <v>713</v>
      </c>
      <c r="B715" s="7" t="s">
        <v>714</v>
      </c>
      <c r="C715" s="7" t="s">
        <v>4823</v>
      </c>
      <c r="D715" s="8">
        <v>25000</v>
      </c>
      <c r="E715" s="8">
        <v>199</v>
      </c>
      <c r="F715" s="8" t="s">
        <v>8221</v>
      </c>
      <c r="G715" s="8" t="s">
        <v>8237</v>
      </c>
      <c r="H715" s="8" t="s">
        <v>8249</v>
      </c>
      <c r="I715" s="8">
        <v>1465130532</v>
      </c>
      <c r="J715" s="8">
        <v>1462538532</v>
      </c>
      <c r="K715" s="8" t="b">
        <v>0</v>
      </c>
      <c r="L715" s="8">
        <v>1</v>
      </c>
      <c r="M715" s="8" t="b">
        <v>0</v>
      </c>
      <c r="N715" s="8" t="s">
        <v>8273</v>
      </c>
      <c r="O715" s="11">
        <f t="shared" si="44"/>
        <v>1</v>
      </c>
      <c r="P715" s="8">
        <f t="shared" si="45"/>
        <v>199</v>
      </c>
      <c r="Q715" s="8" t="s">
        <v>8319</v>
      </c>
      <c r="R715" s="8" t="s">
        <v>8321</v>
      </c>
      <c r="S715" s="17">
        <f t="shared" si="46"/>
        <v>42496.529305555552</v>
      </c>
      <c r="T715" s="17">
        <f t="shared" si="47"/>
        <v>42526.529305555552</v>
      </c>
    </row>
    <row r="716" spans="1:20" ht="42.75" x14ac:dyDescent="0.45">
      <c r="A716" s="5">
        <v>714</v>
      </c>
      <c r="B716" s="7" t="s">
        <v>715</v>
      </c>
      <c r="C716" s="7" t="s">
        <v>4824</v>
      </c>
      <c r="D716" s="8">
        <v>15000</v>
      </c>
      <c r="E716" s="8">
        <v>2249</v>
      </c>
      <c r="F716" s="8" t="s">
        <v>8221</v>
      </c>
      <c r="G716" s="8" t="s">
        <v>8224</v>
      </c>
      <c r="H716" s="8" t="s">
        <v>8246</v>
      </c>
      <c r="I716" s="8">
        <v>1488308082</v>
      </c>
      <c r="J716" s="8">
        <v>1483124082</v>
      </c>
      <c r="K716" s="8" t="b">
        <v>0</v>
      </c>
      <c r="L716" s="8">
        <v>28</v>
      </c>
      <c r="M716" s="8" t="b">
        <v>0</v>
      </c>
      <c r="N716" s="8" t="s">
        <v>8273</v>
      </c>
      <c r="O716" s="11">
        <f t="shared" si="44"/>
        <v>15</v>
      </c>
      <c r="P716" s="8">
        <f t="shared" si="45"/>
        <v>80.319999999999993</v>
      </c>
      <c r="Q716" s="8" t="s">
        <v>8319</v>
      </c>
      <c r="R716" s="8" t="s">
        <v>8321</v>
      </c>
      <c r="S716" s="17">
        <f t="shared" si="46"/>
        <v>42734.787986111114</v>
      </c>
      <c r="T716" s="17">
        <f t="shared" si="47"/>
        <v>42794.787986111114</v>
      </c>
    </row>
    <row r="717" spans="1:20" ht="42.75" x14ac:dyDescent="0.45">
      <c r="A717" s="5">
        <v>715</v>
      </c>
      <c r="B717" s="7" t="s">
        <v>716</v>
      </c>
      <c r="C717" s="7" t="s">
        <v>4825</v>
      </c>
      <c r="D717" s="8">
        <v>27500</v>
      </c>
      <c r="E717" s="8">
        <v>1389</v>
      </c>
      <c r="F717" s="8" t="s">
        <v>8221</v>
      </c>
      <c r="G717" s="8" t="s">
        <v>8224</v>
      </c>
      <c r="H717" s="8" t="s">
        <v>8246</v>
      </c>
      <c r="I717" s="8">
        <v>1446693040</v>
      </c>
      <c r="J717" s="8">
        <v>1443233440</v>
      </c>
      <c r="K717" s="8" t="b">
        <v>0</v>
      </c>
      <c r="L717" s="8">
        <v>12</v>
      </c>
      <c r="M717" s="8" t="b">
        <v>0</v>
      </c>
      <c r="N717" s="8" t="s">
        <v>8273</v>
      </c>
      <c r="O717" s="11">
        <f t="shared" si="44"/>
        <v>5</v>
      </c>
      <c r="P717" s="8">
        <f t="shared" si="45"/>
        <v>115.75</v>
      </c>
      <c r="Q717" s="8" t="s">
        <v>8319</v>
      </c>
      <c r="R717" s="8" t="s">
        <v>8321</v>
      </c>
      <c r="S717" s="17">
        <f t="shared" si="46"/>
        <v>42273.090740740736</v>
      </c>
      <c r="T717" s="17">
        <f t="shared" si="47"/>
        <v>42313.132407407407</v>
      </c>
    </row>
    <row r="718" spans="1:20" ht="42.75" x14ac:dyDescent="0.45">
      <c r="A718" s="5">
        <v>716</v>
      </c>
      <c r="B718" s="7" t="s">
        <v>717</v>
      </c>
      <c r="C718" s="7" t="s">
        <v>4826</v>
      </c>
      <c r="D718" s="8">
        <v>7000</v>
      </c>
      <c r="E718" s="8">
        <v>715</v>
      </c>
      <c r="F718" s="8" t="s">
        <v>8221</v>
      </c>
      <c r="G718" s="8" t="s">
        <v>8224</v>
      </c>
      <c r="H718" s="8" t="s">
        <v>8246</v>
      </c>
      <c r="I718" s="8">
        <v>1417392000</v>
      </c>
      <c r="J718" s="8">
        <v>1414511307</v>
      </c>
      <c r="K718" s="8" t="b">
        <v>0</v>
      </c>
      <c r="L718" s="8">
        <v>16</v>
      </c>
      <c r="M718" s="8" t="b">
        <v>0</v>
      </c>
      <c r="N718" s="8" t="s">
        <v>8273</v>
      </c>
      <c r="O718" s="11">
        <f t="shared" si="44"/>
        <v>10</v>
      </c>
      <c r="P718" s="8">
        <f t="shared" si="45"/>
        <v>44.69</v>
      </c>
      <c r="Q718" s="8" t="s">
        <v>8319</v>
      </c>
      <c r="R718" s="8" t="s">
        <v>8321</v>
      </c>
      <c r="S718" s="17">
        <f t="shared" si="46"/>
        <v>41940.658645833333</v>
      </c>
      <c r="T718" s="17">
        <f t="shared" si="47"/>
        <v>41974</v>
      </c>
    </row>
    <row r="719" spans="1:20" x14ac:dyDescent="0.45">
      <c r="A719" s="5">
        <v>717</v>
      </c>
      <c r="B719" s="7" t="s">
        <v>718</v>
      </c>
      <c r="C719" s="7" t="s">
        <v>4827</v>
      </c>
      <c r="D719" s="8">
        <v>100000</v>
      </c>
      <c r="E719" s="8">
        <v>305</v>
      </c>
      <c r="F719" s="8" t="s">
        <v>8221</v>
      </c>
      <c r="G719" s="8" t="s">
        <v>8224</v>
      </c>
      <c r="H719" s="8" t="s">
        <v>8246</v>
      </c>
      <c r="I719" s="8">
        <v>1409949002</v>
      </c>
      <c r="J719" s="8">
        <v>1407357002</v>
      </c>
      <c r="K719" s="8" t="b">
        <v>0</v>
      </c>
      <c r="L719" s="8">
        <v>4</v>
      </c>
      <c r="M719" s="8" t="b">
        <v>0</v>
      </c>
      <c r="N719" s="8" t="s">
        <v>8273</v>
      </c>
      <c r="O719" s="11">
        <f t="shared" si="44"/>
        <v>0</v>
      </c>
      <c r="P719" s="8">
        <f t="shared" si="45"/>
        <v>76.25</v>
      </c>
      <c r="Q719" s="8" t="s">
        <v>8319</v>
      </c>
      <c r="R719" s="8" t="s">
        <v>8321</v>
      </c>
      <c r="S719" s="17">
        <f t="shared" si="46"/>
        <v>41857.854189814818</v>
      </c>
      <c r="T719" s="17">
        <f t="shared" si="47"/>
        <v>41887.854189814818</v>
      </c>
    </row>
    <row r="720" spans="1:20" ht="42.75" x14ac:dyDescent="0.45">
      <c r="A720" s="5">
        <v>718</v>
      </c>
      <c r="B720" s="7" t="s">
        <v>719</v>
      </c>
      <c r="C720" s="7" t="s">
        <v>4828</v>
      </c>
      <c r="D720" s="8">
        <v>12000</v>
      </c>
      <c r="E720" s="8">
        <v>90</v>
      </c>
      <c r="F720" s="8" t="s">
        <v>8221</v>
      </c>
      <c r="G720" s="8" t="s">
        <v>8224</v>
      </c>
      <c r="H720" s="8" t="s">
        <v>8246</v>
      </c>
      <c r="I720" s="8">
        <v>1487397540</v>
      </c>
      <c r="J720" s="8">
        <v>1484684247</v>
      </c>
      <c r="K720" s="8" t="b">
        <v>0</v>
      </c>
      <c r="L720" s="8">
        <v>4</v>
      </c>
      <c r="M720" s="8" t="b">
        <v>0</v>
      </c>
      <c r="N720" s="8" t="s">
        <v>8273</v>
      </c>
      <c r="O720" s="11">
        <f t="shared" si="44"/>
        <v>1</v>
      </c>
      <c r="P720" s="8">
        <f t="shared" si="45"/>
        <v>22.5</v>
      </c>
      <c r="Q720" s="8" t="s">
        <v>8319</v>
      </c>
      <c r="R720" s="8" t="s">
        <v>8321</v>
      </c>
      <c r="S720" s="17">
        <f t="shared" si="46"/>
        <v>42752.845451388886</v>
      </c>
      <c r="T720" s="17">
        <f t="shared" si="47"/>
        <v>42784.249305555553</v>
      </c>
    </row>
    <row r="721" spans="1:20" ht="42.75" x14ac:dyDescent="0.45">
      <c r="A721" s="5">
        <v>719</v>
      </c>
      <c r="B721" s="7" t="s">
        <v>720</v>
      </c>
      <c r="C721" s="7" t="s">
        <v>4829</v>
      </c>
      <c r="D721" s="8">
        <v>15000</v>
      </c>
      <c r="E721" s="8">
        <v>194</v>
      </c>
      <c r="F721" s="8" t="s">
        <v>8221</v>
      </c>
      <c r="G721" s="8" t="s">
        <v>8224</v>
      </c>
      <c r="H721" s="8" t="s">
        <v>8246</v>
      </c>
      <c r="I721" s="8">
        <v>1456189076</v>
      </c>
      <c r="J721" s="8">
        <v>1454979476</v>
      </c>
      <c r="K721" s="8" t="b">
        <v>0</v>
      </c>
      <c r="L721" s="8">
        <v>10</v>
      </c>
      <c r="M721" s="8" t="b">
        <v>0</v>
      </c>
      <c r="N721" s="8" t="s">
        <v>8273</v>
      </c>
      <c r="O721" s="11">
        <f t="shared" si="44"/>
        <v>1</v>
      </c>
      <c r="P721" s="8">
        <f t="shared" si="45"/>
        <v>19.399999999999999</v>
      </c>
      <c r="Q721" s="8" t="s">
        <v>8319</v>
      </c>
      <c r="R721" s="8" t="s">
        <v>8321</v>
      </c>
      <c r="S721" s="17">
        <f t="shared" si="46"/>
        <v>42409.040231481486</v>
      </c>
      <c r="T721" s="17">
        <f t="shared" si="47"/>
        <v>42423.040231481486</v>
      </c>
    </row>
    <row r="722" spans="1:20" ht="42.75" x14ac:dyDescent="0.45">
      <c r="A722" s="5">
        <v>720</v>
      </c>
      <c r="B722" s="7" t="s">
        <v>721</v>
      </c>
      <c r="C722" s="7" t="s">
        <v>4830</v>
      </c>
      <c r="D722" s="8">
        <v>1900</v>
      </c>
      <c r="E722" s="8">
        <v>2735</v>
      </c>
      <c r="F722" s="8" t="s">
        <v>8219</v>
      </c>
      <c r="G722" s="8" t="s">
        <v>8224</v>
      </c>
      <c r="H722" s="8" t="s">
        <v>8246</v>
      </c>
      <c r="I722" s="8">
        <v>1327851291</v>
      </c>
      <c r="J722" s="8">
        <v>1325432091</v>
      </c>
      <c r="K722" s="8" t="b">
        <v>0</v>
      </c>
      <c r="L722" s="8">
        <v>41</v>
      </c>
      <c r="M722" s="8" t="b">
        <v>1</v>
      </c>
      <c r="N722" s="8" t="s">
        <v>8274</v>
      </c>
      <c r="O722" s="11">
        <f t="shared" si="44"/>
        <v>144</v>
      </c>
      <c r="P722" s="8">
        <f t="shared" si="45"/>
        <v>66.709999999999994</v>
      </c>
      <c r="Q722" s="8" t="s">
        <v>8322</v>
      </c>
      <c r="R722" s="8" t="s">
        <v>8323</v>
      </c>
      <c r="S722" s="17">
        <f t="shared" si="46"/>
        <v>40909.649201388893</v>
      </c>
      <c r="T722" s="17">
        <f t="shared" si="47"/>
        <v>40937.649201388893</v>
      </c>
    </row>
    <row r="723" spans="1:20" ht="57" x14ac:dyDescent="0.45">
      <c r="A723" s="5">
        <v>721</v>
      </c>
      <c r="B723" s="7" t="s">
        <v>722</v>
      </c>
      <c r="C723" s="7" t="s">
        <v>4831</v>
      </c>
      <c r="D723" s="8">
        <v>8200</v>
      </c>
      <c r="E723" s="8">
        <v>10013</v>
      </c>
      <c r="F723" s="8" t="s">
        <v>8219</v>
      </c>
      <c r="G723" s="8" t="s">
        <v>8224</v>
      </c>
      <c r="H723" s="8" t="s">
        <v>8246</v>
      </c>
      <c r="I723" s="8">
        <v>1406900607</v>
      </c>
      <c r="J723" s="8">
        <v>1403012607</v>
      </c>
      <c r="K723" s="8" t="b">
        <v>0</v>
      </c>
      <c r="L723" s="8">
        <v>119</v>
      </c>
      <c r="M723" s="8" t="b">
        <v>1</v>
      </c>
      <c r="N723" s="8" t="s">
        <v>8274</v>
      </c>
      <c r="O723" s="11">
        <f t="shared" si="44"/>
        <v>122</v>
      </c>
      <c r="P723" s="8">
        <f t="shared" si="45"/>
        <v>84.14</v>
      </c>
      <c r="Q723" s="8" t="s">
        <v>8322</v>
      </c>
      <c r="R723" s="8" t="s">
        <v>8323</v>
      </c>
      <c r="S723" s="17">
        <f t="shared" si="46"/>
        <v>41807.571840277778</v>
      </c>
      <c r="T723" s="17">
        <f t="shared" si="47"/>
        <v>41852.571840277778</v>
      </c>
    </row>
    <row r="724" spans="1:20" ht="42.75" x14ac:dyDescent="0.45">
      <c r="A724" s="5">
        <v>722</v>
      </c>
      <c r="B724" s="7" t="s">
        <v>723</v>
      </c>
      <c r="C724" s="7" t="s">
        <v>4832</v>
      </c>
      <c r="D724" s="8">
        <v>25000</v>
      </c>
      <c r="E724" s="8">
        <v>33006</v>
      </c>
      <c r="F724" s="8" t="s">
        <v>8219</v>
      </c>
      <c r="G724" s="8" t="s">
        <v>8224</v>
      </c>
      <c r="H724" s="8" t="s">
        <v>8246</v>
      </c>
      <c r="I724" s="8">
        <v>1333909178</v>
      </c>
      <c r="J724" s="8">
        <v>1331320778</v>
      </c>
      <c r="K724" s="8" t="b">
        <v>0</v>
      </c>
      <c r="L724" s="8">
        <v>153</v>
      </c>
      <c r="M724" s="8" t="b">
        <v>1</v>
      </c>
      <c r="N724" s="8" t="s">
        <v>8274</v>
      </c>
      <c r="O724" s="11">
        <f t="shared" si="44"/>
        <v>132</v>
      </c>
      <c r="P724" s="8">
        <f t="shared" si="45"/>
        <v>215.73</v>
      </c>
      <c r="Q724" s="8" t="s">
        <v>8322</v>
      </c>
      <c r="R724" s="8" t="s">
        <v>8323</v>
      </c>
      <c r="S724" s="17">
        <f t="shared" si="46"/>
        <v>40977.805300925924</v>
      </c>
      <c r="T724" s="17">
        <f t="shared" si="47"/>
        <v>41007.76363425926</v>
      </c>
    </row>
    <row r="725" spans="1:20" ht="28.5" x14ac:dyDescent="0.45">
      <c r="A725" s="5">
        <v>723</v>
      </c>
      <c r="B725" s="7" t="s">
        <v>724</v>
      </c>
      <c r="C725" s="7" t="s">
        <v>4833</v>
      </c>
      <c r="D725" s="8">
        <v>5000</v>
      </c>
      <c r="E725" s="8">
        <v>5469</v>
      </c>
      <c r="F725" s="8" t="s">
        <v>8219</v>
      </c>
      <c r="G725" s="8" t="s">
        <v>8224</v>
      </c>
      <c r="H725" s="8" t="s">
        <v>8246</v>
      </c>
      <c r="I725" s="8">
        <v>1438228740</v>
      </c>
      <c r="J725" s="8">
        <v>1435606549</v>
      </c>
      <c r="K725" s="8" t="b">
        <v>0</v>
      </c>
      <c r="L725" s="8">
        <v>100</v>
      </c>
      <c r="M725" s="8" t="b">
        <v>1</v>
      </c>
      <c r="N725" s="8" t="s">
        <v>8274</v>
      </c>
      <c r="O725" s="11">
        <f t="shared" si="44"/>
        <v>109</v>
      </c>
      <c r="P725" s="8">
        <f t="shared" si="45"/>
        <v>54.69</v>
      </c>
      <c r="Q725" s="8" t="s">
        <v>8322</v>
      </c>
      <c r="R725" s="8" t="s">
        <v>8323</v>
      </c>
      <c r="S725" s="17">
        <f t="shared" si="46"/>
        <v>42184.816539351858</v>
      </c>
      <c r="T725" s="17">
        <f t="shared" si="47"/>
        <v>42215.165972222225</v>
      </c>
    </row>
    <row r="726" spans="1:20" ht="42.75" x14ac:dyDescent="0.45">
      <c r="A726" s="5">
        <v>724</v>
      </c>
      <c r="B726" s="7" t="s">
        <v>725</v>
      </c>
      <c r="C726" s="7" t="s">
        <v>4834</v>
      </c>
      <c r="D726" s="8">
        <v>7000</v>
      </c>
      <c r="E726" s="8">
        <v>7383.01</v>
      </c>
      <c r="F726" s="8" t="s">
        <v>8219</v>
      </c>
      <c r="G726" s="8" t="s">
        <v>8224</v>
      </c>
      <c r="H726" s="8" t="s">
        <v>8246</v>
      </c>
      <c r="I726" s="8">
        <v>1309447163</v>
      </c>
      <c r="J726" s="8">
        <v>1306855163</v>
      </c>
      <c r="K726" s="8" t="b">
        <v>0</v>
      </c>
      <c r="L726" s="8">
        <v>143</v>
      </c>
      <c r="M726" s="8" t="b">
        <v>1</v>
      </c>
      <c r="N726" s="8" t="s">
        <v>8274</v>
      </c>
      <c r="O726" s="11">
        <f t="shared" si="44"/>
        <v>105</v>
      </c>
      <c r="P726" s="8">
        <f t="shared" si="45"/>
        <v>51.63</v>
      </c>
      <c r="Q726" s="8" t="s">
        <v>8322</v>
      </c>
      <c r="R726" s="8" t="s">
        <v>8323</v>
      </c>
      <c r="S726" s="17">
        <f t="shared" si="46"/>
        <v>40694.638460648144</v>
      </c>
      <c r="T726" s="17">
        <f t="shared" si="47"/>
        <v>40724.638460648144</v>
      </c>
    </row>
    <row r="727" spans="1:20" ht="42.75" x14ac:dyDescent="0.45">
      <c r="A727" s="5">
        <v>725</v>
      </c>
      <c r="B727" s="7" t="s">
        <v>726</v>
      </c>
      <c r="C727" s="7" t="s">
        <v>4835</v>
      </c>
      <c r="D727" s="8">
        <v>20000</v>
      </c>
      <c r="E727" s="8">
        <v>20070</v>
      </c>
      <c r="F727" s="8" t="s">
        <v>8219</v>
      </c>
      <c r="G727" s="8" t="s">
        <v>8224</v>
      </c>
      <c r="H727" s="8" t="s">
        <v>8246</v>
      </c>
      <c r="I727" s="8">
        <v>1450018912</v>
      </c>
      <c r="J727" s="8">
        <v>1447426912</v>
      </c>
      <c r="K727" s="8" t="b">
        <v>0</v>
      </c>
      <c r="L727" s="8">
        <v>140</v>
      </c>
      <c r="M727" s="8" t="b">
        <v>1</v>
      </c>
      <c r="N727" s="8" t="s">
        <v>8274</v>
      </c>
      <c r="O727" s="11">
        <f t="shared" si="44"/>
        <v>100</v>
      </c>
      <c r="P727" s="8">
        <f t="shared" si="45"/>
        <v>143.36000000000001</v>
      </c>
      <c r="Q727" s="8" t="s">
        <v>8322</v>
      </c>
      <c r="R727" s="8" t="s">
        <v>8323</v>
      </c>
      <c r="S727" s="17">
        <f t="shared" si="46"/>
        <v>42321.626296296294</v>
      </c>
      <c r="T727" s="17">
        <f t="shared" si="47"/>
        <v>42351.626296296294</v>
      </c>
    </row>
    <row r="728" spans="1:20" ht="42.75" x14ac:dyDescent="0.45">
      <c r="A728" s="5">
        <v>726</v>
      </c>
      <c r="B728" s="7" t="s">
        <v>727</v>
      </c>
      <c r="C728" s="7" t="s">
        <v>4836</v>
      </c>
      <c r="D728" s="8">
        <v>2500</v>
      </c>
      <c r="E728" s="8">
        <v>2535</v>
      </c>
      <c r="F728" s="8" t="s">
        <v>8219</v>
      </c>
      <c r="G728" s="8" t="s">
        <v>8224</v>
      </c>
      <c r="H728" s="8" t="s">
        <v>8246</v>
      </c>
      <c r="I728" s="8">
        <v>1365728487</v>
      </c>
      <c r="J728" s="8">
        <v>1363136487</v>
      </c>
      <c r="K728" s="8" t="b">
        <v>0</v>
      </c>
      <c r="L728" s="8">
        <v>35</v>
      </c>
      <c r="M728" s="8" t="b">
        <v>1</v>
      </c>
      <c r="N728" s="8" t="s">
        <v>8274</v>
      </c>
      <c r="O728" s="11">
        <f t="shared" si="44"/>
        <v>101</v>
      </c>
      <c r="P728" s="8">
        <f t="shared" si="45"/>
        <v>72.430000000000007</v>
      </c>
      <c r="Q728" s="8" t="s">
        <v>8322</v>
      </c>
      <c r="R728" s="8" t="s">
        <v>8323</v>
      </c>
      <c r="S728" s="17">
        <f t="shared" si="46"/>
        <v>41346.042673611111</v>
      </c>
      <c r="T728" s="17">
        <f t="shared" si="47"/>
        <v>41376.042673611111</v>
      </c>
    </row>
    <row r="729" spans="1:20" ht="42.75" x14ac:dyDescent="0.45">
      <c r="A729" s="5">
        <v>727</v>
      </c>
      <c r="B729" s="7" t="s">
        <v>728</v>
      </c>
      <c r="C729" s="7" t="s">
        <v>4837</v>
      </c>
      <c r="D729" s="8">
        <v>3500</v>
      </c>
      <c r="E729" s="8">
        <v>5443</v>
      </c>
      <c r="F729" s="8" t="s">
        <v>8219</v>
      </c>
      <c r="G729" s="8" t="s">
        <v>8224</v>
      </c>
      <c r="H729" s="8" t="s">
        <v>8246</v>
      </c>
      <c r="I729" s="8">
        <v>1358198400</v>
      </c>
      <c r="J729" s="8">
        <v>1354580949</v>
      </c>
      <c r="K729" s="8" t="b">
        <v>0</v>
      </c>
      <c r="L729" s="8">
        <v>149</v>
      </c>
      <c r="M729" s="8" t="b">
        <v>1</v>
      </c>
      <c r="N729" s="8" t="s">
        <v>8274</v>
      </c>
      <c r="O729" s="11">
        <f t="shared" si="44"/>
        <v>156</v>
      </c>
      <c r="P729" s="8">
        <f t="shared" si="45"/>
        <v>36.53</v>
      </c>
      <c r="Q729" s="8" t="s">
        <v>8322</v>
      </c>
      <c r="R729" s="8" t="s">
        <v>8323</v>
      </c>
      <c r="S729" s="17">
        <f t="shared" si="46"/>
        <v>41247.020243055551</v>
      </c>
      <c r="T729" s="17">
        <f t="shared" si="47"/>
        <v>41288.888888888891</v>
      </c>
    </row>
    <row r="730" spans="1:20" ht="42.75" x14ac:dyDescent="0.45">
      <c r="A730" s="5">
        <v>728</v>
      </c>
      <c r="B730" s="7" t="s">
        <v>729</v>
      </c>
      <c r="C730" s="7" t="s">
        <v>4838</v>
      </c>
      <c r="D730" s="8">
        <v>7500</v>
      </c>
      <c r="E730" s="8">
        <v>7917.45</v>
      </c>
      <c r="F730" s="8" t="s">
        <v>8219</v>
      </c>
      <c r="G730" s="8" t="s">
        <v>8224</v>
      </c>
      <c r="H730" s="8" t="s">
        <v>8246</v>
      </c>
      <c r="I730" s="8">
        <v>1313957157</v>
      </c>
      <c r="J730" s="8">
        <v>1310069157</v>
      </c>
      <c r="K730" s="8" t="b">
        <v>0</v>
      </c>
      <c r="L730" s="8">
        <v>130</v>
      </c>
      <c r="M730" s="8" t="b">
        <v>1</v>
      </c>
      <c r="N730" s="8" t="s">
        <v>8274</v>
      </c>
      <c r="O730" s="11">
        <f t="shared" si="44"/>
        <v>106</v>
      </c>
      <c r="P730" s="8">
        <f t="shared" si="45"/>
        <v>60.9</v>
      </c>
      <c r="Q730" s="8" t="s">
        <v>8322</v>
      </c>
      <c r="R730" s="8" t="s">
        <v>8323</v>
      </c>
      <c r="S730" s="17">
        <f t="shared" si="46"/>
        <v>40731.837465277778</v>
      </c>
      <c r="T730" s="17">
        <f t="shared" si="47"/>
        <v>40776.837465277778</v>
      </c>
    </row>
    <row r="731" spans="1:20" ht="42.75" x14ac:dyDescent="0.45">
      <c r="A731" s="5">
        <v>729</v>
      </c>
      <c r="B731" s="7" t="s">
        <v>730</v>
      </c>
      <c r="C731" s="7" t="s">
        <v>4839</v>
      </c>
      <c r="D731" s="8">
        <v>4000</v>
      </c>
      <c r="E731" s="8">
        <v>5226</v>
      </c>
      <c r="F731" s="8" t="s">
        <v>8219</v>
      </c>
      <c r="G731" s="8" t="s">
        <v>8224</v>
      </c>
      <c r="H731" s="8" t="s">
        <v>8246</v>
      </c>
      <c r="I731" s="8">
        <v>1348028861</v>
      </c>
      <c r="J731" s="8">
        <v>1342844861</v>
      </c>
      <c r="K731" s="8" t="b">
        <v>0</v>
      </c>
      <c r="L731" s="8">
        <v>120</v>
      </c>
      <c r="M731" s="8" t="b">
        <v>1</v>
      </c>
      <c r="N731" s="8" t="s">
        <v>8274</v>
      </c>
      <c r="O731" s="11">
        <f t="shared" si="44"/>
        <v>131</v>
      </c>
      <c r="P731" s="8">
        <f t="shared" si="45"/>
        <v>43.55</v>
      </c>
      <c r="Q731" s="8" t="s">
        <v>8322</v>
      </c>
      <c r="R731" s="8" t="s">
        <v>8323</v>
      </c>
      <c r="S731" s="17">
        <f t="shared" si="46"/>
        <v>41111.185891203706</v>
      </c>
      <c r="T731" s="17">
        <f t="shared" si="47"/>
        <v>41171.185891203706</v>
      </c>
    </row>
    <row r="732" spans="1:20" ht="28.5" x14ac:dyDescent="0.45">
      <c r="A732" s="5">
        <v>730</v>
      </c>
      <c r="B732" s="7" t="s">
        <v>731</v>
      </c>
      <c r="C732" s="7" t="s">
        <v>4840</v>
      </c>
      <c r="D732" s="8">
        <v>20000</v>
      </c>
      <c r="E732" s="8">
        <v>26438</v>
      </c>
      <c r="F732" s="8" t="s">
        <v>8219</v>
      </c>
      <c r="G732" s="8" t="s">
        <v>8224</v>
      </c>
      <c r="H732" s="8" t="s">
        <v>8246</v>
      </c>
      <c r="I732" s="8">
        <v>1323280391</v>
      </c>
      <c r="J732" s="8">
        <v>1320688391</v>
      </c>
      <c r="K732" s="8" t="b">
        <v>0</v>
      </c>
      <c r="L732" s="8">
        <v>265</v>
      </c>
      <c r="M732" s="8" t="b">
        <v>1</v>
      </c>
      <c r="N732" s="8" t="s">
        <v>8274</v>
      </c>
      <c r="O732" s="11">
        <f t="shared" si="44"/>
        <v>132</v>
      </c>
      <c r="P732" s="8">
        <f t="shared" si="45"/>
        <v>99.77</v>
      </c>
      <c r="Q732" s="8" t="s">
        <v>8322</v>
      </c>
      <c r="R732" s="8" t="s">
        <v>8323</v>
      </c>
      <c r="S732" s="17">
        <f t="shared" si="46"/>
        <v>40854.745266203703</v>
      </c>
      <c r="T732" s="17">
        <f t="shared" si="47"/>
        <v>40884.745266203703</v>
      </c>
    </row>
    <row r="733" spans="1:20" ht="42.75" x14ac:dyDescent="0.45">
      <c r="A733" s="5">
        <v>731</v>
      </c>
      <c r="B733" s="7" t="s">
        <v>732</v>
      </c>
      <c r="C733" s="7" t="s">
        <v>4841</v>
      </c>
      <c r="D733" s="8">
        <v>5000</v>
      </c>
      <c r="E733" s="8">
        <v>6300</v>
      </c>
      <c r="F733" s="8" t="s">
        <v>8219</v>
      </c>
      <c r="G733" s="8" t="s">
        <v>8224</v>
      </c>
      <c r="H733" s="8" t="s">
        <v>8246</v>
      </c>
      <c r="I733" s="8">
        <v>1327212000</v>
      </c>
      <c r="J733" s="8">
        <v>1322852747</v>
      </c>
      <c r="K733" s="8" t="b">
        <v>0</v>
      </c>
      <c r="L733" s="8">
        <v>71</v>
      </c>
      <c r="M733" s="8" t="b">
        <v>1</v>
      </c>
      <c r="N733" s="8" t="s">
        <v>8274</v>
      </c>
      <c r="O733" s="11">
        <f t="shared" si="44"/>
        <v>126</v>
      </c>
      <c r="P733" s="8">
        <f t="shared" si="45"/>
        <v>88.73</v>
      </c>
      <c r="Q733" s="8" t="s">
        <v>8322</v>
      </c>
      <c r="R733" s="8" t="s">
        <v>8323</v>
      </c>
      <c r="S733" s="17">
        <f t="shared" si="46"/>
        <v>40879.795682870368</v>
      </c>
      <c r="T733" s="17">
        <f t="shared" si="47"/>
        <v>40930.25</v>
      </c>
    </row>
    <row r="734" spans="1:20" ht="42.75" x14ac:dyDescent="0.45">
      <c r="A734" s="5">
        <v>732</v>
      </c>
      <c r="B734" s="7" t="s">
        <v>733</v>
      </c>
      <c r="C734" s="7" t="s">
        <v>4842</v>
      </c>
      <c r="D734" s="8">
        <v>40</v>
      </c>
      <c r="E734" s="8">
        <v>64</v>
      </c>
      <c r="F734" s="8" t="s">
        <v>8219</v>
      </c>
      <c r="G734" s="8" t="s">
        <v>8225</v>
      </c>
      <c r="H734" s="8" t="s">
        <v>8247</v>
      </c>
      <c r="I734" s="8">
        <v>1380449461</v>
      </c>
      <c r="J734" s="8">
        <v>1375265461</v>
      </c>
      <c r="K734" s="8" t="b">
        <v>0</v>
      </c>
      <c r="L734" s="8">
        <v>13</v>
      </c>
      <c r="M734" s="8" t="b">
        <v>1</v>
      </c>
      <c r="N734" s="8" t="s">
        <v>8274</v>
      </c>
      <c r="O734" s="11">
        <f t="shared" si="44"/>
        <v>160</v>
      </c>
      <c r="P734" s="8">
        <f t="shared" si="45"/>
        <v>4.92</v>
      </c>
      <c r="Q734" s="8" t="s">
        <v>8322</v>
      </c>
      <c r="R734" s="8" t="s">
        <v>8323</v>
      </c>
      <c r="S734" s="17">
        <f t="shared" si="46"/>
        <v>41486.424317129626</v>
      </c>
      <c r="T734" s="17">
        <f t="shared" si="47"/>
        <v>41546.424317129626</v>
      </c>
    </row>
    <row r="735" spans="1:20" ht="57" x14ac:dyDescent="0.45">
      <c r="A735" s="5">
        <v>733</v>
      </c>
      <c r="B735" s="7" t="s">
        <v>734</v>
      </c>
      <c r="C735" s="7" t="s">
        <v>4843</v>
      </c>
      <c r="D735" s="8">
        <v>2500</v>
      </c>
      <c r="E735" s="8">
        <v>3012</v>
      </c>
      <c r="F735" s="8" t="s">
        <v>8219</v>
      </c>
      <c r="G735" s="8" t="s">
        <v>8225</v>
      </c>
      <c r="H735" s="8" t="s">
        <v>8247</v>
      </c>
      <c r="I735" s="8">
        <v>1387533892</v>
      </c>
      <c r="J735" s="8">
        <v>1384941892</v>
      </c>
      <c r="K735" s="8" t="b">
        <v>0</v>
      </c>
      <c r="L735" s="8">
        <v>169</v>
      </c>
      <c r="M735" s="8" t="b">
        <v>1</v>
      </c>
      <c r="N735" s="8" t="s">
        <v>8274</v>
      </c>
      <c r="O735" s="11">
        <f t="shared" si="44"/>
        <v>120</v>
      </c>
      <c r="P735" s="8">
        <f t="shared" si="45"/>
        <v>17.82</v>
      </c>
      <c r="Q735" s="8" t="s">
        <v>8322</v>
      </c>
      <c r="R735" s="8" t="s">
        <v>8323</v>
      </c>
      <c r="S735" s="17">
        <f t="shared" si="46"/>
        <v>41598.420046296298</v>
      </c>
      <c r="T735" s="17">
        <f t="shared" si="47"/>
        <v>41628.420046296298</v>
      </c>
    </row>
    <row r="736" spans="1:20" ht="28.5" x14ac:dyDescent="0.45">
      <c r="A736" s="5">
        <v>734</v>
      </c>
      <c r="B736" s="7" t="s">
        <v>735</v>
      </c>
      <c r="C736" s="7" t="s">
        <v>4844</v>
      </c>
      <c r="D736" s="8">
        <v>8500</v>
      </c>
      <c r="E736" s="8">
        <v>10670</v>
      </c>
      <c r="F736" s="8" t="s">
        <v>8219</v>
      </c>
      <c r="G736" s="8" t="s">
        <v>8229</v>
      </c>
      <c r="H736" s="8" t="s">
        <v>8251</v>
      </c>
      <c r="I736" s="8">
        <v>1431147600</v>
      </c>
      <c r="J736" s="8">
        <v>1428465420</v>
      </c>
      <c r="K736" s="8" t="b">
        <v>0</v>
      </c>
      <c r="L736" s="8">
        <v>57</v>
      </c>
      <c r="M736" s="8" t="b">
        <v>1</v>
      </c>
      <c r="N736" s="8" t="s">
        <v>8274</v>
      </c>
      <c r="O736" s="11">
        <f t="shared" si="44"/>
        <v>126</v>
      </c>
      <c r="P736" s="8">
        <f t="shared" si="45"/>
        <v>187.19</v>
      </c>
      <c r="Q736" s="8" t="s">
        <v>8322</v>
      </c>
      <c r="R736" s="8" t="s">
        <v>8323</v>
      </c>
      <c r="S736" s="17">
        <f t="shared" si="46"/>
        <v>42102.164583333331</v>
      </c>
      <c r="T736" s="17">
        <f t="shared" si="47"/>
        <v>42133.208333333328</v>
      </c>
    </row>
    <row r="737" spans="1:20" ht="42.75" x14ac:dyDescent="0.45">
      <c r="A737" s="5">
        <v>735</v>
      </c>
      <c r="B737" s="7" t="s">
        <v>736</v>
      </c>
      <c r="C737" s="7" t="s">
        <v>4845</v>
      </c>
      <c r="D737" s="8">
        <v>47000</v>
      </c>
      <c r="E737" s="8">
        <v>53771</v>
      </c>
      <c r="F737" s="8" t="s">
        <v>8219</v>
      </c>
      <c r="G737" s="8" t="s">
        <v>8224</v>
      </c>
      <c r="H737" s="8" t="s">
        <v>8246</v>
      </c>
      <c r="I737" s="8">
        <v>1417653540</v>
      </c>
      <c r="J737" s="8">
        <v>1414975346</v>
      </c>
      <c r="K737" s="8" t="b">
        <v>0</v>
      </c>
      <c r="L737" s="8">
        <v>229</v>
      </c>
      <c r="M737" s="8" t="b">
        <v>1</v>
      </c>
      <c r="N737" s="8" t="s">
        <v>8274</v>
      </c>
      <c r="O737" s="11">
        <f t="shared" si="44"/>
        <v>114</v>
      </c>
      <c r="P737" s="8">
        <f t="shared" si="45"/>
        <v>234.81</v>
      </c>
      <c r="Q737" s="8" t="s">
        <v>8322</v>
      </c>
      <c r="R737" s="8" t="s">
        <v>8323</v>
      </c>
      <c r="S737" s="17">
        <f t="shared" si="46"/>
        <v>41946.029467592591</v>
      </c>
      <c r="T737" s="17">
        <f t="shared" si="47"/>
        <v>41977.027083333334</v>
      </c>
    </row>
    <row r="738" spans="1:20" ht="42.75" x14ac:dyDescent="0.45">
      <c r="A738" s="5">
        <v>736</v>
      </c>
      <c r="B738" s="7" t="s">
        <v>737</v>
      </c>
      <c r="C738" s="7" t="s">
        <v>4846</v>
      </c>
      <c r="D738" s="8">
        <v>3600</v>
      </c>
      <c r="E738" s="8">
        <v>11345</v>
      </c>
      <c r="F738" s="8" t="s">
        <v>8219</v>
      </c>
      <c r="G738" s="8" t="s">
        <v>8224</v>
      </c>
      <c r="H738" s="8" t="s">
        <v>8246</v>
      </c>
      <c r="I738" s="8">
        <v>1385009940</v>
      </c>
      <c r="J738" s="8">
        <v>1383327440</v>
      </c>
      <c r="K738" s="8" t="b">
        <v>0</v>
      </c>
      <c r="L738" s="8">
        <v>108</v>
      </c>
      <c r="M738" s="8" t="b">
        <v>1</v>
      </c>
      <c r="N738" s="8" t="s">
        <v>8274</v>
      </c>
      <c r="O738" s="11">
        <f t="shared" si="44"/>
        <v>315</v>
      </c>
      <c r="P738" s="8">
        <f t="shared" si="45"/>
        <v>105.05</v>
      </c>
      <c r="Q738" s="8" t="s">
        <v>8322</v>
      </c>
      <c r="R738" s="8" t="s">
        <v>8323</v>
      </c>
      <c r="S738" s="17">
        <f t="shared" si="46"/>
        <v>41579.734259259261</v>
      </c>
      <c r="T738" s="17">
        <f t="shared" si="47"/>
        <v>41599.207638888889</v>
      </c>
    </row>
    <row r="739" spans="1:20" ht="42.75" x14ac:dyDescent="0.45">
      <c r="A739" s="5">
        <v>737</v>
      </c>
      <c r="B739" s="7" t="s">
        <v>738</v>
      </c>
      <c r="C739" s="7" t="s">
        <v>4847</v>
      </c>
      <c r="D739" s="8">
        <v>5000</v>
      </c>
      <c r="E739" s="8">
        <v>6120</v>
      </c>
      <c r="F739" s="8" t="s">
        <v>8219</v>
      </c>
      <c r="G739" s="8" t="s">
        <v>8224</v>
      </c>
      <c r="H739" s="8" t="s">
        <v>8246</v>
      </c>
      <c r="I739" s="8">
        <v>1392408000</v>
      </c>
      <c r="J739" s="8">
        <v>1390890987</v>
      </c>
      <c r="K739" s="8" t="b">
        <v>0</v>
      </c>
      <c r="L739" s="8">
        <v>108</v>
      </c>
      <c r="M739" s="8" t="b">
        <v>1</v>
      </c>
      <c r="N739" s="8" t="s">
        <v>8274</v>
      </c>
      <c r="O739" s="11">
        <f t="shared" si="44"/>
        <v>122</v>
      </c>
      <c r="P739" s="8">
        <f t="shared" si="45"/>
        <v>56.67</v>
      </c>
      <c r="Q739" s="8" t="s">
        <v>8322</v>
      </c>
      <c r="R739" s="8" t="s">
        <v>8323</v>
      </c>
      <c r="S739" s="17">
        <f t="shared" si="46"/>
        <v>41667.275312500002</v>
      </c>
      <c r="T739" s="17">
        <f t="shared" si="47"/>
        <v>41684.833333333336</v>
      </c>
    </row>
    <row r="740" spans="1:20" ht="28.5" x14ac:dyDescent="0.45">
      <c r="A740" s="5">
        <v>738</v>
      </c>
      <c r="B740" s="7" t="s">
        <v>739</v>
      </c>
      <c r="C740" s="7" t="s">
        <v>4848</v>
      </c>
      <c r="D740" s="8">
        <v>1500</v>
      </c>
      <c r="E740" s="8">
        <v>1601</v>
      </c>
      <c r="F740" s="8" t="s">
        <v>8219</v>
      </c>
      <c r="G740" s="8" t="s">
        <v>8224</v>
      </c>
      <c r="H740" s="8" t="s">
        <v>8246</v>
      </c>
      <c r="I740" s="8">
        <v>1417409940</v>
      </c>
      <c r="J740" s="8">
        <v>1414765794</v>
      </c>
      <c r="K740" s="8" t="b">
        <v>0</v>
      </c>
      <c r="L740" s="8">
        <v>41</v>
      </c>
      <c r="M740" s="8" t="b">
        <v>1</v>
      </c>
      <c r="N740" s="8" t="s">
        <v>8274</v>
      </c>
      <c r="O740" s="11">
        <f t="shared" si="44"/>
        <v>107</v>
      </c>
      <c r="P740" s="8">
        <f t="shared" si="45"/>
        <v>39.049999999999997</v>
      </c>
      <c r="Q740" s="8" t="s">
        <v>8322</v>
      </c>
      <c r="R740" s="8" t="s">
        <v>8323</v>
      </c>
      <c r="S740" s="17">
        <f t="shared" si="46"/>
        <v>41943.604097222218</v>
      </c>
      <c r="T740" s="17">
        <f t="shared" si="47"/>
        <v>41974.207638888889</v>
      </c>
    </row>
    <row r="741" spans="1:20" ht="42.75" x14ac:dyDescent="0.45">
      <c r="A741" s="5">
        <v>739</v>
      </c>
      <c r="B741" s="7" t="s">
        <v>740</v>
      </c>
      <c r="C741" s="7" t="s">
        <v>4849</v>
      </c>
      <c r="D741" s="8">
        <v>6000</v>
      </c>
      <c r="E741" s="8">
        <v>9500</v>
      </c>
      <c r="F741" s="8" t="s">
        <v>8219</v>
      </c>
      <c r="G741" s="8" t="s">
        <v>8224</v>
      </c>
      <c r="H741" s="8" t="s">
        <v>8246</v>
      </c>
      <c r="I741" s="8">
        <v>1407758629</v>
      </c>
      <c r="J741" s="8">
        <v>1404907429</v>
      </c>
      <c r="K741" s="8" t="b">
        <v>0</v>
      </c>
      <c r="L741" s="8">
        <v>139</v>
      </c>
      <c r="M741" s="8" t="b">
        <v>1</v>
      </c>
      <c r="N741" s="8" t="s">
        <v>8274</v>
      </c>
      <c r="O741" s="11">
        <f t="shared" si="44"/>
        <v>158</v>
      </c>
      <c r="P741" s="8">
        <f t="shared" si="45"/>
        <v>68.349999999999994</v>
      </c>
      <c r="Q741" s="8" t="s">
        <v>8322</v>
      </c>
      <c r="R741" s="8" t="s">
        <v>8323</v>
      </c>
      <c r="S741" s="17">
        <f t="shared" si="46"/>
        <v>41829.502650462964</v>
      </c>
      <c r="T741" s="17">
        <f t="shared" si="47"/>
        <v>41862.502650462964</v>
      </c>
    </row>
    <row r="742" spans="1:20" ht="42.75" x14ac:dyDescent="0.45">
      <c r="A742" s="5">
        <v>740</v>
      </c>
      <c r="B742" s="7" t="s">
        <v>741</v>
      </c>
      <c r="C742" s="7" t="s">
        <v>4850</v>
      </c>
      <c r="D742" s="8">
        <v>3000</v>
      </c>
      <c r="E742" s="8">
        <v>3222</v>
      </c>
      <c r="F742" s="8" t="s">
        <v>8219</v>
      </c>
      <c r="G742" s="8" t="s">
        <v>8224</v>
      </c>
      <c r="H742" s="8" t="s">
        <v>8246</v>
      </c>
      <c r="I742" s="8">
        <v>1434857482</v>
      </c>
      <c r="J742" s="8">
        <v>1433647882</v>
      </c>
      <c r="K742" s="8" t="b">
        <v>0</v>
      </c>
      <c r="L742" s="8">
        <v>19</v>
      </c>
      <c r="M742" s="8" t="b">
        <v>1</v>
      </c>
      <c r="N742" s="8" t="s">
        <v>8274</v>
      </c>
      <c r="O742" s="11">
        <f t="shared" si="44"/>
        <v>107</v>
      </c>
      <c r="P742" s="8">
        <f t="shared" si="45"/>
        <v>169.58</v>
      </c>
      <c r="Q742" s="8" t="s">
        <v>8322</v>
      </c>
      <c r="R742" s="8" t="s">
        <v>8323</v>
      </c>
      <c r="S742" s="17">
        <f t="shared" si="46"/>
        <v>42162.146782407406</v>
      </c>
      <c r="T742" s="17">
        <f t="shared" si="47"/>
        <v>42176.146782407406</v>
      </c>
    </row>
    <row r="743" spans="1:20" ht="28.5" x14ac:dyDescent="0.45">
      <c r="A743" s="5">
        <v>741</v>
      </c>
      <c r="B743" s="7" t="s">
        <v>742</v>
      </c>
      <c r="C743" s="7" t="s">
        <v>4851</v>
      </c>
      <c r="D743" s="8">
        <v>13000</v>
      </c>
      <c r="E743" s="8">
        <v>13293.8</v>
      </c>
      <c r="F743" s="8" t="s">
        <v>8219</v>
      </c>
      <c r="G743" s="8" t="s">
        <v>8224</v>
      </c>
      <c r="H743" s="8" t="s">
        <v>8246</v>
      </c>
      <c r="I743" s="8">
        <v>1370964806</v>
      </c>
      <c r="J743" s="8">
        <v>1367940806</v>
      </c>
      <c r="K743" s="8" t="b">
        <v>0</v>
      </c>
      <c r="L743" s="8">
        <v>94</v>
      </c>
      <c r="M743" s="8" t="b">
        <v>1</v>
      </c>
      <c r="N743" s="8" t="s">
        <v>8274</v>
      </c>
      <c r="O743" s="11">
        <f t="shared" si="44"/>
        <v>102</v>
      </c>
      <c r="P743" s="8">
        <f t="shared" si="45"/>
        <v>141.41999999999999</v>
      </c>
      <c r="Q743" s="8" t="s">
        <v>8322</v>
      </c>
      <c r="R743" s="8" t="s">
        <v>8323</v>
      </c>
      <c r="S743" s="17">
        <f t="shared" si="46"/>
        <v>41401.648217592592</v>
      </c>
      <c r="T743" s="17">
        <f t="shared" si="47"/>
        <v>41436.648217592592</v>
      </c>
    </row>
    <row r="744" spans="1:20" ht="57" x14ac:dyDescent="0.45">
      <c r="A744" s="5">
        <v>742</v>
      </c>
      <c r="B744" s="7" t="s">
        <v>743</v>
      </c>
      <c r="C744" s="7" t="s">
        <v>4852</v>
      </c>
      <c r="D744" s="8">
        <v>1400</v>
      </c>
      <c r="E744" s="8">
        <v>1550</v>
      </c>
      <c r="F744" s="8" t="s">
        <v>8219</v>
      </c>
      <c r="G744" s="8" t="s">
        <v>8224</v>
      </c>
      <c r="H744" s="8" t="s">
        <v>8246</v>
      </c>
      <c r="I744" s="8">
        <v>1395435712</v>
      </c>
      <c r="J744" s="8">
        <v>1392847312</v>
      </c>
      <c r="K744" s="8" t="b">
        <v>0</v>
      </c>
      <c r="L744" s="8">
        <v>23</v>
      </c>
      <c r="M744" s="8" t="b">
        <v>1</v>
      </c>
      <c r="N744" s="8" t="s">
        <v>8274</v>
      </c>
      <c r="O744" s="11">
        <f t="shared" si="44"/>
        <v>111</v>
      </c>
      <c r="P744" s="8">
        <f t="shared" si="45"/>
        <v>67.39</v>
      </c>
      <c r="Q744" s="8" t="s">
        <v>8322</v>
      </c>
      <c r="R744" s="8" t="s">
        <v>8323</v>
      </c>
      <c r="S744" s="17">
        <f t="shared" si="46"/>
        <v>41689.917962962965</v>
      </c>
      <c r="T744" s="17">
        <f t="shared" si="47"/>
        <v>41719.876296296294</v>
      </c>
    </row>
    <row r="745" spans="1:20" ht="42.75" x14ac:dyDescent="0.45">
      <c r="A745" s="5">
        <v>743</v>
      </c>
      <c r="B745" s="7" t="s">
        <v>744</v>
      </c>
      <c r="C745" s="7" t="s">
        <v>4853</v>
      </c>
      <c r="D745" s="8">
        <v>550</v>
      </c>
      <c r="E745" s="8">
        <v>814</v>
      </c>
      <c r="F745" s="8" t="s">
        <v>8219</v>
      </c>
      <c r="G745" s="8" t="s">
        <v>8224</v>
      </c>
      <c r="H745" s="8" t="s">
        <v>8246</v>
      </c>
      <c r="I745" s="8">
        <v>1334610000</v>
      </c>
      <c r="J745" s="8">
        <v>1332435685</v>
      </c>
      <c r="K745" s="8" t="b">
        <v>0</v>
      </c>
      <c r="L745" s="8">
        <v>15</v>
      </c>
      <c r="M745" s="8" t="b">
        <v>1</v>
      </c>
      <c r="N745" s="8" t="s">
        <v>8274</v>
      </c>
      <c r="O745" s="11">
        <f t="shared" si="44"/>
        <v>148</v>
      </c>
      <c r="P745" s="8">
        <f t="shared" si="45"/>
        <v>54.27</v>
      </c>
      <c r="Q745" s="8" t="s">
        <v>8322</v>
      </c>
      <c r="R745" s="8" t="s">
        <v>8323</v>
      </c>
      <c r="S745" s="17">
        <f t="shared" si="46"/>
        <v>40990.709317129629</v>
      </c>
      <c r="T745" s="17">
        <f t="shared" si="47"/>
        <v>41015.875</v>
      </c>
    </row>
    <row r="746" spans="1:20" ht="28.5" x14ac:dyDescent="0.45">
      <c r="A746" s="5">
        <v>744</v>
      </c>
      <c r="B746" s="7" t="s">
        <v>745</v>
      </c>
      <c r="C746" s="7" t="s">
        <v>4854</v>
      </c>
      <c r="D746" s="8">
        <v>5000</v>
      </c>
      <c r="E746" s="8">
        <v>5116</v>
      </c>
      <c r="F746" s="8" t="s">
        <v>8219</v>
      </c>
      <c r="G746" s="8" t="s">
        <v>8224</v>
      </c>
      <c r="H746" s="8" t="s">
        <v>8246</v>
      </c>
      <c r="I746" s="8">
        <v>1355439503</v>
      </c>
      <c r="J746" s="8">
        <v>1352847503</v>
      </c>
      <c r="K746" s="8" t="b">
        <v>0</v>
      </c>
      <c r="L746" s="8">
        <v>62</v>
      </c>
      <c r="M746" s="8" t="b">
        <v>1</v>
      </c>
      <c r="N746" s="8" t="s">
        <v>8274</v>
      </c>
      <c r="O746" s="11">
        <f t="shared" si="44"/>
        <v>102</v>
      </c>
      <c r="P746" s="8">
        <f t="shared" si="45"/>
        <v>82.52</v>
      </c>
      <c r="Q746" s="8" t="s">
        <v>8322</v>
      </c>
      <c r="R746" s="8" t="s">
        <v>8323</v>
      </c>
      <c r="S746" s="17">
        <f t="shared" si="46"/>
        <v>41226.95721064815</v>
      </c>
      <c r="T746" s="17">
        <f t="shared" si="47"/>
        <v>41256.95721064815</v>
      </c>
    </row>
    <row r="747" spans="1:20" ht="42.75" x14ac:dyDescent="0.45">
      <c r="A747" s="5">
        <v>745</v>
      </c>
      <c r="B747" s="7" t="s">
        <v>746</v>
      </c>
      <c r="C747" s="7" t="s">
        <v>4855</v>
      </c>
      <c r="D747" s="8">
        <v>2220</v>
      </c>
      <c r="E747" s="8">
        <v>3976</v>
      </c>
      <c r="F747" s="8" t="s">
        <v>8219</v>
      </c>
      <c r="G747" s="8" t="s">
        <v>8224</v>
      </c>
      <c r="H747" s="8" t="s">
        <v>8246</v>
      </c>
      <c r="I747" s="8">
        <v>1367588645</v>
      </c>
      <c r="J747" s="8">
        <v>1364996645</v>
      </c>
      <c r="K747" s="8" t="b">
        <v>0</v>
      </c>
      <c r="L747" s="8">
        <v>74</v>
      </c>
      <c r="M747" s="8" t="b">
        <v>1</v>
      </c>
      <c r="N747" s="8" t="s">
        <v>8274</v>
      </c>
      <c r="O747" s="11">
        <f t="shared" si="44"/>
        <v>179</v>
      </c>
      <c r="P747" s="8">
        <f t="shared" si="45"/>
        <v>53.73</v>
      </c>
      <c r="Q747" s="8" t="s">
        <v>8322</v>
      </c>
      <c r="R747" s="8" t="s">
        <v>8323</v>
      </c>
      <c r="S747" s="17">
        <f t="shared" si="46"/>
        <v>41367.572280092594</v>
      </c>
      <c r="T747" s="17">
        <f t="shared" si="47"/>
        <v>41397.572280092594</v>
      </c>
    </row>
    <row r="748" spans="1:20" x14ac:dyDescent="0.45">
      <c r="A748" s="5">
        <v>746</v>
      </c>
      <c r="B748" s="7" t="s">
        <v>747</v>
      </c>
      <c r="C748" s="7" t="s">
        <v>4856</v>
      </c>
      <c r="D748" s="8">
        <v>2987</v>
      </c>
      <c r="E748" s="8">
        <v>3318</v>
      </c>
      <c r="F748" s="8" t="s">
        <v>8219</v>
      </c>
      <c r="G748" s="8" t="s">
        <v>8224</v>
      </c>
      <c r="H748" s="8" t="s">
        <v>8246</v>
      </c>
      <c r="I748" s="8">
        <v>1348372740</v>
      </c>
      <c r="J748" s="8">
        <v>1346806909</v>
      </c>
      <c r="K748" s="8" t="b">
        <v>0</v>
      </c>
      <c r="L748" s="8">
        <v>97</v>
      </c>
      <c r="M748" s="8" t="b">
        <v>1</v>
      </c>
      <c r="N748" s="8" t="s">
        <v>8274</v>
      </c>
      <c r="O748" s="11">
        <f t="shared" si="44"/>
        <v>111</v>
      </c>
      <c r="P748" s="8">
        <f t="shared" si="45"/>
        <v>34.21</v>
      </c>
      <c r="Q748" s="8" t="s">
        <v>8322</v>
      </c>
      <c r="R748" s="8" t="s">
        <v>8323</v>
      </c>
      <c r="S748" s="17">
        <f t="shared" si="46"/>
        <v>41157.042928240742</v>
      </c>
      <c r="T748" s="17">
        <f t="shared" si="47"/>
        <v>41175.165972222225</v>
      </c>
    </row>
    <row r="749" spans="1:20" ht="42.75" x14ac:dyDescent="0.45">
      <c r="A749" s="5">
        <v>747</v>
      </c>
      <c r="B749" s="7" t="s">
        <v>748</v>
      </c>
      <c r="C749" s="7" t="s">
        <v>4857</v>
      </c>
      <c r="D749" s="8">
        <v>7000</v>
      </c>
      <c r="E749" s="8">
        <v>7003</v>
      </c>
      <c r="F749" s="8" t="s">
        <v>8219</v>
      </c>
      <c r="G749" s="8" t="s">
        <v>8233</v>
      </c>
      <c r="H749" s="8" t="s">
        <v>8249</v>
      </c>
      <c r="I749" s="8">
        <v>1421319240</v>
      </c>
      <c r="J749" s="8">
        <v>1418649019</v>
      </c>
      <c r="K749" s="8" t="b">
        <v>0</v>
      </c>
      <c r="L749" s="8">
        <v>55</v>
      </c>
      <c r="M749" s="8" t="b">
        <v>1</v>
      </c>
      <c r="N749" s="8" t="s">
        <v>8274</v>
      </c>
      <c r="O749" s="11">
        <f t="shared" si="44"/>
        <v>100</v>
      </c>
      <c r="P749" s="8">
        <f t="shared" si="45"/>
        <v>127.33</v>
      </c>
      <c r="Q749" s="8" t="s">
        <v>8322</v>
      </c>
      <c r="R749" s="8" t="s">
        <v>8323</v>
      </c>
      <c r="S749" s="17">
        <f t="shared" si="46"/>
        <v>41988.548831018517</v>
      </c>
      <c r="T749" s="17">
        <f t="shared" si="47"/>
        <v>42019.454166666663</v>
      </c>
    </row>
    <row r="750" spans="1:20" ht="42.75" x14ac:dyDescent="0.45">
      <c r="A750" s="5">
        <v>748</v>
      </c>
      <c r="B750" s="7" t="s">
        <v>749</v>
      </c>
      <c r="C750" s="7" t="s">
        <v>4858</v>
      </c>
      <c r="D750" s="8">
        <v>2000</v>
      </c>
      <c r="E750" s="8">
        <v>2005</v>
      </c>
      <c r="F750" s="8" t="s">
        <v>8219</v>
      </c>
      <c r="G750" s="8" t="s">
        <v>8224</v>
      </c>
      <c r="H750" s="8" t="s">
        <v>8246</v>
      </c>
      <c r="I750" s="8">
        <v>1407701966</v>
      </c>
      <c r="J750" s="8">
        <v>1405109966</v>
      </c>
      <c r="K750" s="8" t="b">
        <v>0</v>
      </c>
      <c r="L750" s="8">
        <v>44</v>
      </c>
      <c r="M750" s="8" t="b">
        <v>1</v>
      </c>
      <c r="N750" s="8" t="s">
        <v>8274</v>
      </c>
      <c r="O750" s="11">
        <f t="shared" si="44"/>
        <v>100</v>
      </c>
      <c r="P750" s="8">
        <f t="shared" si="45"/>
        <v>45.57</v>
      </c>
      <c r="Q750" s="8" t="s">
        <v>8322</v>
      </c>
      <c r="R750" s="8" t="s">
        <v>8323</v>
      </c>
      <c r="S750" s="17">
        <f t="shared" si="46"/>
        <v>41831.846828703703</v>
      </c>
      <c r="T750" s="17">
        <f t="shared" si="47"/>
        <v>41861.846828703703</v>
      </c>
    </row>
    <row r="751" spans="1:20" ht="42.75" x14ac:dyDescent="0.45">
      <c r="A751" s="5">
        <v>749</v>
      </c>
      <c r="B751" s="7" t="s">
        <v>750</v>
      </c>
      <c r="C751" s="7" t="s">
        <v>4859</v>
      </c>
      <c r="D751" s="8">
        <v>10000</v>
      </c>
      <c r="E751" s="8">
        <v>10556</v>
      </c>
      <c r="F751" s="8" t="s">
        <v>8219</v>
      </c>
      <c r="G751" s="8" t="s">
        <v>8224</v>
      </c>
      <c r="H751" s="8" t="s">
        <v>8246</v>
      </c>
      <c r="I751" s="8">
        <v>1485642930</v>
      </c>
      <c r="J751" s="8">
        <v>1483050930</v>
      </c>
      <c r="K751" s="8" t="b">
        <v>0</v>
      </c>
      <c r="L751" s="8">
        <v>110</v>
      </c>
      <c r="M751" s="8" t="b">
        <v>1</v>
      </c>
      <c r="N751" s="8" t="s">
        <v>8274</v>
      </c>
      <c r="O751" s="11">
        <f t="shared" si="44"/>
        <v>106</v>
      </c>
      <c r="P751" s="8">
        <f t="shared" si="45"/>
        <v>95.96</v>
      </c>
      <c r="Q751" s="8" t="s">
        <v>8322</v>
      </c>
      <c r="R751" s="8" t="s">
        <v>8323</v>
      </c>
      <c r="S751" s="17">
        <f t="shared" si="46"/>
        <v>42733.94131944445</v>
      </c>
      <c r="T751" s="17">
        <f t="shared" si="47"/>
        <v>42763.94131944445</v>
      </c>
    </row>
    <row r="752" spans="1:20" ht="42.75" x14ac:dyDescent="0.45">
      <c r="A752" s="5">
        <v>750</v>
      </c>
      <c r="B752" s="7" t="s">
        <v>751</v>
      </c>
      <c r="C752" s="7" t="s">
        <v>4860</v>
      </c>
      <c r="D752" s="8">
        <v>4444</v>
      </c>
      <c r="E752" s="8">
        <v>4559</v>
      </c>
      <c r="F752" s="8" t="s">
        <v>8219</v>
      </c>
      <c r="G752" s="8" t="s">
        <v>8224</v>
      </c>
      <c r="H752" s="8" t="s">
        <v>8246</v>
      </c>
      <c r="I752" s="8">
        <v>1361739872</v>
      </c>
      <c r="J752" s="8">
        <v>1359147872</v>
      </c>
      <c r="K752" s="8" t="b">
        <v>0</v>
      </c>
      <c r="L752" s="8">
        <v>59</v>
      </c>
      <c r="M752" s="8" t="b">
        <v>1</v>
      </c>
      <c r="N752" s="8" t="s">
        <v>8274</v>
      </c>
      <c r="O752" s="11">
        <f t="shared" si="44"/>
        <v>103</v>
      </c>
      <c r="P752" s="8">
        <f t="shared" si="45"/>
        <v>77.27</v>
      </c>
      <c r="Q752" s="8" t="s">
        <v>8322</v>
      </c>
      <c r="R752" s="8" t="s">
        <v>8323</v>
      </c>
      <c r="S752" s="17">
        <f t="shared" si="46"/>
        <v>41299.878148148149</v>
      </c>
      <c r="T752" s="17">
        <f t="shared" si="47"/>
        <v>41329.878148148149</v>
      </c>
    </row>
    <row r="753" spans="1:20" ht="42.75" x14ac:dyDescent="0.45">
      <c r="A753" s="5">
        <v>751</v>
      </c>
      <c r="B753" s="7" t="s">
        <v>752</v>
      </c>
      <c r="C753" s="7" t="s">
        <v>4861</v>
      </c>
      <c r="D753" s="8">
        <v>3000</v>
      </c>
      <c r="E753" s="8">
        <v>3555</v>
      </c>
      <c r="F753" s="8" t="s">
        <v>8219</v>
      </c>
      <c r="G753" s="8" t="s">
        <v>8224</v>
      </c>
      <c r="H753" s="8" t="s">
        <v>8246</v>
      </c>
      <c r="I753" s="8">
        <v>1312470475</v>
      </c>
      <c r="J753" s="8">
        <v>1308496075</v>
      </c>
      <c r="K753" s="8" t="b">
        <v>0</v>
      </c>
      <c r="L753" s="8">
        <v>62</v>
      </c>
      <c r="M753" s="8" t="b">
        <v>1</v>
      </c>
      <c r="N753" s="8" t="s">
        <v>8274</v>
      </c>
      <c r="O753" s="11">
        <f t="shared" si="44"/>
        <v>119</v>
      </c>
      <c r="P753" s="8">
        <f t="shared" si="45"/>
        <v>57.34</v>
      </c>
      <c r="Q753" s="8" t="s">
        <v>8322</v>
      </c>
      <c r="R753" s="8" t="s">
        <v>8323</v>
      </c>
      <c r="S753" s="17">
        <f t="shared" si="46"/>
        <v>40713.630497685182</v>
      </c>
      <c r="T753" s="17">
        <f t="shared" si="47"/>
        <v>40759.630497685182</v>
      </c>
    </row>
    <row r="754" spans="1:20" ht="42.75" x14ac:dyDescent="0.45">
      <c r="A754" s="5">
        <v>752</v>
      </c>
      <c r="B754" s="7" t="s">
        <v>753</v>
      </c>
      <c r="C754" s="7" t="s">
        <v>4862</v>
      </c>
      <c r="D754" s="8">
        <v>5000</v>
      </c>
      <c r="E754" s="8">
        <v>5585</v>
      </c>
      <c r="F754" s="8" t="s">
        <v>8219</v>
      </c>
      <c r="G754" s="8" t="s">
        <v>8226</v>
      </c>
      <c r="H754" s="8" t="s">
        <v>8248</v>
      </c>
      <c r="I754" s="8">
        <v>1476615600</v>
      </c>
      <c r="J754" s="8">
        <v>1474884417</v>
      </c>
      <c r="K754" s="8" t="b">
        <v>0</v>
      </c>
      <c r="L754" s="8">
        <v>105</v>
      </c>
      <c r="M754" s="8" t="b">
        <v>1</v>
      </c>
      <c r="N754" s="8" t="s">
        <v>8274</v>
      </c>
      <c r="O754" s="11">
        <f t="shared" si="44"/>
        <v>112</v>
      </c>
      <c r="P754" s="8">
        <f t="shared" si="45"/>
        <v>53.19</v>
      </c>
      <c r="Q754" s="8" t="s">
        <v>8322</v>
      </c>
      <c r="R754" s="8" t="s">
        <v>8323</v>
      </c>
      <c r="S754" s="17">
        <f t="shared" si="46"/>
        <v>42639.421493055561</v>
      </c>
      <c r="T754" s="17">
        <f t="shared" si="47"/>
        <v>42659.458333333328</v>
      </c>
    </row>
    <row r="755" spans="1:20" ht="42.75" x14ac:dyDescent="0.45">
      <c r="A755" s="5">
        <v>753</v>
      </c>
      <c r="B755" s="7" t="s">
        <v>754</v>
      </c>
      <c r="C755" s="7" t="s">
        <v>4863</v>
      </c>
      <c r="D755" s="8">
        <v>10000</v>
      </c>
      <c r="E755" s="8">
        <v>12800</v>
      </c>
      <c r="F755" s="8" t="s">
        <v>8219</v>
      </c>
      <c r="G755" s="8" t="s">
        <v>8224</v>
      </c>
      <c r="H755" s="8" t="s">
        <v>8246</v>
      </c>
      <c r="I755" s="8">
        <v>1423922991</v>
      </c>
      <c r="J755" s="8">
        <v>1421330991</v>
      </c>
      <c r="K755" s="8" t="b">
        <v>0</v>
      </c>
      <c r="L755" s="8">
        <v>26</v>
      </c>
      <c r="M755" s="8" t="b">
        <v>1</v>
      </c>
      <c r="N755" s="8" t="s">
        <v>8274</v>
      </c>
      <c r="O755" s="11">
        <f t="shared" si="44"/>
        <v>128</v>
      </c>
      <c r="P755" s="8">
        <f t="shared" si="45"/>
        <v>492.31</v>
      </c>
      <c r="Q755" s="8" t="s">
        <v>8322</v>
      </c>
      <c r="R755" s="8" t="s">
        <v>8323</v>
      </c>
      <c r="S755" s="17">
        <f t="shared" si="46"/>
        <v>42019.590173611112</v>
      </c>
      <c r="T755" s="17">
        <f t="shared" si="47"/>
        <v>42049.590173611112</v>
      </c>
    </row>
    <row r="756" spans="1:20" ht="42.75" x14ac:dyDescent="0.45">
      <c r="A756" s="5">
        <v>754</v>
      </c>
      <c r="B756" s="7" t="s">
        <v>755</v>
      </c>
      <c r="C756" s="7" t="s">
        <v>4864</v>
      </c>
      <c r="D756" s="8">
        <v>2000</v>
      </c>
      <c r="E756" s="8">
        <v>2075</v>
      </c>
      <c r="F756" s="8" t="s">
        <v>8219</v>
      </c>
      <c r="G756" s="8" t="s">
        <v>8224</v>
      </c>
      <c r="H756" s="8" t="s">
        <v>8246</v>
      </c>
      <c r="I756" s="8">
        <v>1357408721</v>
      </c>
      <c r="J756" s="8">
        <v>1354816721</v>
      </c>
      <c r="K756" s="8" t="b">
        <v>0</v>
      </c>
      <c r="L756" s="8">
        <v>49</v>
      </c>
      <c r="M756" s="8" t="b">
        <v>1</v>
      </c>
      <c r="N756" s="8" t="s">
        <v>8274</v>
      </c>
      <c r="O756" s="11">
        <f t="shared" si="44"/>
        <v>104</v>
      </c>
      <c r="P756" s="8">
        <f t="shared" si="45"/>
        <v>42.35</v>
      </c>
      <c r="Q756" s="8" t="s">
        <v>8322</v>
      </c>
      <c r="R756" s="8" t="s">
        <v>8323</v>
      </c>
      <c r="S756" s="17">
        <f t="shared" si="46"/>
        <v>41249.749085648145</v>
      </c>
      <c r="T756" s="17">
        <f t="shared" si="47"/>
        <v>41279.749085648145</v>
      </c>
    </row>
    <row r="757" spans="1:20" ht="42.75" x14ac:dyDescent="0.45">
      <c r="A757" s="5">
        <v>755</v>
      </c>
      <c r="B757" s="7" t="s">
        <v>756</v>
      </c>
      <c r="C757" s="7" t="s">
        <v>4865</v>
      </c>
      <c r="D757" s="8">
        <v>2500</v>
      </c>
      <c r="E757" s="8">
        <v>2547.69</v>
      </c>
      <c r="F757" s="8" t="s">
        <v>8219</v>
      </c>
      <c r="G757" s="8" t="s">
        <v>8224</v>
      </c>
      <c r="H757" s="8" t="s">
        <v>8246</v>
      </c>
      <c r="I757" s="8">
        <v>1369010460</v>
      </c>
      <c r="J757" s="8">
        <v>1366381877</v>
      </c>
      <c r="K757" s="8" t="b">
        <v>0</v>
      </c>
      <c r="L757" s="8">
        <v>68</v>
      </c>
      <c r="M757" s="8" t="b">
        <v>1</v>
      </c>
      <c r="N757" s="8" t="s">
        <v>8274</v>
      </c>
      <c r="O757" s="11">
        <f t="shared" si="44"/>
        <v>102</v>
      </c>
      <c r="P757" s="8">
        <f t="shared" si="45"/>
        <v>37.47</v>
      </c>
      <c r="Q757" s="8" t="s">
        <v>8322</v>
      </c>
      <c r="R757" s="8" t="s">
        <v>8323</v>
      </c>
      <c r="S757" s="17">
        <f t="shared" si="46"/>
        <v>41383.605057870373</v>
      </c>
      <c r="T757" s="17">
        <f t="shared" si="47"/>
        <v>41414.02847222222</v>
      </c>
    </row>
    <row r="758" spans="1:20" ht="42.75" x14ac:dyDescent="0.45">
      <c r="A758" s="5">
        <v>756</v>
      </c>
      <c r="B758" s="7" t="s">
        <v>757</v>
      </c>
      <c r="C758" s="7" t="s">
        <v>4866</v>
      </c>
      <c r="D758" s="8">
        <v>700</v>
      </c>
      <c r="E758" s="8">
        <v>824</v>
      </c>
      <c r="F758" s="8" t="s">
        <v>8219</v>
      </c>
      <c r="G758" s="8" t="s">
        <v>8224</v>
      </c>
      <c r="H758" s="8" t="s">
        <v>8246</v>
      </c>
      <c r="I758" s="8">
        <v>1303147459</v>
      </c>
      <c r="J758" s="8">
        <v>1297880659</v>
      </c>
      <c r="K758" s="8" t="b">
        <v>0</v>
      </c>
      <c r="L758" s="8">
        <v>22</v>
      </c>
      <c r="M758" s="8" t="b">
        <v>1</v>
      </c>
      <c r="N758" s="8" t="s">
        <v>8274</v>
      </c>
      <c r="O758" s="11">
        <f t="shared" si="44"/>
        <v>118</v>
      </c>
      <c r="P758" s="8">
        <f t="shared" si="45"/>
        <v>37.450000000000003</v>
      </c>
      <c r="Q758" s="8" t="s">
        <v>8322</v>
      </c>
      <c r="R758" s="8" t="s">
        <v>8323</v>
      </c>
      <c r="S758" s="17">
        <f t="shared" si="46"/>
        <v>40590.766886574071</v>
      </c>
      <c r="T758" s="17">
        <f t="shared" si="47"/>
        <v>40651.725219907406</v>
      </c>
    </row>
    <row r="759" spans="1:20" ht="42.75" x14ac:dyDescent="0.45">
      <c r="A759" s="5">
        <v>757</v>
      </c>
      <c r="B759" s="7" t="s">
        <v>758</v>
      </c>
      <c r="C759" s="7" t="s">
        <v>4867</v>
      </c>
      <c r="D759" s="8">
        <v>250</v>
      </c>
      <c r="E759" s="8">
        <v>595</v>
      </c>
      <c r="F759" s="8" t="s">
        <v>8219</v>
      </c>
      <c r="G759" s="8" t="s">
        <v>8224</v>
      </c>
      <c r="H759" s="8" t="s">
        <v>8246</v>
      </c>
      <c r="I759" s="8">
        <v>1354756714</v>
      </c>
      <c r="J759" s="8">
        <v>1353547114</v>
      </c>
      <c r="K759" s="8" t="b">
        <v>0</v>
      </c>
      <c r="L759" s="8">
        <v>18</v>
      </c>
      <c r="M759" s="8" t="b">
        <v>1</v>
      </c>
      <c r="N759" s="8" t="s">
        <v>8274</v>
      </c>
      <c r="O759" s="11">
        <f t="shared" si="44"/>
        <v>238</v>
      </c>
      <c r="P759" s="8">
        <f t="shared" si="45"/>
        <v>33.06</v>
      </c>
      <c r="Q759" s="8" t="s">
        <v>8322</v>
      </c>
      <c r="R759" s="8" t="s">
        <v>8323</v>
      </c>
      <c r="S759" s="17">
        <f t="shared" si="46"/>
        <v>41235.054560185185</v>
      </c>
      <c r="T759" s="17">
        <f t="shared" si="47"/>
        <v>41249.054560185185</v>
      </c>
    </row>
    <row r="760" spans="1:20" ht="28.5" x14ac:dyDescent="0.45">
      <c r="A760" s="5">
        <v>758</v>
      </c>
      <c r="B760" s="7" t="s">
        <v>759</v>
      </c>
      <c r="C760" s="7" t="s">
        <v>4868</v>
      </c>
      <c r="D760" s="8">
        <v>2500</v>
      </c>
      <c r="E760" s="8">
        <v>2550</v>
      </c>
      <c r="F760" s="8" t="s">
        <v>8219</v>
      </c>
      <c r="G760" s="8" t="s">
        <v>8224</v>
      </c>
      <c r="H760" s="8" t="s">
        <v>8246</v>
      </c>
      <c r="I760" s="8">
        <v>1286568268</v>
      </c>
      <c r="J760" s="8">
        <v>1283976268</v>
      </c>
      <c r="K760" s="8" t="b">
        <v>0</v>
      </c>
      <c r="L760" s="8">
        <v>19</v>
      </c>
      <c r="M760" s="8" t="b">
        <v>1</v>
      </c>
      <c r="N760" s="8" t="s">
        <v>8274</v>
      </c>
      <c r="O760" s="11">
        <f t="shared" si="44"/>
        <v>102</v>
      </c>
      <c r="P760" s="8">
        <f t="shared" si="45"/>
        <v>134.21</v>
      </c>
      <c r="Q760" s="8" t="s">
        <v>8322</v>
      </c>
      <c r="R760" s="8" t="s">
        <v>8323</v>
      </c>
      <c r="S760" s="17">
        <f t="shared" si="46"/>
        <v>40429.836435185185</v>
      </c>
      <c r="T760" s="17">
        <f t="shared" si="47"/>
        <v>40459.836435185185</v>
      </c>
    </row>
    <row r="761" spans="1:20" ht="42.75" x14ac:dyDescent="0.45">
      <c r="A761" s="5">
        <v>759</v>
      </c>
      <c r="B761" s="7" t="s">
        <v>760</v>
      </c>
      <c r="C761" s="7" t="s">
        <v>4869</v>
      </c>
      <c r="D761" s="8">
        <v>5000</v>
      </c>
      <c r="E761" s="8">
        <v>5096</v>
      </c>
      <c r="F761" s="8" t="s">
        <v>8219</v>
      </c>
      <c r="G761" s="8" t="s">
        <v>8225</v>
      </c>
      <c r="H761" s="8" t="s">
        <v>8247</v>
      </c>
      <c r="I761" s="8">
        <v>1404892539</v>
      </c>
      <c r="J761" s="8">
        <v>1401436539</v>
      </c>
      <c r="K761" s="8" t="b">
        <v>0</v>
      </c>
      <c r="L761" s="8">
        <v>99</v>
      </c>
      <c r="M761" s="8" t="b">
        <v>1</v>
      </c>
      <c r="N761" s="8" t="s">
        <v>8274</v>
      </c>
      <c r="O761" s="11">
        <f t="shared" si="44"/>
        <v>102</v>
      </c>
      <c r="P761" s="8">
        <f t="shared" si="45"/>
        <v>51.47</v>
      </c>
      <c r="Q761" s="8" t="s">
        <v>8322</v>
      </c>
      <c r="R761" s="8" t="s">
        <v>8323</v>
      </c>
      <c r="S761" s="17">
        <f t="shared" si="46"/>
        <v>41789.330312500002</v>
      </c>
      <c r="T761" s="17">
        <f t="shared" si="47"/>
        <v>41829.330312500002</v>
      </c>
    </row>
    <row r="762" spans="1:20" ht="42.75" x14ac:dyDescent="0.45">
      <c r="A762" s="5">
        <v>760</v>
      </c>
      <c r="B762" s="7" t="s">
        <v>761</v>
      </c>
      <c r="C762" s="7" t="s">
        <v>4870</v>
      </c>
      <c r="D762" s="8">
        <v>2200</v>
      </c>
      <c r="E762" s="8">
        <v>0</v>
      </c>
      <c r="F762" s="8" t="s">
        <v>8221</v>
      </c>
      <c r="G762" s="8" t="s">
        <v>8224</v>
      </c>
      <c r="H762" s="8" t="s">
        <v>8246</v>
      </c>
      <c r="I762" s="8">
        <v>1480188013</v>
      </c>
      <c r="J762" s="8">
        <v>1477592413</v>
      </c>
      <c r="K762" s="8" t="b">
        <v>0</v>
      </c>
      <c r="L762" s="8">
        <v>0</v>
      </c>
      <c r="M762" s="8" t="b">
        <v>0</v>
      </c>
      <c r="N762" s="8" t="s">
        <v>8275</v>
      </c>
      <c r="O762" s="11">
        <f t="shared" si="44"/>
        <v>0</v>
      </c>
      <c r="P762" s="8" t="e">
        <f t="shared" si="45"/>
        <v>#DIV/0!</v>
      </c>
      <c r="Q762" s="8" t="s">
        <v>8322</v>
      </c>
      <c r="R762" s="8" t="s">
        <v>8324</v>
      </c>
      <c r="S762" s="17">
        <f t="shared" si="46"/>
        <v>42670.764039351852</v>
      </c>
      <c r="T762" s="17">
        <f t="shared" si="47"/>
        <v>42700.805706018517</v>
      </c>
    </row>
    <row r="763" spans="1:20" ht="42.75" x14ac:dyDescent="0.45">
      <c r="A763" s="5">
        <v>761</v>
      </c>
      <c r="B763" s="7" t="s">
        <v>762</v>
      </c>
      <c r="C763" s="7" t="s">
        <v>4871</v>
      </c>
      <c r="D763" s="8">
        <v>5000</v>
      </c>
      <c r="E763" s="8">
        <v>235</v>
      </c>
      <c r="F763" s="8" t="s">
        <v>8221</v>
      </c>
      <c r="G763" s="8" t="s">
        <v>8224</v>
      </c>
      <c r="H763" s="8" t="s">
        <v>8246</v>
      </c>
      <c r="I763" s="8">
        <v>1391364126</v>
      </c>
      <c r="J763" s="8">
        <v>1388772126</v>
      </c>
      <c r="K763" s="8" t="b">
        <v>0</v>
      </c>
      <c r="L763" s="8">
        <v>6</v>
      </c>
      <c r="M763" s="8" t="b">
        <v>0</v>
      </c>
      <c r="N763" s="8" t="s">
        <v>8275</v>
      </c>
      <c r="O763" s="11">
        <f t="shared" si="44"/>
        <v>5</v>
      </c>
      <c r="P763" s="8">
        <f t="shared" si="45"/>
        <v>39.17</v>
      </c>
      <c r="Q763" s="8" t="s">
        <v>8322</v>
      </c>
      <c r="R763" s="8" t="s">
        <v>8324</v>
      </c>
      <c r="S763" s="17">
        <f t="shared" si="46"/>
        <v>41642.751458333332</v>
      </c>
      <c r="T763" s="17">
        <f t="shared" si="47"/>
        <v>41672.751458333332</v>
      </c>
    </row>
    <row r="764" spans="1:20" ht="42.75" x14ac:dyDescent="0.45">
      <c r="A764" s="5">
        <v>762</v>
      </c>
      <c r="B764" s="7" t="s">
        <v>763</v>
      </c>
      <c r="C764" s="7" t="s">
        <v>4872</v>
      </c>
      <c r="D764" s="8">
        <v>3500</v>
      </c>
      <c r="E764" s="8">
        <v>0</v>
      </c>
      <c r="F764" s="8" t="s">
        <v>8221</v>
      </c>
      <c r="G764" s="8" t="s">
        <v>8238</v>
      </c>
      <c r="H764" s="8" t="s">
        <v>8256</v>
      </c>
      <c r="I764" s="8">
        <v>1480831200</v>
      </c>
      <c r="J764" s="8">
        <v>1479328570</v>
      </c>
      <c r="K764" s="8" t="b">
        <v>0</v>
      </c>
      <c r="L764" s="8">
        <v>0</v>
      </c>
      <c r="M764" s="8" t="b">
        <v>0</v>
      </c>
      <c r="N764" s="8" t="s">
        <v>8275</v>
      </c>
      <c r="O764" s="11">
        <f t="shared" si="44"/>
        <v>0</v>
      </c>
      <c r="P764" s="8" t="e">
        <f t="shared" si="45"/>
        <v>#DIV/0!</v>
      </c>
      <c r="Q764" s="8" t="s">
        <v>8322</v>
      </c>
      <c r="R764" s="8" t="s">
        <v>8324</v>
      </c>
      <c r="S764" s="17">
        <f t="shared" si="46"/>
        <v>42690.858449074076</v>
      </c>
      <c r="T764" s="17">
        <f t="shared" si="47"/>
        <v>42708.25</v>
      </c>
    </row>
    <row r="765" spans="1:20" ht="42.75" x14ac:dyDescent="0.45">
      <c r="A765" s="5">
        <v>763</v>
      </c>
      <c r="B765" s="7" t="s">
        <v>764</v>
      </c>
      <c r="C765" s="7" t="s">
        <v>4873</v>
      </c>
      <c r="D765" s="8">
        <v>4290</v>
      </c>
      <c r="E765" s="8">
        <v>5</v>
      </c>
      <c r="F765" s="8" t="s">
        <v>8221</v>
      </c>
      <c r="G765" s="8" t="s">
        <v>8225</v>
      </c>
      <c r="H765" s="8" t="s">
        <v>8247</v>
      </c>
      <c r="I765" s="8">
        <v>1376563408</v>
      </c>
      <c r="J765" s="8">
        <v>1373971408</v>
      </c>
      <c r="K765" s="8" t="b">
        <v>0</v>
      </c>
      <c r="L765" s="8">
        <v>1</v>
      </c>
      <c r="M765" s="8" t="b">
        <v>0</v>
      </c>
      <c r="N765" s="8" t="s">
        <v>8275</v>
      </c>
      <c r="O765" s="11">
        <f t="shared" si="44"/>
        <v>0</v>
      </c>
      <c r="P765" s="8">
        <f t="shared" si="45"/>
        <v>5</v>
      </c>
      <c r="Q765" s="8" t="s">
        <v>8322</v>
      </c>
      <c r="R765" s="8" t="s">
        <v>8324</v>
      </c>
      <c r="S765" s="17">
        <f t="shared" si="46"/>
        <v>41471.446851851848</v>
      </c>
      <c r="T765" s="17">
        <f t="shared" si="47"/>
        <v>41501.446851851848</v>
      </c>
    </row>
    <row r="766" spans="1:20" ht="42.75" x14ac:dyDescent="0.45">
      <c r="A766" s="5">
        <v>764</v>
      </c>
      <c r="B766" s="7" t="s">
        <v>765</v>
      </c>
      <c r="C766" s="7" t="s">
        <v>4874</v>
      </c>
      <c r="D766" s="8">
        <v>5000</v>
      </c>
      <c r="E766" s="8">
        <v>0</v>
      </c>
      <c r="F766" s="8" t="s">
        <v>8221</v>
      </c>
      <c r="G766" s="8" t="s">
        <v>8224</v>
      </c>
      <c r="H766" s="8" t="s">
        <v>8246</v>
      </c>
      <c r="I766" s="8">
        <v>1441858161</v>
      </c>
      <c r="J766" s="8">
        <v>1439266161</v>
      </c>
      <c r="K766" s="8" t="b">
        <v>0</v>
      </c>
      <c r="L766" s="8">
        <v>0</v>
      </c>
      <c r="M766" s="8" t="b">
        <v>0</v>
      </c>
      <c r="N766" s="8" t="s">
        <v>8275</v>
      </c>
      <c r="O766" s="11">
        <f t="shared" si="44"/>
        <v>0</v>
      </c>
      <c r="P766" s="8" t="e">
        <f t="shared" si="45"/>
        <v>#DIV/0!</v>
      </c>
      <c r="Q766" s="8" t="s">
        <v>8322</v>
      </c>
      <c r="R766" s="8" t="s">
        <v>8324</v>
      </c>
      <c r="S766" s="17">
        <f t="shared" si="46"/>
        <v>42227.173159722224</v>
      </c>
      <c r="T766" s="17">
        <f t="shared" si="47"/>
        <v>42257.173159722224</v>
      </c>
    </row>
    <row r="767" spans="1:20" ht="42.75" x14ac:dyDescent="0.45">
      <c r="A767" s="5">
        <v>765</v>
      </c>
      <c r="B767" s="7" t="s">
        <v>766</v>
      </c>
      <c r="C767" s="7" t="s">
        <v>4875</v>
      </c>
      <c r="D767" s="8">
        <v>7000</v>
      </c>
      <c r="E767" s="8">
        <v>2521</v>
      </c>
      <c r="F767" s="8" t="s">
        <v>8221</v>
      </c>
      <c r="G767" s="8" t="s">
        <v>8224</v>
      </c>
      <c r="H767" s="8" t="s">
        <v>8246</v>
      </c>
      <c r="I767" s="8">
        <v>1413723684</v>
      </c>
      <c r="J767" s="8">
        <v>1411131684</v>
      </c>
      <c r="K767" s="8" t="b">
        <v>0</v>
      </c>
      <c r="L767" s="8">
        <v>44</v>
      </c>
      <c r="M767" s="8" t="b">
        <v>0</v>
      </c>
      <c r="N767" s="8" t="s">
        <v>8275</v>
      </c>
      <c r="O767" s="11">
        <f t="shared" si="44"/>
        <v>36</v>
      </c>
      <c r="P767" s="8">
        <f t="shared" si="45"/>
        <v>57.3</v>
      </c>
      <c r="Q767" s="8" t="s">
        <v>8322</v>
      </c>
      <c r="R767" s="8" t="s">
        <v>8324</v>
      </c>
      <c r="S767" s="17">
        <f t="shared" si="46"/>
        <v>41901.542638888888</v>
      </c>
      <c r="T767" s="17">
        <f t="shared" si="47"/>
        <v>41931.542638888888</v>
      </c>
    </row>
    <row r="768" spans="1:20" ht="42.75" x14ac:dyDescent="0.45">
      <c r="A768" s="5">
        <v>766</v>
      </c>
      <c r="B768" s="7" t="s">
        <v>767</v>
      </c>
      <c r="C768" s="7" t="s">
        <v>4876</v>
      </c>
      <c r="D768" s="8">
        <v>4000</v>
      </c>
      <c r="E768" s="8">
        <v>0</v>
      </c>
      <c r="F768" s="8" t="s">
        <v>8221</v>
      </c>
      <c r="G768" s="8" t="s">
        <v>8229</v>
      </c>
      <c r="H768" s="8" t="s">
        <v>8251</v>
      </c>
      <c r="I768" s="8">
        <v>1424112483</v>
      </c>
      <c r="J768" s="8">
        <v>1421520483</v>
      </c>
      <c r="K768" s="8" t="b">
        <v>0</v>
      </c>
      <c r="L768" s="8">
        <v>0</v>
      </c>
      <c r="M768" s="8" t="b">
        <v>0</v>
      </c>
      <c r="N768" s="8" t="s">
        <v>8275</v>
      </c>
      <c r="O768" s="11">
        <f t="shared" si="44"/>
        <v>0</v>
      </c>
      <c r="P768" s="8" t="e">
        <f t="shared" si="45"/>
        <v>#DIV/0!</v>
      </c>
      <c r="Q768" s="8" t="s">
        <v>8322</v>
      </c>
      <c r="R768" s="8" t="s">
        <v>8324</v>
      </c>
      <c r="S768" s="17">
        <f t="shared" si="46"/>
        <v>42021.783368055556</v>
      </c>
      <c r="T768" s="17">
        <f t="shared" si="47"/>
        <v>42051.783368055556</v>
      </c>
    </row>
    <row r="769" spans="1:20" ht="57" x14ac:dyDescent="0.45">
      <c r="A769" s="5">
        <v>767</v>
      </c>
      <c r="B769" s="7" t="s">
        <v>768</v>
      </c>
      <c r="C769" s="7" t="s">
        <v>4877</v>
      </c>
      <c r="D769" s="8">
        <v>5000</v>
      </c>
      <c r="E769" s="8">
        <v>177</v>
      </c>
      <c r="F769" s="8" t="s">
        <v>8221</v>
      </c>
      <c r="G769" s="8" t="s">
        <v>8224</v>
      </c>
      <c r="H769" s="8" t="s">
        <v>8246</v>
      </c>
      <c r="I769" s="8">
        <v>1432178810</v>
      </c>
      <c r="J769" s="8">
        <v>1429586810</v>
      </c>
      <c r="K769" s="8" t="b">
        <v>0</v>
      </c>
      <c r="L769" s="8">
        <v>3</v>
      </c>
      <c r="M769" s="8" t="b">
        <v>0</v>
      </c>
      <c r="N769" s="8" t="s">
        <v>8275</v>
      </c>
      <c r="O769" s="11">
        <f t="shared" si="44"/>
        <v>4</v>
      </c>
      <c r="P769" s="8">
        <f t="shared" si="45"/>
        <v>59</v>
      </c>
      <c r="Q769" s="8" t="s">
        <v>8322</v>
      </c>
      <c r="R769" s="8" t="s">
        <v>8324</v>
      </c>
      <c r="S769" s="17">
        <f t="shared" si="46"/>
        <v>42115.143634259264</v>
      </c>
      <c r="T769" s="17">
        <f t="shared" si="47"/>
        <v>42145.143634259264</v>
      </c>
    </row>
    <row r="770" spans="1:20" ht="42.75" x14ac:dyDescent="0.45">
      <c r="A770" s="5">
        <v>768</v>
      </c>
      <c r="B770" s="7" t="s">
        <v>769</v>
      </c>
      <c r="C770" s="7" t="s">
        <v>4878</v>
      </c>
      <c r="D770" s="8">
        <v>2500</v>
      </c>
      <c r="E770" s="8">
        <v>0</v>
      </c>
      <c r="F770" s="8" t="s">
        <v>8221</v>
      </c>
      <c r="G770" s="8" t="s">
        <v>8224</v>
      </c>
      <c r="H770" s="8" t="s">
        <v>8246</v>
      </c>
      <c r="I770" s="8">
        <v>1387169890</v>
      </c>
      <c r="J770" s="8">
        <v>1384577890</v>
      </c>
      <c r="K770" s="8" t="b">
        <v>0</v>
      </c>
      <c r="L770" s="8">
        <v>0</v>
      </c>
      <c r="M770" s="8" t="b">
        <v>0</v>
      </c>
      <c r="N770" s="8" t="s">
        <v>8275</v>
      </c>
      <c r="O770" s="11">
        <f t="shared" si="44"/>
        <v>0</v>
      </c>
      <c r="P770" s="8" t="e">
        <f t="shared" si="45"/>
        <v>#DIV/0!</v>
      </c>
      <c r="Q770" s="8" t="s">
        <v>8322</v>
      </c>
      <c r="R770" s="8" t="s">
        <v>8324</v>
      </c>
      <c r="S770" s="17">
        <f t="shared" si="46"/>
        <v>41594.207060185188</v>
      </c>
      <c r="T770" s="17">
        <f t="shared" si="47"/>
        <v>41624.207060185188</v>
      </c>
    </row>
    <row r="771" spans="1:20" ht="42.75" x14ac:dyDescent="0.45">
      <c r="A771" s="5">
        <v>769</v>
      </c>
      <c r="B771" s="7" t="s">
        <v>770</v>
      </c>
      <c r="C771" s="7" t="s">
        <v>4879</v>
      </c>
      <c r="D771" s="8">
        <v>4000</v>
      </c>
      <c r="E771" s="8">
        <v>1656</v>
      </c>
      <c r="F771" s="8" t="s">
        <v>8221</v>
      </c>
      <c r="G771" s="8" t="s">
        <v>8224</v>
      </c>
      <c r="H771" s="8" t="s">
        <v>8246</v>
      </c>
      <c r="I771" s="8">
        <v>1388102094</v>
      </c>
      <c r="J771" s="8">
        <v>1385510094</v>
      </c>
      <c r="K771" s="8" t="b">
        <v>0</v>
      </c>
      <c r="L771" s="8">
        <v>52</v>
      </c>
      <c r="M771" s="8" t="b">
        <v>0</v>
      </c>
      <c r="N771" s="8" t="s">
        <v>8275</v>
      </c>
      <c r="O771" s="11">
        <f t="shared" ref="O771:O834" si="48">ROUND((E771/D771)*100,0)</f>
        <v>41</v>
      </c>
      <c r="P771" s="8">
        <f t="shared" ref="P771:P834" si="49">ROUND(E771/L771,2)</f>
        <v>31.85</v>
      </c>
      <c r="Q771" s="8" t="s">
        <v>8322</v>
      </c>
      <c r="R771" s="8" t="s">
        <v>8324</v>
      </c>
      <c r="S771" s="17">
        <f t="shared" ref="S771:S834" si="50">(((J771/60)/60)/24)+DATE(1970,1,1)</f>
        <v>41604.996458333335</v>
      </c>
      <c r="T771" s="17">
        <f t="shared" ref="T771:T834" si="51">(((I771/60)/60)/24)+DATE(1970,1,1)</f>
        <v>41634.996458333335</v>
      </c>
    </row>
    <row r="772" spans="1:20" ht="42.75" x14ac:dyDescent="0.45">
      <c r="A772" s="5">
        <v>770</v>
      </c>
      <c r="B772" s="7" t="s">
        <v>771</v>
      </c>
      <c r="C772" s="7" t="s">
        <v>4880</v>
      </c>
      <c r="D772" s="8">
        <v>17500</v>
      </c>
      <c r="E772" s="8">
        <v>0</v>
      </c>
      <c r="F772" s="8" t="s">
        <v>8221</v>
      </c>
      <c r="G772" s="8" t="s">
        <v>8224</v>
      </c>
      <c r="H772" s="8" t="s">
        <v>8246</v>
      </c>
      <c r="I772" s="8">
        <v>1361750369</v>
      </c>
      <c r="J772" s="8">
        <v>1358294369</v>
      </c>
      <c r="K772" s="8" t="b">
        <v>0</v>
      </c>
      <c r="L772" s="8">
        <v>0</v>
      </c>
      <c r="M772" s="8" t="b">
        <v>0</v>
      </c>
      <c r="N772" s="8" t="s">
        <v>8275</v>
      </c>
      <c r="O772" s="11">
        <f t="shared" si="48"/>
        <v>0</v>
      </c>
      <c r="P772" s="8" t="e">
        <f t="shared" si="49"/>
        <v>#DIV/0!</v>
      </c>
      <c r="Q772" s="8" t="s">
        <v>8322</v>
      </c>
      <c r="R772" s="8" t="s">
        <v>8324</v>
      </c>
      <c r="S772" s="17">
        <f t="shared" si="50"/>
        <v>41289.999641203707</v>
      </c>
      <c r="T772" s="17">
        <f t="shared" si="51"/>
        <v>41329.999641203707</v>
      </c>
    </row>
    <row r="773" spans="1:20" ht="42.75" x14ac:dyDescent="0.45">
      <c r="A773" s="5">
        <v>771</v>
      </c>
      <c r="B773" s="7" t="s">
        <v>772</v>
      </c>
      <c r="C773" s="7" t="s">
        <v>4881</v>
      </c>
      <c r="D773" s="8">
        <v>38000</v>
      </c>
      <c r="E773" s="8">
        <v>10</v>
      </c>
      <c r="F773" s="8" t="s">
        <v>8221</v>
      </c>
      <c r="G773" s="8" t="s">
        <v>8224</v>
      </c>
      <c r="H773" s="8" t="s">
        <v>8246</v>
      </c>
      <c r="I773" s="8">
        <v>1454183202</v>
      </c>
      <c r="J773" s="8">
        <v>1449863202</v>
      </c>
      <c r="K773" s="8" t="b">
        <v>0</v>
      </c>
      <c r="L773" s="8">
        <v>1</v>
      </c>
      <c r="M773" s="8" t="b">
        <v>0</v>
      </c>
      <c r="N773" s="8" t="s">
        <v>8275</v>
      </c>
      <c r="O773" s="11">
        <f t="shared" si="48"/>
        <v>0</v>
      </c>
      <c r="P773" s="8">
        <f t="shared" si="49"/>
        <v>10</v>
      </c>
      <c r="Q773" s="8" t="s">
        <v>8322</v>
      </c>
      <c r="R773" s="8" t="s">
        <v>8324</v>
      </c>
      <c r="S773" s="17">
        <f t="shared" si="50"/>
        <v>42349.824097222227</v>
      </c>
      <c r="T773" s="17">
        <f t="shared" si="51"/>
        <v>42399.824097222227</v>
      </c>
    </row>
    <row r="774" spans="1:20" ht="57" x14ac:dyDescent="0.45">
      <c r="A774" s="5">
        <v>772</v>
      </c>
      <c r="B774" s="7" t="s">
        <v>773</v>
      </c>
      <c r="C774" s="7" t="s">
        <v>4882</v>
      </c>
      <c r="D774" s="8">
        <v>1500</v>
      </c>
      <c r="E774" s="8">
        <v>50</v>
      </c>
      <c r="F774" s="8" t="s">
        <v>8221</v>
      </c>
      <c r="G774" s="8" t="s">
        <v>8224</v>
      </c>
      <c r="H774" s="8" t="s">
        <v>8246</v>
      </c>
      <c r="I774" s="8">
        <v>1257047940</v>
      </c>
      <c r="J774" s="8">
        <v>1252718519</v>
      </c>
      <c r="K774" s="8" t="b">
        <v>0</v>
      </c>
      <c r="L774" s="8">
        <v>1</v>
      </c>
      <c r="M774" s="8" t="b">
        <v>0</v>
      </c>
      <c r="N774" s="8" t="s">
        <v>8275</v>
      </c>
      <c r="O774" s="11">
        <f t="shared" si="48"/>
        <v>3</v>
      </c>
      <c r="P774" s="8">
        <f t="shared" si="49"/>
        <v>50</v>
      </c>
      <c r="Q774" s="8" t="s">
        <v>8322</v>
      </c>
      <c r="R774" s="8" t="s">
        <v>8324</v>
      </c>
      <c r="S774" s="17">
        <f t="shared" si="50"/>
        <v>40068.056932870371</v>
      </c>
      <c r="T774" s="17">
        <f t="shared" si="51"/>
        <v>40118.165972222225</v>
      </c>
    </row>
    <row r="775" spans="1:20" ht="42.75" x14ac:dyDescent="0.45">
      <c r="A775" s="5">
        <v>773</v>
      </c>
      <c r="B775" s="7" t="s">
        <v>774</v>
      </c>
      <c r="C775" s="7" t="s">
        <v>4883</v>
      </c>
      <c r="D775" s="8">
        <v>3759</v>
      </c>
      <c r="E775" s="8">
        <v>32</v>
      </c>
      <c r="F775" s="8" t="s">
        <v>8221</v>
      </c>
      <c r="G775" s="8" t="s">
        <v>8225</v>
      </c>
      <c r="H775" s="8" t="s">
        <v>8247</v>
      </c>
      <c r="I775" s="8">
        <v>1431298860</v>
      </c>
      <c r="J775" s="8">
        <v>1428341985</v>
      </c>
      <c r="K775" s="8" t="b">
        <v>0</v>
      </c>
      <c r="L775" s="8">
        <v>2</v>
      </c>
      <c r="M775" s="8" t="b">
        <v>0</v>
      </c>
      <c r="N775" s="8" t="s">
        <v>8275</v>
      </c>
      <c r="O775" s="11">
        <f t="shared" si="48"/>
        <v>1</v>
      </c>
      <c r="P775" s="8">
        <f t="shared" si="49"/>
        <v>16</v>
      </c>
      <c r="Q775" s="8" t="s">
        <v>8322</v>
      </c>
      <c r="R775" s="8" t="s">
        <v>8324</v>
      </c>
      <c r="S775" s="17">
        <f t="shared" si="50"/>
        <v>42100.735937499994</v>
      </c>
      <c r="T775" s="17">
        <f t="shared" si="51"/>
        <v>42134.959027777775</v>
      </c>
    </row>
    <row r="776" spans="1:20" ht="42.75" x14ac:dyDescent="0.45">
      <c r="A776" s="5">
        <v>774</v>
      </c>
      <c r="B776" s="7" t="s">
        <v>775</v>
      </c>
      <c r="C776" s="7" t="s">
        <v>4884</v>
      </c>
      <c r="D776" s="8">
        <v>500</v>
      </c>
      <c r="E776" s="8">
        <v>351</v>
      </c>
      <c r="F776" s="8" t="s">
        <v>8221</v>
      </c>
      <c r="G776" s="8" t="s">
        <v>8224</v>
      </c>
      <c r="H776" s="8" t="s">
        <v>8246</v>
      </c>
      <c r="I776" s="8">
        <v>1393181018</v>
      </c>
      <c r="J776" s="8">
        <v>1390589018</v>
      </c>
      <c r="K776" s="8" t="b">
        <v>0</v>
      </c>
      <c r="L776" s="8">
        <v>9</v>
      </c>
      <c r="M776" s="8" t="b">
        <v>0</v>
      </c>
      <c r="N776" s="8" t="s">
        <v>8275</v>
      </c>
      <c r="O776" s="11">
        <f t="shared" si="48"/>
        <v>70</v>
      </c>
      <c r="P776" s="8">
        <f t="shared" si="49"/>
        <v>39</v>
      </c>
      <c r="Q776" s="8" t="s">
        <v>8322</v>
      </c>
      <c r="R776" s="8" t="s">
        <v>8324</v>
      </c>
      <c r="S776" s="17">
        <f t="shared" si="50"/>
        <v>41663.780300925922</v>
      </c>
      <c r="T776" s="17">
        <f t="shared" si="51"/>
        <v>41693.780300925922</v>
      </c>
    </row>
    <row r="777" spans="1:20" ht="42.75" x14ac:dyDescent="0.45">
      <c r="A777" s="5">
        <v>775</v>
      </c>
      <c r="B777" s="7" t="s">
        <v>776</v>
      </c>
      <c r="C777" s="7" t="s">
        <v>4885</v>
      </c>
      <c r="D777" s="8">
        <v>10000</v>
      </c>
      <c r="E777" s="8">
        <v>170</v>
      </c>
      <c r="F777" s="8" t="s">
        <v>8221</v>
      </c>
      <c r="G777" s="8" t="s">
        <v>8224</v>
      </c>
      <c r="H777" s="8" t="s">
        <v>8246</v>
      </c>
      <c r="I777" s="8">
        <v>1323998795</v>
      </c>
      <c r="J777" s="8">
        <v>1321406795</v>
      </c>
      <c r="K777" s="8" t="b">
        <v>0</v>
      </c>
      <c r="L777" s="8">
        <v>5</v>
      </c>
      <c r="M777" s="8" t="b">
        <v>0</v>
      </c>
      <c r="N777" s="8" t="s">
        <v>8275</v>
      </c>
      <c r="O777" s="11">
        <f t="shared" si="48"/>
        <v>2</v>
      </c>
      <c r="P777" s="8">
        <f t="shared" si="49"/>
        <v>34</v>
      </c>
      <c r="Q777" s="8" t="s">
        <v>8322</v>
      </c>
      <c r="R777" s="8" t="s">
        <v>8324</v>
      </c>
      <c r="S777" s="17">
        <f t="shared" si="50"/>
        <v>40863.060127314813</v>
      </c>
      <c r="T777" s="17">
        <f t="shared" si="51"/>
        <v>40893.060127314813</v>
      </c>
    </row>
    <row r="778" spans="1:20" ht="42.75" x14ac:dyDescent="0.45">
      <c r="A778" s="5">
        <v>776</v>
      </c>
      <c r="B778" s="7" t="s">
        <v>777</v>
      </c>
      <c r="C778" s="7" t="s">
        <v>4886</v>
      </c>
      <c r="D778" s="8">
        <v>7000</v>
      </c>
      <c r="E778" s="8">
        <v>3598</v>
      </c>
      <c r="F778" s="8" t="s">
        <v>8221</v>
      </c>
      <c r="G778" s="8" t="s">
        <v>8224</v>
      </c>
      <c r="H778" s="8" t="s">
        <v>8246</v>
      </c>
      <c r="I778" s="8">
        <v>1444539600</v>
      </c>
      <c r="J778" s="8">
        <v>1441297645</v>
      </c>
      <c r="K778" s="8" t="b">
        <v>0</v>
      </c>
      <c r="L778" s="8">
        <v>57</v>
      </c>
      <c r="M778" s="8" t="b">
        <v>0</v>
      </c>
      <c r="N778" s="8" t="s">
        <v>8275</v>
      </c>
      <c r="O778" s="11">
        <f t="shared" si="48"/>
        <v>51</v>
      </c>
      <c r="P778" s="8">
        <f t="shared" si="49"/>
        <v>63.12</v>
      </c>
      <c r="Q778" s="8" t="s">
        <v>8322</v>
      </c>
      <c r="R778" s="8" t="s">
        <v>8324</v>
      </c>
      <c r="S778" s="17">
        <f t="shared" si="50"/>
        <v>42250.685706018514</v>
      </c>
      <c r="T778" s="17">
        <f t="shared" si="51"/>
        <v>42288.208333333328</v>
      </c>
    </row>
    <row r="779" spans="1:20" ht="42.75" x14ac:dyDescent="0.45">
      <c r="A779" s="5">
        <v>777</v>
      </c>
      <c r="B779" s="7" t="s">
        <v>778</v>
      </c>
      <c r="C779" s="7" t="s">
        <v>4887</v>
      </c>
      <c r="D779" s="8">
        <v>3000</v>
      </c>
      <c r="E779" s="8">
        <v>21</v>
      </c>
      <c r="F779" s="8" t="s">
        <v>8221</v>
      </c>
      <c r="G779" s="8" t="s">
        <v>8224</v>
      </c>
      <c r="H779" s="8" t="s">
        <v>8246</v>
      </c>
      <c r="I779" s="8">
        <v>1375313577</v>
      </c>
      <c r="J779" s="8">
        <v>1372721577</v>
      </c>
      <c r="K779" s="8" t="b">
        <v>0</v>
      </c>
      <c r="L779" s="8">
        <v>3</v>
      </c>
      <c r="M779" s="8" t="b">
        <v>0</v>
      </c>
      <c r="N779" s="8" t="s">
        <v>8275</v>
      </c>
      <c r="O779" s="11">
        <f t="shared" si="48"/>
        <v>1</v>
      </c>
      <c r="P779" s="8">
        <f t="shared" si="49"/>
        <v>7</v>
      </c>
      <c r="Q779" s="8" t="s">
        <v>8322</v>
      </c>
      <c r="R779" s="8" t="s">
        <v>8324</v>
      </c>
      <c r="S779" s="17">
        <f t="shared" si="50"/>
        <v>41456.981215277774</v>
      </c>
      <c r="T779" s="17">
        <f t="shared" si="51"/>
        <v>41486.981215277774</v>
      </c>
    </row>
    <row r="780" spans="1:20" ht="42.75" x14ac:dyDescent="0.45">
      <c r="A780" s="5">
        <v>778</v>
      </c>
      <c r="B780" s="7" t="s">
        <v>779</v>
      </c>
      <c r="C780" s="7" t="s">
        <v>4888</v>
      </c>
      <c r="D780" s="8">
        <v>500</v>
      </c>
      <c r="E780" s="8">
        <v>2</v>
      </c>
      <c r="F780" s="8" t="s">
        <v>8221</v>
      </c>
      <c r="G780" s="8" t="s">
        <v>8224</v>
      </c>
      <c r="H780" s="8" t="s">
        <v>8246</v>
      </c>
      <c r="I780" s="8">
        <v>1398876680</v>
      </c>
      <c r="J780" s="8">
        <v>1396284680</v>
      </c>
      <c r="K780" s="8" t="b">
        <v>0</v>
      </c>
      <c r="L780" s="8">
        <v>1</v>
      </c>
      <c r="M780" s="8" t="b">
        <v>0</v>
      </c>
      <c r="N780" s="8" t="s">
        <v>8275</v>
      </c>
      <c r="O780" s="11">
        <f t="shared" si="48"/>
        <v>0</v>
      </c>
      <c r="P780" s="8">
        <f t="shared" si="49"/>
        <v>2</v>
      </c>
      <c r="Q780" s="8" t="s">
        <v>8322</v>
      </c>
      <c r="R780" s="8" t="s">
        <v>8324</v>
      </c>
      <c r="S780" s="17">
        <f t="shared" si="50"/>
        <v>41729.702314814815</v>
      </c>
      <c r="T780" s="17">
        <f t="shared" si="51"/>
        <v>41759.702314814815</v>
      </c>
    </row>
    <row r="781" spans="1:20" ht="42.75" x14ac:dyDescent="0.45">
      <c r="A781" s="5">
        <v>779</v>
      </c>
      <c r="B781" s="7" t="s">
        <v>780</v>
      </c>
      <c r="C781" s="7" t="s">
        <v>4889</v>
      </c>
      <c r="D781" s="8">
        <v>15000</v>
      </c>
      <c r="E781" s="8">
        <v>400</v>
      </c>
      <c r="F781" s="8" t="s">
        <v>8221</v>
      </c>
      <c r="G781" s="8" t="s">
        <v>8224</v>
      </c>
      <c r="H781" s="8" t="s">
        <v>8246</v>
      </c>
      <c r="I781" s="8">
        <v>1287115200</v>
      </c>
      <c r="J781" s="8">
        <v>1284567905</v>
      </c>
      <c r="K781" s="8" t="b">
        <v>0</v>
      </c>
      <c r="L781" s="8">
        <v>6</v>
      </c>
      <c r="M781" s="8" t="b">
        <v>0</v>
      </c>
      <c r="N781" s="8" t="s">
        <v>8275</v>
      </c>
      <c r="O781" s="11">
        <f t="shared" si="48"/>
        <v>3</v>
      </c>
      <c r="P781" s="8">
        <f t="shared" si="49"/>
        <v>66.67</v>
      </c>
      <c r="Q781" s="8" t="s">
        <v>8322</v>
      </c>
      <c r="R781" s="8" t="s">
        <v>8324</v>
      </c>
      <c r="S781" s="17">
        <f t="shared" si="50"/>
        <v>40436.68408564815</v>
      </c>
      <c r="T781" s="17">
        <f t="shared" si="51"/>
        <v>40466.166666666664</v>
      </c>
    </row>
    <row r="782" spans="1:20" ht="28.5" x14ac:dyDescent="0.45">
      <c r="A782" s="5">
        <v>780</v>
      </c>
      <c r="B782" s="7" t="s">
        <v>781</v>
      </c>
      <c r="C782" s="7" t="s">
        <v>4890</v>
      </c>
      <c r="D782" s="8">
        <v>1000</v>
      </c>
      <c r="E782" s="8">
        <v>1040</v>
      </c>
      <c r="F782" s="8" t="s">
        <v>8219</v>
      </c>
      <c r="G782" s="8" t="s">
        <v>8224</v>
      </c>
      <c r="H782" s="8" t="s">
        <v>8246</v>
      </c>
      <c r="I782" s="8">
        <v>1304439025</v>
      </c>
      <c r="J782" s="8">
        <v>1301847025</v>
      </c>
      <c r="K782" s="8" t="b">
        <v>0</v>
      </c>
      <c r="L782" s="8">
        <v>27</v>
      </c>
      <c r="M782" s="8" t="b">
        <v>1</v>
      </c>
      <c r="N782" s="8" t="s">
        <v>8276</v>
      </c>
      <c r="O782" s="11">
        <f t="shared" si="48"/>
        <v>104</v>
      </c>
      <c r="P782" s="8">
        <f t="shared" si="49"/>
        <v>38.520000000000003</v>
      </c>
      <c r="Q782" s="8" t="s">
        <v>8325</v>
      </c>
      <c r="R782" s="8" t="s">
        <v>8326</v>
      </c>
      <c r="S782" s="17">
        <f t="shared" si="50"/>
        <v>40636.673900462964</v>
      </c>
      <c r="T782" s="17">
        <f t="shared" si="51"/>
        <v>40666.673900462964</v>
      </c>
    </row>
    <row r="783" spans="1:20" ht="42.75" x14ac:dyDescent="0.45">
      <c r="A783" s="5">
        <v>781</v>
      </c>
      <c r="B783" s="7" t="s">
        <v>782</v>
      </c>
      <c r="C783" s="7" t="s">
        <v>4891</v>
      </c>
      <c r="D783" s="8">
        <v>800</v>
      </c>
      <c r="E783" s="8">
        <v>1065.23</v>
      </c>
      <c r="F783" s="8" t="s">
        <v>8219</v>
      </c>
      <c r="G783" s="8" t="s">
        <v>8224</v>
      </c>
      <c r="H783" s="8" t="s">
        <v>8246</v>
      </c>
      <c r="I783" s="8">
        <v>1370649674</v>
      </c>
      <c r="J783" s="8">
        <v>1368057674</v>
      </c>
      <c r="K783" s="8" t="b">
        <v>0</v>
      </c>
      <c r="L783" s="8">
        <v>25</v>
      </c>
      <c r="M783" s="8" t="b">
        <v>1</v>
      </c>
      <c r="N783" s="8" t="s">
        <v>8276</v>
      </c>
      <c r="O783" s="11">
        <f t="shared" si="48"/>
        <v>133</v>
      </c>
      <c r="P783" s="8">
        <f t="shared" si="49"/>
        <v>42.61</v>
      </c>
      <c r="Q783" s="8" t="s">
        <v>8325</v>
      </c>
      <c r="R783" s="8" t="s">
        <v>8326</v>
      </c>
      <c r="S783" s="17">
        <f t="shared" si="50"/>
        <v>41403.000856481485</v>
      </c>
      <c r="T783" s="17">
        <f t="shared" si="51"/>
        <v>41433.000856481485</v>
      </c>
    </row>
    <row r="784" spans="1:20" ht="42.75" x14ac:dyDescent="0.45">
      <c r="A784" s="5">
        <v>782</v>
      </c>
      <c r="B784" s="7" t="s">
        <v>783</v>
      </c>
      <c r="C784" s="7" t="s">
        <v>4892</v>
      </c>
      <c r="D784" s="8">
        <v>700</v>
      </c>
      <c r="E784" s="8">
        <v>700</v>
      </c>
      <c r="F784" s="8" t="s">
        <v>8219</v>
      </c>
      <c r="G784" s="8" t="s">
        <v>8224</v>
      </c>
      <c r="H784" s="8" t="s">
        <v>8246</v>
      </c>
      <c r="I784" s="8">
        <v>1345918302</v>
      </c>
      <c r="J784" s="8">
        <v>1343326302</v>
      </c>
      <c r="K784" s="8" t="b">
        <v>0</v>
      </c>
      <c r="L784" s="8">
        <v>14</v>
      </c>
      <c r="M784" s="8" t="b">
        <v>1</v>
      </c>
      <c r="N784" s="8" t="s">
        <v>8276</v>
      </c>
      <c r="O784" s="11">
        <f t="shared" si="48"/>
        <v>100</v>
      </c>
      <c r="P784" s="8">
        <f t="shared" si="49"/>
        <v>50</v>
      </c>
      <c r="Q784" s="8" t="s">
        <v>8325</v>
      </c>
      <c r="R784" s="8" t="s">
        <v>8326</v>
      </c>
      <c r="S784" s="17">
        <f t="shared" si="50"/>
        <v>41116.758125</v>
      </c>
      <c r="T784" s="17">
        <f t="shared" si="51"/>
        <v>41146.758125</v>
      </c>
    </row>
    <row r="785" spans="1:20" ht="42.75" x14ac:dyDescent="0.45">
      <c r="A785" s="5">
        <v>783</v>
      </c>
      <c r="B785" s="7" t="s">
        <v>784</v>
      </c>
      <c r="C785" s="7" t="s">
        <v>4893</v>
      </c>
      <c r="D785" s="8">
        <v>1500</v>
      </c>
      <c r="E785" s="8">
        <v>2222</v>
      </c>
      <c r="F785" s="8" t="s">
        <v>8219</v>
      </c>
      <c r="G785" s="8" t="s">
        <v>8224</v>
      </c>
      <c r="H785" s="8" t="s">
        <v>8246</v>
      </c>
      <c r="I785" s="8">
        <v>1335564000</v>
      </c>
      <c r="J785" s="8">
        <v>1332182049</v>
      </c>
      <c r="K785" s="8" t="b">
        <v>0</v>
      </c>
      <c r="L785" s="8">
        <v>35</v>
      </c>
      <c r="M785" s="8" t="b">
        <v>1</v>
      </c>
      <c r="N785" s="8" t="s">
        <v>8276</v>
      </c>
      <c r="O785" s="11">
        <f t="shared" si="48"/>
        <v>148</v>
      </c>
      <c r="P785" s="8">
        <f t="shared" si="49"/>
        <v>63.49</v>
      </c>
      <c r="Q785" s="8" t="s">
        <v>8325</v>
      </c>
      <c r="R785" s="8" t="s">
        <v>8326</v>
      </c>
      <c r="S785" s="17">
        <f t="shared" si="50"/>
        <v>40987.773715277777</v>
      </c>
      <c r="T785" s="17">
        <f t="shared" si="51"/>
        <v>41026.916666666664</v>
      </c>
    </row>
    <row r="786" spans="1:20" ht="42.75" x14ac:dyDescent="0.45">
      <c r="A786" s="5">
        <v>784</v>
      </c>
      <c r="B786" s="7" t="s">
        <v>785</v>
      </c>
      <c r="C786" s="7" t="s">
        <v>4894</v>
      </c>
      <c r="D786" s="8">
        <v>1000</v>
      </c>
      <c r="E786" s="8">
        <v>1025</v>
      </c>
      <c r="F786" s="8" t="s">
        <v>8219</v>
      </c>
      <c r="G786" s="8" t="s">
        <v>8224</v>
      </c>
      <c r="H786" s="8" t="s">
        <v>8246</v>
      </c>
      <c r="I786" s="8">
        <v>1395023719</v>
      </c>
      <c r="J786" s="8">
        <v>1391571319</v>
      </c>
      <c r="K786" s="8" t="b">
        <v>0</v>
      </c>
      <c r="L786" s="8">
        <v>10</v>
      </c>
      <c r="M786" s="8" t="b">
        <v>1</v>
      </c>
      <c r="N786" s="8" t="s">
        <v>8276</v>
      </c>
      <c r="O786" s="11">
        <f t="shared" si="48"/>
        <v>103</v>
      </c>
      <c r="P786" s="8">
        <f t="shared" si="49"/>
        <v>102.5</v>
      </c>
      <c r="Q786" s="8" t="s">
        <v>8325</v>
      </c>
      <c r="R786" s="8" t="s">
        <v>8326</v>
      </c>
      <c r="S786" s="17">
        <f t="shared" si="50"/>
        <v>41675.149525462963</v>
      </c>
      <c r="T786" s="17">
        <f t="shared" si="51"/>
        <v>41715.107858796298</v>
      </c>
    </row>
    <row r="787" spans="1:20" ht="42.75" x14ac:dyDescent="0.45">
      <c r="A787" s="5">
        <v>785</v>
      </c>
      <c r="B787" s="7" t="s">
        <v>786</v>
      </c>
      <c r="C787" s="7" t="s">
        <v>4895</v>
      </c>
      <c r="D787" s="8">
        <v>500</v>
      </c>
      <c r="E787" s="8">
        <v>903.14</v>
      </c>
      <c r="F787" s="8" t="s">
        <v>8219</v>
      </c>
      <c r="G787" s="8" t="s">
        <v>8224</v>
      </c>
      <c r="H787" s="8" t="s">
        <v>8246</v>
      </c>
      <c r="I787" s="8">
        <v>1362060915</v>
      </c>
      <c r="J787" s="8">
        <v>1359468915</v>
      </c>
      <c r="K787" s="8" t="b">
        <v>0</v>
      </c>
      <c r="L787" s="8">
        <v>29</v>
      </c>
      <c r="M787" s="8" t="b">
        <v>1</v>
      </c>
      <c r="N787" s="8" t="s">
        <v>8276</v>
      </c>
      <c r="O787" s="11">
        <f t="shared" si="48"/>
        <v>181</v>
      </c>
      <c r="P787" s="8">
        <f t="shared" si="49"/>
        <v>31.14</v>
      </c>
      <c r="Q787" s="8" t="s">
        <v>8325</v>
      </c>
      <c r="R787" s="8" t="s">
        <v>8326</v>
      </c>
      <c r="S787" s="17">
        <f t="shared" si="50"/>
        <v>41303.593923611108</v>
      </c>
      <c r="T787" s="17">
        <f t="shared" si="51"/>
        <v>41333.593923611108</v>
      </c>
    </row>
    <row r="788" spans="1:20" ht="42.75" x14ac:dyDescent="0.45">
      <c r="A788" s="5">
        <v>786</v>
      </c>
      <c r="B788" s="7" t="s">
        <v>787</v>
      </c>
      <c r="C788" s="7" t="s">
        <v>4896</v>
      </c>
      <c r="D788" s="8">
        <v>5000</v>
      </c>
      <c r="E788" s="8">
        <v>7140</v>
      </c>
      <c r="F788" s="8" t="s">
        <v>8219</v>
      </c>
      <c r="G788" s="8" t="s">
        <v>8224</v>
      </c>
      <c r="H788" s="8" t="s">
        <v>8246</v>
      </c>
      <c r="I788" s="8">
        <v>1336751220</v>
      </c>
      <c r="J788" s="8">
        <v>1331774434</v>
      </c>
      <c r="K788" s="8" t="b">
        <v>0</v>
      </c>
      <c r="L788" s="8">
        <v>44</v>
      </c>
      <c r="M788" s="8" t="b">
        <v>1</v>
      </c>
      <c r="N788" s="8" t="s">
        <v>8276</v>
      </c>
      <c r="O788" s="11">
        <f t="shared" si="48"/>
        <v>143</v>
      </c>
      <c r="P788" s="8">
        <f t="shared" si="49"/>
        <v>162.27000000000001</v>
      </c>
      <c r="Q788" s="8" t="s">
        <v>8325</v>
      </c>
      <c r="R788" s="8" t="s">
        <v>8326</v>
      </c>
      <c r="S788" s="17">
        <f t="shared" si="50"/>
        <v>40983.055949074071</v>
      </c>
      <c r="T788" s="17">
        <f t="shared" si="51"/>
        <v>41040.657638888886</v>
      </c>
    </row>
    <row r="789" spans="1:20" ht="42.75" x14ac:dyDescent="0.45">
      <c r="A789" s="5">
        <v>787</v>
      </c>
      <c r="B789" s="7" t="s">
        <v>788</v>
      </c>
      <c r="C789" s="7" t="s">
        <v>4897</v>
      </c>
      <c r="D789" s="8">
        <v>1200</v>
      </c>
      <c r="E789" s="8">
        <v>1370</v>
      </c>
      <c r="F789" s="8" t="s">
        <v>8219</v>
      </c>
      <c r="G789" s="8" t="s">
        <v>8224</v>
      </c>
      <c r="H789" s="8" t="s">
        <v>8246</v>
      </c>
      <c r="I789" s="8">
        <v>1383318226</v>
      </c>
      <c r="J789" s="8">
        <v>1380726226</v>
      </c>
      <c r="K789" s="8" t="b">
        <v>0</v>
      </c>
      <c r="L789" s="8">
        <v>17</v>
      </c>
      <c r="M789" s="8" t="b">
        <v>1</v>
      </c>
      <c r="N789" s="8" t="s">
        <v>8276</v>
      </c>
      <c r="O789" s="11">
        <f t="shared" si="48"/>
        <v>114</v>
      </c>
      <c r="P789" s="8">
        <f t="shared" si="49"/>
        <v>80.59</v>
      </c>
      <c r="Q789" s="8" t="s">
        <v>8325</v>
      </c>
      <c r="R789" s="8" t="s">
        <v>8326</v>
      </c>
      <c r="S789" s="17">
        <f t="shared" si="50"/>
        <v>41549.627615740741</v>
      </c>
      <c r="T789" s="17">
        <f t="shared" si="51"/>
        <v>41579.627615740741</v>
      </c>
    </row>
    <row r="790" spans="1:20" ht="42.75" x14ac:dyDescent="0.45">
      <c r="A790" s="5">
        <v>788</v>
      </c>
      <c r="B790" s="7" t="s">
        <v>789</v>
      </c>
      <c r="C790" s="7" t="s">
        <v>4898</v>
      </c>
      <c r="D790" s="8">
        <v>1000</v>
      </c>
      <c r="E790" s="8">
        <v>2035.05</v>
      </c>
      <c r="F790" s="8" t="s">
        <v>8219</v>
      </c>
      <c r="G790" s="8" t="s">
        <v>8224</v>
      </c>
      <c r="H790" s="8" t="s">
        <v>8246</v>
      </c>
      <c r="I790" s="8">
        <v>1341633540</v>
      </c>
      <c r="J790" s="8">
        <v>1338336588</v>
      </c>
      <c r="K790" s="8" t="b">
        <v>0</v>
      </c>
      <c r="L790" s="8">
        <v>34</v>
      </c>
      <c r="M790" s="8" t="b">
        <v>1</v>
      </c>
      <c r="N790" s="8" t="s">
        <v>8276</v>
      </c>
      <c r="O790" s="11">
        <f t="shared" si="48"/>
        <v>204</v>
      </c>
      <c r="P790" s="8">
        <f t="shared" si="49"/>
        <v>59.85</v>
      </c>
      <c r="Q790" s="8" t="s">
        <v>8325</v>
      </c>
      <c r="R790" s="8" t="s">
        <v>8326</v>
      </c>
      <c r="S790" s="17">
        <f t="shared" si="50"/>
        <v>41059.006805555553</v>
      </c>
      <c r="T790" s="17">
        <f t="shared" si="51"/>
        <v>41097.165972222225</v>
      </c>
    </row>
    <row r="791" spans="1:20" ht="42.75" x14ac:dyDescent="0.45">
      <c r="A791" s="5">
        <v>789</v>
      </c>
      <c r="B791" s="7" t="s">
        <v>790</v>
      </c>
      <c r="C791" s="7" t="s">
        <v>4899</v>
      </c>
      <c r="D791" s="8">
        <v>1700</v>
      </c>
      <c r="E791" s="8">
        <v>1860</v>
      </c>
      <c r="F791" s="8" t="s">
        <v>8219</v>
      </c>
      <c r="G791" s="8" t="s">
        <v>8224</v>
      </c>
      <c r="H791" s="8" t="s">
        <v>8246</v>
      </c>
      <c r="I791" s="8">
        <v>1358755140</v>
      </c>
      <c r="J791" s="8">
        <v>1357187280</v>
      </c>
      <c r="K791" s="8" t="b">
        <v>0</v>
      </c>
      <c r="L791" s="8">
        <v>14</v>
      </c>
      <c r="M791" s="8" t="b">
        <v>1</v>
      </c>
      <c r="N791" s="8" t="s">
        <v>8276</v>
      </c>
      <c r="O791" s="11">
        <f t="shared" si="48"/>
        <v>109</v>
      </c>
      <c r="P791" s="8">
        <f t="shared" si="49"/>
        <v>132.86000000000001</v>
      </c>
      <c r="Q791" s="8" t="s">
        <v>8325</v>
      </c>
      <c r="R791" s="8" t="s">
        <v>8326</v>
      </c>
      <c r="S791" s="17">
        <f t="shared" si="50"/>
        <v>41277.186111111114</v>
      </c>
      <c r="T791" s="17">
        <f t="shared" si="51"/>
        <v>41295.332638888889</v>
      </c>
    </row>
    <row r="792" spans="1:20" ht="42.75" x14ac:dyDescent="0.45">
      <c r="A792" s="5">
        <v>790</v>
      </c>
      <c r="B792" s="7" t="s">
        <v>791</v>
      </c>
      <c r="C792" s="7" t="s">
        <v>4900</v>
      </c>
      <c r="D792" s="8">
        <v>10000</v>
      </c>
      <c r="E792" s="8">
        <v>14437.46</v>
      </c>
      <c r="F792" s="8" t="s">
        <v>8219</v>
      </c>
      <c r="G792" s="8" t="s">
        <v>8224</v>
      </c>
      <c r="H792" s="8" t="s">
        <v>8246</v>
      </c>
      <c r="I792" s="8">
        <v>1359680939</v>
      </c>
      <c r="J792" s="8">
        <v>1357088939</v>
      </c>
      <c r="K792" s="8" t="b">
        <v>0</v>
      </c>
      <c r="L792" s="8">
        <v>156</v>
      </c>
      <c r="M792" s="8" t="b">
        <v>1</v>
      </c>
      <c r="N792" s="8" t="s">
        <v>8276</v>
      </c>
      <c r="O792" s="11">
        <f t="shared" si="48"/>
        <v>144</v>
      </c>
      <c r="P792" s="8">
        <f t="shared" si="49"/>
        <v>92.55</v>
      </c>
      <c r="Q792" s="8" t="s">
        <v>8325</v>
      </c>
      <c r="R792" s="8" t="s">
        <v>8326</v>
      </c>
      <c r="S792" s="17">
        <f t="shared" si="50"/>
        <v>41276.047905092593</v>
      </c>
      <c r="T792" s="17">
        <f t="shared" si="51"/>
        <v>41306.047905092593</v>
      </c>
    </row>
    <row r="793" spans="1:20" ht="42.75" x14ac:dyDescent="0.45">
      <c r="A793" s="5">
        <v>791</v>
      </c>
      <c r="B793" s="7" t="s">
        <v>792</v>
      </c>
      <c r="C793" s="7" t="s">
        <v>4901</v>
      </c>
      <c r="D793" s="8">
        <v>7500</v>
      </c>
      <c r="E793" s="8">
        <v>7790</v>
      </c>
      <c r="F793" s="8" t="s">
        <v>8219</v>
      </c>
      <c r="G793" s="8" t="s">
        <v>8224</v>
      </c>
      <c r="H793" s="8" t="s">
        <v>8246</v>
      </c>
      <c r="I793" s="8">
        <v>1384322340</v>
      </c>
      <c r="J793" s="8">
        <v>1381430646</v>
      </c>
      <c r="K793" s="8" t="b">
        <v>0</v>
      </c>
      <c r="L793" s="8">
        <v>128</v>
      </c>
      <c r="M793" s="8" t="b">
        <v>1</v>
      </c>
      <c r="N793" s="8" t="s">
        <v>8276</v>
      </c>
      <c r="O793" s="11">
        <f t="shared" si="48"/>
        <v>104</v>
      </c>
      <c r="P793" s="8">
        <f t="shared" si="49"/>
        <v>60.86</v>
      </c>
      <c r="Q793" s="8" t="s">
        <v>8325</v>
      </c>
      <c r="R793" s="8" t="s">
        <v>8326</v>
      </c>
      <c r="S793" s="17">
        <f t="shared" si="50"/>
        <v>41557.780624999999</v>
      </c>
      <c r="T793" s="17">
        <f t="shared" si="51"/>
        <v>41591.249305555553</v>
      </c>
    </row>
    <row r="794" spans="1:20" ht="28.5" x14ac:dyDescent="0.45">
      <c r="A794" s="5">
        <v>792</v>
      </c>
      <c r="B794" s="7" t="s">
        <v>793</v>
      </c>
      <c r="C794" s="7" t="s">
        <v>4902</v>
      </c>
      <c r="D794" s="8">
        <v>2500</v>
      </c>
      <c r="E794" s="8">
        <v>2511.11</v>
      </c>
      <c r="F794" s="8" t="s">
        <v>8219</v>
      </c>
      <c r="G794" s="8" t="s">
        <v>8224</v>
      </c>
      <c r="H794" s="8" t="s">
        <v>8246</v>
      </c>
      <c r="I794" s="8">
        <v>1383861483</v>
      </c>
      <c r="J794" s="8">
        <v>1381265883</v>
      </c>
      <c r="K794" s="8" t="b">
        <v>0</v>
      </c>
      <c r="L794" s="8">
        <v>60</v>
      </c>
      <c r="M794" s="8" t="b">
        <v>1</v>
      </c>
      <c r="N794" s="8" t="s">
        <v>8276</v>
      </c>
      <c r="O794" s="11">
        <f t="shared" si="48"/>
        <v>100</v>
      </c>
      <c r="P794" s="8">
        <f t="shared" si="49"/>
        <v>41.85</v>
      </c>
      <c r="Q794" s="8" t="s">
        <v>8325</v>
      </c>
      <c r="R794" s="8" t="s">
        <v>8326</v>
      </c>
      <c r="S794" s="17">
        <f t="shared" si="50"/>
        <v>41555.873645833337</v>
      </c>
      <c r="T794" s="17">
        <f t="shared" si="51"/>
        <v>41585.915312500001</v>
      </c>
    </row>
    <row r="795" spans="1:20" ht="42.75" x14ac:dyDescent="0.45">
      <c r="A795" s="5">
        <v>793</v>
      </c>
      <c r="B795" s="7" t="s">
        <v>794</v>
      </c>
      <c r="C795" s="7" t="s">
        <v>4903</v>
      </c>
      <c r="D795" s="8">
        <v>2750</v>
      </c>
      <c r="E795" s="8">
        <v>2826.43</v>
      </c>
      <c r="F795" s="8" t="s">
        <v>8219</v>
      </c>
      <c r="G795" s="8" t="s">
        <v>8224</v>
      </c>
      <c r="H795" s="8" t="s">
        <v>8246</v>
      </c>
      <c r="I795" s="8">
        <v>1372827540</v>
      </c>
      <c r="J795" s="8">
        <v>1371491244</v>
      </c>
      <c r="K795" s="8" t="b">
        <v>0</v>
      </c>
      <c r="L795" s="8">
        <v>32</v>
      </c>
      <c r="M795" s="8" t="b">
        <v>1</v>
      </c>
      <c r="N795" s="8" t="s">
        <v>8276</v>
      </c>
      <c r="O795" s="11">
        <f t="shared" si="48"/>
        <v>103</v>
      </c>
      <c r="P795" s="8">
        <f t="shared" si="49"/>
        <v>88.33</v>
      </c>
      <c r="Q795" s="8" t="s">
        <v>8325</v>
      </c>
      <c r="R795" s="8" t="s">
        <v>8326</v>
      </c>
      <c r="S795" s="17">
        <f t="shared" si="50"/>
        <v>41442.741249999999</v>
      </c>
      <c r="T795" s="17">
        <f t="shared" si="51"/>
        <v>41458.207638888889</v>
      </c>
    </row>
    <row r="796" spans="1:20" ht="42.75" x14ac:dyDescent="0.45">
      <c r="A796" s="5">
        <v>794</v>
      </c>
      <c r="B796" s="7" t="s">
        <v>795</v>
      </c>
      <c r="C796" s="7" t="s">
        <v>4904</v>
      </c>
      <c r="D796" s="8">
        <v>8000</v>
      </c>
      <c r="E796" s="8">
        <v>8425</v>
      </c>
      <c r="F796" s="8" t="s">
        <v>8219</v>
      </c>
      <c r="G796" s="8" t="s">
        <v>8224</v>
      </c>
      <c r="H796" s="8" t="s">
        <v>8246</v>
      </c>
      <c r="I796" s="8">
        <v>1315242360</v>
      </c>
      <c r="J796" s="8">
        <v>1310438737</v>
      </c>
      <c r="K796" s="8" t="b">
        <v>0</v>
      </c>
      <c r="L796" s="8">
        <v>53</v>
      </c>
      <c r="M796" s="8" t="b">
        <v>1</v>
      </c>
      <c r="N796" s="8" t="s">
        <v>8276</v>
      </c>
      <c r="O796" s="11">
        <f t="shared" si="48"/>
        <v>105</v>
      </c>
      <c r="P796" s="8">
        <f t="shared" si="49"/>
        <v>158.96</v>
      </c>
      <c r="Q796" s="8" t="s">
        <v>8325</v>
      </c>
      <c r="R796" s="8" t="s">
        <v>8326</v>
      </c>
      <c r="S796" s="17">
        <f t="shared" si="50"/>
        <v>40736.115011574075</v>
      </c>
      <c r="T796" s="17">
        <f t="shared" si="51"/>
        <v>40791.712500000001</v>
      </c>
    </row>
    <row r="797" spans="1:20" ht="42.75" x14ac:dyDescent="0.45">
      <c r="A797" s="5">
        <v>795</v>
      </c>
      <c r="B797" s="7" t="s">
        <v>796</v>
      </c>
      <c r="C797" s="7" t="s">
        <v>4905</v>
      </c>
      <c r="D797" s="8">
        <v>14000</v>
      </c>
      <c r="E797" s="8">
        <v>15650</v>
      </c>
      <c r="F797" s="8" t="s">
        <v>8219</v>
      </c>
      <c r="G797" s="8" t="s">
        <v>8224</v>
      </c>
      <c r="H797" s="8" t="s">
        <v>8246</v>
      </c>
      <c r="I797" s="8">
        <v>1333774740</v>
      </c>
      <c r="J797" s="8">
        <v>1330094566</v>
      </c>
      <c r="K797" s="8" t="b">
        <v>0</v>
      </c>
      <c r="L797" s="8">
        <v>184</v>
      </c>
      <c r="M797" s="8" t="b">
        <v>1</v>
      </c>
      <c r="N797" s="8" t="s">
        <v>8276</v>
      </c>
      <c r="O797" s="11">
        <f t="shared" si="48"/>
        <v>112</v>
      </c>
      <c r="P797" s="8">
        <f t="shared" si="49"/>
        <v>85.05</v>
      </c>
      <c r="Q797" s="8" t="s">
        <v>8325</v>
      </c>
      <c r="R797" s="8" t="s">
        <v>8326</v>
      </c>
      <c r="S797" s="17">
        <f t="shared" si="50"/>
        <v>40963.613032407404</v>
      </c>
      <c r="T797" s="17">
        <f t="shared" si="51"/>
        <v>41006.207638888889</v>
      </c>
    </row>
    <row r="798" spans="1:20" ht="57" x14ac:dyDescent="0.45">
      <c r="A798" s="5">
        <v>796</v>
      </c>
      <c r="B798" s="7" t="s">
        <v>797</v>
      </c>
      <c r="C798" s="7" t="s">
        <v>4906</v>
      </c>
      <c r="D798" s="8">
        <v>10000</v>
      </c>
      <c r="E798" s="8">
        <v>10135</v>
      </c>
      <c r="F798" s="8" t="s">
        <v>8219</v>
      </c>
      <c r="G798" s="8" t="s">
        <v>8224</v>
      </c>
      <c r="H798" s="8" t="s">
        <v>8246</v>
      </c>
      <c r="I798" s="8">
        <v>1379279400</v>
      </c>
      <c r="J798" s="8">
        <v>1376687485</v>
      </c>
      <c r="K798" s="8" t="b">
        <v>0</v>
      </c>
      <c r="L798" s="8">
        <v>90</v>
      </c>
      <c r="M798" s="8" t="b">
        <v>1</v>
      </c>
      <c r="N798" s="8" t="s">
        <v>8276</v>
      </c>
      <c r="O798" s="11">
        <f t="shared" si="48"/>
        <v>101</v>
      </c>
      <c r="P798" s="8">
        <f t="shared" si="49"/>
        <v>112.61</v>
      </c>
      <c r="Q798" s="8" t="s">
        <v>8325</v>
      </c>
      <c r="R798" s="8" t="s">
        <v>8326</v>
      </c>
      <c r="S798" s="17">
        <f t="shared" si="50"/>
        <v>41502.882928240739</v>
      </c>
      <c r="T798" s="17">
        <f t="shared" si="51"/>
        <v>41532.881944444445</v>
      </c>
    </row>
    <row r="799" spans="1:20" ht="42.75" x14ac:dyDescent="0.45">
      <c r="A799" s="5">
        <v>797</v>
      </c>
      <c r="B799" s="7" t="s">
        <v>798</v>
      </c>
      <c r="C799" s="7" t="s">
        <v>4907</v>
      </c>
      <c r="D799" s="8">
        <v>3000</v>
      </c>
      <c r="E799" s="8">
        <v>3226</v>
      </c>
      <c r="F799" s="8" t="s">
        <v>8219</v>
      </c>
      <c r="G799" s="8" t="s">
        <v>8224</v>
      </c>
      <c r="H799" s="8" t="s">
        <v>8246</v>
      </c>
      <c r="I799" s="8">
        <v>1335672000</v>
      </c>
      <c r="J799" s="8">
        <v>1332978688</v>
      </c>
      <c r="K799" s="8" t="b">
        <v>0</v>
      </c>
      <c r="L799" s="8">
        <v>71</v>
      </c>
      <c r="M799" s="8" t="b">
        <v>1</v>
      </c>
      <c r="N799" s="8" t="s">
        <v>8276</v>
      </c>
      <c r="O799" s="11">
        <f t="shared" si="48"/>
        <v>108</v>
      </c>
      <c r="P799" s="8">
        <f t="shared" si="49"/>
        <v>45.44</v>
      </c>
      <c r="Q799" s="8" t="s">
        <v>8325</v>
      </c>
      <c r="R799" s="8" t="s">
        <v>8326</v>
      </c>
      <c r="S799" s="17">
        <f t="shared" si="50"/>
        <v>40996.994074074071</v>
      </c>
      <c r="T799" s="17">
        <f t="shared" si="51"/>
        <v>41028.166666666664</v>
      </c>
    </row>
    <row r="800" spans="1:20" ht="42.75" x14ac:dyDescent="0.45">
      <c r="A800" s="5">
        <v>798</v>
      </c>
      <c r="B800" s="7" t="s">
        <v>799</v>
      </c>
      <c r="C800" s="7" t="s">
        <v>4908</v>
      </c>
      <c r="D800" s="8">
        <v>3500</v>
      </c>
      <c r="E800" s="8">
        <v>4021</v>
      </c>
      <c r="F800" s="8" t="s">
        <v>8219</v>
      </c>
      <c r="G800" s="8" t="s">
        <v>8224</v>
      </c>
      <c r="H800" s="8" t="s">
        <v>8246</v>
      </c>
      <c r="I800" s="8">
        <v>1412086187</v>
      </c>
      <c r="J800" s="8">
        <v>1409494187</v>
      </c>
      <c r="K800" s="8" t="b">
        <v>0</v>
      </c>
      <c r="L800" s="8">
        <v>87</v>
      </c>
      <c r="M800" s="8" t="b">
        <v>1</v>
      </c>
      <c r="N800" s="8" t="s">
        <v>8276</v>
      </c>
      <c r="O800" s="11">
        <f t="shared" si="48"/>
        <v>115</v>
      </c>
      <c r="P800" s="8">
        <f t="shared" si="49"/>
        <v>46.22</v>
      </c>
      <c r="Q800" s="8" t="s">
        <v>8325</v>
      </c>
      <c r="R800" s="8" t="s">
        <v>8326</v>
      </c>
      <c r="S800" s="17">
        <f t="shared" si="50"/>
        <v>41882.590127314819</v>
      </c>
      <c r="T800" s="17">
        <f t="shared" si="51"/>
        <v>41912.590127314819</v>
      </c>
    </row>
    <row r="801" spans="1:20" ht="42.75" x14ac:dyDescent="0.45">
      <c r="A801" s="5">
        <v>799</v>
      </c>
      <c r="B801" s="7" t="s">
        <v>800</v>
      </c>
      <c r="C801" s="7" t="s">
        <v>4909</v>
      </c>
      <c r="D801" s="8">
        <v>5000</v>
      </c>
      <c r="E801" s="8">
        <v>5001</v>
      </c>
      <c r="F801" s="8" t="s">
        <v>8219</v>
      </c>
      <c r="G801" s="8" t="s">
        <v>8224</v>
      </c>
      <c r="H801" s="8" t="s">
        <v>8246</v>
      </c>
      <c r="I801" s="8">
        <v>1335542446</v>
      </c>
      <c r="J801" s="8">
        <v>1332950446</v>
      </c>
      <c r="K801" s="8" t="b">
        <v>0</v>
      </c>
      <c r="L801" s="8">
        <v>28</v>
      </c>
      <c r="M801" s="8" t="b">
        <v>1</v>
      </c>
      <c r="N801" s="8" t="s">
        <v>8276</v>
      </c>
      <c r="O801" s="11">
        <f t="shared" si="48"/>
        <v>100</v>
      </c>
      <c r="P801" s="8">
        <f t="shared" si="49"/>
        <v>178.61</v>
      </c>
      <c r="Q801" s="8" t="s">
        <v>8325</v>
      </c>
      <c r="R801" s="8" t="s">
        <v>8326</v>
      </c>
      <c r="S801" s="17">
        <f t="shared" si="50"/>
        <v>40996.667199074072</v>
      </c>
      <c r="T801" s="17">
        <f t="shared" si="51"/>
        <v>41026.667199074072</v>
      </c>
    </row>
    <row r="802" spans="1:20" ht="42.75" x14ac:dyDescent="0.45">
      <c r="A802" s="5">
        <v>800</v>
      </c>
      <c r="B802" s="7" t="s">
        <v>801</v>
      </c>
      <c r="C802" s="7" t="s">
        <v>4910</v>
      </c>
      <c r="D802" s="8">
        <v>1500</v>
      </c>
      <c r="E802" s="8">
        <v>2282</v>
      </c>
      <c r="F802" s="8" t="s">
        <v>8219</v>
      </c>
      <c r="G802" s="8" t="s">
        <v>8225</v>
      </c>
      <c r="H802" s="8" t="s">
        <v>8247</v>
      </c>
      <c r="I802" s="8">
        <v>1410431054</v>
      </c>
      <c r="J802" s="8">
        <v>1407839054</v>
      </c>
      <c r="K802" s="8" t="b">
        <v>0</v>
      </c>
      <c r="L802" s="8">
        <v>56</v>
      </c>
      <c r="M802" s="8" t="b">
        <v>1</v>
      </c>
      <c r="N802" s="8" t="s">
        <v>8276</v>
      </c>
      <c r="O802" s="11">
        <f t="shared" si="48"/>
        <v>152</v>
      </c>
      <c r="P802" s="8">
        <f t="shared" si="49"/>
        <v>40.75</v>
      </c>
      <c r="Q802" s="8" t="s">
        <v>8325</v>
      </c>
      <c r="R802" s="8" t="s">
        <v>8326</v>
      </c>
      <c r="S802" s="17">
        <f t="shared" si="50"/>
        <v>41863.433495370373</v>
      </c>
      <c r="T802" s="17">
        <f t="shared" si="51"/>
        <v>41893.433495370373</v>
      </c>
    </row>
    <row r="803" spans="1:20" ht="42.75" x14ac:dyDescent="0.45">
      <c r="A803" s="5">
        <v>801</v>
      </c>
      <c r="B803" s="7" t="s">
        <v>802</v>
      </c>
      <c r="C803" s="7" t="s">
        <v>4911</v>
      </c>
      <c r="D803" s="8">
        <v>2000</v>
      </c>
      <c r="E803" s="8">
        <v>2230.4299999999998</v>
      </c>
      <c r="F803" s="8" t="s">
        <v>8219</v>
      </c>
      <c r="G803" s="8" t="s">
        <v>8224</v>
      </c>
      <c r="H803" s="8" t="s">
        <v>8246</v>
      </c>
      <c r="I803" s="8">
        <v>1309547120</v>
      </c>
      <c r="J803" s="8">
        <v>1306955120</v>
      </c>
      <c r="K803" s="8" t="b">
        <v>0</v>
      </c>
      <c r="L803" s="8">
        <v>51</v>
      </c>
      <c r="M803" s="8" t="b">
        <v>1</v>
      </c>
      <c r="N803" s="8" t="s">
        <v>8276</v>
      </c>
      <c r="O803" s="11">
        <f t="shared" si="48"/>
        <v>112</v>
      </c>
      <c r="P803" s="8">
        <f t="shared" si="49"/>
        <v>43.73</v>
      </c>
      <c r="Q803" s="8" t="s">
        <v>8325</v>
      </c>
      <c r="R803" s="8" t="s">
        <v>8326</v>
      </c>
      <c r="S803" s="17">
        <f t="shared" si="50"/>
        <v>40695.795370370368</v>
      </c>
      <c r="T803" s="17">
        <f t="shared" si="51"/>
        <v>40725.795370370368</v>
      </c>
    </row>
    <row r="804" spans="1:20" ht="42.75" x14ac:dyDescent="0.45">
      <c r="A804" s="5">
        <v>802</v>
      </c>
      <c r="B804" s="7" t="s">
        <v>803</v>
      </c>
      <c r="C804" s="7" t="s">
        <v>4912</v>
      </c>
      <c r="D804" s="8">
        <v>6000</v>
      </c>
      <c r="E804" s="8">
        <v>6080</v>
      </c>
      <c r="F804" s="8" t="s">
        <v>8219</v>
      </c>
      <c r="G804" s="8" t="s">
        <v>8224</v>
      </c>
      <c r="H804" s="8" t="s">
        <v>8246</v>
      </c>
      <c r="I804" s="8">
        <v>1347854700</v>
      </c>
      <c r="J804" s="8">
        <v>1343867524</v>
      </c>
      <c r="K804" s="8" t="b">
        <v>0</v>
      </c>
      <c r="L804" s="8">
        <v>75</v>
      </c>
      <c r="M804" s="8" t="b">
        <v>1</v>
      </c>
      <c r="N804" s="8" t="s">
        <v>8276</v>
      </c>
      <c r="O804" s="11">
        <f t="shared" si="48"/>
        <v>101</v>
      </c>
      <c r="P804" s="8">
        <f t="shared" si="49"/>
        <v>81.069999999999993</v>
      </c>
      <c r="Q804" s="8" t="s">
        <v>8325</v>
      </c>
      <c r="R804" s="8" t="s">
        <v>8326</v>
      </c>
      <c r="S804" s="17">
        <f t="shared" si="50"/>
        <v>41123.022268518522</v>
      </c>
      <c r="T804" s="17">
        <f t="shared" si="51"/>
        <v>41169.170138888891</v>
      </c>
    </row>
    <row r="805" spans="1:20" ht="42.75" x14ac:dyDescent="0.45">
      <c r="A805" s="5">
        <v>803</v>
      </c>
      <c r="B805" s="7" t="s">
        <v>804</v>
      </c>
      <c r="C805" s="7" t="s">
        <v>4913</v>
      </c>
      <c r="D805" s="8">
        <v>2300</v>
      </c>
      <c r="E805" s="8">
        <v>2835</v>
      </c>
      <c r="F805" s="8" t="s">
        <v>8219</v>
      </c>
      <c r="G805" s="8" t="s">
        <v>8224</v>
      </c>
      <c r="H805" s="8" t="s">
        <v>8246</v>
      </c>
      <c r="I805" s="8">
        <v>1306630800</v>
      </c>
      <c r="J805" s="8">
        <v>1304376478</v>
      </c>
      <c r="K805" s="8" t="b">
        <v>0</v>
      </c>
      <c r="L805" s="8">
        <v>38</v>
      </c>
      <c r="M805" s="8" t="b">
        <v>1</v>
      </c>
      <c r="N805" s="8" t="s">
        <v>8276</v>
      </c>
      <c r="O805" s="11">
        <f t="shared" si="48"/>
        <v>123</v>
      </c>
      <c r="P805" s="8">
        <f t="shared" si="49"/>
        <v>74.61</v>
      </c>
      <c r="Q805" s="8" t="s">
        <v>8325</v>
      </c>
      <c r="R805" s="8" t="s">
        <v>8326</v>
      </c>
      <c r="S805" s="17">
        <f t="shared" si="50"/>
        <v>40665.949976851851</v>
      </c>
      <c r="T805" s="17">
        <f t="shared" si="51"/>
        <v>40692.041666666664</v>
      </c>
    </row>
    <row r="806" spans="1:20" ht="42.75" x14ac:dyDescent="0.45">
      <c r="A806" s="5">
        <v>804</v>
      </c>
      <c r="B806" s="7" t="s">
        <v>805</v>
      </c>
      <c r="C806" s="7" t="s">
        <v>4914</v>
      </c>
      <c r="D806" s="8">
        <v>5500</v>
      </c>
      <c r="E806" s="8">
        <v>5500</v>
      </c>
      <c r="F806" s="8" t="s">
        <v>8219</v>
      </c>
      <c r="G806" s="8" t="s">
        <v>8224</v>
      </c>
      <c r="H806" s="8" t="s">
        <v>8246</v>
      </c>
      <c r="I806" s="8">
        <v>1311393540</v>
      </c>
      <c r="J806" s="8">
        <v>1309919526</v>
      </c>
      <c r="K806" s="8" t="b">
        <v>0</v>
      </c>
      <c r="L806" s="8">
        <v>18</v>
      </c>
      <c r="M806" s="8" t="b">
        <v>1</v>
      </c>
      <c r="N806" s="8" t="s">
        <v>8276</v>
      </c>
      <c r="O806" s="11">
        <f t="shared" si="48"/>
        <v>100</v>
      </c>
      <c r="P806" s="8">
        <f t="shared" si="49"/>
        <v>305.56</v>
      </c>
      <c r="Q806" s="8" t="s">
        <v>8325</v>
      </c>
      <c r="R806" s="8" t="s">
        <v>8326</v>
      </c>
      <c r="S806" s="17">
        <f t="shared" si="50"/>
        <v>40730.105625000004</v>
      </c>
      <c r="T806" s="17">
        <f t="shared" si="51"/>
        <v>40747.165972222225</v>
      </c>
    </row>
    <row r="807" spans="1:20" ht="42.75" x14ac:dyDescent="0.45">
      <c r="A807" s="5">
        <v>805</v>
      </c>
      <c r="B807" s="7" t="s">
        <v>806</v>
      </c>
      <c r="C807" s="7" t="s">
        <v>4915</v>
      </c>
      <c r="D807" s="8">
        <v>3000</v>
      </c>
      <c r="E807" s="8">
        <v>3150</v>
      </c>
      <c r="F807" s="8" t="s">
        <v>8219</v>
      </c>
      <c r="G807" s="8" t="s">
        <v>8224</v>
      </c>
      <c r="H807" s="8" t="s">
        <v>8246</v>
      </c>
      <c r="I807" s="8">
        <v>1310857200</v>
      </c>
      <c r="J807" s="8">
        <v>1306525512</v>
      </c>
      <c r="K807" s="8" t="b">
        <v>0</v>
      </c>
      <c r="L807" s="8">
        <v>54</v>
      </c>
      <c r="M807" s="8" t="b">
        <v>1</v>
      </c>
      <c r="N807" s="8" t="s">
        <v>8276</v>
      </c>
      <c r="O807" s="11">
        <f t="shared" si="48"/>
        <v>105</v>
      </c>
      <c r="P807" s="8">
        <f t="shared" si="49"/>
        <v>58.33</v>
      </c>
      <c r="Q807" s="8" t="s">
        <v>8325</v>
      </c>
      <c r="R807" s="8" t="s">
        <v>8326</v>
      </c>
      <c r="S807" s="17">
        <f t="shared" si="50"/>
        <v>40690.823055555556</v>
      </c>
      <c r="T807" s="17">
        <f t="shared" si="51"/>
        <v>40740.958333333336</v>
      </c>
    </row>
    <row r="808" spans="1:20" x14ac:dyDescent="0.45">
      <c r="A808" s="5">
        <v>806</v>
      </c>
      <c r="B808" s="7" t="s">
        <v>807</v>
      </c>
      <c r="C808" s="7" t="s">
        <v>4916</v>
      </c>
      <c r="D808" s="8">
        <v>8000</v>
      </c>
      <c r="E808" s="8">
        <v>8355</v>
      </c>
      <c r="F808" s="8" t="s">
        <v>8219</v>
      </c>
      <c r="G808" s="8" t="s">
        <v>8224</v>
      </c>
      <c r="H808" s="8" t="s">
        <v>8246</v>
      </c>
      <c r="I808" s="8">
        <v>1315413339</v>
      </c>
      <c r="J808" s="8">
        <v>1312821339</v>
      </c>
      <c r="K808" s="8" t="b">
        <v>0</v>
      </c>
      <c r="L808" s="8">
        <v>71</v>
      </c>
      <c r="M808" s="8" t="b">
        <v>1</v>
      </c>
      <c r="N808" s="8" t="s">
        <v>8276</v>
      </c>
      <c r="O808" s="11">
        <f t="shared" si="48"/>
        <v>104</v>
      </c>
      <c r="P808" s="8">
        <f t="shared" si="49"/>
        <v>117.68</v>
      </c>
      <c r="Q808" s="8" t="s">
        <v>8325</v>
      </c>
      <c r="R808" s="8" t="s">
        <v>8326</v>
      </c>
      <c r="S808" s="17">
        <f t="shared" si="50"/>
        <v>40763.691423611112</v>
      </c>
      <c r="T808" s="17">
        <f t="shared" si="51"/>
        <v>40793.691423611112</v>
      </c>
    </row>
    <row r="809" spans="1:20" ht="28.5" x14ac:dyDescent="0.45">
      <c r="A809" s="5">
        <v>807</v>
      </c>
      <c r="B809" s="7" t="s">
        <v>808</v>
      </c>
      <c r="C809" s="7" t="s">
        <v>4917</v>
      </c>
      <c r="D809" s="8">
        <v>4000</v>
      </c>
      <c r="E809" s="8">
        <v>4205</v>
      </c>
      <c r="F809" s="8" t="s">
        <v>8219</v>
      </c>
      <c r="G809" s="8" t="s">
        <v>8224</v>
      </c>
      <c r="H809" s="8" t="s">
        <v>8246</v>
      </c>
      <c r="I809" s="8">
        <v>1488333600</v>
      </c>
      <c r="J809" s="8">
        <v>1485270311</v>
      </c>
      <c r="K809" s="8" t="b">
        <v>0</v>
      </c>
      <c r="L809" s="8">
        <v>57</v>
      </c>
      <c r="M809" s="8" t="b">
        <v>1</v>
      </c>
      <c r="N809" s="8" t="s">
        <v>8276</v>
      </c>
      <c r="O809" s="11">
        <f t="shared" si="48"/>
        <v>105</v>
      </c>
      <c r="P809" s="8">
        <f t="shared" si="49"/>
        <v>73.77</v>
      </c>
      <c r="Q809" s="8" t="s">
        <v>8325</v>
      </c>
      <c r="R809" s="8" t="s">
        <v>8326</v>
      </c>
      <c r="S809" s="17">
        <f t="shared" si="50"/>
        <v>42759.628599537042</v>
      </c>
      <c r="T809" s="17">
        <f t="shared" si="51"/>
        <v>42795.083333333328</v>
      </c>
    </row>
    <row r="810" spans="1:20" ht="42.75" x14ac:dyDescent="0.45">
      <c r="A810" s="5">
        <v>808</v>
      </c>
      <c r="B810" s="7" t="s">
        <v>809</v>
      </c>
      <c r="C810" s="7" t="s">
        <v>4918</v>
      </c>
      <c r="D810" s="8">
        <v>4500</v>
      </c>
      <c r="E810" s="8">
        <v>4500</v>
      </c>
      <c r="F810" s="8" t="s">
        <v>8219</v>
      </c>
      <c r="G810" s="8" t="s">
        <v>8229</v>
      </c>
      <c r="H810" s="8" t="s">
        <v>8251</v>
      </c>
      <c r="I810" s="8">
        <v>1419224340</v>
      </c>
      <c r="J810" s="8">
        <v>1416363886</v>
      </c>
      <c r="K810" s="8" t="b">
        <v>0</v>
      </c>
      <c r="L810" s="8">
        <v>43</v>
      </c>
      <c r="M810" s="8" t="b">
        <v>1</v>
      </c>
      <c r="N810" s="8" t="s">
        <v>8276</v>
      </c>
      <c r="O810" s="11">
        <f t="shared" si="48"/>
        <v>100</v>
      </c>
      <c r="P810" s="8">
        <f t="shared" si="49"/>
        <v>104.65</v>
      </c>
      <c r="Q810" s="8" t="s">
        <v>8325</v>
      </c>
      <c r="R810" s="8" t="s">
        <v>8326</v>
      </c>
      <c r="S810" s="17">
        <f t="shared" si="50"/>
        <v>41962.100532407407</v>
      </c>
      <c r="T810" s="17">
        <f t="shared" si="51"/>
        <v>41995.207638888889</v>
      </c>
    </row>
    <row r="811" spans="1:20" ht="42.75" x14ac:dyDescent="0.45">
      <c r="A811" s="5">
        <v>809</v>
      </c>
      <c r="B811" s="7" t="s">
        <v>810</v>
      </c>
      <c r="C811" s="7" t="s">
        <v>4919</v>
      </c>
      <c r="D811" s="8">
        <v>4000</v>
      </c>
      <c r="E811" s="8">
        <v>4151</v>
      </c>
      <c r="F811" s="8" t="s">
        <v>8219</v>
      </c>
      <c r="G811" s="8" t="s">
        <v>8224</v>
      </c>
      <c r="H811" s="8" t="s">
        <v>8246</v>
      </c>
      <c r="I811" s="8">
        <v>1390161630</v>
      </c>
      <c r="J811" s="8">
        <v>1387569630</v>
      </c>
      <c r="K811" s="8" t="b">
        <v>0</v>
      </c>
      <c r="L811" s="8">
        <v>52</v>
      </c>
      <c r="M811" s="8" t="b">
        <v>1</v>
      </c>
      <c r="N811" s="8" t="s">
        <v>8276</v>
      </c>
      <c r="O811" s="11">
        <f t="shared" si="48"/>
        <v>104</v>
      </c>
      <c r="P811" s="8">
        <f t="shared" si="49"/>
        <v>79.83</v>
      </c>
      <c r="Q811" s="8" t="s">
        <v>8325</v>
      </c>
      <c r="R811" s="8" t="s">
        <v>8326</v>
      </c>
      <c r="S811" s="17">
        <f t="shared" si="50"/>
        <v>41628.833680555559</v>
      </c>
      <c r="T811" s="17">
        <f t="shared" si="51"/>
        <v>41658.833680555559</v>
      </c>
    </row>
    <row r="812" spans="1:20" ht="42.75" x14ac:dyDescent="0.45">
      <c r="A812" s="5">
        <v>810</v>
      </c>
      <c r="B812" s="7" t="s">
        <v>811</v>
      </c>
      <c r="C812" s="7" t="s">
        <v>4920</v>
      </c>
      <c r="D812" s="8">
        <v>1500</v>
      </c>
      <c r="E812" s="8">
        <v>1575</v>
      </c>
      <c r="F812" s="8" t="s">
        <v>8219</v>
      </c>
      <c r="G812" s="8" t="s">
        <v>8224</v>
      </c>
      <c r="H812" s="8" t="s">
        <v>8246</v>
      </c>
      <c r="I812" s="8">
        <v>1346462462</v>
      </c>
      <c r="J812" s="8">
        <v>1343870462</v>
      </c>
      <c r="K812" s="8" t="b">
        <v>0</v>
      </c>
      <c r="L812" s="8">
        <v>27</v>
      </c>
      <c r="M812" s="8" t="b">
        <v>1</v>
      </c>
      <c r="N812" s="8" t="s">
        <v>8276</v>
      </c>
      <c r="O812" s="11">
        <f t="shared" si="48"/>
        <v>105</v>
      </c>
      <c r="P812" s="8">
        <f t="shared" si="49"/>
        <v>58.33</v>
      </c>
      <c r="Q812" s="8" t="s">
        <v>8325</v>
      </c>
      <c r="R812" s="8" t="s">
        <v>8326</v>
      </c>
      <c r="S812" s="17">
        <f t="shared" si="50"/>
        <v>41123.056273148148</v>
      </c>
      <c r="T812" s="17">
        <f t="shared" si="51"/>
        <v>41153.056273148148</v>
      </c>
    </row>
    <row r="813" spans="1:20" ht="28.5" x14ac:dyDescent="0.45">
      <c r="A813" s="5">
        <v>811</v>
      </c>
      <c r="B813" s="7" t="s">
        <v>812</v>
      </c>
      <c r="C813" s="7" t="s">
        <v>4921</v>
      </c>
      <c r="D813" s="8">
        <v>1000</v>
      </c>
      <c r="E813" s="8">
        <v>1040</v>
      </c>
      <c r="F813" s="8" t="s">
        <v>8219</v>
      </c>
      <c r="G813" s="8" t="s">
        <v>8224</v>
      </c>
      <c r="H813" s="8" t="s">
        <v>8246</v>
      </c>
      <c r="I813" s="8">
        <v>1373475120</v>
      </c>
      <c r="J813" s="8">
        <v>1371569202</v>
      </c>
      <c r="K813" s="8" t="b">
        <v>0</v>
      </c>
      <c r="L813" s="8">
        <v>12</v>
      </c>
      <c r="M813" s="8" t="b">
        <v>1</v>
      </c>
      <c r="N813" s="8" t="s">
        <v>8276</v>
      </c>
      <c r="O813" s="11">
        <f t="shared" si="48"/>
        <v>104</v>
      </c>
      <c r="P813" s="8">
        <f t="shared" si="49"/>
        <v>86.67</v>
      </c>
      <c r="Q813" s="8" t="s">
        <v>8325</v>
      </c>
      <c r="R813" s="8" t="s">
        <v>8326</v>
      </c>
      <c r="S813" s="17">
        <f t="shared" si="50"/>
        <v>41443.643541666665</v>
      </c>
      <c r="T813" s="17">
        <f t="shared" si="51"/>
        <v>41465.702777777777</v>
      </c>
    </row>
    <row r="814" spans="1:20" ht="42.75" x14ac:dyDescent="0.45">
      <c r="A814" s="5">
        <v>812</v>
      </c>
      <c r="B814" s="7" t="s">
        <v>813</v>
      </c>
      <c r="C814" s="7" t="s">
        <v>4922</v>
      </c>
      <c r="D814" s="8">
        <v>600</v>
      </c>
      <c r="E814" s="8">
        <v>911</v>
      </c>
      <c r="F814" s="8" t="s">
        <v>8219</v>
      </c>
      <c r="G814" s="8" t="s">
        <v>8224</v>
      </c>
      <c r="H814" s="8" t="s">
        <v>8246</v>
      </c>
      <c r="I814" s="8">
        <v>1362146280</v>
      </c>
      <c r="J814" s="8">
        <v>1357604752</v>
      </c>
      <c r="K814" s="8" t="b">
        <v>0</v>
      </c>
      <c r="L814" s="8">
        <v>33</v>
      </c>
      <c r="M814" s="8" t="b">
        <v>1</v>
      </c>
      <c r="N814" s="8" t="s">
        <v>8276</v>
      </c>
      <c r="O814" s="11">
        <f t="shared" si="48"/>
        <v>152</v>
      </c>
      <c r="P814" s="8">
        <f t="shared" si="49"/>
        <v>27.61</v>
      </c>
      <c r="Q814" s="8" t="s">
        <v>8325</v>
      </c>
      <c r="R814" s="8" t="s">
        <v>8326</v>
      </c>
      <c r="S814" s="17">
        <f t="shared" si="50"/>
        <v>41282.017962962964</v>
      </c>
      <c r="T814" s="17">
        <f t="shared" si="51"/>
        <v>41334.581944444442</v>
      </c>
    </row>
    <row r="815" spans="1:20" ht="28.5" x14ac:dyDescent="0.45">
      <c r="A815" s="5">
        <v>813</v>
      </c>
      <c r="B815" s="7" t="s">
        <v>814</v>
      </c>
      <c r="C815" s="7" t="s">
        <v>4923</v>
      </c>
      <c r="D815" s="8">
        <v>1500</v>
      </c>
      <c r="E815" s="8">
        <v>2399.94</v>
      </c>
      <c r="F815" s="8" t="s">
        <v>8219</v>
      </c>
      <c r="G815" s="8" t="s">
        <v>8224</v>
      </c>
      <c r="H815" s="8" t="s">
        <v>8246</v>
      </c>
      <c r="I815" s="8">
        <v>1342825365</v>
      </c>
      <c r="J815" s="8">
        <v>1340233365</v>
      </c>
      <c r="K815" s="8" t="b">
        <v>0</v>
      </c>
      <c r="L815" s="8">
        <v>96</v>
      </c>
      <c r="M815" s="8" t="b">
        <v>1</v>
      </c>
      <c r="N815" s="8" t="s">
        <v>8276</v>
      </c>
      <c r="O815" s="11">
        <f t="shared" si="48"/>
        <v>160</v>
      </c>
      <c r="P815" s="8">
        <f t="shared" si="49"/>
        <v>25</v>
      </c>
      <c r="Q815" s="8" t="s">
        <v>8325</v>
      </c>
      <c r="R815" s="8" t="s">
        <v>8326</v>
      </c>
      <c r="S815" s="17">
        <f t="shared" si="50"/>
        <v>41080.960243055553</v>
      </c>
      <c r="T815" s="17">
        <f t="shared" si="51"/>
        <v>41110.960243055553</v>
      </c>
    </row>
    <row r="816" spans="1:20" ht="42.75" x14ac:dyDescent="0.45">
      <c r="A816" s="5">
        <v>814</v>
      </c>
      <c r="B816" s="7" t="s">
        <v>815</v>
      </c>
      <c r="C816" s="7" t="s">
        <v>4924</v>
      </c>
      <c r="D816" s="8">
        <v>1000</v>
      </c>
      <c r="E816" s="8">
        <v>1273</v>
      </c>
      <c r="F816" s="8" t="s">
        <v>8219</v>
      </c>
      <c r="G816" s="8" t="s">
        <v>8224</v>
      </c>
      <c r="H816" s="8" t="s">
        <v>8246</v>
      </c>
      <c r="I816" s="8">
        <v>1306865040</v>
      </c>
      <c r="J816" s="8">
        <v>1305568201</v>
      </c>
      <c r="K816" s="8" t="b">
        <v>0</v>
      </c>
      <c r="L816" s="8">
        <v>28</v>
      </c>
      <c r="M816" s="8" t="b">
        <v>1</v>
      </c>
      <c r="N816" s="8" t="s">
        <v>8276</v>
      </c>
      <c r="O816" s="11">
        <f t="shared" si="48"/>
        <v>127</v>
      </c>
      <c r="P816" s="8">
        <f t="shared" si="49"/>
        <v>45.46</v>
      </c>
      <c r="Q816" s="8" t="s">
        <v>8325</v>
      </c>
      <c r="R816" s="8" t="s">
        <v>8326</v>
      </c>
      <c r="S816" s="17">
        <f t="shared" si="50"/>
        <v>40679.743067129632</v>
      </c>
      <c r="T816" s="17">
        <f t="shared" si="51"/>
        <v>40694.75277777778</v>
      </c>
    </row>
    <row r="817" spans="1:20" ht="28.5" x14ac:dyDescent="0.45">
      <c r="A817" s="5">
        <v>815</v>
      </c>
      <c r="B817" s="7" t="s">
        <v>816</v>
      </c>
      <c r="C817" s="7" t="s">
        <v>4925</v>
      </c>
      <c r="D817" s="8">
        <v>4000</v>
      </c>
      <c r="E817" s="8">
        <v>4280</v>
      </c>
      <c r="F817" s="8" t="s">
        <v>8219</v>
      </c>
      <c r="G817" s="8" t="s">
        <v>8224</v>
      </c>
      <c r="H817" s="8" t="s">
        <v>8246</v>
      </c>
      <c r="I817" s="8">
        <v>1414879303</v>
      </c>
      <c r="J817" s="8">
        <v>1412287303</v>
      </c>
      <c r="K817" s="8" t="b">
        <v>0</v>
      </c>
      <c r="L817" s="8">
        <v>43</v>
      </c>
      <c r="M817" s="8" t="b">
        <v>1</v>
      </c>
      <c r="N817" s="8" t="s">
        <v>8276</v>
      </c>
      <c r="O817" s="11">
        <f t="shared" si="48"/>
        <v>107</v>
      </c>
      <c r="P817" s="8">
        <f t="shared" si="49"/>
        <v>99.53</v>
      </c>
      <c r="Q817" s="8" t="s">
        <v>8325</v>
      </c>
      <c r="R817" s="8" t="s">
        <v>8326</v>
      </c>
      <c r="S817" s="17">
        <f t="shared" si="50"/>
        <v>41914.917858796296</v>
      </c>
      <c r="T817" s="17">
        <f t="shared" si="51"/>
        <v>41944.917858796296</v>
      </c>
    </row>
    <row r="818" spans="1:20" ht="28.5" x14ac:dyDescent="0.45">
      <c r="A818" s="5">
        <v>816</v>
      </c>
      <c r="B818" s="7" t="s">
        <v>817</v>
      </c>
      <c r="C818" s="7" t="s">
        <v>4926</v>
      </c>
      <c r="D818" s="8">
        <v>7000</v>
      </c>
      <c r="E818" s="8">
        <v>8058.55</v>
      </c>
      <c r="F818" s="8" t="s">
        <v>8219</v>
      </c>
      <c r="G818" s="8" t="s">
        <v>8224</v>
      </c>
      <c r="H818" s="8" t="s">
        <v>8246</v>
      </c>
      <c r="I818" s="8">
        <v>1365489000</v>
      </c>
      <c r="J818" s="8">
        <v>1362776043</v>
      </c>
      <c r="K818" s="8" t="b">
        <v>0</v>
      </c>
      <c r="L818" s="8">
        <v>205</v>
      </c>
      <c r="M818" s="8" t="b">
        <v>1</v>
      </c>
      <c r="N818" s="8" t="s">
        <v>8276</v>
      </c>
      <c r="O818" s="11">
        <f t="shared" si="48"/>
        <v>115</v>
      </c>
      <c r="P818" s="8">
        <f t="shared" si="49"/>
        <v>39.31</v>
      </c>
      <c r="Q818" s="8" t="s">
        <v>8325</v>
      </c>
      <c r="R818" s="8" t="s">
        <v>8326</v>
      </c>
      <c r="S818" s="17">
        <f t="shared" si="50"/>
        <v>41341.870868055557</v>
      </c>
      <c r="T818" s="17">
        <f t="shared" si="51"/>
        <v>41373.270833333336</v>
      </c>
    </row>
    <row r="819" spans="1:20" ht="42.75" x14ac:dyDescent="0.45">
      <c r="A819" s="5">
        <v>817</v>
      </c>
      <c r="B819" s="7" t="s">
        <v>818</v>
      </c>
      <c r="C819" s="7" t="s">
        <v>4927</v>
      </c>
      <c r="D819" s="8">
        <v>1500</v>
      </c>
      <c r="E819" s="8">
        <v>2056.66</v>
      </c>
      <c r="F819" s="8" t="s">
        <v>8219</v>
      </c>
      <c r="G819" s="8" t="s">
        <v>8224</v>
      </c>
      <c r="H819" s="8" t="s">
        <v>8246</v>
      </c>
      <c r="I819" s="8">
        <v>1331441940</v>
      </c>
      <c r="J819" s="8">
        <v>1326810211</v>
      </c>
      <c r="K819" s="8" t="b">
        <v>0</v>
      </c>
      <c r="L819" s="8">
        <v>23</v>
      </c>
      <c r="M819" s="8" t="b">
        <v>1</v>
      </c>
      <c r="N819" s="8" t="s">
        <v>8276</v>
      </c>
      <c r="O819" s="11">
        <f t="shared" si="48"/>
        <v>137</v>
      </c>
      <c r="P819" s="8">
        <f t="shared" si="49"/>
        <v>89.42</v>
      </c>
      <c r="Q819" s="8" t="s">
        <v>8325</v>
      </c>
      <c r="R819" s="8" t="s">
        <v>8326</v>
      </c>
      <c r="S819" s="17">
        <f t="shared" si="50"/>
        <v>40925.599664351852</v>
      </c>
      <c r="T819" s="17">
        <f t="shared" si="51"/>
        <v>40979.207638888889</v>
      </c>
    </row>
    <row r="820" spans="1:20" ht="42.75" x14ac:dyDescent="0.45">
      <c r="A820" s="5">
        <v>818</v>
      </c>
      <c r="B820" s="7" t="s">
        <v>819</v>
      </c>
      <c r="C820" s="7" t="s">
        <v>4928</v>
      </c>
      <c r="D820" s="8">
        <v>350</v>
      </c>
      <c r="E820" s="8">
        <v>545</v>
      </c>
      <c r="F820" s="8" t="s">
        <v>8219</v>
      </c>
      <c r="G820" s="8" t="s">
        <v>8224</v>
      </c>
      <c r="H820" s="8" t="s">
        <v>8246</v>
      </c>
      <c r="I820" s="8">
        <v>1344358860</v>
      </c>
      <c r="J820" s="8">
        <v>1343682681</v>
      </c>
      <c r="K820" s="8" t="b">
        <v>0</v>
      </c>
      <c r="L820" s="8">
        <v>19</v>
      </c>
      <c r="M820" s="8" t="b">
        <v>1</v>
      </c>
      <c r="N820" s="8" t="s">
        <v>8276</v>
      </c>
      <c r="O820" s="11">
        <f t="shared" si="48"/>
        <v>156</v>
      </c>
      <c r="P820" s="8">
        <f t="shared" si="49"/>
        <v>28.68</v>
      </c>
      <c r="Q820" s="8" t="s">
        <v>8325</v>
      </c>
      <c r="R820" s="8" t="s">
        <v>8326</v>
      </c>
      <c r="S820" s="17">
        <f t="shared" si="50"/>
        <v>41120.882881944446</v>
      </c>
      <c r="T820" s="17">
        <f t="shared" si="51"/>
        <v>41128.709027777775</v>
      </c>
    </row>
    <row r="821" spans="1:20" ht="28.5" x14ac:dyDescent="0.45">
      <c r="A821" s="5">
        <v>819</v>
      </c>
      <c r="B821" s="7" t="s">
        <v>820</v>
      </c>
      <c r="C821" s="7" t="s">
        <v>4929</v>
      </c>
      <c r="D821" s="8">
        <v>400</v>
      </c>
      <c r="E821" s="8">
        <v>435</v>
      </c>
      <c r="F821" s="8" t="s">
        <v>8219</v>
      </c>
      <c r="G821" s="8" t="s">
        <v>8224</v>
      </c>
      <c r="H821" s="8" t="s">
        <v>8246</v>
      </c>
      <c r="I821" s="8">
        <v>1387601040</v>
      </c>
      <c r="J821" s="8">
        <v>1386806254</v>
      </c>
      <c r="K821" s="8" t="b">
        <v>0</v>
      </c>
      <c r="L821" s="8">
        <v>14</v>
      </c>
      <c r="M821" s="8" t="b">
        <v>1</v>
      </c>
      <c r="N821" s="8" t="s">
        <v>8276</v>
      </c>
      <c r="O821" s="11">
        <f t="shared" si="48"/>
        <v>109</v>
      </c>
      <c r="P821" s="8">
        <f t="shared" si="49"/>
        <v>31.07</v>
      </c>
      <c r="Q821" s="8" t="s">
        <v>8325</v>
      </c>
      <c r="R821" s="8" t="s">
        <v>8326</v>
      </c>
      <c r="S821" s="17">
        <f t="shared" si="50"/>
        <v>41619.998310185183</v>
      </c>
      <c r="T821" s="17">
        <f t="shared" si="51"/>
        <v>41629.197222222225</v>
      </c>
    </row>
    <row r="822" spans="1:20" ht="42.75" x14ac:dyDescent="0.45">
      <c r="A822" s="5">
        <v>820</v>
      </c>
      <c r="B822" s="7" t="s">
        <v>821</v>
      </c>
      <c r="C822" s="7" t="s">
        <v>4930</v>
      </c>
      <c r="D822" s="8">
        <v>2000</v>
      </c>
      <c r="E822" s="8">
        <v>2681</v>
      </c>
      <c r="F822" s="8" t="s">
        <v>8219</v>
      </c>
      <c r="G822" s="8" t="s">
        <v>8224</v>
      </c>
      <c r="H822" s="8" t="s">
        <v>8246</v>
      </c>
      <c r="I822" s="8">
        <v>1402290000</v>
      </c>
      <c r="J822" s="8">
        <v>1399666342</v>
      </c>
      <c r="K822" s="8" t="b">
        <v>0</v>
      </c>
      <c r="L822" s="8">
        <v>38</v>
      </c>
      <c r="M822" s="8" t="b">
        <v>1</v>
      </c>
      <c r="N822" s="8" t="s">
        <v>8276</v>
      </c>
      <c r="O822" s="11">
        <f t="shared" si="48"/>
        <v>134</v>
      </c>
      <c r="P822" s="8">
        <f t="shared" si="49"/>
        <v>70.55</v>
      </c>
      <c r="Q822" s="8" t="s">
        <v>8325</v>
      </c>
      <c r="R822" s="8" t="s">
        <v>8326</v>
      </c>
      <c r="S822" s="17">
        <f t="shared" si="50"/>
        <v>41768.841921296298</v>
      </c>
      <c r="T822" s="17">
        <f t="shared" si="51"/>
        <v>41799.208333333336</v>
      </c>
    </row>
    <row r="823" spans="1:20" ht="42.75" x14ac:dyDescent="0.45">
      <c r="A823" s="5">
        <v>821</v>
      </c>
      <c r="B823" s="7" t="s">
        <v>822</v>
      </c>
      <c r="C823" s="7" t="s">
        <v>4931</v>
      </c>
      <c r="D823" s="8">
        <v>17482</v>
      </c>
      <c r="E823" s="8">
        <v>17482</v>
      </c>
      <c r="F823" s="8" t="s">
        <v>8219</v>
      </c>
      <c r="G823" s="8" t="s">
        <v>8224</v>
      </c>
      <c r="H823" s="8" t="s">
        <v>8246</v>
      </c>
      <c r="I823" s="8">
        <v>1430712060</v>
      </c>
      <c r="J823" s="8">
        <v>1427753265</v>
      </c>
      <c r="K823" s="8" t="b">
        <v>0</v>
      </c>
      <c r="L823" s="8">
        <v>78</v>
      </c>
      <c r="M823" s="8" t="b">
        <v>1</v>
      </c>
      <c r="N823" s="8" t="s">
        <v>8276</v>
      </c>
      <c r="O823" s="11">
        <f t="shared" si="48"/>
        <v>100</v>
      </c>
      <c r="P823" s="8">
        <f t="shared" si="49"/>
        <v>224.13</v>
      </c>
      <c r="Q823" s="8" t="s">
        <v>8325</v>
      </c>
      <c r="R823" s="8" t="s">
        <v>8326</v>
      </c>
      <c r="S823" s="17">
        <f t="shared" si="50"/>
        <v>42093.922048611115</v>
      </c>
      <c r="T823" s="17">
        <f t="shared" si="51"/>
        <v>42128.167361111111</v>
      </c>
    </row>
    <row r="824" spans="1:20" ht="28.5" x14ac:dyDescent="0.45">
      <c r="A824" s="5">
        <v>822</v>
      </c>
      <c r="B824" s="7" t="s">
        <v>823</v>
      </c>
      <c r="C824" s="7" t="s">
        <v>4932</v>
      </c>
      <c r="D824" s="8">
        <v>3000</v>
      </c>
      <c r="E824" s="8">
        <v>3575</v>
      </c>
      <c r="F824" s="8" t="s">
        <v>8219</v>
      </c>
      <c r="G824" s="8" t="s">
        <v>8224</v>
      </c>
      <c r="H824" s="8" t="s">
        <v>8246</v>
      </c>
      <c r="I824" s="8">
        <v>1349477050</v>
      </c>
      <c r="J824" s="8">
        <v>1346885050</v>
      </c>
      <c r="K824" s="8" t="b">
        <v>0</v>
      </c>
      <c r="L824" s="8">
        <v>69</v>
      </c>
      <c r="M824" s="8" t="b">
        <v>1</v>
      </c>
      <c r="N824" s="8" t="s">
        <v>8276</v>
      </c>
      <c r="O824" s="11">
        <f t="shared" si="48"/>
        <v>119</v>
      </c>
      <c r="P824" s="8">
        <f t="shared" si="49"/>
        <v>51.81</v>
      </c>
      <c r="Q824" s="8" t="s">
        <v>8325</v>
      </c>
      <c r="R824" s="8" t="s">
        <v>8326</v>
      </c>
      <c r="S824" s="17">
        <f t="shared" si="50"/>
        <v>41157.947337962964</v>
      </c>
      <c r="T824" s="17">
        <f t="shared" si="51"/>
        <v>41187.947337962964</v>
      </c>
    </row>
    <row r="825" spans="1:20" ht="42.75" x14ac:dyDescent="0.45">
      <c r="A825" s="5">
        <v>823</v>
      </c>
      <c r="B825" s="7" t="s">
        <v>824</v>
      </c>
      <c r="C825" s="7" t="s">
        <v>4933</v>
      </c>
      <c r="D825" s="8">
        <v>800</v>
      </c>
      <c r="E825" s="8">
        <v>1436</v>
      </c>
      <c r="F825" s="8" t="s">
        <v>8219</v>
      </c>
      <c r="G825" s="8" t="s">
        <v>8224</v>
      </c>
      <c r="H825" s="8" t="s">
        <v>8246</v>
      </c>
      <c r="I825" s="8">
        <v>1427062852</v>
      </c>
      <c r="J825" s="8">
        <v>1424474452</v>
      </c>
      <c r="K825" s="8" t="b">
        <v>0</v>
      </c>
      <c r="L825" s="8">
        <v>33</v>
      </c>
      <c r="M825" s="8" t="b">
        <v>1</v>
      </c>
      <c r="N825" s="8" t="s">
        <v>8276</v>
      </c>
      <c r="O825" s="11">
        <f t="shared" si="48"/>
        <v>180</v>
      </c>
      <c r="P825" s="8">
        <f t="shared" si="49"/>
        <v>43.52</v>
      </c>
      <c r="Q825" s="8" t="s">
        <v>8325</v>
      </c>
      <c r="R825" s="8" t="s">
        <v>8326</v>
      </c>
      <c r="S825" s="17">
        <f t="shared" si="50"/>
        <v>42055.972824074073</v>
      </c>
      <c r="T825" s="17">
        <f t="shared" si="51"/>
        <v>42085.931157407409</v>
      </c>
    </row>
    <row r="826" spans="1:20" ht="42.75" x14ac:dyDescent="0.45">
      <c r="A826" s="5">
        <v>824</v>
      </c>
      <c r="B826" s="7" t="s">
        <v>825</v>
      </c>
      <c r="C826" s="7" t="s">
        <v>4934</v>
      </c>
      <c r="D826" s="8">
        <v>1600</v>
      </c>
      <c r="E826" s="8">
        <v>2150.1</v>
      </c>
      <c r="F826" s="8" t="s">
        <v>8219</v>
      </c>
      <c r="G826" s="8" t="s">
        <v>8224</v>
      </c>
      <c r="H826" s="8" t="s">
        <v>8246</v>
      </c>
      <c r="I826" s="8">
        <v>1271573940</v>
      </c>
      <c r="J826" s="8">
        <v>1268459318</v>
      </c>
      <c r="K826" s="8" t="b">
        <v>0</v>
      </c>
      <c r="L826" s="8">
        <v>54</v>
      </c>
      <c r="M826" s="8" t="b">
        <v>1</v>
      </c>
      <c r="N826" s="8" t="s">
        <v>8276</v>
      </c>
      <c r="O826" s="11">
        <f t="shared" si="48"/>
        <v>134</v>
      </c>
      <c r="P826" s="8">
        <f t="shared" si="49"/>
        <v>39.82</v>
      </c>
      <c r="Q826" s="8" t="s">
        <v>8325</v>
      </c>
      <c r="R826" s="8" t="s">
        <v>8326</v>
      </c>
      <c r="S826" s="17">
        <f t="shared" si="50"/>
        <v>40250.242106481484</v>
      </c>
      <c r="T826" s="17">
        <f t="shared" si="51"/>
        <v>40286.290972222225</v>
      </c>
    </row>
    <row r="827" spans="1:20" ht="28.5" x14ac:dyDescent="0.45">
      <c r="A827" s="5">
        <v>825</v>
      </c>
      <c r="B827" s="7" t="s">
        <v>826</v>
      </c>
      <c r="C827" s="7" t="s">
        <v>4935</v>
      </c>
      <c r="D827" s="8">
        <v>12500</v>
      </c>
      <c r="E827" s="8">
        <v>12554</v>
      </c>
      <c r="F827" s="8" t="s">
        <v>8219</v>
      </c>
      <c r="G827" s="8" t="s">
        <v>8224</v>
      </c>
      <c r="H827" s="8" t="s">
        <v>8246</v>
      </c>
      <c r="I827" s="8">
        <v>1351495284</v>
      </c>
      <c r="J827" s="8">
        <v>1349335284</v>
      </c>
      <c r="K827" s="8" t="b">
        <v>0</v>
      </c>
      <c r="L827" s="8">
        <v>99</v>
      </c>
      <c r="M827" s="8" t="b">
        <v>1</v>
      </c>
      <c r="N827" s="8" t="s">
        <v>8276</v>
      </c>
      <c r="O827" s="11">
        <f t="shared" si="48"/>
        <v>100</v>
      </c>
      <c r="P827" s="8">
        <f t="shared" si="49"/>
        <v>126.81</v>
      </c>
      <c r="Q827" s="8" t="s">
        <v>8325</v>
      </c>
      <c r="R827" s="8" t="s">
        <v>8326</v>
      </c>
      <c r="S827" s="17">
        <f t="shared" si="50"/>
        <v>41186.306527777779</v>
      </c>
      <c r="T827" s="17">
        <f t="shared" si="51"/>
        <v>41211.306527777779</v>
      </c>
    </row>
    <row r="828" spans="1:20" ht="42.75" x14ac:dyDescent="0.45">
      <c r="A828" s="5">
        <v>826</v>
      </c>
      <c r="B828" s="7" t="s">
        <v>827</v>
      </c>
      <c r="C828" s="7" t="s">
        <v>4936</v>
      </c>
      <c r="D828" s="8">
        <v>5500</v>
      </c>
      <c r="E828" s="8">
        <v>5580</v>
      </c>
      <c r="F828" s="8" t="s">
        <v>8219</v>
      </c>
      <c r="G828" s="8" t="s">
        <v>8224</v>
      </c>
      <c r="H828" s="8" t="s">
        <v>8246</v>
      </c>
      <c r="I828" s="8">
        <v>1332719730</v>
      </c>
      <c r="J828" s="8">
        <v>1330908930</v>
      </c>
      <c r="K828" s="8" t="b">
        <v>0</v>
      </c>
      <c r="L828" s="8">
        <v>49</v>
      </c>
      <c r="M828" s="8" t="b">
        <v>1</v>
      </c>
      <c r="N828" s="8" t="s">
        <v>8276</v>
      </c>
      <c r="O828" s="11">
        <f t="shared" si="48"/>
        <v>101</v>
      </c>
      <c r="P828" s="8">
        <f t="shared" si="49"/>
        <v>113.88</v>
      </c>
      <c r="Q828" s="8" t="s">
        <v>8325</v>
      </c>
      <c r="R828" s="8" t="s">
        <v>8326</v>
      </c>
      <c r="S828" s="17">
        <f t="shared" si="50"/>
        <v>40973.038541666669</v>
      </c>
      <c r="T828" s="17">
        <f t="shared" si="51"/>
        <v>40993.996874999997</v>
      </c>
    </row>
    <row r="829" spans="1:20" ht="42.75" x14ac:dyDescent="0.45">
      <c r="A829" s="5">
        <v>827</v>
      </c>
      <c r="B829" s="7" t="s">
        <v>828</v>
      </c>
      <c r="C829" s="7" t="s">
        <v>4937</v>
      </c>
      <c r="D829" s="8">
        <v>300</v>
      </c>
      <c r="E829" s="8">
        <v>310</v>
      </c>
      <c r="F829" s="8" t="s">
        <v>8219</v>
      </c>
      <c r="G829" s="8" t="s">
        <v>8224</v>
      </c>
      <c r="H829" s="8" t="s">
        <v>8246</v>
      </c>
      <c r="I829" s="8">
        <v>1329248940</v>
      </c>
      <c r="J829" s="8">
        <v>1326972107</v>
      </c>
      <c r="K829" s="8" t="b">
        <v>0</v>
      </c>
      <c r="L829" s="8">
        <v>11</v>
      </c>
      <c r="M829" s="8" t="b">
        <v>1</v>
      </c>
      <c r="N829" s="8" t="s">
        <v>8276</v>
      </c>
      <c r="O829" s="11">
        <f t="shared" si="48"/>
        <v>103</v>
      </c>
      <c r="P829" s="8">
        <f t="shared" si="49"/>
        <v>28.18</v>
      </c>
      <c r="Q829" s="8" t="s">
        <v>8325</v>
      </c>
      <c r="R829" s="8" t="s">
        <v>8326</v>
      </c>
      <c r="S829" s="17">
        <f t="shared" si="50"/>
        <v>40927.473460648151</v>
      </c>
      <c r="T829" s="17">
        <f t="shared" si="51"/>
        <v>40953.825694444444</v>
      </c>
    </row>
    <row r="830" spans="1:20" ht="42.75" x14ac:dyDescent="0.45">
      <c r="A830" s="5">
        <v>828</v>
      </c>
      <c r="B830" s="7" t="s">
        <v>829</v>
      </c>
      <c r="C830" s="7" t="s">
        <v>4938</v>
      </c>
      <c r="D830" s="8">
        <v>1300</v>
      </c>
      <c r="E830" s="8">
        <v>1391</v>
      </c>
      <c r="F830" s="8" t="s">
        <v>8219</v>
      </c>
      <c r="G830" s="8" t="s">
        <v>8224</v>
      </c>
      <c r="H830" s="8" t="s">
        <v>8246</v>
      </c>
      <c r="I830" s="8">
        <v>1340641440</v>
      </c>
      <c r="J830" s="8">
        <v>1339549982</v>
      </c>
      <c r="K830" s="8" t="b">
        <v>0</v>
      </c>
      <c r="L830" s="8">
        <v>38</v>
      </c>
      <c r="M830" s="8" t="b">
        <v>1</v>
      </c>
      <c r="N830" s="8" t="s">
        <v>8276</v>
      </c>
      <c r="O830" s="11">
        <f t="shared" si="48"/>
        <v>107</v>
      </c>
      <c r="P830" s="8">
        <f t="shared" si="49"/>
        <v>36.61</v>
      </c>
      <c r="Q830" s="8" t="s">
        <v>8325</v>
      </c>
      <c r="R830" s="8" t="s">
        <v>8326</v>
      </c>
      <c r="S830" s="17">
        <f t="shared" si="50"/>
        <v>41073.050717592596</v>
      </c>
      <c r="T830" s="17">
        <f t="shared" si="51"/>
        <v>41085.683333333334</v>
      </c>
    </row>
    <row r="831" spans="1:20" ht="42.75" x14ac:dyDescent="0.45">
      <c r="A831" s="5">
        <v>829</v>
      </c>
      <c r="B831" s="7" t="s">
        <v>830</v>
      </c>
      <c r="C831" s="7" t="s">
        <v>4939</v>
      </c>
      <c r="D831" s="8">
        <v>500</v>
      </c>
      <c r="E831" s="8">
        <v>520</v>
      </c>
      <c r="F831" s="8" t="s">
        <v>8219</v>
      </c>
      <c r="G831" s="8" t="s">
        <v>8225</v>
      </c>
      <c r="H831" s="8" t="s">
        <v>8247</v>
      </c>
      <c r="I831" s="8">
        <v>1468437240</v>
      </c>
      <c r="J831" s="8">
        <v>1463253240</v>
      </c>
      <c r="K831" s="8" t="b">
        <v>0</v>
      </c>
      <c r="L831" s="8">
        <v>16</v>
      </c>
      <c r="M831" s="8" t="b">
        <v>1</v>
      </c>
      <c r="N831" s="8" t="s">
        <v>8276</v>
      </c>
      <c r="O831" s="11">
        <f t="shared" si="48"/>
        <v>104</v>
      </c>
      <c r="P831" s="8">
        <f t="shared" si="49"/>
        <v>32.5</v>
      </c>
      <c r="Q831" s="8" t="s">
        <v>8325</v>
      </c>
      <c r="R831" s="8" t="s">
        <v>8326</v>
      </c>
      <c r="S831" s="17">
        <f t="shared" si="50"/>
        <v>42504.801388888889</v>
      </c>
      <c r="T831" s="17">
        <f t="shared" si="51"/>
        <v>42564.801388888889</v>
      </c>
    </row>
    <row r="832" spans="1:20" ht="42.75" x14ac:dyDescent="0.45">
      <c r="A832" s="5">
        <v>830</v>
      </c>
      <c r="B832" s="7" t="s">
        <v>831</v>
      </c>
      <c r="C832" s="7" t="s">
        <v>4940</v>
      </c>
      <c r="D832" s="8">
        <v>1800</v>
      </c>
      <c r="E832" s="8">
        <v>1941</v>
      </c>
      <c r="F832" s="8" t="s">
        <v>8219</v>
      </c>
      <c r="G832" s="8" t="s">
        <v>8224</v>
      </c>
      <c r="H832" s="8" t="s">
        <v>8246</v>
      </c>
      <c r="I832" s="8">
        <v>1363952225</v>
      </c>
      <c r="J832" s="8">
        <v>1361363825</v>
      </c>
      <c r="K832" s="8" t="b">
        <v>0</v>
      </c>
      <c r="L832" s="8">
        <v>32</v>
      </c>
      <c r="M832" s="8" t="b">
        <v>1</v>
      </c>
      <c r="N832" s="8" t="s">
        <v>8276</v>
      </c>
      <c r="O832" s="11">
        <f t="shared" si="48"/>
        <v>108</v>
      </c>
      <c r="P832" s="8">
        <f t="shared" si="49"/>
        <v>60.66</v>
      </c>
      <c r="Q832" s="8" t="s">
        <v>8325</v>
      </c>
      <c r="R832" s="8" t="s">
        <v>8326</v>
      </c>
      <c r="S832" s="17">
        <f t="shared" si="50"/>
        <v>41325.525752314818</v>
      </c>
      <c r="T832" s="17">
        <f t="shared" si="51"/>
        <v>41355.484085648146</v>
      </c>
    </row>
    <row r="833" spans="1:20" ht="28.5" x14ac:dyDescent="0.45">
      <c r="A833" s="5">
        <v>831</v>
      </c>
      <c r="B833" s="7" t="s">
        <v>832</v>
      </c>
      <c r="C833" s="7" t="s">
        <v>4941</v>
      </c>
      <c r="D833" s="8">
        <v>1500</v>
      </c>
      <c r="E833" s="8">
        <v>3500</v>
      </c>
      <c r="F833" s="8" t="s">
        <v>8219</v>
      </c>
      <c r="G833" s="8" t="s">
        <v>8224</v>
      </c>
      <c r="H833" s="8" t="s">
        <v>8246</v>
      </c>
      <c r="I833" s="8">
        <v>1335540694</v>
      </c>
      <c r="J833" s="8">
        <v>1332948694</v>
      </c>
      <c r="K833" s="8" t="b">
        <v>0</v>
      </c>
      <c r="L833" s="8">
        <v>20</v>
      </c>
      <c r="M833" s="8" t="b">
        <v>1</v>
      </c>
      <c r="N833" s="8" t="s">
        <v>8276</v>
      </c>
      <c r="O833" s="11">
        <f t="shared" si="48"/>
        <v>233</v>
      </c>
      <c r="P833" s="8">
        <f t="shared" si="49"/>
        <v>175</v>
      </c>
      <c r="Q833" s="8" t="s">
        <v>8325</v>
      </c>
      <c r="R833" s="8" t="s">
        <v>8326</v>
      </c>
      <c r="S833" s="17">
        <f t="shared" si="50"/>
        <v>40996.646921296298</v>
      </c>
      <c r="T833" s="17">
        <f t="shared" si="51"/>
        <v>41026.646921296298</v>
      </c>
    </row>
    <row r="834" spans="1:20" ht="42.75" x14ac:dyDescent="0.45">
      <c r="A834" s="5">
        <v>832</v>
      </c>
      <c r="B834" s="7" t="s">
        <v>833</v>
      </c>
      <c r="C834" s="7" t="s">
        <v>4942</v>
      </c>
      <c r="D834" s="8">
        <v>15000</v>
      </c>
      <c r="E834" s="8">
        <v>15091.06</v>
      </c>
      <c r="F834" s="8" t="s">
        <v>8219</v>
      </c>
      <c r="G834" s="8" t="s">
        <v>8224</v>
      </c>
      <c r="H834" s="8" t="s">
        <v>8246</v>
      </c>
      <c r="I834" s="8">
        <v>1327133580</v>
      </c>
      <c r="J834" s="8">
        <v>1321978335</v>
      </c>
      <c r="K834" s="8" t="b">
        <v>0</v>
      </c>
      <c r="L834" s="8">
        <v>154</v>
      </c>
      <c r="M834" s="8" t="b">
        <v>1</v>
      </c>
      <c r="N834" s="8" t="s">
        <v>8276</v>
      </c>
      <c r="O834" s="11">
        <f t="shared" si="48"/>
        <v>101</v>
      </c>
      <c r="P834" s="8">
        <f t="shared" si="49"/>
        <v>97.99</v>
      </c>
      <c r="Q834" s="8" t="s">
        <v>8325</v>
      </c>
      <c r="R834" s="8" t="s">
        <v>8326</v>
      </c>
      <c r="S834" s="17">
        <f t="shared" si="50"/>
        <v>40869.675173611111</v>
      </c>
      <c r="T834" s="17">
        <f t="shared" si="51"/>
        <v>40929.342361111114</v>
      </c>
    </row>
    <row r="835" spans="1:20" x14ac:dyDescent="0.45">
      <c r="A835" s="5">
        <v>833</v>
      </c>
      <c r="B835" s="7" t="s">
        <v>834</v>
      </c>
      <c r="C835" s="7" t="s">
        <v>4943</v>
      </c>
      <c r="D835" s="8">
        <v>6000</v>
      </c>
      <c r="E835" s="8">
        <v>6100</v>
      </c>
      <c r="F835" s="8" t="s">
        <v>8219</v>
      </c>
      <c r="G835" s="8" t="s">
        <v>8224</v>
      </c>
      <c r="H835" s="8" t="s">
        <v>8246</v>
      </c>
      <c r="I835" s="8">
        <v>1397941475</v>
      </c>
      <c r="J835" s="8">
        <v>1395349475</v>
      </c>
      <c r="K835" s="8" t="b">
        <v>0</v>
      </c>
      <c r="L835" s="8">
        <v>41</v>
      </c>
      <c r="M835" s="8" t="b">
        <v>1</v>
      </c>
      <c r="N835" s="8" t="s">
        <v>8276</v>
      </c>
      <c r="O835" s="11">
        <f t="shared" ref="O835:O898" si="52">ROUND((E835/D835)*100,0)</f>
        <v>102</v>
      </c>
      <c r="P835" s="8">
        <f t="shared" ref="P835:P898" si="53">ROUND(E835/L835,2)</f>
        <v>148.78</v>
      </c>
      <c r="Q835" s="8" t="s">
        <v>8325</v>
      </c>
      <c r="R835" s="8" t="s">
        <v>8326</v>
      </c>
      <c r="S835" s="17">
        <f t="shared" ref="S835:S898" si="54">(((J835/60)/60)/24)+DATE(1970,1,1)</f>
        <v>41718.878182870372</v>
      </c>
      <c r="T835" s="17">
        <f t="shared" ref="T835:T898" si="55">(((I835/60)/60)/24)+DATE(1970,1,1)</f>
        <v>41748.878182870372</v>
      </c>
    </row>
    <row r="836" spans="1:20" ht="42.75" x14ac:dyDescent="0.45">
      <c r="A836" s="5">
        <v>834</v>
      </c>
      <c r="B836" s="7" t="s">
        <v>835</v>
      </c>
      <c r="C836" s="7" t="s">
        <v>4944</v>
      </c>
      <c r="D836" s="8">
        <v>5500</v>
      </c>
      <c r="E836" s="8">
        <v>7206</v>
      </c>
      <c r="F836" s="8" t="s">
        <v>8219</v>
      </c>
      <c r="G836" s="8" t="s">
        <v>8224</v>
      </c>
      <c r="H836" s="8" t="s">
        <v>8246</v>
      </c>
      <c r="I836" s="8">
        <v>1372651140</v>
      </c>
      <c r="J836" s="8">
        <v>1369770292</v>
      </c>
      <c r="K836" s="8" t="b">
        <v>0</v>
      </c>
      <c r="L836" s="8">
        <v>75</v>
      </c>
      <c r="M836" s="8" t="b">
        <v>1</v>
      </c>
      <c r="N836" s="8" t="s">
        <v>8276</v>
      </c>
      <c r="O836" s="11">
        <f t="shared" si="52"/>
        <v>131</v>
      </c>
      <c r="P836" s="8">
        <f t="shared" si="53"/>
        <v>96.08</v>
      </c>
      <c r="Q836" s="8" t="s">
        <v>8325</v>
      </c>
      <c r="R836" s="8" t="s">
        <v>8326</v>
      </c>
      <c r="S836" s="17">
        <f t="shared" si="54"/>
        <v>41422.822824074072</v>
      </c>
      <c r="T836" s="17">
        <f t="shared" si="55"/>
        <v>41456.165972222225</v>
      </c>
    </row>
    <row r="837" spans="1:20" ht="42.75" x14ac:dyDescent="0.45">
      <c r="A837" s="5">
        <v>835</v>
      </c>
      <c r="B837" s="7" t="s">
        <v>836</v>
      </c>
      <c r="C837" s="7" t="s">
        <v>4945</v>
      </c>
      <c r="D837" s="8">
        <v>2000</v>
      </c>
      <c r="E837" s="8">
        <v>2345</v>
      </c>
      <c r="F837" s="8" t="s">
        <v>8219</v>
      </c>
      <c r="G837" s="8" t="s">
        <v>8224</v>
      </c>
      <c r="H837" s="8" t="s">
        <v>8246</v>
      </c>
      <c r="I837" s="8">
        <v>1337396400</v>
      </c>
      <c r="J837" s="8">
        <v>1333709958</v>
      </c>
      <c r="K837" s="8" t="b">
        <v>0</v>
      </c>
      <c r="L837" s="8">
        <v>40</v>
      </c>
      <c r="M837" s="8" t="b">
        <v>1</v>
      </c>
      <c r="N837" s="8" t="s">
        <v>8276</v>
      </c>
      <c r="O837" s="11">
        <f t="shared" si="52"/>
        <v>117</v>
      </c>
      <c r="P837" s="8">
        <f t="shared" si="53"/>
        <v>58.63</v>
      </c>
      <c r="Q837" s="8" t="s">
        <v>8325</v>
      </c>
      <c r="R837" s="8" t="s">
        <v>8326</v>
      </c>
      <c r="S837" s="17">
        <f t="shared" si="54"/>
        <v>41005.45784722222</v>
      </c>
      <c r="T837" s="17">
        <f t="shared" si="55"/>
        <v>41048.125</v>
      </c>
    </row>
    <row r="838" spans="1:20" x14ac:dyDescent="0.45">
      <c r="A838" s="5">
        <v>836</v>
      </c>
      <c r="B838" s="7" t="s">
        <v>837</v>
      </c>
      <c r="C838" s="7" t="s">
        <v>4946</v>
      </c>
      <c r="D838" s="8">
        <v>5000</v>
      </c>
      <c r="E838" s="8">
        <v>5046.5200000000004</v>
      </c>
      <c r="F838" s="8" t="s">
        <v>8219</v>
      </c>
      <c r="G838" s="8" t="s">
        <v>8224</v>
      </c>
      <c r="H838" s="8" t="s">
        <v>8246</v>
      </c>
      <c r="I838" s="8">
        <v>1381108918</v>
      </c>
      <c r="J838" s="8">
        <v>1378516918</v>
      </c>
      <c r="K838" s="8" t="b">
        <v>0</v>
      </c>
      <c r="L838" s="8">
        <v>46</v>
      </c>
      <c r="M838" s="8" t="b">
        <v>1</v>
      </c>
      <c r="N838" s="8" t="s">
        <v>8276</v>
      </c>
      <c r="O838" s="11">
        <f t="shared" si="52"/>
        <v>101</v>
      </c>
      <c r="P838" s="8">
        <f t="shared" si="53"/>
        <v>109.71</v>
      </c>
      <c r="Q838" s="8" t="s">
        <v>8325</v>
      </c>
      <c r="R838" s="8" t="s">
        <v>8326</v>
      </c>
      <c r="S838" s="17">
        <f t="shared" si="54"/>
        <v>41524.056921296295</v>
      </c>
      <c r="T838" s="17">
        <f t="shared" si="55"/>
        <v>41554.056921296295</v>
      </c>
    </row>
    <row r="839" spans="1:20" ht="28.5" x14ac:dyDescent="0.45">
      <c r="A839" s="5">
        <v>837</v>
      </c>
      <c r="B839" s="7" t="s">
        <v>838</v>
      </c>
      <c r="C839" s="7" t="s">
        <v>4947</v>
      </c>
      <c r="D839" s="8">
        <v>2500</v>
      </c>
      <c r="E839" s="8">
        <v>3045</v>
      </c>
      <c r="F839" s="8" t="s">
        <v>8219</v>
      </c>
      <c r="G839" s="8" t="s">
        <v>8224</v>
      </c>
      <c r="H839" s="8" t="s">
        <v>8246</v>
      </c>
      <c r="I839" s="8">
        <v>1398988662</v>
      </c>
      <c r="J839" s="8">
        <v>1396396662</v>
      </c>
      <c r="K839" s="8" t="b">
        <v>0</v>
      </c>
      <c r="L839" s="8">
        <v>62</v>
      </c>
      <c r="M839" s="8" t="b">
        <v>1</v>
      </c>
      <c r="N839" s="8" t="s">
        <v>8276</v>
      </c>
      <c r="O839" s="11">
        <f t="shared" si="52"/>
        <v>122</v>
      </c>
      <c r="P839" s="8">
        <f t="shared" si="53"/>
        <v>49.11</v>
      </c>
      <c r="Q839" s="8" t="s">
        <v>8325</v>
      </c>
      <c r="R839" s="8" t="s">
        <v>8326</v>
      </c>
      <c r="S839" s="17">
        <f t="shared" si="54"/>
        <v>41730.998402777775</v>
      </c>
      <c r="T839" s="17">
        <f t="shared" si="55"/>
        <v>41760.998402777775</v>
      </c>
    </row>
    <row r="840" spans="1:20" ht="42.75" x14ac:dyDescent="0.45">
      <c r="A840" s="5">
        <v>838</v>
      </c>
      <c r="B840" s="7" t="s">
        <v>839</v>
      </c>
      <c r="C840" s="7" t="s">
        <v>4948</v>
      </c>
      <c r="D840" s="8">
        <v>2000</v>
      </c>
      <c r="E840" s="8">
        <v>2908</v>
      </c>
      <c r="F840" s="8" t="s">
        <v>8219</v>
      </c>
      <c r="G840" s="8" t="s">
        <v>8224</v>
      </c>
      <c r="H840" s="8" t="s">
        <v>8246</v>
      </c>
      <c r="I840" s="8">
        <v>1326835985</v>
      </c>
      <c r="J840" s="8">
        <v>1324243985</v>
      </c>
      <c r="K840" s="8" t="b">
        <v>0</v>
      </c>
      <c r="L840" s="8">
        <v>61</v>
      </c>
      <c r="M840" s="8" t="b">
        <v>1</v>
      </c>
      <c r="N840" s="8" t="s">
        <v>8276</v>
      </c>
      <c r="O840" s="11">
        <f t="shared" si="52"/>
        <v>145</v>
      </c>
      <c r="P840" s="8">
        <f t="shared" si="53"/>
        <v>47.67</v>
      </c>
      <c r="Q840" s="8" t="s">
        <v>8325</v>
      </c>
      <c r="R840" s="8" t="s">
        <v>8326</v>
      </c>
      <c r="S840" s="17">
        <f t="shared" si="54"/>
        <v>40895.897974537038</v>
      </c>
      <c r="T840" s="17">
        <f t="shared" si="55"/>
        <v>40925.897974537038</v>
      </c>
    </row>
    <row r="841" spans="1:20" ht="42.75" x14ac:dyDescent="0.45">
      <c r="A841" s="5">
        <v>839</v>
      </c>
      <c r="B841" s="7" t="s">
        <v>840</v>
      </c>
      <c r="C841" s="7" t="s">
        <v>4949</v>
      </c>
      <c r="D841" s="8">
        <v>5000</v>
      </c>
      <c r="E841" s="8">
        <v>5830.83</v>
      </c>
      <c r="F841" s="8" t="s">
        <v>8219</v>
      </c>
      <c r="G841" s="8" t="s">
        <v>8224</v>
      </c>
      <c r="H841" s="8" t="s">
        <v>8246</v>
      </c>
      <c r="I841" s="8">
        <v>1348337956</v>
      </c>
      <c r="J841" s="8">
        <v>1345745956</v>
      </c>
      <c r="K841" s="8" t="b">
        <v>0</v>
      </c>
      <c r="L841" s="8">
        <v>96</v>
      </c>
      <c r="M841" s="8" t="b">
        <v>1</v>
      </c>
      <c r="N841" s="8" t="s">
        <v>8276</v>
      </c>
      <c r="O841" s="11">
        <f t="shared" si="52"/>
        <v>117</v>
      </c>
      <c r="P841" s="8">
        <f t="shared" si="53"/>
        <v>60.74</v>
      </c>
      <c r="Q841" s="8" t="s">
        <v>8325</v>
      </c>
      <c r="R841" s="8" t="s">
        <v>8326</v>
      </c>
      <c r="S841" s="17">
        <f t="shared" si="54"/>
        <v>41144.763379629629</v>
      </c>
      <c r="T841" s="17">
        <f t="shared" si="55"/>
        <v>41174.763379629629</v>
      </c>
    </row>
    <row r="842" spans="1:20" ht="42.75" x14ac:dyDescent="0.45">
      <c r="A842" s="5">
        <v>840</v>
      </c>
      <c r="B842" s="7" t="s">
        <v>841</v>
      </c>
      <c r="C842" s="7" t="s">
        <v>4950</v>
      </c>
      <c r="D842" s="8">
        <v>10000</v>
      </c>
      <c r="E842" s="8">
        <v>12041.66</v>
      </c>
      <c r="F842" s="8" t="s">
        <v>8219</v>
      </c>
      <c r="G842" s="8" t="s">
        <v>8224</v>
      </c>
      <c r="H842" s="8" t="s">
        <v>8246</v>
      </c>
      <c r="I842" s="8">
        <v>1474694787</v>
      </c>
      <c r="J842" s="8">
        <v>1472102787</v>
      </c>
      <c r="K842" s="8" t="b">
        <v>0</v>
      </c>
      <c r="L842" s="8">
        <v>190</v>
      </c>
      <c r="M842" s="8" t="b">
        <v>1</v>
      </c>
      <c r="N842" s="8" t="s">
        <v>8277</v>
      </c>
      <c r="O842" s="11">
        <f t="shared" si="52"/>
        <v>120</v>
      </c>
      <c r="P842" s="8">
        <f t="shared" si="53"/>
        <v>63.38</v>
      </c>
      <c r="Q842" s="8" t="s">
        <v>8325</v>
      </c>
      <c r="R842" s="8" t="s">
        <v>8327</v>
      </c>
      <c r="S842" s="17">
        <f t="shared" si="54"/>
        <v>42607.226701388892</v>
      </c>
      <c r="T842" s="17">
        <f t="shared" si="55"/>
        <v>42637.226701388892</v>
      </c>
    </row>
    <row r="843" spans="1:20" ht="42.75" x14ac:dyDescent="0.45">
      <c r="A843" s="5">
        <v>841</v>
      </c>
      <c r="B843" s="7" t="s">
        <v>842</v>
      </c>
      <c r="C843" s="7" t="s">
        <v>4951</v>
      </c>
      <c r="D843" s="8">
        <v>5000</v>
      </c>
      <c r="E843" s="8">
        <v>5066</v>
      </c>
      <c r="F843" s="8" t="s">
        <v>8219</v>
      </c>
      <c r="G843" s="8" t="s">
        <v>8224</v>
      </c>
      <c r="H843" s="8" t="s">
        <v>8246</v>
      </c>
      <c r="I843" s="8">
        <v>1415653663</v>
      </c>
      <c r="J843" s="8">
        <v>1413058063</v>
      </c>
      <c r="K843" s="8" t="b">
        <v>1</v>
      </c>
      <c r="L843" s="8">
        <v>94</v>
      </c>
      <c r="M843" s="8" t="b">
        <v>1</v>
      </c>
      <c r="N843" s="8" t="s">
        <v>8277</v>
      </c>
      <c r="O843" s="11">
        <f t="shared" si="52"/>
        <v>101</v>
      </c>
      <c r="P843" s="8">
        <f t="shared" si="53"/>
        <v>53.89</v>
      </c>
      <c r="Q843" s="8" t="s">
        <v>8325</v>
      </c>
      <c r="R843" s="8" t="s">
        <v>8327</v>
      </c>
      <c r="S843" s="17">
        <f t="shared" si="54"/>
        <v>41923.838692129626</v>
      </c>
      <c r="T843" s="17">
        <f t="shared" si="55"/>
        <v>41953.88035879629</v>
      </c>
    </row>
    <row r="844" spans="1:20" ht="42.75" x14ac:dyDescent="0.45">
      <c r="A844" s="5">
        <v>842</v>
      </c>
      <c r="B844" s="7" t="s">
        <v>843</v>
      </c>
      <c r="C844" s="7" t="s">
        <v>4952</v>
      </c>
      <c r="D844" s="8">
        <v>2500</v>
      </c>
      <c r="E844" s="8">
        <v>2608</v>
      </c>
      <c r="F844" s="8" t="s">
        <v>8219</v>
      </c>
      <c r="G844" s="8" t="s">
        <v>8229</v>
      </c>
      <c r="H844" s="8" t="s">
        <v>8251</v>
      </c>
      <c r="I844" s="8">
        <v>1381723140</v>
      </c>
      <c r="J844" s="8">
        <v>1378735983</v>
      </c>
      <c r="K844" s="8" t="b">
        <v>1</v>
      </c>
      <c r="L844" s="8">
        <v>39</v>
      </c>
      <c r="M844" s="8" t="b">
        <v>1</v>
      </c>
      <c r="N844" s="8" t="s">
        <v>8277</v>
      </c>
      <c r="O844" s="11">
        <f t="shared" si="52"/>
        <v>104</v>
      </c>
      <c r="P844" s="8">
        <f t="shared" si="53"/>
        <v>66.87</v>
      </c>
      <c r="Q844" s="8" t="s">
        <v>8325</v>
      </c>
      <c r="R844" s="8" t="s">
        <v>8327</v>
      </c>
      <c r="S844" s="17">
        <f t="shared" si="54"/>
        <v>41526.592395833337</v>
      </c>
      <c r="T844" s="17">
        <f t="shared" si="55"/>
        <v>41561.165972222225</v>
      </c>
    </row>
    <row r="845" spans="1:20" ht="42.75" x14ac:dyDescent="0.45">
      <c r="A845" s="5">
        <v>843</v>
      </c>
      <c r="B845" s="7" t="s">
        <v>844</v>
      </c>
      <c r="C845" s="7" t="s">
        <v>4953</v>
      </c>
      <c r="D845" s="8">
        <v>3000</v>
      </c>
      <c r="E845" s="8">
        <v>8014</v>
      </c>
      <c r="F845" s="8" t="s">
        <v>8219</v>
      </c>
      <c r="G845" s="8" t="s">
        <v>8224</v>
      </c>
      <c r="H845" s="8" t="s">
        <v>8246</v>
      </c>
      <c r="I845" s="8">
        <v>1481184000</v>
      </c>
      <c r="J845" s="8">
        <v>1479708680</v>
      </c>
      <c r="K845" s="8" t="b">
        <v>0</v>
      </c>
      <c r="L845" s="8">
        <v>127</v>
      </c>
      <c r="M845" s="8" t="b">
        <v>1</v>
      </c>
      <c r="N845" s="8" t="s">
        <v>8277</v>
      </c>
      <c r="O845" s="11">
        <f t="shared" si="52"/>
        <v>267</v>
      </c>
      <c r="P845" s="8">
        <f t="shared" si="53"/>
        <v>63.1</v>
      </c>
      <c r="Q845" s="8" t="s">
        <v>8325</v>
      </c>
      <c r="R845" s="8" t="s">
        <v>8327</v>
      </c>
      <c r="S845" s="17">
        <f t="shared" si="54"/>
        <v>42695.257870370369</v>
      </c>
      <c r="T845" s="17">
        <f t="shared" si="55"/>
        <v>42712.333333333328</v>
      </c>
    </row>
    <row r="846" spans="1:20" ht="42.75" x14ac:dyDescent="0.45">
      <c r="A846" s="5">
        <v>844</v>
      </c>
      <c r="B846" s="7" t="s">
        <v>845</v>
      </c>
      <c r="C846" s="7" t="s">
        <v>4954</v>
      </c>
      <c r="D846" s="8">
        <v>3000</v>
      </c>
      <c r="E846" s="8">
        <v>5824</v>
      </c>
      <c r="F846" s="8" t="s">
        <v>8219</v>
      </c>
      <c r="G846" s="8" t="s">
        <v>8224</v>
      </c>
      <c r="H846" s="8" t="s">
        <v>8246</v>
      </c>
      <c r="I846" s="8">
        <v>1414817940</v>
      </c>
      <c r="J846" s="8">
        <v>1411489552</v>
      </c>
      <c r="K846" s="8" t="b">
        <v>1</v>
      </c>
      <c r="L846" s="8">
        <v>159</v>
      </c>
      <c r="M846" s="8" t="b">
        <v>1</v>
      </c>
      <c r="N846" s="8" t="s">
        <v>8277</v>
      </c>
      <c r="O846" s="11">
        <f t="shared" si="52"/>
        <v>194</v>
      </c>
      <c r="P846" s="8">
        <f t="shared" si="53"/>
        <v>36.630000000000003</v>
      </c>
      <c r="Q846" s="8" t="s">
        <v>8325</v>
      </c>
      <c r="R846" s="8" t="s">
        <v>8327</v>
      </c>
      <c r="S846" s="17">
        <f t="shared" si="54"/>
        <v>41905.684629629628</v>
      </c>
      <c r="T846" s="17">
        <f t="shared" si="55"/>
        <v>41944.207638888889</v>
      </c>
    </row>
    <row r="847" spans="1:20" ht="42.75" x14ac:dyDescent="0.45">
      <c r="A847" s="5">
        <v>845</v>
      </c>
      <c r="B847" s="7" t="s">
        <v>846</v>
      </c>
      <c r="C847" s="7" t="s">
        <v>4955</v>
      </c>
      <c r="D847" s="8">
        <v>5000</v>
      </c>
      <c r="E847" s="8">
        <v>6019.01</v>
      </c>
      <c r="F847" s="8" t="s">
        <v>8219</v>
      </c>
      <c r="G847" s="8" t="s">
        <v>8224</v>
      </c>
      <c r="H847" s="8" t="s">
        <v>8246</v>
      </c>
      <c r="I847" s="8">
        <v>1473047940</v>
      </c>
      <c r="J847" s="8">
        <v>1469595396</v>
      </c>
      <c r="K847" s="8" t="b">
        <v>0</v>
      </c>
      <c r="L847" s="8">
        <v>177</v>
      </c>
      <c r="M847" s="8" t="b">
        <v>1</v>
      </c>
      <c r="N847" s="8" t="s">
        <v>8277</v>
      </c>
      <c r="O847" s="11">
        <f t="shared" si="52"/>
        <v>120</v>
      </c>
      <c r="P847" s="8">
        <f t="shared" si="53"/>
        <v>34.01</v>
      </c>
      <c r="Q847" s="8" t="s">
        <v>8325</v>
      </c>
      <c r="R847" s="8" t="s">
        <v>8327</v>
      </c>
      <c r="S847" s="17">
        <f t="shared" si="54"/>
        <v>42578.205972222218</v>
      </c>
      <c r="T847" s="17">
        <f t="shared" si="55"/>
        <v>42618.165972222225</v>
      </c>
    </row>
    <row r="848" spans="1:20" ht="42.75" x14ac:dyDescent="0.45">
      <c r="A848" s="5">
        <v>846</v>
      </c>
      <c r="B848" s="7" t="s">
        <v>847</v>
      </c>
      <c r="C848" s="7" t="s">
        <v>4956</v>
      </c>
      <c r="D848" s="8">
        <v>1100</v>
      </c>
      <c r="E848" s="8">
        <v>1342.01</v>
      </c>
      <c r="F848" s="8" t="s">
        <v>8219</v>
      </c>
      <c r="G848" s="8" t="s">
        <v>8225</v>
      </c>
      <c r="H848" s="8" t="s">
        <v>8247</v>
      </c>
      <c r="I848" s="8">
        <v>1394460000</v>
      </c>
      <c r="J848" s="8">
        <v>1393233855</v>
      </c>
      <c r="K848" s="8" t="b">
        <v>0</v>
      </c>
      <c r="L848" s="8">
        <v>47</v>
      </c>
      <c r="M848" s="8" t="b">
        <v>1</v>
      </c>
      <c r="N848" s="8" t="s">
        <v>8277</v>
      </c>
      <c r="O848" s="11">
        <f t="shared" si="52"/>
        <v>122</v>
      </c>
      <c r="P848" s="8">
        <f t="shared" si="53"/>
        <v>28.55</v>
      </c>
      <c r="Q848" s="8" t="s">
        <v>8325</v>
      </c>
      <c r="R848" s="8" t="s">
        <v>8327</v>
      </c>
      <c r="S848" s="17">
        <f t="shared" si="54"/>
        <v>41694.391840277778</v>
      </c>
      <c r="T848" s="17">
        <f t="shared" si="55"/>
        <v>41708.583333333336</v>
      </c>
    </row>
    <row r="849" spans="1:20" ht="28.5" x14ac:dyDescent="0.45">
      <c r="A849" s="5">
        <v>847</v>
      </c>
      <c r="B849" s="7" t="s">
        <v>848</v>
      </c>
      <c r="C849" s="7" t="s">
        <v>4957</v>
      </c>
      <c r="D849" s="8">
        <v>10</v>
      </c>
      <c r="E849" s="8">
        <v>10</v>
      </c>
      <c r="F849" s="8" t="s">
        <v>8219</v>
      </c>
      <c r="G849" s="8" t="s">
        <v>8224</v>
      </c>
      <c r="H849" s="8" t="s">
        <v>8246</v>
      </c>
      <c r="I849" s="8">
        <v>1436555376</v>
      </c>
      <c r="J849" s="8">
        <v>1433963376</v>
      </c>
      <c r="K849" s="8" t="b">
        <v>0</v>
      </c>
      <c r="L849" s="8">
        <v>1</v>
      </c>
      <c r="M849" s="8" t="b">
        <v>1</v>
      </c>
      <c r="N849" s="8" t="s">
        <v>8277</v>
      </c>
      <c r="O849" s="11">
        <f t="shared" si="52"/>
        <v>100</v>
      </c>
      <c r="P849" s="8">
        <f t="shared" si="53"/>
        <v>10</v>
      </c>
      <c r="Q849" s="8" t="s">
        <v>8325</v>
      </c>
      <c r="R849" s="8" t="s">
        <v>8327</v>
      </c>
      <c r="S849" s="17">
        <f t="shared" si="54"/>
        <v>42165.79833333334</v>
      </c>
      <c r="T849" s="17">
        <f t="shared" si="55"/>
        <v>42195.79833333334</v>
      </c>
    </row>
    <row r="850" spans="1:20" ht="42.75" x14ac:dyDescent="0.45">
      <c r="A850" s="5">
        <v>848</v>
      </c>
      <c r="B850" s="7" t="s">
        <v>849</v>
      </c>
      <c r="C850" s="7" t="s">
        <v>4958</v>
      </c>
      <c r="D850" s="8">
        <v>300</v>
      </c>
      <c r="E850" s="8">
        <v>300</v>
      </c>
      <c r="F850" s="8" t="s">
        <v>8219</v>
      </c>
      <c r="G850" s="8" t="s">
        <v>8224</v>
      </c>
      <c r="H850" s="8" t="s">
        <v>8246</v>
      </c>
      <c r="I850" s="8">
        <v>1429038033</v>
      </c>
      <c r="J850" s="8">
        <v>1426446033</v>
      </c>
      <c r="K850" s="8" t="b">
        <v>0</v>
      </c>
      <c r="L850" s="8">
        <v>16</v>
      </c>
      <c r="M850" s="8" t="b">
        <v>1</v>
      </c>
      <c r="N850" s="8" t="s">
        <v>8277</v>
      </c>
      <c r="O850" s="11">
        <f t="shared" si="52"/>
        <v>100</v>
      </c>
      <c r="P850" s="8">
        <f t="shared" si="53"/>
        <v>18.75</v>
      </c>
      <c r="Q850" s="8" t="s">
        <v>8325</v>
      </c>
      <c r="R850" s="8" t="s">
        <v>8327</v>
      </c>
      <c r="S850" s="17">
        <f t="shared" si="54"/>
        <v>42078.792048611111</v>
      </c>
      <c r="T850" s="17">
        <f t="shared" si="55"/>
        <v>42108.792048611111</v>
      </c>
    </row>
    <row r="851" spans="1:20" ht="57" x14ac:dyDescent="0.45">
      <c r="A851" s="5">
        <v>849</v>
      </c>
      <c r="B851" s="7" t="s">
        <v>850</v>
      </c>
      <c r="C851" s="7" t="s">
        <v>4959</v>
      </c>
      <c r="D851" s="8">
        <v>4000</v>
      </c>
      <c r="E851" s="8">
        <v>4796</v>
      </c>
      <c r="F851" s="8" t="s">
        <v>8219</v>
      </c>
      <c r="G851" s="8" t="s">
        <v>8224</v>
      </c>
      <c r="H851" s="8" t="s">
        <v>8246</v>
      </c>
      <c r="I851" s="8">
        <v>1426473264</v>
      </c>
      <c r="J851" s="8">
        <v>1424057664</v>
      </c>
      <c r="K851" s="8" t="b">
        <v>0</v>
      </c>
      <c r="L851" s="8">
        <v>115</v>
      </c>
      <c r="M851" s="8" t="b">
        <v>1</v>
      </c>
      <c r="N851" s="8" t="s">
        <v>8277</v>
      </c>
      <c r="O851" s="11">
        <f t="shared" si="52"/>
        <v>120</v>
      </c>
      <c r="P851" s="8">
        <f t="shared" si="53"/>
        <v>41.7</v>
      </c>
      <c r="Q851" s="8" t="s">
        <v>8325</v>
      </c>
      <c r="R851" s="8" t="s">
        <v>8327</v>
      </c>
      <c r="S851" s="17">
        <f t="shared" si="54"/>
        <v>42051.148888888885</v>
      </c>
      <c r="T851" s="17">
        <f t="shared" si="55"/>
        <v>42079.107222222221</v>
      </c>
    </row>
    <row r="852" spans="1:20" ht="42.75" x14ac:dyDescent="0.45">
      <c r="A852" s="5">
        <v>850</v>
      </c>
      <c r="B852" s="7" t="s">
        <v>851</v>
      </c>
      <c r="C852" s="7" t="s">
        <v>4960</v>
      </c>
      <c r="D852" s="8">
        <v>4000</v>
      </c>
      <c r="E852" s="8">
        <v>6207</v>
      </c>
      <c r="F852" s="8" t="s">
        <v>8219</v>
      </c>
      <c r="G852" s="8" t="s">
        <v>8224</v>
      </c>
      <c r="H852" s="8" t="s">
        <v>8246</v>
      </c>
      <c r="I852" s="8">
        <v>1461560340</v>
      </c>
      <c r="J852" s="8">
        <v>1458762717</v>
      </c>
      <c r="K852" s="8" t="b">
        <v>0</v>
      </c>
      <c r="L852" s="8">
        <v>133</v>
      </c>
      <c r="M852" s="8" t="b">
        <v>1</v>
      </c>
      <c r="N852" s="8" t="s">
        <v>8277</v>
      </c>
      <c r="O852" s="11">
        <f t="shared" si="52"/>
        <v>155</v>
      </c>
      <c r="P852" s="8">
        <f t="shared" si="53"/>
        <v>46.67</v>
      </c>
      <c r="Q852" s="8" t="s">
        <v>8325</v>
      </c>
      <c r="R852" s="8" t="s">
        <v>8327</v>
      </c>
      <c r="S852" s="17">
        <f t="shared" si="54"/>
        <v>42452.827743055561</v>
      </c>
      <c r="T852" s="17">
        <f t="shared" si="55"/>
        <v>42485.207638888889</v>
      </c>
    </row>
    <row r="853" spans="1:20" ht="42.75" x14ac:dyDescent="0.45">
      <c r="A853" s="5">
        <v>851</v>
      </c>
      <c r="B853" s="7" t="s">
        <v>852</v>
      </c>
      <c r="C853" s="7" t="s">
        <v>4961</v>
      </c>
      <c r="D853" s="8">
        <v>2000</v>
      </c>
      <c r="E853" s="8">
        <v>2609</v>
      </c>
      <c r="F853" s="8" t="s">
        <v>8219</v>
      </c>
      <c r="G853" s="8" t="s">
        <v>8230</v>
      </c>
      <c r="H853" s="8" t="s">
        <v>8249</v>
      </c>
      <c r="I853" s="8">
        <v>1469994300</v>
      </c>
      <c r="J853" s="8">
        <v>1464815253</v>
      </c>
      <c r="K853" s="8" t="b">
        <v>0</v>
      </c>
      <c r="L853" s="8">
        <v>70</v>
      </c>
      <c r="M853" s="8" t="b">
        <v>1</v>
      </c>
      <c r="N853" s="8" t="s">
        <v>8277</v>
      </c>
      <c r="O853" s="11">
        <f t="shared" si="52"/>
        <v>130</v>
      </c>
      <c r="P853" s="8">
        <f t="shared" si="53"/>
        <v>37.270000000000003</v>
      </c>
      <c r="Q853" s="8" t="s">
        <v>8325</v>
      </c>
      <c r="R853" s="8" t="s">
        <v>8327</v>
      </c>
      <c r="S853" s="17">
        <f t="shared" si="54"/>
        <v>42522.880243055552</v>
      </c>
      <c r="T853" s="17">
        <f t="shared" si="55"/>
        <v>42582.822916666672</v>
      </c>
    </row>
    <row r="854" spans="1:20" ht="28.5" x14ac:dyDescent="0.45">
      <c r="A854" s="5">
        <v>852</v>
      </c>
      <c r="B854" s="7" t="s">
        <v>853</v>
      </c>
      <c r="C854" s="7" t="s">
        <v>4962</v>
      </c>
      <c r="D854" s="8">
        <v>3500</v>
      </c>
      <c r="E854" s="8">
        <v>3674</v>
      </c>
      <c r="F854" s="8" t="s">
        <v>8219</v>
      </c>
      <c r="G854" s="8" t="s">
        <v>8224</v>
      </c>
      <c r="H854" s="8" t="s">
        <v>8246</v>
      </c>
      <c r="I854" s="8">
        <v>1477342800</v>
      </c>
      <c r="J854" s="8">
        <v>1476386395</v>
      </c>
      <c r="K854" s="8" t="b">
        <v>0</v>
      </c>
      <c r="L854" s="8">
        <v>62</v>
      </c>
      <c r="M854" s="8" t="b">
        <v>1</v>
      </c>
      <c r="N854" s="8" t="s">
        <v>8277</v>
      </c>
      <c r="O854" s="11">
        <f t="shared" si="52"/>
        <v>105</v>
      </c>
      <c r="P854" s="8">
        <f t="shared" si="53"/>
        <v>59.26</v>
      </c>
      <c r="Q854" s="8" t="s">
        <v>8325</v>
      </c>
      <c r="R854" s="8" t="s">
        <v>8327</v>
      </c>
      <c r="S854" s="17">
        <f t="shared" si="54"/>
        <v>42656.805497685185</v>
      </c>
      <c r="T854" s="17">
        <f t="shared" si="55"/>
        <v>42667.875</v>
      </c>
    </row>
    <row r="855" spans="1:20" ht="42.75" x14ac:dyDescent="0.45">
      <c r="A855" s="5">
        <v>853</v>
      </c>
      <c r="B855" s="7" t="s">
        <v>854</v>
      </c>
      <c r="C855" s="7" t="s">
        <v>4963</v>
      </c>
      <c r="D855" s="8">
        <v>300</v>
      </c>
      <c r="E855" s="8">
        <v>300</v>
      </c>
      <c r="F855" s="8" t="s">
        <v>8219</v>
      </c>
      <c r="G855" s="8" t="s">
        <v>8224</v>
      </c>
      <c r="H855" s="8" t="s">
        <v>8246</v>
      </c>
      <c r="I855" s="8">
        <v>1424116709</v>
      </c>
      <c r="J855" s="8">
        <v>1421524709</v>
      </c>
      <c r="K855" s="8" t="b">
        <v>0</v>
      </c>
      <c r="L855" s="8">
        <v>10</v>
      </c>
      <c r="M855" s="8" t="b">
        <v>1</v>
      </c>
      <c r="N855" s="8" t="s">
        <v>8277</v>
      </c>
      <c r="O855" s="11">
        <f t="shared" si="52"/>
        <v>100</v>
      </c>
      <c r="P855" s="8">
        <f t="shared" si="53"/>
        <v>30</v>
      </c>
      <c r="Q855" s="8" t="s">
        <v>8325</v>
      </c>
      <c r="R855" s="8" t="s">
        <v>8327</v>
      </c>
      <c r="S855" s="17">
        <f t="shared" si="54"/>
        <v>42021.832280092596</v>
      </c>
      <c r="T855" s="17">
        <f t="shared" si="55"/>
        <v>42051.832280092596</v>
      </c>
    </row>
    <row r="856" spans="1:20" ht="42.75" x14ac:dyDescent="0.45">
      <c r="A856" s="5">
        <v>854</v>
      </c>
      <c r="B856" s="7" t="s">
        <v>855</v>
      </c>
      <c r="C856" s="7" t="s">
        <v>4964</v>
      </c>
      <c r="D856" s="8">
        <v>27800</v>
      </c>
      <c r="E856" s="8">
        <v>32865.300000000003</v>
      </c>
      <c r="F856" s="8" t="s">
        <v>8219</v>
      </c>
      <c r="G856" s="8" t="s">
        <v>8224</v>
      </c>
      <c r="H856" s="8" t="s">
        <v>8246</v>
      </c>
      <c r="I856" s="8">
        <v>1482901546</v>
      </c>
      <c r="J856" s="8">
        <v>1480309546</v>
      </c>
      <c r="K856" s="8" t="b">
        <v>0</v>
      </c>
      <c r="L856" s="8">
        <v>499</v>
      </c>
      <c r="M856" s="8" t="b">
        <v>1</v>
      </c>
      <c r="N856" s="8" t="s">
        <v>8277</v>
      </c>
      <c r="O856" s="11">
        <f t="shared" si="52"/>
        <v>118</v>
      </c>
      <c r="P856" s="8">
        <f t="shared" si="53"/>
        <v>65.86</v>
      </c>
      <c r="Q856" s="8" t="s">
        <v>8325</v>
      </c>
      <c r="R856" s="8" t="s">
        <v>8327</v>
      </c>
      <c r="S856" s="17">
        <f t="shared" si="54"/>
        <v>42702.212337962963</v>
      </c>
      <c r="T856" s="17">
        <f t="shared" si="55"/>
        <v>42732.212337962963</v>
      </c>
    </row>
    <row r="857" spans="1:20" ht="28.5" x14ac:dyDescent="0.45">
      <c r="A857" s="5">
        <v>855</v>
      </c>
      <c r="B857" s="7" t="s">
        <v>856</v>
      </c>
      <c r="C857" s="7" t="s">
        <v>4965</v>
      </c>
      <c r="D857" s="8">
        <v>1450</v>
      </c>
      <c r="E857" s="8">
        <v>1500</v>
      </c>
      <c r="F857" s="8" t="s">
        <v>8219</v>
      </c>
      <c r="G857" s="8" t="s">
        <v>8224</v>
      </c>
      <c r="H857" s="8" t="s">
        <v>8246</v>
      </c>
      <c r="I857" s="8">
        <v>1469329217</v>
      </c>
      <c r="J857" s="8">
        <v>1466737217</v>
      </c>
      <c r="K857" s="8" t="b">
        <v>0</v>
      </c>
      <c r="L857" s="8">
        <v>47</v>
      </c>
      <c r="M857" s="8" t="b">
        <v>1</v>
      </c>
      <c r="N857" s="8" t="s">
        <v>8277</v>
      </c>
      <c r="O857" s="11">
        <f t="shared" si="52"/>
        <v>103</v>
      </c>
      <c r="P857" s="8">
        <f t="shared" si="53"/>
        <v>31.91</v>
      </c>
      <c r="Q857" s="8" t="s">
        <v>8325</v>
      </c>
      <c r="R857" s="8" t="s">
        <v>8327</v>
      </c>
      <c r="S857" s="17">
        <f t="shared" si="54"/>
        <v>42545.125196759262</v>
      </c>
      <c r="T857" s="17">
        <f t="shared" si="55"/>
        <v>42575.125196759262</v>
      </c>
    </row>
    <row r="858" spans="1:20" ht="42.75" x14ac:dyDescent="0.45">
      <c r="A858" s="5">
        <v>856</v>
      </c>
      <c r="B858" s="7" t="s">
        <v>857</v>
      </c>
      <c r="C858" s="7" t="s">
        <v>4966</v>
      </c>
      <c r="D858" s="8">
        <v>250</v>
      </c>
      <c r="E858" s="8">
        <v>545</v>
      </c>
      <c r="F858" s="8" t="s">
        <v>8219</v>
      </c>
      <c r="G858" s="8" t="s">
        <v>8236</v>
      </c>
      <c r="H858" s="8" t="s">
        <v>8249</v>
      </c>
      <c r="I858" s="8">
        <v>1477422000</v>
      </c>
      <c r="J858" s="8">
        <v>1472282956</v>
      </c>
      <c r="K858" s="8" t="b">
        <v>0</v>
      </c>
      <c r="L858" s="8">
        <v>28</v>
      </c>
      <c r="M858" s="8" t="b">
        <v>1</v>
      </c>
      <c r="N858" s="8" t="s">
        <v>8277</v>
      </c>
      <c r="O858" s="11">
        <f t="shared" si="52"/>
        <v>218</v>
      </c>
      <c r="P858" s="8">
        <f t="shared" si="53"/>
        <v>19.46</v>
      </c>
      <c r="Q858" s="8" t="s">
        <v>8325</v>
      </c>
      <c r="R858" s="8" t="s">
        <v>8327</v>
      </c>
      <c r="S858" s="17">
        <f t="shared" si="54"/>
        <v>42609.311990740738</v>
      </c>
      <c r="T858" s="17">
        <f t="shared" si="55"/>
        <v>42668.791666666672</v>
      </c>
    </row>
    <row r="859" spans="1:20" ht="28.5" x14ac:dyDescent="0.45">
      <c r="A859" s="5">
        <v>857</v>
      </c>
      <c r="B859" s="7" t="s">
        <v>858</v>
      </c>
      <c r="C859" s="7" t="s">
        <v>4967</v>
      </c>
      <c r="D859" s="8">
        <v>1200</v>
      </c>
      <c r="E859" s="8">
        <v>1200</v>
      </c>
      <c r="F859" s="8" t="s">
        <v>8219</v>
      </c>
      <c r="G859" s="8" t="s">
        <v>8227</v>
      </c>
      <c r="H859" s="8" t="s">
        <v>8249</v>
      </c>
      <c r="I859" s="8">
        <v>1448463431</v>
      </c>
      <c r="J859" s="8">
        <v>1444831031</v>
      </c>
      <c r="K859" s="8" t="b">
        <v>0</v>
      </c>
      <c r="L859" s="8">
        <v>24</v>
      </c>
      <c r="M859" s="8" t="b">
        <v>1</v>
      </c>
      <c r="N859" s="8" t="s">
        <v>8277</v>
      </c>
      <c r="O859" s="11">
        <f t="shared" si="52"/>
        <v>100</v>
      </c>
      <c r="P859" s="8">
        <f t="shared" si="53"/>
        <v>50</v>
      </c>
      <c r="Q859" s="8" t="s">
        <v>8325</v>
      </c>
      <c r="R859" s="8" t="s">
        <v>8327</v>
      </c>
      <c r="S859" s="17">
        <f t="shared" si="54"/>
        <v>42291.581377314811</v>
      </c>
      <c r="T859" s="17">
        <f t="shared" si="55"/>
        <v>42333.623043981483</v>
      </c>
    </row>
    <row r="860" spans="1:20" ht="42.75" x14ac:dyDescent="0.45">
      <c r="A860" s="5">
        <v>858</v>
      </c>
      <c r="B860" s="7" t="s">
        <v>859</v>
      </c>
      <c r="C860" s="7" t="s">
        <v>4968</v>
      </c>
      <c r="D860" s="8">
        <v>1200</v>
      </c>
      <c r="E860" s="8">
        <v>1728.07</v>
      </c>
      <c r="F860" s="8" t="s">
        <v>8219</v>
      </c>
      <c r="G860" s="8" t="s">
        <v>8225</v>
      </c>
      <c r="H860" s="8" t="s">
        <v>8247</v>
      </c>
      <c r="I860" s="8">
        <v>1429138740</v>
      </c>
      <c r="J860" s="8">
        <v>1426528418</v>
      </c>
      <c r="K860" s="8" t="b">
        <v>0</v>
      </c>
      <c r="L860" s="8">
        <v>76</v>
      </c>
      <c r="M860" s="8" t="b">
        <v>1</v>
      </c>
      <c r="N860" s="8" t="s">
        <v>8277</v>
      </c>
      <c r="O860" s="11">
        <f t="shared" si="52"/>
        <v>144</v>
      </c>
      <c r="P860" s="8">
        <f t="shared" si="53"/>
        <v>22.74</v>
      </c>
      <c r="Q860" s="8" t="s">
        <v>8325</v>
      </c>
      <c r="R860" s="8" t="s">
        <v>8327</v>
      </c>
      <c r="S860" s="17">
        <f t="shared" si="54"/>
        <v>42079.745578703703</v>
      </c>
      <c r="T860" s="17">
        <f t="shared" si="55"/>
        <v>42109.957638888889</v>
      </c>
    </row>
    <row r="861" spans="1:20" ht="42.75" x14ac:dyDescent="0.45">
      <c r="A861" s="5">
        <v>859</v>
      </c>
      <c r="B861" s="7" t="s">
        <v>860</v>
      </c>
      <c r="C861" s="7" t="s">
        <v>4969</v>
      </c>
      <c r="D861" s="8">
        <v>4000</v>
      </c>
      <c r="E861" s="8">
        <v>4187</v>
      </c>
      <c r="F861" s="8" t="s">
        <v>8219</v>
      </c>
      <c r="G861" s="8" t="s">
        <v>8224</v>
      </c>
      <c r="H861" s="8" t="s">
        <v>8246</v>
      </c>
      <c r="I861" s="8">
        <v>1433376000</v>
      </c>
      <c r="J861" s="8">
        <v>1430768468</v>
      </c>
      <c r="K861" s="8" t="b">
        <v>0</v>
      </c>
      <c r="L861" s="8">
        <v>98</v>
      </c>
      <c r="M861" s="8" t="b">
        <v>1</v>
      </c>
      <c r="N861" s="8" t="s">
        <v>8277</v>
      </c>
      <c r="O861" s="11">
        <f t="shared" si="52"/>
        <v>105</v>
      </c>
      <c r="P861" s="8">
        <f t="shared" si="53"/>
        <v>42.72</v>
      </c>
      <c r="Q861" s="8" t="s">
        <v>8325</v>
      </c>
      <c r="R861" s="8" t="s">
        <v>8327</v>
      </c>
      <c r="S861" s="17">
        <f t="shared" si="54"/>
        <v>42128.820231481484</v>
      </c>
      <c r="T861" s="17">
        <f t="shared" si="55"/>
        <v>42159</v>
      </c>
    </row>
    <row r="862" spans="1:20" ht="42.75" x14ac:dyDescent="0.45">
      <c r="A862" s="5">
        <v>860</v>
      </c>
      <c r="B862" s="7" t="s">
        <v>861</v>
      </c>
      <c r="C862" s="7" t="s">
        <v>4970</v>
      </c>
      <c r="D862" s="8">
        <v>14000</v>
      </c>
      <c r="E862" s="8">
        <v>2540</v>
      </c>
      <c r="F862" s="8" t="s">
        <v>8221</v>
      </c>
      <c r="G862" s="8" t="s">
        <v>8224</v>
      </c>
      <c r="H862" s="8" t="s">
        <v>8246</v>
      </c>
      <c r="I862" s="8">
        <v>1385123713</v>
      </c>
      <c r="J862" s="8">
        <v>1382528113</v>
      </c>
      <c r="K862" s="8" t="b">
        <v>0</v>
      </c>
      <c r="L862" s="8">
        <v>48</v>
      </c>
      <c r="M862" s="8" t="b">
        <v>0</v>
      </c>
      <c r="N862" s="8" t="s">
        <v>8278</v>
      </c>
      <c r="O862" s="11">
        <f t="shared" si="52"/>
        <v>18</v>
      </c>
      <c r="P862" s="8">
        <f t="shared" si="53"/>
        <v>52.92</v>
      </c>
      <c r="Q862" s="8" t="s">
        <v>8325</v>
      </c>
      <c r="R862" s="8" t="s">
        <v>8328</v>
      </c>
      <c r="S862" s="17">
        <f t="shared" si="54"/>
        <v>41570.482789351852</v>
      </c>
      <c r="T862" s="17">
        <f t="shared" si="55"/>
        <v>41600.524456018517</v>
      </c>
    </row>
    <row r="863" spans="1:20" ht="42.75" x14ac:dyDescent="0.45">
      <c r="A863" s="5">
        <v>861</v>
      </c>
      <c r="B863" s="7" t="s">
        <v>862</v>
      </c>
      <c r="C863" s="7" t="s">
        <v>4971</v>
      </c>
      <c r="D863" s="8">
        <v>4500</v>
      </c>
      <c r="E863" s="8">
        <v>101</v>
      </c>
      <c r="F863" s="8" t="s">
        <v>8221</v>
      </c>
      <c r="G863" s="8" t="s">
        <v>8224</v>
      </c>
      <c r="H863" s="8" t="s">
        <v>8246</v>
      </c>
      <c r="I863" s="8">
        <v>1474067404</v>
      </c>
      <c r="J863" s="8">
        <v>1471475404</v>
      </c>
      <c r="K863" s="8" t="b">
        <v>0</v>
      </c>
      <c r="L863" s="8">
        <v>2</v>
      </c>
      <c r="M863" s="8" t="b">
        <v>0</v>
      </c>
      <c r="N863" s="8" t="s">
        <v>8278</v>
      </c>
      <c r="O863" s="11">
        <f t="shared" si="52"/>
        <v>2</v>
      </c>
      <c r="P863" s="8">
        <f t="shared" si="53"/>
        <v>50.5</v>
      </c>
      <c r="Q863" s="8" t="s">
        <v>8325</v>
      </c>
      <c r="R863" s="8" t="s">
        <v>8328</v>
      </c>
      <c r="S863" s="17">
        <f t="shared" si="54"/>
        <v>42599.965324074074</v>
      </c>
      <c r="T863" s="17">
        <f t="shared" si="55"/>
        <v>42629.965324074074</v>
      </c>
    </row>
    <row r="864" spans="1:20" ht="42.75" x14ac:dyDescent="0.45">
      <c r="A864" s="5">
        <v>862</v>
      </c>
      <c r="B864" s="7" t="s">
        <v>863</v>
      </c>
      <c r="C864" s="7" t="s">
        <v>4972</v>
      </c>
      <c r="D864" s="8">
        <v>50000</v>
      </c>
      <c r="E864" s="8">
        <v>170</v>
      </c>
      <c r="F864" s="8" t="s">
        <v>8221</v>
      </c>
      <c r="G864" s="8" t="s">
        <v>8225</v>
      </c>
      <c r="H864" s="8" t="s">
        <v>8247</v>
      </c>
      <c r="I864" s="8">
        <v>1384179548</v>
      </c>
      <c r="J864" s="8">
        <v>1381583948</v>
      </c>
      <c r="K864" s="8" t="b">
        <v>0</v>
      </c>
      <c r="L864" s="8">
        <v>4</v>
      </c>
      <c r="M864" s="8" t="b">
        <v>0</v>
      </c>
      <c r="N864" s="8" t="s">
        <v>8278</v>
      </c>
      <c r="O864" s="11">
        <f t="shared" si="52"/>
        <v>0</v>
      </c>
      <c r="P864" s="8">
        <f t="shared" si="53"/>
        <v>42.5</v>
      </c>
      <c r="Q864" s="8" t="s">
        <v>8325</v>
      </c>
      <c r="R864" s="8" t="s">
        <v>8328</v>
      </c>
      <c r="S864" s="17">
        <f t="shared" si="54"/>
        <v>41559.5549537037</v>
      </c>
      <c r="T864" s="17">
        <f t="shared" si="55"/>
        <v>41589.596620370372</v>
      </c>
    </row>
    <row r="865" spans="1:20" ht="42.75" x14ac:dyDescent="0.45">
      <c r="A865" s="5">
        <v>863</v>
      </c>
      <c r="B865" s="7" t="s">
        <v>864</v>
      </c>
      <c r="C865" s="7" t="s">
        <v>4973</v>
      </c>
      <c r="D865" s="8">
        <v>2000</v>
      </c>
      <c r="E865" s="8">
        <v>90</v>
      </c>
      <c r="F865" s="8" t="s">
        <v>8221</v>
      </c>
      <c r="G865" s="8" t="s">
        <v>8224</v>
      </c>
      <c r="H865" s="8" t="s">
        <v>8246</v>
      </c>
      <c r="I865" s="8">
        <v>1329014966</v>
      </c>
      <c r="J865" s="8">
        <v>1326422966</v>
      </c>
      <c r="K865" s="8" t="b">
        <v>0</v>
      </c>
      <c r="L865" s="8">
        <v>5</v>
      </c>
      <c r="M865" s="8" t="b">
        <v>0</v>
      </c>
      <c r="N865" s="8" t="s">
        <v>8278</v>
      </c>
      <c r="O865" s="11">
        <f t="shared" si="52"/>
        <v>5</v>
      </c>
      <c r="P865" s="8">
        <f t="shared" si="53"/>
        <v>18</v>
      </c>
      <c r="Q865" s="8" t="s">
        <v>8325</v>
      </c>
      <c r="R865" s="8" t="s">
        <v>8328</v>
      </c>
      <c r="S865" s="17">
        <f t="shared" si="54"/>
        <v>40921.117662037039</v>
      </c>
      <c r="T865" s="17">
        <f t="shared" si="55"/>
        <v>40951.117662037039</v>
      </c>
    </row>
    <row r="866" spans="1:20" ht="42.75" x14ac:dyDescent="0.45">
      <c r="A866" s="5">
        <v>864</v>
      </c>
      <c r="B866" s="7" t="s">
        <v>865</v>
      </c>
      <c r="C866" s="7" t="s">
        <v>4974</v>
      </c>
      <c r="D866" s="8">
        <v>6500</v>
      </c>
      <c r="E866" s="8">
        <v>2700</v>
      </c>
      <c r="F866" s="8" t="s">
        <v>8221</v>
      </c>
      <c r="G866" s="8" t="s">
        <v>8224</v>
      </c>
      <c r="H866" s="8" t="s">
        <v>8246</v>
      </c>
      <c r="I866" s="8">
        <v>1381917540</v>
      </c>
      <c r="J866" s="8">
        <v>1379990038</v>
      </c>
      <c r="K866" s="8" t="b">
        <v>0</v>
      </c>
      <c r="L866" s="8">
        <v>79</v>
      </c>
      <c r="M866" s="8" t="b">
        <v>0</v>
      </c>
      <c r="N866" s="8" t="s">
        <v>8278</v>
      </c>
      <c r="O866" s="11">
        <f t="shared" si="52"/>
        <v>42</v>
      </c>
      <c r="P866" s="8">
        <f t="shared" si="53"/>
        <v>34.18</v>
      </c>
      <c r="Q866" s="8" t="s">
        <v>8325</v>
      </c>
      <c r="R866" s="8" t="s">
        <v>8328</v>
      </c>
      <c r="S866" s="17">
        <f t="shared" si="54"/>
        <v>41541.106921296298</v>
      </c>
      <c r="T866" s="17">
        <f t="shared" si="55"/>
        <v>41563.415972222225</v>
      </c>
    </row>
    <row r="867" spans="1:20" ht="42.75" x14ac:dyDescent="0.45">
      <c r="A867" s="5">
        <v>865</v>
      </c>
      <c r="B867" s="7" t="s">
        <v>866</v>
      </c>
      <c r="C867" s="7" t="s">
        <v>4975</v>
      </c>
      <c r="D867" s="8">
        <v>2200</v>
      </c>
      <c r="E867" s="8">
        <v>45</v>
      </c>
      <c r="F867" s="8" t="s">
        <v>8221</v>
      </c>
      <c r="G867" s="8" t="s">
        <v>8224</v>
      </c>
      <c r="H867" s="8" t="s">
        <v>8246</v>
      </c>
      <c r="I867" s="8">
        <v>1358361197</v>
      </c>
      <c r="J867" s="8">
        <v>1353177197</v>
      </c>
      <c r="K867" s="8" t="b">
        <v>0</v>
      </c>
      <c r="L867" s="8">
        <v>2</v>
      </c>
      <c r="M867" s="8" t="b">
        <v>0</v>
      </c>
      <c r="N867" s="8" t="s">
        <v>8278</v>
      </c>
      <c r="O867" s="11">
        <f t="shared" si="52"/>
        <v>2</v>
      </c>
      <c r="P867" s="8">
        <f t="shared" si="53"/>
        <v>22.5</v>
      </c>
      <c r="Q867" s="8" t="s">
        <v>8325</v>
      </c>
      <c r="R867" s="8" t="s">
        <v>8328</v>
      </c>
      <c r="S867" s="17">
        <f t="shared" si="54"/>
        <v>41230.77311342593</v>
      </c>
      <c r="T867" s="17">
        <f t="shared" si="55"/>
        <v>41290.77311342593</v>
      </c>
    </row>
    <row r="868" spans="1:20" ht="42.75" x14ac:dyDescent="0.45">
      <c r="A868" s="5">
        <v>866</v>
      </c>
      <c r="B868" s="7" t="s">
        <v>867</v>
      </c>
      <c r="C868" s="7" t="s">
        <v>4976</v>
      </c>
      <c r="D868" s="8">
        <v>3500</v>
      </c>
      <c r="E868" s="8">
        <v>640</v>
      </c>
      <c r="F868" s="8" t="s">
        <v>8221</v>
      </c>
      <c r="G868" s="8" t="s">
        <v>8224</v>
      </c>
      <c r="H868" s="8" t="s">
        <v>8246</v>
      </c>
      <c r="I868" s="8">
        <v>1425136200</v>
      </c>
      <c r="J868" s="8">
        <v>1421853518</v>
      </c>
      <c r="K868" s="8" t="b">
        <v>0</v>
      </c>
      <c r="L868" s="8">
        <v>11</v>
      </c>
      <c r="M868" s="8" t="b">
        <v>0</v>
      </c>
      <c r="N868" s="8" t="s">
        <v>8278</v>
      </c>
      <c r="O868" s="11">
        <f t="shared" si="52"/>
        <v>18</v>
      </c>
      <c r="P868" s="8">
        <f t="shared" si="53"/>
        <v>58.18</v>
      </c>
      <c r="Q868" s="8" t="s">
        <v>8325</v>
      </c>
      <c r="R868" s="8" t="s">
        <v>8328</v>
      </c>
      <c r="S868" s="17">
        <f t="shared" si="54"/>
        <v>42025.637939814813</v>
      </c>
      <c r="T868" s="17">
        <f t="shared" si="55"/>
        <v>42063.631944444445</v>
      </c>
    </row>
    <row r="869" spans="1:20" ht="42.75" x14ac:dyDescent="0.45">
      <c r="A869" s="5">
        <v>867</v>
      </c>
      <c r="B869" s="7" t="s">
        <v>868</v>
      </c>
      <c r="C869" s="7" t="s">
        <v>4977</v>
      </c>
      <c r="D869" s="8">
        <v>5000</v>
      </c>
      <c r="E869" s="8">
        <v>1201</v>
      </c>
      <c r="F869" s="8" t="s">
        <v>8221</v>
      </c>
      <c r="G869" s="8" t="s">
        <v>8224</v>
      </c>
      <c r="H869" s="8" t="s">
        <v>8246</v>
      </c>
      <c r="I869" s="8">
        <v>1259643540</v>
      </c>
      <c r="J869" s="8">
        <v>1254450706</v>
      </c>
      <c r="K869" s="8" t="b">
        <v>0</v>
      </c>
      <c r="L869" s="8">
        <v>11</v>
      </c>
      <c r="M869" s="8" t="b">
        <v>0</v>
      </c>
      <c r="N869" s="8" t="s">
        <v>8278</v>
      </c>
      <c r="O869" s="11">
        <f t="shared" si="52"/>
        <v>24</v>
      </c>
      <c r="P869" s="8">
        <f t="shared" si="53"/>
        <v>109.18</v>
      </c>
      <c r="Q869" s="8" t="s">
        <v>8325</v>
      </c>
      <c r="R869" s="8" t="s">
        <v>8328</v>
      </c>
      <c r="S869" s="17">
        <f t="shared" si="54"/>
        <v>40088.105393518519</v>
      </c>
      <c r="T869" s="17">
        <f t="shared" si="55"/>
        <v>40148.207638888889</v>
      </c>
    </row>
    <row r="870" spans="1:20" ht="57" x14ac:dyDescent="0.45">
      <c r="A870" s="5">
        <v>868</v>
      </c>
      <c r="B870" s="7" t="s">
        <v>869</v>
      </c>
      <c r="C870" s="7" t="s">
        <v>4978</v>
      </c>
      <c r="D870" s="8">
        <v>45000</v>
      </c>
      <c r="E870" s="8">
        <v>50</v>
      </c>
      <c r="F870" s="8" t="s">
        <v>8221</v>
      </c>
      <c r="G870" s="8" t="s">
        <v>8224</v>
      </c>
      <c r="H870" s="8" t="s">
        <v>8246</v>
      </c>
      <c r="I870" s="8">
        <v>1389055198</v>
      </c>
      <c r="J870" s="8">
        <v>1386463198</v>
      </c>
      <c r="K870" s="8" t="b">
        <v>0</v>
      </c>
      <c r="L870" s="8">
        <v>1</v>
      </c>
      <c r="M870" s="8" t="b">
        <v>0</v>
      </c>
      <c r="N870" s="8" t="s">
        <v>8278</v>
      </c>
      <c r="O870" s="11">
        <f t="shared" si="52"/>
        <v>0</v>
      </c>
      <c r="P870" s="8">
        <f t="shared" si="53"/>
        <v>50</v>
      </c>
      <c r="Q870" s="8" t="s">
        <v>8325</v>
      </c>
      <c r="R870" s="8" t="s">
        <v>8328</v>
      </c>
      <c r="S870" s="17">
        <f t="shared" si="54"/>
        <v>41616.027754629627</v>
      </c>
      <c r="T870" s="17">
        <f t="shared" si="55"/>
        <v>41646.027754629627</v>
      </c>
    </row>
    <row r="871" spans="1:20" ht="57" x14ac:dyDescent="0.45">
      <c r="A871" s="5">
        <v>869</v>
      </c>
      <c r="B871" s="7" t="s">
        <v>870</v>
      </c>
      <c r="C871" s="7" t="s">
        <v>4979</v>
      </c>
      <c r="D871" s="8">
        <v>8800</v>
      </c>
      <c r="E871" s="8">
        <v>1040</v>
      </c>
      <c r="F871" s="8" t="s">
        <v>8221</v>
      </c>
      <c r="G871" s="8" t="s">
        <v>8224</v>
      </c>
      <c r="H871" s="8" t="s">
        <v>8246</v>
      </c>
      <c r="I871" s="8">
        <v>1365448657</v>
      </c>
      <c r="J871" s="8">
        <v>1362860257</v>
      </c>
      <c r="K871" s="8" t="b">
        <v>0</v>
      </c>
      <c r="L871" s="8">
        <v>3</v>
      </c>
      <c r="M871" s="8" t="b">
        <v>0</v>
      </c>
      <c r="N871" s="8" t="s">
        <v>8278</v>
      </c>
      <c r="O871" s="11">
        <f t="shared" si="52"/>
        <v>12</v>
      </c>
      <c r="P871" s="8">
        <f t="shared" si="53"/>
        <v>346.67</v>
      </c>
      <c r="Q871" s="8" t="s">
        <v>8325</v>
      </c>
      <c r="R871" s="8" t="s">
        <v>8328</v>
      </c>
      <c r="S871" s="17">
        <f t="shared" si="54"/>
        <v>41342.845567129632</v>
      </c>
      <c r="T871" s="17">
        <f t="shared" si="55"/>
        <v>41372.803900462961</v>
      </c>
    </row>
    <row r="872" spans="1:20" ht="42.75" x14ac:dyDescent="0.45">
      <c r="A872" s="5">
        <v>870</v>
      </c>
      <c r="B872" s="7" t="s">
        <v>871</v>
      </c>
      <c r="C872" s="7" t="s">
        <v>4980</v>
      </c>
      <c r="D872" s="8">
        <v>20000</v>
      </c>
      <c r="E872" s="8">
        <v>62</v>
      </c>
      <c r="F872" s="8" t="s">
        <v>8221</v>
      </c>
      <c r="G872" s="8" t="s">
        <v>8225</v>
      </c>
      <c r="H872" s="8" t="s">
        <v>8247</v>
      </c>
      <c r="I872" s="8">
        <v>1377995523</v>
      </c>
      <c r="J872" s="8">
        <v>1375403523</v>
      </c>
      <c r="K872" s="8" t="b">
        <v>0</v>
      </c>
      <c r="L872" s="8">
        <v>5</v>
      </c>
      <c r="M872" s="8" t="b">
        <v>0</v>
      </c>
      <c r="N872" s="8" t="s">
        <v>8278</v>
      </c>
      <c r="O872" s="11">
        <f t="shared" si="52"/>
        <v>0</v>
      </c>
      <c r="P872" s="8">
        <f t="shared" si="53"/>
        <v>12.4</v>
      </c>
      <c r="Q872" s="8" t="s">
        <v>8325</v>
      </c>
      <c r="R872" s="8" t="s">
        <v>8328</v>
      </c>
      <c r="S872" s="17">
        <f t="shared" si="54"/>
        <v>41488.022256944445</v>
      </c>
      <c r="T872" s="17">
        <f t="shared" si="55"/>
        <v>41518.022256944445</v>
      </c>
    </row>
    <row r="873" spans="1:20" ht="42.75" x14ac:dyDescent="0.45">
      <c r="A873" s="5">
        <v>871</v>
      </c>
      <c r="B873" s="7" t="s">
        <v>872</v>
      </c>
      <c r="C873" s="7" t="s">
        <v>4981</v>
      </c>
      <c r="D873" s="8">
        <v>6000</v>
      </c>
      <c r="E873" s="8">
        <v>325</v>
      </c>
      <c r="F873" s="8" t="s">
        <v>8221</v>
      </c>
      <c r="G873" s="8" t="s">
        <v>8224</v>
      </c>
      <c r="H873" s="8" t="s">
        <v>8246</v>
      </c>
      <c r="I873" s="8">
        <v>1385735295</v>
      </c>
      <c r="J873" s="8">
        <v>1383139695</v>
      </c>
      <c r="K873" s="8" t="b">
        <v>0</v>
      </c>
      <c r="L873" s="8">
        <v>12</v>
      </c>
      <c r="M873" s="8" t="b">
        <v>0</v>
      </c>
      <c r="N873" s="8" t="s">
        <v>8278</v>
      </c>
      <c r="O873" s="11">
        <f t="shared" si="52"/>
        <v>5</v>
      </c>
      <c r="P873" s="8">
        <f t="shared" si="53"/>
        <v>27.08</v>
      </c>
      <c r="Q873" s="8" t="s">
        <v>8325</v>
      </c>
      <c r="R873" s="8" t="s">
        <v>8328</v>
      </c>
      <c r="S873" s="17">
        <f t="shared" si="54"/>
        <v>41577.561284722222</v>
      </c>
      <c r="T873" s="17">
        <f t="shared" si="55"/>
        <v>41607.602951388886</v>
      </c>
    </row>
    <row r="874" spans="1:20" ht="42.75" x14ac:dyDescent="0.45">
      <c r="A874" s="5">
        <v>872</v>
      </c>
      <c r="B874" s="7" t="s">
        <v>873</v>
      </c>
      <c r="C874" s="7" t="s">
        <v>4982</v>
      </c>
      <c r="D874" s="8">
        <v>8000</v>
      </c>
      <c r="E874" s="8">
        <v>65</v>
      </c>
      <c r="F874" s="8" t="s">
        <v>8221</v>
      </c>
      <c r="G874" s="8" t="s">
        <v>8224</v>
      </c>
      <c r="H874" s="8" t="s">
        <v>8246</v>
      </c>
      <c r="I874" s="8">
        <v>1299786527</v>
      </c>
      <c r="J874" s="8">
        <v>1295898527</v>
      </c>
      <c r="K874" s="8" t="b">
        <v>0</v>
      </c>
      <c r="L874" s="8">
        <v>2</v>
      </c>
      <c r="M874" s="8" t="b">
        <v>0</v>
      </c>
      <c r="N874" s="8" t="s">
        <v>8278</v>
      </c>
      <c r="O874" s="11">
        <f t="shared" si="52"/>
        <v>1</v>
      </c>
      <c r="P874" s="8">
        <f t="shared" si="53"/>
        <v>32.5</v>
      </c>
      <c r="Q874" s="8" t="s">
        <v>8325</v>
      </c>
      <c r="R874" s="8" t="s">
        <v>8328</v>
      </c>
      <c r="S874" s="17">
        <f t="shared" si="54"/>
        <v>40567.825543981482</v>
      </c>
      <c r="T874" s="17">
        <f t="shared" si="55"/>
        <v>40612.825543981482</v>
      </c>
    </row>
    <row r="875" spans="1:20" ht="28.5" x14ac:dyDescent="0.45">
      <c r="A875" s="5">
        <v>873</v>
      </c>
      <c r="B875" s="7" t="s">
        <v>874</v>
      </c>
      <c r="C875" s="7" t="s">
        <v>4983</v>
      </c>
      <c r="D875" s="8">
        <v>3500</v>
      </c>
      <c r="E875" s="8">
        <v>45</v>
      </c>
      <c r="F875" s="8" t="s">
        <v>8221</v>
      </c>
      <c r="G875" s="8" t="s">
        <v>8224</v>
      </c>
      <c r="H875" s="8" t="s">
        <v>8246</v>
      </c>
      <c r="I875" s="8">
        <v>1352610040</v>
      </c>
      <c r="J875" s="8">
        <v>1349150440</v>
      </c>
      <c r="K875" s="8" t="b">
        <v>0</v>
      </c>
      <c r="L875" s="8">
        <v>5</v>
      </c>
      <c r="M875" s="8" t="b">
        <v>0</v>
      </c>
      <c r="N875" s="8" t="s">
        <v>8278</v>
      </c>
      <c r="O875" s="11">
        <f t="shared" si="52"/>
        <v>1</v>
      </c>
      <c r="P875" s="8">
        <f t="shared" si="53"/>
        <v>9</v>
      </c>
      <c r="Q875" s="8" t="s">
        <v>8325</v>
      </c>
      <c r="R875" s="8" t="s">
        <v>8328</v>
      </c>
      <c r="S875" s="17">
        <f t="shared" si="54"/>
        <v>41184.167129629634</v>
      </c>
      <c r="T875" s="17">
        <f t="shared" si="55"/>
        <v>41224.208796296298</v>
      </c>
    </row>
    <row r="876" spans="1:20" ht="57" x14ac:dyDescent="0.45">
      <c r="A876" s="5">
        <v>874</v>
      </c>
      <c r="B876" s="7" t="s">
        <v>875</v>
      </c>
      <c r="C876" s="7" t="s">
        <v>4984</v>
      </c>
      <c r="D876" s="8">
        <v>3000</v>
      </c>
      <c r="E876" s="8">
        <v>730</v>
      </c>
      <c r="F876" s="8" t="s">
        <v>8221</v>
      </c>
      <c r="G876" s="8" t="s">
        <v>8224</v>
      </c>
      <c r="H876" s="8" t="s">
        <v>8246</v>
      </c>
      <c r="I876" s="8">
        <v>1367676034</v>
      </c>
      <c r="J876" s="8">
        <v>1365084034</v>
      </c>
      <c r="K876" s="8" t="b">
        <v>0</v>
      </c>
      <c r="L876" s="8">
        <v>21</v>
      </c>
      <c r="M876" s="8" t="b">
        <v>0</v>
      </c>
      <c r="N876" s="8" t="s">
        <v>8278</v>
      </c>
      <c r="O876" s="11">
        <f t="shared" si="52"/>
        <v>24</v>
      </c>
      <c r="P876" s="8">
        <f t="shared" si="53"/>
        <v>34.76</v>
      </c>
      <c r="Q876" s="8" t="s">
        <v>8325</v>
      </c>
      <c r="R876" s="8" t="s">
        <v>8328</v>
      </c>
      <c r="S876" s="17">
        <f t="shared" si="54"/>
        <v>41368.583726851852</v>
      </c>
      <c r="T876" s="17">
        <f t="shared" si="55"/>
        <v>41398.583726851852</v>
      </c>
    </row>
    <row r="877" spans="1:20" ht="57" x14ac:dyDescent="0.45">
      <c r="A877" s="5">
        <v>875</v>
      </c>
      <c r="B877" s="7" t="s">
        <v>876</v>
      </c>
      <c r="C877" s="7" t="s">
        <v>4985</v>
      </c>
      <c r="D877" s="8">
        <v>5000</v>
      </c>
      <c r="E877" s="8">
        <v>0</v>
      </c>
      <c r="F877" s="8" t="s">
        <v>8221</v>
      </c>
      <c r="G877" s="8" t="s">
        <v>8224</v>
      </c>
      <c r="H877" s="8" t="s">
        <v>8246</v>
      </c>
      <c r="I877" s="8">
        <v>1442856131</v>
      </c>
      <c r="J877" s="8">
        <v>1441128131</v>
      </c>
      <c r="K877" s="8" t="b">
        <v>0</v>
      </c>
      <c r="L877" s="8">
        <v>0</v>
      </c>
      <c r="M877" s="8" t="b">
        <v>0</v>
      </c>
      <c r="N877" s="8" t="s">
        <v>8278</v>
      </c>
      <c r="O877" s="11">
        <f t="shared" si="52"/>
        <v>0</v>
      </c>
      <c r="P877" s="8" t="e">
        <f t="shared" si="53"/>
        <v>#DIV/0!</v>
      </c>
      <c r="Q877" s="8" t="s">
        <v>8325</v>
      </c>
      <c r="R877" s="8" t="s">
        <v>8328</v>
      </c>
      <c r="S877" s="17">
        <f t="shared" si="54"/>
        <v>42248.723738425921</v>
      </c>
      <c r="T877" s="17">
        <f t="shared" si="55"/>
        <v>42268.723738425921</v>
      </c>
    </row>
    <row r="878" spans="1:20" ht="28.5" x14ac:dyDescent="0.45">
      <c r="A878" s="5">
        <v>876</v>
      </c>
      <c r="B878" s="7" t="s">
        <v>877</v>
      </c>
      <c r="C878" s="7" t="s">
        <v>4986</v>
      </c>
      <c r="D878" s="8">
        <v>3152</v>
      </c>
      <c r="E878" s="8">
        <v>1286</v>
      </c>
      <c r="F878" s="8" t="s">
        <v>8221</v>
      </c>
      <c r="G878" s="8" t="s">
        <v>8225</v>
      </c>
      <c r="H878" s="8" t="s">
        <v>8247</v>
      </c>
      <c r="I878" s="8">
        <v>1359978927</v>
      </c>
      <c r="J878" s="8">
        <v>1357127727</v>
      </c>
      <c r="K878" s="8" t="b">
        <v>0</v>
      </c>
      <c r="L878" s="8">
        <v>45</v>
      </c>
      <c r="M878" s="8" t="b">
        <v>0</v>
      </c>
      <c r="N878" s="8" t="s">
        <v>8278</v>
      </c>
      <c r="O878" s="11">
        <f t="shared" si="52"/>
        <v>41</v>
      </c>
      <c r="P878" s="8">
        <f t="shared" si="53"/>
        <v>28.58</v>
      </c>
      <c r="Q878" s="8" t="s">
        <v>8325</v>
      </c>
      <c r="R878" s="8" t="s">
        <v>8328</v>
      </c>
      <c r="S878" s="17">
        <f t="shared" si="54"/>
        <v>41276.496840277774</v>
      </c>
      <c r="T878" s="17">
        <f t="shared" si="55"/>
        <v>41309.496840277774</v>
      </c>
    </row>
    <row r="879" spans="1:20" ht="42.75" x14ac:dyDescent="0.45">
      <c r="A879" s="5">
        <v>877</v>
      </c>
      <c r="B879" s="7" t="s">
        <v>878</v>
      </c>
      <c r="C879" s="7" t="s">
        <v>4987</v>
      </c>
      <c r="D879" s="8">
        <v>2000</v>
      </c>
      <c r="E879" s="8">
        <v>1351</v>
      </c>
      <c r="F879" s="8" t="s">
        <v>8221</v>
      </c>
      <c r="G879" s="8" t="s">
        <v>8224</v>
      </c>
      <c r="H879" s="8" t="s">
        <v>8246</v>
      </c>
      <c r="I879" s="8">
        <v>1387479360</v>
      </c>
      <c r="J879" s="8">
        <v>1384887360</v>
      </c>
      <c r="K879" s="8" t="b">
        <v>0</v>
      </c>
      <c r="L879" s="8">
        <v>29</v>
      </c>
      <c r="M879" s="8" t="b">
        <v>0</v>
      </c>
      <c r="N879" s="8" t="s">
        <v>8278</v>
      </c>
      <c r="O879" s="11">
        <f t="shared" si="52"/>
        <v>68</v>
      </c>
      <c r="P879" s="8">
        <f t="shared" si="53"/>
        <v>46.59</v>
      </c>
      <c r="Q879" s="8" t="s">
        <v>8325</v>
      </c>
      <c r="R879" s="8" t="s">
        <v>8328</v>
      </c>
      <c r="S879" s="17">
        <f t="shared" si="54"/>
        <v>41597.788888888892</v>
      </c>
      <c r="T879" s="17">
        <f t="shared" si="55"/>
        <v>41627.788888888892</v>
      </c>
    </row>
    <row r="880" spans="1:20" ht="42.75" x14ac:dyDescent="0.45">
      <c r="A880" s="5">
        <v>878</v>
      </c>
      <c r="B880" s="7" t="s">
        <v>879</v>
      </c>
      <c r="C880" s="7" t="s">
        <v>4988</v>
      </c>
      <c r="D880" s="8">
        <v>5000</v>
      </c>
      <c r="E880" s="8">
        <v>65</v>
      </c>
      <c r="F880" s="8" t="s">
        <v>8221</v>
      </c>
      <c r="G880" s="8" t="s">
        <v>8224</v>
      </c>
      <c r="H880" s="8" t="s">
        <v>8246</v>
      </c>
      <c r="I880" s="8">
        <v>1293082524</v>
      </c>
      <c r="J880" s="8">
        <v>1290490524</v>
      </c>
      <c r="K880" s="8" t="b">
        <v>0</v>
      </c>
      <c r="L880" s="8">
        <v>2</v>
      </c>
      <c r="M880" s="8" t="b">
        <v>0</v>
      </c>
      <c r="N880" s="8" t="s">
        <v>8278</v>
      </c>
      <c r="O880" s="11">
        <f t="shared" si="52"/>
        <v>1</v>
      </c>
      <c r="P880" s="8">
        <f t="shared" si="53"/>
        <v>32.5</v>
      </c>
      <c r="Q880" s="8" t="s">
        <v>8325</v>
      </c>
      <c r="R880" s="8" t="s">
        <v>8328</v>
      </c>
      <c r="S880" s="17">
        <f t="shared" si="54"/>
        <v>40505.232916666668</v>
      </c>
      <c r="T880" s="17">
        <f t="shared" si="55"/>
        <v>40535.232916666668</v>
      </c>
    </row>
    <row r="881" spans="1:20" ht="42.75" x14ac:dyDescent="0.45">
      <c r="A881" s="5">
        <v>879</v>
      </c>
      <c r="B881" s="7" t="s">
        <v>880</v>
      </c>
      <c r="C881" s="7" t="s">
        <v>4989</v>
      </c>
      <c r="D881" s="8">
        <v>2100</v>
      </c>
      <c r="E881" s="8">
        <v>644</v>
      </c>
      <c r="F881" s="8" t="s">
        <v>8221</v>
      </c>
      <c r="G881" s="8" t="s">
        <v>8224</v>
      </c>
      <c r="H881" s="8" t="s">
        <v>8246</v>
      </c>
      <c r="I881" s="8">
        <v>1338321305</v>
      </c>
      <c r="J881" s="8">
        <v>1336506905</v>
      </c>
      <c r="K881" s="8" t="b">
        <v>0</v>
      </c>
      <c r="L881" s="8">
        <v>30</v>
      </c>
      <c r="M881" s="8" t="b">
        <v>0</v>
      </c>
      <c r="N881" s="8" t="s">
        <v>8278</v>
      </c>
      <c r="O881" s="11">
        <f t="shared" si="52"/>
        <v>31</v>
      </c>
      <c r="P881" s="8">
        <f t="shared" si="53"/>
        <v>21.47</v>
      </c>
      <c r="Q881" s="8" t="s">
        <v>8325</v>
      </c>
      <c r="R881" s="8" t="s">
        <v>8328</v>
      </c>
      <c r="S881" s="17">
        <f t="shared" si="54"/>
        <v>41037.829918981479</v>
      </c>
      <c r="T881" s="17">
        <f t="shared" si="55"/>
        <v>41058.829918981479</v>
      </c>
    </row>
    <row r="882" spans="1:20" ht="42.75" x14ac:dyDescent="0.45">
      <c r="A882" s="5">
        <v>880</v>
      </c>
      <c r="B882" s="7" t="s">
        <v>881</v>
      </c>
      <c r="C882" s="7" t="s">
        <v>4990</v>
      </c>
      <c r="D882" s="8">
        <v>3780</v>
      </c>
      <c r="E882" s="8">
        <v>113</v>
      </c>
      <c r="F882" s="8" t="s">
        <v>8221</v>
      </c>
      <c r="G882" s="8" t="s">
        <v>8224</v>
      </c>
      <c r="H882" s="8" t="s">
        <v>8246</v>
      </c>
      <c r="I882" s="8">
        <v>1351582938</v>
      </c>
      <c r="J882" s="8">
        <v>1348731738</v>
      </c>
      <c r="K882" s="8" t="b">
        <v>0</v>
      </c>
      <c r="L882" s="8">
        <v>8</v>
      </c>
      <c r="M882" s="8" t="b">
        <v>0</v>
      </c>
      <c r="N882" s="8" t="s">
        <v>8279</v>
      </c>
      <c r="O882" s="11">
        <f t="shared" si="52"/>
        <v>3</v>
      </c>
      <c r="P882" s="8">
        <f t="shared" si="53"/>
        <v>14.13</v>
      </c>
      <c r="Q882" s="8" t="s">
        <v>8325</v>
      </c>
      <c r="R882" s="8" t="s">
        <v>8329</v>
      </c>
      <c r="S882" s="17">
        <f t="shared" si="54"/>
        <v>41179.32104166667</v>
      </c>
      <c r="T882" s="17">
        <f t="shared" si="55"/>
        <v>41212.32104166667</v>
      </c>
    </row>
    <row r="883" spans="1:20" ht="42.75" x14ac:dyDescent="0.45">
      <c r="A883" s="5">
        <v>881</v>
      </c>
      <c r="B883" s="7" t="s">
        <v>882</v>
      </c>
      <c r="C883" s="7" t="s">
        <v>4991</v>
      </c>
      <c r="D883" s="8">
        <v>3750</v>
      </c>
      <c r="E883" s="8">
        <v>30</v>
      </c>
      <c r="F883" s="8" t="s">
        <v>8221</v>
      </c>
      <c r="G883" s="8" t="s">
        <v>8224</v>
      </c>
      <c r="H883" s="8" t="s">
        <v>8246</v>
      </c>
      <c r="I883" s="8">
        <v>1326520886</v>
      </c>
      <c r="J883" s="8">
        <v>1322632886</v>
      </c>
      <c r="K883" s="8" t="b">
        <v>0</v>
      </c>
      <c r="L883" s="8">
        <v>1</v>
      </c>
      <c r="M883" s="8" t="b">
        <v>0</v>
      </c>
      <c r="N883" s="8" t="s">
        <v>8279</v>
      </c>
      <c r="O883" s="11">
        <f t="shared" si="52"/>
        <v>1</v>
      </c>
      <c r="P883" s="8">
        <f t="shared" si="53"/>
        <v>30</v>
      </c>
      <c r="Q883" s="8" t="s">
        <v>8325</v>
      </c>
      <c r="R883" s="8" t="s">
        <v>8329</v>
      </c>
      <c r="S883" s="17">
        <f t="shared" si="54"/>
        <v>40877.25099537037</v>
      </c>
      <c r="T883" s="17">
        <f t="shared" si="55"/>
        <v>40922.25099537037</v>
      </c>
    </row>
    <row r="884" spans="1:20" ht="42.75" x14ac:dyDescent="0.45">
      <c r="A884" s="5">
        <v>882</v>
      </c>
      <c r="B884" s="7" t="s">
        <v>883</v>
      </c>
      <c r="C884" s="7" t="s">
        <v>4992</v>
      </c>
      <c r="D884" s="8">
        <v>1500</v>
      </c>
      <c r="E884" s="8">
        <v>302</v>
      </c>
      <c r="F884" s="8" t="s">
        <v>8221</v>
      </c>
      <c r="G884" s="8" t="s">
        <v>8224</v>
      </c>
      <c r="H884" s="8" t="s">
        <v>8246</v>
      </c>
      <c r="I884" s="8">
        <v>1315341550</v>
      </c>
      <c r="J884" s="8">
        <v>1312490350</v>
      </c>
      <c r="K884" s="8" t="b">
        <v>0</v>
      </c>
      <c r="L884" s="8">
        <v>14</v>
      </c>
      <c r="M884" s="8" t="b">
        <v>0</v>
      </c>
      <c r="N884" s="8" t="s">
        <v>8279</v>
      </c>
      <c r="O884" s="11">
        <f t="shared" si="52"/>
        <v>20</v>
      </c>
      <c r="P884" s="8">
        <f t="shared" si="53"/>
        <v>21.57</v>
      </c>
      <c r="Q884" s="8" t="s">
        <v>8325</v>
      </c>
      <c r="R884" s="8" t="s">
        <v>8329</v>
      </c>
      <c r="S884" s="17">
        <f t="shared" si="54"/>
        <v>40759.860532407409</v>
      </c>
      <c r="T884" s="17">
        <f t="shared" si="55"/>
        <v>40792.860532407409</v>
      </c>
    </row>
    <row r="885" spans="1:20" ht="42.75" x14ac:dyDescent="0.45">
      <c r="A885" s="5">
        <v>883</v>
      </c>
      <c r="B885" s="7" t="s">
        <v>884</v>
      </c>
      <c r="C885" s="7" t="s">
        <v>4993</v>
      </c>
      <c r="D885" s="8">
        <v>5000</v>
      </c>
      <c r="E885" s="8">
        <v>2001</v>
      </c>
      <c r="F885" s="8" t="s">
        <v>8221</v>
      </c>
      <c r="G885" s="8" t="s">
        <v>8224</v>
      </c>
      <c r="H885" s="8" t="s">
        <v>8246</v>
      </c>
      <c r="I885" s="8">
        <v>1456957635</v>
      </c>
      <c r="J885" s="8">
        <v>1451773635</v>
      </c>
      <c r="K885" s="8" t="b">
        <v>0</v>
      </c>
      <c r="L885" s="8">
        <v>24</v>
      </c>
      <c r="M885" s="8" t="b">
        <v>0</v>
      </c>
      <c r="N885" s="8" t="s">
        <v>8279</v>
      </c>
      <c r="O885" s="11">
        <f t="shared" si="52"/>
        <v>40</v>
      </c>
      <c r="P885" s="8">
        <f t="shared" si="53"/>
        <v>83.38</v>
      </c>
      <c r="Q885" s="8" t="s">
        <v>8325</v>
      </c>
      <c r="R885" s="8" t="s">
        <v>8329</v>
      </c>
      <c r="S885" s="17">
        <f t="shared" si="54"/>
        <v>42371.935590277775</v>
      </c>
      <c r="T885" s="17">
        <f t="shared" si="55"/>
        <v>42431.935590277775</v>
      </c>
    </row>
    <row r="886" spans="1:20" ht="42.75" x14ac:dyDescent="0.45">
      <c r="A886" s="5">
        <v>884</v>
      </c>
      <c r="B886" s="7" t="s">
        <v>885</v>
      </c>
      <c r="C886" s="7" t="s">
        <v>4994</v>
      </c>
      <c r="D886" s="8">
        <v>2000</v>
      </c>
      <c r="E886" s="8">
        <v>20</v>
      </c>
      <c r="F886" s="8" t="s">
        <v>8221</v>
      </c>
      <c r="G886" s="8" t="s">
        <v>8224</v>
      </c>
      <c r="H886" s="8" t="s">
        <v>8246</v>
      </c>
      <c r="I886" s="8">
        <v>1336789860</v>
      </c>
      <c r="J886" s="8">
        <v>1331666146</v>
      </c>
      <c r="K886" s="8" t="b">
        <v>0</v>
      </c>
      <c r="L886" s="8">
        <v>2</v>
      </c>
      <c r="M886" s="8" t="b">
        <v>0</v>
      </c>
      <c r="N886" s="8" t="s">
        <v>8279</v>
      </c>
      <c r="O886" s="11">
        <f t="shared" si="52"/>
        <v>1</v>
      </c>
      <c r="P886" s="8">
        <f t="shared" si="53"/>
        <v>10</v>
      </c>
      <c r="Q886" s="8" t="s">
        <v>8325</v>
      </c>
      <c r="R886" s="8" t="s">
        <v>8329</v>
      </c>
      <c r="S886" s="17">
        <f t="shared" si="54"/>
        <v>40981.802615740737</v>
      </c>
      <c r="T886" s="17">
        <f t="shared" si="55"/>
        <v>41041.104861111111</v>
      </c>
    </row>
    <row r="887" spans="1:20" ht="42.75" x14ac:dyDescent="0.45">
      <c r="A887" s="5">
        <v>885</v>
      </c>
      <c r="B887" s="7" t="s">
        <v>886</v>
      </c>
      <c r="C887" s="7" t="s">
        <v>4995</v>
      </c>
      <c r="D887" s="8">
        <v>1000</v>
      </c>
      <c r="E887" s="8">
        <v>750</v>
      </c>
      <c r="F887" s="8" t="s">
        <v>8221</v>
      </c>
      <c r="G887" s="8" t="s">
        <v>8224</v>
      </c>
      <c r="H887" s="8" t="s">
        <v>8246</v>
      </c>
      <c r="I887" s="8">
        <v>1483137311</v>
      </c>
      <c r="J887" s="8">
        <v>1481322911</v>
      </c>
      <c r="K887" s="8" t="b">
        <v>0</v>
      </c>
      <c r="L887" s="8">
        <v>21</v>
      </c>
      <c r="M887" s="8" t="b">
        <v>0</v>
      </c>
      <c r="N887" s="8" t="s">
        <v>8279</v>
      </c>
      <c r="O887" s="11">
        <f t="shared" si="52"/>
        <v>75</v>
      </c>
      <c r="P887" s="8">
        <f t="shared" si="53"/>
        <v>35.71</v>
      </c>
      <c r="Q887" s="8" t="s">
        <v>8325</v>
      </c>
      <c r="R887" s="8" t="s">
        <v>8329</v>
      </c>
      <c r="S887" s="17">
        <f t="shared" si="54"/>
        <v>42713.941099537042</v>
      </c>
      <c r="T887" s="17">
        <f t="shared" si="55"/>
        <v>42734.941099537042</v>
      </c>
    </row>
    <row r="888" spans="1:20" ht="42.75" x14ac:dyDescent="0.45">
      <c r="A888" s="5">
        <v>886</v>
      </c>
      <c r="B888" s="7" t="s">
        <v>887</v>
      </c>
      <c r="C888" s="7" t="s">
        <v>4996</v>
      </c>
      <c r="D888" s="8">
        <v>500</v>
      </c>
      <c r="E888" s="8">
        <v>205</v>
      </c>
      <c r="F888" s="8" t="s">
        <v>8221</v>
      </c>
      <c r="G888" s="8" t="s">
        <v>8224</v>
      </c>
      <c r="H888" s="8" t="s">
        <v>8246</v>
      </c>
      <c r="I888" s="8">
        <v>1473972813</v>
      </c>
      <c r="J888" s="8">
        <v>1471812813</v>
      </c>
      <c r="K888" s="8" t="b">
        <v>0</v>
      </c>
      <c r="L888" s="8">
        <v>7</v>
      </c>
      <c r="M888" s="8" t="b">
        <v>0</v>
      </c>
      <c r="N888" s="8" t="s">
        <v>8279</v>
      </c>
      <c r="O888" s="11">
        <f t="shared" si="52"/>
        <v>41</v>
      </c>
      <c r="P888" s="8">
        <f t="shared" si="53"/>
        <v>29.29</v>
      </c>
      <c r="Q888" s="8" t="s">
        <v>8325</v>
      </c>
      <c r="R888" s="8" t="s">
        <v>8329</v>
      </c>
      <c r="S888" s="17">
        <f t="shared" si="54"/>
        <v>42603.870520833334</v>
      </c>
      <c r="T888" s="17">
        <f t="shared" si="55"/>
        <v>42628.870520833334</v>
      </c>
    </row>
    <row r="889" spans="1:20" ht="42.75" x14ac:dyDescent="0.45">
      <c r="A889" s="5">
        <v>887</v>
      </c>
      <c r="B889" s="7" t="s">
        <v>888</v>
      </c>
      <c r="C889" s="7" t="s">
        <v>4997</v>
      </c>
      <c r="D889" s="8">
        <v>1000</v>
      </c>
      <c r="E889" s="8">
        <v>0</v>
      </c>
      <c r="F889" s="8" t="s">
        <v>8221</v>
      </c>
      <c r="G889" s="8" t="s">
        <v>8224</v>
      </c>
      <c r="H889" s="8" t="s">
        <v>8246</v>
      </c>
      <c r="I889" s="8">
        <v>1338159655</v>
      </c>
      <c r="J889" s="8">
        <v>1335567655</v>
      </c>
      <c r="K889" s="8" t="b">
        <v>0</v>
      </c>
      <c r="L889" s="8">
        <v>0</v>
      </c>
      <c r="M889" s="8" t="b">
        <v>0</v>
      </c>
      <c r="N889" s="8" t="s">
        <v>8279</v>
      </c>
      <c r="O889" s="11">
        <f t="shared" si="52"/>
        <v>0</v>
      </c>
      <c r="P889" s="8" t="e">
        <f t="shared" si="53"/>
        <v>#DIV/0!</v>
      </c>
      <c r="Q889" s="8" t="s">
        <v>8325</v>
      </c>
      <c r="R889" s="8" t="s">
        <v>8329</v>
      </c>
      <c r="S889" s="17">
        <f t="shared" si="54"/>
        <v>41026.958969907406</v>
      </c>
      <c r="T889" s="17">
        <f t="shared" si="55"/>
        <v>41056.958969907406</v>
      </c>
    </row>
    <row r="890" spans="1:20" ht="57" x14ac:dyDescent="0.45">
      <c r="A890" s="5">
        <v>888</v>
      </c>
      <c r="B890" s="7" t="s">
        <v>889</v>
      </c>
      <c r="C890" s="7" t="s">
        <v>4998</v>
      </c>
      <c r="D890" s="8">
        <v>1000</v>
      </c>
      <c r="E890" s="8">
        <v>72</v>
      </c>
      <c r="F890" s="8" t="s">
        <v>8221</v>
      </c>
      <c r="G890" s="8" t="s">
        <v>8224</v>
      </c>
      <c r="H890" s="8" t="s">
        <v>8246</v>
      </c>
      <c r="I890" s="8">
        <v>1314856800</v>
      </c>
      <c r="J890" s="8">
        <v>1311789885</v>
      </c>
      <c r="K890" s="8" t="b">
        <v>0</v>
      </c>
      <c r="L890" s="8">
        <v>4</v>
      </c>
      <c r="M890" s="8" t="b">
        <v>0</v>
      </c>
      <c r="N890" s="8" t="s">
        <v>8279</v>
      </c>
      <c r="O890" s="11">
        <f t="shared" si="52"/>
        <v>7</v>
      </c>
      <c r="P890" s="8">
        <f t="shared" si="53"/>
        <v>18</v>
      </c>
      <c r="Q890" s="8" t="s">
        <v>8325</v>
      </c>
      <c r="R890" s="8" t="s">
        <v>8329</v>
      </c>
      <c r="S890" s="17">
        <f t="shared" si="54"/>
        <v>40751.753298611111</v>
      </c>
      <c r="T890" s="17">
        <f t="shared" si="55"/>
        <v>40787.25</v>
      </c>
    </row>
    <row r="891" spans="1:20" ht="42.75" x14ac:dyDescent="0.45">
      <c r="A891" s="5">
        <v>889</v>
      </c>
      <c r="B891" s="7" t="s">
        <v>890</v>
      </c>
      <c r="C891" s="7" t="s">
        <v>4999</v>
      </c>
      <c r="D891" s="8">
        <v>25000</v>
      </c>
      <c r="E891" s="8">
        <v>2360.3200000000002</v>
      </c>
      <c r="F891" s="8" t="s">
        <v>8221</v>
      </c>
      <c r="G891" s="8" t="s">
        <v>8224</v>
      </c>
      <c r="H891" s="8" t="s">
        <v>8246</v>
      </c>
      <c r="I891" s="8">
        <v>1412534943</v>
      </c>
      <c r="J891" s="8">
        <v>1409942943</v>
      </c>
      <c r="K891" s="8" t="b">
        <v>0</v>
      </c>
      <c r="L891" s="8">
        <v>32</v>
      </c>
      <c r="M891" s="8" t="b">
        <v>0</v>
      </c>
      <c r="N891" s="8" t="s">
        <v>8279</v>
      </c>
      <c r="O891" s="11">
        <f t="shared" si="52"/>
        <v>9</v>
      </c>
      <c r="P891" s="8">
        <f t="shared" si="53"/>
        <v>73.760000000000005</v>
      </c>
      <c r="Q891" s="8" t="s">
        <v>8325</v>
      </c>
      <c r="R891" s="8" t="s">
        <v>8329</v>
      </c>
      <c r="S891" s="17">
        <f t="shared" si="54"/>
        <v>41887.784062500003</v>
      </c>
      <c r="T891" s="17">
        <f t="shared" si="55"/>
        <v>41917.784062500003</v>
      </c>
    </row>
    <row r="892" spans="1:20" ht="42.75" x14ac:dyDescent="0.45">
      <c r="A892" s="5">
        <v>890</v>
      </c>
      <c r="B892" s="7" t="s">
        <v>891</v>
      </c>
      <c r="C892" s="7" t="s">
        <v>5000</v>
      </c>
      <c r="D892" s="8">
        <v>3000</v>
      </c>
      <c r="E892" s="8">
        <v>125</v>
      </c>
      <c r="F892" s="8" t="s">
        <v>8221</v>
      </c>
      <c r="G892" s="8" t="s">
        <v>8224</v>
      </c>
      <c r="H892" s="8" t="s">
        <v>8246</v>
      </c>
      <c r="I892" s="8">
        <v>1385055979</v>
      </c>
      <c r="J892" s="8">
        <v>1382460379</v>
      </c>
      <c r="K892" s="8" t="b">
        <v>0</v>
      </c>
      <c r="L892" s="8">
        <v>4</v>
      </c>
      <c r="M892" s="8" t="b">
        <v>0</v>
      </c>
      <c r="N892" s="8" t="s">
        <v>8279</v>
      </c>
      <c r="O892" s="11">
        <f t="shared" si="52"/>
        <v>4</v>
      </c>
      <c r="P892" s="8">
        <f t="shared" si="53"/>
        <v>31.25</v>
      </c>
      <c r="Q892" s="8" t="s">
        <v>8325</v>
      </c>
      <c r="R892" s="8" t="s">
        <v>8329</v>
      </c>
      <c r="S892" s="17">
        <f t="shared" si="54"/>
        <v>41569.698831018519</v>
      </c>
      <c r="T892" s="17">
        <f t="shared" si="55"/>
        <v>41599.740497685183</v>
      </c>
    </row>
    <row r="893" spans="1:20" ht="42.75" x14ac:dyDescent="0.45">
      <c r="A893" s="5">
        <v>891</v>
      </c>
      <c r="B893" s="7" t="s">
        <v>892</v>
      </c>
      <c r="C893" s="7" t="s">
        <v>5001</v>
      </c>
      <c r="D893" s="8">
        <v>8000</v>
      </c>
      <c r="E893" s="8">
        <v>260</v>
      </c>
      <c r="F893" s="8" t="s">
        <v>8221</v>
      </c>
      <c r="G893" s="8" t="s">
        <v>8224</v>
      </c>
      <c r="H893" s="8" t="s">
        <v>8246</v>
      </c>
      <c r="I893" s="8">
        <v>1408581930</v>
      </c>
      <c r="J893" s="8">
        <v>1405989930</v>
      </c>
      <c r="K893" s="8" t="b">
        <v>0</v>
      </c>
      <c r="L893" s="8">
        <v>9</v>
      </c>
      <c r="M893" s="8" t="b">
        <v>0</v>
      </c>
      <c r="N893" s="8" t="s">
        <v>8279</v>
      </c>
      <c r="O893" s="11">
        <f t="shared" si="52"/>
        <v>3</v>
      </c>
      <c r="P893" s="8">
        <f t="shared" si="53"/>
        <v>28.89</v>
      </c>
      <c r="Q893" s="8" t="s">
        <v>8325</v>
      </c>
      <c r="R893" s="8" t="s">
        <v>8329</v>
      </c>
      <c r="S893" s="17">
        <f t="shared" si="54"/>
        <v>41842.031597222223</v>
      </c>
      <c r="T893" s="17">
        <f t="shared" si="55"/>
        <v>41872.031597222223</v>
      </c>
    </row>
    <row r="894" spans="1:20" ht="42.75" x14ac:dyDescent="0.45">
      <c r="A894" s="5">
        <v>892</v>
      </c>
      <c r="B894" s="7" t="s">
        <v>893</v>
      </c>
      <c r="C894" s="7" t="s">
        <v>5002</v>
      </c>
      <c r="D894" s="8">
        <v>6000</v>
      </c>
      <c r="E894" s="8">
        <v>2445</v>
      </c>
      <c r="F894" s="8" t="s">
        <v>8221</v>
      </c>
      <c r="G894" s="8" t="s">
        <v>8224</v>
      </c>
      <c r="H894" s="8" t="s">
        <v>8246</v>
      </c>
      <c r="I894" s="8">
        <v>1280635200</v>
      </c>
      <c r="J894" s="8">
        <v>1273121283</v>
      </c>
      <c r="K894" s="8" t="b">
        <v>0</v>
      </c>
      <c r="L894" s="8">
        <v>17</v>
      </c>
      <c r="M894" s="8" t="b">
        <v>0</v>
      </c>
      <c r="N894" s="8" t="s">
        <v>8279</v>
      </c>
      <c r="O894" s="11">
        <f t="shared" si="52"/>
        <v>41</v>
      </c>
      <c r="P894" s="8">
        <f t="shared" si="53"/>
        <v>143.82</v>
      </c>
      <c r="Q894" s="8" t="s">
        <v>8325</v>
      </c>
      <c r="R894" s="8" t="s">
        <v>8329</v>
      </c>
      <c r="S894" s="17">
        <f t="shared" si="54"/>
        <v>40304.20003472222</v>
      </c>
      <c r="T894" s="17">
        <f t="shared" si="55"/>
        <v>40391.166666666664</v>
      </c>
    </row>
    <row r="895" spans="1:20" ht="42.75" x14ac:dyDescent="0.45">
      <c r="A895" s="5">
        <v>893</v>
      </c>
      <c r="B895" s="7" t="s">
        <v>894</v>
      </c>
      <c r="C895" s="7" t="s">
        <v>5003</v>
      </c>
      <c r="D895" s="8">
        <v>2000</v>
      </c>
      <c r="E895" s="8">
        <v>200</v>
      </c>
      <c r="F895" s="8" t="s">
        <v>8221</v>
      </c>
      <c r="G895" s="8" t="s">
        <v>8224</v>
      </c>
      <c r="H895" s="8" t="s">
        <v>8246</v>
      </c>
      <c r="I895" s="8">
        <v>1427920363</v>
      </c>
      <c r="J895" s="8">
        <v>1425331963</v>
      </c>
      <c r="K895" s="8" t="b">
        <v>0</v>
      </c>
      <c r="L895" s="8">
        <v>5</v>
      </c>
      <c r="M895" s="8" t="b">
        <v>0</v>
      </c>
      <c r="N895" s="8" t="s">
        <v>8279</v>
      </c>
      <c r="O895" s="11">
        <f t="shared" si="52"/>
        <v>10</v>
      </c>
      <c r="P895" s="8">
        <f t="shared" si="53"/>
        <v>40</v>
      </c>
      <c r="Q895" s="8" t="s">
        <v>8325</v>
      </c>
      <c r="R895" s="8" t="s">
        <v>8329</v>
      </c>
      <c r="S895" s="17">
        <f t="shared" si="54"/>
        <v>42065.897719907407</v>
      </c>
      <c r="T895" s="17">
        <f t="shared" si="55"/>
        <v>42095.856053240743</v>
      </c>
    </row>
    <row r="896" spans="1:20" ht="42.75" x14ac:dyDescent="0.45">
      <c r="A896" s="5">
        <v>894</v>
      </c>
      <c r="B896" s="7" t="s">
        <v>895</v>
      </c>
      <c r="C896" s="7" t="s">
        <v>5004</v>
      </c>
      <c r="D896" s="8">
        <v>20000</v>
      </c>
      <c r="E896" s="8">
        <v>7834</v>
      </c>
      <c r="F896" s="8" t="s">
        <v>8221</v>
      </c>
      <c r="G896" s="8" t="s">
        <v>8224</v>
      </c>
      <c r="H896" s="8" t="s">
        <v>8246</v>
      </c>
      <c r="I896" s="8">
        <v>1465169610</v>
      </c>
      <c r="J896" s="8">
        <v>1462577610</v>
      </c>
      <c r="K896" s="8" t="b">
        <v>0</v>
      </c>
      <c r="L896" s="8">
        <v>53</v>
      </c>
      <c r="M896" s="8" t="b">
        <v>0</v>
      </c>
      <c r="N896" s="8" t="s">
        <v>8279</v>
      </c>
      <c r="O896" s="11">
        <f t="shared" si="52"/>
        <v>39</v>
      </c>
      <c r="P896" s="8">
        <f t="shared" si="53"/>
        <v>147.81</v>
      </c>
      <c r="Q896" s="8" t="s">
        <v>8325</v>
      </c>
      <c r="R896" s="8" t="s">
        <v>8329</v>
      </c>
      <c r="S896" s="17">
        <f t="shared" si="54"/>
        <v>42496.981597222228</v>
      </c>
      <c r="T896" s="17">
        <f t="shared" si="55"/>
        <v>42526.981597222228</v>
      </c>
    </row>
    <row r="897" spans="1:20" ht="42.75" x14ac:dyDescent="0.45">
      <c r="A897" s="5">
        <v>895</v>
      </c>
      <c r="B897" s="7" t="s">
        <v>896</v>
      </c>
      <c r="C897" s="7" t="s">
        <v>5005</v>
      </c>
      <c r="D897" s="8">
        <v>8000</v>
      </c>
      <c r="E897" s="8">
        <v>195</v>
      </c>
      <c r="F897" s="8" t="s">
        <v>8221</v>
      </c>
      <c r="G897" s="8" t="s">
        <v>8224</v>
      </c>
      <c r="H897" s="8" t="s">
        <v>8246</v>
      </c>
      <c r="I897" s="8">
        <v>1287975829</v>
      </c>
      <c r="J897" s="8">
        <v>1284087829</v>
      </c>
      <c r="K897" s="8" t="b">
        <v>0</v>
      </c>
      <c r="L897" s="8">
        <v>7</v>
      </c>
      <c r="M897" s="8" t="b">
        <v>0</v>
      </c>
      <c r="N897" s="8" t="s">
        <v>8279</v>
      </c>
      <c r="O897" s="11">
        <f t="shared" si="52"/>
        <v>2</v>
      </c>
      <c r="P897" s="8">
        <f t="shared" si="53"/>
        <v>27.86</v>
      </c>
      <c r="Q897" s="8" t="s">
        <v>8325</v>
      </c>
      <c r="R897" s="8" t="s">
        <v>8329</v>
      </c>
      <c r="S897" s="17">
        <f t="shared" si="54"/>
        <v>40431.127650462964</v>
      </c>
      <c r="T897" s="17">
        <f t="shared" si="55"/>
        <v>40476.127650462964</v>
      </c>
    </row>
    <row r="898" spans="1:20" ht="42.75" x14ac:dyDescent="0.45">
      <c r="A898" s="5">
        <v>896</v>
      </c>
      <c r="B898" s="7" t="s">
        <v>897</v>
      </c>
      <c r="C898" s="7" t="s">
        <v>5006</v>
      </c>
      <c r="D898" s="8">
        <v>8000</v>
      </c>
      <c r="E898" s="8">
        <v>3200</v>
      </c>
      <c r="F898" s="8" t="s">
        <v>8221</v>
      </c>
      <c r="G898" s="8" t="s">
        <v>8224</v>
      </c>
      <c r="H898" s="8" t="s">
        <v>8246</v>
      </c>
      <c r="I898" s="8">
        <v>1440734400</v>
      </c>
      <c r="J898" s="8">
        <v>1438549026</v>
      </c>
      <c r="K898" s="8" t="b">
        <v>0</v>
      </c>
      <c r="L898" s="8">
        <v>72</v>
      </c>
      <c r="M898" s="8" t="b">
        <v>0</v>
      </c>
      <c r="N898" s="8" t="s">
        <v>8279</v>
      </c>
      <c r="O898" s="11">
        <f t="shared" si="52"/>
        <v>40</v>
      </c>
      <c r="P898" s="8">
        <f t="shared" si="53"/>
        <v>44.44</v>
      </c>
      <c r="Q898" s="8" t="s">
        <v>8325</v>
      </c>
      <c r="R898" s="8" t="s">
        <v>8329</v>
      </c>
      <c r="S898" s="17">
        <f t="shared" si="54"/>
        <v>42218.872986111113</v>
      </c>
      <c r="T898" s="17">
        <f t="shared" si="55"/>
        <v>42244.166666666672</v>
      </c>
    </row>
    <row r="899" spans="1:20" ht="42.75" x14ac:dyDescent="0.45">
      <c r="A899" s="5">
        <v>897</v>
      </c>
      <c r="B899" s="7" t="s">
        <v>898</v>
      </c>
      <c r="C899" s="7" t="s">
        <v>5007</v>
      </c>
      <c r="D899" s="8">
        <v>3000</v>
      </c>
      <c r="E899" s="8">
        <v>0</v>
      </c>
      <c r="F899" s="8" t="s">
        <v>8221</v>
      </c>
      <c r="G899" s="8" t="s">
        <v>8224</v>
      </c>
      <c r="H899" s="8" t="s">
        <v>8246</v>
      </c>
      <c r="I899" s="8">
        <v>1354123908</v>
      </c>
      <c r="J899" s="8">
        <v>1351528308</v>
      </c>
      <c r="K899" s="8" t="b">
        <v>0</v>
      </c>
      <c r="L899" s="8">
        <v>0</v>
      </c>
      <c r="M899" s="8" t="b">
        <v>0</v>
      </c>
      <c r="N899" s="8" t="s">
        <v>8279</v>
      </c>
      <c r="O899" s="11">
        <f t="shared" ref="O899:O962" si="56">ROUND((E899/D899)*100,0)</f>
        <v>0</v>
      </c>
      <c r="P899" s="8" t="e">
        <f t="shared" ref="P899:P962" si="57">ROUND(E899/L899,2)</f>
        <v>#DIV/0!</v>
      </c>
      <c r="Q899" s="8" t="s">
        <v>8325</v>
      </c>
      <c r="R899" s="8" t="s">
        <v>8329</v>
      </c>
      <c r="S899" s="17">
        <f t="shared" ref="S899:S962" si="58">(((J899/60)/60)/24)+DATE(1970,1,1)</f>
        <v>41211.688750000001</v>
      </c>
      <c r="T899" s="17">
        <f t="shared" ref="T899:T962" si="59">(((I899/60)/60)/24)+DATE(1970,1,1)</f>
        <v>41241.730416666665</v>
      </c>
    </row>
    <row r="900" spans="1:20" ht="42.75" x14ac:dyDescent="0.45">
      <c r="A900" s="5">
        <v>898</v>
      </c>
      <c r="B900" s="7" t="s">
        <v>899</v>
      </c>
      <c r="C900" s="7" t="s">
        <v>5008</v>
      </c>
      <c r="D900" s="8">
        <v>2500</v>
      </c>
      <c r="E900" s="8">
        <v>70</v>
      </c>
      <c r="F900" s="8" t="s">
        <v>8221</v>
      </c>
      <c r="G900" s="8" t="s">
        <v>8224</v>
      </c>
      <c r="H900" s="8" t="s">
        <v>8246</v>
      </c>
      <c r="I900" s="8">
        <v>1326651110</v>
      </c>
      <c r="J900" s="8">
        <v>1322763110</v>
      </c>
      <c r="K900" s="8" t="b">
        <v>0</v>
      </c>
      <c r="L900" s="8">
        <v>2</v>
      </c>
      <c r="M900" s="8" t="b">
        <v>0</v>
      </c>
      <c r="N900" s="8" t="s">
        <v>8279</v>
      </c>
      <c r="O900" s="11">
        <f t="shared" si="56"/>
        <v>3</v>
      </c>
      <c r="P900" s="8">
        <f t="shared" si="57"/>
        <v>35</v>
      </c>
      <c r="Q900" s="8" t="s">
        <v>8325</v>
      </c>
      <c r="R900" s="8" t="s">
        <v>8329</v>
      </c>
      <c r="S900" s="17">
        <f t="shared" si="58"/>
        <v>40878.758217592593</v>
      </c>
      <c r="T900" s="17">
        <f t="shared" si="59"/>
        <v>40923.758217592593</v>
      </c>
    </row>
    <row r="901" spans="1:20" ht="42.75" x14ac:dyDescent="0.45">
      <c r="A901" s="5">
        <v>899</v>
      </c>
      <c r="B901" s="7" t="s">
        <v>900</v>
      </c>
      <c r="C901" s="7" t="s">
        <v>5009</v>
      </c>
      <c r="D901" s="8">
        <v>750</v>
      </c>
      <c r="E901" s="8">
        <v>280</v>
      </c>
      <c r="F901" s="8" t="s">
        <v>8221</v>
      </c>
      <c r="G901" s="8" t="s">
        <v>8224</v>
      </c>
      <c r="H901" s="8" t="s">
        <v>8246</v>
      </c>
      <c r="I901" s="8">
        <v>1306549362</v>
      </c>
      <c r="J901" s="8">
        <v>1302661362</v>
      </c>
      <c r="K901" s="8" t="b">
        <v>0</v>
      </c>
      <c r="L901" s="8">
        <v>8</v>
      </c>
      <c r="M901" s="8" t="b">
        <v>0</v>
      </c>
      <c r="N901" s="8" t="s">
        <v>8279</v>
      </c>
      <c r="O901" s="11">
        <f t="shared" si="56"/>
        <v>37</v>
      </c>
      <c r="P901" s="8">
        <f t="shared" si="57"/>
        <v>35</v>
      </c>
      <c r="Q901" s="8" t="s">
        <v>8325</v>
      </c>
      <c r="R901" s="8" t="s">
        <v>8329</v>
      </c>
      <c r="S901" s="17">
        <f t="shared" si="58"/>
        <v>40646.099097222221</v>
      </c>
      <c r="T901" s="17">
        <f t="shared" si="59"/>
        <v>40691.099097222221</v>
      </c>
    </row>
    <row r="902" spans="1:20" ht="28.5" x14ac:dyDescent="0.45">
      <c r="A902" s="5">
        <v>900</v>
      </c>
      <c r="B902" s="7" t="s">
        <v>901</v>
      </c>
      <c r="C902" s="7" t="s">
        <v>5010</v>
      </c>
      <c r="D902" s="8">
        <v>5000</v>
      </c>
      <c r="E902" s="8">
        <v>21</v>
      </c>
      <c r="F902" s="8" t="s">
        <v>8221</v>
      </c>
      <c r="G902" s="8" t="s">
        <v>8224</v>
      </c>
      <c r="H902" s="8" t="s">
        <v>8246</v>
      </c>
      <c r="I902" s="8">
        <v>1459365802</v>
      </c>
      <c r="J902" s="8">
        <v>1456777402</v>
      </c>
      <c r="K902" s="8" t="b">
        <v>0</v>
      </c>
      <c r="L902" s="8">
        <v>2</v>
      </c>
      <c r="M902" s="8" t="b">
        <v>0</v>
      </c>
      <c r="N902" s="8" t="s">
        <v>8278</v>
      </c>
      <c r="O902" s="11">
        <f t="shared" si="56"/>
        <v>0</v>
      </c>
      <c r="P902" s="8">
        <f t="shared" si="57"/>
        <v>10.5</v>
      </c>
      <c r="Q902" s="8" t="s">
        <v>8325</v>
      </c>
      <c r="R902" s="8" t="s">
        <v>8328</v>
      </c>
      <c r="S902" s="17">
        <f t="shared" si="58"/>
        <v>42429.84956018519</v>
      </c>
      <c r="T902" s="17">
        <f t="shared" si="59"/>
        <v>42459.807893518519</v>
      </c>
    </row>
    <row r="903" spans="1:20" ht="57" x14ac:dyDescent="0.45">
      <c r="A903" s="5">
        <v>901</v>
      </c>
      <c r="B903" s="7" t="s">
        <v>902</v>
      </c>
      <c r="C903" s="7" t="s">
        <v>5011</v>
      </c>
      <c r="D903" s="8">
        <v>6500</v>
      </c>
      <c r="E903" s="8">
        <v>0</v>
      </c>
      <c r="F903" s="8" t="s">
        <v>8221</v>
      </c>
      <c r="G903" s="8" t="s">
        <v>8224</v>
      </c>
      <c r="H903" s="8" t="s">
        <v>8246</v>
      </c>
      <c r="I903" s="8">
        <v>1276024260</v>
      </c>
      <c r="J903" s="8">
        <v>1272050914</v>
      </c>
      <c r="K903" s="8" t="b">
        <v>0</v>
      </c>
      <c r="L903" s="8">
        <v>0</v>
      </c>
      <c r="M903" s="8" t="b">
        <v>0</v>
      </c>
      <c r="N903" s="8" t="s">
        <v>8278</v>
      </c>
      <c r="O903" s="11">
        <f t="shared" si="56"/>
        <v>0</v>
      </c>
      <c r="P903" s="8" t="e">
        <f t="shared" si="57"/>
        <v>#DIV/0!</v>
      </c>
      <c r="Q903" s="8" t="s">
        <v>8325</v>
      </c>
      <c r="R903" s="8" t="s">
        <v>8328</v>
      </c>
      <c r="S903" s="17">
        <f t="shared" si="58"/>
        <v>40291.81150462963</v>
      </c>
      <c r="T903" s="17">
        <f t="shared" si="59"/>
        <v>40337.799305555556</v>
      </c>
    </row>
    <row r="904" spans="1:20" ht="57" x14ac:dyDescent="0.45">
      <c r="A904" s="5">
        <v>902</v>
      </c>
      <c r="B904" s="7" t="s">
        <v>903</v>
      </c>
      <c r="C904" s="7" t="s">
        <v>5012</v>
      </c>
      <c r="D904" s="8">
        <v>30000</v>
      </c>
      <c r="E904" s="8">
        <v>90</v>
      </c>
      <c r="F904" s="8" t="s">
        <v>8221</v>
      </c>
      <c r="G904" s="8" t="s">
        <v>8224</v>
      </c>
      <c r="H904" s="8" t="s">
        <v>8246</v>
      </c>
      <c r="I904" s="8">
        <v>1409412600</v>
      </c>
      <c r="J904" s="8">
        <v>1404947422</v>
      </c>
      <c r="K904" s="8" t="b">
        <v>0</v>
      </c>
      <c r="L904" s="8">
        <v>3</v>
      </c>
      <c r="M904" s="8" t="b">
        <v>0</v>
      </c>
      <c r="N904" s="8" t="s">
        <v>8278</v>
      </c>
      <c r="O904" s="11">
        <f t="shared" si="56"/>
        <v>0</v>
      </c>
      <c r="P904" s="8">
        <f t="shared" si="57"/>
        <v>30</v>
      </c>
      <c r="Q904" s="8" t="s">
        <v>8325</v>
      </c>
      <c r="R904" s="8" t="s">
        <v>8328</v>
      </c>
      <c r="S904" s="17">
        <f t="shared" si="58"/>
        <v>41829.965532407405</v>
      </c>
      <c r="T904" s="17">
        <f t="shared" si="59"/>
        <v>41881.645833333336</v>
      </c>
    </row>
    <row r="905" spans="1:20" ht="42.75" x14ac:dyDescent="0.45">
      <c r="A905" s="5">
        <v>903</v>
      </c>
      <c r="B905" s="7" t="s">
        <v>904</v>
      </c>
      <c r="C905" s="7" t="s">
        <v>5013</v>
      </c>
      <c r="D905" s="8">
        <v>5000</v>
      </c>
      <c r="E905" s="8">
        <v>160</v>
      </c>
      <c r="F905" s="8" t="s">
        <v>8221</v>
      </c>
      <c r="G905" s="8" t="s">
        <v>8224</v>
      </c>
      <c r="H905" s="8" t="s">
        <v>8246</v>
      </c>
      <c r="I905" s="8">
        <v>1348367100</v>
      </c>
      <c r="J905" s="8">
        <v>1346180780</v>
      </c>
      <c r="K905" s="8" t="b">
        <v>0</v>
      </c>
      <c r="L905" s="8">
        <v>4</v>
      </c>
      <c r="M905" s="8" t="b">
        <v>0</v>
      </c>
      <c r="N905" s="8" t="s">
        <v>8278</v>
      </c>
      <c r="O905" s="11">
        <f t="shared" si="56"/>
        <v>3</v>
      </c>
      <c r="P905" s="8">
        <f t="shared" si="57"/>
        <v>40</v>
      </c>
      <c r="Q905" s="8" t="s">
        <v>8325</v>
      </c>
      <c r="R905" s="8" t="s">
        <v>8328</v>
      </c>
      <c r="S905" s="17">
        <f t="shared" si="58"/>
        <v>41149.796064814815</v>
      </c>
      <c r="T905" s="17">
        <f t="shared" si="59"/>
        <v>41175.100694444445</v>
      </c>
    </row>
    <row r="906" spans="1:20" ht="42.75" x14ac:dyDescent="0.45">
      <c r="A906" s="5">
        <v>904</v>
      </c>
      <c r="B906" s="7" t="s">
        <v>905</v>
      </c>
      <c r="C906" s="7" t="s">
        <v>5014</v>
      </c>
      <c r="D906" s="8">
        <v>50000</v>
      </c>
      <c r="E906" s="8">
        <v>151</v>
      </c>
      <c r="F906" s="8" t="s">
        <v>8221</v>
      </c>
      <c r="G906" s="8" t="s">
        <v>8224</v>
      </c>
      <c r="H906" s="8" t="s">
        <v>8246</v>
      </c>
      <c r="I906" s="8">
        <v>1451786137</v>
      </c>
      <c r="J906" s="8">
        <v>1449194137</v>
      </c>
      <c r="K906" s="8" t="b">
        <v>0</v>
      </c>
      <c r="L906" s="8">
        <v>3</v>
      </c>
      <c r="M906" s="8" t="b">
        <v>0</v>
      </c>
      <c r="N906" s="8" t="s">
        <v>8278</v>
      </c>
      <c r="O906" s="11">
        <f t="shared" si="56"/>
        <v>0</v>
      </c>
      <c r="P906" s="8">
        <f t="shared" si="57"/>
        <v>50.33</v>
      </c>
      <c r="Q906" s="8" t="s">
        <v>8325</v>
      </c>
      <c r="R906" s="8" t="s">
        <v>8328</v>
      </c>
      <c r="S906" s="17">
        <f t="shared" si="58"/>
        <v>42342.080289351856</v>
      </c>
      <c r="T906" s="17">
        <f t="shared" si="59"/>
        <v>42372.080289351856</v>
      </c>
    </row>
    <row r="907" spans="1:20" ht="42.75" x14ac:dyDescent="0.45">
      <c r="A907" s="5">
        <v>905</v>
      </c>
      <c r="B907" s="7" t="s">
        <v>906</v>
      </c>
      <c r="C907" s="7" t="s">
        <v>5015</v>
      </c>
      <c r="D907" s="8">
        <v>6500</v>
      </c>
      <c r="E907" s="8">
        <v>196</v>
      </c>
      <c r="F907" s="8" t="s">
        <v>8221</v>
      </c>
      <c r="G907" s="8" t="s">
        <v>8224</v>
      </c>
      <c r="H907" s="8" t="s">
        <v>8246</v>
      </c>
      <c r="I907" s="8">
        <v>1295847926</v>
      </c>
      <c r="J907" s="8">
        <v>1290663926</v>
      </c>
      <c r="K907" s="8" t="b">
        <v>0</v>
      </c>
      <c r="L907" s="8">
        <v>6</v>
      </c>
      <c r="M907" s="8" t="b">
        <v>0</v>
      </c>
      <c r="N907" s="8" t="s">
        <v>8278</v>
      </c>
      <c r="O907" s="11">
        <f t="shared" si="56"/>
        <v>3</v>
      </c>
      <c r="P907" s="8">
        <f t="shared" si="57"/>
        <v>32.67</v>
      </c>
      <c r="Q907" s="8" t="s">
        <v>8325</v>
      </c>
      <c r="R907" s="8" t="s">
        <v>8328</v>
      </c>
      <c r="S907" s="17">
        <f t="shared" si="58"/>
        <v>40507.239884259259</v>
      </c>
      <c r="T907" s="17">
        <f t="shared" si="59"/>
        <v>40567.239884259259</v>
      </c>
    </row>
    <row r="908" spans="1:20" ht="28.5" x14ac:dyDescent="0.45">
      <c r="A908" s="5">
        <v>906</v>
      </c>
      <c r="B908" s="7" t="s">
        <v>907</v>
      </c>
      <c r="C908" s="7" t="s">
        <v>5016</v>
      </c>
      <c r="D908" s="8">
        <v>15000</v>
      </c>
      <c r="E908" s="8">
        <v>0</v>
      </c>
      <c r="F908" s="8" t="s">
        <v>8221</v>
      </c>
      <c r="G908" s="8" t="s">
        <v>8224</v>
      </c>
      <c r="H908" s="8" t="s">
        <v>8246</v>
      </c>
      <c r="I908" s="8">
        <v>1394681590</v>
      </c>
      <c r="J908" s="8">
        <v>1392093190</v>
      </c>
      <c r="K908" s="8" t="b">
        <v>0</v>
      </c>
      <c r="L908" s="8">
        <v>0</v>
      </c>
      <c r="M908" s="8" t="b">
        <v>0</v>
      </c>
      <c r="N908" s="8" t="s">
        <v>8278</v>
      </c>
      <c r="O908" s="11">
        <f t="shared" si="56"/>
        <v>0</v>
      </c>
      <c r="P908" s="8" t="e">
        <f t="shared" si="57"/>
        <v>#DIV/0!</v>
      </c>
      <c r="Q908" s="8" t="s">
        <v>8325</v>
      </c>
      <c r="R908" s="8" t="s">
        <v>8328</v>
      </c>
      <c r="S908" s="17">
        <f t="shared" si="58"/>
        <v>41681.189699074072</v>
      </c>
      <c r="T908" s="17">
        <f t="shared" si="59"/>
        <v>41711.148032407407</v>
      </c>
    </row>
    <row r="909" spans="1:20" ht="28.5" x14ac:dyDescent="0.45">
      <c r="A909" s="5">
        <v>907</v>
      </c>
      <c r="B909" s="7" t="s">
        <v>908</v>
      </c>
      <c r="C909" s="7" t="s">
        <v>5017</v>
      </c>
      <c r="D909" s="8">
        <v>2900</v>
      </c>
      <c r="E909" s="8">
        <v>0</v>
      </c>
      <c r="F909" s="8" t="s">
        <v>8221</v>
      </c>
      <c r="G909" s="8" t="s">
        <v>8224</v>
      </c>
      <c r="H909" s="8" t="s">
        <v>8246</v>
      </c>
      <c r="I909" s="8">
        <v>1315715823</v>
      </c>
      <c r="J909" s="8">
        <v>1313123823</v>
      </c>
      <c r="K909" s="8" t="b">
        <v>0</v>
      </c>
      <c r="L909" s="8">
        <v>0</v>
      </c>
      <c r="M909" s="8" t="b">
        <v>0</v>
      </c>
      <c r="N909" s="8" t="s">
        <v>8278</v>
      </c>
      <c r="O909" s="11">
        <f t="shared" si="56"/>
        <v>0</v>
      </c>
      <c r="P909" s="8" t="e">
        <f t="shared" si="57"/>
        <v>#DIV/0!</v>
      </c>
      <c r="Q909" s="8" t="s">
        <v>8325</v>
      </c>
      <c r="R909" s="8" t="s">
        <v>8328</v>
      </c>
      <c r="S909" s="17">
        <f t="shared" si="58"/>
        <v>40767.192395833335</v>
      </c>
      <c r="T909" s="17">
        <f t="shared" si="59"/>
        <v>40797.192395833335</v>
      </c>
    </row>
    <row r="910" spans="1:20" ht="42.75" x14ac:dyDescent="0.45">
      <c r="A910" s="5">
        <v>908</v>
      </c>
      <c r="B910" s="7" t="s">
        <v>909</v>
      </c>
      <c r="C910" s="7" t="s">
        <v>5018</v>
      </c>
      <c r="D910" s="8">
        <v>2500</v>
      </c>
      <c r="E910" s="8">
        <v>0</v>
      </c>
      <c r="F910" s="8" t="s">
        <v>8221</v>
      </c>
      <c r="G910" s="8" t="s">
        <v>8224</v>
      </c>
      <c r="H910" s="8" t="s">
        <v>8246</v>
      </c>
      <c r="I910" s="8">
        <v>1280206740</v>
      </c>
      <c r="J910" s="8">
        <v>1276283655</v>
      </c>
      <c r="K910" s="8" t="b">
        <v>0</v>
      </c>
      <c r="L910" s="8">
        <v>0</v>
      </c>
      <c r="M910" s="8" t="b">
        <v>0</v>
      </c>
      <c r="N910" s="8" t="s">
        <v>8278</v>
      </c>
      <c r="O910" s="11">
        <f t="shared" si="56"/>
        <v>0</v>
      </c>
      <c r="P910" s="8" t="e">
        <f t="shared" si="57"/>
        <v>#DIV/0!</v>
      </c>
      <c r="Q910" s="8" t="s">
        <v>8325</v>
      </c>
      <c r="R910" s="8" t="s">
        <v>8328</v>
      </c>
      <c r="S910" s="17">
        <f t="shared" si="58"/>
        <v>40340.801562499997</v>
      </c>
      <c r="T910" s="17">
        <f t="shared" si="59"/>
        <v>40386.207638888889</v>
      </c>
    </row>
    <row r="911" spans="1:20" ht="57" x14ac:dyDescent="0.45">
      <c r="A911" s="5">
        <v>909</v>
      </c>
      <c r="B911" s="7" t="s">
        <v>910</v>
      </c>
      <c r="C911" s="7" t="s">
        <v>5019</v>
      </c>
      <c r="D911" s="8">
        <v>16000</v>
      </c>
      <c r="E911" s="8">
        <v>520</v>
      </c>
      <c r="F911" s="8" t="s">
        <v>8221</v>
      </c>
      <c r="G911" s="8" t="s">
        <v>8224</v>
      </c>
      <c r="H911" s="8" t="s">
        <v>8246</v>
      </c>
      <c r="I911" s="8">
        <v>1343016000</v>
      </c>
      <c r="J911" s="8">
        <v>1340296440</v>
      </c>
      <c r="K911" s="8" t="b">
        <v>0</v>
      </c>
      <c r="L911" s="8">
        <v>8</v>
      </c>
      <c r="M911" s="8" t="b">
        <v>0</v>
      </c>
      <c r="N911" s="8" t="s">
        <v>8278</v>
      </c>
      <c r="O911" s="11">
        <f t="shared" si="56"/>
        <v>3</v>
      </c>
      <c r="P911" s="8">
        <f t="shared" si="57"/>
        <v>65</v>
      </c>
      <c r="Q911" s="8" t="s">
        <v>8325</v>
      </c>
      <c r="R911" s="8" t="s">
        <v>8328</v>
      </c>
      <c r="S911" s="17">
        <f t="shared" si="58"/>
        <v>41081.69027777778</v>
      </c>
      <c r="T911" s="17">
        <f t="shared" si="59"/>
        <v>41113.166666666664</v>
      </c>
    </row>
    <row r="912" spans="1:20" ht="42.75" x14ac:dyDescent="0.45">
      <c r="A912" s="5">
        <v>910</v>
      </c>
      <c r="B912" s="7" t="s">
        <v>911</v>
      </c>
      <c r="C912" s="7" t="s">
        <v>5020</v>
      </c>
      <c r="D912" s="8">
        <v>550</v>
      </c>
      <c r="E912" s="8">
        <v>123</v>
      </c>
      <c r="F912" s="8" t="s">
        <v>8221</v>
      </c>
      <c r="G912" s="8" t="s">
        <v>8225</v>
      </c>
      <c r="H912" s="8" t="s">
        <v>8247</v>
      </c>
      <c r="I912" s="8">
        <v>1488546319</v>
      </c>
      <c r="J912" s="8">
        <v>1483362319</v>
      </c>
      <c r="K912" s="8" t="b">
        <v>0</v>
      </c>
      <c r="L912" s="8">
        <v>5</v>
      </c>
      <c r="M912" s="8" t="b">
        <v>0</v>
      </c>
      <c r="N912" s="8" t="s">
        <v>8278</v>
      </c>
      <c r="O912" s="11">
        <f t="shared" si="56"/>
        <v>22</v>
      </c>
      <c r="P912" s="8">
        <f t="shared" si="57"/>
        <v>24.6</v>
      </c>
      <c r="Q912" s="8" t="s">
        <v>8325</v>
      </c>
      <c r="R912" s="8" t="s">
        <v>8328</v>
      </c>
      <c r="S912" s="17">
        <f t="shared" si="58"/>
        <v>42737.545358796298</v>
      </c>
      <c r="T912" s="17">
        <f t="shared" si="59"/>
        <v>42797.545358796298</v>
      </c>
    </row>
    <row r="913" spans="1:20" ht="42.75" x14ac:dyDescent="0.45">
      <c r="A913" s="5">
        <v>911</v>
      </c>
      <c r="B913" s="7" t="s">
        <v>912</v>
      </c>
      <c r="C913" s="7" t="s">
        <v>5021</v>
      </c>
      <c r="D913" s="8">
        <v>100000</v>
      </c>
      <c r="E913" s="8">
        <v>0</v>
      </c>
      <c r="F913" s="8" t="s">
        <v>8221</v>
      </c>
      <c r="G913" s="8" t="s">
        <v>8224</v>
      </c>
      <c r="H913" s="8" t="s">
        <v>8246</v>
      </c>
      <c r="I913" s="8">
        <v>1390522045</v>
      </c>
      <c r="J913" s="8">
        <v>1388707645</v>
      </c>
      <c r="K913" s="8" t="b">
        <v>0</v>
      </c>
      <c r="L913" s="8">
        <v>0</v>
      </c>
      <c r="M913" s="8" t="b">
        <v>0</v>
      </c>
      <c r="N913" s="8" t="s">
        <v>8278</v>
      </c>
      <c r="O913" s="11">
        <f t="shared" si="56"/>
        <v>0</v>
      </c>
      <c r="P913" s="8" t="e">
        <f t="shared" si="57"/>
        <v>#DIV/0!</v>
      </c>
      <c r="Q913" s="8" t="s">
        <v>8325</v>
      </c>
      <c r="R913" s="8" t="s">
        <v>8328</v>
      </c>
      <c r="S913" s="17">
        <f t="shared" si="58"/>
        <v>41642.005150462966</v>
      </c>
      <c r="T913" s="17">
        <f t="shared" si="59"/>
        <v>41663.005150462966</v>
      </c>
    </row>
    <row r="914" spans="1:20" ht="42.75" x14ac:dyDescent="0.45">
      <c r="A914" s="5">
        <v>912</v>
      </c>
      <c r="B914" s="7" t="s">
        <v>913</v>
      </c>
      <c r="C914" s="7" t="s">
        <v>5022</v>
      </c>
      <c r="D914" s="8">
        <v>3500</v>
      </c>
      <c r="E914" s="8">
        <v>30</v>
      </c>
      <c r="F914" s="8" t="s">
        <v>8221</v>
      </c>
      <c r="G914" s="8" t="s">
        <v>8224</v>
      </c>
      <c r="H914" s="8" t="s">
        <v>8246</v>
      </c>
      <c r="I914" s="8">
        <v>1355197047</v>
      </c>
      <c r="J914" s="8">
        <v>1350009447</v>
      </c>
      <c r="K914" s="8" t="b">
        <v>0</v>
      </c>
      <c r="L914" s="8">
        <v>2</v>
      </c>
      <c r="M914" s="8" t="b">
        <v>0</v>
      </c>
      <c r="N914" s="8" t="s">
        <v>8278</v>
      </c>
      <c r="O914" s="11">
        <f t="shared" si="56"/>
        <v>1</v>
      </c>
      <c r="P914" s="8">
        <f t="shared" si="57"/>
        <v>15</v>
      </c>
      <c r="Q914" s="8" t="s">
        <v>8325</v>
      </c>
      <c r="R914" s="8" t="s">
        <v>8328</v>
      </c>
      <c r="S914" s="17">
        <f t="shared" si="58"/>
        <v>41194.109340277777</v>
      </c>
      <c r="T914" s="17">
        <f t="shared" si="59"/>
        <v>41254.151006944441</v>
      </c>
    </row>
    <row r="915" spans="1:20" ht="42.75" x14ac:dyDescent="0.45">
      <c r="A915" s="5">
        <v>913</v>
      </c>
      <c r="B915" s="7" t="s">
        <v>914</v>
      </c>
      <c r="C915" s="7" t="s">
        <v>5023</v>
      </c>
      <c r="D915" s="8">
        <v>30000</v>
      </c>
      <c r="E915" s="8">
        <v>1982</v>
      </c>
      <c r="F915" s="8" t="s">
        <v>8221</v>
      </c>
      <c r="G915" s="8" t="s">
        <v>8224</v>
      </c>
      <c r="H915" s="8" t="s">
        <v>8246</v>
      </c>
      <c r="I915" s="8">
        <v>1336188019</v>
      </c>
      <c r="J915" s="8">
        <v>1333596019</v>
      </c>
      <c r="K915" s="8" t="b">
        <v>0</v>
      </c>
      <c r="L915" s="8">
        <v>24</v>
      </c>
      <c r="M915" s="8" t="b">
        <v>0</v>
      </c>
      <c r="N915" s="8" t="s">
        <v>8278</v>
      </c>
      <c r="O915" s="11">
        <f t="shared" si="56"/>
        <v>7</v>
      </c>
      <c r="P915" s="8">
        <f t="shared" si="57"/>
        <v>82.58</v>
      </c>
      <c r="Q915" s="8" t="s">
        <v>8325</v>
      </c>
      <c r="R915" s="8" t="s">
        <v>8328</v>
      </c>
      <c r="S915" s="17">
        <f t="shared" si="58"/>
        <v>41004.139108796298</v>
      </c>
      <c r="T915" s="17">
        <f t="shared" si="59"/>
        <v>41034.139108796298</v>
      </c>
    </row>
    <row r="916" spans="1:20" ht="42.75" x14ac:dyDescent="0.45">
      <c r="A916" s="5">
        <v>914</v>
      </c>
      <c r="B916" s="7" t="s">
        <v>915</v>
      </c>
      <c r="C916" s="7" t="s">
        <v>5024</v>
      </c>
      <c r="D916" s="8">
        <v>1500</v>
      </c>
      <c r="E916" s="8">
        <v>0</v>
      </c>
      <c r="F916" s="8" t="s">
        <v>8221</v>
      </c>
      <c r="G916" s="8" t="s">
        <v>8224</v>
      </c>
      <c r="H916" s="8" t="s">
        <v>8246</v>
      </c>
      <c r="I916" s="8">
        <v>1345918747</v>
      </c>
      <c r="J916" s="8">
        <v>1343326747</v>
      </c>
      <c r="K916" s="8" t="b">
        <v>0</v>
      </c>
      <c r="L916" s="8">
        <v>0</v>
      </c>
      <c r="M916" s="8" t="b">
        <v>0</v>
      </c>
      <c r="N916" s="8" t="s">
        <v>8278</v>
      </c>
      <c r="O916" s="11">
        <f t="shared" si="56"/>
        <v>0</v>
      </c>
      <c r="P916" s="8" t="e">
        <f t="shared" si="57"/>
        <v>#DIV/0!</v>
      </c>
      <c r="Q916" s="8" t="s">
        <v>8325</v>
      </c>
      <c r="R916" s="8" t="s">
        <v>8328</v>
      </c>
      <c r="S916" s="17">
        <f t="shared" si="58"/>
        <v>41116.763275462967</v>
      </c>
      <c r="T916" s="17">
        <f t="shared" si="59"/>
        <v>41146.763275462967</v>
      </c>
    </row>
    <row r="917" spans="1:20" ht="42.75" x14ac:dyDescent="0.45">
      <c r="A917" s="5">
        <v>915</v>
      </c>
      <c r="B917" s="7" t="s">
        <v>916</v>
      </c>
      <c r="C917" s="7" t="s">
        <v>5025</v>
      </c>
      <c r="D917" s="8">
        <v>6500</v>
      </c>
      <c r="E917" s="8">
        <v>375</v>
      </c>
      <c r="F917" s="8" t="s">
        <v>8221</v>
      </c>
      <c r="G917" s="8" t="s">
        <v>8224</v>
      </c>
      <c r="H917" s="8" t="s">
        <v>8246</v>
      </c>
      <c r="I917" s="8">
        <v>1330577940</v>
      </c>
      <c r="J917" s="8">
        <v>1327853914</v>
      </c>
      <c r="K917" s="8" t="b">
        <v>0</v>
      </c>
      <c r="L917" s="8">
        <v>9</v>
      </c>
      <c r="M917" s="8" t="b">
        <v>0</v>
      </c>
      <c r="N917" s="8" t="s">
        <v>8278</v>
      </c>
      <c r="O917" s="11">
        <f t="shared" si="56"/>
        <v>6</v>
      </c>
      <c r="P917" s="8">
        <f t="shared" si="57"/>
        <v>41.67</v>
      </c>
      <c r="Q917" s="8" t="s">
        <v>8325</v>
      </c>
      <c r="R917" s="8" t="s">
        <v>8328</v>
      </c>
      <c r="S917" s="17">
        <f t="shared" si="58"/>
        <v>40937.679560185185</v>
      </c>
      <c r="T917" s="17">
        <f t="shared" si="59"/>
        <v>40969.207638888889</v>
      </c>
    </row>
    <row r="918" spans="1:20" ht="42.75" x14ac:dyDescent="0.45">
      <c r="A918" s="5">
        <v>916</v>
      </c>
      <c r="B918" s="7" t="s">
        <v>917</v>
      </c>
      <c r="C918" s="7" t="s">
        <v>5026</v>
      </c>
      <c r="D918" s="8">
        <v>3300</v>
      </c>
      <c r="E918" s="8">
        <v>0</v>
      </c>
      <c r="F918" s="8" t="s">
        <v>8221</v>
      </c>
      <c r="G918" s="8" t="s">
        <v>8224</v>
      </c>
      <c r="H918" s="8" t="s">
        <v>8246</v>
      </c>
      <c r="I918" s="8">
        <v>1287723600</v>
      </c>
      <c r="J918" s="8">
        <v>1284409734</v>
      </c>
      <c r="K918" s="8" t="b">
        <v>0</v>
      </c>
      <c r="L918" s="8">
        <v>0</v>
      </c>
      <c r="M918" s="8" t="b">
        <v>0</v>
      </c>
      <c r="N918" s="8" t="s">
        <v>8278</v>
      </c>
      <c r="O918" s="11">
        <f t="shared" si="56"/>
        <v>0</v>
      </c>
      <c r="P918" s="8" t="e">
        <f t="shared" si="57"/>
        <v>#DIV/0!</v>
      </c>
      <c r="Q918" s="8" t="s">
        <v>8325</v>
      </c>
      <c r="R918" s="8" t="s">
        <v>8328</v>
      </c>
      <c r="S918" s="17">
        <f t="shared" si="58"/>
        <v>40434.853402777779</v>
      </c>
      <c r="T918" s="17">
        <f t="shared" si="59"/>
        <v>40473.208333333336</v>
      </c>
    </row>
    <row r="919" spans="1:20" ht="42.75" x14ac:dyDescent="0.45">
      <c r="A919" s="5">
        <v>917</v>
      </c>
      <c r="B919" s="7" t="s">
        <v>918</v>
      </c>
      <c r="C919" s="7" t="s">
        <v>5027</v>
      </c>
      <c r="D919" s="8">
        <v>5000</v>
      </c>
      <c r="E919" s="8">
        <v>30</v>
      </c>
      <c r="F919" s="8" t="s">
        <v>8221</v>
      </c>
      <c r="G919" s="8" t="s">
        <v>8224</v>
      </c>
      <c r="H919" s="8" t="s">
        <v>8246</v>
      </c>
      <c r="I919" s="8">
        <v>1405305000</v>
      </c>
      <c r="J919" s="8">
        <v>1402612730</v>
      </c>
      <c r="K919" s="8" t="b">
        <v>0</v>
      </c>
      <c r="L919" s="8">
        <v>1</v>
      </c>
      <c r="M919" s="8" t="b">
        <v>0</v>
      </c>
      <c r="N919" s="8" t="s">
        <v>8278</v>
      </c>
      <c r="O919" s="11">
        <f t="shared" si="56"/>
        <v>1</v>
      </c>
      <c r="P919" s="8">
        <f t="shared" si="57"/>
        <v>30</v>
      </c>
      <c r="Q919" s="8" t="s">
        <v>8325</v>
      </c>
      <c r="R919" s="8" t="s">
        <v>8328</v>
      </c>
      <c r="S919" s="17">
        <f t="shared" si="58"/>
        <v>41802.94363425926</v>
      </c>
      <c r="T919" s="17">
        <f t="shared" si="59"/>
        <v>41834.104166666664</v>
      </c>
    </row>
    <row r="920" spans="1:20" ht="42.75" x14ac:dyDescent="0.45">
      <c r="A920" s="5">
        <v>918</v>
      </c>
      <c r="B920" s="7" t="s">
        <v>919</v>
      </c>
      <c r="C920" s="7" t="s">
        <v>5028</v>
      </c>
      <c r="D920" s="8">
        <v>3900</v>
      </c>
      <c r="E920" s="8">
        <v>196</v>
      </c>
      <c r="F920" s="8" t="s">
        <v>8221</v>
      </c>
      <c r="G920" s="8" t="s">
        <v>8225</v>
      </c>
      <c r="H920" s="8" t="s">
        <v>8247</v>
      </c>
      <c r="I920" s="8">
        <v>1417474761</v>
      </c>
      <c r="J920" s="8">
        <v>1414879161</v>
      </c>
      <c r="K920" s="8" t="b">
        <v>0</v>
      </c>
      <c r="L920" s="8">
        <v>10</v>
      </c>
      <c r="M920" s="8" t="b">
        <v>0</v>
      </c>
      <c r="N920" s="8" t="s">
        <v>8278</v>
      </c>
      <c r="O920" s="11">
        <f t="shared" si="56"/>
        <v>5</v>
      </c>
      <c r="P920" s="8">
        <f t="shared" si="57"/>
        <v>19.600000000000001</v>
      </c>
      <c r="Q920" s="8" t="s">
        <v>8325</v>
      </c>
      <c r="R920" s="8" t="s">
        <v>8328</v>
      </c>
      <c r="S920" s="17">
        <f t="shared" si="58"/>
        <v>41944.916215277779</v>
      </c>
      <c r="T920" s="17">
        <f t="shared" si="59"/>
        <v>41974.957881944443</v>
      </c>
    </row>
    <row r="921" spans="1:20" x14ac:dyDescent="0.45">
      <c r="A921" s="5">
        <v>919</v>
      </c>
      <c r="B921" s="7" t="s">
        <v>920</v>
      </c>
      <c r="C921" s="7" t="s">
        <v>5029</v>
      </c>
      <c r="D921" s="8">
        <v>20000</v>
      </c>
      <c r="E921" s="8">
        <v>100</v>
      </c>
      <c r="F921" s="8" t="s">
        <v>8221</v>
      </c>
      <c r="G921" s="8" t="s">
        <v>8224</v>
      </c>
      <c r="H921" s="8" t="s">
        <v>8246</v>
      </c>
      <c r="I921" s="8">
        <v>1355930645</v>
      </c>
      <c r="J921" s="8">
        <v>1352906645</v>
      </c>
      <c r="K921" s="8" t="b">
        <v>0</v>
      </c>
      <c r="L921" s="8">
        <v>1</v>
      </c>
      <c r="M921" s="8" t="b">
        <v>0</v>
      </c>
      <c r="N921" s="8" t="s">
        <v>8278</v>
      </c>
      <c r="O921" s="11">
        <f t="shared" si="56"/>
        <v>1</v>
      </c>
      <c r="P921" s="8">
        <f t="shared" si="57"/>
        <v>100</v>
      </c>
      <c r="Q921" s="8" t="s">
        <v>8325</v>
      </c>
      <c r="R921" s="8" t="s">
        <v>8328</v>
      </c>
      <c r="S921" s="17">
        <f t="shared" si="58"/>
        <v>41227.641724537039</v>
      </c>
      <c r="T921" s="17">
        <f t="shared" si="59"/>
        <v>41262.641724537039</v>
      </c>
    </row>
    <row r="922" spans="1:20" ht="42.75" x14ac:dyDescent="0.45">
      <c r="A922" s="5">
        <v>920</v>
      </c>
      <c r="B922" s="7" t="s">
        <v>921</v>
      </c>
      <c r="C922" s="7" t="s">
        <v>5030</v>
      </c>
      <c r="D922" s="8">
        <v>5500</v>
      </c>
      <c r="E922" s="8">
        <v>0</v>
      </c>
      <c r="F922" s="8" t="s">
        <v>8221</v>
      </c>
      <c r="G922" s="8" t="s">
        <v>8224</v>
      </c>
      <c r="H922" s="8" t="s">
        <v>8246</v>
      </c>
      <c r="I922" s="8">
        <v>1384448822</v>
      </c>
      <c r="J922" s="8">
        <v>1381853222</v>
      </c>
      <c r="K922" s="8" t="b">
        <v>0</v>
      </c>
      <c r="L922" s="8">
        <v>0</v>
      </c>
      <c r="M922" s="8" t="b">
        <v>0</v>
      </c>
      <c r="N922" s="8" t="s">
        <v>8278</v>
      </c>
      <c r="O922" s="11">
        <f t="shared" si="56"/>
        <v>0</v>
      </c>
      <c r="P922" s="8" t="e">
        <f t="shared" si="57"/>
        <v>#DIV/0!</v>
      </c>
      <c r="Q922" s="8" t="s">
        <v>8325</v>
      </c>
      <c r="R922" s="8" t="s">
        <v>8328</v>
      </c>
      <c r="S922" s="17">
        <f t="shared" si="58"/>
        <v>41562.67155092593</v>
      </c>
      <c r="T922" s="17">
        <f t="shared" si="59"/>
        <v>41592.713217592594</v>
      </c>
    </row>
    <row r="923" spans="1:20" ht="42.75" x14ac:dyDescent="0.45">
      <c r="A923" s="5">
        <v>921</v>
      </c>
      <c r="B923" s="7" t="s">
        <v>922</v>
      </c>
      <c r="C923" s="7" t="s">
        <v>5031</v>
      </c>
      <c r="D923" s="8">
        <v>15000</v>
      </c>
      <c r="E923" s="8">
        <v>4635</v>
      </c>
      <c r="F923" s="8" t="s">
        <v>8221</v>
      </c>
      <c r="G923" s="8" t="s">
        <v>8224</v>
      </c>
      <c r="H923" s="8" t="s">
        <v>8246</v>
      </c>
      <c r="I923" s="8">
        <v>1323666376</v>
      </c>
      <c r="J923" s="8">
        <v>1320033976</v>
      </c>
      <c r="K923" s="8" t="b">
        <v>0</v>
      </c>
      <c r="L923" s="8">
        <v>20</v>
      </c>
      <c r="M923" s="8" t="b">
        <v>0</v>
      </c>
      <c r="N923" s="8" t="s">
        <v>8278</v>
      </c>
      <c r="O923" s="11">
        <f t="shared" si="56"/>
        <v>31</v>
      </c>
      <c r="P923" s="8">
        <f t="shared" si="57"/>
        <v>231.75</v>
      </c>
      <c r="Q923" s="8" t="s">
        <v>8325</v>
      </c>
      <c r="R923" s="8" t="s">
        <v>8328</v>
      </c>
      <c r="S923" s="17">
        <f t="shared" si="58"/>
        <v>40847.171018518515</v>
      </c>
      <c r="T923" s="17">
        <f t="shared" si="59"/>
        <v>40889.212685185186</v>
      </c>
    </row>
    <row r="924" spans="1:20" ht="42.75" x14ac:dyDescent="0.45">
      <c r="A924" s="5">
        <v>922</v>
      </c>
      <c r="B924" s="7" t="s">
        <v>923</v>
      </c>
      <c r="C924" s="7" t="s">
        <v>5032</v>
      </c>
      <c r="D924" s="8">
        <v>27000</v>
      </c>
      <c r="E924" s="8">
        <v>5680</v>
      </c>
      <c r="F924" s="8" t="s">
        <v>8221</v>
      </c>
      <c r="G924" s="8" t="s">
        <v>8224</v>
      </c>
      <c r="H924" s="8" t="s">
        <v>8246</v>
      </c>
      <c r="I924" s="8">
        <v>1412167393</v>
      </c>
      <c r="J924" s="8">
        <v>1409143393</v>
      </c>
      <c r="K924" s="8" t="b">
        <v>0</v>
      </c>
      <c r="L924" s="8">
        <v>30</v>
      </c>
      <c r="M924" s="8" t="b">
        <v>0</v>
      </c>
      <c r="N924" s="8" t="s">
        <v>8278</v>
      </c>
      <c r="O924" s="11">
        <f t="shared" si="56"/>
        <v>21</v>
      </c>
      <c r="P924" s="8">
        <f t="shared" si="57"/>
        <v>189.33</v>
      </c>
      <c r="Q924" s="8" t="s">
        <v>8325</v>
      </c>
      <c r="R924" s="8" t="s">
        <v>8328</v>
      </c>
      <c r="S924" s="17">
        <f t="shared" si="58"/>
        <v>41878.530011574076</v>
      </c>
      <c r="T924" s="17">
        <f t="shared" si="59"/>
        <v>41913.530011574076</v>
      </c>
    </row>
    <row r="925" spans="1:20" ht="42.75" x14ac:dyDescent="0.45">
      <c r="A925" s="5">
        <v>923</v>
      </c>
      <c r="B925" s="7" t="s">
        <v>924</v>
      </c>
      <c r="C925" s="7" t="s">
        <v>5033</v>
      </c>
      <c r="D925" s="8">
        <v>15000</v>
      </c>
      <c r="E925" s="8">
        <v>330</v>
      </c>
      <c r="F925" s="8" t="s">
        <v>8221</v>
      </c>
      <c r="G925" s="8" t="s">
        <v>8224</v>
      </c>
      <c r="H925" s="8" t="s">
        <v>8246</v>
      </c>
      <c r="I925" s="8">
        <v>1416614523</v>
      </c>
      <c r="J925" s="8">
        <v>1414018923</v>
      </c>
      <c r="K925" s="8" t="b">
        <v>0</v>
      </c>
      <c r="L925" s="8">
        <v>6</v>
      </c>
      <c r="M925" s="8" t="b">
        <v>0</v>
      </c>
      <c r="N925" s="8" t="s">
        <v>8278</v>
      </c>
      <c r="O925" s="11">
        <f t="shared" si="56"/>
        <v>2</v>
      </c>
      <c r="P925" s="8">
        <f t="shared" si="57"/>
        <v>55</v>
      </c>
      <c r="Q925" s="8" t="s">
        <v>8325</v>
      </c>
      <c r="R925" s="8" t="s">
        <v>8328</v>
      </c>
      <c r="S925" s="17">
        <f t="shared" si="58"/>
        <v>41934.959756944445</v>
      </c>
      <c r="T925" s="17">
        <f t="shared" si="59"/>
        <v>41965.001423611116</v>
      </c>
    </row>
    <row r="926" spans="1:20" ht="42.75" x14ac:dyDescent="0.45">
      <c r="A926" s="5">
        <v>924</v>
      </c>
      <c r="B926" s="7" t="s">
        <v>925</v>
      </c>
      <c r="C926" s="7" t="s">
        <v>5034</v>
      </c>
      <c r="D926" s="8">
        <v>3000</v>
      </c>
      <c r="E926" s="8">
        <v>327</v>
      </c>
      <c r="F926" s="8" t="s">
        <v>8221</v>
      </c>
      <c r="G926" s="8" t="s">
        <v>8224</v>
      </c>
      <c r="H926" s="8" t="s">
        <v>8246</v>
      </c>
      <c r="I926" s="8">
        <v>1360795069</v>
      </c>
      <c r="J926" s="8">
        <v>1358203069</v>
      </c>
      <c r="K926" s="8" t="b">
        <v>0</v>
      </c>
      <c r="L926" s="8">
        <v>15</v>
      </c>
      <c r="M926" s="8" t="b">
        <v>0</v>
      </c>
      <c r="N926" s="8" t="s">
        <v>8278</v>
      </c>
      <c r="O926" s="11">
        <f t="shared" si="56"/>
        <v>11</v>
      </c>
      <c r="P926" s="8">
        <f t="shared" si="57"/>
        <v>21.8</v>
      </c>
      <c r="Q926" s="8" t="s">
        <v>8325</v>
      </c>
      <c r="R926" s="8" t="s">
        <v>8328</v>
      </c>
      <c r="S926" s="17">
        <f t="shared" si="58"/>
        <v>41288.942928240744</v>
      </c>
      <c r="T926" s="17">
        <f t="shared" si="59"/>
        <v>41318.942928240744</v>
      </c>
    </row>
    <row r="927" spans="1:20" ht="42.75" x14ac:dyDescent="0.45">
      <c r="A927" s="5">
        <v>925</v>
      </c>
      <c r="B927" s="7" t="s">
        <v>926</v>
      </c>
      <c r="C927" s="7" t="s">
        <v>5035</v>
      </c>
      <c r="D927" s="8">
        <v>6000</v>
      </c>
      <c r="E927" s="8">
        <v>160</v>
      </c>
      <c r="F927" s="8" t="s">
        <v>8221</v>
      </c>
      <c r="G927" s="8" t="s">
        <v>8224</v>
      </c>
      <c r="H927" s="8" t="s">
        <v>8246</v>
      </c>
      <c r="I927" s="8">
        <v>1385590111</v>
      </c>
      <c r="J927" s="8">
        <v>1382994511</v>
      </c>
      <c r="K927" s="8" t="b">
        <v>0</v>
      </c>
      <c r="L927" s="8">
        <v>5</v>
      </c>
      <c r="M927" s="8" t="b">
        <v>0</v>
      </c>
      <c r="N927" s="8" t="s">
        <v>8278</v>
      </c>
      <c r="O927" s="11">
        <f t="shared" si="56"/>
        <v>3</v>
      </c>
      <c r="P927" s="8">
        <f t="shared" si="57"/>
        <v>32</v>
      </c>
      <c r="Q927" s="8" t="s">
        <v>8325</v>
      </c>
      <c r="R927" s="8" t="s">
        <v>8328</v>
      </c>
      <c r="S927" s="17">
        <f t="shared" si="58"/>
        <v>41575.880914351852</v>
      </c>
      <c r="T927" s="17">
        <f t="shared" si="59"/>
        <v>41605.922581018516</v>
      </c>
    </row>
    <row r="928" spans="1:20" ht="57" x14ac:dyDescent="0.45">
      <c r="A928" s="5">
        <v>926</v>
      </c>
      <c r="B928" s="7" t="s">
        <v>927</v>
      </c>
      <c r="C928" s="7" t="s">
        <v>5036</v>
      </c>
      <c r="D928" s="8">
        <v>7000</v>
      </c>
      <c r="E928" s="8">
        <v>0</v>
      </c>
      <c r="F928" s="8" t="s">
        <v>8221</v>
      </c>
      <c r="G928" s="8" t="s">
        <v>8224</v>
      </c>
      <c r="H928" s="8" t="s">
        <v>8246</v>
      </c>
      <c r="I928" s="8">
        <v>1278628800</v>
      </c>
      <c r="J928" s="8">
        <v>1276043330</v>
      </c>
      <c r="K928" s="8" t="b">
        <v>0</v>
      </c>
      <c r="L928" s="8">
        <v>0</v>
      </c>
      <c r="M928" s="8" t="b">
        <v>0</v>
      </c>
      <c r="N928" s="8" t="s">
        <v>8278</v>
      </c>
      <c r="O928" s="11">
        <f t="shared" si="56"/>
        <v>0</v>
      </c>
      <c r="P928" s="8" t="e">
        <f t="shared" si="57"/>
        <v>#DIV/0!</v>
      </c>
      <c r="Q928" s="8" t="s">
        <v>8325</v>
      </c>
      <c r="R928" s="8" t="s">
        <v>8328</v>
      </c>
      <c r="S928" s="17">
        <f t="shared" si="58"/>
        <v>40338.02002314815</v>
      </c>
      <c r="T928" s="17">
        <f t="shared" si="59"/>
        <v>40367.944444444445</v>
      </c>
    </row>
    <row r="929" spans="1:20" ht="28.5" x14ac:dyDescent="0.45">
      <c r="A929" s="5">
        <v>927</v>
      </c>
      <c r="B929" s="7" t="s">
        <v>928</v>
      </c>
      <c r="C929" s="7" t="s">
        <v>5037</v>
      </c>
      <c r="D929" s="8">
        <v>20000</v>
      </c>
      <c r="E929" s="8">
        <v>0</v>
      </c>
      <c r="F929" s="8" t="s">
        <v>8221</v>
      </c>
      <c r="G929" s="8" t="s">
        <v>8224</v>
      </c>
      <c r="H929" s="8" t="s">
        <v>8246</v>
      </c>
      <c r="I929" s="8">
        <v>1337024695</v>
      </c>
      <c r="J929" s="8">
        <v>1334432695</v>
      </c>
      <c r="K929" s="8" t="b">
        <v>0</v>
      </c>
      <c r="L929" s="8">
        <v>0</v>
      </c>
      <c r="M929" s="8" t="b">
        <v>0</v>
      </c>
      <c r="N929" s="8" t="s">
        <v>8278</v>
      </c>
      <c r="O929" s="11">
        <f t="shared" si="56"/>
        <v>0</v>
      </c>
      <c r="P929" s="8" t="e">
        <f t="shared" si="57"/>
        <v>#DIV/0!</v>
      </c>
      <c r="Q929" s="8" t="s">
        <v>8325</v>
      </c>
      <c r="R929" s="8" t="s">
        <v>8328</v>
      </c>
      <c r="S929" s="17">
        <f t="shared" si="58"/>
        <v>41013.822858796295</v>
      </c>
      <c r="T929" s="17">
        <f t="shared" si="59"/>
        <v>41043.822858796295</v>
      </c>
    </row>
    <row r="930" spans="1:20" ht="42.75" x14ac:dyDescent="0.45">
      <c r="A930" s="5">
        <v>928</v>
      </c>
      <c r="B930" s="7" t="s">
        <v>929</v>
      </c>
      <c r="C930" s="7" t="s">
        <v>5038</v>
      </c>
      <c r="D930" s="8">
        <v>14500</v>
      </c>
      <c r="E930" s="8">
        <v>1575</v>
      </c>
      <c r="F930" s="8" t="s">
        <v>8221</v>
      </c>
      <c r="G930" s="8" t="s">
        <v>8224</v>
      </c>
      <c r="H930" s="8" t="s">
        <v>8246</v>
      </c>
      <c r="I930" s="8">
        <v>1353196800</v>
      </c>
      <c r="J930" s="8">
        <v>1348864913</v>
      </c>
      <c r="K930" s="8" t="b">
        <v>0</v>
      </c>
      <c r="L930" s="8">
        <v>28</v>
      </c>
      <c r="M930" s="8" t="b">
        <v>0</v>
      </c>
      <c r="N930" s="8" t="s">
        <v>8278</v>
      </c>
      <c r="O930" s="11">
        <f t="shared" si="56"/>
        <v>11</v>
      </c>
      <c r="P930" s="8">
        <f t="shared" si="57"/>
        <v>56.25</v>
      </c>
      <c r="Q930" s="8" t="s">
        <v>8325</v>
      </c>
      <c r="R930" s="8" t="s">
        <v>8328</v>
      </c>
      <c r="S930" s="17">
        <f t="shared" si="58"/>
        <v>41180.86241898148</v>
      </c>
      <c r="T930" s="17">
        <f t="shared" si="59"/>
        <v>41231</v>
      </c>
    </row>
    <row r="931" spans="1:20" ht="42.75" x14ac:dyDescent="0.45">
      <c r="A931" s="5">
        <v>929</v>
      </c>
      <c r="B931" s="7" t="s">
        <v>930</v>
      </c>
      <c r="C931" s="7" t="s">
        <v>5039</v>
      </c>
      <c r="D931" s="8">
        <v>500</v>
      </c>
      <c r="E931" s="8">
        <v>0</v>
      </c>
      <c r="F931" s="8" t="s">
        <v>8221</v>
      </c>
      <c r="G931" s="8" t="s">
        <v>8224</v>
      </c>
      <c r="H931" s="8" t="s">
        <v>8246</v>
      </c>
      <c r="I931" s="8">
        <v>1333946569</v>
      </c>
      <c r="J931" s="8">
        <v>1331358169</v>
      </c>
      <c r="K931" s="8" t="b">
        <v>0</v>
      </c>
      <c r="L931" s="8">
        <v>0</v>
      </c>
      <c r="M931" s="8" t="b">
        <v>0</v>
      </c>
      <c r="N931" s="8" t="s">
        <v>8278</v>
      </c>
      <c r="O931" s="11">
        <f t="shared" si="56"/>
        <v>0</v>
      </c>
      <c r="P931" s="8" t="e">
        <f t="shared" si="57"/>
        <v>#DIV/0!</v>
      </c>
      <c r="Q931" s="8" t="s">
        <v>8325</v>
      </c>
      <c r="R931" s="8" t="s">
        <v>8328</v>
      </c>
      <c r="S931" s="17">
        <f t="shared" si="58"/>
        <v>40978.238067129627</v>
      </c>
      <c r="T931" s="17">
        <f t="shared" si="59"/>
        <v>41008.196400462963</v>
      </c>
    </row>
    <row r="932" spans="1:20" ht="57" x14ac:dyDescent="0.45">
      <c r="A932" s="5">
        <v>930</v>
      </c>
      <c r="B932" s="7" t="s">
        <v>931</v>
      </c>
      <c r="C932" s="7" t="s">
        <v>5040</v>
      </c>
      <c r="D932" s="8">
        <v>900</v>
      </c>
      <c r="E932" s="8">
        <v>345</v>
      </c>
      <c r="F932" s="8" t="s">
        <v>8221</v>
      </c>
      <c r="G932" s="8" t="s">
        <v>8224</v>
      </c>
      <c r="H932" s="8" t="s">
        <v>8246</v>
      </c>
      <c r="I932" s="8">
        <v>1277501520</v>
      </c>
      <c r="J932" s="8">
        <v>1273874306</v>
      </c>
      <c r="K932" s="8" t="b">
        <v>0</v>
      </c>
      <c r="L932" s="8">
        <v>5</v>
      </c>
      <c r="M932" s="8" t="b">
        <v>0</v>
      </c>
      <c r="N932" s="8" t="s">
        <v>8278</v>
      </c>
      <c r="O932" s="11">
        <f t="shared" si="56"/>
        <v>38</v>
      </c>
      <c r="P932" s="8">
        <f t="shared" si="57"/>
        <v>69</v>
      </c>
      <c r="Q932" s="8" t="s">
        <v>8325</v>
      </c>
      <c r="R932" s="8" t="s">
        <v>8328</v>
      </c>
      <c r="S932" s="17">
        <f t="shared" si="58"/>
        <v>40312.915578703702</v>
      </c>
      <c r="T932" s="17">
        <f t="shared" si="59"/>
        <v>40354.897222222222</v>
      </c>
    </row>
    <row r="933" spans="1:20" ht="42.75" x14ac:dyDescent="0.45">
      <c r="A933" s="5">
        <v>931</v>
      </c>
      <c r="B933" s="7" t="s">
        <v>932</v>
      </c>
      <c r="C933" s="7" t="s">
        <v>5041</v>
      </c>
      <c r="D933" s="8">
        <v>2000</v>
      </c>
      <c r="E933" s="8">
        <v>131</v>
      </c>
      <c r="F933" s="8" t="s">
        <v>8221</v>
      </c>
      <c r="G933" s="8" t="s">
        <v>8225</v>
      </c>
      <c r="H933" s="8" t="s">
        <v>8247</v>
      </c>
      <c r="I933" s="8">
        <v>1395007200</v>
      </c>
      <c r="J933" s="8">
        <v>1392021502</v>
      </c>
      <c r="K933" s="8" t="b">
        <v>0</v>
      </c>
      <c r="L933" s="8">
        <v>7</v>
      </c>
      <c r="M933" s="8" t="b">
        <v>0</v>
      </c>
      <c r="N933" s="8" t="s">
        <v>8278</v>
      </c>
      <c r="O933" s="11">
        <f t="shared" si="56"/>
        <v>7</v>
      </c>
      <c r="P933" s="8">
        <f t="shared" si="57"/>
        <v>18.71</v>
      </c>
      <c r="Q933" s="8" t="s">
        <v>8325</v>
      </c>
      <c r="R933" s="8" t="s">
        <v>8328</v>
      </c>
      <c r="S933" s="17">
        <f t="shared" si="58"/>
        <v>41680.359976851854</v>
      </c>
      <c r="T933" s="17">
        <f t="shared" si="59"/>
        <v>41714.916666666664</v>
      </c>
    </row>
    <row r="934" spans="1:20" ht="28.5" x14ac:dyDescent="0.45">
      <c r="A934" s="5">
        <v>932</v>
      </c>
      <c r="B934" s="7" t="s">
        <v>933</v>
      </c>
      <c r="C934" s="7" t="s">
        <v>5042</v>
      </c>
      <c r="D934" s="8">
        <v>9500</v>
      </c>
      <c r="E934" s="8">
        <v>1381</v>
      </c>
      <c r="F934" s="8" t="s">
        <v>8221</v>
      </c>
      <c r="G934" s="8" t="s">
        <v>8224</v>
      </c>
      <c r="H934" s="8" t="s">
        <v>8246</v>
      </c>
      <c r="I934" s="8">
        <v>1363990545</v>
      </c>
      <c r="J934" s="8">
        <v>1360106145</v>
      </c>
      <c r="K934" s="8" t="b">
        <v>0</v>
      </c>
      <c r="L934" s="8">
        <v>30</v>
      </c>
      <c r="M934" s="8" t="b">
        <v>0</v>
      </c>
      <c r="N934" s="8" t="s">
        <v>8278</v>
      </c>
      <c r="O934" s="11">
        <f t="shared" si="56"/>
        <v>15</v>
      </c>
      <c r="P934" s="8">
        <f t="shared" si="57"/>
        <v>46.03</v>
      </c>
      <c r="Q934" s="8" t="s">
        <v>8325</v>
      </c>
      <c r="R934" s="8" t="s">
        <v>8328</v>
      </c>
      <c r="S934" s="17">
        <f t="shared" si="58"/>
        <v>41310.969270833331</v>
      </c>
      <c r="T934" s="17">
        <f t="shared" si="59"/>
        <v>41355.927604166667</v>
      </c>
    </row>
    <row r="935" spans="1:20" ht="42.75" x14ac:dyDescent="0.45">
      <c r="A935" s="5">
        <v>933</v>
      </c>
      <c r="B935" s="7" t="s">
        <v>934</v>
      </c>
      <c r="C935" s="7" t="s">
        <v>5043</v>
      </c>
      <c r="D935" s="8">
        <v>2000</v>
      </c>
      <c r="E935" s="8">
        <v>120</v>
      </c>
      <c r="F935" s="8" t="s">
        <v>8221</v>
      </c>
      <c r="G935" s="8" t="s">
        <v>8224</v>
      </c>
      <c r="H935" s="8" t="s">
        <v>8246</v>
      </c>
      <c r="I935" s="8">
        <v>1399867409</v>
      </c>
      <c r="J935" s="8">
        <v>1394683409</v>
      </c>
      <c r="K935" s="8" t="b">
        <v>0</v>
      </c>
      <c r="L935" s="8">
        <v>2</v>
      </c>
      <c r="M935" s="8" t="b">
        <v>0</v>
      </c>
      <c r="N935" s="8" t="s">
        <v>8278</v>
      </c>
      <c r="O935" s="11">
        <f t="shared" si="56"/>
        <v>6</v>
      </c>
      <c r="P935" s="8">
        <f t="shared" si="57"/>
        <v>60</v>
      </c>
      <c r="Q935" s="8" t="s">
        <v>8325</v>
      </c>
      <c r="R935" s="8" t="s">
        <v>8328</v>
      </c>
      <c r="S935" s="17">
        <f t="shared" si="58"/>
        <v>41711.169085648151</v>
      </c>
      <c r="T935" s="17">
        <f t="shared" si="59"/>
        <v>41771.169085648151</v>
      </c>
    </row>
    <row r="936" spans="1:20" ht="42.75" x14ac:dyDescent="0.45">
      <c r="A936" s="5">
        <v>934</v>
      </c>
      <c r="B936" s="7" t="s">
        <v>935</v>
      </c>
      <c r="C936" s="7" t="s">
        <v>5044</v>
      </c>
      <c r="D936" s="8">
        <v>5000</v>
      </c>
      <c r="E936" s="8">
        <v>1520</v>
      </c>
      <c r="F936" s="8" t="s">
        <v>8221</v>
      </c>
      <c r="G936" s="8" t="s">
        <v>8229</v>
      </c>
      <c r="H936" s="8" t="s">
        <v>8251</v>
      </c>
      <c r="I936" s="8">
        <v>1399183200</v>
      </c>
      <c r="J936" s="8">
        <v>1396633284</v>
      </c>
      <c r="K936" s="8" t="b">
        <v>0</v>
      </c>
      <c r="L936" s="8">
        <v>30</v>
      </c>
      <c r="M936" s="8" t="b">
        <v>0</v>
      </c>
      <c r="N936" s="8" t="s">
        <v>8278</v>
      </c>
      <c r="O936" s="11">
        <f t="shared" si="56"/>
        <v>30</v>
      </c>
      <c r="P936" s="8">
        <f t="shared" si="57"/>
        <v>50.67</v>
      </c>
      <c r="Q936" s="8" t="s">
        <v>8325</v>
      </c>
      <c r="R936" s="8" t="s">
        <v>8328</v>
      </c>
      <c r="S936" s="17">
        <f t="shared" si="58"/>
        <v>41733.737083333333</v>
      </c>
      <c r="T936" s="17">
        <f t="shared" si="59"/>
        <v>41763.25</v>
      </c>
    </row>
    <row r="937" spans="1:20" ht="42.75" x14ac:dyDescent="0.45">
      <c r="A937" s="5">
        <v>935</v>
      </c>
      <c r="B937" s="7" t="s">
        <v>936</v>
      </c>
      <c r="C937" s="7" t="s">
        <v>5045</v>
      </c>
      <c r="D937" s="8">
        <v>3500</v>
      </c>
      <c r="E937" s="8">
        <v>50</v>
      </c>
      <c r="F937" s="8" t="s">
        <v>8221</v>
      </c>
      <c r="G937" s="8" t="s">
        <v>8224</v>
      </c>
      <c r="H937" s="8" t="s">
        <v>8246</v>
      </c>
      <c r="I937" s="8">
        <v>1454054429</v>
      </c>
      <c r="J937" s="8">
        <v>1451462429</v>
      </c>
      <c r="K937" s="8" t="b">
        <v>0</v>
      </c>
      <c r="L937" s="8">
        <v>2</v>
      </c>
      <c r="M937" s="8" t="b">
        <v>0</v>
      </c>
      <c r="N937" s="8" t="s">
        <v>8278</v>
      </c>
      <c r="O937" s="11">
        <f t="shared" si="56"/>
        <v>1</v>
      </c>
      <c r="P937" s="8">
        <f t="shared" si="57"/>
        <v>25</v>
      </c>
      <c r="Q937" s="8" t="s">
        <v>8325</v>
      </c>
      <c r="R937" s="8" t="s">
        <v>8328</v>
      </c>
      <c r="S937" s="17">
        <f t="shared" si="58"/>
        <v>42368.333668981482</v>
      </c>
      <c r="T937" s="17">
        <f t="shared" si="59"/>
        <v>42398.333668981482</v>
      </c>
    </row>
    <row r="938" spans="1:20" ht="42.75" x14ac:dyDescent="0.45">
      <c r="A938" s="5">
        <v>936</v>
      </c>
      <c r="B938" s="7" t="s">
        <v>937</v>
      </c>
      <c r="C938" s="7" t="s">
        <v>5046</v>
      </c>
      <c r="D938" s="8">
        <v>1400</v>
      </c>
      <c r="E938" s="8">
        <v>0</v>
      </c>
      <c r="F938" s="8" t="s">
        <v>8221</v>
      </c>
      <c r="G938" s="8" t="s">
        <v>8224</v>
      </c>
      <c r="H938" s="8" t="s">
        <v>8246</v>
      </c>
      <c r="I938" s="8">
        <v>1326916800</v>
      </c>
      <c r="J938" s="8">
        <v>1323131689</v>
      </c>
      <c r="K938" s="8" t="b">
        <v>0</v>
      </c>
      <c r="L938" s="8">
        <v>0</v>
      </c>
      <c r="M938" s="8" t="b">
        <v>0</v>
      </c>
      <c r="N938" s="8" t="s">
        <v>8278</v>
      </c>
      <c r="O938" s="11">
        <f t="shared" si="56"/>
        <v>0</v>
      </c>
      <c r="P938" s="8" t="e">
        <f t="shared" si="57"/>
        <v>#DIV/0!</v>
      </c>
      <c r="Q938" s="8" t="s">
        <v>8325</v>
      </c>
      <c r="R938" s="8" t="s">
        <v>8328</v>
      </c>
      <c r="S938" s="17">
        <f t="shared" si="58"/>
        <v>40883.024178240739</v>
      </c>
      <c r="T938" s="17">
        <f t="shared" si="59"/>
        <v>40926.833333333336</v>
      </c>
    </row>
    <row r="939" spans="1:20" ht="42.75" x14ac:dyDescent="0.45">
      <c r="A939" s="5">
        <v>937</v>
      </c>
      <c r="B939" s="7" t="s">
        <v>938</v>
      </c>
      <c r="C939" s="7" t="s">
        <v>5047</v>
      </c>
      <c r="D939" s="8">
        <v>3500</v>
      </c>
      <c r="E939" s="8">
        <v>40</v>
      </c>
      <c r="F939" s="8" t="s">
        <v>8221</v>
      </c>
      <c r="G939" s="8" t="s">
        <v>8224</v>
      </c>
      <c r="H939" s="8" t="s">
        <v>8246</v>
      </c>
      <c r="I939" s="8">
        <v>1383509357</v>
      </c>
      <c r="J939" s="8">
        <v>1380913757</v>
      </c>
      <c r="K939" s="8" t="b">
        <v>0</v>
      </c>
      <c r="L939" s="8">
        <v>2</v>
      </c>
      <c r="M939" s="8" t="b">
        <v>0</v>
      </c>
      <c r="N939" s="8" t="s">
        <v>8278</v>
      </c>
      <c r="O939" s="11">
        <f t="shared" si="56"/>
        <v>1</v>
      </c>
      <c r="P939" s="8">
        <f t="shared" si="57"/>
        <v>20</v>
      </c>
      <c r="Q939" s="8" t="s">
        <v>8325</v>
      </c>
      <c r="R939" s="8" t="s">
        <v>8328</v>
      </c>
      <c r="S939" s="17">
        <f t="shared" si="58"/>
        <v>41551.798113425924</v>
      </c>
      <c r="T939" s="17">
        <f t="shared" si="59"/>
        <v>41581.839780092596</v>
      </c>
    </row>
    <row r="940" spans="1:20" ht="42.75" x14ac:dyDescent="0.45">
      <c r="A940" s="5">
        <v>938</v>
      </c>
      <c r="B940" s="7" t="s">
        <v>939</v>
      </c>
      <c r="C940" s="7" t="s">
        <v>5048</v>
      </c>
      <c r="D940" s="8">
        <v>7000</v>
      </c>
      <c r="E940" s="8">
        <v>25</v>
      </c>
      <c r="F940" s="8" t="s">
        <v>8221</v>
      </c>
      <c r="G940" s="8" t="s">
        <v>8224</v>
      </c>
      <c r="H940" s="8" t="s">
        <v>8246</v>
      </c>
      <c r="I940" s="8">
        <v>1346585448</v>
      </c>
      <c r="J940" s="8">
        <v>1343993448</v>
      </c>
      <c r="K940" s="8" t="b">
        <v>0</v>
      </c>
      <c r="L940" s="8">
        <v>1</v>
      </c>
      <c r="M940" s="8" t="b">
        <v>0</v>
      </c>
      <c r="N940" s="8" t="s">
        <v>8278</v>
      </c>
      <c r="O940" s="11">
        <f t="shared" si="56"/>
        <v>0</v>
      </c>
      <c r="P940" s="8">
        <f t="shared" si="57"/>
        <v>25</v>
      </c>
      <c r="Q940" s="8" t="s">
        <v>8325</v>
      </c>
      <c r="R940" s="8" t="s">
        <v>8328</v>
      </c>
      <c r="S940" s="17">
        <f t="shared" si="58"/>
        <v>41124.479722222226</v>
      </c>
      <c r="T940" s="17">
        <f t="shared" si="59"/>
        <v>41154.479722222226</v>
      </c>
    </row>
    <row r="941" spans="1:20" ht="42.75" x14ac:dyDescent="0.45">
      <c r="A941" s="5">
        <v>939</v>
      </c>
      <c r="B941" s="7" t="s">
        <v>940</v>
      </c>
      <c r="C941" s="7" t="s">
        <v>5049</v>
      </c>
      <c r="D941" s="8">
        <v>2750</v>
      </c>
      <c r="E941" s="8">
        <v>40</v>
      </c>
      <c r="F941" s="8" t="s">
        <v>8221</v>
      </c>
      <c r="G941" s="8" t="s">
        <v>8224</v>
      </c>
      <c r="H941" s="8" t="s">
        <v>8246</v>
      </c>
      <c r="I941" s="8">
        <v>1372622280</v>
      </c>
      <c r="J941" s="8">
        <v>1369246738</v>
      </c>
      <c r="K941" s="8" t="b">
        <v>0</v>
      </c>
      <c r="L941" s="8">
        <v>2</v>
      </c>
      <c r="M941" s="8" t="b">
        <v>0</v>
      </c>
      <c r="N941" s="8" t="s">
        <v>8278</v>
      </c>
      <c r="O941" s="11">
        <f t="shared" si="56"/>
        <v>1</v>
      </c>
      <c r="P941" s="8">
        <f t="shared" si="57"/>
        <v>20</v>
      </c>
      <c r="Q941" s="8" t="s">
        <v>8325</v>
      </c>
      <c r="R941" s="8" t="s">
        <v>8328</v>
      </c>
      <c r="S941" s="17">
        <f t="shared" si="58"/>
        <v>41416.763171296298</v>
      </c>
      <c r="T941" s="17">
        <f t="shared" si="59"/>
        <v>41455.831944444442</v>
      </c>
    </row>
    <row r="942" spans="1:20" ht="42.75" x14ac:dyDescent="0.45">
      <c r="A942" s="5">
        <v>940</v>
      </c>
      <c r="B942" s="7" t="s">
        <v>941</v>
      </c>
      <c r="C942" s="7" t="s">
        <v>5050</v>
      </c>
      <c r="D942" s="8">
        <v>9000</v>
      </c>
      <c r="E942" s="8">
        <v>1544</v>
      </c>
      <c r="F942" s="8" t="s">
        <v>8221</v>
      </c>
      <c r="G942" s="8" t="s">
        <v>8224</v>
      </c>
      <c r="H942" s="8" t="s">
        <v>8246</v>
      </c>
      <c r="I942" s="8">
        <v>1439251926</v>
      </c>
      <c r="J942" s="8">
        <v>1435363926</v>
      </c>
      <c r="K942" s="8" t="b">
        <v>0</v>
      </c>
      <c r="L942" s="8">
        <v>14</v>
      </c>
      <c r="M942" s="8" t="b">
        <v>0</v>
      </c>
      <c r="N942" s="8" t="s">
        <v>8273</v>
      </c>
      <c r="O942" s="11">
        <f t="shared" si="56"/>
        <v>17</v>
      </c>
      <c r="P942" s="8">
        <f t="shared" si="57"/>
        <v>110.29</v>
      </c>
      <c r="Q942" s="8" t="s">
        <v>8319</v>
      </c>
      <c r="R942" s="8" t="s">
        <v>8321</v>
      </c>
      <c r="S942" s="17">
        <f t="shared" si="58"/>
        <v>42182.008402777778</v>
      </c>
      <c r="T942" s="17">
        <f t="shared" si="59"/>
        <v>42227.008402777778</v>
      </c>
    </row>
    <row r="943" spans="1:20" ht="57" x14ac:dyDescent="0.45">
      <c r="A943" s="5">
        <v>941</v>
      </c>
      <c r="B943" s="7" t="s">
        <v>942</v>
      </c>
      <c r="C943" s="7" t="s">
        <v>5051</v>
      </c>
      <c r="D943" s="8">
        <v>50000</v>
      </c>
      <c r="E943" s="8">
        <v>1161</v>
      </c>
      <c r="F943" s="8" t="s">
        <v>8221</v>
      </c>
      <c r="G943" s="8" t="s">
        <v>8224</v>
      </c>
      <c r="H943" s="8" t="s">
        <v>8246</v>
      </c>
      <c r="I943" s="8">
        <v>1486693145</v>
      </c>
      <c r="J943" s="8">
        <v>1484101145</v>
      </c>
      <c r="K943" s="8" t="b">
        <v>0</v>
      </c>
      <c r="L943" s="8">
        <v>31</v>
      </c>
      <c r="M943" s="8" t="b">
        <v>0</v>
      </c>
      <c r="N943" s="8" t="s">
        <v>8273</v>
      </c>
      <c r="O943" s="11">
        <f t="shared" si="56"/>
        <v>2</v>
      </c>
      <c r="P943" s="8">
        <f t="shared" si="57"/>
        <v>37.450000000000003</v>
      </c>
      <c r="Q943" s="8" t="s">
        <v>8319</v>
      </c>
      <c r="R943" s="8" t="s">
        <v>8321</v>
      </c>
      <c r="S943" s="17">
        <f t="shared" si="58"/>
        <v>42746.096585648149</v>
      </c>
      <c r="T943" s="17">
        <f t="shared" si="59"/>
        <v>42776.096585648149</v>
      </c>
    </row>
    <row r="944" spans="1:20" ht="42.75" x14ac:dyDescent="0.45">
      <c r="A944" s="5">
        <v>942</v>
      </c>
      <c r="B944" s="7" t="s">
        <v>943</v>
      </c>
      <c r="C944" s="7" t="s">
        <v>5052</v>
      </c>
      <c r="D944" s="8">
        <v>7500</v>
      </c>
      <c r="E944" s="8">
        <v>668</v>
      </c>
      <c r="F944" s="8" t="s">
        <v>8221</v>
      </c>
      <c r="G944" s="8" t="s">
        <v>8224</v>
      </c>
      <c r="H944" s="8" t="s">
        <v>8246</v>
      </c>
      <c r="I944" s="8">
        <v>1455826460</v>
      </c>
      <c r="J944" s="8">
        <v>1452716060</v>
      </c>
      <c r="K944" s="8" t="b">
        <v>0</v>
      </c>
      <c r="L944" s="8">
        <v>16</v>
      </c>
      <c r="M944" s="8" t="b">
        <v>0</v>
      </c>
      <c r="N944" s="8" t="s">
        <v>8273</v>
      </c>
      <c r="O944" s="11">
        <f t="shared" si="56"/>
        <v>9</v>
      </c>
      <c r="P944" s="8">
        <f t="shared" si="57"/>
        <v>41.75</v>
      </c>
      <c r="Q944" s="8" t="s">
        <v>8319</v>
      </c>
      <c r="R944" s="8" t="s">
        <v>8321</v>
      </c>
      <c r="S944" s="17">
        <f t="shared" si="58"/>
        <v>42382.843287037031</v>
      </c>
      <c r="T944" s="17">
        <f t="shared" si="59"/>
        <v>42418.843287037031</v>
      </c>
    </row>
    <row r="945" spans="1:20" ht="28.5" x14ac:dyDescent="0.45">
      <c r="A945" s="5">
        <v>943</v>
      </c>
      <c r="B945" s="7" t="s">
        <v>944</v>
      </c>
      <c r="C945" s="7" t="s">
        <v>5053</v>
      </c>
      <c r="D945" s="8">
        <v>3000</v>
      </c>
      <c r="E945" s="8">
        <v>289</v>
      </c>
      <c r="F945" s="8" t="s">
        <v>8221</v>
      </c>
      <c r="G945" s="8" t="s">
        <v>8224</v>
      </c>
      <c r="H945" s="8" t="s">
        <v>8246</v>
      </c>
      <c r="I945" s="8">
        <v>1480438905</v>
      </c>
      <c r="J945" s="8">
        <v>1477843305</v>
      </c>
      <c r="K945" s="8" t="b">
        <v>0</v>
      </c>
      <c r="L945" s="8">
        <v>12</v>
      </c>
      <c r="M945" s="8" t="b">
        <v>0</v>
      </c>
      <c r="N945" s="8" t="s">
        <v>8273</v>
      </c>
      <c r="O945" s="11">
        <f t="shared" si="56"/>
        <v>10</v>
      </c>
      <c r="P945" s="8">
        <f t="shared" si="57"/>
        <v>24.08</v>
      </c>
      <c r="Q945" s="8" t="s">
        <v>8319</v>
      </c>
      <c r="R945" s="8" t="s">
        <v>8321</v>
      </c>
      <c r="S945" s="17">
        <f t="shared" si="58"/>
        <v>42673.66788194445</v>
      </c>
      <c r="T945" s="17">
        <f t="shared" si="59"/>
        <v>42703.709548611107</v>
      </c>
    </row>
    <row r="946" spans="1:20" ht="42.75" x14ac:dyDescent="0.45">
      <c r="A946" s="5">
        <v>944</v>
      </c>
      <c r="B946" s="7" t="s">
        <v>945</v>
      </c>
      <c r="C946" s="7" t="s">
        <v>5054</v>
      </c>
      <c r="D946" s="8">
        <v>50000</v>
      </c>
      <c r="E946" s="8">
        <v>6663</v>
      </c>
      <c r="F946" s="8" t="s">
        <v>8221</v>
      </c>
      <c r="G946" s="8" t="s">
        <v>8224</v>
      </c>
      <c r="H946" s="8" t="s">
        <v>8246</v>
      </c>
      <c r="I946" s="8">
        <v>1460988000</v>
      </c>
      <c r="J946" s="8">
        <v>1458050450</v>
      </c>
      <c r="K946" s="8" t="b">
        <v>0</v>
      </c>
      <c r="L946" s="8">
        <v>96</v>
      </c>
      <c r="M946" s="8" t="b">
        <v>0</v>
      </c>
      <c r="N946" s="8" t="s">
        <v>8273</v>
      </c>
      <c r="O946" s="11">
        <f t="shared" si="56"/>
        <v>13</v>
      </c>
      <c r="P946" s="8">
        <f t="shared" si="57"/>
        <v>69.41</v>
      </c>
      <c r="Q946" s="8" t="s">
        <v>8319</v>
      </c>
      <c r="R946" s="8" t="s">
        <v>8321</v>
      </c>
      <c r="S946" s="17">
        <f t="shared" si="58"/>
        <v>42444.583912037036</v>
      </c>
      <c r="T946" s="17">
        <f t="shared" si="59"/>
        <v>42478.583333333328</v>
      </c>
    </row>
    <row r="947" spans="1:20" ht="42.75" x14ac:dyDescent="0.45">
      <c r="A947" s="5">
        <v>945</v>
      </c>
      <c r="B947" s="7" t="s">
        <v>946</v>
      </c>
      <c r="C947" s="7" t="s">
        <v>5055</v>
      </c>
      <c r="D947" s="8">
        <v>100000</v>
      </c>
      <c r="E947" s="8">
        <v>2484</v>
      </c>
      <c r="F947" s="8" t="s">
        <v>8221</v>
      </c>
      <c r="G947" s="8" t="s">
        <v>8230</v>
      </c>
      <c r="H947" s="8" t="s">
        <v>8249</v>
      </c>
      <c r="I947" s="8">
        <v>1487462340</v>
      </c>
      <c r="J947" s="8">
        <v>1482958626</v>
      </c>
      <c r="K947" s="8" t="b">
        <v>0</v>
      </c>
      <c r="L947" s="8">
        <v>16</v>
      </c>
      <c r="M947" s="8" t="b">
        <v>0</v>
      </c>
      <c r="N947" s="8" t="s">
        <v>8273</v>
      </c>
      <c r="O947" s="11">
        <f t="shared" si="56"/>
        <v>2</v>
      </c>
      <c r="P947" s="8">
        <f t="shared" si="57"/>
        <v>155.25</v>
      </c>
      <c r="Q947" s="8" t="s">
        <v>8319</v>
      </c>
      <c r="R947" s="8" t="s">
        <v>8321</v>
      </c>
      <c r="S947" s="17">
        <f t="shared" si="58"/>
        <v>42732.872986111113</v>
      </c>
      <c r="T947" s="17">
        <f t="shared" si="59"/>
        <v>42784.999305555553</v>
      </c>
    </row>
    <row r="948" spans="1:20" ht="28.5" x14ac:dyDescent="0.45">
      <c r="A948" s="5">
        <v>946</v>
      </c>
      <c r="B948" s="7" t="s">
        <v>947</v>
      </c>
      <c r="C948" s="7" t="s">
        <v>5056</v>
      </c>
      <c r="D948" s="8">
        <v>15000</v>
      </c>
      <c r="E948" s="8">
        <v>286</v>
      </c>
      <c r="F948" s="8" t="s">
        <v>8221</v>
      </c>
      <c r="G948" s="8" t="s">
        <v>8224</v>
      </c>
      <c r="H948" s="8" t="s">
        <v>8246</v>
      </c>
      <c r="I948" s="8">
        <v>1473444048</v>
      </c>
      <c r="J948" s="8">
        <v>1470852048</v>
      </c>
      <c r="K948" s="8" t="b">
        <v>0</v>
      </c>
      <c r="L948" s="8">
        <v>5</v>
      </c>
      <c r="M948" s="8" t="b">
        <v>0</v>
      </c>
      <c r="N948" s="8" t="s">
        <v>8273</v>
      </c>
      <c r="O948" s="11">
        <f t="shared" si="56"/>
        <v>2</v>
      </c>
      <c r="P948" s="8">
        <f t="shared" si="57"/>
        <v>57.2</v>
      </c>
      <c r="Q948" s="8" t="s">
        <v>8319</v>
      </c>
      <c r="R948" s="8" t="s">
        <v>8321</v>
      </c>
      <c r="S948" s="17">
        <f t="shared" si="58"/>
        <v>42592.750555555554</v>
      </c>
      <c r="T948" s="17">
        <f t="shared" si="59"/>
        <v>42622.750555555554</v>
      </c>
    </row>
    <row r="949" spans="1:20" ht="42.75" x14ac:dyDescent="0.45">
      <c r="A949" s="5">
        <v>947</v>
      </c>
      <c r="B949" s="7" t="s">
        <v>948</v>
      </c>
      <c r="C949" s="7" t="s">
        <v>5057</v>
      </c>
      <c r="D949" s="8">
        <v>850</v>
      </c>
      <c r="E949" s="8">
        <v>0</v>
      </c>
      <c r="F949" s="8" t="s">
        <v>8221</v>
      </c>
      <c r="G949" s="8" t="s">
        <v>8224</v>
      </c>
      <c r="H949" s="8" t="s">
        <v>8246</v>
      </c>
      <c r="I949" s="8">
        <v>1467312306</v>
      </c>
      <c r="J949" s="8">
        <v>1462128306</v>
      </c>
      <c r="K949" s="8" t="b">
        <v>0</v>
      </c>
      <c r="L949" s="8">
        <v>0</v>
      </c>
      <c r="M949" s="8" t="b">
        <v>0</v>
      </c>
      <c r="N949" s="8" t="s">
        <v>8273</v>
      </c>
      <c r="O949" s="11">
        <f t="shared" si="56"/>
        <v>0</v>
      </c>
      <c r="P949" s="8" t="e">
        <f t="shared" si="57"/>
        <v>#DIV/0!</v>
      </c>
      <c r="Q949" s="8" t="s">
        <v>8319</v>
      </c>
      <c r="R949" s="8" t="s">
        <v>8321</v>
      </c>
      <c r="S949" s="17">
        <f t="shared" si="58"/>
        <v>42491.781319444446</v>
      </c>
      <c r="T949" s="17">
        <f t="shared" si="59"/>
        <v>42551.781319444446</v>
      </c>
    </row>
    <row r="950" spans="1:20" ht="57" x14ac:dyDescent="0.45">
      <c r="A950" s="5">
        <v>948</v>
      </c>
      <c r="B950" s="7" t="s">
        <v>949</v>
      </c>
      <c r="C950" s="7" t="s">
        <v>5058</v>
      </c>
      <c r="D950" s="8">
        <v>4000</v>
      </c>
      <c r="E950" s="8">
        <v>480</v>
      </c>
      <c r="F950" s="8" t="s">
        <v>8221</v>
      </c>
      <c r="G950" s="8" t="s">
        <v>8233</v>
      </c>
      <c r="H950" s="8" t="s">
        <v>8249</v>
      </c>
      <c r="I950" s="8">
        <v>1457812364</v>
      </c>
      <c r="J950" s="8">
        <v>1455220364</v>
      </c>
      <c r="K950" s="8" t="b">
        <v>0</v>
      </c>
      <c r="L950" s="8">
        <v>8</v>
      </c>
      <c r="M950" s="8" t="b">
        <v>0</v>
      </c>
      <c r="N950" s="8" t="s">
        <v>8273</v>
      </c>
      <c r="O950" s="11">
        <f t="shared" si="56"/>
        <v>12</v>
      </c>
      <c r="P950" s="8">
        <f t="shared" si="57"/>
        <v>60</v>
      </c>
      <c r="Q950" s="8" t="s">
        <v>8319</v>
      </c>
      <c r="R950" s="8" t="s">
        <v>8321</v>
      </c>
      <c r="S950" s="17">
        <f t="shared" si="58"/>
        <v>42411.828287037039</v>
      </c>
      <c r="T950" s="17">
        <f t="shared" si="59"/>
        <v>42441.828287037039</v>
      </c>
    </row>
    <row r="951" spans="1:20" ht="42.75" x14ac:dyDescent="0.45">
      <c r="A951" s="5">
        <v>949</v>
      </c>
      <c r="B951" s="7" t="s">
        <v>950</v>
      </c>
      <c r="C951" s="7" t="s">
        <v>5059</v>
      </c>
      <c r="D951" s="8">
        <v>20000</v>
      </c>
      <c r="E951" s="8">
        <v>273</v>
      </c>
      <c r="F951" s="8" t="s">
        <v>8221</v>
      </c>
      <c r="G951" s="8" t="s">
        <v>8236</v>
      </c>
      <c r="H951" s="8" t="s">
        <v>8249</v>
      </c>
      <c r="I951" s="8">
        <v>1456016576</v>
      </c>
      <c r="J951" s="8">
        <v>1450832576</v>
      </c>
      <c r="K951" s="8" t="b">
        <v>0</v>
      </c>
      <c r="L951" s="8">
        <v>7</v>
      </c>
      <c r="M951" s="8" t="b">
        <v>0</v>
      </c>
      <c r="N951" s="8" t="s">
        <v>8273</v>
      </c>
      <c r="O951" s="11">
        <f t="shared" si="56"/>
        <v>1</v>
      </c>
      <c r="P951" s="8">
        <f t="shared" si="57"/>
        <v>39</v>
      </c>
      <c r="Q951" s="8" t="s">
        <v>8319</v>
      </c>
      <c r="R951" s="8" t="s">
        <v>8321</v>
      </c>
      <c r="S951" s="17">
        <f t="shared" si="58"/>
        <v>42361.043703703705</v>
      </c>
      <c r="T951" s="17">
        <f t="shared" si="59"/>
        <v>42421.043703703705</v>
      </c>
    </row>
    <row r="952" spans="1:20" ht="42.75" x14ac:dyDescent="0.45">
      <c r="A952" s="5">
        <v>950</v>
      </c>
      <c r="B952" s="7" t="s">
        <v>951</v>
      </c>
      <c r="C952" s="7" t="s">
        <v>5060</v>
      </c>
      <c r="D952" s="8">
        <v>5000</v>
      </c>
      <c r="E952" s="8">
        <v>1402</v>
      </c>
      <c r="F952" s="8" t="s">
        <v>8221</v>
      </c>
      <c r="G952" s="8" t="s">
        <v>8229</v>
      </c>
      <c r="H952" s="8" t="s">
        <v>8251</v>
      </c>
      <c r="I952" s="8">
        <v>1453053661</v>
      </c>
      <c r="J952" s="8">
        <v>1450461661</v>
      </c>
      <c r="K952" s="8" t="b">
        <v>0</v>
      </c>
      <c r="L952" s="8">
        <v>24</v>
      </c>
      <c r="M952" s="8" t="b">
        <v>0</v>
      </c>
      <c r="N952" s="8" t="s">
        <v>8273</v>
      </c>
      <c r="O952" s="11">
        <f t="shared" si="56"/>
        <v>28</v>
      </c>
      <c r="P952" s="8">
        <f t="shared" si="57"/>
        <v>58.42</v>
      </c>
      <c r="Q952" s="8" t="s">
        <v>8319</v>
      </c>
      <c r="R952" s="8" t="s">
        <v>8321</v>
      </c>
      <c r="S952" s="17">
        <f t="shared" si="58"/>
        <v>42356.750706018516</v>
      </c>
      <c r="T952" s="17">
        <f t="shared" si="59"/>
        <v>42386.750706018516</v>
      </c>
    </row>
    <row r="953" spans="1:20" x14ac:dyDescent="0.45">
      <c r="A953" s="5">
        <v>951</v>
      </c>
      <c r="B953" s="7" t="s">
        <v>952</v>
      </c>
      <c r="C953" s="7" t="s">
        <v>5061</v>
      </c>
      <c r="D953" s="8">
        <v>50000</v>
      </c>
      <c r="E953" s="8">
        <v>19195</v>
      </c>
      <c r="F953" s="8" t="s">
        <v>8221</v>
      </c>
      <c r="G953" s="8" t="s">
        <v>8224</v>
      </c>
      <c r="H953" s="8" t="s">
        <v>8246</v>
      </c>
      <c r="I953" s="8">
        <v>1465054872</v>
      </c>
      <c r="J953" s="8">
        <v>1461166872</v>
      </c>
      <c r="K953" s="8" t="b">
        <v>0</v>
      </c>
      <c r="L953" s="8">
        <v>121</v>
      </c>
      <c r="M953" s="8" t="b">
        <v>0</v>
      </c>
      <c r="N953" s="8" t="s">
        <v>8273</v>
      </c>
      <c r="O953" s="11">
        <f t="shared" si="56"/>
        <v>38</v>
      </c>
      <c r="P953" s="8">
        <f t="shared" si="57"/>
        <v>158.63999999999999</v>
      </c>
      <c r="Q953" s="8" t="s">
        <v>8319</v>
      </c>
      <c r="R953" s="8" t="s">
        <v>8321</v>
      </c>
      <c r="S953" s="17">
        <f t="shared" si="58"/>
        <v>42480.653611111105</v>
      </c>
      <c r="T953" s="17">
        <f t="shared" si="59"/>
        <v>42525.653611111105</v>
      </c>
    </row>
    <row r="954" spans="1:20" ht="28.5" x14ac:dyDescent="0.45">
      <c r="A954" s="5">
        <v>952</v>
      </c>
      <c r="B954" s="7" t="s">
        <v>953</v>
      </c>
      <c r="C954" s="7" t="s">
        <v>5062</v>
      </c>
      <c r="D954" s="8">
        <v>49000</v>
      </c>
      <c r="E954" s="8">
        <v>19572</v>
      </c>
      <c r="F954" s="8" t="s">
        <v>8221</v>
      </c>
      <c r="G954" s="8" t="s">
        <v>8224</v>
      </c>
      <c r="H954" s="8" t="s">
        <v>8246</v>
      </c>
      <c r="I954" s="8">
        <v>1479483812</v>
      </c>
      <c r="J954" s="8">
        <v>1476888212</v>
      </c>
      <c r="K954" s="8" t="b">
        <v>0</v>
      </c>
      <c r="L954" s="8">
        <v>196</v>
      </c>
      <c r="M954" s="8" t="b">
        <v>0</v>
      </c>
      <c r="N954" s="8" t="s">
        <v>8273</v>
      </c>
      <c r="O954" s="11">
        <f t="shared" si="56"/>
        <v>40</v>
      </c>
      <c r="P954" s="8">
        <f t="shared" si="57"/>
        <v>99.86</v>
      </c>
      <c r="Q954" s="8" t="s">
        <v>8319</v>
      </c>
      <c r="R954" s="8" t="s">
        <v>8321</v>
      </c>
      <c r="S954" s="17">
        <f t="shared" si="58"/>
        <v>42662.613564814819</v>
      </c>
      <c r="T954" s="17">
        <f t="shared" si="59"/>
        <v>42692.655231481483</v>
      </c>
    </row>
    <row r="955" spans="1:20" ht="42.75" x14ac:dyDescent="0.45">
      <c r="A955" s="5">
        <v>953</v>
      </c>
      <c r="B955" s="7" t="s">
        <v>954</v>
      </c>
      <c r="C955" s="7" t="s">
        <v>5063</v>
      </c>
      <c r="D955" s="8">
        <v>15000</v>
      </c>
      <c r="E955" s="8">
        <v>126</v>
      </c>
      <c r="F955" s="8" t="s">
        <v>8221</v>
      </c>
      <c r="G955" s="8" t="s">
        <v>8224</v>
      </c>
      <c r="H955" s="8" t="s">
        <v>8246</v>
      </c>
      <c r="I955" s="8">
        <v>1422158199</v>
      </c>
      <c r="J955" s="8">
        <v>1419566199</v>
      </c>
      <c r="K955" s="8" t="b">
        <v>0</v>
      </c>
      <c r="L955" s="8">
        <v>5</v>
      </c>
      <c r="M955" s="8" t="b">
        <v>0</v>
      </c>
      <c r="N955" s="8" t="s">
        <v>8273</v>
      </c>
      <c r="O955" s="11">
        <f t="shared" si="56"/>
        <v>1</v>
      </c>
      <c r="P955" s="8">
        <f t="shared" si="57"/>
        <v>25.2</v>
      </c>
      <c r="Q955" s="8" t="s">
        <v>8319</v>
      </c>
      <c r="R955" s="8" t="s">
        <v>8321</v>
      </c>
      <c r="S955" s="17">
        <f t="shared" si="58"/>
        <v>41999.164340277777</v>
      </c>
      <c r="T955" s="17">
        <f t="shared" si="59"/>
        <v>42029.164340277777</v>
      </c>
    </row>
    <row r="956" spans="1:20" ht="42.75" x14ac:dyDescent="0.45">
      <c r="A956" s="5">
        <v>954</v>
      </c>
      <c r="B956" s="7" t="s">
        <v>955</v>
      </c>
      <c r="C956" s="7" t="s">
        <v>5064</v>
      </c>
      <c r="D956" s="8">
        <v>15000</v>
      </c>
      <c r="E956" s="8">
        <v>6511</v>
      </c>
      <c r="F956" s="8" t="s">
        <v>8221</v>
      </c>
      <c r="G956" s="8" t="s">
        <v>8224</v>
      </c>
      <c r="H956" s="8" t="s">
        <v>8246</v>
      </c>
      <c r="I956" s="8">
        <v>1440100839</v>
      </c>
      <c r="J956" s="8">
        <v>1436472039</v>
      </c>
      <c r="K956" s="8" t="b">
        <v>0</v>
      </c>
      <c r="L956" s="8">
        <v>73</v>
      </c>
      <c r="M956" s="8" t="b">
        <v>0</v>
      </c>
      <c r="N956" s="8" t="s">
        <v>8273</v>
      </c>
      <c r="O956" s="11">
        <f t="shared" si="56"/>
        <v>43</v>
      </c>
      <c r="P956" s="8">
        <f t="shared" si="57"/>
        <v>89.19</v>
      </c>
      <c r="Q956" s="8" t="s">
        <v>8319</v>
      </c>
      <c r="R956" s="8" t="s">
        <v>8321</v>
      </c>
      <c r="S956" s="17">
        <f t="shared" si="58"/>
        <v>42194.833784722221</v>
      </c>
      <c r="T956" s="17">
        <f t="shared" si="59"/>
        <v>42236.833784722221</v>
      </c>
    </row>
    <row r="957" spans="1:20" ht="42.75" x14ac:dyDescent="0.45">
      <c r="A957" s="5">
        <v>955</v>
      </c>
      <c r="B957" s="7" t="s">
        <v>956</v>
      </c>
      <c r="C957" s="7" t="s">
        <v>5065</v>
      </c>
      <c r="D957" s="8">
        <v>300000</v>
      </c>
      <c r="E957" s="8">
        <v>16984</v>
      </c>
      <c r="F957" s="8" t="s">
        <v>8221</v>
      </c>
      <c r="G957" s="8" t="s">
        <v>8224</v>
      </c>
      <c r="H957" s="8" t="s">
        <v>8246</v>
      </c>
      <c r="I957" s="8">
        <v>1473750300</v>
      </c>
      <c r="J957" s="8">
        <v>1470294300</v>
      </c>
      <c r="K957" s="8" t="b">
        <v>0</v>
      </c>
      <c r="L957" s="8">
        <v>93</v>
      </c>
      <c r="M957" s="8" t="b">
        <v>0</v>
      </c>
      <c r="N957" s="8" t="s">
        <v>8273</v>
      </c>
      <c r="O957" s="11">
        <f t="shared" si="56"/>
        <v>6</v>
      </c>
      <c r="P957" s="8">
        <f t="shared" si="57"/>
        <v>182.62</v>
      </c>
      <c r="Q957" s="8" t="s">
        <v>8319</v>
      </c>
      <c r="R957" s="8" t="s">
        <v>8321</v>
      </c>
      <c r="S957" s="17">
        <f t="shared" si="58"/>
        <v>42586.295138888891</v>
      </c>
      <c r="T957" s="17">
        <f t="shared" si="59"/>
        <v>42626.295138888891</v>
      </c>
    </row>
    <row r="958" spans="1:20" ht="57" x14ac:dyDescent="0.45">
      <c r="A958" s="5">
        <v>956</v>
      </c>
      <c r="B958" s="7" t="s">
        <v>957</v>
      </c>
      <c r="C958" s="7" t="s">
        <v>5066</v>
      </c>
      <c r="D958" s="8">
        <v>50000</v>
      </c>
      <c r="E958" s="8">
        <v>861</v>
      </c>
      <c r="F958" s="8" t="s">
        <v>8221</v>
      </c>
      <c r="G958" s="8" t="s">
        <v>8224</v>
      </c>
      <c r="H958" s="8" t="s">
        <v>8246</v>
      </c>
      <c r="I958" s="8">
        <v>1430081759</v>
      </c>
      <c r="J958" s="8">
        <v>1424901359</v>
      </c>
      <c r="K958" s="8" t="b">
        <v>0</v>
      </c>
      <c r="L958" s="8">
        <v>17</v>
      </c>
      <c r="M958" s="8" t="b">
        <v>0</v>
      </c>
      <c r="N958" s="8" t="s">
        <v>8273</v>
      </c>
      <c r="O958" s="11">
        <f t="shared" si="56"/>
        <v>2</v>
      </c>
      <c r="P958" s="8">
        <f t="shared" si="57"/>
        <v>50.65</v>
      </c>
      <c r="Q958" s="8" t="s">
        <v>8319</v>
      </c>
      <c r="R958" s="8" t="s">
        <v>8321</v>
      </c>
      <c r="S958" s="17">
        <f t="shared" si="58"/>
        <v>42060.913877314815</v>
      </c>
      <c r="T958" s="17">
        <f t="shared" si="59"/>
        <v>42120.872210648144</v>
      </c>
    </row>
    <row r="959" spans="1:20" ht="28.5" x14ac:dyDescent="0.45">
      <c r="A959" s="5">
        <v>957</v>
      </c>
      <c r="B959" s="7" t="s">
        <v>958</v>
      </c>
      <c r="C959" s="7" t="s">
        <v>5067</v>
      </c>
      <c r="D959" s="8">
        <v>12000</v>
      </c>
      <c r="E959" s="8">
        <v>233</v>
      </c>
      <c r="F959" s="8" t="s">
        <v>8221</v>
      </c>
      <c r="G959" s="8" t="s">
        <v>8224</v>
      </c>
      <c r="H959" s="8" t="s">
        <v>8246</v>
      </c>
      <c r="I959" s="8">
        <v>1479392133</v>
      </c>
      <c r="J959" s="8">
        <v>1476710133</v>
      </c>
      <c r="K959" s="8" t="b">
        <v>0</v>
      </c>
      <c r="L959" s="8">
        <v>7</v>
      </c>
      <c r="M959" s="8" t="b">
        <v>0</v>
      </c>
      <c r="N959" s="8" t="s">
        <v>8273</v>
      </c>
      <c r="O959" s="11">
        <f t="shared" si="56"/>
        <v>2</v>
      </c>
      <c r="P959" s="8">
        <f t="shared" si="57"/>
        <v>33.29</v>
      </c>
      <c r="Q959" s="8" t="s">
        <v>8319</v>
      </c>
      <c r="R959" s="8" t="s">
        <v>8321</v>
      </c>
      <c r="S959" s="17">
        <f t="shared" si="58"/>
        <v>42660.552465277782</v>
      </c>
      <c r="T959" s="17">
        <f t="shared" si="59"/>
        <v>42691.594131944439</v>
      </c>
    </row>
    <row r="960" spans="1:20" ht="42.75" x14ac:dyDescent="0.45">
      <c r="A960" s="5">
        <v>958</v>
      </c>
      <c r="B960" s="7" t="s">
        <v>959</v>
      </c>
      <c r="C960" s="7" t="s">
        <v>5068</v>
      </c>
      <c r="D960" s="8">
        <v>7777</v>
      </c>
      <c r="E960" s="8">
        <v>881</v>
      </c>
      <c r="F960" s="8" t="s">
        <v>8221</v>
      </c>
      <c r="G960" s="8" t="s">
        <v>8224</v>
      </c>
      <c r="H960" s="8" t="s">
        <v>8246</v>
      </c>
      <c r="I960" s="8">
        <v>1428641940</v>
      </c>
      <c r="J960" s="8">
        <v>1426792563</v>
      </c>
      <c r="K960" s="8" t="b">
        <v>0</v>
      </c>
      <c r="L960" s="8">
        <v>17</v>
      </c>
      <c r="M960" s="8" t="b">
        <v>0</v>
      </c>
      <c r="N960" s="8" t="s">
        <v>8273</v>
      </c>
      <c r="O960" s="11">
        <f t="shared" si="56"/>
        <v>11</v>
      </c>
      <c r="P960" s="8">
        <f t="shared" si="57"/>
        <v>51.82</v>
      </c>
      <c r="Q960" s="8" t="s">
        <v>8319</v>
      </c>
      <c r="R960" s="8" t="s">
        <v>8321</v>
      </c>
      <c r="S960" s="17">
        <f t="shared" si="58"/>
        <v>42082.802812499998</v>
      </c>
      <c r="T960" s="17">
        <f t="shared" si="59"/>
        <v>42104.207638888889</v>
      </c>
    </row>
    <row r="961" spans="1:20" ht="42.75" x14ac:dyDescent="0.45">
      <c r="A961" s="5">
        <v>959</v>
      </c>
      <c r="B961" s="7" t="s">
        <v>960</v>
      </c>
      <c r="C961" s="7" t="s">
        <v>5069</v>
      </c>
      <c r="D961" s="8">
        <v>50000</v>
      </c>
      <c r="E961" s="8">
        <v>19430</v>
      </c>
      <c r="F961" s="8" t="s">
        <v>8221</v>
      </c>
      <c r="G961" s="8" t="s">
        <v>8224</v>
      </c>
      <c r="H961" s="8" t="s">
        <v>8246</v>
      </c>
      <c r="I961" s="8">
        <v>1421640665</v>
      </c>
      <c r="J961" s="8">
        <v>1419048665</v>
      </c>
      <c r="K961" s="8" t="b">
        <v>0</v>
      </c>
      <c r="L961" s="8">
        <v>171</v>
      </c>
      <c r="M961" s="8" t="b">
        <v>0</v>
      </c>
      <c r="N961" s="8" t="s">
        <v>8273</v>
      </c>
      <c r="O961" s="11">
        <f t="shared" si="56"/>
        <v>39</v>
      </c>
      <c r="P961" s="8">
        <f t="shared" si="57"/>
        <v>113.63</v>
      </c>
      <c r="Q961" s="8" t="s">
        <v>8319</v>
      </c>
      <c r="R961" s="8" t="s">
        <v>8321</v>
      </c>
      <c r="S961" s="17">
        <f t="shared" si="58"/>
        <v>41993.174363425926</v>
      </c>
      <c r="T961" s="17">
        <f t="shared" si="59"/>
        <v>42023.174363425926</v>
      </c>
    </row>
    <row r="962" spans="1:20" ht="42.75" x14ac:dyDescent="0.45">
      <c r="A962" s="5">
        <v>960</v>
      </c>
      <c r="B962" s="7" t="s">
        <v>961</v>
      </c>
      <c r="C962" s="7" t="s">
        <v>5070</v>
      </c>
      <c r="D962" s="8">
        <v>55650</v>
      </c>
      <c r="E962" s="8">
        <v>25655</v>
      </c>
      <c r="F962" s="8" t="s">
        <v>8221</v>
      </c>
      <c r="G962" s="8" t="s">
        <v>8224</v>
      </c>
      <c r="H962" s="8" t="s">
        <v>8246</v>
      </c>
      <c r="I962" s="8">
        <v>1489500155</v>
      </c>
      <c r="J962" s="8">
        <v>1485874955</v>
      </c>
      <c r="K962" s="8" t="b">
        <v>0</v>
      </c>
      <c r="L962" s="8">
        <v>188</v>
      </c>
      <c r="M962" s="8" t="b">
        <v>0</v>
      </c>
      <c r="N962" s="8" t="s">
        <v>8273</v>
      </c>
      <c r="O962" s="11">
        <f t="shared" si="56"/>
        <v>46</v>
      </c>
      <c r="P962" s="8">
        <f t="shared" si="57"/>
        <v>136.46</v>
      </c>
      <c r="Q962" s="8" t="s">
        <v>8319</v>
      </c>
      <c r="R962" s="8" t="s">
        <v>8321</v>
      </c>
      <c r="S962" s="17">
        <f t="shared" si="58"/>
        <v>42766.626793981486</v>
      </c>
      <c r="T962" s="17">
        <f t="shared" si="59"/>
        <v>42808.585127314815</v>
      </c>
    </row>
    <row r="963" spans="1:20" ht="42.75" x14ac:dyDescent="0.45">
      <c r="A963" s="5">
        <v>961</v>
      </c>
      <c r="B963" s="7" t="s">
        <v>962</v>
      </c>
      <c r="C963" s="7" t="s">
        <v>5071</v>
      </c>
      <c r="D963" s="8">
        <v>95000</v>
      </c>
      <c r="E963" s="8">
        <v>40079</v>
      </c>
      <c r="F963" s="8" t="s">
        <v>8221</v>
      </c>
      <c r="G963" s="8" t="s">
        <v>8224</v>
      </c>
      <c r="H963" s="8" t="s">
        <v>8246</v>
      </c>
      <c r="I963" s="8">
        <v>1487617200</v>
      </c>
      <c r="J963" s="8">
        <v>1483634335</v>
      </c>
      <c r="K963" s="8" t="b">
        <v>0</v>
      </c>
      <c r="L963" s="8">
        <v>110</v>
      </c>
      <c r="M963" s="8" t="b">
        <v>0</v>
      </c>
      <c r="N963" s="8" t="s">
        <v>8273</v>
      </c>
      <c r="O963" s="11">
        <f t="shared" ref="O963:O1026" si="60">ROUND((E963/D963)*100,0)</f>
        <v>42</v>
      </c>
      <c r="P963" s="8">
        <f t="shared" ref="P963:P1026" si="61">ROUND(E963/L963,2)</f>
        <v>364.35</v>
      </c>
      <c r="Q963" s="8" t="s">
        <v>8319</v>
      </c>
      <c r="R963" s="8" t="s">
        <v>8321</v>
      </c>
      <c r="S963" s="17">
        <f t="shared" ref="S963:S1026" si="62">(((J963/60)/60)/24)+DATE(1970,1,1)</f>
        <v>42740.693692129629</v>
      </c>
      <c r="T963" s="17">
        <f t="shared" ref="T963:T1026" si="63">(((I963/60)/60)/24)+DATE(1970,1,1)</f>
        <v>42786.791666666672</v>
      </c>
    </row>
    <row r="964" spans="1:20" ht="42.75" x14ac:dyDescent="0.45">
      <c r="A964" s="5">
        <v>962</v>
      </c>
      <c r="B964" s="7" t="s">
        <v>963</v>
      </c>
      <c r="C964" s="7" t="s">
        <v>5072</v>
      </c>
      <c r="D964" s="8">
        <v>2500</v>
      </c>
      <c r="E964" s="8">
        <v>712</v>
      </c>
      <c r="F964" s="8" t="s">
        <v>8221</v>
      </c>
      <c r="G964" s="8" t="s">
        <v>8224</v>
      </c>
      <c r="H964" s="8" t="s">
        <v>8246</v>
      </c>
      <c r="I964" s="8">
        <v>1455210353</v>
      </c>
      <c r="J964" s="8">
        <v>1451927153</v>
      </c>
      <c r="K964" s="8" t="b">
        <v>0</v>
      </c>
      <c r="L964" s="8">
        <v>37</v>
      </c>
      <c r="M964" s="8" t="b">
        <v>0</v>
      </c>
      <c r="N964" s="8" t="s">
        <v>8273</v>
      </c>
      <c r="O964" s="11">
        <f t="shared" si="60"/>
        <v>28</v>
      </c>
      <c r="P964" s="8">
        <f t="shared" si="61"/>
        <v>19.239999999999998</v>
      </c>
      <c r="Q964" s="8" t="s">
        <v>8319</v>
      </c>
      <c r="R964" s="8" t="s">
        <v>8321</v>
      </c>
      <c r="S964" s="17">
        <f t="shared" si="62"/>
        <v>42373.712418981479</v>
      </c>
      <c r="T964" s="17">
        <f t="shared" si="63"/>
        <v>42411.712418981479</v>
      </c>
    </row>
    <row r="965" spans="1:20" ht="28.5" x14ac:dyDescent="0.45">
      <c r="A965" s="5">
        <v>963</v>
      </c>
      <c r="B965" s="7" t="s">
        <v>964</v>
      </c>
      <c r="C965" s="7" t="s">
        <v>5073</v>
      </c>
      <c r="D965" s="8">
        <v>35000</v>
      </c>
      <c r="E965" s="8">
        <v>377</v>
      </c>
      <c r="F965" s="8" t="s">
        <v>8221</v>
      </c>
      <c r="G965" s="8" t="s">
        <v>8224</v>
      </c>
      <c r="H965" s="8" t="s">
        <v>8246</v>
      </c>
      <c r="I965" s="8">
        <v>1476717319</v>
      </c>
      <c r="J965" s="8">
        <v>1473693319</v>
      </c>
      <c r="K965" s="8" t="b">
        <v>0</v>
      </c>
      <c r="L965" s="8">
        <v>9</v>
      </c>
      <c r="M965" s="8" t="b">
        <v>0</v>
      </c>
      <c r="N965" s="8" t="s">
        <v>8273</v>
      </c>
      <c r="O965" s="11">
        <f t="shared" si="60"/>
        <v>1</v>
      </c>
      <c r="P965" s="8">
        <f t="shared" si="61"/>
        <v>41.89</v>
      </c>
      <c r="Q965" s="8" t="s">
        <v>8319</v>
      </c>
      <c r="R965" s="8" t="s">
        <v>8321</v>
      </c>
      <c r="S965" s="17">
        <f t="shared" si="62"/>
        <v>42625.635636574079</v>
      </c>
      <c r="T965" s="17">
        <f t="shared" si="63"/>
        <v>42660.635636574079</v>
      </c>
    </row>
    <row r="966" spans="1:20" ht="42.75" x14ac:dyDescent="0.45">
      <c r="A966" s="5">
        <v>964</v>
      </c>
      <c r="B966" s="7" t="s">
        <v>965</v>
      </c>
      <c r="C966" s="7" t="s">
        <v>5074</v>
      </c>
      <c r="D966" s="8">
        <v>110000</v>
      </c>
      <c r="E966" s="8">
        <v>879</v>
      </c>
      <c r="F966" s="8" t="s">
        <v>8221</v>
      </c>
      <c r="G966" s="8" t="s">
        <v>8229</v>
      </c>
      <c r="H966" s="8" t="s">
        <v>8251</v>
      </c>
      <c r="I966" s="8">
        <v>1441119919</v>
      </c>
      <c r="J966" s="8">
        <v>1437663919</v>
      </c>
      <c r="K966" s="8" t="b">
        <v>0</v>
      </c>
      <c r="L966" s="8">
        <v>29</v>
      </c>
      <c r="M966" s="8" t="b">
        <v>0</v>
      </c>
      <c r="N966" s="8" t="s">
        <v>8273</v>
      </c>
      <c r="O966" s="11">
        <f t="shared" si="60"/>
        <v>1</v>
      </c>
      <c r="P966" s="8">
        <f t="shared" si="61"/>
        <v>30.31</v>
      </c>
      <c r="Q966" s="8" t="s">
        <v>8319</v>
      </c>
      <c r="R966" s="8" t="s">
        <v>8321</v>
      </c>
      <c r="S966" s="17">
        <f t="shared" si="62"/>
        <v>42208.628692129627</v>
      </c>
      <c r="T966" s="17">
        <f t="shared" si="63"/>
        <v>42248.628692129627</v>
      </c>
    </row>
    <row r="967" spans="1:20" ht="42.75" x14ac:dyDescent="0.45">
      <c r="A967" s="5">
        <v>965</v>
      </c>
      <c r="B967" s="7" t="s">
        <v>966</v>
      </c>
      <c r="C967" s="7" t="s">
        <v>5075</v>
      </c>
      <c r="D967" s="8">
        <v>25000</v>
      </c>
      <c r="E967" s="8">
        <v>298</v>
      </c>
      <c r="F967" s="8" t="s">
        <v>8221</v>
      </c>
      <c r="G967" s="8" t="s">
        <v>8224</v>
      </c>
      <c r="H967" s="8" t="s">
        <v>8246</v>
      </c>
      <c r="I967" s="8">
        <v>1477454340</v>
      </c>
      <c r="J967" s="8">
        <v>1474676646</v>
      </c>
      <c r="K967" s="8" t="b">
        <v>0</v>
      </c>
      <c r="L967" s="8">
        <v>6</v>
      </c>
      <c r="M967" s="8" t="b">
        <v>0</v>
      </c>
      <c r="N967" s="8" t="s">
        <v>8273</v>
      </c>
      <c r="O967" s="11">
        <f t="shared" si="60"/>
        <v>1</v>
      </c>
      <c r="P967" s="8">
        <f t="shared" si="61"/>
        <v>49.67</v>
      </c>
      <c r="Q967" s="8" t="s">
        <v>8319</v>
      </c>
      <c r="R967" s="8" t="s">
        <v>8321</v>
      </c>
      <c r="S967" s="17">
        <f t="shared" si="62"/>
        <v>42637.016736111109</v>
      </c>
      <c r="T967" s="17">
        <f t="shared" si="63"/>
        <v>42669.165972222225</v>
      </c>
    </row>
    <row r="968" spans="1:20" ht="42.75" x14ac:dyDescent="0.45">
      <c r="A968" s="5">
        <v>966</v>
      </c>
      <c r="B968" s="7" t="s">
        <v>967</v>
      </c>
      <c r="C968" s="7" t="s">
        <v>5076</v>
      </c>
      <c r="D968" s="8">
        <v>12000</v>
      </c>
      <c r="E968" s="8">
        <v>1776</v>
      </c>
      <c r="F968" s="8" t="s">
        <v>8221</v>
      </c>
      <c r="G968" s="8" t="s">
        <v>8224</v>
      </c>
      <c r="H968" s="8" t="s">
        <v>8246</v>
      </c>
      <c r="I968" s="8">
        <v>1475766932</v>
      </c>
      <c r="J968" s="8">
        <v>1473174932</v>
      </c>
      <c r="K968" s="8" t="b">
        <v>0</v>
      </c>
      <c r="L968" s="8">
        <v>30</v>
      </c>
      <c r="M968" s="8" t="b">
        <v>0</v>
      </c>
      <c r="N968" s="8" t="s">
        <v>8273</v>
      </c>
      <c r="O968" s="11">
        <f t="shared" si="60"/>
        <v>15</v>
      </c>
      <c r="P968" s="8">
        <f t="shared" si="61"/>
        <v>59.2</v>
      </c>
      <c r="Q968" s="8" t="s">
        <v>8319</v>
      </c>
      <c r="R968" s="8" t="s">
        <v>8321</v>
      </c>
      <c r="S968" s="17">
        <f t="shared" si="62"/>
        <v>42619.635787037041</v>
      </c>
      <c r="T968" s="17">
        <f t="shared" si="63"/>
        <v>42649.635787037041</v>
      </c>
    </row>
    <row r="969" spans="1:20" ht="42.75" x14ac:dyDescent="0.45">
      <c r="A969" s="5">
        <v>967</v>
      </c>
      <c r="B969" s="7" t="s">
        <v>968</v>
      </c>
      <c r="C969" s="7" t="s">
        <v>5077</v>
      </c>
      <c r="D969" s="8">
        <v>20000</v>
      </c>
      <c r="E969" s="8">
        <v>3562</v>
      </c>
      <c r="F969" s="8" t="s">
        <v>8221</v>
      </c>
      <c r="G969" s="8" t="s">
        <v>8224</v>
      </c>
      <c r="H969" s="8" t="s">
        <v>8246</v>
      </c>
      <c r="I969" s="8">
        <v>1461301574</v>
      </c>
      <c r="J969" s="8">
        <v>1456121174</v>
      </c>
      <c r="K969" s="8" t="b">
        <v>0</v>
      </c>
      <c r="L969" s="8">
        <v>81</v>
      </c>
      <c r="M969" s="8" t="b">
        <v>0</v>
      </c>
      <c r="N969" s="8" t="s">
        <v>8273</v>
      </c>
      <c r="O969" s="11">
        <f t="shared" si="60"/>
        <v>18</v>
      </c>
      <c r="P969" s="8">
        <f t="shared" si="61"/>
        <v>43.98</v>
      </c>
      <c r="Q969" s="8" t="s">
        <v>8319</v>
      </c>
      <c r="R969" s="8" t="s">
        <v>8321</v>
      </c>
      <c r="S969" s="17">
        <f t="shared" si="62"/>
        <v>42422.254328703704</v>
      </c>
      <c r="T969" s="17">
        <f t="shared" si="63"/>
        <v>42482.21266203704</v>
      </c>
    </row>
    <row r="970" spans="1:20" ht="42.75" x14ac:dyDescent="0.45">
      <c r="A970" s="5">
        <v>968</v>
      </c>
      <c r="B970" s="7" t="s">
        <v>969</v>
      </c>
      <c r="C970" s="7" t="s">
        <v>5078</v>
      </c>
      <c r="D970" s="8">
        <v>8000</v>
      </c>
      <c r="E970" s="8">
        <v>106</v>
      </c>
      <c r="F970" s="8" t="s">
        <v>8221</v>
      </c>
      <c r="G970" s="8" t="s">
        <v>8224</v>
      </c>
      <c r="H970" s="8" t="s">
        <v>8246</v>
      </c>
      <c r="I970" s="8">
        <v>1408134034</v>
      </c>
      <c r="J970" s="8">
        <v>1405542034</v>
      </c>
      <c r="K970" s="8" t="b">
        <v>0</v>
      </c>
      <c r="L970" s="8">
        <v>4</v>
      </c>
      <c r="M970" s="8" t="b">
        <v>0</v>
      </c>
      <c r="N970" s="8" t="s">
        <v>8273</v>
      </c>
      <c r="O970" s="11">
        <f t="shared" si="60"/>
        <v>1</v>
      </c>
      <c r="P970" s="8">
        <f t="shared" si="61"/>
        <v>26.5</v>
      </c>
      <c r="Q970" s="8" t="s">
        <v>8319</v>
      </c>
      <c r="R970" s="8" t="s">
        <v>8321</v>
      </c>
      <c r="S970" s="17">
        <f t="shared" si="62"/>
        <v>41836.847615740742</v>
      </c>
      <c r="T970" s="17">
        <f t="shared" si="63"/>
        <v>41866.847615740742</v>
      </c>
    </row>
    <row r="971" spans="1:20" ht="28.5" x14ac:dyDescent="0.45">
      <c r="A971" s="5">
        <v>969</v>
      </c>
      <c r="B971" s="7" t="s">
        <v>970</v>
      </c>
      <c r="C971" s="7" t="s">
        <v>5079</v>
      </c>
      <c r="D971" s="8">
        <v>30000</v>
      </c>
      <c r="E971" s="8">
        <v>14000</v>
      </c>
      <c r="F971" s="8" t="s">
        <v>8221</v>
      </c>
      <c r="G971" s="8" t="s">
        <v>8238</v>
      </c>
      <c r="H971" s="8" t="s">
        <v>8256</v>
      </c>
      <c r="I971" s="8">
        <v>1486624607</v>
      </c>
      <c r="J971" s="8">
        <v>1483773407</v>
      </c>
      <c r="K971" s="8" t="b">
        <v>0</v>
      </c>
      <c r="L971" s="8">
        <v>11</v>
      </c>
      <c r="M971" s="8" t="b">
        <v>0</v>
      </c>
      <c r="N971" s="8" t="s">
        <v>8273</v>
      </c>
      <c r="O971" s="11">
        <f t="shared" si="60"/>
        <v>47</v>
      </c>
      <c r="P971" s="8">
        <f t="shared" si="61"/>
        <v>1272.73</v>
      </c>
      <c r="Q971" s="8" t="s">
        <v>8319</v>
      </c>
      <c r="R971" s="8" t="s">
        <v>8321</v>
      </c>
      <c r="S971" s="17">
        <f t="shared" si="62"/>
        <v>42742.30332175926</v>
      </c>
      <c r="T971" s="17">
        <f t="shared" si="63"/>
        <v>42775.30332175926</v>
      </c>
    </row>
    <row r="972" spans="1:20" ht="42.75" x14ac:dyDescent="0.45">
      <c r="A972" s="5">
        <v>970</v>
      </c>
      <c r="B972" s="7" t="s">
        <v>971</v>
      </c>
      <c r="C972" s="7" t="s">
        <v>5080</v>
      </c>
      <c r="D972" s="8">
        <v>5000</v>
      </c>
      <c r="E972" s="8">
        <v>2296</v>
      </c>
      <c r="F972" s="8" t="s">
        <v>8221</v>
      </c>
      <c r="G972" s="8" t="s">
        <v>8229</v>
      </c>
      <c r="H972" s="8" t="s">
        <v>8251</v>
      </c>
      <c r="I972" s="8">
        <v>1485147540</v>
      </c>
      <c r="J972" s="8">
        <v>1481951853</v>
      </c>
      <c r="K972" s="8" t="b">
        <v>0</v>
      </c>
      <c r="L972" s="8">
        <v>14</v>
      </c>
      <c r="M972" s="8" t="b">
        <v>0</v>
      </c>
      <c r="N972" s="8" t="s">
        <v>8273</v>
      </c>
      <c r="O972" s="11">
        <f t="shared" si="60"/>
        <v>46</v>
      </c>
      <c r="P972" s="8">
        <f t="shared" si="61"/>
        <v>164</v>
      </c>
      <c r="Q972" s="8" t="s">
        <v>8319</v>
      </c>
      <c r="R972" s="8" t="s">
        <v>8321</v>
      </c>
      <c r="S972" s="17">
        <f t="shared" si="62"/>
        <v>42721.220520833333</v>
      </c>
      <c r="T972" s="17">
        <f t="shared" si="63"/>
        <v>42758.207638888889</v>
      </c>
    </row>
    <row r="973" spans="1:20" ht="42.75" x14ac:dyDescent="0.45">
      <c r="A973" s="5">
        <v>971</v>
      </c>
      <c r="B973" s="7" t="s">
        <v>972</v>
      </c>
      <c r="C973" s="7" t="s">
        <v>5081</v>
      </c>
      <c r="D973" s="8">
        <v>100000</v>
      </c>
      <c r="E973" s="8">
        <v>226</v>
      </c>
      <c r="F973" s="8" t="s">
        <v>8221</v>
      </c>
      <c r="G973" s="8" t="s">
        <v>8224</v>
      </c>
      <c r="H973" s="8" t="s">
        <v>8246</v>
      </c>
      <c r="I973" s="8">
        <v>1433178060</v>
      </c>
      <c r="J973" s="8">
        <v>1429290060</v>
      </c>
      <c r="K973" s="8" t="b">
        <v>0</v>
      </c>
      <c r="L973" s="8">
        <v>5</v>
      </c>
      <c r="M973" s="8" t="b">
        <v>0</v>
      </c>
      <c r="N973" s="8" t="s">
        <v>8273</v>
      </c>
      <c r="O973" s="11">
        <f t="shared" si="60"/>
        <v>0</v>
      </c>
      <c r="P973" s="8">
        <f t="shared" si="61"/>
        <v>45.2</v>
      </c>
      <c r="Q973" s="8" t="s">
        <v>8319</v>
      </c>
      <c r="R973" s="8" t="s">
        <v>8321</v>
      </c>
      <c r="S973" s="17">
        <f t="shared" si="62"/>
        <v>42111.709027777775</v>
      </c>
      <c r="T973" s="17">
        <f t="shared" si="63"/>
        <v>42156.709027777775</v>
      </c>
    </row>
    <row r="974" spans="1:20" ht="42.75" x14ac:dyDescent="0.45">
      <c r="A974" s="5">
        <v>972</v>
      </c>
      <c r="B974" s="7" t="s">
        <v>973</v>
      </c>
      <c r="C974" s="7" t="s">
        <v>5082</v>
      </c>
      <c r="D974" s="8">
        <v>20000</v>
      </c>
      <c r="E974" s="8">
        <v>6925</v>
      </c>
      <c r="F974" s="8" t="s">
        <v>8221</v>
      </c>
      <c r="G974" s="8" t="s">
        <v>8224</v>
      </c>
      <c r="H974" s="8" t="s">
        <v>8246</v>
      </c>
      <c r="I974" s="8">
        <v>1409813940</v>
      </c>
      <c r="J974" s="8">
        <v>1407271598</v>
      </c>
      <c r="K974" s="8" t="b">
        <v>0</v>
      </c>
      <c r="L974" s="8">
        <v>45</v>
      </c>
      <c r="M974" s="8" t="b">
        <v>0</v>
      </c>
      <c r="N974" s="8" t="s">
        <v>8273</v>
      </c>
      <c r="O974" s="11">
        <f t="shared" si="60"/>
        <v>35</v>
      </c>
      <c r="P974" s="8">
        <f t="shared" si="61"/>
        <v>153.88999999999999</v>
      </c>
      <c r="Q974" s="8" t="s">
        <v>8319</v>
      </c>
      <c r="R974" s="8" t="s">
        <v>8321</v>
      </c>
      <c r="S974" s="17">
        <f t="shared" si="62"/>
        <v>41856.865717592591</v>
      </c>
      <c r="T974" s="17">
        <f t="shared" si="63"/>
        <v>41886.290972222225</v>
      </c>
    </row>
    <row r="975" spans="1:20" ht="42.75" x14ac:dyDescent="0.45">
      <c r="A975" s="5">
        <v>973</v>
      </c>
      <c r="B975" s="7" t="s">
        <v>974</v>
      </c>
      <c r="C975" s="7" t="s">
        <v>5083</v>
      </c>
      <c r="D975" s="8">
        <v>20000</v>
      </c>
      <c r="E975" s="8">
        <v>411</v>
      </c>
      <c r="F975" s="8" t="s">
        <v>8221</v>
      </c>
      <c r="G975" s="8" t="s">
        <v>8224</v>
      </c>
      <c r="H975" s="8" t="s">
        <v>8246</v>
      </c>
      <c r="I975" s="8">
        <v>1447032093</v>
      </c>
      <c r="J975" s="8">
        <v>1441844493</v>
      </c>
      <c r="K975" s="8" t="b">
        <v>0</v>
      </c>
      <c r="L975" s="8">
        <v>8</v>
      </c>
      <c r="M975" s="8" t="b">
        <v>0</v>
      </c>
      <c r="N975" s="8" t="s">
        <v>8273</v>
      </c>
      <c r="O975" s="11">
        <f t="shared" si="60"/>
        <v>2</v>
      </c>
      <c r="P975" s="8">
        <f t="shared" si="61"/>
        <v>51.38</v>
      </c>
      <c r="Q975" s="8" t="s">
        <v>8319</v>
      </c>
      <c r="R975" s="8" t="s">
        <v>8321</v>
      </c>
      <c r="S975" s="17">
        <f t="shared" si="62"/>
        <v>42257.014965277776</v>
      </c>
      <c r="T975" s="17">
        <f t="shared" si="63"/>
        <v>42317.056631944448</v>
      </c>
    </row>
    <row r="976" spans="1:20" ht="42.75" x14ac:dyDescent="0.45">
      <c r="A976" s="5">
        <v>974</v>
      </c>
      <c r="B976" s="7" t="s">
        <v>975</v>
      </c>
      <c r="C976" s="7" t="s">
        <v>5084</v>
      </c>
      <c r="D976" s="8">
        <v>50000</v>
      </c>
      <c r="E976" s="8">
        <v>280</v>
      </c>
      <c r="F976" s="8" t="s">
        <v>8221</v>
      </c>
      <c r="G976" s="8" t="s">
        <v>8224</v>
      </c>
      <c r="H976" s="8" t="s">
        <v>8246</v>
      </c>
      <c r="I976" s="8">
        <v>1458925156</v>
      </c>
      <c r="J976" s="8">
        <v>1456336756</v>
      </c>
      <c r="K976" s="8" t="b">
        <v>0</v>
      </c>
      <c r="L976" s="8">
        <v>3</v>
      </c>
      <c r="M976" s="8" t="b">
        <v>0</v>
      </c>
      <c r="N976" s="8" t="s">
        <v>8273</v>
      </c>
      <c r="O976" s="11">
        <f t="shared" si="60"/>
        <v>1</v>
      </c>
      <c r="P976" s="8">
        <f t="shared" si="61"/>
        <v>93.33</v>
      </c>
      <c r="Q976" s="8" t="s">
        <v>8319</v>
      </c>
      <c r="R976" s="8" t="s">
        <v>8321</v>
      </c>
      <c r="S976" s="17">
        <f t="shared" si="62"/>
        <v>42424.749490740738</v>
      </c>
      <c r="T976" s="17">
        <f t="shared" si="63"/>
        <v>42454.707824074074</v>
      </c>
    </row>
    <row r="977" spans="1:20" ht="42.75" x14ac:dyDescent="0.45">
      <c r="A977" s="5">
        <v>975</v>
      </c>
      <c r="B977" s="7" t="s">
        <v>976</v>
      </c>
      <c r="C977" s="7" t="s">
        <v>5085</v>
      </c>
      <c r="D977" s="8">
        <v>100000</v>
      </c>
      <c r="E977" s="8">
        <v>2607</v>
      </c>
      <c r="F977" s="8" t="s">
        <v>8221</v>
      </c>
      <c r="G977" s="8" t="s">
        <v>8224</v>
      </c>
      <c r="H977" s="8" t="s">
        <v>8246</v>
      </c>
      <c r="I977" s="8">
        <v>1467132185</v>
      </c>
      <c r="J977" s="8">
        <v>1461948185</v>
      </c>
      <c r="K977" s="8" t="b">
        <v>0</v>
      </c>
      <c r="L977" s="8">
        <v>24</v>
      </c>
      <c r="M977" s="8" t="b">
        <v>0</v>
      </c>
      <c r="N977" s="8" t="s">
        <v>8273</v>
      </c>
      <c r="O977" s="11">
        <f t="shared" si="60"/>
        <v>3</v>
      </c>
      <c r="P977" s="8">
        <f t="shared" si="61"/>
        <v>108.63</v>
      </c>
      <c r="Q977" s="8" t="s">
        <v>8319</v>
      </c>
      <c r="R977" s="8" t="s">
        <v>8321</v>
      </c>
      <c r="S977" s="17">
        <f t="shared" si="62"/>
        <v>42489.696585648147</v>
      </c>
      <c r="T977" s="17">
        <f t="shared" si="63"/>
        <v>42549.696585648147</v>
      </c>
    </row>
    <row r="978" spans="1:20" ht="42.75" x14ac:dyDescent="0.45">
      <c r="A978" s="5">
        <v>976</v>
      </c>
      <c r="B978" s="7" t="s">
        <v>977</v>
      </c>
      <c r="C978" s="7" t="s">
        <v>5086</v>
      </c>
      <c r="D978" s="8">
        <v>150000</v>
      </c>
      <c r="E978" s="8">
        <v>2889</v>
      </c>
      <c r="F978" s="8" t="s">
        <v>8221</v>
      </c>
      <c r="G978" s="8" t="s">
        <v>8226</v>
      </c>
      <c r="H978" s="8" t="s">
        <v>8248</v>
      </c>
      <c r="I978" s="8">
        <v>1439515497</v>
      </c>
      <c r="J978" s="8">
        <v>1435627497</v>
      </c>
      <c r="K978" s="8" t="b">
        <v>0</v>
      </c>
      <c r="L978" s="8">
        <v>18</v>
      </c>
      <c r="M978" s="8" t="b">
        <v>0</v>
      </c>
      <c r="N978" s="8" t="s">
        <v>8273</v>
      </c>
      <c r="O978" s="11">
        <f t="shared" si="60"/>
        <v>2</v>
      </c>
      <c r="P978" s="8">
        <f t="shared" si="61"/>
        <v>160.5</v>
      </c>
      <c r="Q978" s="8" t="s">
        <v>8319</v>
      </c>
      <c r="R978" s="8" t="s">
        <v>8321</v>
      </c>
      <c r="S978" s="17">
        <f t="shared" si="62"/>
        <v>42185.058993055558</v>
      </c>
      <c r="T978" s="17">
        <f t="shared" si="63"/>
        <v>42230.058993055558</v>
      </c>
    </row>
    <row r="979" spans="1:20" ht="42.75" x14ac:dyDescent="0.45">
      <c r="A979" s="5">
        <v>977</v>
      </c>
      <c r="B979" s="7" t="s">
        <v>978</v>
      </c>
      <c r="C979" s="7" t="s">
        <v>5087</v>
      </c>
      <c r="D979" s="8">
        <v>2700</v>
      </c>
      <c r="E979" s="8">
        <v>909</v>
      </c>
      <c r="F979" s="8" t="s">
        <v>8221</v>
      </c>
      <c r="G979" s="8" t="s">
        <v>8239</v>
      </c>
      <c r="H979" s="8" t="s">
        <v>8249</v>
      </c>
      <c r="I979" s="8">
        <v>1456094197</v>
      </c>
      <c r="J979" s="8">
        <v>1453502197</v>
      </c>
      <c r="K979" s="8" t="b">
        <v>0</v>
      </c>
      <c r="L979" s="8">
        <v>12</v>
      </c>
      <c r="M979" s="8" t="b">
        <v>0</v>
      </c>
      <c r="N979" s="8" t="s">
        <v>8273</v>
      </c>
      <c r="O979" s="11">
        <f t="shared" si="60"/>
        <v>34</v>
      </c>
      <c r="P979" s="8">
        <f t="shared" si="61"/>
        <v>75.75</v>
      </c>
      <c r="Q979" s="8" t="s">
        <v>8319</v>
      </c>
      <c r="R979" s="8" t="s">
        <v>8321</v>
      </c>
      <c r="S979" s="17">
        <f t="shared" si="62"/>
        <v>42391.942094907412</v>
      </c>
      <c r="T979" s="17">
        <f t="shared" si="63"/>
        <v>42421.942094907412</v>
      </c>
    </row>
    <row r="980" spans="1:20" ht="42.75" x14ac:dyDescent="0.45">
      <c r="A980" s="5">
        <v>978</v>
      </c>
      <c r="B980" s="7" t="s">
        <v>979</v>
      </c>
      <c r="C980" s="7" t="s">
        <v>5088</v>
      </c>
      <c r="D980" s="8">
        <v>172889</v>
      </c>
      <c r="E980" s="8">
        <v>97273</v>
      </c>
      <c r="F980" s="8" t="s">
        <v>8221</v>
      </c>
      <c r="G980" s="8" t="s">
        <v>8235</v>
      </c>
      <c r="H980" s="8" t="s">
        <v>8255</v>
      </c>
      <c r="I980" s="8">
        <v>1456385101</v>
      </c>
      <c r="J980" s="8">
        <v>1453793101</v>
      </c>
      <c r="K980" s="8" t="b">
        <v>0</v>
      </c>
      <c r="L980" s="8">
        <v>123</v>
      </c>
      <c r="M980" s="8" t="b">
        <v>0</v>
      </c>
      <c r="N980" s="8" t="s">
        <v>8273</v>
      </c>
      <c r="O980" s="11">
        <f t="shared" si="60"/>
        <v>56</v>
      </c>
      <c r="P980" s="8">
        <f t="shared" si="61"/>
        <v>790.84</v>
      </c>
      <c r="Q980" s="8" t="s">
        <v>8319</v>
      </c>
      <c r="R980" s="8" t="s">
        <v>8321</v>
      </c>
      <c r="S980" s="17">
        <f t="shared" si="62"/>
        <v>42395.309039351851</v>
      </c>
      <c r="T980" s="17">
        <f t="shared" si="63"/>
        <v>42425.309039351851</v>
      </c>
    </row>
    <row r="981" spans="1:20" ht="42.75" x14ac:dyDescent="0.45">
      <c r="A981" s="5">
        <v>979</v>
      </c>
      <c r="B981" s="7" t="s">
        <v>980</v>
      </c>
      <c r="C981" s="7" t="s">
        <v>5089</v>
      </c>
      <c r="D981" s="8">
        <v>35000</v>
      </c>
      <c r="E981" s="8">
        <v>28986.16</v>
      </c>
      <c r="F981" s="8" t="s">
        <v>8221</v>
      </c>
      <c r="G981" s="8" t="s">
        <v>8224</v>
      </c>
      <c r="H981" s="8" t="s">
        <v>8246</v>
      </c>
      <c r="I981" s="8">
        <v>1466449140</v>
      </c>
      <c r="J981" s="8">
        <v>1463392828</v>
      </c>
      <c r="K981" s="8" t="b">
        <v>0</v>
      </c>
      <c r="L981" s="8">
        <v>96</v>
      </c>
      <c r="M981" s="8" t="b">
        <v>0</v>
      </c>
      <c r="N981" s="8" t="s">
        <v>8273</v>
      </c>
      <c r="O981" s="11">
        <f t="shared" si="60"/>
        <v>83</v>
      </c>
      <c r="P981" s="8">
        <f t="shared" si="61"/>
        <v>301.94</v>
      </c>
      <c r="Q981" s="8" t="s">
        <v>8319</v>
      </c>
      <c r="R981" s="8" t="s">
        <v>8321</v>
      </c>
      <c r="S981" s="17">
        <f t="shared" si="62"/>
        <v>42506.416990740734</v>
      </c>
      <c r="T981" s="17">
        <f t="shared" si="63"/>
        <v>42541.790972222225</v>
      </c>
    </row>
    <row r="982" spans="1:20" ht="42.75" x14ac:dyDescent="0.45">
      <c r="A982" s="5">
        <v>980</v>
      </c>
      <c r="B982" s="7" t="s">
        <v>981</v>
      </c>
      <c r="C982" s="7" t="s">
        <v>5090</v>
      </c>
      <c r="D982" s="8">
        <v>10000</v>
      </c>
      <c r="E982" s="8">
        <v>1486</v>
      </c>
      <c r="F982" s="8" t="s">
        <v>8221</v>
      </c>
      <c r="G982" s="8" t="s">
        <v>8224</v>
      </c>
      <c r="H982" s="8" t="s">
        <v>8246</v>
      </c>
      <c r="I982" s="8">
        <v>1417387322</v>
      </c>
      <c r="J982" s="8">
        <v>1413495722</v>
      </c>
      <c r="K982" s="8" t="b">
        <v>0</v>
      </c>
      <c r="L982" s="8">
        <v>31</v>
      </c>
      <c r="M982" s="8" t="b">
        <v>0</v>
      </c>
      <c r="N982" s="8" t="s">
        <v>8273</v>
      </c>
      <c r="O982" s="11">
        <f t="shared" si="60"/>
        <v>15</v>
      </c>
      <c r="P982" s="8">
        <f t="shared" si="61"/>
        <v>47.94</v>
      </c>
      <c r="Q982" s="8" t="s">
        <v>8319</v>
      </c>
      <c r="R982" s="8" t="s">
        <v>8321</v>
      </c>
      <c r="S982" s="17">
        <f t="shared" si="62"/>
        <v>41928.904189814813</v>
      </c>
      <c r="T982" s="17">
        <f t="shared" si="63"/>
        <v>41973.945856481485</v>
      </c>
    </row>
    <row r="983" spans="1:20" ht="42.75" x14ac:dyDescent="0.45">
      <c r="A983" s="5">
        <v>981</v>
      </c>
      <c r="B983" s="7" t="s">
        <v>982</v>
      </c>
      <c r="C983" s="7" t="s">
        <v>5091</v>
      </c>
      <c r="D983" s="8">
        <v>88888</v>
      </c>
      <c r="E983" s="8">
        <v>11</v>
      </c>
      <c r="F983" s="8" t="s">
        <v>8221</v>
      </c>
      <c r="G983" s="8" t="s">
        <v>8224</v>
      </c>
      <c r="H983" s="8" t="s">
        <v>8246</v>
      </c>
      <c r="I983" s="8">
        <v>1407624222</v>
      </c>
      <c r="J983" s="8">
        <v>1405032222</v>
      </c>
      <c r="K983" s="8" t="b">
        <v>0</v>
      </c>
      <c r="L983" s="8">
        <v>4</v>
      </c>
      <c r="M983" s="8" t="b">
        <v>0</v>
      </c>
      <c r="N983" s="8" t="s">
        <v>8273</v>
      </c>
      <c r="O983" s="11">
        <f t="shared" si="60"/>
        <v>0</v>
      </c>
      <c r="P983" s="8">
        <f t="shared" si="61"/>
        <v>2.75</v>
      </c>
      <c r="Q983" s="8" t="s">
        <v>8319</v>
      </c>
      <c r="R983" s="8" t="s">
        <v>8321</v>
      </c>
      <c r="S983" s="17">
        <f t="shared" si="62"/>
        <v>41830.947013888886</v>
      </c>
      <c r="T983" s="17">
        <f t="shared" si="63"/>
        <v>41860.947013888886</v>
      </c>
    </row>
    <row r="984" spans="1:20" ht="28.5" x14ac:dyDescent="0.45">
      <c r="A984" s="5">
        <v>982</v>
      </c>
      <c r="B984" s="7" t="s">
        <v>983</v>
      </c>
      <c r="C984" s="7" t="s">
        <v>5092</v>
      </c>
      <c r="D984" s="8">
        <v>17500</v>
      </c>
      <c r="E984" s="8">
        <v>3</v>
      </c>
      <c r="F984" s="8" t="s">
        <v>8221</v>
      </c>
      <c r="G984" s="8" t="s">
        <v>8224</v>
      </c>
      <c r="H984" s="8" t="s">
        <v>8246</v>
      </c>
      <c r="I984" s="8">
        <v>1475431486</v>
      </c>
      <c r="J984" s="8">
        <v>1472839486</v>
      </c>
      <c r="K984" s="8" t="b">
        <v>0</v>
      </c>
      <c r="L984" s="8">
        <v>3</v>
      </c>
      <c r="M984" s="8" t="b">
        <v>0</v>
      </c>
      <c r="N984" s="8" t="s">
        <v>8273</v>
      </c>
      <c r="O984" s="11">
        <f t="shared" si="60"/>
        <v>0</v>
      </c>
      <c r="P984" s="8">
        <f t="shared" si="61"/>
        <v>1</v>
      </c>
      <c r="Q984" s="8" t="s">
        <v>8319</v>
      </c>
      <c r="R984" s="8" t="s">
        <v>8321</v>
      </c>
      <c r="S984" s="17">
        <f t="shared" si="62"/>
        <v>42615.753310185188</v>
      </c>
      <c r="T984" s="17">
        <f t="shared" si="63"/>
        <v>42645.753310185188</v>
      </c>
    </row>
    <row r="985" spans="1:20" ht="57" x14ac:dyDescent="0.45">
      <c r="A985" s="5">
        <v>983</v>
      </c>
      <c r="B985" s="7" t="s">
        <v>984</v>
      </c>
      <c r="C985" s="7" t="s">
        <v>5093</v>
      </c>
      <c r="D985" s="8">
        <v>104219</v>
      </c>
      <c r="E985" s="8">
        <v>30751</v>
      </c>
      <c r="F985" s="8" t="s">
        <v>8221</v>
      </c>
      <c r="G985" s="8" t="s">
        <v>8227</v>
      </c>
      <c r="H985" s="8" t="s">
        <v>8249</v>
      </c>
      <c r="I985" s="8">
        <v>1471985640</v>
      </c>
      <c r="J985" s="8">
        <v>1469289685</v>
      </c>
      <c r="K985" s="8" t="b">
        <v>0</v>
      </c>
      <c r="L985" s="8">
        <v>179</v>
      </c>
      <c r="M985" s="8" t="b">
        <v>0</v>
      </c>
      <c r="N985" s="8" t="s">
        <v>8273</v>
      </c>
      <c r="O985" s="11">
        <f t="shared" si="60"/>
        <v>30</v>
      </c>
      <c r="P985" s="8">
        <f t="shared" si="61"/>
        <v>171.79</v>
      </c>
      <c r="Q985" s="8" t="s">
        <v>8319</v>
      </c>
      <c r="R985" s="8" t="s">
        <v>8321</v>
      </c>
      <c r="S985" s="17">
        <f t="shared" si="62"/>
        <v>42574.667650462965</v>
      </c>
      <c r="T985" s="17">
        <f t="shared" si="63"/>
        <v>42605.870833333334</v>
      </c>
    </row>
    <row r="986" spans="1:20" ht="71.25" x14ac:dyDescent="0.45">
      <c r="A986" s="5">
        <v>984</v>
      </c>
      <c r="B986" s="7" t="s">
        <v>985</v>
      </c>
      <c r="C986" s="7" t="s">
        <v>5094</v>
      </c>
      <c r="D986" s="8">
        <v>10000</v>
      </c>
      <c r="E986" s="8">
        <v>106</v>
      </c>
      <c r="F986" s="8" t="s">
        <v>8221</v>
      </c>
      <c r="G986" s="8" t="s">
        <v>8224</v>
      </c>
      <c r="H986" s="8" t="s">
        <v>8246</v>
      </c>
      <c r="I986" s="8">
        <v>1427507208</v>
      </c>
      <c r="J986" s="8">
        <v>1424918808</v>
      </c>
      <c r="K986" s="8" t="b">
        <v>0</v>
      </c>
      <c r="L986" s="8">
        <v>3</v>
      </c>
      <c r="M986" s="8" t="b">
        <v>0</v>
      </c>
      <c r="N986" s="8" t="s">
        <v>8273</v>
      </c>
      <c r="O986" s="11">
        <f t="shared" si="60"/>
        <v>1</v>
      </c>
      <c r="P986" s="8">
        <f t="shared" si="61"/>
        <v>35.33</v>
      </c>
      <c r="Q986" s="8" t="s">
        <v>8319</v>
      </c>
      <c r="R986" s="8" t="s">
        <v>8321</v>
      </c>
      <c r="S986" s="17">
        <f t="shared" si="62"/>
        <v>42061.11583333333</v>
      </c>
      <c r="T986" s="17">
        <f t="shared" si="63"/>
        <v>42091.074166666673</v>
      </c>
    </row>
    <row r="987" spans="1:20" ht="42.75" x14ac:dyDescent="0.45">
      <c r="A987" s="5">
        <v>985</v>
      </c>
      <c r="B987" s="7" t="s">
        <v>986</v>
      </c>
      <c r="C987" s="7" t="s">
        <v>5095</v>
      </c>
      <c r="D987" s="8">
        <v>30000</v>
      </c>
      <c r="E987" s="8">
        <v>1888</v>
      </c>
      <c r="F987" s="8" t="s">
        <v>8221</v>
      </c>
      <c r="G987" s="8" t="s">
        <v>8236</v>
      </c>
      <c r="H987" s="8" t="s">
        <v>8249</v>
      </c>
      <c r="I987" s="8">
        <v>1451602800</v>
      </c>
      <c r="J987" s="8">
        <v>1449011610</v>
      </c>
      <c r="K987" s="8" t="b">
        <v>0</v>
      </c>
      <c r="L987" s="8">
        <v>23</v>
      </c>
      <c r="M987" s="8" t="b">
        <v>0</v>
      </c>
      <c r="N987" s="8" t="s">
        <v>8273</v>
      </c>
      <c r="O987" s="11">
        <f t="shared" si="60"/>
        <v>6</v>
      </c>
      <c r="P987" s="8">
        <f t="shared" si="61"/>
        <v>82.09</v>
      </c>
      <c r="Q987" s="8" t="s">
        <v>8319</v>
      </c>
      <c r="R987" s="8" t="s">
        <v>8321</v>
      </c>
      <c r="S987" s="17">
        <f t="shared" si="62"/>
        <v>42339.967708333337</v>
      </c>
      <c r="T987" s="17">
        <f t="shared" si="63"/>
        <v>42369.958333333328</v>
      </c>
    </row>
    <row r="988" spans="1:20" ht="42.75" x14ac:dyDescent="0.45">
      <c r="A988" s="5">
        <v>986</v>
      </c>
      <c r="B988" s="7" t="s">
        <v>987</v>
      </c>
      <c r="C988" s="7" t="s">
        <v>5096</v>
      </c>
      <c r="D988" s="8">
        <v>20000</v>
      </c>
      <c r="E988" s="8">
        <v>2550</v>
      </c>
      <c r="F988" s="8" t="s">
        <v>8221</v>
      </c>
      <c r="G988" s="8" t="s">
        <v>8225</v>
      </c>
      <c r="H988" s="8" t="s">
        <v>8247</v>
      </c>
      <c r="I988" s="8">
        <v>1452384000</v>
      </c>
      <c r="J988" s="8">
        <v>1447698300</v>
      </c>
      <c r="K988" s="8" t="b">
        <v>0</v>
      </c>
      <c r="L988" s="8">
        <v>23</v>
      </c>
      <c r="M988" s="8" t="b">
        <v>0</v>
      </c>
      <c r="N988" s="8" t="s">
        <v>8273</v>
      </c>
      <c r="O988" s="11">
        <f t="shared" si="60"/>
        <v>13</v>
      </c>
      <c r="P988" s="8">
        <f t="shared" si="61"/>
        <v>110.87</v>
      </c>
      <c r="Q988" s="8" t="s">
        <v>8319</v>
      </c>
      <c r="R988" s="8" t="s">
        <v>8321</v>
      </c>
      <c r="S988" s="17">
        <f t="shared" si="62"/>
        <v>42324.767361111109</v>
      </c>
      <c r="T988" s="17">
        <f t="shared" si="63"/>
        <v>42379</v>
      </c>
    </row>
    <row r="989" spans="1:20" ht="42.75" x14ac:dyDescent="0.45">
      <c r="A989" s="5">
        <v>987</v>
      </c>
      <c r="B989" s="7" t="s">
        <v>988</v>
      </c>
      <c r="C989" s="7" t="s">
        <v>5097</v>
      </c>
      <c r="D989" s="8">
        <v>50000</v>
      </c>
      <c r="E989" s="8">
        <v>6610</v>
      </c>
      <c r="F989" s="8" t="s">
        <v>8221</v>
      </c>
      <c r="G989" s="8" t="s">
        <v>8233</v>
      </c>
      <c r="H989" s="8" t="s">
        <v>8249</v>
      </c>
      <c r="I989" s="8">
        <v>1403507050</v>
      </c>
      <c r="J989" s="8">
        <v>1400051050</v>
      </c>
      <c r="K989" s="8" t="b">
        <v>0</v>
      </c>
      <c r="L989" s="8">
        <v>41</v>
      </c>
      <c r="M989" s="8" t="b">
        <v>0</v>
      </c>
      <c r="N989" s="8" t="s">
        <v>8273</v>
      </c>
      <c r="O989" s="11">
        <f t="shared" si="60"/>
        <v>13</v>
      </c>
      <c r="P989" s="8">
        <f t="shared" si="61"/>
        <v>161.22</v>
      </c>
      <c r="Q989" s="8" t="s">
        <v>8319</v>
      </c>
      <c r="R989" s="8" t="s">
        <v>8321</v>
      </c>
      <c r="S989" s="17">
        <f t="shared" si="62"/>
        <v>41773.294560185182</v>
      </c>
      <c r="T989" s="17">
        <f t="shared" si="63"/>
        <v>41813.294560185182</v>
      </c>
    </row>
    <row r="990" spans="1:20" ht="57" x14ac:dyDescent="0.45">
      <c r="A990" s="5">
        <v>988</v>
      </c>
      <c r="B990" s="7" t="s">
        <v>989</v>
      </c>
      <c r="C990" s="7" t="s">
        <v>5098</v>
      </c>
      <c r="D990" s="8">
        <v>5000</v>
      </c>
      <c r="E990" s="8">
        <v>0</v>
      </c>
      <c r="F990" s="8" t="s">
        <v>8221</v>
      </c>
      <c r="G990" s="8" t="s">
        <v>8237</v>
      </c>
      <c r="H990" s="8" t="s">
        <v>8249</v>
      </c>
      <c r="I990" s="8">
        <v>1475310825</v>
      </c>
      <c r="J990" s="8">
        <v>1472718825</v>
      </c>
      <c r="K990" s="8" t="b">
        <v>0</v>
      </c>
      <c r="L990" s="8">
        <v>0</v>
      </c>
      <c r="M990" s="8" t="b">
        <v>0</v>
      </c>
      <c r="N990" s="8" t="s">
        <v>8273</v>
      </c>
      <c r="O990" s="11">
        <f t="shared" si="60"/>
        <v>0</v>
      </c>
      <c r="P990" s="8" t="e">
        <f t="shared" si="61"/>
        <v>#DIV/0!</v>
      </c>
      <c r="Q990" s="8" t="s">
        <v>8319</v>
      </c>
      <c r="R990" s="8" t="s">
        <v>8321</v>
      </c>
      <c r="S990" s="17">
        <f t="shared" si="62"/>
        <v>42614.356770833328</v>
      </c>
      <c r="T990" s="17">
        <f t="shared" si="63"/>
        <v>42644.356770833328</v>
      </c>
    </row>
    <row r="991" spans="1:20" x14ac:dyDescent="0.45">
      <c r="A991" s="5">
        <v>989</v>
      </c>
      <c r="B991" s="7" t="s">
        <v>990</v>
      </c>
      <c r="C991" s="7" t="s">
        <v>5099</v>
      </c>
      <c r="D991" s="8">
        <v>10000</v>
      </c>
      <c r="E991" s="8">
        <v>1677</v>
      </c>
      <c r="F991" s="8" t="s">
        <v>8221</v>
      </c>
      <c r="G991" s="8" t="s">
        <v>8224</v>
      </c>
      <c r="H991" s="8" t="s">
        <v>8246</v>
      </c>
      <c r="I991" s="8">
        <v>1475101495</v>
      </c>
      <c r="J991" s="8">
        <v>1472509495</v>
      </c>
      <c r="K991" s="8" t="b">
        <v>0</v>
      </c>
      <c r="L991" s="8">
        <v>32</v>
      </c>
      <c r="M991" s="8" t="b">
        <v>0</v>
      </c>
      <c r="N991" s="8" t="s">
        <v>8273</v>
      </c>
      <c r="O991" s="11">
        <f t="shared" si="60"/>
        <v>17</v>
      </c>
      <c r="P991" s="8">
        <f t="shared" si="61"/>
        <v>52.41</v>
      </c>
      <c r="Q991" s="8" t="s">
        <v>8319</v>
      </c>
      <c r="R991" s="8" t="s">
        <v>8321</v>
      </c>
      <c r="S991" s="17">
        <f t="shared" si="62"/>
        <v>42611.933969907404</v>
      </c>
      <c r="T991" s="17">
        <f t="shared" si="63"/>
        <v>42641.933969907404</v>
      </c>
    </row>
    <row r="992" spans="1:20" ht="42.75" x14ac:dyDescent="0.45">
      <c r="A992" s="5">
        <v>990</v>
      </c>
      <c r="B992" s="7" t="s">
        <v>991</v>
      </c>
      <c r="C992" s="7" t="s">
        <v>5100</v>
      </c>
      <c r="D992" s="8">
        <v>25000</v>
      </c>
      <c r="E992" s="8">
        <v>26</v>
      </c>
      <c r="F992" s="8" t="s">
        <v>8221</v>
      </c>
      <c r="G992" s="8" t="s">
        <v>8224</v>
      </c>
      <c r="H992" s="8" t="s">
        <v>8246</v>
      </c>
      <c r="I992" s="8">
        <v>1409770164</v>
      </c>
      <c r="J992" s="8">
        <v>1407178164</v>
      </c>
      <c r="K992" s="8" t="b">
        <v>0</v>
      </c>
      <c r="L992" s="8">
        <v>2</v>
      </c>
      <c r="M992" s="8" t="b">
        <v>0</v>
      </c>
      <c r="N992" s="8" t="s">
        <v>8273</v>
      </c>
      <c r="O992" s="11">
        <f t="shared" si="60"/>
        <v>0</v>
      </c>
      <c r="P992" s="8">
        <f t="shared" si="61"/>
        <v>13</v>
      </c>
      <c r="Q992" s="8" t="s">
        <v>8319</v>
      </c>
      <c r="R992" s="8" t="s">
        <v>8321</v>
      </c>
      <c r="S992" s="17">
        <f t="shared" si="62"/>
        <v>41855.784305555557</v>
      </c>
      <c r="T992" s="17">
        <f t="shared" si="63"/>
        <v>41885.784305555557</v>
      </c>
    </row>
    <row r="993" spans="1:20" ht="71.25" x14ac:dyDescent="0.45">
      <c r="A993" s="5">
        <v>991</v>
      </c>
      <c r="B993" s="7" t="s">
        <v>992</v>
      </c>
      <c r="C993" s="7" t="s">
        <v>5101</v>
      </c>
      <c r="D993" s="8">
        <v>5000</v>
      </c>
      <c r="E993" s="8">
        <v>212</v>
      </c>
      <c r="F993" s="8" t="s">
        <v>8221</v>
      </c>
      <c r="G993" s="8" t="s">
        <v>8225</v>
      </c>
      <c r="H993" s="8" t="s">
        <v>8247</v>
      </c>
      <c r="I993" s="8">
        <v>1468349460</v>
      </c>
      <c r="J993" s="8">
        <v>1466186988</v>
      </c>
      <c r="K993" s="8" t="b">
        <v>0</v>
      </c>
      <c r="L993" s="8">
        <v>7</v>
      </c>
      <c r="M993" s="8" t="b">
        <v>0</v>
      </c>
      <c r="N993" s="8" t="s">
        <v>8273</v>
      </c>
      <c r="O993" s="11">
        <f t="shared" si="60"/>
        <v>4</v>
      </c>
      <c r="P993" s="8">
        <f t="shared" si="61"/>
        <v>30.29</v>
      </c>
      <c r="Q993" s="8" t="s">
        <v>8319</v>
      </c>
      <c r="R993" s="8" t="s">
        <v>8321</v>
      </c>
      <c r="S993" s="17">
        <f t="shared" si="62"/>
        <v>42538.75680555556</v>
      </c>
      <c r="T993" s="17">
        <f t="shared" si="63"/>
        <v>42563.785416666666</v>
      </c>
    </row>
    <row r="994" spans="1:20" ht="42.75" x14ac:dyDescent="0.45">
      <c r="A994" s="5">
        <v>992</v>
      </c>
      <c r="B994" s="7" t="s">
        <v>993</v>
      </c>
      <c r="C994" s="7" t="s">
        <v>5102</v>
      </c>
      <c r="D994" s="8">
        <v>100000</v>
      </c>
      <c r="E994" s="8">
        <v>467</v>
      </c>
      <c r="F994" s="8" t="s">
        <v>8221</v>
      </c>
      <c r="G994" s="8" t="s">
        <v>8224</v>
      </c>
      <c r="H994" s="8" t="s">
        <v>8246</v>
      </c>
      <c r="I994" s="8">
        <v>1462655519</v>
      </c>
      <c r="J994" s="8">
        <v>1457475119</v>
      </c>
      <c r="K994" s="8" t="b">
        <v>0</v>
      </c>
      <c r="L994" s="8">
        <v>4</v>
      </c>
      <c r="M994" s="8" t="b">
        <v>0</v>
      </c>
      <c r="N994" s="8" t="s">
        <v>8273</v>
      </c>
      <c r="O994" s="11">
        <f t="shared" si="60"/>
        <v>0</v>
      </c>
      <c r="P994" s="8">
        <f t="shared" si="61"/>
        <v>116.75</v>
      </c>
      <c r="Q994" s="8" t="s">
        <v>8319</v>
      </c>
      <c r="R994" s="8" t="s">
        <v>8321</v>
      </c>
      <c r="S994" s="17">
        <f t="shared" si="62"/>
        <v>42437.924988425926</v>
      </c>
      <c r="T994" s="17">
        <f t="shared" si="63"/>
        <v>42497.883321759262</v>
      </c>
    </row>
    <row r="995" spans="1:20" ht="42.75" x14ac:dyDescent="0.45">
      <c r="A995" s="5">
        <v>993</v>
      </c>
      <c r="B995" s="7" t="s">
        <v>994</v>
      </c>
      <c r="C995" s="7" t="s">
        <v>5103</v>
      </c>
      <c r="D995" s="8">
        <v>70000</v>
      </c>
      <c r="E995" s="8">
        <v>17561</v>
      </c>
      <c r="F995" s="8" t="s">
        <v>8221</v>
      </c>
      <c r="G995" s="8" t="s">
        <v>8224</v>
      </c>
      <c r="H995" s="8" t="s">
        <v>8246</v>
      </c>
      <c r="I995" s="8">
        <v>1478926800</v>
      </c>
      <c r="J995" s="8">
        <v>1476054568</v>
      </c>
      <c r="K995" s="8" t="b">
        <v>0</v>
      </c>
      <c r="L995" s="8">
        <v>196</v>
      </c>
      <c r="M995" s="8" t="b">
        <v>0</v>
      </c>
      <c r="N995" s="8" t="s">
        <v>8273</v>
      </c>
      <c r="O995" s="11">
        <f t="shared" si="60"/>
        <v>25</v>
      </c>
      <c r="P995" s="8">
        <f t="shared" si="61"/>
        <v>89.6</v>
      </c>
      <c r="Q995" s="8" t="s">
        <v>8319</v>
      </c>
      <c r="R995" s="8" t="s">
        <v>8321</v>
      </c>
      <c r="S995" s="17">
        <f t="shared" si="62"/>
        <v>42652.964907407411</v>
      </c>
      <c r="T995" s="17">
        <f t="shared" si="63"/>
        <v>42686.208333333328</v>
      </c>
    </row>
    <row r="996" spans="1:20" ht="57" x14ac:dyDescent="0.45">
      <c r="A996" s="5">
        <v>994</v>
      </c>
      <c r="B996" s="7" t="s">
        <v>995</v>
      </c>
      <c r="C996" s="7" t="s">
        <v>5104</v>
      </c>
      <c r="D996" s="8">
        <v>200000</v>
      </c>
      <c r="E996" s="8">
        <v>4669</v>
      </c>
      <c r="F996" s="8" t="s">
        <v>8221</v>
      </c>
      <c r="G996" s="8" t="s">
        <v>8224</v>
      </c>
      <c r="H996" s="8" t="s">
        <v>8246</v>
      </c>
      <c r="I996" s="8">
        <v>1417388340</v>
      </c>
      <c r="J996" s="8">
        <v>1412835530</v>
      </c>
      <c r="K996" s="8" t="b">
        <v>0</v>
      </c>
      <c r="L996" s="8">
        <v>11</v>
      </c>
      <c r="M996" s="8" t="b">
        <v>0</v>
      </c>
      <c r="N996" s="8" t="s">
        <v>8273</v>
      </c>
      <c r="O996" s="11">
        <f t="shared" si="60"/>
        <v>2</v>
      </c>
      <c r="P996" s="8">
        <f t="shared" si="61"/>
        <v>424.45</v>
      </c>
      <c r="Q996" s="8" t="s">
        <v>8319</v>
      </c>
      <c r="R996" s="8" t="s">
        <v>8321</v>
      </c>
      <c r="S996" s="17">
        <f t="shared" si="62"/>
        <v>41921.263078703705</v>
      </c>
      <c r="T996" s="17">
        <f t="shared" si="63"/>
        <v>41973.957638888889</v>
      </c>
    </row>
    <row r="997" spans="1:20" ht="42.75" x14ac:dyDescent="0.45">
      <c r="A997" s="5">
        <v>995</v>
      </c>
      <c r="B997" s="7" t="s">
        <v>996</v>
      </c>
      <c r="C997" s="7" t="s">
        <v>5105</v>
      </c>
      <c r="D997" s="8">
        <v>10000</v>
      </c>
      <c r="E997" s="8">
        <v>726</v>
      </c>
      <c r="F997" s="8" t="s">
        <v>8221</v>
      </c>
      <c r="G997" s="8" t="s">
        <v>8224</v>
      </c>
      <c r="H997" s="8" t="s">
        <v>8246</v>
      </c>
      <c r="I997" s="8">
        <v>1417276800</v>
      </c>
      <c r="J997" s="8">
        <v>1415140480</v>
      </c>
      <c r="K997" s="8" t="b">
        <v>0</v>
      </c>
      <c r="L997" s="8">
        <v>9</v>
      </c>
      <c r="M997" s="8" t="b">
        <v>0</v>
      </c>
      <c r="N997" s="8" t="s">
        <v>8273</v>
      </c>
      <c r="O997" s="11">
        <f t="shared" si="60"/>
        <v>7</v>
      </c>
      <c r="P997" s="8">
        <f t="shared" si="61"/>
        <v>80.67</v>
      </c>
      <c r="Q997" s="8" t="s">
        <v>8319</v>
      </c>
      <c r="R997" s="8" t="s">
        <v>8321</v>
      </c>
      <c r="S997" s="17">
        <f t="shared" si="62"/>
        <v>41947.940740740742</v>
      </c>
      <c r="T997" s="17">
        <f t="shared" si="63"/>
        <v>41972.666666666672</v>
      </c>
    </row>
    <row r="998" spans="1:20" ht="28.5" x14ac:dyDescent="0.45">
      <c r="A998" s="5">
        <v>996</v>
      </c>
      <c r="B998" s="7" t="s">
        <v>997</v>
      </c>
      <c r="C998" s="7" t="s">
        <v>5106</v>
      </c>
      <c r="D998" s="8">
        <v>4000</v>
      </c>
      <c r="E998" s="8">
        <v>65</v>
      </c>
      <c r="F998" s="8" t="s">
        <v>8221</v>
      </c>
      <c r="G998" s="8" t="s">
        <v>8224</v>
      </c>
      <c r="H998" s="8" t="s">
        <v>8246</v>
      </c>
      <c r="I998" s="8">
        <v>1406474820</v>
      </c>
      <c r="J998" s="8">
        <v>1403902060</v>
      </c>
      <c r="K998" s="8" t="b">
        <v>0</v>
      </c>
      <c r="L998" s="8">
        <v>5</v>
      </c>
      <c r="M998" s="8" t="b">
        <v>0</v>
      </c>
      <c r="N998" s="8" t="s">
        <v>8273</v>
      </c>
      <c r="O998" s="11">
        <f t="shared" si="60"/>
        <v>2</v>
      </c>
      <c r="P998" s="8">
        <f t="shared" si="61"/>
        <v>13</v>
      </c>
      <c r="Q998" s="8" t="s">
        <v>8319</v>
      </c>
      <c r="R998" s="8" t="s">
        <v>8321</v>
      </c>
      <c r="S998" s="17">
        <f t="shared" si="62"/>
        <v>41817.866435185184</v>
      </c>
      <c r="T998" s="17">
        <f t="shared" si="63"/>
        <v>41847.643750000003</v>
      </c>
    </row>
    <row r="999" spans="1:20" ht="28.5" x14ac:dyDescent="0.45">
      <c r="A999" s="5">
        <v>997</v>
      </c>
      <c r="B999" s="7" t="s">
        <v>998</v>
      </c>
      <c r="C999" s="7" t="s">
        <v>5107</v>
      </c>
      <c r="D999" s="8">
        <v>5000</v>
      </c>
      <c r="E999" s="8">
        <v>65</v>
      </c>
      <c r="F999" s="8" t="s">
        <v>8221</v>
      </c>
      <c r="G999" s="8" t="s">
        <v>8224</v>
      </c>
      <c r="H999" s="8" t="s">
        <v>8246</v>
      </c>
      <c r="I999" s="8">
        <v>1417145297</v>
      </c>
      <c r="J999" s="8">
        <v>1414549697</v>
      </c>
      <c r="K999" s="8" t="b">
        <v>0</v>
      </c>
      <c r="L999" s="8">
        <v>8</v>
      </c>
      <c r="M999" s="8" t="b">
        <v>0</v>
      </c>
      <c r="N999" s="8" t="s">
        <v>8273</v>
      </c>
      <c r="O999" s="11">
        <f t="shared" si="60"/>
        <v>1</v>
      </c>
      <c r="P999" s="8">
        <f t="shared" si="61"/>
        <v>8.1300000000000008</v>
      </c>
      <c r="Q999" s="8" t="s">
        <v>8319</v>
      </c>
      <c r="R999" s="8" t="s">
        <v>8321</v>
      </c>
      <c r="S999" s="17">
        <f t="shared" si="62"/>
        <v>41941.10297453704</v>
      </c>
      <c r="T999" s="17">
        <f t="shared" si="63"/>
        <v>41971.144641203704</v>
      </c>
    </row>
    <row r="1000" spans="1:20" ht="42.75" x14ac:dyDescent="0.45">
      <c r="A1000" s="5">
        <v>998</v>
      </c>
      <c r="B1000" s="7" t="s">
        <v>999</v>
      </c>
      <c r="C1000" s="7" t="s">
        <v>5108</v>
      </c>
      <c r="D1000" s="8">
        <v>60000</v>
      </c>
      <c r="E1000" s="8">
        <v>35135</v>
      </c>
      <c r="F1000" s="8" t="s">
        <v>8221</v>
      </c>
      <c r="G1000" s="8" t="s">
        <v>8229</v>
      </c>
      <c r="H1000" s="8" t="s">
        <v>8251</v>
      </c>
      <c r="I1000" s="8">
        <v>1447909401</v>
      </c>
      <c r="J1000" s="8">
        <v>1444017801</v>
      </c>
      <c r="K1000" s="8" t="b">
        <v>0</v>
      </c>
      <c r="L1000" s="8">
        <v>229</v>
      </c>
      <c r="M1000" s="8" t="b">
        <v>0</v>
      </c>
      <c r="N1000" s="8" t="s">
        <v>8273</v>
      </c>
      <c r="O1000" s="11">
        <f t="shared" si="60"/>
        <v>59</v>
      </c>
      <c r="P1000" s="8">
        <f t="shared" si="61"/>
        <v>153.43</v>
      </c>
      <c r="Q1000" s="8" t="s">
        <v>8319</v>
      </c>
      <c r="R1000" s="8" t="s">
        <v>8321</v>
      </c>
      <c r="S1000" s="17">
        <f t="shared" si="62"/>
        <v>42282.168993055559</v>
      </c>
      <c r="T1000" s="17">
        <f t="shared" si="63"/>
        <v>42327.210659722223</v>
      </c>
    </row>
    <row r="1001" spans="1:20" ht="42.75" x14ac:dyDescent="0.45">
      <c r="A1001" s="5">
        <v>999</v>
      </c>
      <c r="B1001" s="7" t="s">
        <v>1000</v>
      </c>
      <c r="C1001" s="7" t="s">
        <v>5109</v>
      </c>
      <c r="D1001" s="8">
        <v>150000</v>
      </c>
      <c r="E1001" s="8">
        <v>11683</v>
      </c>
      <c r="F1001" s="8" t="s">
        <v>8221</v>
      </c>
      <c r="G1001" s="8" t="s">
        <v>8229</v>
      </c>
      <c r="H1001" s="8" t="s">
        <v>8251</v>
      </c>
      <c r="I1001" s="8">
        <v>1415865720</v>
      </c>
      <c r="J1001" s="8">
        <v>1413270690</v>
      </c>
      <c r="K1001" s="8" t="b">
        <v>0</v>
      </c>
      <c r="L1001" s="8">
        <v>40</v>
      </c>
      <c r="M1001" s="8" t="b">
        <v>0</v>
      </c>
      <c r="N1001" s="8" t="s">
        <v>8273</v>
      </c>
      <c r="O1001" s="11">
        <f t="shared" si="60"/>
        <v>8</v>
      </c>
      <c r="P1001" s="8">
        <f t="shared" si="61"/>
        <v>292.08</v>
      </c>
      <c r="Q1001" s="8" t="s">
        <v>8319</v>
      </c>
      <c r="R1001" s="8" t="s">
        <v>8321</v>
      </c>
      <c r="S1001" s="17">
        <f t="shared" si="62"/>
        <v>41926.29965277778</v>
      </c>
      <c r="T1001" s="17">
        <f t="shared" si="63"/>
        <v>41956.334722222222</v>
      </c>
    </row>
    <row r="1002" spans="1:20" ht="42.75" x14ac:dyDescent="0.45">
      <c r="A1002" s="5">
        <v>1000</v>
      </c>
      <c r="B1002" s="7" t="s">
        <v>1001</v>
      </c>
      <c r="C1002" s="7" t="s">
        <v>5110</v>
      </c>
      <c r="D1002" s="8">
        <v>894700</v>
      </c>
      <c r="E1002" s="8">
        <v>19824</v>
      </c>
      <c r="F1002" s="8" t="s">
        <v>8220</v>
      </c>
      <c r="G1002" s="8" t="s">
        <v>8224</v>
      </c>
      <c r="H1002" s="8" t="s">
        <v>8246</v>
      </c>
      <c r="I1002" s="8">
        <v>1489537560</v>
      </c>
      <c r="J1002" s="8">
        <v>1484357160</v>
      </c>
      <c r="K1002" s="8" t="b">
        <v>0</v>
      </c>
      <c r="L1002" s="8">
        <v>6</v>
      </c>
      <c r="M1002" s="8" t="b">
        <v>0</v>
      </c>
      <c r="N1002" s="8" t="s">
        <v>8273</v>
      </c>
      <c r="O1002" s="11">
        <f t="shared" si="60"/>
        <v>2</v>
      </c>
      <c r="P1002" s="8">
        <f t="shared" si="61"/>
        <v>3304</v>
      </c>
      <c r="Q1002" s="8" t="s">
        <v>8319</v>
      </c>
      <c r="R1002" s="8" t="s">
        <v>8321</v>
      </c>
      <c r="S1002" s="17">
        <f t="shared" si="62"/>
        <v>42749.059722222228</v>
      </c>
      <c r="T1002" s="17">
        <f t="shared" si="63"/>
        <v>42809.018055555556</v>
      </c>
    </row>
    <row r="1003" spans="1:20" ht="42.75" x14ac:dyDescent="0.45">
      <c r="A1003" s="5">
        <v>1001</v>
      </c>
      <c r="B1003" s="7" t="s">
        <v>1002</v>
      </c>
      <c r="C1003" s="7" t="s">
        <v>5111</v>
      </c>
      <c r="D1003" s="8">
        <v>5000</v>
      </c>
      <c r="E1003" s="8">
        <v>5200</v>
      </c>
      <c r="F1003" s="8" t="s">
        <v>8220</v>
      </c>
      <c r="G1003" s="8" t="s">
        <v>8225</v>
      </c>
      <c r="H1003" s="8" t="s">
        <v>8247</v>
      </c>
      <c r="I1003" s="8">
        <v>1485796613</v>
      </c>
      <c r="J1003" s="8">
        <v>1481908613</v>
      </c>
      <c r="K1003" s="8" t="b">
        <v>0</v>
      </c>
      <c r="L1003" s="8">
        <v>4</v>
      </c>
      <c r="M1003" s="8" t="b">
        <v>0</v>
      </c>
      <c r="N1003" s="8" t="s">
        <v>8273</v>
      </c>
      <c r="O1003" s="11">
        <f t="shared" si="60"/>
        <v>104</v>
      </c>
      <c r="P1003" s="8">
        <f t="shared" si="61"/>
        <v>1300</v>
      </c>
      <c r="Q1003" s="8" t="s">
        <v>8319</v>
      </c>
      <c r="R1003" s="8" t="s">
        <v>8321</v>
      </c>
      <c r="S1003" s="17">
        <f t="shared" si="62"/>
        <v>42720.720057870371</v>
      </c>
      <c r="T1003" s="17">
        <f t="shared" si="63"/>
        <v>42765.720057870371</v>
      </c>
    </row>
    <row r="1004" spans="1:20" ht="42.75" x14ac:dyDescent="0.45">
      <c r="A1004" s="5">
        <v>1002</v>
      </c>
      <c r="B1004" s="7" t="s">
        <v>1003</v>
      </c>
      <c r="C1004" s="7" t="s">
        <v>5112</v>
      </c>
      <c r="D1004" s="8">
        <v>9999</v>
      </c>
      <c r="E1004" s="8">
        <v>2960</v>
      </c>
      <c r="F1004" s="8" t="s">
        <v>8220</v>
      </c>
      <c r="G1004" s="8" t="s">
        <v>8224</v>
      </c>
      <c r="H1004" s="8" t="s">
        <v>8246</v>
      </c>
      <c r="I1004" s="8">
        <v>1450331940</v>
      </c>
      <c r="J1004" s="8">
        <v>1447777514</v>
      </c>
      <c r="K1004" s="8" t="b">
        <v>0</v>
      </c>
      <c r="L1004" s="8">
        <v>22</v>
      </c>
      <c r="M1004" s="8" t="b">
        <v>0</v>
      </c>
      <c r="N1004" s="8" t="s">
        <v>8273</v>
      </c>
      <c r="O1004" s="11">
        <f t="shared" si="60"/>
        <v>30</v>
      </c>
      <c r="P1004" s="8">
        <f t="shared" si="61"/>
        <v>134.55000000000001</v>
      </c>
      <c r="Q1004" s="8" t="s">
        <v>8319</v>
      </c>
      <c r="R1004" s="8" t="s">
        <v>8321</v>
      </c>
      <c r="S1004" s="17">
        <f t="shared" si="62"/>
        <v>42325.684189814812</v>
      </c>
      <c r="T1004" s="17">
        <f t="shared" si="63"/>
        <v>42355.249305555553</v>
      </c>
    </row>
    <row r="1005" spans="1:20" ht="42.75" x14ac:dyDescent="0.45">
      <c r="A1005" s="5">
        <v>1003</v>
      </c>
      <c r="B1005" s="7" t="s">
        <v>1004</v>
      </c>
      <c r="C1005" s="7" t="s">
        <v>5113</v>
      </c>
      <c r="D1005" s="8">
        <v>20000</v>
      </c>
      <c r="E1005" s="8">
        <v>3211</v>
      </c>
      <c r="F1005" s="8" t="s">
        <v>8220</v>
      </c>
      <c r="G1005" s="8" t="s">
        <v>8230</v>
      </c>
      <c r="H1005" s="8" t="s">
        <v>8249</v>
      </c>
      <c r="I1005" s="8">
        <v>1489680061</v>
      </c>
      <c r="J1005" s="8">
        <v>1487091661</v>
      </c>
      <c r="K1005" s="8" t="b">
        <v>0</v>
      </c>
      <c r="L1005" s="8">
        <v>15</v>
      </c>
      <c r="M1005" s="8" t="b">
        <v>0</v>
      </c>
      <c r="N1005" s="8" t="s">
        <v>8273</v>
      </c>
      <c r="O1005" s="11">
        <f t="shared" si="60"/>
        <v>16</v>
      </c>
      <c r="P1005" s="8">
        <f t="shared" si="61"/>
        <v>214.07</v>
      </c>
      <c r="Q1005" s="8" t="s">
        <v>8319</v>
      </c>
      <c r="R1005" s="8" t="s">
        <v>8321</v>
      </c>
      <c r="S1005" s="17">
        <f t="shared" si="62"/>
        <v>42780.709039351852</v>
      </c>
      <c r="T1005" s="17">
        <f t="shared" si="63"/>
        <v>42810.667372685188</v>
      </c>
    </row>
    <row r="1006" spans="1:20" ht="28.5" x14ac:dyDescent="0.45">
      <c r="A1006" s="5">
        <v>1004</v>
      </c>
      <c r="B1006" s="7" t="s">
        <v>1005</v>
      </c>
      <c r="C1006" s="7" t="s">
        <v>5114</v>
      </c>
      <c r="D1006" s="8">
        <v>25000</v>
      </c>
      <c r="E1006" s="8">
        <v>20552</v>
      </c>
      <c r="F1006" s="8" t="s">
        <v>8220</v>
      </c>
      <c r="G1006" s="8" t="s">
        <v>8224</v>
      </c>
      <c r="H1006" s="8" t="s">
        <v>8246</v>
      </c>
      <c r="I1006" s="8">
        <v>1455814827</v>
      </c>
      <c r="J1006" s="8">
        <v>1453222827</v>
      </c>
      <c r="K1006" s="8" t="b">
        <v>0</v>
      </c>
      <c r="L1006" s="8">
        <v>95</v>
      </c>
      <c r="M1006" s="8" t="b">
        <v>0</v>
      </c>
      <c r="N1006" s="8" t="s">
        <v>8273</v>
      </c>
      <c r="O1006" s="11">
        <f t="shared" si="60"/>
        <v>82</v>
      </c>
      <c r="P1006" s="8">
        <f t="shared" si="61"/>
        <v>216.34</v>
      </c>
      <c r="Q1006" s="8" t="s">
        <v>8319</v>
      </c>
      <c r="R1006" s="8" t="s">
        <v>8321</v>
      </c>
      <c r="S1006" s="17">
        <f t="shared" si="62"/>
        <v>42388.708645833336</v>
      </c>
      <c r="T1006" s="17">
        <f t="shared" si="63"/>
        <v>42418.708645833336</v>
      </c>
    </row>
    <row r="1007" spans="1:20" ht="28.5" x14ac:dyDescent="0.45">
      <c r="A1007" s="5">
        <v>1005</v>
      </c>
      <c r="B1007" s="7" t="s">
        <v>1006</v>
      </c>
      <c r="C1007" s="7" t="s">
        <v>5115</v>
      </c>
      <c r="D1007" s="8">
        <v>200000</v>
      </c>
      <c r="E1007" s="8">
        <v>150102</v>
      </c>
      <c r="F1007" s="8" t="s">
        <v>8220</v>
      </c>
      <c r="G1007" s="8" t="s">
        <v>8224</v>
      </c>
      <c r="H1007" s="8" t="s">
        <v>8246</v>
      </c>
      <c r="I1007" s="8">
        <v>1446217183</v>
      </c>
      <c r="J1007" s="8">
        <v>1443538783</v>
      </c>
      <c r="K1007" s="8" t="b">
        <v>0</v>
      </c>
      <c r="L1007" s="8">
        <v>161</v>
      </c>
      <c r="M1007" s="8" t="b">
        <v>0</v>
      </c>
      <c r="N1007" s="8" t="s">
        <v>8273</v>
      </c>
      <c r="O1007" s="11">
        <f t="shared" si="60"/>
        <v>75</v>
      </c>
      <c r="P1007" s="8">
        <f t="shared" si="61"/>
        <v>932.31</v>
      </c>
      <c r="Q1007" s="8" t="s">
        <v>8319</v>
      </c>
      <c r="R1007" s="8" t="s">
        <v>8321</v>
      </c>
      <c r="S1007" s="17">
        <f t="shared" si="62"/>
        <v>42276.624803240738</v>
      </c>
      <c r="T1007" s="17">
        <f t="shared" si="63"/>
        <v>42307.624803240738</v>
      </c>
    </row>
    <row r="1008" spans="1:20" ht="42.75" x14ac:dyDescent="0.45">
      <c r="A1008" s="5">
        <v>1006</v>
      </c>
      <c r="B1008" s="7" t="s">
        <v>1007</v>
      </c>
      <c r="C1008" s="7" t="s">
        <v>5116</v>
      </c>
      <c r="D1008" s="8">
        <v>4000</v>
      </c>
      <c r="E1008" s="8">
        <v>234</v>
      </c>
      <c r="F1008" s="8" t="s">
        <v>8220</v>
      </c>
      <c r="G1008" s="8" t="s">
        <v>8224</v>
      </c>
      <c r="H1008" s="8" t="s">
        <v>8246</v>
      </c>
      <c r="I1008" s="8">
        <v>1418368260</v>
      </c>
      <c r="J1008" s="8">
        <v>1417654672</v>
      </c>
      <c r="K1008" s="8" t="b">
        <v>0</v>
      </c>
      <c r="L1008" s="8">
        <v>8</v>
      </c>
      <c r="M1008" s="8" t="b">
        <v>0</v>
      </c>
      <c r="N1008" s="8" t="s">
        <v>8273</v>
      </c>
      <c r="O1008" s="11">
        <f t="shared" si="60"/>
        <v>6</v>
      </c>
      <c r="P1008" s="8">
        <f t="shared" si="61"/>
        <v>29.25</v>
      </c>
      <c r="Q1008" s="8" t="s">
        <v>8319</v>
      </c>
      <c r="R1008" s="8" t="s">
        <v>8321</v>
      </c>
      <c r="S1008" s="17">
        <f t="shared" si="62"/>
        <v>41977.040185185186</v>
      </c>
      <c r="T1008" s="17">
        <f t="shared" si="63"/>
        <v>41985.299305555556</v>
      </c>
    </row>
    <row r="1009" spans="1:20" ht="42.75" x14ac:dyDescent="0.45">
      <c r="A1009" s="5">
        <v>1007</v>
      </c>
      <c r="B1009" s="7" t="s">
        <v>1008</v>
      </c>
      <c r="C1009" s="7" t="s">
        <v>5117</v>
      </c>
      <c r="D1009" s="8">
        <v>30000</v>
      </c>
      <c r="E1009" s="8">
        <v>13296</v>
      </c>
      <c r="F1009" s="8" t="s">
        <v>8220</v>
      </c>
      <c r="G1009" s="8" t="s">
        <v>8224</v>
      </c>
      <c r="H1009" s="8" t="s">
        <v>8246</v>
      </c>
      <c r="I1009" s="8">
        <v>1481727623</v>
      </c>
      <c r="J1009" s="8">
        <v>1478095223</v>
      </c>
      <c r="K1009" s="8" t="b">
        <v>0</v>
      </c>
      <c r="L1009" s="8">
        <v>76</v>
      </c>
      <c r="M1009" s="8" t="b">
        <v>0</v>
      </c>
      <c r="N1009" s="8" t="s">
        <v>8273</v>
      </c>
      <c r="O1009" s="11">
        <f t="shared" si="60"/>
        <v>44</v>
      </c>
      <c r="P1009" s="8">
        <f t="shared" si="61"/>
        <v>174.95</v>
      </c>
      <c r="Q1009" s="8" t="s">
        <v>8319</v>
      </c>
      <c r="R1009" s="8" t="s">
        <v>8321</v>
      </c>
      <c r="S1009" s="17">
        <f t="shared" si="62"/>
        <v>42676.583599537036</v>
      </c>
      <c r="T1009" s="17">
        <f t="shared" si="63"/>
        <v>42718.6252662037</v>
      </c>
    </row>
    <row r="1010" spans="1:20" ht="42.75" x14ac:dyDescent="0.45">
      <c r="A1010" s="5">
        <v>1008</v>
      </c>
      <c r="B1010" s="7" t="s">
        <v>1009</v>
      </c>
      <c r="C1010" s="7" t="s">
        <v>5118</v>
      </c>
      <c r="D1010" s="8">
        <v>93500</v>
      </c>
      <c r="E1010" s="8">
        <v>250</v>
      </c>
      <c r="F1010" s="8" t="s">
        <v>8220</v>
      </c>
      <c r="G1010" s="8" t="s">
        <v>8238</v>
      </c>
      <c r="H1010" s="8" t="s">
        <v>8256</v>
      </c>
      <c r="I1010" s="8">
        <v>1482953115</v>
      </c>
      <c r="J1010" s="8">
        <v>1480361115</v>
      </c>
      <c r="K1010" s="8" t="b">
        <v>0</v>
      </c>
      <c r="L1010" s="8">
        <v>1</v>
      </c>
      <c r="M1010" s="8" t="b">
        <v>0</v>
      </c>
      <c r="N1010" s="8" t="s">
        <v>8273</v>
      </c>
      <c r="O1010" s="11">
        <f t="shared" si="60"/>
        <v>0</v>
      </c>
      <c r="P1010" s="8">
        <f t="shared" si="61"/>
        <v>250</v>
      </c>
      <c r="Q1010" s="8" t="s">
        <v>8319</v>
      </c>
      <c r="R1010" s="8" t="s">
        <v>8321</v>
      </c>
      <c r="S1010" s="17">
        <f t="shared" si="62"/>
        <v>42702.809201388889</v>
      </c>
      <c r="T1010" s="17">
        <f t="shared" si="63"/>
        <v>42732.809201388889</v>
      </c>
    </row>
    <row r="1011" spans="1:20" ht="42.75" x14ac:dyDescent="0.45">
      <c r="A1011" s="5">
        <v>1009</v>
      </c>
      <c r="B1011" s="7" t="s">
        <v>1010</v>
      </c>
      <c r="C1011" s="7" t="s">
        <v>5119</v>
      </c>
      <c r="D1011" s="8">
        <v>50000</v>
      </c>
      <c r="E1011" s="8">
        <v>6565</v>
      </c>
      <c r="F1011" s="8" t="s">
        <v>8220</v>
      </c>
      <c r="G1011" s="8" t="s">
        <v>8224</v>
      </c>
      <c r="H1011" s="8" t="s">
        <v>8246</v>
      </c>
      <c r="I1011" s="8">
        <v>1466346646</v>
      </c>
      <c r="J1011" s="8">
        <v>1463754646</v>
      </c>
      <c r="K1011" s="8" t="b">
        <v>0</v>
      </c>
      <c r="L1011" s="8">
        <v>101</v>
      </c>
      <c r="M1011" s="8" t="b">
        <v>0</v>
      </c>
      <c r="N1011" s="8" t="s">
        <v>8273</v>
      </c>
      <c r="O1011" s="11">
        <f t="shared" si="60"/>
        <v>13</v>
      </c>
      <c r="P1011" s="8">
        <f t="shared" si="61"/>
        <v>65</v>
      </c>
      <c r="Q1011" s="8" t="s">
        <v>8319</v>
      </c>
      <c r="R1011" s="8" t="s">
        <v>8321</v>
      </c>
      <c r="S1011" s="17">
        <f t="shared" si="62"/>
        <v>42510.604699074072</v>
      </c>
      <c r="T1011" s="17">
        <f t="shared" si="63"/>
        <v>42540.604699074072</v>
      </c>
    </row>
    <row r="1012" spans="1:20" ht="42.75" x14ac:dyDescent="0.45">
      <c r="A1012" s="5">
        <v>1010</v>
      </c>
      <c r="B1012" s="7" t="s">
        <v>1011</v>
      </c>
      <c r="C1012" s="7" t="s">
        <v>5120</v>
      </c>
      <c r="D1012" s="8">
        <v>115250</v>
      </c>
      <c r="E1012" s="8">
        <v>220</v>
      </c>
      <c r="F1012" s="8" t="s">
        <v>8220</v>
      </c>
      <c r="G1012" s="8" t="s">
        <v>8224</v>
      </c>
      <c r="H1012" s="8" t="s">
        <v>8246</v>
      </c>
      <c r="I1012" s="8">
        <v>1473044340</v>
      </c>
      <c r="J1012" s="8">
        <v>1468180462</v>
      </c>
      <c r="K1012" s="8" t="b">
        <v>0</v>
      </c>
      <c r="L1012" s="8">
        <v>4</v>
      </c>
      <c r="M1012" s="8" t="b">
        <v>0</v>
      </c>
      <c r="N1012" s="8" t="s">
        <v>8273</v>
      </c>
      <c r="O1012" s="11">
        <f t="shared" si="60"/>
        <v>0</v>
      </c>
      <c r="P1012" s="8">
        <f t="shared" si="61"/>
        <v>55</v>
      </c>
      <c r="Q1012" s="8" t="s">
        <v>8319</v>
      </c>
      <c r="R1012" s="8" t="s">
        <v>8321</v>
      </c>
      <c r="S1012" s="17">
        <f t="shared" si="62"/>
        <v>42561.829421296294</v>
      </c>
      <c r="T1012" s="17">
        <f t="shared" si="63"/>
        <v>42618.124305555553</v>
      </c>
    </row>
    <row r="1013" spans="1:20" ht="42.75" x14ac:dyDescent="0.45">
      <c r="A1013" s="5">
        <v>1011</v>
      </c>
      <c r="B1013" s="7" t="s">
        <v>1012</v>
      </c>
      <c r="C1013" s="7" t="s">
        <v>5121</v>
      </c>
      <c r="D1013" s="8">
        <v>20000</v>
      </c>
      <c r="E1013" s="8">
        <v>75</v>
      </c>
      <c r="F1013" s="8" t="s">
        <v>8220</v>
      </c>
      <c r="G1013" s="8" t="s">
        <v>8224</v>
      </c>
      <c r="H1013" s="8" t="s">
        <v>8246</v>
      </c>
      <c r="I1013" s="8">
        <v>1418938395</v>
      </c>
      <c r="J1013" s="8">
        <v>1415050395</v>
      </c>
      <c r="K1013" s="8" t="b">
        <v>0</v>
      </c>
      <c r="L1013" s="8">
        <v>1</v>
      </c>
      <c r="M1013" s="8" t="b">
        <v>0</v>
      </c>
      <c r="N1013" s="8" t="s">
        <v>8273</v>
      </c>
      <c r="O1013" s="11">
        <f t="shared" si="60"/>
        <v>0</v>
      </c>
      <c r="P1013" s="8">
        <f t="shared" si="61"/>
        <v>75</v>
      </c>
      <c r="Q1013" s="8" t="s">
        <v>8319</v>
      </c>
      <c r="R1013" s="8" t="s">
        <v>8321</v>
      </c>
      <c r="S1013" s="17">
        <f t="shared" si="62"/>
        <v>41946.898090277777</v>
      </c>
      <c r="T1013" s="17">
        <f t="shared" si="63"/>
        <v>41991.898090277777</v>
      </c>
    </row>
    <row r="1014" spans="1:20" ht="57" x14ac:dyDescent="0.45">
      <c r="A1014" s="5">
        <v>1012</v>
      </c>
      <c r="B1014" s="7" t="s">
        <v>1013</v>
      </c>
      <c r="C1014" s="7" t="s">
        <v>5122</v>
      </c>
      <c r="D1014" s="8">
        <v>5000</v>
      </c>
      <c r="E1014" s="8">
        <v>1076751.05</v>
      </c>
      <c r="F1014" s="8" t="s">
        <v>8220</v>
      </c>
      <c r="G1014" s="8" t="s">
        <v>8224</v>
      </c>
      <c r="H1014" s="8" t="s">
        <v>8246</v>
      </c>
      <c r="I1014" s="8">
        <v>1485254052</v>
      </c>
      <c r="J1014" s="8">
        <v>1481366052</v>
      </c>
      <c r="K1014" s="8" t="b">
        <v>0</v>
      </c>
      <c r="L1014" s="8">
        <v>775</v>
      </c>
      <c r="M1014" s="8" t="b">
        <v>0</v>
      </c>
      <c r="N1014" s="8" t="s">
        <v>8273</v>
      </c>
      <c r="O1014" s="11">
        <f t="shared" si="60"/>
        <v>21535</v>
      </c>
      <c r="P1014" s="8">
        <f t="shared" si="61"/>
        <v>1389.36</v>
      </c>
      <c r="Q1014" s="8" t="s">
        <v>8319</v>
      </c>
      <c r="R1014" s="8" t="s">
        <v>8321</v>
      </c>
      <c r="S1014" s="17">
        <f t="shared" si="62"/>
        <v>42714.440416666665</v>
      </c>
      <c r="T1014" s="17">
        <f t="shared" si="63"/>
        <v>42759.440416666665</v>
      </c>
    </row>
    <row r="1015" spans="1:20" ht="42.75" x14ac:dyDescent="0.45">
      <c r="A1015" s="5">
        <v>1013</v>
      </c>
      <c r="B1015" s="7" t="s">
        <v>1014</v>
      </c>
      <c r="C1015" s="7" t="s">
        <v>5123</v>
      </c>
      <c r="D1015" s="8">
        <v>25000</v>
      </c>
      <c r="E1015" s="8">
        <v>8632</v>
      </c>
      <c r="F1015" s="8" t="s">
        <v>8220</v>
      </c>
      <c r="G1015" s="8" t="s">
        <v>8224</v>
      </c>
      <c r="H1015" s="8" t="s">
        <v>8246</v>
      </c>
      <c r="I1015" s="8">
        <v>1451419200</v>
      </c>
      <c r="J1015" s="8">
        <v>1449000056</v>
      </c>
      <c r="K1015" s="8" t="b">
        <v>0</v>
      </c>
      <c r="L1015" s="8">
        <v>90</v>
      </c>
      <c r="M1015" s="8" t="b">
        <v>0</v>
      </c>
      <c r="N1015" s="8" t="s">
        <v>8273</v>
      </c>
      <c r="O1015" s="11">
        <f t="shared" si="60"/>
        <v>35</v>
      </c>
      <c r="P1015" s="8">
        <f t="shared" si="61"/>
        <v>95.91</v>
      </c>
      <c r="Q1015" s="8" t="s">
        <v>8319</v>
      </c>
      <c r="R1015" s="8" t="s">
        <v>8321</v>
      </c>
      <c r="S1015" s="17">
        <f t="shared" si="62"/>
        <v>42339.833981481483</v>
      </c>
      <c r="T1015" s="17">
        <f t="shared" si="63"/>
        <v>42367.833333333328</v>
      </c>
    </row>
    <row r="1016" spans="1:20" ht="28.5" x14ac:dyDescent="0.45">
      <c r="A1016" s="5">
        <v>1014</v>
      </c>
      <c r="B1016" s="7" t="s">
        <v>1015</v>
      </c>
      <c r="C1016" s="7" t="s">
        <v>5124</v>
      </c>
      <c r="D1016" s="8">
        <v>10000</v>
      </c>
      <c r="E1016" s="8">
        <v>3060</v>
      </c>
      <c r="F1016" s="8" t="s">
        <v>8220</v>
      </c>
      <c r="G1016" s="8" t="s">
        <v>8224</v>
      </c>
      <c r="H1016" s="8" t="s">
        <v>8246</v>
      </c>
      <c r="I1016" s="8">
        <v>1420070615</v>
      </c>
      <c r="J1016" s="8">
        <v>1415750615</v>
      </c>
      <c r="K1016" s="8" t="b">
        <v>0</v>
      </c>
      <c r="L1016" s="8">
        <v>16</v>
      </c>
      <c r="M1016" s="8" t="b">
        <v>0</v>
      </c>
      <c r="N1016" s="8" t="s">
        <v>8273</v>
      </c>
      <c r="O1016" s="11">
        <f t="shared" si="60"/>
        <v>31</v>
      </c>
      <c r="P1016" s="8">
        <f t="shared" si="61"/>
        <v>191.25</v>
      </c>
      <c r="Q1016" s="8" t="s">
        <v>8319</v>
      </c>
      <c r="R1016" s="8" t="s">
        <v>8321</v>
      </c>
      <c r="S1016" s="17">
        <f t="shared" si="62"/>
        <v>41955.002488425926</v>
      </c>
      <c r="T1016" s="17">
        <f t="shared" si="63"/>
        <v>42005.002488425926</v>
      </c>
    </row>
    <row r="1017" spans="1:20" ht="28.5" x14ac:dyDescent="0.45">
      <c r="A1017" s="5">
        <v>1015</v>
      </c>
      <c r="B1017" s="7" t="s">
        <v>1016</v>
      </c>
      <c r="C1017" s="7" t="s">
        <v>5125</v>
      </c>
      <c r="D1017" s="8">
        <v>9000</v>
      </c>
      <c r="E1017" s="8">
        <v>240</v>
      </c>
      <c r="F1017" s="8" t="s">
        <v>8220</v>
      </c>
      <c r="G1017" s="8" t="s">
        <v>8240</v>
      </c>
      <c r="H1017" s="8" t="s">
        <v>8257</v>
      </c>
      <c r="I1017" s="8">
        <v>1448489095</v>
      </c>
      <c r="J1017" s="8">
        <v>1445893495</v>
      </c>
      <c r="K1017" s="8" t="b">
        <v>0</v>
      </c>
      <c r="L1017" s="8">
        <v>6</v>
      </c>
      <c r="M1017" s="8" t="b">
        <v>0</v>
      </c>
      <c r="N1017" s="8" t="s">
        <v>8273</v>
      </c>
      <c r="O1017" s="11">
        <f t="shared" si="60"/>
        <v>3</v>
      </c>
      <c r="P1017" s="8">
        <f t="shared" si="61"/>
        <v>40</v>
      </c>
      <c r="Q1017" s="8" t="s">
        <v>8319</v>
      </c>
      <c r="R1017" s="8" t="s">
        <v>8321</v>
      </c>
      <c r="S1017" s="17">
        <f t="shared" si="62"/>
        <v>42303.878414351857</v>
      </c>
      <c r="T1017" s="17">
        <f t="shared" si="63"/>
        <v>42333.920081018514</v>
      </c>
    </row>
    <row r="1018" spans="1:20" ht="42.75" x14ac:dyDescent="0.45">
      <c r="A1018" s="5">
        <v>1016</v>
      </c>
      <c r="B1018" s="7" t="s">
        <v>1017</v>
      </c>
      <c r="C1018" s="7" t="s">
        <v>5126</v>
      </c>
      <c r="D1018" s="8">
        <v>100000</v>
      </c>
      <c r="E1018" s="8">
        <v>2842</v>
      </c>
      <c r="F1018" s="8" t="s">
        <v>8220</v>
      </c>
      <c r="G1018" s="8" t="s">
        <v>8224</v>
      </c>
      <c r="H1018" s="8" t="s">
        <v>8246</v>
      </c>
      <c r="I1018" s="8">
        <v>1459992856</v>
      </c>
      <c r="J1018" s="8">
        <v>1456108456</v>
      </c>
      <c r="K1018" s="8" t="b">
        <v>0</v>
      </c>
      <c r="L1018" s="8">
        <v>38</v>
      </c>
      <c r="M1018" s="8" t="b">
        <v>0</v>
      </c>
      <c r="N1018" s="8" t="s">
        <v>8273</v>
      </c>
      <c r="O1018" s="11">
        <f t="shared" si="60"/>
        <v>3</v>
      </c>
      <c r="P1018" s="8">
        <f t="shared" si="61"/>
        <v>74.790000000000006</v>
      </c>
      <c r="Q1018" s="8" t="s">
        <v>8319</v>
      </c>
      <c r="R1018" s="8" t="s">
        <v>8321</v>
      </c>
      <c r="S1018" s="17">
        <f t="shared" si="62"/>
        <v>42422.107129629629</v>
      </c>
      <c r="T1018" s="17">
        <f t="shared" si="63"/>
        <v>42467.065462962957</v>
      </c>
    </row>
    <row r="1019" spans="1:20" ht="42.75" x14ac:dyDescent="0.45">
      <c r="A1019" s="5">
        <v>1017</v>
      </c>
      <c r="B1019" s="7" t="s">
        <v>1018</v>
      </c>
      <c r="C1019" s="7" t="s">
        <v>5127</v>
      </c>
      <c r="D1019" s="8">
        <v>250000</v>
      </c>
      <c r="E1019" s="8">
        <v>57197</v>
      </c>
      <c r="F1019" s="8" t="s">
        <v>8220</v>
      </c>
      <c r="G1019" s="8" t="s">
        <v>8224</v>
      </c>
      <c r="H1019" s="8" t="s">
        <v>8246</v>
      </c>
      <c r="I1019" s="8">
        <v>1448125935</v>
      </c>
      <c r="J1019" s="8">
        <v>1444666335</v>
      </c>
      <c r="K1019" s="8" t="b">
        <v>0</v>
      </c>
      <c r="L1019" s="8">
        <v>355</v>
      </c>
      <c r="M1019" s="8" t="b">
        <v>0</v>
      </c>
      <c r="N1019" s="8" t="s">
        <v>8273</v>
      </c>
      <c r="O1019" s="11">
        <f t="shared" si="60"/>
        <v>23</v>
      </c>
      <c r="P1019" s="8">
        <f t="shared" si="61"/>
        <v>161.12</v>
      </c>
      <c r="Q1019" s="8" t="s">
        <v>8319</v>
      </c>
      <c r="R1019" s="8" t="s">
        <v>8321</v>
      </c>
      <c r="S1019" s="17">
        <f t="shared" si="62"/>
        <v>42289.675173611111</v>
      </c>
      <c r="T1019" s="17">
        <f t="shared" si="63"/>
        <v>42329.716840277775</v>
      </c>
    </row>
    <row r="1020" spans="1:20" ht="42.75" x14ac:dyDescent="0.45">
      <c r="A1020" s="5">
        <v>1018</v>
      </c>
      <c r="B1020" s="7" t="s">
        <v>1019</v>
      </c>
      <c r="C1020" s="7" t="s">
        <v>5128</v>
      </c>
      <c r="D1020" s="8">
        <v>20000</v>
      </c>
      <c r="E1020" s="8">
        <v>621</v>
      </c>
      <c r="F1020" s="8" t="s">
        <v>8220</v>
      </c>
      <c r="G1020" s="8" t="s">
        <v>8224</v>
      </c>
      <c r="H1020" s="8" t="s">
        <v>8246</v>
      </c>
      <c r="I1020" s="8">
        <v>1468496933</v>
      </c>
      <c r="J1020" s="8">
        <v>1465904933</v>
      </c>
      <c r="K1020" s="8" t="b">
        <v>0</v>
      </c>
      <c r="L1020" s="8">
        <v>7</v>
      </c>
      <c r="M1020" s="8" t="b">
        <v>0</v>
      </c>
      <c r="N1020" s="8" t="s">
        <v>8273</v>
      </c>
      <c r="O1020" s="11">
        <f t="shared" si="60"/>
        <v>3</v>
      </c>
      <c r="P1020" s="8">
        <f t="shared" si="61"/>
        <v>88.71</v>
      </c>
      <c r="Q1020" s="8" t="s">
        <v>8319</v>
      </c>
      <c r="R1020" s="8" t="s">
        <v>8321</v>
      </c>
      <c r="S1020" s="17">
        <f t="shared" si="62"/>
        <v>42535.492280092592</v>
      </c>
      <c r="T1020" s="17">
        <f t="shared" si="63"/>
        <v>42565.492280092592</v>
      </c>
    </row>
    <row r="1021" spans="1:20" ht="28.5" x14ac:dyDescent="0.45">
      <c r="A1021" s="5">
        <v>1019</v>
      </c>
      <c r="B1021" s="7" t="s">
        <v>1020</v>
      </c>
      <c r="C1021" s="7" t="s">
        <v>5129</v>
      </c>
      <c r="D1021" s="8">
        <v>45000</v>
      </c>
      <c r="E1021" s="8">
        <v>21300</v>
      </c>
      <c r="F1021" s="8" t="s">
        <v>8220</v>
      </c>
      <c r="G1021" s="8" t="s">
        <v>8224</v>
      </c>
      <c r="H1021" s="8" t="s">
        <v>8246</v>
      </c>
      <c r="I1021" s="8">
        <v>1423092149</v>
      </c>
      <c r="J1021" s="8">
        <v>1420500149</v>
      </c>
      <c r="K1021" s="8" t="b">
        <v>0</v>
      </c>
      <c r="L1021" s="8">
        <v>400</v>
      </c>
      <c r="M1021" s="8" t="b">
        <v>0</v>
      </c>
      <c r="N1021" s="8" t="s">
        <v>8273</v>
      </c>
      <c r="O1021" s="11">
        <f t="shared" si="60"/>
        <v>47</v>
      </c>
      <c r="P1021" s="8">
        <f t="shared" si="61"/>
        <v>53.25</v>
      </c>
      <c r="Q1021" s="8" t="s">
        <v>8319</v>
      </c>
      <c r="R1021" s="8" t="s">
        <v>8321</v>
      </c>
      <c r="S1021" s="17">
        <f t="shared" si="62"/>
        <v>42009.973946759259</v>
      </c>
      <c r="T1021" s="17">
        <f t="shared" si="63"/>
        <v>42039.973946759259</v>
      </c>
    </row>
    <row r="1022" spans="1:20" ht="42.75" x14ac:dyDescent="0.45">
      <c r="A1022" s="5">
        <v>1020</v>
      </c>
      <c r="B1022" s="7" t="s">
        <v>1021</v>
      </c>
      <c r="C1022" s="7" t="s">
        <v>5130</v>
      </c>
      <c r="D1022" s="8">
        <v>1550</v>
      </c>
      <c r="E1022" s="8">
        <v>3186</v>
      </c>
      <c r="F1022" s="8" t="s">
        <v>8219</v>
      </c>
      <c r="G1022" s="8" t="s">
        <v>8229</v>
      </c>
      <c r="H1022" s="8" t="s">
        <v>8251</v>
      </c>
      <c r="I1022" s="8">
        <v>1433206020</v>
      </c>
      <c r="J1022" s="8">
        <v>1430617209</v>
      </c>
      <c r="K1022" s="8" t="b">
        <v>0</v>
      </c>
      <c r="L1022" s="8">
        <v>30</v>
      </c>
      <c r="M1022" s="8" t="b">
        <v>1</v>
      </c>
      <c r="N1022" s="8" t="s">
        <v>8280</v>
      </c>
      <c r="O1022" s="11">
        <f t="shared" si="60"/>
        <v>206</v>
      </c>
      <c r="P1022" s="8">
        <f t="shared" si="61"/>
        <v>106.2</v>
      </c>
      <c r="Q1022" s="8" t="s">
        <v>8325</v>
      </c>
      <c r="R1022" s="8" t="s">
        <v>8330</v>
      </c>
      <c r="S1022" s="17">
        <f t="shared" si="62"/>
        <v>42127.069548611107</v>
      </c>
      <c r="T1022" s="17">
        <f t="shared" si="63"/>
        <v>42157.032638888893</v>
      </c>
    </row>
    <row r="1023" spans="1:20" ht="42.75" x14ac:dyDescent="0.45">
      <c r="A1023" s="5">
        <v>1021</v>
      </c>
      <c r="B1023" s="7" t="s">
        <v>1022</v>
      </c>
      <c r="C1023" s="7" t="s">
        <v>5131</v>
      </c>
      <c r="D1023" s="8">
        <v>3000</v>
      </c>
      <c r="E1023" s="8">
        <v>10554.11</v>
      </c>
      <c r="F1023" s="8" t="s">
        <v>8219</v>
      </c>
      <c r="G1023" s="8" t="s">
        <v>8224</v>
      </c>
      <c r="H1023" s="8" t="s">
        <v>8246</v>
      </c>
      <c r="I1023" s="8">
        <v>1445054400</v>
      </c>
      <c r="J1023" s="8">
        <v>1443074571</v>
      </c>
      <c r="K1023" s="8" t="b">
        <v>1</v>
      </c>
      <c r="L1023" s="8">
        <v>478</v>
      </c>
      <c r="M1023" s="8" t="b">
        <v>1</v>
      </c>
      <c r="N1023" s="8" t="s">
        <v>8280</v>
      </c>
      <c r="O1023" s="11">
        <f t="shared" si="60"/>
        <v>352</v>
      </c>
      <c r="P1023" s="8">
        <f t="shared" si="61"/>
        <v>22.08</v>
      </c>
      <c r="Q1023" s="8" t="s">
        <v>8325</v>
      </c>
      <c r="R1023" s="8" t="s">
        <v>8330</v>
      </c>
      <c r="S1023" s="17">
        <f t="shared" si="62"/>
        <v>42271.251979166671</v>
      </c>
      <c r="T1023" s="17">
        <f t="shared" si="63"/>
        <v>42294.166666666672</v>
      </c>
    </row>
    <row r="1024" spans="1:20" ht="28.5" x14ac:dyDescent="0.45">
      <c r="A1024" s="5">
        <v>1022</v>
      </c>
      <c r="B1024" s="7" t="s">
        <v>1023</v>
      </c>
      <c r="C1024" s="7" t="s">
        <v>5132</v>
      </c>
      <c r="D1024" s="8">
        <v>2000</v>
      </c>
      <c r="E1024" s="8">
        <v>2298</v>
      </c>
      <c r="F1024" s="8" t="s">
        <v>8219</v>
      </c>
      <c r="G1024" s="8" t="s">
        <v>8224</v>
      </c>
      <c r="H1024" s="8" t="s">
        <v>8246</v>
      </c>
      <c r="I1024" s="8">
        <v>1431876677</v>
      </c>
      <c r="J1024" s="8">
        <v>1429284677</v>
      </c>
      <c r="K1024" s="8" t="b">
        <v>1</v>
      </c>
      <c r="L1024" s="8">
        <v>74</v>
      </c>
      <c r="M1024" s="8" t="b">
        <v>1</v>
      </c>
      <c r="N1024" s="8" t="s">
        <v>8280</v>
      </c>
      <c r="O1024" s="11">
        <f t="shared" si="60"/>
        <v>115</v>
      </c>
      <c r="P1024" s="8">
        <f t="shared" si="61"/>
        <v>31.05</v>
      </c>
      <c r="Q1024" s="8" t="s">
        <v>8325</v>
      </c>
      <c r="R1024" s="8" t="s">
        <v>8330</v>
      </c>
      <c r="S1024" s="17">
        <f t="shared" si="62"/>
        <v>42111.646724537044</v>
      </c>
      <c r="T1024" s="17">
        <f t="shared" si="63"/>
        <v>42141.646724537044</v>
      </c>
    </row>
    <row r="1025" spans="1:20" ht="42.75" x14ac:dyDescent="0.45">
      <c r="A1025" s="5">
        <v>1023</v>
      </c>
      <c r="B1025" s="7" t="s">
        <v>1024</v>
      </c>
      <c r="C1025" s="7" t="s">
        <v>5133</v>
      </c>
      <c r="D1025" s="8">
        <v>2000</v>
      </c>
      <c r="E1025" s="8">
        <v>4743</v>
      </c>
      <c r="F1025" s="8" t="s">
        <v>8219</v>
      </c>
      <c r="G1025" s="8" t="s">
        <v>8225</v>
      </c>
      <c r="H1025" s="8" t="s">
        <v>8247</v>
      </c>
      <c r="I1025" s="8">
        <v>1434837861</v>
      </c>
      <c r="J1025" s="8">
        <v>1432245861</v>
      </c>
      <c r="K1025" s="8" t="b">
        <v>0</v>
      </c>
      <c r="L1025" s="8">
        <v>131</v>
      </c>
      <c r="M1025" s="8" t="b">
        <v>1</v>
      </c>
      <c r="N1025" s="8" t="s">
        <v>8280</v>
      </c>
      <c r="O1025" s="11">
        <f t="shared" si="60"/>
        <v>237</v>
      </c>
      <c r="P1025" s="8">
        <f t="shared" si="61"/>
        <v>36.21</v>
      </c>
      <c r="Q1025" s="8" t="s">
        <v>8325</v>
      </c>
      <c r="R1025" s="8" t="s">
        <v>8330</v>
      </c>
      <c r="S1025" s="17">
        <f t="shared" si="62"/>
        <v>42145.919687500005</v>
      </c>
      <c r="T1025" s="17">
        <f t="shared" si="63"/>
        <v>42175.919687500005</v>
      </c>
    </row>
    <row r="1026" spans="1:20" ht="42.75" x14ac:dyDescent="0.45">
      <c r="A1026" s="5">
        <v>1024</v>
      </c>
      <c r="B1026" s="7" t="s">
        <v>1025</v>
      </c>
      <c r="C1026" s="7" t="s">
        <v>5134</v>
      </c>
      <c r="D1026" s="8">
        <v>20000</v>
      </c>
      <c r="E1026" s="8">
        <v>23727.55</v>
      </c>
      <c r="F1026" s="8" t="s">
        <v>8219</v>
      </c>
      <c r="G1026" s="8" t="s">
        <v>8235</v>
      </c>
      <c r="H1026" s="8" t="s">
        <v>8255</v>
      </c>
      <c r="I1026" s="8">
        <v>1454248563</v>
      </c>
      <c r="J1026" s="8">
        <v>1451656563</v>
      </c>
      <c r="K1026" s="8" t="b">
        <v>1</v>
      </c>
      <c r="L1026" s="8">
        <v>61</v>
      </c>
      <c r="M1026" s="8" t="b">
        <v>1</v>
      </c>
      <c r="N1026" s="8" t="s">
        <v>8280</v>
      </c>
      <c r="O1026" s="11">
        <f t="shared" si="60"/>
        <v>119</v>
      </c>
      <c r="P1026" s="8">
        <f t="shared" si="61"/>
        <v>388.98</v>
      </c>
      <c r="Q1026" s="8" t="s">
        <v>8325</v>
      </c>
      <c r="R1026" s="8" t="s">
        <v>8330</v>
      </c>
      <c r="S1026" s="17">
        <f t="shared" si="62"/>
        <v>42370.580590277779</v>
      </c>
      <c r="T1026" s="17">
        <f t="shared" si="63"/>
        <v>42400.580590277779</v>
      </c>
    </row>
    <row r="1027" spans="1:20" ht="28.5" x14ac:dyDescent="0.45">
      <c r="A1027" s="5">
        <v>1025</v>
      </c>
      <c r="B1027" s="7" t="s">
        <v>1026</v>
      </c>
      <c r="C1027" s="7" t="s">
        <v>5135</v>
      </c>
      <c r="D1027" s="8">
        <v>70000</v>
      </c>
      <c r="E1027" s="8">
        <v>76949.820000000007</v>
      </c>
      <c r="F1027" s="8" t="s">
        <v>8219</v>
      </c>
      <c r="G1027" s="8" t="s">
        <v>8224</v>
      </c>
      <c r="H1027" s="8" t="s">
        <v>8246</v>
      </c>
      <c r="I1027" s="8">
        <v>1426532437</v>
      </c>
      <c r="J1027" s="8">
        <v>1423944037</v>
      </c>
      <c r="K1027" s="8" t="b">
        <v>1</v>
      </c>
      <c r="L1027" s="8">
        <v>1071</v>
      </c>
      <c r="M1027" s="8" t="b">
        <v>1</v>
      </c>
      <c r="N1027" s="8" t="s">
        <v>8280</v>
      </c>
      <c r="O1027" s="11">
        <f t="shared" ref="O1027:O1090" si="64">ROUND((E1027/D1027)*100,0)</f>
        <v>110</v>
      </c>
      <c r="P1027" s="8">
        <f t="shared" ref="P1027:P1090" si="65">ROUND(E1027/L1027,2)</f>
        <v>71.849999999999994</v>
      </c>
      <c r="Q1027" s="8" t="s">
        <v>8325</v>
      </c>
      <c r="R1027" s="8" t="s">
        <v>8330</v>
      </c>
      <c r="S1027" s="17">
        <f t="shared" ref="S1027:S1090" si="66">(((J1027/60)/60)/24)+DATE(1970,1,1)</f>
        <v>42049.833761574075</v>
      </c>
      <c r="T1027" s="17">
        <f t="shared" ref="T1027:T1090" si="67">(((I1027/60)/60)/24)+DATE(1970,1,1)</f>
        <v>42079.792094907403</v>
      </c>
    </row>
    <row r="1028" spans="1:20" ht="42.75" x14ac:dyDescent="0.45">
      <c r="A1028" s="5">
        <v>1026</v>
      </c>
      <c r="B1028" s="7" t="s">
        <v>1027</v>
      </c>
      <c r="C1028" s="7" t="s">
        <v>5136</v>
      </c>
      <c r="D1028" s="8">
        <v>7000</v>
      </c>
      <c r="E1028" s="8">
        <v>7000.58</v>
      </c>
      <c r="F1028" s="8" t="s">
        <v>8219</v>
      </c>
      <c r="G1028" s="8" t="s">
        <v>8225</v>
      </c>
      <c r="H1028" s="8" t="s">
        <v>8247</v>
      </c>
      <c r="I1028" s="8">
        <v>1459414016</v>
      </c>
      <c r="J1028" s="8">
        <v>1456480016</v>
      </c>
      <c r="K1028" s="8" t="b">
        <v>1</v>
      </c>
      <c r="L1028" s="8">
        <v>122</v>
      </c>
      <c r="M1028" s="8" t="b">
        <v>1</v>
      </c>
      <c r="N1028" s="8" t="s">
        <v>8280</v>
      </c>
      <c r="O1028" s="11">
        <f t="shared" si="64"/>
        <v>100</v>
      </c>
      <c r="P1028" s="8">
        <f t="shared" si="65"/>
        <v>57.38</v>
      </c>
      <c r="Q1028" s="8" t="s">
        <v>8325</v>
      </c>
      <c r="R1028" s="8" t="s">
        <v>8330</v>
      </c>
      <c r="S1028" s="17">
        <f t="shared" si="66"/>
        <v>42426.407592592594</v>
      </c>
      <c r="T1028" s="17">
        <f t="shared" si="67"/>
        <v>42460.365925925929</v>
      </c>
    </row>
    <row r="1029" spans="1:20" ht="42.75" x14ac:dyDescent="0.45">
      <c r="A1029" s="5">
        <v>1027</v>
      </c>
      <c r="B1029" s="7" t="s">
        <v>1028</v>
      </c>
      <c r="C1029" s="7" t="s">
        <v>5137</v>
      </c>
      <c r="D1029" s="8">
        <v>7501</v>
      </c>
      <c r="E1029" s="8">
        <v>7733</v>
      </c>
      <c r="F1029" s="8" t="s">
        <v>8219</v>
      </c>
      <c r="G1029" s="8" t="s">
        <v>8224</v>
      </c>
      <c r="H1029" s="8" t="s">
        <v>8246</v>
      </c>
      <c r="I1029" s="8">
        <v>1414025347</v>
      </c>
      <c r="J1029" s="8">
        <v>1411433347</v>
      </c>
      <c r="K1029" s="8" t="b">
        <v>1</v>
      </c>
      <c r="L1029" s="8">
        <v>111</v>
      </c>
      <c r="M1029" s="8" t="b">
        <v>1</v>
      </c>
      <c r="N1029" s="8" t="s">
        <v>8280</v>
      </c>
      <c r="O1029" s="11">
        <f t="shared" si="64"/>
        <v>103</v>
      </c>
      <c r="P1029" s="8">
        <f t="shared" si="65"/>
        <v>69.67</v>
      </c>
      <c r="Q1029" s="8" t="s">
        <v>8325</v>
      </c>
      <c r="R1029" s="8" t="s">
        <v>8330</v>
      </c>
      <c r="S1029" s="17">
        <f t="shared" si="66"/>
        <v>41905.034108796295</v>
      </c>
      <c r="T1029" s="17">
        <f t="shared" si="67"/>
        <v>41935.034108796295</v>
      </c>
    </row>
    <row r="1030" spans="1:20" ht="42.75" x14ac:dyDescent="0.45">
      <c r="A1030" s="5">
        <v>1028</v>
      </c>
      <c r="B1030" s="7" t="s">
        <v>1029</v>
      </c>
      <c r="C1030" s="7" t="s">
        <v>5138</v>
      </c>
      <c r="D1030" s="8">
        <v>10000</v>
      </c>
      <c r="E1030" s="8">
        <v>11727</v>
      </c>
      <c r="F1030" s="8" t="s">
        <v>8219</v>
      </c>
      <c r="G1030" s="8" t="s">
        <v>8225</v>
      </c>
      <c r="H1030" s="8" t="s">
        <v>8247</v>
      </c>
      <c r="I1030" s="8">
        <v>1488830400</v>
      </c>
      <c r="J1030" s="8">
        <v>1484924605</v>
      </c>
      <c r="K1030" s="8" t="b">
        <v>1</v>
      </c>
      <c r="L1030" s="8">
        <v>255</v>
      </c>
      <c r="M1030" s="8" t="b">
        <v>1</v>
      </c>
      <c r="N1030" s="8" t="s">
        <v>8280</v>
      </c>
      <c r="O1030" s="11">
        <f t="shared" si="64"/>
        <v>117</v>
      </c>
      <c r="P1030" s="8">
        <f t="shared" si="65"/>
        <v>45.99</v>
      </c>
      <c r="Q1030" s="8" t="s">
        <v>8325</v>
      </c>
      <c r="R1030" s="8" t="s">
        <v>8330</v>
      </c>
      <c r="S1030" s="17">
        <f t="shared" si="66"/>
        <v>42755.627372685187</v>
      </c>
      <c r="T1030" s="17">
        <f t="shared" si="67"/>
        <v>42800.833333333328</v>
      </c>
    </row>
    <row r="1031" spans="1:20" ht="28.5" x14ac:dyDescent="0.45">
      <c r="A1031" s="5">
        <v>1029</v>
      </c>
      <c r="B1031" s="7" t="s">
        <v>1030</v>
      </c>
      <c r="C1031" s="7" t="s">
        <v>5139</v>
      </c>
      <c r="D1031" s="8">
        <v>10000</v>
      </c>
      <c r="E1031" s="8">
        <v>11176</v>
      </c>
      <c r="F1031" s="8" t="s">
        <v>8219</v>
      </c>
      <c r="G1031" s="8" t="s">
        <v>8235</v>
      </c>
      <c r="H1031" s="8" t="s">
        <v>8255</v>
      </c>
      <c r="I1031" s="8">
        <v>1428184740</v>
      </c>
      <c r="J1031" s="8">
        <v>1423501507</v>
      </c>
      <c r="K1031" s="8" t="b">
        <v>0</v>
      </c>
      <c r="L1031" s="8">
        <v>141</v>
      </c>
      <c r="M1031" s="8" t="b">
        <v>1</v>
      </c>
      <c r="N1031" s="8" t="s">
        <v>8280</v>
      </c>
      <c r="O1031" s="11">
        <f t="shared" si="64"/>
        <v>112</v>
      </c>
      <c r="P1031" s="8">
        <f t="shared" si="65"/>
        <v>79.260000000000005</v>
      </c>
      <c r="Q1031" s="8" t="s">
        <v>8325</v>
      </c>
      <c r="R1031" s="8" t="s">
        <v>8330</v>
      </c>
      <c r="S1031" s="17">
        <f t="shared" si="66"/>
        <v>42044.711886574078</v>
      </c>
      <c r="T1031" s="17">
        <f t="shared" si="67"/>
        <v>42098.915972222225</v>
      </c>
    </row>
    <row r="1032" spans="1:20" ht="28.5" x14ac:dyDescent="0.45">
      <c r="A1032" s="5">
        <v>1030</v>
      </c>
      <c r="B1032" s="7" t="s">
        <v>1031</v>
      </c>
      <c r="C1032" s="7" t="s">
        <v>5140</v>
      </c>
      <c r="D1032" s="8">
        <v>2000</v>
      </c>
      <c r="E1032" s="8">
        <v>6842</v>
      </c>
      <c r="F1032" s="8" t="s">
        <v>8219</v>
      </c>
      <c r="G1032" s="8" t="s">
        <v>8224</v>
      </c>
      <c r="H1032" s="8" t="s">
        <v>8246</v>
      </c>
      <c r="I1032" s="8">
        <v>1473680149</v>
      </c>
      <c r="J1032" s="8">
        <v>1472470549</v>
      </c>
      <c r="K1032" s="8" t="b">
        <v>0</v>
      </c>
      <c r="L1032" s="8">
        <v>159</v>
      </c>
      <c r="M1032" s="8" t="b">
        <v>1</v>
      </c>
      <c r="N1032" s="8" t="s">
        <v>8280</v>
      </c>
      <c r="O1032" s="11">
        <f t="shared" si="64"/>
        <v>342</v>
      </c>
      <c r="P1032" s="8">
        <f t="shared" si="65"/>
        <v>43.03</v>
      </c>
      <c r="Q1032" s="8" t="s">
        <v>8325</v>
      </c>
      <c r="R1032" s="8" t="s">
        <v>8330</v>
      </c>
      <c r="S1032" s="17">
        <f t="shared" si="66"/>
        <v>42611.483206018514</v>
      </c>
      <c r="T1032" s="17">
        <f t="shared" si="67"/>
        <v>42625.483206018514</v>
      </c>
    </row>
    <row r="1033" spans="1:20" ht="42.75" x14ac:dyDescent="0.45">
      <c r="A1033" s="5">
        <v>1031</v>
      </c>
      <c r="B1033" s="7" t="s">
        <v>1032</v>
      </c>
      <c r="C1033" s="7" t="s">
        <v>5141</v>
      </c>
      <c r="D1033" s="8">
        <v>10000</v>
      </c>
      <c r="E1033" s="8">
        <v>10740</v>
      </c>
      <c r="F1033" s="8" t="s">
        <v>8219</v>
      </c>
      <c r="G1033" s="8" t="s">
        <v>8224</v>
      </c>
      <c r="H1033" s="8" t="s">
        <v>8246</v>
      </c>
      <c r="I1033" s="8">
        <v>1450290010</v>
      </c>
      <c r="J1033" s="8">
        <v>1447698010</v>
      </c>
      <c r="K1033" s="8" t="b">
        <v>0</v>
      </c>
      <c r="L1033" s="8">
        <v>99</v>
      </c>
      <c r="M1033" s="8" t="b">
        <v>1</v>
      </c>
      <c r="N1033" s="8" t="s">
        <v>8280</v>
      </c>
      <c r="O1033" s="11">
        <f t="shared" si="64"/>
        <v>107</v>
      </c>
      <c r="P1033" s="8">
        <f t="shared" si="65"/>
        <v>108.48</v>
      </c>
      <c r="Q1033" s="8" t="s">
        <v>8325</v>
      </c>
      <c r="R1033" s="8" t="s">
        <v>8330</v>
      </c>
      <c r="S1033" s="17">
        <f t="shared" si="66"/>
        <v>42324.764004629629</v>
      </c>
      <c r="T1033" s="17">
        <f t="shared" si="67"/>
        <v>42354.764004629629</v>
      </c>
    </row>
    <row r="1034" spans="1:20" x14ac:dyDescent="0.45">
      <c r="A1034" s="5">
        <v>1032</v>
      </c>
      <c r="B1034" s="7" t="s">
        <v>1033</v>
      </c>
      <c r="C1034" s="7" t="s">
        <v>5142</v>
      </c>
      <c r="D1034" s="8">
        <v>5400</v>
      </c>
      <c r="E1034" s="8">
        <v>5858.84</v>
      </c>
      <c r="F1034" s="8" t="s">
        <v>8219</v>
      </c>
      <c r="G1034" s="8" t="s">
        <v>8224</v>
      </c>
      <c r="H1034" s="8" t="s">
        <v>8246</v>
      </c>
      <c r="I1034" s="8">
        <v>1466697625</v>
      </c>
      <c r="J1034" s="8">
        <v>1464105625</v>
      </c>
      <c r="K1034" s="8" t="b">
        <v>0</v>
      </c>
      <c r="L1034" s="8">
        <v>96</v>
      </c>
      <c r="M1034" s="8" t="b">
        <v>1</v>
      </c>
      <c r="N1034" s="8" t="s">
        <v>8280</v>
      </c>
      <c r="O1034" s="11">
        <f t="shared" si="64"/>
        <v>108</v>
      </c>
      <c r="P1034" s="8">
        <f t="shared" si="65"/>
        <v>61.03</v>
      </c>
      <c r="Q1034" s="8" t="s">
        <v>8325</v>
      </c>
      <c r="R1034" s="8" t="s">
        <v>8330</v>
      </c>
      <c r="S1034" s="17">
        <f t="shared" si="66"/>
        <v>42514.666956018518</v>
      </c>
      <c r="T1034" s="17">
        <f t="shared" si="67"/>
        <v>42544.666956018518</v>
      </c>
    </row>
    <row r="1035" spans="1:20" ht="42.75" x14ac:dyDescent="0.45">
      <c r="A1035" s="5">
        <v>1033</v>
      </c>
      <c r="B1035" s="7" t="s">
        <v>1034</v>
      </c>
      <c r="C1035" s="7" t="s">
        <v>5143</v>
      </c>
      <c r="D1035" s="8">
        <v>1328</v>
      </c>
      <c r="E1035" s="8">
        <v>1366</v>
      </c>
      <c r="F1035" s="8" t="s">
        <v>8219</v>
      </c>
      <c r="G1035" s="8" t="s">
        <v>8225</v>
      </c>
      <c r="H1035" s="8" t="s">
        <v>8247</v>
      </c>
      <c r="I1035" s="8">
        <v>1481564080</v>
      </c>
      <c r="J1035" s="8">
        <v>1479144880</v>
      </c>
      <c r="K1035" s="8" t="b">
        <v>0</v>
      </c>
      <c r="L1035" s="8">
        <v>27</v>
      </c>
      <c r="M1035" s="8" t="b">
        <v>1</v>
      </c>
      <c r="N1035" s="8" t="s">
        <v>8280</v>
      </c>
      <c r="O1035" s="11">
        <f t="shared" si="64"/>
        <v>103</v>
      </c>
      <c r="P1035" s="8">
        <f t="shared" si="65"/>
        <v>50.59</v>
      </c>
      <c r="Q1035" s="8" t="s">
        <v>8325</v>
      </c>
      <c r="R1035" s="8" t="s">
        <v>8330</v>
      </c>
      <c r="S1035" s="17">
        <f t="shared" si="66"/>
        <v>42688.732407407413</v>
      </c>
      <c r="T1035" s="17">
        <f t="shared" si="67"/>
        <v>42716.732407407413</v>
      </c>
    </row>
    <row r="1036" spans="1:20" ht="42.75" x14ac:dyDescent="0.45">
      <c r="A1036" s="5">
        <v>1034</v>
      </c>
      <c r="B1036" s="7" t="s">
        <v>1035</v>
      </c>
      <c r="C1036" s="7" t="s">
        <v>5144</v>
      </c>
      <c r="D1036" s="8">
        <v>5000</v>
      </c>
      <c r="E1036" s="8">
        <v>6500.09</v>
      </c>
      <c r="F1036" s="8" t="s">
        <v>8219</v>
      </c>
      <c r="G1036" s="8" t="s">
        <v>8224</v>
      </c>
      <c r="H1036" s="8" t="s">
        <v>8246</v>
      </c>
      <c r="I1036" s="8">
        <v>1470369540</v>
      </c>
      <c r="J1036" s="8">
        <v>1467604804</v>
      </c>
      <c r="K1036" s="8" t="b">
        <v>0</v>
      </c>
      <c r="L1036" s="8">
        <v>166</v>
      </c>
      <c r="M1036" s="8" t="b">
        <v>1</v>
      </c>
      <c r="N1036" s="8" t="s">
        <v>8280</v>
      </c>
      <c r="O1036" s="11">
        <f t="shared" si="64"/>
        <v>130</v>
      </c>
      <c r="P1036" s="8">
        <f t="shared" si="65"/>
        <v>39.159999999999997</v>
      </c>
      <c r="Q1036" s="8" t="s">
        <v>8325</v>
      </c>
      <c r="R1036" s="8" t="s">
        <v>8330</v>
      </c>
      <c r="S1036" s="17">
        <f t="shared" si="66"/>
        <v>42555.166712962964</v>
      </c>
      <c r="T1036" s="17">
        <f t="shared" si="67"/>
        <v>42587.165972222225</v>
      </c>
    </row>
    <row r="1037" spans="1:20" ht="42.75" x14ac:dyDescent="0.45">
      <c r="A1037" s="5">
        <v>1035</v>
      </c>
      <c r="B1037" s="7" t="s">
        <v>1036</v>
      </c>
      <c r="C1037" s="7" t="s">
        <v>5145</v>
      </c>
      <c r="D1037" s="8">
        <v>4600</v>
      </c>
      <c r="E1037" s="8">
        <v>4952</v>
      </c>
      <c r="F1037" s="8" t="s">
        <v>8219</v>
      </c>
      <c r="G1037" s="8" t="s">
        <v>8224</v>
      </c>
      <c r="H1037" s="8" t="s">
        <v>8246</v>
      </c>
      <c r="I1037" s="8">
        <v>1423668220</v>
      </c>
      <c r="J1037" s="8">
        <v>1421076220</v>
      </c>
      <c r="K1037" s="8" t="b">
        <v>0</v>
      </c>
      <c r="L1037" s="8">
        <v>76</v>
      </c>
      <c r="M1037" s="8" t="b">
        <v>1</v>
      </c>
      <c r="N1037" s="8" t="s">
        <v>8280</v>
      </c>
      <c r="O1037" s="11">
        <f t="shared" si="64"/>
        <v>108</v>
      </c>
      <c r="P1037" s="8">
        <f t="shared" si="65"/>
        <v>65.16</v>
      </c>
      <c r="Q1037" s="8" t="s">
        <v>8325</v>
      </c>
      <c r="R1037" s="8" t="s">
        <v>8330</v>
      </c>
      <c r="S1037" s="17">
        <f t="shared" si="66"/>
        <v>42016.641435185185</v>
      </c>
      <c r="T1037" s="17">
        <f t="shared" si="67"/>
        <v>42046.641435185185</v>
      </c>
    </row>
    <row r="1038" spans="1:20" ht="42.75" x14ac:dyDescent="0.45">
      <c r="A1038" s="5">
        <v>1036</v>
      </c>
      <c r="B1038" s="7" t="s">
        <v>1037</v>
      </c>
      <c r="C1038" s="7" t="s">
        <v>5146</v>
      </c>
      <c r="D1038" s="8">
        <v>4500</v>
      </c>
      <c r="E1038" s="8">
        <v>5056.22</v>
      </c>
      <c r="F1038" s="8" t="s">
        <v>8219</v>
      </c>
      <c r="G1038" s="8" t="s">
        <v>8224</v>
      </c>
      <c r="H1038" s="8" t="s">
        <v>8246</v>
      </c>
      <c r="I1038" s="8">
        <v>1357545600</v>
      </c>
      <c r="J1038" s="8">
        <v>1354790790</v>
      </c>
      <c r="K1038" s="8" t="b">
        <v>0</v>
      </c>
      <c r="L1038" s="8">
        <v>211</v>
      </c>
      <c r="M1038" s="8" t="b">
        <v>1</v>
      </c>
      <c r="N1038" s="8" t="s">
        <v>8280</v>
      </c>
      <c r="O1038" s="11">
        <f t="shared" si="64"/>
        <v>112</v>
      </c>
      <c r="P1038" s="8">
        <f t="shared" si="65"/>
        <v>23.96</v>
      </c>
      <c r="Q1038" s="8" t="s">
        <v>8325</v>
      </c>
      <c r="R1038" s="8" t="s">
        <v>8330</v>
      </c>
      <c r="S1038" s="17">
        <f t="shared" si="66"/>
        <v>41249.448958333334</v>
      </c>
      <c r="T1038" s="17">
        <f t="shared" si="67"/>
        <v>41281.333333333336</v>
      </c>
    </row>
    <row r="1039" spans="1:20" ht="42.75" x14ac:dyDescent="0.45">
      <c r="A1039" s="5">
        <v>1037</v>
      </c>
      <c r="B1039" s="7" t="s">
        <v>1038</v>
      </c>
      <c r="C1039" s="7" t="s">
        <v>5147</v>
      </c>
      <c r="D1039" s="8">
        <v>1000</v>
      </c>
      <c r="E1039" s="8">
        <v>1021</v>
      </c>
      <c r="F1039" s="8" t="s">
        <v>8219</v>
      </c>
      <c r="G1039" s="8" t="s">
        <v>8224</v>
      </c>
      <c r="H1039" s="8" t="s">
        <v>8246</v>
      </c>
      <c r="I1039" s="8">
        <v>1431925200</v>
      </c>
      <c r="J1039" s="8">
        <v>1429991062</v>
      </c>
      <c r="K1039" s="8" t="b">
        <v>0</v>
      </c>
      <c r="L1039" s="8">
        <v>21</v>
      </c>
      <c r="M1039" s="8" t="b">
        <v>1</v>
      </c>
      <c r="N1039" s="8" t="s">
        <v>8280</v>
      </c>
      <c r="O1039" s="11">
        <f t="shared" si="64"/>
        <v>102</v>
      </c>
      <c r="P1039" s="8">
        <f t="shared" si="65"/>
        <v>48.62</v>
      </c>
      <c r="Q1039" s="8" t="s">
        <v>8325</v>
      </c>
      <c r="R1039" s="8" t="s">
        <v>8330</v>
      </c>
      <c r="S1039" s="17">
        <f t="shared" si="66"/>
        <v>42119.822476851856</v>
      </c>
      <c r="T1039" s="17">
        <f t="shared" si="67"/>
        <v>42142.208333333328</v>
      </c>
    </row>
    <row r="1040" spans="1:20" ht="42.75" x14ac:dyDescent="0.45">
      <c r="A1040" s="5">
        <v>1038</v>
      </c>
      <c r="B1040" s="7" t="s">
        <v>1039</v>
      </c>
      <c r="C1040" s="7" t="s">
        <v>5148</v>
      </c>
      <c r="D1040" s="8">
        <v>1500</v>
      </c>
      <c r="E1040" s="8">
        <v>2180</v>
      </c>
      <c r="F1040" s="8" t="s">
        <v>8219</v>
      </c>
      <c r="G1040" s="8" t="s">
        <v>8224</v>
      </c>
      <c r="H1040" s="8" t="s">
        <v>8246</v>
      </c>
      <c r="I1040" s="8">
        <v>1458362023</v>
      </c>
      <c r="J1040" s="8">
        <v>1455773623</v>
      </c>
      <c r="K1040" s="8" t="b">
        <v>0</v>
      </c>
      <c r="L1040" s="8">
        <v>61</v>
      </c>
      <c r="M1040" s="8" t="b">
        <v>1</v>
      </c>
      <c r="N1040" s="8" t="s">
        <v>8280</v>
      </c>
      <c r="O1040" s="11">
        <f t="shared" si="64"/>
        <v>145</v>
      </c>
      <c r="P1040" s="8">
        <f t="shared" si="65"/>
        <v>35.74</v>
      </c>
      <c r="Q1040" s="8" t="s">
        <v>8325</v>
      </c>
      <c r="R1040" s="8" t="s">
        <v>8330</v>
      </c>
      <c r="S1040" s="17">
        <f t="shared" si="66"/>
        <v>42418.231747685189</v>
      </c>
      <c r="T1040" s="17">
        <f t="shared" si="67"/>
        <v>42448.190081018518</v>
      </c>
    </row>
    <row r="1041" spans="1:20" ht="42.75" x14ac:dyDescent="0.45">
      <c r="A1041" s="5">
        <v>1039</v>
      </c>
      <c r="B1041" s="7" t="s">
        <v>1040</v>
      </c>
      <c r="C1041" s="7" t="s">
        <v>5149</v>
      </c>
      <c r="D1041" s="8">
        <v>500</v>
      </c>
      <c r="E1041" s="8">
        <v>641</v>
      </c>
      <c r="F1041" s="8" t="s">
        <v>8219</v>
      </c>
      <c r="G1041" s="8" t="s">
        <v>8224</v>
      </c>
      <c r="H1041" s="8" t="s">
        <v>8246</v>
      </c>
      <c r="I1041" s="8">
        <v>1481615940</v>
      </c>
      <c r="J1041" s="8">
        <v>1479436646</v>
      </c>
      <c r="K1041" s="8" t="b">
        <v>0</v>
      </c>
      <c r="L1041" s="8">
        <v>30</v>
      </c>
      <c r="M1041" s="8" t="b">
        <v>1</v>
      </c>
      <c r="N1041" s="8" t="s">
        <v>8280</v>
      </c>
      <c r="O1041" s="11">
        <f t="shared" si="64"/>
        <v>128</v>
      </c>
      <c r="P1041" s="8">
        <f t="shared" si="65"/>
        <v>21.37</v>
      </c>
      <c r="Q1041" s="8" t="s">
        <v>8325</v>
      </c>
      <c r="R1041" s="8" t="s">
        <v>8330</v>
      </c>
      <c r="S1041" s="17">
        <f t="shared" si="66"/>
        <v>42692.109328703707</v>
      </c>
      <c r="T1041" s="17">
        <f t="shared" si="67"/>
        <v>42717.332638888889</v>
      </c>
    </row>
    <row r="1042" spans="1:20" ht="42.75" x14ac:dyDescent="0.45">
      <c r="A1042" s="5">
        <v>1040</v>
      </c>
      <c r="B1042" s="7" t="s">
        <v>1041</v>
      </c>
      <c r="C1042" s="7" t="s">
        <v>5150</v>
      </c>
      <c r="D1042" s="8">
        <v>85000</v>
      </c>
      <c r="E1042" s="8">
        <v>250</v>
      </c>
      <c r="F1042" s="8" t="s">
        <v>8220</v>
      </c>
      <c r="G1042" s="8" t="s">
        <v>8224</v>
      </c>
      <c r="H1042" s="8" t="s">
        <v>8246</v>
      </c>
      <c r="I1042" s="8">
        <v>1472317209</v>
      </c>
      <c r="J1042" s="8">
        <v>1469725209</v>
      </c>
      <c r="K1042" s="8" t="b">
        <v>0</v>
      </c>
      <c r="L1042" s="8">
        <v>1</v>
      </c>
      <c r="M1042" s="8" t="b">
        <v>0</v>
      </c>
      <c r="N1042" s="8" t="s">
        <v>8281</v>
      </c>
      <c r="O1042" s="11">
        <f t="shared" si="64"/>
        <v>0</v>
      </c>
      <c r="P1042" s="8">
        <f t="shared" si="65"/>
        <v>250</v>
      </c>
      <c r="Q1042" s="8" t="s">
        <v>8331</v>
      </c>
      <c r="R1042" s="8" t="s">
        <v>8332</v>
      </c>
      <c r="S1042" s="17">
        <f t="shared" si="66"/>
        <v>42579.708437499998</v>
      </c>
      <c r="T1042" s="17">
        <f t="shared" si="67"/>
        <v>42609.708437499998</v>
      </c>
    </row>
    <row r="1043" spans="1:20" ht="42.75" x14ac:dyDescent="0.45">
      <c r="A1043" s="5">
        <v>1041</v>
      </c>
      <c r="B1043" s="7" t="s">
        <v>1042</v>
      </c>
      <c r="C1043" s="7" t="s">
        <v>5151</v>
      </c>
      <c r="D1043" s="8">
        <v>50</v>
      </c>
      <c r="E1043" s="8">
        <v>0</v>
      </c>
      <c r="F1043" s="8" t="s">
        <v>8220</v>
      </c>
      <c r="G1043" s="8" t="s">
        <v>8224</v>
      </c>
      <c r="H1043" s="8" t="s">
        <v>8246</v>
      </c>
      <c r="I1043" s="8">
        <v>1406769992</v>
      </c>
      <c r="J1043" s="8">
        <v>1405041992</v>
      </c>
      <c r="K1043" s="8" t="b">
        <v>0</v>
      </c>
      <c r="L1043" s="8">
        <v>0</v>
      </c>
      <c r="M1043" s="8" t="b">
        <v>0</v>
      </c>
      <c r="N1043" s="8" t="s">
        <v>8281</v>
      </c>
      <c r="O1043" s="11">
        <f t="shared" si="64"/>
        <v>0</v>
      </c>
      <c r="P1043" s="8" t="e">
        <f t="shared" si="65"/>
        <v>#DIV/0!</v>
      </c>
      <c r="Q1043" s="8" t="s">
        <v>8331</v>
      </c>
      <c r="R1043" s="8" t="s">
        <v>8332</v>
      </c>
      <c r="S1043" s="17">
        <f t="shared" si="66"/>
        <v>41831.060092592597</v>
      </c>
      <c r="T1043" s="17">
        <f t="shared" si="67"/>
        <v>41851.060092592597</v>
      </c>
    </row>
    <row r="1044" spans="1:20" ht="42.75" x14ac:dyDescent="0.45">
      <c r="A1044" s="5">
        <v>1042</v>
      </c>
      <c r="B1044" s="7" t="s">
        <v>1043</v>
      </c>
      <c r="C1044" s="7" t="s">
        <v>5152</v>
      </c>
      <c r="D1044" s="8">
        <v>650</v>
      </c>
      <c r="E1044" s="8">
        <v>10</v>
      </c>
      <c r="F1044" s="8" t="s">
        <v>8220</v>
      </c>
      <c r="G1044" s="8" t="s">
        <v>8224</v>
      </c>
      <c r="H1044" s="8" t="s">
        <v>8246</v>
      </c>
      <c r="I1044" s="8">
        <v>1410516000</v>
      </c>
      <c r="J1044" s="8">
        <v>1406824948</v>
      </c>
      <c r="K1044" s="8" t="b">
        <v>0</v>
      </c>
      <c r="L1044" s="8">
        <v>1</v>
      </c>
      <c r="M1044" s="8" t="b">
        <v>0</v>
      </c>
      <c r="N1044" s="8" t="s">
        <v>8281</v>
      </c>
      <c r="O1044" s="11">
        <f t="shared" si="64"/>
        <v>2</v>
      </c>
      <c r="P1044" s="8">
        <f t="shared" si="65"/>
        <v>10</v>
      </c>
      <c r="Q1044" s="8" t="s">
        <v>8331</v>
      </c>
      <c r="R1044" s="8" t="s">
        <v>8332</v>
      </c>
      <c r="S1044" s="17">
        <f t="shared" si="66"/>
        <v>41851.696157407408</v>
      </c>
      <c r="T1044" s="17">
        <f t="shared" si="67"/>
        <v>41894.416666666664</v>
      </c>
    </row>
    <row r="1045" spans="1:20" ht="42.75" x14ac:dyDescent="0.45">
      <c r="A1045" s="5">
        <v>1043</v>
      </c>
      <c r="B1045" s="7" t="s">
        <v>1044</v>
      </c>
      <c r="C1045" s="7" t="s">
        <v>5153</v>
      </c>
      <c r="D1045" s="8">
        <v>100000</v>
      </c>
      <c r="E1045" s="8">
        <v>8537</v>
      </c>
      <c r="F1045" s="8" t="s">
        <v>8220</v>
      </c>
      <c r="G1045" s="8" t="s">
        <v>8224</v>
      </c>
      <c r="H1045" s="8" t="s">
        <v>8246</v>
      </c>
      <c r="I1045" s="8">
        <v>1432101855</v>
      </c>
      <c r="J1045" s="8">
        <v>1429509855</v>
      </c>
      <c r="K1045" s="8" t="b">
        <v>0</v>
      </c>
      <c r="L1045" s="8">
        <v>292</v>
      </c>
      <c r="M1045" s="8" t="b">
        <v>0</v>
      </c>
      <c r="N1045" s="8" t="s">
        <v>8281</v>
      </c>
      <c r="O1045" s="11">
        <f t="shared" si="64"/>
        <v>9</v>
      </c>
      <c r="P1045" s="8">
        <f t="shared" si="65"/>
        <v>29.24</v>
      </c>
      <c r="Q1045" s="8" t="s">
        <v>8331</v>
      </c>
      <c r="R1045" s="8" t="s">
        <v>8332</v>
      </c>
      <c r="S1045" s="17">
        <f t="shared" si="66"/>
        <v>42114.252951388888</v>
      </c>
      <c r="T1045" s="17">
        <f t="shared" si="67"/>
        <v>42144.252951388888</v>
      </c>
    </row>
    <row r="1046" spans="1:20" ht="42.75" x14ac:dyDescent="0.45">
      <c r="A1046" s="5">
        <v>1044</v>
      </c>
      <c r="B1046" s="7" t="s">
        <v>1045</v>
      </c>
      <c r="C1046" s="7" t="s">
        <v>5154</v>
      </c>
      <c r="D1046" s="8">
        <v>7000</v>
      </c>
      <c r="E1046" s="8">
        <v>6</v>
      </c>
      <c r="F1046" s="8" t="s">
        <v>8220</v>
      </c>
      <c r="G1046" s="8" t="s">
        <v>8224</v>
      </c>
      <c r="H1046" s="8" t="s">
        <v>8246</v>
      </c>
      <c r="I1046" s="8">
        <v>1425587220</v>
      </c>
      <c r="J1046" s="8">
        <v>1420668801</v>
      </c>
      <c r="K1046" s="8" t="b">
        <v>0</v>
      </c>
      <c r="L1046" s="8">
        <v>2</v>
      </c>
      <c r="M1046" s="8" t="b">
        <v>0</v>
      </c>
      <c r="N1046" s="8" t="s">
        <v>8281</v>
      </c>
      <c r="O1046" s="11">
        <f t="shared" si="64"/>
        <v>0</v>
      </c>
      <c r="P1046" s="8">
        <f t="shared" si="65"/>
        <v>3</v>
      </c>
      <c r="Q1046" s="8" t="s">
        <v>8331</v>
      </c>
      <c r="R1046" s="8" t="s">
        <v>8332</v>
      </c>
      <c r="S1046" s="17">
        <f t="shared" si="66"/>
        <v>42011.925937499997</v>
      </c>
      <c r="T1046" s="17">
        <f t="shared" si="67"/>
        <v>42068.852083333331</v>
      </c>
    </row>
    <row r="1047" spans="1:20" ht="42.75" x14ac:dyDescent="0.45">
      <c r="A1047" s="5">
        <v>1045</v>
      </c>
      <c r="B1047" s="7" t="s">
        <v>1046</v>
      </c>
      <c r="C1047" s="7" t="s">
        <v>5155</v>
      </c>
      <c r="D1047" s="8">
        <v>10000</v>
      </c>
      <c r="E1047" s="8">
        <v>266</v>
      </c>
      <c r="F1047" s="8" t="s">
        <v>8220</v>
      </c>
      <c r="G1047" s="8" t="s">
        <v>8224</v>
      </c>
      <c r="H1047" s="8" t="s">
        <v>8246</v>
      </c>
      <c r="I1047" s="8">
        <v>1408827550</v>
      </c>
      <c r="J1047" s="8">
        <v>1406235550</v>
      </c>
      <c r="K1047" s="8" t="b">
        <v>0</v>
      </c>
      <c r="L1047" s="8">
        <v>8</v>
      </c>
      <c r="M1047" s="8" t="b">
        <v>0</v>
      </c>
      <c r="N1047" s="8" t="s">
        <v>8281</v>
      </c>
      <c r="O1047" s="11">
        <f t="shared" si="64"/>
        <v>3</v>
      </c>
      <c r="P1047" s="8">
        <f t="shared" si="65"/>
        <v>33.25</v>
      </c>
      <c r="Q1047" s="8" t="s">
        <v>8331</v>
      </c>
      <c r="R1047" s="8" t="s">
        <v>8332</v>
      </c>
      <c r="S1047" s="17">
        <f t="shared" si="66"/>
        <v>41844.874421296299</v>
      </c>
      <c r="T1047" s="17">
        <f t="shared" si="67"/>
        <v>41874.874421296299</v>
      </c>
    </row>
    <row r="1048" spans="1:20" ht="42.75" x14ac:dyDescent="0.45">
      <c r="A1048" s="5">
        <v>1046</v>
      </c>
      <c r="B1048" s="7" t="s">
        <v>1047</v>
      </c>
      <c r="C1048" s="7" t="s">
        <v>5156</v>
      </c>
      <c r="D1048" s="8">
        <v>3000</v>
      </c>
      <c r="E1048" s="8">
        <v>0</v>
      </c>
      <c r="F1048" s="8" t="s">
        <v>8220</v>
      </c>
      <c r="G1048" s="8" t="s">
        <v>8236</v>
      </c>
      <c r="H1048" s="8" t="s">
        <v>8249</v>
      </c>
      <c r="I1048" s="8">
        <v>1451161560</v>
      </c>
      <c r="J1048" s="8">
        <v>1447273560</v>
      </c>
      <c r="K1048" s="8" t="b">
        <v>0</v>
      </c>
      <c r="L1048" s="8">
        <v>0</v>
      </c>
      <c r="M1048" s="8" t="b">
        <v>0</v>
      </c>
      <c r="N1048" s="8" t="s">
        <v>8281</v>
      </c>
      <c r="O1048" s="11">
        <f t="shared" si="64"/>
        <v>0</v>
      </c>
      <c r="P1048" s="8" t="e">
        <f t="shared" si="65"/>
        <v>#DIV/0!</v>
      </c>
      <c r="Q1048" s="8" t="s">
        <v>8331</v>
      </c>
      <c r="R1048" s="8" t="s">
        <v>8332</v>
      </c>
      <c r="S1048" s="17">
        <f t="shared" si="66"/>
        <v>42319.851388888885</v>
      </c>
      <c r="T1048" s="17">
        <f t="shared" si="67"/>
        <v>42364.851388888885</v>
      </c>
    </row>
    <row r="1049" spans="1:20" ht="42.75" x14ac:dyDescent="0.45">
      <c r="A1049" s="5">
        <v>1047</v>
      </c>
      <c r="B1049" s="7" t="s">
        <v>1048</v>
      </c>
      <c r="C1049" s="7" t="s">
        <v>5157</v>
      </c>
      <c r="D1049" s="8">
        <v>2000</v>
      </c>
      <c r="E1049" s="8">
        <v>1</v>
      </c>
      <c r="F1049" s="8" t="s">
        <v>8220</v>
      </c>
      <c r="G1049" s="8" t="s">
        <v>8224</v>
      </c>
      <c r="H1049" s="8" t="s">
        <v>8246</v>
      </c>
      <c r="I1049" s="8">
        <v>1415219915</v>
      </c>
      <c r="J1049" s="8">
        <v>1412624315</v>
      </c>
      <c r="K1049" s="8" t="b">
        <v>0</v>
      </c>
      <c r="L1049" s="8">
        <v>1</v>
      </c>
      <c r="M1049" s="8" t="b">
        <v>0</v>
      </c>
      <c r="N1049" s="8" t="s">
        <v>8281</v>
      </c>
      <c r="O1049" s="11">
        <f t="shared" si="64"/>
        <v>0</v>
      </c>
      <c r="P1049" s="8">
        <f t="shared" si="65"/>
        <v>1</v>
      </c>
      <c r="Q1049" s="8" t="s">
        <v>8331</v>
      </c>
      <c r="R1049" s="8" t="s">
        <v>8332</v>
      </c>
      <c r="S1049" s="17">
        <f t="shared" si="66"/>
        <v>41918.818460648145</v>
      </c>
      <c r="T1049" s="17">
        <f t="shared" si="67"/>
        <v>41948.860127314816</v>
      </c>
    </row>
    <row r="1050" spans="1:20" ht="42.75" x14ac:dyDescent="0.45">
      <c r="A1050" s="5">
        <v>1048</v>
      </c>
      <c r="B1050" s="7" t="s">
        <v>1049</v>
      </c>
      <c r="C1050" s="7" t="s">
        <v>5158</v>
      </c>
      <c r="D1050" s="8">
        <v>15000</v>
      </c>
      <c r="E1050" s="8">
        <v>212</v>
      </c>
      <c r="F1050" s="8" t="s">
        <v>8220</v>
      </c>
      <c r="G1050" s="8" t="s">
        <v>8224</v>
      </c>
      <c r="H1050" s="8" t="s">
        <v>8246</v>
      </c>
      <c r="I1050" s="8">
        <v>1474766189</v>
      </c>
      <c r="J1050" s="8">
        <v>1471310189</v>
      </c>
      <c r="K1050" s="8" t="b">
        <v>0</v>
      </c>
      <c r="L1050" s="8">
        <v>4</v>
      </c>
      <c r="M1050" s="8" t="b">
        <v>0</v>
      </c>
      <c r="N1050" s="8" t="s">
        <v>8281</v>
      </c>
      <c r="O1050" s="11">
        <f t="shared" si="64"/>
        <v>1</v>
      </c>
      <c r="P1050" s="8">
        <f t="shared" si="65"/>
        <v>53</v>
      </c>
      <c r="Q1050" s="8" t="s">
        <v>8331</v>
      </c>
      <c r="R1050" s="8" t="s">
        <v>8332</v>
      </c>
      <c r="S1050" s="17">
        <f t="shared" si="66"/>
        <v>42598.053113425922</v>
      </c>
      <c r="T1050" s="17">
        <f t="shared" si="67"/>
        <v>42638.053113425922</v>
      </c>
    </row>
    <row r="1051" spans="1:20" x14ac:dyDescent="0.45">
      <c r="A1051" s="5">
        <v>1049</v>
      </c>
      <c r="B1051" s="7" t="s">
        <v>1050</v>
      </c>
      <c r="C1051" s="7" t="s">
        <v>5159</v>
      </c>
      <c r="D1051" s="8">
        <v>12000</v>
      </c>
      <c r="E1051" s="8">
        <v>0</v>
      </c>
      <c r="F1051" s="8" t="s">
        <v>8220</v>
      </c>
      <c r="G1051" s="8" t="s">
        <v>8224</v>
      </c>
      <c r="H1051" s="8" t="s">
        <v>8246</v>
      </c>
      <c r="I1051" s="8">
        <v>1455272445</v>
      </c>
      <c r="J1051" s="8">
        <v>1452680445</v>
      </c>
      <c r="K1051" s="8" t="b">
        <v>0</v>
      </c>
      <c r="L1051" s="8">
        <v>0</v>
      </c>
      <c r="M1051" s="8" t="b">
        <v>0</v>
      </c>
      <c r="N1051" s="8" t="s">
        <v>8281</v>
      </c>
      <c r="O1051" s="11">
        <f t="shared" si="64"/>
        <v>0</v>
      </c>
      <c r="P1051" s="8" t="e">
        <f t="shared" si="65"/>
        <v>#DIV/0!</v>
      </c>
      <c r="Q1051" s="8" t="s">
        <v>8331</v>
      </c>
      <c r="R1051" s="8" t="s">
        <v>8332</v>
      </c>
      <c r="S1051" s="17">
        <f t="shared" si="66"/>
        <v>42382.431076388893</v>
      </c>
      <c r="T1051" s="17">
        <f t="shared" si="67"/>
        <v>42412.431076388893</v>
      </c>
    </row>
    <row r="1052" spans="1:20" ht="28.5" x14ac:dyDescent="0.45">
      <c r="A1052" s="5">
        <v>1050</v>
      </c>
      <c r="B1052" s="7" t="s">
        <v>1051</v>
      </c>
      <c r="C1052" s="7" t="s">
        <v>5160</v>
      </c>
      <c r="D1052" s="8">
        <v>2500</v>
      </c>
      <c r="E1052" s="8">
        <v>0</v>
      </c>
      <c r="F1052" s="8" t="s">
        <v>8220</v>
      </c>
      <c r="G1052" s="8" t="s">
        <v>8224</v>
      </c>
      <c r="H1052" s="8" t="s">
        <v>8246</v>
      </c>
      <c r="I1052" s="8">
        <v>1442257677</v>
      </c>
      <c r="J1052" s="8">
        <v>1439665677</v>
      </c>
      <c r="K1052" s="8" t="b">
        <v>0</v>
      </c>
      <c r="L1052" s="8">
        <v>0</v>
      </c>
      <c r="M1052" s="8" t="b">
        <v>0</v>
      </c>
      <c r="N1052" s="8" t="s">
        <v>8281</v>
      </c>
      <c r="O1052" s="11">
        <f t="shared" si="64"/>
        <v>0</v>
      </c>
      <c r="P1052" s="8" t="e">
        <f t="shared" si="65"/>
        <v>#DIV/0!</v>
      </c>
      <c r="Q1052" s="8" t="s">
        <v>8331</v>
      </c>
      <c r="R1052" s="8" t="s">
        <v>8332</v>
      </c>
      <c r="S1052" s="17">
        <f t="shared" si="66"/>
        <v>42231.7971875</v>
      </c>
      <c r="T1052" s="17">
        <f t="shared" si="67"/>
        <v>42261.7971875</v>
      </c>
    </row>
    <row r="1053" spans="1:20" ht="42.75" x14ac:dyDescent="0.45">
      <c r="A1053" s="5">
        <v>1051</v>
      </c>
      <c r="B1053" s="7" t="s">
        <v>1052</v>
      </c>
      <c r="C1053" s="7" t="s">
        <v>5161</v>
      </c>
      <c r="D1053" s="8">
        <v>500</v>
      </c>
      <c r="E1053" s="8">
        <v>0</v>
      </c>
      <c r="F1053" s="8" t="s">
        <v>8220</v>
      </c>
      <c r="G1053" s="8" t="s">
        <v>8224</v>
      </c>
      <c r="H1053" s="8" t="s">
        <v>8246</v>
      </c>
      <c r="I1053" s="8">
        <v>1409098825</v>
      </c>
      <c r="J1053" s="8">
        <v>1406679625</v>
      </c>
      <c r="K1053" s="8" t="b">
        <v>0</v>
      </c>
      <c r="L1053" s="8">
        <v>0</v>
      </c>
      <c r="M1053" s="8" t="b">
        <v>0</v>
      </c>
      <c r="N1053" s="8" t="s">
        <v>8281</v>
      </c>
      <c r="O1053" s="11">
        <f t="shared" si="64"/>
        <v>0</v>
      </c>
      <c r="P1053" s="8" t="e">
        <f t="shared" si="65"/>
        <v>#DIV/0!</v>
      </c>
      <c r="Q1053" s="8" t="s">
        <v>8331</v>
      </c>
      <c r="R1053" s="8" t="s">
        <v>8332</v>
      </c>
      <c r="S1053" s="17">
        <f t="shared" si="66"/>
        <v>41850.014178240745</v>
      </c>
      <c r="T1053" s="17">
        <f t="shared" si="67"/>
        <v>41878.014178240745</v>
      </c>
    </row>
    <row r="1054" spans="1:20" ht="57" x14ac:dyDescent="0.45">
      <c r="A1054" s="5">
        <v>1052</v>
      </c>
      <c r="B1054" s="7" t="s">
        <v>1053</v>
      </c>
      <c r="C1054" s="7" t="s">
        <v>5162</v>
      </c>
      <c r="D1054" s="8">
        <v>4336</v>
      </c>
      <c r="E1054" s="8">
        <v>0</v>
      </c>
      <c r="F1054" s="8" t="s">
        <v>8220</v>
      </c>
      <c r="G1054" s="8" t="s">
        <v>8224</v>
      </c>
      <c r="H1054" s="8" t="s">
        <v>8246</v>
      </c>
      <c r="I1054" s="8">
        <v>1465243740</v>
      </c>
      <c r="J1054" s="8">
        <v>1461438495</v>
      </c>
      <c r="K1054" s="8" t="b">
        <v>0</v>
      </c>
      <c r="L1054" s="8">
        <v>0</v>
      </c>
      <c r="M1054" s="8" t="b">
        <v>0</v>
      </c>
      <c r="N1054" s="8" t="s">
        <v>8281</v>
      </c>
      <c r="O1054" s="11">
        <f t="shared" si="64"/>
        <v>0</v>
      </c>
      <c r="P1054" s="8" t="e">
        <f t="shared" si="65"/>
        <v>#DIV/0!</v>
      </c>
      <c r="Q1054" s="8" t="s">
        <v>8331</v>
      </c>
      <c r="R1054" s="8" t="s">
        <v>8332</v>
      </c>
      <c r="S1054" s="17">
        <f t="shared" si="66"/>
        <v>42483.797395833331</v>
      </c>
      <c r="T1054" s="17">
        <f t="shared" si="67"/>
        <v>42527.839583333334</v>
      </c>
    </row>
    <row r="1055" spans="1:20" ht="42.75" x14ac:dyDescent="0.45">
      <c r="A1055" s="5">
        <v>1053</v>
      </c>
      <c r="B1055" s="7" t="s">
        <v>1054</v>
      </c>
      <c r="C1055" s="7" t="s">
        <v>5163</v>
      </c>
      <c r="D1055" s="8">
        <v>1500</v>
      </c>
      <c r="E1055" s="8">
        <v>15</v>
      </c>
      <c r="F1055" s="8" t="s">
        <v>8220</v>
      </c>
      <c r="G1055" s="8" t="s">
        <v>8224</v>
      </c>
      <c r="H1055" s="8" t="s">
        <v>8246</v>
      </c>
      <c r="I1055" s="8">
        <v>1488773332</v>
      </c>
      <c r="J1055" s="8">
        <v>1486613332</v>
      </c>
      <c r="K1055" s="8" t="b">
        <v>0</v>
      </c>
      <c r="L1055" s="8">
        <v>1</v>
      </c>
      <c r="M1055" s="8" t="b">
        <v>0</v>
      </c>
      <c r="N1055" s="8" t="s">
        <v>8281</v>
      </c>
      <c r="O1055" s="11">
        <f t="shared" si="64"/>
        <v>1</v>
      </c>
      <c r="P1055" s="8">
        <f t="shared" si="65"/>
        <v>15</v>
      </c>
      <c r="Q1055" s="8" t="s">
        <v>8331</v>
      </c>
      <c r="R1055" s="8" t="s">
        <v>8332</v>
      </c>
      <c r="S1055" s="17">
        <f t="shared" si="66"/>
        <v>42775.172824074078</v>
      </c>
      <c r="T1055" s="17">
        <f t="shared" si="67"/>
        <v>42800.172824074078</v>
      </c>
    </row>
    <row r="1056" spans="1:20" ht="42.75" x14ac:dyDescent="0.45">
      <c r="A1056" s="5">
        <v>1054</v>
      </c>
      <c r="B1056" s="7" t="s">
        <v>1055</v>
      </c>
      <c r="C1056" s="7" t="s">
        <v>5164</v>
      </c>
      <c r="D1056" s="8">
        <v>2500</v>
      </c>
      <c r="E1056" s="8">
        <v>0</v>
      </c>
      <c r="F1056" s="8" t="s">
        <v>8220</v>
      </c>
      <c r="G1056" s="8" t="s">
        <v>8224</v>
      </c>
      <c r="H1056" s="8" t="s">
        <v>8246</v>
      </c>
      <c r="I1056" s="8">
        <v>1407708000</v>
      </c>
      <c r="J1056" s="8">
        <v>1405110399</v>
      </c>
      <c r="K1056" s="8" t="b">
        <v>0</v>
      </c>
      <c r="L1056" s="8">
        <v>0</v>
      </c>
      <c r="M1056" s="8" t="b">
        <v>0</v>
      </c>
      <c r="N1056" s="8" t="s">
        <v>8281</v>
      </c>
      <c r="O1056" s="11">
        <f t="shared" si="64"/>
        <v>0</v>
      </c>
      <c r="P1056" s="8" t="e">
        <f t="shared" si="65"/>
        <v>#DIV/0!</v>
      </c>
      <c r="Q1056" s="8" t="s">
        <v>8331</v>
      </c>
      <c r="R1056" s="8" t="s">
        <v>8332</v>
      </c>
      <c r="S1056" s="17">
        <f t="shared" si="66"/>
        <v>41831.851840277777</v>
      </c>
      <c r="T1056" s="17">
        <f t="shared" si="67"/>
        <v>41861.916666666664</v>
      </c>
    </row>
    <row r="1057" spans="1:20" ht="42.75" x14ac:dyDescent="0.45">
      <c r="A1057" s="5">
        <v>1055</v>
      </c>
      <c r="B1057" s="7" t="s">
        <v>1056</v>
      </c>
      <c r="C1057" s="7" t="s">
        <v>5165</v>
      </c>
      <c r="D1057" s="8">
        <v>3500</v>
      </c>
      <c r="E1057" s="8">
        <v>0</v>
      </c>
      <c r="F1057" s="8" t="s">
        <v>8220</v>
      </c>
      <c r="G1057" s="8" t="s">
        <v>8224</v>
      </c>
      <c r="H1057" s="8" t="s">
        <v>8246</v>
      </c>
      <c r="I1057" s="8">
        <v>1457394545</v>
      </c>
      <c r="J1057" s="8">
        <v>1454802545</v>
      </c>
      <c r="K1057" s="8" t="b">
        <v>0</v>
      </c>
      <c r="L1057" s="8">
        <v>0</v>
      </c>
      <c r="M1057" s="8" t="b">
        <v>0</v>
      </c>
      <c r="N1057" s="8" t="s">
        <v>8281</v>
      </c>
      <c r="O1057" s="11">
        <f t="shared" si="64"/>
        <v>0</v>
      </c>
      <c r="P1057" s="8" t="e">
        <f t="shared" si="65"/>
        <v>#DIV/0!</v>
      </c>
      <c r="Q1057" s="8" t="s">
        <v>8331</v>
      </c>
      <c r="R1057" s="8" t="s">
        <v>8332</v>
      </c>
      <c r="S1057" s="17">
        <f t="shared" si="66"/>
        <v>42406.992418981477</v>
      </c>
      <c r="T1057" s="17">
        <f t="shared" si="67"/>
        <v>42436.992418981477</v>
      </c>
    </row>
    <row r="1058" spans="1:20" ht="42.75" x14ac:dyDescent="0.45">
      <c r="A1058" s="5">
        <v>1056</v>
      </c>
      <c r="B1058" s="7" t="s">
        <v>1057</v>
      </c>
      <c r="C1058" s="7" t="s">
        <v>5166</v>
      </c>
      <c r="D1058" s="8">
        <v>10000</v>
      </c>
      <c r="E1058" s="8">
        <v>0</v>
      </c>
      <c r="F1058" s="8" t="s">
        <v>8220</v>
      </c>
      <c r="G1058" s="8" t="s">
        <v>8224</v>
      </c>
      <c r="H1058" s="8" t="s">
        <v>8246</v>
      </c>
      <c r="I1058" s="8">
        <v>1429892177</v>
      </c>
      <c r="J1058" s="8">
        <v>1424711777</v>
      </c>
      <c r="K1058" s="8" t="b">
        <v>0</v>
      </c>
      <c r="L1058" s="8">
        <v>0</v>
      </c>
      <c r="M1058" s="8" t="b">
        <v>0</v>
      </c>
      <c r="N1058" s="8" t="s">
        <v>8281</v>
      </c>
      <c r="O1058" s="11">
        <f t="shared" si="64"/>
        <v>0</v>
      </c>
      <c r="P1058" s="8" t="e">
        <f t="shared" si="65"/>
        <v>#DIV/0!</v>
      </c>
      <c r="Q1058" s="8" t="s">
        <v>8331</v>
      </c>
      <c r="R1058" s="8" t="s">
        <v>8332</v>
      </c>
      <c r="S1058" s="17">
        <f t="shared" si="66"/>
        <v>42058.719641203701</v>
      </c>
      <c r="T1058" s="17">
        <f t="shared" si="67"/>
        <v>42118.677974537044</v>
      </c>
    </row>
    <row r="1059" spans="1:20" ht="42.75" x14ac:dyDescent="0.45">
      <c r="A1059" s="5">
        <v>1057</v>
      </c>
      <c r="B1059" s="7" t="s">
        <v>1058</v>
      </c>
      <c r="C1059" s="7" t="s">
        <v>5167</v>
      </c>
      <c r="D1059" s="8">
        <v>10000</v>
      </c>
      <c r="E1059" s="8">
        <v>0</v>
      </c>
      <c r="F1059" s="8" t="s">
        <v>8220</v>
      </c>
      <c r="G1059" s="8" t="s">
        <v>8224</v>
      </c>
      <c r="H1059" s="8" t="s">
        <v>8246</v>
      </c>
      <c r="I1059" s="8">
        <v>1480888483</v>
      </c>
      <c r="J1059" s="8">
        <v>1478292883</v>
      </c>
      <c r="K1059" s="8" t="b">
        <v>0</v>
      </c>
      <c r="L1059" s="8">
        <v>0</v>
      </c>
      <c r="M1059" s="8" t="b">
        <v>0</v>
      </c>
      <c r="N1059" s="8" t="s">
        <v>8281</v>
      </c>
      <c r="O1059" s="11">
        <f t="shared" si="64"/>
        <v>0</v>
      </c>
      <c r="P1059" s="8" t="e">
        <f t="shared" si="65"/>
        <v>#DIV/0!</v>
      </c>
      <c r="Q1059" s="8" t="s">
        <v>8331</v>
      </c>
      <c r="R1059" s="8" t="s">
        <v>8332</v>
      </c>
      <c r="S1059" s="17">
        <f t="shared" si="66"/>
        <v>42678.871331018512</v>
      </c>
      <c r="T1059" s="17">
        <f t="shared" si="67"/>
        <v>42708.912997685184</v>
      </c>
    </row>
    <row r="1060" spans="1:20" ht="42.75" x14ac:dyDescent="0.45">
      <c r="A1060" s="5">
        <v>1058</v>
      </c>
      <c r="B1060" s="7" t="s">
        <v>1059</v>
      </c>
      <c r="C1060" s="7" t="s">
        <v>5168</v>
      </c>
      <c r="D1060" s="8">
        <v>40000</v>
      </c>
      <c r="E1060" s="8">
        <v>0</v>
      </c>
      <c r="F1060" s="8" t="s">
        <v>8220</v>
      </c>
      <c r="G1060" s="8" t="s">
        <v>8224</v>
      </c>
      <c r="H1060" s="8" t="s">
        <v>8246</v>
      </c>
      <c r="I1060" s="8">
        <v>1427328000</v>
      </c>
      <c r="J1060" s="8">
        <v>1423777043</v>
      </c>
      <c r="K1060" s="8" t="b">
        <v>0</v>
      </c>
      <c r="L1060" s="8">
        <v>0</v>
      </c>
      <c r="M1060" s="8" t="b">
        <v>0</v>
      </c>
      <c r="N1060" s="8" t="s">
        <v>8281</v>
      </c>
      <c r="O1060" s="11">
        <f t="shared" si="64"/>
        <v>0</v>
      </c>
      <c r="P1060" s="8" t="e">
        <f t="shared" si="65"/>
        <v>#DIV/0!</v>
      </c>
      <c r="Q1060" s="8" t="s">
        <v>8331</v>
      </c>
      <c r="R1060" s="8" t="s">
        <v>8332</v>
      </c>
      <c r="S1060" s="17">
        <f t="shared" si="66"/>
        <v>42047.900960648149</v>
      </c>
      <c r="T1060" s="17">
        <f t="shared" si="67"/>
        <v>42089</v>
      </c>
    </row>
    <row r="1061" spans="1:20" x14ac:dyDescent="0.45">
      <c r="A1061" s="5">
        <v>1059</v>
      </c>
      <c r="B1061" s="7" t="s">
        <v>1060</v>
      </c>
      <c r="C1061" s="7" t="s">
        <v>5169</v>
      </c>
      <c r="D1061" s="8">
        <v>1100</v>
      </c>
      <c r="E1061" s="8">
        <v>0</v>
      </c>
      <c r="F1061" s="8" t="s">
        <v>8220</v>
      </c>
      <c r="G1061" s="8" t="s">
        <v>8224</v>
      </c>
      <c r="H1061" s="8" t="s">
        <v>8246</v>
      </c>
      <c r="I1061" s="8">
        <v>1426269456</v>
      </c>
      <c r="J1061" s="8">
        <v>1423681056</v>
      </c>
      <c r="K1061" s="8" t="b">
        <v>0</v>
      </c>
      <c r="L1061" s="8">
        <v>0</v>
      </c>
      <c r="M1061" s="8" t="b">
        <v>0</v>
      </c>
      <c r="N1061" s="8" t="s">
        <v>8281</v>
      </c>
      <c r="O1061" s="11">
        <f t="shared" si="64"/>
        <v>0</v>
      </c>
      <c r="P1061" s="8" t="e">
        <f t="shared" si="65"/>
        <v>#DIV/0!</v>
      </c>
      <c r="Q1061" s="8" t="s">
        <v>8331</v>
      </c>
      <c r="R1061" s="8" t="s">
        <v>8332</v>
      </c>
      <c r="S1061" s="17">
        <f t="shared" si="66"/>
        <v>42046.79</v>
      </c>
      <c r="T1061" s="17">
        <f t="shared" si="67"/>
        <v>42076.748333333337</v>
      </c>
    </row>
    <row r="1062" spans="1:20" ht="42.75" x14ac:dyDescent="0.45">
      <c r="A1062" s="5">
        <v>1060</v>
      </c>
      <c r="B1062" s="7" t="s">
        <v>1061</v>
      </c>
      <c r="C1062" s="7" t="s">
        <v>5170</v>
      </c>
      <c r="D1062" s="8">
        <v>5000</v>
      </c>
      <c r="E1062" s="8">
        <v>50</v>
      </c>
      <c r="F1062" s="8" t="s">
        <v>8220</v>
      </c>
      <c r="G1062" s="8" t="s">
        <v>8224</v>
      </c>
      <c r="H1062" s="8" t="s">
        <v>8246</v>
      </c>
      <c r="I1062" s="8">
        <v>1429134893</v>
      </c>
      <c r="J1062" s="8">
        <v>1426542893</v>
      </c>
      <c r="K1062" s="8" t="b">
        <v>0</v>
      </c>
      <c r="L1062" s="8">
        <v>1</v>
      </c>
      <c r="M1062" s="8" t="b">
        <v>0</v>
      </c>
      <c r="N1062" s="8" t="s">
        <v>8281</v>
      </c>
      <c r="O1062" s="11">
        <f t="shared" si="64"/>
        <v>1</v>
      </c>
      <c r="P1062" s="8">
        <f t="shared" si="65"/>
        <v>50</v>
      </c>
      <c r="Q1062" s="8" t="s">
        <v>8331</v>
      </c>
      <c r="R1062" s="8" t="s">
        <v>8332</v>
      </c>
      <c r="S1062" s="17">
        <f t="shared" si="66"/>
        <v>42079.913113425922</v>
      </c>
      <c r="T1062" s="17">
        <f t="shared" si="67"/>
        <v>42109.913113425922</v>
      </c>
    </row>
    <row r="1063" spans="1:20" ht="28.5" x14ac:dyDescent="0.45">
      <c r="A1063" s="5">
        <v>1061</v>
      </c>
      <c r="B1063" s="7" t="s">
        <v>1062</v>
      </c>
      <c r="C1063" s="7" t="s">
        <v>5171</v>
      </c>
      <c r="D1063" s="8">
        <v>4000</v>
      </c>
      <c r="E1063" s="8">
        <v>0</v>
      </c>
      <c r="F1063" s="8" t="s">
        <v>8220</v>
      </c>
      <c r="G1063" s="8" t="s">
        <v>8224</v>
      </c>
      <c r="H1063" s="8" t="s">
        <v>8246</v>
      </c>
      <c r="I1063" s="8">
        <v>1462150800</v>
      </c>
      <c r="J1063" s="8">
        <v>1456987108</v>
      </c>
      <c r="K1063" s="8" t="b">
        <v>0</v>
      </c>
      <c r="L1063" s="8">
        <v>0</v>
      </c>
      <c r="M1063" s="8" t="b">
        <v>0</v>
      </c>
      <c r="N1063" s="8" t="s">
        <v>8281</v>
      </c>
      <c r="O1063" s="11">
        <f t="shared" si="64"/>
        <v>0</v>
      </c>
      <c r="P1063" s="8" t="e">
        <f t="shared" si="65"/>
        <v>#DIV/0!</v>
      </c>
      <c r="Q1063" s="8" t="s">
        <v>8331</v>
      </c>
      <c r="R1063" s="8" t="s">
        <v>8332</v>
      </c>
      <c r="S1063" s="17">
        <f t="shared" si="66"/>
        <v>42432.276712962965</v>
      </c>
      <c r="T1063" s="17">
        <f t="shared" si="67"/>
        <v>42492.041666666672</v>
      </c>
    </row>
    <row r="1064" spans="1:20" x14ac:dyDescent="0.45">
      <c r="A1064" s="5">
        <v>1062</v>
      </c>
      <c r="B1064" s="7" t="s">
        <v>1063</v>
      </c>
      <c r="C1064" s="7" t="s">
        <v>5172</v>
      </c>
      <c r="D1064" s="8">
        <v>199</v>
      </c>
      <c r="E1064" s="8">
        <v>190</v>
      </c>
      <c r="F1064" s="8" t="s">
        <v>8220</v>
      </c>
      <c r="G1064" s="8" t="s">
        <v>8224</v>
      </c>
      <c r="H1064" s="8" t="s">
        <v>8246</v>
      </c>
      <c r="I1064" s="8">
        <v>1468351341</v>
      </c>
      <c r="J1064" s="8">
        <v>1467746541</v>
      </c>
      <c r="K1064" s="8" t="b">
        <v>0</v>
      </c>
      <c r="L1064" s="8">
        <v>4</v>
      </c>
      <c r="M1064" s="8" t="b">
        <v>0</v>
      </c>
      <c r="N1064" s="8" t="s">
        <v>8281</v>
      </c>
      <c r="O1064" s="11">
        <f t="shared" si="64"/>
        <v>95</v>
      </c>
      <c r="P1064" s="8">
        <f t="shared" si="65"/>
        <v>47.5</v>
      </c>
      <c r="Q1064" s="8" t="s">
        <v>8331</v>
      </c>
      <c r="R1064" s="8" t="s">
        <v>8332</v>
      </c>
      <c r="S1064" s="17">
        <f t="shared" si="66"/>
        <v>42556.807187500002</v>
      </c>
      <c r="T1064" s="17">
        <f t="shared" si="67"/>
        <v>42563.807187500002</v>
      </c>
    </row>
    <row r="1065" spans="1:20" ht="42.75" x14ac:dyDescent="0.45">
      <c r="A1065" s="5">
        <v>1063</v>
      </c>
      <c r="B1065" s="7" t="s">
        <v>1064</v>
      </c>
      <c r="C1065" s="7" t="s">
        <v>5173</v>
      </c>
      <c r="D1065" s="8">
        <v>1000</v>
      </c>
      <c r="E1065" s="8">
        <v>0</v>
      </c>
      <c r="F1065" s="8" t="s">
        <v>8220</v>
      </c>
      <c r="G1065" s="8" t="s">
        <v>8224</v>
      </c>
      <c r="H1065" s="8" t="s">
        <v>8246</v>
      </c>
      <c r="I1065" s="8">
        <v>1472604262</v>
      </c>
      <c r="J1065" s="8">
        <v>1470012262</v>
      </c>
      <c r="K1065" s="8" t="b">
        <v>0</v>
      </c>
      <c r="L1065" s="8">
        <v>0</v>
      </c>
      <c r="M1065" s="8" t="b">
        <v>0</v>
      </c>
      <c r="N1065" s="8" t="s">
        <v>8281</v>
      </c>
      <c r="O1065" s="11">
        <f t="shared" si="64"/>
        <v>0</v>
      </c>
      <c r="P1065" s="8" t="e">
        <f t="shared" si="65"/>
        <v>#DIV/0!</v>
      </c>
      <c r="Q1065" s="8" t="s">
        <v>8331</v>
      </c>
      <c r="R1065" s="8" t="s">
        <v>8332</v>
      </c>
      <c r="S1065" s="17">
        <f t="shared" si="66"/>
        <v>42583.030810185184</v>
      </c>
      <c r="T1065" s="17">
        <f t="shared" si="67"/>
        <v>42613.030810185184</v>
      </c>
    </row>
    <row r="1066" spans="1:20" ht="42.75" x14ac:dyDescent="0.45">
      <c r="A1066" s="5">
        <v>1064</v>
      </c>
      <c r="B1066" s="7" t="s">
        <v>1065</v>
      </c>
      <c r="C1066" s="7" t="s">
        <v>5174</v>
      </c>
      <c r="D1066" s="8">
        <v>90000</v>
      </c>
      <c r="E1066" s="8">
        <v>8077</v>
      </c>
      <c r="F1066" s="8" t="s">
        <v>8221</v>
      </c>
      <c r="G1066" s="8" t="s">
        <v>8224</v>
      </c>
      <c r="H1066" s="8" t="s">
        <v>8246</v>
      </c>
      <c r="I1066" s="8">
        <v>1373174903</v>
      </c>
      <c r="J1066" s="8">
        <v>1369286903</v>
      </c>
      <c r="K1066" s="8" t="b">
        <v>0</v>
      </c>
      <c r="L1066" s="8">
        <v>123</v>
      </c>
      <c r="M1066" s="8" t="b">
        <v>0</v>
      </c>
      <c r="N1066" s="8" t="s">
        <v>8282</v>
      </c>
      <c r="O1066" s="11">
        <f t="shared" si="64"/>
        <v>9</v>
      </c>
      <c r="P1066" s="8">
        <f t="shared" si="65"/>
        <v>65.67</v>
      </c>
      <c r="Q1066" s="8" t="s">
        <v>8333</v>
      </c>
      <c r="R1066" s="8" t="s">
        <v>8334</v>
      </c>
      <c r="S1066" s="17">
        <f t="shared" si="66"/>
        <v>41417.228043981479</v>
      </c>
      <c r="T1066" s="17">
        <f t="shared" si="67"/>
        <v>41462.228043981479</v>
      </c>
    </row>
    <row r="1067" spans="1:20" ht="42.75" x14ac:dyDescent="0.45">
      <c r="A1067" s="5">
        <v>1065</v>
      </c>
      <c r="B1067" s="7" t="s">
        <v>1066</v>
      </c>
      <c r="C1067" s="7" t="s">
        <v>5175</v>
      </c>
      <c r="D1067" s="8">
        <v>3000</v>
      </c>
      <c r="E1067" s="8">
        <v>81</v>
      </c>
      <c r="F1067" s="8" t="s">
        <v>8221</v>
      </c>
      <c r="G1067" s="8" t="s">
        <v>8226</v>
      </c>
      <c r="H1067" s="8" t="s">
        <v>8248</v>
      </c>
      <c r="I1067" s="8">
        <v>1392800922</v>
      </c>
      <c r="J1067" s="8">
        <v>1390381722</v>
      </c>
      <c r="K1067" s="8" t="b">
        <v>0</v>
      </c>
      <c r="L1067" s="8">
        <v>5</v>
      </c>
      <c r="M1067" s="8" t="b">
        <v>0</v>
      </c>
      <c r="N1067" s="8" t="s">
        <v>8282</v>
      </c>
      <c r="O1067" s="11">
        <f t="shared" si="64"/>
        <v>3</v>
      </c>
      <c r="P1067" s="8">
        <f t="shared" si="65"/>
        <v>16.2</v>
      </c>
      <c r="Q1067" s="8" t="s">
        <v>8333</v>
      </c>
      <c r="R1067" s="8" t="s">
        <v>8334</v>
      </c>
      <c r="S1067" s="17">
        <f t="shared" si="66"/>
        <v>41661.381041666667</v>
      </c>
      <c r="T1067" s="17">
        <f t="shared" si="67"/>
        <v>41689.381041666667</v>
      </c>
    </row>
    <row r="1068" spans="1:20" ht="42.75" x14ac:dyDescent="0.45">
      <c r="A1068" s="5">
        <v>1066</v>
      </c>
      <c r="B1068" s="7" t="s">
        <v>1067</v>
      </c>
      <c r="C1068" s="7" t="s">
        <v>5176</v>
      </c>
      <c r="D1068" s="8">
        <v>150000</v>
      </c>
      <c r="E1068" s="8">
        <v>5051</v>
      </c>
      <c r="F1068" s="8" t="s">
        <v>8221</v>
      </c>
      <c r="G1068" s="8" t="s">
        <v>8224</v>
      </c>
      <c r="H1068" s="8" t="s">
        <v>8246</v>
      </c>
      <c r="I1068" s="8">
        <v>1375657582</v>
      </c>
      <c r="J1068" s="8">
        <v>1371769582</v>
      </c>
      <c r="K1068" s="8" t="b">
        <v>0</v>
      </c>
      <c r="L1068" s="8">
        <v>148</v>
      </c>
      <c r="M1068" s="8" t="b">
        <v>0</v>
      </c>
      <c r="N1068" s="8" t="s">
        <v>8282</v>
      </c>
      <c r="O1068" s="11">
        <f t="shared" si="64"/>
        <v>3</v>
      </c>
      <c r="P1068" s="8">
        <f t="shared" si="65"/>
        <v>34.130000000000003</v>
      </c>
      <c r="Q1068" s="8" t="s">
        <v>8333</v>
      </c>
      <c r="R1068" s="8" t="s">
        <v>8334</v>
      </c>
      <c r="S1068" s="17">
        <f t="shared" si="66"/>
        <v>41445.962754629632</v>
      </c>
      <c r="T1068" s="17">
        <f t="shared" si="67"/>
        <v>41490.962754629632</v>
      </c>
    </row>
    <row r="1069" spans="1:20" ht="42.75" x14ac:dyDescent="0.45">
      <c r="A1069" s="5">
        <v>1067</v>
      </c>
      <c r="B1069" s="7" t="s">
        <v>1068</v>
      </c>
      <c r="C1069" s="7" t="s">
        <v>5177</v>
      </c>
      <c r="D1069" s="8">
        <v>500</v>
      </c>
      <c r="E1069" s="8">
        <v>130</v>
      </c>
      <c r="F1069" s="8" t="s">
        <v>8221</v>
      </c>
      <c r="G1069" s="8" t="s">
        <v>8224</v>
      </c>
      <c r="H1069" s="8" t="s">
        <v>8246</v>
      </c>
      <c r="I1069" s="8">
        <v>1387657931</v>
      </c>
      <c r="J1069" s="8">
        <v>1385065931</v>
      </c>
      <c r="K1069" s="8" t="b">
        <v>0</v>
      </c>
      <c r="L1069" s="8">
        <v>10</v>
      </c>
      <c r="M1069" s="8" t="b">
        <v>0</v>
      </c>
      <c r="N1069" s="8" t="s">
        <v>8282</v>
      </c>
      <c r="O1069" s="11">
        <f t="shared" si="64"/>
        <v>26</v>
      </c>
      <c r="P1069" s="8">
        <f t="shared" si="65"/>
        <v>13</v>
      </c>
      <c r="Q1069" s="8" t="s">
        <v>8333</v>
      </c>
      <c r="R1069" s="8" t="s">
        <v>8334</v>
      </c>
      <c r="S1069" s="17">
        <f t="shared" si="66"/>
        <v>41599.855682870373</v>
      </c>
      <c r="T1069" s="17">
        <f t="shared" si="67"/>
        <v>41629.855682870373</v>
      </c>
    </row>
    <row r="1070" spans="1:20" ht="57" x14ac:dyDescent="0.45">
      <c r="A1070" s="5">
        <v>1068</v>
      </c>
      <c r="B1070" s="7" t="s">
        <v>1069</v>
      </c>
      <c r="C1070" s="7" t="s">
        <v>5178</v>
      </c>
      <c r="D1070" s="8">
        <v>30000</v>
      </c>
      <c r="E1070" s="8">
        <v>45</v>
      </c>
      <c r="F1070" s="8" t="s">
        <v>8221</v>
      </c>
      <c r="G1070" s="8" t="s">
        <v>8224</v>
      </c>
      <c r="H1070" s="8" t="s">
        <v>8246</v>
      </c>
      <c r="I1070" s="8">
        <v>1460274864</v>
      </c>
      <c r="J1070" s="8">
        <v>1457686464</v>
      </c>
      <c r="K1070" s="8" t="b">
        <v>0</v>
      </c>
      <c r="L1070" s="8">
        <v>4</v>
      </c>
      <c r="M1070" s="8" t="b">
        <v>0</v>
      </c>
      <c r="N1070" s="8" t="s">
        <v>8282</v>
      </c>
      <c r="O1070" s="11">
        <f t="shared" si="64"/>
        <v>0</v>
      </c>
      <c r="P1070" s="8">
        <f t="shared" si="65"/>
        <v>11.25</v>
      </c>
      <c r="Q1070" s="8" t="s">
        <v>8333</v>
      </c>
      <c r="R1070" s="8" t="s">
        <v>8334</v>
      </c>
      <c r="S1070" s="17">
        <f t="shared" si="66"/>
        <v>42440.371111111104</v>
      </c>
      <c r="T1070" s="17">
        <f t="shared" si="67"/>
        <v>42470.329444444447</v>
      </c>
    </row>
    <row r="1071" spans="1:20" ht="42.75" x14ac:dyDescent="0.45">
      <c r="A1071" s="5">
        <v>1069</v>
      </c>
      <c r="B1071" s="7" t="s">
        <v>1070</v>
      </c>
      <c r="C1071" s="7" t="s">
        <v>5179</v>
      </c>
      <c r="D1071" s="8">
        <v>2200</v>
      </c>
      <c r="E1071" s="8">
        <v>850</v>
      </c>
      <c r="F1071" s="8" t="s">
        <v>8221</v>
      </c>
      <c r="G1071" s="8" t="s">
        <v>8224</v>
      </c>
      <c r="H1071" s="8" t="s">
        <v>8246</v>
      </c>
      <c r="I1071" s="8">
        <v>1385447459</v>
      </c>
      <c r="J1071" s="8">
        <v>1382679059</v>
      </c>
      <c r="K1071" s="8" t="b">
        <v>0</v>
      </c>
      <c r="L1071" s="8">
        <v>21</v>
      </c>
      <c r="M1071" s="8" t="b">
        <v>0</v>
      </c>
      <c r="N1071" s="8" t="s">
        <v>8282</v>
      </c>
      <c r="O1071" s="11">
        <f t="shared" si="64"/>
        <v>39</v>
      </c>
      <c r="P1071" s="8">
        <f t="shared" si="65"/>
        <v>40.479999999999997</v>
      </c>
      <c r="Q1071" s="8" t="s">
        <v>8333</v>
      </c>
      <c r="R1071" s="8" t="s">
        <v>8334</v>
      </c>
      <c r="S1071" s="17">
        <f t="shared" si="66"/>
        <v>41572.229849537034</v>
      </c>
      <c r="T1071" s="17">
        <f t="shared" si="67"/>
        <v>41604.271516203706</v>
      </c>
    </row>
    <row r="1072" spans="1:20" ht="42.75" x14ac:dyDescent="0.45">
      <c r="A1072" s="5">
        <v>1070</v>
      </c>
      <c r="B1072" s="7" t="s">
        <v>1071</v>
      </c>
      <c r="C1072" s="7" t="s">
        <v>5180</v>
      </c>
      <c r="D1072" s="8">
        <v>10000</v>
      </c>
      <c r="E1072" s="8">
        <v>70</v>
      </c>
      <c r="F1072" s="8" t="s">
        <v>8221</v>
      </c>
      <c r="G1072" s="8" t="s">
        <v>8224</v>
      </c>
      <c r="H1072" s="8" t="s">
        <v>8246</v>
      </c>
      <c r="I1072" s="8">
        <v>1349050622</v>
      </c>
      <c r="J1072" s="8">
        <v>1347322622</v>
      </c>
      <c r="K1072" s="8" t="b">
        <v>0</v>
      </c>
      <c r="L1072" s="8">
        <v>2</v>
      </c>
      <c r="M1072" s="8" t="b">
        <v>0</v>
      </c>
      <c r="N1072" s="8" t="s">
        <v>8282</v>
      </c>
      <c r="O1072" s="11">
        <f t="shared" si="64"/>
        <v>1</v>
      </c>
      <c r="P1072" s="8">
        <f t="shared" si="65"/>
        <v>35</v>
      </c>
      <c r="Q1072" s="8" t="s">
        <v>8333</v>
      </c>
      <c r="R1072" s="8" t="s">
        <v>8334</v>
      </c>
      <c r="S1072" s="17">
        <f t="shared" si="66"/>
        <v>41163.011828703704</v>
      </c>
      <c r="T1072" s="17">
        <f t="shared" si="67"/>
        <v>41183.011828703704</v>
      </c>
    </row>
    <row r="1073" spans="1:20" ht="42.75" x14ac:dyDescent="0.45">
      <c r="A1073" s="5">
        <v>1071</v>
      </c>
      <c r="B1073" s="7" t="s">
        <v>1072</v>
      </c>
      <c r="C1073" s="7" t="s">
        <v>5181</v>
      </c>
      <c r="D1073" s="8">
        <v>100</v>
      </c>
      <c r="E1073" s="8">
        <v>0</v>
      </c>
      <c r="F1073" s="8" t="s">
        <v>8221</v>
      </c>
      <c r="G1073" s="8" t="s">
        <v>8234</v>
      </c>
      <c r="H1073" s="8" t="s">
        <v>8254</v>
      </c>
      <c r="I1073" s="8">
        <v>1447787093</v>
      </c>
      <c r="J1073" s="8">
        <v>1445191493</v>
      </c>
      <c r="K1073" s="8" t="b">
        <v>0</v>
      </c>
      <c r="L1073" s="8">
        <v>0</v>
      </c>
      <c r="M1073" s="8" t="b">
        <v>0</v>
      </c>
      <c r="N1073" s="8" t="s">
        <v>8282</v>
      </c>
      <c r="O1073" s="11">
        <f t="shared" si="64"/>
        <v>0</v>
      </c>
      <c r="P1073" s="8" t="e">
        <f t="shared" si="65"/>
        <v>#DIV/0!</v>
      </c>
      <c r="Q1073" s="8" t="s">
        <v>8333</v>
      </c>
      <c r="R1073" s="8" t="s">
        <v>8334</v>
      </c>
      <c r="S1073" s="17">
        <f t="shared" si="66"/>
        <v>42295.753391203703</v>
      </c>
      <c r="T1073" s="17">
        <f t="shared" si="67"/>
        <v>42325.795057870375</v>
      </c>
    </row>
    <row r="1074" spans="1:20" ht="42.75" x14ac:dyDescent="0.45">
      <c r="A1074" s="5">
        <v>1072</v>
      </c>
      <c r="B1074" s="7" t="s">
        <v>1073</v>
      </c>
      <c r="C1074" s="7" t="s">
        <v>5182</v>
      </c>
      <c r="D1074" s="8">
        <v>75000</v>
      </c>
      <c r="E1074" s="8">
        <v>51</v>
      </c>
      <c r="F1074" s="8" t="s">
        <v>8221</v>
      </c>
      <c r="G1074" s="8" t="s">
        <v>8224</v>
      </c>
      <c r="H1074" s="8" t="s">
        <v>8246</v>
      </c>
      <c r="I1074" s="8">
        <v>1391630297</v>
      </c>
      <c r="J1074" s="8">
        <v>1389038297</v>
      </c>
      <c r="K1074" s="8" t="b">
        <v>0</v>
      </c>
      <c r="L1074" s="8">
        <v>4</v>
      </c>
      <c r="M1074" s="8" t="b">
        <v>0</v>
      </c>
      <c r="N1074" s="8" t="s">
        <v>8282</v>
      </c>
      <c r="O1074" s="11">
        <f t="shared" si="64"/>
        <v>0</v>
      </c>
      <c r="P1074" s="8">
        <f t="shared" si="65"/>
        <v>12.75</v>
      </c>
      <c r="Q1074" s="8" t="s">
        <v>8333</v>
      </c>
      <c r="R1074" s="8" t="s">
        <v>8334</v>
      </c>
      <c r="S1074" s="17">
        <f t="shared" si="66"/>
        <v>41645.832141203704</v>
      </c>
      <c r="T1074" s="17">
        <f t="shared" si="67"/>
        <v>41675.832141203704</v>
      </c>
    </row>
    <row r="1075" spans="1:20" ht="28.5" x14ac:dyDescent="0.45">
      <c r="A1075" s="5">
        <v>1073</v>
      </c>
      <c r="B1075" s="7" t="s">
        <v>1074</v>
      </c>
      <c r="C1075" s="7" t="s">
        <v>5183</v>
      </c>
      <c r="D1075" s="8">
        <v>750</v>
      </c>
      <c r="E1075" s="8">
        <v>10</v>
      </c>
      <c r="F1075" s="8" t="s">
        <v>8221</v>
      </c>
      <c r="G1075" s="8" t="s">
        <v>8224</v>
      </c>
      <c r="H1075" s="8" t="s">
        <v>8246</v>
      </c>
      <c r="I1075" s="8">
        <v>1318806541</v>
      </c>
      <c r="J1075" s="8">
        <v>1316214541</v>
      </c>
      <c r="K1075" s="8" t="b">
        <v>0</v>
      </c>
      <c r="L1075" s="8">
        <v>1</v>
      </c>
      <c r="M1075" s="8" t="b">
        <v>0</v>
      </c>
      <c r="N1075" s="8" t="s">
        <v>8282</v>
      </c>
      <c r="O1075" s="11">
        <f t="shared" si="64"/>
        <v>1</v>
      </c>
      <c r="P1075" s="8">
        <f t="shared" si="65"/>
        <v>10</v>
      </c>
      <c r="Q1075" s="8" t="s">
        <v>8333</v>
      </c>
      <c r="R1075" s="8" t="s">
        <v>8334</v>
      </c>
      <c r="S1075" s="17">
        <f t="shared" si="66"/>
        <v>40802.964594907404</v>
      </c>
      <c r="T1075" s="17">
        <f t="shared" si="67"/>
        <v>40832.964594907404</v>
      </c>
    </row>
    <row r="1076" spans="1:20" ht="42.75" x14ac:dyDescent="0.45">
      <c r="A1076" s="5">
        <v>1074</v>
      </c>
      <c r="B1076" s="7" t="s">
        <v>1075</v>
      </c>
      <c r="C1076" s="7" t="s">
        <v>5184</v>
      </c>
      <c r="D1076" s="8">
        <v>54000</v>
      </c>
      <c r="E1076" s="8">
        <v>3407</v>
      </c>
      <c r="F1076" s="8" t="s">
        <v>8221</v>
      </c>
      <c r="G1076" s="8" t="s">
        <v>8224</v>
      </c>
      <c r="H1076" s="8" t="s">
        <v>8246</v>
      </c>
      <c r="I1076" s="8">
        <v>1388808545</v>
      </c>
      <c r="J1076" s="8">
        <v>1386216545</v>
      </c>
      <c r="K1076" s="8" t="b">
        <v>0</v>
      </c>
      <c r="L1076" s="8">
        <v>30</v>
      </c>
      <c r="M1076" s="8" t="b">
        <v>0</v>
      </c>
      <c r="N1076" s="8" t="s">
        <v>8282</v>
      </c>
      <c r="O1076" s="11">
        <f t="shared" si="64"/>
        <v>6</v>
      </c>
      <c r="P1076" s="8">
        <f t="shared" si="65"/>
        <v>113.57</v>
      </c>
      <c r="Q1076" s="8" t="s">
        <v>8333</v>
      </c>
      <c r="R1076" s="8" t="s">
        <v>8334</v>
      </c>
      <c r="S1076" s="17">
        <f t="shared" si="66"/>
        <v>41613.172974537039</v>
      </c>
      <c r="T1076" s="17">
        <f t="shared" si="67"/>
        <v>41643.172974537039</v>
      </c>
    </row>
    <row r="1077" spans="1:20" ht="28.5" x14ac:dyDescent="0.45">
      <c r="A1077" s="5">
        <v>1075</v>
      </c>
      <c r="B1077" s="7" t="s">
        <v>1076</v>
      </c>
      <c r="C1077" s="7" t="s">
        <v>5185</v>
      </c>
      <c r="D1077" s="8">
        <v>1000</v>
      </c>
      <c r="E1077" s="8">
        <v>45</v>
      </c>
      <c r="F1077" s="8" t="s">
        <v>8221</v>
      </c>
      <c r="G1077" s="8" t="s">
        <v>8224</v>
      </c>
      <c r="H1077" s="8" t="s">
        <v>8246</v>
      </c>
      <c r="I1077" s="8">
        <v>1336340516</v>
      </c>
      <c r="J1077" s="8">
        <v>1333748516</v>
      </c>
      <c r="K1077" s="8" t="b">
        <v>0</v>
      </c>
      <c r="L1077" s="8">
        <v>3</v>
      </c>
      <c r="M1077" s="8" t="b">
        <v>0</v>
      </c>
      <c r="N1077" s="8" t="s">
        <v>8282</v>
      </c>
      <c r="O1077" s="11">
        <f t="shared" si="64"/>
        <v>5</v>
      </c>
      <c r="P1077" s="8">
        <f t="shared" si="65"/>
        <v>15</v>
      </c>
      <c r="Q1077" s="8" t="s">
        <v>8333</v>
      </c>
      <c r="R1077" s="8" t="s">
        <v>8334</v>
      </c>
      <c r="S1077" s="17">
        <f t="shared" si="66"/>
        <v>41005.904120370367</v>
      </c>
      <c r="T1077" s="17">
        <f t="shared" si="67"/>
        <v>41035.904120370367</v>
      </c>
    </row>
    <row r="1078" spans="1:20" ht="42.75" x14ac:dyDescent="0.45">
      <c r="A1078" s="5">
        <v>1076</v>
      </c>
      <c r="B1078" s="7" t="s">
        <v>1077</v>
      </c>
      <c r="C1078" s="7" t="s">
        <v>5186</v>
      </c>
      <c r="D1078" s="8">
        <v>75000</v>
      </c>
      <c r="E1078" s="8">
        <v>47074</v>
      </c>
      <c r="F1078" s="8" t="s">
        <v>8221</v>
      </c>
      <c r="G1078" s="8" t="s">
        <v>8224</v>
      </c>
      <c r="H1078" s="8" t="s">
        <v>8246</v>
      </c>
      <c r="I1078" s="8">
        <v>1410426250</v>
      </c>
      <c r="J1078" s="8">
        <v>1405674250</v>
      </c>
      <c r="K1078" s="8" t="b">
        <v>0</v>
      </c>
      <c r="L1078" s="8">
        <v>975</v>
      </c>
      <c r="M1078" s="8" t="b">
        <v>0</v>
      </c>
      <c r="N1078" s="8" t="s">
        <v>8282</v>
      </c>
      <c r="O1078" s="11">
        <f t="shared" si="64"/>
        <v>63</v>
      </c>
      <c r="P1078" s="8">
        <f t="shared" si="65"/>
        <v>48.28</v>
      </c>
      <c r="Q1078" s="8" t="s">
        <v>8333</v>
      </c>
      <c r="R1078" s="8" t="s">
        <v>8334</v>
      </c>
      <c r="S1078" s="17">
        <f t="shared" si="66"/>
        <v>41838.377893518518</v>
      </c>
      <c r="T1078" s="17">
        <f t="shared" si="67"/>
        <v>41893.377893518518</v>
      </c>
    </row>
    <row r="1079" spans="1:20" ht="42.75" x14ac:dyDescent="0.45">
      <c r="A1079" s="5">
        <v>1077</v>
      </c>
      <c r="B1079" s="7" t="s">
        <v>1078</v>
      </c>
      <c r="C1079" s="7" t="s">
        <v>5187</v>
      </c>
      <c r="D1079" s="8">
        <v>25000</v>
      </c>
      <c r="E1079" s="8">
        <v>7344</v>
      </c>
      <c r="F1079" s="8" t="s">
        <v>8221</v>
      </c>
      <c r="G1079" s="8" t="s">
        <v>8224</v>
      </c>
      <c r="H1079" s="8" t="s">
        <v>8246</v>
      </c>
      <c r="I1079" s="8">
        <v>1452744011</v>
      </c>
      <c r="J1079" s="8">
        <v>1450152011</v>
      </c>
      <c r="K1079" s="8" t="b">
        <v>0</v>
      </c>
      <c r="L1079" s="8">
        <v>167</v>
      </c>
      <c r="M1079" s="8" t="b">
        <v>0</v>
      </c>
      <c r="N1079" s="8" t="s">
        <v>8282</v>
      </c>
      <c r="O1079" s="11">
        <f t="shared" si="64"/>
        <v>29</v>
      </c>
      <c r="P1079" s="8">
        <f t="shared" si="65"/>
        <v>43.98</v>
      </c>
      <c r="Q1079" s="8" t="s">
        <v>8333</v>
      </c>
      <c r="R1079" s="8" t="s">
        <v>8334</v>
      </c>
      <c r="S1079" s="17">
        <f t="shared" si="66"/>
        <v>42353.16679398148</v>
      </c>
      <c r="T1079" s="17">
        <f t="shared" si="67"/>
        <v>42383.16679398148</v>
      </c>
    </row>
    <row r="1080" spans="1:20" ht="42.75" x14ac:dyDescent="0.45">
      <c r="A1080" s="5">
        <v>1078</v>
      </c>
      <c r="B1080" s="7" t="s">
        <v>1079</v>
      </c>
      <c r="C1080" s="7" t="s">
        <v>5188</v>
      </c>
      <c r="D1080" s="8">
        <v>600</v>
      </c>
      <c r="E1080" s="8">
        <v>45</v>
      </c>
      <c r="F1080" s="8" t="s">
        <v>8221</v>
      </c>
      <c r="G1080" s="8" t="s">
        <v>8224</v>
      </c>
      <c r="H1080" s="8" t="s">
        <v>8246</v>
      </c>
      <c r="I1080" s="8">
        <v>1311309721</v>
      </c>
      <c r="J1080" s="8">
        <v>1307421721</v>
      </c>
      <c r="K1080" s="8" t="b">
        <v>0</v>
      </c>
      <c r="L1080" s="8">
        <v>5</v>
      </c>
      <c r="M1080" s="8" t="b">
        <v>0</v>
      </c>
      <c r="N1080" s="8" t="s">
        <v>8282</v>
      </c>
      <c r="O1080" s="11">
        <f t="shared" si="64"/>
        <v>8</v>
      </c>
      <c r="P1080" s="8">
        <f t="shared" si="65"/>
        <v>9</v>
      </c>
      <c r="Q1080" s="8" t="s">
        <v>8333</v>
      </c>
      <c r="R1080" s="8" t="s">
        <v>8334</v>
      </c>
      <c r="S1080" s="17">
        <f t="shared" si="66"/>
        <v>40701.195844907408</v>
      </c>
      <c r="T1080" s="17">
        <f t="shared" si="67"/>
        <v>40746.195844907408</v>
      </c>
    </row>
    <row r="1081" spans="1:20" ht="42.75" x14ac:dyDescent="0.45">
      <c r="A1081" s="5">
        <v>1079</v>
      </c>
      <c r="B1081" s="7" t="s">
        <v>1080</v>
      </c>
      <c r="C1081" s="7" t="s">
        <v>5189</v>
      </c>
      <c r="D1081" s="8">
        <v>26000</v>
      </c>
      <c r="E1081" s="8">
        <v>678</v>
      </c>
      <c r="F1081" s="8" t="s">
        <v>8221</v>
      </c>
      <c r="G1081" s="8" t="s">
        <v>8236</v>
      </c>
      <c r="H1081" s="8" t="s">
        <v>8249</v>
      </c>
      <c r="I1081" s="8">
        <v>1463232936</v>
      </c>
      <c r="J1081" s="8">
        <v>1461072936</v>
      </c>
      <c r="K1081" s="8" t="b">
        <v>0</v>
      </c>
      <c r="L1081" s="8">
        <v>18</v>
      </c>
      <c r="M1081" s="8" t="b">
        <v>0</v>
      </c>
      <c r="N1081" s="8" t="s">
        <v>8282</v>
      </c>
      <c r="O1081" s="11">
        <f t="shared" si="64"/>
        <v>3</v>
      </c>
      <c r="P1081" s="8">
        <f t="shared" si="65"/>
        <v>37.67</v>
      </c>
      <c r="Q1081" s="8" t="s">
        <v>8333</v>
      </c>
      <c r="R1081" s="8" t="s">
        <v>8334</v>
      </c>
      <c r="S1081" s="17">
        <f t="shared" si="66"/>
        <v>42479.566388888896</v>
      </c>
      <c r="T1081" s="17">
        <f t="shared" si="67"/>
        <v>42504.566388888896</v>
      </c>
    </row>
    <row r="1082" spans="1:20" ht="42.75" x14ac:dyDescent="0.45">
      <c r="A1082" s="5">
        <v>1080</v>
      </c>
      <c r="B1082" s="7" t="s">
        <v>1081</v>
      </c>
      <c r="C1082" s="7" t="s">
        <v>5190</v>
      </c>
      <c r="D1082" s="8">
        <v>20000</v>
      </c>
      <c r="E1082" s="8">
        <v>1821</v>
      </c>
      <c r="F1082" s="8" t="s">
        <v>8221</v>
      </c>
      <c r="G1082" s="8" t="s">
        <v>8224</v>
      </c>
      <c r="H1082" s="8" t="s">
        <v>8246</v>
      </c>
      <c r="I1082" s="8">
        <v>1399778333</v>
      </c>
      <c r="J1082" s="8">
        <v>1397186333</v>
      </c>
      <c r="K1082" s="8" t="b">
        <v>0</v>
      </c>
      <c r="L1082" s="8">
        <v>98</v>
      </c>
      <c r="M1082" s="8" t="b">
        <v>0</v>
      </c>
      <c r="N1082" s="8" t="s">
        <v>8282</v>
      </c>
      <c r="O1082" s="11">
        <f t="shared" si="64"/>
        <v>9</v>
      </c>
      <c r="P1082" s="8">
        <f t="shared" si="65"/>
        <v>18.579999999999998</v>
      </c>
      <c r="Q1082" s="8" t="s">
        <v>8333</v>
      </c>
      <c r="R1082" s="8" t="s">
        <v>8334</v>
      </c>
      <c r="S1082" s="17">
        <f t="shared" si="66"/>
        <v>41740.138113425928</v>
      </c>
      <c r="T1082" s="17">
        <f t="shared" si="67"/>
        <v>41770.138113425928</v>
      </c>
    </row>
    <row r="1083" spans="1:20" ht="42.75" x14ac:dyDescent="0.45">
      <c r="A1083" s="5">
        <v>1081</v>
      </c>
      <c r="B1083" s="7" t="s">
        <v>1082</v>
      </c>
      <c r="C1083" s="7" t="s">
        <v>5191</v>
      </c>
      <c r="D1083" s="8">
        <v>68000</v>
      </c>
      <c r="E1083" s="8">
        <v>12</v>
      </c>
      <c r="F1083" s="8" t="s">
        <v>8221</v>
      </c>
      <c r="G1083" s="8" t="s">
        <v>8224</v>
      </c>
      <c r="H1083" s="8" t="s">
        <v>8246</v>
      </c>
      <c r="I1083" s="8">
        <v>1422483292</v>
      </c>
      <c r="J1083" s="8">
        <v>1419891292</v>
      </c>
      <c r="K1083" s="8" t="b">
        <v>0</v>
      </c>
      <c r="L1083" s="8">
        <v>4</v>
      </c>
      <c r="M1083" s="8" t="b">
        <v>0</v>
      </c>
      <c r="N1083" s="8" t="s">
        <v>8282</v>
      </c>
      <c r="O1083" s="11">
        <f t="shared" si="64"/>
        <v>0</v>
      </c>
      <c r="P1083" s="8">
        <f t="shared" si="65"/>
        <v>3</v>
      </c>
      <c r="Q1083" s="8" t="s">
        <v>8333</v>
      </c>
      <c r="R1083" s="8" t="s">
        <v>8334</v>
      </c>
      <c r="S1083" s="17">
        <f t="shared" si="66"/>
        <v>42002.926990740743</v>
      </c>
      <c r="T1083" s="17">
        <f t="shared" si="67"/>
        <v>42032.926990740743</v>
      </c>
    </row>
    <row r="1084" spans="1:20" ht="28.5" x14ac:dyDescent="0.45">
      <c r="A1084" s="5">
        <v>1082</v>
      </c>
      <c r="B1084" s="7" t="s">
        <v>1083</v>
      </c>
      <c r="C1084" s="7" t="s">
        <v>5192</v>
      </c>
      <c r="D1084" s="8">
        <v>10000</v>
      </c>
      <c r="E1084" s="8">
        <v>56</v>
      </c>
      <c r="F1084" s="8" t="s">
        <v>8221</v>
      </c>
      <c r="G1084" s="8" t="s">
        <v>8224</v>
      </c>
      <c r="H1084" s="8" t="s">
        <v>8246</v>
      </c>
      <c r="I1084" s="8">
        <v>1344635088</v>
      </c>
      <c r="J1084" s="8">
        <v>1342043088</v>
      </c>
      <c r="K1084" s="8" t="b">
        <v>0</v>
      </c>
      <c r="L1084" s="8">
        <v>3</v>
      </c>
      <c r="M1084" s="8" t="b">
        <v>0</v>
      </c>
      <c r="N1084" s="8" t="s">
        <v>8282</v>
      </c>
      <c r="O1084" s="11">
        <f t="shared" si="64"/>
        <v>1</v>
      </c>
      <c r="P1084" s="8">
        <f t="shared" si="65"/>
        <v>18.670000000000002</v>
      </c>
      <c r="Q1084" s="8" t="s">
        <v>8333</v>
      </c>
      <c r="R1084" s="8" t="s">
        <v>8334</v>
      </c>
      <c r="S1084" s="17">
        <f t="shared" si="66"/>
        <v>41101.906111111115</v>
      </c>
      <c r="T1084" s="17">
        <f t="shared" si="67"/>
        <v>41131.906111111115</v>
      </c>
    </row>
    <row r="1085" spans="1:20" ht="42.75" x14ac:dyDescent="0.45">
      <c r="A1085" s="5">
        <v>1083</v>
      </c>
      <c r="B1085" s="7" t="s">
        <v>1084</v>
      </c>
      <c r="C1085" s="7" t="s">
        <v>5193</v>
      </c>
      <c r="D1085" s="8">
        <v>50000</v>
      </c>
      <c r="E1085" s="8">
        <v>410</v>
      </c>
      <c r="F1085" s="8" t="s">
        <v>8221</v>
      </c>
      <c r="G1085" s="8" t="s">
        <v>8229</v>
      </c>
      <c r="H1085" s="8" t="s">
        <v>8251</v>
      </c>
      <c r="I1085" s="8">
        <v>1406994583</v>
      </c>
      <c r="J1085" s="8">
        <v>1401810583</v>
      </c>
      <c r="K1085" s="8" t="b">
        <v>0</v>
      </c>
      <c r="L1085" s="8">
        <v>1</v>
      </c>
      <c r="M1085" s="8" t="b">
        <v>0</v>
      </c>
      <c r="N1085" s="8" t="s">
        <v>8282</v>
      </c>
      <c r="O1085" s="11">
        <f t="shared" si="64"/>
        <v>1</v>
      </c>
      <c r="P1085" s="8">
        <f t="shared" si="65"/>
        <v>410</v>
      </c>
      <c r="Q1085" s="8" t="s">
        <v>8333</v>
      </c>
      <c r="R1085" s="8" t="s">
        <v>8334</v>
      </c>
      <c r="S1085" s="17">
        <f t="shared" si="66"/>
        <v>41793.659525462965</v>
      </c>
      <c r="T1085" s="17">
        <f t="shared" si="67"/>
        <v>41853.659525462965</v>
      </c>
    </row>
    <row r="1086" spans="1:20" x14ac:dyDescent="0.45">
      <c r="A1086" s="5">
        <v>1084</v>
      </c>
      <c r="B1086" s="7" t="s">
        <v>1085</v>
      </c>
      <c r="C1086" s="7" t="s">
        <v>5194</v>
      </c>
      <c r="D1086" s="8">
        <v>550</v>
      </c>
      <c r="E1086" s="8">
        <v>0</v>
      </c>
      <c r="F1086" s="8" t="s">
        <v>8221</v>
      </c>
      <c r="G1086" s="8" t="s">
        <v>8224</v>
      </c>
      <c r="H1086" s="8" t="s">
        <v>8246</v>
      </c>
      <c r="I1086" s="8">
        <v>1407534804</v>
      </c>
      <c r="J1086" s="8">
        <v>1404942804</v>
      </c>
      <c r="K1086" s="8" t="b">
        <v>0</v>
      </c>
      <c r="L1086" s="8">
        <v>0</v>
      </c>
      <c r="M1086" s="8" t="b">
        <v>0</v>
      </c>
      <c r="N1086" s="8" t="s">
        <v>8282</v>
      </c>
      <c r="O1086" s="11">
        <f t="shared" si="64"/>
        <v>0</v>
      </c>
      <c r="P1086" s="8" t="e">
        <f t="shared" si="65"/>
        <v>#DIV/0!</v>
      </c>
      <c r="Q1086" s="8" t="s">
        <v>8333</v>
      </c>
      <c r="R1086" s="8" t="s">
        <v>8334</v>
      </c>
      <c r="S1086" s="17">
        <f t="shared" si="66"/>
        <v>41829.912083333329</v>
      </c>
      <c r="T1086" s="17">
        <f t="shared" si="67"/>
        <v>41859.912083333329</v>
      </c>
    </row>
    <row r="1087" spans="1:20" ht="42.75" x14ac:dyDescent="0.45">
      <c r="A1087" s="5">
        <v>1085</v>
      </c>
      <c r="B1087" s="7" t="s">
        <v>1086</v>
      </c>
      <c r="C1087" s="7" t="s">
        <v>5195</v>
      </c>
      <c r="D1087" s="8">
        <v>30000</v>
      </c>
      <c r="E1087" s="8">
        <v>1026</v>
      </c>
      <c r="F1087" s="8" t="s">
        <v>8221</v>
      </c>
      <c r="G1087" s="8" t="s">
        <v>8229</v>
      </c>
      <c r="H1087" s="8" t="s">
        <v>8251</v>
      </c>
      <c r="I1087" s="8">
        <v>1457967975</v>
      </c>
      <c r="J1087" s="8">
        <v>1455379575</v>
      </c>
      <c r="K1087" s="8" t="b">
        <v>0</v>
      </c>
      <c r="L1087" s="8">
        <v>9</v>
      </c>
      <c r="M1087" s="8" t="b">
        <v>0</v>
      </c>
      <c r="N1087" s="8" t="s">
        <v>8282</v>
      </c>
      <c r="O1087" s="11">
        <f t="shared" si="64"/>
        <v>3</v>
      </c>
      <c r="P1087" s="8">
        <f t="shared" si="65"/>
        <v>114</v>
      </c>
      <c r="Q1087" s="8" t="s">
        <v>8333</v>
      </c>
      <c r="R1087" s="8" t="s">
        <v>8334</v>
      </c>
      <c r="S1087" s="17">
        <f t="shared" si="66"/>
        <v>42413.671006944445</v>
      </c>
      <c r="T1087" s="17">
        <f t="shared" si="67"/>
        <v>42443.629340277781</v>
      </c>
    </row>
    <row r="1088" spans="1:20" x14ac:dyDescent="0.45">
      <c r="A1088" s="5">
        <v>1086</v>
      </c>
      <c r="B1088" s="7" t="s">
        <v>1087</v>
      </c>
      <c r="C1088" s="7" t="s">
        <v>5196</v>
      </c>
      <c r="D1088" s="8">
        <v>18000</v>
      </c>
      <c r="E1088" s="8">
        <v>15</v>
      </c>
      <c r="F1088" s="8" t="s">
        <v>8221</v>
      </c>
      <c r="G1088" s="8" t="s">
        <v>8224</v>
      </c>
      <c r="H1088" s="8" t="s">
        <v>8246</v>
      </c>
      <c r="I1088" s="8">
        <v>1408913291</v>
      </c>
      <c r="J1088" s="8">
        <v>1406321291</v>
      </c>
      <c r="K1088" s="8" t="b">
        <v>0</v>
      </c>
      <c r="L1088" s="8">
        <v>2</v>
      </c>
      <c r="M1088" s="8" t="b">
        <v>0</v>
      </c>
      <c r="N1088" s="8" t="s">
        <v>8282</v>
      </c>
      <c r="O1088" s="11">
        <f t="shared" si="64"/>
        <v>0</v>
      </c>
      <c r="P1088" s="8">
        <f t="shared" si="65"/>
        <v>7.5</v>
      </c>
      <c r="Q1088" s="8" t="s">
        <v>8333</v>
      </c>
      <c r="R1088" s="8" t="s">
        <v>8334</v>
      </c>
      <c r="S1088" s="17">
        <f t="shared" si="66"/>
        <v>41845.866793981484</v>
      </c>
      <c r="T1088" s="17">
        <f t="shared" si="67"/>
        <v>41875.866793981484</v>
      </c>
    </row>
    <row r="1089" spans="1:20" ht="42.75" x14ac:dyDescent="0.45">
      <c r="A1089" s="5">
        <v>1087</v>
      </c>
      <c r="B1089" s="7" t="s">
        <v>1088</v>
      </c>
      <c r="C1089" s="7" t="s">
        <v>5197</v>
      </c>
      <c r="D1089" s="8">
        <v>1100</v>
      </c>
      <c r="E1089" s="8">
        <v>0</v>
      </c>
      <c r="F1089" s="8" t="s">
        <v>8221</v>
      </c>
      <c r="G1089" s="8" t="s">
        <v>8224</v>
      </c>
      <c r="H1089" s="8" t="s">
        <v>8246</v>
      </c>
      <c r="I1089" s="8">
        <v>1402852087</v>
      </c>
      <c r="J1089" s="8">
        <v>1400260087</v>
      </c>
      <c r="K1089" s="8" t="b">
        <v>0</v>
      </c>
      <c r="L1089" s="8">
        <v>0</v>
      </c>
      <c r="M1089" s="8" t="b">
        <v>0</v>
      </c>
      <c r="N1089" s="8" t="s">
        <v>8282</v>
      </c>
      <c r="O1089" s="11">
        <f t="shared" si="64"/>
        <v>0</v>
      </c>
      <c r="P1089" s="8" t="e">
        <f t="shared" si="65"/>
        <v>#DIV/0!</v>
      </c>
      <c r="Q1089" s="8" t="s">
        <v>8333</v>
      </c>
      <c r="R1089" s="8" t="s">
        <v>8334</v>
      </c>
      <c r="S1089" s="17">
        <f t="shared" si="66"/>
        <v>41775.713969907411</v>
      </c>
      <c r="T1089" s="17">
        <f t="shared" si="67"/>
        <v>41805.713969907411</v>
      </c>
    </row>
    <row r="1090" spans="1:20" ht="28.5" x14ac:dyDescent="0.45">
      <c r="A1090" s="5">
        <v>1088</v>
      </c>
      <c r="B1090" s="7" t="s">
        <v>1089</v>
      </c>
      <c r="C1090" s="7" t="s">
        <v>5198</v>
      </c>
      <c r="D1090" s="8">
        <v>45000</v>
      </c>
      <c r="E1090" s="8">
        <v>6382.34</v>
      </c>
      <c r="F1090" s="8" t="s">
        <v>8221</v>
      </c>
      <c r="G1090" s="8" t="s">
        <v>8224</v>
      </c>
      <c r="H1090" s="8" t="s">
        <v>8246</v>
      </c>
      <c r="I1090" s="8">
        <v>1398366667</v>
      </c>
      <c r="J1090" s="8">
        <v>1395774667</v>
      </c>
      <c r="K1090" s="8" t="b">
        <v>0</v>
      </c>
      <c r="L1090" s="8">
        <v>147</v>
      </c>
      <c r="M1090" s="8" t="b">
        <v>0</v>
      </c>
      <c r="N1090" s="8" t="s">
        <v>8282</v>
      </c>
      <c r="O1090" s="11">
        <f t="shared" si="64"/>
        <v>14</v>
      </c>
      <c r="P1090" s="8">
        <f t="shared" si="65"/>
        <v>43.42</v>
      </c>
      <c r="Q1090" s="8" t="s">
        <v>8333</v>
      </c>
      <c r="R1090" s="8" t="s">
        <v>8334</v>
      </c>
      <c r="S1090" s="17">
        <f t="shared" si="66"/>
        <v>41723.799386574072</v>
      </c>
      <c r="T1090" s="17">
        <f t="shared" si="67"/>
        <v>41753.799386574072</v>
      </c>
    </row>
    <row r="1091" spans="1:20" ht="28.5" x14ac:dyDescent="0.45">
      <c r="A1091" s="5">
        <v>1089</v>
      </c>
      <c r="B1091" s="7" t="s">
        <v>1090</v>
      </c>
      <c r="C1091" s="7" t="s">
        <v>5199</v>
      </c>
      <c r="D1091" s="8">
        <v>15000</v>
      </c>
      <c r="E1091" s="8">
        <v>1174</v>
      </c>
      <c r="F1091" s="8" t="s">
        <v>8221</v>
      </c>
      <c r="G1091" s="8" t="s">
        <v>8230</v>
      </c>
      <c r="H1091" s="8" t="s">
        <v>8249</v>
      </c>
      <c r="I1091" s="8">
        <v>1435293175</v>
      </c>
      <c r="J1091" s="8">
        <v>1432701175</v>
      </c>
      <c r="K1091" s="8" t="b">
        <v>0</v>
      </c>
      <c r="L1091" s="8">
        <v>49</v>
      </c>
      <c r="M1091" s="8" t="b">
        <v>0</v>
      </c>
      <c r="N1091" s="8" t="s">
        <v>8282</v>
      </c>
      <c r="O1091" s="11">
        <f t="shared" ref="O1091:O1154" si="68">ROUND((E1091/D1091)*100,0)</f>
        <v>8</v>
      </c>
      <c r="P1091" s="8">
        <f t="shared" ref="P1091:P1154" si="69">ROUND(E1091/L1091,2)</f>
        <v>23.96</v>
      </c>
      <c r="Q1091" s="8" t="s">
        <v>8333</v>
      </c>
      <c r="R1091" s="8" t="s">
        <v>8334</v>
      </c>
      <c r="S1091" s="17">
        <f t="shared" ref="S1091:S1154" si="70">(((J1091/60)/60)/24)+DATE(1970,1,1)</f>
        <v>42151.189525462964</v>
      </c>
      <c r="T1091" s="17">
        <f t="shared" ref="T1091:T1154" si="71">(((I1091/60)/60)/24)+DATE(1970,1,1)</f>
        <v>42181.189525462964</v>
      </c>
    </row>
    <row r="1092" spans="1:20" ht="42.75" x14ac:dyDescent="0.45">
      <c r="A1092" s="5">
        <v>1090</v>
      </c>
      <c r="B1092" s="7" t="s">
        <v>1091</v>
      </c>
      <c r="C1092" s="7" t="s">
        <v>5200</v>
      </c>
      <c r="D1092" s="8">
        <v>12999</v>
      </c>
      <c r="E1092" s="8">
        <v>5</v>
      </c>
      <c r="F1092" s="8" t="s">
        <v>8221</v>
      </c>
      <c r="G1092" s="8" t="s">
        <v>8226</v>
      </c>
      <c r="H1092" s="8" t="s">
        <v>8248</v>
      </c>
      <c r="I1092" s="8">
        <v>1432873653</v>
      </c>
      <c r="J1092" s="8">
        <v>1430281653</v>
      </c>
      <c r="K1092" s="8" t="b">
        <v>0</v>
      </c>
      <c r="L1092" s="8">
        <v>1</v>
      </c>
      <c r="M1092" s="8" t="b">
        <v>0</v>
      </c>
      <c r="N1092" s="8" t="s">
        <v>8282</v>
      </c>
      <c r="O1092" s="11">
        <f t="shared" si="68"/>
        <v>0</v>
      </c>
      <c r="P1092" s="8">
        <f t="shared" si="69"/>
        <v>5</v>
      </c>
      <c r="Q1092" s="8" t="s">
        <v>8333</v>
      </c>
      <c r="R1092" s="8" t="s">
        <v>8334</v>
      </c>
      <c r="S1092" s="17">
        <f t="shared" si="70"/>
        <v>42123.185798611114</v>
      </c>
      <c r="T1092" s="17">
        <f t="shared" si="71"/>
        <v>42153.185798611114</v>
      </c>
    </row>
    <row r="1093" spans="1:20" ht="42.75" x14ac:dyDescent="0.45">
      <c r="A1093" s="5">
        <v>1091</v>
      </c>
      <c r="B1093" s="7" t="s">
        <v>1092</v>
      </c>
      <c r="C1093" s="7" t="s">
        <v>5201</v>
      </c>
      <c r="D1093" s="8">
        <v>200</v>
      </c>
      <c r="E1093" s="8">
        <v>25</v>
      </c>
      <c r="F1093" s="8" t="s">
        <v>8221</v>
      </c>
      <c r="G1093" s="8" t="s">
        <v>8225</v>
      </c>
      <c r="H1093" s="8" t="s">
        <v>8247</v>
      </c>
      <c r="I1093" s="8">
        <v>1460313672</v>
      </c>
      <c r="J1093" s="8">
        <v>1457725272</v>
      </c>
      <c r="K1093" s="8" t="b">
        <v>0</v>
      </c>
      <c r="L1093" s="8">
        <v>2</v>
      </c>
      <c r="M1093" s="8" t="b">
        <v>0</v>
      </c>
      <c r="N1093" s="8" t="s">
        <v>8282</v>
      </c>
      <c r="O1093" s="11">
        <f t="shared" si="68"/>
        <v>13</v>
      </c>
      <c r="P1093" s="8">
        <f t="shared" si="69"/>
        <v>12.5</v>
      </c>
      <c r="Q1093" s="8" t="s">
        <v>8333</v>
      </c>
      <c r="R1093" s="8" t="s">
        <v>8334</v>
      </c>
      <c r="S1093" s="17">
        <f t="shared" si="70"/>
        <v>42440.820277777777</v>
      </c>
      <c r="T1093" s="17">
        <f t="shared" si="71"/>
        <v>42470.778611111105</v>
      </c>
    </row>
    <row r="1094" spans="1:20" ht="57" x14ac:dyDescent="0.45">
      <c r="A1094" s="5">
        <v>1092</v>
      </c>
      <c r="B1094" s="7" t="s">
        <v>1093</v>
      </c>
      <c r="C1094" s="7" t="s">
        <v>5202</v>
      </c>
      <c r="D1094" s="8">
        <v>2000</v>
      </c>
      <c r="E1094" s="8">
        <v>21</v>
      </c>
      <c r="F1094" s="8" t="s">
        <v>8221</v>
      </c>
      <c r="G1094" s="8" t="s">
        <v>8224</v>
      </c>
      <c r="H1094" s="8" t="s">
        <v>8246</v>
      </c>
      <c r="I1094" s="8">
        <v>1357432638</v>
      </c>
      <c r="J1094" s="8">
        <v>1354840638</v>
      </c>
      <c r="K1094" s="8" t="b">
        <v>0</v>
      </c>
      <c r="L1094" s="8">
        <v>7</v>
      </c>
      <c r="M1094" s="8" t="b">
        <v>0</v>
      </c>
      <c r="N1094" s="8" t="s">
        <v>8282</v>
      </c>
      <c r="O1094" s="11">
        <f t="shared" si="68"/>
        <v>1</v>
      </c>
      <c r="P1094" s="8">
        <f t="shared" si="69"/>
        <v>3</v>
      </c>
      <c r="Q1094" s="8" t="s">
        <v>8333</v>
      </c>
      <c r="R1094" s="8" t="s">
        <v>8334</v>
      </c>
      <c r="S1094" s="17">
        <f t="shared" si="70"/>
        <v>41250.025902777779</v>
      </c>
      <c r="T1094" s="17">
        <f t="shared" si="71"/>
        <v>41280.025902777779</v>
      </c>
    </row>
    <row r="1095" spans="1:20" ht="42.75" x14ac:dyDescent="0.45">
      <c r="A1095" s="5">
        <v>1093</v>
      </c>
      <c r="B1095" s="7" t="s">
        <v>1094</v>
      </c>
      <c r="C1095" s="7" t="s">
        <v>5203</v>
      </c>
      <c r="D1095" s="8">
        <v>300</v>
      </c>
      <c r="E1095" s="8">
        <v>42.25</v>
      </c>
      <c r="F1095" s="8" t="s">
        <v>8221</v>
      </c>
      <c r="G1095" s="8" t="s">
        <v>8229</v>
      </c>
      <c r="H1095" s="8" t="s">
        <v>8251</v>
      </c>
      <c r="I1095" s="8">
        <v>1455232937</v>
      </c>
      <c r="J1095" s="8">
        <v>1453936937</v>
      </c>
      <c r="K1095" s="8" t="b">
        <v>0</v>
      </c>
      <c r="L1095" s="8">
        <v>4</v>
      </c>
      <c r="M1095" s="8" t="b">
        <v>0</v>
      </c>
      <c r="N1095" s="8" t="s">
        <v>8282</v>
      </c>
      <c r="O1095" s="11">
        <f t="shared" si="68"/>
        <v>14</v>
      </c>
      <c r="P1095" s="8">
        <f t="shared" si="69"/>
        <v>10.56</v>
      </c>
      <c r="Q1095" s="8" t="s">
        <v>8333</v>
      </c>
      <c r="R1095" s="8" t="s">
        <v>8334</v>
      </c>
      <c r="S1095" s="17">
        <f t="shared" si="70"/>
        <v>42396.973807870367</v>
      </c>
      <c r="T1095" s="17">
        <f t="shared" si="71"/>
        <v>42411.973807870367</v>
      </c>
    </row>
    <row r="1096" spans="1:20" ht="42.75" x14ac:dyDescent="0.45">
      <c r="A1096" s="5">
        <v>1094</v>
      </c>
      <c r="B1096" s="7" t="s">
        <v>1095</v>
      </c>
      <c r="C1096" s="7" t="s">
        <v>5204</v>
      </c>
      <c r="D1096" s="8">
        <v>18000</v>
      </c>
      <c r="E1096" s="8">
        <v>3294.01</v>
      </c>
      <c r="F1096" s="8" t="s">
        <v>8221</v>
      </c>
      <c r="G1096" s="8" t="s">
        <v>8224</v>
      </c>
      <c r="H1096" s="8" t="s">
        <v>8246</v>
      </c>
      <c r="I1096" s="8">
        <v>1318180033</v>
      </c>
      <c r="J1096" s="8">
        <v>1315588033</v>
      </c>
      <c r="K1096" s="8" t="b">
        <v>0</v>
      </c>
      <c r="L1096" s="8">
        <v>27</v>
      </c>
      <c r="M1096" s="8" t="b">
        <v>0</v>
      </c>
      <c r="N1096" s="8" t="s">
        <v>8282</v>
      </c>
      <c r="O1096" s="11">
        <f t="shared" si="68"/>
        <v>18</v>
      </c>
      <c r="P1096" s="8">
        <f t="shared" si="69"/>
        <v>122</v>
      </c>
      <c r="Q1096" s="8" t="s">
        <v>8333</v>
      </c>
      <c r="R1096" s="8" t="s">
        <v>8334</v>
      </c>
      <c r="S1096" s="17">
        <f t="shared" si="70"/>
        <v>40795.713344907403</v>
      </c>
      <c r="T1096" s="17">
        <f t="shared" si="71"/>
        <v>40825.713344907403</v>
      </c>
    </row>
    <row r="1097" spans="1:20" ht="42.75" x14ac:dyDescent="0.45">
      <c r="A1097" s="5">
        <v>1095</v>
      </c>
      <c r="B1097" s="7" t="s">
        <v>1096</v>
      </c>
      <c r="C1097" s="7" t="s">
        <v>5205</v>
      </c>
      <c r="D1097" s="8">
        <v>500000</v>
      </c>
      <c r="E1097" s="8">
        <v>25174</v>
      </c>
      <c r="F1097" s="8" t="s">
        <v>8221</v>
      </c>
      <c r="G1097" s="8" t="s">
        <v>8224</v>
      </c>
      <c r="H1097" s="8" t="s">
        <v>8246</v>
      </c>
      <c r="I1097" s="8">
        <v>1377867220</v>
      </c>
      <c r="J1097" s="8">
        <v>1375275220</v>
      </c>
      <c r="K1097" s="8" t="b">
        <v>0</v>
      </c>
      <c r="L1097" s="8">
        <v>94</v>
      </c>
      <c r="M1097" s="8" t="b">
        <v>0</v>
      </c>
      <c r="N1097" s="8" t="s">
        <v>8282</v>
      </c>
      <c r="O1097" s="11">
        <f t="shared" si="68"/>
        <v>5</v>
      </c>
      <c r="P1097" s="8">
        <f t="shared" si="69"/>
        <v>267.81</v>
      </c>
      <c r="Q1097" s="8" t="s">
        <v>8333</v>
      </c>
      <c r="R1097" s="8" t="s">
        <v>8334</v>
      </c>
      <c r="S1097" s="17">
        <f t="shared" si="70"/>
        <v>41486.537268518521</v>
      </c>
      <c r="T1097" s="17">
        <f t="shared" si="71"/>
        <v>41516.537268518521</v>
      </c>
    </row>
    <row r="1098" spans="1:20" ht="42.75" x14ac:dyDescent="0.45">
      <c r="A1098" s="5">
        <v>1096</v>
      </c>
      <c r="B1098" s="7" t="s">
        <v>1097</v>
      </c>
      <c r="C1098" s="7" t="s">
        <v>5206</v>
      </c>
      <c r="D1098" s="8">
        <v>12000</v>
      </c>
      <c r="E1098" s="8">
        <v>2152</v>
      </c>
      <c r="F1098" s="8" t="s">
        <v>8221</v>
      </c>
      <c r="G1098" s="8" t="s">
        <v>8224</v>
      </c>
      <c r="H1098" s="8" t="s">
        <v>8246</v>
      </c>
      <c r="I1098" s="8">
        <v>1412393400</v>
      </c>
      <c r="J1098" s="8">
        <v>1409747154</v>
      </c>
      <c r="K1098" s="8" t="b">
        <v>0</v>
      </c>
      <c r="L1098" s="8">
        <v>29</v>
      </c>
      <c r="M1098" s="8" t="b">
        <v>0</v>
      </c>
      <c r="N1098" s="8" t="s">
        <v>8282</v>
      </c>
      <c r="O1098" s="11">
        <f t="shared" si="68"/>
        <v>18</v>
      </c>
      <c r="P1098" s="8">
        <f t="shared" si="69"/>
        <v>74.209999999999994</v>
      </c>
      <c r="Q1098" s="8" t="s">
        <v>8333</v>
      </c>
      <c r="R1098" s="8" t="s">
        <v>8334</v>
      </c>
      <c r="S1098" s="17">
        <f t="shared" si="70"/>
        <v>41885.51798611111</v>
      </c>
      <c r="T1098" s="17">
        <f t="shared" si="71"/>
        <v>41916.145833333336</v>
      </c>
    </row>
    <row r="1099" spans="1:20" ht="42.75" x14ac:dyDescent="0.45">
      <c r="A1099" s="5">
        <v>1097</v>
      </c>
      <c r="B1099" s="7" t="s">
        <v>1098</v>
      </c>
      <c r="C1099" s="7" t="s">
        <v>5207</v>
      </c>
      <c r="D1099" s="8">
        <v>100000</v>
      </c>
      <c r="E1099" s="8">
        <v>47</v>
      </c>
      <c r="F1099" s="8" t="s">
        <v>8221</v>
      </c>
      <c r="G1099" s="8" t="s">
        <v>8224</v>
      </c>
      <c r="H1099" s="8" t="s">
        <v>8246</v>
      </c>
      <c r="I1099" s="8">
        <v>1393786877</v>
      </c>
      <c r="J1099" s="8">
        <v>1390330877</v>
      </c>
      <c r="K1099" s="8" t="b">
        <v>0</v>
      </c>
      <c r="L1099" s="8">
        <v>7</v>
      </c>
      <c r="M1099" s="8" t="b">
        <v>0</v>
      </c>
      <c r="N1099" s="8" t="s">
        <v>8282</v>
      </c>
      <c r="O1099" s="11">
        <f t="shared" si="68"/>
        <v>0</v>
      </c>
      <c r="P1099" s="8">
        <f t="shared" si="69"/>
        <v>6.71</v>
      </c>
      <c r="Q1099" s="8" t="s">
        <v>8333</v>
      </c>
      <c r="R1099" s="8" t="s">
        <v>8334</v>
      </c>
      <c r="S1099" s="17">
        <f t="shared" si="70"/>
        <v>41660.792557870373</v>
      </c>
      <c r="T1099" s="17">
        <f t="shared" si="71"/>
        <v>41700.792557870373</v>
      </c>
    </row>
    <row r="1100" spans="1:20" ht="28.5" x14ac:dyDescent="0.45">
      <c r="A1100" s="5">
        <v>1098</v>
      </c>
      <c r="B1100" s="7" t="s">
        <v>1099</v>
      </c>
      <c r="C1100" s="7" t="s">
        <v>5208</v>
      </c>
      <c r="D1100" s="8">
        <v>25000</v>
      </c>
      <c r="E1100" s="8">
        <v>1803</v>
      </c>
      <c r="F1100" s="8" t="s">
        <v>8221</v>
      </c>
      <c r="G1100" s="8" t="s">
        <v>8224</v>
      </c>
      <c r="H1100" s="8" t="s">
        <v>8246</v>
      </c>
      <c r="I1100" s="8">
        <v>1397413095</v>
      </c>
      <c r="J1100" s="8">
        <v>1394821095</v>
      </c>
      <c r="K1100" s="8" t="b">
        <v>0</v>
      </c>
      <c r="L1100" s="8">
        <v>22</v>
      </c>
      <c r="M1100" s="8" t="b">
        <v>0</v>
      </c>
      <c r="N1100" s="8" t="s">
        <v>8282</v>
      </c>
      <c r="O1100" s="11">
        <f t="shared" si="68"/>
        <v>7</v>
      </c>
      <c r="P1100" s="8">
        <f t="shared" si="69"/>
        <v>81.95</v>
      </c>
      <c r="Q1100" s="8" t="s">
        <v>8333</v>
      </c>
      <c r="R1100" s="8" t="s">
        <v>8334</v>
      </c>
      <c r="S1100" s="17">
        <f t="shared" si="70"/>
        <v>41712.762673611112</v>
      </c>
      <c r="T1100" s="17">
        <f t="shared" si="71"/>
        <v>41742.762673611112</v>
      </c>
    </row>
    <row r="1101" spans="1:20" ht="42.75" x14ac:dyDescent="0.45">
      <c r="A1101" s="5">
        <v>1099</v>
      </c>
      <c r="B1101" s="7" t="s">
        <v>1100</v>
      </c>
      <c r="C1101" s="7" t="s">
        <v>5209</v>
      </c>
      <c r="D1101" s="8">
        <v>5000</v>
      </c>
      <c r="E1101" s="8">
        <v>25</v>
      </c>
      <c r="F1101" s="8" t="s">
        <v>8221</v>
      </c>
      <c r="G1101" s="8" t="s">
        <v>8225</v>
      </c>
      <c r="H1101" s="8" t="s">
        <v>8247</v>
      </c>
      <c r="I1101" s="8">
        <v>1431547468</v>
      </c>
      <c r="J1101" s="8">
        <v>1428955468</v>
      </c>
      <c r="K1101" s="8" t="b">
        <v>0</v>
      </c>
      <c r="L1101" s="8">
        <v>1</v>
      </c>
      <c r="M1101" s="8" t="b">
        <v>0</v>
      </c>
      <c r="N1101" s="8" t="s">
        <v>8282</v>
      </c>
      <c r="O1101" s="11">
        <f t="shared" si="68"/>
        <v>1</v>
      </c>
      <c r="P1101" s="8">
        <f t="shared" si="69"/>
        <v>25</v>
      </c>
      <c r="Q1101" s="8" t="s">
        <v>8333</v>
      </c>
      <c r="R1101" s="8" t="s">
        <v>8334</v>
      </c>
      <c r="S1101" s="17">
        <f t="shared" si="70"/>
        <v>42107.836435185185</v>
      </c>
      <c r="T1101" s="17">
        <f t="shared" si="71"/>
        <v>42137.836435185185</v>
      </c>
    </row>
    <row r="1102" spans="1:20" ht="42.75" x14ac:dyDescent="0.45">
      <c r="A1102" s="5">
        <v>1100</v>
      </c>
      <c r="B1102" s="7" t="s">
        <v>1101</v>
      </c>
      <c r="C1102" s="7" t="s">
        <v>5210</v>
      </c>
      <c r="D1102" s="8">
        <v>4000</v>
      </c>
      <c r="E1102" s="8">
        <v>100</v>
      </c>
      <c r="F1102" s="8" t="s">
        <v>8221</v>
      </c>
      <c r="G1102" s="8" t="s">
        <v>8236</v>
      </c>
      <c r="H1102" s="8" t="s">
        <v>8249</v>
      </c>
      <c r="I1102" s="8">
        <v>1455417571</v>
      </c>
      <c r="J1102" s="8">
        <v>1452825571</v>
      </c>
      <c r="K1102" s="8" t="b">
        <v>0</v>
      </c>
      <c r="L1102" s="8">
        <v>10</v>
      </c>
      <c r="M1102" s="8" t="b">
        <v>0</v>
      </c>
      <c r="N1102" s="8" t="s">
        <v>8282</v>
      </c>
      <c r="O1102" s="11">
        <f t="shared" si="68"/>
        <v>3</v>
      </c>
      <c r="P1102" s="8">
        <f t="shared" si="69"/>
        <v>10</v>
      </c>
      <c r="Q1102" s="8" t="s">
        <v>8333</v>
      </c>
      <c r="R1102" s="8" t="s">
        <v>8334</v>
      </c>
      <c r="S1102" s="17">
        <f t="shared" si="70"/>
        <v>42384.110775462963</v>
      </c>
      <c r="T1102" s="17">
        <f t="shared" si="71"/>
        <v>42414.110775462963</v>
      </c>
    </row>
    <row r="1103" spans="1:20" ht="28.5" x14ac:dyDescent="0.45">
      <c r="A1103" s="5">
        <v>1101</v>
      </c>
      <c r="B1103" s="7" t="s">
        <v>1102</v>
      </c>
      <c r="C1103" s="7" t="s">
        <v>5211</v>
      </c>
      <c r="D1103" s="8">
        <v>100000</v>
      </c>
      <c r="E1103" s="8">
        <v>41</v>
      </c>
      <c r="F1103" s="8" t="s">
        <v>8221</v>
      </c>
      <c r="G1103" s="8" t="s">
        <v>8224</v>
      </c>
      <c r="H1103" s="8" t="s">
        <v>8246</v>
      </c>
      <c r="I1103" s="8">
        <v>1468519920</v>
      </c>
      <c r="J1103" s="8">
        <v>1466188338</v>
      </c>
      <c r="K1103" s="8" t="b">
        <v>0</v>
      </c>
      <c r="L1103" s="8">
        <v>6</v>
      </c>
      <c r="M1103" s="8" t="b">
        <v>0</v>
      </c>
      <c r="N1103" s="8" t="s">
        <v>8282</v>
      </c>
      <c r="O1103" s="11">
        <f t="shared" si="68"/>
        <v>0</v>
      </c>
      <c r="P1103" s="8">
        <f t="shared" si="69"/>
        <v>6.83</v>
      </c>
      <c r="Q1103" s="8" t="s">
        <v>8333</v>
      </c>
      <c r="R1103" s="8" t="s">
        <v>8334</v>
      </c>
      <c r="S1103" s="17">
        <f t="shared" si="70"/>
        <v>42538.77243055556</v>
      </c>
      <c r="T1103" s="17">
        <f t="shared" si="71"/>
        <v>42565.758333333331</v>
      </c>
    </row>
    <row r="1104" spans="1:20" ht="42.75" x14ac:dyDescent="0.45">
      <c r="A1104" s="5">
        <v>1102</v>
      </c>
      <c r="B1104" s="7" t="s">
        <v>1103</v>
      </c>
      <c r="C1104" s="7" t="s">
        <v>5212</v>
      </c>
      <c r="D1104" s="8">
        <v>8000</v>
      </c>
      <c r="E1104" s="8">
        <v>425</v>
      </c>
      <c r="F1104" s="8" t="s">
        <v>8221</v>
      </c>
      <c r="G1104" s="8" t="s">
        <v>8224</v>
      </c>
      <c r="H1104" s="8" t="s">
        <v>8246</v>
      </c>
      <c r="I1104" s="8">
        <v>1386568740</v>
      </c>
      <c r="J1104" s="8">
        <v>1383095125</v>
      </c>
      <c r="K1104" s="8" t="b">
        <v>0</v>
      </c>
      <c r="L1104" s="8">
        <v>24</v>
      </c>
      <c r="M1104" s="8" t="b">
        <v>0</v>
      </c>
      <c r="N1104" s="8" t="s">
        <v>8282</v>
      </c>
      <c r="O1104" s="11">
        <f t="shared" si="68"/>
        <v>5</v>
      </c>
      <c r="P1104" s="8">
        <f t="shared" si="69"/>
        <v>17.71</v>
      </c>
      <c r="Q1104" s="8" t="s">
        <v>8333</v>
      </c>
      <c r="R1104" s="8" t="s">
        <v>8334</v>
      </c>
      <c r="S1104" s="17">
        <f t="shared" si="70"/>
        <v>41577.045428240745</v>
      </c>
      <c r="T1104" s="17">
        <f t="shared" si="71"/>
        <v>41617.249305555553</v>
      </c>
    </row>
    <row r="1105" spans="1:20" ht="42.75" x14ac:dyDescent="0.45">
      <c r="A1105" s="5">
        <v>1103</v>
      </c>
      <c r="B1105" s="7" t="s">
        <v>1104</v>
      </c>
      <c r="C1105" s="7" t="s">
        <v>5213</v>
      </c>
      <c r="D1105" s="8">
        <v>15000</v>
      </c>
      <c r="E1105" s="8">
        <v>243</v>
      </c>
      <c r="F1105" s="8" t="s">
        <v>8221</v>
      </c>
      <c r="G1105" s="8" t="s">
        <v>8224</v>
      </c>
      <c r="H1105" s="8" t="s">
        <v>8246</v>
      </c>
      <c r="I1105" s="8">
        <v>1466227190</v>
      </c>
      <c r="J1105" s="8">
        <v>1461043190</v>
      </c>
      <c r="K1105" s="8" t="b">
        <v>0</v>
      </c>
      <c r="L1105" s="8">
        <v>15</v>
      </c>
      <c r="M1105" s="8" t="b">
        <v>0</v>
      </c>
      <c r="N1105" s="8" t="s">
        <v>8282</v>
      </c>
      <c r="O1105" s="11">
        <f t="shared" si="68"/>
        <v>2</v>
      </c>
      <c r="P1105" s="8">
        <f t="shared" si="69"/>
        <v>16.2</v>
      </c>
      <c r="Q1105" s="8" t="s">
        <v>8333</v>
      </c>
      <c r="R1105" s="8" t="s">
        <v>8334</v>
      </c>
      <c r="S1105" s="17">
        <f t="shared" si="70"/>
        <v>42479.22210648148</v>
      </c>
      <c r="T1105" s="17">
        <f t="shared" si="71"/>
        <v>42539.22210648148</v>
      </c>
    </row>
    <row r="1106" spans="1:20" ht="42.75" x14ac:dyDescent="0.45">
      <c r="A1106" s="5">
        <v>1104</v>
      </c>
      <c r="B1106" s="7" t="s">
        <v>1105</v>
      </c>
      <c r="C1106" s="7" t="s">
        <v>5214</v>
      </c>
      <c r="D1106" s="8">
        <v>60000</v>
      </c>
      <c r="E1106" s="8">
        <v>2971</v>
      </c>
      <c r="F1106" s="8" t="s">
        <v>8221</v>
      </c>
      <c r="G1106" s="8" t="s">
        <v>8225</v>
      </c>
      <c r="H1106" s="8" t="s">
        <v>8247</v>
      </c>
      <c r="I1106" s="8">
        <v>1402480221</v>
      </c>
      <c r="J1106" s="8">
        <v>1399888221</v>
      </c>
      <c r="K1106" s="8" t="b">
        <v>0</v>
      </c>
      <c r="L1106" s="8">
        <v>37</v>
      </c>
      <c r="M1106" s="8" t="b">
        <v>0</v>
      </c>
      <c r="N1106" s="8" t="s">
        <v>8282</v>
      </c>
      <c r="O1106" s="11">
        <f t="shared" si="68"/>
        <v>5</v>
      </c>
      <c r="P1106" s="8">
        <f t="shared" si="69"/>
        <v>80.3</v>
      </c>
      <c r="Q1106" s="8" t="s">
        <v>8333</v>
      </c>
      <c r="R1106" s="8" t="s">
        <v>8334</v>
      </c>
      <c r="S1106" s="17">
        <f t="shared" si="70"/>
        <v>41771.40996527778</v>
      </c>
      <c r="T1106" s="17">
        <f t="shared" si="71"/>
        <v>41801.40996527778</v>
      </c>
    </row>
    <row r="1107" spans="1:20" ht="42.75" x14ac:dyDescent="0.45">
      <c r="A1107" s="5">
        <v>1105</v>
      </c>
      <c r="B1107" s="7" t="s">
        <v>1106</v>
      </c>
      <c r="C1107" s="7" t="s">
        <v>5215</v>
      </c>
      <c r="D1107" s="8">
        <v>900000</v>
      </c>
      <c r="E1107" s="8">
        <v>1431</v>
      </c>
      <c r="F1107" s="8" t="s">
        <v>8221</v>
      </c>
      <c r="G1107" s="8" t="s">
        <v>8224</v>
      </c>
      <c r="H1107" s="8" t="s">
        <v>8246</v>
      </c>
      <c r="I1107" s="8">
        <v>1395627327</v>
      </c>
      <c r="J1107" s="8">
        <v>1393038927</v>
      </c>
      <c r="K1107" s="8" t="b">
        <v>0</v>
      </c>
      <c r="L1107" s="8">
        <v>20</v>
      </c>
      <c r="M1107" s="8" t="b">
        <v>0</v>
      </c>
      <c r="N1107" s="8" t="s">
        <v>8282</v>
      </c>
      <c r="O1107" s="11">
        <f t="shared" si="68"/>
        <v>0</v>
      </c>
      <c r="P1107" s="8">
        <f t="shared" si="69"/>
        <v>71.55</v>
      </c>
      <c r="Q1107" s="8" t="s">
        <v>8333</v>
      </c>
      <c r="R1107" s="8" t="s">
        <v>8334</v>
      </c>
      <c r="S1107" s="17">
        <f t="shared" si="70"/>
        <v>41692.135729166665</v>
      </c>
      <c r="T1107" s="17">
        <f t="shared" si="71"/>
        <v>41722.0940625</v>
      </c>
    </row>
    <row r="1108" spans="1:20" ht="42.75" x14ac:dyDescent="0.45">
      <c r="A1108" s="5">
        <v>1106</v>
      </c>
      <c r="B1108" s="7" t="s">
        <v>1107</v>
      </c>
      <c r="C1108" s="7" t="s">
        <v>5216</v>
      </c>
      <c r="D1108" s="8">
        <v>400</v>
      </c>
      <c r="E1108" s="8">
        <v>165</v>
      </c>
      <c r="F1108" s="8" t="s">
        <v>8221</v>
      </c>
      <c r="G1108" s="8" t="s">
        <v>8224</v>
      </c>
      <c r="H1108" s="8" t="s">
        <v>8246</v>
      </c>
      <c r="I1108" s="8">
        <v>1333557975</v>
      </c>
      <c r="J1108" s="8">
        <v>1330969575</v>
      </c>
      <c r="K1108" s="8" t="b">
        <v>0</v>
      </c>
      <c r="L1108" s="8">
        <v>7</v>
      </c>
      <c r="M1108" s="8" t="b">
        <v>0</v>
      </c>
      <c r="N1108" s="8" t="s">
        <v>8282</v>
      </c>
      <c r="O1108" s="11">
        <f t="shared" si="68"/>
        <v>41</v>
      </c>
      <c r="P1108" s="8">
        <f t="shared" si="69"/>
        <v>23.57</v>
      </c>
      <c r="Q1108" s="8" t="s">
        <v>8333</v>
      </c>
      <c r="R1108" s="8" t="s">
        <v>8334</v>
      </c>
      <c r="S1108" s="17">
        <f t="shared" si="70"/>
        <v>40973.740451388891</v>
      </c>
      <c r="T1108" s="17">
        <f t="shared" si="71"/>
        <v>41003.698784722219</v>
      </c>
    </row>
    <row r="1109" spans="1:20" ht="57" x14ac:dyDescent="0.45">
      <c r="A1109" s="5">
        <v>1107</v>
      </c>
      <c r="B1109" s="7" t="s">
        <v>1108</v>
      </c>
      <c r="C1109" s="7" t="s">
        <v>5217</v>
      </c>
      <c r="D1109" s="8">
        <v>10000</v>
      </c>
      <c r="E1109" s="8">
        <v>0</v>
      </c>
      <c r="F1109" s="8" t="s">
        <v>8221</v>
      </c>
      <c r="G1109" s="8" t="s">
        <v>8224</v>
      </c>
      <c r="H1109" s="8" t="s">
        <v>8246</v>
      </c>
      <c r="I1109" s="8">
        <v>1406148024</v>
      </c>
      <c r="J1109" s="8">
        <v>1403556024</v>
      </c>
      <c r="K1109" s="8" t="b">
        <v>0</v>
      </c>
      <c r="L1109" s="8">
        <v>0</v>
      </c>
      <c r="M1109" s="8" t="b">
        <v>0</v>
      </c>
      <c r="N1109" s="8" t="s">
        <v>8282</v>
      </c>
      <c r="O1109" s="11">
        <f t="shared" si="68"/>
        <v>0</v>
      </c>
      <c r="P1109" s="8" t="e">
        <f t="shared" si="69"/>
        <v>#DIV/0!</v>
      </c>
      <c r="Q1109" s="8" t="s">
        <v>8333</v>
      </c>
      <c r="R1109" s="8" t="s">
        <v>8334</v>
      </c>
      <c r="S1109" s="17">
        <f t="shared" si="70"/>
        <v>41813.861388888887</v>
      </c>
      <c r="T1109" s="17">
        <f t="shared" si="71"/>
        <v>41843.861388888887</v>
      </c>
    </row>
    <row r="1110" spans="1:20" ht="42.75" x14ac:dyDescent="0.45">
      <c r="A1110" s="5">
        <v>1108</v>
      </c>
      <c r="B1110" s="7" t="s">
        <v>1109</v>
      </c>
      <c r="C1110" s="7" t="s">
        <v>5218</v>
      </c>
      <c r="D1110" s="8">
        <v>25000</v>
      </c>
      <c r="E1110" s="8">
        <v>732.5</v>
      </c>
      <c r="F1110" s="8" t="s">
        <v>8221</v>
      </c>
      <c r="G1110" s="8" t="s">
        <v>8224</v>
      </c>
      <c r="H1110" s="8" t="s">
        <v>8246</v>
      </c>
      <c r="I1110" s="8">
        <v>1334326635</v>
      </c>
      <c r="J1110" s="8">
        <v>1329146235</v>
      </c>
      <c r="K1110" s="8" t="b">
        <v>0</v>
      </c>
      <c r="L1110" s="8">
        <v>21</v>
      </c>
      <c r="M1110" s="8" t="b">
        <v>0</v>
      </c>
      <c r="N1110" s="8" t="s">
        <v>8282</v>
      </c>
      <c r="O1110" s="11">
        <f t="shared" si="68"/>
        <v>3</v>
      </c>
      <c r="P1110" s="8">
        <f t="shared" si="69"/>
        <v>34.880000000000003</v>
      </c>
      <c r="Q1110" s="8" t="s">
        <v>8333</v>
      </c>
      <c r="R1110" s="8" t="s">
        <v>8334</v>
      </c>
      <c r="S1110" s="17">
        <f t="shared" si="70"/>
        <v>40952.636979166666</v>
      </c>
      <c r="T1110" s="17">
        <f t="shared" si="71"/>
        <v>41012.595312500001</v>
      </c>
    </row>
    <row r="1111" spans="1:20" ht="42.75" x14ac:dyDescent="0.45">
      <c r="A1111" s="5">
        <v>1109</v>
      </c>
      <c r="B1111" s="7" t="s">
        <v>1110</v>
      </c>
      <c r="C1111" s="7" t="s">
        <v>5219</v>
      </c>
      <c r="D1111" s="8">
        <v>10000</v>
      </c>
      <c r="E1111" s="8">
        <v>45</v>
      </c>
      <c r="F1111" s="8" t="s">
        <v>8221</v>
      </c>
      <c r="G1111" s="8" t="s">
        <v>8224</v>
      </c>
      <c r="H1111" s="8" t="s">
        <v>8246</v>
      </c>
      <c r="I1111" s="8">
        <v>1479495790</v>
      </c>
      <c r="J1111" s="8">
        <v>1476900190</v>
      </c>
      <c r="K1111" s="8" t="b">
        <v>0</v>
      </c>
      <c r="L1111" s="8">
        <v>3</v>
      </c>
      <c r="M1111" s="8" t="b">
        <v>0</v>
      </c>
      <c r="N1111" s="8" t="s">
        <v>8282</v>
      </c>
      <c r="O1111" s="11">
        <f t="shared" si="68"/>
        <v>0</v>
      </c>
      <c r="P1111" s="8">
        <f t="shared" si="69"/>
        <v>15</v>
      </c>
      <c r="Q1111" s="8" t="s">
        <v>8333</v>
      </c>
      <c r="R1111" s="8" t="s">
        <v>8334</v>
      </c>
      <c r="S1111" s="17">
        <f t="shared" si="70"/>
        <v>42662.752199074079</v>
      </c>
      <c r="T1111" s="17">
        <f t="shared" si="71"/>
        <v>42692.793865740736</v>
      </c>
    </row>
    <row r="1112" spans="1:20" ht="42.75" x14ac:dyDescent="0.45">
      <c r="A1112" s="5">
        <v>1110</v>
      </c>
      <c r="B1112" s="7" t="s">
        <v>1111</v>
      </c>
      <c r="C1112" s="7" t="s">
        <v>5220</v>
      </c>
      <c r="D1112" s="8">
        <v>50000</v>
      </c>
      <c r="E1112" s="8">
        <v>255</v>
      </c>
      <c r="F1112" s="8" t="s">
        <v>8221</v>
      </c>
      <c r="G1112" s="8" t="s">
        <v>8224</v>
      </c>
      <c r="H1112" s="8" t="s">
        <v>8246</v>
      </c>
      <c r="I1112" s="8">
        <v>1354919022</v>
      </c>
      <c r="J1112" s="8">
        <v>1352327022</v>
      </c>
      <c r="K1112" s="8" t="b">
        <v>0</v>
      </c>
      <c r="L1112" s="8">
        <v>11</v>
      </c>
      <c r="M1112" s="8" t="b">
        <v>0</v>
      </c>
      <c r="N1112" s="8" t="s">
        <v>8282</v>
      </c>
      <c r="O1112" s="11">
        <f t="shared" si="68"/>
        <v>1</v>
      </c>
      <c r="P1112" s="8">
        <f t="shared" si="69"/>
        <v>23.18</v>
      </c>
      <c r="Q1112" s="8" t="s">
        <v>8333</v>
      </c>
      <c r="R1112" s="8" t="s">
        <v>8334</v>
      </c>
      <c r="S1112" s="17">
        <f t="shared" si="70"/>
        <v>41220.933124999996</v>
      </c>
      <c r="T1112" s="17">
        <f t="shared" si="71"/>
        <v>41250.933124999996</v>
      </c>
    </row>
    <row r="1113" spans="1:20" ht="42.75" x14ac:dyDescent="0.45">
      <c r="A1113" s="5">
        <v>1111</v>
      </c>
      <c r="B1113" s="7" t="s">
        <v>1112</v>
      </c>
      <c r="C1113" s="7" t="s">
        <v>5221</v>
      </c>
      <c r="D1113" s="8">
        <v>2500</v>
      </c>
      <c r="E1113" s="8">
        <v>1</v>
      </c>
      <c r="F1113" s="8" t="s">
        <v>8221</v>
      </c>
      <c r="G1113" s="8" t="s">
        <v>8224</v>
      </c>
      <c r="H1113" s="8" t="s">
        <v>8246</v>
      </c>
      <c r="I1113" s="8">
        <v>1452228790</v>
      </c>
      <c r="J1113" s="8">
        <v>1449636790</v>
      </c>
      <c r="K1113" s="8" t="b">
        <v>0</v>
      </c>
      <c r="L1113" s="8">
        <v>1</v>
      </c>
      <c r="M1113" s="8" t="b">
        <v>0</v>
      </c>
      <c r="N1113" s="8" t="s">
        <v>8282</v>
      </c>
      <c r="O1113" s="11">
        <f t="shared" si="68"/>
        <v>0</v>
      </c>
      <c r="P1113" s="8">
        <f t="shared" si="69"/>
        <v>1</v>
      </c>
      <c r="Q1113" s="8" t="s">
        <v>8333</v>
      </c>
      <c r="R1113" s="8" t="s">
        <v>8334</v>
      </c>
      <c r="S1113" s="17">
        <f t="shared" si="70"/>
        <v>42347.203587962969</v>
      </c>
      <c r="T1113" s="17">
        <f t="shared" si="71"/>
        <v>42377.203587962969</v>
      </c>
    </row>
    <row r="1114" spans="1:20" ht="42.75" x14ac:dyDescent="0.45">
      <c r="A1114" s="5">
        <v>1112</v>
      </c>
      <c r="B1114" s="7" t="s">
        <v>1113</v>
      </c>
      <c r="C1114" s="7" t="s">
        <v>5222</v>
      </c>
      <c r="D1114" s="8">
        <v>88000</v>
      </c>
      <c r="E1114" s="8">
        <v>31272.92</v>
      </c>
      <c r="F1114" s="8" t="s">
        <v>8221</v>
      </c>
      <c r="G1114" s="8" t="s">
        <v>8224</v>
      </c>
      <c r="H1114" s="8" t="s">
        <v>8246</v>
      </c>
      <c r="I1114" s="8">
        <v>1421656200</v>
      </c>
      <c r="J1114" s="8">
        <v>1416507211</v>
      </c>
      <c r="K1114" s="8" t="b">
        <v>0</v>
      </c>
      <c r="L1114" s="8">
        <v>312</v>
      </c>
      <c r="M1114" s="8" t="b">
        <v>0</v>
      </c>
      <c r="N1114" s="8" t="s">
        <v>8282</v>
      </c>
      <c r="O1114" s="11">
        <f t="shared" si="68"/>
        <v>36</v>
      </c>
      <c r="P1114" s="8">
        <f t="shared" si="69"/>
        <v>100.23</v>
      </c>
      <c r="Q1114" s="8" t="s">
        <v>8333</v>
      </c>
      <c r="R1114" s="8" t="s">
        <v>8334</v>
      </c>
      <c r="S1114" s="17">
        <f t="shared" si="70"/>
        <v>41963.759386574078</v>
      </c>
      <c r="T1114" s="17">
        <f t="shared" si="71"/>
        <v>42023.354166666672</v>
      </c>
    </row>
    <row r="1115" spans="1:20" ht="42.75" x14ac:dyDescent="0.45">
      <c r="A1115" s="5">
        <v>1113</v>
      </c>
      <c r="B1115" s="7" t="s">
        <v>1114</v>
      </c>
      <c r="C1115" s="7" t="s">
        <v>5223</v>
      </c>
      <c r="D1115" s="8">
        <v>1000</v>
      </c>
      <c r="E1115" s="8">
        <v>5</v>
      </c>
      <c r="F1115" s="8" t="s">
        <v>8221</v>
      </c>
      <c r="G1115" s="8" t="s">
        <v>8225</v>
      </c>
      <c r="H1115" s="8" t="s">
        <v>8247</v>
      </c>
      <c r="I1115" s="8">
        <v>1408058820</v>
      </c>
      <c r="J1115" s="8">
        <v>1405466820</v>
      </c>
      <c r="K1115" s="8" t="b">
        <v>0</v>
      </c>
      <c r="L1115" s="8">
        <v>1</v>
      </c>
      <c r="M1115" s="8" t="b">
        <v>0</v>
      </c>
      <c r="N1115" s="8" t="s">
        <v>8282</v>
      </c>
      <c r="O1115" s="11">
        <f t="shared" si="68"/>
        <v>1</v>
      </c>
      <c r="P1115" s="8">
        <f t="shared" si="69"/>
        <v>5</v>
      </c>
      <c r="Q1115" s="8" t="s">
        <v>8333</v>
      </c>
      <c r="R1115" s="8" t="s">
        <v>8334</v>
      </c>
      <c r="S1115" s="17">
        <f t="shared" si="70"/>
        <v>41835.977083333331</v>
      </c>
      <c r="T1115" s="17">
        <f t="shared" si="71"/>
        <v>41865.977083333331</v>
      </c>
    </row>
    <row r="1116" spans="1:20" ht="42.75" x14ac:dyDescent="0.45">
      <c r="A1116" s="5">
        <v>1114</v>
      </c>
      <c r="B1116" s="7" t="s">
        <v>1115</v>
      </c>
      <c r="C1116" s="7" t="s">
        <v>5224</v>
      </c>
      <c r="D1116" s="8">
        <v>6000</v>
      </c>
      <c r="E1116" s="8">
        <v>10</v>
      </c>
      <c r="F1116" s="8" t="s">
        <v>8221</v>
      </c>
      <c r="G1116" s="8" t="s">
        <v>8225</v>
      </c>
      <c r="H1116" s="8" t="s">
        <v>8247</v>
      </c>
      <c r="I1116" s="8">
        <v>1381306687</v>
      </c>
      <c r="J1116" s="8">
        <v>1378714687</v>
      </c>
      <c r="K1116" s="8" t="b">
        <v>0</v>
      </c>
      <c r="L1116" s="8">
        <v>3</v>
      </c>
      <c r="M1116" s="8" t="b">
        <v>0</v>
      </c>
      <c r="N1116" s="8" t="s">
        <v>8282</v>
      </c>
      <c r="O1116" s="11">
        <f t="shared" si="68"/>
        <v>0</v>
      </c>
      <c r="P1116" s="8">
        <f t="shared" si="69"/>
        <v>3.33</v>
      </c>
      <c r="Q1116" s="8" t="s">
        <v>8333</v>
      </c>
      <c r="R1116" s="8" t="s">
        <v>8334</v>
      </c>
      <c r="S1116" s="17">
        <f t="shared" si="70"/>
        <v>41526.345914351856</v>
      </c>
      <c r="T1116" s="17">
        <f t="shared" si="71"/>
        <v>41556.345914351856</v>
      </c>
    </row>
    <row r="1117" spans="1:20" ht="42.75" x14ac:dyDescent="0.45">
      <c r="A1117" s="5">
        <v>1115</v>
      </c>
      <c r="B1117" s="7" t="s">
        <v>1116</v>
      </c>
      <c r="C1117" s="7" t="s">
        <v>5225</v>
      </c>
      <c r="D1117" s="8">
        <v>40000</v>
      </c>
      <c r="E1117" s="8">
        <v>53</v>
      </c>
      <c r="F1117" s="8" t="s">
        <v>8221</v>
      </c>
      <c r="G1117" s="8" t="s">
        <v>8224</v>
      </c>
      <c r="H1117" s="8" t="s">
        <v>8246</v>
      </c>
      <c r="I1117" s="8">
        <v>1459352495</v>
      </c>
      <c r="J1117" s="8">
        <v>1456764095</v>
      </c>
      <c r="K1117" s="8" t="b">
        <v>0</v>
      </c>
      <c r="L1117" s="8">
        <v>4</v>
      </c>
      <c r="M1117" s="8" t="b">
        <v>0</v>
      </c>
      <c r="N1117" s="8" t="s">
        <v>8282</v>
      </c>
      <c r="O1117" s="11">
        <f t="shared" si="68"/>
        <v>0</v>
      </c>
      <c r="P1117" s="8">
        <f t="shared" si="69"/>
        <v>13.25</v>
      </c>
      <c r="Q1117" s="8" t="s">
        <v>8333</v>
      </c>
      <c r="R1117" s="8" t="s">
        <v>8334</v>
      </c>
      <c r="S1117" s="17">
        <f t="shared" si="70"/>
        <v>42429.695543981477</v>
      </c>
      <c r="T1117" s="17">
        <f t="shared" si="71"/>
        <v>42459.653877314813</v>
      </c>
    </row>
    <row r="1118" spans="1:20" ht="28.5" x14ac:dyDescent="0.45">
      <c r="A1118" s="5">
        <v>1116</v>
      </c>
      <c r="B1118" s="7" t="s">
        <v>1117</v>
      </c>
      <c r="C1118" s="7" t="s">
        <v>5226</v>
      </c>
      <c r="D1118" s="8">
        <v>500000</v>
      </c>
      <c r="E1118" s="8">
        <v>178.52</v>
      </c>
      <c r="F1118" s="8" t="s">
        <v>8221</v>
      </c>
      <c r="G1118" s="8" t="s">
        <v>8224</v>
      </c>
      <c r="H1118" s="8" t="s">
        <v>8246</v>
      </c>
      <c r="I1118" s="8">
        <v>1339273208</v>
      </c>
      <c r="J1118" s="8">
        <v>1334089208</v>
      </c>
      <c r="K1118" s="8" t="b">
        <v>0</v>
      </c>
      <c r="L1118" s="8">
        <v>10</v>
      </c>
      <c r="M1118" s="8" t="b">
        <v>0</v>
      </c>
      <c r="N1118" s="8" t="s">
        <v>8282</v>
      </c>
      <c r="O1118" s="11">
        <f t="shared" si="68"/>
        <v>0</v>
      </c>
      <c r="P1118" s="8">
        <f t="shared" si="69"/>
        <v>17.850000000000001</v>
      </c>
      <c r="Q1118" s="8" t="s">
        <v>8333</v>
      </c>
      <c r="R1118" s="8" t="s">
        <v>8334</v>
      </c>
      <c r="S1118" s="17">
        <f t="shared" si="70"/>
        <v>41009.847314814811</v>
      </c>
      <c r="T1118" s="17">
        <f t="shared" si="71"/>
        <v>41069.847314814811</v>
      </c>
    </row>
    <row r="1119" spans="1:20" ht="42.75" x14ac:dyDescent="0.45">
      <c r="A1119" s="5">
        <v>1117</v>
      </c>
      <c r="B1119" s="7" t="s">
        <v>1118</v>
      </c>
      <c r="C1119" s="7" t="s">
        <v>5227</v>
      </c>
      <c r="D1119" s="8">
        <v>1000</v>
      </c>
      <c r="E1119" s="8">
        <v>83</v>
      </c>
      <c r="F1119" s="8" t="s">
        <v>8221</v>
      </c>
      <c r="G1119" s="8" t="s">
        <v>8236</v>
      </c>
      <c r="H1119" s="8" t="s">
        <v>8249</v>
      </c>
      <c r="I1119" s="8">
        <v>1451053313</v>
      </c>
      <c r="J1119" s="8">
        <v>1448461313</v>
      </c>
      <c r="K1119" s="8" t="b">
        <v>0</v>
      </c>
      <c r="L1119" s="8">
        <v>8</v>
      </c>
      <c r="M1119" s="8" t="b">
        <v>0</v>
      </c>
      <c r="N1119" s="8" t="s">
        <v>8282</v>
      </c>
      <c r="O1119" s="11">
        <f t="shared" si="68"/>
        <v>8</v>
      </c>
      <c r="P1119" s="8">
        <f t="shared" si="69"/>
        <v>10.38</v>
      </c>
      <c r="Q1119" s="8" t="s">
        <v>8333</v>
      </c>
      <c r="R1119" s="8" t="s">
        <v>8334</v>
      </c>
      <c r="S1119" s="17">
        <f t="shared" si="70"/>
        <v>42333.598530092597</v>
      </c>
      <c r="T1119" s="17">
        <f t="shared" si="71"/>
        <v>42363.598530092597</v>
      </c>
    </row>
    <row r="1120" spans="1:20" ht="42.75" x14ac:dyDescent="0.45">
      <c r="A1120" s="5">
        <v>1118</v>
      </c>
      <c r="B1120" s="7" t="s">
        <v>1119</v>
      </c>
      <c r="C1120" s="7" t="s">
        <v>5228</v>
      </c>
      <c r="D1120" s="8">
        <v>4500</v>
      </c>
      <c r="E1120" s="8">
        <v>109</v>
      </c>
      <c r="F1120" s="8" t="s">
        <v>8221</v>
      </c>
      <c r="G1120" s="8" t="s">
        <v>8226</v>
      </c>
      <c r="H1120" s="8" t="s">
        <v>8248</v>
      </c>
      <c r="I1120" s="8">
        <v>1396666779</v>
      </c>
      <c r="J1120" s="8">
        <v>1394078379</v>
      </c>
      <c r="K1120" s="8" t="b">
        <v>0</v>
      </c>
      <c r="L1120" s="8">
        <v>3</v>
      </c>
      <c r="M1120" s="8" t="b">
        <v>0</v>
      </c>
      <c r="N1120" s="8" t="s">
        <v>8282</v>
      </c>
      <c r="O1120" s="11">
        <f t="shared" si="68"/>
        <v>2</v>
      </c>
      <c r="P1120" s="8">
        <f t="shared" si="69"/>
        <v>36.33</v>
      </c>
      <c r="Q1120" s="8" t="s">
        <v>8333</v>
      </c>
      <c r="R1120" s="8" t="s">
        <v>8334</v>
      </c>
      <c r="S1120" s="17">
        <f t="shared" si="70"/>
        <v>41704.16642361111</v>
      </c>
      <c r="T1120" s="17">
        <f t="shared" si="71"/>
        <v>41734.124756944446</v>
      </c>
    </row>
    <row r="1121" spans="1:20" ht="42.75" x14ac:dyDescent="0.45">
      <c r="A1121" s="5">
        <v>1119</v>
      </c>
      <c r="B1121" s="7" t="s">
        <v>1120</v>
      </c>
      <c r="C1121" s="7" t="s">
        <v>5229</v>
      </c>
      <c r="D1121" s="8">
        <v>2100</v>
      </c>
      <c r="E1121" s="8">
        <v>5</v>
      </c>
      <c r="F1121" s="8" t="s">
        <v>8221</v>
      </c>
      <c r="G1121" s="8" t="s">
        <v>8224</v>
      </c>
      <c r="H1121" s="8" t="s">
        <v>8246</v>
      </c>
      <c r="I1121" s="8">
        <v>1396810864</v>
      </c>
      <c r="J1121" s="8">
        <v>1395687664</v>
      </c>
      <c r="K1121" s="8" t="b">
        <v>0</v>
      </c>
      <c r="L1121" s="8">
        <v>1</v>
      </c>
      <c r="M1121" s="8" t="b">
        <v>0</v>
      </c>
      <c r="N1121" s="8" t="s">
        <v>8282</v>
      </c>
      <c r="O1121" s="11">
        <f t="shared" si="68"/>
        <v>0</v>
      </c>
      <c r="P1121" s="8">
        <f t="shared" si="69"/>
        <v>5</v>
      </c>
      <c r="Q1121" s="8" t="s">
        <v>8333</v>
      </c>
      <c r="R1121" s="8" t="s">
        <v>8334</v>
      </c>
      <c r="S1121" s="17">
        <f t="shared" si="70"/>
        <v>41722.792407407411</v>
      </c>
      <c r="T1121" s="17">
        <f t="shared" si="71"/>
        <v>41735.792407407411</v>
      </c>
    </row>
    <row r="1122" spans="1:20" ht="42.75" x14ac:dyDescent="0.45">
      <c r="A1122" s="5">
        <v>1120</v>
      </c>
      <c r="B1122" s="7" t="s">
        <v>1121</v>
      </c>
      <c r="C1122" s="7" t="s">
        <v>5230</v>
      </c>
      <c r="D1122" s="8">
        <v>25000</v>
      </c>
      <c r="E1122" s="8">
        <v>0</v>
      </c>
      <c r="F1122" s="8" t="s">
        <v>8221</v>
      </c>
      <c r="G1122" s="8" t="s">
        <v>8224</v>
      </c>
      <c r="H1122" s="8" t="s">
        <v>8246</v>
      </c>
      <c r="I1122" s="8">
        <v>1319835400</v>
      </c>
      <c r="J1122" s="8">
        <v>1315947400</v>
      </c>
      <c r="K1122" s="8" t="b">
        <v>0</v>
      </c>
      <c r="L1122" s="8">
        <v>0</v>
      </c>
      <c r="M1122" s="8" t="b">
        <v>0</v>
      </c>
      <c r="N1122" s="8" t="s">
        <v>8282</v>
      </c>
      <c r="O1122" s="11">
        <f t="shared" si="68"/>
        <v>0</v>
      </c>
      <c r="P1122" s="8" t="e">
        <f t="shared" si="69"/>
        <v>#DIV/0!</v>
      </c>
      <c r="Q1122" s="8" t="s">
        <v>8333</v>
      </c>
      <c r="R1122" s="8" t="s">
        <v>8334</v>
      </c>
      <c r="S1122" s="17">
        <f t="shared" si="70"/>
        <v>40799.872685185182</v>
      </c>
      <c r="T1122" s="17">
        <f t="shared" si="71"/>
        <v>40844.872685185182</v>
      </c>
    </row>
    <row r="1123" spans="1:20" ht="42.75" x14ac:dyDescent="0.45">
      <c r="A1123" s="5">
        <v>1121</v>
      </c>
      <c r="B1123" s="7" t="s">
        <v>1122</v>
      </c>
      <c r="C1123" s="7" t="s">
        <v>5231</v>
      </c>
      <c r="D1123" s="8">
        <v>250000</v>
      </c>
      <c r="E1123" s="8">
        <v>29</v>
      </c>
      <c r="F1123" s="8" t="s">
        <v>8221</v>
      </c>
      <c r="G1123" s="8" t="s">
        <v>8224</v>
      </c>
      <c r="H1123" s="8" t="s">
        <v>8246</v>
      </c>
      <c r="I1123" s="8">
        <v>1457904316</v>
      </c>
      <c r="J1123" s="8">
        <v>1455315916</v>
      </c>
      <c r="K1123" s="8" t="b">
        <v>0</v>
      </c>
      <c r="L1123" s="8">
        <v>5</v>
      </c>
      <c r="M1123" s="8" t="b">
        <v>0</v>
      </c>
      <c r="N1123" s="8" t="s">
        <v>8282</v>
      </c>
      <c r="O1123" s="11">
        <f t="shared" si="68"/>
        <v>0</v>
      </c>
      <c r="P1123" s="8">
        <f t="shared" si="69"/>
        <v>5.8</v>
      </c>
      <c r="Q1123" s="8" t="s">
        <v>8333</v>
      </c>
      <c r="R1123" s="8" t="s">
        <v>8334</v>
      </c>
      <c r="S1123" s="17">
        <f t="shared" si="70"/>
        <v>42412.934212962966</v>
      </c>
      <c r="T1123" s="17">
        <f t="shared" si="71"/>
        <v>42442.892546296294</v>
      </c>
    </row>
    <row r="1124" spans="1:20" ht="42.75" x14ac:dyDescent="0.45">
      <c r="A1124" s="5">
        <v>1122</v>
      </c>
      <c r="B1124" s="7" t="s">
        <v>1123</v>
      </c>
      <c r="C1124" s="7" t="s">
        <v>5232</v>
      </c>
      <c r="D1124" s="8">
        <v>3200</v>
      </c>
      <c r="E1124" s="8">
        <v>0</v>
      </c>
      <c r="F1124" s="8" t="s">
        <v>8221</v>
      </c>
      <c r="G1124" s="8" t="s">
        <v>8225</v>
      </c>
      <c r="H1124" s="8" t="s">
        <v>8247</v>
      </c>
      <c r="I1124" s="8">
        <v>1369932825</v>
      </c>
      <c r="J1124" s="8">
        <v>1368723225</v>
      </c>
      <c r="K1124" s="8" t="b">
        <v>0</v>
      </c>
      <c r="L1124" s="8">
        <v>0</v>
      </c>
      <c r="M1124" s="8" t="b">
        <v>0</v>
      </c>
      <c r="N1124" s="8" t="s">
        <v>8282</v>
      </c>
      <c r="O1124" s="11">
        <f t="shared" si="68"/>
        <v>0</v>
      </c>
      <c r="P1124" s="8" t="e">
        <f t="shared" si="69"/>
        <v>#DIV/0!</v>
      </c>
      <c r="Q1124" s="8" t="s">
        <v>8333</v>
      </c>
      <c r="R1124" s="8" t="s">
        <v>8334</v>
      </c>
      <c r="S1124" s="17">
        <f t="shared" si="70"/>
        <v>41410.703993055555</v>
      </c>
      <c r="T1124" s="17">
        <f t="shared" si="71"/>
        <v>41424.703993055555</v>
      </c>
    </row>
    <row r="1125" spans="1:20" ht="42.75" x14ac:dyDescent="0.45">
      <c r="A1125" s="5">
        <v>1123</v>
      </c>
      <c r="B1125" s="7" t="s">
        <v>1124</v>
      </c>
      <c r="C1125" s="7" t="s">
        <v>5233</v>
      </c>
      <c r="D1125" s="8">
        <v>5000</v>
      </c>
      <c r="E1125" s="8">
        <v>11</v>
      </c>
      <c r="F1125" s="8" t="s">
        <v>8221</v>
      </c>
      <c r="G1125" s="8" t="s">
        <v>8224</v>
      </c>
      <c r="H1125" s="8" t="s">
        <v>8246</v>
      </c>
      <c r="I1125" s="8">
        <v>1397910848</v>
      </c>
      <c r="J1125" s="8">
        <v>1395318848</v>
      </c>
      <c r="K1125" s="8" t="b">
        <v>0</v>
      </c>
      <c r="L1125" s="8">
        <v>3</v>
      </c>
      <c r="M1125" s="8" t="b">
        <v>0</v>
      </c>
      <c r="N1125" s="8" t="s">
        <v>8282</v>
      </c>
      <c r="O1125" s="11">
        <f t="shared" si="68"/>
        <v>0</v>
      </c>
      <c r="P1125" s="8">
        <f t="shared" si="69"/>
        <v>3.67</v>
      </c>
      <c r="Q1125" s="8" t="s">
        <v>8333</v>
      </c>
      <c r="R1125" s="8" t="s">
        <v>8334</v>
      </c>
      <c r="S1125" s="17">
        <f t="shared" si="70"/>
        <v>41718.5237037037</v>
      </c>
      <c r="T1125" s="17">
        <f t="shared" si="71"/>
        <v>41748.5237037037</v>
      </c>
    </row>
    <row r="1126" spans="1:20" ht="42.75" x14ac:dyDescent="0.45">
      <c r="A1126" s="5">
        <v>1124</v>
      </c>
      <c r="B1126" s="7" t="s">
        <v>1125</v>
      </c>
      <c r="C1126" s="7" t="s">
        <v>5234</v>
      </c>
      <c r="D1126" s="8">
        <v>90000</v>
      </c>
      <c r="E1126" s="8">
        <v>425</v>
      </c>
      <c r="F1126" s="8" t="s">
        <v>8221</v>
      </c>
      <c r="G1126" s="8" t="s">
        <v>8224</v>
      </c>
      <c r="H1126" s="8" t="s">
        <v>8246</v>
      </c>
      <c r="I1126" s="8">
        <v>1430409651</v>
      </c>
      <c r="J1126" s="8">
        <v>1427817651</v>
      </c>
      <c r="K1126" s="8" t="b">
        <v>0</v>
      </c>
      <c r="L1126" s="8">
        <v>7</v>
      </c>
      <c r="M1126" s="8" t="b">
        <v>0</v>
      </c>
      <c r="N1126" s="8" t="s">
        <v>8283</v>
      </c>
      <c r="O1126" s="11">
        <f t="shared" si="68"/>
        <v>0</v>
      </c>
      <c r="P1126" s="8">
        <f t="shared" si="69"/>
        <v>60.71</v>
      </c>
      <c r="Q1126" s="8" t="s">
        <v>8333</v>
      </c>
      <c r="R1126" s="8" t="s">
        <v>8335</v>
      </c>
      <c r="S1126" s="17">
        <f t="shared" si="70"/>
        <v>42094.667256944449</v>
      </c>
      <c r="T1126" s="17">
        <f t="shared" si="71"/>
        <v>42124.667256944449</v>
      </c>
    </row>
    <row r="1127" spans="1:20" ht="42.75" x14ac:dyDescent="0.45">
      <c r="A1127" s="5">
        <v>1125</v>
      </c>
      <c r="B1127" s="7" t="s">
        <v>1126</v>
      </c>
      <c r="C1127" s="7" t="s">
        <v>5235</v>
      </c>
      <c r="D1127" s="8">
        <v>3000</v>
      </c>
      <c r="E1127" s="8">
        <v>0</v>
      </c>
      <c r="F1127" s="8" t="s">
        <v>8221</v>
      </c>
      <c r="G1127" s="8" t="s">
        <v>8225</v>
      </c>
      <c r="H1127" s="8" t="s">
        <v>8247</v>
      </c>
      <c r="I1127" s="8">
        <v>1443193130</v>
      </c>
      <c r="J1127" s="8">
        <v>1438009130</v>
      </c>
      <c r="K1127" s="8" t="b">
        <v>0</v>
      </c>
      <c r="L1127" s="8">
        <v>0</v>
      </c>
      <c r="M1127" s="8" t="b">
        <v>0</v>
      </c>
      <c r="N1127" s="8" t="s">
        <v>8283</v>
      </c>
      <c r="O1127" s="11">
        <f t="shared" si="68"/>
        <v>0</v>
      </c>
      <c r="P1127" s="8" t="e">
        <f t="shared" si="69"/>
        <v>#DIV/0!</v>
      </c>
      <c r="Q1127" s="8" t="s">
        <v>8333</v>
      </c>
      <c r="R1127" s="8" t="s">
        <v>8335</v>
      </c>
      <c r="S1127" s="17">
        <f t="shared" si="70"/>
        <v>42212.624189814815</v>
      </c>
      <c r="T1127" s="17">
        <f t="shared" si="71"/>
        <v>42272.624189814815</v>
      </c>
    </row>
    <row r="1128" spans="1:20" ht="42.75" x14ac:dyDescent="0.45">
      <c r="A1128" s="5">
        <v>1126</v>
      </c>
      <c r="B1128" s="7" t="s">
        <v>1127</v>
      </c>
      <c r="C1128" s="7" t="s">
        <v>5236</v>
      </c>
      <c r="D1128" s="8">
        <v>2000</v>
      </c>
      <c r="E1128" s="8">
        <v>10</v>
      </c>
      <c r="F1128" s="8" t="s">
        <v>8221</v>
      </c>
      <c r="G1128" s="8" t="s">
        <v>8224</v>
      </c>
      <c r="H1128" s="8" t="s">
        <v>8246</v>
      </c>
      <c r="I1128" s="8">
        <v>1468482694</v>
      </c>
      <c r="J1128" s="8">
        <v>1465890694</v>
      </c>
      <c r="K1128" s="8" t="b">
        <v>0</v>
      </c>
      <c r="L1128" s="8">
        <v>2</v>
      </c>
      <c r="M1128" s="8" t="b">
        <v>0</v>
      </c>
      <c r="N1128" s="8" t="s">
        <v>8283</v>
      </c>
      <c r="O1128" s="11">
        <f t="shared" si="68"/>
        <v>1</v>
      </c>
      <c r="P1128" s="8">
        <f t="shared" si="69"/>
        <v>5</v>
      </c>
      <c r="Q1128" s="8" t="s">
        <v>8333</v>
      </c>
      <c r="R1128" s="8" t="s">
        <v>8335</v>
      </c>
      <c r="S1128" s="17">
        <f t="shared" si="70"/>
        <v>42535.327476851846</v>
      </c>
      <c r="T1128" s="17">
        <f t="shared" si="71"/>
        <v>42565.327476851846</v>
      </c>
    </row>
    <row r="1129" spans="1:20" ht="57" x14ac:dyDescent="0.45">
      <c r="A1129" s="5">
        <v>1127</v>
      </c>
      <c r="B1129" s="7" t="s">
        <v>1128</v>
      </c>
      <c r="C1129" s="7" t="s">
        <v>5237</v>
      </c>
      <c r="D1129" s="8">
        <v>35000</v>
      </c>
      <c r="E1129" s="8">
        <v>585</v>
      </c>
      <c r="F1129" s="8" t="s">
        <v>8221</v>
      </c>
      <c r="G1129" s="8" t="s">
        <v>8224</v>
      </c>
      <c r="H1129" s="8" t="s">
        <v>8246</v>
      </c>
      <c r="I1129" s="8">
        <v>1416000600</v>
      </c>
      <c r="J1129" s="8">
        <v>1413318600</v>
      </c>
      <c r="K1129" s="8" t="b">
        <v>0</v>
      </c>
      <c r="L1129" s="8">
        <v>23</v>
      </c>
      <c r="M1129" s="8" t="b">
        <v>0</v>
      </c>
      <c r="N1129" s="8" t="s">
        <v>8283</v>
      </c>
      <c r="O1129" s="11">
        <f t="shared" si="68"/>
        <v>2</v>
      </c>
      <c r="P1129" s="8">
        <f t="shared" si="69"/>
        <v>25.43</v>
      </c>
      <c r="Q1129" s="8" t="s">
        <v>8333</v>
      </c>
      <c r="R1129" s="8" t="s">
        <v>8335</v>
      </c>
      <c r="S1129" s="17">
        <f t="shared" si="70"/>
        <v>41926.854166666664</v>
      </c>
      <c r="T1129" s="17">
        <f t="shared" si="71"/>
        <v>41957.895833333328</v>
      </c>
    </row>
    <row r="1130" spans="1:20" x14ac:dyDescent="0.45">
      <c r="A1130" s="5">
        <v>1128</v>
      </c>
      <c r="B1130" s="7" t="s">
        <v>1129</v>
      </c>
      <c r="C1130" s="7" t="s">
        <v>5238</v>
      </c>
      <c r="D1130" s="8">
        <v>1000</v>
      </c>
      <c r="E1130" s="8">
        <v>1</v>
      </c>
      <c r="F1130" s="8" t="s">
        <v>8221</v>
      </c>
      <c r="G1130" s="8" t="s">
        <v>8225</v>
      </c>
      <c r="H1130" s="8" t="s">
        <v>8247</v>
      </c>
      <c r="I1130" s="8">
        <v>1407425717</v>
      </c>
      <c r="J1130" s="8">
        <v>1404833717</v>
      </c>
      <c r="K1130" s="8" t="b">
        <v>0</v>
      </c>
      <c r="L1130" s="8">
        <v>1</v>
      </c>
      <c r="M1130" s="8" t="b">
        <v>0</v>
      </c>
      <c r="N1130" s="8" t="s">
        <v>8283</v>
      </c>
      <c r="O1130" s="11">
        <f t="shared" si="68"/>
        <v>0</v>
      </c>
      <c r="P1130" s="8">
        <f t="shared" si="69"/>
        <v>1</v>
      </c>
      <c r="Q1130" s="8" t="s">
        <v>8333</v>
      </c>
      <c r="R1130" s="8" t="s">
        <v>8335</v>
      </c>
      <c r="S1130" s="17">
        <f t="shared" si="70"/>
        <v>41828.649502314816</v>
      </c>
      <c r="T1130" s="17">
        <f t="shared" si="71"/>
        <v>41858.649502314816</v>
      </c>
    </row>
    <row r="1131" spans="1:20" ht="42.75" x14ac:dyDescent="0.45">
      <c r="A1131" s="5">
        <v>1129</v>
      </c>
      <c r="B1131" s="7" t="s">
        <v>1130</v>
      </c>
      <c r="C1131" s="7" t="s">
        <v>5239</v>
      </c>
      <c r="D1131" s="8">
        <v>20000</v>
      </c>
      <c r="E1131" s="8">
        <v>21</v>
      </c>
      <c r="F1131" s="8" t="s">
        <v>8221</v>
      </c>
      <c r="G1131" s="8" t="s">
        <v>8224</v>
      </c>
      <c r="H1131" s="8" t="s">
        <v>8246</v>
      </c>
      <c r="I1131" s="8">
        <v>1465107693</v>
      </c>
      <c r="J1131" s="8">
        <v>1462515693</v>
      </c>
      <c r="K1131" s="8" t="b">
        <v>0</v>
      </c>
      <c r="L1131" s="8">
        <v>2</v>
      </c>
      <c r="M1131" s="8" t="b">
        <v>0</v>
      </c>
      <c r="N1131" s="8" t="s">
        <v>8283</v>
      </c>
      <c r="O1131" s="11">
        <f t="shared" si="68"/>
        <v>0</v>
      </c>
      <c r="P1131" s="8">
        <f t="shared" si="69"/>
        <v>10.5</v>
      </c>
      <c r="Q1131" s="8" t="s">
        <v>8333</v>
      </c>
      <c r="R1131" s="8" t="s">
        <v>8335</v>
      </c>
      <c r="S1131" s="17">
        <f t="shared" si="70"/>
        <v>42496.264965277776</v>
      </c>
      <c r="T1131" s="17">
        <f t="shared" si="71"/>
        <v>42526.264965277776</v>
      </c>
    </row>
    <row r="1132" spans="1:20" ht="42.75" x14ac:dyDescent="0.45">
      <c r="A1132" s="5">
        <v>1130</v>
      </c>
      <c r="B1132" s="7" t="s">
        <v>1131</v>
      </c>
      <c r="C1132" s="7" t="s">
        <v>5240</v>
      </c>
      <c r="D1132" s="8">
        <v>5000</v>
      </c>
      <c r="E1132" s="8">
        <v>11</v>
      </c>
      <c r="F1132" s="8" t="s">
        <v>8221</v>
      </c>
      <c r="G1132" s="8" t="s">
        <v>8224</v>
      </c>
      <c r="H1132" s="8" t="s">
        <v>8246</v>
      </c>
      <c r="I1132" s="8">
        <v>1416963300</v>
      </c>
      <c r="J1132" s="8">
        <v>1411775700</v>
      </c>
      <c r="K1132" s="8" t="b">
        <v>0</v>
      </c>
      <c r="L1132" s="8">
        <v>3</v>
      </c>
      <c r="M1132" s="8" t="b">
        <v>0</v>
      </c>
      <c r="N1132" s="8" t="s">
        <v>8283</v>
      </c>
      <c r="O1132" s="11">
        <f t="shared" si="68"/>
        <v>0</v>
      </c>
      <c r="P1132" s="8">
        <f t="shared" si="69"/>
        <v>3.67</v>
      </c>
      <c r="Q1132" s="8" t="s">
        <v>8333</v>
      </c>
      <c r="R1132" s="8" t="s">
        <v>8335</v>
      </c>
      <c r="S1132" s="17">
        <f t="shared" si="70"/>
        <v>41908.996527777781</v>
      </c>
      <c r="T1132" s="17">
        <f t="shared" si="71"/>
        <v>41969.038194444445</v>
      </c>
    </row>
    <row r="1133" spans="1:20" ht="42.75" x14ac:dyDescent="0.45">
      <c r="A1133" s="5">
        <v>1131</v>
      </c>
      <c r="B1133" s="7" t="s">
        <v>1132</v>
      </c>
      <c r="C1133" s="7" t="s">
        <v>5241</v>
      </c>
      <c r="D1133" s="8">
        <v>40000</v>
      </c>
      <c r="E1133" s="8">
        <v>0</v>
      </c>
      <c r="F1133" s="8" t="s">
        <v>8221</v>
      </c>
      <c r="G1133" s="8" t="s">
        <v>8226</v>
      </c>
      <c r="H1133" s="8" t="s">
        <v>8248</v>
      </c>
      <c r="I1133" s="8">
        <v>1450993668</v>
      </c>
      <c r="J1133" s="8">
        <v>1448401668</v>
      </c>
      <c r="K1133" s="8" t="b">
        <v>0</v>
      </c>
      <c r="L1133" s="8">
        <v>0</v>
      </c>
      <c r="M1133" s="8" t="b">
        <v>0</v>
      </c>
      <c r="N1133" s="8" t="s">
        <v>8283</v>
      </c>
      <c r="O1133" s="11">
        <f t="shared" si="68"/>
        <v>0</v>
      </c>
      <c r="P1133" s="8" t="e">
        <f t="shared" si="69"/>
        <v>#DIV/0!</v>
      </c>
      <c r="Q1133" s="8" t="s">
        <v>8333</v>
      </c>
      <c r="R1133" s="8" t="s">
        <v>8335</v>
      </c>
      <c r="S1133" s="17">
        <f t="shared" si="70"/>
        <v>42332.908194444448</v>
      </c>
      <c r="T1133" s="17">
        <f t="shared" si="71"/>
        <v>42362.908194444448</v>
      </c>
    </row>
    <row r="1134" spans="1:20" ht="42.75" x14ac:dyDescent="0.45">
      <c r="A1134" s="5">
        <v>1132</v>
      </c>
      <c r="B1134" s="7" t="s">
        <v>1133</v>
      </c>
      <c r="C1134" s="7" t="s">
        <v>5242</v>
      </c>
      <c r="D1134" s="8">
        <v>10000</v>
      </c>
      <c r="E1134" s="8">
        <v>1438</v>
      </c>
      <c r="F1134" s="8" t="s">
        <v>8221</v>
      </c>
      <c r="G1134" s="8" t="s">
        <v>8229</v>
      </c>
      <c r="H1134" s="8" t="s">
        <v>8251</v>
      </c>
      <c r="I1134" s="8">
        <v>1483238771</v>
      </c>
      <c r="J1134" s="8">
        <v>1480646771</v>
      </c>
      <c r="K1134" s="8" t="b">
        <v>0</v>
      </c>
      <c r="L1134" s="8">
        <v>13</v>
      </c>
      <c r="M1134" s="8" t="b">
        <v>0</v>
      </c>
      <c r="N1134" s="8" t="s">
        <v>8283</v>
      </c>
      <c r="O1134" s="11">
        <f t="shared" si="68"/>
        <v>14</v>
      </c>
      <c r="P1134" s="8">
        <f t="shared" si="69"/>
        <v>110.62</v>
      </c>
      <c r="Q1134" s="8" t="s">
        <v>8333</v>
      </c>
      <c r="R1134" s="8" t="s">
        <v>8335</v>
      </c>
      <c r="S1134" s="17">
        <f t="shared" si="70"/>
        <v>42706.115405092598</v>
      </c>
      <c r="T1134" s="17">
        <f t="shared" si="71"/>
        <v>42736.115405092598</v>
      </c>
    </row>
    <row r="1135" spans="1:20" ht="42.75" x14ac:dyDescent="0.45">
      <c r="A1135" s="5">
        <v>1133</v>
      </c>
      <c r="B1135" s="7" t="s">
        <v>1134</v>
      </c>
      <c r="C1135" s="7" t="s">
        <v>5243</v>
      </c>
      <c r="D1135" s="8">
        <v>3000</v>
      </c>
      <c r="E1135" s="8">
        <v>20</v>
      </c>
      <c r="F1135" s="8" t="s">
        <v>8221</v>
      </c>
      <c r="G1135" s="8" t="s">
        <v>8225</v>
      </c>
      <c r="H1135" s="8" t="s">
        <v>8247</v>
      </c>
      <c r="I1135" s="8">
        <v>1406799981</v>
      </c>
      <c r="J1135" s="8">
        <v>1404207981</v>
      </c>
      <c r="K1135" s="8" t="b">
        <v>0</v>
      </c>
      <c r="L1135" s="8">
        <v>1</v>
      </c>
      <c r="M1135" s="8" t="b">
        <v>0</v>
      </c>
      <c r="N1135" s="8" t="s">
        <v>8283</v>
      </c>
      <c r="O1135" s="11">
        <f t="shared" si="68"/>
        <v>1</v>
      </c>
      <c r="P1135" s="8">
        <f t="shared" si="69"/>
        <v>20</v>
      </c>
      <c r="Q1135" s="8" t="s">
        <v>8333</v>
      </c>
      <c r="R1135" s="8" t="s">
        <v>8335</v>
      </c>
      <c r="S1135" s="17">
        <f t="shared" si="70"/>
        <v>41821.407187500001</v>
      </c>
      <c r="T1135" s="17">
        <f t="shared" si="71"/>
        <v>41851.407187500001</v>
      </c>
    </row>
    <row r="1136" spans="1:20" ht="42.75" x14ac:dyDescent="0.45">
      <c r="A1136" s="5">
        <v>1134</v>
      </c>
      <c r="B1136" s="7" t="s">
        <v>1135</v>
      </c>
      <c r="C1136" s="7" t="s">
        <v>5244</v>
      </c>
      <c r="D1136" s="8">
        <v>25000</v>
      </c>
      <c r="E1136" s="8">
        <v>1</v>
      </c>
      <c r="F1136" s="8" t="s">
        <v>8221</v>
      </c>
      <c r="G1136" s="8" t="s">
        <v>8226</v>
      </c>
      <c r="H1136" s="8" t="s">
        <v>8248</v>
      </c>
      <c r="I1136" s="8">
        <v>1417235580</v>
      </c>
      <c r="J1136" s="8">
        <v>1416034228</v>
      </c>
      <c r="K1136" s="8" t="b">
        <v>0</v>
      </c>
      <c r="L1136" s="8">
        <v>1</v>
      </c>
      <c r="M1136" s="8" t="b">
        <v>0</v>
      </c>
      <c r="N1136" s="8" t="s">
        <v>8283</v>
      </c>
      <c r="O1136" s="11">
        <f t="shared" si="68"/>
        <v>0</v>
      </c>
      <c r="P1136" s="8">
        <f t="shared" si="69"/>
        <v>1</v>
      </c>
      <c r="Q1136" s="8" t="s">
        <v>8333</v>
      </c>
      <c r="R1136" s="8" t="s">
        <v>8335</v>
      </c>
      <c r="S1136" s="17">
        <f t="shared" si="70"/>
        <v>41958.285046296296</v>
      </c>
      <c r="T1136" s="17">
        <f t="shared" si="71"/>
        <v>41972.189583333333</v>
      </c>
    </row>
    <row r="1137" spans="1:20" ht="57" x14ac:dyDescent="0.45">
      <c r="A1137" s="5">
        <v>1135</v>
      </c>
      <c r="B1137" s="7" t="s">
        <v>1136</v>
      </c>
      <c r="C1137" s="7" t="s">
        <v>5245</v>
      </c>
      <c r="D1137" s="8">
        <v>1000</v>
      </c>
      <c r="E1137" s="8">
        <v>50</v>
      </c>
      <c r="F1137" s="8" t="s">
        <v>8221</v>
      </c>
      <c r="G1137" s="8" t="s">
        <v>8236</v>
      </c>
      <c r="H1137" s="8" t="s">
        <v>8249</v>
      </c>
      <c r="I1137" s="8">
        <v>1470527094</v>
      </c>
      <c r="J1137" s="8">
        <v>1467935094</v>
      </c>
      <c r="K1137" s="8" t="b">
        <v>0</v>
      </c>
      <c r="L1137" s="8">
        <v>1</v>
      </c>
      <c r="M1137" s="8" t="b">
        <v>0</v>
      </c>
      <c r="N1137" s="8" t="s">
        <v>8283</v>
      </c>
      <c r="O1137" s="11">
        <f t="shared" si="68"/>
        <v>5</v>
      </c>
      <c r="P1137" s="8">
        <f t="shared" si="69"/>
        <v>50</v>
      </c>
      <c r="Q1137" s="8" t="s">
        <v>8333</v>
      </c>
      <c r="R1137" s="8" t="s">
        <v>8335</v>
      </c>
      <c r="S1137" s="17">
        <f t="shared" si="70"/>
        <v>42558.989513888882</v>
      </c>
      <c r="T1137" s="17">
        <f t="shared" si="71"/>
        <v>42588.989513888882</v>
      </c>
    </row>
    <row r="1138" spans="1:20" ht="42.75" x14ac:dyDescent="0.45">
      <c r="A1138" s="5">
        <v>1136</v>
      </c>
      <c r="B1138" s="7" t="s">
        <v>1137</v>
      </c>
      <c r="C1138" s="7" t="s">
        <v>5246</v>
      </c>
      <c r="D1138" s="8">
        <v>4190</v>
      </c>
      <c r="E1138" s="8">
        <v>270</v>
      </c>
      <c r="F1138" s="8" t="s">
        <v>8221</v>
      </c>
      <c r="G1138" s="8" t="s">
        <v>8230</v>
      </c>
      <c r="H1138" s="8" t="s">
        <v>8249</v>
      </c>
      <c r="I1138" s="8">
        <v>1450541229</v>
      </c>
      <c r="J1138" s="8">
        <v>1447949229</v>
      </c>
      <c r="K1138" s="8" t="b">
        <v>0</v>
      </c>
      <c r="L1138" s="8">
        <v>6</v>
      </c>
      <c r="M1138" s="8" t="b">
        <v>0</v>
      </c>
      <c r="N1138" s="8" t="s">
        <v>8283</v>
      </c>
      <c r="O1138" s="11">
        <f t="shared" si="68"/>
        <v>6</v>
      </c>
      <c r="P1138" s="8">
        <f t="shared" si="69"/>
        <v>45</v>
      </c>
      <c r="Q1138" s="8" t="s">
        <v>8333</v>
      </c>
      <c r="R1138" s="8" t="s">
        <v>8335</v>
      </c>
      <c r="S1138" s="17">
        <f t="shared" si="70"/>
        <v>42327.671631944439</v>
      </c>
      <c r="T1138" s="17">
        <f t="shared" si="71"/>
        <v>42357.671631944439</v>
      </c>
    </row>
    <row r="1139" spans="1:20" ht="42.75" x14ac:dyDescent="0.45">
      <c r="A1139" s="5">
        <v>1137</v>
      </c>
      <c r="B1139" s="7" t="s">
        <v>1138</v>
      </c>
      <c r="C1139" s="7" t="s">
        <v>5247</v>
      </c>
      <c r="D1139" s="8">
        <v>25000</v>
      </c>
      <c r="E1139" s="8">
        <v>9875</v>
      </c>
      <c r="F1139" s="8" t="s">
        <v>8221</v>
      </c>
      <c r="G1139" s="8" t="s">
        <v>8224</v>
      </c>
      <c r="H1139" s="8" t="s">
        <v>8246</v>
      </c>
      <c r="I1139" s="8">
        <v>1461440421</v>
      </c>
      <c r="J1139" s="8">
        <v>1458848421</v>
      </c>
      <c r="K1139" s="8" t="b">
        <v>0</v>
      </c>
      <c r="L1139" s="8">
        <v>39</v>
      </c>
      <c r="M1139" s="8" t="b">
        <v>0</v>
      </c>
      <c r="N1139" s="8" t="s">
        <v>8283</v>
      </c>
      <c r="O1139" s="11">
        <f t="shared" si="68"/>
        <v>40</v>
      </c>
      <c r="P1139" s="8">
        <f t="shared" si="69"/>
        <v>253.21</v>
      </c>
      <c r="Q1139" s="8" t="s">
        <v>8333</v>
      </c>
      <c r="R1139" s="8" t="s">
        <v>8335</v>
      </c>
      <c r="S1139" s="17">
        <f t="shared" si="70"/>
        <v>42453.819687499999</v>
      </c>
      <c r="T1139" s="17">
        <f t="shared" si="71"/>
        <v>42483.819687499999</v>
      </c>
    </row>
    <row r="1140" spans="1:20" ht="42.75" x14ac:dyDescent="0.45">
      <c r="A1140" s="5">
        <v>1138</v>
      </c>
      <c r="B1140" s="7" t="s">
        <v>1139</v>
      </c>
      <c r="C1140" s="7" t="s">
        <v>5248</v>
      </c>
      <c r="D1140" s="8">
        <v>35000</v>
      </c>
      <c r="E1140" s="8">
        <v>125</v>
      </c>
      <c r="F1140" s="8" t="s">
        <v>8221</v>
      </c>
      <c r="G1140" s="8" t="s">
        <v>8224</v>
      </c>
      <c r="H1140" s="8" t="s">
        <v>8246</v>
      </c>
      <c r="I1140" s="8">
        <v>1485035131</v>
      </c>
      <c r="J1140" s="8">
        <v>1483307131</v>
      </c>
      <c r="K1140" s="8" t="b">
        <v>0</v>
      </c>
      <c r="L1140" s="8">
        <v>4</v>
      </c>
      <c r="M1140" s="8" t="b">
        <v>0</v>
      </c>
      <c r="N1140" s="8" t="s">
        <v>8283</v>
      </c>
      <c r="O1140" s="11">
        <f t="shared" si="68"/>
        <v>0</v>
      </c>
      <c r="P1140" s="8">
        <f t="shared" si="69"/>
        <v>31.25</v>
      </c>
      <c r="Q1140" s="8" t="s">
        <v>8333</v>
      </c>
      <c r="R1140" s="8" t="s">
        <v>8335</v>
      </c>
      <c r="S1140" s="17">
        <f t="shared" si="70"/>
        <v>42736.9066087963</v>
      </c>
      <c r="T1140" s="17">
        <f t="shared" si="71"/>
        <v>42756.9066087963</v>
      </c>
    </row>
    <row r="1141" spans="1:20" ht="42.75" x14ac:dyDescent="0.45">
      <c r="A1141" s="5">
        <v>1139</v>
      </c>
      <c r="B1141" s="7" t="s">
        <v>1140</v>
      </c>
      <c r="C1141" s="7" t="s">
        <v>5249</v>
      </c>
      <c r="D1141" s="8">
        <v>8000</v>
      </c>
      <c r="E1141" s="8">
        <v>5</v>
      </c>
      <c r="F1141" s="8" t="s">
        <v>8221</v>
      </c>
      <c r="G1141" s="8" t="s">
        <v>8224</v>
      </c>
      <c r="H1141" s="8" t="s">
        <v>8246</v>
      </c>
      <c r="I1141" s="8">
        <v>1420100426</v>
      </c>
      <c r="J1141" s="8">
        <v>1417508426</v>
      </c>
      <c r="K1141" s="8" t="b">
        <v>0</v>
      </c>
      <c r="L1141" s="8">
        <v>1</v>
      </c>
      <c r="M1141" s="8" t="b">
        <v>0</v>
      </c>
      <c r="N1141" s="8" t="s">
        <v>8283</v>
      </c>
      <c r="O1141" s="11">
        <f t="shared" si="68"/>
        <v>0</v>
      </c>
      <c r="P1141" s="8">
        <f t="shared" si="69"/>
        <v>5</v>
      </c>
      <c r="Q1141" s="8" t="s">
        <v>8333</v>
      </c>
      <c r="R1141" s="8" t="s">
        <v>8335</v>
      </c>
      <c r="S1141" s="17">
        <f t="shared" si="70"/>
        <v>41975.347523148142</v>
      </c>
      <c r="T1141" s="17">
        <f t="shared" si="71"/>
        <v>42005.347523148142</v>
      </c>
    </row>
    <row r="1142" spans="1:20" ht="42.75" x14ac:dyDescent="0.45">
      <c r="A1142" s="5">
        <v>1140</v>
      </c>
      <c r="B1142" s="7" t="s">
        <v>1141</v>
      </c>
      <c r="C1142" s="7" t="s">
        <v>5250</v>
      </c>
      <c r="D1142" s="8">
        <v>5000</v>
      </c>
      <c r="E1142" s="8">
        <v>0</v>
      </c>
      <c r="F1142" s="8" t="s">
        <v>8221</v>
      </c>
      <c r="G1142" s="8" t="s">
        <v>8225</v>
      </c>
      <c r="H1142" s="8" t="s">
        <v>8247</v>
      </c>
      <c r="I1142" s="8">
        <v>1438859121</v>
      </c>
      <c r="J1142" s="8">
        <v>1436267121</v>
      </c>
      <c r="K1142" s="8" t="b">
        <v>0</v>
      </c>
      <c r="L1142" s="8">
        <v>0</v>
      </c>
      <c r="M1142" s="8" t="b">
        <v>0</v>
      </c>
      <c r="N1142" s="8" t="s">
        <v>8283</v>
      </c>
      <c r="O1142" s="11">
        <f t="shared" si="68"/>
        <v>0</v>
      </c>
      <c r="P1142" s="8" t="e">
        <f t="shared" si="69"/>
        <v>#DIV/0!</v>
      </c>
      <c r="Q1142" s="8" t="s">
        <v>8333</v>
      </c>
      <c r="R1142" s="8" t="s">
        <v>8335</v>
      </c>
      <c r="S1142" s="17">
        <f t="shared" si="70"/>
        <v>42192.462048611109</v>
      </c>
      <c r="T1142" s="17">
        <f t="shared" si="71"/>
        <v>42222.462048611109</v>
      </c>
    </row>
    <row r="1143" spans="1:20" x14ac:dyDescent="0.45">
      <c r="A1143" s="5">
        <v>1141</v>
      </c>
      <c r="B1143" s="7" t="s">
        <v>1142</v>
      </c>
      <c r="C1143" s="7" t="s">
        <v>5251</v>
      </c>
      <c r="D1143" s="8">
        <v>500</v>
      </c>
      <c r="E1143" s="8">
        <v>0</v>
      </c>
      <c r="F1143" s="8" t="s">
        <v>8221</v>
      </c>
      <c r="G1143" s="8" t="s">
        <v>8236</v>
      </c>
      <c r="H1143" s="8" t="s">
        <v>8249</v>
      </c>
      <c r="I1143" s="8">
        <v>1436460450</v>
      </c>
      <c r="J1143" s="8">
        <v>1433868450</v>
      </c>
      <c r="K1143" s="8" t="b">
        <v>0</v>
      </c>
      <c r="L1143" s="8">
        <v>0</v>
      </c>
      <c r="M1143" s="8" t="b">
        <v>0</v>
      </c>
      <c r="N1143" s="8" t="s">
        <v>8283</v>
      </c>
      <c r="O1143" s="11">
        <f t="shared" si="68"/>
        <v>0</v>
      </c>
      <c r="P1143" s="8" t="e">
        <f t="shared" si="69"/>
        <v>#DIV/0!</v>
      </c>
      <c r="Q1143" s="8" t="s">
        <v>8333</v>
      </c>
      <c r="R1143" s="8" t="s">
        <v>8335</v>
      </c>
      <c r="S1143" s="17">
        <f t="shared" si="70"/>
        <v>42164.699652777781</v>
      </c>
      <c r="T1143" s="17">
        <f t="shared" si="71"/>
        <v>42194.699652777781</v>
      </c>
    </row>
    <row r="1144" spans="1:20" ht="42.75" x14ac:dyDescent="0.45">
      <c r="A1144" s="5">
        <v>1142</v>
      </c>
      <c r="B1144" s="7" t="s">
        <v>1143</v>
      </c>
      <c r="C1144" s="7" t="s">
        <v>5252</v>
      </c>
      <c r="D1144" s="8">
        <v>4000</v>
      </c>
      <c r="E1144" s="8">
        <v>0</v>
      </c>
      <c r="F1144" s="8" t="s">
        <v>8221</v>
      </c>
      <c r="G1144" s="8" t="s">
        <v>8224</v>
      </c>
      <c r="H1144" s="8" t="s">
        <v>8246</v>
      </c>
      <c r="I1144" s="8">
        <v>1424131727</v>
      </c>
      <c r="J1144" s="8">
        <v>1421539727</v>
      </c>
      <c r="K1144" s="8" t="b">
        <v>0</v>
      </c>
      <c r="L1144" s="8">
        <v>0</v>
      </c>
      <c r="M1144" s="8" t="b">
        <v>0</v>
      </c>
      <c r="N1144" s="8" t="s">
        <v>8283</v>
      </c>
      <c r="O1144" s="11">
        <f t="shared" si="68"/>
        <v>0</v>
      </c>
      <c r="P1144" s="8" t="e">
        <f t="shared" si="69"/>
        <v>#DIV/0!</v>
      </c>
      <c r="Q1144" s="8" t="s">
        <v>8333</v>
      </c>
      <c r="R1144" s="8" t="s">
        <v>8335</v>
      </c>
      <c r="S1144" s="17">
        <f t="shared" si="70"/>
        <v>42022.006099537044</v>
      </c>
      <c r="T1144" s="17">
        <f t="shared" si="71"/>
        <v>42052.006099537044</v>
      </c>
    </row>
    <row r="1145" spans="1:20" ht="42.75" x14ac:dyDescent="0.45">
      <c r="A1145" s="5">
        <v>1143</v>
      </c>
      <c r="B1145" s="7" t="s">
        <v>1144</v>
      </c>
      <c r="C1145" s="7" t="s">
        <v>5253</v>
      </c>
      <c r="D1145" s="8">
        <v>45000</v>
      </c>
      <c r="E1145" s="8">
        <v>186</v>
      </c>
      <c r="F1145" s="8" t="s">
        <v>8221</v>
      </c>
      <c r="G1145" s="8" t="s">
        <v>8224</v>
      </c>
      <c r="H1145" s="8" t="s">
        <v>8246</v>
      </c>
      <c r="I1145" s="8">
        <v>1450327126</v>
      </c>
      <c r="J1145" s="8">
        <v>1447735126</v>
      </c>
      <c r="K1145" s="8" t="b">
        <v>0</v>
      </c>
      <c r="L1145" s="8">
        <v>8</v>
      </c>
      <c r="M1145" s="8" t="b">
        <v>0</v>
      </c>
      <c r="N1145" s="8" t="s">
        <v>8283</v>
      </c>
      <c r="O1145" s="11">
        <f t="shared" si="68"/>
        <v>0</v>
      </c>
      <c r="P1145" s="8">
        <f t="shared" si="69"/>
        <v>23.25</v>
      </c>
      <c r="Q1145" s="8" t="s">
        <v>8333</v>
      </c>
      <c r="R1145" s="8" t="s">
        <v>8335</v>
      </c>
      <c r="S1145" s="17">
        <f t="shared" si="70"/>
        <v>42325.19358796296</v>
      </c>
      <c r="T1145" s="17">
        <f t="shared" si="71"/>
        <v>42355.19358796296</v>
      </c>
    </row>
    <row r="1146" spans="1:20" ht="42.75" x14ac:dyDescent="0.45">
      <c r="A1146" s="5">
        <v>1144</v>
      </c>
      <c r="B1146" s="7" t="s">
        <v>1145</v>
      </c>
      <c r="C1146" s="7" t="s">
        <v>5254</v>
      </c>
      <c r="D1146" s="8">
        <v>9300</v>
      </c>
      <c r="E1146" s="8">
        <v>0</v>
      </c>
      <c r="F1146" s="8" t="s">
        <v>8221</v>
      </c>
      <c r="G1146" s="8" t="s">
        <v>8224</v>
      </c>
      <c r="H1146" s="8" t="s">
        <v>8246</v>
      </c>
      <c r="I1146" s="8">
        <v>1430281320</v>
      </c>
      <c r="J1146" s="8">
        <v>1427689320</v>
      </c>
      <c r="K1146" s="8" t="b">
        <v>0</v>
      </c>
      <c r="L1146" s="8">
        <v>0</v>
      </c>
      <c r="M1146" s="8" t="b">
        <v>0</v>
      </c>
      <c r="N1146" s="8" t="s">
        <v>8284</v>
      </c>
      <c r="O1146" s="11">
        <f t="shared" si="68"/>
        <v>0</v>
      </c>
      <c r="P1146" s="8" t="e">
        <f t="shared" si="69"/>
        <v>#DIV/0!</v>
      </c>
      <c r="Q1146" s="8" t="s">
        <v>8336</v>
      </c>
      <c r="R1146" s="8" t="s">
        <v>8337</v>
      </c>
      <c r="S1146" s="17">
        <f t="shared" si="70"/>
        <v>42093.181944444441</v>
      </c>
      <c r="T1146" s="17">
        <f t="shared" si="71"/>
        <v>42123.181944444441</v>
      </c>
    </row>
    <row r="1147" spans="1:20" ht="42.75" x14ac:dyDescent="0.45">
      <c r="A1147" s="5">
        <v>1145</v>
      </c>
      <c r="B1147" s="7" t="s">
        <v>1146</v>
      </c>
      <c r="C1147" s="7" t="s">
        <v>5255</v>
      </c>
      <c r="D1147" s="8">
        <v>80000</v>
      </c>
      <c r="E1147" s="8">
        <v>100</v>
      </c>
      <c r="F1147" s="8" t="s">
        <v>8221</v>
      </c>
      <c r="G1147" s="8" t="s">
        <v>8224</v>
      </c>
      <c r="H1147" s="8" t="s">
        <v>8246</v>
      </c>
      <c r="I1147" s="8">
        <v>1412272592</v>
      </c>
      <c r="J1147" s="8">
        <v>1407088592</v>
      </c>
      <c r="K1147" s="8" t="b">
        <v>0</v>
      </c>
      <c r="L1147" s="8">
        <v>1</v>
      </c>
      <c r="M1147" s="8" t="b">
        <v>0</v>
      </c>
      <c r="N1147" s="8" t="s">
        <v>8284</v>
      </c>
      <c r="O1147" s="11">
        <f t="shared" si="68"/>
        <v>0</v>
      </c>
      <c r="P1147" s="8">
        <f t="shared" si="69"/>
        <v>100</v>
      </c>
      <c r="Q1147" s="8" t="s">
        <v>8336</v>
      </c>
      <c r="R1147" s="8" t="s">
        <v>8337</v>
      </c>
      <c r="S1147" s="17">
        <f t="shared" si="70"/>
        <v>41854.747592592597</v>
      </c>
      <c r="T1147" s="17">
        <f t="shared" si="71"/>
        <v>41914.747592592597</v>
      </c>
    </row>
    <row r="1148" spans="1:20" ht="42.75" x14ac:dyDescent="0.45">
      <c r="A1148" s="5">
        <v>1146</v>
      </c>
      <c r="B1148" s="7" t="s">
        <v>1147</v>
      </c>
      <c r="C1148" s="7" t="s">
        <v>5256</v>
      </c>
      <c r="D1148" s="8">
        <v>6000</v>
      </c>
      <c r="E1148" s="8">
        <v>530</v>
      </c>
      <c r="F1148" s="8" t="s">
        <v>8221</v>
      </c>
      <c r="G1148" s="8" t="s">
        <v>8224</v>
      </c>
      <c r="H1148" s="8" t="s">
        <v>8246</v>
      </c>
      <c r="I1148" s="8">
        <v>1399071173</v>
      </c>
      <c r="J1148" s="8">
        <v>1395787973</v>
      </c>
      <c r="K1148" s="8" t="b">
        <v>0</v>
      </c>
      <c r="L1148" s="8">
        <v>12</v>
      </c>
      <c r="M1148" s="8" t="b">
        <v>0</v>
      </c>
      <c r="N1148" s="8" t="s">
        <v>8284</v>
      </c>
      <c r="O1148" s="11">
        <f t="shared" si="68"/>
        <v>9</v>
      </c>
      <c r="P1148" s="8">
        <f t="shared" si="69"/>
        <v>44.17</v>
      </c>
      <c r="Q1148" s="8" t="s">
        <v>8336</v>
      </c>
      <c r="R1148" s="8" t="s">
        <v>8337</v>
      </c>
      <c r="S1148" s="17">
        <f t="shared" si="70"/>
        <v>41723.9533912037</v>
      </c>
      <c r="T1148" s="17">
        <f t="shared" si="71"/>
        <v>41761.9533912037</v>
      </c>
    </row>
    <row r="1149" spans="1:20" ht="42.75" x14ac:dyDescent="0.45">
      <c r="A1149" s="5">
        <v>1147</v>
      </c>
      <c r="B1149" s="7" t="s">
        <v>1148</v>
      </c>
      <c r="C1149" s="7" t="s">
        <v>5257</v>
      </c>
      <c r="D1149" s="8">
        <v>25000</v>
      </c>
      <c r="E1149" s="8">
        <v>0</v>
      </c>
      <c r="F1149" s="8" t="s">
        <v>8221</v>
      </c>
      <c r="G1149" s="8" t="s">
        <v>8229</v>
      </c>
      <c r="H1149" s="8" t="s">
        <v>8251</v>
      </c>
      <c r="I1149" s="8">
        <v>1413760783</v>
      </c>
      <c r="J1149" s="8">
        <v>1408576783</v>
      </c>
      <c r="K1149" s="8" t="b">
        <v>0</v>
      </c>
      <c r="L1149" s="8">
        <v>0</v>
      </c>
      <c r="M1149" s="8" t="b">
        <v>0</v>
      </c>
      <c r="N1149" s="8" t="s">
        <v>8284</v>
      </c>
      <c r="O1149" s="11">
        <f t="shared" si="68"/>
        <v>0</v>
      </c>
      <c r="P1149" s="8" t="e">
        <f t="shared" si="69"/>
        <v>#DIV/0!</v>
      </c>
      <c r="Q1149" s="8" t="s">
        <v>8336</v>
      </c>
      <c r="R1149" s="8" t="s">
        <v>8337</v>
      </c>
      <c r="S1149" s="17">
        <f t="shared" si="70"/>
        <v>41871.972025462965</v>
      </c>
      <c r="T1149" s="17">
        <f t="shared" si="71"/>
        <v>41931.972025462965</v>
      </c>
    </row>
    <row r="1150" spans="1:20" ht="28.5" x14ac:dyDescent="0.45">
      <c r="A1150" s="5">
        <v>1148</v>
      </c>
      <c r="B1150" s="7" t="s">
        <v>1149</v>
      </c>
      <c r="C1150" s="7" t="s">
        <v>5258</v>
      </c>
      <c r="D1150" s="8">
        <v>15000</v>
      </c>
      <c r="E1150" s="8">
        <v>73</v>
      </c>
      <c r="F1150" s="8" t="s">
        <v>8221</v>
      </c>
      <c r="G1150" s="8" t="s">
        <v>8224</v>
      </c>
      <c r="H1150" s="8" t="s">
        <v>8246</v>
      </c>
      <c r="I1150" s="8">
        <v>1480568781</v>
      </c>
      <c r="J1150" s="8">
        <v>1477973181</v>
      </c>
      <c r="K1150" s="8" t="b">
        <v>0</v>
      </c>
      <c r="L1150" s="8">
        <v>3</v>
      </c>
      <c r="M1150" s="8" t="b">
        <v>0</v>
      </c>
      <c r="N1150" s="8" t="s">
        <v>8284</v>
      </c>
      <c r="O1150" s="11">
        <f t="shared" si="68"/>
        <v>0</v>
      </c>
      <c r="P1150" s="8">
        <f t="shared" si="69"/>
        <v>24.33</v>
      </c>
      <c r="Q1150" s="8" t="s">
        <v>8336</v>
      </c>
      <c r="R1150" s="8" t="s">
        <v>8337</v>
      </c>
      <c r="S1150" s="17">
        <f t="shared" si="70"/>
        <v>42675.171076388884</v>
      </c>
      <c r="T1150" s="17">
        <f t="shared" si="71"/>
        <v>42705.212743055556</v>
      </c>
    </row>
    <row r="1151" spans="1:20" ht="28.5" x14ac:dyDescent="0.45">
      <c r="A1151" s="5">
        <v>1149</v>
      </c>
      <c r="B1151" s="7" t="s">
        <v>1150</v>
      </c>
      <c r="C1151" s="7" t="s">
        <v>5259</v>
      </c>
      <c r="D1151" s="8">
        <v>50000</v>
      </c>
      <c r="E1151" s="8">
        <v>75</v>
      </c>
      <c r="F1151" s="8" t="s">
        <v>8221</v>
      </c>
      <c r="G1151" s="8" t="s">
        <v>8224</v>
      </c>
      <c r="H1151" s="8" t="s">
        <v>8246</v>
      </c>
      <c r="I1151" s="8">
        <v>1466096566</v>
      </c>
      <c r="J1151" s="8">
        <v>1463504566</v>
      </c>
      <c r="K1151" s="8" t="b">
        <v>0</v>
      </c>
      <c r="L1151" s="8">
        <v>2</v>
      </c>
      <c r="M1151" s="8" t="b">
        <v>0</v>
      </c>
      <c r="N1151" s="8" t="s">
        <v>8284</v>
      </c>
      <c r="O1151" s="11">
        <f t="shared" si="68"/>
        <v>0</v>
      </c>
      <c r="P1151" s="8">
        <f t="shared" si="69"/>
        <v>37.5</v>
      </c>
      <c r="Q1151" s="8" t="s">
        <v>8336</v>
      </c>
      <c r="R1151" s="8" t="s">
        <v>8337</v>
      </c>
      <c r="S1151" s="17">
        <f t="shared" si="70"/>
        <v>42507.71025462963</v>
      </c>
      <c r="T1151" s="17">
        <f t="shared" si="71"/>
        <v>42537.71025462963</v>
      </c>
    </row>
    <row r="1152" spans="1:20" ht="28.5" x14ac:dyDescent="0.45">
      <c r="A1152" s="5">
        <v>1150</v>
      </c>
      <c r="B1152" s="7" t="s">
        <v>1151</v>
      </c>
      <c r="C1152" s="7" t="s">
        <v>5260</v>
      </c>
      <c r="D1152" s="8">
        <v>2500</v>
      </c>
      <c r="E1152" s="8">
        <v>252</v>
      </c>
      <c r="F1152" s="8" t="s">
        <v>8221</v>
      </c>
      <c r="G1152" s="8" t="s">
        <v>8224</v>
      </c>
      <c r="H1152" s="8" t="s">
        <v>8246</v>
      </c>
      <c r="I1152" s="8">
        <v>1452293675</v>
      </c>
      <c r="J1152" s="8">
        <v>1447109675</v>
      </c>
      <c r="K1152" s="8" t="b">
        <v>0</v>
      </c>
      <c r="L1152" s="8">
        <v>6</v>
      </c>
      <c r="M1152" s="8" t="b">
        <v>0</v>
      </c>
      <c r="N1152" s="8" t="s">
        <v>8284</v>
      </c>
      <c r="O1152" s="11">
        <f t="shared" si="68"/>
        <v>10</v>
      </c>
      <c r="P1152" s="8">
        <f t="shared" si="69"/>
        <v>42</v>
      </c>
      <c r="Q1152" s="8" t="s">
        <v>8336</v>
      </c>
      <c r="R1152" s="8" t="s">
        <v>8337</v>
      </c>
      <c r="S1152" s="17">
        <f t="shared" si="70"/>
        <v>42317.954571759255</v>
      </c>
      <c r="T1152" s="17">
        <f t="shared" si="71"/>
        <v>42377.954571759255</v>
      </c>
    </row>
    <row r="1153" spans="1:20" ht="42.75" x14ac:dyDescent="0.45">
      <c r="A1153" s="5">
        <v>1151</v>
      </c>
      <c r="B1153" s="7" t="s">
        <v>1152</v>
      </c>
      <c r="C1153" s="7" t="s">
        <v>5261</v>
      </c>
      <c r="D1153" s="8">
        <v>25000</v>
      </c>
      <c r="E1153" s="8">
        <v>0</v>
      </c>
      <c r="F1153" s="8" t="s">
        <v>8221</v>
      </c>
      <c r="G1153" s="8" t="s">
        <v>8224</v>
      </c>
      <c r="H1153" s="8" t="s">
        <v>8246</v>
      </c>
      <c r="I1153" s="8">
        <v>1441592863</v>
      </c>
      <c r="J1153" s="8">
        <v>1439000863</v>
      </c>
      <c r="K1153" s="8" t="b">
        <v>0</v>
      </c>
      <c r="L1153" s="8">
        <v>0</v>
      </c>
      <c r="M1153" s="8" t="b">
        <v>0</v>
      </c>
      <c r="N1153" s="8" t="s">
        <v>8284</v>
      </c>
      <c r="O1153" s="11">
        <f t="shared" si="68"/>
        <v>0</v>
      </c>
      <c r="P1153" s="8" t="e">
        <f t="shared" si="69"/>
        <v>#DIV/0!</v>
      </c>
      <c r="Q1153" s="8" t="s">
        <v>8336</v>
      </c>
      <c r="R1153" s="8" t="s">
        <v>8337</v>
      </c>
      <c r="S1153" s="17">
        <f t="shared" si="70"/>
        <v>42224.102581018517</v>
      </c>
      <c r="T1153" s="17">
        <f t="shared" si="71"/>
        <v>42254.102581018517</v>
      </c>
    </row>
    <row r="1154" spans="1:20" x14ac:dyDescent="0.45">
      <c r="A1154" s="5">
        <v>1152</v>
      </c>
      <c r="B1154" s="7" t="s">
        <v>1153</v>
      </c>
      <c r="C1154" s="7" t="s">
        <v>5262</v>
      </c>
      <c r="D1154" s="8">
        <v>16000</v>
      </c>
      <c r="E1154" s="8">
        <v>911</v>
      </c>
      <c r="F1154" s="8" t="s">
        <v>8221</v>
      </c>
      <c r="G1154" s="8" t="s">
        <v>8224</v>
      </c>
      <c r="H1154" s="8" t="s">
        <v>8246</v>
      </c>
      <c r="I1154" s="8">
        <v>1431709312</v>
      </c>
      <c r="J1154" s="8">
        <v>1429117312</v>
      </c>
      <c r="K1154" s="8" t="b">
        <v>0</v>
      </c>
      <c r="L1154" s="8">
        <v>15</v>
      </c>
      <c r="M1154" s="8" t="b">
        <v>0</v>
      </c>
      <c r="N1154" s="8" t="s">
        <v>8284</v>
      </c>
      <c r="O1154" s="11">
        <f t="shared" si="68"/>
        <v>6</v>
      </c>
      <c r="P1154" s="8">
        <f t="shared" si="69"/>
        <v>60.73</v>
      </c>
      <c r="Q1154" s="8" t="s">
        <v>8336</v>
      </c>
      <c r="R1154" s="8" t="s">
        <v>8337</v>
      </c>
      <c r="S1154" s="17">
        <f t="shared" si="70"/>
        <v>42109.709629629629</v>
      </c>
      <c r="T1154" s="17">
        <f t="shared" si="71"/>
        <v>42139.709629629629</v>
      </c>
    </row>
    <row r="1155" spans="1:20" ht="28.5" x14ac:dyDescent="0.45">
      <c r="A1155" s="5">
        <v>1153</v>
      </c>
      <c r="B1155" s="7" t="s">
        <v>1154</v>
      </c>
      <c r="C1155" s="7" t="s">
        <v>5263</v>
      </c>
      <c r="D1155" s="8">
        <v>8000</v>
      </c>
      <c r="E1155" s="8">
        <v>50</v>
      </c>
      <c r="F1155" s="8" t="s">
        <v>8221</v>
      </c>
      <c r="G1155" s="8" t="s">
        <v>8224</v>
      </c>
      <c r="H1155" s="8" t="s">
        <v>8246</v>
      </c>
      <c r="I1155" s="8">
        <v>1434647305</v>
      </c>
      <c r="J1155" s="8">
        <v>1432055305</v>
      </c>
      <c r="K1155" s="8" t="b">
        <v>0</v>
      </c>
      <c r="L1155" s="8">
        <v>1</v>
      </c>
      <c r="M1155" s="8" t="b">
        <v>0</v>
      </c>
      <c r="N1155" s="8" t="s">
        <v>8284</v>
      </c>
      <c r="O1155" s="11">
        <f t="shared" ref="O1155:O1218" si="72">ROUND((E1155/D1155)*100,0)</f>
        <v>1</v>
      </c>
      <c r="P1155" s="8">
        <f t="shared" ref="P1155:P1218" si="73">ROUND(E1155/L1155,2)</f>
        <v>50</v>
      </c>
      <c r="Q1155" s="8" t="s">
        <v>8336</v>
      </c>
      <c r="R1155" s="8" t="s">
        <v>8337</v>
      </c>
      <c r="S1155" s="17">
        <f t="shared" ref="S1155:S1218" si="74">(((J1155/60)/60)/24)+DATE(1970,1,1)</f>
        <v>42143.714178240742</v>
      </c>
      <c r="T1155" s="17">
        <f t="shared" ref="T1155:T1218" si="75">(((I1155/60)/60)/24)+DATE(1970,1,1)</f>
        <v>42173.714178240742</v>
      </c>
    </row>
    <row r="1156" spans="1:20" ht="42.75" x14ac:dyDescent="0.45">
      <c r="A1156" s="5">
        <v>1154</v>
      </c>
      <c r="B1156" s="7" t="s">
        <v>1155</v>
      </c>
      <c r="C1156" s="7" t="s">
        <v>5264</v>
      </c>
      <c r="D1156" s="8">
        <v>5000</v>
      </c>
      <c r="E1156" s="8">
        <v>325</v>
      </c>
      <c r="F1156" s="8" t="s">
        <v>8221</v>
      </c>
      <c r="G1156" s="8" t="s">
        <v>8224</v>
      </c>
      <c r="H1156" s="8" t="s">
        <v>8246</v>
      </c>
      <c r="I1156" s="8">
        <v>1441507006</v>
      </c>
      <c r="J1156" s="8">
        <v>1438915006</v>
      </c>
      <c r="K1156" s="8" t="b">
        <v>0</v>
      </c>
      <c r="L1156" s="8">
        <v>3</v>
      </c>
      <c r="M1156" s="8" t="b">
        <v>0</v>
      </c>
      <c r="N1156" s="8" t="s">
        <v>8284</v>
      </c>
      <c r="O1156" s="11">
        <f t="shared" si="72"/>
        <v>7</v>
      </c>
      <c r="P1156" s="8">
        <f t="shared" si="73"/>
        <v>108.33</v>
      </c>
      <c r="Q1156" s="8" t="s">
        <v>8336</v>
      </c>
      <c r="R1156" s="8" t="s">
        <v>8337</v>
      </c>
      <c r="S1156" s="17">
        <f t="shared" si="74"/>
        <v>42223.108865740738</v>
      </c>
      <c r="T1156" s="17">
        <f t="shared" si="75"/>
        <v>42253.108865740738</v>
      </c>
    </row>
    <row r="1157" spans="1:20" ht="42.75" x14ac:dyDescent="0.45">
      <c r="A1157" s="5">
        <v>1155</v>
      </c>
      <c r="B1157" s="7" t="s">
        <v>1156</v>
      </c>
      <c r="C1157" s="7" t="s">
        <v>5265</v>
      </c>
      <c r="D1157" s="8">
        <v>25000</v>
      </c>
      <c r="E1157" s="8">
        <v>188</v>
      </c>
      <c r="F1157" s="8" t="s">
        <v>8221</v>
      </c>
      <c r="G1157" s="8" t="s">
        <v>8224</v>
      </c>
      <c r="H1157" s="8" t="s">
        <v>8246</v>
      </c>
      <c r="I1157" s="8">
        <v>1408040408</v>
      </c>
      <c r="J1157" s="8">
        <v>1405448408</v>
      </c>
      <c r="K1157" s="8" t="b">
        <v>0</v>
      </c>
      <c r="L1157" s="8">
        <v>8</v>
      </c>
      <c r="M1157" s="8" t="b">
        <v>0</v>
      </c>
      <c r="N1157" s="8" t="s">
        <v>8284</v>
      </c>
      <c r="O1157" s="11">
        <f t="shared" si="72"/>
        <v>1</v>
      </c>
      <c r="P1157" s="8">
        <f t="shared" si="73"/>
        <v>23.5</v>
      </c>
      <c r="Q1157" s="8" t="s">
        <v>8336</v>
      </c>
      <c r="R1157" s="8" t="s">
        <v>8337</v>
      </c>
      <c r="S1157" s="17">
        <f t="shared" si="74"/>
        <v>41835.763981481483</v>
      </c>
      <c r="T1157" s="17">
        <f t="shared" si="75"/>
        <v>41865.763981481483</v>
      </c>
    </row>
    <row r="1158" spans="1:20" ht="42.75" x14ac:dyDescent="0.45">
      <c r="A1158" s="5">
        <v>1156</v>
      </c>
      <c r="B1158" s="7" t="s">
        <v>1157</v>
      </c>
      <c r="C1158" s="7" t="s">
        <v>5266</v>
      </c>
      <c r="D1158" s="8">
        <v>6500</v>
      </c>
      <c r="E1158" s="8">
        <v>0</v>
      </c>
      <c r="F1158" s="8" t="s">
        <v>8221</v>
      </c>
      <c r="G1158" s="8" t="s">
        <v>8224</v>
      </c>
      <c r="H1158" s="8" t="s">
        <v>8246</v>
      </c>
      <c r="I1158" s="8">
        <v>1424742162</v>
      </c>
      <c r="J1158" s="8">
        <v>1422150162</v>
      </c>
      <c r="K1158" s="8" t="b">
        <v>0</v>
      </c>
      <c r="L1158" s="8">
        <v>0</v>
      </c>
      <c r="M1158" s="8" t="b">
        <v>0</v>
      </c>
      <c r="N1158" s="8" t="s">
        <v>8284</v>
      </c>
      <c r="O1158" s="11">
        <f t="shared" si="72"/>
        <v>0</v>
      </c>
      <c r="P1158" s="8" t="e">
        <f t="shared" si="73"/>
        <v>#DIV/0!</v>
      </c>
      <c r="Q1158" s="8" t="s">
        <v>8336</v>
      </c>
      <c r="R1158" s="8" t="s">
        <v>8337</v>
      </c>
      <c r="S1158" s="17">
        <f t="shared" si="74"/>
        <v>42029.07131944444</v>
      </c>
      <c r="T1158" s="17">
        <f t="shared" si="75"/>
        <v>42059.07131944444</v>
      </c>
    </row>
    <row r="1159" spans="1:20" ht="42.75" x14ac:dyDescent="0.45">
      <c r="A1159" s="5">
        <v>1157</v>
      </c>
      <c r="B1159" s="7" t="s">
        <v>1158</v>
      </c>
      <c r="C1159" s="7" t="s">
        <v>5267</v>
      </c>
      <c r="D1159" s="8">
        <v>10000</v>
      </c>
      <c r="E1159" s="8">
        <v>151</v>
      </c>
      <c r="F1159" s="8" t="s">
        <v>8221</v>
      </c>
      <c r="G1159" s="8" t="s">
        <v>8224</v>
      </c>
      <c r="H1159" s="8" t="s">
        <v>8246</v>
      </c>
      <c r="I1159" s="8">
        <v>1417795480</v>
      </c>
      <c r="J1159" s="8">
        <v>1412607880</v>
      </c>
      <c r="K1159" s="8" t="b">
        <v>0</v>
      </c>
      <c r="L1159" s="8">
        <v>3</v>
      </c>
      <c r="M1159" s="8" t="b">
        <v>0</v>
      </c>
      <c r="N1159" s="8" t="s">
        <v>8284</v>
      </c>
      <c r="O1159" s="11">
        <f t="shared" si="72"/>
        <v>2</v>
      </c>
      <c r="P1159" s="8">
        <f t="shared" si="73"/>
        <v>50.33</v>
      </c>
      <c r="Q1159" s="8" t="s">
        <v>8336</v>
      </c>
      <c r="R1159" s="8" t="s">
        <v>8337</v>
      </c>
      <c r="S1159" s="17">
        <f t="shared" si="74"/>
        <v>41918.628240740742</v>
      </c>
      <c r="T1159" s="17">
        <f t="shared" si="75"/>
        <v>41978.669907407413</v>
      </c>
    </row>
    <row r="1160" spans="1:20" ht="42.75" x14ac:dyDescent="0.45">
      <c r="A1160" s="5">
        <v>1158</v>
      </c>
      <c r="B1160" s="7" t="s">
        <v>1159</v>
      </c>
      <c r="C1160" s="7" t="s">
        <v>5268</v>
      </c>
      <c r="D1160" s="8">
        <v>7500</v>
      </c>
      <c r="E1160" s="8">
        <v>35</v>
      </c>
      <c r="F1160" s="8" t="s">
        <v>8221</v>
      </c>
      <c r="G1160" s="8" t="s">
        <v>8224</v>
      </c>
      <c r="H1160" s="8" t="s">
        <v>8246</v>
      </c>
      <c r="I1160" s="8">
        <v>1418091128</v>
      </c>
      <c r="J1160" s="8">
        <v>1415499128</v>
      </c>
      <c r="K1160" s="8" t="b">
        <v>0</v>
      </c>
      <c r="L1160" s="8">
        <v>3</v>
      </c>
      <c r="M1160" s="8" t="b">
        <v>0</v>
      </c>
      <c r="N1160" s="8" t="s">
        <v>8284</v>
      </c>
      <c r="O1160" s="11">
        <f t="shared" si="72"/>
        <v>0</v>
      </c>
      <c r="P1160" s="8">
        <f t="shared" si="73"/>
        <v>11.67</v>
      </c>
      <c r="Q1160" s="8" t="s">
        <v>8336</v>
      </c>
      <c r="R1160" s="8" t="s">
        <v>8337</v>
      </c>
      <c r="S1160" s="17">
        <f t="shared" si="74"/>
        <v>41952.09175925926</v>
      </c>
      <c r="T1160" s="17">
        <f t="shared" si="75"/>
        <v>41982.09175925926</v>
      </c>
    </row>
    <row r="1161" spans="1:20" ht="42.75" x14ac:dyDescent="0.45">
      <c r="A1161" s="5">
        <v>1159</v>
      </c>
      <c r="B1161" s="7" t="s">
        <v>1160</v>
      </c>
      <c r="C1161" s="7" t="s">
        <v>5269</v>
      </c>
      <c r="D1161" s="8">
        <v>6750</v>
      </c>
      <c r="E1161" s="8">
        <v>0</v>
      </c>
      <c r="F1161" s="8" t="s">
        <v>8221</v>
      </c>
      <c r="G1161" s="8" t="s">
        <v>8224</v>
      </c>
      <c r="H1161" s="8" t="s">
        <v>8246</v>
      </c>
      <c r="I1161" s="8">
        <v>1435679100</v>
      </c>
      <c r="J1161" s="8">
        <v>1433006765</v>
      </c>
      <c r="K1161" s="8" t="b">
        <v>0</v>
      </c>
      <c r="L1161" s="8">
        <v>0</v>
      </c>
      <c r="M1161" s="8" t="b">
        <v>0</v>
      </c>
      <c r="N1161" s="8" t="s">
        <v>8284</v>
      </c>
      <c r="O1161" s="11">
        <f t="shared" si="72"/>
        <v>0</v>
      </c>
      <c r="P1161" s="8" t="e">
        <f t="shared" si="73"/>
        <v>#DIV/0!</v>
      </c>
      <c r="Q1161" s="8" t="s">
        <v>8336</v>
      </c>
      <c r="R1161" s="8" t="s">
        <v>8337</v>
      </c>
      <c r="S1161" s="17">
        <f t="shared" si="74"/>
        <v>42154.726446759261</v>
      </c>
      <c r="T1161" s="17">
        <f t="shared" si="75"/>
        <v>42185.65625</v>
      </c>
    </row>
    <row r="1162" spans="1:20" ht="42.75" x14ac:dyDescent="0.45">
      <c r="A1162" s="5">
        <v>1160</v>
      </c>
      <c r="B1162" s="7" t="s">
        <v>1161</v>
      </c>
      <c r="C1162" s="7" t="s">
        <v>5270</v>
      </c>
      <c r="D1162" s="8">
        <v>30000</v>
      </c>
      <c r="E1162" s="8">
        <v>1155</v>
      </c>
      <c r="F1162" s="8" t="s">
        <v>8221</v>
      </c>
      <c r="G1162" s="8" t="s">
        <v>8224</v>
      </c>
      <c r="H1162" s="8" t="s">
        <v>8246</v>
      </c>
      <c r="I1162" s="8">
        <v>1427510586</v>
      </c>
      <c r="J1162" s="8">
        <v>1424922186</v>
      </c>
      <c r="K1162" s="8" t="b">
        <v>0</v>
      </c>
      <c r="L1162" s="8">
        <v>19</v>
      </c>
      <c r="M1162" s="8" t="b">
        <v>0</v>
      </c>
      <c r="N1162" s="8" t="s">
        <v>8284</v>
      </c>
      <c r="O1162" s="11">
        <f t="shared" si="72"/>
        <v>4</v>
      </c>
      <c r="P1162" s="8">
        <f t="shared" si="73"/>
        <v>60.79</v>
      </c>
      <c r="Q1162" s="8" t="s">
        <v>8336</v>
      </c>
      <c r="R1162" s="8" t="s">
        <v>8337</v>
      </c>
      <c r="S1162" s="17">
        <f t="shared" si="74"/>
        <v>42061.154930555553</v>
      </c>
      <c r="T1162" s="17">
        <f t="shared" si="75"/>
        <v>42091.113263888896</v>
      </c>
    </row>
    <row r="1163" spans="1:20" ht="42.75" x14ac:dyDescent="0.45">
      <c r="A1163" s="5">
        <v>1161</v>
      </c>
      <c r="B1163" s="7" t="s">
        <v>1162</v>
      </c>
      <c r="C1163" s="7" t="s">
        <v>5271</v>
      </c>
      <c r="D1163" s="8">
        <v>18000</v>
      </c>
      <c r="E1163" s="8">
        <v>0</v>
      </c>
      <c r="F1163" s="8" t="s">
        <v>8221</v>
      </c>
      <c r="G1163" s="8" t="s">
        <v>8224</v>
      </c>
      <c r="H1163" s="8" t="s">
        <v>8246</v>
      </c>
      <c r="I1163" s="8">
        <v>1432047989</v>
      </c>
      <c r="J1163" s="8">
        <v>1430233589</v>
      </c>
      <c r="K1163" s="8" t="b">
        <v>0</v>
      </c>
      <c r="L1163" s="8">
        <v>0</v>
      </c>
      <c r="M1163" s="8" t="b">
        <v>0</v>
      </c>
      <c r="N1163" s="8" t="s">
        <v>8284</v>
      </c>
      <c r="O1163" s="11">
        <f t="shared" si="72"/>
        <v>0</v>
      </c>
      <c r="P1163" s="8" t="e">
        <f t="shared" si="73"/>
        <v>#DIV/0!</v>
      </c>
      <c r="Q1163" s="8" t="s">
        <v>8336</v>
      </c>
      <c r="R1163" s="8" t="s">
        <v>8337</v>
      </c>
      <c r="S1163" s="17">
        <f t="shared" si="74"/>
        <v>42122.629502314812</v>
      </c>
      <c r="T1163" s="17">
        <f t="shared" si="75"/>
        <v>42143.629502314812</v>
      </c>
    </row>
    <row r="1164" spans="1:20" ht="42.75" x14ac:dyDescent="0.45">
      <c r="A1164" s="5">
        <v>1162</v>
      </c>
      <c r="B1164" s="7" t="s">
        <v>1163</v>
      </c>
      <c r="C1164" s="7" t="s">
        <v>5272</v>
      </c>
      <c r="D1164" s="8">
        <v>60000</v>
      </c>
      <c r="E1164" s="8">
        <v>35</v>
      </c>
      <c r="F1164" s="8" t="s">
        <v>8221</v>
      </c>
      <c r="G1164" s="8" t="s">
        <v>8224</v>
      </c>
      <c r="H1164" s="8" t="s">
        <v>8246</v>
      </c>
      <c r="I1164" s="8">
        <v>1411662264</v>
      </c>
      <c r="J1164" s="8">
        <v>1408983864</v>
      </c>
      <c r="K1164" s="8" t="b">
        <v>0</v>
      </c>
      <c r="L1164" s="8">
        <v>2</v>
      </c>
      <c r="M1164" s="8" t="b">
        <v>0</v>
      </c>
      <c r="N1164" s="8" t="s">
        <v>8284</v>
      </c>
      <c r="O1164" s="11">
        <f t="shared" si="72"/>
        <v>0</v>
      </c>
      <c r="P1164" s="8">
        <f t="shared" si="73"/>
        <v>17.5</v>
      </c>
      <c r="Q1164" s="8" t="s">
        <v>8336</v>
      </c>
      <c r="R1164" s="8" t="s">
        <v>8337</v>
      </c>
      <c r="S1164" s="17">
        <f t="shared" si="74"/>
        <v>41876.683611111112</v>
      </c>
      <c r="T1164" s="17">
        <f t="shared" si="75"/>
        <v>41907.683611111112</v>
      </c>
    </row>
    <row r="1165" spans="1:20" ht="42.75" x14ac:dyDescent="0.45">
      <c r="A1165" s="5">
        <v>1163</v>
      </c>
      <c r="B1165" s="7" t="s">
        <v>1164</v>
      </c>
      <c r="C1165" s="7" t="s">
        <v>5273</v>
      </c>
      <c r="D1165" s="8">
        <v>5200</v>
      </c>
      <c r="E1165" s="8">
        <v>0</v>
      </c>
      <c r="F1165" s="8" t="s">
        <v>8221</v>
      </c>
      <c r="G1165" s="8" t="s">
        <v>8224</v>
      </c>
      <c r="H1165" s="8" t="s">
        <v>8246</v>
      </c>
      <c r="I1165" s="8">
        <v>1407604920</v>
      </c>
      <c r="J1165" s="8">
        <v>1405012920</v>
      </c>
      <c r="K1165" s="8" t="b">
        <v>0</v>
      </c>
      <c r="L1165" s="8">
        <v>0</v>
      </c>
      <c r="M1165" s="8" t="b">
        <v>0</v>
      </c>
      <c r="N1165" s="8" t="s">
        <v>8284</v>
      </c>
      <c r="O1165" s="11">
        <f t="shared" si="72"/>
        <v>0</v>
      </c>
      <c r="P1165" s="8" t="e">
        <f t="shared" si="73"/>
        <v>#DIV/0!</v>
      </c>
      <c r="Q1165" s="8" t="s">
        <v>8336</v>
      </c>
      <c r="R1165" s="8" t="s">
        <v>8337</v>
      </c>
      <c r="S1165" s="17">
        <f t="shared" si="74"/>
        <v>41830.723611111112</v>
      </c>
      <c r="T1165" s="17">
        <f t="shared" si="75"/>
        <v>41860.723611111112</v>
      </c>
    </row>
    <row r="1166" spans="1:20" ht="57" x14ac:dyDescent="0.45">
      <c r="A1166" s="5">
        <v>1164</v>
      </c>
      <c r="B1166" s="7" t="s">
        <v>1165</v>
      </c>
      <c r="C1166" s="7" t="s">
        <v>5274</v>
      </c>
      <c r="D1166" s="8">
        <v>10000</v>
      </c>
      <c r="E1166" s="8">
        <v>0</v>
      </c>
      <c r="F1166" s="8" t="s">
        <v>8221</v>
      </c>
      <c r="G1166" s="8" t="s">
        <v>8224</v>
      </c>
      <c r="H1166" s="8" t="s">
        <v>8246</v>
      </c>
      <c r="I1166" s="8">
        <v>1466270582</v>
      </c>
      <c r="J1166" s="8">
        <v>1463678582</v>
      </c>
      <c r="K1166" s="8" t="b">
        <v>0</v>
      </c>
      <c r="L1166" s="8">
        <v>0</v>
      </c>
      <c r="M1166" s="8" t="b">
        <v>0</v>
      </c>
      <c r="N1166" s="8" t="s">
        <v>8284</v>
      </c>
      <c r="O1166" s="11">
        <f t="shared" si="72"/>
        <v>0</v>
      </c>
      <c r="P1166" s="8" t="e">
        <f t="shared" si="73"/>
        <v>#DIV/0!</v>
      </c>
      <c r="Q1166" s="8" t="s">
        <v>8336</v>
      </c>
      <c r="R1166" s="8" t="s">
        <v>8337</v>
      </c>
      <c r="S1166" s="17">
        <f t="shared" si="74"/>
        <v>42509.724328703705</v>
      </c>
      <c r="T1166" s="17">
        <f t="shared" si="75"/>
        <v>42539.724328703705</v>
      </c>
    </row>
    <row r="1167" spans="1:20" ht="42.75" x14ac:dyDescent="0.45">
      <c r="A1167" s="5">
        <v>1165</v>
      </c>
      <c r="B1167" s="7" t="s">
        <v>1166</v>
      </c>
      <c r="C1167" s="7" t="s">
        <v>5275</v>
      </c>
      <c r="D1167" s="8">
        <v>10000</v>
      </c>
      <c r="E1167" s="8">
        <v>2070.5</v>
      </c>
      <c r="F1167" s="8" t="s">
        <v>8221</v>
      </c>
      <c r="G1167" s="8" t="s">
        <v>8224</v>
      </c>
      <c r="H1167" s="8" t="s">
        <v>8246</v>
      </c>
      <c r="I1167" s="8">
        <v>1404623330</v>
      </c>
      <c r="J1167" s="8">
        <v>1401685730</v>
      </c>
      <c r="K1167" s="8" t="b">
        <v>0</v>
      </c>
      <c r="L1167" s="8">
        <v>25</v>
      </c>
      <c r="M1167" s="8" t="b">
        <v>0</v>
      </c>
      <c r="N1167" s="8" t="s">
        <v>8284</v>
      </c>
      <c r="O1167" s="11">
        <f t="shared" si="72"/>
        <v>21</v>
      </c>
      <c r="P1167" s="8">
        <f t="shared" si="73"/>
        <v>82.82</v>
      </c>
      <c r="Q1167" s="8" t="s">
        <v>8336</v>
      </c>
      <c r="R1167" s="8" t="s">
        <v>8337</v>
      </c>
      <c r="S1167" s="17">
        <f t="shared" si="74"/>
        <v>41792.214467592588</v>
      </c>
      <c r="T1167" s="17">
        <f t="shared" si="75"/>
        <v>41826.214467592588</v>
      </c>
    </row>
    <row r="1168" spans="1:20" ht="42.75" x14ac:dyDescent="0.45">
      <c r="A1168" s="5">
        <v>1166</v>
      </c>
      <c r="B1168" s="7" t="s">
        <v>1167</v>
      </c>
      <c r="C1168" s="7" t="s">
        <v>5276</v>
      </c>
      <c r="D1168" s="8">
        <v>15000</v>
      </c>
      <c r="E1168" s="8">
        <v>2871</v>
      </c>
      <c r="F1168" s="8" t="s">
        <v>8221</v>
      </c>
      <c r="G1168" s="8" t="s">
        <v>8224</v>
      </c>
      <c r="H1168" s="8" t="s">
        <v>8246</v>
      </c>
      <c r="I1168" s="8">
        <v>1435291200</v>
      </c>
      <c r="J1168" s="8">
        <v>1432640342</v>
      </c>
      <c r="K1168" s="8" t="b">
        <v>0</v>
      </c>
      <c r="L1168" s="8">
        <v>8</v>
      </c>
      <c r="M1168" s="8" t="b">
        <v>0</v>
      </c>
      <c r="N1168" s="8" t="s">
        <v>8284</v>
      </c>
      <c r="O1168" s="11">
        <f t="shared" si="72"/>
        <v>19</v>
      </c>
      <c r="P1168" s="8">
        <f t="shared" si="73"/>
        <v>358.88</v>
      </c>
      <c r="Q1168" s="8" t="s">
        <v>8336</v>
      </c>
      <c r="R1168" s="8" t="s">
        <v>8337</v>
      </c>
      <c r="S1168" s="17">
        <f t="shared" si="74"/>
        <v>42150.485439814816</v>
      </c>
      <c r="T1168" s="17">
        <f t="shared" si="75"/>
        <v>42181.166666666672</v>
      </c>
    </row>
    <row r="1169" spans="1:20" ht="42.75" x14ac:dyDescent="0.45">
      <c r="A1169" s="5">
        <v>1167</v>
      </c>
      <c r="B1169" s="7" t="s">
        <v>1168</v>
      </c>
      <c r="C1169" s="7" t="s">
        <v>5277</v>
      </c>
      <c r="D1169" s="8">
        <v>60000</v>
      </c>
      <c r="E1169" s="8">
        <v>979</v>
      </c>
      <c r="F1169" s="8" t="s">
        <v>8221</v>
      </c>
      <c r="G1169" s="8" t="s">
        <v>8224</v>
      </c>
      <c r="H1169" s="8" t="s">
        <v>8246</v>
      </c>
      <c r="I1169" s="8">
        <v>1410543495</v>
      </c>
      <c r="J1169" s="8">
        <v>1407865095</v>
      </c>
      <c r="K1169" s="8" t="b">
        <v>0</v>
      </c>
      <c r="L1169" s="8">
        <v>16</v>
      </c>
      <c r="M1169" s="8" t="b">
        <v>0</v>
      </c>
      <c r="N1169" s="8" t="s">
        <v>8284</v>
      </c>
      <c r="O1169" s="11">
        <f t="shared" si="72"/>
        <v>2</v>
      </c>
      <c r="P1169" s="8">
        <f t="shared" si="73"/>
        <v>61.19</v>
      </c>
      <c r="Q1169" s="8" t="s">
        <v>8336</v>
      </c>
      <c r="R1169" s="8" t="s">
        <v>8337</v>
      </c>
      <c r="S1169" s="17">
        <f t="shared" si="74"/>
        <v>41863.734895833331</v>
      </c>
      <c r="T1169" s="17">
        <f t="shared" si="75"/>
        <v>41894.734895833331</v>
      </c>
    </row>
    <row r="1170" spans="1:20" ht="42.75" x14ac:dyDescent="0.45">
      <c r="A1170" s="5">
        <v>1168</v>
      </c>
      <c r="B1170" s="7" t="s">
        <v>1169</v>
      </c>
      <c r="C1170" s="7" t="s">
        <v>5278</v>
      </c>
      <c r="D1170" s="8">
        <v>18000</v>
      </c>
      <c r="E1170" s="8">
        <v>1020</v>
      </c>
      <c r="F1170" s="8" t="s">
        <v>8221</v>
      </c>
      <c r="G1170" s="8" t="s">
        <v>8224</v>
      </c>
      <c r="H1170" s="8" t="s">
        <v>8246</v>
      </c>
      <c r="I1170" s="8">
        <v>1474507065</v>
      </c>
      <c r="J1170" s="8">
        <v>1471915065</v>
      </c>
      <c r="K1170" s="8" t="b">
        <v>0</v>
      </c>
      <c r="L1170" s="8">
        <v>3</v>
      </c>
      <c r="M1170" s="8" t="b">
        <v>0</v>
      </c>
      <c r="N1170" s="8" t="s">
        <v>8284</v>
      </c>
      <c r="O1170" s="11">
        <f t="shared" si="72"/>
        <v>6</v>
      </c>
      <c r="P1170" s="8">
        <f t="shared" si="73"/>
        <v>340</v>
      </c>
      <c r="Q1170" s="8" t="s">
        <v>8336</v>
      </c>
      <c r="R1170" s="8" t="s">
        <v>8337</v>
      </c>
      <c r="S1170" s="17">
        <f t="shared" si="74"/>
        <v>42605.053993055553</v>
      </c>
      <c r="T1170" s="17">
        <f t="shared" si="75"/>
        <v>42635.053993055553</v>
      </c>
    </row>
    <row r="1171" spans="1:20" ht="42.75" x14ac:dyDescent="0.45">
      <c r="A1171" s="5">
        <v>1169</v>
      </c>
      <c r="B1171" s="7" t="s">
        <v>1170</v>
      </c>
      <c r="C1171" s="7" t="s">
        <v>5279</v>
      </c>
      <c r="D1171" s="8">
        <v>10000</v>
      </c>
      <c r="E1171" s="8">
        <v>17</v>
      </c>
      <c r="F1171" s="8" t="s">
        <v>8221</v>
      </c>
      <c r="G1171" s="8" t="s">
        <v>8224</v>
      </c>
      <c r="H1171" s="8" t="s">
        <v>8246</v>
      </c>
      <c r="I1171" s="8">
        <v>1424593763</v>
      </c>
      <c r="J1171" s="8">
        <v>1422001763</v>
      </c>
      <c r="K1171" s="8" t="b">
        <v>0</v>
      </c>
      <c r="L1171" s="8">
        <v>3</v>
      </c>
      <c r="M1171" s="8" t="b">
        <v>0</v>
      </c>
      <c r="N1171" s="8" t="s">
        <v>8284</v>
      </c>
      <c r="O1171" s="11">
        <f t="shared" si="72"/>
        <v>0</v>
      </c>
      <c r="P1171" s="8">
        <f t="shared" si="73"/>
        <v>5.67</v>
      </c>
      <c r="Q1171" s="8" t="s">
        <v>8336</v>
      </c>
      <c r="R1171" s="8" t="s">
        <v>8337</v>
      </c>
      <c r="S1171" s="17">
        <f t="shared" si="74"/>
        <v>42027.353738425925</v>
      </c>
      <c r="T1171" s="17">
        <f t="shared" si="75"/>
        <v>42057.353738425925</v>
      </c>
    </row>
    <row r="1172" spans="1:20" ht="42.75" x14ac:dyDescent="0.45">
      <c r="A1172" s="5">
        <v>1170</v>
      </c>
      <c r="B1172" s="7" t="s">
        <v>1171</v>
      </c>
      <c r="C1172" s="7" t="s">
        <v>5280</v>
      </c>
      <c r="D1172" s="8">
        <v>25000</v>
      </c>
      <c r="E1172" s="8">
        <v>100</v>
      </c>
      <c r="F1172" s="8" t="s">
        <v>8221</v>
      </c>
      <c r="G1172" s="8" t="s">
        <v>8225</v>
      </c>
      <c r="H1172" s="8" t="s">
        <v>8247</v>
      </c>
      <c r="I1172" s="8">
        <v>1433021171</v>
      </c>
      <c r="J1172" s="8">
        <v>1430429171</v>
      </c>
      <c r="K1172" s="8" t="b">
        <v>0</v>
      </c>
      <c r="L1172" s="8">
        <v>2</v>
      </c>
      <c r="M1172" s="8" t="b">
        <v>0</v>
      </c>
      <c r="N1172" s="8" t="s">
        <v>8284</v>
      </c>
      <c r="O1172" s="11">
        <f t="shared" si="72"/>
        <v>0</v>
      </c>
      <c r="P1172" s="8">
        <f t="shared" si="73"/>
        <v>50</v>
      </c>
      <c r="Q1172" s="8" t="s">
        <v>8336</v>
      </c>
      <c r="R1172" s="8" t="s">
        <v>8337</v>
      </c>
      <c r="S1172" s="17">
        <f t="shared" si="74"/>
        <v>42124.893182870372</v>
      </c>
      <c r="T1172" s="17">
        <f t="shared" si="75"/>
        <v>42154.893182870372</v>
      </c>
    </row>
    <row r="1173" spans="1:20" ht="28.5" x14ac:dyDescent="0.45">
      <c r="A1173" s="5">
        <v>1171</v>
      </c>
      <c r="B1173" s="7" t="s">
        <v>1172</v>
      </c>
      <c r="C1173" s="7" t="s">
        <v>5281</v>
      </c>
      <c r="D1173" s="8">
        <v>25000</v>
      </c>
      <c r="E1173" s="8">
        <v>25</v>
      </c>
      <c r="F1173" s="8" t="s">
        <v>8221</v>
      </c>
      <c r="G1173" s="8" t="s">
        <v>8224</v>
      </c>
      <c r="H1173" s="8" t="s">
        <v>8246</v>
      </c>
      <c r="I1173" s="8">
        <v>1415909927</v>
      </c>
      <c r="J1173" s="8">
        <v>1414351127</v>
      </c>
      <c r="K1173" s="8" t="b">
        <v>0</v>
      </c>
      <c r="L1173" s="8">
        <v>1</v>
      </c>
      <c r="M1173" s="8" t="b">
        <v>0</v>
      </c>
      <c r="N1173" s="8" t="s">
        <v>8284</v>
      </c>
      <c r="O1173" s="11">
        <f t="shared" si="72"/>
        <v>0</v>
      </c>
      <c r="P1173" s="8">
        <f t="shared" si="73"/>
        <v>25</v>
      </c>
      <c r="Q1173" s="8" t="s">
        <v>8336</v>
      </c>
      <c r="R1173" s="8" t="s">
        <v>8337</v>
      </c>
      <c r="S1173" s="17">
        <f t="shared" si="74"/>
        <v>41938.804710648146</v>
      </c>
      <c r="T1173" s="17">
        <f t="shared" si="75"/>
        <v>41956.846377314811</v>
      </c>
    </row>
    <row r="1174" spans="1:20" x14ac:dyDescent="0.45">
      <c r="A1174" s="5">
        <v>1172</v>
      </c>
      <c r="B1174" s="7" t="s">
        <v>1173</v>
      </c>
      <c r="C1174" s="7" t="s">
        <v>5282</v>
      </c>
      <c r="D1174" s="8">
        <v>9000</v>
      </c>
      <c r="E1174" s="8">
        <v>0</v>
      </c>
      <c r="F1174" s="8" t="s">
        <v>8221</v>
      </c>
      <c r="G1174" s="8" t="s">
        <v>8224</v>
      </c>
      <c r="H1174" s="8" t="s">
        <v>8246</v>
      </c>
      <c r="I1174" s="8">
        <v>1408551752</v>
      </c>
      <c r="J1174" s="8">
        <v>1405959752</v>
      </c>
      <c r="K1174" s="8" t="b">
        <v>0</v>
      </c>
      <c r="L1174" s="8">
        <v>0</v>
      </c>
      <c r="M1174" s="8" t="b">
        <v>0</v>
      </c>
      <c r="N1174" s="8" t="s">
        <v>8284</v>
      </c>
      <c r="O1174" s="11">
        <f t="shared" si="72"/>
        <v>0</v>
      </c>
      <c r="P1174" s="8" t="e">
        <f t="shared" si="73"/>
        <v>#DIV/0!</v>
      </c>
      <c r="Q1174" s="8" t="s">
        <v>8336</v>
      </c>
      <c r="R1174" s="8" t="s">
        <v>8337</v>
      </c>
      <c r="S1174" s="17">
        <f t="shared" si="74"/>
        <v>41841.682314814818</v>
      </c>
      <c r="T1174" s="17">
        <f t="shared" si="75"/>
        <v>41871.682314814818</v>
      </c>
    </row>
    <row r="1175" spans="1:20" ht="42.75" x14ac:dyDescent="0.45">
      <c r="A1175" s="5">
        <v>1173</v>
      </c>
      <c r="B1175" s="7" t="s">
        <v>1174</v>
      </c>
      <c r="C1175" s="7" t="s">
        <v>5283</v>
      </c>
      <c r="D1175" s="8">
        <v>125000</v>
      </c>
      <c r="E1175" s="8">
        <v>30</v>
      </c>
      <c r="F1175" s="8" t="s">
        <v>8221</v>
      </c>
      <c r="G1175" s="8" t="s">
        <v>8224</v>
      </c>
      <c r="H1175" s="8" t="s">
        <v>8246</v>
      </c>
      <c r="I1175" s="8">
        <v>1438576057</v>
      </c>
      <c r="J1175" s="8">
        <v>1435552057</v>
      </c>
      <c r="K1175" s="8" t="b">
        <v>0</v>
      </c>
      <c r="L1175" s="8">
        <v>1</v>
      </c>
      <c r="M1175" s="8" t="b">
        <v>0</v>
      </c>
      <c r="N1175" s="8" t="s">
        <v>8284</v>
      </c>
      <c r="O1175" s="11">
        <f t="shared" si="72"/>
        <v>0</v>
      </c>
      <c r="P1175" s="8">
        <f t="shared" si="73"/>
        <v>30</v>
      </c>
      <c r="Q1175" s="8" t="s">
        <v>8336</v>
      </c>
      <c r="R1175" s="8" t="s">
        <v>8337</v>
      </c>
      <c r="S1175" s="17">
        <f t="shared" si="74"/>
        <v>42184.185844907406</v>
      </c>
      <c r="T1175" s="17">
        <f t="shared" si="75"/>
        <v>42219.185844907406</v>
      </c>
    </row>
    <row r="1176" spans="1:20" ht="42.75" x14ac:dyDescent="0.45">
      <c r="A1176" s="5">
        <v>1174</v>
      </c>
      <c r="B1176" s="7" t="s">
        <v>1175</v>
      </c>
      <c r="C1176" s="7" t="s">
        <v>5284</v>
      </c>
      <c r="D1176" s="8">
        <v>15000</v>
      </c>
      <c r="E1176" s="8">
        <v>886</v>
      </c>
      <c r="F1176" s="8" t="s">
        <v>8221</v>
      </c>
      <c r="G1176" s="8" t="s">
        <v>8224</v>
      </c>
      <c r="H1176" s="8" t="s">
        <v>8246</v>
      </c>
      <c r="I1176" s="8">
        <v>1462738327</v>
      </c>
      <c r="J1176" s="8">
        <v>1460146327</v>
      </c>
      <c r="K1176" s="8" t="b">
        <v>0</v>
      </c>
      <c r="L1176" s="8">
        <v>19</v>
      </c>
      <c r="M1176" s="8" t="b">
        <v>0</v>
      </c>
      <c r="N1176" s="8" t="s">
        <v>8284</v>
      </c>
      <c r="O1176" s="11">
        <f t="shared" si="72"/>
        <v>6</v>
      </c>
      <c r="P1176" s="8">
        <f t="shared" si="73"/>
        <v>46.63</v>
      </c>
      <c r="Q1176" s="8" t="s">
        <v>8336</v>
      </c>
      <c r="R1176" s="8" t="s">
        <v>8337</v>
      </c>
      <c r="S1176" s="17">
        <f t="shared" si="74"/>
        <v>42468.84174768519</v>
      </c>
      <c r="T1176" s="17">
        <f t="shared" si="75"/>
        <v>42498.84174768519</v>
      </c>
    </row>
    <row r="1177" spans="1:20" ht="42.75" x14ac:dyDescent="0.45">
      <c r="A1177" s="5">
        <v>1175</v>
      </c>
      <c r="B1177" s="7" t="s">
        <v>1176</v>
      </c>
      <c r="C1177" s="7" t="s">
        <v>5285</v>
      </c>
      <c r="D1177" s="8">
        <v>20000</v>
      </c>
      <c r="E1177" s="8">
        <v>585</v>
      </c>
      <c r="F1177" s="8" t="s">
        <v>8221</v>
      </c>
      <c r="G1177" s="8" t="s">
        <v>8224</v>
      </c>
      <c r="H1177" s="8" t="s">
        <v>8246</v>
      </c>
      <c r="I1177" s="8">
        <v>1436981339</v>
      </c>
      <c r="J1177" s="8">
        <v>1434389339</v>
      </c>
      <c r="K1177" s="8" t="b">
        <v>0</v>
      </c>
      <c r="L1177" s="8">
        <v>9</v>
      </c>
      <c r="M1177" s="8" t="b">
        <v>0</v>
      </c>
      <c r="N1177" s="8" t="s">
        <v>8284</v>
      </c>
      <c r="O1177" s="11">
        <f t="shared" si="72"/>
        <v>3</v>
      </c>
      <c r="P1177" s="8">
        <f t="shared" si="73"/>
        <v>65</v>
      </c>
      <c r="Q1177" s="8" t="s">
        <v>8336</v>
      </c>
      <c r="R1177" s="8" t="s">
        <v>8337</v>
      </c>
      <c r="S1177" s="17">
        <f t="shared" si="74"/>
        <v>42170.728460648148</v>
      </c>
      <c r="T1177" s="17">
        <f t="shared" si="75"/>
        <v>42200.728460648148</v>
      </c>
    </row>
    <row r="1178" spans="1:20" ht="57" x14ac:dyDescent="0.45">
      <c r="A1178" s="5">
        <v>1176</v>
      </c>
      <c r="B1178" s="7" t="s">
        <v>1177</v>
      </c>
      <c r="C1178" s="7" t="s">
        <v>5286</v>
      </c>
      <c r="D1178" s="8">
        <v>175000</v>
      </c>
      <c r="E1178" s="8">
        <v>10</v>
      </c>
      <c r="F1178" s="8" t="s">
        <v>8221</v>
      </c>
      <c r="G1178" s="8" t="s">
        <v>8226</v>
      </c>
      <c r="H1178" s="8" t="s">
        <v>8248</v>
      </c>
      <c r="I1178" s="8">
        <v>1488805200</v>
      </c>
      <c r="J1178" s="8">
        <v>1484094498</v>
      </c>
      <c r="K1178" s="8" t="b">
        <v>0</v>
      </c>
      <c r="L1178" s="8">
        <v>1</v>
      </c>
      <c r="M1178" s="8" t="b">
        <v>0</v>
      </c>
      <c r="N1178" s="8" t="s">
        <v>8284</v>
      </c>
      <c r="O1178" s="11">
        <f t="shared" si="72"/>
        <v>0</v>
      </c>
      <c r="P1178" s="8">
        <f t="shared" si="73"/>
        <v>10</v>
      </c>
      <c r="Q1178" s="8" t="s">
        <v>8336</v>
      </c>
      <c r="R1178" s="8" t="s">
        <v>8337</v>
      </c>
      <c r="S1178" s="17">
        <f t="shared" si="74"/>
        <v>42746.019652777773</v>
      </c>
      <c r="T1178" s="17">
        <f t="shared" si="75"/>
        <v>42800.541666666672</v>
      </c>
    </row>
    <row r="1179" spans="1:20" ht="42.75" x14ac:dyDescent="0.45">
      <c r="A1179" s="5">
        <v>1177</v>
      </c>
      <c r="B1179" s="7" t="s">
        <v>1178</v>
      </c>
      <c r="C1179" s="7" t="s">
        <v>5287</v>
      </c>
      <c r="D1179" s="8">
        <v>6000</v>
      </c>
      <c r="E1179" s="8">
        <v>0</v>
      </c>
      <c r="F1179" s="8" t="s">
        <v>8221</v>
      </c>
      <c r="G1179" s="8" t="s">
        <v>8225</v>
      </c>
      <c r="H1179" s="8" t="s">
        <v>8247</v>
      </c>
      <c r="I1179" s="8">
        <v>1413388296</v>
      </c>
      <c r="J1179" s="8">
        <v>1410796296</v>
      </c>
      <c r="K1179" s="8" t="b">
        <v>0</v>
      </c>
      <c r="L1179" s="8">
        <v>0</v>
      </c>
      <c r="M1179" s="8" t="b">
        <v>0</v>
      </c>
      <c r="N1179" s="8" t="s">
        <v>8284</v>
      </c>
      <c r="O1179" s="11">
        <f t="shared" si="72"/>
        <v>0</v>
      </c>
      <c r="P1179" s="8" t="e">
        <f t="shared" si="73"/>
        <v>#DIV/0!</v>
      </c>
      <c r="Q1179" s="8" t="s">
        <v>8336</v>
      </c>
      <c r="R1179" s="8" t="s">
        <v>8337</v>
      </c>
      <c r="S1179" s="17">
        <f t="shared" si="74"/>
        <v>41897.660833333335</v>
      </c>
      <c r="T1179" s="17">
        <f t="shared" si="75"/>
        <v>41927.660833333335</v>
      </c>
    </row>
    <row r="1180" spans="1:20" ht="42.75" x14ac:dyDescent="0.45">
      <c r="A1180" s="5">
        <v>1178</v>
      </c>
      <c r="B1180" s="7" t="s">
        <v>1179</v>
      </c>
      <c r="C1180" s="7" t="s">
        <v>5288</v>
      </c>
      <c r="D1180" s="8">
        <v>75000</v>
      </c>
      <c r="E1180" s="8">
        <v>5</v>
      </c>
      <c r="F1180" s="8" t="s">
        <v>8221</v>
      </c>
      <c r="G1180" s="8" t="s">
        <v>8224</v>
      </c>
      <c r="H1180" s="8" t="s">
        <v>8246</v>
      </c>
      <c r="I1180" s="8">
        <v>1408225452</v>
      </c>
      <c r="J1180" s="8">
        <v>1405633452</v>
      </c>
      <c r="K1180" s="8" t="b">
        <v>0</v>
      </c>
      <c r="L1180" s="8">
        <v>1</v>
      </c>
      <c r="M1180" s="8" t="b">
        <v>0</v>
      </c>
      <c r="N1180" s="8" t="s">
        <v>8284</v>
      </c>
      <c r="O1180" s="11">
        <f t="shared" si="72"/>
        <v>0</v>
      </c>
      <c r="P1180" s="8">
        <f t="shared" si="73"/>
        <v>5</v>
      </c>
      <c r="Q1180" s="8" t="s">
        <v>8336</v>
      </c>
      <c r="R1180" s="8" t="s">
        <v>8337</v>
      </c>
      <c r="S1180" s="17">
        <f t="shared" si="74"/>
        <v>41837.905694444446</v>
      </c>
      <c r="T1180" s="17">
        <f t="shared" si="75"/>
        <v>41867.905694444446</v>
      </c>
    </row>
    <row r="1181" spans="1:20" ht="42.75" x14ac:dyDescent="0.45">
      <c r="A1181" s="5">
        <v>1179</v>
      </c>
      <c r="B1181" s="7" t="s">
        <v>1180</v>
      </c>
      <c r="C1181" s="7" t="s">
        <v>5289</v>
      </c>
      <c r="D1181" s="8">
        <v>60000</v>
      </c>
      <c r="E1181" s="8">
        <v>3200</v>
      </c>
      <c r="F1181" s="8" t="s">
        <v>8221</v>
      </c>
      <c r="G1181" s="8" t="s">
        <v>8229</v>
      </c>
      <c r="H1181" s="8" t="s">
        <v>8251</v>
      </c>
      <c r="I1181" s="8">
        <v>1446052627</v>
      </c>
      <c r="J1181" s="8">
        <v>1443460627</v>
      </c>
      <c r="K1181" s="8" t="b">
        <v>0</v>
      </c>
      <c r="L1181" s="8">
        <v>5</v>
      </c>
      <c r="M1181" s="8" t="b">
        <v>0</v>
      </c>
      <c r="N1181" s="8" t="s">
        <v>8284</v>
      </c>
      <c r="O1181" s="11">
        <f t="shared" si="72"/>
        <v>5</v>
      </c>
      <c r="P1181" s="8">
        <f t="shared" si="73"/>
        <v>640</v>
      </c>
      <c r="Q1181" s="8" t="s">
        <v>8336</v>
      </c>
      <c r="R1181" s="8" t="s">
        <v>8337</v>
      </c>
      <c r="S1181" s="17">
        <f t="shared" si="74"/>
        <v>42275.720219907409</v>
      </c>
      <c r="T1181" s="17">
        <f t="shared" si="75"/>
        <v>42305.720219907409</v>
      </c>
    </row>
    <row r="1182" spans="1:20" ht="28.5" x14ac:dyDescent="0.45">
      <c r="A1182" s="5">
        <v>1180</v>
      </c>
      <c r="B1182" s="7" t="s">
        <v>1181</v>
      </c>
      <c r="C1182" s="7" t="s">
        <v>5290</v>
      </c>
      <c r="D1182" s="8">
        <v>50000</v>
      </c>
      <c r="E1182" s="8">
        <v>5875</v>
      </c>
      <c r="F1182" s="8" t="s">
        <v>8221</v>
      </c>
      <c r="G1182" s="8" t="s">
        <v>8224</v>
      </c>
      <c r="H1182" s="8" t="s">
        <v>8246</v>
      </c>
      <c r="I1182" s="8">
        <v>1403983314</v>
      </c>
      <c r="J1182" s="8">
        <v>1400786514</v>
      </c>
      <c r="K1182" s="8" t="b">
        <v>0</v>
      </c>
      <c r="L1182" s="8">
        <v>85</v>
      </c>
      <c r="M1182" s="8" t="b">
        <v>0</v>
      </c>
      <c r="N1182" s="8" t="s">
        <v>8284</v>
      </c>
      <c r="O1182" s="11">
        <f t="shared" si="72"/>
        <v>12</v>
      </c>
      <c r="P1182" s="8">
        <f t="shared" si="73"/>
        <v>69.12</v>
      </c>
      <c r="Q1182" s="8" t="s">
        <v>8336</v>
      </c>
      <c r="R1182" s="8" t="s">
        <v>8337</v>
      </c>
      <c r="S1182" s="17">
        <f t="shared" si="74"/>
        <v>41781.806875000002</v>
      </c>
      <c r="T1182" s="17">
        <f t="shared" si="75"/>
        <v>41818.806875000002</v>
      </c>
    </row>
    <row r="1183" spans="1:20" x14ac:dyDescent="0.45">
      <c r="A1183" s="5">
        <v>1181</v>
      </c>
      <c r="B1183" s="7" t="s">
        <v>1182</v>
      </c>
      <c r="C1183" s="7" t="s">
        <v>5291</v>
      </c>
      <c r="D1183" s="8">
        <v>50000</v>
      </c>
      <c r="E1183" s="8">
        <v>4</v>
      </c>
      <c r="F1183" s="8" t="s">
        <v>8221</v>
      </c>
      <c r="G1183" s="8" t="s">
        <v>8224</v>
      </c>
      <c r="H1183" s="8" t="s">
        <v>8246</v>
      </c>
      <c r="I1183" s="8">
        <v>1425197321</v>
      </c>
      <c r="J1183" s="8">
        <v>1422605321</v>
      </c>
      <c r="K1183" s="8" t="b">
        <v>0</v>
      </c>
      <c r="L1183" s="8">
        <v>3</v>
      </c>
      <c r="M1183" s="8" t="b">
        <v>0</v>
      </c>
      <c r="N1183" s="8" t="s">
        <v>8284</v>
      </c>
      <c r="O1183" s="11">
        <f t="shared" si="72"/>
        <v>0</v>
      </c>
      <c r="P1183" s="8">
        <f t="shared" si="73"/>
        <v>1.33</v>
      </c>
      <c r="Q1183" s="8" t="s">
        <v>8336</v>
      </c>
      <c r="R1183" s="8" t="s">
        <v>8337</v>
      </c>
      <c r="S1183" s="17">
        <f t="shared" si="74"/>
        <v>42034.339363425926</v>
      </c>
      <c r="T1183" s="17">
        <f t="shared" si="75"/>
        <v>42064.339363425926</v>
      </c>
    </row>
    <row r="1184" spans="1:20" ht="42.75" x14ac:dyDescent="0.45">
      <c r="A1184" s="5">
        <v>1182</v>
      </c>
      <c r="B1184" s="7" t="s">
        <v>1183</v>
      </c>
      <c r="C1184" s="7" t="s">
        <v>5292</v>
      </c>
      <c r="D1184" s="8">
        <v>1000</v>
      </c>
      <c r="E1184" s="8">
        <v>42</v>
      </c>
      <c r="F1184" s="8" t="s">
        <v>8221</v>
      </c>
      <c r="G1184" s="8" t="s">
        <v>8224</v>
      </c>
      <c r="H1184" s="8" t="s">
        <v>8246</v>
      </c>
      <c r="I1184" s="8">
        <v>1484239320</v>
      </c>
      <c r="J1184" s="8">
        <v>1482609088</v>
      </c>
      <c r="K1184" s="8" t="b">
        <v>0</v>
      </c>
      <c r="L1184" s="8">
        <v>4</v>
      </c>
      <c r="M1184" s="8" t="b">
        <v>0</v>
      </c>
      <c r="N1184" s="8" t="s">
        <v>8284</v>
      </c>
      <c r="O1184" s="11">
        <f t="shared" si="72"/>
        <v>4</v>
      </c>
      <c r="P1184" s="8">
        <f t="shared" si="73"/>
        <v>10.5</v>
      </c>
      <c r="Q1184" s="8" t="s">
        <v>8336</v>
      </c>
      <c r="R1184" s="8" t="s">
        <v>8337</v>
      </c>
      <c r="S1184" s="17">
        <f t="shared" si="74"/>
        <v>42728.827407407407</v>
      </c>
      <c r="T1184" s="17">
        <f t="shared" si="75"/>
        <v>42747.695833333331</v>
      </c>
    </row>
    <row r="1185" spans="1:20" ht="42.75" x14ac:dyDescent="0.45">
      <c r="A1185" s="5">
        <v>1183</v>
      </c>
      <c r="B1185" s="7" t="s">
        <v>1184</v>
      </c>
      <c r="C1185" s="7" t="s">
        <v>5293</v>
      </c>
      <c r="D1185" s="8">
        <v>2500</v>
      </c>
      <c r="E1185" s="8">
        <v>100</v>
      </c>
      <c r="F1185" s="8" t="s">
        <v>8221</v>
      </c>
      <c r="G1185" s="8" t="s">
        <v>8224</v>
      </c>
      <c r="H1185" s="8" t="s">
        <v>8246</v>
      </c>
      <c r="I1185" s="8">
        <v>1478059140</v>
      </c>
      <c r="J1185" s="8">
        <v>1476391223</v>
      </c>
      <c r="K1185" s="8" t="b">
        <v>0</v>
      </c>
      <c r="L1185" s="8">
        <v>3</v>
      </c>
      <c r="M1185" s="8" t="b">
        <v>0</v>
      </c>
      <c r="N1185" s="8" t="s">
        <v>8284</v>
      </c>
      <c r="O1185" s="11">
        <f t="shared" si="72"/>
        <v>4</v>
      </c>
      <c r="P1185" s="8">
        <f t="shared" si="73"/>
        <v>33.33</v>
      </c>
      <c r="Q1185" s="8" t="s">
        <v>8336</v>
      </c>
      <c r="R1185" s="8" t="s">
        <v>8337</v>
      </c>
      <c r="S1185" s="17">
        <f t="shared" si="74"/>
        <v>42656.86137731481</v>
      </c>
      <c r="T1185" s="17">
        <f t="shared" si="75"/>
        <v>42676.165972222225</v>
      </c>
    </row>
    <row r="1186" spans="1:20" ht="42.75" x14ac:dyDescent="0.45">
      <c r="A1186" s="5">
        <v>1184</v>
      </c>
      <c r="B1186" s="7" t="s">
        <v>1185</v>
      </c>
      <c r="C1186" s="7" t="s">
        <v>5294</v>
      </c>
      <c r="D1186" s="8">
        <v>22000</v>
      </c>
      <c r="E1186" s="8">
        <v>23086</v>
      </c>
      <c r="F1186" s="8" t="s">
        <v>8219</v>
      </c>
      <c r="G1186" s="8" t="s">
        <v>8225</v>
      </c>
      <c r="H1186" s="8" t="s">
        <v>8247</v>
      </c>
      <c r="I1186" s="8">
        <v>1486391011</v>
      </c>
      <c r="J1186" s="8">
        <v>1483712611</v>
      </c>
      <c r="K1186" s="8" t="b">
        <v>0</v>
      </c>
      <c r="L1186" s="8">
        <v>375</v>
      </c>
      <c r="M1186" s="8" t="b">
        <v>1</v>
      </c>
      <c r="N1186" s="8" t="s">
        <v>8285</v>
      </c>
      <c r="O1186" s="11">
        <f t="shared" si="72"/>
        <v>105</v>
      </c>
      <c r="P1186" s="8">
        <f t="shared" si="73"/>
        <v>61.56</v>
      </c>
      <c r="Q1186" s="8" t="s">
        <v>8338</v>
      </c>
      <c r="R1186" s="8" t="s">
        <v>8339</v>
      </c>
      <c r="S1186" s="17">
        <f t="shared" si="74"/>
        <v>42741.599664351852</v>
      </c>
      <c r="T1186" s="17">
        <f t="shared" si="75"/>
        <v>42772.599664351852</v>
      </c>
    </row>
    <row r="1187" spans="1:20" ht="57" x14ac:dyDescent="0.45">
      <c r="A1187" s="5">
        <v>1185</v>
      </c>
      <c r="B1187" s="7" t="s">
        <v>1186</v>
      </c>
      <c r="C1187" s="7" t="s">
        <v>5295</v>
      </c>
      <c r="D1187" s="8">
        <v>12500</v>
      </c>
      <c r="E1187" s="8">
        <v>13180</v>
      </c>
      <c r="F1187" s="8" t="s">
        <v>8219</v>
      </c>
      <c r="G1187" s="8" t="s">
        <v>8224</v>
      </c>
      <c r="H1187" s="8" t="s">
        <v>8246</v>
      </c>
      <c r="I1187" s="8">
        <v>1433736000</v>
      </c>
      <c r="J1187" s="8">
        <v>1430945149</v>
      </c>
      <c r="K1187" s="8" t="b">
        <v>0</v>
      </c>
      <c r="L1187" s="8">
        <v>111</v>
      </c>
      <c r="M1187" s="8" t="b">
        <v>1</v>
      </c>
      <c r="N1187" s="8" t="s">
        <v>8285</v>
      </c>
      <c r="O1187" s="11">
        <f t="shared" si="72"/>
        <v>105</v>
      </c>
      <c r="P1187" s="8">
        <f t="shared" si="73"/>
        <v>118.74</v>
      </c>
      <c r="Q1187" s="8" t="s">
        <v>8338</v>
      </c>
      <c r="R1187" s="8" t="s">
        <v>8339</v>
      </c>
      <c r="S1187" s="17">
        <f t="shared" si="74"/>
        <v>42130.865150462967</v>
      </c>
      <c r="T1187" s="17">
        <f t="shared" si="75"/>
        <v>42163.166666666672</v>
      </c>
    </row>
    <row r="1188" spans="1:20" ht="42.75" x14ac:dyDescent="0.45">
      <c r="A1188" s="5">
        <v>1186</v>
      </c>
      <c r="B1188" s="7" t="s">
        <v>1187</v>
      </c>
      <c r="C1188" s="7" t="s">
        <v>5296</v>
      </c>
      <c r="D1188" s="8">
        <v>7500</v>
      </c>
      <c r="E1188" s="8">
        <v>8005</v>
      </c>
      <c r="F1188" s="8" t="s">
        <v>8219</v>
      </c>
      <c r="G1188" s="8" t="s">
        <v>8225</v>
      </c>
      <c r="H1188" s="8" t="s">
        <v>8247</v>
      </c>
      <c r="I1188" s="8">
        <v>1433198520</v>
      </c>
      <c r="J1188" s="8">
        <v>1430340195</v>
      </c>
      <c r="K1188" s="8" t="b">
        <v>0</v>
      </c>
      <c r="L1188" s="8">
        <v>123</v>
      </c>
      <c r="M1188" s="8" t="b">
        <v>1</v>
      </c>
      <c r="N1188" s="8" t="s">
        <v>8285</v>
      </c>
      <c r="O1188" s="11">
        <f t="shared" si="72"/>
        <v>107</v>
      </c>
      <c r="P1188" s="8">
        <f t="shared" si="73"/>
        <v>65.08</v>
      </c>
      <c r="Q1188" s="8" t="s">
        <v>8338</v>
      </c>
      <c r="R1188" s="8" t="s">
        <v>8339</v>
      </c>
      <c r="S1188" s="17">
        <f t="shared" si="74"/>
        <v>42123.86336805555</v>
      </c>
      <c r="T1188" s="17">
        <f t="shared" si="75"/>
        <v>42156.945833333331</v>
      </c>
    </row>
    <row r="1189" spans="1:20" ht="42.75" x14ac:dyDescent="0.45">
      <c r="A1189" s="5">
        <v>1187</v>
      </c>
      <c r="B1189" s="7" t="s">
        <v>1188</v>
      </c>
      <c r="C1189" s="7" t="s">
        <v>5297</v>
      </c>
      <c r="D1189" s="8">
        <v>8750</v>
      </c>
      <c r="E1189" s="8">
        <v>9111</v>
      </c>
      <c r="F1189" s="8" t="s">
        <v>8219</v>
      </c>
      <c r="G1189" s="8" t="s">
        <v>8224</v>
      </c>
      <c r="H1189" s="8" t="s">
        <v>8246</v>
      </c>
      <c r="I1189" s="8">
        <v>1431885600</v>
      </c>
      <c r="J1189" s="8">
        <v>1429133323</v>
      </c>
      <c r="K1189" s="8" t="b">
        <v>0</v>
      </c>
      <c r="L1189" s="8">
        <v>70</v>
      </c>
      <c r="M1189" s="8" t="b">
        <v>1</v>
      </c>
      <c r="N1189" s="8" t="s">
        <v>8285</v>
      </c>
      <c r="O1189" s="11">
        <f t="shared" si="72"/>
        <v>104</v>
      </c>
      <c r="P1189" s="8">
        <f t="shared" si="73"/>
        <v>130.16</v>
      </c>
      <c r="Q1189" s="8" t="s">
        <v>8338</v>
      </c>
      <c r="R1189" s="8" t="s">
        <v>8339</v>
      </c>
      <c r="S1189" s="17">
        <f t="shared" si="74"/>
        <v>42109.894942129627</v>
      </c>
      <c r="T1189" s="17">
        <f t="shared" si="75"/>
        <v>42141.75</v>
      </c>
    </row>
    <row r="1190" spans="1:20" ht="42.75" x14ac:dyDescent="0.45">
      <c r="A1190" s="5">
        <v>1188</v>
      </c>
      <c r="B1190" s="7" t="s">
        <v>1189</v>
      </c>
      <c r="C1190" s="7" t="s">
        <v>5298</v>
      </c>
      <c r="D1190" s="8">
        <v>2000</v>
      </c>
      <c r="E1190" s="8">
        <v>3211</v>
      </c>
      <c r="F1190" s="8" t="s">
        <v>8219</v>
      </c>
      <c r="G1190" s="8" t="s">
        <v>8229</v>
      </c>
      <c r="H1190" s="8" t="s">
        <v>8251</v>
      </c>
      <c r="I1190" s="8">
        <v>1482943740</v>
      </c>
      <c r="J1190" s="8">
        <v>1481129340</v>
      </c>
      <c r="K1190" s="8" t="b">
        <v>0</v>
      </c>
      <c r="L1190" s="8">
        <v>85</v>
      </c>
      <c r="M1190" s="8" t="b">
        <v>1</v>
      </c>
      <c r="N1190" s="8" t="s">
        <v>8285</v>
      </c>
      <c r="O1190" s="11">
        <f t="shared" si="72"/>
        <v>161</v>
      </c>
      <c r="P1190" s="8">
        <f t="shared" si="73"/>
        <v>37.78</v>
      </c>
      <c r="Q1190" s="8" t="s">
        <v>8338</v>
      </c>
      <c r="R1190" s="8" t="s">
        <v>8339</v>
      </c>
      <c r="S1190" s="17">
        <f t="shared" si="74"/>
        <v>42711.700694444444</v>
      </c>
      <c r="T1190" s="17">
        <f t="shared" si="75"/>
        <v>42732.700694444444</v>
      </c>
    </row>
    <row r="1191" spans="1:20" ht="42.75" x14ac:dyDescent="0.45">
      <c r="A1191" s="5">
        <v>1189</v>
      </c>
      <c r="B1191" s="7" t="s">
        <v>1190</v>
      </c>
      <c r="C1191" s="7" t="s">
        <v>5299</v>
      </c>
      <c r="D1191" s="8">
        <v>9000</v>
      </c>
      <c r="E1191" s="8">
        <v>9700</v>
      </c>
      <c r="F1191" s="8" t="s">
        <v>8219</v>
      </c>
      <c r="G1191" s="8" t="s">
        <v>8224</v>
      </c>
      <c r="H1191" s="8" t="s">
        <v>8246</v>
      </c>
      <c r="I1191" s="8">
        <v>1467242995</v>
      </c>
      <c r="J1191" s="8">
        <v>1465428595</v>
      </c>
      <c r="K1191" s="8" t="b">
        <v>0</v>
      </c>
      <c r="L1191" s="8">
        <v>86</v>
      </c>
      <c r="M1191" s="8" t="b">
        <v>1</v>
      </c>
      <c r="N1191" s="8" t="s">
        <v>8285</v>
      </c>
      <c r="O1191" s="11">
        <f t="shared" si="72"/>
        <v>108</v>
      </c>
      <c r="P1191" s="8">
        <f t="shared" si="73"/>
        <v>112.79</v>
      </c>
      <c r="Q1191" s="8" t="s">
        <v>8338</v>
      </c>
      <c r="R1191" s="8" t="s">
        <v>8339</v>
      </c>
      <c r="S1191" s="17">
        <f t="shared" si="74"/>
        <v>42529.979108796295</v>
      </c>
      <c r="T1191" s="17">
        <f t="shared" si="75"/>
        <v>42550.979108796295</v>
      </c>
    </row>
    <row r="1192" spans="1:20" ht="28.5" x14ac:dyDescent="0.45">
      <c r="A1192" s="5">
        <v>1190</v>
      </c>
      <c r="B1192" s="7" t="s">
        <v>1191</v>
      </c>
      <c r="C1192" s="7" t="s">
        <v>5300</v>
      </c>
      <c r="D1192" s="8">
        <v>500</v>
      </c>
      <c r="E1192" s="8">
        <v>675</v>
      </c>
      <c r="F1192" s="8" t="s">
        <v>8219</v>
      </c>
      <c r="G1192" s="8" t="s">
        <v>8224</v>
      </c>
      <c r="H1192" s="8" t="s">
        <v>8246</v>
      </c>
      <c r="I1192" s="8">
        <v>1409500725</v>
      </c>
      <c r="J1192" s="8">
        <v>1406908725</v>
      </c>
      <c r="K1192" s="8" t="b">
        <v>0</v>
      </c>
      <c r="L1192" s="8">
        <v>13</v>
      </c>
      <c r="M1192" s="8" t="b">
        <v>1</v>
      </c>
      <c r="N1192" s="8" t="s">
        <v>8285</v>
      </c>
      <c r="O1192" s="11">
        <f t="shared" si="72"/>
        <v>135</v>
      </c>
      <c r="P1192" s="8">
        <f t="shared" si="73"/>
        <v>51.92</v>
      </c>
      <c r="Q1192" s="8" t="s">
        <v>8338</v>
      </c>
      <c r="R1192" s="8" t="s">
        <v>8339</v>
      </c>
      <c r="S1192" s="17">
        <f t="shared" si="74"/>
        <v>41852.665798611109</v>
      </c>
      <c r="T1192" s="17">
        <f t="shared" si="75"/>
        <v>41882.665798611109</v>
      </c>
    </row>
    <row r="1193" spans="1:20" ht="42.75" x14ac:dyDescent="0.45">
      <c r="A1193" s="5">
        <v>1191</v>
      </c>
      <c r="B1193" s="7" t="s">
        <v>1192</v>
      </c>
      <c r="C1193" s="7" t="s">
        <v>5301</v>
      </c>
      <c r="D1193" s="8">
        <v>2700</v>
      </c>
      <c r="E1193" s="8">
        <v>2945</v>
      </c>
      <c r="F1193" s="8" t="s">
        <v>8219</v>
      </c>
      <c r="G1193" s="8" t="s">
        <v>8224</v>
      </c>
      <c r="H1193" s="8" t="s">
        <v>8246</v>
      </c>
      <c r="I1193" s="8">
        <v>1458480560</v>
      </c>
      <c r="J1193" s="8">
        <v>1455892160</v>
      </c>
      <c r="K1193" s="8" t="b">
        <v>0</v>
      </c>
      <c r="L1193" s="8">
        <v>33</v>
      </c>
      <c r="M1193" s="8" t="b">
        <v>1</v>
      </c>
      <c r="N1193" s="8" t="s">
        <v>8285</v>
      </c>
      <c r="O1193" s="11">
        <f t="shared" si="72"/>
        <v>109</v>
      </c>
      <c r="P1193" s="8">
        <f t="shared" si="73"/>
        <v>89.24</v>
      </c>
      <c r="Q1193" s="8" t="s">
        <v>8338</v>
      </c>
      <c r="R1193" s="8" t="s">
        <v>8339</v>
      </c>
      <c r="S1193" s="17">
        <f t="shared" si="74"/>
        <v>42419.603703703702</v>
      </c>
      <c r="T1193" s="17">
        <f t="shared" si="75"/>
        <v>42449.562037037031</v>
      </c>
    </row>
    <row r="1194" spans="1:20" ht="28.5" x14ac:dyDescent="0.45">
      <c r="A1194" s="5">
        <v>1192</v>
      </c>
      <c r="B1194" s="7" t="s">
        <v>1193</v>
      </c>
      <c r="C1194" s="7" t="s">
        <v>5302</v>
      </c>
      <c r="D1194" s="8">
        <v>100</v>
      </c>
      <c r="E1194" s="8">
        <v>290</v>
      </c>
      <c r="F1194" s="8" t="s">
        <v>8219</v>
      </c>
      <c r="G1194" s="8" t="s">
        <v>8225</v>
      </c>
      <c r="H1194" s="8" t="s">
        <v>8247</v>
      </c>
      <c r="I1194" s="8">
        <v>1486814978</v>
      </c>
      <c r="J1194" s="8">
        <v>1484222978</v>
      </c>
      <c r="K1194" s="8" t="b">
        <v>0</v>
      </c>
      <c r="L1194" s="8">
        <v>15</v>
      </c>
      <c r="M1194" s="8" t="b">
        <v>1</v>
      </c>
      <c r="N1194" s="8" t="s">
        <v>8285</v>
      </c>
      <c r="O1194" s="11">
        <f t="shared" si="72"/>
        <v>290</v>
      </c>
      <c r="P1194" s="8">
        <f t="shared" si="73"/>
        <v>19.329999999999998</v>
      </c>
      <c r="Q1194" s="8" t="s">
        <v>8338</v>
      </c>
      <c r="R1194" s="8" t="s">
        <v>8339</v>
      </c>
      <c r="S1194" s="17">
        <f t="shared" si="74"/>
        <v>42747.506689814814</v>
      </c>
      <c r="T1194" s="17">
        <f t="shared" si="75"/>
        <v>42777.506689814814</v>
      </c>
    </row>
    <row r="1195" spans="1:20" ht="42.75" x14ac:dyDescent="0.45">
      <c r="A1195" s="5">
        <v>1193</v>
      </c>
      <c r="B1195" s="7" t="s">
        <v>1194</v>
      </c>
      <c r="C1195" s="7" t="s">
        <v>5303</v>
      </c>
      <c r="D1195" s="8">
        <v>21000</v>
      </c>
      <c r="E1195" s="8">
        <v>21831</v>
      </c>
      <c r="F1195" s="8" t="s">
        <v>8219</v>
      </c>
      <c r="G1195" s="8" t="s">
        <v>8224</v>
      </c>
      <c r="H1195" s="8" t="s">
        <v>8246</v>
      </c>
      <c r="I1195" s="8">
        <v>1460223453</v>
      </c>
      <c r="J1195" s="8">
        <v>1455043053</v>
      </c>
      <c r="K1195" s="8" t="b">
        <v>0</v>
      </c>
      <c r="L1195" s="8">
        <v>273</v>
      </c>
      <c r="M1195" s="8" t="b">
        <v>1</v>
      </c>
      <c r="N1195" s="8" t="s">
        <v>8285</v>
      </c>
      <c r="O1195" s="11">
        <f t="shared" si="72"/>
        <v>104</v>
      </c>
      <c r="P1195" s="8">
        <f t="shared" si="73"/>
        <v>79.97</v>
      </c>
      <c r="Q1195" s="8" t="s">
        <v>8338</v>
      </c>
      <c r="R1195" s="8" t="s">
        <v>8339</v>
      </c>
      <c r="S1195" s="17">
        <f t="shared" si="74"/>
        <v>42409.776076388895</v>
      </c>
      <c r="T1195" s="17">
        <f t="shared" si="75"/>
        <v>42469.734409722223</v>
      </c>
    </row>
    <row r="1196" spans="1:20" ht="42.75" x14ac:dyDescent="0.45">
      <c r="A1196" s="5">
        <v>1194</v>
      </c>
      <c r="B1196" s="7" t="s">
        <v>1195</v>
      </c>
      <c r="C1196" s="7" t="s">
        <v>5304</v>
      </c>
      <c r="D1196" s="8">
        <v>12500</v>
      </c>
      <c r="E1196" s="8">
        <v>40280</v>
      </c>
      <c r="F1196" s="8" t="s">
        <v>8219</v>
      </c>
      <c r="G1196" s="8" t="s">
        <v>8241</v>
      </c>
      <c r="H1196" s="8" t="s">
        <v>8249</v>
      </c>
      <c r="I1196" s="8">
        <v>1428493379</v>
      </c>
      <c r="J1196" s="8">
        <v>1425901379</v>
      </c>
      <c r="K1196" s="8" t="b">
        <v>0</v>
      </c>
      <c r="L1196" s="8">
        <v>714</v>
      </c>
      <c r="M1196" s="8" t="b">
        <v>1</v>
      </c>
      <c r="N1196" s="8" t="s">
        <v>8285</v>
      </c>
      <c r="O1196" s="11">
        <f t="shared" si="72"/>
        <v>322</v>
      </c>
      <c r="P1196" s="8">
        <f t="shared" si="73"/>
        <v>56.41</v>
      </c>
      <c r="Q1196" s="8" t="s">
        <v>8338</v>
      </c>
      <c r="R1196" s="8" t="s">
        <v>8339</v>
      </c>
      <c r="S1196" s="17">
        <f t="shared" si="74"/>
        <v>42072.488182870366</v>
      </c>
      <c r="T1196" s="17">
        <f t="shared" si="75"/>
        <v>42102.488182870366</v>
      </c>
    </row>
    <row r="1197" spans="1:20" ht="57" x14ac:dyDescent="0.45">
      <c r="A1197" s="5">
        <v>1195</v>
      </c>
      <c r="B1197" s="7" t="s">
        <v>1196</v>
      </c>
      <c r="C1197" s="7" t="s">
        <v>5305</v>
      </c>
      <c r="D1197" s="8">
        <v>10000</v>
      </c>
      <c r="E1197" s="8">
        <v>13500</v>
      </c>
      <c r="F1197" s="8" t="s">
        <v>8219</v>
      </c>
      <c r="G1197" s="8" t="s">
        <v>8237</v>
      </c>
      <c r="H1197" s="8" t="s">
        <v>8249</v>
      </c>
      <c r="I1197" s="8">
        <v>1450602000</v>
      </c>
      <c r="J1197" s="8">
        <v>1445415653</v>
      </c>
      <c r="K1197" s="8" t="b">
        <v>0</v>
      </c>
      <c r="L1197" s="8">
        <v>170</v>
      </c>
      <c r="M1197" s="8" t="b">
        <v>1</v>
      </c>
      <c r="N1197" s="8" t="s">
        <v>8285</v>
      </c>
      <c r="O1197" s="11">
        <f t="shared" si="72"/>
        <v>135</v>
      </c>
      <c r="P1197" s="8">
        <f t="shared" si="73"/>
        <v>79.41</v>
      </c>
      <c r="Q1197" s="8" t="s">
        <v>8338</v>
      </c>
      <c r="R1197" s="8" t="s">
        <v>8339</v>
      </c>
      <c r="S1197" s="17">
        <f t="shared" si="74"/>
        <v>42298.34783564815</v>
      </c>
      <c r="T1197" s="17">
        <f t="shared" si="75"/>
        <v>42358.375</v>
      </c>
    </row>
    <row r="1198" spans="1:20" ht="28.5" x14ac:dyDescent="0.45">
      <c r="A1198" s="5">
        <v>1196</v>
      </c>
      <c r="B1198" s="7" t="s">
        <v>1197</v>
      </c>
      <c r="C1198" s="7" t="s">
        <v>5306</v>
      </c>
      <c r="D1198" s="8">
        <v>14500</v>
      </c>
      <c r="E1198" s="8">
        <v>39137</v>
      </c>
      <c r="F1198" s="8" t="s">
        <v>8219</v>
      </c>
      <c r="G1198" s="8" t="s">
        <v>8225</v>
      </c>
      <c r="H1198" s="8" t="s">
        <v>8247</v>
      </c>
      <c r="I1198" s="8">
        <v>1450467539</v>
      </c>
      <c r="J1198" s="8">
        <v>1447875539</v>
      </c>
      <c r="K1198" s="8" t="b">
        <v>0</v>
      </c>
      <c r="L1198" s="8">
        <v>512</v>
      </c>
      <c r="M1198" s="8" t="b">
        <v>1</v>
      </c>
      <c r="N1198" s="8" t="s">
        <v>8285</v>
      </c>
      <c r="O1198" s="11">
        <f t="shared" si="72"/>
        <v>270</v>
      </c>
      <c r="P1198" s="8">
        <f t="shared" si="73"/>
        <v>76.44</v>
      </c>
      <c r="Q1198" s="8" t="s">
        <v>8338</v>
      </c>
      <c r="R1198" s="8" t="s">
        <v>8339</v>
      </c>
      <c r="S1198" s="17">
        <f t="shared" si="74"/>
        <v>42326.818738425922</v>
      </c>
      <c r="T1198" s="17">
        <f t="shared" si="75"/>
        <v>42356.818738425922</v>
      </c>
    </row>
    <row r="1199" spans="1:20" ht="42.75" x14ac:dyDescent="0.45">
      <c r="A1199" s="5">
        <v>1197</v>
      </c>
      <c r="B1199" s="7" t="s">
        <v>1198</v>
      </c>
      <c r="C1199" s="7" t="s">
        <v>5307</v>
      </c>
      <c r="D1199" s="8">
        <v>15000</v>
      </c>
      <c r="E1199" s="8">
        <v>37994</v>
      </c>
      <c r="F1199" s="8" t="s">
        <v>8219</v>
      </c>
      <c r="G1199" s="8" t="s">
        <v>8224</v>
      </c>
      <c r="H1199" s="8" t="s">
        <v>8246</v>
      </c>
      <c r="I1199" s="8">
        <v>1465797540</v>
      </c>
      <c r="J1199" s="8">
        <v>1463155034</v>
      </c>
      <c r="K1199" s="8" t="b">
        <v>0</v>
      </c>
      <c r="L1199" s="8">
        <v>314</v>
      </c>
      <c r="M1199" s="8" t="b">
        <v>1</v>
      </c>
      <c r="N1199" s="8" t="s">
        <v>8285</v>
      </c>
      <c r="O1199" s="11">
        <f t="shared" si="72"/>
        <v>253</v>
      </c>
      <c r="P1199" s="8">
        <f t="shared" si="73"/>
        <v>121</v>
      </c>
      <c r="Q1199" s="8" t="s">
        <v>8338</v>
      </c>
      <c r="R1199" s="8" t="s">
        <v>8339</v>
      </c>
      <c r="S1199" s="17">
        <f t="shared" si="74"/>
        <v>42503.66474537037</v>
      </c>
      <c r="T1199" s="17">
        <f t="shared" si="75"/>
        <v>42534.249305555553</v>
      </c>
    </row>
    <row r="1200" spans="1:20" ht="42.75" x14ac:dyDescent="0.45">
      <c r="A1200" s="5">
        <v>1198</v>
      </c>
      <c r="B1200" s="7" t="s">
        <v>1199</v>
      </c>
      <c r="C1200" s="7" t="s">
        <v>5308</v>
      </c>
      <c r="D1200" s="8">
        <v>3500</v>
      </c>
      <c r="E1200" s="8">
        <v>9121</v>
      </c>
      <c r="F1200" s="8" t="s">
        <v>8219</v>
      </c>
      <c r="G1200" s="8" t="s">
        <v>8224</v>
      </c>
      <c r="H1200" s="8" t="s">
        <v>8246</v>
      </c>
      <c r="I1200" s="8">
        <v>1451530800</v>
      </c>
      <c r="J1200" s="8">
        <v>1448463086</v>
      </c>
      <c r="K1200" s="8" t="b">
        <v>0</v>
      </c>
      <c r="L1200" s="8">
        <v>167</v>
      </c>
      <c r="M1200" s="8" t="b">
        <v>1</v>
      </c>
      <c r="N1200" s="8" t="s">
        <v>8285</v>
      </c>
      <c r="O1200" s="11">
        <f t="shared" si="72"/>
        <v>261</v>
      </c>
      <c r="P1200" s="8">
        <f t="shared" si="73"/>
        <v>54.62</v>
      </c>
      <c r="Q1200" s="8" t="s">
        <v>8338</v>
      </c>
      <c r="R1200" s="8" t="s">
        <v>8339</v>
      </c>
      <c r="S1200" s="17">
        <f t="shared" si="74"/>
        <v>42333.619050925925</v>
      </c>
      <c r="T1200" s="17">
        <f t="shared" si="75"/>
        <v>42369.125</v>
      </c>
    </row>
    <row r="1201" spans="1:20" ht="42.75" x14ac:dyDescent="0.45">
      <c r="A1201" s="5">
        <v>1199</v>
      </c>
      <c r="B1201" s="7" t="s">
        <v>1200</v>
      </c>
      <c r="C1201" s="7" t="s">
        <v>5309</v>
      </c>
      <c r="D1201" s="8">
        <v>2658</v>
      </c>
      <c r="E1201" s="8">
        <v>2693</v>
      </c>
      <c r="F1201" s="8" t="s">
        <v>8219</v>
      </c>
      <c r="G1201" s="8" t="s">
        <v>8225</v>
      </c>
      <c r="H1201" s="8" t="s">
        <v>8247</v>
      </c>
      <c r="I1201" s="8">
        <v>1436380200</v>
      </c>
      <c r="J1201" s="8">
        <v>1433615400</v>
      </c>
      <c r="K1201" s="8" t="b">
        <v>0</v>
      </c>
      <c r="L1201" s="8">
        <v>9</v>
      </c>
      <c r="M1201" s="8" t="b">
        <v>1</v>
      </c>
      <c r="N1201" s="8" t="s">
        <v>8285</v>
      </c>
      <c r="O1201" s="11">
        <f t="shared" si="72"/>
        <v>101</v>
      </c>
      <c r="P1201" s="8">
        <f t="shared" si="73"/>
        <v>299.22000000000003</v>
      </c>
      <c r="Q1201" s="8" t="s">
        <v>8338</v>
      </c>
      <c r="R1201" s="8" t="s">
        <v>8339</v>
      </c>
      <c r="S1201" s="17">
        <f t="shared" si="74"/>
        <v>42161.770833333328</v>
      </c>
      <c r="T1201" s="17">
        <f t="shared" si="75"/>
        <v>42193.770833333328</v>
      </c>
    </row>
    <row r="1202" spans="1:20" ht="42.75" x14ac:dyDescent="0.45">
      <c r="A1202" s="5">
        <v>1200</v>
      </c>
      <c r="B1202" s="7" t="s">
        <v>1201</v>
      </c>
      <c r="C1202" s="7" t="s">
        <v>5310</v>
      </c>
      <c r="D1202" s="8">
        <v>4800</v>
      </c>
      <c r="E1202" s="8">
        <v>6029</v>
      </c>
      <c r="F1202" s="8" t="s">
        <v>8219</v>
      </c>
      <c r="G1202" s="8" t="s">
        <v>8224</v>
      </c>
      <c r="H1202" s="8" t="s">
        <v>8246</v>
      </c>
      <c r="I1202" s="8">
        <v>1429183656</v>
      </c>
      <c r="J1202" s="8">
        <v>1427369256</v>
      </c>
      <c r="K1202" s="8" t="b">
        <v>0</v>
      </c>
      <c r="L1202" s="8">
        <v>103</v>
      </c>
      <c r="M1202" s="8" t="b">
        <v>1</v>
      </c>
      <c r="N1202" s="8" t="s">
        <v>8285</v>
      </c>
      <c r="O1202" s="11">
        <f t="shared" si="72"/>
        <v>126</v>
      </c>
      <c r="P1202" s="8">
        <f t="shared" si="73"/>
        <v>58.53</v>
      </c>
      <c r="Q1202" s="8" t="s">
        <v>8338</v>
      </c>
      <c r="R1202" s="8" t="s">
        <v>8339</v>
      </c>
      <c r="S1202" s="17">
        <f t="shared" si="74"/>
        <v>42089.477500000001</v>
      </c>
      <c r="T1202" s="17">
        <f t="shared" si="75"/>
        <v>42110.477500000001</v>
      </c>
    </row>
    <row r="1203" spans="1:20" ht="42.75" x14ac:dyDescent="0.45">
      <c r="A1203" s="5">
        <v>1201</v>
      </c>
      <c r="B1203" s="7" t="s">
        <v>1202</v>
      </c>
      <c r="C1203" s="7" t="s">
        <v>5311</v>
      </c>
      <c r="D1203" s="8">
        <v>6000</v>
      </c>
      <c r="E1203" s="8">
        <v>6146.27</v>
      </c>
      <c r="F1203" s="8" t="s">
        <v>8219</v>
      </c>
      <c r="G1203" s="8" t="s">
        <v>8225</v>
      </c>
      <c r="H1203" s="8" t="s">
        <v>8247</v>
      </c>
      <c r="I1203" s="8">
        <v>1468593246</v>
      </c>
      <c r="J1203" s="8">
        <v>1466001246</v>
      </c>
      <c r="K1203" s="8" t="b">
        <v>0</v>
      </c>
      <c r="L1203" s="8">
        <v>111</v>
      </c>
      <c r="M1203" s="8" t="b">
        <v>1</v>
      </c>
      <c r="N1203" s="8" t="s">
        <v>8285</v>
      </c>
      <c r="O1203" s="11">
        <f t="shared" si="72"/>
        <v>102</v>
      </c>
      <c r="P1203" s="8">
        <f t="shared" si="73"/>
        <v>55.37</v>
      </c>
      <c r="Q1203" s="8" t="s">
        <v>8338</v>
      </c>
      <c r="R1203" s="8" t="s">
        <v>8339</v>
      </c>
      <c r="S1203" s="17">
        <f t="shared" si="74"/>
        <v>42536.60701388889</v>
      </c>
      <c r="T1203" s="17">
        <f t="shared" si="75"/>
        <v>42566.60701388889</v>
      </c>
    </row>
    <row r="1204" spans="1:20" ht="42.75" x14ac:dyDescent="0.45">
      <c r="A1204" s="5">
        <v>1202</v>
      </c>
      <c r="B1204" s="7" t="s">
        <v>1203</v>
      </c>
      <c r="C1204" s="7" t="s">
        <v>5312</v>
      </c>
      <c r="D1204" s="8">
        <v>25000</v>
      </c>
      <c r="E1204" s="8">
        <v>49811</v>
      </c>
      <c r="F1204" s="8" t="s">
        <v>8219</v>
      </c>
      <c r="G1204" s="8" t="s">
        <v>8226</v>
      </c>
      <c r="H1204" s="8" t="s">
        <v>8248</v>
      </c>
      <c r="I1204" s="8">
        <v>1435388154</v>
      </c>
      <c r="J1204" s="8">
        <v>1432796154</v>
      </c>
      <c r="K1204" s="8" t="b">
        <v>0</v>
      </c>
      <c r="L1204" s="8">
        <v>271</v>
      </c>
      <c r="M1204" s="8" t="b">
        <v>1</v>
      </c>
      <c r="N1204" s="8" t="s">
        <v>8285</v>
      </c>
      <c r="O1204" s="11">
        <f t="shared" si="72"/>
        <v>199</v>
      </c>
      <c r="P1204" s="8">
        <f t="shared" si="73"/>
        <v>183.8</v>
      </c>
      <c r="Q1204" s="8" t="s">
        <v>8338</v>
      </c>
      <c r="R1204" s="8" t="s">
        <v>8339</v>
      </c>
      <c r="S1204" s="17">
        <f t="shared" si="74"/>
        <v>42152.288819444439</v>
      </c>
      <c r="T1204" s="17">
        <f t="shared" si="75"/>
        <v>42182.288819444439</v>
      </c>
    </row>
    <row r="1205" spans="1:20" ht="42.75" x14ac:dyDescent="0.45">
      <c r="A1205" s="5">
        <v>1203</v>
      </c>
      <c r="B1205" s="7" t="s">
        <v>1204</v>
      </c>
      <c r="C1205" s="7" t="s">
        <v>5313</v>
      </c>
      <c r="D1205" s="8">
        <v>16300</v>
      </c>
      <c r="E1205" s="8">
        <v>16700</v>
      </c>
      <c r="F1205" s="8" t="s">
        <v>8219</v>
      </c>
      <c r="G1205" s="8" t="s">
        <v>8224</v>
      </c>
      <c r="H1205" s="8" t="s">
        <v>8246</v>
      </c>
      <c r="I1205" s="8">
        <v>1433083527</v>
      </c>
      <c r="J1205" s="8">
        <v>1430491527</v>
      </c>
      <c r="K1205" s="8" t="b">
        <v>0</v>
      </c>
      <c r="L1205" s="8">
        <v>101</v>
      </c>
      <c r="M1205" s="8" t="b">
        <v>1</v>
      </c>
      <c r="N1205" s="8" t="s">
        <v>8285</v>
      </c>
      <c r="O1205" s="11">
        <f t="shared" si="72"/>
        <v>102</v>
      </c>
      <c r="P1205" s="8">
        <f t="shared" si="73"/>
        <v>165.35</v>
      </c>
      <c r="Q1205" s="8" t="s">
        <v>8338</v>
      </c>
      <c r="R1205" s="8" t="s">
        <v>8339</v>
      </c>
      <c r="S1205" s="17">
        <f t="shared" si="74"/>
        <v>42125.614895833336</v>
      </c>
      <c r="T1205" s="17">
        <f t="shared" si="75"/>
        <v>42155.614895833336</v>
      </c>
    </row>
    <row r="1206" spans="1:20" ht="42.75" x14ac:dyDescent="0.45">
      <c r="A1206" s="5">
        <v>1204</v>
      </c>
      <c r="B1206" s="7" t="s">
        <v>1205</v>
      </c>
      <c r="C1206" s="7" t="s">
        <v>5314</v>
      </c>
      <c r="D1206" s="8">
        <v>13000</v>
      </c>
      <c r="E1206" s="8">
        <v>13383</v>
      </c>
      <c r="F1206" s="8" t="s">
        <v>8219</v>
      </c>
      <c r="G1206" s="8" t="s">
        <v>8224</v>
      </c>
      <c r="H1206" s="8" t="s">
        <v>8246</v>
      </c>
      <c r="I1206" s="8">
        <v>1449205200</v>
      </c>
      <c r="J1206" s="8">
        <v>1445363833</v>
      </c>
      <c r="K1206" s="8" t="b">
        <v>0</v>
      </c>
      <c r="L1206" s="8">
        <v>57</v>
      </c>
      <c r="M1206" s="8" t="b">
        <v>1</v>
      </c>
      <c r="N1206" s="8" t="s">
        <v>8285</v>
      </c>
      <c r="O1206" s="11">
        <f t="shared" si="72"/>
        <v>103</v>
      </c>
      <c r="P1206" s="8">
        <f t="shared" si="73"/>
        <v>234.79</v>
      </c>
      <c r="Q1206" s="8" t="s">
        <v>8338</v>
      </c>
      <c r="R1206" s="8" t="s">
        <v>8339</v>
      </c>
      <c r="S1206" s="17">
        <f t="shared" si="74"/>
        <v>42297.748067129629</v>
      </c>
      <c r="T1206" s="17">
        <f t="shared" si="75"/>
        <v>42342.208333333328</v>
      </c>
    </row>
    <row r="1207" spans="1:20" ht="42.75" x14ac:dyDescent="0.45">
      <c r="A1207" s="5">
        <v>1205</v>
      </c>
      <c r="B1207" s="7" t="s">
        <v>1206</v>
      </c>
      <c r="C1207" s="7" t="s">
        <v>5315</v>
      </c>
      <c r="D1207" s="8">
        <v>13000</v>
      </c>
      <c r="E1207" s="8">
        <v>13112</v>
      </c>
      <c r="F1207" s="8" t="s">
        <v>8219</v>
      </c>
      <c r="G1207" s="8" t="s">
        <v>8236</v>
      </c>
      <c r="H1207" s="8" t="s">
        <v>8249</v>
      </c>
      <c r="I1207" s="8">
        <v>1434197351</v>
      </c>
      <c r="J1207" s="8">
        <v>1431605351</v>
      </c>
      <c r="K1207" s="8" t="b">
        <v>0</v>
      </c>
      <c r="L1207" s="8">
        <v>62</v>
      </c>
      <c r="M1207" s="8" t="b">
        <v>1</v>
      </c>
      <c r="N1207" s="8" t="s">
        <v>8285</v>
      </c>
      <c r="O1207" s="11">
        <f t="shared" si="72"/>
        <v>101</v>
      </c>
      <c r="P1207" s="8">
        <f t="shared" si="73"/>
        <v>211.48</v>
      </c>
      <c r="Q1207" s="8" t="s">
        <v>8338</v>
      </c>
      <c r="R1207" s="8" t="s">
        <v>8339</v>
      </c>
      <c r="S1207" s="17">
        <f t="shared" si="74"/>
        <v>42138.506377314814</v>
      </c>
      <c r="T1207" s="17">
        <f t="shared" si="75"/>
        <v>42168.506377314814</v>
      </c>
    </row>
    <row r="1208" spans="1:20" ht="42.75" x14ac:dyDescent="0.45">
      <c r="A1208" s="5">
        <v>1206</v>
      </c>
      <c r="B1208" s="7" t="s">
        <v>1207</v>
      </c>
      <c r="C1208" s="7" t="s">
        <v>5316</v>
      </c>
      <c r="D1208" s="8">
        <v>900</v>
      </c>
      <c r="E1208" s="8">
        <v>1035</v>
      </c>
      <c r="F1208" s="8" t="s">
        <v>8219</v>
      </c>
      <c r="G1208" s="8" t="s">
        <v>8239</v>
      </c>
      <c r="H1208" s="8" t="s">
        <v>8249</v>
      </c>
      <c r="I1208" s="8">
        <v>1489238940</v>
      </c>
      <c r="J1208" s="8">
        <v>1486406253</v>
      </c>
      <c r="K1208" s="8" t="b">
        <v>0</v>
      </c>
      <c r="L1208" s="8">
        <v>32</v>
      </c>
      <c r="M1208" s="8" t="b">
        <v>1</v>
      </c>
      <c r="N1208" s="8" t="s">
        <v>8285</v>
      </c>
      <c r="O1208" s="11">
        <f t="shared" si="72"/>
        <v>115</v>
      </c>
      <c r="P1208" s="8">
        <f t="shared" si="73"/>
        <v>32.340000000000003</v>
      </c>
      <c r="Q1208" s="8" t="s">
        <v>8338</v>
      </c>
      <c r="R1208" s="8" t="s">
        <v>8339</v>
      </c>
      <c r="S1208" s="17">
        <f t="shared" si="74"/>
        <v>42772.776076388895</v>
      </c>
      <c r="T1208" s="17">
        <f t="shared" si="75"/>
        <v>42805.561805555553</v>
      </c>
    </row>
    <row r="1209" spans="1:20" ht="28.5" x14ac:dyDescent="0.45">
      <c r="A1209" s="5">
        <v>1207</v>
      </c>
      <c r="B1209" s="7" t="s">
        <v>1208</v>
      </c>
      <c r="C1209" s="7" t="s">
        <v>5317</v>
      </c>
      <c r="D1209" s="8">
        <v>16700</v>
      </c>
      <c r="E1209" s="8">
        <v>17396</v>
      </c>
      <c r="F1209" s="8" t="s">
        <v>8219</v>
      </c>
      <c r="G1209" s="8" t="s">
        <v>8237</v>
      </c>
      <c r="H1209" s="8" t="s">
        <v>8249</v>
      </c>
      <c r="I1209" s="8">
        <v>1459418400</v>
      </c>
      <c r="J1209" s="8">
        <v>1456827573</v>
      </c>
      <c r="K1209" s="8" t="b">
        <v>0</v>
      </c>
      <c r="L1209" s="8">
        <v>141</v>
      </c>
      <c r="M1209" s="8" t="b">
        <v>1</v>
      </c>
      <c r="N1209" s="8" t="s">
        <v>8285</v>
      </c>
      <c r="O1209" s="11">
        <f t="shared" si="72"/>
        <v>104</v>
      </c>
      <c r="P1209" s="8">
        <f t="shared" si="73"/>
        <v>123.38</v>
      </c>
      <c r="Q1209" s="8" t="s">
        <v>8338</v>
      </c>
      <c r="R1209" s="8" t="s">
        <v>8339</v>
      </c>
      <c r="S1209" s="17">
        <f t="shared" si="74"/>
        <v>42430.430243055554</v>
      </c>
      <c r="T1209" s="17">
        <f t="shared" si="75"/>
        <v>42460.416666666672</v>
      </c>
    </row>
    <row r="1210" spans="1:20" ht="42.75" x14ac:dyDescent="0.45">
      <c r="A1210" s="5">
        <v>1208</v>
      </c>
      <c r="B1210" s="7" t="s">
        <v>1209</v>
      </c>
      <c r="C1210" s="7" t="s">
        <v>5318</v>
      </c>
      <c r="D1210" s="8">
        <v>10000</v>
      </c>
      <c r="E1210" s="8">
        <v>15530</v>
      </c>
      <c r="F1210" s="8" t="s">
        <v>8219</v>
      </c>
      <c r="G1210" s="8" t="s">
        <v>8224</v>
      </c>
      <c r="H1210" s="8" t="s">
        <v>8246</v>
      </c>
      <c r="I1210" s="8">
        <v>1458835264</v>
      </c>
      <c r="J1210" s="8">
        <v>1456246864</v>
      </c>
      <c r="K1210" s="8" t="b">
        <v>0</v>
      </c>
      <c r="L1210" s="8">
        <v>75</v>
      </c>
      <c r="M1210" s="8" t="b">
        <v>1</v>
      </c>
      <c r="N1210" s="8" t="s">
        <v>8285</v>
      </c>
      <c r="O1210" s="11">
        <f t="shared" si="72"/>
        <v>155</v>
      </c>
      <c r="P1210" s="8">
        <f t="shared" si="73"/>
        <v>207.07</v>
      </c>
      <c r="Q1210" s="8" t="s">
        <v>8338</v>
      </c>
      <c r="R1210" s="8" t="s">
        <v>8339</v>
      </c>
      <c r="S1210" s="17">
        <f t="shared" si="74"/>
        <v>42423.709074074075</v>
      </c>
      <c r="T1210" s="17">
        <f t="shared" si="75"/>
        <v>42453.667407407411</v>
      </c>
    </row>
    <row r="1211" spans="1:20" ht="42.75" x14ac:dyDescent="0.45">
      <c r="A1211" s="5">
        <v>1209</v>
      </c>
      <c r="B1211" s="7" t="s">
        <v>1210</v>
      </c>
      <c r="C1211" s="7" t="s">
        <v>5319</v>
      </c>
      <c r="D1211" s="8">
        <v>6000</v>
      </c>
      <c r="E1211" s="8">
        <v>6360</v>
      </c>
      <c r="F1211" s="8" t="s">
        <v>8219</v>
      </c>
      <c r="G1211" s="8" t="s">
        <v>8224</v>
      </c>
      <c r="H1211" s="8" t="s">
        <v>8246</v>
      </c>
      <c r="I1211" s="8">
        <v>1488053905</v>
      </c>
      <c r="J1211" s="8">
        <v>1485461905</v>
      </c>
      <c r="K1211" s="8" t="b">
        <v>0</v>
      </c>
      <c r="L1211" s="8">
        <v>46</v>
      </c>
      <c r="M1211" s="8" t="b">
        <v>1</v>
      </c>
      <c r="N1211" s="8" t="s">
        <v>8285</v>
      </c>
      <c r="O1211" s="11">
        <f t="shared" si="72"/>
        <v>106</v>
      </c>
      <c r="P1211" s="8">
        <f t="shared" si="73"/>
        <v>138.26</v>
      </c>
      <c r="Q1211" s="8" t="s">
        <v>8338</v>
      </c>
      <c r="R1211" s="8" t="s">
        <v>8339</v>
      </c>
      <c r="S1211" s="17">
        <f t="shared" si="74"/>
        <v>42761.846122685187</v>
      </c>
      <c r="T1211" s="17">
        <f t="shared" si="75"/>
        <v>42791.846122685187</v>
      </c>
    </row>
    <row r="1212" spans="1:20" ht="28.5" x14ac:dyDescent="0.45">
      <c r="A1212" s="5">
        <v>1210</v>
      </c>
      <c r="B1212" s="7" t="s">
        <v>1211</v>
      </c>
      <c r="C1212" s="7" t="s">
        <v>5320</v>
      </c>
      <c r="D1212" s="8">
        <v>20000</v>
      </c>
      <c r="E1212" s="8">
        <v>50863</v>
      </c>
      <c r="F1212" s="8" t="s">
        <v>8219</v>
      </c>
      <c r="G1212" s="8" t="s">
        <v>8235</v>
      </c>
      <c r="H1212" s="8" t="s">
        <v>8255</v>
      </c>
      <c r="I1212" s="8">
        <v>1433106000</v>
      </c>
      <c r="J1212" s="8">
        <v>1431124572</v>
      </c>
      <c r="K1212" s="8" t="b">
        <v>0</v>
      </c>
      <c r="L1212" s="8">
        <v>103</v>
      </c>
      <c r="M1212" s="8" t="b">
        <v>1</v>
      </c>
      <c r="N1212" s="8" t="s">
        <v>8285</v>
      </c>
      <c r="O1212" s="11">
        <f t="shared" si="72"/>
        <v>254</v>
      </c>
      <c r="P1212" s="8">
        <f t="shared" si="73"/>
        <v>493.82</v>
      </c>
      <c r="Q1212" s="8" t="s">
        <v>8338</v>
      </c>
      <c r="R1212" s="8" t="s">
        <v>8339</v>
      </c>
      <c r="S1212" s="17">
        <f t="shared" si="74"/>
        <v>42132.941805555558</v>
      </c>
      <c r="T1212" s="17">
        <f t="shared" si="75"/>
        <v>42155.875</v>
      </c>
    </row>
    <row r="1213" spans="1:20" ht="42.75" x14ac:dyDescent="0.45">
      <c r="A1213" s="5">
        <v>1211</v>
      </c>
      <c r="B1213" s="7" t="s">
        <v>1212</v>
      </c>
      <c r="C1213" s="7" t="s">
        <v>5321</v>
      </c>
      <c r="D1213" s="8">
        <v>1000</v>
      </c>
      <c r="E1213" s="8">
        <v>1011</v>
      </c>
      <c r="F1213" s="8" t="s">
        <v>8219</v>
      </c>
      <c r="G1213" s="8" t="s">
        <v>8229</v>
      </c>
      <c r="H1213" s="8" t="s">
        <v>8251</v>
      </c>
      <c r="I1213" s="8">
        <v>1465505261</v>
      </c>
      <c r="J1213" s="8">
        <v>1464209261</v>
      </c>
      <c r="K1213" s="8" t="b">
        <v>0</v>
      </c>
      <c r="L1213" s="8">
        <v>6</v>
      </c>
      <c r="M1213" s="8" t="b">
        <v>1</v>
      </c>
      <c r="N1213" s="8" t="s">
        <v>8285</v>
      </c>
      <c r="O1213" s="11">
        <f t="shared" si="72"/>
        <v>101</v>
      </c>
      <c r="P1213" s="8">
        <f t="shared" si="73"/>
        <v>168.5</v>
      </c>
      <c r="Q1213" s="8" t="s">
        <v>8338</v>
      </c>
      <c r="R1213" s="8" t="s">
        <v>8339</v>
      </c>
      <c r="S1213" s="17">
        <f t="shared" si="74"/>
        <v>42515.866446759261</v>
      </c>
      <c r="T1213" s="17">
        <f t="shared" si="75"/>
        <v>42530.866446759261</v>
      </c>
    </row>
    <row r="1214" spans="1:20" ht="42.75" x14ac:dyDescent="0.45">
      <c r="A1214" s="5">
        <v>1212</v>
      </c>
      <c r="B1214" s="7" t="s">
        <v>1213</v>
      </c>
      <c r="C1214" s="7" t="s">
        <v>5322</v>
      </c>
      <c r="D1214" s="8">
        <v>2500</v>
      </c>
      <c r="E1214" s="8">
        <v>3226</v>
      </c>
      <c r="F1214" s="8" t="s">
        <v>8219</v>
      </c>
      <c r="G1214" s="8" t="s">
        <v>8224</v>
      </c>
      <c r="H1214" s="8" t="s">
        <v>8246</v>
      </c>
      <c r="I1214" s="8">
        <v>1448586000</v>
      </c>
      <c r="J1214" s="8">
        <v>1447195695</v>
      </c>
      <c r="K1214" s="8" t="b">
        <v>0</v>
      </c>
      <c r="L1214" s="8">
        <v>83</v>
      </c>
      <c r="M1214" s="8" t="b">
        <v>1</v>
      </c>
      <c r="N1214" s="8" t="s">
        <v>8285</v>
      </c>
      <c r="O1214" s="11">
        <f t="shared" si="72"/>
        <v>129</v>
      </c>
      <c r="P1214" s="8">
        <f t="shared" si="73"/>
        <v>38.869999999999997</v>
      </c>
      <c r="Q1214" s="8" t="s">
        <v>8338</v>
      </c>
      <c r="R1214" s="8" t="s">
        <v>8339</v>
      </c>
      <c r="S1214" s="17">
        <f t="shared" si="74"/>
        <v>42318.950173611112</v>
      </c>
      <c r="T1214" s="17">
        <f t="shared" si="75"/>
        <v>42335.041666666672</v>
      </c>
    </row>
    <row r="1215" spans="1:20" ht="42.75" x14ac:dyDescent="0.45">
      <c r="A1215" s="5">
        <v>1213</v>
      </c>
      <c r="B1215" s="7" t="s">
        <v>1214</v>
      </c>
      <c r="C1215" s="7" t="s">
        <v>5323</v>
      </c>
      <c r="D1215" s="8">
        <v>6500</v>
      </c>
      <c r="E1215" s="8">
        <v>6645</v>
      </c>
      <c r="F1215" s="8" t="s">
        <v>8219</v>
      </c>
      <c r="G1215" s="8" t="s">
        <v>8225</v>
      </c>
      <c r="H1215" s="8" t="s">
        <v>8247</v>
      </c>
      <c r="I1215" s="8">
        <v>1485886100</v>
      </c>
      <c r="J1215" s="8">
        <v>1482862100</v>
      </c>
      <c r="K1215" s="8" t="b">
        <v>0</v>
      </c>
      <c r="L1215" s="8">
        <v>108</v>
      </c>
      <c r="M1215" s="8" t="b">
        <v>1</v>
      </c>
      <c r="N1215" s="8" t="s">
        <v>8285</v>
      </c>
      <c r="O1215" s="11">
        <f t="shared" si="72"/>
        <v>102</v>
      </c>
      <c r="P1215" s="8">
        <f t="shared" si="73"/>
        <v>61.53</v>
      </c>
      <c r="Q1215" s="8" t="s">
        <v>8338</v>
      </c>
      <c r="R1215" s="8" t="s">
        <v>8339</v>
      </c>
      <c r="S1215" s="17">
        <f t="shared" si="74"/>
        <v>42731.755787037036</v>
      </c>
      <c r="T1215" s="17">
        <f t="shared" si="75"/>
        <v>42766.755787037036</v>
      </c>
    </row>
    <row r="1216" spans="1:20" ht="42.75" x14ac:dyDescent="0.45">
      <c r="A1216" s="5">
        <v>1214</v>
      </c>
      <c r="B1216" s="7" t="s">
        <v>1215</v>
      </c>
      <c r="C1216" s="7" t="s">
        <v>5324</v>
      </c>
      <c r="D1216" s="8">
        <v>2000</v>
      </c>
      <c r="E1216" s="8">
        <v>2636</v>
      </c>
      <c r="F1216" s="8" t="s">
        <v>8219</v>
      </c>
      <c r="G1216" s="8" t="s">
        <v>8224</v>
      </c>
      <c r="H1216" s="8" t="s">
        <v>8246</v>
      </c>
      <c r="I1216" s="8">
        <v>1433880605</v>
      </c>
      <c r="J1216" s="8">
        <v>1428696605</v>
      </c>
      <c r="K1216" s="8" t="b">
        <v>0</v>
      </c>
      <c r="L1216" s="8">
        <v>25</v>
      </c>
      <c r="M1216" s="8" t="b">
        <v>1</v>
      </c>
      <c r="N1216" s="8" t="s">
        <v>8285</v>
      </c>
      <c r="O1216" s="11">
        <f t="shared" si="72"/>
        <v>132</v>
      </c>
      <c r="P1216" s="8">
        <f t="shared" si="73"/>
        <v>105.44</v>
      </c>
      <c r="Q1216" s="8" t="s">
        <v>8338</v>
      </c>
      <c r="R1216" s="8" t="s">
        <v>8339</v>
      </c>
      <c r="S1216" s="17">
        <f t="shared" si="74"/>
        <v>42104.840335648143</v>
      </c>
      <c r="T1216" s="17">
        <f t="shared" si="75"/>
        <v>42164.840335648143</v>
      </c>
    </row>
    <row r="1217" spans="1:20" ht="42.75" x14ac:dyDescent="0.45">
      <c r="A1217" s="5">
        <v>1215</v>
      </c>
      <c r="B1217" s="7" t="s">
        <v>1216</v>
      </c>
      <c r="C1217" s="7" t="s">
        <v>5325</v>
      </c>
      <c r="D1217" s="8">
        <v>5000</v>
      </c>
      <c r="E1217" s="8">
        <v>39304.01</v>
      </c>
      <c r="F1217" s="8" t="s">
        <v>8219</v>
      </c>
      <c r="G1217" s="8" t="s">
        <v>8224</v>
      </c>
      <c r="H1217" s="8" t="s">
        <v>8246</v>
      </c>
      <c r="I1217" s="8">
        <v>1401487756</v>
      </c>
      <c r="J1217" s="8">
        <v>1398895756</v>
      </c>
      <c r="K1217" s="8" t="b">
        <v>0</v>
      </c>
      <c r="L1217" s="8">
        <v>549</v>
      </c>
      <c r="M1217" s="8" t="b">
        <v>1</v>
      </c>
      <c r="N1217" s="8" t="s">
        <v>8285</v>
      </c>
      <c r="O1217" s="11">
        <f t="shared" si="72"/>
        <v>786</v>
      </c>
      <c r="P1217" s="8">
        <f t="shared" si="73"/>
        <v>71.59</v>
      </c>
      <c r="Q1217" s="8" t="s">
        <v>8338</v>
      </c>
      <c r="R1217" s="8" t="s">
        <v>8339</v>
      </c>
      <c r="S1217" s="17">
        <f t="shared" si="74"/>
        <v>41759.923101851848</v>
      </c>
      <c r="T1217" s="17">
        <f t="shared" si="75"/>
        <v>41789.923101851848</v>
      </c>
    </row>
    <row r="1218" spans="1:20" ht="28.5" x14ac:dyDescent="0.45">
      <c r="A1218" s="5">
        <v>1216</v>
      </c>
      <c r="B1218" s="7" t="s">
        <v>1217</v>
      </c>
      <c r="C1218" s="7" t="s">
        <v>5326</v>
      </c>
      <c r="D1218" s="8">
        <v>14000</v>
      </c>
      <c r="E1218" s="8">
        <v>20398</v>
      </c>
      <c r="F1218" s="8" t="s">
        <v>8219</v>
      </c>
      <c r="G1218" s="8" t="s">
        <v>8224</v>
      </c>
      <c r="H1218" s="8" t="s">
        <v>8246</v>
      </c>
      <c r="I1218" s="8">
        <v>1443826980</v>
      </c>
      <c r="J1218" s="8">
        <v>1441032457</v>
      </c>
      <c r="K1218" s="8" t="b">
        <v>0</v>
      </c>
      <c r="L1218" s="8">
        <v>222</v>
      </c>
      <c r="M1218" s="8" t="b">
        <v>1</v>
      </c>
      <c r="N1218" s="8" t="s">
        <v>8285</v>
      </c>
      <c r="O1218" s="11">
        <f t="shared" si="72"/>
        <v>146</v>
      </c>
      <c r="P1218" s="8">
        <f t="shared" si="73"/>
        <v>91.88</v>
      </c>
      <c r="Q1218" s="8" t="s">
        <v>8338</v>
      </c>
      <c r="R1218" s="8" t="s">
        <v>8339</v>
      </c>
      <c r="S1218" s="17">
        <f t="shared" si="74"/>
        <v>42247.616400462968</v>
      </c>
      <c r="T1218" s="17">
        <f t="shared" si="75"/>
        <v>42279.960416666669</v>
      </c>
    </row>
    <row r="1219" spans="1:20" ht="42.75" x14ac:dyDescent="0.45">
      <c r="A1219" s="5">
        <v>1217</v>
      </c>
      <c r="B1219" s="7" t="s">
        <v>1218</v>
      </c>
      <c r="C1219" s="7" t="s">
        <v>5327</v>
      </c>
      <c r="D1219" s="8">
        <v>26500</v>
      </c>
      <c r="E1219" s="8">
        <v>27189</v>
      </c>
      <c r="F1219" s="8" t="s">
        <v>8219</v>
      </c>
      <c r="G1219" s="8" t="s">
        <v>8224</v>
      </c>
      <c r="H1219" s="8" t="s">
        <v>8246</v>
      </c>
      <c r="I1219" s="8">
        <v>1468524340</v>
      </c>
      <c r="J1219" s="8">
        <v>1465932340</v>
      </c>
      <c r="K1219" s="8" t="b">
        <v>0</v>
      </c>
      <c r="L1219" s="8">
        <v>183</v>
      </c>
      <c r="M1219" s="8" t="b">
        <v>1</v>
      </c>
      <c r="N1219" s="8" t="s">
        <v>8285</v>
      </c>
      <c r="O1219" s="11">
        <f t="shared" ref="O1219:O1282" si="76">ROUND((E1219/D1219)*100,0)</f>
        <v>103</v>
      </c>
      <c r="P1219" s="8">
        <f t="shared" ref="P1219:P1282" si="77">ROUND(E1219/L1219,2)</f>
        <v>148.57</v>
      </c>
      <c r="Q1219" s="8" t="s">
        <v>8338</v>
      </c>
      <c r="R1219" s="8" t="s">
        <v>8339</v>
      </c>
      <c r="S1219" s="17">
        <f t="shared" ref="S1219:S1282" si="78">(((J1219/60)/60)/24)+DATE(1970,1,1)</f>
        <v>42535.809490740736</v>
      </c>
      <c r="T1219" s="17">
        <f t="shared" ref="T1219:T1282" si="79">(((I1219/60)/60)/24)+DATE(1970,1,1)</f>
        <v>42565.809490740736</v>
      </c>
    </row>
    <row r="1220" spans="1:20" ht="42.75" x14ac:dyDescent="0.45">
      <c r="A1220" s="5">
        <v>1218</v>
      </c>
      <c r="B1220" s="7" t="s">
        <v>1219</v>
      </c>
      <c r="C1220" s="7" t="s">
        <v>5328</v>
      </c>
      <c r="D1220" s="8">
        <v>9000</v>
      </c>
      <c r="E1220" s="8">
        <v>15505</v>
      </c>
      <c r="F1220" s="8" t="s">
        <v>8219</v>
      </c>
      <c r="G1220" s="8" t="s">
        <v>8224</v>
      </c>
      <c r="H1220" s="8" t="s">
        <v>8246</v>
      </c>
      <c r="I1220" s="8">
        <v>1446346800</v>
      </c>
      <c r="J1220" s="8">
        <v>1443714800</v>
      </c>
      <c r="K1220" s="8" t="b">
        <v>0</v>
      </c>
      <c r="L1220" s="8">
        <v>89</v>
      </c>
      <c r="M1220" s="8" t="b">
        <v>1</v>
      </c>
      <c r="N1220" s="8" t="s">
        <v>8285</v>
      </c>
      <c r="O1220" s="11">
        <f t="shared" si="76"/>
        <v>172</v>
      </c>
      <c r="P1220" s="8">
        <f t="shared" si="77"/>
        <v>174.21</v>
      </c>
      <c r="Q1220" s="8" t="s">
        <v>8338</v>
      </c>
      <c r="R1220" s="8" t="s">
        <v>8339</v>
      </c>
      <c r="S1220" s="17">
        <f t="shared" si="78"/>
        <v>42278.662037037036</v>
      </c>
      <c r="T1220" s="17">
        <f t="shared" si="79"/>
        <v>42309.125</v>
      </c>
    </row>
    <row r="1221" spans="1:20" ht="28.5" x14ac:dyDescent="0.45">
      <c r="A1221" s="5">
        <v>1219</v>
      </c>
      <c r="B1221" s="7" t="s">
        <v>1220</v>
      </c>
      <c r="C1221" s="7" t="s">
        <v>5329</v>
      </c>
      <c r="D1221" s="8">
        <v>16350</v>
      </c>
      <c r="E1221" s="8">
        <v>26024</v>
      </c>
      <c r="F1221" s="8" t="s">
        <v>8219</v>
      </c>
      <c r="G1221" s="8" t="s">
        <v>8224</v>
      </c>
      <c r="H1221" s="8" t="s">
        <v>8246</v>
      </c>
      <c r="I1221" s="8">
        <v>1476961513</v>
      </c>
      <c r="J1221" s="8">
        <v>1474369513</v>
      </c>
      <c r="K1221" s="8" t="b">
        <v>0</v>
      </c>
      <c r="L1221" s="8">
        <v>253</v>
      </c>
      <c r="M1221" s="8" t="b">
        <v>1</v>
      </c>
      <c r="N1221" s="8" t="s">
        <v>8285</v>
      </c>
      <c r="O1221" s="11">
        <f t="shared" si="76"/>
        <v>159</v>
      </c>
      <c r="P1221" s="8">
        <f t="shared" si="77"/>
        <v>102.86</v>
      </c>
      <c r="Q1221" s="8" t="s">
        <v>8338</v>
      </c>
      <c r="R1221" s="8" t="s">
        <v>8339</v>
      </c>
      <c r="S1221" s="17">
        <f t="shared" si="78"/>
        <v>42633.461956018517</v>
      </c>
      <c r="T1221" s="17">
        <f t="shared" si="79"/>
        <v>42663.461956018517</v>
      </c>
    </row>
    <row r="1222" spans="1:20" ht="42.75" x14ac:dyDescent="0.45">
      <c r="A1222" s="5">
        <v>1220</v>
      </c>
      <c r="B1222" s="7" t="s">
        <v>1221</v>
      </c>
      <c r="C1222" s="7" t="s">
        <v>5330</v>
      </c>
      <c r="D1222" s="8">
        <v>15000</v>
      </c>
      <c r="E1222" s="8">
        <v>15565</v>
      </c>
      <c r="F1222" s="8" t="s">
        <v>8219</v>
      </c>
      <c r="G1222" s="8" t="s">
        <v>8236</v>
      </c>
      <c r="H1222" s="8" t="s">
        <v>8249</v>
      </c>
      <c r="I1222" s="8">
        <v>1440515112</v>
      </c>
      <c r="J1222" s="8">
        <v>1437923112</v>
      </c>
      <c r="K1222" s="8" t="b">
        <v>0</v>
      </c>
      <c r="L1222" s="8">
        <v>140</v>
      </c>
      <c r="M1222" s="8" t="b">
        <v>1</v>
      </c>
      <c r="N1222" s="8" t="s">
        <v>8285</v>
      </c>
      <c r="O1222" s="11">
        <f t="shared" si="76"/>
        <v>104</v>
      </c>
      <c r="P1222" s="8">
        <f t="shared" si="77"/>
        <v>111.18</v>
      </c>
      <c r="Q1222" s="8" t="s">
        <v>8338</v>
      </c>
      <c r="R1222" s="8" t="s">
        <v>8339</v>
      </c>
      <c r="S1222" s="17">
        <f t="shared" si="78"/>
        <v>42211.628611111111</v>
      </c>
      <c r="T1222" s="17">
        <f t="shared" si="79"/>
        <v>42241.628611111111</v>
      </c>
    </row>
    <row r="1223" spans="1:20" ht="42.75" x14ac:dyDescent="0.45">
      <c r="A1223" s="5">
        <v>1221</v>
      </c>
      <c r="B1223" s="7" t="s">
        <v>1222</v>
      </c>
      <c r="C1223" s="7" t="s">
        <v>5331</v>
      </c>
      <c r="D1223" s="8">
        <v>2200</v>
      </c>
      <c r="E1223" s="8">
        <v>2451.0100000000002</v>
      </c>
      <c r="F1223" s="8" t="s">
        <v>8219</v>
      </c>
      <c r="G1223" s="8" t="s">
        <v>8225</v>
      </c>
      <c r="H1223" s="8" t="s">
        <v>8247</v>
      </c>
      <c r="I1223" s="8">
        <v>1480809600</v>
      </c>
      <c r="J1223" s="8">
        <v>1478431488</v>
      </c>
      <c r="K1223" s="8" t="b">
        <v>0</v>
      </c>
      <c r="L1223" s="8">
        <v>103</v>
      </c>
      <c r="M1223" s="8" t="b">
        <v>1</v>
      </c>
      <c r="N1223" s="8" t="s">
        <v>8285</v>
      </c>
      <c r="O1223" s="11">
        <f t="shared" si="76"/>
        <v>111</v>
      </c>
      <c r="P1223" s="8">
        <f t="shared" si="77"/>
        <v>23.8</v>
      </c>
      <c r="Q1223" s="8" t="s">
        <v>8338</v>
      </c>
      <c r="R1223" s="8" t="s">
        <v>8339</v>
      </c>
      <c r="S1223" s="17">
        <f t="shared" si="78"/>
        <v>42680.47555555556</v>
      </c>
      <c r="T1223" s="17">
        <f t="shared" si="79"/>
        <v>42708</v>
      </c>
    </row>
    <row r="1224" spans="1:20" ht="28.5" x14ac:dyDescent="0.45">
      <c r="A1224" s="5">
        <v>1222</v>
      </c>
      <c r="B1224" s="7" t="s">
        <v>1223</v>
      </c>
      <c r="C1224" s="7" t="s">
        <v>5332</v>
      </c>
      <c r="D1224" s="8">
        <v>4000</v>
      </c>
      <c r="E1224" s="8">
        <v>11215</v>
      </c>
      <c r="F1224" s="8" t="s">
        <v>8219</v>
      </c>
      <c r="G1224" s="8" t="s">
        <v>8229</v>
      </c>
      <c r="H1224" s="8" t="s">
        <v>8251</v>
      </c>
      <c r="I1224" s="8">
        <v>1459483200</v>
      </c>
      <c r="J1224" s="8">
        <v>1456852647</v>
      </c>
      <c r="K1224" s="8" t="b">
        <v>0</v>
      </c>
      <c r="L1224" s="8">
        <v>138</v>
      </c>
      <c r="M1224" s="8" t="b">
        <v>1</v>
      </c>
      <c r="N1224" s="8" t="s">
        <v>8285</v>
      </c>
      <c r="O1224" s="11">
        <f t="shared" si="76"/>
        <v>280</v>
      </c>
      <c r="P1224" s="8">
        <f t="shared" si="77"/>
        <v>81.27</v>
      </c>
      <c r="Q1224" s="8" t="s">
        <v>8338</v>
      </c>
      <c r="R1224" s="8" t="s">
        <v>8339</v>
      </c>
      <c r="S1224" s="17">
        <f t="shared" si="78"/>
        <v>42430.720451388886</v>
      </c>
      <c r="T1224" s="17">
        <f t="shared" si="79"/>
        <v>42461.166666666672</v>
      </c>
    </row>
    <row r="1225" spans="1:20" ht="28.5" x14ac:dyDescent="0.45">
      <c r="A1225" s="5">
        <v>1223</v>
      </c>
      <c r="B1225" s="7" t="s">
        <v>1224</v>
      </c>
      <c r="C1225" s="7" t="s">
        <v>5333</v>
      </c>
      <c r="D1225" s="8">
        <v>19800</v>
      </c>
      <c r="E1225" s="8">
        <v>22197</v>
      </c>
      <c r="F1225" s="8" t="s">
        <v>8219</v>
      </c>
      <c r="G1225" s="8" t="s">
        <v>8224</v>
      </c>
      <c r="H1225" s="8" t="s">
        <v>8246</v>
      </c>
      <c r="I1225" s="8">
        <v>1478754909</v>
      </c>
      <c r="J1225" s="8">
        <v>1476159309</v>
      </c>
      <c r="K1225" s="8" t="b">
        <v>0</v>
      </c>
      <c r="L1225" s="8">
        <v>191</v>
      </c>
      <c r="M1225" s="8" t="b">
        <v>1</v>
      </c>
      <c r="N1225" s="8" t="s">
        <v>8285</v>
      </c>
      <c r="O1225" s="11">
        <f t="shared" si="76"/>
        <v>112</v>
      </c>
      <c r="P1225" s="8">
        <f t="shared" si="77"/>
        <v>116.21</v>
      </c>
      <c r="Q1225" s="8" t="s">
        <v>8338</v>
      </c>
      <c r="R1225" s="8" t="s">
        <v>8339</v>
      </c>
      <c r="S1225" s="17">
        <f t="shared" si="78"/>
        <v>42654.177187499998</v>
      </c>
      <c r="T1225" s="17">
        <f t="shared" si="79"/>
        <v>42684.218854166669</v>
      </c>
    </row>
    <row r="1226" spans="1:20" ht="28.5" x14ac:dyDescent="0.45">
      <c r="A1226" s="5">
        <v>1224</v>
      </c>
      <c r="B1226" s="7" t="s">
        <v>1225</v>
      </c>
      <c r="C1226" s="7" t="s">
        <v>5334</v>
      </c>
      <c r="D1226" s="8">
        <v>15000</v>
      </c>
      <c r="E1226" s="8">
        <v>1060</v>
      </c>
      <c r="F1226" s="8" t="s">
        <v>8220</v>
      </c>
      <c r="G1226" s="8" t="s">
        <v>8224</v>
      </c>
      <c r="H1226" s="8" t="s">
        <v>8246</v>
      </c>
      <c r="I1226" s="8">
        <v>1402060302</v>
      </c>
      <c r="J1226" s="8">
        <v>1396876302</v>
      </c>
      <c r="K1226" s="8" t="b">
        <v>0</v>
      </c>
      <c r="L1226" s="8">
        <v>18</v>
      </c>
      <c r="M1226" s="8" t="b">
        <v>0</v>
      </c>
      <c r="N1226" s="8" t="s">
        <v>8286</v>
      </c>
      <c r="O1226" s="11">
        <f t="shared" si="76"/>
        <v>7</v>
      </c>
      <c r="P1226" s="8">
        <f t="shared" si="77"/>
        <v>58.89</v>
      </c>
      <c r="Q1226" s="8" t="s">
        <v>8325</v>
      </c>
      <c r="R1226" s="8" t="s">
        <v>8340</v>
      </c>
      <c r="S1226" s="17">
        <f t="shared" si="78"/>
        <v>41736.549791666665</v>
      </c>
      <c r="T1226" s="17">
        <f t="shared" si="79"/>
        <v>41796.549791666665</v>
      </c>
    </row>
    <row r="1227" spans="1:20" ht="42.75" x14ac:dyDescent="0.45">
      <c r="A1227" s="5">
        <v>1225</v>
      </c>
      <c r="B1227" s="7" t="s">
        <v>1226</v>
      </c>
      <c r="C1227" s="7" t="s">
        <v>5335</v>
      </c>
      <c r="D1227" s="8">
        <v>3000</v>
      </c>
      <c r="E1227" s="8">
        <v>132</v>
      </c>
      <c r="F1227" s="8" t="s">
        <v>8220</v>
      </c>
      <c r="G1227" s="8" t="s">
        <v>8224</v>
      </c>
      <c r="H1227" s="8" t="s">
        <v>8246</v>
      </c>
      <c r="I1227" s="8">
        <v>1382478278</v>
      </c>
      <c r="J1227" s="8">
        <v>1377294278</v>
      </c>
      <c r="K1227" s="8" t="b">
        <v>0</v>
      </c>
      <c r="L1227" s="8">
        <v>3</v>
      </c>
      <c r="M1227" s="8" t="b">
        <v>0</v>
      </c>
      <c r="N1227" s="8" t="s">
        <v>8286</v>
      </c>
      <c r="O1227" s="11">
        <f t="shared" si="76"/>
        <v>4</v>
      </c>
      <c r="P1227" s="8">
        <f t="shared" si="77"/>
        <v>44</v>
      </c>
      <c r="Q1227" s="8" t="s">
        <v>8325</v>
      </c>
      <c r="R1227" s="8" t="s">
        <v>8340</v>
      </c>
      <c r="S1227" s="17">
        <f t="shared" si="78"/>
        <v>41509.905995370369</v>
      </c>
      <c r="T1227" s="17">
        <f t="shared" si="79"/>
        <v>41569.905995370369</v>
      </c>
    </row>
    <row r="1228" spans="1:20" ht="42.75" x14ac:dyDescent="0.45">
      <c r="A1228" s="5">
        <v>1226</v>
      </c>
      <c r="B1228" s="7" t="s">
        <v>1227</v>
      </c>
      <c r="C1228" s="7" t="s">
        <v>5336</v>
      </c>
      <c r="D1228" s="8">
        <v>50000</v>
      </c>
      <c r="E1228" s="8">
        <v>1937</v>
      </c>
      <c r="F1228" s="8" t="s">
        <v>8220</v>
      </c>
      <c r="G1228" s="8" t="s">
        <v>8224</v>
      </c>
      <c r="H1228" s="8" t="s">
        <v>8246</v>
      </c>
      <c r="I1228" s="8">
        <v>1398042000</v>
      </c>
      <c r="J1228" s="8">
        <v>1395089981</v>
      </c>
      <c r="K1228" s="8" t="b">
        <v>0</v>
      </c>
      <c r="L1228" s="8">
        <v>40</v>
      </c>
      <c r="M1228" s="8" t="b">
        <v>0</v>
      </c>
      <c r="N1228" s="8" t="s">
        <v>8286</v>
      </c>
      <c r="O1228" s="11">
        <f t="shared" si="76"/>
        <v>4</v>
      </c>
      <c r="P1228" s="8">
        <f t="shared" si="77"/>
        <v>48.43</v>
      </c>
      <c r="Q1228" s="8" t="s">
        <v>8325</v>
      </c>
      <c r="R1228" s="8" t="s">
        <v>8340</v>
      </c>
      <c r="S1228" s="17">
        <f t="shared" si="78"/>
        <v>41715.874780092592</v>
      </c>
      <c r="T1228" s="17">
        <f t="shared" si="79"/>
        <v>41750.041666666664</v>
      </c>
    </row>
    <row r="1229" spans="1:20" ht="42.75" x14ac:dyDescent="0.45">
      <c r="A1229" s="5">
        <v>1227</v>
      </c>
      <c r="B1229" s="7" t="s">
        <v>1228</v>
      </c>
      <c r="C1229" s="7" t="s">
        <v>5337</v>
      </c>
      <c r="D1229" s="8">
        <v>2000</v>
      </c>
      <c r="E1229" s="8">
        <v>0</v>
      </c>
      <c r="F1229" s="8" t="s">
        <v>8220</v>
      </c>
      <c r="G1229" s="8" t="s">
        <v>8224</v>
      </c>
      <c r="H1229" s="8" t="s">
        <v>8246</v>
      </c>
      <c r="I1229" s="8">
        <v>1407394800</v>
      </c>
      <c r="J1229" s="8">
        <v>1404770616</v>
      </c>
      <c r="K1229" s="8" t="b">
        <v>0</v>
      </c>
      <c r="L1229" s="8">
        <v>0</v>
      </c>
      <c r="M1229" s="8" t="b">
        <v>0</v>
      </c>
      <c r="N1229" s="8" t="s">
        <v>8286</v>
      </c>
      <c r="O1229" s="11">
        <f t="shared" si="76"/>
        <v>0</v>
      </c>
      <c r="P1229" s="8" t="e">
        <f t="shared" si="77"/>
        <v>#DIV/0!</v>
      </c>
      <c r="Q1229" s="8" t="s">
        <v>8325</v>
      </c>
      <c r="R1229" s="8" t="s">
        <v>8340</v>
      </c>
      <c r="S1229" s="17">
        <f t="shared" si="78"/>
        <v>41827.919166666667</v>
      </c>
      <c r="T1229" s="17">
        <f t="shared" si="79"/>
        <v>41858.291666666664</v>
      </c>
    </row>
    <row r="1230" spans="1:20" ht="42.75" x14ac:dyDescent="0.45">
      <c r="A1230" s="5">
        <v>1228</v>
      </c>
      <c r="B1230" s="7" t="s">
        <v>1229</v>
      </c>
      <c r="C1230" s="7" t="s">
        <v>5338</v>
      </c>
      <c r="D1230" s="8">
        <v>5000</v>
      </c>
      <c r="E1230" s="8">
        <v>1465</v>
      </c>
      <c r="F1230" s="8" t="s">
        <v>8220</v>
      </c>
      <c r="G1230" s="8" t="s">
        <v>8224</v>
      </c>
      <c r="H1230" s="8" t="s">
        <v>8246</v>
      </c>
      <c r="I1230" s="8">
        <v>1317231008</v>
      </c>
      <c r="J1230" s="8">
        <v>1312047008</v>
      </c>
      <c r="K1230" s="8" t="b">
        <v>0</v>
      </c>
      <c r="L1230" s="8">
        <v>24</v>
      </c>
      <c r="M1230" s="8" t="b">
        <v>0</v>
      </c>
      <c r="N1230" s="8" t="s">
        <v>8286</v>
      </c>
      <c r="O1230" s="11">
        <f t="shared" si="76"/>
        <v>29</v>
      </c>
      <c r="P1230" s="8">
        <f t="shared" si="77"/>
        <v>61.04</v>
      </c>
      <c r="Q1230" s="8" t="s">
        <v>8325</v>
      </c>
      <c r="R1230" s="8" t="s">
        <v>8340</v>
      </c>
      <c r="S1230" s="17">
        <f t="shared" si="78"/>
        <v>40754.729259259257</v>
      </c>
      <c r="T1230" s="17">
        <f t="shared" si="79"/>
        <v>40814.729259259257</v>
      </c>
    </row>
    <row r="1231" spans="1:20" ht="42.75" x14ac:dyDescent="0.45">
      <c r="A1231" s="5">
        <v>1229</v>
      </c>
      <c r="B1231" s="7" t="s">
        <v>1230</v>
      </c>
      <c r="C1231" s="7" t="s">
        <v>5339</v>
      </c>
      <c r="D1231" s="8">
        <v>2750</v>
      </c>
      <c r="E1231" s="8">
        <v>25</v>
      </c>
      <c r="F1231" s="8" t="s">
        <v>8220</v>
      </c>
      <c r="G1231" s="8" t="s">
        <v>8224</v>
      </c>
      <c r="H1231" s="8" t="s">
        <v>8246</v>
      </c>
      <c r="I1231" s="8">
        <v>1334592000</v>
      </c>
      <c r="J1231" s="8">
        <v>1331982127</v>
      </c>
      <c r="K1231" s="8" t="b">
        <v>0</v>
      </c>
      <c r="L1231" s="8">
        <v>1</v>
      </c>
      <c r="M1231" s="8" t="b">
        <v>0</v>
      </c>
      <c r="N1231" s="8" t="s">
        <v>8286</v>
      </c>
      <c r="O1231" s="11">
        <f t="shared" si="76"/>
        <v>1</v>
      </c>
      <c r="P1231" s="8">
        <f t="shared" si="77"/>
        <v>25</v>
      </c>
      <c r="Q1231" s="8" t="s">
        <v>8325</v>
      </c>
      <c r="R1231" s="8" t="s">
        <v>8340</v>
      </c>
      <c r="S1231" s="17">
        <f t="shared" si="78"/>
        <v>40985.459803240738</v>
      </c>
      <c r="T1231" s="17">
        <f t="shared" si="79"/>
        <v>41015.666666666664</v>
      </c>
    </row>
    <row r="1232" spans="1:20" ht="42.75" x14ac:dyDescent="0.45">
      <c r="A1232" s="5">
        <v>1230</v>
      </c>
      <c r="B1232" s="7" t="s">
        <v>1231</v>
      </c>
      <c r="C1232" s="7" t="s">
        <v>5340</v>
      </c>
      <c r="D1232" s="8">
        <v>500000</v>
      </c>
      <c r="E1232" s="8">
        <v>0</v>
      </c>
      <c r="F1232" s="8" t="s">
        <v>8220</v>
      </c>
      <c r="G1232" s="8" t="s">
        <v>8224</v>
      </c>
      <c r="H1232" s="8" t="s">
        <v>8246</v>
      </c>
      <c r="I1232" s="8">
        <v>1298589630</v>
      </c>
      <c r="J1232" s="8">
        <v>1295997630</v>
      </c>
      <c r="K1232" s="8" t="b">
        <v>0</v>
      </c>
      <c r="L1232" s="8">
        <v>0</v>
      </c>
      <c r="M1232" s="8" t="b">
        <v>0</v>
      </c>
      <c r="N1232" s="8" t="s">
        <v>8286</v>
      </c>
      <c r="O1232" s="11">
        <f t="shared" si="76"/>
        <v>0</v>
      </c>
      <c r="P1232" s="8" t="e">
        <f t="shared" si="77"/>
        <v>#DIV/0!</v>
      </c>
      <c r="Q1232" s="8" t="s">
        <v>8325</v>
      </c>
      <c r="R1232" s="8" t="s">
        <v>8340</v>
      </c>
      <c r="S1232" s="17">
        <f t="shared" si="78"/>
        <v>40568.972569444442</v>
      </c>
      <c r="T1232" s="17">
        <f t="shared" si="79"/>
        <v>40598.972569444442</v>
      </c>
    </row>
    <row r="1233" spans="1:20" ht="42.75" x14ac:dyDescent="0.45">
      <c r="A1233" s="5">
        <v>1231</v>
      </c>
      <c r="B1233" s="7" t="s">
        <v>1232</v>
      </c>
      <c r="C1233" s="7" t="s">
        <v>5341</v>
      </c>
      <c r="D1233" s="8">
        <v>5000</v>
      </c>
      <c r="E1233" s="8">
        <v>0</v>
      </c>
      <c r="F1233" s="8" t="s">
        <v>8220</v>
      </c>
      <c r="G1233" s="8" t="s">
        <v>8224</v>
      </c>
      <c r="H1233" s="8" t="s">
        <v>8246</v>
      </c>
      <c r="I1233" s="8">
        <v>1440723600</v>
      </c>
      <c r="J1233" s="8">
        <v>1436394968</v>
      </c>
      <c r="K1233" s="8" t="b">
        <v>0</v>
      </c>
      <c r="L1233" s="8">
        <v>0</v>
      </c>
      <c r="M1233" s="8" t="b">
        <v>0</v>
      </c>
      <c r="N1233" s="8" t="s">
        <v>8286</v>
      </c>
      <c r="O1233" s="11">
        <f t="shared" si="76"/>
        <v>0</v>
      </c>
      <c r="P1233" s="8" t="e">
        <f t="shared" si="77"/>
        <v>#DIV/0!</v>
      </c>
      <c r="Q1233" s="8" t="s">
        <v>8325</v>
      </c>
      <c r="R1233" s="8" t="s">
        <v>8340</v>
      </c>
      <c r="S1233" s="17">
        <f t="shared" si="78"/>
        <v>42193.941759259258</v>
      </c>
      <c r="T1233" s="17">
        <f t="shared" si="79"/>
        <v>42244.041666666672</v>
      </c>
    </row>
    <row r="1234" spans="1:20" ht="42.75" x14ac:dyDescent="0.45">
      <c r="A1234" s="5">
        <v>1232</v>
      </c>
      <c r="B1234" s="7" t="s">
        <v>1233</v>
      </c>
      <c r="C1234" s="7" t="s">
        <v>5342</v>
      </c>
      <c r="D1234" s="8">
        <v>5000</v>
      </c>
      <c r="E1234" s="8">
        <v>40</v>
      </c>
      <c r="F1234" s="8" t="s">
        <v>8220</v>
      </c>
      <c r="G1234" s="8" t="s">
        <v>8224</v>
      </c>
      <c r="H1234" s="8" t="s">
        <v>8246</v>
      </c>
      <c r="I1234" s="8">
        <v>1381090870</v>
      </c>
      <c r="J1234" s="8">
        <v>1377030070</v>
      </c>
      <c r="K1234" s="8" t="b">
        <v>0</v>
      </c>
      <c r="L1234" s="8">
        <v>1</v>
      </c>
      <c r="M1234" s="8" t="b">
        <v>0</v>
      </c>
      <c r="N1234" s="8" t="s">
        <v>8286</v>
      </c>
      <c r="O1234" s="11">
        <f t="shared" si="76"/>
        <v>1</v>
      </c>
      <c r="P1234" s="8">
        <f t="shared" si="77"/>
        <v>40</v>
      </c>
      <c r="Q1234" s="8" t="s">
        <v>8325</v>
      </c>
      <c r="R1234" s="8" t="s">
        <v>8340</v>
      </c>
      <c r="S1234" s="17">
        <f t="shared" si="78"/>
        <v>41506.848032407412</v>
      </c>
      <c r="T1234" s="17">
        <f t="shared" si="79"/>
        <v>41553.848032407412</v>
      </c>
    </row>
    <row r="1235" spans="1:20" ht="42.75" x14ac:dyDescent="0.45">
      <c r="A1235" s="5">
        <v>1233</v>
      </c>
      <c r="B1235" s="7" t="s">
        <v>1234</v>
      </c>
      <c r="C1235" s="7" t="s">
        <v>5343</v>
      </c>
      <c r="D1235" s="8">
        <v>1000</v>
      </c>
      <c r="E1235" s="8">
        <v>116</v>
      </c>
      <c r="F1235" s="8" t="s">
        <v>8220</v>
      </c>
      <c r="G1235" s="8" t="s">
        <v>8224</v>
      </c>
      <c r="H1235" s="8" t="s">
        <v>8246</v>
      </c>
      <c r="I1235" s="8">
        <v>1329864374</v>
      </c>
      <c r="J1235" s="8">
        <v>1328049974</v>
      </c>
      <c r="K1235" s="8" t="b">
        <v>0</v>
      </c>
      <c r="L1235" s="8">
        <v>6</v>
      </c>
      <c r="M1235" s="8" t="b">
        <v>0</v>
      </c>
      <c r="N1235" s="8" t="s">
        <v>8286</v>
      </c>
      <c r="O1235" s="11">
        <f t="shared" si="76"/>
        <v>12</v>
      </c>
      <c r="P1235" s="8">
        <f t="shared" si="77"/>
        <v>19.329999999999998</v>
      </c>
      <c r="Q1235" s="8" t="s">
        <v>8325</v>
      </c>
      <c r="R1235" s="8" t="s">
        <v>8340</v>
      </c>
      <c r="S1235" s="17">
        <f t="shared" si="78"/>
        <v>40939.948773148149</v>
      </c>
      <c r="T1235" s="17">
        <f t="shared" si="79"/>
        <v>40960.948773148149</v>
      </c>
    </row>
    <row r="1236" spans="1:20" ht="42.75" x14ac:dyDescent="0.45">
      <c r="A1236" s="5">
        <v>1234</v>
      </c>
      <c r="B1236" s="7" t="s">
        <v>1235</v>
      </c>
      <c r="C1236" s="7" t="s">
        <v>5344</v>
      </c>
      <c r="D1236" s="8">
        <v>50000</v>
      </c>
      <c r="E1236" s="8">
        <v>0</v>
      </c>
      <c r="F1236" s="8" t="s">
        <v>8220</v>
      </c>
      <c r="G1236" s="8" t="s">
        <v>8225</v>
      </c>
      <c r="H1236" s="8" t="s">
        <v>8247</v>
      </c>
      <c r="I1236" s="8">
        <v>1422903342</v>
      </c>
      <c r="J1236" s="8">
        <v>1420311342</v>
      </c>
      <c r="K1236" s="8" t="b">
        <v>0</v>
      </c>
      <c r="L1236" s="8">
        <v>0</v>
      </c>
      <c r="M1236" s="8" t="b">
        <v>0</v>
      </c>
      <c r="N1236" s="8" t="s">
        <v>8286</v>
      </c>
      <c r="O1236" s="11">
        <f t="shared" si="76"/>
        <v>0</v>
      </c>
      <c r="P1236" s="8" t="e">
        <f t="shared" si="77"/>
        <v>#DIV/0!</v>
      </c>
      <c r="Q1236" s="8" t="s">
        <v>8325</v>
      </c>
      <c r="R1236" s="8" t="s">
        <v>8340</v>
      </c>
      <c r="S1236" s="17">
        <f t="shared" si="78"/>
        <v>42007.788680555561</v>
      </c>
      <c r="T1236" s="17">
        <f t="shared" si="79"/>
        <v>42037.788680555561</v>
      </c>
    </row>
    <row r="1237" spans="1:20" ht="42.75" x14ac:dyDescent="0.45">
      <c r="A1237" s="5">
        <v>1235</v>
      </c>
      <c r="B1237" s="7" t="s">
        <v>1236</v>
      </c>
      <c r="C1237" s="7" t="s">
        <v>5345</v>
      </c>
      <c r="D1237" s="8">
        <v>7534</v>
      </c>
      <c r="E1237" s="8">
        <v>210</v>
      </c>
      <c r="F1237" s="8" t="s">
        <v>8220</v>
      </c>
      <c r="G1237" s="8" t="s">
        <v>8224</v>
      </c>
      <c r="H1237" s="8" t="s">
        <v>8246</v>
      </c>
      <c r="I1237" s="8">
        <v>1387077299</v>
      </c>
      <c r="J1237" s="8">
        <v>1383621299</v>
      </c>
      <c r="K1237" s="8" t="b">
        <v>0</v>
      </c>
      <c r="L1237" s="8">
        <v>6</v>
      </c>
      <c r="M1237" s="8" t="b">
        <v>0</v>
      </c>
      <c r="N1237" s="8" t="s">
        <v>8286</v>
      </c>
      <c r="O1237" s="11">
        <f t="shared" si="76"/>
        <v>3</v>
      </c>
      <c r="P1237" s="8">
        <f t="shared" si="77"/>
        <v>35</v>
      </c>
      <c r="Q1237" s="8" t="s">
        <v>8325</v>
      </c>
      <c r="R1237" s="8" t="s">
        <v>8340</v>
      </c>
      <c r="S1237" s="17">
        <f t="shared" si="78"/>
        <v>41583.135405092595</v>
      </c>
      <c r="T1237" s="17">
        <f t="shared" si="79"/>
        <v>41623.135405092595</v>
      </c>
    </row>
    <row r="1238" spans="1:20" x14ac:dyDescent="0.45">
      <c r="A1238" s="5">
        <v>1236</v>
      </c>
      <c r="B1238" s="7" t="s">
        <v>1237</v>
      </c>
      <c r="C1238" s="7" t="s">
        <v>5346</v>
      </c>
      <c r="D1238" s="8">
        <v>2500</v>
      </c>
      <c r="E1238" s="8">
        <v>0</v>
      </c>
      <c r="F1238" s="8" t="s">
        <v>8220</v>
      </c>
      <c r="G1238" s="8" t="s">
        <v>8224</v>
      </c>
      <c r="H1238" s="8" t="s">
        <v>8246</v>
      </c>
      <c r="I1238" s="8">
        <v>1343491200</v>
      </c>
      <c r="J1238" s="8">
        <v>1342801164</v>
      </c>
      <c r="K1238" s="8" t="b">
        <v>0</v>
      </c>
      <c r="L1238" s="8">
        <v>0</v>
      </c>
      <c r="M1238" s="8" t="b">
        <v>0</v>
      </c>
      <c r="N1238" s="8" t="s">
        <v>8286</v>
      </c>
      <c r="O1238" s="11">
        <f t="shared" si="76"/>
        <v>0</v>
      </c>
      <c r="P1238" s="8" t="e">
        <f t="shared" si="77"/>
        <v>#DIV/0!</v>
      </c>
      <c r="Q1238" s="8" t="s">
        <v>8325</v>
      </c>
      <c r="R1238" s="8" t="s">
        <v>8340</v>
      </c>
      <c r="S1238" s="17">
        <f t="shared" si="78"/>
        <v>41110.680138888885</v>
      </c>
      <c r="T1238" s="17">
        <f t="shared" si="79"/>
        <v>41118.666666666664</v>
      </c>
    </row>
    <row r="1239" spans="1:20" ht="42.75" x14ac:dyDescent="0.45">
      <c r="A1239" s="5">
        <v>1237</v>
      </c>
      <c r="B1239" s="7" t="s">
        <v>1238</v>
      </c>
      <c r="C1239" s="7" t="s">
        <v>5347</v>
      </c>
      <c r="D1239" s="8">
        <v>25000</v>
      </c>
      <c r="E1239" s="8">
        <v>0</v>
      </c>
      <c r="F1239" s="8" t="s">
        <v>8220</v>
      </c>
      <c r="G1239" s="8" t="s">
        <v>8224</v>
      </c>
      <c r="H1239" s="8" t="s">
        <v>8246</v>
      </c>
      <c r="I1239" s="8">
        <v>1345790865</v>
      </c>
      <c r="J1239" s="8">
        <v>1344062865</v>
      </c>
      <c r="K1239" s="8" t="b">
        <v>0</v>
      </c>
      <c r="L1239" s="8">
        <v>0</v>
      </c>
      <c r="M1239" s="8" t="b">
        <v>0</v>
      </c>
      <c r="N1239" s="8" t="s">
        <v>8286</v>
      </c>
      <c r="O1239" s="11">
        <f t="shared" si="76"/>
        <v>0</v>
      </c>
      <c r="P1239" s="8" t="e">
        <f t="shared" si="77"/>
        <v>#DIV/0!</v>
      </c>
      <c r="Q1239" s="8" t="s">
        <v>8325</v>
      </c>
      <c r="R1239" s="8" t="s">
        <v>8340</v>
      </c>
      <c r="S1239" s="17">
        <f t="shared" si="78"/>
        <v>41125.283159722225</v>
      </c>
      <c r="T1239" s="17">
        <f t="shared" si="79"/>
        <v>41145.283159722225</v>
      </c>
    </row>
    <row r="1240" spans="1:20" ht="57" x14ac:dyDescent="0.45">
      <c r="A1240" s="5">
        <v>1238</v>
      </c>
      <c r="B1240" s="7" t="s">
        <v>1239</v>
      </c>
      <c r="C1240" s="7" t="s">
        <v>5348</v>
      </c>
      <c r="D1240" s="8">
        <v>1000</v>
      </c>
      <c r="E1240" s="8">
        <v>178</v>
      </c>
      <c r="F1240" s="8" t="s">
        <v>8220</v>
      </c>
      <c r="G1240" s="8" t="s">
        <v>8224</v>
      </c>
      <c r="H1240" s="8" t="s">
        <v>8246</v>
      </c>
      <c r="I1240" s="8">
        <v>1312641536</v>
      </c>
      <c r="J1240" s="8">
        <v>1310049536</v>
      </c>
      <c r="K1240" s="8" t="b">
        <v>0</v>
      </c>
      <c r="L1240" s="8">
        <v>3</v>
      </c>
      <c r="M1240" s="8" t="b">
        <v>0</v>
      </c>
      <c r="N1240" s="8" t="s">
        <v>8286</v>
      </c>
      <c r="O1240" s="11">
        <f t="shared" si="76"/>
        <v>18</v>
      </c>
      <c r="P1240" s="8">
        <f t="shared" si="77"/>
        <v>59.33</v>
      </c>
      <c r="Q1240" s="8" t="s">
        <v>8325</v>
      </c>
      <c r="R1240" s="8" t="s">
        <v>8340</v>
      </c>
      <c r="S1240" s="17">
        <f t="shared" si="78"/>
        <v>40731.61037037037</v>
      </c>
      <c r="T1240" s="17">
        <f t="shared" si="79"/>
        <v>40761.61037037037</v>
      </c>
    </row>
    <row r="1241" spans="1:20" ht="28.5" x14ac:dyDescent="0.45">
      <c r="A1241" s="5">
        <v>1239</v>
      </c>
      <c r="B1241" s="7" t="s">
        <v>1240</v>
      </c>
      <c r="C1241" s="7" t="s">
        <v>5349</v>
      </c>
      <c r="D1241" s="8">
        <v>2500</v>
      </c>
      <c r="E1241" s="8">
        <v>0</v>
      </c>
      <c r="F1241" s="8" t="s">
        <v>8220</v>
      </c>
      <c r="G1241" s="8" t="s">
        <v>8224</v>
      </c>
      <c r="H1241" s="8" t="s">
        <v>8246</v>
      </c>
      <c r="I1241" s="8">
        <v>1325804767</v>
      </c>
      <c r="J1241" s="8">
        <v>1323212767</v>
      </c>
      <c r="K1241" s="8" t="b">
        <v>0</v>
      </c>
      <c r="L1241" s="8">
        <v>0</v>
      </c>
      <c r="M1241" s="8" t="b">
        <v>0</v>
      </c>
      <c r="N1241" s="8" t="s">
        <v>8286</v>
      </c>
      <c r="O1241" s="11">
        <f t="shared" si="76"/>
        <v>0</v>
      </c>
      <c r="P1241" s="8" t="e">
        <f t="shared" si="77"/>
        <v>#DIV/0!</v>
      </c>
      <c r="Q1241" s="8" t="s">
        <v>8325</v>
      </c>
      <c r="R1241" s="8" t="s">
        <v>8340</v>
      </c>
      <c r="S1241" s="17">
        <f t="shared" si="78"/>
        <v>40883.962581018517</v>
      </c>
      <c r="T1241" s="17">
        <f t="shared" si="79"/>
        <v>40913.962581018517</v>
      </c>
    </row>
    <row r="1242" spans="1:20" ht="28.5" x14ac:dyDescent="0.45">
      <c r="A1242" s="5">
        <v>1240</v>
      </c>
      <c r="B1242" s="7" t="s">
        <v>1241</v>
      </c>
      <c r="C1242" s="7" t="s">
        <v>5350</v>
      </c>
      <c r="D1242" s="8">
        <v>8000</v>
      </c>
      <c r="E1242" s="8">
        <v>241</v>
      </c>
      <c r="F1242" s="8" t="s">
        <v>8220</v>
      </c>
      <c r="G1242" s="8" t="s">
        <v>8224</v>
      </c>
      <c r="H1242" s="8" t="s">
        <v>8246</v>
      </c>
      <c r="I1242" s="8">
        <v>1373665860</v>
      </c>
      <c r="J1242" s="8">
        <v>1368579457</v>
      </c>
      <c r="K1242" s="8" t="b">
        <v>0</v>
      </c>
      <c r="L1242" s="8">
        <v>8</v>
      </c>
      <c r="M1242" s="8" t="b">
        <v>0</v>
      </c>
      <c r="N1242" s="8" t="s">
        <v>8286</v>
      </c>
      <c r="O1242" s="11">
        <f t="shared" si="76"/>
        <v>3</v>
      </c>
      <c r="P1242" s="8">
        <f t="shared" si="77"/>
        <v>30.13</v>
      </c>
      <c r="Q1242" s="8" t="s">
        <v>8325</v>
      </c>
      <c r="R1242" s="8" t="s">
        <v>8340</v>
      </c>
      <c r="S1242" s="17">
        <f t="shared" si="78"/>
        <v>41409.040011574078</v>
      </c>
      <c r="T1242" s="17">
        <f t="shared" si="79"/>
        <v>41467.910416666666</v>
      </c>
    </row>
    <row r="1243" spans="1:20" ht="42.75" x14ac:dyDescent="0.45">
      <c r="A1243" s="5">
        <v>1241</v>
      </c>
      <c r="B1243" s="7" t="s">
        <v>1242</v>
      </c>
      <c r="C1243" s="7" t="s">
        <v>5351</v>
      </c>
      <c r="D1243" s="8">
        <v>5000</v>
      </c>
      <c r="E1243" s="8">
        <v>2537</v>
      </c>
      <c r="F1243" s="8" t="s">
        <v>8220</v>
      </c>
      <c r="G1243" s="8" t="s">
        <v>8224</v>
      </c>
      <c r="H1243" s="8" t="s">
        <v>8246</v>
      </c>
      <c r="I1243" s="8">
        <v>1414994340</v>
      </c>
      <c r="J1243" s="8">
        <v>1413057980</v>
      </c>
      <c r="K1243" s="8" t="b">
        <v>0</v>
      </c>
      <c r="L1243" s="8">
        <v>34</v>
      </c>
      <c r="M1243" s="8" t="b">
        <v>0</v>
      </c>
      <c r="N1243" s="8" t="s">
        <v>8286</v>
      </c>
      <c r="O1243" s="11">
        <f t="shared" si="76"/>
        <v>51</v>
      </c>
      <c r="P1243" s="8">
        <f t="shared" si="77"/>
        <v>74.62</v>
      </c>
      <c r="Q1243" s="8" t="s">
        <v>8325</v>
      </c>
      <c r="R1243" s="8" t="s">
        <v>8340</v>
      </c>
      <c r="S1243" s="17">
        <f t="shared" si="78"/>
        <v>41923.837731481479</v>
      </c>
      <c r="T1243" s="17">
        <f t="shared" si="79"/>
        <v>41946.249305555553</v>
      </c>
    </row>
    <row r="1244" spans="1:20" ht="42.75" x14ac:dyDescent="0.45">
      <c r="A1244" s="5">
        <v>1242</v>
      </c>
      <c r="B1244" s="7" t="s">
        <v>1243</v>
      </c>
      <c r="C1244" s="7" t="s">
        <v>5352</v>
      </c>
      <c r="D1244" s="8">
        <v>911</v>
      </c>
      <c r="E1244" s="8">
        <v>5</v>
      </c>
      <c r="F1244" s="8" t="s">
        <v>8220</v>
      </c>
      <c r="G1244" s="8" t="s">
        <v>8224</v>
      </c>
      <c r="H1244" s="8" t="s">
        <v>8246</v>
      </c>
      <c r="I1244" s="8">
        <v>1315747080</v>
      </c>
      <c r="J1244" s="8">
        <v>1314417502</v>
      </c>
      <c r="K1244" s="8" t="b">
        <v>0</v>
      </c>
      <c r="L1244" s="8">
        <v>1</v>
      </c>
      <c r="M1244" s="8" t="b">
        <v>0</v>
      </c>
      <c r="N1244" s="8" t="s">
        <v>8286</v>
      </c>
      <c r="O1244" s="11">
        <f t="shared" si="76"/>
        <v>1</v>
      </c>
      <c r="P1244" s="8">
        <f t="shared" si="77"/>
        <v>5</v>
      </c>
      <c r="Q1244" s="8" t="s">
        <v>8325</v>
      </c>
      <c r="R1244" s="8" t="s">
        <v>8340</v>
      </c>
      <c r="S1244" s="17">
        <f t="shared" si="78"/>
        <v>40782.165532407409</v>
      </c>
      <c r="T1244" s="17">
        <f t="shared" si="79"/>
        <v>40797.554166666669</v>
      </c>
    </row>
    <row r="1245" spans="1:20" ht="42.75" x14ac:dyDescent="0.45">
      <c r="A1245" s="5">
        <v>1243</v>
      </c>
      <c r="B1245" s="7" t="s">
        <v>1244</v>
      </c>
      <c r="C1245" s="7" t="s">
        <v>5353</v>
      </c>
      <c r="D1245" s="8">
        <v>12000</v>
      </c>
      <c r="E1245" s="8">
        <v>1691</v>
      </c>
      <c r="F1245" s="8" t="s">
        <v>8220</v>
      </c>
      <c r="G1245" s="8" t="s">
        <v>8224</v>
      </c>
      <c r="H1245" s="8" t="s">
        <v>8246</v>
      </c>
      <c r="I1245" s="8">
        <v>1310158800</v>
      </c>
      <c r="J1245" s="8">
        <v>1304888771</v>
      </c>
      <c r="K1245" s="8" t="b">
        <v>0</v>
      </c>
      <c r="L1245" s="8">
        <v>38</v>
      </c>
      <c r="M1245" s="8" t="b">
        <v>0</v>
      </c>
      <c r="N1245" s="8" t="s">
        <v>8286</v>
      </c>
      <c r="O1245" s="11">
        <f t="shared" si="76"/>
        <v>14</v>
      </c>
      <c r="P1245" s="8">
        <f t="shared" si="77"/>
        <v>44.5</v>
      </c>
      <c r="Q1245" s="8" t="s">
        <v>8325</v>
      </c>
      <c r="R1245" s="8" t="s">
        <v>8340</v>
      </c>
      <c r="S1245" s="17">
        <f t="shared" si="78"/>
        <v>40671.879293981481</v>
      </c>
      <c r="T1245" s="17">
        <f t="shared" si="79"/>
        <v>40732.875</v>
      </c>
    </row>
    <row r="1246" spans="1:20" ht="42.75" x14ac:dyDescent="0.45">
      <c r="A1246" s="5">
        <v>1244</v>
      </c>
      <c r="B1246" s="7" t="s">
        <v>1245</v>
      </c>
      <c r="C1246" s="7" t="s">
        <v>5354</v>
      </c>
      <c r="D1246" s="8">
        <v>2000</v>
      </c>
      <c r="E1246" s="8">
        <v>2076</v>
      </c>
      <c r="F1246" s="8" t="s">
        <v>8219</v>
      </c>
      <c r="G1246" s="8" t="s">
        <v>8224</v>
      </c>
      <c r="H1246" s="8" t="s">
        <v>8246</v>
      </c>
      <c r="I1246" s="8">
        <v>1366664400</v>
      </c>
      <c r="J1246" s="8">
        <v>1363981723</v>
      </c>
      <c r="K1246" s="8" t="b">
        <v>1</v>
      </c>
      <c r="L1246" s="8">
        <v>45</v>
      </c>
      <c r="M1246" s="8" t="b">
        <v>1</v>
      </c>
      <c r="N1246" s="8" t="s">
        <v>8276</v>
      </c>
      <c r="O1246" s="11">
        <f t="shared" si="76"/>
        <v>104</v>
      </c>
      <c r="P1246" s="8">
        <f t="shared" si="77"/>
        <v>46.13</v>
      </c>
      <c r="Q1246" s="8" t="s">
        <v>8325</v>
      </c>
      <c r="R1246" s="8" t="s">
        <v>8326</v>
      </c>
      <c r="S1246" s="17">
        <f t="shared" si="78"/>
        <v>41355.825497685182</v>
      </c>
      <c r="T1246" s="17">
        <f t="shared" si="79"/>
        <v>41386.875</v>
      </c>
    </row>
    <row r="1247" spans="1:20" ht="42.75" x14ac:dyDescent="0.45">
      <c r="A1247" s="5">
        <v>1245</v>
      </c>
      <c r="B1247" s="7" t="s">
        <v>1246</v>
      </c>
      <c r="C1247" s="7" t="s">
        <v>5355</v>
      </c>
      <c r="D1247" s="8">
        <v>2000</v>
      </c>
      <c r="E1247" s="8">
        <v>2405</v>
      </c>
      <c r="F1247" s="8" t="s">
        <v>8219</v>
      </c>
      <c r="G1247" s="8" t="s">
        <v>8224</v>
      </c>
      <c r="H1247" s="8" t="s">
        <v>8246</v>
      </c>
      <c r="I1247" s="8">
        <v>1402755834</v>
      </c>
      <c r="J1247" s="8">
        <v>1400163834</v>
      </c>
      <c r="K1247" s="8" t="b">
        <v>1</v>
      </c>
      <c r="L1247" s="8">
        <v>17</v>
      </c>
      <c r="M1247" s="8" t="b">
        <v>1</v>
      </c>
      <c r="N1247" s="8" t="s">
        <v>8276</v>
      </c>
      <c r="O1247" s="11">
        <f t="shared" si="76"/>
        <v>120</v>
      </c>
      <c r="P1247" s="8">
        <f t="shared" si="77"/>
        <v>141.47</v>
      </c>
      <c r="Q1247" s="8" t="s">
        <v>8325</v>
      </c>
      <c r="R1247" s="8" t="s">
        <v>8326</v>
      </c>
      <c r="S1247" s="17">
        <f t="shared" si="78"/>
        <v>41774.599930555552</v>
      </c>
      <c r="T1247" s="17">
        <f t="shared" si="79"/>
        <v>41804.599930555552</v>
      </c>
    </row>
    <row r="1248" spans="1:20" ht="42.75" x14ac:dyDescent="0.45">
      <c r="A1248" s="5">
        <v>1246</v>
      </c>
      <c r="B1248" s="7" t="s">
        <v>1247</v>
      </c>
      <c r="C1248" s="7" t="s">
        <v>5356</v>
      </c>
      <c r="D1248" s="8">
        <v>2000</v>
      </c>
      <c r="E1248" s="8">
        <v>2340</v>
      </c>
      <c r="F1248" s="8" t="s">
        <v>8219</v>
      </c>
      <c r="G1248" s="8" t="s">
        <v>8224</v>
      </c>
      <c r="H1248" s="8" t="s">
        <v>8246</v>
      </c>
      <c r="I1248" s="8">
        <v>1323136949</v>
      </c>
      <c r="J1248" s="8">
        <v>1319245349</v>
      </c>
      <c r="K1248" s="8" t="b">
        <v>1</v>
      </c>
      <c r="L1248" s="8">
        <v>31</v>
      </c>
      <c r="M1248" s="8" t="b">
        <v>1</v>
      </c>
      <c r="N1248" s="8" t="s">
        <v>8276</v>
      </c>
      <c r="O1248" s="11">
        <f t="shared" si="76"/>
        <v>117</v>
      </c>
      <c r="P1248" s="8">
        <f t="shared" si="77"/>
        <v>75.48</v>
      </c>
      <c r="Q1248" s="8" t="s">
        <v>8325</v>
      </c>
      <c r="R1248" s="8" t="s">
        <v>8326</v>
      </c>
      <c r="S1248" s="17">
        <f t="shared" si="78"/>
        <v>40838.043391203704</v>
      </c>
      <c r="T1248" s="17">
        <f t="shared" si="79"/>
        <v>40883.085057870368</v>
      </c>
    </row>
    <row r="1249" spans="1:20" ht="28.5" x14ac:dyDescent="0.45">
      <c r="A1249" s="5">
        <v>1247</v>
      </c>
      <c r="B1249" s="7" t="s">
        <v>1248</v>
      </c>
      <c r="C1249" s="7" t="s">
        <v>5357</v>
      </c>
      <c r="D1249" s="8">
        <v>3500</v>
      </c>
      <c r="E1249" s="8">
        <v>4275</v>
      </c>
      <c r="F1249" s="8" t="s">
        <v>8219</v>
      </c>
      <c r="G1249" s="8" t="s">
        <v>8224</v>
      </c>
      <c r="H1249" s="8" t="s">
        <v>8246</v>
      </c>
      <c r="I1249" s="8">
        <v>1367823655</v>
      </c>
      <c r="J1249" s="8">
        <v>1365231655</v>
      </c>
      <c r="K1249" s="8" t="b">
        <v>1</v>
      </c>
      <c r="L1249" s="8">
        <v>50</v>
      </c>
      <c r="M1249" s="8" t="b">
        <v>1</v>
      </c>
      <c r="N1249" s="8" t="s">
        <v>8276</v>
      </c>
      <c r="O1249" s="11">
        <f t="shared" si="76"/>
        <v>122</v>
      </c>
      <c r="P1249" s="8">
        <f t="shared" si="77"/>
        <v>85.5</v>
      </c>
      <c r="Q1249" s="8" t="s">
        <v>8325</v>
      </c>
      <c r="R1249" s="8" t="s">
        <v>8326</v>
      </c>
      <c r="S1249" s="17">
        <f t="shared" si="78"/>
        <v>41370.292303240742</v>
      </c>
      <c r="T1249" s="17">
        <f t="shared" si="79"/>
        <v>41400.292303240742</v>
      </c>
    </row>
    <row r="1250" spans="1:20" ht="28.5" x14ac:dyDescent="0.45">
      <c r="A1250" s="5">
        <v>1248</v>
      </c>
      <c r="B1250" s="7" t="s">
        <v>1249</v>
      </c>
      <c r="C1250" s="7" t="s">
        <v>5358</v>
      </c>
      <c r="D1250" s="8">
        <v>2500</v>
      </c>
      <c r="E1250" s="8">
        <v>3791</v>
      </c>
      <c r="F1250" s="8" t="s">
        <v>8219</v>
      </c>
      <c r="G1250" s="8" t="s">
        <v>8224</v>
      </c>
      <c r="H1250" s="8" t="s">
        <v>8246</v>
      </c>
      <c r="I1250" s="8">
        <v>1402642740</v>
      </c>
      <c r="J1250" s="8">
        <v>1399563953</v>
      </c>
      <c r="K1250" s="8" t="b">
        <v>1</v>
      </c>
      <c r="L1250" s="8">
        <v>59</v>
      </c>
      <c r="M1250" s="8" t="b">
        <v>1</v>
      </c>
      <c r="N1250" s="8" t="s">
        <v>8276</v>
      </c>
      <c r="O1250" s="11">
        <f t="shared" si="76"/>
        <v>152</v>
      </c>
      <c r="P1250" s="8">
        <f t="shared" si="77"/>
        <v>64.25</v>
      </c>
      <c r="Q1250" s="8" t="s">
        <v>8325</v>
      </c>
      <c r="R1250" s="8" t="s">
        <v>8326</v>
      </c>
      <c r="S1250" s="17">
        <f t="shared" si="78"/>
        <v>41767.656863425924</v>
      </c>
      <c r="T1250" s="17">
        <f t="shared" si="79"/>
        <v>41803.290972222225</v>
      </c>
    </row>
    <row r="1251" spans="1:20" ht="42.75" x14ac:dyDescent="0.45">
      <c r="A1251" s="5">
        <v>1249</v>
      </c>
      <c r="B1251" s="7" t="s">
        <v>1250</v>
      </c>
      <c r="C1251" s="7" t="s">
        <v>5359</v>
      </c>
      <c r="D1251" s="8">
        <v>5000</v>
      </c>
      <c r="E1251" s="8">
        <v>5222</v>
      </c>
      <c r="F1251" s="8" t="s">
        <v>8219</v>
      </c>
      <c r="G1251" s="8" t="s">
        <v>8224</v>
      </c>
      <c r="H1251" s="8" t="s">
        <v>8246</v>
      </c>
      <c r="I1251" s="8">
        <v>1341683211</v>
      </c>
      <c r="J1251" s="8">
        <v>1339091211</v>
      </c>
      <c r="K1251" s="8" t="b">
        <v>1</v>
      </c>
      <c r="L1251" s="8">
        <v>81</v>
      </c>
      <c r="M1251" s="8" t="b">
        <v>1</v>
      </c>
      <c r="N1251" s="8" t="s">
        <v>8276</v>
      </c>
      <c r="O1251" s="11">
        <f t="shared" si="76"/>
        <v>104</v>
      </c>
      <c r="P1251" s="8">
        <f t="shared" si="77"/>
        <v>64.47</v>
      </c>
      <c r="Q1251" s="8" t="s">
        <v>8325</v>
      </c>
      <c r="R1251" s="8" t="s">
        <v>8326</v>
      </c>
      <c r="S1251" s="17">
        <f t="shared" si="78"/>
        <v>41067.74086805556</v>
      </c>
      <c r="T1251" s="17">
        <f t="shared" si="79"/>
        <v>41097.74086805556</v>
      </c>
    </row>
    <row r="1252" spans="1:20" ht="42.75" x14ac:dyDescent="0.45">
      <c r="A1252" s="5">
        <v>1250</v>
      </c>
      <c r="B1252" s="7" t="s">
        <v>1251</v>
      </c>
      <c r="C1252" s="7" t="s">
        <v>5360</v>
      </c>
      <c r="D1252" s="8">
        <v>30000</v>
      </c>
      <c r="E1252" s="8">
        <v>60046</v>
      </c>
      <c r="F1252" s="8" t="s">
        <v>8219</v>
      </c>
      <c r="G1252" s="8" t="s">
        <v>8224</v>
      </c>
      <c r="H1252" s="8" t="s">
        <v>8246</v>
      </c>
      <c r="I1252" s="8">
        <v>1410017131</v>
      </c>
      <c r="J1252" s="8">
        <v>1406129131</v>
      </c>
      <c r="K1252" s="8" t="b">
        <v>1</v>
      </c>
      <c r="L1252" s="8">
        <v>508</v>
      </c>
      <c r="M1252" s="8" t="b">
        <v>1</v>
      </c>
      <c r="N1252" s="8" t="s">
        <v>8276</v>
      </c>
      <c r="O1252" s="11">
        <f t="shared" si="76"/>
        <v>200</v>
      </c>
      <c r="P1252" s="8">
        <f t="shared" si="77"/>
        <v>118.2</v>
      </c>
      <c r="Q1252" s="8" t="s">
        <v>8325</v>
      </c>
      <c r="R1252" s="8" t="s">
        <v>8326</v>
      </c>
      <c r="S1252" s="17">
        <f t="shared" si="78"/>
        <v>41843.64271990741</v>
      </c>
      <c r="T1252" s="17">
        <f t="shared" si="79"/>
        <v>41888.64271990741</v>
      </c>
    </row>
    <row r="1253" spans="1:20" ht="28.5" x14ac:dyDescent="0.45">
      <c r="A1253" s="5">
        <v>1251</v>
      </c>
      <c r="B1253" s="7" t="s">
        <v>1252</v>
      </c>
      <c r="C1253" s="7" t="s">
        <v>5361</v>
      </c>
      <c r="D1253" s="8">
        <v>6000</v>
      </c>
      <c r="E1253" s="8">
        <v>6108</v>
      </c>
      <c r="F1253" s="8" t="s">
        <v>8219</v>
      </c>
      <c r="G1253" s="8" t="s">
        <v>8224</v>
      </c>
      <c r="H1253" s="8" t="s">
        <v>8246</v>
      </c>
      <c r="I1253" s="8">
        <v>1316979167</v>
      </c>
      <c r="J1253" s="8">
        <v>1311795167</v>
      </c>
      <c r="K1253" s="8" t="b">
        <v>1</v>
      </c>
      <c r="L1253" s="8">
        <v>74</v>
      </c>
      <c r="M1253" s="8" t="b">
        <v>1</v>
      </c>
      <c r="N1253" s="8" t="s">
        <v>8276</v>
      </c>
      <c r="O1253" s="11">
        <f t="shared" si="76"/>
        <v>102</v>
      </c>
      <c r="P1253" s="8">
        <f t="shared" si="77"/>
        <v>82.54</v>
      </c>
      <c r="Q1253" s="8" t="s">
        <v>8325</v>
      </c>
      <c r="R1253" s="8" t="s">
        <v>8326</v>
      </c>
      <c r="S1253" s="17">
        <f t="shared" si="78"/>
        <v>40751.814432870371</v>
      </c>
      <c r="T1253" s="17">
        <f t="shared" si="79"/>
        <v>40811.814432870371</v>
      </c>
    </row>
    <row r="1254" spans="1:20" ht="42.75" x14ac:dyDescent="0.45">
      <c r="A1254" s="5">
        <v>1252</v>
      </c>
      <c r="B1254" s="7" t="s">
        <v>1253</v>
      </c>
      <c r="C1254" s="7" t="s">
        <v>5362</v>
      </c>
      <c r="D1254" s="8">
        <v>3500</v>
      </c>
      <c r="E1254" s="8">
        <v>4818</v>
      </c>
      <c r="F1254" s="8" t="s">
        <v>8219</v>
      </c>
      <c r="G1254" s="8" t="s">
        <v>8224</v>
      </c>
      <c r="H1254" s="8" t="s">
        <v>8246</v>
      </c>
      <c r="I1254" s="8">
        <v>1382658169</v>
      </c>
      <c r="J1254" s="8">
        <v>1380238969</v>
      </c>
      <c r="K1254" s="8" t="b">
        <v>1</v>
      </c>
      <c r="L1254" s="8">
        <v>141</v>
      </c>
      <c r="M1254" s="8" t="b">
        <v>1</v>
      </c>
      <c r="N1254" s="8" t="s">
        <v>8276</v>
      </c>
      <c r="O1254" s="11">
        <f t="shared" si="76"/>
        <v>138</v>
      </c>
      <c r="P1254" s="8">
        <f t="shared" si="77"/>
        <v>34.17</v>
      </c>
      <c r="Q1254" s="8" t="s">
        <v>8325</v>
      </c>
      <c r="R1254" s="8" t="s">
        <v>8326</v>
      </c>
      <c r="S1254" s="17">
        <f t="shared" si="78"/>
        <v>41543.988067129627</v>
      </c>
      <c r="T1254" s="17">
        <f t="shared" si="79"/>
        <v>41571.988067129627</v>
      </c>
    </row>
    <row r="1255" spans="1:20" ht="42.75" x14ac:dyDescent="0.45">
      <c r="A1255" s="5">
        <v>1253</v>
      </c>
      <c r="B1255" s="7" t="s">
        <v>1254</v>
      </c>
      <c r="C1255" s="7" t="s">
        <v>5363</v>
      </c>
      <c r="D1255" s="8">
        <v>10</v>
      </c>
      <c r="E1255" s="8">
        <v>30383.32</v>
      </c>
      <c r="F1255" s="8" t="s">
        <v>8219</v>
      </c>
      <c r="G1255" s="8" t="s">
        <v>8224</v>
      </c>
      <c r="H1255" s="8" t="s">
        <v>8246</v>
      </c>
      <c r="I1255" s="8">
        <v>1409770107</v>
      </c>
      <c r="J1255" s="8">
        <v>1407178107</v>
      </c>
      <c r="K1255" s="8" t="b">
        <v>1</v>
      </c>
      <c r="L1255" s="8">
        <v>711</v>
      </c>
      <c r="M1255" s="8" t="b">
        <v>1</v>
      </c>
      <c r="N1255" s="8" t="s">
        <v>8276</v>
      </c>
      <c r="O1255" s="11">
        <f t="shared" si="76"/>
        <v>303833</v>
      </c>
      <c r="P1255" s="8">
        <f t="shared" si="77"/>
        <v>42.73</v>
      </c>
      <c r="Q1255" s="8" t="s">
        <v>8325</v>
      </c>
      <c r="R1255" s="8" t="s">
        <v>8326</v>
      </c>
      <c r="S1255" s="17">
        <f t="shared" si="78"/>
        <v>41855.783645833333</v>
      </c>
      <c r="T1255" s="17">
        <f t="shared" si="79"/>
        <v>41885.783645833333</v>
      </c>
    </row>
    <row r="1256" spans="1:20" ht="42.75" x14ac:dyDescent="0.45">
      <c r="A1256" s="5">
        <v>1254</v>
      </c>
      <c r="B1256" s="7" t="s">
        <v>1255</v>
      </c>
      <c r="C1256" s="7" t="s">
        <v>5364</v>
      </c>
      <c r="D1256" s="8">
        <v>6700</v>
      </c>
      <c r="E1256" s="8">
        <v>13323</v>
      </c>
      <c r="F1256" s="8" t="s">
        <v>8219</v>
      </c>
      <c r="G1256" s="8" t="s">
        <v>8224</v>
      </c>
      <c r="H1256" s="8" t="s">
        <v>8246</v>
      </c>
      <c r="I1256" s="8">
        <v>1293857940</v>
      </c>
      <c r="J1256" s="8">
        <v>1288968886</v>
      </c>
      <c r="K1256" s="8" t="b">
        <v>1</v>
      </c>
      <c r="L1256" s="8">
        <v>141</v>
      </c>
      <c r="M1256" s="8" t="b">
        <v>1</v>
      </c>
      <c r="N1256" s="8" t="s">
        <v>8276</v>
      </c>
      <c r="O1256" s="11">
        <f t="shared" si="76"/>
        <v>199</v>
      </c>
      <c r="P1256" s="8">
        <f t="shared" si="77"/>
        <v>94.49</v>
      </c>
      <c r="Q1256" s="8" t="s">
        <v>8325</v>
      </c>
      <c r="R1256" s="8" t="s">
        <v>8326</v>
      </c>
      <c r="S1256" s="17">
        <f t="shared" si="78"/>
        <v>40487.621365740742</v>
      </c>
      <c r="T1256" s="17">
        <f t="shared" si="79"/>
        <v>40544.207638888889</v>
      </c>
    </row>
    <row r="1257" spans="1:20" ht="42.75" x14ac:dyDescent="0.45">
      <c r="A1257" s="5">
        <v>1255</v>
      </c>
      <c r="B1257" s="7" t="s">
        <v>1256</v>
      </c>
      <c r="C1257" s="7" t="s">
        <v>5365</v>
      </c>
      <c r="D1257" s="8">
        <v>3000</v>
      </c>
      <c r="E1257" s="8">
        <v>6071</v>
      </c>
      <c r="F1257" s="8" t="s">
        <v>8219</v>
      </c>
      <c r="G1257" s="8" t="s">
        <v>8224</v>
      </c>
      <c r="H1257" s="8" t="s">
        <v>8246</v>
      </c>
      <c r="I1257" s="8">
        <v>1385932652</v>
      </c>
      <c r="J1257" s="8">
        <v>1383337052</v>
      </c>
      <c r="K1257" s="8" t="b">
        <v>1</v>
      </c>
      <c r="L1257" s="8">
        <v>109</v>
      </c>
      <c r="M1257" s="8" t="b">
        <v>1</v>
      </c>
      <c r="N1257" s="8" t="s">
        <v>8276</v>
      </c>
      <c r="O1257" s="11">
        <f t="shared" si="76"/>
        <v>202</v>
      </c>
      <c r="P1257" s="8">
        <f t="shared" si="77"/>
        <v>55.7</v>
      </c>
      <c r="Q1257" s="8" t="s">
        <v>8325</v>
      </c>
      <c r="R1257" s="8" t="s">
        <v>8326</v>
      </c>
      <c r="S1257" s="17">
        <f t="shared" si="78"/>
        <v>41579.845509259263</v>
      </c>
      <c r="T1257" s="17">
        <f t="shared" si="79"/>
        <v>41609.887175925927</v>
      </c>
    </row>
    <row r="1258" spans="1:20" ht="42.75" x14ac:dyDescent="0.45">
      <c r="A1258" s="5">
        <v>1256</v>
      </c>
      <c r="B1258" s="7" t="s">
        <v>1257</v>
      </c>
      <c r="C1258" s="7" t="s">
        <v>5366</v>
      </c>
      <c r="D1258" s="8">
        <v>30000</v>
      </c>
      <c r="E1258" s="8">
        <v>35389.129999999997</v>
      </c>
      <c r="F1258" s="8" t="s">
        <v>8219</v>
      </c>
      <c r="G1258" s="8" t="s">
        <v>8224</v>
      </c>
      <c r="H1258" s="8" t="s">
        <v>8246</v>
      </c>
      <c r="I1258" s="8">
        <v>1329084231</v>
      </c>
      <c r="J1258" s="8">
        <v>1326492231</v>
      </c>
      <c r="K1258" s="8" t="b">
        <v>1</v>
      </c>
      <c r="L1258" s="8">
        <v>361</v>
      </c>
      <c r="M1258" s="8" t="b">
        <v>1</v>
      </c>
      <c r="N1258" s="8" t="s">
        <v>8276</v>
      </c>
      <c r="O1258" s="11">
        <f t="shared" si="76"/>
        <v>118</v>
      </c>
      <c r="P1258" s="8">
        <f t="shared" si="77"/>
        <v>98.03</v>
      </c>
      <c r="Q1258" s="8" t="s">
        <v>8325</v>
      </c>
      <c r="R1258" s="8" t="s">
        <v>8326</v>
      </c>
      <c r="S1258" s="17">
        <f t="shared" si="78"/>
        <v>40921.919340277782</v>
      </c>
      <c r="T1258" s="17">
        <f t="shared" si="79"/>
        <v>40951.919340277782</v>
      </c>
    </row>
    <row r="1259" spans="1:20" ht="42.75" x14ac:dyDescent="0.45">
      <c r="A1259" s="5">
        <v>1257</v>
      </c>
      <c r="B1259" s="7" t="s">
        <v>1258</v>
      </c>
      <c r="C1259" s="7" t="s">
        <v>5367</v>
      </c>
      <c r="D1259" s="8">
        <v>5500</v>
      </c>
      <c r="E1259" s="8">
        <v>16210</v>
      </c>
      <c r="F1259" s="8" t="s">
        <v>8219</v>
      </c>
      <c r="G1259" s="8" t="s">
        <v>8224</v>
      </c>
      <c r="H1259" s="8" t="s">
        <v>8246</v>
      </c>
      <c r="I1259" s="8">
        <v>1301792590</v>
      </c>
      <c r="J1259" s="8">
        <v>1297562590</v>
      </c>
      <c r="K1259" s="8" t="b">
        <v>1</v>
      </c>
      <c r="L1259" s="8">
        <v>176</v>
      </c>
      <c r="M1259" s="8" t="b">
        <v>1</v>
      </c>
      <c r="N1259" s="8" t="s">
        <v>8276</v>
      </c>
      <c r="O1259" s="11">
        <f t="shared" si="76"/>
        <v>295</v>
      </c>
      <c r="P1259" s="8">
        <f t="shared" si="77"/>
        <v>92.1</v>
      </c>
      <c r="Q1259" s="8" t="s">
        <v>8325</v>
      </c>
      <c r="R1259" s="8" t="s">
        <v>8326</v>
      </c>
      <c r="S1259" s="17">
        <f t="shared" si="78"/>
        <v>40587.085532407407</v>
      </c>
      <c r="T1259" s="17">
        <f t="shared" si="79"/>
        <v>40636.043865740743</v>
      </c>
    </row>
    <row r="1260" spans="1:20" ht="42.75" x14ac:dyDescent="0.45">
      <c r="A1260" s="5">
        <v>1258</v>
      </c>
      <c r="B1260" s="7" t="s">
        <v>1259</v>
      </c>
      <c r="C1260" s="7" t="s">
        <v>5368</v>
      </c>
      <c r="D1260" s="8">
        <v>12000</v>
      </c>
      <c r="E1260" s="8">
        <v>25577.56</v>
      </c>
      <c r="F1260" s="8" t="s">
        <v>8219</v>
      </c>
      <c r="G1260" s="8" t="s">
        <v>8224</v>
      </c>
      <c r="H1260" s="8" t="s">
        <v>8246</v>
      </c>
      <c r="I1260" s="8">
        <v>1377960012</v>
      </c>
      <c r="J1260" s="8">
        <v>1375368012</v>
      </c>
      <c r="K1260" s="8" t="b">
        <v>1</v>
      </c>
      <c r="L1260" s="8">
        <v>670</v>
      </c>
      <c r="M1260" s="8" t="b">
        <v>1</v>
      </c>
      <c r="N1260" s="8" t="s">
        <v>8276</v>
      </c>
      <c r="O1260" s="11">
        <f t="shared" si="76"/>
        <v>213</v>
      </c>
      <c r="P1260" s="8">
        <f t="shared" si="77"/>
        <v>38.18</v>
      </c>
      <c r="Q1260" s="8" t="s">
        <v>8325</v>
      </c>
      <c r="R1260" s="8" t="s">
        <v>8326</v>
      </c>
      <c r="S1260" s="17">
        <f t="shared" si="78"/>
        <v>41487.611250000002</v>
      </c>
      <c r="T1260" s="17">
        <f t="shared" si="79"/>
        <v>41517.611250000002</v>
      </c>
    </row>
    <row r="1261" spans="1:20" ht="28.5" x14ac:dyDescent="0.45">
      <c r="A1261" s="5">
        <v>1259</v>
      </c>
      <c r="B1261" s="7" t="s">
        <v>1260</v>
      </c>
      <c r="C1261" s="7" t="s">
        <v>5369</v>
      </c>
      <c r="D1261" s="8">
        <v>2500</v>
      </c>
      <c r="E1261" s="8">
        <v>2606</v>
      </c>
      <c r="F1261" s="8" t="s">
        <v>8219</v>
      </c>
      <c r="G1261" s="8" t="s">
        <v>8224</v>
      </c>
      <c r="H1261" s="8" t="s">
        <v>8246</v>
      </c>
      <c r="I1261" s="8">
        <v>1402286340</v>
      </c>
      <c r="J1261" s="8">
        <v>1399504664</v>
      </c>
      <c r="K1261" s="8" t="b">
        <v>1</v>
      </c>
      <c r="L1261" s="8">
        <v>96</v>
      </c>
      <c r="M1261" s="8" t="b">
        <v>1</v>
      </c>
      <c r="N1261" s="8" t="s">
        <v>8276</v>
      </c>
      <c r="O1261" s="11">
        <f t="shared" si="76"/>
        <v>104</v>
      </c>
      <c r="P1261" s="8">
        <f t="shared" si="77"/>
        <v>27.15</v>
      </c>
      <c r="Q1261" s="8" t="s">
        <v>8325</v>
      </c>
      <c r="R1261" s="8" t="s">
        <v>8326</v>
      </c>
      <c r="S1261" s="17">
        <f t="shared" si="78"/>
        <v>41766.970648148148</v>
      </c>
      <c r="T1261" s="17">
        <f t="shared" si="79"/>
        <v>41799.165972222225</v>
      </c>
    </row>
    <row r="1262" spans="1:20" ht="42.75" x14ac:dyDescent="0.45">
      <c r="A1262" s="5">
        <v>1260</v>
      </c>
      <c r="B1262" s="7" t="s">
        <v>1261</v>
      </c>
      <c r="C1262" s="7" t="s">
        <v>5370</v>
      </c>
      <c r="D1262" s="8">
        <v>3300</v>
      </c>
      <c r="E1262" s="8">
        <v>3751</v>
      </c>
      <c r="F1262" s="8" t="s">
        <v>8219</v>
      </c>
      <c r="G1262" s="8" t="s">
        <v>8224</v>
      </c>
      <c r="H1262" s="8" t="s">
        <v>8246</v>
      </c>
      <c r="I1262" s="8">
        <v>1393445620</v>
      </c>
      <c r="J1262" s="8">
        <v>1390853620</v>
      </c>
      <c r="K1262" s="8" t="b">
        <v>1</v>
      </c>
      <c r="L1262" s="8">
        <v>74</v>
      </c>
      <c r="M1262" s="8" t="b">
        <v>1</v>
      </c>
      <c r="N1262" s="8" t="s">
        <v>8276</v>
      </c>
      <c r="O1262" s="11">
        <f t="shared" si="76"/>
        <v>114</v>
      </c>
      <c r="P1262" s="8">
        <f t="shared" si="77"/>
        <v>50.69</v>
      </c>
      <c r="Q1262" s="8" t="s">
        <v>8325</v>
      </c>
      <c r="R1262" s="8" t="s">
        <v>8326</v>
      </c>
      <c r="S1262" s="17">
        <f t="shared" si="78"/>
        <v>41666.842824074076</v>
      </c>
      <c r="T1262" s="17">
        <f t="shared" si="79"/>
        <v>41696.842824074076</v>
      </c>
    </row>
    <row r="1263" spans="1:20" ht="28.5" x14ac:dyDescent="0.45">
      <c r="A1263" s="5">
        <v>1261</v>
      </c>
      <c r="B1263" s="7" t="s">
        <v>1262</v>
      </c>
      <c r="C1263" s="7" t="s">
        <v>5371</v>
      </c>
      <c r="D1263" s="8">
        <v>2000</v>
      </c>
      <c r="E1263" s="8">
        <v>2025</v>
      </c>
      <c r="F1263" s="8" t="s">
        <v>8219</v>
      </c>
      <c r="G1263" s="8" t="s">
        <v>8224</v>
      </c>
      <c r="H1263" s="8" t="s">
        <v>8246</v>
      </c>
      <c r="I1263" s="8">
        <v>1390983227</v>
      </c>
      <c r="J1263" s="8">
        <v>1388391227</v>
      </c>
      <c r="K1263" s="8" t="b">
        <v>1</v>
      </c>
      <c r="L1263" s="8">
        <v>52</v>
      </c>
      <c r="M1263" s="8" t="b">
        <v>1</v>
      </c>
      <c r="N1263" s="8" t="s">
        <v>8276</v>
      </c>
      <c r="O1263" s="11">
        <f t="shared" si="76"/>
        <v>101</v>
      </c>
      <c r="P1263" s="8">
        <f t="shared" si="77"/>
        <v>38.94</v>
      </c>
      <c r="Q1263" s="8" t="s">
        <v>8325</v>
      </c>
      <c r="R1263" s="8" t="s">
        <v>8326</v>
      </c>
      <c r="S1263" s="17">
        <f t="shared" si="78"/>
        <v>41638.342905092592</v>
      </c>
      <c r="T1263" s="17">
        <f t="shared" si="79"/>
        <v>41668.342905092592</v>
      </c>
    </row>
    <row r="1264" spans="1:20" ht="42.75" x14ac:dyDescent="0.45">
      <c r="A1264" s="5">
        <v>1262</v>
      </c>
      <c r="B1264" s="7" t="s">
        <v>1263</v>
      </c>
      <c r="C1264" s="7" t="s">
        <v>5372</v>
      </c>
      <c r="D1264" s="8">
        <v>6500</v>
      </c>
      <c r="E1264" s="8">
        <v>8152</v>
      </c>
      <c r="F1264" s="8" t="s">
        <v>8219</v>
      </c>
      <c r="G1264" s="8" t="s">
        <v>8229</v>
      </c>
      <c r="H1264" s="8" t="s">
        <v>8251</v>
      </c>
      <c r="I1264" s="8">
        <v>1392574692</v>
      </c>
      <c r="J1264" s="8">
        <v>1389982692</v>
      </c>
      <c r="K1264" s="8" t="b">
        <v>1</v>
      </c>
      <c r="L1264" s="8">
        <v>105</v>
      </c>
      <c r="M1264" s="8" t="b">
        <v>1</v>
      </c>
      <c r="N1264" s="8" t="s">
        <v>8276</v>
      </c>
      <c r="O1264" s="11">
        <f t="shared" si="76"/>
        <v>125</v>
      </c>
      <c r="P1264" s="8">
        <f t="shared" si="77"/>
        <v>77.64</v>
      </c>
      <c r="Q1264" s="8" t="s">
        <v>8325</v>
      </c>
      <c r="R1264" s="8" t="s">
        <v>8326</v>
      </c>
      <c r="S1264" s="17">
        <f t="shared" si="78"/>
        <v>41656.762638888889</v>
      </c>
      <c r="T1264" s="17">
        <f t="shared" si="79"/>
        <v>41686.762638888889</v>
      </c>
    </row>
    <row r="1265" spans="1:20" ht="28.5" x14ac:dyDescent="0.45">
      <c r="A1265" s="5">
        <v>1263</v>
      </c>
      <c r="B1265" s="7" t="s">
        <v>1264</v>
      </c>
      <c r="C1265" s="7" t="s">
        <v>5373</v>
      </c>
      <c r="D1265" s="8">
        <v>1500</v>
      </c>
      <c r="E1265" s="8">
        <v>1785</v>
      </c>
      <c r="F1265" s="8" t="s">
        <v>8219</v>
      </c>
      <c r="G1265" s="8" t="s">
        <v>8224</v>
      </c>
      <c r="H1265" s="8" t="s">
        <v>8246</v>
      </c>
      <c r="I1265" s="8">
        <v>1396054800</v>
      </c>
      <c r="J1265" s="8">
        <v>1393034470</v>
      </c>
      <c r="K1265" s="8" t="b">
        <v>1</v>
      </c>
      <c r="L1265" s="8">
        <v>41</v>
      </c>
      <c r="M1265" s="8" t="b">
        <v>1</v>
      </c>
      <c r="N1265" s="8" t="s">
        <v>8276</v>
      </c>
      <c r="O1265" s="11">
        <f t="shared" si="76"/>
        <v>119</v>
      </c>
      <c r="P1265" s="8">
        <f t="shared" si="77"/>
        <v>43.54</v>
      </c>
      <c r="Q1265" s="8" t="s">
        <v>8325</v>
      </c>
      <c r="R1265" s="8" t="s">
        <v>8326</v>
      </c>
      <c r="S1265" s="17">
        <f t="shared" si="78"/>
        <v>41692.084143518521</v>
      </c>
      <c r="T1265" s="17">
        <f t="shared" si="79"/>
        <v>41727.041666666664</v>
      </c>
    </row>
    <row r="1266" spans="1:20" ht="42.75" x14ac:dyDescent="0.45">
      <c r="A1266" s="5">
        <v>1264</v>
      </c>
      <c r="B1266" s="7" t="s">
        <v>1265</v>
      </c>
      <c r="C1266" s="7" t="s">
        <v>5374</v>
      </c>
      <c r="D1266" s="8">
        <v>650</v>
      </c>
      <c r="E1266" s="8">
        <v>1082</v>
      </c>
      <c r="F1266" s="8" t="s">
        <v>8219</v>
      </c>
      <c r="G1266" s="8" t="s">
        <v>8224</v>
      </c>
      <c r="H1266" s="8" t="s">
        <v>8246</v>
      </c>
      <c r="I1266" s="8">
        <v>1383062083</v>
      </c>
      <c r="J1266" s="8">
        <v>1380556483</v>
      </c>
      <c r="K1266" s="8" t="b">
        <v>1</v>
      </c>
      <c r="L1266" s="8">
        <v>34</v>
      </c>
      <c r="M1266" s="8" t="b">
        <v>1</v>
      </c>
      <c r="N1266" s="8" t="s">
        <v>8276</v>
      </c>
      <c r="O1266" s="11">
        <f t="shared" si="76"/>
        <v>166</v>
      </c>
      <c r="P1266" s="8">
        <f t="shared" si="77"/>
        <v>31.82</v>
      </c>
      <c r="Q1266" s="8" t="s">
        <v>8325</v>
      </c>
      <c r="R1266" s="8" t="s">
        <v>8326</v>
      </c>
      <c r="S1266" s="17">
        <f t="shared" si="78"/>
        <v>41547.662997685184</v>
      </c>
      <c r="T1266" s="17">
        <f t="shared" si="79"/>
        <v>41576.662997685184</v>
      </c>
    </row>
    <row r="1267" spans="1:20" ht="57" x14ac:dyDescent="0.45">
      <c r="A1267" s="5">
        <v>1265</v>
      </c>
      <c r="B1267" s="7" t="s">
        <v>1266</v>
      </c>
      <c r="C1267" s="7" t="s">
        <v>5375</v>
      </c>
      <c r="D1267" s="8">
        <v>3500</v>
      </c>
      <c r="E1267" s="8">
        <v>4170.17</v>
      </c>
      <c r="F1267" s="8" t="s">
        <v>8219</v>
      </c>
      <c r="G1267" s="8" t="s">
        <v>8224</v>
      </c>
      <c r="H1267" s="8" t="s">
        <v>8246</v>
      </c>
      <c r="I1267" s="8">
        <v>1291131815</v>
      </c>
      <c r="J1267" s="8">
        <v>1287071015</v>
      </c>
      <c r="K1267" s="8" t="b">
        <v>1</v>
      </c>
      <c r="L1267" s="8">
        <v>66</v>
      </c>
      <c r="M1267" s="8" t="b">
        <v>1</v>
      </c>
      <c r="N1267" s="8" t="s">
        <v>8276</v>
      </c>
      <c r="O1267" s="11">
        <f t="shared" si="76"/>
        <v>119</v>
      </c>
      <c r="P1267" s="8">
        <f t="shared" si="77"/>
        <v>63.18</v>
      </c>
      <c r="Q1267" s="8" t="s">
        <v>8325</v>
      </c>
      <c r="R1267" s="8" t="s">
        <v>8326</v>
      </c>
      <c r="S1267" s="17">
        <f t="shared" si="78"/>
        <v>40465.655266203699</v>
      </c>
      <c r="T1267" s="17">
        <f t="shared" si="79"/>
        <v>40512.655266203699</v>
      </c>
    </row>
    <row r="1268" spans="1:20" ht="28.5" x14ac:dyDescent="0.45">
      <c r="A1268" s="5">
        <v>1266</v>
      </c>
      <c r="B1268" s="7" t="s">
        <v>1267</v>
      </c>
      <c r="C1268" s="7" t="s">
        <v>5376</v>
      </c>
      <c r="D1268" s="8">
        <v>9500</v>
      </c>
      <c r="E1268" s="8">
        <v>9545</v>
      </c>
      <c r="F1268" s="8" t="s">
        <v>8219</v>
      </c>
      <c r="G1268" s="8" t="s">
        <v>8224</v>
      </c>
      <c r="H1268" s="8" t="s">
        <v>8246</v>
      </c>
      <c r="I1268" s="8">
        <v>1389474145</v>
      </c>
      <c r="J1268" s="8">
        <v>1386882145</v>
      </c>
      <c r="K1268" s="8" t="b">
        <v>1</v>
      </c>
      <c r="L1268" s="8">
        <v>50</v>
      </c>
      <c r="M1268" s="8" t="b">
        <v>1</v>
      </c>
      <c r="N1268" s="8" t="s">
        <v>8276</v>
      </c>
      <c r="O1268" s="11">
        <f t="shared" si="76"/>
        <v>100</v>
      </c>
      <c r="P1268" s="8">
        <f t="shared" si="77"/>
        <v>190.9</v>
      </c>
      <c r="Q1268" s="8" t="s">
        <v>8325</v>
      </c>
      <c r="R1268" s="8" t="s">
        <v>8326</v>
      </c>
      <c r="S1268" s="17">
        <f t="shared" si="78"/>
        <v>41620.87667824074</v>
      </c>
      <c r="T1268" s="17">
        <f t="shared" si="79"/>
        <v>41650.87667824074</v>
      </c>
    </row>
    <row r="1269" spans="1:20" ht="42.75" x14ac:dyDescent="0.45">
      <c r="A1269" s="5">
        <v>1267</v>
      </c>
      <c r="B1269" s="7" t="s">
        <v>1268</v>
      </c>
      <c r="C1269" s="7" t="s">
        <v>5377</v>
      </c>
      <c r="D1269" s="8">
        <v>22000</v>
      </c>
      <c r="E1269" s="8">
        <v>22396</v>
      </c>
      <c r="F1269" s="8" t="s">
        <v>8219</v>
      </c>
      <c r="G1269" s="8" t="s">
        <v>8224</v>
      </c>
      <c r="H1269" s="8" t="s">
        <v>8246</v>
      </c>
      <c r="I1269" s="8">
        <v>1374674558</v>
      </c>
      <c r="J1269" s="8">
        <v>1372082558</v>
      </c>
      <c r="K1269" s="8" t="b">
        <v>1</v>
      </c>
      <c r="L1269" s="8">
        <v>159</v>
      </c>
      <c r="M1269" s="8" t="b">
        <v>1</v>
      </c>
      <c r="N1269" s="8" t="s">
        <v>8276</v>
      </c>
      <c r="O1269" s="11">
        <f t="shared" si="76"/>
        <v>102</v>
      </c>
      <c r="P1269" s="8">
        <f t="shared" si="77"/>
        <v>140.86000000000001</v>
      </c>
      <c r="Q1269" s="8" t="s">
        <v>8325</v>
      </c>
      <c r="R1269" s="8" t="s">
        <v>8326</v>
      </c>
      <c r="S1269" s="17">
        <f t="shared" si="78"/>
        <v>41449.585162037038</v>
      </c>
      <c r="T1269" s="17">
        <f t="shared" si="79"/>
        <v>41479.585162037038</v>
      </c>
    </row>
    <row r="1270" spans="1:20" ht="28.5" x14ac:dyDescent="0.45">
      <c r="A1270" s="5">
        <v>1268</v>
      </c>
      <c r="B1270" s="7" t="s">
        <v>1269</v>
      </c>
      <c r="C1270" s="7" t="s">
        <v>5378</v>
      </c>
      <c r="D1270" s="8">
        <v>12000</v>
      </c>
      <c r="E1270" s="8">
        <v>14000</v>
      </c>
      <c r="F1270" s="8" t="s">
        <v>8219</v>
      </c>
      <c r="G1270" s="8" t="s">
        <v>8224</v>
      </c>
      <c r="H1270" s="8" t="s">
        <v>8246</v>
      </c>
      <c r="I1270" s="8">
        <v>1379708247</v>
      </c>
      <c r="J1270" s="8">
        <v>1377116247</v>
      </c>
      <c r="K1270" s="8" t="b">
        <v>1</v>
      </c>
      <c r="L1270" s="8">
        <v>182</v>
      </c>
      <c r="M1270" s="8" t="b">
        <v>1</v>
      </c>
      <c r="N1270" s="8" t="s">
        <v>8276</v>
      </c>
      <c r="O1270" s="11">
        <f t="shared" si="76"/>
        <v>117</v>
      </c>
      <c r="P1270" s="8">
        <f t="shared" si="77"/>
        <v>76.92</v>
      </c>
      <c r="Q1270" s="8" t="s">
        <v>8325</v>
      </c>
      <c r="R1270" s="8" t="s">
        <v>8326</v>
      </c>
      <c r="S1270" s="17">
        <f t="shared" si="78"/>
        <v>41507.845451388886</v>
      </c>
      <c r="T1270" s="17">
        <f t="shared" si="79"/>
        <v>41537.845451388886</v>
      </c>
    </row>
    <row r="1271" spans="1:20" ht="42.75" x14ac:dyDescent="0.45">
      <c r="A1271" s="5">
        <v>1269</v>
      </c>
      <c r="B1271" s="7" t="s">
        <v>1270</v>
      </c>
      <c r="C1271" s="7" t="s">
        <v>5379</v>
      </c>
      <c r="D1271" s="8">
        <v>18800</v>
      </c>
      <c r="E1271" s="8">
        <v>20426</v>
      </c>
      <c r="F1271" s="8" t="s">
        <v>8219</v>
      </c>
      <c r="G1271" s="8" t="s">
        <v>8224</v>
      </c>
      <c r="H1271" s="8" t="s">
        <v>8246</v>
      </c>
      <c r="I1271" s="8">
        <v>1460764800</v>
      </c>
      <c r="J1271" s="8">
        <v>1458157512</v>
      </c>
      <c r="K1271" s="8" t="b">
        <v>1</v>
      </c>
      <c r="L1271" s="8">
        <v>206</v>
      </c>
      <c r="M1271" s="8" t="b">
        <v>1</v>
      </c>
      <c r="N1271" s="8" t="s">
        <v>8276</v>
      </c>
      <c r="O1271" s="11">
        <f t="shared" si="76"/>
        <v>109</v>
      </c>
      <c r="P1271" s="8">
        <f t="shared" si="77"/>
        <v>99.16</v>
      </c>
      <c r="Q1271" s="8" t="s">
        <v>8325</v>
      </c>
      <c r="R1271" s="8" t="s">
        <v>8326</v>
      </c>
      <c r="S1271" s="17">
        <f t="shared" si="78"/>
        <v>42445.823055555549</v>
      </c>
      <c r="T1271" s="17">
        <f t="shared" si="79"/>
        <v>42476</v>
      </c>
    </row>
    <row r="1272" spans="1:20" ht="28.5" x14ac:dyDescent="0.45">
      <c r="A1272" s="5">
        <v>1270</v>
      </c>
      <c r="B1272" s="7" t="s">
        <v>1271</v>
      </c>
      <c r="C1272" s="7" t="s">
        <v>5380</v>
      </c>
      <c r="D1272" s="8">
        <v>10000</v>
      </c>
      <c r="E1272" s="8">
        <v>11472</v>
      </c>
      <c r="F1272" s="8" t="s">
        <v>8219</v>
      </c>
      <c r="G1272" s="8" t="s">
        <v>8224</v>
      </c>
      <c r="H1272" s="8" t="s">
        <v>8246</v>
      </c>
      <c r="I1272" s="8">
        <v>1332704042</v>
      </c>
      <c r="J1272" s="8">
        <v>1327523642</v>
      </c>
      <c r="K1272" s="8" t="b">
        <v>1</v>
      </c>
      <c r="L1272" s="8">
        <v>169</v>
      </c>
      <c r="M1272" s="8" t="b">
        <v>1</v>
      </c>
      <c r="N1272" s="8" t="s">
        <v>8276</v>
      </c>
      <c r="O1272" s="11">
        <f t="shared" si="76"/>
        <v>115</v>
      </c>
      <c r="P1272" s="8">
        <f t="shared" si="77"/>
        <v>67.88</v>
      </c>
      <c r="Q1272" s="8" t="s">
        <v>8325</v>
      </c>
      <c r="R1272" s="8" t="s">
        <v>8326</v>
      </c>
      <c r="S1272" s="17">
        <f t="shared" si="78"/>
        <v>40933.856967592597</v>
      </c>
      <c r="T1272" s="17">
        <f t="shared" si="79"/>
        <v>40993.815300925926</v>
      </c>
    </row>
    <row r="1273" spans="1:20" ht="42.75" x14ac:dyDescent="0.45">
      <c r="A1273" s="5">
        <v>1271</v>
      </c>
      <c r="B1273" s="7" t="s">
        <v>1272</v>
      </c>
      <c r="C1273" s="7" t="s">
        <v>5381</v>
      </c>
      <c r="D1273" s="8">
        <v>7500</v>
      </c>
      <c r="E1273" s="8">
        <v>7635</v>
      </c>
      <c r="F1273" s="8" t="s">
        <v>8219</v>
      </c>
      <c r="G1273" s="8" t="s">
        <v>8224</v>
      </c>
      <c r="H1273" s="8" t="s">
        <v>8246</v>
      </c>
      <c r="I1273" s="8">
        <v>1384363459</v>
      </c>
      <c r="J1273" s="8">
        <v>1381767859</v>
      </c>
      <c r="K1273" s="8" t="b">
        <v>1</v>
      </c>
      <c r="L1273" s="8">
        <v>31</v>
      </c>
      <c r="M1273" s="8" t="b">
        <v>1</v>
      </c>
      <c r="N1273" s="8" t="s">
        <v>8276</v>
      </c>
      <c r="O1273" s="11">
        <f t="shared" si="76"/>
        <v>102</v>
      </c>
      <c r="P1273" s="8">
        <f t="shared" si="77"/>
        <v>246.29</v>
      </c>
      <c r="Q1273" s="8" t="s">
        <v>8325</v>
      </c>
      <c r="R1273" s="8" t="s">
        <v>8326</v>
      </c>
      <c r="S1273" s="17">
        <f t="shared" si="78"/>
        <v>41561.683553240742</v>
      </c>
      <c r="T1273" s="17">
        <f t="shared" si="79"/>
        <v>41591.725219907406</v>
      </c>
    </row>
    <row r="1274" spans="1:20" ht="57" x14ac:dyDescent="0.45">
      <c r="A1274" s="5">
        <v>1272</v>
      </c>
      <c r="B1274" s="7" t="s">
        <v>1273</v>
      </c>
      <c r="C1274" s="7" t="s">
        <v>5382</v>
      </c>
      <c r="D1274" s="8">
        <v>5000</v>
      </c>
      <c r="E1274" s="8">
        <v>5300</v>
      </c>
      <c r="F1274" s="8" t="s">
        <v>8219</v>
      </c>
      <c r="G1274" s="8" t="s">
        <v>8224</v>
      </c>
      <c r="H1274" s="8" t="s">
        <v>8246</v>
      </c>
      <c r="I1274" s="8">
        <v>1276574400</v>
      </c>
      <c r="J1274" s="8">
        <v>1270576379</v>
      </c>
      <c r="K1274" s="8" t="b">
        <v>1</v>
      </c>
      <c r="L1274" s="8">
        <v>28</v>
      </c>
      <c r="M1274" s="8" t="b">
        <v>1</v>
      </c>
      <c r="N1274" s="8" t="s">
        <v>8276</v>
      </c>
      <c r="O1274" s="11">
        <f t="shared" si="76"/>
        <v>106</v>
      </c>
      <c r="P1274" s="8">
        <f t="shared" si="77"/>
        <v>189.29</v>
      </c>
      <c r="Q1274" s="8" t="s">
        <v>8325</v>
      </c>
      <c r="R1274" s="8" t="s">
        <v>8326</v>
      </c>
      <c r="S1274" s="17">
        <f t="shared" si="78"/>
        <v>40274.745127314818</v>
      </c>
      <c r="T1274" s="17">
        <f t="shared" si="79"/>
        <v>40344.166666666664</v>
      </c>
    </row>
    <row r="1275" spans="1:20" ht="42.75" x14ac:dyDescent="0.45">
      <c r="A1275" s="5">
        <v>1273</v>
      </c>
      <c r="B1275" s="7" t="s">
        <v>1274</v>
      </c>
      <c r="C1275" s="7" t="s">
        <v>5383</v>
      </c>
      <c r="D1275" s="8">
        <v>4000</v>
      </c>
      <c r="E1275" s="8">
        <v>4140</v>
      </c>
      <c r="F1275" s="8" t="s">
        <v>8219</v>
      </c>
      <c r="G1275" s="8" t="s">
        <v>8229</v>
      </c>
      <c r="H1275" s="8" t="s">
        <v>8251</v>
      </c>
      <c r="I1275" s="8">
        <v>1409506291</v>
      </c>
      <c r="J1275" s="8">
        <v>1406914291</v>
      </c>
      <c r="K1275" s="8" t="b">
        <v>1</v>
      </c>
      <c r="L1275" s="8">
        <v>54</v>
      </c>
      <c r="M1275" s="8" t="b">
        <v>1</v>
      </c>
      <c r="N1275" s="8" t="s">
        <v>8276</v>
      </c>
      <c r="O1275" s="11">
        <f t="shared" si="76"/>
        <v>104</v>
      </c>
      <c r="P1275" s="8">
        <f t="shared" si="77"/>
        <v>76.67</v>
      </c>
      <c r="Q1275" s="8" t="s">
        <v>8325</v>
      </c>
      <c r="R1275" s="8" t="s">
        <v>8326</v>
      </c>
      <c r="S1275" s="17">
        <f t="shared" si="78"/>
        <v>41852.730219907404</v>
      </c>
      <c r="T1275" s="17">
        <f t="shared" si="79"/>
        <v>41882.730219907404</v>
      </c>
    </row>
    <row r="1276" spans="1:20" ht="42.75" x14ac:dyDescent="0.45">
      <c r="A1276" s="5">
        <v>1274</v>
      </c>
      <c r="B1276" s="7" t="s">
        <v>1275</v>
      </c>
      <c r="C1276" s="7" t="s">
        <v>5384</v>
      </c>
      <c r="D1276" s="8">
        <v>25000</v>
      </c>
      <c r="E1276" s="8">
        <v>38743.839999999997</v>
      </c>
      <c r="F1276" s="8" t="s">
        <v>8219</v>
      </c>
      <c r="G1276" s="8" t="s">
        <v>8224</v>
      </c>
      <c r="H1276" s="8" t="s">
        <v>8246</v>
      </c>
      <c r="I1276" s="8">
        <v>1346344425</v>
      </c>
      <c r="J1276" s="8">
        <v>1343320425</v>
      </c>
      <c r="K1276" s="8" t="b">
        <v>1</v>
      </c>
      <c r="L1276" s="8">
        <v>467</v>
      </c>
      <c r="M1276" s="8" t="b">
        <v>1</v>
      </c>
      <c r="N1276" s="8" t="s">
        <v>8276</v>
      </c>
      <c r="O1276" s="11">
        <f t="shared" si="76"/>
        <v>155</v>
      </c>
      <c r="P1276" s="8">
        <f t="shared" si="77"/>
        <v>82.96</v>
      </c>
      <c r="Q1276" s="8" t="s">
        <v>8325</v>
      </c>
      <c r="R1276" s="8" t="s">
        <v>8326</v>
      </c>
      <c r="S1276" s="17">
        <f t="shared" si="78"/>
        <v>41116.690104166664</v>
      </c>
      <c r="T1276" s="17">
        <f t="shared" si="79"/>
        <v>41151.690104166664</v>
      </c>
    </row>
    <row r="1277" spans="1:20" ht="42.75" x14ac:dyDescent="0.45">
      <c r="A1277" s="5">
        <v>1275</v>
      </c>
      <c r="B1277" s="7" t="s">
        <v>1276</v>
      </c>
      <c r="C1277" s="7" t="s">
        <v>5385</v>
      </c>
      <c r="D1277" s="8">
        <v>15000</v>
      </c>
      <c r="E1277" s="8">
        <v>24321.1</v>
      </c>
      <c r="F1277" s="8" t="s">
        <v>8219</v>
      </c>
      <c r="G1277" s="8" t="s">
        <v>8224</v>
      </c>
      <c r="H1277" s="8" t="s">
        <v>8246</v>
      </c>
      <c r="I1277" s="8">
        <v>1375908587</v>
      </c>
      <c r="J1277" s="8">
        <v>1372884587</v>
      </c>
      <c r="K1277" s="8" t="b">
        <v>1</v>
      </c>
      <c r="L1277" s="8">
        <v>389</v>
      </c>
      <c r="M1277" s="8" t="b">
        <v>1</v>
      </c>
      <c r="N1277" s="8" t="s">
        <v>8276</v>
      </c>
      <c r="O1277" s="11">
        <f t="shared" si="76"/>
        <v>162</v>
      </c>
      <c r="P1277" s="8">
        <f t="shared" si="77"/>
        <v>62.52</v>
      </c>
      <c r="Q1277" s="8" t="s">
        <v>8325</v>
      </c>
      <c r="R1277" s="8" t="s">
        <v>8326</v>
      </c>
      <c r="S1277" s="17">
        <f t="shared" si="78"/>
        <v>41458.867905092593</v>
      </c>
      <c r="T1277" s="17">
        <f t="shared" si="79"/>
        <v>41493.867905092593</v>
      </c>
    </row>
    <row r="1278" spans="1:20" ht="28.5" x14ac:dyDescent="0.45">
      <c r="A1278" s="5">
        <v>1276</v>
      </c>
      <c r="B1278" s="7" t="s">
        <v>1277</v>
      </c>
      <c r="C1278" s="7" t="s">
        <v>5386</v>
      </c>
      <c r="D1278" s="8">
        <v>3000</v>
      </c>
      <c r="E1278" s="8">
        <v>3132.63</v>
      </c>
      <c r="F1278" s="8" t="s">
        <v>8219</v>
      </c>
      <c r="G1278" s="8" t="s">
        <v>8224</v>
      </c>
      <c r="H1278" s="8" t="s">
        <v>8246</v>
      </c>
      <c r="I1278" s="8">
        <v>1251777600</v>
      </c>
      <c r="J1278" s="8">
        <v>1247504047</v>
      </c>
      <c r="K1278" s="8" t="b">
        <v>1</v>
      </c>
      <c r="L1278" s="8">
        <v>68</v>
      </c>
      <c r="M1278" s="8" t="b">
        <v>1</v>
      </c>
      <c r="N1278" s="8" t="s">
        <v>8276</v>
      </c>
      <c r="O1278" s="11">
        <f t="shared" si="76"/>
        <v>104</v>
      </c>
      <c r="P1278" s="8">
        <f t="shared" si="77"/>
        <v>46.07</v>
      </c>
      <c r="Q1278" s="8" t="s">
        <v>8325</v>
      </c>
      <c r="R1278" s="8" t="s">
        <v>8326</v>
      </c>
      <c r="S1278" s="17">
        <f t="shared" si="78"/>
        <v>40007.704247685186</v>
      </c>
      <c r="T1278" s="17">
        <f t="shared" si="79"/>
        <v>40057.166666666664</v>
      </c>
    </row>
    <row r="1279" spans="1:20" ht="42.75" x14ac:dyDescent="0.45">
      <c r="A1279" s="5">
        <v>1277</v>
      </c>
      <c r="B1279" s="7" t="s">
        <v>1278</v>
      </c>
      <c r="C1279" s="7" t="s">
        <v>5387</v>
      </c>
      <c r="D1279" s="8">
        <v>15000</v>
      </c>
      <c r="E1279" s="8">
        <v>15918.65</v>
      </c>
      <c r="F1279" s="8" t="s">
        <v>8219</v>
      </c>
      <c r="G1279" s="8" t="s">
        <v>8224</v>
      </c>
      <c r="H1279" s="8" t="s">
        <v>8246</v>
      </c>
      <c r="I1279" s="8">
        <v>1346765347</v>
      </c>
      <c r="J1279" s="8">
        <v>1343741347</v>
      </c>
      <c r="K1279" s="8" t="b">
        <v>1</v>
      </c>
      <c r="L1279" s="8">
        <v>413</v>
      </c>
      <c r="M1279" s="8" t="b">
        <v>1</v>
      </c>
      <c r="N1279" s="8" t="s">
        <v>8276</v>
      </c>
      <c r="O1279" s="11">
        <f t="shared" si="76"/>
        <v>106</v>
      </c>
      <c r="P1279" s="8">
        <f t="shared" si="77"/>
        <v>38.54</v>
      </c>
      <c r="Q1279" s="8" t="s">
        <v>8325</v>
      </c>
      <c r="R1279" s="8" t="s">
        <v>8326</v>
      </c>
      <c r="S1279" s="17">
        <f t="shared" si="78"/>
        <v>41121.561886574076</v>
      </c>
      <c r="T1279" s="17">
        <f t="shared" si="79"/>
        <v>41156.561886574076</v>
      </c>
    </row>
    <row r="1280" spans="1:20" ht="42.75" x14ac:dyDescent="0.45">
      <c r="A1280" s="5">
        <v>1278</v>
      </c>
      <c r="B1280" s="7" t="s">
        <v>1279</v>
      </c>
      <c r="C1280" s="7" t="s">
        <v>5388</v>
      </c>
      <c r="D1280" s="8">
        <v>6500</v>
      </c>
      <c r="E1280" s="8">
        <v>10071</v>
      </c>
      <c r="F1280" s="8" t="s">
        <v>8219</v>
      </c>
      <c r="G1280" s="8" t="s">
        <v>8224</v>
      </c>
      <c r="H1280" s="8" t="s">
        <v>8246</v>
      </c>
      <c r="I1280" s="8">
        <v>1403661600</v>
      </c>
      <c r="J1280" s="8">
        <v>1401196766</v>
      </c>
      <c r="K1280" s="8" t="b">
        <v>1</v>
      </c>
      <c r="L1280" s="8">
        <v>190</v>
      </c>
      <c r="M1280" s="8" t="b">
        <v>1</v>
      </c>
      <c r="N1280" s="8" t="s">
        <v>8276</v>
      </c>
      <c r="O1280" s="11">
        <f t="shared" si="76"/>
        <v>155</v>
      </c>
      <c r="P1280" s="8">
        <f t="shared" si="77"/>
        <v>53.01</v>
      </c>
      <c r="Q1280" s="8" t="s">
        <v>8325</v>
      </c>
      <c r="R1280" s="8" t="s">
        <v>8326</v>
      </c>
      <c r="S1280" s="17">
        <f t="shared" si="78"/>
        <v>41786.555162037039</v>
      </c>
      <c r="T1280" s="17">
        <f t="shared" si="79"/>
        <v>41815.083333333336</v>
      </c>
    </row>
    <row r="1281" spans="1:20" ht="42.75" x14ac:dyDescent="0.45">
      <c r="A1281" s="5">
        <v>1279</v>
      </c>
      <c r="B1281" s="7" t="s">
        <v>1280</v>
      </c>
      <c r="C1281" s="7" t="s">
        <v>5389</v>
      </c>
      <c r="D1281" s="8">
        <v>12516</v>
      </c>
      <c r="E1281" s="8">
        <v>13864.17</v>
      </c>
      <c r="F1281" s="8" t="s">
        <v>8219</v>
      </c>
      <c r="G1281" s="8" t="s">
        <v>8224</v>
      </c>
      <c r="H1281" s="8" t="s">
        <v>8246</v>
      </c>
      <c r="I1281" s="8">
        <v>1395624170</v>
      </c>
      <c r="J1281" s="8">
        <v>1392171770</v>
      </c>
      <c r="K1281" s="8" t="b">
        <v>1</v>
      </c>
      <c r="L1281" s="8">
        <v>189</v>
      </c>
      <c r="M1281" s="8" t="b">
        <v>1</v>
      </c>
      <c r="N1281" s="8" t="s">
        <v>8276</v>
      </c>
      <c r="O1281" s="11">
        <f t="shared" si="76"/>
        <v>111</v>
      </c>
      <c r="P1281" s="8">
        <f t="shared" si="77"/>
        <v>73.36</v>
      </c>
      <c r="Q1281" s="8" t="s">
        <v>8325</v>
      </c>
      <c r="R1281" s="8" t="s">
        <v>8326</v>
      </c>
      <c r="S1281" s="17">
        <f t="shared" si="78"/>
        <v>41682.099189814813</v>
      </c>
      <c r="T1281" s="17">
        <f t="shared" si="79"/>
        <v>41722.057523148149</v>
      </c>
    </row>
    <row r="1282" spans="1:20" ht="42.75" x14ac:dyDescent="0.45">
      <c r="A1282" s="5">
        <v>1280</v>
      </c>
      <c r="B1282" s="7" t="s">
        <v>1281</v>
      </c>
      <c r="C1282" s="7" t="s">
        <v>5390</v>
      </c>
      <c r="D1282" s="8">
        <v>15000</v>
      </c>
      <c r="E1282" s="8">
        <v>16636.78</v>
      </c>
      <c r="F1282" s="8" t="s">
        <v>8219</v>
      </c>
      <c r="G1282" s="8" t="s">
        <v>8224</v>
      </c>
      <c r="H1282" s="8" t="s">
        <v>8246</v>
      </c>
      <c r="I1282" s="8">
        <v>1299003054</v>
      </c>
      <c r="J1282" s="8">
        <v>1291227054</v>
      </c>
      <c r="K1282" s="8" t="b">
        <v>1</v>
      </c>
      <c r="L1282" s="8">
        <v>130</v>
      </c>
      <c r="M1282" s="8" t="b">
        <v>1</v>
      </c>
      <c r="N1282" s="8" t="s">
        <v>8276</v>
      </c>
      <c r="O1282" s="11">
        <f t="shared" si="76"/>
        <v>111</v>
      </c>
      <c r="P1282" s="8">
        <f t="shared" si="77"/>
        <v>127.98</v>
      </c>
      <c r="Q1282" s="8" t="s">
        <v>8325</v>
      </c>
      <c r="R1282" s="8" t="s">
        <v>8326</v>
      </c>
      <c r="S1282" s="17">
        <f t="shared" si="78"/>
        <v>40513.757569444446</v>
      </c>
      <c r="T1282" s="17">
        <f t="shared" si="79"/>
        <v>40603.757569444446</v>
      </c>
    </row>
    <row r="1283" spans="1:20" ht="42.75" x14ac:dyDescent="0.45">
      <c r="A1283" s="5">
        <v>1281</v>
      </c>
      <c r="B1283" s="7" t="s">
        <v>1282</v>
      </c>
      <c r="C1283" s="7" t="s">
        <v>5391</v>
      </c>
      <c r="D1283" s="8">
        <v>7000</v>
      </c>
      <c r="E1283" s="8">
        <v>7750</v>
      </c>
      <c r="F1283" s="8" t="s">
        <v>8219</v>
      </c>
      <c r="G1283" s="8" t="s">
        <v>8224</v>
      </c>
      <c r="H1283" s="8" t="s">
        <v>8246</v>
      </c>
      <c r="I1283" s="8">
        <v>1375033836</v>
      </c>
      <c r="J1283" s="8">
        <v>1373305836</v>
      </c>
      <c r="K1283" s="8" t="b">
        <v>1</v>
      </c>
      <c r="L1283" s="8">
        <v>74</v>
      </c>
      <c r="M1283" s="8" t="b">
        <v>1</v>
      </c>
      <c r="N1283" s="8" t="s">
        <v>8276</v>
      </c>
      <c r="O1283" s="11">
        <f t="shared" ref="O1283:O1346" si="80">ROUND((E1283/D1283)*100,0)</f>
        <v>111</v>
      </c>
      <c r="P1283" s="8">
        <f t="shared" ref="P1283:P1346" si="81">ROUND(E1283/L1283,2)</f>
        <v>104.73</v>
      </c>
      <c r="Q1283" s="8" t="s">
        <v>8325</v>
      </c>
      <c r="R1283" s="8" t="s">
        <v>8326</v>
      </c>
      <c r="S1283" s="17">
        <f t="shared" ref="S1283:S1346" si="82">(((J1283/60)/60)/24)+DATE(1970,1,1)</f>
        <v>41463.743472222224</v>
      </c>
      <c r="T1283" s="17">
        <f t="shared" ref="T1283:T1346" si="83">(((I1283/60)/60)/24)+DATE(1970,1,1)</f>
        <v>41483.743472222224</v>
      </c>
    </row>
    <row r="1284" spans="1:20" ht="42.75" x14ac:dyDescent="0.45">
      <c r="A1284" s="5">
        <v>1282</v>
      </c>
      <c r="B1284" s="7" t="s">
        <v>1283</v>
      </c>
      <c r="C1284" s="7" t="s">
        <v>5392</v>
      </c>
      <c r="D1284" s="8">
        <v>15000</v>
      </c>
      <c r="E1284" s="8">
        <v>18542</v>
      </c>
      <c r="F1284" s="8" t="s">
        <v>8219</v>
      </c>
      <c r="G1284" s="8" t="s">
        <v>8224</v>
      </c>
      <c r="H1284" s="8" t="s">
        <v>8246</v>
      </c>
      <c r="I1284" s="8">
        <v>1386565140</v>
      </c>
      <c r="J1284" s="8">
        <v>1383909855</v>
      </c>
      <c r="K1284" s="8" t="b">
        <v>1</v>
      </c>
      <c r="L1284" s="8">
        <v>274</v>
      </c>
      <c r="M1284" s="8" t="b">
        <v>1</v>
      </c>
      <c r="N1284" s="8" t="s">
        <v>8276</v>
      </c>
      <c r="O1284" s="11">
        <f t="shared" si="80"/>
        <v>124</v>
      </c>
      <c r="P1284" s="8">
        <f t="shared" si="81"/>
        <v>67.67</v>
      </c>
      <c r="Q1284" s="8" t="s">
        <v>8325</v>
      </c>
      <c r="R1284" s="8" t="s">
        <v>8326</v>
      </c>
      <c r="S1284" s="17">
        <f t="shared" si="82"/>
        <v>41586.475173611114</v>
      </c>
      <c r="T1284" s="17">
        <f t="shared" si="83"/>
        <v>41617.207638888889</v>
      </c>
    </row>
    <row r="1285" spans="1:20" ht="42.75" x14ac:dyDescent="0.45">
      <c r="A1285" s="5">
        <v>1283</v>
      </c>
      <c r="B1285" s="7" t="s">
        <v>1284</v>
      </c>
      <c r="C1285" s="7" t="s">
        <v>5393</v>
      </c>
      <c r="D1285" s="8">
        <v>1000</v>
      </c>
      <c r="E1285" s="8">
        <v>2110.5</v>
      </c>
      <c r="F1285" s="8" t="s">
        <v>8219</v>
      </c>
      <c r="G1285" s="8" t="s">
        <v>8224</v>
      </c>
      <c r="H1285" s="8" t="s">
        <v>8246</v>
      </c>
      <c r="I1285" s="8">
        <v>1362974400</v>
      </c>
      <c r="J1285" s="8">
        <v>1360948389</v>
      </c>
      <c r="K1285" s="8" t="b">
        <v>1</v>
      </c>
      <c r="L1285" s="8">
        <v>22</v>
      </c>
      <c r="M1285" s="8" t="b">
        <v>1</v>
      </c>
      <c r="N1285" s="8" t="s">
        <v>8276</v>
      </c>
      <c r="O1285" s="11">
        <f t="shared" si="80"/>
        <v>211</v>
      </c>
      <c r="P1285" s="8">
        <f t="shared" si="81"/>
        <v>95.93</v>
      </c>
      <c r="Q1285" s="8" t="s">
        <v>8325</v>
      </c>
      <c r="R1285" s="8" t="s">
        <v>8326</v>
      </c>
      <c r="S1285" s="17">
        <f t="shared" si="82"/>
        <v>41320.717465277776</v>
      </c>
      <c r="T1285" s="17">
        <f t="shared" si="83"/>
        <v>41344.166666666664</v>
      </c>
    </row>
    <row r="1286" spans="1:20" ht="42.75" x14ac:dyDescent="0.45">
      <c r="A1286" s="5">
        <v>1284</v>
      </c>
      <c r="B1286" s="7" t="s">
        <v>1285</v>
      </c>
      <c r="C1286" s="7" t="s">
        <v>5394</v>
      </c>
      <c r="D1286" s="8">
        <v>2000</v>
      </c>
      <c r="E1286" s="8">
        <v>2020</v>
      </c>
      <c r="F1286" s="8" t="s">
        <v>8219</v>
      </c>
      <c r="G1286" s="8" t="s">
        <v>8224</v>
      </c>
      <c r="H1286" s="8" t="s">
        <v>8246</v>
      </c>
      <c r="I1286" s="8">
        <v>1483203540</v>
      </c>
      <c r="J1286" s="8">
        <v>1481175482</v>
      </c>
      <c r="K1286" s="8" t="b">
        <v>0</v>
      </c>
      <c r="L1286" s="8">
        <v>31</v>
      </c>
      <c r="M1286" s="8" t="b">
        <v>1</v>
      </c>
      <c r="N1286" s="8" t="s">
        <v>8271</v>
      </c>
      <c r="O1286" s="11">
        <f t="shared" si="80"/>
        <v>101</v>
      </c>
      <c r="P1286" s="8">
        <f t="shared" si="81"/>
        <v>65.16</v>
      </c>
      <c r="Q1286" s="8" t="s">
        <v>8317</v>
      </c>
      <c r="R1286" s="8" t="s">
        <v>8318</v>
      </c>
      <c r="S1286" s="17">
        <f t="shared" si="82"/>
        <v>42712.23474537037</v>
      </c>
      <c r="T1286" s="17">
        <f t="shared" si="83"/>
        <v>42735.707638888889</v>
      </c>
    </row>
    <row r="1287" spans="1:20" ht="42.75" x14ac:dyDescent="0.45">
      <c r="A1287" s="5">
        <v>1285</v>
      </c>
      <c r="B1287" s="7" t="s">
        <v>1286</v>
      </c>
      <c r="C1287" s="7" t="s">
        <v>5395</v>
      </c>
      <c r="D1287" s="8">
        <v>2000</v>
      </c>
      <c r="E1287" s="8">
        <v>2033</v>
      </c>
      <c r="F1287" s="8" t="s">
        <v>8219</v>
      </c>
      <c r="G1287" s="8" t="s">
        <v>8225</v>
      </c>
      <c r="H1287" s="8" t="s">
        <v>8247</v>
      </c>
      <c r="I1287" s="8">
        <v>1434808775</v>
      </c>
      <c r="J1287" s="8">
        <v>1433512775</v>
      </c>
      <c r="K1287" s="8" t="b">
        <v>0</v>
      </c>
      <c r="L1287" s="8">
        <v>63</v>
      </c>
      <c r="M1287" s="8" t="b">
        <v>1</v>
      </c>
      <c r="N1287" s="8" t="s">
        <v>8271</v>
      </c>
      <c r="O1287" s="11">
        <f t="shared" si="80"/>
        <v>102</v>
      </c>
      <c r="P1287" s="8">
        <f t="shared" si="81"/>
        <v>32.270000000000003</v>
      </c>
      <c r="Q1287" s="8" t="s">
        <v>8317</v>
      </c>
      <c r="R1287" s="8" t="s">
        <v>8318</v>
      </c>
      <c r="S1287" s="17">
        <f t="shared" si="82"/>
        <v>42160.583043981482</v>
      </c>
      <c r="T1287" s="17">
        <f t="shared" si="83"/>
        <v>42175.583043981482</v>
      </c>
    </row>
    <row r="1288" spans="1:20" ht="42.75" x14ac:dyDescent="0.45">
      <c r="A1288" s="5">
        <v>1286</v>
      </c>
      <c r="B1288" s="7" t="s">
        <v>1287</v>
      </c>
      <c r="C1288" s="7" t="s">
        <v>5396</v>
      </c>
      <c r="D1288" s="8">
        <v>1500</v>
      </c>
      <c r="E1288" s="8">
        <v>1625</v>
      </c>
      <c r="F1288" s="8" t="s">
        <v>8219</v>
      </c>
      <c r="G1288" s="8" t="s">
        <v>8225</v>
      </c>
      <c r="H1288" s="8" t="s">
        <v>8247</v>
      </c>
      <c r="I1288" s="8">
        <v>1424181600</v>
      </c>
      <c r="J1288" s="8">
        <v>1423041227</v>
      </c>
      <c r="K1288" s="8" t="b">
        <v>0</v>
      </c>
      <c r="L1288" s="8">
        <v>20</v>
      </c>
      <c r="M1288" s="8" t="b">
        <v>1</v>
      </c>
      <c r="N1288" s="8" t="s">
        <v>8271</v>
      </c>
      <c r="O1288" s="11">
        <f t="shared" si="80"/>
        <v>108</v>
      </c>
      <c r="P1288" s="8">
        <f t="shared" si="81"/>
        <v>81.25</v>
      </c>
      <c r="Q1288" s="8" t="s">
        <v>8317</v>
      </c>
      <c r="R1288" s="8" t="s">
        <v>8318</v>
      </c>
      <c r="S1288" s="17">
        <f t="shared" si="82"/>
        <v>42039.384571759263</v>
      </c>
      <c r="T1288" s="17">
        <f t="shared" si="83"/>
        <v>42052.583333333328</v>
      </c>
    </row>
    <row r="1289" spans="1:20" ht="57" x14ac:dyDescent="0.45">
      <c r="A1289" s="5">
        <v>1287</v>
      </c>
      <c r="B1289" s="7" t="s">
        <v>1288</v>
      </c>
      <c r="C1289" s="7" t="s">
        <v>5397</v>
      </c>
      <c r="D1289" s="8">
        <v>250</v>
      </c>
      <c r="E1289" s="8">
        <v>605</v>
      </c>
      <c r="F1289" s="8" t="s">
        <v>8219</v>
      </c>
      <c r="G1289" s="8" t="s">
        <v>8225</v>
      </c>
      <c r="H1289" s="8" t="s">
        <v>8247</v>
      </c>
      <c r="I1289" s="8">
        <v>1434120856</v>
      </c>
      <c r="J1289" s="8">
        <v>1428936856</v>
      </c>
      <c r="K1289" s="8" t="b">
        <v>0</v>
      </c>
      <c r="L1289" s="8">
        <v>25</v>
      </c>
      <c r="M1289" s="8" t="b">
        <v>1</v>
      </c>
      <c r="N1289" s="8" t="s">
        <v>8271</v>
      </c>
      <c r="O1289" s="11">
        <f t="shared" si="80"/>
        <v>242</v>
      </c>
      <c r="P1289" s="8">
        <f t="shared" si="81"/>
        <v>24.2</v>
      </c>
      <c r="Q1289" s="8" t="s">
        <v>8317</v>
      </c>
      <c r="R1289" s="8" t="s">
        <v>8318</v>
      </c>
      <c r="S1289" s="17">
        <f t="shared" si="82"/>
        <v>42107.621018518519</v>
      </c>
      <c r="T1289" s="17">
        <f t="shared" si="83"/>
        <v>42167.621018518519</v>
      </c>
    </row>
    <row r="1290" spans="1:20" ht="42.75" x14ac:dyDescent="0.45">
      <c r="A1290" s="5">
        <v>1288</v>
      </c>
      <c r="B1290" s="7" t="s">
        <v>1289</v>
      </c>
      <c r="C1290" s="7" t="s">
        <v>5398</v>
      </c>
      <c r="D1290" s="8">
        <v>4000</v>
      </c>
      <c r="E1290" s="8">
        <v>4018</v>
      </c>
      <c r="F1290" s="8" t="s">
        <v>8219</v>
      </c>
      <c r="G1290" s="8" t="s">
        <v>8224</v>
      </c>
      <c r="H1290" s="8" t="s">
        <v>8246</v>
      </c>
      <c r="I1290" s="8">
        <v>1470801600</v>
      </c>
      <c r="J1290" s="8">
        <v>1468122163</v>
      </c>
      <c r="K1290" s="8" t="b">
        <v>0</v>
      </c>
      <c r="L1290" s="8">
        <v>61</v>
      </c>
      <c r="M1290" s="8" t="b">
        <v>1</v>
      </c>
      <c r="N1290" s="8" t="s">
        <v>8271</v>
      </c>
      <c r="O1290" s="11">
        <f t="shared" si="80"/>
        <v>100</v>
      </c>
      <c r="P1290" s="8">
        <f t="shared" si="81"/>
        <v>65.87</v>
      </c>
      <c r="Q1290" s="8" t="s">
        <v>8317</v>
      </c>
      <c r="R1290" s="8" t="s">
        <v>8318</v>
      </c>
      <c r="S1290" s="17">
        <f t="shared" si="82"/>
        <v>42561.154664351852</v>
      </c>
      <c r="T1290" s="17">
        <f t="shared" si="83"/>
        <v>42592.166666666672</v>
      </c>
    </row>
    <row r="1291" spans="1:20" ht="42.75" x14ac:dyDescent="0.45">
      <c r="A1291" s="5">
        <v>1289</v>
      </c>
      <c r="B1291" s="7" t="s">
        <v>1290</v>
      </c>
      <c r="C1291" s="7" t="s">
        <v>5399</v>
      </c>
      <c r="D1291" s="8">
        <v>1500</v>
      </c>
      <c r="E1291" s="8">
        <v>1876</v>
      </c>
      <c r="F1291" s="8" t="s">
        <v>8219</v>
      </c>
      <c r="G1291" s="8" t="s">
        <v>8224</v>
      </c>
      <c r="H1291" s="8" t="s">
        <v>8246</v>
      </c>
      <c r="I1291" s="8">
        <v>1483499645</v>
      </c>
      <c r="J1291" s="8">
        <v>1480907645</v>
      </c>
      <c r="K1291" s="8" t="b">
        <v>0</v>
      </c>
      <c r="L1291" s="8">
        <v>52</v>
      </c>
      <c r="M1291" s="8" t="b">
        <v>1</v>
      </c>
      <c r="N1291" s="8" t="s">
        <v>8271</v>
      </c>
      <c r="O1291" s="11">
        <f t="shared" si="80"/>
        <v>125</v>
      </c>
      <c r="P1291" s="8">
        <f t="shared" si="81"/>
        <v>36.08</v>
      </c>
      <c r="Q1291" s="8" t="s">
        <v>8317</v>
      </c>
      <c r="R1291" s="8" t="s">
        <v>8318</v>
      </c>
      <c r="S1291" s="17">
        <f t="shared" si="82"/>
        <v>42709.134780092587</v>
      </c>
      <c r="T1291" s="17">
        <f t="shared" si="83"/>
        <v>42739.134780092587</v>
      </c>
    </row>
    <row r="1292" spans="1:20" ht="28.5" x14ac:dyDescent="0.45">
      <c r="A1292" s="5">
        <v>1290</v>
      </c>
      <c r="B1292" s="7" t="s">
        <v>1291</v>
      </c>
      <c r="C1292" s="7" t="s">
        <v>5400</v>
      </c>
      <c r="D1292" s="8">
        <v>3500</v>
      </c>
      <c r="E1292" s="8">
        <v>3800</v>
      </c>
      <c r="F1292" s="8" t="s">
        <v>8219</v>
      </c>
      <c r="G1292" s="8" t="s">
        <v>8224</v>
      </c>
      <c r="H1292" s="8" t="s">
        <v>8246</v>
      </c>
      <c r="I1292" s="8">
        <v>1429772340</v>
      </c>
      <c r="J1292" s="8">
        <v>1427121931</v>
      </c>
      <c r="K1292" s="8" t="b">
        <v>0</v>
      </c>
      <c r="L1292" s="8">
        <v>86</v>
      </c>
      <c r="M1292" s="8" t="b">
        <v>1</v>
      </c>
      <c r="N1292" s="8" t="s">
        <v>8271</v>
      </c>
      <c r="O1292" s="11">
        <f t="shared" si="80"/>
        <v>109</v>
      </c>
      <c r="P1292" s="8">
        <f t="shared" si="81"/>
        <v>44.19</v>
      </c>
      <c r="Q1292" s="8" t="s">
        <v>8317</v>
      </c>
      <c r="R1292" s="8" t="s">
        <v>8318</v>
      </c>
      <c r="S1292" s="17">
        <f t="shared" si="82"/>
        <v>42086.614942129629</v>
      </c>
      <c r="T1292" s="17">
        <f t="shared" si="83"/>
        <v>42117.290972222225</v>
      </c>
    </row>
    <row r="1293" spans="1:20" ht="42.75" x14ac:dyDescent="0.45">
      <c r="A1293" s="5">
        <v>1291</v>
      </c>
      <c r="B1293" s="7" t="s">
        <v>1292</v>
      </c>
      <c r="C1293" s="7" t="s">
        <v>5401</v>
      </c>
      <c r="D1293" s="8">
        <v>3000</v>
      </c>
      <c r="E1293" s="8">
        <v>4371</v>
      </c>
      <c r="F1293" s="8" t="s">
        <v>8219</v>
      </c>
      <c r="G1293" s="8" t="s">
        <v>8224</v>
      </c>
      <c r="H1293" s="8" t="s">
        <v>8246</v>
      </c>
      <c r="I1293" s="8">
        <v>1428390000</v>
      </c>
      <c r="J1293" s="8">
        <v>1425224391</v>
      </c>
      <c r="K1293" s="8" t="b">
        <v>0</v>
      </c>
      <c r="L1293" s="8">
        <v>42</v>
      </c>
      <c r="M1293" s="8" t="b">
        <v>1</v>
      </c>
      <c r="N1293" s="8" t="s">
        <v>8271</v>
      </c>
      <c r="O1293" s="11">
        <f t="shared" si="80"/>
        <v>146</v>
      </c>
      <c r="P1293" s="8">
        <f t="shared" si="81"/>
        <v>104.07</v>
      </c>
      <c r="Q1293" s="8" t="s">
        <v>8317</v>
      </c>
      <c r="R1293" s="8" t="s">
        <v>8318</v>
      </c>
      <c r="S1293" s="17">
        <f t="shared" si="82"/>
        <v>42064.652673611112</v>
      </c>
      <c r="T1293" s="17">
        <f t="shared" si="83"/>
        <v>42101.291666666672</v>
      </c>
    </row>
    <row r="1294" spans="1:20" ht="57" x14ac:dyDescent="0.45">
      <c r="A1294" s="5">
        <v>1292</v>
      </c>
      <c r="B1294" s="7" t="s">
        <v>1293</v>
      </c>
      <c r="C1294" s="7" t="s">
        <v>5402</v>
      </c>
      <c r="D1294" s="8">
        <v>1700</v>
      </c>
      <c r="E1294" s="8">
        <v>1870</v>
      </c>
      <c r="F1294" s="8" t="s">
        <v>8219</v>
      </c>
      <c r="G1294" s="8" t="s">
        <v>8225</v>
      </c>
      <c r="H1294" s="8" t="s">
        <v>8247</v>
      </c>
      <c r="I1294" s="8">
        <v>1444172340</v>
      </c>
      <c r="J1294" s="8">
        <v>1441822828</v>
      </c>
      <c r="K1294" s="8" t="b">
        <v>0</v>
      </c>
      <c r="L1294" s="8">
        <v>52</v>
      </c>
      <c r="M1294" s="8" t="b">
        <v>1</v>
      </c>
      <c r="N1294" s="8" t="s">
        <v>8271</v>
      </c>
      <c r="O1294" s="11">
        <f t="shared" si="80"/>
        <v>110</v>
      </c>
      <c r="P1294" s="8">
        <f t="shared" si="81"/>
        <v>35.96</v>
      </c>
      <c r="Q1294" s="8" t="s">
        <v>8317</v>
      </c>
      <c r="R1294" s="8" t="s">
        <v>8318</v>
      </c>
      <c r="S1294" s="17">
        <f t="shared" si="82"/>
        <v>42256.764212962968</v>
      </c>
      <c r="T1294" s="17">
        <f t="shared" si="83"/>
        <v>42283.957638888889</v>
      </c>
    </row>
    <row r="1295" spans="1:20" ht="42.75" x14ac:dyDescent="0.45">
      <c r="A1295" s="5">
        <v>1293</v>
      </c>
      <c r="B1295" s="7" t="s">
        <v>1294</v>
      </c>
      <c r="C1295" s="7" t="s">
        <v>5403</v>
      </c>
      <c r="D1295" s="8">
        <v>15000</v>
      </c>
      <c r="E1295" s="8">
        <v>15335</v>
      </c>
      <c r="F1295" s="8" t="s">
        <v>8219</v>
      </c>
      <c r="G1295" s="8" t="s">
        <v>8224</v>
      </c>
      <c r="H1295" s="8" t="s">
        <v>8246</v>
      </c>
      <c r="I1295" s="8">
        <v>1447523371</v>
      </c>
      <c r="J1295" s="8">
        <v>1444927771</v>
      </c>
      <c r="K1295" s="8" t="b">
        <v>0</v>
      </c>
      <c r="L1295" s="8">
        <v>120</v>
      </c>
      <c r="M1295" s="8" t="b">
        <v>1</v>
      </c>
      <c r="N1295" s="8" t="s">
        <v>8271</v>
      </c>
      <c r="O1295" s="11">
        <f t="shared" si="80"/>
        <v>102</v>
      </c>
      <c r="P1295" s="8">
        <f t="shared" si="81"/>
        <v>127.79</v>
      </c>
      <c r="Q1295" s="8" t="s">
        <v>8317</v>
      </c>
      <c r="R1295" s="8" t="s">
        <v>8318</v>
      </c>
      <c r="S1295" s="17">
        <f t="shared" si="82"/>
        <v>42292.701053240744</v>
      </c>
      <c r="T1295" s="17">
        <f t="shared" si="83"/>
        <v>42322.742719907401</v>
      </c>
    </row>
    <row r="1296" spans="1:20" ht="42.75" x14ac:dyDescent="0.45">
      <c r="A1296" s="5">
        <v>1294</v>
      </c>
      <c r="B1296" s="7" t="s">
        <v>1295</v>
      </c>
      <c r="C1296" s="7" t="s">
        <v>5404</v>
      </c>
      <c r="D1296" s="8">
        <v>500</v>
      </c>
      <c r="E1296" s="8">
        <v>610</v>
      </c>
      <c r="F1296" s="8" t="s">
        <v>8219</v>
      </c>
      <c r="G1296" s="8" t="s">
        <v>8225</v>
      </c>
      <c r="H1296" s="8" t="s">
        <v>8247</v>
      </c>
      <c r="I1296" s="8">
        <v>1445252400</v>
      </c>
      <c r="J1296" s="8">
        <v>1443696797</v>
      </c>
      <c r="K1296" s="8" t="b">
        <v>0</v>
      </c>
      <c r="L1296" s="8">
        <v>22</v>
      </c>
      <c r="M1296" s="8" t="b">
        <v>1</v>
      </c>
      <c r="N1296" s="8" t="s">
        <v>8271</v>
      </c>
      <c r="O1296" s="11">
        <f t="shared" si="80"/>
        <v>122</v>
      </c>
      <c r="P1296" s="8">
        <f t="shared" si="81"/>
        <v>27.73</v>
      </c>
      <c r="Q1296" s="8" t="s">
        <v>8317</v>
      </c>
      <c r="R1296" s="8" t="s">
        <v>8318</v>
      </c>
      <c r="S1296" s="17">
        <f t="shared" si="82"/>
        <v>42278.453668981485</v>
      </c>
      <c r="T1296" s="17">
        <f t="shared" si="83"/>
        <v>42296.458333333328</v>
      </c>
    </row>
    <row r="1297" spans="1:20" ht="42.75" x14ac:dyDescent="0.45">
      <c r="A1297" s="5">
        <v>1295</v>
      </c>
      <c r="B1297" s="7" t="s">
        <v>1296</v>
      </c>
      <c r="C1297" s="7" t="s">
        <v>5405</v>
      </c>
      <c r="D1297" s="8">
        <v>2500</v>
      </c>
      <c r="E1297" s="8">
        <v>2549</v>
      </c>
      <c r="F1297" s="8" t="s">
        <v>8219</v>
      </c>
      <c r="G1297" s="8" t="s">
        <v>8225</v>
      </c>
      <c r="H1297" s="8" t="s">
        <v>8247</v>
      </c>
      <c r="I1297" s="8">
        <v>1438189200</v>
      </c>
      <c r="J1297" s="8">
        <v>1435585497</v>
      </c>
      <c r="K1297" s="8" t="b">
        <v>0</v>
      </c>
      <c r="L1297" s="8">
        <v>64</v>
      </c>
      <c r="M1297" s="8" t="b">
        <v>1</v>
      </c>
      <c r="N1297" s="8" t="s">
        <v>8271</v>
      </c>
      <c r="O1297" s="11">
        <f t="shared" si="80"/>
        <v>102</v>
      </c>
      <c r="P1297" s="8">
        <f t="shared" si="81"/>
        <v>39.83</v>
      </c>
      <c r="Q1297" s="8" t="s">
        <v>8317</v>
      </c>
      <c r="R1297" s="8" t="s">
        <v>8318</v>
      </c>
      <c r="S1297" s="17">
        <f t="shared" si="82"/>
        <v>42184.572881944448</v>
      </c>
      <c r="T1297" s="17">
        <f t="shared" si="83"/>
        <v>42214.708333333328</v>
      </c>
    </row>
    <row r="1298" spans="1:20" ht="57" x14ac:dyDescent="0.45">
      <c r="A1298" s="5">
        <v>1296</v>
      </c>
      <c r="B1298" s="7" t="s">
        <v>1297</v>
      </c>
      <c r="C1298" s="7" t="s">
        <v>5406</v>
      </c>
      <c r="D1298" s="8">
        <v>850</v>
      </c>
      <c r="E1298" s="8">
        <v>1200</v>
      </c>
      <c r="F1298" s="8" t="s">
        <v>8219</v>
      </c>
      <c r="G1298" s="8" t="s">
        <v>8225</v>
      </c>
      <c r="H1298" s="8" t="s">
        <v>8247</v>
      </c>
      <c r="I1298" s="8">
        <v>1457914373</v>
      </c>
      <c r="J1298" s="8">
        <v>1456189973</v>
      </c>
      <c r="K1298" s="8" t="b">
        <v>0</v>
      </c>
      <c r="L1298" s="8">
        <v>23</v>
      </c>
      <c r="M1298" s="8" t="b">
        <v>1</v>
      </c>
      <c r="N1298" s="8" t="s">
        <v>8271</v>
      </c>
      <c r="O1298" s="11">
        <f t="shared" si="80"/>
        <v>141</v>
      </c>
      <c r="P1298" s="8">
        <f t="shared" si="81"/>
        <v>52.17</v>
      </c>
      <c r="Q1298" s="8" t="s">
        <v>8317</v>
      </c>
      <c r="R1298" s="8" t="s">
        <v>8318</v>
      </c>
      <c r="S1298" s="17">
        <f t="shared" si="82"/>
        <v>42423.050613425927</v>
      </c>
      <c r="T1298" s="17">
        <f t="shared" si="83"/>
        <v>42443.008946759262</v>
      </c>
    </row>
    <row r="1299" spans="1:20" ht="42.75" x14ac:dyDescent="0.45">
      <c r="A1299" s="5">
        <v>1297</v>
      </c>
      <c r="B1299" s="7" t="s">
        <v>1298</v>
      </c>
      <c r="C1299" s="7" t="s">
        <v>5407</v>
      </c>
      <c r="D1299" s="8">
        <v>20000</v>
      </c>
      <c r="E1299" s="8">
        <v>21905</v>
      </c>
      <c r="F1299" s="8" t="s">
        <v>8219</v>
      </c>
      <c r="G1299" s="8" t="s">
        <v>8224</v>
      </c>
      <c r="H1299" s="8" t="s">
        <v>8246</v>
      </c>
      <c r="I1299" s="8">
        <v>1462125358</v>
      </c>
      <c r="J1299" s="8">
        <v>1459533358</v>
      </c>
      <c r="K1299" s="8" t="b">
        <v>0</v>
      </c>
      <c r="L1299" s="8">
        <v>238</v>
      </c>
      <c r="M1299" s="8" t="b">
        <v>1</v>
      </c>
      <c r="N1299" s="8" t="s">
        <v>8271</v>
      </c>
      <c r="O1299" s="11">
        <f t="shared" si="80"/>
        <v>110</v>
      </c>
      <c r="P1299" s="8">
        <f t="shared" si="81"/>
        <v>92.04</v>
      </c>
      <c r="Q1299" s="8" t="s">
        <v>8317</v>
      </c>
      <c r="R1299" s="8" t="s">
        <v>8318</v>
      </c>
      <c r="S1299" s="17">
        <f t="shared" si="82"/>
        <v>42461.747199074074</v>
      </c>
      <c r="T1299" s="17">
        <f t="shared" si="83"/>
        <v>42491.747199074074</v>
      </c>
    </row>
    <row r="1300" spans="1:20" ht="42.75" x14ac:dyDescent="0.45">
      <c r="A1300" s="5">
        <v>1298</v>
      </c>
      <c r="B1300" s="7" t="s">
        <v>1299</v>
      </c>
      <c r="C1300" s="7" t="s">
        <v>5408</v>
      </c>
      <c r="D1300" s="8">
        <v>2000</v>
      </c>
      <c r="E1300" s="8">
        <v>2093</v>
      </c>
      <c r="F1300" s="8" t="s">
        <v>8219</v>
      </c>
      <c r="G1300" s="8" t="s">
        <v>8225</v>
      </c>
      <c r="H1300" s="8" t="s">
        <v>8247</v>
      </c>
      <c r="I1300" s="8">
        <v>1461860432</v>
      </c>
      <c r="J1300" s="8">
        <v>1459268432</v>
      </c>
      <c r="K1300" s="8" t="b">
        <v>0</v>
      </c>
      <c r="L1300" s="8">
        <v>33</v>
      </c>
      <c r="M1300" s="8" t="b">
        <v>1</v>
      </c>
      <c r="N1300" s="8" t="s">
        <v>8271</v>
      </c>
      <c r="O1300" s="11">
        <f t="shared" si="80"/>
        <v>105</v>
      </c>
      <c r="P1300" s="8">
        <f t="shared" si="81"/>
        <v>63.42</v>
      </c>
      <c r="Q1300" s="8" t="s">
        <v>8317</v>
      </c>
      <c r="R1300" s="8" t="s">
        <v>8318</v>
      </c>
      <c r="S1300" s="17">
        <f t="shared" si="82"/>
        <v>42458.680925925932</v>
      </c>
      <c r="T1300" s="17">
        <f t="shared" si="83"/>
        <v>42488.680925925932</v>
      </c>
    </row>
    <row r="1301" spans="1:20" ht="42.75" x14ac:dyDescent="0.45">
      <c r="A1301" s="5">
        <v>1299</v>
      </c>
      <c r="B1301" s="7" t="s">
        <v>1300</v>
      </c>
      <c r="C1301" s="7" t="s">
        <v>5409</v>
      </c>
      <c r="D1301" s="8">
        <v>3500</v>
      </c>
      <c r="E1301" s="8">
        <v>4340</v>
      </c>
      <c r="F1301" s="8" t="s">
        <v>8219</v>
      </c>
      <c r="G1301" s="8" t="s">
        <v>8224</v>
      </c>
      <c r="H1301" s="8" t="s">
        <v>8246</v>
      </c>
      <c r="I1301" s="8">
        <v>1436902359</v>
      </c>
      <c r="J1301" s="8">
        <v>1434310359</v>
      </c>
      <c r="K1301" s="8" t="b">
        <v>0</v>
      </c>
      <c r="L1301" s="8">
        <v>32</v>
      </c>
      <c r="M1301" s="8" t="b">
        <v>1</v>
      </c>
      <c r="N1301" s="8" t="s">
        <v>8271</v>
      </c>
      <c r="O1301" s="11">
        <f t="shared" si="80"/>
        <v>124</v>
      </c>
      <c r="P1301" s="8">
        <f t="shared" si="81"/>
        <v>135.63</v>
      </c>
      <c r="Q1301" s="8" t="s">
        <v>8317</v>
      </c>
      <c r="R1301" s="8" t="s">
        <v>8318</v>
      </c>
      <c r="S1301" s="17">
        <f t="shared" si="82"/>
        <v>42169.814340277779</v>
      </c>
      <c r="T1301" s="17">
        <f t="shared" si="83"/>
        <v>42199.814340277779</v>
      </c>
    </row>
    <row r="1302" spans="1:20" ht="42.75" x14ac:dyDescent="0.45">
      <c r="A1302" s="5">
        <v>1300</v>
      </c>
      <c r="B1302" s="7" t="s">
        <v>1301</v>
      </c>
      <c r="C1302" s="7" t="s">
        <v>5410</v>
      </c>
      <c r="D1302" s="8">
        <v>3000</v>
      </c>
      <c r="E1302" s="8">
        <v>4050</v>
      </c>
      <c r="F1302" s="8" t="s">
        <v>8219</v>
      </c>
      <c r="G1302" s="8" t="s">
        <v>8224</v>
      </c>
      <c r="H1302" s="8" t="s">
        <v>8246</v>
      </c>
      <c r="I1302" s="8">
        <v>1464807420</v>
      </c>
      <c r="J1302" s="8">
        <v>1461427938</v>
      </c>
      <c r="K1302" s="8" t="b">
        <v>0</v>
      </c>
      <c r="L1302" s="8">
        <v>24</v>
      </c>
      <c r="M1302" s="8" t="b">
        <v>1</v>
      </c>
      <c r="N1302" s="8" t="s">
        <v>8271</v>
      </c>
      <c r="O1302" s="11">
        <f t="shared" si="80"/>
        <v>135</v>
      </c>
      <c r="P1302" s="8">
        <f t="shared" si="81"/>
        <v>168.75</v>
      </c>
      <c r="Q1302" s="8" t="s">
        <v>8317</v>
      </c>
      <c r="R1302" s="8" t="s">
        <v>8318</v>
      </c>
      <c r="S1302" s="17">
        <f t="shared" si="82"/>
        <v>42483.675208333334</v>
      </c>
      <c r="T1302" s="17">
        <f t="shared" si="83"/>
        <v>42522.789583333331</v>
      </c>
    </row>
    <row r="1303" spans="1:20" ht="42.75" x14ac:dyDescent="0.45">
      <c r="A1303" s="5">
        <v>1301</v>
      </c>
      <c r="B1303" s="7" t="s">
        <v>1302</v>
      </c>
      <c r="C1303" s="7" t="s">
        <v>5411</v>
      </c>
      <c r="D1303" s="8">
        <v>2000</v>
      </c>
      <c r="E1303" s="8">
        <v>2055</v>
      </c>
      <c r="F1303" s="8" t="s">
        <v>8219</v>
      </c>
      <c r="G1303" s="8" t="s">
        <v>8224</v>
      </c>
      <c r="H1303" s="8" t="s">
        <v>8246</v>
      </c>
      <c r="I1303" s="8">
        <v>1437447600</v>
      </c>
      <c r="J1303" s="8">
        <v>1436551178</v>
      </c>
      <c r="K1303" s="8" t="b">
        <v>0</v>
      </c>
      <c r="L1303" s="8">
        <v>29</v>
      </c>
      <c r="M1303" s="8" t="b">
        <v>1</v>
      </c>
      <c r="N1303" s="8" t="s">
        <v>8271</v>
      </c>
      <c r="O1303" s="11">
        <f t="shared" si="80"/>
        <v>103</v>
      </c>
      <c r="P1303" s="8">
        <f t="shared" si="81"/>
        <v>70.86</v>
      </c>
      <c r="Q1303" s="8" t="s">
        <v>8317</v>
      </c>
      <c r="R1303" s="8" t="s">
        <v>8318</v>
      </c>
      <c r="S1303" s="17">
        <f t="shared" si="82"/>
        <v>42195.749745370369</v>
      </c>
      <c r="T1303" s="17">
        <f t="shared" si="83"/>
        <v>42206.125</v>
      </c>
    </row>
    <row r="1304" spans="1:20" ht="42.75" x14ac:dyDescent="0.45">
      <c r="A1304" s="5">
        <v>1302</v>
      </c>
      <c r="B1304" s="7" t="s">
        <v>1303</v>
      </c>
      <c r="C1304" s="7" t="s">
        <v>5412</v>
      </c>
      <c r="D1304" s="8">
        <v>2500</v>
      </c>
      <c r="E1304" s="8">
        <v>2500</v>
      </c>
      <c r="F1304" s="8" t="s">
        <v>8219</v>
      </c>
      <c r="G1304" s="8" t="s">
        <v>8224</v>
      </c>
      <c r="H1304" s="8" t="s">
        <v>8246</v>
      </c>
      <c r="I1304" s="8">
        <v>1480559011</v>
      </c>
      <c r="J1304" s="8">
        <v>1477963411</v>
      </c>
      <c r="K1304" s="8" t="b">
        <v>0</v>
      </c>
      <c r="L1304" s="8">
        <v>50</v>
      </c>
      <c r="M1304" s="8" t="b">
        <v>1</v>
      </c>
      <c r="N1304" s="8" t="s">
        <v>8271</v>
      </c>
      <c r="O1304" s="11">
        <f t="shared" si="80"/>
        <v>100</v>
      </c>
      <c r="P1304" s="8">
        <f t="shared" si="81"/>
        <v>50</v>
      </c>
      <c r="Q1304" s="8" t="s">
        <v>8317</v>
      </c>
      <c r="R1304" s="8" t="s">
        <v>8318</v>
      </c>
      <c r="S1304" s="17">
        <f t="shared" si="82"/>
        <v>42675.057997685188</v>
      </c>
      <c r="T1304" s="17">
        <f t="shared" si="83"/>
        <v>42705.099664351852</v>
      </c>
    </row>
    <row r="1305" spans="1:20" ht="28.5" x14ac:dyDescent="0.45">
      <c r="A1305" s="5">
        <v>1303</v>
      </c>
      <c r="B1305" s="7" t="s">
        <v>1304</v>
      </c>
      <c r="C1305" s="7" t="s">
        <v>5413</v>
      </c>
      <c r="D1305" s="8">
        <v>3500</v>
      </c>
      <c r="E1305" s="8">
        <v>4559.13</v>
      </c>
      <c r="F1305" s="8" t="s">
        <v>8219</v>
      </c>
      <c r="G1305" s="8" t="s">
        <v>8225</v>
      </c>
      <c r="H1305" s="8" t="s">
        <v>8247</v>
      </c>
      <c r="I1305" s="8">
        <v>1469962800</v>
      </c>
      <c r="J1305" s="8">
        <v>1468578920</v>
      </c>
      <c r="K1305" s="8" t="b">
        <v>0</v>
      </c>
      <c r="L1305" s="8">
        <v>108</v>
      </c>
      <c r="M1305" s="8" t="b">
        <v>1</v>
      </c>
      <c r="N1305" s="8" t="s">
        <v>8271</v>
      </c>
      <c r="O1305" s="11">
        <f t="shared" si="80"/>
        <v>130</v>
      </c>
      <c r="P1305" s="8">
        <f t="shared" si="81"/>
        <v>42.21</v>
      </c>
      <c r="Q1305" s="8" t="s">
        <v>8317</v>
      </c>
      <c r="R1305" s="8" t="s">
        <v>8318</v>
      </c>
      <c r="S1305" s="17">
        <f t="shared" si="82"/>
        <v>42566.441203703704</v>
      </c>
      <c r="T1305" s="17">
        <f t="shared" si="83"/>
        <v>42582.458333333328</v>
      </c>
    </row>
    <row r="1306" spans="1:20" ht="42.75" x14ac:dyDescent="0.45">
      <c r="A1306" s="5">
        <v>1304</v>
      </c>
      <c r="B1306" s="7" t="s">
        <v>1305</v>
      </c>
      <c r="C1306" s="7" t="s">
        <v>5414</v>
      </c>
      <c r="D1306" s="8">
        <v>40000</v>
      </c>
      <c r="E1306" s="8">
        <v>15851</v>
      </c>
      <c r="F1306" s="8" t="s">
        <v>8220</v>
      </c>
      <c r="G1306" s="8" t="s">
        <v>8225</v>
      </c>
      <c r="H1306" s="8" t="s">
        <v>8247</v>
      </c>
      <c r="I1306" s="8">
        <v>1489376405</v>
      </c>
      <c r="J1306" s="8">
        <v>1484196005</v>
      </c>
      <c r="K1306" s="8" t="b">
        <v>0</v>
      </c>
      <c r="L1306" s="8">
        <v>104</v>
      </c>
      <c r="M1306" s="8" t="b">
        <v>0</v>
      </c>
      <c r="N1306" s="8" t="s">
        <v>8273</v>
      </c>
      <c r="O1306" s="11">
        <f t="shared" si="80"/>
        <v>40</v>
      </c>
      <c r="P1306" s="8">
        <f t="shared" si="81"/>
        <v>152.41</v>
      </c>
      <c r="Q1306" s="8" t="s">
        <v>8319</v>
      </c>
      <c r="R1306" s="8" t="s">
        <v>8321</v>
      </c>
      <c r="S1306" s="17">
        <f t="shared" si="82"/>
        <v>42747.194502314815</v>
      </c>
      <c r="T1306" s="17">
        <f t="shared" si="83"/>
        <v>42807.152835648143</v>
      </c>
    </row>
    <row r="1307" spans="1:20" ht="42.75" x14ac:dyDescent="0.45">
      <c r="A1307" s="5">
        <v>1305</v>
      </c>
      <c r="B1307" s="7" t="s">
        <v>1306</v>
      </c>
      <c r="C1307" s="7" t="s">
        <v>5415</v>
      </c>
      <c r="D1307" s="8">
        <v>30000</v>
      </c>
      <c r="E1307" s="8">
        <v>7793</v>
      </c>
      <c r="F1307" s="8" t="s">
        <v>8220</v>
      </c>
      <c r="G1307" s="8" t="s">
        <v>8224</v>
      </c>
      <c r="H1307" s="8" t="s">
        <v>8246</v>
      </c>
      <c r="I1307" s="8">
        <v>1469122200</v>
      </c>
      <c r="J1307" s="8">
        <v>1466611108</v>
      </c>
      <c r="K1307" s="8" t="b">
        <v>0</v>
      </c>
      <c r="L1307" s="8">
        <v>86</v>
      </c>
      <c r="M1307" s="8" t="b">
        <v>0</v>
      </c>
      <c r="N1307" s="8" t="s">
        <v>8273</v>
      </c>
      <c r="O1307" s="11">
        <f t="shared" si="80"/>
        <v>26</v>
      </c>
      <c r="P1307" s="8">
        <f t="shared" si="81"/>
        <v>90.62</v>
      </c>
      <c r="Q1307" s="8" t="s">
        <v>8319</v>
      </c>
      <c r="R1307" s="8" t="s">
        <v>8321</v>
      </c>
      <c r="S1307" s="17">
        <f t="shared" si="82"/>
        <v>42543.665601851855</v>
      </c>
      <c r="T1307" s="17">
        <f t="shared" si="83"/>
        <v>42572.729166666672</v>
      </c>
    </row>
    <row r="1308" spans="1:20" ht="57" x14ac:dyDescent="0.45">
      <c r="A1308" s="5">
        <v>1306</v>
      </c>
      <c r="B1308" s="7" t="s">
        <v>1307</v>
      </c>
      <c r="C1308" s="7" t="s">
        <v>5416</v>
      </c>
      <c r="D1308" s="8">
        <v>110000</v>
      </c>
      <c r="E1308" s="8">
        <v>71771</v>
      </c>
      <c r="F1308" s="8" t="s">
        <v>8220</v>
      </c>
      <c r="G1308" s="8" t="s">
        <v>8224</v>
      </c>
      <c r="H1308" s="8" t="s">
        <v>8246</v>
      </c>
      <c r="I1308" s="8">
        <v>1417690734</v>
      </c>
      <c r="J1308" s="8">
        <v>1415098734</v>
      </c>
      <c r="K1308" s="8" t="b">
        <v>0</v>
      </c>
      <c r="L1308" s="8">
        <v>356</v>
      </c>
      <c r="M1308" s="8" t="b">
        <v>0</v>
      </c>
      <c r="N1308" s="8" t="s">
        <v>8273</v>
      </c>
      <c r="O1308" s="11">
        <f t="shared" si="80"/>
        <v>65</v>
      </c>
      <c r="P1308" s="8">
        <f t="shared" si="81"/>
        <v>201.6</v>
      </c>
      <c r="Q1308" s="8" t="s">
        <v>8319</v>
      </c>
      <c r="R1308" s="8" t="s">
        <v>8321</v>
      </c>
      <c r="S1308" s="17">
        <f t="shared" si="82"/>
        <v>41947.457569444443</v>
      </c>
      <c r="T1308" s="17">
        <f t="shared" si="83"/>
        <v>41977.457569444443</v>
      </c>
    </row>
    <row r="1309" spans="1:20" ht="28.5" x14ac:dyDescent="0.45">
      <c r="A1309" s="5">
        <v>1307</v>
      </c>
      <c r="B1309" s="7" t="s">
        <v>1308</v>
      </c>
      <c r="C1309" s="7" t="s">
        <v>5417</v>
      </c>
      <c r="D1309" s="8">
        <v>50000</v>
      </c>
      <c r="E1309" s="8">
        <v>5757</v>
      </c>
      <c r="F1309" s="8" t="s">
        <v>8220</v>
      </c>
      <c r="G1309" s="8" t="s">
        <v>8224</v>
      </c>
      <c r="H1309" s="8" t="s">
        <v>8246</v>
      </c>
      <c r="I1309" s="8">
        <v>1455710679</v>
      </c>
      <c r="J1309" s="8">
        <v>1453118679</v>
      </c>
      <c r="K1309" s="8" t="b">
        <v>0</v>
      </c>
      <c r="L1309" s="8">
        <v>45</v>
      </c>
      <c r="M1309" s="8" t="b">
        <v>0</v>
      </c>
      <c r="N1309" s="8" t="s">
        <v>8273</v>
      </c>
      <c r="O1309" s="11">
        <f t="shared" si="80"/>
        <v>12</v>
      </c>
      <c r="P1309" s="8">
        <f t="shared" si="81"/>
        <v>127.93</v>
      </c>
      <c r="Q1309" s="8" t="s">
        <v>8319</v>
      </c>
      <c r="R1309" s="8" t="s">
        <v>8321</v>
      </c>
      <c r="S1309" s="17">
        <f t="shared" si="82"/>
        <v>42387.503229166665</v>
      </c>
      <c r="T1309" s="17">
        <f t="shared" si="83"/>
        <v>42417.503229166665</v>
      </c>
    </row>
    <row r="1310" spans="1:20" ht="28.5" x14ac:dyDescent="0.45">
      <c r="A1310" s="5">
        <v>1308</v>
      </c>
      <c r="B1310" s="7" t="s">
        <v>1309</v>
      </c>
      <c r="C1310" s="7" t="s">
        <v>5418</v>
      </c>
      <c r="D1310" s="8">
        <v>10000</v>
      </c>
      <c r="E1310" s="8">
        <v>1136</v>
      </c>
      <c r="F1310" s="8" t="s">
        <v>8220</v>
      </c>
      <c r="G1310" s="8" t="s">
        <v>8224</v>
      </c>
      <c r="H1310" s="8" t="s">
        <v>8246</v>
      </c>
      <c r="I1310" s="8">
        <v>1475937812</v>
      </c>
      <c r="J1310" s="8">
        <v>1472481812</v>
      </c>
      <c r="K1310" s="8" t="b">
        <v>0</v>
      </c>
      <c r="L1310" s="8">
        <v>38</v>
      </c>
      <c r="M1310" s="8" t="b">
        <v>0</v>
      </c>
      <c r="N1310" s="8" t="s">
        <v>8273</v>
      </c>
      <c r="O1310" s="11">
        <f t="shared" si="80"/>
        <v>11</v>
      </c>
      <c r="P1310" s="8">
        <f t="shared" si="81"/>
        <v>29.89</v>
      </c>
      <c r="Q1310" s="8" t="s">
        <v>8319</v>
      </c>
      <c r="R1310" s="8" t="s">
        <v>8321</v>
      </c>
      <c r="S1310" s="17">
        <f t="shared" si="82"/>
        <v>42611.613564814819</v>
      </c>
      <c r="T1310" s="17">
        <f t="shared" si="83"/>
        <v>42651.613564814819</v>
      </c>
    </row>
    <row r="1311" spans="1:20" ht="42.75" x14ac:dyDescent="0.45">
      <c r="A1311" s="5">
        <v>1309</v>
      </c>
      <c r="B1311" s="7" t="s">
        <v>1310</v>
      </c>
      <c r="C1311" s="7" t="s">
        <v>5419</v>
      </c>
      <c r="D1311" s="8">
        <v>11500</v>
      </c>
      <c r="E1311" s="8">
        <v>12879</v>
      </c>
      <c r="F1311" s="8" t="s">
        <v>8220</v>
      </c>
      <c r="G1311" s="8" t="s">
        <v>8224</v>
      </c>
      <c r="H1311" s="8" t="s">
        <v>8246</v>
      </c>
      <c r="I1311" s="8">
        <v>1444943468</v>
      </c>
      <c r="J1311" s="8">
        <v>1441919468</v>
      </c>
      <c r="K1311" s="8" t="b">
        <v>0</v>
      </c>
      <c r="L1311" s="8">
        <v>35</v>
      </c>
      <c r="M1311" s="8" t="b">
        <v>0</v>
      </c>
      <c r="N1311" s="8" t="s">
        <v>8273</v>
      </c>
      <c r="O1311" s="11">
        <f t="shared" si="80"/>
        <v>112</v>
      </c>
      <c r="P1311" s="8">
        <f t="shared" si="81"/>
        <v>367.97</v>
      </c>
      <c r="Q1311" s="8" t="s">
        <v>8319</v>
      </c>
      <c r="R1311" s="8" t="s">
        <v>8321</v>
      </c>
      <c r="S1311" s="17">
        <f t="shared" si="82"/>
        <v>42257.882731481484</v>
      </c>
      <c r="T1311" s="17">
        <f t="shared" si="83"/>
        <v>42292.882731481484</v>
      </c>
    </row>
    <row r="1312" spans="1:20" ht="42.75" x14ac:dyDescent="0.45">
      <c r="A1312" s="5">
        <v>1310</v>
      </c>
      <c r="B1312" s="7" t="s">
        <v>1311</v>
      </c>
      <c r="C1312" s="7" t="s">
        <v>5420</v>
      </c>
      <c r="D1312" s="8">
        <v>20000</v>
      </c>
      <c r="E1312" s="8">
        <v>3100</v>
      </c>
      <c r="F1312" s="8" t="s">
        <v>8220</v>
      </c>
      <c r="G1312" s="8" t="s">
        <v>8224</v>
      </c>
      <c r="H1312" s="8" t="s">
        <v>8246</v>
      </c>
      <c r="I1312" s="8">
        <v>1471622450</v>
      </c>
      <c r="J1312" s="8">
        <v>1467734450</v>
      </c>
      <c r="K1312" s="8" t="b">
        <v>0</v>
      </c>
      <c r="L1312" s="8">
        <v>24</v>
      </c>
      <c r="M1312" s="8" t="b">
        <v>0</v>
      </c>
      <c r="N1312" s="8" t="s">
        <v>8273</v>
      </c>
      <c r="O1312" s="11">
        <f t="shared" si="80"/>
        <v>16</v>
      </c>
      <c r="P1312" s="8">
        <f t="shared" si="81"/>
        <v>129.16999999999999</v>
      </c>
      <c r="Q1312" s="8" t="s">
        <v>8319</v>
      </c>
      <c r="R1312" s="8" t="s">
        <v>8321</v>
      </c>
      <c r="S1312" s="17">
        <f t="shared" si="82"/>
        <v>42556.667245370365</v>
      </c>
      <c r="T1312" s="17">
        <f t="shared" si="83"/>
        <v>42601.667245370365</v>
      </c>
    </row>
    <row r="1313" spans="1:20" ht="42.75" x14ac:dyDescent="0.45">
      <c r="A1313" s="5">
        <v>1311</v>
      </c>
      <c r="B1313" s="7" t="s">
        <v>1312</v>
      </c>
      <c r="C1313" s="7" t="s">
        <v>5421</v>
      </c>
      <c r="D1313" s="8">
        <v>250000</v>
      </c>
      <c r="E1313" s="8">
        <v>80070</v>
      </c>
      <c r="F1313" s="8" t="s">
        <v>8220</v>
      </c>
      <c r="G1313" s="8" t="s">
        <v>8224</v>
      </c>
      <c r="H1313" s="8" t="s">
        <v>8246</v>
      </c>
      <c r="I1313" s="8">
        <v>1480536919</v>
      </c>
      <c r="J1313" s="8">
        <v>1477509319</v>
      </c>
      <c r="K1313" s="8" t="b">
        <v>0</v>
      </c>
      <c r="L1313" s="8">
        <v>100</v>
      </c>
      <c r="M1313" s="8" t="b">
        <v>0</v>
      </c>
      <c r="N1313" s="8" t="s">
        <v>8273</v>
      </c>
      <c r="O1313" s="11">
        <f t="shared" si="80"/>
        <v>32</v>
      </c>
      <c r="P1313" s="8">
        <f t="shared" si="81"/>
        <v>800.7</v>
      </c>
      <c r="Q1313" s="8" t="s">
        <v>8319</v>
      </c>
      <c r="R1313" s="8" t="s">
        <v>8321</v>
      </c>
      <c r="S1313" s="17">
        <f t="shared" si="82"/>
        <v>42669.802303240736</v>
      </c>
      <c r="T1313" s="17">
        <f t="shared" si="83"/>
        <v>42704.843969907408</v>
      </c>
    </row>
    <row r="1314" spans="1:20" ht="42.75" x14ac:dyDescent="0.45">
      <c r="A1314" s="5">
        <v>1312</v>
      </c>
      <c r="B1314" s="7" t="s">
        <v>1313</v>
      </c>
      <c r="C1314" s="7" t="s">
        <v>5422</v>
      </c>
      <c r="D1314" s="8">
        <v>4600</v>
      </c>
      <c r="E1314" s="8">
        <v>28</v>
      </c>
      <c r="F1314" s="8" t="s">
        <v>8220</v>
      </c>
      <c r="G1314" s="8" t="s">
        <v>8224</v>
      </c>
      <c r="H1314" s="8" t="s">
        <v>8246</v>
      </c>
      <c r="I1314" s="8">
        <v>1429375922</v>
      </c>
      <c r="J1314" s="8">
        <v>1426783922</v>
      </c>
      <c r="K1314" s="8" t="b">
        <v>0</v>
      </c>
      <c r="L1314" s="8">
        <v>1</v>
      </c>
      <c r="M1314" s="8" t="b">
        <v>0</v>
      </c>
      <c r="N1314" s="8" t="s">
        <v>8273</v>
      </c>
      <c r="O1314" s="11">
        <f t="shared" si="80"/>
        <v>1</v>
      </c>
      <c r="P1314" s="8">
        <f t="shared" si="81"/>
        <v>28</v>
      </c>
      <c r="Q1314" s="8" t="s">
        <v>8319</v>
      </c>
      <c r="R1314" s="8" t="s">
        <v>8321</v>
      </c>
      <c r="S1314" s="17">
        <f t="shared" si="82"/>
        <v>42082.702800925923</v>
      </c>
      <c r="T1314" s="17">
        <f t="shared" si="83"/>
        <v>42112.702800925923</v>
      </c>
    </row>
    <row r="1315" spans="1:20" ht="42.75" x14ac:dyDescent="0.45">
      <c r="A1315" s="5">
        <v>1313</v>
      </c>
      <c r="B1315" s="7" t="s">
        <v>1314</v>
      </c>
      <c r="C1315" s="7" t="s">
        <v>5423</v>
      </c>
      <c r="D1315" s="8">
        <v>40000</v>
      </c>
      <c r="E1315" s="8">
        <v>12446</v>
      </c>
      <c r="F1315" s="8" t="s">
        <v>8220</v>
      </c>
      <c r="G1315" s="8" t="s">
        <v>8224</v>
      </c>
      <c r="H1315" s="8" t="s">
        <v>8246</v>
      </c>
      <c r="I1315" s="8">
        <v>1457024514</v>
      </c>
      <c r="J1315" s="8">
        <v>1454432514</v>
      </c>
      <c r="K1315" s="8" t="b">
        <v>0</v>
      </c>
      <c r="L1315" s="8">
        <v>122</v>
      </c>
      <c r="M1315" s="8" t="b">
        <v>0</v>
      </c>
      <c r="N1315" s="8" t="s">
        <v>8273</v>
      </c>
      <c r="O1315" s="11">
        <f t="shared" si="80"/>
        <v>31</v>
      </c>
      <c r="P1315" s="8">
        <f t="shared" si="81"/>
        <v>102.02</v>
      </c>
      <c r="Q1315" s="8" t="s">
        <v>8319</v>
      </c>
      <c r="R1315" s="8" t="s">
        <v>8321</v>
      </c>
      <c r="S1315" s="17">
        <f t="shared" si="82"/>
        <v>42402.709652777776</v>
      </c>
      <c r="T1315" s="17">
        <f t="shared" si="83"/>
        <v>42432.709652777776</v>
      </c>
    </row>
    <row r="1316" spans="1:20" ht="42.75" x14ac:dyDescent="0.45">
      <c r="A1316" s="5">
        <v>1314</v>
      </c>
      <c r="B1316" s="7" t="s">
        <v>1315</v>
      </c>
      <c r="C1316" s="7" t="s">
        <v>5424</v>
      </c>
      <c r="D1316" s="8">
        <v>180000</v>
      </c>
      <c r="E1316" s="8">
        <v>2028</v>
      </c>
      <c r="F1316" s="8" t="s">
        <v>8220</v>
      </c>
      <c r="G1316" s="8" t="s">
        <v>8224</v>
      </c>
      <c r="H1316" s="8" t="s">
        <v>8246</v>
      </c>
      <c r="I1316" s="8">
        <v>1477065860</v>
      </c>
      <c r="J1316" s="8">
        <v>1471881860</v>
      </c>
      <c r="K1316" s="8" t="b">
        <v>0</v>
      </c>
      <c r="L1316" s="8">
        <v>11</v>
      </c>
      <c r="M1316" s="8" t="b">
        <v>0</v>
      </c>
      <c r="N1316" s="8" t="s">
        <v>8273</v>
      </c>
      <c r="O1316" s="11">
        <f t="shared" si="80"/>
        <v>1</v>
      </c>
      <c r="P1316" s="8">
        <f t="shared" si="81"/>
        <v>184.36</v>
      </c>
      <c r="Q1316" s="8" t="s">
        <v>8319</v>
      </c>
      <c r="R1316" s="8" t="s">
        <v>8321</v>
      </c>
      <c r="S1316" s="17">
        <f t="shared" si="82"/>
        <v>42604.669675925921</v>
      </c>
      <c r="T1316" s="17">
        <f t="shared" si="83"/>
        <v>42664.669675925921</v>
      </c>
    </row>
    <row r="1317" spans="1:20" ht="28.5" x14ac:dyDescent="0.45">
      <c r="A1317" s="5">
        <v>1315</v>
      </c>
      <c r="B1317" s="7" t="s">
        <v>1316</v>
      </c>
      <c r="C1317" s="7" t="s">
        <v>5425</v>
      </c>
      <c r="D1317" s="8">
        <v>100000</v>
      </c>
      <c r="E1317" s="8">
        <v>40404</v>
      </c>
      <c r="F1317" s="8" t="s">
        <v>8220</v>
      </c>
      <c r="G1317" s="8" t="s">
        <v>8224</v>
      </c>
      <c r="H1317" s="8" t="s">
        <v>8246</v>
      </c>
      <c r="I1317" s="8">
        <v>1446771600</v>
      </c>
      <c r="J1317" s="8">
        <v>1443700648</v>
      </c>
      <c r="K1317" s="8" t="b">
        <v>0</v>
      </c>
      <c r="L1317" s="8">
        <v>248</v>
      </c>
      <c r="M1317" s="8" t="b">
        <v>0</v>
      </c>
      <c r="N1317" s="8" t="s">
        <v>8273</v>
      </c>
      <c r="O1317" s="11">
        <f t="shared" si="80"/>
        <v>40</v>
      </c>
      <c r="P1317" s="8">
        <f t="shared" si="81"/>
        <v>162.91999999999999</v>
      </c>
      <c r="Q1317" s="8" t="s">
        <v>8319</v>
      </c>
      <c r="R1317" s="8" t="s">
        <v>8321</v>
      </c>
      <c r="S1317" s="17">
        <f t="shared" si="82"/>
        <v>42278.498240740737</v>
      </c>
      <c r="T1317" s="17">
        <f t="shared" si="83"/>
        <v>42314.041666666672</v>
      </c>
    </row>
    <row r="1318" spans="1:20" ht="42.75" x14ac:dyDescent="0.45">
      <c r="A1318" s="5">
        <v>1316</v>
      </c>
      <c r="B1318" s="7" t="s">
        <v>1317</v>
      </c>
      <c r="C1318" s="7" t="s">
        <v>5426</v>
      </c>
      <c r="D1318" s="8">
        <v>75000</v>
      </c>
      <c r="E1318" s="8">
        <v>1</v>
      </c>
      <c r="F1318" s="8" t="s">
        <v>8220</v>
      </c>
      <c r="G1318" s="8" t="s">
        <v>8224</v>
      </c>
      <c r="H1318" s="8" t="s">
        <v>8246</v>
      </c>
      <c r="I1318" s="8">
        <v>1456700709</v>
      </c>
      <c r="J1318" s="8">
        <v>1453676709</v>
      </c>
      <c r="K1318" s="8" t="b">
        <v>0</v>
      </c>
      <c r="L1318" s="8">
        <v>1</v>
      </c>
      <c r="M1318" s="8" t="b">
        <v>0</v>
      </c>
      <c r="N1318" s="8" t="s">
        <v>8273</v>
      </c>
      <c r="O1318" s="11">
        <f t="shared" si="80"/>
        <v>0</v>
      </c>
      <c r="P1318" s="8">
        <f t="shared" si="81"/>
        <v>1</v>
      </c>
      <c r="Q1318" s="8" t="s">
        <v>8319</v>
      </c>
      <c r="R1318" s="8" t="s">
        <v>8321</v>
      </c>
      <c r="S1318" s="17">
        <f t="shared" si="82"/>
        <v>42393.961909722217</v>
      </c>
      <c r="T1318" s="17">
        <f t="shared" si="83"/>
        <v>42428.961909722217</v>
      </c>
    </row>
    <row r="1319" spans="1:20" ht="57" x14ac:dyDescent="0.45">
      <c r="A1319" s="5">
        <v>1317</v>
      </c>
      <c r="B1319" s="7" t="s">
        <v>1318</v>
      </c>
      <c r="C1319" s="7" t="s">
        <v>5427</v>
      </c>
      <c r="D1319" s="8">
        <v>200000</v>
      </c>
      <c r="E1319" s="8">
        <v>11467</v>
      </c>
      <c r="F1319" s="8" t="s">
        <v>8220</v>
      </c>
      <c r="G1319" s="8" t="s">
        <v>8232</v>
      </c>
      <c r="H1319" s="8" t="s">
        <v>8253</v>
      </c>
      <c r="I1319" s="8">
        <v>1469109600</v>
      </c>
      <c r="J1319" s="8">
        <v>1464586746</v>
      </c>
      <c r="K1319" s="8" t="b">
        <v>0</v>
      </c>
      <c r="L1319" s="8">
        <v>19</v>
      </c>
      <c r="M1319" s="8" t="b">
        <v>0</v>
      </c>
      <c r="N1319" s="8" t="s">
        <v>8273</v>
      </c>
      <c r="O1319" s="11">
        <f t="shared" si="80"/>
        <v>6</v>
      </c>
      <c r="P1319" s="8">
        <f t="shared" si="81"/>
        <v>603.53</v>
      </c>
      <c r="Q1319" s="8" t="s">
        <v>8319</v>
      </c>
      <c r="R1319" s="8" t="s">
        <v>8321</v>
      </c>
      <c r="S1319" s="17">
        <f t="shared" si="82"/>
        <v>42520.235486111109</v>
      </c>
      <c r="T1319" s="17">
        <f t="shared" si="83"/>
        <v>42572.583333333328</v>
      </c>
    </row>
    <row r="1320" spans="1:20" ht="42.75" x14ac:dyDescent="0.45">
      <c r="A1320" s="5">
        <v>1318</v>
      </c>
      <c r="B1320" s="7" t="s">
        <v>1319</v>
      </c>
      <c r="C1320" s="7" t="s">
        <v>5428</v>
      </c>
      <c r="D1320" s="8">
        <v>40000</v>
      </c>
      <c r="E1320" s="8">
        <v>6130</v>
      </c>
      <c r="F1320" s="8" t="s">
        <v>8220</v>
      </c>
      <c r="G1320" s="8" t="s">
        <v>8224</v>
      </c>
      <c r="H1320" s="8" t="s">
        <v>8246</v>
      </c>
      <c r="I1320" s="8">
        <v>1420938172</v>
      </c>
      <c r="J1320" s="8">
        <v>1418346172</v>
      </c>
      <c r="K1320" s="8" t="b">
        <v>0</v>
      </c>
      <c r="L1320" s="8">
        <v>135</v>
      </c>
      <c r="M1320" s="8" t="b">
        <v>0</v>
      </c>
      <c r="N1320" s="8" t="s">
        <v>8273</v>
      </c>
      <c r="O1320" s="11">
        <f t="shared" si="80"/>
        <v>15</v>
      </c>
      <c r="P1320" s="8">
        <f t="shared" si="81"/>
        <v>45.41</v>
      </c>
      <c r="Q1320" s="8" t="s">
        <v>8319</v>
      </c>
      <c r="R1320" s="8" t="s">
        <v>8321</v>
      </c>
      <c r="S1320" s="17">
        <f t="shared" si="82"/>
        <v>41985.043657407412</v>
      </c>
      <c r="T1320" s="17">
        <f t="shared" si="83"/>
        <v>42015.043657407412</v>
      </c>
    </row>
    <row r="1321" spans="1:20" ht="42.75" x14ac:dyDescent="0.45">
      <c r="A1321" s="5">
        <v>1319</v>
      </c>
      <c r="B1321" s="7" t="s">
        <v>1320</v>
      </c>
      <c r="C1321" s="7" t="s">
        <v>5429</v>
      </c>
      <c r="D1321" s="8">
        <v>5800</v>
      </c>
      <c r="E1321" s="8">
        <v>876</v>
      </c>
      <c r="F1321" s="8" t="s">
        <v>8220</v>
      </c>
      <c r="G1321" s="8" t="s">
        <v>8225</v>
      </c>
      <c r="H1321" s="8" t="s">
        <v>8247</v>
      </c>
      <c r="I1321" s="8">
        <v>1405094400</v>
      </c>
      <c r="J1321" s="8">
        <v>1403810965</v>
      </c>
      <c r="K1321" s="8" t="b">
        <v>0</v>
      </c>
      <c r="L1321" s="8">
        <v>9</v>
      </c>
      <c r="M1321" s="8" t="b">
        <v>0</v>
      </c>
      <c r="N1321" s="8" t="s">
        <v>8273</v>
      </c>
      <c r="O1321" s="11">
        <f t="shared" si="80"/>
        <v>15</v>
      </c>
      <c r="P1321" s="8">
        <f t="shared" si="81"/>
        <v>97.33</v>
      </c>
      <c r="Q1321" s="8" t="s">
        <v>8319</v>
      </c>
      <c r="R1321" s="8" t="s">
        <v>8321</v>
      </c>
      <c r="S1321" s="17">
        <f t="shared" si="82"/>
        <v>41816.812094907407</v>
      </c>
      <c r="T1321" s="17">
        <f t="shared" si="83"/>
        <v>41831.666666666664</v>
      </c>
    </row>
    <row r="1322" spans="1:20" ht="42.75" x14ac:dyDescent="0.45">
      <c r="A1322" s="5">
        <v>1320</v>
      </c>
      <c r="B1322" s="7" t="s">
        <v>1321</v>
      </c>
      <c r="C1322" s="7" t="s">
        <v>5430</v>
      </c>
      <c r="D1322" s="8">
        <v>100000</v>
      </c>
      <c r="E1322" s="8">
        <v>503</v>
      </c>
      <c r="F1322" s="8" t="s">
        <v>8220</v>
      </c>
      <c r="G1322" s="8" t="s">
        <v>8233</v>
      </c>
      <c r="H1322" s="8" t="s">
        <v>8249</v>
      </c>
      <c r="I1322" s="8">
        <v>1483138800</v>
      </c>
      <c r="J1322" s="8">
        <v>1480610046</v>
      </c>
      <c r="K1322" s="8" t="b">
        <v>0</v>
      </c>
      <c r="L1322" s="8">
        <v>3</v>
      </c>
      <c r="M1322" s="8" t="b">
        <v>0</v>
      </c>
      <c r="N1322" s="8" t="s">
        <v>8273</v>
      </c>
      <c r="O1322" s="11">
        <f t="shared" si="80"/>
        <v>1</v>
      </c>
      <c r="P1322" s="8">
        <f t="shared" si="81"/>
        <v>167.67</v>
      </c>
      <c r="Q1322" s="8" t="s">
        <v>8319</v>
      </c>
      <c r="R1322" s="8" t="s">
        <v>8321</v>
      </c>
      <c r="S1322" s="17">
        <f t="shared" si="82"/>
        <v>42705.690347222218</v>
      </c>
      <c r="T1322" s="17">
        <f t="shared" si="83"/>
        <v>42734.958333333328</v>
      </c>
    </row>
    <row r="1323" spans="1:20" ht="42.75" x14ac:dyDescent="0.45">
      <c r="A1323" s="5">
        <v>1321</v>
      </c>
      <c r="B1323" s="7" t="s">
        <v>1322</v>
      </c>
      <c r="C1323" s="7" t="s">
        <v>5431</v>
      </c>
      <c r="D1323" s="8">
        <v>462000</v>
      </c>
      <c r="E1323" s="8">
        <v>6019</v>
      </c>
      <c r="F1323" s="8" t="s">
        <v>8220</v>
      </c>
      <c r="G1323" s="8" t="s">
        <v>8235</v>
      </c>
      <c r="H1323" s="8" t="s">
        <v>8255</v>
      </c>
      <c r="I1323" s="8">
        <v>1482515937</v>
      </c>
      <c r="J1323" s="8">
        <v>1479923937</v>
      </c>
      <c r="K1323" s="8" t="b">
        <v>0</v>
      </c>
      <c r="L1323" s="8">
        <v>7</v>
      </c>
      <c r="M1323" s="8" t="b">
        <v>0</v>
      </c>
      <c r="N1323" s="8" t="s">
        <v>8273</v>
      </c>
      <c r="O1323" s="11">
        <f t="shared" si="80"/>
        <v>1</v>
      </c>
      <c r="P1323" s="8">
        <f t="shared" si="81"/>
        <v>859.86</v>
      </c>
      <c r="Q1323" s="8" t="s">
        <v>8319</v>
      </c>
      <c r="R1323" s="8" t="s">
        <v>8321</v>
      </c>
      <c r="S1323" s="17">
        <f t="shared" si="82"/>
        <v>42697.74927083333</v>
      </c>
      <c r="T1323" s="17">
        <f t="shared" si="83"/>
        <v>42727.74927083333</v>
      </c>
    </row>
    <row r="1324" spans="1:20" ht="42.75" x14ac:dyDescent="0.45">
      <c r="A1324" s="5">
        <v>1322</v>
      </c>
      <c r="B1324" s="7" t="s">
        <v>1323</v>
      </c>
      <c r="C1324" s="7" t="s">
        <v>5432</v>
      </c>
      <c r="D1324" s="8">
        <v>35000</v>
      </c>
      <c r="E1324" s="8">
        <v>106</v>
      </c>
      <c r="F1324" s="8" t="s">
        <v>8220</v>
      </c>
      <c r="G1324" s="8" t="s">
        <v>8225</v>
      </c>
      <c r="H1324" s="8" t="s">
        <v>8247</v>
      </c>
      <c r="I1324" s="8">
        <v>1432223125</v>
      </c>
      <c r="J1324" s="8">
        <v>1429631125</v>
      </c>
      <c r="K1324" s="8" t="b">
        <v>0</v>
      </c>
      <c r="L1324" s="8">
        <v>4</v>
      </c>
      <c r="M1324" s="8" t="b">
        <v>0</v>
      </c>
      <c r="N1324" s="8" t="s">
        <v>8273</v>
      </c>
      <c r="O1324" s="11">
        <f t="shared" si="80"/>
        <v>0</v>
      </c>
      <c r="P1324" s="8">
        <f t="shared" si="81"/>
        <v>26.5</v>
      </c>
      <c r="Q1324" s="8" t="s">
        <v>8319</v>
      </c>
      <c r="R1324" s="8" t="s">
        <v>8321</v>
      </c>
      <c r="S1324" s="17">
        <f t="shared" si="82"/>
        <v>42115.656539351854</v>
      </c>
      <c r="T1324" s="17">
        <f t="shared" si="83"/>
        <v>42145.656539351854</v>
      </c>
    </row>
    <row r="1325" spans="1:20" ht="42.75" x14ac:dyDescent="0.45">
      <c r="A1325" s="5">
        <v>1323</v>
      </c>
      <c r="B1325" s="7" t="s">
        <v>1324</v>
      </c>
      <c r="C1325" s="7" t="s">
        <v>5433</v>
      </c>
      <c r="D1325" s="8">
        <v>15000</v>
      </c>
      <c r="E1325" s="8">
        <v>1332</v>
      </c>
      <c r="F1325" s="8" t="s">
        <v>8220</v>
      </c>
      <c r="G1325" s="8" t="s">
        <v>8224</v>
      </c>
      <c r="H1325" s="8" t="s">
        <v>8246</v>
      </c>
      <c r="I1325" s="8">
        <v>1461653700</v>
      </c>
      <c r="J1325" s="8">
        <v>1458665146</v>
      </c>
      <c r="K1325" s="8" t="b">
        <v>0</v>
      </c>
      <c r="L1325" s="8">
        <v>44</v>
      </c>
      <c r="M1325" s="8" t="b">
        <v>0</v>
      </c>
      <c r="N1325" s="8" t="s">
        <v>8273</v>
      </c>
      <c r="O1325" s="11">
        <f t="shared" si="80"/>
        <v>9</v>
      </c>
      <c r="P1325" s="8">
        <f t="shared" si="81"/>
        <v>30.27</v>
      </c>
      <c r="Q1325" s="8" t="s">
        <v>8319</v>
      </c>
      <c r="R1325" s="8" t="s">
        <v>8321</v>
      </c>
      <c r="S1325" s="17">
        <f t="shared" si="82"/>
        <v>42451.698449074072</v>
      </c>
      <c r="T1325" s="17">
        <f t="shared" si="83"/>
        <v>42486.288194444445</v>
      </c>
    </row>
    <row r="1326" spans="1:20" ht="42.75" x14ac:dyDescent="0.45">
      <c r="A1326" s="5">
        <v>1324</v>
      </c>
      <c r="B1326" s="7" t="s">
        <v>1325</v>
      </c>
      <c r="C1326" s="7" t="s">
        <v>5434</v>
      </c>
      <c r="D1326" s="8">
        <v>50000</v>
      </c>
      <c r="E1326" s="8">
        <v>4920</v>
      </c>
      <c r="F1326" s="8" t="s">
        <v>8220</v>
      </c>
      <c r="G1326" s="8" t="s">
        <v>8224</v>
      </c>
      <c r="H1326" s="8" t="s">
        <v>8246</v>
      </c>
      <c r="I1326" s="8">
        <v>1476371552</v>
      </c>
      <c r="J1326" s="8">
        <v>1473779552</v>
      </c>
      <c r="K1326" s="8" t="b">
        <v>0</v>
      </c>
      <c r="L1326" s="8">
        <v>90</v>
      </c>
      <c r="M1326" s="8" t="b">
        <v>0</v>
      </c>
      <c r="N1326" s="8" t="s">
        <v>8273</v>
      </c>
      <c r="O1326" s="11">
        <f t="shared" si="80"/>
        <v>10</v>
      </c>
      <c r="P1326" s="8">
        <f t="shared" si="81"/>
        <v>54.67</v>
      </c>
      <c r="Q1326" s="8" t="s">
        <v>8319</v>
      </c>
      <c r="R1326" s="8" t="s">
        <v>8321</v>
      </c>
      <c r="S1326" s="17">
        <f t="shared" si="82"/>
        <v>42626.633703703701</v>
      </c>
      <c r="T1326" s="17">
        <f t="shared" si="83"/>
        <v>42656.633703703701</v>
      </c>
    </row>
    <row r="1327" spans="1:20" ht="42.75" x14ac:dyDescent="0.45">
      <c r="A1327" s="5">
        <v>1325</v>
      </c>
      <c r="B1327" s="7" t="s">
        <v>1326</v>
      </c>
      <c r="C1327" s="7" t="s">
        <v>5435</v>
      </c>
      <c r="D1327" s="8">
        <v>20000</v>
      </c>
      <c r="E1327" s="8">
        <v>486</v>
      </c>
      <c r="F1327" s="8" t="s">
        <v>8220</v>
      </c>
      <c r="G1327" s="8" t="s">
        <v>8224</v>
      </c>
      <c r="H1327" s="8" t="s">
        <v>8246</v>
      </c>
      <c r="I1327" s="8">
        <v>1483063435</v>
      </c>
      <c r="J1327" s="8">
        <v>1480471435</v>
      </c>
      <c r="K1327" s="8" t="b">
        <v>0</v>
      </c>
      <c r="L1327" s="8">
        <v>8</v>
      </c>
      <c r="M1327" s="8" t="b">
        <v>0</v>
      </c>
      <c r="N1327" s="8" t="s">
        <v>8273</v>
      </c>
      <c r="O1327" s="11">
        <f t="shared" si="80"/>
        <v>2</v>
      </c>
      <c r="P1327" s="8">
        <f t="shared" si="81"/>
        <v>60.75</v>
      </c>
      <c r="Q1327" s="8" t="s">
        <v>8319</v>
      </c>
      <c r="R1327" s="8" t="s">
        <v>8321</v>
      </c>
      <c r="S1327" s="17">
        <f t="shared" si="82"/>
        <v>42704.086053240739</v>
      </c>
      <c r="T1327" s="17">
        <f t="shared" si="83"/>
        <v>42734.086053240739</v>
      </c>
    </row>
    <row r="1328" spans="1:20" ht="42.75" x14ac:dyDescent="0.45">
      <c r="A1328" s="5">
        <v>1326</v>
      </c>
      <c r="B1328" s="7" t="s">
        <v>1327</v>
      </c>
      <c r="C1328" s="7" t="s">
        <v>5436</v>
      </c>
      <c r="D1328" s="8">
        <v>100000</v>
      </c>
      <c r="E1328" s="8">
        <v>1130</v>
      </c>
      <c r="F1328" s="8" t="s">
        <v>8220</v>
      </c>
      <c r="G1328" s="8" t="s">
        <v>8224</v>
      </c>
      <c r="H1328" s="8" t="s">
        <v>8246</v>
      </c>
      <c r="I1328" s="8">
        <v>1421348428</v>
      </c>
      <c r="J1328" s="8">
        <v>1417460428</v>
      </c>
      <c r="K1328" s="8" t="b">
        <v>0</v>
      </c>
      <c r="L1328" s="8">
        <v>11</v>
      </c>
      <c r="M1328" s="8" t="b">
        <v>0</v>
      </c>
      <c r="N1328" s="8" t="s">
        <v>8273</v>
      </c>
      <c r="O1328" s="11">
        <f t="shared" si="80"/>
        <v>1</v>
      </c>
      <c r="P1328" s="8">
        <f t="shared" si="81"/>
        <v>102.73</v>
      </c>
      <c r="Q1328" s="8" t="s">
        <v>8319</v>
      </c>
      <c r="R1328" s="8" t="s">
        <v>8321</v>
      </c>
      <c r="S1328" s="17">
        <f t="shared" si="82"/>
        <v>41974.791990740734</v>
      </c>
      <c r="T1328" s="17">
        <f t="shared" si="83"/>
        <v>42019.791990740734</v>
      </c>
    </row>
    <row r="1329" spans="1:20" ht="42.75" x14ac:dyDescent="0.45">
      <c r="A1329" s="5">
        <v>1327</v>
      </c>
      <c r="B1329" s="7" t="s">
        <v>1328</v>
      </c>
      <c r="C1329" s="7" t="s">
        <v>5437</v>
      </c>
      <c r="D1329" s="8">
        <v>48000</v>
      </c>
      <c r="E1329" s="8">
        <v>1705</v>
      </c>
      <c r="F1329" s="8" t="s">
        <v>8220</v>
      </c>
      <c r="G1329" s="8" t="s">
        <v>8224</v>
      </c>
      <c r="H1329" s="8" t="s">
        <v>8246</v>
      </c>
      <c r="I1329" s="8">
        <v>1432916235</v>
      </c>
      <c r="J1329" s="8">
        <v>1430324235</v>
      </c>
      <c r="K1329" s="8" t="b">
        <v>0</v>
      </c>
      <c r="L1329" s="8">
        <v>41</v>
      </c>
      <c r="M1329" s="8" t="b">
        <v>0</v>
      </c>
      <c r="N1329" s="8" t="s">
        <v>8273</v>
      </c>
      <c r="O1329" s="11">
        <f t="shared" si="80"/>
        <v>4</v>
      </c>
      <c r="P1329" s="8">
        <f t="shared" si="81"/>
        <v>41.59</v>
      </c>
      <c r="Q1329" s="8" t="s">
        <v>8319</v>
      </c>
      <c r="R1329" s="8" t="s">
        <v>8321</v>
      </c>
      <c r="S1329" s="17">
        <f t="shared" si="82"/>
        <v>42123.678645833337</v>
      </c>
      <c r="T1329" s="17">
        <f t="shared" si="83"/>
        <v>42153.678645833337</v>
      </c>
    </row>
    <row r="1330" spans="1:20" ht="42.75" x14ac:dyDescent="0.45">
      <c r="A1330" s="5">
        <v>1328</v>
      </c>
      <c r="B1330" s="7" t="s">
        <v>1329</v>
      </c>
      <c r="C1330" s="7" t="s">
        <v>5438</v>
      </c>
      <c r="D1330" s="8">
        <v>75000</v>
      </c>
      <c r="E1330" s="8">
        <v>1748</v>
      </c>
      <c r="F1330" s="8" t="s">
        <v>8220</v>
      </c>
      <c r="G1330" s="8" t="s">
        <v>8224</v>
      </c>
      <c r="H1330" s="8" t="s">
        <v>8246</v>
      </c>
      <c r="I1330" s="8">
        <v>1476458734</v>
      </c>
      <c r="J1330" s="8">
        <v>1472570734</v>
      </c>
      <c r="K1330" s="8" t="b">
        <v>0</v>
      </c>
      <c r="L1330" s="8">
        <v>15</v>
      </c>
      <c r="M1330" s="8" t="b">
        <v>0</v>
      </c>
      <c r="N1330" s="8" t="s">
        <v>8273</v>
      </c>
      <c r="O1330" s="11">
        <f t="shared" si="80"/>
        <v>2</v>
      </c>
      <c r="P1330" s="8">
        <f t="shared" si="81"/>
        <v>116.53</v>
      </c>
      <c r="Q1330" s="8" t="s">
        <v>8319</v>
      </c>
      <c r="R1330" s="8" t="s">
        <v>8321</v>
      </c>
      <c r="S1330" s="17">
        <f t="shared" si="82"/>
        <v>42612.642754629633</v>
      </c>
      <c r="T1330" s="17">
        <f t="shared" si="83"/>
        <v>42657.642754629633</v>
      </c>
    </row>
    <row r="1331" spans="1:20" ht="42.75" x14ac:dyDescent="0.45">
      <c r="A1331" s="5">
        <v>1329</v>
      </c>
      <c r="B1331" s="7" t="s">
        <v>1330</v>
      </c>
      <c r="C1331" s="7" t="s">
        <v>5439</v>
      </c>
      <c r="D1331" s="8">
        <v>50000</v>
      </c>
      <c r="E1331" s="8">
        <v>408</v>
      </c>
      <c r="F1331" s="8" t="s">
        <v>8220</v>
      </c>
      <c r="G1331" s="8" t="s">
        <v>8224</v>
      </c>
      <c r="H1331" s="8" t="s">
        <v>8246</v>
      </c>
      <c r="I1331" s="8">
        <v>1417501145</v>
      </c>
      <c r="J1331" s="8">
        <v>1414041545</v>
      </c>
      <c r="K1331" s="8" t="b">
        <v>0</v>
      </c>
      <c r="L1331" s="8">
        <v>9</v>
      </c>
      <c r="M1331" s="8" t="b">
        <v>0</v>
      </c>
      <c r="N1331" s="8" t="s">
        <v>8273</v>
      </c>
      <c r="O1331" s="11">
        <f t="shared" si="80"/>
        <v>1</v>
      </c>
      <c r="P1331" s="8">
        <f t="shared" si="81"/>
        <v>45.33</v>
      </c>
      <c r="Q1331" s="8" t="s">
        <v>8319</v>
      </c>
      <c r="R1331" s="8" t="s">
        <v>8321</v>
      </c>
      <c r="S1331" s="17">
        <f t="shared" si="82"/>
        <v>41935.221585648149</v>
      </c>
      <c r="T1331" s="17">
        <f t="shared" si="83"/>
        <v>41975.263252314813</v>
      </c>
    </row>
    <row r="1332" spans="1:20" ht="42.75" x14ac:dyDescent="0.45">
      <c r="A1332" s="5">
        <v>1330</v>
      </c>
      <c r="B1332" s="7" t="s">
        <v>1331</v>
      </c>
      <c r="C1332" s="7" t="s">
        <v>5440</v>
      </c>
      <c r="D1332" s="8">
        <v>35000</v>
      </c>
      <c r="E1332" s="8">
        <v>7873</v>
      </c>
      <c r="F1332" s="8" t="s">
        <v>8220</v>
      </c>
      <c r="G1332" s="8" t="s">
        <v>8224</v>
      </c>
      <c r="H1332" s="8" t="s">
        <v>8246</v>
      </c>
      <c r="I1332" s="8">
        <v>1467432000</v>
      </c>
      <c r="J1332" s="8">
        <v>1464763109</v>
      </c>
      <c r="K1332" s="8" t="b">
        <v>0</v>
      </c>
      <c r="L1332" s="8">
        <v>50</v>
      </c>
      <c r="M1332" s="8" t="b">
        <v>0</v>
      </c>
      <c r="N1332" s="8" t="s">
        <v>8273</v>
      </c>
      <c r="O1332" s="11">
        <f t="shared" si="80"/>
        <v>22</v>
      </c>
      <c r="P1332" s="8">
        <f t="shared" si="81"/>
        <v>157.46</v>
      </c>
      <c r="Q1332" s="8" t="s">
        <v>8319</v>
      </c>
      <c r="R1332" s="8" t="s">
        <v>8321</v>
      </c>
      <c r="S1332" s="17">
        <f t="shared" si="82"/>
        <v>42522.276724537034</v>
      </c>
      <c r="T1332" s="17">
        <f t="shared" si="83"/>
        <v>42553.166666666672</v>
      </c>
    </row>
    <row r="1333" spans="1:20" ht="42.75" x14ac:dyDescent="0.45">
      <c r="A1333" s="5">
        <v>1331</v>
      </c>
      <c r="B1333" s="7" t="s">
        <v>1332</v>
      </c>
      <c r="C1333" s="7" t="s">
        <v>5441</v>
      </c>
      <c r="D1333" s="8">
        <v>250000</v>
      </c>
      <c r="E1333" s="8">
        <v>3417</v>
      </c>
      <c r="F1333" s="8" t="s">
        <v>8220</v>
      </c>
      <c r="G1333" s="8" t="s">
        <v>8224</v>
      </c>
      <c r="H1333" s="8" t="s">
        <v>8246</v>
      </c>
      <c r="I1333" s="8">
        <v>1471435554</v>
      </c>
      <c r="J1333" s="8">
        <v>1468843554</v>
      </c>
      <c r="K1333" s="8" t="b">
        <v>0</v>
      </c>
      <c r="L1333" s="8">
        <v>34</v>
      </c>
      <c r="M1333" s="8" t="b">
        <v>0</v>
      </c>
      <c r="N1333" s="8" t="s">
        <v>8273</v>
      </c>
      <c r="O1333" s="11">
        <f t="shared" si="80"/>
        <v>1</v>
      </c>
      <c r="P1333" s="8">
        <f t="shared" si="81"/>
        <v>100.5</v>
      </c>
      <c r="Q1333" s="8" t="s">
        <v>8319</v>
      </c>
      <c r="R1333" s="8" t="s">
        <v>8321</v>
      </c>
      <c r="S1333" s="17">
        <f t="shared" si="82"/>
        <v>42569.50409722222</v>
      </c>
      <c r="T1333" s="17">
        <f t="shared" si="83"/>
        <v>42599.50409722222</v>
      </c>
    </row>
    <row r="1334" spans="1:20" ht="42.75" x14ac:dyDescent="0.45">
      <c r="A1334" s="5">
        <v>1332</v>
      </c>
      <c r="B1334" s="7" t="s">
        <v>1333</v>
      </c>
      <c r="C1334" s="7" t="s">
        <v>5442</v>
      </c>
      <c r="D1334" s="8">
        <v>10115</v>
      </c>
      <c r="E1334" s="8">
        <v>0</v>
      </c>
      <c r="F1334" s="8" t="s">
        <v>8220</v>
      </c>
      <c r="G1334" s="8" t="s">
        <v>8240</v>
      </c>
      <c r="H1334" s="8" t="s">
        <v>8257</v>
      </c>
      <c r="I1334" s="8">
        <v>1485480408</v>
      </c>
      <c r="J1334" s="8">
        <v>1482888408</v>
      </c>
      <c r="K1334" s="8" t="b">
        <v>0</v>
      </c>
      <c r="L1334" s="8">
        <v>0</v>
      </c>
      <c r="M1334" s="8" t="b">
        <v>0</v>
      </c>
      <c r="N1334" s="8" t="s">
        <v>8273</v>
      </c>
      <c r="O1334" s="11">
        <f t="shared" si="80"/>
        <v>0</v>
      </c>
      <c r="P1334" s="8" t="e">
        <f t="shared" si="81"/>
        <v>#DIV/0!</v>
      </c>
      <c r="Q1334" s="8" t="s">
        <v>8319</v>
      </c>
      <c r="R1334" s="8" t="s">
        <v>8321</v>
      </c>
      <c r="S1334" s="17">
        <f t="shared" si="82"/>
        <v>42732.060277777782</v>
      </c>
      <c r="T1334" s="17">
        <f t="shared" si="83"/>
        <v>42762.060277777782</v>
      </c>
    </row>
    <row r="1335" spans="1:20" ht="42.75" x14ac:dyDescent="0.45">
      <c r="A1335" s="5">
        <v>1333</v>
      </c>
      <c r="B1335" s="7" t="s">
        <v>1334</v>
      </c>
      <c r="C1335" s="7" t="s">
        <v>5443</v>
      </c>
      <c r="D1335" s="8">
        <v>2500</v>
      </c>
      <c r="E1335" s="8">
        <v>0</v>
      </c>
      <c r="F1335" s="8" t="s">
        <v>8220</v>
      </c>
      <c r="G1335" s="8" t="s">
        <v>8226</v>
      </c>
      <c r="H1335" s="8" t="s">
        <v>8248</v>
      </c>
      <c r="I1335" s="8">
        <v>1405478025</v>
      </c>
      <c r="J1335" s="8">
        <v>1402886025</v>
      </c>
      <c r="K1335" s="8" t="b">
        <v>0</v>
      </c>
      <c r="L1335" s="8">
        <v>0</v>
      </c>
      <c r="M1335" s="8" t="b">
        <v>0</v>
      </c>
      <c r="N1335" s="8" t="s">
        <v>8273</v>
      </c>
      <c r="O1335" s="11">
        <f t="shared" si="80"/>
        <v>0</v>
      </c>
      <c r="P1335" s="8" t="e">
        <f t="shared" si="81"/>
        <v>#DIV/0!</v>
      </c>
      <c r="Q1335" s="8" t="s">
        <v>8319</v>
      </c>
      <c r="R1335" s="8" t="s">
        <v>8321</v>
      </c>
      <c r="S1335" s="17">
        <f t="shared" si="82"/>
        <v>41806.106770833336</v>
      </c>
      <c r="T1335" s="17">
        <f t="shared" si="83"/>
        <v>41836.106770833336</v>
      </c>
    </row>
    <row r="1336" spans="1:20" ht="42.75" x14ac:dyDescent="0.45">
      <c r="A1336" s="5">
        <v>1334</v>
      </c>
      <c r="B1336" s="7" t="s">
        <v>1335</v>
      </c>
      <c r="C1336" s="7" t="s">
        <v>5444</v>
      </c>
      <c r="D1336" s="8">
        <v>133000</v>
      </c>
      <c r="E1336" s="8">
        <v>14303</v>
      </c>
      <c r="F1336" s="8" t="s">
        <v>8220</v>
      </c>
      <c r="G1336" s="8" t="s">
        <v>8224</v>
      </c>
      <c r="H1336" s="8" t="s">
        <v>8246</v>
      </c>
      <c r="I1336" s="8">
        <v>1457721287</v>
      </c>
      <c r="J1336" s="8">
        <v>1455129287</v>
      </c>
      <c r="K1336" s="8" t="b">
        <v>0</v>
      </c>
      <c r="L1336" s="8">
        <v>276</v>
      </c>
      <c r="M1336" s="8" t="b">
        <v>0</v>
      </c>
      <c r="N1336" s="8" t="s">
        <v>8273</v>
      </c>
      <c r="O1336" s="11">
        <f t="shared" si="80"/>
        <v>11</v>
      </c>
      <c r="P1336" s="8">
        <f t="shared" si="81"/>
        <v>51.82</v>
      </c>
      <c r="Q1336" s="8" t="s">
        <v>8319</v>
      </c>
      <c r="R1336" s="8" t="s">
        <v>8321</v>
      </c>
      <c r="S1336" s="17">
        <f t="shared" si="82"/>
        <v>42410.774155092593</v>
      </c>
      <c r="T1336" s="17">
        <f t="shared" si="83"/>
        <v>42440.774155092593</v>
      </c>
    </row>
    <row r="1337" spans="1:20" ht="42.75" x14ac:dyDescent="0.45">
      <c r="A1337" s="5">
        <v>1335</v>
      </c>
      <c r="B1337" s="7" t="s">
        <v>1336</v>
      </c>
      <c r="C1337" s="7" t="s">
        <v>5445</v>
      </c>
      <c r="D1337" s="8">
        <v>25000</v>
      </c>
      <c r="E1337" s="8">
        <v>4940</v>
      </c>
      <c r="F1337" s="8" t="s">
        <v>8220</v>
      </c>
      <c r="G1337" s="8" t="s">
        <v>8224</v>
      </c>
      <c r="H1337" s="8" t="s">
        <v>8246</v>
      </c>
      <c r="I1337" s="8">
        <v>1449354502</v>
      </c>
      <c r="J1337" s="8">
        <v>1446762502</v>
      </c>
      <c r="K1337" s="8" t="b">
        <v>0</v>
      </c>
      <c r="L1337" s="8">
        <v>16</v>
      </c>
      <c r="M1337" s="8" t="b">
        <v>0</v>
      </c>
      <c r="N1337" s="8" t="s">
        <v>8273</v>
      </c>
      <c r="O1337" s="11">
        <f t="shared" si="80"/>
        <v>20</v>
      </c>
      <c r="P1337" s="8">
        <f t="shared" si="81"/>
        <v>308.75</v>
      </c>
      <c r="Q1337" s="8" t="s">
        <v>8319</v>
      </c>
      <c r="R1337" s="8" t="s">
        <v>8321</v>
      </c>
      <c r="S1337" s="17">
        <f t="shared" si="82"/>
        <v>42313.936365740738</v>
      </c>
      <c r="T1337" s="17">
        <f t="shared" si="83"/>
        <v>42343.936365740738</v>
      </c>
    </row>
    <row r="1338" spans="1:20" ht="42.75" x14ac:dyDescent="0.45">
      <c r="A1338" s="5">
        <v>1336</v>
      </c>
      <c r="B1338" s="7" t="s">
        <v>1337</v>
      </c>
      <c r="C1338" s="7" t="s">
        <v>5446</v>
      </c>
      <c r="D1338" s="8">
        <v>100000</v>
      </c>
      <c r="E1338" s="8">
        <v>84947</v>
      </c>
      <c r="F1338" s="8" t="s">
        <v>8220</v>
      </c>
      <c r="G1338" s="8" t="s">
        <v>8224</v>
      </c>
      <c r="H1338" s="8" t="s">
        <v>8246</v>
      </c>
      <c r="I1338" s="8">
        <v>1418849028</v>
      </c>
      <c r="J1338" s="8">
        <v>1415825028</v>
      </c>
      <c r="K1338" s="8" t="b">
        <v>0</v>
      </c>
      <c r="L1338" s="8">
        <v>224</v>
      </c>
      <c r="M1338" s="8" t="b">
        <v>0</v>
      </c>
      <c r="N1338" s="8" t="s">
        <v>8273</v>
      </c>
      <c r="O1338" s="11">
        <f t="shared" si="80"/>
        <v>85</v>
      </c>
      <c r="P1338" s="8">
        <f t="shared" si="81"/>
        <v>379.23</v>
      </c>
      <c r="Q1338" s="8" t="s">
        <v>8319</v>
      </c>
      <c r="R1338" s="8" t="s">
        <v>8321</v>
      </c>
      <c r="S1338" s="17">
        <f t="shared" si="82"/>
        <v>41955.863750000004</v>
      </c>
      <c r="T1338" s="17">
        <f t="shared" si="83"/>
        <v>41990.863750000004</v>
      </c>
    </row>
    <row r="1339" spans="1:20" ht="42.75" x14ac:dyDescent="0.45">
      <c r="A1339" s="5">
        <v>1337</v>
      </c>
      <c r="B1339" s="7" t="s">
        <v>1338</v>
      </c>
      <c r="C1339" s="7" t="s">
        <v>5447</v>
      </c>
      <c r="D1339" s="8">
        <v>50000</v>
      </c>
      <c r="E1339" s="8">
        <v>24691</v>
      </c>
      <c r="F1339" s="8" t="s">
        <v>8220</v>
      </c>
      <c r="G1339" s="8" t="s">
        <v>8224</v>
      </c>
      <c r="H1339" s="8" t="s">
        <v>8246</v>
      </c>
      <c r="I1339" s="8">
        <v>1488549079</v>
      </c>
      <c r="J1339" s="8">
        <v>1485957079</v>
      </c>
      <c r="K1339" s="8" t="b">
        <v>0</v>
      </c>
      <c r="L1339" s="8">
        <v>140</v>
      </c>
      <c r="M1339" s="8" t="b">
        <v>0</v>
      </c>
      <c r="N1339" s="8" t="s">
        <v>8273</v>
      </c>
      <c r="O1339" s="11">
        <f t="shared" si="80"/>
        <v>49</v>
      </c>
      <c r="P1339" s="8">
        <f t="shared" si="81"/>
        <v>176.36</v>
      </c>
      <c r="Q1339" s="8" t="s">
        <v>8319</v>
      </c>
      <c r="R1339" s="8" t="s">
        <v>8321</v>
      </c>
      <c r="S1339" s="17">
        <f t="shared" si="82"/>
        <v>42767.577303240745</v>
      </c>
      <c r="T1339" s="17">
        <f t="shared" si="83"/>
        <v>42797.577303240745</v>
      </c>
    </row>
    <row r="1340" spans="1:20" ht="42.75" x14ac:dyDescent="0.45">
      <c r="A1340" s="5">
        <v>1338</v>
      </c>
      <c r="B1340" s="7" t="s">
        <v>1339</v>
      </c>
      <c r="C1340" s="7" t="s">
        <v>5448</v>
      </c>
      <c r="D1340" s="8">
        <v>30000</v>
      </c>
      <c r="E1340" s="8">
        <v>991</v>
      </c>
      <c r="F1340" s="8" t="s">
        <v>8220</v>
      </c>
      <c r="G1340" s="8" t="s">
        <v>8224</v>
      </c>
      <c r="H1340" s="8" t="s">
        <v>8246</v>
      </c>
      <c r="I1340" s="8">
        <v>1438543033</v>
      </c>
      <c r="J1340" s="8">
        <v>1435951033</v>
      </c>
      <c r="K1340" s="8" t="b">
        <v>0</v>
      </c>
      <c r="L1340" s="8">
        <v>15</v>
      </c>
      <c r="M1340" s="8" t="b">
        <v>0</v>
      </c>
      <c r="N1340" s="8" t="s">
        <v>8273</v>
      </c>
      <c r="O1340" s="11">
        <f t="shared" si="80"/>
        <v>3</v>
      </c>
      <c r="P1340" s="8">
        <f t="shared" si="81"/>
        <v>66.069999999999993</v>
      </c>
      <c r="Q1340" s="8" t="s">
        <v>8319</v>
      </c>
      <c r="R1340" s="8" t="s">
        <v>8321</v>
      </c>
      <c r="S1340" s="17">
        <f t="shared" si="82"/>
        <v>42188.803622685184</v>
      </c>
      <c r="T1340" s="17">
        <f t="shared" si="83"/>
        <v>42218.803622685184</v>
      </c>
    </row>
    <row r="1341" spans="1:20" ht="28.5" x14ac:dyDescent="0.45">
      <c r="A1341" s="5">
        <v>1339</v>
      </c>
      <c r="B1341" s="7" t="s">
        <v>1340</v>
      </c>
      <c r="C1341" s="7" t="s">
        <v>5449</v>
      </c>
      <c r="D1341" s="8">
        <v>50000</v>
      </c>
      <c r="E1341" s="8">
        <v>3317</v>
      </c>
      <c r="F1341" s="8" t="s">
        <v>8220</v>
      </c>
      <c r="G1341" s="8" t="s">
        <v>8224</v>
      </c>
      <c r="H1341" s="8" t="s">
        <v>8246</v>
      </c>
      <c r="I1341" s="8">
        <v>1418056315</v>
      </c>
      <c r="J1341" s="8">
        <v>1414164715</v>
      </c>
      <c r="K1341" s="8" t="b">
        <v>0</v>
      </c>
      <c r="L1341" s="8">
        <v>37</v>
      </c>
      <c r="M1341" s="8" t="b">
        <v>0</v>
      </c>
      <c r="N1341" s="8" t="s">
        <v>8273</v>
      </c>
      <c r="O1341" s="11">
        <f t="shared" si="80"/>
        <v>7</v>
      </c>
      <c r="P1341" s="8">
        <f t="shared" si="81"/>
        <v>89.65</v>
      </c>
      <c r="Q1341" s="8" t="s">
        <v>8319</v>
      </c>
      <c r="R1341" s="8" t="s">
        <v>8321</v>
      </c>
      <c r="S1341" s="17">
        <f t="shared" si="82"/>
        <v>41936.647164351853</v>
      </c>
      <c r="T1341" s="17">
        <f t="shared" si="83"/>
        <v>41981.688831018517</v>
      </c>
    </row>
    <row r="1342" spans="1:20" ht="42.75" x14ac:dyDescent="0.45">
      <c r="A1342" s="5">
        <v>1340</v>
      </c>
      <c r="B1342" s="7" t="s">
        <v>1341</v>
      </c>
      <c r="C1342" s="7" t="s">
        <v>5450</v>
      </c>
      <c r="D1342" s="8">
        <v>1680</v>
      </c>
      <c r="E1342" s="8">
        <v>0</v>
      </c>
      <c r="F1342" s="8" t="s">
        <v>8220</v>
      </c>
      <c r="G1342" s="8" t="s">
        <v>8224</v>
      </c>
      <c r="H1342" s="8" t="s">
        <v>8246</v>
      </c>
      <c r="I1342" s="8">
        <v>1408112253</v>
      </c>
      <c r="J1342" s="8">
        <v>1405520253</v>
      </c>
      <c r="K1342" s="8" t="b">
        <v>0</v>
      </c>
      <c r="L1342" s="8">
        <v>0</v>
      </c>
      <c r="M1342" s="8" t="b">
        <v>0</v>
      </c>
      <c r="N1342" s="8" t="s">
        <v>8273</v>
      </c>
      <c r="O1342" s="11">
        <f t="shared" si="80"/>
        <v>0</v>
      </c>
      <c r="P1342" s="8" t="e">
        <f t="shared" si="81"/>
        <v>#DIV/0!</v>
      </c>
      <c r="Q1342" s="8" t="s">
        <v>8319</v>
      </c>
      <c r="R1342" s="8" t="s">
        <v>8321</v>
      </c>
      <c r="S1342" s="17">
        <f t="shared" si="82"/>
        <v>41836.595520833333</v>
      </c>
      <c r="T1342" s="17">
        <f t="shared" si="83"/>
        <v>41866.595520833333</v>
      </c>
    </row>
    <row r="1343" spans="1:20" ht="42.75" x14ac:dyDescent="0.45">
      <c r="A1343" s="5">
        <v>1341</v>
      </c>
      <c r="B1343" s="7" t="s">
        <v>1342</v>
      </c>
      <c r="C1343" s="7" t="s">
        <v>5451</v>
      </c>
      <c r="D1343" s="8">
        <v>25000</v>
      </c>
      <c r="E1343" s="8">
        <v>17590</v>
      </c>
      <c r="F1343" s="8" t="s">
        <v>8220</v>
      </c>
      <c r="G1343" s="8" t="s">
        <v>8225</v>
      </c>
      <c r="H1343" s="8" t="s">
        <v>8247</v>
      </c>
      <c r="I1343" s="8">
        <v>1475333917</v>
      </c>
      <c r="J1343" s="8">
        <v>1472569117</v>
      </c>
      <c r="K1343" s="8" t="b">
        <v>0</v>
      </c>
      <c r="L1343" s="8">
        <v>46</v>
      </c>
      <c r="M1343" s="8" t="b">
        <v>0</v>
      </c>
      <c r="N1343" s="8" t="s">
        <v>8273</v>
      </c>
      <c r="O1343" s="11">
        <f t="shared" si="80"/>
        <v>70</v>
      </c>
      <c r="P1343" s="8">
        <f t="shared" si="81"/>
        <v>382.39</v>
      </c>
      <c r="Q1343" s="8" t="s">
        <v>8319</v>
      </c>
      <c r="R1343" s="8" t="s">
        <v>8321</v>
      </c>
      <c r="S1343" s="17">
        <f t="shared" si="82"/>
        <v>42612.624039351853</v>
      </c>
      <c r="T1343" s="17">
        <f t="shared" si="83"/>
        <v>42644.624039351853</v>
      </c>
    </row>
    <row r="1344" spans="1:20" ht="42.75" x14ac:dyDescent="0.45">
      <c r="A1344" s="5">
        <v>1342</v>
      </c>
      <c r="B1344" s="7" t="s">
        <v>1343</v>
      </c>
      <c r="C1344" s="7" t="s">
        <v>5452</v>
      </c>
      <c r="D1344" s="8">
        <v>50000</v>
      </c>
      <c r="E1344" s="8">
        <v>100</v>
      </c>
      <c r="F1344" s="8" t="s">
        <v>8220</v>
      </c>
      <c r="G1344" s="8" t="s">
        <v>8224</v>
      </c>
      <c r="H1344" s="8" t="s">
        <v>8246</v>
      </c>
      <c r="I1344" s="8">
        <v>1437161739</v>
      </c>
      <c r="J1344" s="8">
        <v>1434569739</v>
      </c>
      <c r="K1344" s="8" t="b">
        <v>0</v>
      </c>
      <c r="L1344" s="8">
        <v>1</v>
      </c>
      <c r="M1344" s="8" t="b">
        <v>0</v>
      </c>
      <c r="N1344" s="8" t="s">
        <v>8273</v>
      </c>
      <c r="O1344" s="11">
        <f t="shared" si="80"/>
        <v>0</v>
      </c>
      <c r="P1344" s="8">
        <f t="shared" si="81"/>
        <v>100</v>
      </c>
      <c r="Q1344" s="8" t="s">
        <v>8319</v>
      </c>
      <c r="R1344" s="8" t="s">
        <v>8321</v>
      </c>
      <c r="S1344" s="17">
        <f t="shared" si="82"/>
        <v>42172.816423611104</v>
      </c>
      <c r="T1344" s="17">
        <f t="shared" si="83"/>
        <v>42202.816423611104</v>
      </c>
    </row>
    <row r="1345" spans="1:20" ht="42.75" x14ac:dyDescent="0.45">
      <c r="A1345" s="5">
        <v>1343</v>
      </c>
      <c r="B1345" s="7" t="s">
        <v>1344</v>
      </c>
      <c r="C1345" s="7" t="s">
        <v>5453</v>
      </c>
      <c r="D1345" s="8">
        <v>50000</v>
      </c>
      <c r="E1345" s="8">
        <v>51149</v>
      </c>
      <c r="F1345" s="8" t="s">
        <v>8220</v>
      </c>
      <c r="G1345" s="8" t="s">
        <v>8224</v>
      </c>
      <c r="H1345" s="8" t="s">
        <v>8246</v>
      </c>
      <c r="I1345" s="8">
        <v>1471579140</v>
      </c>
      <c r="J1345" s="8">
        <v>1466512683</v>
      </c>
      <c r="K1345" s="8" t="b">
        <v>0</v>
      </c>
      <c r="L1345" s="8">
        <v>323</v>
      </c>
      <c r="M1345" s="8" t="b">
        <v>0</v>
      </c>
      <c r="N1345" s="8" t="s">
        <v>8273</v>
      </c>
      <c r="O1345" s="11">
        <f t="shared" si="80"/>
        <v>102</v>
      </c>
      <c r="P1345" s="8">
        <f t="shared" si="81"/>
        <v>158.36000000000001</v>
      </c>
      <c r="Q1345" s="8" t="s">
        <v>8319</v>
      </c>
      <c r="R1345" s="8" t="s">
        <v>8321</v>
      </c>
      <c r="S1345" s="17">
        <f t="shared" si="82"/>
        <v>42542.526423611111</v>
      </c>
      <c r="T1345" s="17">
        <f t="shared" si="83"/>
        <v>42601.165972222225</v>
      </c>
    </row>
    <row r="1346" spans="1:20" ht="42.75" x14ac:dyDescent="0.45">
      <c r="A1346" s="5">
        <v>1344</v>
      </c>
      <c r="B1346" s="7" t="s">
        <v>1345</v>
      </c>
      <c r="C1346" s="7" t="s">
        <v>5454</v>
      </c>
      <c r="D1346" s="8">
        <v>1500</v>
      </c>
      <c r="E1346" s="8">
        <v>5666</v>
      </c>
      <c r="F1346" s="8" t="s">
        <v>8219</v>
      </c>
      <c r="G1346" s="8" t="s">
        <v>8229</v>
      </c>
      <c r="H1346" s="8" t="s">
        <v>8251</v>
      </c>
      <c r="I1346" s="8">
        <v>1467313039</v>
      </c>
      <c r="J1346" s="8">
        <v>1464807439</v>
      </c>
      <c r="K1346" s="8" t="b">
        <v>0</v>
      </c>
      <c r="L1346" s="8">
        <v>139</v>
      </c>
      <c r="M1346" s="8" t="b">
        <v>1</v>
      </c>
      <c r="N1346" s="8" t="s">
        <v>8274</v>
      </c>
      <c r="O1346" s="11">
        <f t="shared" si="80"/>
        <v>378</v>
      </c>
      <c r="P1346" s="8">
        <f t="shared" si="81"/>
        <v>40.76</v>
      </c>
      <c r="Q1346" s="8" t="s">
        <v>8322</v>
      </c>
      <c r="R1346" s="8" t="s">
        <v>8323</v>
      </c>
      <c r="S1346" s="17">
        <f t="shared" si="82"/>
        <v>42522.789803240739</v>
      </c>
      <c r="T1346" s="17">
        <f t="shared" si="83"/>
        <v>42551.789803240739</v>
      </c>
    </row>
    <row r="1347" spans="1:20" ht="42.75" x14ac:dyDescent="0.45">
      <c r="A1347" s="5">
        <v>1345</v>
      </c>
      <c r="B1347" s="7" t="s">
        <v>1346</v>
      </c>
      <c r="C1347" s="7" t="s">
        <v>5455</v>
      </c>
      <c r="D1347" s="8">
        <v>300</v>
      </c>
      <c r="E1347" s="8">
        <v>375</v>
      </c>
      <c r="F1347" s="8" t="s">
        <v>8219</v>
      </c>
      <c r="G1347" s="8" t="s">
        <v>8224</v>
      </c>
      <c r="H1347" s="8" t="s">
        <v>8246</v>
      </c>
      <c r="I1347" s="8">
        <v>1405366359</v>
      </c>
      <c r="J1347" s="8">
        <v>1402342359</v>
      </c>
      <c r="K1347" s="8" t="b">
        <v>0</v>
      </c>
      <c r="L1347" s="8">
        <v>7</v>
      </c>
      <c r="M1347" s="8" t="b">
        <v>1</v>
      </c>
      <c r="N1347" s="8" t="s">
        <v>8274</v>
      </c>
      <c r="O1347" s="11">
        <f t="shared" ref="O1347:O1410" si="84">ROUND((E1347/D1347)*100,0)</f>
        <v>125</v>
      </c>
      <c r="P1347" s="8">
        <f t="shared" ref="P1347:P1410" si="85">ROUND(E1347/L1347,2)</f>
        <v>53.57</v>
      </c>
      <c r="Q1347" s="8" t="s">
        <v>8322</v>
      </c>
      <c r="R1347" s="8" t="s">
        <v>8323</v>
      </c>
      <c r="S1347" s="17">
        <f t="shared" ref="S1347:S1410" si="86">(((J1347/60)/60)/24)+DATE(1970,1,1)</f>
        <v>41799.814340277779</v>
      </c>
      <c r="T1347" s="17">
        <f t="shared" ref="T1347:T1410" si="87">(((I1347/60)/60)/24)+DATE(1970,1,1)</f>
        <v>41834.814340277779</v>
      </c>
    </row>
    <row r="1348" spans="1:20" ht="42.75" x14ac:dyDescent="0.45">
      <c r="A1348" s="5">
        <v>1346</v>
      </c>
      <c r="B1348" s="7" t="s">
        <v>1347</v>
      </c>
      <c r="C1348" s="7" t="s">
        <v>5456</v>
      </c>
      <c r="D1348" s="8">
        <v>4900</v>
      </c>
      <c r="E1348" s="8">
        <v>7219</v>
      </c>
      <c r="F1348" s="8" t="s">
        <v>8219</v>
      </c>
      <c r="G1348" s="8" t="s">
        <v>8224</v>
      </c>
      <c r="H1348" s="8" t="s">
        <v>8246</v>
      </c>
      <c r="I1348" s="8">
        <v>1372297751</v>
      </c>
      <c r="J1348" s="8">
        <v>1369705751</v>
      </c>
      <c r="K1348" s="8" t="b">
        <v>0</v>
      </c>
      <c r="L1348" s="8">
        <v>149</v>
      </c>
      <c r="M1348" s="8" t="b">
        <v>1</v>
      </c>
      <c r="N1348" s="8" t="s">
        <v>8274</v>
      </c>
      <c r="O1348" s="11">
        <f t="shared" si="84"/>
        <v>147</v>
      </c>
      <c r="P1348" s="8">
        <f t="shared" si="85"/>
        <v>48.45</v>
      </c>
      <c r="Q1348" s="8" t="s">
        <v>8322</v>
      </c>
      <c r="R1348" s="8" t="s">
        <v>8323</v>
      </c>
      <c r="S1348" s="17">
        <f t="shared" si="86"/>
        <v>41422.075821759259</v>
      </c>
      <c r="T1348" s="17">
        <f t="shared" si="87"/>
        <v>41452.075821759259</v>
      </c>
    </row>
    <row r="1349" spans="1:20" ht="42.75" x14ac:dyDescent="0.45">
      <c r="A1349" s="5">
        <v>1347</v>
      </c>
      <c r="B1349" s="7" t="s">
        <v>1348</v>
      </c>
      <c r="C1349" s="7" t="s">
        <v>5457</v>
      </c>
      <c r="D1349" s="8">
        <v>2500</v>
      </c>
      <c r="E1349" s="8">
        <v>2555</v>
      </c>
      <c r="F1349" s="8" t="s">
        <v>8219</v>
      </c>
      <c r="G1349" s="8" t="s">
        <v>8224</v>
      </c>
      <c r="H1349" s="8" t="s">
        <v>8246</v>
      </c>
      <c r="I1349" s="8">
        <v>1425741525</v>
      </c>
      <c r="J1349" s="8">
        <v>1423149525</v>
      </c>
      <c r="K1349" s="8" t="b">
        <v>0</v>
      </c>
      <c r="L1349" s="8">
        <v>31</v>
      </c>
      <c r="M1349" s="8" t="b">
        <v>1</v>
      </c>
      <c r="N1349" s="8" t="s">
        <v>8274</v>
      </c>
      <c r="O1349" s="11">
        <f t="shared" si="84"/>
        <v>102</v>
      </c>
      <c r="P1349" s="8">
        <f t="shared" si="85"/>
        <v>82.42</v>
      </c>
      <c r="Q1349" s="8" t="s">
        <v>8322</v>
      </c>
      <c r="R1349" s="8" t="s">
        <v>8323</v>
      </c>
      <c r="S1349" s="17">
        <f t="shared" si="86"/>
        <v>42040.638020833328</v>
      </c>
      <c r="T1349" s="17">
        <f t="shared" si="87"/>
        <v>42070.638020833328</v>
      </c>
    </row>
    <row r="1350" spans="1:20" ht="42.75" x14ac:dyDescent="0.45">
      <c r="A1350" s="5">
        <v>1348</v>
      </c>
      <c r="B1350" s="7" t="s">
        <v>1349</v>
      </c>
      <c r="C1350" s="7" t="s">
        <v>5458</v>
      </c>
      <c r="D1350" s="8">
        <v>5875</v>
      </c>
      <c r="E1350" s="8">
        <v>5985</v>
      </c>
      <c r="F1350" s="8" t="s">
        <v>8219</v>
      </c>
      <c r="G1350" s="8" t="s">
        <v>8224</v>
      </c>
      <c r="H1350" s="8" t="s">
        <v>8246</v>
      </c>
      <c r="I1350" s="8">
        <v>1418904533</v>
      </c>
      <c r="J1350" s="8">
        <v>1416485333</v>
      </c>
      <c r="K1350" s="8" t="b">
        <v>0</v>
      </c>
      <c r="L1350" s="8">
        <v>26</v>
      </c>
      <c r="M1350" s="8" t="b">
        <v>1</v>
      </c>
      <c r="N1350" s="8" t="s">
        <v>8274</v>
      </c>
      <c r="O1350" s="11">
        <f t="shared" si="84"/>
        <v>102</v>
      </c>
      <c r="P1350" s="8">
        <f t="shared" si="85"/>
        <v>230.19</v>
      </c>
      <c r="Q1350" s="8" t="s">
        <v>8322</v>
      </c>
      <c r="R1350" s="8" t="s">
        <v>8323</v>
      </c>
      <c r="S1350" s="17">
        <f t="shared" si="86"/>
        <v>41963.506168981476</v>
      </c>
      <c r="T1350" s="17">
        <f t="shared" si="87"/>
        <v>41991.506168981476</v>
      </c>
    </row>
    <row r="1351" spans="1:20" ht="42.75" x14ac:dyDescent="0.45">
      <c r="A1351" s="5">
        <v>1349</v>
      </c>
      <c r="B1351" s="7" t="s">
        <v>1350</v>
      </c>
      <c r="C1351" s="7" t="s">
        <v>5459</v>
      </c>
      <c r="D1351" s="8">
        <v>5000</v>
      </c>
      <c r="E1351" s="8">
        <v>10210</v>
      </c>
      <c r="F1351" s="8" t="s">
        <v>8219</v>
      </c>
      <c r="G1351" s="8" t="s">
        <v>8229</v>
      </c>
      <c r="H1351" s="8" t="s">
        <v>8251</v>
      </c>
      <c r="I1351" s="8">
        <v>1450249140</v>
      </c>
      <c r="J1351" s="8">
        <v>1447055935</v>
      </c>
      <c r="K1351" s="8" t="b">
        <v>0</v>
      </c>
      <c r="L1351" s="8">
        <v>172</v>
      </c>
      <c r="M1351" s="8" t="b">
        <v>1</v>
      </c>
      <c r="N1351" s="8" t="s">
        <v>8274</v>
      </c>
      <c r="O1351" s="11">
        <f t="shared" si="84"/>
        <v>204</v>
      </c>
      <c r="P1351" s="8">
        <f t="shared" si="85"/>
        <v>59.36</v>
      </c>
      <c r="Q1351" s="8" t="s">
        <v>8322</v>
      </c>
      <c r="R1351" s="8" t="s">
        <v>8323</v>
      </c>
      <c r="S1351" s="17">
        <f t="shared" si="86"/>
        <v>42317.33258101852</v>
      </c>
      <c r="T1351" s="17">
        <f t="shared" si="87"/>
        <v>42354.290972222225</v>
      </c>
    </row>
    <row r="1352" spans="1:20" ht="42.75" x14ac:dyDescent="0.45">
      <c r="A1352" s="5">
        <v>1350</v>
      </c>
      <c r="B1352" s="7" t="s">
        <v>1351</v>
      </c>
      <c r="C1352" s="7" t="s">
        <v>5460</v>
      </c>
      <c r="D1352" s="8">
        <v>5000</v>
      </c>
      <c r="E1352" s="8">
        <v>5202.5</v>
      </c>
      <c r="F1352" s="8" t="s">
        <v>8219</v>
      </c>
      <c r="G1352" s="8" t="s">
        <v>8224</v>
      </c>
      <c r="H1352" s="8" t="s">
        <v>8246</v>
      </c>
      <c r="I1352" s="8">
        <v>1451089134</v>
      </c>
      <c r="J1352" s="8">
        <v>1448497134</v>
      </c>
      <c r="K1352" s="8" t="b">
        <v>0</v>
      </c>
      <c r="L1352" s="8">
        <v>78</v>
      </c>
      <c r="M1352" s="8" t="b">
        <v>1</v>
      </c>
      <c r="N1352" s="8" t="s">
        <v>8274</v>
      </c>
      <c r="O1352" s="11">
        <f t="shared" si="84"/>
        <v>104</v>
      </c>
      <c r="P1352" s="8">
        <f t="shared" si="85"/>
        <v>66.7</v>
      </c>
      <c r="Q1352" s="8" t="s">
        <v>8322</v>
      </c>
      <c r="R1352" s="8" t="s">
        <v>8323</v>
      </c>
      <c r="S1352" s="17">
        <f t="shared" si="86"/>
        <v>42334.013124999998</v>
      </c>
      <c r="T1352" s="17">
        <f t="shared" si="87"/>
        <v>42364.013124999998</v>
      </c>
    </row>
    <row r="1353" spans="1:20" ht="28.5" x14ac:dyDescent="0.45">
      <c r="A1353" s="5">
        <v>1351</v>
      </c>
      <c r="B1353" s="7" t="s">
        <v>1352</v>
      </c>
      <c r="C1353" s="7" t="s">
        <v>5461</v>
      </c>
      <c r="D1353" s="8">
        <v>20000</v>
      </c>
      <c r="E1353" s="8">
        <v>20253</v>
      </c>
      <c r="F1353" s="8" t="s">
        <v>8219</v>
      </c>
      <c r="G1353" s="8" t="s">
        <v>8224</v>
      </c>
      <c r="H1353" s="8" t="s">
        <v>8246</v>
      </c>
      <c r="I1353" s="8">
        <v>1455299144</v>
      </c>
      <c r="J1353" s="8">
        <v>1452707144</v>
      </c>
      <c r="K1353" s="8" t="b">
        <v>0</v>
      </c>
      <c r="L1353" s="8">
        <v>120</v>
      </c>
      <c r="M1353" s="8" t="b">
        <v>1</v>
      </c>
      <c r="N1353" s="8" t="s">
        <v>8274</v>
      </c>
      <c r="O1353" s="11">
        <f t="shared" si="84"/>
        <v>101</v>
      </c>
      <c r="P1353" s="8">
        <f t="shared" si="85"/>
        <v>168.78</v>
      </c>
      <c r="Q1353" s="8" t="s">
        <v>8322</v>
      </c>
      <c r="R1353" s="8" t="s">
        <v>8323</v>
      </c>
      <c r="S1353" s="17">
        <f t="shared" si="86"/>
        <v>42382.74009259259</v>
      </c>
      <c r="T1353" s="17">
        <f t="shared" si="87"/>
        <v>42412.74009259259</v>
      </c>
    </row>
    <row r="1354" spans="1:20" ht="42.75" x14ac:dyDescent="0.45">
      <c r="A1354" s="5">
        <v>1352</v>
      </c>
      <c r="B1354" s="7" t="s">
        <v>1353</v>
      </c>
      <c r="C1354" s="7" t="s">
        <v>5462</v>
      </c>
      <c r="D1354" s="8">
        <v>10000</v>
      </c>
      <c r="E1354" s="8">
        <v>13614</v>
      </c>
      <c r="F1354" s="8" t="s">
        <v>8219</v>
      </c>
      <c r="G1354" s="8" t="s">
        <v>8224</v>
      </c>
      <c r="H1354" s="8" t="s">
        <v>8246</v>
      </c>
      <c r="I1354" s="8">
        <v>1441425540</v>
      </c>
      <c r="J1354" s="8">
        <v>1436968366</v>
      </c>
      <c r="K1354" s="8" t="b">
        <v>0</v>
      </c>
      <c r="L1354" s="8">
        <v>227</v>
      </c>
      <c r="M1354" s="8" t="b">
        <v>1</v>
      </c>
      <c r="N1354" s="8" t="s">
        <v>8274</v>
      </c>
      <c r="O1354" s="11">
        <f t="shared" si="84"/>
        <v>136</v>
      </c>
      <c r="P1354" s="8">
        <f t="shared" si="85"/>
        <v>59.97</v>
      </c>
      <c r="Q1354" s="8" t="s">
        <v>8322</v>
      </c>
      <c r="R1354" s="8" t="s">
        <v>8323</v>
      </c>
      <c r="S1354" s="17">
        <f t="shared" si="86"/>
        <v>42200.578310185185</v>
      </c>
      <c r="T1354" s="17">
        <f t="shared" si="87"/>
        <v>42252.165972222225</v>
      </c>
    </row>
    <row r="1355" spans="1:20" ht="28.5" x14ac:dyDescent="0.45">
      <c r="A1355" s="5">
        <v>1353</v>
      </c>
      <c r="B1355" s="7" t="s">
        <v>1354</v>
      </c>
      <c r="C1355" s="7" t="s">
        <v>5463</v>
      </c>
      <c r="D1355" s="8">
        <v>1000</v>
      </c>
      <c r="E1355" s="8">
        <v>1336</v>
      </c>
      <c r="F1355" s="8" t="s">
        <v>8219</v>
      </c>
      <c r="G1355" s="8" t="s">
        <v>8224</v>
      </c>
      <c r="H1355" s="8" t="s">
        <v>8246</v>
      </c>
      <c r="I1355" s="8">
        <v>1362960000</v>
      </c>
      <c r="J1355" s="8">
        <v>1359946188</v>
      </c>
      <c r="K1355" s="8" t="b">
        <v>0</v>
      </c>
      <c r="L1355" s="8">
        <v>42</v>
      </c>
      <c r="M1355" s="8" t="b">
        <v>1</v>
      </c>
      <c r="N1355" s="8" t="s">
        <v>8274</v>
      </c>
      <c r="O1355" s="11">
        <f t="shared" si="84"/>
        <v>134</v>
      </c>
      <c r="P1355" s="8">
        <f t="shared" si="85"/>
        <v>31.81</v>
      </c>
      <c r="Q1355" s="8" t="s">
        <v>8322</v>
      </c>
      <c r="R1355" s="8" t="s">
        <v>8323</v>
      </c>
      <c r="S1355" s="17">
        <f t="shared" si="86"/>
        <v>41309.11791666667</v>
      </c>
      <c r="T1355" s="17">
        <f t="shared" si="87"/>
        <v>41344</v>
      </c>
    </row>
    <row r="1356" spans="1:20" ht="42.75" x14ac:dyDescent="0.45">
      <c r="A1356" s="5">
        <v>1354</v>
      </c>
      <c r="B1356" s="7" t="s">
        <v>1355</v>
      </c>
      <c r="C1356" s="7" t="s">
        <v>5464</v>
      </c>
      <c r="D1356" s="8">
        <v>1200</v>
      </c>
      <c r="E1356" s="8">
        <v>1563</v>
      </c>
      <c r="F1356" s="8" t="s">
        <v>8219</v>
      </c>
      <c r="G1356" s="8" t="s">
        <v>8225</v>
      </c>
      <c r="H1356" s="8" t="s">
        <v>8247</v>
      </c>
      <c r="I1356" s="8">
        <v>1465672979</v>
      </c>
      <c r="J1356" s="8">
        <v>1463080979</v>
      </c>
      <c r="K1356" s="8" t="b">
        <v>0</v>
      </c>
      <c r="L1356" s="8">
        <v>64</v>
      </c>
      <c r="M1356" s="8" t="b">
        <v>1</v>
      </c>
      <c r="N1356" s="8" t="s">
        <v>8274</v>
      </c>
      <c r="O1356" s="11">
        <f t="shared" si="84"/>
        <v>130</v>
      </c>
      <c r="P1356" s="8">
        <f t="shared" si="85"/>
        <v>24.42</v>
      </c>
      <c r="Q1356" s="8" t="s">
        <v>8322</v>
      </c>
      <c r="R1356" s="8" t="s">
        <v>8323</v>
      </c>
      <c r="S1356" s="17">
        <f t="shared" si="86"/>
        <v>42502.807627314818</v>
      </c>
      <c r="T1356" s="17">
        <f t="shared" si="87"/>
        <v>42532.807627314818</v>
      </c>
    </row>
    <row r="1357" spans="1:20" ht="57" x14ac:dyDescent="0.45">
      <c r="A1357" s="5">
        <v>1355</v>
      </c>
      <c r="B1357" s="7" t="s">
        <v>1356</v>
      </c>
      <c r="C1357" s="7" t="s">
        <v>5465</v>
      </c>
      <c r="D1357" s="8">
        <v>2500</v>
      </c>
      <c r="E1357" s="8">
        <v>3067</v>
      </c>
      <c r="F1357" s="8" t="s">
        <v>8219</v>
      </c>
      <c r="G1357" s="8" t="s">
        <v>8225</v>
      </c>
      <c r="H1357" s="8" t="s">
        <v>8247</v>
      </c>
      <c r="I1357" s="8">
        <v>1354269600</v>
      </c>
      <c r="J1357" s="8">
        <v>1351663605</v>
      </c>
      <c r="K1357" s="8" t="b">
        <v>0</v>
      </c>
      <c r="L1357" s="8">
        <v>121</v>
      </c>
      <c r="M1357" s="8" t="b">
        <v>1</v>
      </c>
      <c r="N1357" s="8" t="s">
        <v>8274</v>
      </c>
      <c r="O1357" s="11">
        <f t="shared" si="84"/>
        <v>123</v>
      </c>
      <c r="P1357" s="8">
        <f t="shared" si="85"/>
        <v>25.35</v>
      </c>
      <c r="Q1357" s="8" t="s">
        <v>8322</v>
      </c>
      <c r="R1357" s="8" t="s">
        <v>8323</v>
      </c>
      <c r="S1357" s="17">
        <f t="shared" si="86"/>
        <v>41213.254687499997</v>
      </c>
      <c r="T1357" s="17">
        <f t="shared" si="87"/>
        <v>41243.416666666664</v>
      </c>
    </row>
    <row r="1358" spans="1:20" ht="42.75" x14ac:dyDescent="0.45">
      <c r="A1358" s="5">
        <v>1356</v>
      </c>
      <c r="B1358" s="7" t="s">
        <v>1357</v>
      </c>
      <c r="C1358" s="7" t="s">
        <v>5466</v>
      </c>
      <c r="D1358" s="8">
        <v>3400</v>
      </c>
      <c r="E1358" s="8">
        <v>6215.56</v>
      </c>
      <c r="F1358" s="8" t="s">
        <v>8219</v>
      </c>
      <c r="G1358" s="8" t="s">
        <v>8224</v>
      </c>
      <c r="H1358" s="8" t="s">
        <v>8246</v>
      </c>
      <c r="I1358" s="8">
        <v>1372985760</v>
      </c>
      <c r="J1358" s="8">
        <v>1370393760</v>
      </c>
      <c r="K1358" s="8" t="b">
        <v>0</v>
      </c>
      <c r="L1358" s="8">
        <v>87</v>
      </c>
      <c r="M1358" s="8" t="b">
        <v>1</v>
      </c>
      <c r="N1358" s="8" t="s">
        <v>8274</v>
      </c>
      <c r="O1358" s="11">
        <f t="shared" si="84"/>
        <v>183</v>
      </c>
      <c r="P1358" s="8">
        <f t="shared" si="85"/>
        <v>71.44</v>
      </c>
      <c r="Q1358" s="8" t="s">
        <v>8322</v>
      </c>
      <c r="R1358" s="8" t="s">
        <v>8323</v>
      </c>
      <c r="S1358" s="17">
        <f t="shared" si="86"/>
        <v>41430.038888888892</v>
      </c>
      <c r="T1358" s="17">
        <f t="shared" si="87"/>
        <v>41460.038888888892</v>
      </c>
    </row>
    <row r="1359" spans="1:20" ht="42.75" x14ac:dyDescent="0.45">
      <c r="A1359" s="5">
        <v>1357</v>
      </c>
      <c r="B1359" s="7" t="s">
        <v>1358</v>
      </c>
      <c r="C1359" s="7" t="s">
        <v>5467</v>
      </c>
      <c r="D1359" s="8">
        <v>2000</v>
      </c>
      <c r="E1359" s="8">
        <v>2506</v>
      </c>
      <c r="F1359" s="8" t="s">
        <v>8219</v>
      </c>
      <c r="G1359" s="8" t="s">
        <v>8224</v>
      </c>
      <c r="H1359" s="8" t="s">
        <v>8246</v>
      </c>
      <c r="I1359" s="8">
        <v>1362117540</v>
      </c>
      <c r="J1359" s="8">
        <v>1359587137</v>
      </c>
      <c r="K1359" s="8" t="b">
        <v>0</v>
      </c>
      <c r="L1359" s="8">
        <v>65</v>
      </c>
      <c r="M1359" s="8" t="b">
        <v>1</v>
      </c>
      <c r="N1359" s="8" t="s">
        <v>8274</v>
      </c>
      <c r="O1359" s="11">
        <f t="shared" si="84"/>
        <v>125</v>
      </c>
      <c r="P1359" s="8">
        <f t="shared" si="85"/>
        <v>38.549999999999997</v>
      </c>
      <c r="Q1359" s="8" t="s">
        <v>8322</v>
      </c>
      <c r="R1359" s="8" t="s">
        <v>8323</v>
      </c>
      <c r="S1359" s="17">
        <f t="shared" si="86"/>
        <v>41304.962233796294</v>
      </c>
      <c r="T1359" s="17">
        <f t="shared" si="87"/>
        <v>41334.249305555553</v>
      </c>
    </row>
    <row r="1360" spans="1:20" ht="42.75" x14ac:dyDescent="0.45">
      <c r="A1360" s="5">
        <v>1358</v>
      </c>
      <c r="B1360" s="7" t="s">
        <v>1359</v>
      </c>
      <c r="C1360" s="7" t="s">
        <v>5468</v>
      </c>
      <c r="D1360" s="8">
        <v>3000</v>
      </c>
      <c r="E1360" s="8">
        <v>3350</v>
      </c>
      <c r="F1360" s="8" t="s">
        <v>8219</v>
      </c>
      <c r="G1360" s="8" t="s">
        <v>8224</v>
      </c>
      <c r="H1360" s="8" t="s">
        <v>8246</v>
      </c>
      <c r="I1360" s="8">
        <v>1309009323</v>
      </c>
      <c r="J1360" s="8">
        <v>1306417323</v>
      </c>
      <c r="K1360" s="8" t="b">
        <v>0</v>
      </c>
      <c r="L1360" s="8">
        <v>49</v>
      </c>
      <c r="M1360" s="8" t="b">
        <v>1</v>
      </c>
      <c r="N1360" s="8" t="s">
        <v>8274</v>
      </c>
      <c r="O1360" s="11">
        <f t="shared" si="84"/>
        <v>112</v>
      </c>
      <c r="P1360" s="8">
        <f t="shared" si="85"/>
        <v>68.37</v>
      </c>
      <c r="Q1360" s="8" t="s">
        <v>8322</v>
      </c>
      <c r="R1360" s="8" t="s">
        <v>8323</v>
      </c>
      <c r="S1360" s="17">
        <f t="shared" si="86"/>
        <v>40689.570868055554</v>
      </c>
      <c r="T1360" s="17">
        <f t="shared" si="87"/>
        <v>40719.570868055554</v>
      </c>
    </row>
    <row r="1361" spans="1:20" ht="42.75" x14ac:dyDescent="0.45">
      <c r="A1361" s="5">
        <v>1359</v>
      </c>
      <c r="B1361" s="7" t="s">
        <v>1360</v>
      </c>
      <c r="C1361" s="7" t="s">
        <v>5469</v>
      </c>
      <c r="D1361" s="8">
        <v>660</v>
      </c>
      <c r="E1361" s="8">
        <v>764</v>
      </c>
      <c r="F1361" s="8" t="s">
        <v>8219</v>
      </c>
      <c r="G1361" s="8" t="s">
        <v>8224</v>
      </c>
      <c r="H1361" s="8" t="s">
        <v>8246</v>
      </c>
      <c r="I1361" s="8">
        <v>1309980790</v>
      </c>
      <c r="J1361" s="8">
        <v>1304623990</v>
      </c>
      <c r="K1361" s="8" t="b">
        <v>0</v>
      </c>
      <c r="L1361" s="8">
        <v>19</v>
      </c>
      <c r="M1361" s="8" t="b">
        <v>1</v>
      </c>
      <c r="N1361" s="8" t="s">
        <v>8274</v>
      </c>
      <c r="O1361" s="11">
        <f t="shared" si="84"/>
        <v>116</v>
      </c>
      <c r="P1361" s="8">
        <f t="shared" si="85"/>
        <v>40.21</v>
      </c>
      <c r="Q1361" s="8" t="s">
        <v>8322</v>
      </c>
      <c r="R1361" s="8" t="s">
        <v>8323</v>
      </c>
      <c r="S1361" s="17">
        <f t="shared" si="86"/>
        <v>40668.814699074072</v>
      </c>
      <c r="T1361" s="17">
        <f t="shared" si="87"/>
        <v>40730.814699074072</v>
      </c>
    </row>
    <row r="1362" spans="1:20" ht="28.5" x14ac:dyDescent="0.45">
      <c r="A1362" s="5">
        <v>1360</v>
      </c>
      <c r="B1362" s="7" t="s">
        <v>1361</v>
      </c>
      <c r="C1362" s="7" t="s">
        <v>5470</v>
      </c>
      <c r="D1362" s="8">
        <v>1500</v>
      </c>
      <c r="E1362" s="8">
        <v>2598</v>
      </c>
      <c r="F1362" s="8" t="s">
        <v>8219</v>
      </c>
      <c r="G1362" s="8" t="s">
        <v>8224</v>
      </c>
      <c r="H1362" s="8" t="s">
        <v>8246</v>
      </c>
      <c r="I1362" s="8">
        <v>1343943420</v>
      </c>
      <c r="J1362" s="8">
        <v>1341524220</v>
      </c>
      <c r="K1362" s="8" t="b">
        <v>0</v>
      </c>
      <c r="L1362" s="8">
        <v>81</v>
      </c>
      <c r="M1362" s="8" t="b">
        <v>1</v>
      </c>
      <c r="N1362" s="8" t="s">
        <v>8274</v>
      </c>
      <c r="O1362" s="11">
        <f t="shared" si="84"/>
        <v>173</v>
      </c>
      <c r="P1362" s="8">
        <f t="shared" si="85"/>
        <v>32.07</v>
      </c>
      <c r="Q1362" s="8" t="s">
        <v>8322</v>
      </c>
      <c r="R1362" s="8" t="s">
        <v>8323</v>
      </c>
      <c r="S1362" s="17">
        <f t="shared" si="86"/>
        <v>41095.900694444441</v>
      </c>
      <c r="T1362" s="17">
        <f t="shared" si="87"/>
        <v>41123.900694444441</v>
      </c>
    </row>
    <row r="1363" spans="1:20" ht="42.75" x14ac:dyDescent="0.45">
      <c r="A1363" s="5">
        <v>1361</v>
      </c>
      <c r="B1363" s="7" t="s">
        <v>1362</v>
      </c>
      <c r="C1363" s="7" t="s">
        <v>5471</v>
      </c>
      <c r="D1363" s="8">
        <v>6000</v>
      </c>
      <c r="E1363" s="8">
        <v>7559</v>
      </c>
      <c r="F1363" s="8" t="s">
        <v>8219</v>
      </c>
      <c r="G1363" s="8" t="s">
        <v>8225</v>
      </c>
      <c r="H1363" s="8" t="s">
        <v>8247</v>
      </c>
      <c r="I1363" s="8">
        <v>1403370772</v>
      </c>
      <c r="J1363" s="8">
        <v>1400778772</v>
      </c>
      <c r="K1363" s="8" t="b">
        <v>0</v>
      </c>
      <c r="L1363" s="8">
        <v>264</v>
      </c>
      <c r="M1363" s="8" t="b">
        <v>1</v>
      </c>
      <c r="N1363" s="8" t="s">
        <v>8274</v>
      </c>
      <c r="O1363" s="11">
        <f t="shared" si="84"/>
        <v>126</v>
      </c>
      <c r="P1363" s="8">
        <f t="shared" si="85"/>
        <v>28.63</v>
      </c>
      <c r="Q1363" s="8" t="s">
        <v>8322</v>
      </c>
      <c r="R1363" s="8" t="s">
        <v>8323</v>
      </c>
      <c r="S1363" s="17">
        <f t="shared" si="86"/>
        <v>41781.717268518521</v>
      </c>
      <c r="T1363" s="17">
        <f t="shared" si="87"/>
        <v>41811.717268518521</v>
      </c>
    </row>
    <row r="1364" spans="1:20" ht="28.5" x14ac:dyDescent="0.45">
      <c r="A1364" s="5">
        <v>1362</v>
      </c>
      <c r="B1364" s="7" t="s">
        <v>1363</v>
      </c>
      <c r="C1364" s="7" t="s">
        <v>5472</v>
      </c>
      <c r="D1364" s="8">
        <v>1000</v>
      </c>
      <c r="E1364" s="8">
        <v>1091</v>
      </c>
      <c r="F1364" s="8" t="s">
        <v>8219</v>
      </c>
      <c r="G1364" s="8" t="s">
        <v>8224</v>
      </c>
      <c r="H1364" s="8" t="s">
        <v>8246</v>
      </c>
      <c r="I1364" s="8">
        <v>1378592731</v>
      </c>
      <c r="J1364" s="8">
        <v>1373408731</v>
      </c>
      <c r="K1364" s="8" t="b">
        <v>0</v>
      </c>
      <c r="L1364" s="8">
        <v>25</v>
      </c>
      <c r="M1364" s="8" t="b">
        <v>1</v>
      </c>
      <c r="N1364" s="8" t="s">
        <v>8274</v>
      </c>
      <c r="O1364" s="11">
        <f t="shared" si="84"/>
        <v>109</v>
      </c>
      <c r="P1364" s="8">
        <f t="shared" si="85"/>
        <v>43.64</v>
      </c>
      <c r="Q1364" s="8" t="s">
        <v>8322</v>
      </c>
      <c r="R1364" s="8" t="s">
        <v>8323</v>
      </c>
      <c r="S1364" s="17">
        <f t="shared" si="86"/>
        <v>41464.934386574074</v>
      </c>
      <c r="T1364" s="17">
        <f t="shared" si="87"/>
        <v>41524.934386574074</v>
      </c>
    </row>
    <row r="1365" spans="1:20" ht="42.75" x14ac:dyDescent="0.45">
      <c r="A1365" s="5">
        <v>1363</v>
      </c>
      <c r="B1365" s="7" t="s">
        <v>1364</v>
      </c>
      <c r="C1365" s="7" t="s">
        <v>5473</v>
      </c>
      <c r="D1365" s="8">
        <v>200</v>
      </c>
      <c r="E1365" s="8">
        <v>200</v>
      </c>
      <c r="F1365" s="8" t="s">
        <v>8219</v>
      </c>
      <c r="G1365" s="8" t="s">
        <v>8224</v>
      </c>
      <c r="H1365" s="8" t="s">
        <v>8246</v>
      </c>
      <c r="I1365" s="8">
        <v>1455523140</v>
      </c>
      <c r="J1365" s="8">
        <v>1453925727</v>
      </c>
      <c r="K1365" s="8" t="b">
        <v>0</v>
      </c>
      <c r="L1365" s="8">
        <v>5</v>
      </c>
      <c r="M1365" s="8" t="b">
        <v>1</v>
      </c>
      <c r="N1365" s="8" t="s">
        <v>8274</v>
      </c>
      <c r="O1365" s="11">
        <f t="shared" si="84"/>
        <v>100</v>
      </c>
      <c r="P1365" s="8">
        <f t="shared" si="85"/>
        <v>40</v>
      </c>
      <c r="Q1365" s="8" t="s">
        <v>8322</v>
      </c>
      <c r="R1365" s="8" t="s">
        <v>8323</v>
      </c>
      <c r="S1365" s="17">
        <f t="shared" si="86"/>
        <v>42396.8440625</v>
      </c>
      <c r="T1365" s="17">
        <f t="shared" si="87"/>
        <v>42415.332638888889</v>
      </c>
    </row>
    <row r="1366" spans="1:20" ht="42.75" x14ac:dyDescent="0.45">
      <c r="A1366" s="5">
        <v>1364</v>
      </c>
      <c r="B1366" s="7" t="s">
        <v>1365</v>
      </c>
      <c r="C1366" s="7" t="s">
        <v>5474</v>
      </c>
      <c r="D1366" s="8">
        <v>42000</v>
      </c>
      <c r="E1366" s="8">
        <v>49830</v>
      </c>
      <c r="F1366" s="8" t="s">
        <v>8219</v>
      </c>
      <c r="G1366" s="8" t="s">
        <v>8232</v>
      </c>
      <c r="H1366" s="8" t="s">
        <v>8253</v>
      </c>
      <c r="I1366" s="8">
        <v>1420648906</v>
      </c>
      <c r="J1366" s="8">
        <v>1415464906</v>
      </c>
      <c r="K1366" s="8" t="b">
        <v>0</v>
      </c>
      <c r="L1366" s="8">
        <v>144</v>
      </c>
      <c r="M1366" s="8" t="b">
        <v>1</v>
      </c>
      <c r="N1366" s="8" t="s">
        <v>8276</v>
      </c>
      <c r="O1366" s="11">
        <f t="shared" si="84"/>
        <v>119</v>
      </c>
      <c r="P1366" s="8">
        <f t="shared" si="85"/>
        <v>346.04</v>
      </c>
      <c r="Q1366" s="8" t="s">
        <v>8325</v>
      </c>
      <c r="R1366" s="8" t="s">
        <v>8326</v>
      </c>
      <c r="S1366" s="17">
        <f t="shared" si="86"/>
        <v>41951.695671296293</v>
      </c>
      <c r="T1366" s="17">
        <f t="shared" si="87"/>
        <v>42011.6956712963</v>
      </c>
    </row>
    <row r="1367" spans="1:20" ht="42.75" x14ac:dyDescent="0.45">
      <c r="A1367" s="5">
        <v>1365</v>
      </c>
      <c r="B1367" s="7" t="s">
        <v>1366</v>
      </c>
      <c r="C1367" s="7" t="s">
        <v>5475</v>
      </c>
      <c r="D1367" s="8">
        <v>7500</v>
      </c>
      <c r="E1367" s="8">
        <v>7520</v>
      </c>
      <c r="F1367" s="8" t="s">
        <v>8219</v>
      </c>
      <c r="G1367" s="8" t="s">
        <v>8224</v>
      </c>
      <c r="H1367" s="8" t="s">
        <v>8246</v>
      </c>
      <c r="I1367" s="8">
        <v>1426523752</v>
      </c>
      <c r="J1367" s="8">
        <v>1423935352</v>
      </c>
      <c r="K1367" s="8" t="b">
        <v>0</v>
      </c>
      <c r="L1367" s="8">
        <v>92</v>
      </c>
      <c r="M1367" s="8" t="b">
        <v>1</v>
      </c>
      <c r="N1367" s="8" t="s">
        <v>8276</v>
      </c>
      <c r="O1367" s="11">
        <f t="shared" si="84"/>
        <v>100</v>
      </c>
      <c r="P1367" s="8">
        <f t="shared" si="85"/>
        <v>81.739999999999995</v>
      </c>
      <c r="Q1367" s="8" t="s">
        <v>8325</v>
      </c>
      <c r="R1367" s="8" t="s">
        <v>8326</v>
      </c>
      <c r="S1367" s="17">
        <f t="shared" si="86"/>
        <v>42049.733240740738</v>
      </c>
      <c r="T1367" s="17">
        <f t="shared" si="87"/>
        <v>42079.691574074073</v>
      </c>
    </row>
    <row r="1368" spans="1:20" x14ac:dyDescent="0.45">
      <c r="A1368" s="5">
        <v>1366</v>
      </c>
      <c r="B1368" s="7" t="s">
        <v>1367</v>
      </c>
      <c r="C1368" s="7" t="s">
        <v>5476</v>
      </c>
      <c r="D1368" s="8">
        <v>7500</v>
      </c>
      <c r="E1368" s="8">
        <v>9486.69</v>
      </c>
      <c r="F1368" s="8" t="s">
        <v>8219</v>
      </c>
      <c r="G1368" s="8" t="s">
        <v>8224</v>
      </c>
      <c r="H1368" s="8" t="s">
        <v>8246</v>
      </c>
      <c r="I1368" s="8">
        <v>1417049663</v>
      </c>
      <c r="J1368" s="8">
        <v>1413158063</v>
      </c>
      <c r="K1368" s="8" t="b">
        <v>0</v>
      </c>
      <c r="L1368" s="8">
        <v>147</v>
      </c>
      <c r="M1368" s="8" t="b">
        <v>1</v>
      </c>
      <c r="N1368" s="8" t="s">
        <v>8276</v>
      </c>
      <c r="O1368" s="11">
        <f t="shared" si="84"/>
        <v>126</v>
      </c>
      <c r="P1368" s="8">
        <f t="shared" si="85"/>
        <v>64.540000000000006</v>
      </c>
      <c r="Q1368" s="8" t="s">
        <v>8325</v>
      </c>
      <c r="R1368" s="8" t="s">
        <v>8326</v>
      </c>
      <c r="S1368" s="17">
        <f t="shared" si="86"/>
        <v>41924.996099537035</v>
      </c>
      <c r="T1368" s="17">
        <f t="shared" si="87"/>
        <v>41970.037766203706</v>
      </c>
    </row>
    <row r="1369" spans="1:20" ht="42.75" x14ac:dyDescent="0.45">
      <c r="A1369" s="5">
        <v>1367</v>
      </c>
      <c r="B1369" s="7" t="s">
        <v>1368</v>
      </c>
      <c r="C1369" s="7" t="s">
        <v>5477</v>
      </c>
      <c r="D1369" s="8">
        <v>5000</v>
      </c>
      <c r="E1369" s="8">
        <v>5713</v>
      </c>
      <c r="F1369" s="8" t="s">
        <v>8219</v>
      </c>
      <c r="G1369" s="8" t="s">
        <v>8224</v>
      </c>
      <c r="H1369" s="8" t="s">
        <v>8246</v>
      </c>
      <c r="I1369" s="8">
        <v>1447463050</v>
      </c>
      <c r="J1369" s="8">
        <v>1444867450</v>
      </c>
      <c r="K1369" s="8" t="b">
        <v>0</v>
      </c>
      <c r="L1369" s="8">
        <v>90</v>
      </c>
      <c r="M1369" s="8" t="b">
        <v>1</v>
      </c>
      <c r="N1369" s="8" t="s">
        <v>8276</v>
      </c>
      <c r="O1369" s="11">
        <f t="shared" si="84"/>
        <v>114</v>
      </c>
      <c r="P1369" s="8">
        <f t="shared" si="85"/>
        <v>63.48</v>
      </c>
      <c r="Q1369" s="8" t="s">
        <v>8325</v>
      </c>
      <c r="R1369" s="8" t="s">
        <v>8326</v>
      </c>
      <c r="S1369" s="17">
        <f t="shared" si="86"/>
        <v>42292.002893518518</v>
      </c>
      <c r="T1369" s="17">
        <f t="shared" si="87"/>
        <v>42322.044560185182</v>
      </c>
    </row>
    <row r="1370" spans="1:20" ht="42.75" x14ac:dyDescent="0.45">
      <c r="A1370" s="5">
        <v>1368</v>
      </c>
      <c r="B1370" s="7" t="s">
        <v>1369</v>
      </c>
      <c r="C1370" s="7" t="s">
        <v>5478</v>
      </c>
      <c r="D1370" s="8">
        <v>5000</v>
      </c>
      <c r="E1370" s="8">
        <v>5535</v>
      </c>
      <c r="F1370" s="8" t="s">
        <v>8219</v>
      </c>
      <c r="G1370" s="8" t="s">
        <v>8224</v>
      </c>
      <c r="H1370" s="8" t="s">
        <v>8246</v>
      </c>
      <c r="I1370" s="8">
        <v>1434342894</v>
      </c>
      <c r="J1370" s="8">
        <v>1432269294</v>
      </c>
      <c r="K1370" s="8" t="b">
        <v>0</v>
      </c>
      <c r="L1370" s="8">
        <v>87</v>
      </c>
      <c r="M1370" s="8" t="b">
        <v>1</v>
      </c>
      <c r="N1370" s="8" t="s">
        <v>8276</v>
      </c>
      <c r="O1370" s="11">
        <f t="shared" si="84"/>
        <v>111</v>
      </c>
      <c r="P1370" s="8">
        <f t="shared" si="85"/>
        <v>63.62</v>
      </c>
      <c r="Q1370" s="8" t="s">
        <v>8325</v>
      </c>
      <c r="R1370" s="8" t="s">
        <v>8326</v>
      </c>
      <c r="S1370" s="17">
        <f t="shared" si="86"/>
        <v>42146.190902777773</v>
      </c>
      <c r="T1370" s="17">
        <f t="shared" si="87"/>
        <v>42170.190902777773</v>
      </c>
    </row>
    <row r="1371" spans="1:20" ht="42.75" x14ac:dyDescent="0.45">
      <c r="A1371" s="5">
        <v>1369</v>
      </c>
      <c r="B1371" s="7" t="s">
        <v>1370</v>
      </c>
      <c r="C1371" s="7" t="s">
        <v>5479</v>
      </c>
      <c r="D1371" s="8">
        <v>32360</v>
      </c>
      <c r="E1371" s="8">
        <v>34090.629999999997</v>
      </c>
      <c r="F1371" s="8" t="s">
        <v>8219</v>
      </c>
      <c r="G1371" s="8" t="s">
        <v>8224</v>
      </c>
      <c r="H1371" s="8" t="s">
        <v>8246</v>
      </c>
      <c r="I1371" s="8">
        <v>1397225746</v>
      </c>
      <c r="J1371" s="8">
        <v>1394633746</v>
      </c>
      <c r="K1371" s="8" t="b">
        <v>0</v>
      </c>
      <c r="L1371" s="8">
        <v>406</v>
      </c>
      <c r="M1371" s="8" t="b">
        <v>1</v>
      </c>
      <c r="N1371" s="8" t="s">
        <v>8276</v>
      </c>
      <c r="O1371" s="11">
        <f t="shared" si="84"/>
        <v>105</v>
      </c>
      <c r="P1371" s="8">
        <f t="shared" si="85"/>
        <v>83.97</v>
      </c>
      <c r="Q1371" s="8" t="s">
        <v>8325</v>
      </c>
      <c r="R1371" s="8" t="s">
        <v>8326</v>
      </c>
      <c r="S1371" s="17">
        <f t="shared" si="86"/>
        <v>41710.594282407408</v>
      </c>
      <c r="T1371" s="17">
        <f t="shared" si="87"/>
        <v>41740.594282407408</v>
      </c>
    </row>
    <row r="1372" spans="1:20" ht="28.5" x14ac:dyDescent="0.45">
      <c r="A1372" s="5">
        <v>1370</v>
      </c>
      <c r="B1372" s="7" t="s">
        <v>1371</v>
      </c>
      <c r="C1372" s="7" t="s">
        <v>5480</v>
      </c>
      <c r="D1372" s="8">
        <v>1500</v>
      </c>
      <c r="E1372" s="8">
        <v>1555</v>
      </c>
      <c r="F1372" s="8" t="s">
        <v>8219</v>
      </c>
      <c r="G1372" s="8" t="s">
        <v>8224</v>
      </c>
      <c r="H1372" s="8" t="s">
        <v>8246</v>
      </c>
      <c r="I1372" s="8">
        <v>1381881890</v>
      </c>
      <c r="J1372" s="8">
        <v>1380585890</v>
      </c>
      <c r="K1372" s="8" t="b">
        <v>0</v>
      </c>
      <c r="L1372" s="8">
        <v>20</v>
      </c>
      <c r="M1372" s="8" t="b">
        <v>1</v>
      </c>
      <c r="N1372" s="8" t="s">
        <v>8276</v>
      </c>
      <c r="O1372" s="11">
        <f t="shared" si="84"/>
        <v>104</v>
      </c>
      <c r="P1372" s="8">
        <f t="shared" si="85"/>
        <v>77.75</v>
      </c>
      <c r="Q1372" s="8" t="s">
        <v>8325</v>
      </c>
      <c r="R1372" s="8" t="s">
        <v>8326</v>
      </c>
      <c r="S1372" s="17">
        <f t="shared" si="86"/>
        <v>41548.00335648148</v>
      </c>
      <c r="T1372" s="17">
        <f t="shared" si="87"/>
        <v>41563.00335648148</v>
      </c>
    </row>
    <row r="1373" spans="1:20" ht="42.75" x14ac:dyDescent="0.45">
      <c r="A1373" s="5">
        <v>1371</v>
      </c>
      <c r="B1373" s="7" t="s">
        <v>1372</v>
      </c>
      <c r="C1373" s="7" t="s">
        <v>5481</v>
      </c>
      <c r="D1373" s="8">
        <v>6999</v>
      </c>
      <c r="E1373" s="8">
        <v>7495</v>
      </c>
      <c r="F1373" s="8" t="s">
        <v>8219</v>
      </c>
      <c r="G1373" s="8" t="s">
        <v>8224</v>
      </c>
      <c r="H1373" s="8" t="s">
        <v>8246</v>
      </c>
      <c r="I1373" s="8">
        <v>1431022342</v>
      </c>
      <c r="J1373" s="8">
        <v>1428430342</v>
      </c>
      <c r="K1373" s="8" t="b">
        <v>0</v>
      </c>
      <c r="L1373" s="8">
        <v>70</v>
      </c>
      <c r="M1373" s="8" t="b">
        <v>1</v>
      </c>
      <c r="N1373" s="8" t="s">
        <v>8276</v>
      </c>
      <c r="O1373" s="11">
        <f t="shared" si="84"/>
        <v>107</v>
      </c>
      <c r="P1373" s="8">
        <f t="shared" si="85"/>
        <v>107.07</v>
      </c>
      <c r="Q1373" s="8" t="s">
        <v>8325</v>
      </c>
      <c r="R1373" s="8" t="s">
        <v>8326</v>
      </c>
      <c r="S1373" s="17">
        <f t="shared" si="86"/>
        <v>42101.758587962962</v>
      </c>
      <c r="T1373" s="17">
        <f t="shared" si="87"/>
        <v>42131.758587962962</v>
      </c>
    </row>
    <row r="1374" spans="1:20" x14ac:dyDescent="0.45">
      <c r="A1374" s="5">
        <v>1372</v>
      </c>
      <c r="B1374" s="7" t="s">
        <v>1373</v>
      </c>
      <c r="C1374" s="7" t="s">
        <v>5482</v>
      </c>
      <c r="D1374" s="8">
        <v>500</v>
      </c>
      <c r="E1374" s="8">
        <v>620</v>
      </c>
      <c r="F1374" s="8" t="s">
        <v>8219</v>
      </c>
      <c r="G1374" s="8" t="s">
        <v>8224</v>
      </c>
      <c r="H1374" s="8" t="s">
        <v>8246</v>
      </c>
      <c r="I1374" s="8">
        <v>1342115132</v>
      </c>
      <c r="J1374" s="8">
        <v>1339523132</v>
      </c>
      <c r="K1374" s="8" t="b">
        <v>0</v>
      </c>
      <c r="L1374" s="8">
        <v>16</v>
      </c>
      <c r="M1374" s="8" t="b">
        <v>1</v>
      </c>
      <c r="N1374" s="8" t="s">
        <v>8276</v>
      </c>
      <c r="O1374" s="11">
        <f t="shared" si="84"/>
        <v>124</v>
      </c>
      <c r="P1374" s="8">
        <f t="shared" si="85"/>
        <v>38.75</v>
      </c>
      <c r="Q1374" s="8" t="s">
        <v>8325</v>
      </c>
      <c r="R1374" s="8" t="s">
        <v>8326</v>
      </c>
      <c r="S1374" s="17">
        <f t="shared" si="86"/>
        <v>41072.739953703705</v>
      </c>
      <c r="T1374" s="17">
        <f t="shared" si="87"/>
        <v>41102.739953703705</v>
      </c>
    </row>
    <row r="1375" spans="1:20" ht="28.5" x14ac:dyDescent="0.45">
      <c r="A1375" s="5">
        <v>1373</v>
      </c>
      <c r="B1375" s="7" t="s">
        <v>1374</v>
      </c>
      <c r="C1375" s="7" t="s">
        <v>5483</v>
      </c>
      <c r="D1375" s="8">
        <v>10000</v>
      </c>
      <c r="E1375" s="8">
        <v>10501</v>
      </c>
      <c r="F1375" s="8" t="s">
        <v>8219</v>
      </c>
      <c r="G1375" s="8" t="s">
        <v>8224</v>
      </c>
      <c r="H1375" s="8" t="s">
        <v>8246</v>
      </c>
      <c r="I1375" s="8">
        <v>1483138233</v>
      </c>
      <c r="J1375" s="8">
        <v>1480546233</v>
      </c>
      <c r="K1375" s="8" t="b">
        <v>0</v>
      </c>
      <c r="L1375" s="8">
        <v>52</v>
      </c>
      <c r="M1375" s="8" t="b">
        <v>1</v>
      </c>
      <c r="N1375" s="8" t="s">
        <v>8276</v>
      </c>
      <c r="O1375" s="11">
        <f t="shared" si="84"/>
        <v>105</v>
      </c>
      <c r="P1375" s="8">
        <f t="shared" si="85"/>
        <v>201.94</v>
      </c>
      <c r="Q1375" s="8" t="s">
        <v>8325</v>
      </c>
      <c r="R1375" s="8" t="s">
        <v>8326</v>
      </c>
      <c r="S1375" s="17">
        <f t="shared" si="86"/>
        <v>42704.95177083333</v>
      </c>
      <c r="T1375" s="17">
        <f t="shared" si="87"/>
        <v>42734.95177083333</v>
      </c>
    </row>
    <row r="1376" spans="1:20" ht="42.75" x14ac:dyDescent="0.45">
      <c r="A1376" s="5">
        <v>1374</v>
      </c>
      <c r="B1376" s="7" t="s">
        <v>1375</v>
      </c>
      <c r="C1376" s="7" t="s">
        <v>5484</v>
      </c>
      <c r="D1376" s="8">
        <v>1500</v>
      </c>
      <c r="E1376" s="8">
        <v>2842</v>
      </c>
      <c r="F1376" s="8" t="s">
        <v>8219</v>
      </c>
      <c r="G1376" s="8" t="s">
        <v>8224</v>
      </c>
      <c r="H1376" s="8" t="s">
        <v>8246</v>
      </c>
      <c r="I1376" s="8">
        <v>1458874388</v>
      </c>
      <c r="J1376" s="8">
        <v>1456285988</v>
      </c>
      <c r="K1376" s="8" t="b">
        <v>0</v>
      </c>
      <c r="L1376" s="8">
        <v>66</v>
      </c>
      <c r="M1376" s="8" t="b">
        <v>1</v>
      </c>
      <c r="N1376" s="8" t="s">
        <v>8276</v>
      </c>
      <c r="O1376" s="11">
        <f t="shared" si="84"/>
        <v>189</v>
      </c>
      <c r="P1376" s="8">
        <f t="shared" si="85"/>
        <v>43.06</v>
      </c>
      <c r="Q1376" s="8" t="s">
        <v>8325</v>
      </c>
      <c r="R1376" s="8" t="s">
        <v>8326</v>
      </c>
      <c r="S1376" s="17">
        <f t="shared" si="86"/>
        <v>42424.161898148144</v>
      </c>
      <c r="T1376" s="17">
        <f t="shared" si="87"/>
        <v>42454.12023148148</v>
      </c>
    </row>
    <row r="1377" spans="1:20" ht="42.75" x14ac:dyDescent="0.45">
      <c r="A1377" s="5">
        <v>1375</v>
      </c>
      <c r="B1377" s="7" t="s">
        <v>1376</v>
      </c>
      <c r="C1377" s="7" t="s">
        <v>5485</v>
      </c>
      <c r="D1377" s="8">
        <v>4000</v>
      </c>
      <c r="E1377" s="8">
        <v>6853</v>
      </c>
      <c r="F1377" s="8" t="s">
        <v>8219</v>
      </c>
      <c r="G1377" s="8" t="s">
        <v>8230</v>
      </c>
      <c r="H1377" s="8" t="s">
        <v>8249</v>
      </c>
      <c r="I1377" s="8">
        <v>1484444119</v>
      </c>
      <c r="J1377" s="8">
        <v>1481852119</v>
      </c>
      <c r="K1377" s="8" t="b">
        <v>0</v>
      </c>
      <c r="L1377" s="8">
        <v>109</v>
      </c>
      <c r="M1377" s="8" t="b">
        <v>1</v>
      </c>
      <c r="N1377" s="8" t="s">
        <v>8276</v>
      </c>
      <c r="O1377" s="11">
        <f t="shared" si="84"/>
        <v>171</v>
      </c>
      <c r="P1377" s="8">
        <f t="shared" si="85"/>
        <v>62.87</v>
      </c>
      <c r="Q1377" s="8" t="s">
        <v>8325</v>
      </c>
      <c r="R1377" s="8" t="s">
        <v>8326</v>
      </c>
      <c r="S1377" s="17">
        <f t="shared" si="86"/>
        <v>42720.066192129627</v>
      </c>
      <c r="T1377" s="17">
        <f t="shared" si="87"/>
        <v>42750.066192129627</v>
      </c>
    </row>
    <row r="1378" spans="1:20" ht="28.5" x14ac:dyDescent="0.45">
      <c r="A1378" s="5">
        <v>1376</v>
      </c>
      <c r="B1378" s="7" t="s">
        <v>1377</v>
      </c>
      <c r="C1378" s="7" t="s">
        <v>5486</v>
      </c>
      <c r="D1378" s="8">
        <v>3700</v>
      </c>
      <c r="E1378" s="8">
        <v>9342</v>
      </c>
      <c r="F1378" s="8" t="s">
        <v>8219</v>
      </c>
      <c r="G1378" s="8" t="s">
        <v>8225</v>
      </c>
      <c r="H1378" s="8" t="s">
        <v>8247</v>
      </c>
      <c r="I1378" s="8">
        <v>1480784606</v>
      </c>
      <c r="J1378" s="8">
        <v>1478189006</v>
      </c>
      <c r="K1378" s="8" t="b">
        <v>0</v>
      </c>
      <c r="L1378" s="8">
        <v>168</v>
      </c>
      <c r="M1378" s="8" t="b">
        <v>1</v>
      </c>
      <c r="N1378" s="8" t="s">
        <v>8276</v>
      </c>
      <c r="O1378" s="11">
        <f t="shared" si="84"/>
        <v>252</v>
      </c>
      <c r="P1378" s="8">
        <f t="shared" si="85"/>
        <v>55.61</v>
      </c>
      <c r="Q1378" s="8" t="s">
        <v>8325</v>
      </c>
      <c r="R1378" s="8" t="s">
        <v>8326</v>
      </c>
      <c r="S1378" s="17">
        <f t="shared" si="86"/>
        <v>42677.669050925921</v>
      </c>
      <c r="T1378" s="17">
        <f t="shared" si="87"/>
        <v>42707.710717592592</v>
      </c>
    </row>
    <row r="1379" spans="1:20" ht="42.75" x14ac:dyDescent="0.45">
      <c r="A1379" s="5">
        <v>1377</v>
      </c>
      <c r="B1379" s="7" t="s">
        <v>1378</v>
      </c>
      <c r="C1379" s="7" t="s">
        <v>5487</v>
      </c>
      <c r="D1379" s="8">
        <v>1300</v>
      </c>
      <c r="E1379" s="8">
        <v>1510</v>
      </c>
      <c r="F1379" s="8" t="s">
        <v>8219</v>
      </c>
      <c r="G1379" s="8" t="s">
        <v>8224</v>
      </c>
      <c r="H1379" s="8" t="s">
        <v>8246</v>
      </c>
      <c r="I1379" s="8">
        <v>1486095060</v>
      </c>
      <c r="J1379" s="8">
        <v>1484198170</v>
      </c>
      <c r="K1379" s="8" t="b">
        <v>0</v>
      </c>
      <c r="L1379" s="8">
        <v>31</v>
      </c>
      <c r="M1379" s="8" t="b">
        <v>1</v>
      </c>
      <c r="N1379" s="8" t="s">
        <v>8276</v>
      </c>
      <c r="O1379" s="11">
        <f t="shared" si="84"/>
        <v>116</v>
      </c>
      <c r="P1379" s="8">
        <f t="shared" si="85"/>
        <v>48.71</v>
      </c>
      <c r="Q1379" s="8" t="s">
        <v>8325</v>
      </c>
      <c r="R1379" s="8" t="s">
        <v>8326</v>
      </c>
      <c r="S1379" s="17">
        <f t="shared" si="86"/>
        <v>42747.219560185185</v>
      </c>
      <c r="T1379" s="17">
        <f t="shared" si="87"/>
        <v>42769.174305555556</v>
      </c>
    </row>
    <row r="1380" spans="1:20" x14ac:dyDescent="0.45">
      <c r="A1380" s="5">
        <v>1378</v>
      </c>
      <c r="B1380" s="7" t="s">
        <v>1379</v>
      </c>
      <c r="C1380" s="7" t="s">
        <v>5488</v>
      </c>
      <c r="D1380" s="8">
        <v>2000</v>
      </c>
      <c r="E1380" s="8">
        <v>4067</v>
      </c>
      <c r="F1380" s="8" t="s">
        <v>8219</v>
      </c>
      <c r="G1380" s="8" t="s">
        <v>8225</v>
      </c>
      <c r="H1380" s="8" t="s">
        <v>8247</v>
      </c>
      <c r="I1380" s="8">
        <v>1470075210</v>
      </c>
      <c r="J1380" s="8">
        <v>1468779210</v>
      </c>
      <c r="K1380" s="8" t="b">
        <v>0</v>
      </c>
      <c r="L1380" s="8">
        <v>133</v>
      </c>
      <c r="M1380" s="8" t="b">
        <v>1</v>
      </c>
      <c r="N1380" s="8" t="s">
        <v>8276</v>
      </c>
      <c r="O1380" s="11">
        <f t="shared" si="84"/>
        <v>203</v>
      </c>
      <c r="P1380" s="8">
        <f t="shared" si="85"/>
        <v>30.58</v>
      </c>
      <c r="Q1380" s="8" t="s">
        <v>8325</v>
      </c>
      <c r="R1380" s="8" t="s">
        <v>8326</v>
      </c>
      <c r="S1380" s="17">
        <f t="shared" si="86"/>
        <v>42568.759374999994</v>
      </c>
      <c r="T1380" s="17">
        <f t="shared" si="87"/>
        <v>42583.759374999994</v>
      </c>
    </row>
    <row r="1381" spans="1:20" ht="28.5" x14ac:dyDescent="0.45">
      <c r="A1381" s="5">
        <v>1379</v>
      </c>
      <c r="B1381" s="7" t="s">
        <v>1380</v>
      </c>
      <c r="C1381" s="7" t="s">
        <v>5489</v>
      </c>
      <c r="D1381" s="8">
        <v>10000</v>
      </c>
      <c r="E1381" s="8">
        <v>11160</v>
      </c>
      <c r="F1381" s="8" t="s">
        <v>8219</v>
      </c>
      <c r="G1381" s="8" t="s">
        <v>8224</v>
      </c>
      <c r="H1381" s="8" t="s">
        <v>8246</v>
      </c>
      <c r="I1381" s="8">
        <v>1433504876</v>
      </c>
      <c r="J1381" s="8">
        <v>1430912876</v>
      </c>
      <c r="K1381" s="8" t="b">
        <v>0</v>
      </c>
      <c r="L1381" s="8">
        <v>151</v>
      </c>
      <c r="M1381" s="8" t="b">
        <v>1</v>
      </c>
      <c r="N1381" s="8" t="s">
        <v>8276</v>
      </c>
      <c r="O1381" s="11">
        <f t="shared" si="84"/>
        <v>112</v>
      </c>
      <c r="P1381" s="8">
        <f t="shared" si="85"/>
        <v>73.91</v>
      </c>
      <c r="Q1381" s="8" t="s">
        <v>8325</v>
      </c>
      <c r="R1381" s="8" t="s">
        <v>8326</v>
      </c>
      <c r="S1381" s="17">
        <f t="shared" si="86"/>
        <v>42130.491620370376</v>
      </c>
      <c r="T1381" s="17">
        <f t="shared" si="87"/>
        <v>42160.491620370376</v>
      </c>
    </row>
    <row r="1382" spans="1:20" ht="28.5" x14ac:dyDescent="0.45">
      <c r="A1382" s="5">
        <v>1380</v>
      </c>
      <c r="B1382" s="7" t="s">
        <v>1381</v>
      </c>
      <c r="C1382" s="7" t="s">
        <v>5490</v>
      </c>
      <c r="D1382" s="8">
        <v>25</v>
      </c>
      <c r="E1382" s="8">
        <v>106</v>
      </c>
      <c r="F1382" s="8" t="s">
        <v>8219</v>
      </c>
      <c r="G1382" s="8" t="s">
        <v>8224</v>
      </c>
      <c r="H1382" s="8" t="s">
        <v>8246</v>
      </c>
      <c r="I1382" s="8">
        <v>1433815200</v>
      </c>
      <c r="J1382" s="8">
        <v>1431886706</v>
      </c>
      <c r="K1382" s="8" t="b">
        <v>0</v>
      </c>
      <c r="L1382" s="8">
        <v>5</v>
      </c>
      <c r="M1382" s="8" t="b">
        <v>1</v>
      </c>
      <c r="N1382" s="8" t="s">
        <v>8276</v>
      </c>
      <c r="O1382" s="11">
        <f t="shared" si="84"/>
        <v>424</v>
      </c>
      <c r="P1382" s="8">
        <f t="shared" si="85"/>
        <v>21.2</v>
      </c>
      <c r="Q1382" s="8" t="s">
        <v>8325</v>
      </c>
      <c r="R1382" s="8" t="s">
        <v>8326</v>
      </c>
      <c r="S1382" s="17">
        <f t="shared" si="86"/>
        <v>42141.762800925921</v>
      </c>
      <c r="T1382" s="17">
        <f t="shared" si="87"/>
        <v>42164.083333333328</v>
      </c>
    </row>
    <row r="1383" spans="1:20" ht="42.75" x14ac:dyDescent="0.45">
      <c r="A1383" s="5">
        <v>1381</v>
      </c>
      <c r="B1383" s="7" t="s">
        <v>1382</v>
      </c>
      <c r="C1383" s="7" t="s">
        <v>5491</v>
      </c>
      <c r="D1383" s="8">
        <v>5000</v>
      </c>
      <c r="E1383" s="8">
        <v>5355</v>
      </c>
      <c r="F1383" s="8" t="s">
        <v>8219</v>
      </c>
      <c r="G1383" s="8" t="s">
        <v>8224</v>
      </c>
      <c r="H1383" s="8" t="s">
        <v>8246</v>
      </c>
      <c r="I1383" s="8">
        <v>1482988125</v>
      </c>
      <c r="J1383" s="8">
        <v>1480396125</v>
      </c>
      <c r="K1383" s="8" t="b">
        <v>0</v>
      </c>
      <c r="L1383" s="8">
        <v>73</v>
      </c>
      <c r="M1383" s="8" t="b">
        <v>1</v>
      </c>
      <c r="N1383" s="8" t="s">
        <v>8276</v>
      </c>
      <c r="O1383" s="11">
        <f t="shared" si="84"/>
        <v>107</v>
      </c>
      <c r="P1383" s="8">
        <f t="shared" si="85"/>
        <v>73.36</v>
      </c>
      <c r="Q1383" s="8" t="s">
        <v>8325</v>
      </c>
      <c r="R1383" s="8" t="s">
        <v>8326</v>
      </c>
      <c r="S1383" s="17">
        <f t="shared" si="86"/>
        <v>42703.214409722219</v>
      </c>
      <c r="T1383" s="17">
        <f t="shared" si="87"/>
        <v>42733.214409722219</v>
      </c>
    </row>
    <row r="1384" spans="1:20" ht="42.75" x14ac:dyDescent="0.45">
      <c r="A1384" s="5">
        <v>1382</v>
      </c>
      <c r="B1384" s="7" t="s">
        <v>1383</v>
      </c>
      <c r="C1384" s="7" t="s">
        <v>5492</v>
      </c>
      <c r="D1384" s="8">
        <v>8000</v>
      </c>
      <c r="E1384" s="8">
        <v>8349</v>
      </c>
      <c r="F1384" s="8" t="s">
        <v>8219</v>
      </c>
      <c r="G1384" s="8" t="s">
        <v>8224</v>
      </c>
      <c r="H1384" s="8" t="s">
        <v>8246</v>
      </c>
      <c r="I1384" s="8">
        <v>1367867536</v>
      </c>
      <c r="J1384" s="8">
        <v>1365275536</v>
      </c>
      <c r="K1384" s="8" t="b">
        <v>0</v>
      </c>
      <c r="L1384" s="8">
        <v>148</v>
      </c>
      <c r="M1384" s="8" t="b">
        <v>1</v>
      </c>
      <c r="N1384" s="8" t="s">
        <v>8276</v>
      </c>
      <c r="O1384" s="11">
        <f t="shared" si="84"/>
        <v>104</v>
      </c>
      <c r="P1384" s="8">
        <f t="shared" si="85"/>
        <v>56.41</v>
      </c>
      <c r="Q1384" s="8" t="s">
        <v>8325</v>
      </c>
      <c r="R1384" s="8" t="s">
        <v>8326</v>
      </c>
      <c r="S1384" s="17">
        <f t="shared" si="86"/>
        <v>41370.800185185188</v>
      </c>
      <c r="T1384" s="17">
        <f t="shared" si="87"/>
        <v>41400.800185185188</v>
      </c>
    </row>
    <row r="1385" spans="1:20" ht="42.75" x14ac:dyDescent="0.45">
      <c r="A1385" s="5">
        <v>1383</v>
      </c>
      <c r="B1385" s="7" t="s">
        <v>1384</v>
      </c>
      <c r="C1385" s="7" t="s">
        <v>5493</v>
      </c>
      <c r="D1385" s="8">
        <v>2200</v>
      </c>
      <c r="E1385" s="8">
        <v>4673</v>
      </c>
      <c r="F1385" s="8" t="s">
        <v>8219</v>
      </c>
      <c r="G1385" s="8" t="s">
        <v>8229</v>
      </c>
      <c r="H1385" s="8" t="s">
        <v>8251</v>
      </c>
      <c r="I1385" s="8">
        <v>1482457678</v>
      </c>
      <c r="J1385" s="8">
        <v>1480729678</v>
      </c>
      <c r="K1385" s="8" t="b">
        <v>0</v>
      </c>
      <c r="L1385" s="8">
        <v>93</v>
      </c>
      <c r="M1385" s="8" t="b">
        <v>1</v>
      </c>
      <c r="N1385" s="8" t="s">
        <v>8276</v>
      </c>
      <c r="O1385" s="11">
        <f t="shared" si="84"/>
        <v>212</v>
      </c>
      <c r="P1385" s="8">
        <f t="shared" si="85"/>
        <v>50.25</v>
      </c>
      <c r="Q1385" s="8" t="s">
        <v>8325</v>
      </c>
      <c r="R1385" s="8" t="s">
        <v>8326</v>
      </c>
      <c r="S1385" s="17">
        <f t="shared" si="86"/>
        <v>42707.074976851851</v>
      </c>
      <c r="T1385" s="17">
        <f t="shared" si="87"/>
        <v>42727.074976851851</v>
      </c>
    </row>
    <row r="1386" spans="1:20" ht="42.75" x14ac:dyDescent="0.45">
      <c r="A1386" s="5">
        <v>1384</v>
      </c>
      <c r="B1386" s="7" t="s">
        <v>1385</v>
      </c>
      <c r="C1386" s="7" t="s">
        <v>5494</v>
      </c>
      <c r="D1386" s="8">
        <v>3500</v>
      </c>
      <c r="E1386" s="8">
        <v>4343</v>
      </c>
      <c r="F1386" s="8" t="s">
        <v>8219</v>
      </c>
      <c r="G1386" s="8" t="s">
        <v>8224</v>
      </c>
      <c r="H1386" s="8" t="s">
        <v>8246</v>
      </c>
      <c r="I1386" s="8">
        <v>1436117922</v>
      </c>
      <c r="J1386" s="8">
        <v>1433525922</v>
      </c>
      <c r="K1386" s="8" t="b">
        <v>0</v>
      </c>
      <c r="L1386" s="8">
        <v>63</v>
      </c>
      <c r="M1386" s="8" t="b">
        <v>1</v>
      </c>
      <c r="N1386" s="8" t="s">
        <v>8276</v>
      </c>
      <c r="O1386" s="11">
        <f t="shared" si="84"/>
        <v>124</v>
      </c>
      <c r="P1386" s="8">
        <f t="shared" si="85"/>
        <v>68.94</v>
      </c>
      <c r="Q1386" s="8" t="s">
        <v>8325</v>
      </c>
      <c r="R1386" s="8" t="s">
        <v>8326</v>
      </c>
      <c r="S1386" s="17">
        <f t="shared" si="86"/>
        <v>42160.735208333332</v>
      </c>
      <c r="T1386" s="17">
        <f t="shared" si="87"/>
        <v>42190.735208333332</v>
      </c>
    </row>
    <row r="1387" spans="1:20" ht="42.75" x14ac:dyDescent="0.45">
      <c r="A1387" s="5">
        <v>1385</v>
      </c>
      <c r="B1387" s="7" t="s">
        <v>1386</v>
      </c>
      <c r="C1387" s="7" t="s">
        <v>5495</v>
      </c>
      <c r="D1387" s="8">
        <v>8000</v>
      </c>
      <c r="E1387" s="8">
        <v>8832.49</v>
      </c>
      <c r="F1387" s="8" t="s">
        <v>8219</v>
      </c>
      <c r="G1387" s="8" t="s">
        <v>8236</v>
      </c>
      <c r="H1387" s="8" t="s">
        <v>8249</v>
      </c>
      <c r="I1387" s="8">
        <v>1461931860</v>
      </c>
      <c r="J1387" s="8">
        <v>1457109121</v>
      </c>
      <c r="K1387" s="8" t="b">
        <v>0</v>
      </c>
      <c r="L1387" s="8">
        <v>134</v>
      </c>
      <c r="M1387" s="8" t="b">
        <v>1</v>
      </c>
      <c r="N1387" s="8" t="s">
        <v>8276</v>
      </c>
      <c r="O1387" s="11">
        <f t="shared" si="84"/>
        <v>110</v>
      </c>
      <c r="P1387" s="8">
        <f t="shared" si="85"/>
        <v>65.91</v>
      </c>
      <c r="Q1387" s="8" t="s">
        <v>8325</v>
      </c>
      <c r="R1387" s="8" t="s">
        <v>8326</v>
      </c>
      <c r="S1387" s="17">
        <f t="shared" si="86"/>
        <v>42433.688900462963</v>
      </c>
      <c r="T1387" s="17">
        <f t="shared" si="87"/>
        <v>42489.507638888885</v>
      </c>
    </row>
    <row r="1388" spans="1:20" ht="28.5" x14ac:dyDescent="0.45">
      <c r="A1388" s="5">
        <v>1386</v>
      </c>
      <c r="B1388" s="7" t="s">
        <v>1387</v>
      </c>
      <c r="C1388" s="7" t="s">
        <v>5496</v>
      </c>
      <c r="D1388" s="8">
        <v>400</v>
      </c>
      <c r="E1388" s="8">
        <v>875</v>
      </c>
      <c r="F1388" s="8" t="s">
        <v>8219</v>
      </c>
      <c r="G1388" s="8" t="s">
        <v>8224</v>
      </c>
      <c r="H1388" s="8" t="s">
        <v>8246</v>
      </c>
      <c r="I1388" s="8">
        <v>1438183889</v>
      </c>
      <c r="J1388" s="8">
        <v>1435591889</v>
      </c>
      <c r="K1388" s="8" t="b">
        <v>0</v>
      </c>
      <c r="L1388" s="8">
        <v>14</v>
      </c>
      <c r="M1388" s="8" t="b">
        <v>1</v>
      </c>
      <c r="N1388" s="8" t="s">
        <v>8276</v>
      </c>
      <c r="O1388" s="11">
        <f t="shared" si="84"/>
        <v>219</v>
      </c>
      <c r="P1388" s="8">
        <f t="shared" si="85"/>
        <v>62.5</v>
      </c>
      <c r="Q1388" s="8" t="s">
        <v>8325</v>
      </c>
      <c r="R1388" s="8" t="s">
        <v>8326</v>
      </c>
      <c r="S1388" s="17">
        <f t="shared" si="86"/>
        <v>42184.646863425922</v>
      </c>
      <c r="T1388" s="17">
        <f t="shared" si="87"/>
        <v>42214.646863425922</v>
      </c>
    </row>
    <row r="1389" spans="1:20" ht="42.75" x14ac:dyDescent="0.45">
      <c r="A1389" s="5">
        <v>1387</v>
      </c>
      <c r="B1389" s="7" t="s">
        <v>1388</v>
      </c>
      <c r="C1389" s="7" t="s">
        <v>5497</v>
      </c>
      <c r="D1389" s="8">
        <v>4000</v>
      </c>
      <c r="E1389" s="8">
        <v>5465</v>
      </c>
      <c r="F1389" s="8" t="s">
        <v>8219</v>
      </c>
      <c r="G1389" s="8" t="s">
        <v>8224</v>
      </c>
      <c r="H1389" s="8" t="s">
        <v>8246</v>
      </c>
      <c r="I1389" s="8">
        <v>1433305800</v>
      </c>
      <c r="J1389" s="8">
        <v>1430604395</v>
      </c>
      <c r="K1389" s="8" t="b">
        <v>0</v>
      </c>
      <c r="L1389" s="8">
        <v>78</v>
      </c>
      <c r="M1389" s="8" t="b">
        <v>1</v>
      </c>
      <c r="N1389" s="8" t="s">
        <v>8276</v>
      </c>
      <c r="O1389" s="11">
        <f t="shared" si="84"/>
        <v>137</v>
      </c>
      <c r="P1389" s="8">
        <f t="shared" si="85"/>
        <v>70.06</v>
      </c>
      <c r="Q1389" s="8" t="s">
        <v>8325</v>
      </c>
      <c r="R1389" s="8" t="s">
        <v>8326</v>
      </c>
      <c r="S1389" s="17">
        <f t="shared" si="86"/>
        <v>42126.92123842593</v>
      </c>
      <c r="T1389" s="17">
        <f t="shared" si="87"/>
        <v>42158.1875</v>
      </c>
    </row>
    <row r="1390" spans="1:20" ht="42.75" x14ac:dyDescent="0.45">
      <c r="A1390" s="5">
        <v>1388</v>
      </c>
      <c r="B1390" s="7" t="s">
        <v>1389</v>
      </c>
      <c r="C1390" s="7" t="s">
        <v>5498</v>
      </c>
      <c r="D1390" s="8">
        <v>5000</v>
      </c>
      <c r="E1390" s="8">
        <v>6740.37</v>
      </c>
      <c r="F1390" s="8" t="s">
        <v>8219</v>
      </c>
      <c r="G1390" s="8" t="s">
        <v>8224</v>
      </c>
      <c r="H1390" s="8" t="s">
        <v>8246</v>
      </c>
      <c r="I1390" s="8">
        <v>1476720840</v>
      </c>
      <c r="J1390" s="8">
        <v>1474469117</v>
      </c>
      <c r="K1390" s="8" t="b">
        <v>0</v>
      </c>
      <c r="L1390" s="8">
        <v>112</v>
      </c>
      <c r="M1390" s="8" t="b">
        <v>1</v>
      </c>
      <c r="N1390" s="8" t="s">
        <v>8276</v>
      </c>
      <c r="O1390" s="11">
        <f t="shared" si="84"/>
        <v>135</v>
      </c>
      <c r="P1390" s="8">
        <f t="shared" si="85"/>
        <v>60.18</v>
      </c>
      <c r="Q1390" s="8" t="s">
        <v>8325</v>
      </c>
      <c r="R1390" s="8" t="s">
        <v>8326</v>
      </c>
      <c r="S1390" s="17">
        <f t="shared" si="86"/>
        <v>42634.614780092597</v>
      </c>
      <c r="T1390" s="17">
        <f t="shared" si="87"/>
        <v>42660.676388888889</v>
      </c>
    </row>
    <row r="1391" spans="1:20" ht="28.5" x14ac:dyDescent="0.45">
      <c r="A1391" s="5">
        <v>1389</v>
      </c>
      <c r="B1391" s="7" t="s">
        <v>1390</v>
      </c>
      <c r="C1391" s="7" t="s">
        <v>5499</v>
      </c>
      <c r="D1391" s="8">
        <v>500</v>
      </c>
      <c r="E1391" s="8">
        <v>727</v>
      </c>
      <c r="F1391" s="8" t="s">
        <v>8219</v>
      </c>
      <c r="G1391" s="8" t="s">
        <v>8225</v>
      </c>
      <c r="H1391" s="8" t="s">
        <v>8247</v>
      </c>
      <c r="I1391" s="8">
        <v>1471087957</v>
      </c>
      <c r="J1391" s="8">
        <v>1468495957</v>
      </c>
      <c r="K1391" s="8" t="b">
        <v>0</v>
      </c>
      <c r="L1391" s="8">
        <v>34</v>
      </c>
      <c r="M1391" s="8" t="b">
        <v>1</v>
      </c>
      <c r="N1391" s="8" t="s">
        <v>8276</v>
      </c>
      <c r="O1391" s="11">
        <f t="shared" si="84"/>
        <v>145</v>
      </c>
      <c r="P1391" s="8">
        <f t="shared" si="85"/>
        <v>21.38</v>
      </c>
      <c r="Q1391" s="8" t="s">
        <v>8325</v>
      </c>
      <c r="R1391" s="8" t="s">
        <v>8326</v>
      </c>
      <c r="S1391" s="17">
        <f t="shared" si="86"/>
        <v>42565.480983796297</v>
      </c>
      <c r="T1391" s="17">
        <f t="shared" si="87"/>
        <v>42595.480983796297</v>
      </c>
    </row>
    <row r="1392" spans="1:20" ht="42.75" x14ac:dyDescent="0.45">
      <c r="A1392" s="5">
        <v>1390</v>
      </c>
      <c r="B1392" s="7" t="s">
        <v>1391</v>
      </c>
      <c r="C1392" s="7" t="s">
        <v>5500</v>
      </c>
      <c r="D1392" s="8">
        <v>2800</v>
      </c>
      <c r="E1392" s="8">
        <v>3055</v>
      </c>
      <c r="F1392" s="8" t="s">
        <v>8219</v>
      </c>
      <c r="G1392" s="8" t="s">
        <v>8224</v>
      </c>
      <c r="H1392" s="8" t="s">
        <v>8246</v>
      </c>
      <c r="I1392" s="8">
        <v>1430154720</v>
      </c>
      <c r="J1392" s="8">
        <v>1427224606</v>
      </c>
      <c r="K1392" s="8" t="b">
        <v>0</v>
      </c>
      <c r="L1392" s="8">
        <v>19</v>
      </c>
      <c r="M1392" s="8" t="b">
        <v>1</v>
      </c>
      <c r="N1392" s="8" t="s">
        <v>8276</v>
      </c>
      <c r="O1392" s="11">
        <f t="shared" si="84"/>
        <v>109</v>
      </c>
      <c r="P1392" s="8">
        <f t="shared" si="85"/>
        <v>160.79</v>
      </c>
      <c r="Q1392" s="8" t="s">
        <v>8325</v>
      </c>
      <c r="R1392" s="8" t="s">
        <v>8326</v>
      </c>
      <c r="S1392" s="17">
        <f t="shared" si="86"/>
        <v>42087.803310185183</v>
      </c>
      <c r="T1392" s="17">
        <f t="shared" si="87"/>
        <v>42121.716666666667</v>
      </c>
    </row>
    <row r="1393" spans="1:20" ht="42.75" x14ac:dyDescent="0.45">
      <c r="A1393" s="5">
        <v>1391</v>
      </c>
      <c r="B1393" s="7" t="s">
        <v>1392</v>
      </c>
      <c r="C1393" s="7" t="s">
        <v>5501</v>
      </c>
      <c r="D1393" s="8">
        <v>500</v>
      </c>
      <c r="E1393" s="8">
        <v>551</v>
      </c>
      <c r="F1393" s="8" t="s">
        <v>8219</v>
      </c>
      <c r="G1393" s="8" t="s">
        <v>8224</v>
      </c>
      <c r="H1393" s="8" t="s">
        <v>8246</v>
      </c>
      <c r="I1393" s="8">
        <v>1440219540</v>
      </c>
      <c r="J1393" s="8">
        <v>1436369818</v>
      </c>
      <c r="K1393" s="8" t="b">
        <v>0</v>
      </c>
      <c r="L1393" s="8">
        <v>13</v>
      </c>
      <c r="M1393" s="8" t="b">
        <v>1</v>
      </c>
      <c r="N1393" s="8" t="s">
        <v>8276</v>
      </c>
      <c r="O1393" s="11">
        <f t="shared" si="84"/>
        <v>110</v>
      </c>
      <c r="P1393" s="8">
        <f t="shared" si="85"/>
        <v>42.38</v>
      </c>
      <c r="Q1393" s="8" t="s">
        <v>8325</v>
      </c>
      <c r="R1393" s="8" t="s">
        <v>8326</v>
      </c>
      <c r="S1393" s="17">
        <f t="shared" si="86"/>
        <v>42193.650671296295</v>
      </c>
      <c r="T1393" s="17">
        <f t="shared" si="87"/>
        <v>42238.207638888889</v>
      </c>
    </row>
    <row r="1394" spans="1:20" ht="42.75" x14ac:dyDescent="0.45">
      <c r="A1394" s="5">
        <v>1392</v>
      </c>
      <c r="B1394" s="7" t="s">
        <v>1393</v>
      </c>
      <c r="C1394" s="7" t="s">
        <v>5502</v>
      </c>
      <c r="D1394" s="8">
        <v>2500</v>
      </c>
      <c r="E1394" s="8">
        <v>2841</v>
      </c>
      <c r="F1394" s="8" t="s">
        <v>8219</v>
      </c>
      <c r="G1394" s="8" t="s">
        <v>8224</v>
      </c>
      <c r="H1394" s="8" t="s">
        <v>8246</v>
      </c>
      <c r="I1394" s="8">
        <v>1456976586</v>
      </c>
      <c r="J1394" s="8">
        <v>1454298186</v>
      </c>
      <c r="K1394" s="8" t="b">
        <v>0</v>
      </c>
      <c r="L1394" s="8">
        <v>104</v>
      </c>
      <c r="M1394" s="8" t="b">
        <v>1</v>
      </c>
      <c r="N1394" s="8" t="s">
        <v>8276</v>
      </c>
      <c r="O1394" s="11">
        <f t="shared" si="84"/>
        <v>114</v>
      </c>
      <c r="P1394" s="8">
        <f t="shared" si="85"/>
        <v>27.32</v>
      </c>
      <c r="Q1394" s="8" t="s">
        <v>8325</v>
      </c>
      <c r="R1394" s="8" t="s">
        <v>8326</v>
      </c>
      <c r="S1394" s="17">
        <f t="shared" si="86"/>
        <v>42401.154930555553</v>
      </c>
      <c r="T1394" s="17">
        <f t="shared" si="87"/>
        <v>42432.154930555553</v>
      </c>
    </row>
    <row r="1395" spans="1:20" x14ac:dyDescent="0.45">
      <c r="A1395" s="5">
        <v>1393</v>
      </c>
      <c r="B1395" s="7" t="s">
        <v>1394</v>
      </c>
      <c r="C1395" s="7" t="s">
        <v>5503</v>
      </c>
      <c r="D1395" s="8">
        <v>10000</v>
      </c>
      <c r="E1395" s="8">
        <v>10235</v>
      </c>
      <c r="F1395" s="8" t="s">
        <v>8219</v>
      </c>
      <c r="G1395" s="8" t="s">
        <v>8224</v>
      </c>
      <c r="H1395" s="8" t="s">
        <v>8246</v>
      </c>
      <c r="I1395" s="8">
        <v>1470068523</v>
      </c>
      <c r="J1395" s="8">
        <v>1467476523</v>
      </c>
      <c r="K1395" s="8" t="b">
        <v>0</v>
      </c>
      <c r="L1395" s="8">
        <v>52</v>
      </c>
      <c r="M1395" s="8" t="b">
        <v>1</v>
      </c>
      <c r="N1395" s="8" t="s">
        <v>8276</v>
      </c>
      <c r="O1395" s="11">
        <f t="shared" si="84"/>
        <v>102</v>
      </c>
      <c r="P1395" s="8">
        <f t="shared" si="85"/>
        <v>196.83</v>
      </c>
      <c r="Q1395" s="8" t="s">
        <v>8325</v>
      </c>
      <c r="R1395" s="8" t="s">
        <v>8326</v>
      </c>
      <c r="S1395" s="17">
        <f t="shared" si="86"/>
        <v>42553.681979166664</v>
      </c>
      <c r="T1395" s="17">
        <f t="shared" si="87"/>
        <v>42583.681979166664</v>
      </c>
    </row>
    <row r="1396" spans="1:20" ht="42.75" x14ac:dyDescent="0.45">
      <c r="A1396" s="5">
        <v>1394</v>
      </c>
      <c r="B1396" s="7" t="s">
        <v>1395</v>
      </c>
      <c r="C1396" s="7" t="s">
        <v>5504</v>
      </c>
      <c r="D1396" s="8">
        <v>750</v>
      </c>
      <c r="E1396" s="8">
        <v>916</v>
      </c>
      <c r="F1396" s="8" t="s">
        <v>8219</v>
      </c>
      <c r="G1396" s="8" t="s">
        <v>8224</v>
      </c>
      <c r="H1396" s="8" t="s">
        <v>8246</v>
      </c>
      <c r="I1396" s="8">
        <v>1488337200</v>
      </c>
      <c r="J1396" s="8">
        <v>1484623726</v>
      </c>
      <c r="K1396" s="8" t="b">
        <v>0</v>
      </c>
      <c r="L1396" s="8">
        <v>17</v>
      </c>
      <c r="M1396" s="8" t="b">
        <v>1</v>
      </c>
      <c r="N1396" s="8" t="s">
        <v>8276</v>
      </c>
      <c r="O1396" s="11">
        <f t="shared" si="84"/>
        <v>122</v>
      </c>
      <c r="P1396" s="8">
        <f t="shared" si="85"/>
        <v>53.88</v>
      </c>
      <c r="Q1396" s="8" t="s">
        <v>8325</v>
      </c>
      <c r="R1396" s="8" t="s">
        <v>8326</v>
      </c>
      <c r="S1396" s="17">
        <f t="shared" si="86"/>
        <v>42752.144976851851</v>
      </c>
      <c r="T1396" s="17">
        <f t="shared" si="87"/>
        <v>42795.125</v>
      </c>
    </row>
    <row r="1397" spans="1:20" x14ac:dyDescent="0.45">
      <c r="A1397" s="5">
        <v>1395</v>
      </c>
      <c r="B1397" s="7" t="s">
        <v>1396</v>
      </c>
      <c r="C1397" s="7" t="s">
        <v>5505</v>
      </c>
      <c r="D1397" s="8">
        <v>3500</v>
      </c>
      <c r="E1397" s="8">
        <v>3916</v>
      </c>
      <c r="F1397" s="8" t="s">
        <v>8219</v>
      </c>
      <c r="G1397" s="8" t="s">
        <v>8224</v>
      </c>
      <c r="H1397" s="8" t="s">
        <v>8246</v>
      </c>
      <c r="I1397" s="8">
        <v>1484430481</v>
      </c>
      <c r="J1397" s="8">
        <v>1481838481</v>
      </c>
      <c r="K1397" s="8" t="b">
        <v>0</v>
      </c>
      <c r="L1397" s="8">
        <v>82</v>
      </c>
      <c r="M1397" s="8" t="b">
        <v>1</v>
      </c>
      <c r="N1397" s="8" t="s">
        <v>8276</v>
      </c>
      <c r="O1397" s="11">
        <f t="shared" si="84"/>
        <v>112</v>
      </c>
      <c r="P1397" s="8">
        <f t="shared" si="85"/>
        <v>47.76</v>
      </c>
      <c r="Q1397" s="8" t="s">
        <v>8325</v>
      </c>
      <c r="R1397" s="8" t="s">
        <v>8326</v>
      </c>
      <c r="S1397" s="17">
        <f t="shared" si="86"/>
        <v>42719.90834490741</v>
      </c>
      <c r="T1397" s="17">
        <f t="shared" si="87"/>
        <v>42749.90834490741</v>
      </c>
    </row>
    <row r="1398" spans="1:20" ht="42.75" x14ac:dyDescent="0.45">
      <c r="A1398" s="5">
        <v>1396</v>
      </c>
      <c r="B1398" s="7" t="s">
        <v>1397</v>
      </c>
      <c r="C1398" s="7" t="s">
        <v>5506</v>
      </c>
      <c r="D1398" s="8">
        <v>6000</v>
      </c>
      <c r="E1398" s="8">
        <v>6438</v>
      </c>
      <c r="F1398" s="8" t="s">
        <v>8219</v>
      </c>
      <c r="G1398" s="8" t="s">
        <v>8224</v>
      </c>
      <c r="H1398" s="8" t="s">
        <v>8246</v>
      </c>
      <c r="I1398" s="8">
        <v>1423871882</v>
      </c>
      <c r="J1398" s="8">
        <v>1421279882</v>
      </c>
      <c r="K1398" s="8" t="b">
        <v>0</v>
      </c>
      <c r="L1398" s="8">
        <v>73</v>
      </c>
      <c r="M1398" s="8" t="b">
        <v>1</v>
      </c>
      <c r="N1398" s="8" t="s">
        <v>8276</v>
      </c>
      <c r="O1398" s="11">
        <f t="shared" si="84"/>
        <v>107</v>
      </c>
      <c r="P1398" s="8">
        <f t="shared" si="85"/>
        <v>88.19</v>
      </c>
      <c r="Q1398" s="8" t="s">
        <v>8325</v>
      </c>
      <c r="R1398" s="8" t="s">
        <v>8326</v>
      </c>
      <c r="S1398" s="17">
        <f t="shared" si="86"/>
        <v>42018.99863425926</v>
      </c>
      <c r="T1398" s="17">
        <f t="shared" si="87"/>
        <v>42048.99863425926</v>
      </c>
    </row>
    <row r="1399" spans="1:20" ht="42.75" x14ac:dyDescent="0.45">
      <c r="A1399" s="5">
        <v>1397</v>
      </c>
      <c r="B1399" s="7" t="s">
        <v>1398</v>
      </c>
      <c r="C1399" s="7" t="s">
        <v>5507</v>
      </c>
      <c r="D1399" s="8">
        <v>10000</v>
      </c>
      <c r="E1399" s="8">
        <v>11385</v>
      </c>
      <c r="F1399" s="8" t="s">
        <v>8219</v>
      </c>
      <c r="G1399" s="8" t="s">
        <v>8224</v>
      </c>
      <c r="H1399" s="8" t="s">
        <v>8246</v>
      </c>
      <c r="I1399" s="8">
        <v>1477603140</v>
      </c>
      <c r="J1399" s="8">
        <v>1475013710</v>
      </c>
      <c r="K1399" s="8" t="b">
        <v>0</v>
      </c>
      <c r="L1399" s="8">
        <v>158</v>
      </c>
      <c r="M1399" s="8" t="b">
        <v>1</v>
      </c>
      <c r="N1399" s="8" t="s">
        <v>8276</v>
      </c>
      <c r="O1399" s="11">
        <f t="shared" si="84"/>
        <v>114</v>
      </c>
      <c r="P1399" s="8">
        <f t="shared" si="85"/>
        <v>72.06</v>
      </c>
      <c r="Q1399" s="8" t="s">
        <v>8325</v>
      </c>
      <c r="R1399" s="8" t="s">
        <v>8326</v>
      </c>
      <c r="S1399" s="17">
        <f t="shared" si="86"/>
        <v>42640.917939814812</v>
      </c>
      <c r="T1399" s="17">
        <f t="shared" si="87"/>
        <v>42670.888194444444</v>
      </c>
    </row>
    <row r="1400" spans="1:20" ht="42.75" x14ac:dyDescent="0.45">
      <c r="A1400" s="5">
        <v>1398</v>
      </c>
      <c r="B1400" s="7" t="s">
        <v>1399</v>
      </c>
      <c r="C1400" s="7" t="s">
        <v>5508</v>
      </c>
      <c r="D1400" s="8">
        <v>4400</v>
      </c>
      <c r="E1400" s="8">
        <v>4826</v>
      </c>
      <c r="F1400" s="8" t="s">
        <v>8219</v>
      </c>
      <c r="G1400" s="8" t="s">
        <v>8224</v>
      </c>
      <c r="H1400" s="8" t="s">
        <v>8246</v>
      </c>
      <c r="I1400" s="8">
        <v>1467752334</v>
      </c>
      <c r="J1400" s="8">
        <v>1465160334</v>
      </c>
      <c r="K1400" s="8" t="b">
        <v>0</v>
      </c>
      <c r="L1400" s="8">
        <v>65</v>
      </c>
      <c r="M1400" s="8" t="b">
        <v>1</v>
      </c>
      <c r="N1400" s="8" t="s">
        <v>8276</v>
      </c>
      <c r="O1400" s="11">
        <f t="shared" si="84"/>
        <v>110</v>
      </c>
      <c r="P1400" s="8">
        <f t="shared" si="85"/>
        <v>74.25</v>
      </c>
      <c r="Q1400" s="8" t="s">
        <v>8325</v>
      </c>
      <c r="R1400" s="8" t="s">
        <v>8326</v>
      </c>
      <c r="S1400" s="17">
        <f t="shared" si="86"/>
        <v>42526.874236111107</v>
      </c>
      <c r="T1400" s="17">
        <f t="shared" si="87"/>
        <v>42556.874236111107</v>
      </c>
    </row>
    <row r="1401" spans="1:20" ht="42.75" x14ac:dyDescent="0.45">
      <c r="A1401" s="5">
        <v>1399</v>
      </c>
      <c r="B1401" s="7" t="s">
        <v>1400</v>
      </c>
      <c r="C1401" s="7" t="s">
        <v>5509</v>
      </c>
      <c r="D1401" s="8">
        <v>9000</v>
      </c>
      <c r="E1401" s="8">
        <v>11353</v>
      </c>
      <c r="F1401" s="8" t="s">
        <v>8219</v>
      </c>
      <c r="G1401" s="8" t="s">
        <v>8224</v>
      </c>
      <c r="H1401" s="8" t="s">
        <v>8246</v>
      </c>
      <c r="I1401" s="8">
        <v>1412640373</v>
      </c>
      <c r="J1401" s="8">
        <v>1410048373</v>
      </c>
      <c r="K1401" s="8" t="b">
        <v>0</v>
      </c>
      <c r="L1401" s="8">
        <v>184</v>
      </c>
      <c r="M1401" s="8" t="b">
        <v>1</v>
      </c>
      <c r="N1401" s="8" t="s">
        <v>8276</v>
      </c>
      <c r="O1401" s="11">
        <f t="shared" si="84"/>
        <v>126</v>
      </c>
      <c r="P1401" s="8">
        <f t="shared" si="85"/>
        <v>61.7</v>
      </c>
      <c r="Q1401" s="8" t="s">
        <v>8325</v>
      </c>
      <c r="R1401" s="8" t="s">
        <v>8326</v>
      </c>
      <c r="S1401" s="17">
        <f t="shared" si="86"/>
        <v>41889.004317129627</v>
      </c>
      <c r="T1401" s="17">
        <f t="shared" si="87"/>
        <v>41919.004317129627</v>
      </c>
    </row>
    <row r="1402" spans="1:20" ht="42.75" x14ac:dyDescent="0.45">
      <c r="A1402" s="5">
        <v>1400</v>
      </c>
      <c r="B1402" s="7" t="s">
        <v>1401</v>
      </c>
      <c r="C1402" s="7" t="s">
        <v>5510</v>
      </c>
      <c r="D1402" s="8">
        <v>350</v>
      </c>
      <c r="E1402" s="8">
        <v>586</v>
      </c>
      <c r="F1402" s="8" t="s">
        <v>8219</v>
      </c>
      <c r="G1402" s="8" t="s">
        <v>8225</v>
      </c>
      <c r="H1402" s="8" t="s">
        <v>8247</v>
      </c>
      <c r="I1402" s="8">
        <v>1465709400</v>
      </c>
      <c r="J1402" s="8">
        <v>1462695073</v>
      </c>
      <c r="K1402" s="8" t="b">
        <v>0</v>
      </c>
      <c r="L1402" s="8">
        <v>34</v>
      </c>
      <c r="M1402" s="8" t="b">
        <v>1</v>
      </c>
      <c r="N1402" s="8" t="s">
        <v>8276</v>
      </c>
      <c r="O1402" s="11">
        <f t="shared" si="84"/>
        <v>167</v>
      </c>
      <c r="P1402" s="8">
        <f t="shared" si="85"/>
        <v>17.239999999999998</v>
      </c>
      <c r="Q1402" s="8" t="s">
        <v>8325</v>
      </c>
      <c r="R1402" s="8" t="s">
        <v>8326</v>
      </c>
      <c r="S1402" s="17">
        <f t="shared" si="86"/>
        <v>42498.341122685189</v>
      </c>
      <c r="T1402" s="17">
        <f t="shared" si="87"/>
        <v>42533.229166666672</v>
      </c>
    </row>
    <row r="1403" spans="1:20" ht="42.75" x14ac:dyDescent="0.45">
      <c r="A1403" s="5">
        <v>1401</v>
      </c>
      <c r="B1403" s="7" t="s">
        <v>1402</v>
      </c>
      <c r="C1403" s="7" t="s">
        <v>5511</v>
      </c>
      <c r="D1403" s="8">
        <v>2500</v>
      </c>
      <c r="E1403" s="8">
        <v>12413</v>
      </c>
      <c r="F1403" s="8" t="s">
        <v>8219</v>
      </c>
      <c r="G1403" s="8" t="s">
        <v>8224</v>
      </c>
      <c r="H1403" s="8" t="s">
        <v>8246</v>
      </c>
      <c r="I1403" s="8">
        <v>1369612474</v>
      </c>
      <c r="J1403" s="8">
        <v>1367798074</v>
      </c>
      <c r="K1403" s="8" t="b">
        <v>0</v>
      </c>
      <c r="L1403" s="8">
        <v>240</v>
      </c>
      <c r="M1403" s="8" t="b">
        <v>1</v>
      </c>
      <c r="N1403" s="8" t="s">
        <v>8276</v>
      </c>
      <c r="O1403" s="11">
        <f t="shared" si="84"/>
        <v>497</v>
      </c>
      <c r="P1403" s="8">
        <f t="shared" si="85"/>
        <v>51.72</v>
      </c>
      <c r="Q1403" s="8" t="s">
        <v>8325</v>
      </c>
      <c r="R1403" s="8" t="s">
        <v>8326</v>
      </c>
      <c r="S1403" s="17">
        <f t="shared" si="86"/>
        <v>41399.99622685185</v>
      </c>
      <c r="T1403" s="17">
        <f t="shared" si="87"/>
        <v>41420.99622685185</v>
      </c>
    </row>
    <row r="1404" spans="1:20" ht="42.75" x14ac:dyDescent="0.45">
      <c r="A1404" s="5">
        <v>1402</v>
      </c>
      <c r="B1404" s="7" t="s">
        <v>1403</v>
      </c>
      <c r="C1404" s="7" t="s">
        <v>5512</v>
      </c>
      <c r="D1404" s="8">
        <v>2500</v>
      </c>
      <c r="E1404" s="8">
        <v>2729</v>
      </c>
      <c r="F1404" s="8" t="s">
        <v>8219</v>
      </c>
      <c r="G1404" s="8" t="s">
        <v>8225</v>
      </c>
      <c r="H1404" s="8" t="s">
        <v>8247</v>
      </c>
      <c r="I1404" s="8">
        <v>1430439411</v>
      </c>
      <c r="J1404" s="8">
        <v>1425259011</v>
      </c>
      <c r="K1404" s="8" t="b">
        <v>0</v>
      </c>
      <c r="L1404" s="8">
        <v>113</v>
      </c>
      <c r="M1404" s="8" t="b">
        <v>1</v>
      </c>
      <c r="N1404" s="8" t="s">
        <v>8276</v>
      </c>
      <c r="O1404" s="11">
        <f t="shared" si="84"/>
        <v>109</v>
      </c>
      <c r="P1404" s="8">
        <f t="shared" si="85"/>
        <v>24.15</v>
      </c>
      <c r="Q1404" s="8" t="s">
        <v>8325</v>
      </c>
      <c r="R1404" s="8" t="s">
        <v>8326</v>
      </c>
      <c r="S1404" s="17">
        <f t="shared" si="86"/>
        <v>42065.053368055553</v>
      </c>
      <c r="T1404" s="17">
        <f t="shared" si="87"/>
        <v>42125.011701388896</v>
      </c>
    </row>
    <row r="1405" spans="1:20" ht="42.75" x14ac:dyDescent="0.45">
      <c r="A1405" s="5">
        <v>1403</v>
      </c>
      <c r="B1405" s="7" t="s">
        <v>1404</v>
      </c>
      <c r="C1405" s="7" t="s">
        <v>5513</v>
      </c>
      <c r="D1405" s="8">
        <v>4000</v>
      </c>
      <c r="E1405" s="8">
        <v>4103</v>
      </c>
      <c r="F1405" s="8" t="s">
        <v>8219</v>
      </c>
      <c r="G1405" s="8" t="s">
        <v>8224</v>
      </c>
      <c r="H1405" s="8" t="s">
        <v>8246</v>
      </c>
      <c r="I1405" s="8">
        <v>1374802235</v>
      </c>
      <c r="J1405" s="8">
        <v>1372210235</v>
      </c>
      <c r="K1405" s="8" t="b">
        <v>0</v>
      </c>
      <c r="L1405" s="8">
        <v>66</v>
      </c>
      <c r="M1405" s="8" t="b">
        <v>1</v>
      </c>
      <c r="N1405" s="8" t="s">
        <v>8276</v>
      </c>
      <c r="O1405" s="11">
        <f t="shared" si="84"/>
        <v>103</v>
      </c>
      <c r="P1405" s="8">
        <f t="shared" si="85"/>
        <v>62.17</v>
      </c>
      <c r="Q1405" s="8" t="s">
        <v>8325</v>
      </c>
      <c r="R1405" s="8" t="s">
        <v>8326</v>
      </c>
      <c r="S1405" s="17">
        <f t="shared" si="86"/>
        <v>41451.062905092593</v>
      </c>
      <c r="T1405" s="17">
        <f t="shared" si="87"/>
        <v>41481.062905092593</v>
      </c>
    </row>
    <row r="1406" spans="1:20" ht="42.75" x14ac:dyDescent="0.45">
      <c r="A1406" s="5">
        <v>1404</v>
      </c>
      <c r="B1406" s="7" t="s">
        <v>1405</v>
      </c>
      <c r="C1406" s="7" t="s">
        <v>5514</v>
      </c>
      <c r="D1406" s="8">
        <v>14500</v>
      </c>
      <c r="E1406" s="8">
        <v>241</v>
      </c>
      <c r="F1406" s="8" t="s">
        <v>8221</v>
      </c>
      <c r="G1406" s="8" t="s">
        <v>8225</v>
      </c>
      <c r="H1406" s="8" t="s">
        <v>8247</v>
      </c>
      <c r="I1406" s="8">
        <v>1424607285</v>
      </c>
      <c r="J1406" s="8">
        <v>1422447285</v>
      </c>
      <c r="K1406" s="8" t="b">
        <v>1</v>
      </c>
      <c r="L1406" s="8">
        <v>5</v>
      </c>
      <c r="M1406" s="8" t="b">
        <v>0</v>
      </c>
      <c r="N1406" s="8" t="s">
        <v>8287</v>
      </c>
      <c r="O1406" s="11">
        <f t="shared" si="84"/>
        <v>2</v>
      </c>
      <c r="P1406" s="8">
        <f t="shared" si="85"/>
        <v>48.2</v>
      </c>
      <c r="Q1406" s="8" t="s">
        <v>8322</v>
      </c>
      <c r="R1406" s="8" t="s">
        <v>8341</v>
      </c>
      <c r="S1406" s="17">
        <f t="shared" si="86"/>
        <v>42032.510243055556</v>
      </c>
      <c r="T1406" s="17">
        <f t="shared" si="87"/>
        <v>42057.510243055556</v>
      </c>
    </row>
    <row r="1407" spans="1:20" ht="28.5" x14ac:dyDescent="0.45">
      <c r="A1407" s="5">
        <v>1405</v>
      </c>
      <c r="B1407" s="7" t="s">
        <v>1406</v>
      </c>
      <c r="C1407" s="7" t="s">
        <v>5515</v>
      </c>
      <c r="D1407" s="8">
        <v>25000</v>
      </c>
      <c r="E1407" s="8">
        <v>105</v>
      </c>
      <c r="F1407" s="8" t="s">
        <v>8221</v>
      </c>
      <c r="G1407" s="8" t="s">
        <v>8224</v>
      </c>
      <c r="H1407" s="8" t="s">
        <v>8246</v>
      </c>
      <c r="I1407" s="8">
        <v>1417195201</v>
      </c>
      <c r="J1407" s="8">
        <v>1414599601</v>
      </c>
      <c r="K1407" s="8" t="b">
        <v>1</v>
      </c>
      <c r="L1407" s="8">
        <v>17</v>
      </c>
      <c r="M1407" s="8" t="b">
        <v>0</v>
      </c>
      <c r="N1407" s="8" t="s">
        <v>8287</v>
      </c>
      <c r="O1407" s="11">
        <f t="shared" si="84"/>
        <v>0</v>
      </c>
      <c r="P1407" s="8">
        <f t="shared" si="85"/>
        <v>6.18</v>
      </c>
      <c r="Q1407" s="8" t="s">
        <v>8322</v>
      </c>
      <c r="R1407" s="8" t="s">
        <v>8341</v>
      </c>
      <c r="S1407" s="17">
        <f t="shared" si="86"/>
        <v>41941.680567129632</v>
      </c>
      <c r="T1407" s="17">
        <f t="shared" si="87"/>
        <v>41971.722233796296</v>
      </c>
    </row>
    <row r="1408" spans="1:20" x14ac:dyDescent="0.45">
      <c r="A1408" s="5">
        <v>1406</v>
      </c>
      <c r="B1408" s="7" t="s">
        <v>1407</v>
      </c>
      <c r="C1408" s="7" t="s">
        <v>5516</v>
      </c>
      <c r="D1408" s="8">
        <v>12000</v>
      </c>
      <c r="E1408" s="8">
        <v>15</v>
      </c>
      <c r="F1408" s="8" t="s">
        <v>8221</v>
      </c>
      <c r="G1408" s="8" t="s">
        <v>8237</v>
      </c>
      <c r="H1408" s="8" t="s">
        <v>8249</v>
      </c>
      <c r="I1408" s="8">
        <v>1449914400</v>
      </c>
      <c r="J1408" s="8">
        <v>1445336607</v>
      </c>
      <c r="K1408" s="8" t="b">
        <v>0</v>
      </c>
      <c r="L1408" s="8">
        <v>3</v>
      </c>
      <c r="M1408" s="8" t="b">
        <v>0</v>
      </c>
      <c r="N1408" s="8" t="s">
        <v>8287</v>
      </c>
      <c r="O1408" s="11">
        <f t="shared" si="84"/>
        <v>0</v>
      </c>
      <c r="P1408" s="8">
        <f t="shared" si="85"/>
        <v>5</v>
      </c>
      <c r="Q1408" s="8" t="s">
        <v>8322</v>
      </c>
      <c r="R1408" s="8" t="s">
        <v>8341</v>
      </c>
      <c r="S1408" s="17">
        <f t="shared" si="86"/>
        <v>42297.432951388888</v>
      </c>
      <c r="T1408" s="17">
        <f t="shared" si="87"/>
        <v>42350.416666666672</v>
      </c>
    </row>
    <row r="1409" spans="1:20" ht="42.75" x14ac:dyDescent="0.45">
      <c r="A1409" s="5">
        <v>1407</v>
      </c>
      <c r="B1409" s="7" t="s">
        <v>1408</v>
      </c>
      <c r="C1409" s="7" t="s">
        <v>5517</v>
      </c>
      <c r="D1409" s="8">
        <v>3000</v>
      </c>
      <c r="E1409" s="8">
        <v>15</v>
      </c>
      <c r="F1409" s="8" t="s">
        <v>8221</v>
      </c>
      <c r="G1409" s="8" t="s">
        <v>8224</v>
      </c>
      <c r="H1409" s="8" t="s">
        <v>8246</v>
      </c>
      <c r="I1409" s="8">
        <v>1407847978</v>
      </c>
      <c r="J1409" s="8">
        <v>1405687978</v>
      </c>
      <c r="K1409" s="8" t="b">
        <v>0</v>
      </c>
      <c r="L1409" s="8">
        <v>2</v>
      </c>
      <c r="M1409" s="8" t="b">
        <v>0</v>
      </c>
      <c r="N1409" s="8" t="s">
        <v>8287</v>
      </c>
      <c r="O1409" s="11">
        <f t="shared" si="84"/>
        <v>1</v>
      </c>
      <c r="P1409" s="8">
        <f t="shared" si="85"/>
        <v>7.5</v>
      </c>
      <c r="Q1409" s="8" t="s">
        <v>8322</v>
      </c>
      <c r="R1409" s="8" t="s">
        <v>8341</v>
      </c>
      <c r="S1409" s="17">
        <f t="shared" si="86"/>
        <v>41838.536782407406</v>
      </c>
      <c r="T1409" s="17">
        <f t="shared" si="87"/>
        <v>41863.536782407406</v>
      </c>
    </row>
    <row r="1410" spans="1:20" ht="42.75" x14ac:dyDescent="0.45">
      <c r="A1410" s="5">
        <v>1408</v>
      </c>
      <c r="B1410" s="7" t="s">
        <v>1409</v>
      </c>
      <c r="C1410" s="7" t="s">
        <v>5518</v>
      </c>
      <c r="D1410" s="8">
        <v>1000</v>
      </c>
      <c r="E1410" s="8">
        <v>72</v>
      </c>
      <c r="F1410" s="8" t="s">
        <v>8221</v>
      </c>
      <c r="G1410" s="8" t="s">
        <v>8225</v>
      </c>
      <c r="H1410" s="8" t="s">
        <v>8247</v>
      </c>
      <c r="I1410" s="8">
        <v>1447451756</v>
      </c>
      <c r="J1410" s="8">
        <v>1444856156</v>
      </c>
      <c r="K1410" s="8" t="b">
        <v>0</v>
      </c>
      <c r="L1410" s="8">
        <v>6</v>
      </c>
      <c r="M1410" s="8" t="b">
        <v>0</v>
      </c>
      <c r="N1410" s="8" t="s">
        <v>8287</v>
      </c>
      <c r="O1410" s="11">
        <f t="shared" si="84"/>
        <v>7</v>
      </c>
      <c r="P1410" s="8">
        <f t="shared" si="85"/>
        <v>12</v>
      </c>
      <c r="Q1410" s="8" t="s">
        <v>8322</v>
      </c>
      <c r="R1410" s="8" t="s">
        <v>8341</v>
      </c>
      <c r="S1410" s="17">
        <f t="shared" si="86"/>
        <v>42291.872175925921</v>
      </c>
      <c r="T1410" s="17">
        <f t="shared" si="87"/>
        <v>42321.913842592592</v>
      </c>
    </row>
    <row r="1411" spans="1:20" ht="42.75" x14ac:dyDescent="0.45">
      <c r="A1411" s="5">
        <v>1409</v>
      </c>
      <c r="B1411" s="7" t="s">
        <v>1410</v>
      </c>
      <c r="C1411" s="7" t="s">
        <v>5519</v>
      </c>
      <c r="D1411" s="8">
        <v>4000</v>
      </c>
      <c r="E1411" s="8">
        <v>0</v>
      </c>
      <c r="F1411" s="8" t="s">
        <v>8221</v>
      </c>
      <c r="G1411" s="8" t="s">
        <v>8224</v>
      </c>
      <c r="H1411" s="8" t="s">
        <v>8246</v>
      </c>
      <c r="I1411" s="8">
        <v>1420085535</v>
      </c>
      <c r="J1411" s="8">
        <v>1414897935</v>
      </c>
      <c r="K1411" s="8" t="b">
        <v>0</v>
      </c>
      <c r="L1411" s="8">
        <v>0</v>
      </c>
      <c r="M1411" s="8" t="b">
        <v>0</v>
      </c>
      <c r="N1411" s="8" t="s">
        <v>8287</v>
      </c>
      <c r="O1411" s="11">
        <f t="shared" ref="O1411:O1474" si="88">ROUND((E1411/D1411)*100,0)</f>
        <v>0</v>
      </c>
      <c r="P1411" s="8" t="e">
        <f t="shared" ref="P1411:P1474" si="89">ROUND(E1411/L1411,2)</f>
        <v>#DIV/0!</v>
      </c>
      <c r="Q1411" s="8" t="s">
        <v>8322</v>
      </c>
      <c r="R1411" s="8" t="s">
        <v>8341</v>
      </c>
      <c r="S1411" s="17">
        <f t="shared" ref="S1411:S1474" si="90">(((J1411/60)/60)/24)+DATE(1970,1,1)</f>
        <v>41945.133506944447</v>
      </c>
      <c r="T1411" s="17">
        <f t="shared" ref="T1411:T1474" si="91">(((I1411/60)/60)/24)+DATE(1970,1,1)</f>
        <v>42005.175173611111</v>
      </c>
    </row>
    <row r="1412" spans="1:20" ht="42.75" x14ac:dyDescent="0.45">
      <c r="A1412" s="5">
        <v>1410</v>
      </c>
      <c r="B1412" s="7" t="s">
        <v>1411</v>
      </c>
      <c r="C1412" s="7" t="s">
        <v>5520</v>
      </c>
      <c r="D1412" s="8">
        <v>6000</v>
      </c>
      <c r="E1412" s="8">
        <v>1</v>
      </c>
      <c r="F1412" s="8" t="s">
        <v>8221</v>
      </c>
      <c r="G1412" s="8" t="s">
        <v>8237</v>
      </c>
      <c r="H1412" s="8" t="s">
        <v>8249</v>
      </c>
      <c r="I1412" s="8">
        <v>1464939520</v>
      </c>
      <c r="J1412" s="8">
        <v>1461051520</v>
      </c>
      <c r="K1412" s="8" t="b">
        <v>0</v>
      </c>
      <c r="L1412" s="8">
        <v>1</v>
      </c>
      <c r="M1412" s="8" t="b">
        <v>0</v>
      </c>
      <c r="N1412" s="8" t="s">
        <v>8287</v>
      </c>
      <c r="O1412" s="11">
        <f t="shared" si="88"/>
        <v>0</v>
      </c>
      <c r="P1412" s="8">
        <f t="shared" si="89"/>
        <v>1</v>
      </c>
      <c r="Q1412" s="8" t="s">
        <v>8322</v>
      </c>
      <c r="R1412" s="8" t="s">
        <v>8341</v>
      </c>
      <c r="S1412" s="17">
        <f t="shared" si="90"/>
        <v>42479.318518518514</v>
      </c>
      <c r="T1412" s="17">
        <f t="shared" si="91"/>
        <v>42524.318518518514</v>
      </c>
    </row>
    <row r="1413" spans="1:20" ht="42.75" x14ac:dyDescent="0.45">
      <c r="A1413" s="5">
        <v>1411</v>
      </c>
      <c r="B1413" s="7" t="s">
        <v>1412</v>
      </c>
      <c r="C1413" s="7" t="s">
        <v>5521</v>
      </c>
      <c r="D1413" s="8">
        <v>3000</v>
      </c>
      <c r="E1413" s="8">
        <v>7</v>
      </c>
      <c r="F1413" s="8" t="s">
        <v>8221</v>
      </c>
      <c r="G1413" s="8" t="s">
        <v>8225</v>
      </c>
      <c r="H1413" s="8" t="s">
        <v>8247</v>
      </c>
      <c r="I1413" s="8">
        <v>1423185900</v>
      </c>
      <c r="J1413" s="8">
        <v>1420766700</v>
      </c>
      <c r="K1413" s="8" t="b">
        <v>0</v>
      </c>
      <c r="L1413" s="8">
        <v>3</v>
      </c>
      <c r="M1413" s="8" t="b">
        <v>0</v>
      </c>
      <c r="N1413" s="8" t="s">
        <v>8287</v>
      </c>
      <c r="O1413" s="11">
        <f t="shared" si="88"/>
        <v>0</v>
      </c>
      <c r="P1413" s="8">
        <f t="shared" si="89"/>
        <v>2.33</v>
      </c>
      <c r="Q1413" s="8" t="s">
        <v>8322</v>
      </c>
      <c r="R1413" s="8" t="s">
        <v>8341</v>
      </c>
      <c r="S1413" s="17">
        <f t="shared" si="90"/>
        <v>42013.059027777781</v>
      </c>
      <c r="T1413" s="17">
        <f t="shared" si="91"/>
        <v>42041.059027777781</v>
      </c>
    </row>
    <row r="1414" spans="1:20" ht="28.5" x14ac:dyDescent="0.45">
      <c r="A1414" s="5">
        <v>1412</v>
      </c>
      <c r="B1414" s="7" t="s">
        <v>1413</v>
      </c>
      <c r="C1414" s="7" t="s">
        <v>5522</v>
      </c>
      <c r="D1414" s="8">
        <v>7000</v>
      </c>
      <c r="E1414" s="8">
        <v>320</v>
      </c>
      <c r="F1414" s="8" t="s">
        <v>8221</v>
      </c>
      <c r="G1414" s="8" t="s">
        <v>8224</v>
      </c>
      <c r="H1414" s="8" t="s">
        <v>8246</v>
      </c>
      <c r="I1414" s="8">
        <v>1417656699</v>
      </c>
      <c r="J1414" s="8">
        <v>1415064699</v>
      </c>
      <c r="K1414" s="8" t="b">
        <v>0</v>
      </c>
      <c r="L1414" s="8">
        <v>13</v>
      </c>
      <c r="M1414" s="8" t="b">
        <v>0</v>
      </c>
      <c r="N1414" s="8" t="s">
        <v>8287</v>
      </c>
      <c r="O1414" s="11">
        <f t="shared" si="88"/>
        <v>5</v>
      </c>
      <c r="P1414" s="8">
        <f t="shared" si="89"/>
        <v>24.62</v>
      </c>
      <c r="Q1414" s="8" t="s">
        <v>8322</v>
      </c>
      <c r="R1414" s="8" t="s">
        <v>8341</v>
      </c>
      <c r="S1414" s="17">
        <f t="shared" si="90"/>
        <v>41947.063645833332</v>
      </c>
      <c r="T1414" s="17">
        <f t="shared" si="91"/>
        <v>41977.063645833332</v>
      </c>
    </row>
    <row r="1415" spans="1:20" ht="57" x14ac:dyDescent="0.45">
      <c r="A1415" s="5">
        <v>1413</v>
      </c>
      <c r="B1415" s="7" t="s">
        <v>1414</v>
      </c>
      <c r="C1415" s="7" t="s">
        <v>5523</v>
      </c>
      <c r="D1415" s="8">
        <v>2000</v>
      </c>
      <c r="E1415" s="8">
        <v>100</v>
      </c>
      <c r="F1415" s="8" t="s">
        <v>8221</v>
      </c>
      <c r="G1415" s="8" t="s">
        <v>8237</v>
      </c>
      <c r="H1415" s="8" t="s">
        <v>8249</v>
      </c>
      <c r="I1415" s="8">
        <v>1455964170</v>
      </c>
      <c r="J1415" s="8">
        <v>1450780170</v>
      </c>
      <c r="K1415" s="8" t="b">
        <v>0</v>
      </c>
      <c r="L1415" s="8">
        <v>1</v>
      </c>
      <c r="M1415" s="8" t="b">
        <v>0</v>
      </c>
      <c r="N1415" s="8" t="s">
        <v>8287</v>
      </c>
      <c r="O1415" s="11">
        <f t="shared" si="88"/>
        <v>5</v>
      </c>
      <c r="P1415" s="8">
        <f t="shared" si="89"/>
        <v>100</v>
      </c>
      <c r="Q1415" s="8" t="s">
        <v>8322</v>
      </c>
      <c r="R1415" s="8" t="s">
        <v>8341</v>
      </c>
      <c r="S1415" s="17">
        <f t="shared" si="90"/>
        <v>42360.437152777777</v>
      </c>
      <c r="T1415" s="17">
        <f t="shared" si="91"/>
        <v>42420.437152777777</v>
      </c>
    </row>
    <row r="1416" spans="1:20" ht="42.75" x14ac:dyDescent="0.45">
      <c r="A1416" s="5">
        <v>1414</v>
      </c>
      <c r="B1416" s="7" t="s">
        <v>1415</v>
      </c>
      <c r="C1416" s="7" t="s">
        <v>5524</v>
      </c>
      <c r="D1416" s="8">
        <v>500</v>
      </c>
      <c r="E1416" s="8">
        <v>1</v>
      </c>
      <c r="F1416" s="8" t="s">
        <v>8221</v>
      </c>
      <c r="G1416" s="8" t="s">
        <v>8224</v>
      </c>
      <c r="H1416" s="8" t="s">
        <v>8246</v>
      </c>
      <c r="I1416" s="8">
        <v>1483423467</v>
      </c>
      <c r="J1416" s="8">
        <v>1480831467</v>
      </c>
      <c r="K1416" s="8" t="b">
        <v>0</v>
      </c>
      <c r="L1416" s="8">
        <v>1</v>
      </c>
      <c r="M1416" s="8" t="b">
        <v>0</v>
      </c>
      <c r="N1416" s="8" t="s">
        <v>8287</v>
      </c>
      <c r="O1416" s="11">
        <f t="shared" si="88"/>
        <v>0</v>
      </c>
      <c r="P1416" s="8">
        <f t="shared" si="89"/>
        <v>1</v>
      </c>
      <c r="Q1416" s="8" t="s">
        <v>8322</v>
      </c>
      <c r="R1416" s="8" t="s">
        <v>8341</v>
      </c>
      <c r="S1416" s="17">
        <f t="shared" si="90"/>
        <v>42708.25309027778</v>
      </c>
      <c r="T1416" s="17">
        <f t="shared" si="91"/>
        <v>42738.25309027778</v>
      </c>
    </row>
    <row r="1417" spans="1:20" ht="42.75" x14ac:dyDescent="0.45">
      <c r="A1417" s="5">
        <v>1415</v>
      </c>
      <c r="B1417" s="7" t="s">
        <v>1416</v>
      </c>
      <c r="C1417" s="7" t="s">
        <v>5525</v>
      </c>
      <c r="D1417" s="8">
        <v>4400</v>
      </c>
      <c r="E1417" s="8">
        <v>800</v>
      </c>
      <c r="F1417" s="8" t="s">
        <v>8221</v>
      </c>
      <c r="G1417" s="8" t="s">
        <v>8224</v>
      </c>
      <c r="H1417" s="8" t="s">
        <v>8246</v>
      </c>
      <c r="I1417" s="8">
        <v>1439741591</v>
      </c>
      <c r="J1417" s="8">
        <v>1436285591</v>
      </c>
      <c r="K1417" s="8" t="b">
        <v>0</v>
      </c>
      <c r="L1417" s="8">
        <v>9</v>
      </c>
      <c r="M1417" s="8" t="b">
        <v>0</v>
      </c>
      <c r="N1417" s="8" t="s">
        <v>8287</v>
      </c>
      <c r="O1417" s="11">
        <f t="shared" si="88"/>
        <v>18</v>
      </c>
      <c r="P1417" s="8">
        <f t="shared" si="89"/>
        <v>88.89</v>
      </c>
      <c r="Q1417" s="8" t="s">
        <v>8322</v>
      </c>
      <c r="R1417" s="8" t="s">
        <v>8341</v>
      </c>
      <c r="S1417" s="17">
        <f t="shared" si="90"/>
        <v>42192.675821759258</v>
      </c>
      <c r="T1417" s="17">
        <f t="shared" si="91"/>
        <v>42232.675821759258</v>
      </c>
    </row>
    <row r="1418" spans="1:20" ht="42.75" x14ac:dyDescent="0.45">
      <c r="A1418" s="5">
        <v>1416</v>
      </c>
      <c r="B1418" s="7" t="s">
        <v>1417</v>
      </c>
      <c r="C1418" s="7" t="s">
        <v>5526</v>
      </c>
      <c r="D1418" s="8">
        <v>50000</v>
      </c>
      <c r="E1418" s="8">
        <v>0</v>
      </c>
      <c r="F1418" s="8" t="s">
        <v>8221</v>
      </c>
      <c r="G1418" s="8" t="s">
        <v>8224</v>
      </c>
      <c r="H1418" s="8" t="s">
        <v>8246</v>
      </c>
      <c r="I1418" s="8">
        <v>1448147619</v>
      </c>
      <c r="J1418" s="8">
        <v>1445552019</v>
      </c>
      <c r="K1418" s="8" t="b">
        <v>0</v>
      </c>
      <c r="L1418" s="8">
        <v>0</v>
      </c>
      <c r="M1418" s="8" t="b">
        <v>0</v>
      </c>
      <c r="N1418" s="8" t="s">
        <v>8287</v>
      </c>
      <c r="O1418" s="11">
        <f t="shared" si="88"/>
        <v>0</v>
      </c>
      <c r="P1418" s="8" t="e">
        <f t="shared" si="89"/>
        <v>#DIV/0!</v>
      </c>
      <c r="Q1418" s="8" t="s">
        <v>8322</v>
      </c>
      <c r="R1418" s="8" t="s">
        <v>8341</v>
      </c>
      <c r="S1418" s="17">
        <f t="shared" si="90"/>
        <v>42299.926145833335</v>
      </c>
      <c r="T1418" s="17">
        <f t="shared" si="91"/>
        <v>42329.967812499999</v>
      </c>
    </row>
    <row r="1419" spans="1:20" ht="42.75" x14ac:dyDescent="0.45">
      <c r="A1419" s="5">
        <v>1417</v>
      </c>
      <c r="B1419" s="7" t="s">
        <v>1418</v>
      </c>
      <c r="C1419" s="7" t="s">
        <v>5527</v>
      </c>
      <c r="D1419" s="8">
        <v>4500</v>
      </c>
      <c r="E1419" s="8">
        <v>55</v>
      </c>
      <c r="F1419" s="8" t="s">
        <v>8221</v>
      </c>
      <c r="G1419" s="8" t="s">
        <v>8224</v>
      </c>
      <c r="H1419" s="8" t="s">
        <v>8246</v>
      </c>
      <c r="I1419" s="8">
        <v>1442315460</v>
      </c>
      <c r="J1419" s="8">
        <v>1439696174</v>
      </c>
      <c r="K1419" s="8" t="b">
        <v>0</v>
      </c>
      <c r="L1419" s="8">
        <v>2</v>
      </c>
      <c r="M1419" s="8" t="b">
        <v>0</v>
      </c>
      <c r="N1419" s="8" t="s">
        <v>8287</v>
      </c>
      <c r="O1419" s="11">
        <f t="shared" si="88"/>
        <v>1</v>
      </c>
      <c r="P1419" s="8">
        <f t="shared" si="89"/>
        <v>27.5</v>
      </c>
      <c r="Q1419" s="8" t="s">
        <v>8322</v>
      </c>
      <c r="R1419" s="8" t="s">
        <v>8341</v>
      </c>
      <c r="S1419" s="17">
        <f t="shared" si="90"/>
        <v>42232.15016203704</v>
      </c>
      <c r="T1419" s="17">
        <f t="shared" si="91"/>
        <v>42262.465972222228</v>
      </c>
    </row>
    <row r="1420" spans="1:20" ht="57" x14ac:dyDescent="0.45">
      <c r="A1420" s="5">
        <v>1418</v>
      </c>
      <c r="B1420" s="7" t="s">
        <v>1419</v>
      </c>
      <c r="C1420" s="7" t="s">
        <v>5528</v>
      </c>
      <c r="D1420" s="8">
        <v>3000</v>
      </c>
      <c r="E1420" s="8">
        <v>6</v>
      </c>
      <c r="F1420" s="8" t="s">
        <v>8221</v>
      </c>
      <c r="G1420" s="8" t="s">
        <v>8227</v>
      </c>
      <c r="H1420" s="8" t="s">
        <v>8249</v>
      </c>
      <c r="I1420" s="8">
        <v>1456397834</v>
      </c>
      <c r="J1420" s="8">
        <v>1453805834</v>
      </c>
      <c r="K1420" s="8" t="b">
        <v>0</v>
      </c>
      <c r="L1420" s="8">
        <v>1</v>
      </c>
      <c r="M1420" s="8" t="b">
        <v>0</v>
      </c>
      <c r="N1420" s="8" t="s">
        <v>8287</v>
      </c>
      <c r="O1420" s="11">
        <f t="shared" si="88"/>
        <v>0</v>
      </c>
      <c r="P1420" s="8">
        <f t="shared" si="89"/>
        <v>6</v>
      </c>
      <c r="Q1420" s="8" t="s">
        <v>8322</v>
      </c>
      <c r="R1420" s="8" t="s">
        <v>8341</v>
      </c>
      <c r="S1420" s="17">
        <f t="shared" si="90"/>
        <v>42395.456412037034</v>
      </c>
      <c r="T1420" s="17">
        <f t="shared" si="91"/>
        <v>42425.456412037034</v>
      </c>
    </row>
    <row r="1421" spans="1:20" ht="42.75" x14ac:dyDescent="0.45">
      <c r="A1421" s="5">
        <v>1419</v>
      </c>
      <c r="B1421" s="7" t="s">
        <v>1420</v>
      </c>
      <c r="C1421" s="7" t="s">
        <v>5529</v>
      </c>
      <c r="D1421" s="8">
        <v>6300</v>
      </c>
      <c r="E1421" s="8">
        <v>445</v>
      </c>
      <c r="F1421" s="8" t="s">
        <v>8221</v>
      </c>
      <c r="G1421" s="8" t="s">
        <v>8224</v>
      </c>
      <c r="H1421" s="8" t="s">
        <v>8246</v>
      </c>
      <c r="I1421" s="8">
        <v>1476010619</v>
      </c>
      <c r="J1421" s="8">
        <v>1473418619</v>
      </c>
      <c r="K1421" s="8" t="b">
        <v>0</v>
      </c>
      <c r="L1421" s="8">
        <v>10</v>
      </c>
      <c r="M1421" s="8" t="b">
        <v>0</v>
      </c>
      <c r="N1421" s="8" t="s">
        <v>8287</v>
      </c>
      <c r="O1421" s="11">
        <f t="shared" si="88"/>
        <v>7</v>
      </c>
      <c r="P1421" s="8">
        <f t="shared" si="89"/>
        <v>44.5</v>
      </c>
      <c r="Q1421" s="8" t="s">
        <v>8322</v>
      </c>
      <c r="R1421" s="8" t="s">
        <v>8341</v>
      </c>
      <c r="S1421" s="17">
        <f t="shared" si="90"/>
        <v>42622.456238425926</v>
      </c>
      <c r="T1421" s="17">
        <f t="shared" si="91"/>
        <v>42652.456238425926</v>
      </c>
    </row>
    <row r="1422" spans="1:20" ht="28.5" x14ac:dyDescent="0.45">
      <c r="A1422" s="5">
        <v>1420</v>
      </c>
      <c r="B1422" s="7" t="s">
        <v>1421</v>
      </c>
      <c r="C1422" s="7" t="s">
        <v>5530</v>
      </c>
      <c r="D1422" s="8">
        <v>110</v>
      </c>
      <c r="E1422" s="8">
        <v>3</v>
      </c>
      <c r="F1422" s="8" t="s">
        <v>8221</v>
      </c>
      <c r="G1422" s="8" t="s">
        <v>8224</v>
      </c>
      <c r="H1422" s="8" t="s">
        <v>8246</v>
      </c>
      <c r="I1422" s="8">
        <v>1467129686</v>
      </c>
      <c r="J1422" s="8">
        <v>1464969686</v>
      </c>
      <c r="K1422" s="8" t="b">
        <v>0</v>
      </c>
      <c r="L1422" s="8">
        <v>3</v>
      </c>
      <c r="M1422" s="8" t="b">
        <v>0</v>
      </c>
      <c r="N1422" s="8" t="s">
        <v>8287</v>
      </c>
      <c r="O1422" s="11">
        <f t="shared" si="88"/>
        <v>3</v>
      </c>
      <c r="P1422" s="8">
        <f t="shared" si="89"/>
        <v>1</v>
      </c>
      <c r="Q1422" s="8" t="s">
        <v>8322</v>
      </c>
      <c r="R1422" s="8" t="s">
        <v>8341</v>
      </c>
      <c r="S1422" s="17">
        <f t="shared" si="90"/>
        <v>42524.667662037042</v>
      </c>
      <c r="T1422" s="17">
        <f t="shared" si="91"/>
        <v>42549.667662037042</v>
      </c>
    </row>
    <row r="1423" spans="1:20" ht="42.75" x14ac:dyDescent="0.45">
      <c r="A1423" s="5">
        <v>1421</v>
      </c>
      <c r="B1423" s="7" t="s">
        <v>1422</v>
      </c>
      <c r="C1423" s="7" t="s">
        <v>5531</v>
      </c>
      <c r="D1423" s="8">
        <v>200000</v>
      </c>
      <c r="E1423" s="8">
        <v>200</v>
      </c>
      <c r="F1423" s="8" t="s">
        <v>8221</v>
      </c>
      <c r="G1423" s="8" t="s">
        <v>8235</v>
      </c>
      <c r="H1423" s="8" t="s">
        <v>8255</v>
      </c>
      <c r="I1423" s="8">
        <v>1423432709</v>
      </c>
      <c r="J1423" s="8">
        <v>1420840709</v>
      </c>
      <c r="K1423" s="8" t="b">
        <v>0</v>
      </c>
      <c r="L1423" s="8">
        <v>2</v>
      </c>
      <c r="M1423" s="8" t="b">
        <v>0</v>
      </c>
      <c r="N1423" s="8" t="s">
        <v>8287</v>
      </c>
      <c r="O1423" s="11">
        <f t="shared" si="88"/>
        <v>0</v>
      </c>
      <c r="P1423" s="8">
        <f t="shared" si="89"/>
        <v>100</v>
      </c>
      <c r="Q1423" s="8" t="s">
        <v>8322</v>
      </c>
      <c r="R1423" s="8" t="s">
        <v>8341</v>
      </c>
      <c r="S1423" s="17">
        <f t="shared" si="90"/>
        <v>42013.915613425925</v>
      </c>
      <c r="T1423" s="17">
        <f t="shared" si="91"/>
        <v>42043.915613425925</v>
      </c>
    </row>
    <row r="1424" spans="1:20" ht="42.75" x14ac:dyDescent="0.45">
      <c r="A1424" s="5">
        <v>1422</v>
      </c>
      <c r="B1424" s="7" t="s">
        <v>1423</v>
      </c>
      <c r="C1424" s="7" t="s">
        <v>5532</v>
      </c>
      <c r="D1424" s="8">
        <v>25000</v>
      </c>
      <c r="E1424" s="8">
        <v>26</v>
      </c>
      <c r="F1424" s="8" t="s">
        <v>8221</v>
      </c>
      <c r="G1424" s="8" t="s">
        <v>8228</v>
      </c>
      <c r="H1424" s="8" t="s">
        <v>8250</v>
      </c>
      <c r="I1424" s="8">
        <v>1474436704</v>
      </c>
      <c r="J1424" s="8">
        <v>1471844704</v>
      </c>
      <c r="K1424" s="8" t="b">
        <v>0</v>
      </c>
      <c r="L1424" s="8">
        <v>2</v>
      </c>
      <c r="M1424" s="8" t="b">
        <v>0</v>
      </c>
      <c r="N1424" s="8" t="s">
        <v>8287</v>
      </c>
      <c r="O1424" s="11">
        <f t="shared" si="88"/>
        <v>0</v>
      </c>
      <c r="P1424" s="8">
        <f t="shared" si="89"/>
        <v>13</v>
      </c>
      <c r="Q1424" s="8" t="s">
        <v>8322</v>
      </c>
      <c r="R1424" s="8" t="s">
        <v>8341</v>
      </c>
      <c r="S1424" s="17">
        <f t="shared" si="90"/>
        <v>42604.239629629628</v>
      </c>
      <c r="T1424" s="17">
        <f t="shared" si="91"/>
        <v>42634.239629629628</v>
      </c>
    </row>
    <row r="1425" spans="1:20" ht="42.75" x14ac:dyDescent="0.45">
      <c r="A1425" s="5">
        <v>1423</v>
      </c>
      <c r="B1425" s="7" t="s">
        <v>1424</v>
      </c>
      <c r="C1425" s="7" t="s">
        <v>5533</v>
      </c>
      <c r="D1425" s="8">
        <v>30000</v>
      </c>
      <c r="E1425" s="8">
        <v>100</v>
      </c>
      <c r="F1425" s="8" t="s">
        <v>8221</v>
      </c>
      <c r="G1425" s="8" t="s">
        <v>8226</v>
      </c>
      <c r="H1425" s="8" t="s">
        <v>8248</v>
      </c>
      <c r="I1425" s="8">
        <v>1451637531</v>
      </c>
      <c r="J1425" s="8">
        <v>1449045531</v>
      </c>
      <c r="K1425" s="8" t="b">
        <v>0</v>
      </c>
      <c r="L1425" s="8">
        <v>1</v>
      </c>
      <c r="M1425" s="8" t="b">
        <v>0</v>
      </c>
      <c r="N1425" s="8" t="s">
        <v>8287</v>
      </c>
      <c r="O1425" s="11">
        <f t="shared" si="88"/>
        <v>0</v>
      </c>
      <c r="P1425" s="8">
        <f t="shared" si="89"/>
        <v>100</v>
      </c>
      <c r="Q1425" s="8" t="s">
        <v>8322</v>
      </c>
      <c r="R1425" s="8" t="s">
        <v>8341</v>
      </c>
      <c r="S1425" s="17">
        <f t="shared" si="90"/>
        <v>42340.360312500001</v>
      </c>
      <c r="T1425" s="17">
        <f t="shared" si="91"/>
        <v>42370.360312500001</v>
      </c>
    </row>
    <row r="1426" spans="1:20" ht="42.75" x14ac:dyDescent="0.45">
      <c r="A1426" s="5">
        <v>1424</v>
      </c>
      <c r="B1426" s="7" t="s">
        <v>1425</v>
      </c>
      <c r="C1426" s="7" t="s">
        <v>5534</v>
      </c>
      <c r="D1426" s="8">
        <v>7500</v>
      </c>
      <c r="E1426" s="8">
        <v>1527</v>
      </c>
      <c r="F1426" s="8" t="s">
        <v>8221</v>
      </c>
      <c r="G1426" s="8" t="s">
        <v>8224</v>
      </c>
      <c r="H1426" s="8" t="s">
        <v>8246</v>
      </c>
      <c r="I1426" s="8">
        <v>1479233602</v>
      </c>
      <c r="J1426" s="8">
        <v>1478106802</v>
      </c>
      <c r="K1426" s="8" t="b">
        <v>0</v>
      </c>
      <c r="L1426" s="8">
        <v>14</v>
      </c>
      <c r="M1426" s="8" t="b">
        <v>0</v>
      </c>
      <c r="N1426" s="8" t="s">
        <v>8287</v>
      </c>
      <c r="O1426" s="11">
        <f t="shared" si="88"/>
        <v>20</v>
      </c>
      <c r="P1426" s="8">
        <f t="shared" si="89"/>
        <v>109.07</v>
      </c>
      <c r="Q1426" s="8" t="s">
        <v>8322</v>
      </c>
      <c r="R1426" s="8" t="s">
        <v>8341</v>
      </c>
      <c r="S1426" s="17">
        <f t="shared" si="90"/>
        <v>42676.717615740738</v>
      </c>
      <c r="T1426" s="17">
        <f t="shared" si="91"/>
        <v>42689.759282407409</v>
      </c>
    </row>
    <row r="1427" spans="1:20" ht="42.75" x14ac:dyDescent="0.45">
      <c r="A1427" s="5">
        <v>1425</v>
      </c>
      <c r="B1427" s="7" t="s">
        <v>1426</v>
      </c>
      <c r="C1427" s="7" t="s">
        <v>5535</v>
      </c>
      <c r="D1427" s="8">
        <v>13000</v>
      </c>
      <c r="E1427" s="8">
        <v>0</v>
      </c>
      <c r="F1427" s="8" t="s">
        <v>8221</v>
      </c>
      <c r="G1427" s="8" t="s">
        <v>8224</v>
      </c>
      <c r="H1427" s="8" t="s">
        <v>8246</v>
      </c>
      <c r="I1427" s="8">
        <v>1430276959</v>
      </c>
      <c r="J1427" s="8">
        <v>1427684959</v>
      </c>
      <c r="K1427" s="8" t="b">
        <v>0</v>
      </c>
      <c r="L1427" s="8">
        <v>0</v>
      </c>
      <c r="M1427" s="8" t="b">
        <v>0</v>
      </c>
      <c r="N1427" s="8" t="s">
        <v>8287</v>
      </c>
      <c r="O1427" s="11">
        <f t="shared" si="88"/>
        <v>0</v>
      </c>
      <c r="P1427" s="8" t="e">
        <f t="shared" si="89"/>
        <v>#DIV/0!</v>
      </c>
      <c r="Q1427" s="8" t="s">
        <v>8322</v>
      </c>
      <c r="R1427" s="8" t="s">
        <v>8341</v>
      </c>
      <c r="S1427" s="17">
        <f t="shared" si="90"/>
        <v>42093.131469907406</v>
      </c>
      <c r="T1427" s="17">
        <f t="shared" si="91"/>
        <v>42123.131469907406</v>
      </c>
    </row>
    <row r="1428" spans="1:20" ht="42.75" x14ac:dyDescent="0.45">
      <c r="A1428" s="5">
        <v>1426</v>
      </c>
      <c r="B1428" s="7" t="s">
        <v>1427</v>
      </c>
      <c r="C1428" s="7" t="s">
        <v>5536</v>
      </c>
      <c r="D1428" s="8">
        <v>1000</v>
      </c>
      <c r="E1428" s="8">
        <v>0</v>
      </c>
      <c r="F1428" s="8" t="s">
        <v>8221</v>
      </c>
      <c r="G1428" s="8" t="s">
        <v>8236</v>
      </c>
      <c r="H1428" s="8" t="s">
        <v>8249</v>
      </c>
      <c r="I1428" s="8">
        <v>1440408120</v>
      </c>
      <c r="J1428" s="8">
        <v>1435224120</v>
      </c>
      <c r="K1428" s="8" t="b">
        <v>0</v>
      </c>
      <c r="L1428" s="8">
        <v>0</v>
      </c>
      <c r="M1428" s="8" t="b">
        <v>0</v>
      </c>
      <c r="N1428" s="8" t="s">
        <v>8287</v>
      </c>
      <c r="O1428" s="11">
        <f t="shared" si="88"/>
        <v>0</v>
      </c>
      <c r="P1428" s="8" t="e">
        <f t="shared" si="89"/>
        <v>#DIV/0!</v>
      </c>
      <c r="Q1428" s="8" t="s">
        <v>8322</v>
      </c>
      <c r="R1428" s="8" t="s">
        <v>8341</v>
      </c>
      <c r="S1428" s="17">
        <f t="shared" si="90"/>
        <v>42180.390277777777</v>
      </c>
      <c r="T1428" s="17">
        <f t="shared" si="91"/>
        <v>42240.390277777777</v>
      </c>
    </row>
    <row r="1429" spans="1:20" ht="42.75" x14ac:dyDescent="0.45">
      <c r="A1429" s="5">
        <v>1427</v>
      </c>
      <c r="B1429" s="7" t="s">
        <v>1428</v>
      </c>
      <c r="C1429" s="7" t="s">
        <v>5537</v>
      </c>
      <c r="D1429" s="8">
        <v>5000</v>
      </c>
      <c r="E1429" s="8">
        <v>419</v>
      </c>
      <c r="F1429" s="8" t="s">
        <v>8221</v>
      </c>
      <c r="G1429" s="8" t="s">
        <v>8236</v>
      </c>
      <c r="H1429" s="8" t="s">
        <v>8249</v>
      </c>
      <c r="I1429" s="8">
        <v>1474230385</v>
      </c>
      <c r="J1429" s="8">
        <v>1471638385</v>
      </c>
      <c r="K1429" s="8" t="b">
        <v>0</v>
      </c>
      <c r="L1429" s="8">
        <v>4</v>
      </c>
      <c r="M1429" s="8" t="b">
        <v>0</v>
      </c>
      <c r="N1429" s="8" t="s">
        <v>8287</v>
      </c>
      <c r="O1429" s="11">
        <f t="shared" si="88"/>
        <v>8</v>
      </c>
      <c r="P1429" s="8">
        <f t="shared" si="89"/>
        <v>104.75</v>
      </c>
      <c r="Q1429" s="8" t="s">
        <v>8322</v>
      </c>
      <c r="R1429" s="8" t="s">
        <v>8341</v>
      </c>
      <c r="S1429" s="17">
        <f t="shared" si="90"/>
        <v>42601.851678240739</v>
      </c>
      <c r="T1429" s="17">
        <f t="shared" si="91"/>
        <v>42631.851678240739</v>
      </c>
    </row>
    <row r="1430" spans="1:20" ht="42.75" x14ac:dyDescent="0.45">
      <c r="A1430" s="5">
        <v>1428</v>
      </c>
      <c r="B1430" s="7" t="s">
        <v>1429</v>
      </c>
      <c r="C1430" s="7" t="s">
        <v>5538</v>
      </c>
      <c r="D1430" s="8">
        <v>1000</v>
      </c>
      <c r="E1430" s="8">
        <v>45</v>
      </c>
      <c r="F1430" s="8" t="s">
        <v>8221</v>
      </c>
      <c r="G1430" s="8" t="s">
        <v>8227</v>
      </c>
      <c r="H1430" s="8" t="s">
        <v>8249</v>
      </c>
      <c r="I1430" s="8">
        <v>1459584417</v>
      </c>
      <c r="J1430" s="8">
        <v>1456996017</v>
      </c>
      <c r="K1430" s="8" t="b">
        <v>0</v>
      </c>
      <c r="L1430" s="8">
        <v>3</v>
      </c>
      <c r="M1430" s="8" t="b">
        <v>0</v>
      </c>
      <c r="N1430" s="8" t="s">
        <v>8287</v>
      </c>
      <c r="O1430" s="11">
        <f t="shared" si="88"/>
        <v>5</v>
      </c>
      <c r="P1430" s="8">
        <f t="shared" si="89"/>
        <v>15</v>
      </c>
      <c r="Q1430" s="8" t="s">
        <v>8322</v>
      </c>
      <c r="R1430" s="8" t="s">
        <v>8341</v>
      </c>
      <c r="S1430" s="17">
        <f t="shared" si="90"/>
        <v>42432.379826388889</v>
      </c>
      <c r="T1430" s="17">
        <f t="shared" si="91"/>
        <v>42462.338159722218</v>
      </c>
    </row>
    <row r="1431" spans="1:20" ht="42.75" x14ac:dyDescent="0.45">
      <c r="A1431" s="5">
        <v>1429</v>
      </c>
      <c r="B1431" s="7" t="s">
        <v>1430</v>
      </c>
      <c r="C1431" s="7" t="s">
        <v>5539</v>
      </c>
      <c r="D1431" s="8">
        <v>10000</v>
      </c>
      <c r="E1431" s="8">
        <v>0</v>
      </c>
      <c r="F1431" s="8" t="s">
        <v>8221</v>
      </c>
      <c r="G1431" s="8" t="s">
        <v>8224</v>
      </c>
      <c r="H1431" s="8" t="s">
        <v>8246</v>
      </c>
      <c r="I1431" s="8">
        <v>1428629242</v>
      </c>
      <c r="J1431" s="8">
        <v>1426037242</v>
      </c>
      <c r="K1431" s="8" t="b">
        <v>0</v>
      </c>
      <c r="L1431" s="8">
        <v>0</v>
      </c>
      <c r="M1431" s="8" t="b">
        <v>0</v>
      </c>
      <c r="N1431" s="8" t="s">
        <v>8287</v>
      </c>
      <c r="O1431" s="11">
        <f t="shared" si="88"/>
        <v>0</v>
      </c>
      <c r="P1431" s="8" t="e">
        <f t="shared" si="89"/>
        <v>#DIV/0!</v>
      </c>
      <c r="Q1431" s="8" t="s">
        <v>8322</v>
      </c>
      <c r="R1431" s="8" t="s">
        <v>8341</v>
      </c>
      <c r="S1431" s="17">
        <f t="shared" si="90"/>
        <v>42074.060671296291</v>
      </c>
      <c r="T1431" s="17">
        <f t="shared" si="91"/>
        <v>42104.060671296291</v>
      </c>
    </row>
    <row r="1432" spans="1:20" ht="42.75" x14ac:dyDescent="0.45">
      <c r="A1432" s="5">
        <v>1430</v>
      </c>
      <c r="B1432" s="7" t="s">
        <v>1431</v>
      </c>
      <c r="C1432" s="7" t="s">
        <v>5540</v>
      </c>
      <c r="D1432" s="8">
        <v>5000</v>
      </c>
      <c r="E1432" s="8">
        <v>403</v>
      </c>
      <c r="F1432" s="8" t="s">
        <v>8221</v>
      </c>
      <c r="G1432" s="8" t="s">
        <v>8224</v>
      </c>
      <c r="H1432" s="8" t="s">
        <v>8246</v>
      </c>
      <c r="I1432" s="8">
        <v>1419017488</v>
      </c>
      <c r="J1432" s="8">
        <v>1416339088</v>
      </c>
      <c r="K1432" s="8" t="b">
        <v>0</v>
      </c>
      <c r="L1432" s="8">
        <v>5</v>
      </c>
      <c r="M1432" s="8" t="b">
        <v>0</v>
      </c>
      <c r="N1432" s="8" t="s">
        <v>8287</v>
      </c>
      <c r="O1432" s="11">
        <f t="shared" si="88"/>
        <v>8</v>
      </c>
      <c r="P1432" s="8">
        <f t="shared" si="89"/>
        <v>80.599999999999994</v>
      </c>
      <c r="Q1432" s="8" t="s">
        <v>8322</v>
      </c>
      <c r="R1432" s="8" t="s">
        <v>8341</v>
      </c>
      <c r="S1432" s="17">
        <f t="shared" si="90"/>
        <v>41961.813518518517</v>
      </c>
      <c r="T1432" s="17">
        <f t="shared" si="91"/>
        <v>41992.813518518517</v>
      </c>
    </row>
    <row r="1433" spans="1:20" ht="42.75" x14ac:dyDescent="0.45">
      <c r="A1433" s="5">
        <v>1431</v>
      </c>
      <c r="B1433" s="7" t="s">
        <v>1432</v>
      </c>
      <c r="C1433" s="7" t="s">
        <v>5541</v>
      </c>
      <c r="D1433" s="8">
        <v>17000</v>
      </c>
      <c r="E1433" s="8">
        <v>5431</v>
      </c>
      <c r="F1433" s="8" t="s">
        <v>8221</v>
      </c>
      <c r="G1433" s="8" t="s">
        <v>8224</v>
      </c>
      <c r="H1433" s="8" t="s">
        <v>8246</v>
      </c>
      <c r="I1433" s="8">
        <v>1448517816</v>
      </c>
      <c r="J1433" s="8">
        <v>1445922216</v>
      </c>
      <c r="K1433" s="8" t="b">
        <v>0</v>
      </c>
      <c r="L1433" s="8">
        <v>47</v>
      </c>
      <c r="M1433" s="8" t="b">
        <v>0</v>
      </c>
      <c r="N1433" s="8" t="s">
        <v>8287</v>
      </c>
      <c r="O1433" s="11">
        <f t="shared" si="88"/>
        <v>32</v>
      </c>
      <c r="P1433" s="8">
        <f t="shared" si="89"/>
        <v>115.55</v>
      </c>
      <c r="Q1433" s="8" t="s">
        <v>8322</v>
      </c>
      <c r="R1433" s="8" t="s">
        <v>8341</v>
      </c>
      <c r="S1433" s="17">
        <f t="shared" si="90"/>
        <v>42304.210833333331</v>
      </c>
      <c r="T1433" s="17">
        <f t="shared" si="91"/>
        <v>42334.252500000002</v>
      </c>
    </row>
    <row r="1434" spans="1:20" ht="42.75" x14ac:dyDescent="0.45">
      <c r="A1434" s="5">
        <v>1432</v>
      </c>
      <c r="B1434" s="7" t="s">
        <v>1433</v>
      </c>
      <c r="C1434" s="7" t="s">
        <v>5542</v>
      </c>
      <c r="D1434" s="8">
        <v>40000</v>
      </c>
      <c r="E1434" s="8">
        <v>0</v>
      </c>
      <c r="F1434" s="8" t="s">
        <v>8221</v>
      </c>
      <c r="G1434" s="8" t="s">
        <v>8224</v>
      </c>
      <c r="H1434" s="8" t="s">
        <v>8246</v>
      </c>
      <c r="I1434" s="8">
        <v>1437417828</v>
      </c>
      <c r="J1434" s="8">
        <v>1434825828</v>
      </c>
      <c r="K1434" s="8" t="b">
        <v>0</v>
      </c>
      <c r="L1434" s="8">
        <v>0</v>
      </c>
      <c r="M1434" s="8" t="b">
        <v>0</v>
      </c>
      <c r="N1434" s="8" t="s">
        <v>8287</v>
      </c>
      <c r="O1434" s="11">
        <f t="shared" si="88"/>
        <v>0</v>
      </c>
      <c r="P1434" s="8" t="e">
        <f t="shared" si="89"/>
        <v>#DIV/0!</v>
      </c>
      <c r="Q1434" s="8" t="s">
        <v>8322</v>
      </c>
      <c r="R1434" s="8" t="s">
        <v>8341</v>
      </c>
      <c r="S1434" s="17">
        <f t="shared" si="90"/>
        <v>42175.780416666668</v>
      </c>
      <c r="T1434" s="17">
        <f t="shared" si="91"/>
        <v>42205.780416666668</v>
      </c>
    </row>
    <row r="1435" spans="1:20" ht="42.75" x14ac:dyDescent="0.45">
      <c r="A1435" s="5">
        <v>1433</v>
      </c>
      <c r="B1435" s="7" t="s">
        <v>1434</v>
      </c>
      <c r="C1435" s="7" t="s">
        <v>5543</v>
      </c>
      <c r="D1435" s="8">
        <v>12000</v>
      </c>
      <c r="E1435" s="8">
        <v>805</v>
      </c>
      <c r="F1435" s="8" t="s">
        <v>8221</v>
      </c>
      <c r="G1435" s="8" t="s">
        <v>8237</v>
      </c>
      <c r="H1435" s="8" t="s">
        <v>8249</v>
      </c>
      <c r="I1435" s="8">
        <v>1481367600</v>
      </c>
      <c r="J1435" s="8">
        <v>1477839675</v>
      </c>
      <c r="K1435" s="8" t="b">
        <v>0</v>
      </c>
      <c r="L1435" s="8">
        <v>10</v>
      </c>
      <c r="M1435" s="8" t="b">
        <v>0</v>
      </c>
      <c r="N1435" s="8" t="s">
        <v>8287</v>
      </c>
      <c r="O1435" s="11">
        <f t="shared" si="88"/>
        <v>7</v>
      </c>
      <c r="P1435" s="8">
        <f t="shared" si="89"/>
        <v>80.5</v>
      </c>
      <c r="Q1435" s="8" t="s">
        <v>8322</v>
      </c>
      <c r="R1435" s="8" t="s">
        <v>8341</v>
      </c>
      <c r="S1435" s="17">
        <f t="shared" si="90"/>
        <v>42673.625868055555</v>
      </c>
      <c r="T1435" s="17">
        <f t="shared" si="91"/>
        <v>42714.458333333328</v>
      </c>
    </row>
    <row r="1436" spans="1:20" ht="42.75" x14ac:dyDescent="0.45">
      <c r="A1436" s="5">
        <v>1434</v>
      </c>
      <c r="B1436" s="7" t="s">
        <v>1435</v>
      </c>
      <c r="C1436" s="7" t="s">
        <v>5544</v>
      </c>
      <c r="D1436" s="8">
        <v>82000</v>
      </c>
      <c r="E1436" s="8">
        <v>8190</v>
      </c>
      <c r="F1436" s="8" t="s">
        <v>8221</v>
      </c>
      <c r="G1436" s="8" t="s">
        <v>8232</v>
      </c>
      <c r="H1436" s="8" t="s">
        <v>8253</v>
      </c>
      <c r="I1436" s="8">
        <v>1433775600</v>
      </c>
      <c r="J1436" s="8">
        <v>1431973478</v>
      </c>
      <c r="K1436" s="8" t="b">
        <v>0</v>
      </c>
      <c r="L1436" s="8">
        <v>11</v>
      </c>
      <c r="M1436" s="8" t="b">
        <v>0</v>
      </c>
      <c r="N1436" s="8" t="s">
        <v>8287</v>
      </c>
      <c r="O1436" s="11">
        <f t="shared" si="88"/>
        <v>10</v>
      </c>
      <c r="P1436" s="8">
        <f t="shared" si="89"/>
        <v>744.55</v>
      </c>
      <c r="Q1436" s="8" t="s">
        <v>8322</v>
      </c>
      <c r="R1436" s="8" t="s">
        <v>8341</v>
      </c>
      <c r="S1436" s="17">
        <f t="shared" si="90"/>
        <v>42142.767106481479</v>
      </c>
      <c r="T1436" s="17">
        <f t="shared" si="91"/>
        <v>42163.625</v>
      </c>
    </row>
    <row r="1437" spans="1:20" ht="28.5" x14ac:dyDescent="0.45">
      <c r="A1437" s="5">
        <v>1435</v>
      </c>
      <c r="B1437" s="7" t="s">
        <v>1436</v>
      </c>
      <c r="C1437" s="7" t="s">
        <v>5545</v>
      </c>
      <c r="D1437" s="8">
        <v>15000</v>
      </c>
      <c r="E1437" s="8">
        <v>15</v>
      </c>
      <c r="F1437" s="8" t="s">
        <v>8221</v>
      </c>
      <c r="G1437" s="8" t="s">
        <v>8237</v>
      </c>
      <c r="H1437" s="8" t="s">
        <v>8249</v>
      </c>
      <c r="I1437" s="8">
        <v>1444589020</v>
      </c>
      <c r="J1437" s="8">
        <v>1441997020</v>
      </c>
      <c r="K1437" s="8" t="b">
        <v>0</v>
      </c>
      <c r="L1437" s="8">
        <v>2</v>
      </c>
      <c r="M1437" s="8" t="b">
        <v>0</v>
      </c>
      <c r="N1437" s="8" t="s">
        <v>8287</v>
      </c>
      <c r="O1437" s="11">
        <f t="shared" si="88"/>
        <v>0</v>
      </c>
      <c r="P1437" s="8">
        <f t="shared" si="89"/>
        <v>7.5</v>
      </c>
      <c r="Q1437" s="8" t="s">
        <v>8322</v>
      </c>
      <c r="R1437" s="8" t="s">
        <v>8341</v>
      </c>
      <c r="S1437" s="17">
        <f t="shared" si="90"/>
        <v>42258.780324074076</v>
      </c>
      <c r="T1437" s="17">
        <f t="shared" si="91"/>
        <v>42288.780324074076</v>
      </c>
    </row>
    <row r="1438" spans="1:20" ht="42.75" x14ac:dyDescent="0.45">
      <c r="A1438" s="5">
        <v>1436</v>
      </c>
      <c r="B1438" s="7" t="s">
        <v>1437</v>
      </c>
      <c r="C1438" s="7" t="s">
        <v>5546</v>
      </c>
      <c r="D1438" s="8">
        <v>10000</v>
      </c>
      <c r="E1438" s="8">
        <v>77</v>
      </c>
      <c r="F1438" s="8" t="s">
        <v>8221</v>
      </c>
      <c r="G1438" s="8" t="s">
        <v>8236</v>
      </c>
      <c r="H1438" s="8" t="s">
        <v>8249</v>
      </c>
      <c r="I1438" s="8">
        <v>1456043057</v>
      </c>
      <c r="J1438" s="8">
        <v>1453451057</v>
      </c>
      <c r="K1438" s="8" t="b">
        <v>0</v>
      </c>
      <c r="L1438" s="8">
        <v>2</v>
      </c>
      <c r="M1438" s="8" t="b">
        <v>0</v>
      </c>
      <c r="N1438" s="8" t="s">
        <v>8287</v>
      </c>
      <c r="O1438" s="11">
        <f t="shared" si="88"/>
        <v>1</v>
      </c>
      <c r="P1438" s="8">
        <f t="shared" si="89"/>
        <v>38.5</v>
      </c>
      <c r="Q1438" s="8" t="s">
        <v>8322</v>
      </c>
      <c r="R1438" s="8" t="s">
        <v>8341</v>
      </c>
      <c r="S1438" s="17">
        <f t="shared" si="90"/>
        <v>42391.35019675926</v>
      </c>
      <c r="T1438" s="17">
        <f t="shared" si="91"/>
        <v>42421.35019675926</v>
      </c>
    </row>
    <row r="1439" spans="1:20" ht="57" x14ac:dyDescent="0.45">
      <c r="A1439" s="5">
        <v>1437</v>
      </c>
      <c r="B1439" s="7" t="s">
        <v>1438</v>
      </c>
      <c r="C1439" s="7" t="s">
        <v>5547</v>
      </c>
      <c r="D1439" s="8">
        <v>3000</v>
      </c>
      <c r="E1439" s="8">
        <v>807</v>
      </c>
      <c r="F1439" s="8" t="s">
        <v>8221</v>
      </c>
      <c r="G1439" s="8" t="s">
        <v>8224</v>
      </c>
      <c r="H1439" s="8" t="s">
        <v>8246</v>
      </c>
      <c r="I1439" s="8">
        <v>1405227540</v>
      </c>
      <c r="J1439" s="8">
        <v>1402058739</v>
      </c>
      <c r="K1439" s="8" t="b">
        <v>0</v>
      </c>
      <c r="L1439" s="8">
        <v>22</v>
      </c>
      <c r="M1439" s="8" t="b">
        <v>0</v>
      </c>
      <c r="N1439" s="8" t="s">
        <v>8287</v>
      </c>
      <c r="O1439" s="11">
        <f t="shared" si="88"/>
        <v>27</v>
      </c>
      <c r="P1439" s="8">
        <f t="shared" si="89"/>
        <v>36.68</v>
      </c>
      <c r="Q1439" s="8" t="s">
        <v>8322</v>
      </c>
      <c r="R1439" s="8" t="s">
        <v>8341</v>
      </c>
      <c r="S1439" s="17">
        <f t="shared" si="90"/>
        <v>41796.531701388885</v>
      </c>
      <c r="T1439" s="17">
        <f t="shared" si="91"/>
        <v>41833.207638888889</v>
      </c>
    </row>
    <row r="1440" spans="1:20" ht="42.75" x14ac:dyDescent="0.45">
      <c r="A1440" s="5">
        <v>1438</v>
      </c>
      <c r="B1440" s="7" t="s">
        <v>1439</v>
      </c>
      <c r="C1440" s="7" t="s">
        <v>5548</v>
      </c>
      <c r="D1440" s="8">
        <v>20000</v>
      </c>
      <c r="E1440" s="8">
        <v>600</v>
      </c>
      <c r="F1440" s="8" t="s">
        <v>8221</v>
      </c>
      <c r="G1440" s="8" t="s">
        <v>8232</v>
      </c>
      <c r="H1440" s="8" t="s">
        <v>8253</v>
      </c>
      <c r="I1440" s="8">
        <v>1461765300</v>
      </c>
      <c r="J1440" s="8">
        <v>1459198499</v>
      </c>
      <c r="K1440" s="8" t="b">
        <v>0</v>
      </c>
      <c r="L1440" s="8">
        <v>8</v>
      </c>
      <c r="M1440" s="8" t="b">
        <v>0</v>
      </c>
      <c r="N1440" s="8" t="s">
        <v>8287</v>
      </c>
      <c r="O1440" s="11">
        <f t="shared" si="88"/>
        <v>3</v>
      </c>
      <c r="P1440" s="8">
        <f t="shared" si="89"/>
        <v>75</v>
      </c>
      <c r="Q1440" s="8" t="s">
        <v>8322</v>
      </c>
      <c r="R1440" s="8" t="s">
        <v>8341</v>
      </c>
      <c r="S1440" s="17">
        <f t="shared" si="90"/>
        <v>42457.871516203704</v>
      </c>
      <c r="T1440" s="17">
        <f t="shared" si="91"/>
        <v>42487.579861111109</v>
      </c>
    </row>
    <row r="1441" spans="1:20" ht="42.75" x14ac:dyDescent="0.45">
      <c r="A1441" s="5">
        <v>1439</v>
      </c>
      <c r="B1441" s="7" t="s">
        <v>1440</v>
      </c>
      <c r="C1441" s="7" t="s">
        <v>5549</v>
      </c>
      <c r="D1441" s="8">
        <v>2725</v>
      </c>
      <c r="E1441" s="8">
        <v>180</v>
      </c>
      <c r="F1441" s="8" t="s">
        <v>8221</v>
      </c>
      <c r="G1441" s="8" t="s">
        <v>8229</v>
      </c>
      <c r="H1441" s="8" t="s">
        <v>8251</v>
      </c>
      <c r="I1441" s="8">
        <v>1425758101</v>
      </c>
      <c r="J1441" s="8">
        <v>1423166101</v>
      </c>
      <c r="K1441" s="8" t="b">
        <v>0</v>
      </c>
      <c r="L1441" s="8">
        <v>6</v>
      </c>
      <c r="M1441" s="8" t="b">
        <v>0</v>
      </c>
      <c r="N1441" s="8" t="s">
        <v>8287</v>
      </c>
      <c r="O1441" s="11">
        <f t="shared" si="88"/>
        <v>7</v>
      </c>
      <c r="P1441" s="8">
        <f t="shared" si="89"/>
        <v>30</v>
      </c>
      <c r="Q1441" s="8" t="s">
        <v>8322</v>
      </c>
      <c r="R1441" s="8" t="s">
        <v>8341</v>
      </c>
      <c r="S1441" s="17">
        <f t="shared" si="90"/>
        <v>42040.829872685179</v>
      </c>
      <c r="T1441" s="17">
        <f t="shared" si="91"/>
        <v>42070.829872685179</v>
      </c>
    </row>
    <row r="1442" spans="1:20" ht="42.75" x14ac:dyDescent="0.45">
      <c r="A1442" s="5">
        <v>1440</v>
      </c>
      <c r="B1442" s="7" t="s">
        <v>1441</v>
      </c>
      <c r="C1442" s="7" t="s">
        <v>5550</v>
      </c>
      <c r="D1442" s="8">
        <v>13000</v>
      </c>
      <c r="E1442" s="8">
        <v>1</v>
      </c>
      <c r="F1442" s="8" t="s">
        <v>8221</v>
      </c>
      <c r="G1442" s="8" t="s">
        <v>8237</v>
      </c>
      <c r="H1442" s="8" t="s">
        <v>8249</v>
      </c>
      <c r="I1442" s="8">
        <v>1464285463</v>
      </c>
      <c r="J1442" s="8">
        <v>1461693463</v>
      </c>
      <c r="K1442" s="8" t="b">
        <v>0</v>
      </c>
      <c r="L1442" s="8">
        <v>1</v>
      </c>
      <c r="M1442" s="8" t="b">
        <v>0</v>
      </c>
      <c r="N1442" s="8" t="s">
        <v>8287</v>
      </c>
      <c r="O1442" s="11">
        <f t="shared" si="88"/>
        <v>0</v>
      </c>
      <c r="P1442" s="8">
        <f t="shared" si="89"/>
        <v>1</v>
      </c>
      <c r="Q1442" s="8" t="s">
        <v>8322</v>
      </c>
      <c r="R1442" s="8" t="s">
        <v>8341</v>
      </c>
      <c r="S1442" s="17">
        <f t="shared" si="90"/>
        <v>42486.748414351852</v>
      </c>
      <c r="T1442" s="17">
        <f t="shared" si="91"/>
        <v>42516.748414351852</v>
      </c>
    </row>
    <row r="1443" spans="1:20" ht="42.75" x14ac:dyDescent="0.45">
      <c r="A1443" s="5">
        <v>1441</v>
      </c>
      <c r="B1443" s="7" t="s">
        <v>1442</v>
      </c>
      <c r="C1443" s="7" t="s">
        <v>5551</v>
      </c>
      <c r="D1443" s="8">
        <v>180000</v>
      </c>
      <c r="E1443" s="8">
        <v>2020</v>
      </c>
      <c r="F1443" s="8" t="s">
        <v>8221</v>
      </c>
      <c r="G1443" s="8" t="s">
        <v>8225</v>
      </c>
      <c r="H1443" s="8" t="s">
        <v>8247</v>
      </c>
      <c r="I1443" s="8">
        <v>1441995769</v>
      </c>
      <c r="J1443" s="8">
        <v>1436811769</v>
      </c>
      <c r="K1443" s="8" t="b">
        <v>0</v>
      </c>
      <c r="L1443" s="8">
        <v>3</v>
      </c>
      <c r="M1443" s="8" t="b">
        <v>0</v>
      </c>
      <c r="N1443" s="8" t="s">
        <v>8287</v>
      </c>
      <c r="O1443" s="11">
        <f t="shared" si="88"/>
        <v>1</v>
      </c>
      <c r="P1443" s="8">
        <f t="shared" si="89"/>
        <v>673.33</v>
      </c>
      <c r="Q1443" s="8" t="s">
        <v>8322</v>
      </c>
      <c r="R1443" s="8" t="s">
        <v>8341</v>
      </c>
      <c r="S1443" s="17">
        <f t="shared" si="90"/>
        <v>42198.765844907408</v>
      </c>
      <c r="T1443" s="17">
        <f t="shared" si="91"/>
        <v>42258.765844907408</v>
      </c>
    </row>
    <row r="1444" spans="1:20" ht="42.75" x14ac:dyDescent="0.45">
      <c r="A1444" s="5">
        <v>1442</v>
      </c>
      <c r="B1444" s="7" t="s">
        <v>1443</v>
      </c>
      <c r="C1444" s="7" t="s">
        <v>5552</v>
      </c>
      <c r="D1444" s="8">
        <v>1500</v>
      </c>
      <c r="E1444" s="8">
        <v>0</v>
      </c>
      <c r="F1444" s="8" t="s">
        <v>8221</v>
      </c>
      <c r="G1444" s="8" t="s">
        <v>8224</v>
      </c>
      <c r="H1444" s="8" t="s">
        <v>8246</v>
      </c>
      <c r="I1444" s="8">
        <v>1464190158</v>
      </c>
      <c r="J1444" s="8">
        <v>1461598158</v>
      </c>
      <c r="K1444" s="8" t="b">
        <v>0</v>
      </c>
      <c r="L1444" s="8">
        <v>0</v>
      </c>
      <c r="M1444" s="8" t="b">
        <v>0</v>
      </c>
      <c r="N1444" s="8" t="s">
        <v>8287</v>
      </c>
      <c r="O1444" s="11">
        <f t="shared" si="88"/>
        <v>0</v>
      </c>
      <c r="P1444" s="8" t="e">
        <f t="shared" si="89"/>
        <v>#DIV/0!</v>
      </c>
      <c r="Q1444" s="8" t="s">
        <v>8322</v>
      </c>
      <c r="R1444" s="8" t="s">
        <v>8341</v>
      </c>
      <c r="S1444" s="17">
        <f t="shared" si="90"/>
        <v>42485.64534722222</v>
      </c>
      <c r="T1444" s="17">
        <f t="shared" si="91"/>
        <v>42515.64534722222</v>
      </c>
    </row>
    <row r="1445" spans="1:20" ht="42.75" x14ac:dyDescent="0.45">
      <c r="A1445" s="5">
        <v>1443</v>
      </c>
      <c r="B1445" s="7" t="s">
        <v>1444</v>
      </c>
      <c r="C1445" s="7" t="s">
        <v>5553</v>
      </c>
      <c r="D1445" s="8">
        <v>13000</v>
      </c>
      <c r="E1445" s="8">
        <v>0</v>
      </c>
      <c r="F1445" s="8" t="s">
        <v>8221</v>
      </c>
      <c r="G1445" s="8" t="s">
        <v>8230</v>
      </c>
      <c r="H1445" s="8" t="s">
        <v>8249</v>
      </c>
      <c r="I1445" s="8">
        <v>1483395209</v>
      </c>
      <c r="J1445" s="8">
        <v>1480803209</v>
      </c>
      <c r="K1445" s="8" t="b">
        <v>0</v>
      </c>
      <c r="L1445" s="8">
        <v>0</v>
      </c>
      <c r="M1445" s="8" t="b">
        <v>0</v>
      </c>
      <c r="N1445" s="8" t="s">
        <v>8287</v>
      </c>
      <c r="O1445" s="11">
        <f t="shared" si="88"/>
        <v>0</v>
      </c>
      <c r="P1445" s="8" t="e">
        <f t="shared" si="89"/>
        <v>#DIV/0!</v>
      </c>
      <c r="Q1445" s="8" t="s">
        <v>8322</v>
      </c>
      <c r="R1445" s="8" t="s">
        <v>8341</v>
      </c>
      <c r="S1445" s="17">
        <f t="shared" si="90"/>
        <v>42707.926030092596</v>
      </c>
      <c r="T1445" s="17">
        <f t="shared" si="91"/>
        <v>42737.926030092596</v>
      </c>
    </row>
    <row r="1446" spans="1:20" ht="42.75" x14ac:dyDescent="0.45">
      <c r="A1446" s="5">
        <v>1444</v>
      </c>
      <c r="B1446" s="7" t="s">
        <v>1445</v>
      </c>
      <c r="C1446" s="7" t="s">
        <v>5554</v>
      </c>
      <c r="D1446" s="8">
        <v>4950</v>
      </c>
      <c r="E1446" s="8">
        <v>0</v>
      </c>
      <c r="F1446" s="8" t="s">
        <v>8221</v>
      </c>
      <c r="G1446" s="8" t="s">
        <v>8236</v>
      </c>
      <c r="H1446" s="8" t="s">
        <v>8249</v>
      </c>
      <c r="I1446" s="8">
        <v>1442091462</v>
      </c>
      <c r="J1446" s="8">
        <v>1436907462</v>
      </c>
      <c r="K1446" s="8" t="b">
        <v>0</v>
      </c>
      <c r="L1446" s="8">
        <v>0</v>
      </c>
      <c r="M1446" s="8" t="b">
        <v>0</v>
      </c>
      <c r="N1446" s="8" t="s">
        <v>8287</v>
      </c>
      <c r="O1446" s="11">
        <f t="shared" si="88"/>
        <v>0</v>
      </c>
      <c r="P1446" s="8" t="e">
        <f t="shared" si="89"/>
        <v>#DIV/0!</v>
      </c>
      <c r="Q1446" s="8" t="s">
        <v>8322</v>
      </c>
      <c r="R1446" s="8" t="s">
        <v>8341</v>
      </c>
      <c r="S1446" s="17">
        <f t="shared" si="90"/>
        <v>42199.873402777783</v>
      </c>
      <c r="T1446" s="17">
        <f t="shared" si="91"/>
        <v>42259.873402777783</v>
      </c>
    </row>
    <row r="1447" spans="1:20" ht="42.75" x14ac:dyDescent="0.45">
      <c r="A1447" s="5">
        <v>1445</v>
      </c>
      <c r="B1447" s="7" t="s">
        <v>1446</v>
      </c>
      <c r="C1447" s="7" t="s">
        <v>5555</v>
      </c>
      <c r="D1447" s="8">
        <v>130000</v>
      </c>
      <c r="E1447" s="8">
        <v>0</v>
      </c>
      <c r="F1447" s="8" t="s">
        <v>8221</v>
      </c>
      <c r="G1447" s="8" t="s">
        <v>8236</v>
      </c>
      <c r="H1447" s="8" t="s">
        <v>8249</v>
      </c>
      <c r="I1447" s="8">
        <v>1434286855</v>
      </c>
      <c r="J1447" s="8">
        <v>1431694855</v>
      </c>
      <c r="K1447" s="8" t="b">
        <v>0</v>
      </c>
      <c r="L1447" s="8">
        <v>0</v>
      </c>
      <c r="M1447" s="8" t="b">
        <v>0</v>
      </c>
      <c r="N1447" s="8" t="s">
        <v>8287</v>
      </c>
      <c r="O1447" s="11">
        <f t="shared" si="88"/>
        <v>0</v>
      </c>
      <c r="P1447" s="8" t="e">
        <f t="shared" si="89"/>
        <v>#DIV/0!</v>
      </c>
      <c r="Q1447" s="8" t="s">
        <v>8322</v>
      </c>
      <c r="R1447" s="8" t="s">
        <v>8341</v>
      </c>
      <c r="S1447" s="17">
        <f t="shared" si="90"/>
        <v>42139.542303240742</v>
      </c>
      <c r="T1447" s="17">
        <f t="shared" si="91"/>
        <v>42169.542303240742</v>
      </c>
    </row>
    <row r="1448" spans="1:20" ht="42.75" x14ac:dyDescent="0.45">
      <c r="A1448" s="5">
        <v>1446</v>
      </c>
      <c r="B1448" s="7" t="s">
        <v>1447</v>
      </c>
      <c r="C1448" s="7" t="s">
        <v>5556</v>
      </c>
      <c r="D1448" s="8">
        <v>900</v>
      </c>
      <c r="E1448" s="8">
        <v>0</v>
      </c>
      <c r="F1448" s="8" t="s">
        <v>8221</v>
      </c>
      <c r="G1448" s="8" t="s">
        <v>8237</v>
      </c>
      <c r="H1448" s="8" t="s">
        <v>8249</v>
      </c>
      <c r="I1448" s="8">
        <v>1461235478</v>
      </c>
      <c r="J1448" s="8">
        <v>1459507478</v>
      </c>
      <c r="K1448" s="8" t="b">
        <v>0</v>
      </c>
      <c r="L1448" s="8">
        <v>0</v>
      </c>
      <c r="M1448" s="8" t="b">
        <v>0</v>
      </c>
      <c r="N1448" s="8" t="s">
        <v>8287</v>
      </c>
      <c r="O1448" s="11">
        <f t="shared" si="88"/>
        <v>0</v>
      </c>
      <c r="P1448" s="8" t="e">
        <f t="shared" si="89"/>
        <v>#DIV/0!</v>
      </c>
      <c r="Q1448" s="8" t="s">
        <v>8322</v>
      </c>
      <c r="R1448" s="8" t="s">
        <v>8341</v>
      </c>
      <c r="S1448" s="17">
        <f t="shared" si="90"/>
        <v>42461.447662037041</v>
      </c>
      <c r="T1448" s="17">
        <f t="shared" si="91"/>
        <v>42481.447662037041</v>
      </c>
    </row>
    <row r="1449" spans="1:20" ht="28.5" x14ac:dyDescent="0.45">
      <c r="A1449" s="5">
        <v>1447</v>
      </c>
      <c r="B1449" s="7" t="s">
        <v>1448</v>
      </c>
      <c r="C1449" s="7" t="s">
        <v>5557</v>
      </c>
      <c r="D1449" s="8">
        <v>500000</v>
      </c>
      <c r="E1449" s="8">
        <v>75</v>
      </c>
      <c r="F1449" s="8" t="s">
        <v>8221</v>
      </c>
      <c r="G1449" s="8" t="s">
        <v>8224</v>
      </c>
      <c r="H1449" s="8" t="s">
        <v>8246</v>
      </c>
      <c r="I1449" s="8">
        <v>1467999134</v>
      </c>
      <c r="J1449" s="8">
        <v>1465407134</v>
      </c>
      <c r="K1449" s="8" t="b">
        <v>0</v>
      </c>
      <c r="L1449" s="8">
        <v>3</v>
      </c>
      <c r="M1449" s="8" t="b">
        <v>0</v>
      </c>
      <c r="N1449" s="8" t="s">
        <v>8287</v>
      </c>
      <c r="O1449" s="11">
        <f t="shared" si="88"/>
        <v>0</v>
      </c>
      <c r="P1449" s="8">
        <f t="shared" si="89"/>
        <v>25</v>
      </c>
      <c r="Q1449" s="8" t="s">
        <v>8322</v>
      </c>
      <c r="R1449" s="8" t="s">
        <v>8341</v>
      </c>
      <c r="S1449" s="17">
        <f t="shared" si="90"/>
        <v>42529.730717592596</v>
      </c>
      <c r="T1449" s="17">
        <f t="shared" si="91"/>
        <v>42559.730717592596</v>
      </c>
    </row>
    <row r="1450" spans="1:20" ht="42.75" x14ac:dyDescent="0.45">
      <c r="A1450" s="5">
        <v>1448</v>
      </c>
      <c r="B1450" s="7" t="s">
        <v>1449</v>
      </c>
      <c r="C1450" s="7" t="s">
        <v>5558</v>
      </c>
      <c r="D1450" s="8">
        <v>200000</v>
      </c>
      <c r="E1450" s="8">
        <v>0</v>
      </c>
      <c r="F1450" s="8" t="s">
        <v>8221</v>
      </c>
      <c r="G1450" s="8" t="s">
        <v>8226</v>
      </c>
      <c r="H1450" s="8" t="s">
        <v>8248</v>
      </c>
      <c r="I1450" s="8">
        <v>1432272300</v>
      </c>
      <c r="J1450" s="8">
        <v>1429655318</v>
      </c>
      <c r="K1450" s="8" t="b">
        <v>0</v>
      </c>
      <c r="L1450" s="8">
        <v>0</v>
      </c>
      <c r="M1450" s="8" t="b">
        <v>0</v>
      </c>
      <c r="N1450" s="8" t="s">
        <v>8287</v>
      </c>
      <c r="O1450" s="11">
        <f t="shared" si="88"/>
        <v>0</v>
      </c>
      <c r="P1450" s="8" t="e">
        <f t="shared" si="89"/>
        <v>#DIV/0!</v>
      </c>
      <c r="Q1450" s="8" t="s">
        <v>8322</v>
      </c>
      <c r="R1450" s="8" t="s">
        <v>8341</v>
      </c>
      <c r="S1450" s="17">
        <f t="shared" si="90"/>
        <v>42115.936550925922</v>
      </c>
      <c r="T1450" s="17">
        <f t="shared" si="91"/>
        <v>42146.225694444445</v>
      </c>
    </row>
    <row r="1451" spans="1:20" ht="42.75" x14ac:dyDescent="0.45">
      <c r="A1451" s="5">
        <v>1449</v>
      </c>
      <c r="B1451" s="7" t="s">
        <v>1450</v>
      </c>
      <c r="C1451" s="7" t="s">
        <v>5559</v>
      </c>
      <c r="D1451" s="8">
        <v>8888</v>
      </c>
      <c r="E1451" s="8">
        <v>0</v>
      </c>
      <c r="F1451" s="8" t="s">
        <v>8221</v>
      </c>
      <c r="G1451" s="8" t="s">
        <v>8224</v>
      </c>
      <c r="H1451" s="8" t="s">
        <v>8246</v>
      </c>
      <c r="I1451" s="8">
        <v>1431286105</v>
      </c>
      <c r="J1451" s="8">
        <v>1427138905</v>
      </c>
      <c r="K1451" s="8" t="b">
        <v>0</v>
      </c>
      <c r="L1451" s="8">
        <v>0</v>
      </c>
      <c r="M1451" s="8" t="b">
        <v>0</v>
      </c>
      <c r="N1451" s="8" t="s">
        <v>8287</v>
      </c>
      <c r="O1451" s="11">
        <f t="shared" si="88"/>
        <v>0</v>
      </c>
      <c r="P1451" s="8" t="e">
        <f t="shared" si="89"/>
        <v>#DIV/0!</v>
      </c>
      <c r="Q1451" s="8" t="s">
        <v>8322</v>
      </c>
      <c r="R1451" s="8" t="s">
        <v>8341</v>
      </c>
      <c r="S1451" s="17">
        <f t="shared" si="90"/>
        <v>42086.811400462961</v>
      </c>
      <c r="T1451" s="17">
        <f t="shared" si="91"/>
        <v>42134.811400462961</v>
      </c>
    </row>
    <row r="1452" spans="1:20" ht="42.75" x14ac:dyDescent="0.45">
      <c r="A1452" s="5">
        <v>1450</v>
      </c>
      <c r="B1452" s="7" t="s">
        <v>1451</v>
      </c>
      <c r="C1452" s="7" t="s">
        <v>5560</v>
      </c>
      <c r="D1452" s="8">
        <v>100000</v>
      </c>
      <c r="E1452" s="8">
        <v>1</v>
      </c>
      <c r="F1452" s="8" t="s">
        <v>8221</v>
      </c>
      <c r="G1452" s="8" t="s">
        <v>8224</v>
      </c>
      <c r="H1452" s="8" t="s">
        <v>8246</v>
      </c>
      <c r="I1452" s="8">
        <v>1455941197</v>
      </c>
      <c r="J1452" s="8">
        <v>1453349197</v>
      </c>
      <c r="K1452" s="8" t="b">
        <v>0</v>
      </c>
      <c r="L1452" s="8">
        <v>1</v>
      </c>
      <c r="M1452" s="8" t="b">
        <v>0</v>
      </c>
      <c r="N1452" s="8" t="s">
        <v>8287</v>
      </c>
      <c r="O1452" s="11">
        <f t="shared" si="88"/>
        <v>0</v>
      </c>
      <c r="P1452" s="8">
        <f t="shared" si="89"/>
        <v>1</v>
      </c>
      <c r="Q1452" s="8" t="s">
        <v>8322</v>
      </c>
      <c r="R1452" s="8" t="s">
        <v>8341</v>
      </c>
      <c r="S1452" s="17">
        <f t="shared" si="90"/>
        <v>42390.171261574069</v>
      </c>
      <c r="T1452" s="17">
        <f t="shared" si="91"/>
        <v>42420.171261574069</v>
      </c>
    </row>
    <row r="1453" spans="1:20" ht="42.75" x14ac:dyDescent="0.45">
      <c r="A1453" s="5">
        <v>1451</v>
      </c>
      <c r="B1453" s="7" t="s">
        <v>1452</v>
      </c>
      <c r="C1453" s="7" t="s">
        <v>5561</v>
      </c>
      <c r="D1453" s="8">
        <v>18950</v>
      </c>
      <c r="E1453" s="8">
        <v>2</v>
      </c>
      <c r="F1453" s="8" t="s">
        <v>8220</v>
      </c>
      <c r="G1453" s="8" t="s">
        <v>8224</v>
      </c>
      <c r="H1453" s="8" t="s">
        <v>8246</v>
      </c>
      <c r="I1453" s="8">
        <v>1416355259</v>
      </c>
      <c r="J1453" s="8">
        <v>1413759659</v>
      </c>
      <c r="K1453" s="8" t="b">
        <v>0</v>
      </c>
      <c r="L1453" s="8">
        <v>2</v>
      </c>
      <c r="M1453" s="8" t="b">
        <v>0</v>
      </c>
      <c r="N1453" s="8" t="s">
        <v>8287</v>
      </c>
      <c r="O1453" s="11">
        <f t="shared" si="88"/>
        <v>0</v>
      </c>
      <c r="P1453" s="8">
        <f t="shared" si="89"/>
        <v>1</v>
      </c>
      <c r="Q1453" s="8" t="s">
        <v>8322</v>
      </c>
      <c r="R1453" s="8" t="s">
        <v>8341</v>
      </c>
      <c r="S1453" s="17">
        <f t="shared" si="90"/>
        <v>41931.959016203706</v>
      </c>
      <c r="T1453" s="17">
        <f t="shared" si="91"/>
        <v>41962.00068287037</v>
      </c>
    </row>
    <row r="1454" spans="1:20" ht="28.5" x14ac:dyDescent="0.45">
      <c r="A1454" s="5">
        <v>1452</v>
      </c>
      <c r="B1454" s="7" t="s">
        <v>1453</v>
      </c>
      <c r="C1454" s="7" t="s">
        <v>5562</v>
      </c>
      <c r="D1454" s="8">
        <v>14000</v>
      </c>
      <c r="E1454" s="8">
        <v>0</v>
      </c>
      <c r="F1454" s="8" t="s">
        <v>8220</v>
      </c>
      <c r="G1454" s="8" t="s">
        <v>8224</v>
      </c>
      <c r="H1454" s="8" t="s">
        <v>8246</v>
      </c>
      <c r="I1454" s="8">
        <v>1406566363</v>
      </c>
      <c r="J1454" s="8">
        <v>1403974363</v>
      </c>
      <c r="K1454" s="8" t="b">
        <v>0</v>
      </c>
      <c r="L1454" s="8">
        <v>0</v>
      </c>
      <c r="M1454" s="8" t="b">
        <v>0</v>
      </c>
      <c r="N1454" s="8" t="s">
        <v>8287</v>
      </c>
      <c r="O1454" s="11">
        <f t="shared" si="88"/>
        <v>0</v>
      </c>
      <c r="P1454" s="8" t="e">
        <f t="shared" si="89"/>
        <v>#DIV/0!</v>
      </c>
      <c r="Q1454" s="8" t="s">
        <v>8322</v>
      </c>
      <c r="R1454" s="8" t="s">
        <v>8341</v>
      </c>
      <c r="S1454" s="17">
        <f t="shared" si="90"/>
        <v>41818.703275462962</v>
      </c>
      <c r="T1454" s="17">
        <f t="shared" si="91"/>
        <v>41848.703275462962</v>
      </c>
    </row>
    <row r="1455" spans="1:20" ht="42.75" x14ac:dyDescent="0.45">
      <c r="A1455" s="5">
        <v>1453</v>
      </c>
      <c r="B1455" s="7" t="s">
        <v>1454</v>
      </c>
      <c r="C1455" s="7" t="s">
        <v>5563</v>
      </c>
      <c r="D1455" s="8">
        <v>25000</v>
      </c>
      <c r="E1455" s="8">
        <v>0</v>
      </c>
      <c r="F1455" s="8" t="s">
        <v>8220</v>
      </c>
      <c r="G1455" s="8" t="s">
        <v>8230</v>
      </c>
      <c r="H1455" s="8" t="s">
        <v>8249</v>
      </c>
      <c r="I1455" s="8">
        <v>1492270947</v>
      </c>
      <c r="J1455" s="8">
        <v>1488386547</v>
      </c>
      <c r="K1455" s="8" t="b">
        <v>0</v>
      </c>
      <c r="L1455" s="8">
        <v>0</v>
      </c>
      <c r="M1455" s="8" t="b">
        <v>0</v>
      </c>
      <c r="N1455" s="8" t="s">
        <v>8287</v>
      </c>
      <c r="O1455" s="11">
        <f t="shared" si="88"/>
        <v>0</v>
      </c>
      <c r="P1455" s="8" t="e">
        <f t="shared" si="89"/>
        <v>#DIV/0!</v>
      </c>
      <c r="Q1455" s="8" t="s">
        <v>8322</v>
      </c>
      <c r="R1455" s="8" t="s">
        <v>8341</v>
      </c>
      <c r="S1455" s="17">
        <f t="shared" si="90"/>
        <v>42795.696145833332</v>
      </c>
      <c r="T1455" s="17">
        <f t="shared" si="91"/>
        <v>42840.654479166667</v>
      </c>
    </row>
    <row r="1456" spans="1:20" ht="42.75" x14ac:dyDescent="0.45">
      <c r="A1456" s="5">
        <v>1454</v>
      </c>
      <c r="B1456" s="7" t="s">
        <v>1455</v>
      </c>
      <c r="C1456" s="7" t="s">
        <v>5564</v>
      </c>
      <c r="D1456" s="8">
        <v>1750</v>
      </c>
      <c r="E1456" s="8">
        <v>15</v>
      </c>
      <c r="F1456" s="8" t="s">
        <v>8220</v>
      </c>
      <c r="G1456" s="8" t="s">
        <v>8227</v>
      </c>
      <c r="H1456" s="8" t="s">
        <v>8249</v>
      </c>
      <c r="I1456" s="8">
        <v>1461535140</v>
      </c>
      <c r="J1456" s="8">
        <v>1459716480</v>
      </c>
      <c r="K1456" s="8" t="b">
        <v>0</v>
      </c>
      <c r="L1456" s="8">
        <v>1</v>
      </c>
      <c r="M1456" s="8" t="b">
        <v>0</v>
      </c>
      <c r="N1456" s="8" t="s">
        <v>8287</v>
      </c>
      <c r="O1456" s="11">
        <f t="shared" si="88"/>
        <v>1</v>
      </c>
      <c r="P1456" s="8">
        <f t="shared" si="89"/>
        <v>15</v>
      </c>
      <c r="Q1456" s="8" t="s">
        <v>8322</v>
      </c>
      <c r="R1456" s="8" t="s">
        <v>8341</v>
      </c>
      <c r="S1456" s="17">
        <f t="shared" si="90"/>
        <v>42463.866666666669</v>
      </c>
      <c r="T1456" s="17">
        <f t="shared" si="91"/>
        <v>42484.915972222225</v>
      </c>
    </row>
    <row r="1457" spans="1:20" ht="42.75" x14ac:dyDescent="0.45">
      <c r="A1457" s="5">
        <v>1455</v>
      </c>
      <c r="B1457" s="7" t="s">
        <v>1456</v>
      </c>
      <c r="C1457" s="7" t="s">
        <v>5565</v>
      </c>
      <c r="D1457" s="8">
        <v>15000</v>
      </c>
      <c r="E1457" s="8">
        <v>1575</v>
      </c>
      <c r="F1457" s="8" t="s">
        <v>8220</v>
      </c>
      <c r="G1457" s="8" t="s">
        <v>8224</v>
      </c>
      <c r="H1457" s="8" t="s">
        <v>8246</v>
      </c>
      <c r="I1457" s="8">
        <v>1409924340</v>
      </c>
      <c r="J1457" s="8">
        <v>1405181320</v>
      </c>
      <c r="K1457" s="8" t="b">
        <v>0</v>
      </c>
      <c r="L1457" s="8">
        <v>7</v>
      </c>
      <c r="M1457" s="8" t="b">
        <v>0</v>
      </c>
      <c r="N1457" s="8" t="s">
        <v>8287</v>
      </c>
      <c r="O1457" s="11">
        <f t="shared" si="88"/>
        <v>11</v>
      </c>
      <c r="P1457" s="8">
        <f t="shared" si="89"/>
        <v>225</v>
      </c>
      <c r="Q1457" s="8" t="s">
        <v>8322</v>
      </c>
      <c r="R1457" s="8" t="s">
        <v>8341</v>
      </c>
      <c r="S1457" s="17">
        <f t="shared" si="90"/>
        <v>41832.672685185185</v>
      </c>
      <c r="T1457" s="17">
        <f t="shared" si="91"/>
        <v>41887.568749999999</v>
      </c>
    </row>
    <row r="1458" spans="1:20" x14ac:dyDescent="0.45">
      <c r="A1458" s="5">
        <v>1456</v>
      </c>
      <c r="B1458" s="7" t="s">
        <v>1457</v>
      </c>
      <c r="C1458" s="7" t="s">
        <v>5566</v>
      </c>
      <c r="D1458" s="8">
        <v>5000</v>
      </c>
      <c r="E1458" s="8">
        <v>145</v>
      </c>
      <c r="F1458" s="8" t="s">
        <v>8220</v>
      </c>
      <c r="G1458" s="8" t="s">
        <v>8237</v>
      </c>
      <c r="H1458" s="8" t="s">
        <v>8249</v>
      </c>
      <c r="I1458" s="8">
        <v>1483459365</v>
      </c>
      <c r="J1458" s="8">
        <v>1480867365</v>
      </c>
      <c r="K1458" s="8" t="b">
        <v>0</v>
      </c>
      <c r="L1458" s="8">
        <v>3</v>
      </c>
      <c r="M1458" s="8" t="b">
        <v>0</v>
      </c>
      <c r="N1458" s="8" t="s">
        <v>8287</v>
      </c>
      <c r="O1458" s="11">
        <f t="shared" si="88"/>
        <v>3</v>
      </c>
      <c r="P1458" s="8">
        <f t="shared" si="89"/>
        <v>48.33</v>
      </c>
      <c r="Q1458" s="8" t="s">
        <v>8322</v>
      </c>
      <c r="R1458" s="8" t="s">
        <v>8341</v>
      </c>
      <c r="S1458" s="17">
        <f t="shared" si="90"/>
        <v>42708.668576388889</v>
      </c>
      <c r="T1458" s="17">
        <f t="shared" si="91"/>
        <v>42738.668576388889</v>
      </c>
    </row>
    <row r="1459" spans="1:20" ht="28.5" x14ac:dyDescent="0.45">
      <c r="A1459" s="5">
        <v>1457</v>
      </c>
      <c r="B1459" s="7" t="s">
        <v>1458</v>
      </c>
      <c r="C1459" s="7" t="s">
        <v>5567</v>
      </c>
      <c r="D1459" s="8">
        <v>6000</v>
      </c>
      <c r="E1459" s="8">
        <v>0</v>
      </c>
      <c r="F1459" s="8" t="s">
        <v>8220</v>
      </c>
      <c r="G1459" s="8" t="s">
        <v>8224</v>
      </c>
      <c r="H1459" s="8" t="s">
        <v>8246</v>
      </c>
      <c r="I1459" s="8">
        <v>1447281044</v>
      </c>
      <c r="J1459" s="8">
        <v>1444685444</v>
      </c>
      <c r="K1459" s="8" t="b">
        <v>0</v>
      </c>
      <c r="L1459" s="8">
        <v>0</v>
      </c>
      <c r="M1459" s="8" t="b">
        <v>0</v>
      </c>
      <c r="N1459" s="8" t="s">
        <v>8287</v>
      </c>
      <c r="O1459" s="11">
        <f t="shared" si="88"/>
        <v>0</v>
      </c>
      <c r="P1459" s="8" t="e">
        <f t="shared" si="89"/>
        <v>#DIV/0!</v>
      </c>
      <c r="Q1459" s="8" t="s">
        <v>8322</v>
      </c>
      <c r="R1459" s="8" t="s">
        <v>8341</v>
      </c>
      <c r="S1459" s="17">
        <f t="shared" si="90"/>
        <v>42289.89634259259</v>
      </c>
      <c r="T1459" s="17">
        <f t="shared" si="91"/>
        <v>42319.938009259262</v>
      </c>
    </row>
    <row r="1460" spans="1:20" ht="42.75" x14ac:dyDescent="0.45">
      <c r="A1460" s="5">
        <v>1458</v>
      </c>
      <c r="B1460" s="7" t="s">
        <v>1459</v>
      </c>
      <c r="C1460" s="7" t="s">
        <v>5568</v>
      </c>
      <c r="D1460" s="8">
        <v>5000</v>
      </c>
      <c r="E1460" s="8">
        <v>0</v>
      </c>
      <c r="F1460" s="8" t="s">
        <v>8220</v>
      </c>
      <c r="G1460" s="8" t="s">
        <v>8224</v>
      </c>
      <c r="H1460" s="8" t="s">
        <v>8246</v>
      </c>
      <c r="I1460" s="8">
        <v>1407729600</v>
      </c>
      <c r="J1460" s="8">
        <v>1405097760</v>
      </c>
      <c r="K1460" s="8" t="b">
        <v>0</v>
      </c>
      <c r="L1460" s="8">
        <v>0</v>
      </c>
      <c r="M1460" s="8" t="b">
        <v>0</v>
      </c>
      <c r="N1460" s="8" t="s">
        <v>8287</v>
      </c>
      <c r="O1460" s="11">
        <f t="shared" si="88"/>
        <v>0</v>
      </c>
      <c r="P1460" s="8" t="e">
        <f t="shared" si="89"/>
        <v>#DIV/0!</v>
      </c>
      <c r="Q1460" s="8" t="s">
        <v>8322</v>
      </c>
      <c r="R1460" s="8" t="s">
        <v>8341</v>
      </c>
      <c r="S1460" s="17">
        <f t="shared" si="90"/>
        <v>41831.705555555556</v>
      </c>
      <c r="T1460" s="17">
        <f t="shared" si="91"/>
        <v>41862.166666666664</v>
      </c>
    </row>
    <row r="1461" spans="1:20" ht="42.75" x14ac:dyDescent="0.45">
      <c r="A1461" s="5">
        <v>1459</v>
      </c>
      <c r="B1461" s="7" t="s">
        <v>1460</v>
      </c>
      <c r="C1461" s="7" t="s">
        <v>5569</v>
      </c>
      <c r="D1461" s="8">
        <v>37000</v>
      </c>
      <c r="E1461" s="8">
        <v>0</v>
      </c>
      <c r="F1461" s="8" t="s">
        <v>8220</v>
      </c>
      <c r="G1461" s="8" t="s">
        <v>8232</v>
      </c>
      <c r="H1461" s="8" t="s">
        <v>8253</v>
      </c>
      <c r="I1461" s="8">
        <v>1449077100</v>
      </c>
      <c r="J1461" s="8">
        <v>1446612896</v>
      </c>
      <c r="K1461" s="8" t="b">
        <v>0</v>
      </c>
      <c r="L1461" s="8">
        <v>0</v>
      </c>
      <c r="M1461" s="8" t="b">
        <v>0</v>
      </c>
      <c r="N1461" s="8" t="s">
        <v>8287</v>
      </c>
      <c r="O1461" s="11">
        <f t="shared" si="88"/>
        <v>0</v>
      </c>
      <c r="P1461" s="8" t="e">
        <f t="shared" si="89"/>
        <v>#DIV/0!</v>
      </c>
      <c r="Q1461" s="8" t="s">
        <v>8322</v>
      </c>
      <c r="R1461" s="8" t="s">
        <v>8341</v>
      </c>
      <c r="S1461" s="17">
        <f t="shared" si="90"/>
        <v>42312.204814814817</v>
      </c>
      <c r="T1461" s="17">
        <f t="shared" si="91"/>
        <v>42340.725694444445</v>
      </c>
    </row>
    <row r="1462" spans="1:20" ht="42.75" x14ac:dyDescent="0.45">
      <c r="A1462" s="5">
        <v>1460</v>
      </c>
      <c r="B1462" s="7" t="s">
        <v>1461</v>
      </c>
      <c r="C1462" s="7" t="s">
        <v>5570</v>
      </c>
      <c r="D1462" s="8">
        <v>25000000</v>
      </c>
      <c r="E1462" s="8">
        <v>0</v>
      </c>
      <c r="F1462" s="8" t="s">
        <v>8220</v>
      </c>
      <c r="G1462" s="8" t="s">
        <v>8224</v>
      </c>
      <c r="H1462" s="8" t="s">
        <v>8246</v>
      </c>
      <c r="I1462" s="8">
        <v>1417391100</v>
      </c>
      <c r="J1462" s="8">
        <v>1412371898</v>
      </c>
      <c r="K1462" s="8" t="b">
        <v>0</v>
      </c>
      <c r="L1462" s="8">
        <v>0</v>
      </c>
      <c r="M1462" s="8" t="b">
        <v>0</v>
      </c>
      <c r="N1462" s="8" t="s">
        <v>8287</v>
      </c>
      <c r="O1462" s="11">
        <f t="shared" si="88"/>
        <v>0</v>
      </c>
      <c r="P1462" s="8" t="e">
        <f t="shared" si="89"/>
        <v>#DIV/0!</v>
      </c>
      <c r="Q1462" s="8" t="s">
        <v>8322</v>
      </c>
      <c r="R1462" s="8" t="s">
        <v>8341</v>
      </c>
      <c r="S1462" s="17">
        <f t="shared" si="90"/>
        <v>41915.896967592591</v>
      </c>
      <c r="T1462" s="17">
        <f t="shared" si="91"/>
        <v>41973.989583333328</v>
      </c>
    </row>
    <row r="1463" spans="1:20" ht="28.5" x14ac:dyDescent="0.45">
      <c r="A1463" s="5">
        <v>1461</v>
      </c>
      <c r="B1463" s="7" t="s">
        <v>1462</v>
      </c>
      <c r="C1463" s="7" t="s">
        <v>5571</v>
      </c>
      <c r="D1463" s="8">
        <v>15000</v>
      </c>
      <c r="E1463" s="8">
        <v>15186.69</v>
      </c>
      <c r="F1463" s="8" t="s">
        <v>8219</v>
      </c>
      <c r="G1463" s="8" t="s">
        <v>8224</v>
      </c>
      <c r="H1463" s="8" t="s">
        <v>8246</v>
      </c>
      <c r="I1463" s="8">
        <v>1413849600</v>
      </c>
      <c r="J1463" s="8">
        <v>1410967754</v>
      </c>
      <c r="K1463" s="8" t="b">
        <v>1</v>
      </c>
      <c r="L1463" s="8">
        <v>340</v>
      </c>
      <c r="M1463" s="8" t="b">
        <v>1</v>
      </c>
      <c r="N1463" s="8" t="s">
        <v>8288</v>
      </c>
      <c r="O1463" s="11">
        <f t="shared" si="88"/>
        <v>101</v>
      </c>
      <c r="P1463" s="8">
        <f t="shared" si="89"/>
        <v>44.67</v>
      </c>
      <c r="Q1463" s="8" t="s">
        <v>8322</v>
      </c>
      <c r="R1463" s="8" t="s">
        <v>8342</v>
      </c>
      <c r="S1463" s="17">
        <f t="shared" si="90"/>
        <v>41899.645300925928</v>
      </c>
      <c r="T1463" s="17">
        <f t="shared" si="91"/>
        <v>41933</v>
      </c>
    </row>
    <row r="1464" spans="1:20" ht="28.5" x14ac:dyDescent="0.45">
      <c r="A1464" s="5">
        <v>1462</v>
      </c>
      <c r="B1464" s="7" t="s">
        <v>1463</v>
      </c>
      <c r="C1464" s="7" t="s">
        <v>5572</v>
      </c>
      <c r="D1464" s="8">
        <v>4000</v>
      </c>
      <c r="E1464" s="8">
        <v>4340.7</v>
      </c>
      <c r="F1464" s="8" t="s">
        <v>8219</v>
      </c>
      <c r="G1464" s="8" t="s">
        <v>8224</v>
      </c>
      <c r="H1464" s="8" t="s">
        <v>8246</v>
      </c>
      <c r="I1464" s="8">
        <v>1365609271</v>
      </c>
      <c r="J1464" s="8">
        <v>1363017271</v>
      </c>
      <c r="K1464" s="8" t="b">
        <v>1</v>
      </c>
      <c r="L1464" s="8">
        <v>150</v>
      </c>
      <c r="M1464" s="8" t="b">
        <v>1</v>
      </c>
      <c r="N1464" s="8" t="s">
        <v>8288</v>
      </c>
      <c r="O1464" s="11">
        <f t="shared" si="88"/>
        <v>109</v>
      </c>
      <c r="P1464" s="8">
        <f t="shared" si="89"/>
        <v>28.94</v>
      </c>
      <c r="Q1464" s="8" t="s">
        <v>8322</v>
      </c>
      <c r="R1464" s="8" t="s">
        <v>8342</v>
      </c>
      <c r="S1464" s="17">
        <f t="shared" si="90"/>
        <v>41344.662858796299</v>
      </c>
      <c r="T1464" s="17">
        <f t="shared" si="91"/>
        <v>41374.662858796299</v>
      </c>
    </row>
    <row r="1465" spans="1:20" ht="42.75" x14ac:dyDescent="0.45">
      <c r="A1465" s="5">
        <v>1463</v>
      </c>
      <c r="B1465" s="7" t="s">
        <v>1464</v>
      </c>
      <c r="C1465" s="7" t="s">
        <v>5573</v>
      </c>
      <c r="D1465" s="8">
        <v>600</v>
      </c>
      <c r="E1465" s="8">
        <v>886</v>
      </c>
      <c r="F1465" s="8" t="s">
        <v>8219</v>
      </c>
      <c r="G1465" s="8" t="s">
        <v>8224</v>
      </c>
      <c r="H1465" s="8" t="s">
        <v>8246</v>
      </c>
      <c r="I1465" s="8">
        <v>1365367938</v>
      </c>
      <c r="J1465" s="8">
        <v>1361483538</v>
      </c>
      <c r="K1465" s="8" t="b">
        <v>1</v>
      </c>
      <c r="L1465" s="8">
        <v>25</v>
      </c>
      <c r="M1465" s="8" t="b">
        <v>1</v>
      </c>
      <c r="N1465" s="8" t="s">
        <v>8288</v>
      </c>
      <c r="O1465" s="11">
        <f t="shared" si="88"/>
        <v>148</v>
      </c>
      <c r="P1465" s="8">
        <f t="shared" si="89"/>
        <v>35.44</v>
      </c>
      <c r="Q1465" s="8" t="s">
        <v>8322</v>
      </c>
      <c r="R1465" s="8" t="s">
        <v>8342</v>
      </c>
      <c r="S1465" s="17">
        <f t="shared" si="90"/>
        <v>41326.911319444444</v>
      </c>
      <c r="T1465" s="17">
        <f t="shared" si="91"/>
        <v>41371.869652777779</v>
      </c>
    </row>
    <row r="1466" spans="1:20" x14ac:dyDescent="0.45">
      <c r="A1466" s="5">
        <v>1464</v>
      </c>
      <c r="B1466" s="7" t="s">
        <v>1465</v>
      </c>
      <c r="C1466" s="7" t="s">
        <v>5574</v>
      </c>
      <c r="D1466" s="8">
        <v>5000</v>
      </c>
      <c r="E1466" s="8">
        <v>8160</v>
      </c>
      <c r="F1466" s="8" t="s">
        <v>8219</v>
      </c>
      <c r="G1466" s="8" t="s">
        <v>8224</v>
      </c>
      <c r="H1466" s="8" t="s">
        <v>8246</v>
      </c>
      <c r="I1466" s="8">
        <v>1361029958</v>
      </c>
      <c r="J1466" s="8">
        <v>1358437958</v>
      </c>
      <c r="K1466" s="8" t="b">
        <v>1</v>
      </c>
      <c r="L1466" s="8">
        <v>234</v>
      </c>
      <c r="M1466" s="8" t="b">
        <v>1</v>
      </c>
      <c r="N1466" s="8" t="s">
        <v>8288</v>
      </c>
      <c r="O1466" s="11">
        <f t="shared" si="88"/>
        <v>163</v>
      </c>
      <c r="P1466" s="8">
        <f t="shared" si="89"/>
        <v>34.869999999999997</v>
      </c>
      <c r="Q1466" s="8" t="s">
        <v>8322</v>
      </c>
      <c r="R1466" s="8" t="s">
        <v>8342</v>
      </c>
      <c r="S1466" s="17">
        <f t="shared" si="90"/>
        <v>41291.661550925928</v>
      </c>
      <c r="T1466" s="17">
        <f t="shared" si="91"/>
        <v>41321.661550925928</v>
      </c>
    </row>
    <row r="1467" spans="1:20" ht="42.75" x14ac:dyDescent="0.45">
      <c r="A1467" s="5">
        <v>1465</v>
      </c>
      <c r="B1467" s="7" t="s">
        <v>1466</v>
      </c>
      <c r="C1467" s="7" t="s">
        <v>5575</v>
      </c>
      <c r="D1467" s="8">
        <v>30000</v>
      </c>
      <c r="E1467" s="8">
        <v>136924.35</v>
      </c>
      <c r="F1467" s="8" t="s">
        <v>8219</v>
      </c>
      <c r="G1467" s="8" t="s">
        <v>8224</v>
      </c>
      <c r="H1467" s="8" t="s">
        <v>8246</v>
      </c>
      <c r="I1467" s="8">
        <v>1332385200</v>
      </c>
      <c r="J1467" s="8">
        <v>1329759452</v>
      </c>
      <c r="K1467" s="8" t="b">
        <v>1</v>
      </c>
      <c r="L1467" s="8">
        <v>2602</v>
      </c>
      <c r="M1467" s="8" t="b">
        <v>1</v>
      </c>
      <c r="N1467" s="8" t="s">
        <v>8288</v>
      </c>
      <c r="O1467" s="11">
        <f t="shared" si="88"/>
        <v>456</v>
      </c>
      <c r="P1467" s="8">
        <f t="shared" si="89"/>
        <v>52.62</v>
      </c>
      <c r="Q1467" s="8" t="s">
        <v>8322</v>
      </c>
      <c r="R1467" s="8" t="s">
        <v>8342</v>
      </c>
      <c r="S1467" s="17">
        <f t="shared" si="90"/>
        <v>40959.734398148146</v>
      </c>
      <c r="T1467" s="17">
        <f t="shared" si="91"/>
        <v>40990.125</v>
      </c>
    </row>
    <row r="1468" spans="1:20" ht="42.75" x14ac:dyDescent="0.45">
      <c r="A1468" s="5">
        <v>1466</v>
      </c>
      <c r="B1468" s="7" t="s">
        <v>1467</v>
      </c>
      <c r="C1468" s="7" t="s">
        <v>5576</v>
      </c>
      <c r="D1468" s="8">
        <v>16000</v>
      </c>
      <c r="E1468" s="8">
        <v>17260.37</v>
      </c>
      <c r="F1468" s="8" t="s">
        <v>8219</v>
      </c>
      <c r="G1468" s="8" t="s">
        <v>8224</v>
      </c>
      <c r="H1468" s="8" t="s">
        <v>8246</v>
      </c>
      <c r="I1468" s="8">
        <v>1452574800</v>
      </c>
      <c r="J1468" s="8">
        <v>1449029266</v>
      </c>
      <c r="K1468" s="8" t="b">
        <v>1</v>
      </c>
      <c r="L1468" s="8">
        <v>248</v>
      </c>
      <c r="M1468" s="8" t="b">
        <v>1</v>
      </c>
      <c r="N1468" s="8" t="s">
        <v>8288</v>
      </c>
      <c r="O1468" s="11">
        <f t="shared" si="88"/>
        <v>108</v>
      </c>
      <c r="P1468" s="8">
        <f t="shared" si="89"/>
        <v>69.599999999999994</v>
      </c>
      <c r="Q1468" s="8" t="s">
        <v>8322</v>
      </c>
      <c r="R1468" s="8" t="s">
        <v>8342</v>
      </c>
      <c r="S1468" s="17">
        <f t="shared" si="90"/>
        <v>42340.172060185185</v>
      </c>
      <c r="T1468" s="17">
        <f t="shared" si="91"/>
        <v>42381.208333333328</v>
      </c>
    </row>
    <row r="1469" spans="1:20" ht="28.5" x14ac:dyDescent="0.45">
      <c r="A1469" s="5">
        <v>1467</v>
      </c>
      <c r="B1469" s="7" t="s">
        <v>1468</v>
      </c>
      <c r="C1469" s="7" t="s">
        <v>5577</v>
      </c>
      <c r="D1469" s="8">
        <v>40000</v>
      </c>
      <c r="E1469" s="8">
        <v>46032</v>
      </c>
      <c r="F1469" s="8" t="s">
        <v>8219</v>
      </c>
      <c r="G1469" s="8" t="s">
        <v>8224</v>
      </c>
      <c r="H1469" s="8" t="s">
        <v>8246</v>
      </c>
      <c r="I1469" s="8">
        <v>1332699285</v>
      </c>
      <c r="J1469" s="8">
        <v>1327518885</v>
      </c>
      <c r="K1469" s="8" t="b">
        <v>1</v>
      </c>
      <c r="L1469" s="8">
        <v>600</v>
      </c>
      <c r="M1469" s="8" t="b">
        <v>1</v>
      </c>
      <c r="N1469" s="8" t="s">
        <v>8288</v>
      </c>
      <c r="O1469" s="11">
        <f t="shared" si="88"/>
        <v>115</v>
      </c>
      <c r="P1469" s="8">
        <f t="shared" si="89"/>
        <v>76.72</v>
      </c>
      <c r="Q1469" s="8" t="s">
        <v>8322</v>
      </c>
      <c r="R1469" s="8" t="s">
        <v>8342</v>
      </c>
      <c r="S1469" s="17">
        <f t="shared" si="90"/>
        <v>40933.80190972222</v>
      </c>
      <c r="T1469" s="17">
        <f t="shared" si="91"/>
        <v>40993.760243055556</v>
      </c>
    </row>
    <row r="1470" spans="1:20" ht="42.75" x14ac:dyDescent="0.45">
      <c r="A1470" s="5">
        <v>1468</v>
      </c>
      <c r="B1470" s="7" t="s">
        <v>1469</v>
      </c>
      <c r="C1470" s="7" t="s">
        <v>5578</v>
      </c>
      <c r="D1470" s="8">
        <v>9500</v>
      </c>
      <c r="E1470" s="8">
        <v>9725</v>
      </c>
      <c r="F1470" s="8" t="s">
        <v>8219</v>
      </c>
      <c r="G1470" s="8" t="s">
        <v>8224</v>
      </c>
      <c r="H1470" s="8" t="s">
        <v>8246</v>
      </c>
      <c r="I1470" s="8">
        <v>1307838049</v>
      </c>
      <c r="J1470" s="8">
        <v>1302654049</v>
      </c>
      <c r="K1470" s="8" t="b">
        <v>1</v>
      </c>
      <c r="L1470" s="8">
        <v>293</v>
      </c>
      <c r="M1470" s="8" t="b">
        <v>1</v>
      </c>
      <c r="N1470" s="8" t="s">
        <v>8288</v>
      </c>
      <c r="O1470" s="11">
        <f t="shared" si="88"/>
        <v>102</v>
      </c>
      <c r="P1470" s="8">
        <f t="shared" si="89"/>
        <v>33.19</v>
      </c>
      <c r="Q1470" s="8" t="s">
        <v>8322</v>
      </c>
      <c r="R1470" s="8" t="s">
        <v>8342</v>
      </c>
      <c r="S1470" s="17">
        <f t="shared" si="90"/>
        <v>40646.014456018522</v>
      </c>
      <c r="T1470" s="17">
        <f t="shared" si="91"/>
        <v>40706.014456018522</v>
      </c>
    </row>
    <row r="1471" spans="1:20" ht="28.5" x14ac:dyDescent="0.45">
      <c r="A1471" s="5">
        <v>1469</v>
      </c>
      <c r="B1471" s="7" t="s">
        <v>1470</v>
      </c>
      <c r="C1471" s="7" t="s">
        <v>5579</v>
      </c>
      <c r="D1471" s="8">
        <v>44250</v>
      </c>
      <c r="E1471" s="8">
        <v>47978</v>
      </c>
      <c r="F1471" s="8" t="s">
        <v>8219</v>
      </c>
      <c r="G1471" s="8" t="s">
        <v>8224</v>
      </c>
      <c r="H1471" s="8" t="s">
        <v>8246</v>
      </c>
      <c r="I1471" s="8">
        <v>1360938109</v>
      </c>
      <c r="J1471" s="8">
        <v>1358346109</v>
      </c>
      <c r="K1471" s="8" t="b">
        <v>1</v>
      </c>
      <c r="L1471" s="8">
        <v>321</v>
      </c>
      <c r="M1471" s="8" t="b">
        <v>1</v>
      </c>
      <c r="N1471" s="8" t="s">
        <v>8288</v>
      </c>
      <c r="O1471" s="11">
        <f t="shared" si="88"/>
        <v>108</v>
      </c>
      <c r="P1471" s="8">
        <f t="shared" si="89"/>
        <v>149.46</v>
      </c>
      <c r="Q1471" s="8" t="s">
        <v>8322</v>
      </c>
      <c r="R1471" s="8" t="s">
        <v>8342</v>
      </c>
      <c r="S1471" s="17">
        <f t="shared" si="90"/>
        <v>41290.598483796297</v>
      </c>
      <c r="T1471" s="17">
        <f t="shared" si="91"/>
        <v>41320.598483796297</v>
      </c>
    </row>
    <row r="1472" spans="1:20" ht="42.75" x14ac:dyDescent="0.45">
      <c r="A1472" s="5">
        <v>1470</v>
      </c>
      <c r="B1472" s="7" t="s">
        <v>1471</v>
      </c>
      <c r="C1472" s="7" t="s">
        <v>5580</v>
      </c>
      <c r="D1472" s="8">
        <v>1500</v>
      </c>
      <c r="E1472" s="8">
        <v>1877</v>
      </c>
      <c r="F1472" s="8" t="s">
        <v>8219</v>
      </c>
      <c r="G1472" s="8" t="s">
        <v>8224</v>
      </c>
      <c r="H1472" s="8" t="s">
        <v>8246</v>
      </c>
      <c r="I1472" s="8">
        <v>1356724263</v>
      </c>
      <c r="J1472" s="8">
        <v>1354909863</v>
      </c>
      <c r="K1472" s="8" t="b">
        <v>1</v>
      </c>
      <c r="L1472" s="8">
        <v>81</v>
      </c>
      <c r="M1472" s="8" t="b">
        <v>1</v>
      </c>
      <c r="N1472" s="8" t="s">
        <v>8288</v>
      </c>
      <c r="O1472" s="11">
        <f t="shared" si="88"/>
        <v>125</v>
      </c>
      <c r="P1472" s="8">
        <f t="shared" si="89"/>
        <v>23.17</v>
      </c>
      <c r="Q1472" s="8" t="s">
        <v>8322</v>
      </c>
      <c r="R1472" s="8" t="s">
        <v>8342</v>
      </c>
      <c r="S1472" s="17">
        <f t="shared" si="90"/>
        <v>41250.827118055553</v>
      </c>
      <c r="T1472" s="17">
        <f t="shared" si="91"/>
        <v>41271.827118055553</v>
      </c>
    </row>
    <row r="1473" spans="1:20" ht="42.75" x14ac:dyDescent="0.45">
      <c r="A1473" s="5">
        <v>1471</v>
      </c>
      <c r="B1473" s="7" t="s">
        <v>1472</v>
      </c>
      <c r="C1473" s="7" t="s">
        <v>5581</v>
      </c>
      <c r="D1473" s="8">
        <v>32000</v>
      </c>
      <c r="E1473" s="8">
        <v>33229</v>
      </c>
      <c r="F1473" s="8" t="s">
        <v>8219</v>
      </c>
      <c r="G1473" s="8" t="s">
        <v>8224</v>
      </c>
      <c r="H1473" s="8" t="s">
        <v>8246</v>
      </c>
      <c r="I1473" s="8">
        <v>1428620334</v>
      </c>
      <c r="J1473" s="8">
        <v>1426028334</v>
      </c>
      <c r="K1473" s="8" t="b">
        <v>1</v>
      </c>
      <c r="L1473" s="8">
        <v>343</v>
      </c>
      <c r="M1473" s="8" t="b">
        <v>1</v>
      </c>
      <c r="N1473" s="8" t="s">
        <v>8288</v>
      </c>
      <c r="O1473" s="11">
        <f t="shared" si="88"/>
        <v>104</v>
      </c>
      <c r="P1473" s="8">
        <f t="shared" si="89"/>
        <v>96.88</v>
      </c>
      <c r="Q1473" s="8" t="s">
        <v>8322</v>
      </c>
      <c r="R1473" s="8" t="s">
        <v>8342</v>
      </c>
      <c r="S1473" s="17">
        <f t="shared" si="90"/>
        <v>42073.957569444443</v>
      </c>
      <c r="T1473" s="17">
        <f t="shared" si="91"/>
        <v>42103.957569444443</v>
      </c>
    </row>
    <row r="1474" spans="1:20" ht="42.75" x14ac:dyDescent="0.45">
      <c r="A1474" s="5">
        <v>1472</v>
      </c>
      <c r="B1474" s="7" t="s">
        <v>1473</v>
      </c>
      <c r="C1474" s="7" t="s">
        <v>5582</v>
      </c>
      <c r="D1474" s="8">
        <v>25000</v>
      </c>
      <c r="E1474" s="8">
        <v>34676</v>
      </c>
      <c r="F1474" s="8" t="s">
        <v>8219</v>
      </c>
      <c r="G1474" s="8" t="s">
        <v>8224</v>
      </c>
      <c r="H1474" s="8" t="s">
        <v>8246</v>
      </c>
      <c r="I1474" s="8">
        <v>1381928503</v>
      </c>
      <c r="J1474" s="8">
        <v>1379336503</v>
      </c>
      <c r="K1474" s="8" t="b">
        <v>1</v>
      </c>
      <c r="L1474" s="8">
        <v>336</v>
      </c>
      <c r="M1474" s="8" t="b">
        <v>1</v>
      </c>
      <c r="N1474" s="8" t="s">
        <v>8288</v>
      </c>
      <c r="O1474" s="11">
        <f t="shared" si="88"/>
        <v>139</v>
      </c>
      <c r="P1474" s="8">
        <f t="shared" si="89"/>
        <v>103.2</v>
      </c>
      <c r="Q1474" s="8" t="s">
        <v>8322</v>
      </c>
      <c r="R1474" s="8" t="s">
        <v>8342</v>
      </c>
      <c r="S1474" s="17">
        <f t="shared" si="90"/>
        <v>41533.542858796296</v>
      </c>
      <c r="T1474" s="17">
        <f t="shared" si="91"/>
        <v>41563.542858796296</v>
      </c>
    </row>
    <row r="1475" spans="1:20" x14ac:dyDescent="0.45">
      <c r="A1475" s="5">
        <v>1473</v>
      </c>
      <c r="B1475" s="7" t="s">
        <v>1474</v>
      </c>
      <c r="C1475" s="7" t="s">
        <v>5583</v>
      </c>
      <c r="D1475" s="8">
        <v>1500</v>
      </c>
      <c r="E1475" s="8">
        <v>1807.74</v>
      </c>
      <c r="F1475" s="8" t="s">
        <v>8219</v>
      </c>
      <c r="G1475" s="8" t="s">
        <v>8224</v>
      </c>
      <c r="H1475" s="8" t="s">
        <v>8246</v>
      </c>
      <c r="I1475" s="8">
        <v>1330644639</v>
      </c>
      <c r="J1475" s="8">
        <v>1328052639</v>
      </c>
      <c r="K1475" s="8" t="b">
        <v>1</v>
      </c>
      <c r="L1475" s="8">
        <v>47</v>
      </c>
      <c r="M1475" s="8" t="b">
        <v>1</v>
      </c>
      <c r="N1475" s="8" t="s">
        <v>8288</v>
      </c>
      <c r="O1475" s="11">
        <f t="shared" ref="O1475:O1538" si="92">ROUND((E1475/D1475)*100,0)</f>
        <v>121</v>
      </c>
      <c r="P1475" s="8">
        <f t="shared" ref="P1475:P1538" si="93">ROUND(E1475/L1475,2)</f>
        <v>38.46</v>
      </c>
      <c r="Q1475" s="8" t="s">
        <v>8322</v>
      </c>
      <c r="R1475" s="8" t="s">
        <v>8342</v>
      </c>
      <c r="S1475" s="17">
        <f t="shared" ref="S1475:S1538" si="94">(((J1475/60)/60)/24)+DATE(1970,1,1)</f>
        <v>40939.979618055557</v>
      </c>
      <c r="T1475" s="17">
        <f t="shared" ref="T1475:T1538" si="95">(((I1475/60)/60)/24)+DATE(1970,1,1)</f>
        <v>40969.979618055557</v>
      </c>
    </row>
    <row r="1476" spans="1:20" ht="42.75" x14ac:dyDescent="0.45">
      <c r="A1476" s="5">
        <v>1474</v>
      </c>
      <c r="B1476" s="7" t="s">
        <v>1475</v>
      </c>
      <c r="C1476" s="7" t="s">
        <v>5584</v>
      </c>
      <c r="D1476" s="8">
        <v>3000</v>
      </c>
      <c r="E1476" s="8">
        <v>3368</v>
      </c>
      <c r="F1476" s="8" t="s">
        <v>8219</v>
      </c>
      <c r="G1476" s="8" t="s">
        <v>8224</v>
      </c>
      <c r="H1476" s="8" t="s">
        <v>8246</v>
      </c>
      <c r="I1476" s="8">
        <v>1379093292</v>
      </c>
      <c r="J1476" s="8">
        <v>1376501292</v>
      </c>
      <c r="K1476" s="8" t="b">
        <v>1</v>
      </c>
      <c r="L1476" s="8">
        <v>76</v>
      </c>
      <c r="M1476" s="8" t="b">
        <v>1</v>
      </c>
      <c r="N1476" s="8" t="s">
        <v>8288</v>
      </c>
      <c r="O1476" s="11">
        <f t="shared" si="92"/>
        <v>112</v>
      </c>
      <c r="P1476" s="8">
        <f t="shared" si="93"/>
        <v>44.32</v>
      </c>
      <c r="Q1476" s="8" t="s">
        <v>8322</v>
      </c>
      <c r="R1476" s="8" t="s">
        <v>8342</v>
      </c>
      <c r="S1476" s="17">
        <f t="shared" si="94"/>
        <v>41500.727916666663</v>
      </c>
      <c r="T1476" s="17">
        <f t="shared" si="95"/>
        <v>41530.727916666663</v>
      </c>
    </row>
    <row r="1477" spans="1:20" ht="42.75" x14ac:dyDescent="0.45">
      <c r="A1477" s="5">
        <v>1475</v>
      </c>
      <c r="B1477" s="7" t="s">
        <v>1476</v>
      </c>
      <c r="C1477" s="7" t="s">
        <v>5585</v>
      </c>
      <c r="D1477" s="8">
        <v>15000</v>
      </c>
      <c r="E1477" s="8">
        <v>28300.45</v>
      </c>
      <c r="F1477" s="8" t="s">
        <v>8219</v>
      </c>
      <c r="G1477" s="8" t="s">
        <v>8224</v>
      </c>
      <c r="H1477" s="8" t="s">
        <v>8246</v>
      </c>
      <c r="I1477" s="8">
        <v>1419051540</v>
      </c>
      <c r="J1477" s="8">
        <v>1416244863</v>
      </c>
      <c r="K1477" s="8" t="b">
        <v>1</v>
      </c>
      <c r="L1477" s="8">
        <v>441</v>
      </c>
      <c r="M1477" s="8" t="b">
        <v>1</v>
      </c>
      <c r="N1477" s="8" t="s">
        <v>8288</v>
      </c>
      <c r="O1477" s="11">
        <f t="shared" si="92"/>
        <v>189</v>
      </c>
      <c r="P1477" s="8">
        <f t="shared" si="93"/>
        <v>64.17</v>
      </c>
      <c r="Q1477" s="8" t="s">
        <v>8322</v>
      </c>
      <c r="R1477" s="8" t="s">
        <v>8342</v>
      </c>
      <c r="S1477" s="17">
        <f t="shared" si="94"/>
        <v>41960.722951388889</v>
      </c>
      <c r="T1477" s="17">
        <f t="shared" si="95"/>
        <v>41993.207638888889</v>
      </c>
    </row>
    <row r="1478" spans="1:20" ht="28.5" x14ac:dyDescent="0.45">
      <c r="A1478" s="5">
        <v>1476</v>
      </c>
      <c r="B1478" s="7" t="s">
        <v>1477</v>
      </c>
      <c r="C1478" s="7" t="s">
        <v>5586</v>
      </c>
      <c r="D1478" s="8">
        <v>6000</v>
      </c>
      <c r="E1478" s="8">
        <v>39693.279999999999</v>
      </c>
      <c r="F1478" s="8" t="s">
        <v>8219</v>
      </c>
      <c r="G1478" s="8" t="s">
        <v>8224</v>
      </c>
      <c r="H1478" s="8" t="s">
        <v>8246</v>
      </c>
      <c r="I1478" s="8">
        <v>1315616422</v>
      </c>
      <c r="J1478" s="8">
        <v>1313024422</v>
      </c>
      <c r="K1478" s="8" t="b">
        <v>1</v>
      </c>
      <c r="L1478" s="8">
        <v>916</v>
      </c>
      <c r="M1478" s="8" t="b">
        <v>1</v>
      </c>
      <c r="N1478" s="8" t="s">
        <v>8288</v>
      </c>
      <c r="O1478" s="11">
        <f t="shared" si="92"/>
        <v>662</v>
      </c>
      <c r="P1478" s="8">
        <f t="shared" si="93"/>
        <v>43.33</v>
      </c>
      <c r="Q1478" s="8" t="s">
        <v>8322</v>
      </c>
      <c r="R1478" s="8" t="s">
        <v>8342</v>
      </c>
      <c r="S1478" s="17">
        <f t="shared" si="94"/>
        <v>40766.041921296295</v>
      </c>
      <c r="T1478" s="17">
        <f t="shared" si="95"/>
        <v>40796.041921296295</v>
      </c>
    </row>
    <row r="1479" spans="1:20" ht="42.75" x14ac:dyDescent="0.45">
      <c r="A1479" s="5">
        <v>1477</v>
      </c>
      <c r="B1479" s="7" t="s">
        <v>1478</v>
      </c>
      <c r="C1479" s="7" t="s">
        <v>5587</v>
      </c>
      <c r="D1479" s="8">
        <v>30000</v>
      </c>
      <c r="E1479" s="8">
        <v>33393</v>
      </c>
      <c r="F1479" s="8" t="s">
        <v>8219</v>
      </c>
      <c r="G1479" s="8" t="s">
        <v>8224</v>
      </c>
      <c r="H1479" s="8" t="s">
        <v>8246</v>
      </c>
      <c r="I1479" s="8">
        <v>1324609200</v>
      </c>
      <c r="J1479" s="8">
        <v>1319467604</v>
      </c>
      <c r="K1479" s="8" t="b">
        <v>1</v>
      </c>
      <c r="L1479" s="8">
        <v>369</v>
      </c>
      <c r="M1479" s="8" t="b">
        <v>1</v>
      </c>
      <c r="N1479" s="8" t="s">
        <v>8288</v>
      </c>
      <c r="O1479" s="11">
        <f t="shared" si="92"/>
        <v>111</v>
      </c>
      <c r="P1479" s="8">
        <f t="shared" si="93"/>
        <v>90.5</v>
      </c>
      <c r="Q1479" s="8" t="s">
        <v>8322</v>
      </c>
      <c r="R1479" s="8" t="s">
        <v>8342</v>
      </c>
      <c r="S1479" s="17">
        <f t="shared" si="94"/>
        <v>40840.615787037037</v>
      </c>
      <c r="T1479" s="17">
        <f t="shared" si="95"/>
        <v>40900.125</v>
      </c>
    </row>
    <row r="1480" spans="1:20" ht="42.75" x14ac:dyDescent="0.45">
      <c r="A1480" s="5">
        <v>1478</v>
      </c>
      <c r="B1480" s="7" t="s">
        <v>1479</v>
      </c>
      <c r="C1480" s="7" t="s">
        <v>5588</v>
      </c>
      <c r="D1480" s="8">
        <v>50000</v>
      </c>
      <c r="E1480" s="8">
        <v>590807.11</v>
      </c>
      <c r="F1480" s="8" t="s">
        <v>8219</v>
      </c>
      <c r="G1480" s="8" t="s">
        <v>8224</v>
      </c>
      <c r="H1480" s="8" t="s">
        <v>8246</v>
      </c>
      <c r="I1480" s="8">
        <v>1368564913</v>
      </c>
      <c r="J1480" s="8">
        <v>1367355313</v>
      </c>
      <c r="K1480" s="8" t="b">
        <v>1</v>
      </c>
      <c r="L1480" s="8">
        <v>20242</v>
      </c>
      <c r="M1480" s="8" t="b">
        <v>1</v>
      </c>
      <c r="N1480" s="8" t="s">
        <v>8288</v>
      </c>
      <c r="O1480" s="11">
        <f t="shared" si="92"/>
        <v>1182</v>
      </c>
      <c r="P1480" s="8">
        <f t="shared" si="93"/>
        <v>29.19</v>
      </c>
      <c r="Q1480" s="8" t="s">
        <v>8322</v>
      </c>
      <c r="R1480" s="8" t="s">
        <v>8342</v>
      </c>
      <c r="S1480" s="17">
        <f t="shared" si="94"/>
        <v>41394.871678240743</v>
      </c>
      <c r="T1480" s="17">
        <f t="shared" si="95"/>
        <v>41408.871678240743</v>
      </c>
    </row>
    <row r="1481" spans="1:20" ht="42.75" x14ac:dyDescent="0.45">
      <c r="A1481" s="5">
        <v>1479</v>
      </c>
      <c r="B1481" s="7" t="s">
        <v>1480</v>
      </c>
      <c r="C1481" s="7" t="s">
        <v>5589</v>
      </c>
      <c r="D1481" s="8">
        <v>1600</v>
      </c>
      <c r="E1481" s="8">
        <v>2198</v>
      </c>
      <c r="F1481" s="8" t="s">
        <v>8219</v>
      </c>
      <c r="G1481" s="8" t="s">
        <v>8224</v>
      </c>
      <c r="H1481" s="8" t="s">
        <v>8246</v>
      </c>
      <c r="I1481" s="8">
        <v>1399694340</v>
      </c>
      <c r="J1481" s="8">
        <v>1398448389</v>
      </c>
      <c r="K1481" s="8" t="b">
        <v>1</v>
      </c>
      <c r="L1481" s="8">
        <v>71</v>
      </c>
      <c r="M1481" s="8" t="b">
        <v>1</v>
      </c>
      <c r="N1481" s="8" t="s">
        <v>8288</v>
      </c>
      <c r="O1481" s="11">
        <f t="shared" si="92"/>
        <v>137</v>
      </c>
      <c r="P1481" s="8">
        <f t="shared" si="93"/>
        <v>30.96</v>
      </c>
      <c r="Q1481" s="8" t="s">
        <v>8322</v>
      </c>
      <c r="R1481" s="8" t="s">
        <v>8342</v>
      </c>
      <c r="S1481" s="17">
        <f t="shared" si="94"/>
        <v>41754.745243055557</v>
      </c>
      <c r="T1481" s="17">
        <f t="shared" si="95"/>
        <v>41769.165972222225</v>
      </c>
    </row>
    <row r="1482" spans="1:20" ht="42.75" x14ac:dyDescent="0.45">
      <c r="A1482" s="5">
        <v>1480</v>
      </c>
      <c r="B1482" s="7" t="s">
        <v>1481</v>
      </c>
      <c r="C1482" s="7" t="s">
        <v>5590</v>
      </c>
      <c r="D1482" s="8">
        <v>50000</v>
      </c>
      <c r="E1482" s="8">
        <v>58520.2</v>
      </c>
      <c r="F1482" s="8" t="s">
        <v>8219</v>
      </c>
      <c r="G1482" s="8" t="s">
        <v>8224</v>
      </c>
      <c r="H1482" s="8" t="s">
        <v>8246</v>
      </c>
      <c r="I1482" s="8">
        <v>1374858000</v>
      </c>
      <c r="J1482" s="8">
        <v>1373408699</v>
      </c>
      <c r="K1482" s="8" t="b">
        <v>1</v>
      </c>
      <c r="L1482" s="8">
        <v>635</v>
      </c>
      <c r="M1482" s="8" t="b">
        <v>1</v>
      </c>
      <c r="N1482" s="8" t="s">
        <v>8288</v>
      </c>
      <c r="O1482" s="11">
        <f t="shared" si="92"/>
        <v>117</v>
      </c>
      <c r="P1482" s="8">
        <f t="shared" si="93"/>
        <v>92.16</v>
      </c>
      <c r="Q1482" s="8" t="s">
        <v>8322</v>
      </c>
      <c r="R1482" s="8" t="s">
        <v>8342</v>
      </c>
      <c r="S1482" s="17">
        <f t="shared" si="94"/>
        <v>41464.934016203704</v>
      </c>
      <c r="T1482" s="17">
        <f t="shared" si="95"/>
        <v>41481.708333333336</v>
      </c>
    </row>
    <row r="1483" spans="1:20" ht="42.75" x14ac:dyDescent="0.45">
      <c r="A1483" s="5">
        <v>1481</v>
      </c>
      <c r="B1483" s="7" t="s">
        <v>1482</v>
      </c>
      <c r="C1483" s="7" t="s">
        <v>5591</v>
      </c>
      <c r="D1483" s="8">
        <v>5000</v>
      </c>
      <c r="E1483" s="8">
        <v>105</v>
      </c>
      <c r="F1483" s="8" t="s">
        <v>8221</v>
      </c>
      <c r="G1483" s="8" t="s">
        <v>8229</v>
      </c>
      <c r="H1483" s="8" t="s">
        <v>8251</v>
      </c>
      <c r="I1483" s="8">
        <v>1383430145</v>
      </c>
      <c r="J1483" s="8">
        <v>1380838145</v>
      </c>
      <c r="K1483" s="8" t="b">
        <v>0</v>
      </c>
      <c r="L1483" s="8">
        <v>6</v>
      </c>
      <c r="M1483" s="8" t="b">
        <v>0</v>
      </c>
      <c r="N1483" s="8" t="s">
        <v>8275</v>
      </c>
      <c r="O1483" s="11">
        <f t="shared" si="92"/>
        <v>2</v>
      </c>
      <c r="P1483" s="8">
        <f t="shared" si="93"/>
        <v>17.5</v>
      </c>
      <c r="Q1483" s="8" t="s">
        <v>8322</v>
      </c>
      <c r="R1483" s="8" t="s">
        <v>8324</v>
      </c>
      <c r="S1483" s="17">
        <f t="shared" si="94"/>
        <v>41550.922974537039</v>
      </c>
      <c r="T1483" s="17">
        <f t="shared" si="95"/>
        <v>41580.922974537039</v>
      </c>
    </row>
    <row r="1484" spans="1:20" ht="42.75" x14ac:dyDescent="0.45">
      <c r="A1484" s="5">
        <v>1482</v>
      </c>
      <c r="B1484" s="7" t="s">
        <v>1483</v>
      </c>
      <c r="C1484" s="7" t="s">
        <v>5592</v>
      </c>
      <c r="D1484" s="8">
        <v>5000</v>
      </c>
      <c r="E1484" s="8">
        <v>5</v>
      </c>
      <c r="F1484" s="8" t="s">
        <v>8221</v>
      </c>
      <c r="G1484" s="8" t="s">
        <v>8224</v>
      </c>
      <c r="H1484" s="8" t="s">
        <v>8246</v>
      </c>
      <c r="I1484" s="8">
        <v>1347004260</v>
      </c>
      <c r="J1484" s="8">
        <v>1345062936</v>
      </c>
      <c r="K1484" s="8" t="b">
        <v>0</v>
      </c>
      <c r="L1484" s="8">
        <v>1</v>
      </c>
      <c r="M1484" s="8" t="b">
        <v>0</v>
      </c>
      <c r="N1484" s="8" t="s">
        <v>8275</v>
      </c>
      <c r="O1484" s="11">
        <f t="shared" si="92"/>
        <v>0</v>
      </c>
      <c r="P1484" s="8">
        <f t="shared" si="93"/>
        <v>5</v>
      </c>
      <c r="Q1484" s="8" t="s">
        <v>8322</v>
      </c>
      <c r="R1484" s="8" t="s">
        <v>8324</v>
      </c>
      <c r="S1484" s="17">
        <f t="shared" si="94"/>
        <v>41136.85805555556</v>
      </c>
      <c r="T1484" s="17">
        <f t="shared" si="95"/>
        <v>41159.32708333333</v>
      </c>
    </row>
    <row r="1485" spans="1:20" ht="42.75" x14ac:dyDescent="0.45">
      <c r="A1485" s="5">
        <v>1483</v>
      </c>
      <c r="B1485" s="7" t="s">
        <v>1484</v>
      </c>
      <c r="C1485" s="7" t="s">
        <v>5593</v>
      </c>
      <c r="D1485" s="8">
        <v>7000</v>
      </c>
      <c r="E1485" s="8">
        <v>50</v>
      </c>
      <c r="F1485" s="8" t="s">
        <v>8221</v>
      </c>
      <c r="G1485" s="8" t="s">
        <v>8224</v>
      </c>
      <c r="H1485" s="8" t="s">
        <v>8246</v>
      </c>
      <c r="I1485" s="8">
        <v>1469162275</v>
      </c>
      <c r="J1485" s="8">
        <v>1467002275</v>
      </c>
      <c r="K1485" s="8" t="b">
        <v>0</v>
      </c>
      <c r="L1485" s="8">
        <v>2</v>
      </c>
      <c r="M1485" s="8" t="b">
        <v>0</v>
      </c>
      <c r="N1485" s="8" t="s">
        <v>8275</v>
      </c>
      <c r="O1485" s="11">
        <f t="shared" si="92"/>
        <v>1</v>
      </c>
      <c r="P1485" s="8">
        <f t="shared" si="93"/>
        <v>25</v>
      </c>
      <c r="Q1485" s="8" t="s">
        <v>8322</v>
      </c>
      <c r="R1485" s="8" t="s">
        <v>8324</v>
      </c>
      <c r="S1485" s="17">
        <f t="shared" si="94"/>
        <v>42548.192997685182</v>
      </c>
      <c r="T1485" s="17">
        <f t="shared" si="95"/>
        <v>42573.192997685182</v>
      </c>
    </row>
    <row r="1486" spans="1:20" x14ac:dyDescent="0.45">
      <c r="A1486" s="5">
        <v>1484</v>
      </c>
      <c r="B1486" s="7" t="s">
        <v>1485</v>
      </c>
      <c r="C1486" s="7" t="s">
        <v>5594</v>
      </c>
      <c r="D1486" s="8">
        <v>2000</v>
      </c>
      <c r="E1486" s="8">
        <v>0</v>
      </c>
      <c r="F1486" s="8" t="s">
        <v>8221</v>
      </c>
      <c r="G1486" s="8" t="s">
        <v>8224</v>
      </c>
      <c r="H1486" s="8" t="s">
        <v>8246</v>
      </c>
      <c r="I1486" s="8">
        <v>1342882260</v>
      </c>
      <c r="J1486" s="8">
        <v>1337834963</v>
      </c>
      <c r="K1486" s="8" t="b">
        <v>0</v>
      </c>
      <c r="L1486" s="8">
        <v>0</v>
      </c>
      <c r="M1486" s="8" t="b">
        <v>0</v>
      </c>
      <c r="N1486" s="8" t="s">
        <v>8275</v>
      </c>
      <c r="O1486" s="11">
        <f t="shared" si="92"/>
        <v>0</v>
      </c>
      <c r="P1486" s="8" t="e">
        <f t="shared" si="93"/>
        <v>#DIV/0!</v>
      </c>
      <c r="Q1486" s="8" t="s">
        <v>8322</v>
      </c>
      <c r="R1486" s="8" t="s">
        <v>8324</v>
      </c>
      <c r="S1486" s="17">
        <f t="shared" si="94"/>
        <v>41053.200960648144</v>
      </c>
      <c r="T1486" s="17">
        <f t="shared" si="95"/>
        <v>41111.618750000001</v>
      </c>
    </row>
    <row r="1487" spans="1:20" ht="42.75" x14ac:dyDescent="0.45">
      <c r="A1487" s="5">
        <v>1485</v>
      </c>
      <c r="B1487" s="7" t="s">
        <v>1486</v>
      </c>
      <c r="C1487" s="7" t="s">
        <v>5595</v>
      </c>
      <c r="D1487" s="8">
        <v>6700</v>
      </c>
      <c r="E1487" s="8">
        <v>150</v>
      </c>
      <c r="F1487" s="8" t="s">
        <v>8221</v>
      </c>
      <c r="G1487" s="8" t="s">
        <v>8224</v>
      </c>
      <c r="H1487" s="8" t="s">
        <v>8246</v>
      </c>
      <c r="I1487" s="8">
        <v>1434827173</v>
      </c>
      <c r="J1487" s="8">
        <v>1430939173</v>
      </c>
      <c r="K1487" s="8" t="b">
        <v>0</v>
      </c>
      <c r="L1487" s="8">
        <v>3</v>
      </c>
      <c r="M1487" s="8" t="b">
        <v>0</v>
      </c>
      <c r="N1487" s="8" t="s">
        <v>8275</v>
      </c>
      <c r="O1487" s="11">
        <f t="shared" si="92"/>
        <v>2</v>
      </c>
      <c r="P1487" s="8">
        <f t="shared" si="93"/>
        <v>50</v>
      </c>
      <c r="Q1487" s="8" t="s">
        <v>8322</v>
      </c>
      <c r="R1487" s="8" t="s">
        <v>8324</v>
      </c>
      <c r="S1487" s="17">
        <f t="shared" si="94"/>
        <v>42130.795983796299</v>
      </c>
      <c r="T1487" s="17">
        <f t="shared" si="95"/>
        <v>42175.795983796299</v>
      </c>
    </row>
    <row r="1488" spans="1:20" ht="42.75" x14ac:dyDescent="0.45">
      <c r="A1488" s="5">
        <v>1486</v>
      </c>
      <c r="B1488" s="7" t="s">
        <v>1487</v>
      </c>
      <c r="C1488" s="7" t="s">
        <v>5596</v>
      </c>
      <c r="D1488" s="8">
        <v>20000</v>
      </c>
      <c r="E1488" s="8">
        <v>48</v>
      </c>
      <c r="F1488" s="8" t="s">
        <v>8221</v>
      </c>
      <c r="G1488" s="8" t="s">
        <v>8224</v>
      </c>
      <c r="H1488" s="8" t="s">
        <v>8246</v>
      </c>
      <c r="I1488" s="8">
        <v>1425009761</v>
      </c>
      <c r="J1488" s="8">
        <v>1422417761</v>
      </c>
      <c r="K1488" s="8" t="b">
        <v>0</v>
      </c>
      <c r="L1488" s="8">
        <v>3</v>
      </c>
      <c r="M1488" s="8" t="b">
        <v>0</v>
      </c>
      <c r="N1488" s="8" t="s">
        <v>8275</v>
      </c>
      <c r="O1488" s="11">
        <f t="shared" si="92"/>
        <v>0</v>
      </c>
      <c r="P1488" s="8">
        <f t="shared" si="93"/>
        <v>16</v>
      </c>
      <c r="Q1488" s="8" t="s">
        <v>8322</v>
      </c>
      <c r="R1488" s="8" t="s">
        <v>8324</v>
      </c>
      <c r="S1488" s="17">
        <f t="shared" si="94"/>
        <v>42032.168530092589</v>
      </c>
      <c r="T1488" s="17">
        <f t="shared" si="95"/>
        <v>42062.168530092589</v>
      </c>
    </row>
    <row r="1489" spans="1:20" ht="42.75" x14ac:dyDescent="0.45">
      <c r="A1489" s="5">
        <v>1487</v>
      </c>
      <c r="B1489" s="7" t="s">
        <v>1488</v>
      </c>
      <c r="C1489" s="7" t="s">
        <v>5597</v>
      </c>
      <c r="D1489" s="8">
        <v>10000</v>
      </c>
      <c r="E1489" s="8">
        <v>0</v>
      </c>
      <c r="F1489" s="8" t="s">
        <v>8221</v>
      </c>
      <c r="G1489" s="8" t="s">
        <v>8224</v>
      </c>
      <c r="H1489" s="8" t="s">
        <v>8246</v>
      </c>
      <c r="I1489" s="8">
        <v>1470175271</v>
      </c>
      <c r="J1489" s="8">
        <v>1467583271</v>
      </c>
      <c r="K1489" s="8" t="b">
        <v>0</v>
      </c>
      <c r="L1489" s="8">
        <v>0</v>
      </c>
      <c r="M1489" s="8" t="b">
        <v>0</v>
      </c>
      <c r="N1489" s="8" t="s">
        <v>8275</v>
      </c>
      <c r="O1489" s="11">
        <f t="shared" si="92"/>
        <v>0</v>
      </c>
      <c r="P1489" s="8" t="e">
        <f t="shared" si="93"/>
        <v>#DIV/0!</v>
      </c>
      <c r="Q1489" s="8" t="s">
        <v>8322</v>
      </c>
      <c r="R1489" s="8" t="s">
        <v>8324</v>
      </c>
      <c r="S1489" s="17">
        <f t="shared" si="94"/>
        <v>42554.917488425926</v>
      </c>
      <c r="T1489" s="17">
        <f t="shared" si="95"/>
        <v>42584.917488425926</v>
      </c>
    </row>
    <row r="1490" spans="1:20" ht="42.75" x14ac:dyDescent="0.45">
      <c r="A1490" s="5">
        <v>1488</v>
      </c>
      <c r="B1490" s="7" t="s">
        <v>1489</v>
      </c>
      <c r="C1490" s="7" t="s">
        <v>5598</v>
      </c>
      <c r="D1490" s="8">
        <v>15000</v>
      </c>
      <c r="E1490" s="8">
        <v>360</v>
      </c>
      <c r="F1490" s="8" t="s">
        <v>8221</v>
      </c>
      <c r="G1490" s="8" t="s">
        <v>8226</v>
      </c>
      <c r="H1490" s="8" t="s">
        <v>8248</v>
      </c>
      <c r="I1490" s="8">
        <v>1388928660</v>
      </c>
      <c r="J1490" s="8">
        <v>1386336660</v>
      </c>
      <c r="K1490" s="8" t="b">
        <v>0</v>
      </c>
      <c r="L1490" s="8">
        <v>6</v>
      </c>
      <c r="M1490" s="8" t="b">
        <v>0</v>
      </c>
      <c r="N1490" s="8" t="s">
        <v>8275</v>
      </c>
      <c r="O1490" s="11">
        <f t="shared" si="92"/>
        <v>2</v>
      </c>
      <c r="P1490" s="8">
        <f t="shared" si="93"/>
        <v>60</v>
      </c>
      <c r="Q1490" s="8" t="s">
        <v>8322</v>
      </c>
      <c r="R1490" s="8" t="s">
        <v>8324</v>
      </c>
      <c r="S1490" s="17">
        <f t="shared" si="94"/>
        <v>41614.563194444447</v>
      </c>
      <c r="T1490" s="17">
        <f t="shared" si="95"/>
        <v>41644.563194444447</v>
      </c>
    </row>
    <row r="1491" spans="1:20" ht="42.75" x14ac:dyDescent="0.45">
      <c r="A1491" s="5">
        <v>1489</v>
      </c>
      <c r="B1491" s="7" t="s">
        <v>1490</v>
      </c>
      <c r="C1491" s="7" t="s">
        <v>5599</v>
      </c>
      <c r="D1491" s="8">
        <v>5000</v>
      </c>
      <c r="E1491" s="8">
        <v>0</v>
      </c>
      <c r="F1491" s="8" t="s">
        <v>8221</v>
      </c>
      <c r="G1491" s="8" t="s">
        <v>8224</v>
      </c>
      <c r="H1491" s="8" t="s">
        <v>8246</v>
      </c>
      <c r="I1491" s="8">
        <v>1352994052</v>
      </c>
      <c r="J1491" s="8">
        <v>1350398452</v>
      </c>
      <c r="K1491" s="8" t="b">
        <v>0</v>
      </c>
      <c r="L1491" s="8">
        <v>0</v>
      </c>
      <c r="M1491" s="8" t="b">
        <v>0</v>
      </c>
      <c r="N1491" s="8" t="s">
        <v>8275</v>
      </c>
      <c r="O1491" s="11">
        <f t="shared" si="92"/>
        <v>0</v>
      </c>
      <c r="P1491" s="8" t="e">
        <f t="shared" si="93"/>
        <v>#DIV/0!</v>
      </c>
      <c r="Q1491" s="8" t="s">
        <v>8322</v>
      </c>
      <c r="R1491" s="8" t="s">
        <v>8324</v>
      </c>
      <c r="S1491" s="17">
        <f t="shared" si="94"/>
        <v>41198.611712962964</v>
      </c>
      <c r="T1491" s="17">
        <f t="shared" si="95"/>
        <v>41228.653379629628</v>
      </c>
    </row>
    <row r="1492" spans="1:20" ht="42.75" x14ac:dyDescent="0.45">
      <c r="A1492" s="5">
        <v>1490</v>
      </c>
      <c r="B1492" s="7" t="s">
        <v>1491</v>
      </c>
      <c r="C1492" s="7" t="s">
        <v>5600</v>
      </c>
      <c r="D1492" s="8">
        <v>2900</v>
      </c>
      <c r="E1492" s="8">
        <v>895</v>
      </c>
      <c r="F1492" s="8" t="s">
        <v>8221</v>
      </c>
      <c r="G1492" s="8" t="s">
        <v>8224</v>
      </c>
      <c r="H1492" s="8" t="s">
        <v>8246</v>
      </c>
      <c r="I1492" s="8">
        <v>1380720474</v>
      </c>
      <c r="J1492" s="8">
        <v>1378214874</v>
      </c>
      <c r="K1492" s="8" t="b">
        <v>0</v>
      </c>
      <c r="L1492" s="8">
        <v>19</v>
      </c>
      <c r="M1492" s="8" t="b">
        <v>0</v>
      </c>
      <c r="N1492" s="8" t="s">
        <v>8275</v>
      </c>
      <c r="O1492" s="11">
        <f t="shared" si="92"/>
        <v>31</v>
      </c>
      <c r="P1492" s="8">
        <f t="shared" si="93"/>
        <v>47.11</v>
      </c>
      <c r="Q1492" s="8" t="s">
        <v>8322</v>
      </c>
      <c r="R1492" s="8" t="s">
        <v>8324</v>
      </c>
      <c r="S1492" s="17">
        <f t="shared" si="94"/>
        <v>41520.561041666668</v>
      </c>
      <c r="T1492" s="17">
        <f t="shared" si="95"/>
        <v>41549.561041666668</v>
      </c>
    </row>
    <row r="1493" spans="1:20" ht="42.75" x14ac:dyDescent="0.45">
      <c r="A1493" s="5">
        <v>1491</v>
      </c>
      <c r="B1493" s="7" t="s">
        <v>1492</v>
      </c>
      <c r="C1493" s="7" t="s">
        <v>5601</v>
      </c>
      <c r="D1493" s="8">
        <v>1200</v>
      </c>
      <c r="E1493" s="8">
        <v>100</v>
      </c>
      <c r="F1493" s="8" t="s">
        <v>8221</v>
      </c>
      <c r="G1493" s="8" t="s">
        <v>8224</v>
      </c>
      <c r="H1493" s="8" t="s">
        <v>8246</v>
      </c>
      <c r="I1493" s="8">
        <v>1424014680</v>
      </c>
      <c r="J1493" s="8">
        <v>1418922443</v>
      </c>
      <c r="K1493" s="8" t="b">
        <v>0</v>
      </c>
      <c r="L1493" s="8">
        <v>1</v>
      </c>
      <c r="M1493" s="8" t="b">
        <v>0</v>
      </c>
      <c r="N1493" s="8" t="s">
        <v>8275</v>
      </c>
      <c r="O1493" s="11">
        <f t="shared" si="92"/>
        <v>8</v>
      </c>
      <c r="P1493" s="8">
        <f t="shared" si="93"/>
        <v>100</v>
      </c>
      <c r="Q1493" s="8" t="s">
        <v>8322</v>
      </c>
      <c r="R1493" s="8" t="s">
        <v>8324</v>
      </c>
      <c r="S1493" s="17">
        <f t="shared" si="94"/>
        <v>41991.713460648149</v>
      </c>
      <c r="T1493" s="17">
        <f t="shared" si="95"/>
        <v>42050.651388888888</v>
      </c>
    </row>
    <row r="1494" spans="1:20" ht="42.75" x14ac:dyDescent="0.45">
      <c r="A1494" s="5">
        <v>1492</v>
      </c>
      <c r="B1494" s="7" t="s">
        <v>1493</v>
      </c>
      <c r="C1494" s="7" t="s">
        <v>5602</v>
      </c>
      <c r="D1494" s="8">
        <v>4000</v>
      </c>
      <c r="E1494" s="8">
        <v>30</v>
      </c>
      <c r="F1494" s="8" t="s">
        <v>8221</v>
      </c>
      <c r="G1494" s="8" t="s">
        <v>8224</v>
      </c>
      <c r="H1494" s="8" t="s">
        <v>8246</v>
      </c>
      <c r="I1494" s="8">
        <v>1308431646</v>
      </c>
      <c r="J1494" s="8">
        <v>1305839646</v>
      </c>
      <c r="K1494" s="8" t="b">
        <v>0</v>
      </c>
      <c r="L1494" s="8">
        <v>2</v>
      </c>
      <c r="M1494" s="8" t="b">
        <v>0</v>
      </c>
      <c r="N1494" s="8" t="s">
        <v>8275</v>
      </c>
      <c r="O1494" s="11">
        <f t="shared" si="92"/>
        <v>1</v>
      </c>
      <c r="P1494" s="8">
        <f t="shared" si="93"/>
        <v>15</v>
      </c>
      <c r="Q1494" s="8" t="s">
        <v>8322</v>
      </c>
      <c r="R1494" s="8" t="s">
        <v>8324</v>
      </c>
      <c r="S1494" s="17">
        <f t="shared" si="94"/>
        <v>40682.884791666671</v>
      </c>
      <c r="T1494" s="17">
        <f t="shared" si="95"/>
        <v>40712.884791666671</v>
      </c>
    </row>
    <row r="1495" spans="1:20" ht="28.5" x14ac:dyDescent="0.45">
      <c r="A1495" s="5">
        <v>1493</v>
      </c>
      <c r="B1495" s="7" t="s">
        <v>1494</v>
      </c>
      <c r="C1495" s="7" t="s">
        <v>5603</v>
      </c>
      <c r="D1495" s="8">
        <v>2400</v>
      </c>
      <c r="E1495" s="8">
        <v>0</v>
      </c>
      <c r="F1495" s="8" t="s">
        <v>8221</v>
      </c>
      <c r="G1495" s="8" t="s">
        <v>8224</v>
      </c>
      <c r="H1495" s="8" t="s">
        <v>8246</v>
      </c>
      <c r="I1495" s="8">
        <v>1371415675</v>
      </c>
      <c r="J1495" s="8">
        <v>1368823675</v>
      </c>
      <c r="K1495" s="8" t="b">
        <v>0</v>
      </c>
      <c r="L1495" s="8">
        <v>0</v>
      </c>
      <c r="M1495" s="8" t="b">
        <v>0</v>
      </c>
      <c r="N1495" s="8" t="s">
        <v>8275</v>
      </c>
      <c r="O1495" s="11">
        <f t="shared" si="92"/>
        <v>0</v>
      </c>
      <c r="P1495" s="8" t="e">
        <f t="shared" si="93"/>
        <v>#DIV/0!</v>
      </c>
      <c r="Q1495" s="8" t="s">
        <v>8322</v>
      </c>
      <c r="R1495" s="8" t="s">
        <v>8324</v>
      </c>
      <c r="S1495" s="17">
        <f t="shared" si="94"/>
        <v>41411.866608796299</v>
      </c>
      <c r="T1495" s="17">
        <f t="shared" si="95"/>
        <v>41441.866608796299</v>
      </c>
    </row>
    <row r="1496" spans="1:20" ht="42.75" x14ac:dyDescent="0.45">
      <c r="A1496" s="5">
        <v>1494</v>
      </c>
      <c r="B1496" s="7" t="s">
        <v>1495</v>
      </c>
      <c r="C1496" s="7" t="s">
        <v>5604</v>
      </c>
      <c r="D1496" s="8">
        <v>5000</v>
      </c>
      <c r="E1496" s="8">
        <v>445</v>
      </c>
      <c r="F1496" s="8" t="s">
        <v>8221</v>
      </c>
      <c r="G1496" s="8" t="s">
        <v>8224</v>
      </c>
      <c r="H1496" s="8" t="s">
        <v>8246</v>
      </c>
      <c r="I1496" s="8">
        <v>1428075480</v>
      </c>
      <c r="J1496" s="8">
        <v>1425489613</v>
      </c>
      <c r="K1496" s="8" t="b">
        <v>0</v>
      </c>
      <c r="L1496" s="8">
        <v>11</v>
      </c>
      <c r="M1496" s="8" t="b">
        <v>0</v>
      </c>
      <c r="N1496" s="8" t="s">
        <v>8275</v>
      </c>
      <c r="O1496" s="11">
        <f t="shared" si="92"/>
        <v>9</v>
      </c>
      <c r="P1496" s="8">
        <f t="shared" si="93"/>
        <v>40.450000000000003</v>
      </c>
      <c r="Q1496" s="8" t="s">
        <v>8322</v>
      </c>
      <c r="R1496" s="8" t="s">
        <v>8324</v>
      </c>
      <c r="S1496" s="17">
        <f t="shared" si="94"/>
        <v>42067.722372685181</v>
      </c>
      <c r="T1496" s="17">
        <f t="shared" si="95"/>
        <v>42097.651388888888</v>
      </c>
    </row>
    <row r="1497" spans="1:20" ht="28.5" x14ac:dyDescent="0.45">
      <c r="A1497" s="5">
        <v>1495</v>
      </c>
      <c r="B1497" s="7" t="s">
        <v>1496</v>
      </c>
      <c r="C1497" s="7" t="s">
        <v>5605</v>
      </c>
      <c r="D1497" s="8">
        <v>2000</v>
      </c>
      <c r="E1497" s="8">
        <v>0</v>
      </c>
      <c r="F1497" s="8" t="s">
        <v>8221</v>
      </c>
      <c r="G1497" s="8" t="s">
        <v>8224</v>
      </c>
      <c r="H1497" s="8" t="s">
        <v>8246</v>
      </c>
      <c r="I1497" s="8">
        <v>1314471431</v>
      </c>
      <c r="J1497" s="8">
        <v>1311879431</v>
      </c>
      <c r="K1497" s="8" t="b">
        <v>0</v>
      </c>
      <c r="L1497" s="8">
        <v>0</v>
      </c>
      <c r="M1497" s="8" t="b">
        <v>0</v>
      </c>
      <c r="N1497" s="8" t="s">
        <v>8275</v>
      </c>
      <c r="O1497" s="11">
        <f t="shared" si="92"/>
        <v>0</v>
      </c>
      <c r="P1497" s="8" t="e">
        <f t="shared" si="93"/>
        <v>#DIV/0!</v>
      </c>
      <c r="Q1497" s="8" t="s">
        <v>8322</v>
      </c>
      <c r="R1497" s="8" t="s">
        <v>8324</v>
      </c>
      <c r="S1497" s="17">
        <f t="shared" si="94"/>
        <v>40752.789710648147</v>
      </c>
      <c r="T1497" s="17">
        <f t="shared" si="95"/>
        <v>40782.789710648147</v>
      </c>
    </row>
    <row r="1498" spans="1:20" ht="42.75" x14ac:dyDescent="0.45">
      <c r="A1498" s="5">
        <v>1496</v>
      </c>
      <c r="B1498" s="7" t="s">
        <v>1497</v>
      </c>
      <c r="C1498" s="7" t="s">
        <v>5606</v>
      </c>
      <c r="D1498" s="8">
        <v>1500</v>
      </c>
      <c r="E1498" s="8">
        <v>0</v>
      </c>
      <c r="F1498" s="8" t="s">
        <v>8221</v>
      </c>
      <c r="G1498" s="8" t="s">
        <v>8224</v>
      </c>
      <c r="H1498" s="8" t="s">
        <v>8246</v>
      </c>
      <c r="I1498" s="8">
        <v>1410866659</v>
      </c>
      <c r="J1498" s="8">
        <v>1405682659</v>
      </c>
      <c r="K1498" s="8" t="b">
        <v>0</v>
      </c>
      <c r="L1498" s="8">
        <v>0</v>
      </c>
      <c r="M1498" s="8" t="b">
        <v>0</v>
      </c>
      <c r="N1498" s="8" t="s">
        <v>8275</v>
      </c>
      <c r="O1498" s="11">
        <f t="shared" si="92"/>
        <v>0</v>
      </c>
      <c r="P1498" s="8" t="e">
        <f t="shared" si="93"/>
        <v>#DIV/0!</v>
      </c>
      <c r="Q1498" s="8" t="s">
        <v>8322</v>
      </c>
      <c r="R1498" s="8" t="s">
        <v>8324</v>
      </c>
      <c r="S1498" s="17">
        <f t="shared" si="94"/>
        <v>41838.475219907406</v>
      </c>
      <c r="T1498" s="17">
        <f t="shared" si="95"/>
        <v>41898.475219907406</v>
      </c>
    </row>
    <row r="1499" spans="1:20" ht="42.75" x14ac:dyDescent="0.45">
      <c r="A1499" s="5">
        <v>1497</v>
      </c>
      <c r="B1499" s="7" t="s">
        <v>1498</v>
      </c>
      <c r="C1499" s="7" t="s">
        <v>5607</v>
      </c>
      <c r="D1499" s="8">
        <v>15000</v>
      </c>
      <c r="E1499" s="8">
        <v>1</v>
      </c>
      <c r="F1499" s="8" t="s">
        <v>8221</v>
      </c>
      <c r="G1499" s="8" t="s">
        <v>8224</v>
      </c>
      <c r="H1499" s="8" t="s">
        <v>8246</v>
      </c>
      <c r="I1499" s="8">
        <v>1375299780</v>
      </c>
      <c r="J1499" s="8">
        <v>1371655522</v>
      </c>
      <c r="K1499" s="8" t="b">
        <v>0</v>
      </c>
      <c r="L1499" s="8">
        <v>1</v>
      </c>
      <c r="M1499" s="8" t="b">
        <v>0</v>
      </c>
      <c r="N1499" s="8" t="s">
        <v>8275</v>
      </c>
      <c r="O1499" s="11">
        <f t="shared" si="92"/>
        <v>0</v>
      </c>
      <c r="P1499" s="8">
        <f t="shared" si="93"/>
        <v>1</v>
      </c>
      <c r="Q1499" s="8" t="s">
        <v>8322</v>
      </c>
      <c r="R1499" s="8" t="s">
        <v>8324</v>
      </c>
      <c r="S1499" s="17">
        <f t="shared" si="94"/>
        <v>41444.64261574074</v>
      </c>
      <c r="T1499" s="17">
        <f t="shared" si="95"/>
        <v>41486.821527777778</v>
      </c>
    </row>
    <row r="1500" spans="1:20" ht="42.75" x14ac:dyDescent="0.45">
      <c r="A1500" s="5">
        <v>1498</v>
      </c>
      <c r="B1500" s="7" t="s">
        <v>1499</v>
      </c>
      <c r="C1500" s="7" t="s">
        <v>5608</v>
      </c>
      <c r="D1500" s="8">
        <v>3000</v>
      </c>
      <c r="E1500" s="8">
        <v>57</v>
      </c>
      <c r="F1500" s="8" t="s">
        <v>8221</v>
      </c>
      <c r="G1500" s="8" t="s">
        <v>8224</v>
      </c>
      <c r="H1500" s="8" t="s">
        <v>8246</v>
      </c>
      <c r="I1500" s="8">
        <v>1409787378</v>
      </c>
      <c r="J1500" s="8">
        <v>1405899378</v>
      </c>
      <c r="K1500" s="8" t="b">
        <v>0</v>
      </c>
      <c r="L1500" s="8">
        <v>3</v>
      </c>
      <c r="M1500" s="8" t="b">
        <v>0</v>
      </c>
      <c r="N1500" s="8" t="s">
        <v>8275</v>
      </c>
      <c r="O1500" s="11">
        <f t="shared" si="92"/>
        <v>2</v>
      </c>
      <c r="P1500" s="8">
        <f t="shared" si="93"/>
        <v>19</v>
      </c>
      <c r="Q1500" s="8" t="s">
        <v>8322</v>
      </c>
      <c r="R1500" s="8" t="s">
        <v>8324</v>
      </c>
      <c r="S1500" s="17">
        <f t="shared" si="94"/>
        <v>41840.983541666668</v>
      </c>
      <c r="T1500" s="17">
        <f t="shared" si="95"/>
        <v>41885.983541666668</v>
      </c>
    </row>
    <row r="1501" spans="1:20" ht="42.75" x14ac:dyDescent="0.45">
      <c r="A1501" s="5">
        <v>1499</v>
      </c>
      <c r="B1501" s="7" t="s">
        <v>1500</v>
      </c>
      <c r="C1501" s="7" t="s">
        <v>5609</v>
      </c>
      <c r="D1501" s="8">
        <v>2000</v>
      </c>
      <c r="E1501" s="8">
        <v>5</v>
      </c>
      <c r="F1501" s="8" t="s">
        <v>8221</v>
      </c>
      <c r="G1501" s="8" t="s">
        <v>8224</v>
      </c>
      <c r="H1501" s="8" t="s">
        <v>8246</v>
      </c>
      <c r="I1501" s="8">
        <v>1470355833</v>
      </c>
      <c r="J1501" s="8">
        <v>1465171833</v>
      </c>
      <c r="K1501" s="8" t="b">
        <v>0</v>
      </c>
      <c r="L1501" s="8">
        <v>1</v>
      </c>
      <c r="M1501" s="8" t="b">
        <v>0</v>
      </c>
      <c r="N1501" s="8" t="s">
        <v>8275</v>
      </c>
      <c r="O1501" s="11">
        <f t="shared" si="92"/>
        <v>0</v>
      </c>
      <c r="P1501" s="8">
        <f t="shared" si="93"/>
        <v>5</v>
      </c>
      <c r="Q1501" s="8" t="s">
        <v>8322</v>
      </c>
      <c r="R1501" s="8" t="s">
        <v>8324</v>
      </c>
      <c r="S1501" s="17">
        <f t="shared" si="94"/>
        <v>42527.007326388892</v>
      </c>
      <c r="T1501" s="17">
        <f t="shared" si="95"/>
        <v>42587.007326388892</v>
      </c>
    </row>
    <row r="1502" spans="1:20" ht="42.75" x14ac:dyDescent="0.45">
      <c r="A1502" s="5">
        <v>1500</v>
      </c>
      <c r="B1502" s="7" t="s">
        <v>1501</v>
      </c>
      <c r="C1502" s="7" t="s">
        <v>5610</v>
      </c>
      <c r="D1502" s="8">
        <v>2800</v>
      </c>
      <c r="E1502" s="8">
        <v>701</v>
      </c>
      <c r="F1502" s="8" t="s">
        <v>8221</v>
      </c>
      <c r="G1502" s="8" t="s">
        <v>8224</v>
      </c>
      <c r="H1502" s="8" t="s">
        <v>8246</v>
      </c>
      <c r="I1502" s="8">
        <v>1367444557</v>
      </c>
      <c r="J1502" s="8">
        <v>1364852557</v>
      </c>
      <c r="K1502" s="8" t="b">
        <v>0</v>
      </c>
      <c r="L1502" s="8">
        <v>15</v>
      </c>
      <c r="M1502" s="8" t="b">
        <v>0</v>
      </c>
      <c r="N1502" s="8" t="s">
        <v>8275</v>
      </c>
      <c r="O1502" s="11">
        <f t="shared" si="92"/>
        <v>25</v>
      </c>
      <c r="P1502" s="8">
        <f t="shared" si="93"/>
        <v>46.73</v>
      </c>
      <c r="Q1502" s="8" t="s">
        <v>8322</v>
      </c>
      <c r="R1502" s="8" t="s">
        <v>8324</v>
      </c>
      <c r="S1502" s="17">
        <f t="shared" si="94"/>
        <v>41365.904594907406</v>
      </c>
      <c r="T1502" s="17">
        <f t="shared" si="95"/>
        <v>41395.904594907406</v>
      </c>
    </row>
    <row r="1503" spans="1:20" ht="28.5" x14ac:dyDescent="0.45">
      <c r="A1503" s="5">
        <v>1501</v>
      </c>
      <c r="B1503" s="7" t="s">
        <v>1502</v>
      </c>
      <c r="C1503" s="7" t="s">
        <v>5611</v>
      </c>
      <c r="D1503" s="8">
        <v>52000</v>
      </c>
      <c r="E1503" s="8">
        <v>86492</v>
      </c>
      <c r="F1503" s="8" t="s">
        <v>8219</v>
      </c>
      <c r="G1503" s="8" t="s">
        <v>8229</v>
      </c>
      <c r="H1503" s="8" t="s">
        <v>8251</v>
      </c>
      <c r="I1503" s="8">
        <v>1436364023</v>
      </c>
      <c r="J1503" s="8">
        <v>1433772023</v>
      </c>
      <c r="K1503" s="8" t="b">
        <v>1</v>
      </c>
      <c r="L1503" s="8">
        <v>885</v>
      </c>
      <c r="M1503" s="8" t="b">
        <v>1</v>
      </c>
      <c r="N1503" s="8" t="s">
        <v>8285</v>
      </c>
      <c r="O1503" s="11">
        <f t="shared" si="92"/>
        <v>166</v>
      </c>
      <c r="P1503" s="8">
        <f t="shared" si="93"/>
        <v>97.73</v>
      </c>
      <c r="Q1503" s="8" t="s">
        <v>8338</v>
      </c>
      <c r="R1503" s="8" t="s">
        <v>8339</v>
      </c>
      <c r="S1503" s="17">
        <f t="shared" si="94"/>
        <v>42163.583599537036</v>
      </c>
      <c r="T1503" s="17">
        <f t="shared" si="95"/>
        <v>42193.583599537036</v>
      </c>
    </row>
    <row r="1504" spans="1:20" ht="42.75" x14ac:dyDescent="0.45">
      <c r="A1504" s="5">
        <v>1502</v>
      </c>
      <c r="B1504" s="7" t="s">
        <v>1503</v>
      </c>
      <c r="C1504" s="7" t="s">
        <v>5612</v>
      </c>
      <c r="D1504" s="8">
        <v>22000</v>
      </c>
      <c r="E1504" s="8">
        <v>22318</v>
      </c>
      <c r="F1504" s="8" t="s">
        <v>8219</v>
      </c>
      <c r="G1504" s="8" t="s">
        <v>8225</v>
      </c>
      <c r="H1504" s="8" t="s">
        <v>8247</v>
      </c>
      <c r="I1504" s="8">
        <v>1458943200</v>
      </c>
      <c r="J1504" s="8">
        <v>1456491680</v>
      </c>
      <c r="K1504" s="8" t="b">
        <v>1</v>
      </c>
      <c r="L1504" s="8">
        <v>329</v>
      </c>
      <c r="M1504" s="8" t="b">
        <v>1</v>
      </c>
      <c r="N1504" s="8" t="s">
        <v>8285</v>
      </c>
      <c r="O1504" s="11">
        <f t="shared" si="92"/>
        <v>101</v>
      </c>
      <c r="P1504" s="8">
        <f t="shared" si="93"/>
        <v>67.84</v>
      </c>
      <c r="Q1504" s="8" t="s">
        <v>8338</v>
      </c>
      <c r="R1504" s="8" t="s">
        <v>8339</v>
      </c>
      <c r="S1504" s="17">
        <f t="shared" si="94"/>
        <v>42426.542592592596</v>
      </c>
      <c r="T1504" s="17">
        <f t="shared" si="95"/>
        <v>42454.916666666672</v>
      </c>
    </row>
    <row r="1505" spans="1:20" ht="42.75" x14ac:dyDescent="0.45">
      <c r="A1505" s="5">
        <v>1503</v>
      </c>
      <c r="B1505" s="7" t="s">
        <v>1504</v>
      </c>
      <c r="C1505" s="7" t="s">
        <v>5613</v>
      </c>
      <c r="D1505" s="8">
        <v>3750</v>
      </c>
      <c r="E1505" s="8">
        <v>4045.93</v>
      </c>
      <c r="F1505" s="8" t="s">
        <v>8219</v>
      </c>
      <c r="G1505" s="8" t="s">
        <v>8242</v>
      </c>
      <c r="H1505" s="8" t="s">
        <v>8249</v>
      </c>
      <c r="I1505" s="8">
        <v>1477210801</v>
      </c>
      <c r="J1505" s="8">
        <v>1472026801</v>
      </c>
      <c r="K1505" s="8" t="b">
        <v>1</v>
      </c>
      <c r="L1505" s="8">
        <v>71</v>
      </c>
      <c r="M1505" s="8" t="b">
        <v>1</v>
      </c>
      <c r="N1505" s="8" t="s">
        <v>8285</v>
      </c>
      <c r="O1505" s="11">
        <f t="shared" si="92"/>
        <v>108</v>
      </c>
      <c r="P1505" s="8">
        <f t="shared" si="93"/>
        <v>56.98</v>
      </c>
      <c r="Q1505" s="8" t="s">
        <v>8338</v>
      </c>
      <c r="R1505" s="8" t="s">
        <v>8339</v>
      </c>
      <c r="S1505" s="17">
        <f t="shared" si="94"/>
        <v>42606.347233796296</v>
      </c>
      <c r="T1505" s="17">
        <f t="shared" si="95"/>
        <v>42666.347233796296</v>
      </c>
    </row>
    <row r="1506" spans="1:20" ht="28.5" x14ac:dyDescent="0.45">
      <c r="A1506" s="5">
        <v>1504</v>
      </c>
      <c r="B1506" s="7" t="s">
        <v>1505</v>
      </c>
      <c r="C1506" s="7" t="s">
        <v>5614</v>
      </c>
      <c r="D1506" s="8">
        <v>6500</v>
      </c>
      <c r="E1506" s="8">
        <v>18066</v>
      </c>
      <c r="F1506" s="8" t="s">
        <v>8219</v>
      </c>
      <c r="G1506" s="8" t="s">
        <v>8225</v>
      </c>
      <c r="H1506" s="8" t="s">
        <v>8247</v>
      </c>
      <c r="I1506" s="8">
        <v>1402389180</v>
      </c>
      <c r="J1506" s="8">
        <v>1399996024</v>
      </c>
      <c r="K1506" s="8" t="b">
        <v>1</v>
      </c>
      <c r="L1506" s="8">
        <v>269</v>
      </c>
      <c r="M1506" s="8" t="b">
        <v>1</v>
      </c>
      <c r="N1506" s="8" t="s">
        <v>8285</v>
      </c>
      <c r="O1506" s="11">
        <f t="shared" si="92"/>
        <v>278</v>
      </c>
      <c r="P1506" s="8">
        <f t="shared" si="93"/>
        <v>67.16</v>
      </c>
      <c r="Q1506" s="8" t="s">
        <v>8338</v>
      </c>
      <c r="R1506" s="8" t="s">
        <v>8339</v>
      </c>
      <c r="S1506" s="17">
        <f t="shared" si="94"/>
        <v>41772.657685185186</v>
      </c>
      <c r="T1506" s="17">
        <f t="shared" si="95"/>
        <v>41800.356249999997</v>
      </c>
    </row>
    <row r="1507" spans="1:20" ht="57" x14ac:dyDescent="0.45">
      <c r="A1507" s="5">
        <v>1505</v>
      </c>
      <c r="B1507" s="7" t="s">
        <v>1506</v>
      </c>
      <c r="C1507" s="7" t="s">
        <v>5615</v>
      </c>
      <c r="D1507" s="8">
        <v>16000</v>
      </c>
      <c r="E1507" s="8">
        <v>16573</v>
      </c>
      <c r="F1507" s="8" t="s">
        <v>8219</v>
      </c>
      <c r="G1507" s="8" t="s">
        <v>8236</v>
      </c>
      <c r="H1507" s="8" t="s">
        <v>8249</v>
      </c>
      <c r="I1507" s="8">
        <v>1458676860</v>
      </c>
      <c r="J1507" s="8">
        <v>1455446303</v>
      </c>
      <c r="K1507" s="8" t="b">
        <v>1</v>
      </c>
      <c r="L1507" s="8">
        <v>345</v>
      </c>
      <c r="M1507" s="8" t="b">
        <v>1</v>
      </c>
      <c r="N1507" s="8" t="s">
        <v>8285</v>
      </c>
      <c r="O1507" s="11">
        <f t="shared" si="92"/>
        <v>104</v>
      </c>
      <c r="P1507" s="8">
        <f t="shared" si="93"/>
        <v>48.04</v>
      </c>
      <c r="Q1507" s="8" t="s">
        <v>8338</v>
      </c>
      <c r="R1507" s="8" t="s">
        <v>8339</v>
      </c>
      <c r="S1507" s="17">
        <f t="shared" si="94"/>
        <v>42414.44332175926</v>
      </c>
      <c r="T1507" s="17">
        <f t="shared" si="95"/>
        <v>42451.834027777775</v>
      </c>
    </row>
    <row r="1508" spans="1:20" ht="42.75" x14ac:dyDescent="0.45">
      <c r="A1508" s="5">
        <v>1506</v>
      </c>
      <c r="B1508" s="7" t="s">
        <v>1507</v>
      </c>
      <c r="C1508" s="7" t="s">
        <v>5616</v>
      </c>
      <c r="D1508" s="8">
        <v>1500</v>
      </c>
      <c r="E1508" s="8">
        <v>1671</v>
      </c>
      <c r="F1508" s="8" t="s">
        <v>8219</v>
      </c>
      <c r="G1508" s="8" t="s">
        <v>8225</v>
      </c>
      <c r="H1508" s="8" t="s">
        <v>8247</v>
      </c>
      <c r="I1508" s="8">
        <v>1406227904</v>
      </c>
      <c r="J1508" s="8">
        <v>1403635904</v>
      </c>
      <c r="K1508" s="8" t="b">
        <v>1</v>
      </c>
      <c r="L1508" s="8">
        <v>43</v>
      </c>
      <c r="M1508" s="8" t="b">
        <v>1</v>
      </c>
      <c r="N1508" s="8" t="s">
        <v>8285</v>
      </c>
      <c r="O1508" s="11">
        <f t="shared" si="92"/>
        <v>111</v>
      </c>
      <c r="P1508" s="8">
        <f t="shared" si="93"/>
        <v>38.86</v>
      </c>
      <c r="Q1508" s="8" t="s">
        <v>8338</v>
      </c>
      <c r="R1508" s="8" t="s">
        <v>8339</v>
      </c>
      <c r="S1508" s="17">
        <f t="shared" si="94"/>
        <v>41814.785925925928</v>
      </c>
      <c r="T1508" s="17">
        <f t="shared" si="95"/>
        <v>41844.785925925928</v>
      </c>
    </row>
    <row r="1509" spans="1:20" ht="42.75" x14ac:dyDescent="0.45">
      <c r="A1509" s="5">
        <v>1507</v>
      </c>
      <c r="B1509" s="7" t="s">
        <v>1508</v>
      </c>
      <c r="C1509" s="7" t="s">
        <v>5617</v>
      </c>
      <c r="D1509" s="8">
        <v>1200</v>
      </c>
      <c r="E1509" s="8">
        <v>2580</v>
      </c>
      <c r="F1509" s="8" t="s">
        <v>8219</v>
      </c>
      <c r="G1509" s="8" t="s">
        <v>8224</v>
      </c>
      <c r="H1509" s="8" t="s">
        <v>8246</v>
      </c>
      <c r="I1509" s="8">
        <v>1273911000</v>
      </c>
      <c r="J1509" s="8">
        <v>1268822909</v>
      </c>
      <c r="K1509" s="8" t="b">
        <v>1</v>
      </c>
      <c r="L1509" s="8">
        <v>33</v>
      </c>
      <c r="M1509" s="8" t="b">
        <v>1</v>
      </c>
      <c r="N1509" s="8" t="s">
        <v>8285</v>
      </c>
      <c r="O1509" s="11">
        <f t="shared" si="92"/>
        <v>215</v>
      </c>
      <c r="P1509" s="8">
        <f t="shared" si="93"/>
        <v>78.180000000000007</v>
      </c>
      <c r="Q1509" s="8" t="s">
        <v>8338</v>
      </c>
      <c r="R1509" s="8" t="s">
        <v>8339</v>
      </c>
      <c r="S1509" s="17">
        <f t="shared" si="94"/>
        <v>40254.450335648151</v>
      </c>
      <c r="T1509" s="17">
        <f t="shared" si="95"/>
        <v>40313.340277777781</v>
      </c>
    </row>
    <row r="1510" spans="1:20" ht="42.75" x14ac:dyDescent="0.45">
      <c r="A1510" s="5">
        <v>1508</v>
      </c>
      <c r="B1510" s="7" t="s">
        <v>1509</v>
      </c>
      <c r="C1510" s="7" t="s">
        <v>5618</v>
      </c>
      <c r="D1510" s="8">
        <v>18500</v>
      </c>
      <c r="E1510" s="8">
        <v>20491</v>
      </c>
      <c r="F1510" s="8" t="s">
        <v>8219</v>
      </c>
      <c r="G1510" s="8" t="s">
        <v>8224</v>
      </c>
      <c r="H1510" s="8" t="s">
        <v>8246</v>
      </c>
      <c r="I1510" s="8">
        <v>1403880281</v>
      </c>
      <c r="J1510" s="8">
        <v>1401201881</v>
      </c>
      <c r="K1510" s="8" t="b">
        <v>1</v>
      </c>
      <c r="L1510" s="8">
        <v>211</v>
      </c>
      <c r="M1510" s="8" t="b">
        <v>1</v>
      </c>
      <c r="N1510" s="8" t="s">
        <v>8285</v>
      </c>
      <c r="O1510" s="11">
        <f t="shared" si="92"/>
        <v>111</v>
      </c>
      <c r="P1510" s="8">
        <f t="shared" si="93"/>
        <v>97.11</v>
      </c>
      <c r="Q1510" s="8" t="s">
        <v>8338</v>
      </c>
      <c r="R1510" s="8" t="s">
        <v>8339</v>
      </c>
      <c r="S1510" s="17">
        <f t="shared" si="94"/>
        <v>41786.614363425928</v>
      </c>
      <c r="T1510" s="17">
        <f t="shared" si="95"/>
        <v>41817.614363425928</v>
      </c>
    </row>
    <row r="1511" spans="1:20" ht="42.75" x14ac:dyDescent="0.45">
      <c r="A1511" s="5">
        <v>1509</v>
      </c>
      <c r="B1511" s="7" t="s">
        <v>1510</v>
      </c>
      <c r="C1511" s="7" t="s">
        <v>5619</v>
      </c>
      <c r="D1511" s="8">
        <v>17500</v>
      </c>
      <c r="E1511" s="8">
        <v>21637.22</v>
      </c>
      <c r="F1511" s="8" t="s">
        <v>8219</v>
      </c>
      <c r="G1511" s="8" t="s">
        <v>8236</v>
      </c>
      <c r="H1511" s="8" t="s">
        <v>8249</v>
      </c>
      <c r="I1511" s="8">
        <v>1487113140</v>
      </c>
      <c r="J1511" s="8">
        <v>1484570885</v>
      </c>
      <c r="K1511" s="8" t="b">
        <v>1</v>
      </c>
      <c r="L1511" s="8">
        <v>196</v>
      </c>
      <c r="M1511" s="8" t="b">
        <v>1</v>
      </c>
      <c r="N1511" s="8" t="s">
        <v>8285</v>
      </c>
      <c r="O1511" s="11">
        <f t="shared" si="92"/>
        <v>124</v>
      </c>
      <c r="P1511" s="8">
        <f t="shared" si="93"/>
        <v>110.39</v>
      </c>
      <c r="Q1511" s="8" t="s">
        <v>8338</v>
      </c>
      <c r="R1511" s="8" t="s">
        <v>8339</v>
      </c>
      <c r="S1511" s="17">
        <f t="shared" si="94"/>
        <v>42751.533391203702</v>
      </c>
      <c r="T1511" s="17">
        <f t="shared" si="95"/>
        <v>42780.957638888889</v>
      </c>
    </row>
    <row r="1512" spans="1:20" ht="42.75" x14ac:dyDescent="0.45">
      <c r="A1512" s="5">
        <v>1510</v>
      </c>
      <c r="B1512" s="7" t="s">
        <v>1511</v>
      </c>
      <c r="C1512" s="7" t="s">
        <v>5620</v>
      </c>
      <c r="D1512" s="8">
        <v>16000</v>
      </c>
      <c r="E1512" s="8">
        <v>16165.6</v>
      </c>
      <c r="F1512" s="8" t="s">
        <v>8219</v>
      </c>
      <c r="G1512" s="8" t="s">
        <v>8225</v>
      </c>
      <c r="H1512" s="8" t="s">
        <v>8247</v>
      </c>
      <c r="I1512" s="8">
        <v>1405761278</v>
      </c>
      <c r="J1512" s="8">
        <v>1403169278</v>
      </c>
      <c r="K1512" s="8" t="b">
        <v>1</v>
      </c>
      <c r="L1512" s="8">
        <v>405</v>
      </c>
      <c r="M1512" s="8" t="b">
        <v>1</v>
      </c>
      <c r="N1512" s="8" t="s">
        <v>8285</v>
      </c>
      <c r="O1512" s="11">
        <f t="shared" si="92"/>
        <v>101</v>
      </c>
      <c r="P1512" s="8">
        <f t="shared" si="93"/>
        <v>39.92</v>
      </c>
      <c r="Q1512" s="8" t="s">
        <v>8338</v>
      </c>
      <c r="R1512" s="8" t="s">
        <v>8339</v>
      </c>
      <c r="S1512" s="17">
        <f t="shared" si="94"/>
        <v>41809.385162037033</v>
      </c>
      <c r="T1512" s="17">
        <f t="shared" si="95"/>
        <v>41839.385162037033</v>
      </c>
    </row>
    <row r="1513" spans="1:20" ht="42.75" x14ac:dyDescent="0.45">
      <c r="A1513" s="5">
        <v>1511</v>
      </c>
      <c r="B1513" s="7" t="s">
        <v>1512</v>
      </c>
      <c r="C1513" s="7" t="s">
        <v>5621</v>
      </c>
      <c r="D1513" s="8">
        <v>14000</v>
      </c>
      <c r="E1513" s="8">
        <v>15651</v>
      </c>
      <c r="F1513" s="8" t="s">
        <v>8219</v>
      </c>
      <c r="G1513" s="8" t="s">
        <v>8224</v>
      </c>
      <c r="H1513" s="8" t="s">
        <v>8246</v>
      </c>
      <c r="I1513" s="8">
        <v>1447858804</v>
      </c>
      <c r="J1513" s="8">
        <v>1445263204</v>
      </c>
      <c r="K1513" s="8" t="b">
        <v>1</v>
      </c>
      <c r="L1513" s="8">
        <v>206</v>
      </c>
      <c r="M1513" s="8" t="b">
        <v>1</v>
      </c>
      <c r="N1513" s="8" t="s">
        <v>8285</v>
      </c>
      <c r="O1513" s="11">
        <f t="shared" si="92"/>
        <v>112</v>
      </c>
      <c r="P1513" s="8">
        <f t="shared" si="93"/>
        <v>75.98</v>
      </c>
      <c r="Q1513" s="8" t="s">
        <v>8338</v>
      </c>
      <c r="R1513" s="8" t="s">
        <v>8339</v>
      </c>
      <c r="S1513" s="17">
        <f t="shared" si="94"/>
        <v>42296.583379629628</v>
      </c>
      <c r="T1513" s="17">
        <f t="shared" si="95"/>
        <v>42326.625046296293</v>
      </c>
    </row>
    <row r="1514" spans="1:20" ht="42.75" x14ac:dyDescent="0.45">
      <c r="A1514" s="5">
        <v>1512</v>
      </c>
      <c r="B1514" s="7" t="s">
        <v>1513</v>
      </c>
      <c r="C1514" s="7" t="s">
        <v>5622</v>
      </c>
      <c r="D1514" s="8">
        <v>3500</v>
      </c>
      <c r="E1514" s="8">
        <v>19557</v>
      </c>
      <c r="F1514" s="8" t="s">
        <v>8219</v>
      </c>
      <c r="G1514" s="8" t="s">
        <v>8224</v>
      </c>
      <c r="H1514" s="8" t="s">
        <v>8246</v>
      </c>
      <c r="I1514" s="8">
        <v>1486311939</v>
      </c>
      <c r="J1514" s="8">
        <v>1483719939</v>
      </c>
      <c r="K1514" s="8" t="b">
        <v>1</v>
      </c>
      <c r="L1514" s="8">
        <v>335</v>
      </c>
      <c r="M1514" s="8" t="b">
        <v>1</v>
      </c>
      <c r="N1514" s="8" t="s">
        <v>8285</v>
      </c>
      <c r="O1514" s="11">
        <f t="shared" si="92"/>
        <v>559</v>
      </c>
      <c r="P1514" s="8">
        <f t="shared" si="93"/>
        <v>58.38</v>
      </c>
      <c r="Q1514" s="8" t="s">
        <v>8338</v>
      </c>
      <c r="R1514" s="8" t="s">
        <v>8339</v>
      </c>
      <c r="S1514" s="17">
        <f t="shared" si="94"/>
        <v>42741.684479166666</v>
      </c>
      <c r="T1514" s="17">
        <f t="shared" si="95"/>
        <v>42771.684479166666</v>
      </c>
    </row>
    <row r="1515" spans="1:20" ht="42.75" x14ac:dyDescent="0.45">
      <c r="A1515" s="5">
        <v>1513</v>
      </c>
      <c r="B1515" s="7" t="s">
        <v>1514</v>
      </c>
      <c r="C1515" s="7" t="s">
        <v>5623</v>
      </c>
      <c r="D1515" s="8">
        <v>8000</v>
      </c>
      <c r="E1515" s="8">
        <v>12001.5</v>
      </c>
      <c r="F1515" s="8" t="s">
        <v>8219</v>
      </c>
      <c r="G1515" s="8" t="s">
        <v>8225</v>
      </c>
      <c r="H1515" s="8" t="s">
        <v>8247</v>
      </c>
      <c r="I1515" s="8">
        <v>1405523866</v>
      </c>
      <c r="J1515" s="8">
        <v>1402931866</v>
      </c>
      <c r="K1515" s="8" t="b">
        <v>1</v>
      </c>
      <c r="L1515" s="8">
        <v>215</v>
      </c>
      <c r="M1515" s="8" t="b">
        <v>1</v>
      </c>
      <c r="N1515" s="8" t="s">
        <v>8285</v>
      </c>
      <c r="O1515" s="11">
        <f t="shared" si="92"/>
        <v>150</v>
      </c>
      <c r="P1515" s="8">
        <f t="shared" si="93"/>
        <v>55.82</v>
      </c>
      <c r="Q1515" s="8" t="s">
        <v>8338</v>
      </c>
      <c r="R1515" s="8" t="s">
        <v>8339</v>
      </c>
      <c r="S1515" s="17">
        <f t="shared" si="94"/>
        <v>41806.637337962966</v>
      </c>
      <c r="T1515" s="17">
        <f t="shared" si="95"/>
        <v>41836.637337962966</v>
      </c>
    </row>
    <row r="1516" spans="1:20" ht="42.75" x14ac:dyDescent="0.45">
      <c r="A1516" s="5">
        <v>1514</v>
      </c>
      <c r="B1516" s="7" t="s">
        <v>1515</v>
      </c>
      <c r="C1516" s="7" t="s">
        <v>5624</v>
      </c>
      <c r="D1516" s="8">
        <v>25000</v>
      </c>
      <c r="E1516" s="8">
        <v>26619</v>
      </c>
      <c r="F1516" s="8" t="s">
        <v>8219</v>
      </c>
      <c r="G1516" s="8" t="s">
        <v>8224</v>
      </c>
      <c r="H1516" s="8" t="s">
        <v>8246</v>
      </c>
      <c r="I1516" s="8">
        <v>1443363640</v>
      </c>
      <c r="J1516" s="8">
        <v>1439907640</v>
      </c>
      <c r="K1516" s="8" t="b">
        <v>1</v>
      </c>
      <c r="L1516" s="8">
        <v>176</v>
      </c>
      <c r="M1516" s="8" t="b">
        <v>1</v>
      </c>
      <c r="N1516" s="8" t="s">
        <v>8285</v>
      </c>
      <c r="O1516" s="11">
        <f t="shared" si="92"/>
        <v>106</v>
      </c>
      <c r="P1516" s="8">
        <f t="shared" si="93"/>
        <v>151.24</v>
      </c>
      <c r="Q1516" s="8" t="s">
        <v>8338</v>
      </c>
      <c r="R1516" s="8" t="s">
        <v>8339</v>
      </c>
      <c r="S1516" s="17">
        <f t="shared" si="94"/>
        <v>42234.597685185188</v>
      </c>
      <c r="T1516" s="17">
        <f t="shared" si="95"/>
        <v>42274.597685185188</v>
      </c>
    </row>
    <row r="1517" spans="1:20" ht="42.75" x14ac:dyDescent="0.45">
      <c r="A1517" s="5">
        <v>1515</v>
      </c>
      <c r="B1517" s="7" t="s">
        <v>1516</v>
      </c>
      <c r="C1517" s="7" t="s">
        <v>5625</v>
      </c>
      <c r="D1517" s="8">
        <v>300000</v>
      </c>
      <c r="E1517" s="8">
        <v>471567</v>
      </c>
      <c r="F1517" s="8" t="s">
        <v>8219</v>
      </c>
      <c r="G1517" s="8" t="s">
        <v>8234</v>
      </c>
      <c r="H1517" s="8" t="s">
        <v>8254</v>
      </c>
      <c r="I1517" s="8">
        <v>1458104697</v>
      </c>
      <c r="J1517" s="8">
        <v>1455516297</v>
      </c>
      <c r="K1517" s="8" t="b">
        <v>1</v>
      </c>
      <c r="L1517" s="8">
        <v>555</v>
      </c>
      <c r="M1517" s="8" t="b">
        <v>1</v>
      </c>
      <c r="N1517" s="8" t="s">
        <v>8285</v>
      </c>
      <c r="O1517" s="11">
        <f t="shared" si="92"/>
        <v>157</v>
      </c>
      <c r="P1517" s="8">
        <f t="shared" si="93"/>
        <v>849.67</v>
      </c>
      <c r="Q1517" s="8" t="s">
        <v>8338</v>
      </c>
      <c r="R1517" s="8" t="s">
        <v>8339</v>
      </c>
      <c r="S1517" s="17">
        <f t="shared" si="94"/>
        <v>42415.253437499996</v>
      </c>
      <c r="T1517" s="17">
        <f t="shared" si="95"/>
        <v>42445.211770833332</v>
      </c>
    </row>
    <row r="1518" spans="1:20" ht="42.75" x14ac:dyDescent="0.45">
      <c r="A1518" s="5">
        <v>1516</v>
      </c>
      <c r="B1518" s="7" t="s">
        <v>1517</v>
      </c>
      <c r="C1518" s="7" t="s">
        <v>5626</v>
      </c>
      <c r="D1518" s="8">
        <v>17000</v>
      </c>
      <c r="E1518" s="8">
        <v>18472</v>
      </c>
      <c r="F1518" s="8" t="s">
        <v>8219</v>
      </c>
      <c r="G1518" s="8" t="s">
        <v>8224</v>
      </c>
      <c r="H1518" s="8" t="s">
        <v>8246</v>
      </c>
      <c r="I1518" s="8">
        <v>1475762400</v>
      </c>
      <c r="J1518" s="8">
        <v>1473160292</v>
      </c>
      <c r="K1518" s="8" t="b">
        <v>1</v>
      </c>
      <c r="L1518" s="8">
        <v>116</v>
      </c>
      <c r="M1518" s="8" t="b">
        <v>1</v>
      </c>
      <c r="N1518" s="8" t="s">
        <v>8285</v>
      </c>
      <c r="O1518" s="11">
        <f t="shared" si="92"/>
        <v>109</v>
      </c>
      <c r="P1518" s="8">
        <f t="shared" si="93"/>
        <v>159.24</v>
      </c>
      <c r="Q1518" s="8" t="s">
        <v>8338</v>
      </c>
      <c r="R1518" s="8" t="s">
        <v>8339</v>
      </c>
      <c r="S1518" s="17">
        <f t="shared" si="94"/>
        <v>42619.466342592597</v>
      </c>
      <c r="T1518" s="17">
        <f t="shared" si="95"/>
        <v>42649.583333333328</v>
      </c>
    </row>
    <row r="1519" spans="1:20" ht="42.75" x14ac:dyDescent="0.45">
      <c r="A1519" s="5">
        <v>1517</v>
      </c>
      <c r="B1519" s="7" t="s">
        <v>1518</v>
      </c>
      <c r="C1519" s="7" t="s">
        <v>5627</v>
      </c>
      <c r="D1519" s="8">
        <v>15000</v>
      </c>
      <c r="E1519" s="8">
        <v>24297</v>
      </c>
      <c r="F1519" s="8" t="s">
        <v>8219</v>
      </c>
      <c r="G1519" s="8" t="s">
        <v>8224</v>
      </c>
      <c r="H1519" s="8" t="s">
        <v>8246</v>
      </c>
      <c r="I1519" s="8">
        <v>1417845600</v>
      </c>
      <c r="J1519" s="8">
        <v>1415194553</v>
      </c>
      <c r="K1519" s="8" t="b">
        <v>1</v>
      </c>
      <c r="L1519" s="8">
        <v>615</v>
      </c>
      <c r="M1519" s="8" t="b">
        <v>1</v>
      </c>
      <c r="N1519" s="8" t="s">
        <v>8285</v>
      </c>
      <c r="O1519" s="11">
        <f t="shared" si="92"/>
        <v>162</v>
      </c>
      <c r="P1519" s="8">
        <f t="shared" si="93"/>
        <v>39.51</v>
      </c>
      <c r="Q1519" s="8" t="s">
        <v>8338</v>
      </c>
      <c r="R1519" s="8" t="s">
        <v>8339</v>
      </c>
      <c r="S1519" s="17">
        <f t="shared" si="94"/>
        <v>41948.56658564815</v>
      </c>
      <c r="T1519" s="17">
        <f t="shared" si="95"/>
        <v>41979.25</v>
      </c>
    </row>
    <row r="1520" spans="1:20" ht="28.5" x14ac:dyDescent="0.45">
      <c r="A1520" s="5">
        <v>1518</v>
      </c>
      <c r="B1520" s="7" t="s">
        <v>1519</v>
      </c>
      <c r="C1520" s="7" t="s">
        <v>5628</v>
      </c>
      <c r="D1520" s="8">
        <v>15000</v>
      </c>
      <c r="E1520" s="8">
        <v>30805</v>
      </c>
      <c r="F1520" s="8" t="s">
        <v>8219</v>
      </c>
      <c r="G1520" s="8" t="s">
        <v>8224</v>
      </c>
      <c r="H1520" s="8" t="s">
        <v>8246</v>
      </c>
      <c r="I1520" s="8">
        <v>1401565252</v>
      </c>
      <c r="J1520" s="8">
        <v>1398973252</v>
      </c>
      <c r="K1520" s="8" t="b">
        <v>1</v>
      </c>
      <c r="L1520" s="8">
        <v>236</v>
      </c>
      <c r="M1520" s="8" t="b">
        <v>1</v>
      </c>
      <c r="N1520" s="8" t="s">
        <v>8285</v>
      </c>
      <c r="O1520" s="11">
        <f t="shared" si="92"/>
        <v>205</v>
      </c>
      <c r="P1520" s="8">
        <f t="shared" si="93"/>
        <v>130.53</v>
      </c>
      <c r="Q1520" s="8" t="s">
        <v>8338</v>
      </c>
      <c r="R1520" s="8" t="s">
        <v>8339</v>
      </c>
      <c r="S1520" s="17">
        <f t="shared" si="94"/>
        <v>41760.8200462963</v>
      </c>
      <c r="T1520" s="17">
        <f t="shared" si="95"/>
        <v>41790.8200462963</v>
      </c>
    </row>
    <row r="1521" spans="1:20" ht="42.75" x14ac:dyDescent="0.45">
      <c r="A1521" s="5">
        <v>1519</v>
      </c>
      <c r="B1521" s="7" t="s">
        <v>1520</v>
      </c>
      <c r="C1521" s="7" t="s">
        <v>5629</v>
      </c>
      <c r="D1521" s="8">
        <v>9000</v>
      </c>
      <c r="E1521" s="8">
        <v>9302.75</v>
      </c>
      <c r="F1521" s="8" t="s">
        <v>8219</v>
      </c>
      <c r="G1521" s="8" t="s">
        <v>8224</v>
      </c>
      <c r="H1521" s="8" t="s">
        <v>8246</v>
      </c>
      <c r="I1521" s="8">
        <v>1403301540</v>
      </c>
      <c r="J1521" s="8">
        <v>1400867283</v>
      </c>
      <c r="K1521" s="8" t="b">
        <v>1</v>
      </c>
      <c r="L1521" s="8">
        <v>145</v>
      </c>
      <c r="M1521" s="8" t="b">
        <v>1</v>
      </c>
      <c r="N1521" s="8" t="s">
        <v>8285</v>
      </c>
      <c r="O1521" s="11">
        <f t="shared" si="92"/>
        <v>103</v>
      </c>
      <c r="P1521" s="8">
        <f t="shared" si="93"/>
        <v>64.16</v>
      </c>
      <c r="Q1521" s="8" t="s">
        <v>8338</v>
      </c>
      <c r="R1521" s="8" t="s">
        <v>8339</v>
      </c>
      <c r="S1521" s="17">
        <f t="shared" si="94"/>
        <v>41782.741701388892</v>
      </c>
      <c r="T1521" s="17">
        <f t="shared" si="95"/>
        <v>41810.915972222225</v>
      </c>
    </row>
    <row r="1522" spans="1:20" ht="28.5" x14ac:dyDescent="0.45">
      <c r="A1522" s="5">
        <v>1520</v>
      </c>
      <c r="B1522" s="7" t="s">
        <v>1521</v>
      </c>
      <c r="C1522" s="7" t="s">
        <v>5630</v>
      </c>
      <c r="D1522" s="8">
        <v>18000</v>
      </c>
      <c r="E1522" s="8">
        <v>18625</v>
      </c>
      <c r="F1522" s="8" t="s">
        <v>8219</v>
      </c>
      <c r="G1522" s="8" t="s">
        <v>8224</v>
      </c>
      <c r="H1522" s="8" t="s">
        <v>8246</v>
      </c>
      <c r="I1522" s="8">
        <v>1418961600</v>
      </c>
      <c r="J1522" s="8">
        <v>1415824513</v>
      </c>
      <c r="K1522" s="8" t="b">
        <v>1</v>
      </c>
      <c r="L1522" s="8">
        <v>167</v>
      </c>
      <c r="M1522" s="8" t="b">
        <v>1</v>
      </c>
      <c r="N1522" s="8" t="s">
        <v>8285</v>
      </c>
      <c r="O1522" s="11">
        <f t="shared" si="92"/>
        <v>103</v>
      </c>
      <c r="P1522" s="8">
        <f t="shared" si="93"/>
        <v>111.53</v>
      </c>
      <c r="Q1522" s="8" t="s">
        <v>8338</v>
      </c>
      <c r="R1522" s="8" t="s">
        <v>8339</v>
      </c>
      <c r="S1522" s="17">
        <f t="shared" si="94"/>
        <v>41955.857789351852</v>
      </c>
      <c r="T1522" s="17">
        <f t="shared" si="95"/>
        <v>41992.166666666672</v>
      </c>
    </row>
    <row r="1523" spans="1:20" ht="42.75" x14ac:dyDescent="0.45">
      <c r="A1523" s="5">
        <v>1521</v>
      </c>
      <c r="B1523" s="7" t="s">
        <v>1522</v>
      </c>
      <c r="C1523" s="7" t="s">
        <v>5631</v>
      </c>
      <c r="D1523" s="8">
        <v>37500</v>
      </c>
      <c r="E1523" s="8">
        <v>40055</v>
      </c>
      <c r="F1523" s="8" t="s">
        <v>8219</v>
      </c>
      <c r="G1523" s="8" t="s">
        <v>8224</v>
      </c>
      <c r="H1523" s="8" t="s">
        <v>8246</v>
      </c>
      <c r="I1523" s="8">
        <v>1465272091</v>
      </c>
      <c r="J1523" s="8">
        <v>1462248091</v>
      </c>
      <c r="K1523" s="8" t="b">
        <v>1</v>
      </c>
      <c r="L1523" s="8">
        <v>235</v>
      </c>
      <c r="M1523" s="8" t="b">
        <v>1</v>
      </c>
      <c r="N1523" s="8" t="s">
        <v>8285</v>
      </c>
      <c r="O1523" s="11">
        <f t="shared" si="92"/>
        <v>107</v>
      </c>
      <c r="P1523" s="8">
        <f t="shared" si="93"/>
        <v>170.45</v>
      </c>
      <c r="Q1523" s="8" t="s">
        <v>8338</v>
      </c>
      <c r="R1523" s="8" t="s">
        <v>8339</v>
      </c>
      <c r="S1523" s="17">
        <f t="shared" si="94"/>
        <v>42493.167719907404</v>
      </c>
      <c r="T1523" s="17">
        <f t="shared" si="95"/>
        <v>42528.167719907404</v>
      </c>
    </row>
    <row r="1524" spans="1:20" ht="57" x14ac:dyDescent="0.45">
      <c r="A1524" s="5">
        <v>1522</v>
      </c>
      <c r="B1524" s="7" t="s">
        <v>1523</v>
      </c>
      <c r="C1524" s="7" t="s">
        <v>5632</v>
      </c>
      <c r="D1524" s="8">
        <v>43500</v>
      </c>
      <c r="E1524" s="8">
        <v>60450.1</v>
      </c>
      <c r="F1524" s="8" t="s">
        <v>8219</v>
      </c>
      <c r="G1524" s="8" t="s">
        <v>8224</v>
      </c>
      <c r="H1524" s="8" t="s">
        <v>8246</v>
      </c>
      <c r="I1524" s="8">
        <v>1413575739</v>
      </c>
      <c r="J1524" s="8">
        <v>1410983739</v>
      </c>
      <c r="K1524" s="8" t="b">
        <v>1</v>
      </c>
      <c r="L1524" s="8">
        <v>452</v>
      </c>
      <c r="M1524" s="8" t="b">
        <v>1</v>
      </c>
      <c r="N1524" s="8" t="s">
        <v>8285</v>
      </c>
      <c r="O1524" s="11">
        <f t="shared" si="92"/>
        <v>139</v>
      </c>
      <c r="P1524" s="8">
        <f t="shared" si="93"/>
        <v>133.74</v>
      </c>
      <c r="Q1524" s="8" t="s">
        <v>8338</v>
      </c>
      <c r="R1524" s="8" t="s">
        <v>8339</v>
      </c>
      <c r="S1524" s="17">
        <f t="shared" si="94"/>
        <v>41899.830312500002</v>
      </c>
      <c r="T1524" s="17">
        <f t="shared" si="95"/>
        <v>41929.830312500002</v>
      </c>
    </row>
    <row r="1525" spans="1:20" ht="42.75" x14ac:dyDescent="0.45">
      <c r="A1525" s="5">
        <v>1523</v>
      </c>
      <c r="B1525" s="7" t="s">
        <v>1524</v>
      </c>
      <c r="C1525" s="7" t="s">
        <v>5633</v>
      </c>
      <c r="D1525" s="8">
        <v>18500</v>
      </c>
      <c r="E1525" s="8">
        <v>23096</v>
      </c>
      <c r="F1525" s="8" t="s">
        <v>8219</v>
      </c>
      <c r="G1525" s="8" t="s">
        <v>8224</v>
      </c>
      <c r="H1525" s="8" t="s">
        <v>8246</v>
      </c>
      <c r="I1525" s="8">
        <v>1419292800</v>
      </c>
      <c r="J1525" s="8">
        <v>1416592916</v>
      </c>
      <c r="K1525" s="8" t="b">
        <v>1</v>
      </c>
      <c r="L1525" s="8">
        <v>241</v>
      </c>
      <c r="M1525" s="8" t="b">
        <v>1</v>
      </c>
      <c r="N1525" s="8" t="s">
        <v>8285</v>
      </c>
      <c r="O1525" s="11">
        <f t="shared" si="92"/>
        <v>125</v>
      </c>
      <c r="P1525" s="8">
        <f t="shared" si="93"/>
        <v>95.83</v>
      </c>
      <c r="Q1525" s="8" t="s">
        <v>8338</v>
      </c>
      <c r="R1525" s="8" t="s">
        <v>8339</v>
      </c>
      <c r="S1525" s="17">
        <f t="shared" si="94"/>
        <v>41964.751342592594</v>
      </c>
      <c r="T1525" s="17">
        <f t="shared" si="95"/>
        <v>41996</v>
      </c>
    </row>
    <row r="1526" spans="1:20" ht="42.75" x14ac:dyDescent="0.45">
      <c r="A1526" s="5">
        <v>1524</v>
      </c>
      <c r="B1526" s="7" t="s">
        <v>1525</v>
      </c>
      <c r="C1526" s="7" t="s">
        <v>5634</v>
      </c>
      <c r="D1526" s="8">
        <v>3000</v>
      </c>
      <c r="E1526" s="8">
        <v>6210</v>
      </c>
      <c r="F1526" s="8" t="s">
        <v>8219</v>
      </c>
      <c r="G1526" s="8" t="s">
        <v>8235</v>
      </c>
      <c r="H1526" s="8" t="s">
        <v>8255</v>
      </c>
      <c r="I1526" s="8">
        <v>1487592090</v>
      </c>
      <c r="J1526" s="8">
        <v>1485000090</v>
      </c>
      <c r="K1526" s="8" t="b">
        <v>1</v>
      </c>
      <c r="L1526" s="8">
        <v>28</v>
      </c>
      <c r="M1526" s="8" t="b">
        <v>1</v>
      </c>
      <c r="N1526" s="8" t="s">
        <v>8285</v>
      </c>
      <c r="O1526" s="11">
        <f t="shared" si="92"/>
        <v>207</v>
      </c>
      <c r="P1526" s="8">
        <f t="shared" si="93"/>
        <v>221.79</v>
      </c>
      <c r="Q1526" s="8" t="s">
        <v>8338</v>
      </c>
      <c r="R1526" s="8" t="s">
        <v>8339</v>
      </c>
      <c r="S1526" s="17">
        <f t="shared" si="94"/>
        <v>42756.501041666663</v>
      </c>
      <c r="T1526" s="17">
        <f t="shared" si="95"/>
        <v>42786.501041666663</v>
      </c>
    </row>
    <row r="1527" spans="1:20" ht="42.75" x14ac:dyDescent="0.45">
      <c r="A1527" s="5">
        <v>1525</v>
      </c>
      <c r="B1527" s="7" t="s">
        <v>1526</v>
      </c>
      <c r="C1527" s="7" t="s">
        <v>5635</v>
      </c>
      <c r="D1527" s="8">
        <v>2600</v>
      </c>
      <c r="E1527" s="8">
        <v>4524.1499999999996</v>
      </c>
      <c r="F1527" s="8" t="s">
        <v>8219</v>
      </c>
      <c r="G1527" s="8" t="s">
        <v>8224</v>
      </c>
      <c r="H1527" s="8" t="s">
        <v>8246</v>
      </c>
      <c r="I1527" s="8">
        <v>1471539138</v>
      </c>
      <c r="J1527" s="8">
        <v>1468947138</v>
      </c>
      <c r="K1527" s="8" t="b">
        <v>1</v>
      </c>
      <c r="L1527" s="8">
        <v>140</v>
      </c>
      <c r="M1527" s="8" t="b">
        <v>1</v>
      </c>
      <c r="N1527" s="8" t="s">
        <v>8285</v>
      </c>
      <c r="O1527" s="11">
        <f t="shared" si="92"/>
        <v>174</v>
      </c>
      <c r="P1527" s="8">
        <f t="shared" si="93"/>
        <v>32.32</v>
      </c>
      <c r="Q1527" s="8" t="s">
        <v>8338</v>
      </c>
      <c r="R1527" s="8" t="s">
        <v>8339</v>
      </c>
      <c r="S1527" s="17">
        <f t="shared" si="94"/>
        <v>42570.702986111108</v>
      </c>
      <c r="T1527" s="17">
        <f t="shared" si="95"/>
        <v>42600.702986111108</v>
      </c>
    </row>
    <row r="1528" spans="1:20" ht="42.75" x14ac:dyDescent="0.45">
      <c r="A1528" s="5">
        <v>1526</v>
      </c>
      <c r="B1528" s="7" t="s">
        <v>1527</v>
      </c>
      <c r="C1528" s="7" t="s">
        <v>5636</v>
      </c>
      <c r="D1528" s="8">
        <v>23000</v>
      </c>
      <c r="E1528" s="8">
        <v>27675</v>
      </c>
      <c r="F1528" s="8" t="s">
        <v>8219</v>
      </c>
      <c r="G1528" s="8" t="s">
        <v>8224</v>
      </c>
      <c r="H1528" s="8" t="s">
        <v>8246</v>
      </c>
      <c r="I1528" s="8">
        <v>1453185447</v>
      </c>
      <c r="J1528" s="8">
        <v>1448951847</v>
      </c>
      <c r="K1528" s="8" t="b">
        <v>1</v>
      </c>
      <c r="L1528" s="8">
        <v>280</v>
      </c>
      <c r="M1528" s="8" t="b">
        <v>1</v>
      </c>
      <c r="N1528" s="8" t="s">
        <v>8285</v>
      </c>
      <c r="O1528" s="11">
        <f t="shared" si="92"/>
        <v>120</v>
      </c>
      <c r="P1528" s="8">
        <f t="shared" si="93"/>
        <v>98.84</v>
      </c>
      <c r="Q1528" s="8" t="s">
        <v>8338</v>
      </c>
      <c r="R1528" s="8" t="s">
        <v>8339</v>
      </c>
      <c r="S1528" s="17">
        <f t="shared" si="94"/>
        <v>42339.276006944448</v>
      </c>
      <c r="T1528" s="17">
        <f t="shared" si="95"/>
        <v>42388.276006944448</v>
      </c>
    </row>
    <row r="1529" spans="1:20" ht="42.75" x14ac:dyDescent="0.45">
      <c r="A1529" s="5">
        <v>1527</v>
      </c>
      <c r="B1529" s="7" t="s">
        <v>1528</v>
      </c>
      <c r="C1529" s="7" t="s">
        <v>5637</v>
      </c>
      <c r="D1529" s="8">
        <v>3500</v>
      </c>
      <c r="E1529" s="8">
        <v>3865.55</v>
      </c>
      <c r="F1529" s="8" t="s">
        <v>8219</v>
      </c>
      <c r="G1529" s="8" t="s">
        <v>8224</v>
      </c>
      <c r="H1529" s="8" t="s">
        <v>8246</v>
      </c>
      <c r="I1529" s="8">
        <v>1489497886</v>
      </c>
      <c r="J1529" s="8">
        <v>1487082286</v>
      </c>
      <c r="K1529" s="8" t="b">
        <v>1</v>
      </c>
      <c r="L1529" s="8">
        <v>70</v>
      </c>
      <c r="M1529" s="8" t="b">
        <v>1</v>
      </c>
      <c r="N1529" s="8" t="s">
        <v>8285</v>
      </c>
      <c r="O1529" s="11">
        <f t="shared" si="92"/>
        <v>110</v>
      </c>
      <c r="P1529" s="8">
        <f t="shared" si="93"/>
        <v>55.22</v>
      </c>
      <c r="Q1529" s="8" t="s">
        <v>8338</v>
      </c>
      <c r="R1529" s="8" t="s">
        <v>8339</v>
      </c>
      <c r="S1529" s="17">
        <f t="shared" si="94"/>
        <v>42780.600532407407</v>
      </c>
      <c r="T1529" s="17">
        <f t="shared" si="95"/>
        <v>42808.558865740735</v>
      </c>
    </row>
    <row r="1530" spans="1:20" ht="28.5" x14ac:dyDescent="0.45">
      <c r="A1530" s="5">
        <v>1528</v>
      </c>
      <c r="B1530" s="7" t="s">
        <v>1529</v>
      </c>
      <c r="C1530" s="7" t="s">
        <v>5638</v>
      </c>
      <c r="D1530" s="8">
        <v>3000</v>
      </c>
      <c r="E1530" s="8">
        <v>8447</v>
      </c>
      <c r="F1530" s="8" t="s">
        <v>8219</v>
      </c>
      <c r="G1530" s="8" t="s">
        <v>8224</v>
      </c>
      <c r="H1530" s="8" t="s">
        <v>8246</v>
      </c>
      <c r="I1530" s="8">
        <v>1485907200</v>
      </c>
      <c r="J1530" s="8">
        <v>1483292122</v>
      </c>
      <c r="K1530" s="8" t="b">
        <v>1</v>
      </c>
      <c r="L1530" s="8">
        <v>160</v>
      </c>
      <c r="M1530" s="8" t="b">
        <v>1</v>
      </c>
      <c r="N1530" s="8" t="s">
        <v>8285</v>
      </c>
      <c r="O1530" s="11">
        <f t="shared" si="92"/>
        <v>282</v>
      </c>
      <c r="P1530" s="8">
        <f t="shared" si="93"/>
        <v>52.79</v>
      </c>
      <c r="Q1530" s="8" t="s">
        <v>8338</v>
      </c>
      <c r="R1530" s="8" t="s">
        <v>8339</v>
      </c>
      <c r="S1530" s="17">
        <f t="shared" si="94"/>
        <v>42736.732893518521</v>
      </c>
      <c r="T1530" s="17">
        <f t="shared" si="95"/>
        <v>42767</v>
      </c>
    </row>
    <row r="1531" spans="1:20" ht="28.5" x14ac:dyDescent="0.45">
      <c r="A1531" s="5">
        <v>1529</v>
      </c>
      <c r="B1531" s="7" t="s">
        <v>1530</v>
      </c>
      <c r="C1531" s="7" t="s">
        <v>5639</v>
      </c>
      <c r="D1531" s="8">
        <v>19000</v>
      </c>
      <c r="E1531" s="8">
        <v>19129</v>
      </c>
      <c r="F1531" s="8" t="s">
        <v>8219</v>
      </c>
      <c r="G1531" s="8" t="s">
        <v>8224</v>
      </c>
      <c r="H1531" s="8" t="s">
        <v>8246</v>
      </c>
      <c r="I1531" s="8">
        <v>1426773920</v>
      </c>
      <c r="J1531" s="8">
        <v>1424185520</v>
      </c>
      <c r="K1531" s="8" t="b">
        <v>1</v>
      </c>
      <c r="L1531" s="8">
        <v>141</v>
      </c>
      <c r="M1531" s="8" t="b">
        <v>1</v>
      </c>
      <c r="N1531" s="8" t="s">
        <v>8285</v>
      </c>
      <c r="O1531" s="11">
        <f t="shared" si="92"/>
        <v>101</v>
      </c>
      <c r="P1531" s="8">
        <f t="shared" si="93"/>
        <v>135.66999999999999</v>
      </c>
      <c r="Q1531" s="8" t="s">
        <v>8338</v>
      </c>
      <c r="R1531" s="8" t="s">
        <v>8339</v>
      </c>
      <c r="S1531" s="17">
        <f t="shared" si="94"/>
        <v>42052.628703703704</v>
      </c>
      <c r="T1531" s="17">
        <f t="shared" si="95"/>
        <v>42082.587037037039</v>
      </c>
    </row>
    <row r="1532" spans="1:20" ht="42.75" x14ac:dyDescent="0.45">
      <c r="A1532" s="5">
        <v>1530</v>
      </c>
      <c r="B1532" s="7" t="s">
        <v>1531</v>
      </c>
      <c r="C1532" s="7" t="s">
        <v>5640</v>
      </c>
      <c r="D1532" s="8">
        <v>35000</v>
      </c>
      <c r="E1532" s="8">
        <v>47189</v>
      </c>
      <c r="F1532" s="8" t="s">
        <v>8219</v>
      </c>
      <c r="G1532" s="8" t="s">
        <v>8224</v>
      </c>
      <c r="H1532" s="8" t="s">
        <v>8246</v>
      </c>
      <c r="I1532" s="8">
        <v>1445624695</v>
      </c>
      <c r="J1532" s="8">
        <v>1443464695</v>
      </c>
      <c r="K1532" s="8" t="b">
        <v>1</v>
      </c>
      <c r="L1532" s="8">
        <v>874</v>
      </c>
      <c r="M1532" s="8" t="b">
        <v>1</v>
      </c>
      <c r="N1532" s="8" t="s">
        <v>8285</v>
      </c>
      <c r="O1532" s="11">
        <f t="shared" si="92"/>
        <v>135</v>
      </c>
      <c r="P1532" s="8">
        <f t="shared" si="93"/>
        <v>53.99</v>
      </c>
      <c r="Q1532" s="8" t="s">
        <v>8338</v>
      </c>
      <c r="R1532" s="8" t="s">
        <v>8339</v>
      </c>
      <c r="S1532" s="17">
        <f t="shared" si="94"/>
        <v>42275.767303240747</v>
      </c>
      <c r="T1532" s="17">
        <f t="shared" si="95"/>
        <v>42300.767303240747</v>
      </c>
    </row>
    <row r="1533" spans="1:20" ht="42.75" x14ac:dyDescent="0.45">
      <c r="A1533" s="5">
        <v>1531</v>
      </c>
      <c r="B1533" s="7" t="s">
        <v>1532</v>
      </c>
      <c r="C1533" s="7" t="s">
        <v>5641</v>
      </c>
      <c r="D1533" s="8">
        <v>2350</v>
      </c>
      <c r="E1533" s="8">
        <v>4135</v>
      </c>
      <c r="F1533" s="8" t="s">
        <v>8219</v>
      </c>
      <c r="G1533" s="8" t="s">
        <v>8224</v>
      </c>
      <c r="H1533" s="8" t="s">
        <v>8246</v>
      </c>
      <c r="I1533" s="8">
        <v>1417402800</v>
      </c>
      <c r="J1533" s="8">
        <v>1414610126</v>
      </c>
      <c r="K1533" s="8" t="b">
        <v>1</v>
      </c>
      <c r="L1533" s="8">
        <v>73</v>
      </c>
      <c r="M1533" s="8" t="b">
        <v>1</v>
      </c>
      <c r="N1533" s="8" t="s">
        <v>8285</v>
      </c>
      <c r="O1533" s="11">
        <f t="shared" si="92"/>
        <v>176</v>
      </c>
      <c r="P1533" s="8">
        <f t="shared" si="93"/>
        <v>56.64</v>
      </c>
      <c r="Q1533" s="8" t="s">
        <v>8338</v>
      </c>
      <c r="R1533" s="8" t="s">
        <v>8339</v>
      </c>
      <c r="S1533" s="17">
        <f t="shared" si="94"/>
        <v>41941.802384259259</v>
      </c>
      <c r="T1533" s="17">
        <f t="shared" si="95"/>
        <v>41974.125</v>
      </c>
    </row>
    <row r="1534" spans="1:20" ht="42.75" x14ac:dyDescent="0.45">
      <c r="A1534" s="5">
        <v>1532</v>
      </c>
      <c r="B1534" s="7" t="s">
        <v>1533</v>
      </c>
      <c r="C1534" s="7" t="s">
        <v>5642</v>
      </c>
      <c r="D1534" s="8">
        <v>5000</v>
      </c>
      <c r="E1534" s="8">
        <v>24201</v>
      </c>
      <c r="F1534" s="8" t="s">
        <v>8219</v>
      </c>
      <c r="G1534" s="8" t="s">
        <v>8226</v>
      </c>
      <c r="H1534" s="8" t="s">
        <v>8248</v>
      </c>
      <c r="I1534" s="8">
        <v>1455548400</v>
      </c>
      <c r="J1534" s="8">
        <v>1453461865</v>
      </c>
      <c r="K1534" s="8" t="b">
        <v>1</v>
      </c>
      <c r="L1534" s="8">
        <v>294</v>
      </c>
      <c r="M1534" s="8" t="b">
        <v>1</v>
      </c>
      <c r="N1534" s="8" t="s">
        <v>8285</v>
      </c>
      <c r="O1534" s="11">
        <f t="shared" si="92"/>
        <v>484</v>
      </c>
      <c r="P1534" s="8">
        <f t="shared" si="93"/>
        <v>82.32</v>
      </c>
      <c r="Q1534" s="8" t="s">
        <v>8338</v>
      </c>
      <c r="R1534" s="8" t="s">
        <v>8339</v>
      </c>
      <c r="S1534" s="17">
        <f t="shared" si="94"/>
        <v>42391.475289351853</v>
      </c>
      <c r="T1534" s="17">
        <f t="shared" si="95"/>
        <v>42415.625</v>
      </c>
    </row>
    <row r="1535" spans="1:20" ht="42.75" x14ac:dyDescent="0.45">
      <c r="A1535" s="5">
        <v>1533</v>
      </c>
      <c r="B1535" s="7" t="s">
        <v>1534</v>
      </c>
      <c r="C1535" s="7" t="s">
        <v>5643</v>
      </c>
      <c r="D1535" s="8">
        <v>45000</v>
      </c>
      <c r="E1535" s="8">
        <v>65313</v>
      </c>
      <c r="F1535" s="8" t="s">
        <v>8219</v>
      </c>
      <c r="G1535" s="8" t="s">
        <v>8224</v>
      </c>
      <c r="H1535" s="8" t="s">
        <v>8246</v>
      </c>
      <c r="I1535" s="8">
        <v>1462161540</v>
      </c>
      <c r="J1535" s="8">
        <v>1457913777</v>
      </c>
      <c r="K1535" s="8" t="b">
        <v>1</v>
      </c>
      <c r="L1535" s="8">
        <v>740</v>
      </c>
      <c r="M1535" s="8" t="b">
        <v>1</v>
      </c>
      <c r="N1535" s="8" t="s">
        <v>8285</v>
      </c>
      <c r="O1535" s="11">
        <f t="shared" si="92"/>
        <v>145</v>
      </c>
      <c r="P1535" s="8">
        <f t="shared" si="93"/>
        <v>88.26</v>
      </c>
      <c r="Q1535" s="8" t="s">
        <v>8338</v>
      </c>
      <c r="R1535" s="8" t="s">
        <v>8339</v>
      </c>
      <c r="S1535" s="17">
        <f t="shared" si="94"/>
        <v>42443.00204861111</v>
      </c>
      <c r="T1535" s="17">
        <f t="shared" si="95"/>
        <v>42492.165972222225</v>
      </c>
    </row>
    <row r="1536" spans="1:20" ht="42.75" x14ac:dyDescent="0.45">
      <c r="A1536" s="5">
        <v>1534</v>
      </c>
      <c r="B1536" s="7" t="s">
        <v>1535</v>
      </c>
      <c r="C1536" s="7" t="s">
        <v>5644</v>
      </c>
      <c r="D1536" s="8">
        <v>7500</v>
      </c>
      <c r="E1536" s="8">
        <v>31330</v>
      </c>
      <c r="F1536" s="8" t="s">
        <v>8219</v>
      </c>
      <c r="G1536" s="8" t="s">
        <v>8224</v>
      </c>
      <c r="H1536" s="8" t="s">
        <v>8246</v>
      </c>
      <c r="I1536" s="8">
        <v>1441383062</v>
      </c>
      <c r="J1536" s="8">
        <v>1438791062</v>
      </c>
      <c r="K1536" s="8" t="b">
        <v>1</v>
      </c>
      <c r="L1536" s="8">
        <v>369</v>
      </c>
      <c r="M1536" s="8" t="b">
        <v>1</v>
      </c>
      <c r="N1536" s="8" t="s">
        <v>8285</v>
      </c>
      <c r="O1536" s="11">
        <f t="shared" si="92"/>
        <v>418</v>
      </c>
      <c r="P1536" s="8">
        <f t="shared" si="93"/>
        <v>84.91</v>
      </c>
      <c r="Q1536" s="8" t="s">
        <v>8338</v>
      </c>
      <c r="R1536" s="8" t="s">
        <v>8339</v>
      </c>
      <c r="S1536" s="17">
        <f t="shared" si="94"/>
        <v>42221.67432870371</v>
      </c>
      <c r="T1536" s="17">
        <f t="shared" si="95"/>
        <v>42251.67432870371</v>
      </c>
    </row>
    <row r="1537" spans="1:20" ht="42.75" x14ac:dyDescent="0.45">
      <c r="A1537" s="5">
        <v>1535</v>
      </c>
      <c r="B1537" s="7" t="s">
        <v>1536</v>
      </c>
      <c r="C1537" s="7" t="s">
        <v>5645</v>
      </c>
      <c r="D1537" s="8">
        <v>4000</v>
      </c>
      <c r="E1537" s="8">
        <v>5297</v>
      </c>
      <c r="F1537" s="8" t="s">
        <v>8219</v>
      </c>
      <c r="G1537" s="8" t="s">
        <v>8224</v>
      </c>
      <c r="H1537" s="8" t="s">
        <v>8246</v>
      </c>
      <c r="I1537" s="8">
        <v>1464040800</v>
      </c>
      <c r="J1537" s="8">
        <v>1461527631</v>
      </c>
      <c r="K1537" s="8" t="b">
        <v>1</v>
      </c>
      <c r="L1537" s="8">
        <v>110</v>
      </c>
      <c r="M1537" s="8" t="b">
        <v>1</v>
      </c>
      <c r="N1537" s="8" t="s">
        <v>8285</v>
      </c>
      <c r="O1537" s="11">
        <f t="shared" si="92"/>
        <v>132</v>
      </c>
      <c r="P1537" s="8">
        <f t="shared" si="93"/>
        <v>48.15</v>
      </c>
      <c r="Q1537" s="8" t="s">
        <v>8338</v>
      </c>
      <c r="R1537" s="8" t="s">
        <v>8339</v>
      </c>
      <c r="S1537" s="17">
        <f t="shared" si="94"/>
        <v>42484.829062500001</v>
      </c>
      <c r="T1537" s="17">
        <f t="shared" si="95"/>
        <v>42513.916666666672</v>
      </c>
    </row>
    <row r="1538" spans="1:20" ht="42.75" x14ac:dyDescent="0.45">
      <c r="A1538" s="5">
        <v>1536</v>
      </c>
      <c r="B1538" s="7" t="s">
        <v>1537</v>
      </c>
      <c r="C1538" s="7" t="s">
        <v>5646</v>
      </c>
      <c r="D1538" s="8">
        <v>12000</v>
      </c>
      <c r="E1538" s="8">
        <v>30037.01</v>
      </c>
      <c r="F1538" s="8" t="s">
        <v>8219</v>
      </c>
      <c r="G1538" s="8" t="s">
        <v>8224</v>
      </c>
      <c r="H1538" s="8" t="s">
        <v>8246</v>
      </c>
      <c r="I1538" s="8">
        <v>1440702910</v>
      </c>
      <c r="J1538" s="8">
        <v>1438110910</v>
      </c>
      <c r="K1538" s="8" t="b">
        <v>1</v>
      </c>
      <c r="L1538" s="8">
        <v>455</v>
      </c>
      <c r="M1538" s="8" t="b">
        <v>1</v>
      </c>
      <c r="N1538" s="8" t="s">
        <v>8285</v>
      </c>
      <c r="O1538" s="11">
        <f t="shared" si="92"/>
        <v>250</v>
      </c>
      <c r="P1538" s="8">
        <f t="shared" si="93"/>
        <v>66.02</v>
      </c>
      <c r="Q1538" s="8" t="s">
        <v>8338</v>
      </c>
      <c r="R1538" s="8" t="s">
        <v>8339</v>
      </c>
      <c r="S1538" s="17">
        <f t="shared" si="94"/>
        <v>42213.802199074074</v>
      </c>
      <c r="T1538" s="17">
        <f t="shared" si="95"/>
        <v>42243.802199074074</v>
      </c>
    </row>
    <row r="1539" spans="1:20" ht="42.75" x14ac:dyDescent="0.45">
      <c r="A1539" s="5">
        <v>1537</v>
      </c>
      <c r="B1539" s="7" t="s">
        <v>1538</v>
      </c>
      <c r="C1539" s="7" t="s">
        <v>5647</v>
      </c>
      <c r="D1539" s="8">
        <v>12000</v>
      </c>
      <c r="E1539" s="8">
        <v>21588</v>
      </c>
      <c r="F1539" s="8" t="s">
        <v>8219</v>
      </c>
      <c r="G1539" s="8" t="s">
        <v>8236</v>
      </c>
      <c r="H1539" s="8" t="s">
        <v>8249</v>
      </c>
      <c r="I1539" s="8">
        <v>1470506400</v>
      </c>
      <c r="J1539" s="8">
        <v>1467358427</v>
      </c>
      <c r="K1539" s="8" t="b">
        <v>1</v>
      </c>
      <c r="L1539" s="8">
        <v>224</v>
      </c>
      <c r="M1539" s="8" t="b">
        <v>1</v>
      </c>
      <c r="N1539" s="8" t="s">
        <v>8285</v>
      </c>
      <c r="O1539" s="11">
        <f t="shared" ref="O1539:O1602" si="96">ROUND((E1539/D1539)*100,0)</f>
        <v>180</v>
      </c>
      <c r="P1539" s="8">
        <f t="shared" ref="P1539:P1602" si="97">ROUND(E1539/L1539,2)</f>
        <v>96.38</v>
      </c>
      <c r="Q1539" s="8" t="s">
        <v>8338</v>
      </c>
      <c r="R1539" s="8" t="s">
        <v>8339</v>
      </c>
      <c r="S1539" s="17">
        <f t="shared" ref="S1539:S1602" si="98">(((J1539/60)/60)/24)+DATE(1970,1,1)</f>
        <v>42552.315127314811</v>
      </c>
      <c r="T1539" s="17">
        <f t="shared" ref="T1539:T1602" si="99">(((I1539/60)/60)/24)+DATE(1970,1,1)</f>
        <v>42588.75</v>
      </c>
    </row>
    <row r="1540" spans="1:20" ht="42.75" x14ac:dyDescent="0.45">
      <c r="A1540" s="5">
        <v>1538</v>
      </c>
      <c r="B1540" s="7" t="s">
        <v>1539</v>
      </c>
      <c r="C1540" s="7" t="s">
        <v>5648</v>
      </c>
      <c r="D1540" s="8">
        <v>7000</v>
      </c>
      <c r="E1540" s="8">
        <v>7184</v>
      </c>
      <c r="F1540" s="8" t="s">
        <v>8219</v>
      </c>
      <c r="G1540" s="8" t="s">
        <v>8224</v>
      </c>
      <c r="H1540" s="8" t="s">
        <v>8246</v>
      </c>
      <c r="I1540" s="8">
        <v>1421952370</v>
      </c>
      <c r="J1540" s="8">
        <v>1418064370</v>
      </c>
      <c r="K1540" s="8" t="b">
        <v>1</v>
      </c>
      <c r="L1540" s="8">
        <v>46</v>
      </c>
      <c r="M1540" s="8" t="b">
        <v>1</v>
      </c>
      <c r="N1540" s="8" t="s">
        <v>8285</v>
      </c>
      <c r="O1540" s="11">
        <f t="shared" si="96"/>
        <v>103</v>
      </c>
      <c r="P1540" s="8">
        <f t="shared" si="97"/>
        <v>156.16999999999999</v>
      </c>
      <c r="Q1540" s="8" t="s">
        <v>8338</v>
      </c>
      <c r="R1540" s="8" t="s">
        <v>8339</v>
      </c>
      <c r="S1540" s="17">
        <f t="shared" si="98"/>
        <v>41981.782060185185</v>
      </c>
      <c r="T1540" s="17">
        <f t="shared" si="99"/>
        <v>42026.782060185185</v>
      </c>
    </row>
    <row r="1541" spans="1:20" ht="42.75" x14ac:dyDescent="0.45">
      <c r="A1541" s="5">
        <v>1539</v>
      </c>
      <c r="B1541" s="7" t="s">
        <v>1540</v>
      </c>
      <c r="C1541" s="7" t="s">
        <v>5649</v>
      </c>
      <c r="D1541" s="8">
        <v>20000</v>
      </c>
      <c r="E1541" s="8">
        <v>27197.22</v>
      </c>
      <c r="F1541" s="8" t="s">
        <v>8219</v>
      </c>
      <c r="G1541" s="8" t="s">
        <v>8224</v>
      </c>
      <c r="H1541" s="8" t="s">
        <v>8246</v>
      </c>
      <c r="I1541" s="8">
        <v>1483481019</v>
      </c>
      <c r="J1541" s="8">
        <v>1480629819</v>
      </c>
      <c r="K1541" s="8" t="b">
        <v>0</v>
      </c>
      <c r="L1541" s="8">
        <v>284</v>
      </c>
      <c r="M1541" s="8" t="b">
        <v>1</v>
      </c>
      <c r="N1541" s="8" t="s">
        <v>8285</v>
      </c>
      <c r="O1541" s="11">
        <f t="shared" si="96"/>
        <v>136</v>
      </c>
      <c r="P1541" s="8">
        <f t="shared" si="97"/>
        <v>95.76</v>
      </c>
      <c r="Q1541" s="8" t="s">
        <v>8338</v>
      </c>
      <c r="R1541" s="8" t="s">
        <v>8339</v>
      </c>
      <c r="S1541" s="17">
        <f t="shared" si="98"/>
        <v>42705.919201388882</v>
      </c>
      <c r="T1541" s="17">
        <f t="shared" si="99"/>
        <v>42738.919201388882</v>
      </c>
    </row>
    <row r="1542" spans="1:20" ht="42.75" x14ac:dyDescent="0.45">
      <c r="A1542" s="5">
        <v>1540</v>
      </c>
      <c r="B1542" s="7" t="s">
        <v>1541</v>
      </c>
      <c r="C1542" s="7" t="s">
        <v>5650</v>
      </c>
      <c r="D1542" s="8">
        <v>15000</v>
      </c>
      <c r="E1542" s="8">
        <v>17680</v>
      </c>
      <c r="F1542" s="8" t="s">
        <v>8219</v>
      </c>
      <c r="G1542" s="8" t="s">
        <v>8224</v>
      </c>
      <c r="H1542" s="8" t="s">
        <v>8246</v>
      </c>
      <c r="I1542" s="8">
        <v>1416964500</v>
      </c>
      <c r="J1542" s="8">
        <v>1414368616</v>
      </c>
      <c r="K1542" s="8" t="b">
        <v>1</v>
      </c>
      <c r="L1542" s="8">
        <v>98</v>
      </c>
      <c r="M1542" s="8" t="b">
        <v>1</v>
      </c>
      <c r="N1542" s="8" t="s">
        <v>8285</v>
      </c>
      <c r="O1542" s="11">
        <f t="shared" si="96"/>
        <v>118</v>
      </c>
      <c r="P1542" s="8">
        <f t="shared" si="97"/>
        <v>180.41</v>
      </c>
      <c r="Q1542" s="8" t="s">
        <v>8338</v>
      </c>
      <c r="R1542" s="8" t="s">
        <v>8339</v>
      </c>
      <c r="S1542" s="17">
        <f t="shared" si="98"/>
        <v>41939.00712962963</v>
      </c>
      <c r="T1542" s="17">
        <f t="shared" si="99"/>
        <v>41969.052083333328</v>
      </c>
    </row>
    <row r="1543" spans="1:20" ht="42.75" x14ac:dyDescent="0.45">
      <c r="A1543" s="5">
        <v>1541</v>
      </c>
      <c r="B1543" s="7" t="s">
        <v>1542</v>
      </c>
      <c r="C1543" s="7" t="s">
        <v>5651</v>
      </c>
      <c r="D1543" s="8">
        <v>18000</v>
      </c>
      <c r="E1543" s="8">
        <v>6</v>
      </c>
      <c r="F1543" s="8" t="s">
        <v>8221</v>
      </c>
      <c r="G1543" s="8" t="s">
        <v>8224</v>
      </c>
      <c r="H1543" s="8" t="s">
        <v>8246</v>
      </c>
      <c r="I1543" s="8">
        <v>1420045538</v>
      </c>
      <c r="J1543" s="8">
        <v>1417453538</v>
      </c>
      <c r="K1543" s="8" t="b">
        <v>0</v>
      </c>
      <c r="L1543" s="8">
        <v>2</v>
      </c>
      <c r="M1543" s="8" t="b">
        <v>0</v>
      </c>
      <c r="N1543" s="8" t="s">
        <v>8289</v>
      </c>
      <c r="O1543" s="11">
        <f t="shared" si="96"/>
        <v>0</v>
      </c>
      <c r="P1543" s="8">
        <f t="shared" si="97"/>
        <v>3</v>
      </c>
      <c r="Q1543" s="8" t="s">
        <v>8338</v>
      </c>
      <c r="R1543" s="8" t="s">
        <v>8343</v>
      </c>
      <c r="S1543" s="17">
        <f t="shared" si="98"/>
        <v>41974.712245370371</v>
      </c>
      <c r="T1543" s="17">
        <f t="shared" si="99"/>
        <v>42004.712245370371</v>
      </c>
    </row>
    <row r="1544" spans="1:20" ht="42.75" x14ac:dyDescent="0.45">
      <c r="A1544" s="5">
        <v>1542</v>
      </c>
      <c r="B1544" s="7" t="s">
        <v>1543</v>
      </c>
      <c r="C1544" s="7" t="s">
        <v>5652</v>
      </c>
      <c r="D1544" s="8">
        <v>500</v>
      </c>
      <c r="E1544" s="8">
        <v>20</v>
      </c>
      <c r="F1544" s="8" t="s">
        <v>8221</v>
      </c>
      <c r="G1544" s="8" t="s">
        <v>8229</v>
      </c>
      <c r="H1544" s="8" t="s">
        <v>8251</v>
      </c>
      <c r="I1544" s="8">
        <v>1435708500</v>
      </c>
      <c r="J1544" s="8">
        <v>1434412500</v>
      </c>
      <c r="K1544" s="8" t="b">
        <v>0</v>
      </c>
      <c r="L1544" s="8">
        <v>1</v>
      </c>
      <c r="M1544" s="8" t="b">
        <v>0</v>
      </c>
      <c r="N1544" s="8" t="s">
        <v>8289</v>
      </c>
      <c r="O1544" s="11">
        <f t="shared" si="96"/>
        <v>4</v>
      </c>
      <c r="P1544" s="8">
        <f t="shared" si="97"/>
        <v>20</v>
      </c>
      <c r="Q1544" s="8" t="s">
        <v>8338</v>
      </c>
      <c r="R1544" s="8" t="s">
        <v>8343</v>
      </c>
      <c r="S1544" s="17">
        <f t="shared" si="98"/>
        <v>42170.996527777781</v>
      </c>
      <c r="T1544" s="17">
        <f t="shared" si="99"/>
        <v>42185.996527777781</v>
      </c>
    </row>
    <row r="1545" spans="1:20" ht="42.75" x14ac:dyDescent="0.45">
      <c r="A1545" s="5">
        <v>1543</v>
      </c>
      <c r="B1545" s="7" t="s">
        <v>1544</v>
      </c>
      <c r="C1545" s="7" t="s">
        <v>5653</v>
      </c>
      <c r="D1545" s="8">
        <v>2250</v>
      </c>
      <c r="E1545" s="8">
        <v>10</v>
      </c>
      <c r="F1545" s="8" t="s">
        <v>8221</v>
      </c>
      <c r="G1545" s="8" t="s">
        <v>8224</v>
      </c>
      <c r="H1545" s="8" t="s">
        <v>8246</v>
      </c>
      <c r="I1545" s="8">
        <v>1416662034</v>
      </c>
      <c r="J1545" s="8">
        <v>1414066434</v>
      </c>
      <c r="K1545" s="8" t="b">
        <v>0</v>
      </c>
      <c r="L1545" s="8">
        <v>1</v>
      </c>
      <c r="M1545" s="8" t="b">
        <v>0</v>
      </c>
      <c r="N1545" s="8" t="s">
        <v>8289</v>
      </c>
      <c r="O1545" s="11">
        <f t="shared" si="96"/>
        <v>0</v>
      </c>
      <c r="P1545" s="8">
        <f t="shared" si="97"/>
        <v>10</v>
      </c>
      <c r="Q1545" s="8" t="s">
        <v>8338</v>
      </c>
      <c r="R1545" s="8" t="s">
        <v>8343</v>
      </c>
      <c r="S1545" s="17">
        <f t="shared" si="98"/>
        <v>41935.509652777779</v>
      </c>
      <c r="T1545" s="17">
        <f t="shared" si="99"/>
        <v>41965.551319444443</v>
      </c>
    </row>
    <row r="1546" spans="1:20" ht="42.75" x14ac:dyDescent="0.45">
      <c r="A1546" s="5">
        <v>1544</v>
      </c>
      <c r="B1546" s="7" t="s">
        <v>1545</v>
      </c>
      <c r="C1546" s="7" t="s">
        <v>5654</v>
      </c>
      <c r="D1546" s="8">
        <v>1000</v>
      </c>
      <c r="E1546" s="8">
        <v>0</v>
      </c>
      <c r="F1546" s="8" t="s">
        <v>8221</v>
      </c>
      <c r="G1546" s="8" t="s">
        <v>8224</v>
      </c>
      <c r="H1546" s="8" t="s">
        <v>8246</v>
      </c>
      <c r="I1546" s="8">
        <v>1427847480</v>
      </c>
      <c r="J1546" s="8">
        <v>1424222024</v>
      </c>
      <c r="K1546" s="8" t="b">
        <v>0</v>
      </c>
      <c r="L1546" s="8">
        <v>0</v>
      </c>
      <c r="M1546" s="8" t="b">
        <v>0</v>
      </c>
      <c r="N1546" s="8" t="s">
        <v>8289</v>
      </c>
      <c r="O1546" s="11">
        <f t="shared" si="96"/>
        <v>0</v>
      </c>
      <c r="P1546" s="8" t="e">
        <f t="shared" si="97"/>
        <v>#DIV/0!</v>
      </c>
      <c r="Q1546" s="8" t="s">
        <v>8338</v>
      </c>
      <c r="R1546" s="8" t="s">
        <v>8343</v>
      </c>
      <c r="S1546" s="17">
        <f t="shared" si="98"/>
        <v>42053.051203703704</v>
      </c>
      <c r="T1546" s="17">
        <f t="shared" si="99"/>
        <v>42095.012499999997</v>
      </c>
    </row>
    <row r="1547" spans="1:20" ht="42.75" x14ac:dyDescent="0.45">
      <c r="A1547" s="5">
        <v>1545</v>
      </c>
      <c r="B1547" s="7" t="s">
        <v>1546</v>
      </c>
      <c r="C1547" s="7" t="s">
        <v>5655</v>
      </c>
      <c r="D1547" s="8">
        <v>3000</v>
      </c>
      <c r="E1547" s="8">
        <v>1</v>
      </c>
      <c r="F1547" s="8" t="s">
        <v>8221</v>
      </c>
      <c r="G1547" s="8" t="s">
        <v>8224</v>
      </c>
      <c r="H1547" s="8" t="s">
        <v>8246</v>
      </c>
      <c r="I1547" s="8">
        <v>1425330960</v>
      </c>
      <c r="J1547" s="8">
        <v>1422393234</v>
      </c>
      <c r="K1547" s="8" t="b">
        <v>0</v>
      </c>
      <c r="L1547" s="8">
        <v>1</v>
      </c>
      <c r="M1547" s="8" t="b">
        <v>0</v>
      </c>
      <c r="N1547" s="8" t="s">
        <v>8289</v>
      </c>
      <c r="O1547" s="11">
        <f t="shared" si="96"/>
        <v>0</v>
      </c>
      <c r="P1547" s="8">
        <f t="shared" si="97"/>
        <v>1</v>
      </c>
      <c r="Q1547" s="8" t="s">
        <v>8338</v>
      </c>
      <c r="R1547" s="8" t="s">
        <v>8343</v>
      </c>
      <c r="S1547" s="17">
        <f t="shared" si="98"/>
        <v>42031.884652777779</v>
      </c>
      <c r="T1547" s="17">
        <f t="shared" si="99"/>
        <v>42065.886111111111</v>
      </c>
    </row>
    <row r="1548" spans="1:20" ht="42.75" x14ac:dyDescent="0.45">
      <c r="A1548" s="5">
        <v>1546</v>
      </c>
      <c r="B1548" s="7" t="s">
        <v>1547</v>
      </c>
      <c r="C1548" s="7" t="s">
        <v>5656</v>
      </c>
      <c r="D1548" s="8">
        <v>1000</v>
      </c>
      <c r="E1548" s="8">
        <v>289</v>
      </c>
      <c r="F1548" s="8" t="s">
        <v>8221</v>
      </c>
      <c r="G1548" s="8" t="s">
        <v>8225</v>
      </c>
      <c r="H1548" s="8" t="s">
        <v>8247</v>
      </c>
      <c r="I1548" s="8">
        <v>1410930399</v>
      </c>
      <c r="J1548" s="8">
        <v>1405746399</v>
      </c>
      <c r="K1548" s="8" t="b">
        <v>0</v>
      </c>
      <c r="L1548" s="8">
        <v>11</v>
      </c>
      <c r="M1548" s="8" t="b">
        <v>0</v>
      </c>
      <c r="N1548" s="8" t="s">
        <v>8289</v>
      </c>
      <c r="O1548" s="11">
        <f t="shared" si="96"/>
        <v>29</v>
      </c>
      <c r="P1548" s="8">
        <f t="shared" si="97"/>
        <v>26.27</v>
      </c>
      <c r="Q1548" s="8" t="s">
        <v>8338</v>
      </c>
      <c r="R1548" s="8" t="s">
        <v>8343</v>
      </c>
      <c r="S1548" s="17">
        <f t="shared" si="98"/>
        <v>41839.212951388887</v>
      </c>
      <c r="T1548" s="17">
        <f t="shared" si="99"/>
        <v>41899.212951388887</v>
      </c>
    </row>
    <row r="1549" spans="1:20" ht="42.75" x14ac:dyDescent="0.45">
      <c r="A1549" s="5">
        <v>1547</v>
      </c>
      <c r="B1549" s="7" t="s">
        <v>1548</v>
      </c>
      <c r="C1549" s="7" t="s">
        <v>5657</v>
      </c>
      <c r="D1549" s="8">
        <v>20</v>
      </c>
      <c r="E1549" s="8">
        <v>0</v>
      </c>
      <c r="F1549" s="8" t="s">
        <v>8221</v>
      </c>
      <c r="G1549" s="8" t="s">
        <v>8224</v>
      </c>
      <c r="H1549" s="8" t="s">
        <v>8246</v>
      </c>
      <c r="I1549" s="8">
        <v>1487844882</v>
      </c>
      <c r="J1549" s="8">
        <v>1487240082</v>
      </c>
      <c r="K1549" s="8" t="b">
        <v>0</v>
      </c>
      <c r="L1549" s="8">
        <v>0</v>
      </c>
      <c r="M1549" s="8" t="b">
        <v>0</v>
      </c>
      <c r="N1549" s="8" t="s">
        <v>8289</v>
      </c>
      <c r="O1549" s="11">
        <f t="shared" si="96"/>
        <v>0</v>
      </c>
      <c r="P1549" s="8" t="e">
        <f t="shared" si="97"/>
        <v>#DIV/0!</v>
      </c>
      <c r="Q1549" s="8" t="s">
        <v>8338</v>
      </c>
      <c r="R1549" s="8" t="s">
        <v>8343</v>
      </c>
      <c r="S1549" s="17">
        <f t="shared" si="98"/>
        <v>42782.426875000005</v>
      </c>
      <c r="T1549" s="17">
        <f t="shared" si="99"/>
        <v>42789.426875000005</v>
      </c>
    </row>
    <row r="1550" spans="1:20" ht="28.5" x14ac:dyDescent="0.45">
      <c r="A1550" s="5">
        <v>1548</v>
      </c>
      <c r="B1550" s="7" t="s">
        <v>1549</v>
      </c>
      <c r="C1550" s="7" t="s">
        <v>5658</v>
      </c>
      <c r="D1550" s="8">
        <v>700</v>
      </c>
      <c r="E1550" s="8">
        <v>60</v>
      </c>
      <c r="F1550" s="8" t="s">
        <v>8221</v>
      </c>
      <c r="G1550" s="8" t="s">
        <v>8224</v>
      </c>
      <c r="H1550" s="8" t="s">
        <v>8246</v>
      </c>
      <c r="I1550" s="8">
        <v>1447020620</v>
      </c>
      <c r="J1550" s="8">
        <v>1444425020</v>
      </c>
      <c r="K1550" s="8" t="b">
        <v>0</v>
      </c>
      <c r="L1550" s="8">
        <v>1</v>
      </c>
      <c r="M1550" s="8" t="b">
        <v>0</v>
      </c>
      <c r="N1550" s="8" t="s">
        <v>8289</v>
      </c>
      <c r="O1550" s="11">
        <f t="shared" si="96"/>
        <v>9</v>
      </c>
      <c r="P1550" s="8">
        <f t="shared" si="97"/>
        <v>60</v>
      </c>
      <c r="Q1550" s="8" t="s">
        <v>8338</v>
      </c>
      <c r="R1550" s="8" t="s">
        <v>8343</v>
      </c>
      <c r="S1550" s="17">
        <f t="shared" si="98"/>
        <v>42286.88217592593</v>
      </c>
      <c r="T1550" s="17">
        <f t="shared" si="99"/>
        <v>42316.923842592587</v>
      </c>
    </row>
    <row r="1551" spans="1:20" ht="42.75" x14ac:dyDescent="0.45">
      <c r="A1551" s="5">
        <v>1549</v>
      </c>
      <c r="B1551" s="7" t="s">
        <v>1550</v>
      </c>
      <c r="C1551" s="7" t="s">
        <v>5659</v>
      </c>
      <c r="D1551" s="8">
        <v>500</v>
      </c>
      <c r="E1551" s="8">
        <v>170</v>
      </c>
      <c r="F1551" s="8" t="s">
        <v>8221</v>
      </c>
      <c r="G1551" s="8" t="s">
        <v>8224</v>
      </c>
      <c r="H1551" s="8" t="s">
        <v>8246</v>
      </c>
      <c r="I1551" s="8">
        <v>1446524159</v>
      </c>
      <c r="J1551" s="8">
        <v>1443928559</v>
      </c>
      <c r="K1551" s="8" t="b">
        <v>0</v>
      </c>
      <c r="L1551" s="8">
        <v>6</v>
      </c>
      <c r="M1551" s="8" t="b">
        <v>0</v>
      </c>
      <c r="N1551" s="8" t="s">
        <v>8289</v>
      </c>
      <c r="O1551" s="11">
        <f t="shared" si="96"/>
        <v>34</v>
      </c>
      <c r="P1551" s="8">
        <f t="shared" si="97"/>
        <v>28.33</v>
      </c>
      <c r="Q1551" s="8" t="s">
        <v>8338</v>
      </c>
      <c r="R1551" s="8" t="s">
        <v>8343</v>
      </c>
      <c r="S1551" s="17">
        <f t="shared" si="98"/>
        <v>42281.136099537034</v>
      </c>
      <c r="T1551" s="17">
        <f t="shared" si="99"/>
        <v>42311.177766203706</v>
      </c>
    </row>
    <row r="1552" spans="1:20" ht="42.75" x14ac:dyDescent="0.45">
      <c r="A1552" s="5">
        <v>1550</v>
      </c>
      <c r="B1552" s="7" t="s">
        <v>1551</v>
      </c>
      <c r="C1552" s="7" t="s">
        <v>5660</v>
      </c>
      <c r="D1552" s="8">
        <v>750</v>
      </c>
      <c r="E1552" s="8">
        <v>101</v>
      </c>
      <c r="F1552" s="8" t="s">
        <v>8221</v>
      </c>
      <c r="G1552" s="8" t="s">
        <v>8225</v>
      </c>
      <c r="H1552" s="8" t="s">
        <v>8247</v>
      </c>
      <c r="I1552" s="8">
        <v>1463050034</v>
      </c>
      <c r="J1552" s="8">
        <v>1460458034</v>
      </c>
      <c r="K1552" s="8" t="b">
        <v>0</v>
      </c>
      <c r="L1552" s="8">
        <v>7</v>
      </c>
      <c r="M1552" s="8" t="b">
        <v>0</v>
      </c>
      <c r="N1552" s="8" t="s">
        <v>8289</v>
      </c>
      <c r="O1552" s="11">
        <f t="shared" si="96"/>
        <v>13</v>
      </c>
      <c r="P1552" s="8">
        <f t="shared" si="97"/>
        <v>14.43</v>
      </c>
      <c r="Q1552" s="8" t="s">
        <v>8338</v>
      </c>
      <c r="R1552" s="8" t="s">
        <v>8343</v>
      </c>
      <c r="S1552" s="17">
        <f t="shared" si="98"/>
        <v>42472.449467592596</v>
      </c>
      <c r="T1552" s="17">
        <f t="shared" si="99"/>
        <v>42502.449467592596</v>
      </c>
    </row>
    <row r="1553" spans="1:20" ht="42.75" x14ac:dyDescent="0.45">
      <c r="A1553" s="5">
        <v>1551</v>
      </c>
      <c r="B1553" s="7" t="s">
        <v>1552</v>
      </c>
      <c r="C1553" s="7" t="s">
        <v>5661</v>
      </c>
      <c r="D1553" s="8">
        <v>3500</v>
      </c>
      <c r="E1553" s="8">
        <v>0</v>
      </c>
      <c r="F1553" s="8" t="s">
        <v>8221</v>
      </c>
      <c r="G1553" s="8" t="s">
        <v>8224</v>
      </c>
      <c r="H1553" s="8" t="s">
        <v>8246</v>
      </c>
      <c r="I1553" s="8">
        <v>1432756039</v>
      </c>
      <c r="J1553" s="8">
        <v>1430164039</v>
      </c>
      <c r="K1553" s="8" t="b">
        <v>0</v>
      </c>
      <c r="L1553" s="8">
        <v>0</v>
      </c>
      <c r="M1553" s="8" t="b">
        <v>0</v>
      </c>
      <c r="N1553" s="8" t="s">
        <v>8289</v>
      </c>
      <c r="O1553" s="11">
        <f t="shared" si="96"/>
        <v>0</v>
      </c>
      <c r="P1553" s="8" t="e">
        <f t="shared" si="97"/>
        <v>#DIV/0!</v>
      </c>
      <c r="Q1553" s="8" t="s">
        <v>8338</v>
      </c>
      <c r="R1553" s="8" t="s">
        <v>8343</v>
      </c>
      <c r="S1553" s="17">
        <f t="shared" si="98"/>
        <v>42121.824525462958</v>
      </c>
      <c r="T1553" s="17">
        <f t="shared" si="99"/>
        <v>42151.824525462958</v>
      </c>
    </row>
    <row r="1554" spans="1:20" ht="42.75" x14ac:dyDescent="0.45">
      <c r="A1554" s="5">
        <v>1552</v>
      </c>
      <c r="B1554" s="7" t="s">
        <v>1553</v>
      </c>
      <c r="C1554" s="7" t="s">
        <v>5662</v>
      </c>
      <c r="D1554" s="8">
        <v>4300</v>
      </c>
      <c r="E1554" s="8">
        <v>2115</v>
      </c>
      <c r="F1554" s="8" t="s">
        <v>8221</v>
      </c>
      <c r="G1554" s="8" t="s">
        <v>8224</v>
      </c>
      <c r="H1554" s="8" t="s">
        <v>8246</v>
      </c>
      <c r="I1554" s="8">
        <v>1412135940</v>
      </c>
      <c r="J1554" s="8">
        <v>1410366708</v>
      </c>
      <c r="K1554" s="8" t="b">
        <v>0</v>
      </c>
      <c r="L1554" s="8">
        <v>16</v>
      </c>
      <c r="M1554" s="8" t="b">
        <v>0</v>
      </c>
      <c r="N1554" s="8" t="s">
        <v>8289</v>
      </c>
      <c r="O1554" s="11">
        <f t="shared" si="96"/>
        <v>49</v>
      </c>
      <c r="P1554" s="8">
        <f t="shared" si="97"/>
        <v>132.19</v>
      </c>
      <c r="Q1554" s="8" t="s">
        <v>8338</v>
      </c>
      <c r="R1554" s="8" t="s">
        <v>8343</v>
      </c>
      <c r="S1554" s="17">
        <f t="shared" si="98"/>
        <v>41892.688750000001</v>
      </c>
      <c r="T1554" s="17">
        <f t="shared" si="99"/>
        <v>41913.165972222225</v>
      </c>
    </row>
    <row r="1555" spans="1:20" ht="42.75" x14ac:dyDescent="0.45">
      <c r="A1555" s="5">
        <v>1553</v>
      </c>
      <c r="B1555" s="7" t="s">
        <v>1554</v>
      </c>
      <c r="C1555" s="7" t="s">
        <v>5663</v>
      </c>
      <c r="D1555" s="8">
        <v>6000</v>
      </c>
      <c r="E1555" s="8">
        <v>0</v>
      </c>
      <c r="F1555" s="8" t="s">
        <v>8221</v>
      </c>
      <c r="G1555" s="8" t="s">
        <v>8224</v>
      </c>
      <c r="H1555" s="8" t="s">
        <v>8246</v>
      </c>
      <c r="I1555" s="8">
        <v>1441176447</v>
      </c>
      <c r="J1555" s="8">
        <v>1438584447</v>
      </c>
      <c r="K1555" s="8" t="b">
        <v>0</v>
      </c>
      <c r="L1555" s="8">
        <v>0</v>
      </c>
      <c r="M1555" s="8" t="b">
        <v>0</v>
      </c>
      <c r="N1555" s="8" t="s">
        <v>8289</v>
      </c>
      <c r="O1555" s="11">
        <f t="shared" si="96"/>
        <v>0</v>
      </c>
      <c r="P1555" s="8" t="e">
        <f t="shared" si="97"/>
        <v>#DIV/0!</v>
      </c>
      <c r="Q1555" s="8" t="s">
        <v>8338</v>
      </c>
      <c r="R1555" s="8" t="s">
        <v>8343</v>
      </c>
      <c r="S1555" s="17">
        <f t="shared" si="98"/>
        <v>42219.282951388886</v>
      </c>
      <c r="T1555" s="17">
        <f t="shared" si="99"/>
        <v>42249.282951388886</v>
      </c>
    </row>
    <row r="1556" spans="1:20" ht="57" x14ac:dyDescent="0.45">
      <c r="A1556" s="5">
        <v>1554</v>
      </c>
      <c r="B1556" s="7" t="s">
        <v>1555</v>
      </c>
      <c r="C1556" s="7" t="s">
        <v>5664</v>
      </c>
      <c r="D1556" s="8">
        <v>20000</v>
      </c>
      <c r="E1556" s="8">
        <v>0</v>
      </c>
      <c r="F1556" s="8" t="s">
        <v>8221</v>
      </c>
      <c r="G1556" s="8" t="s">
        <v>8226</v>
      </c>
      <c r="H1556" s="8" t="s">
        <v>8248</v>
      </c>
      <c r="I1556" s="8">
        <v>1438495390</v>
      </c>
      <c r="J1556" s="8">
        <v>1435903390</v>
      </c>
      <c r="K1556" s="8" t="b">
        <v>0</v>
      </c>
      <c r="L1556" s="8">
        <v>0</v>
      </c>
      <c r="M1556" s="8" t="b">
        <v>0</v>
      </c>
      <c r="N1556" s="8" t="s">
        <v>8289</v>
      </c>
      <c r="O1556" s="11">
        <f t="shared" si="96"/>
        <v>0</v>
      </c>
      <c r="P1556" s="8" t="e">
        <f t="shared" si="97"/>
        <v>#DIV/0!</v>
      </c>
      <c r="Q1556" s="8" t="s">
        <v>8338</v>
      </c>
      <c r="R1556" s="8" t="s">
        <v>8343</v>
      </c>
      <c r="S1556" s="17">
        <f t="shared" si="98"/>
        <v>42188.252199074079</v>
      </c>
      <c r="T1556" s="17">
        <f t="shared" si="99"/>
        <v>42218.252199074079</v>
      </c>
    </row>
    <row r="1557" spans="1:20" ht="42.75" x14ac:dyDescent="0.45">
      <c r="A1557" s="5">
        <v>1555</v>
      </c>
      <c r="B1557" s="7" t="s">
        <v>1556</v>
      </c>
      <c r="C1557" s="7" t="s">
        <v>5665</v>
      </c>
      <c r="D1557" s="8">
        <v>750</v>
      </c>
      <c r="E1557" s="8">
        <v>0</v>
      </c>
      <c r="F1557" s="8" t="s">
        <v>8221</v>
      </c>
      <c r="G1557" s="8" t="s">
        <v>8224</v>
      </c>
      <c r="H1557" s="8" t="s">
        <v>8246</v>
      </c>
      <c r="I1557" s="8">
        <v>1442509200</v>
      </c>
      <c r="J1557" s="8">
        <v>1440513832</v>
      </c>
      <c r="K1557" s="8" t="b">
        <v>0</v>
      </c>
      <c r="L1557" s="8">
        <v>0</v>
      </c>
      <c r="M1557" s="8" t="b">
        <v>0</v>
      </c>
      <c r="N1557" s="8" t="s">
        <v>8289</v>
      </c>
      <c r="O1557" s="11">
        <f t="shared" si="96"/>
        <v>0</v>
      </c>
      <c r="P1557" s="8" t="e">
        <f t="shared" si="97"/>
        <v>#DIV/0!</v>
      </c>
      <c r="Q1557" s="8" t="s">
        <v>8338</v>
      </c>
      <c r="R1557" s="8" t="s">
        <v>8343</v>
      </c>
      <c r="S1557" s="17">
        <f t="shared" si="98"/>
        <v>42241.613796296297</v>
      </c>
      <c r="T1557" s="17">
        <f t="shared" si="99"/>
        <v>42264.708333333328</v>
      </c>
    </row>
    <row r="1558" spans="1:20" ht="42.75" x14ac:dyDescent="0.45">
      <c r="A1558" s="5">
        <v>1556</v>
      </c>
      <c r="B1558" s="7" t="s">
        <v>1557</v>
      </c>
      <c r="C1558" s="7" t="s">
        <v>5666</v>
      </c>
      <c r="D1558" s="8">
        <v>1500</v>
      </c>
      <c r="E1558" s="8">
        <v>677</v>
      </c>
      <c r="F1558" s="8" t="s">
        <v>8221</v>
      </c>
      <c r="G1558" s="8" t="s">
        <v>8229</v>
      </c>
      <c r="H1558" s="8" t="s">
        <v>8251</v>
      </c>
      <c r="I1558" s="8">
        <v>1467603624</v>
      </c>
      <c r="J1558" s="8">
        <v>1465011624</v>
      </c>
      <c r="K1558" s="8" t="b">
        <v>0</v>
      </c>
      <c r="L1558" s="8">
        <v>12</v>
      </c>
      <c r="M1558" s="8" t="b">
        <v>0</v>
      </c>
      <c r="N1558" s="8" t="s">
        <v>8289</v>
      </c>
      <c r="O1558" s="11">
        <f t="shared" si="96"/>
        <v>45</v>
      </c>
      <c r="P1558" s="8">
        <f t="shared" si="97"/>
        <v>56.42</v>
      </c>
      <c r="Q1558" s="8" t="s">
        <v>8338</v>
      </c>
      <c r="R1558" s="8" t="s">
        <v>8343</v>
      </c>
      <c r="S1558" s="17">
        <f t="shared" si="98"/>
        <v>42525.153055555551</v>
      </c>
      <c r="T1558" s="17">
        <f t="shared" si="99"/>
        <v>42555.153055555551</v>
      </c>
    </row>
    <row r="1559" spans="1:20" ht="42.75" x14ac:dyDescent="0.45">
      <c r="A1559" s="5">
        <v>1557</v>
      </c>
      <c r="B1559" s="7" t="s">
        <v>1558</v>
      </c>
      <c r="C1559" s="7" t="s">
        <v>5667</v>
      </c>
      <c r="D1559" s="8">
        <v>2500</v>
      </c>
      <c r="E1559" s="8">
        <v>100</v>
      </c>
      <c r="F1559" s="8" t="s">
        <v>8221</v>
      </c>
      <c r="G1559" s="8" t="s">
        <v>8224</v>
      </c>
      <c r="H1559" s="8" t="s">
        <v>8246</v>
      </c>
      <c r="I1559" s="8">
        <v>1411227633</v>
      </c>
      <c r="J1559" s="8">
        <v>1408549233</v>
      </c>
      <c r="K1559" s="8" t="b">
        <v>0</v>
      </c>
      <c r="L1559" s="8">
        <v>1</v>
      </c>
      <c r="M1559" s="8" t="b">
        <v>0</v>
      </c>
      <c r="N1559" s="8" t="s">
        <v>8289</v>
      </c>
      <c r="O1559" s="11">
        <f t="shared" si="96"/>
        <v>4</v>
      </c>
      <c r="P1559" s="8">
        <f t="shared" si="97"/>
        <v>100</v>
      </c>
      <c r="Q1559" s="8" t="s">
        <v>8338</v>
      </c>
      <c r="R1559" s="8" t="s">
        <v>8343</v>
      </c>
      <c r="S1559" s="17">
        <f t="shared" si="98"/>
        <v>41871.65315972222</v>
      </c>
      <c r="T1559" s="17">
        <f t="shared" si="99"/>
        <v>41902.65315972222</v>
      </c>
    </row>
    <row r="1560" spans="1:20" ht="42.75" x14ac:dyDescent="0.45">
      <c r="A1560" s="5">
        <v>1558</v>
      </c>
      <c r="B1560" s="7" t="s">
        <v>1559</v>
      </c>
      <c r="C1560" s="7" t="s">
        <v>5668</v>
      </c>
      <c r="D1560" s="8">
        <v>750</v>
      </c>
      <c r="E1560" s="8">
        <v>35</v>
      </c>
      <c r="F1560" s="8" t="s">
        <v>8221</v>
      </c>
      <c r="G1560" s="8" t="s">
        <v>8225</v>
      </c>
      <c r="H1560" s="8" t="s">
        <v>8247</v>
      </c>
      <c r="I1560" s="8">
        <v>1440763920</v>
      </c>
      <c r="J1560" s="8">
        <v>1435656759</v>
      </c>
      <c r="K1560" s="8" t="b">
        <v>0</v>
      </c>
      <c r="L1560" s="8">
        <v>3</v>
      </c>
      <c r="M1560" s="8" t="b">
        <v>0</v>
      </c>
      <c r="N1560" s="8" t="s">
        <v>8289</v>
      </c>
      <c r="O1560" s="11">
        <f t="shared" si="96"/>
        <v>5</v>
      </c>
      <c r="P1560" s="8">
        <f t="shared" si="97"/>
        <v>11.67</v>
      </c>
      <c r="Q1560" s="8" t="s">
        <v>8338</v>
      </c>
      <c r="R1560" s="8" t="s">
        <v>8343</v>
      </c>
      <c r="S1560" s="17">
        <f t="shared" si="98"/>
        <v>42185.397673611107</v>
      </c>
      <c r="T1560" s="17">
        <f t="shared" si="99"/>
        <v>42244.508333333331</v>
      </c>
    </row>
    <row r="1561" spans="1:20" ht="28.5" x14ac:dyDescent="0.45">
      <c r="A1561" s="5">
        <v>1559</v>
      </c>
      <c r="B1561" s="7" t="s">
        <v>1560</v>
      </c>
      <c r="C1561" s="7" t="s">
        <v>5669</v>
      </c>
      <c r="D1561" s="8">
        <v>15000</v>
      </c>
      <c r="E1561" s="8">
        <v>50</v>
      </c>
      <c r="F1561" s="8" t="s">
        <v>8221</v>
      </c>
      <c r="G1561" s="8" t="s">
        <v>8224</v>
      </c>
      <c r="H1561" s="8" t="s">
        <v>8246</v>
      </c>
      <c r="I1561" s="8">
        <v>1430270199</v>
      </c>
      <c r="J1561" s="8">
        <v>1428974199</v>
      </c>
      <c r="K1561" s="8" t="b">
        <v>0</v>
      </c>
      <c r="L1561" s="8">
        <v>1</v>
      </c>
      <c r="M1561" s="8" t="b">
        <v>0</v>
      </c>
      <c r="N1561" s="8" t="s">
        <v>8289</v>
      </c>
      <c r="O1561" s="11">
        <f t="shared" si="96"/>
        <v>0</v>
      </c>
      <c r="P1561" s="8">
        <f t="shared" si="97"/>
        <v>50</v>
      </c>
      <c r="Q1561" s="8" t="s">
        <v>8338</v>
      </c>
      <c r="R1561" s="8" t="s">
        <v>8343</v>
      </c>
      <c r="S1561" s="17">
        <f t="shared" si="98"/>
        <v>42108.05322916666</v>
      </c>
      <c r="T1561" s="17">
        <f t="shared" si="99"/>
        <v>42123.05322916666</v>
      </c>
    </row>
    <row r="1562" spans="1:20" ht="42.75" x14ac:dyDescent="0.45">
      <c r="A1562" s="5">
        <v>1560</v>
      </c>
      <c r="B1562" s="7" t="s">
        <v>1561</v>
      </c>
      <c r="C1562" s="7" t="s">
        <v>5670</v>
      </c>
      <c r="D1562" s="8">
        <v>2500</v>
      </c>
      <c r="E1562" s="8">
        <v>94</v>
      </c>
      <c r="F1562" s="8" t="s">
        <v>8221</v>
      </c>
      <c r="G1562" s="8" t="s">
        <v>8224</v>
      </c>
      <c r="H1562" s="8" t="s">
        <v>8246</v>
      </c>
      <c r="I1562" s="8">
        <v>1415842193</v>
      </c>
      <c r="J1562" s="8">
        <v>1414110593</v>
      </c>
      <c r="K1562" s="8" t="b">
        <v>0</v>
      </c>
      <c r="L1562" s="8">
        <v>4</v>
      </c>
      <c r="M1562" s="8" t="b">
        <v>0</v>
      </c>
      <c r="N1562" s="8" t="s">
        <v>8289</v>
      </c>
      <c r="O1562" s="11">
        <f t="shared" si="96"/>
        <v>4</v>
      </c>
      <c r="P1562" s="8">
        <f t="shared" si="97"/>
        <v>23.5</v>
      </c>
      <c r="Q1562" s="8" t="s">
        <v>8338</v>
      </c>
      <c r="R1562" s="8" t="s">
        <v>8343</v>
      </c>
      <c r="S1562" s="17">
        <f t="shared" si="98"/>
        <v>41936.020752314813</v>
      </c>
      <c r="T1562" s="17">
        <f t="shared" si="99"/>
        <v>41956.062418981484</v>
      </c>
    </row>
    <row r="1563" spans="1:20" ht="42.75" x14ac:dyDescent="0.45">
      <c r="A1563" s="5">
        <v>1561</v>
      </c>
      <c r="B1563" s="7" t="s">
        <v>1562</v>
      </c>
      <c r="C1563" s="7" t="s">
        <v>5671</v>
      </c>
      <c r="D1563" s="8">
        <v>10000</v>
      </c>
      <c r="E1563" s="8">
        <v>67</v>
      </c>
      <c r="F1563" s="8" t="s">
        <v>8220</v>
      </c>
      <c r="G1563" s="8" t="s">
        <v>8224</v>
      </c>
      <c r="H1563" s="8" t="s">
        <v>8246</v>
      </c>
      <c r="I1563" s="8">
        <v>1383789603</v>
      </c>
      <c r="J1563" s="8">
        <v>1381194003</v>
      </c>
      <c r="K1563" s="8" t="b">
        <v>0</v>
      </c>
      <c r="L1563" s="8">
        <v>1</v>
      </c>
      <c r="M1563" s="8" t="b">
        <v>0</v>
      </c>
      <c r="N1563" s="8" t="s">
        <v>8290</v>
      </c>
      <c r="O1563" s="11">
        <f t="shared" si="96"/>
        <v>1</v>
      </c>
      <c r="P1563" s="8">
        <f t="shared" si="97"/>
        <v>67</v>
      </c>
      <c r="Q1563" s="8" t="s">
        <v>8322</v>
      </c>
      <c r="R1563" s="8" t="s">
        <v>8344</v>
      </c>
      <c r="S1563" s="17">
        <f t="shared" si="98"/>
        <v>41555.041701388887</v>
      </c>
      <c r="T1563" s="17">
        <f t="shared" si="99"/>
        <v>41585.083368055559</v>
      </c>
    </row>
    <row r="1564" spans="1:20" ht="42.75" x14ac:dyDescent="0.45">
      <c r="A1564" s="5">
        <v>1562</v>
      </c>
      <c r="B1564" s="7" t="s">
        <v>1563</v>
      </c>
      <c r="C1564" s="7" t="s">
        <v>5672</v>
      </c>
      <c r="D1564" s="8">
        <v>4000</v>
      </c>
      <c r="E1564" s="8">
        <v>0</v>
      </c>
      <c r="F1564" s="8" t="s">
        <v>8220</v>
      </c>
      <c r="G1564" s="8" t="s">
        <v>8224</v>
      </c>
      <c r="H1564" s="8" t="s">
        <v>8246</v>
      </c>
      <c r="I1564" s="8">
        <v>1259715000</v>
      </c>
      <c r="J1564" s="8">
        <v>1253712916</v>
      </c>
      <c r="K1564" s="8" t="b">
        <v>0</v>
      </c>
      <c r="L1564" s="8">
        <v>0</v>
      </c>
      <c r="M1564" s="8" t="b">
        <v>0</v>
      </c>
      <c r="N1564" s="8" t="s">
        <v>8290</v>
      </c>
      <c r="O1564" s="11">
        <f t="shared" si="96"/>
        <v>0</v>
      </c>
      <c r="P1564" s="8" t="e">
        <f t="shared" si="97"/>
        <v>#DIV/0!</v>
      </c>
      <c r="Q1564" s="8" t="s">
        <v>8322</v>
      </c>
      <c r="R1564" s="8" t="s">
        <v>8344</v>
      </c>
      <c r="S1564" s="17">
        <f t="shared" si="98"/>
        <v>40079.566157407404</v>
      </c>
      <c r="T1564" s="17">
        <f t="shared" si="99"/>
        <v>40149.034722222219</v>
      </c>
    </row>
    <row r="1565" spans="1:20" ht="42.75" x14ac:dyDescent="0.45">
      <c r="A1565" s="5">
        <v>1563</v>
      </c>
      <c r="B1565" s="7" t="s">
        <v>1564</v>
      </c>
      <c r="C1565" s="7" t="s">
        <v>5673</v>
      </c>
      <c r="D1565" s="8">
        <v>6000</v>
      </c>
      <c r="E1565" s="8">
        <v>85</v>
      </c>
      <c r="F1565" s="8" t="s">
        <v>8220</v>
      </c>
      <c r="G1565" s="8" t="s">
        <v>8225</v>
      </c>
      <c r="H1565" s="8" t="s">
        <v>8247</v>
      </c>
      <c r="I1565" s="8">
        <v>1394815751</v>
      </c>
      <c r="J1565" s="8">
        <v>1389635351</v>
      </c>
      <c r="K1565" s="8" t="b">
        <v>0</v>
      </c>
      <c r="L1565" s="8">
        <v>2</v>
      </c>
      <c r="M1565" s="8" t="b">
        <v>0</v>
      </c>
      <c r="N1565" s="8" t="s">
        <v>8290</v>
      </c>
      <c r="O1565" s="11">
        <f t="shared" si="96"/>
        <v>1</v>
      </c>
      <c r="P1565" s="8">
        <f t="shared" si="97"/>
        <v>42.5</v>
      </c>
      <c r="Q1565" s="8" t="s">
        <v>8322</v>
      </c>
      <c r="R1565" s="8" t="s">
        <v>8344</v>
      </c>
      <c r="S1565" s="17">
        <f t="shared" si="98"/>
        <v>41652.742488425924</v>
      </c>
      <c r="T1565" s="17">
        <f t="shared" si="99"/>
        <v>41712.700821759259</v>
      </c>
    </row>
    <row r="1566" spans="1:20" ht="42.75" x14ac:dyDescent="0.45">
      <c r="A1566" s="5">
        <v>1564</v>
      </c>
      <c r="B1566" s="7" t="s">
        <v>1565</v>
      </c>
      <c r="C1566" s="7" t="s">
        <v>5674</v>
      </c>
      <c r="D1566" s="8">
        <v>10000</v>
      </c>
      <c r="E1566" s="8">
        <v>10</v>
      </c>
      <c r="F1566" s="8" t="s">
        <v>8220</v>
      </c>
      <c r="G1566" s="8" t="s">
        <v>8224</v>
      </c>
      <c r="H1566" s="8" t="s">
        <v>8246</v>
      </c>
      <c r="I1566" s="8">
        <v>1432843500</v>
      </c>
      <c r="J1566" s="8">
        <v>1430124509</v>
      </c>
      <c r="K1566" s="8" t="b">
        <v>0</v>
      </c>
      <c r="L1566" s="8">
        <v>1</v>
      </c>
      <c r="M1566" s="8" t="b">
        <v>0</v>
      </c>
      <c r="N1566" s="8" t="s">
        <v>8290</v>
      </c>
      <c r="O1566" s="11">
        <f t="shared" si="96"/>
        <v>0</v>
      </c>
      <c r="P1566" s="8">
        <f t="shared" si="97"/>
        <v>10</v>
      </c>
      <c r="Q1566" s="8" t="s">
        <v>8322</v>
      </c>
      <c r="R1566" s="8" t="s">
        <v>8344</v>
      </c>
      <c r="S1566" s="17">
        <f t="shared" si="98"/>
        <v>42121.367002314815</v>
      </c>
      <c r="T1566" s="17">
        <f t="shared" si="99"/>
        <v>42152.836805555555</v>
      </c>
    </row>
    <row r="1567" spans="1:20" ht="42.75" x14ac:dyDescent="0.45">
      <c r="A1567" s="5">
        <v>1565</v>
      </c>
      <c r="B1567" s="7" t="s">
        <v>1566</v>
      </c>
      <c r="C1567" s="7" t="s">
        <v>5675</v>
      </c>
      <c r="D1567" s="8">
        <v>4000</v>
      </c>
      <c r="E1567" s="8">
        <v>100</v>
      </c>
      <c r="F1567" s="8" t="s">
        <v>8220</v>
      </c>
      <c r="G1567" s="8" t="s">
        <v>8224</v>
      </c>
      <c r="H1567" s="8" t="s">
        <v>8246</v>
      </c>
      <c r="I1567" s="8">
        <v>1307554261</v>
      </c>
      <c r="J1567" s="8">
        <v>1304962261</v>
      </c>
      <c r="K1567" s="8" t="b">
        <v>0</v>
      </c>
      <c r="L1567" s="8">
        <v>1</v>
      </c>
      <c r="M1567" s="8" t="b">
        <v>0</v>
      </c>
      <c r="N1567" s="8" t="s">
        <v>8290</v>
      </c>
      <c r="O1567" s="11">
        <f t="shared" si="96"/>
        <v>3</v>
      </c>
      <c r="P1567" s="8">
        <f t="shared" si="97"/>
        <v>100</v>
      </c>
      <c r="Q1567" s="8" t="s">
        <v>8322</v>
      </c>
      <c r="R1567" s="8" t="s">
        <v>8344</v>
      </c>
      <c r="S1567" s="17">
        <f t="shared" si="98"/>
        <v>40672.729872685188</v>
      </c>
      <c r="T1567" s="17">
        <f t="shared" si="99"/>
        <v>40702.729872685188</v>
      </c>
    </row>
    <row r="1568" spans="1:20" ht="42.75" x14ac:dyDescent="0.45">
      <c r="A1568" s="5">
        <v>1566</v>
      </c>
      <c r="B1568" s="7" t="s">
        <v>1567</v>
      </c>
      <c r="C1568" s="7" t="s">
        <v>5676</v>
      </c>
      <c r="D1568" s="8">
        <v>30000</v>
      </c>
      <c r="E1568" s="8">
        <v>6375</v>
      </c>
      <c r="F1568" s="8" t="s">
        <v>8220</v>
      </c>
      <c r="G1568" s="8" t="s">
        <v>8224</v>
      </c>
      <c r="H1568" s="8" t="s">
        <v>8246</v>
      </c>
      <c r="I1568" s="8">
        <v>1469656800</v>
      </c>
      <c r="J1568" s="8">
        <v>1467151204</v>
      </c>
      <c r="K1568" s="8" t="b">
        <v>0</v>
      </c>
      <c r="L1568" s="8">
        <v>59</v>
      </c>
      <c r="M1568" s="8" t="b">
        <v>0</v>
      </c>
      <c r="N1568" s="8" t="s">
        <v>8290</v>
      </c>
      <c r="O1568" s="11">
        <f t="shared" si="96"/>
        <v>21</v>
      </c>
      <c r="P1568" s="8">
        <f t="shared" si="97"/>
        <v>108.05</v>
      </c>
      <c r="Q1568" s="8" t="s">
        <v>8322</v>
      </c>
      <c r="R1568" s="8" t="s">
        <v>8344</v>
      </c>
      <c r="S1568" s="17">
        <f t="shared" si="98"/>
        <v>42549.916712962964</v>
      </c>
      <c r="T1568" s="17">
        <f t="shared" si="99"/>
        <v>42578.916666666672</v>
      </c>
    </row>
    <row r="1569" spans="1:20" ht="42.75" x14ac:dyDescent="0.45">
      <c r="A1569" s="5">
        <v>1567</v>
      </c>
      <c r="B1569" s="7" t="s">
        <v>1568</v>
      </c>
      <c r="C1569" s="7" t="s">
        <v>5677</v>
      </c>
      <c r="D1569" s="8">
        <v>8500</v>
      </c>
      <c r="E1569" s="8">
        <v>350</v>
      </c>
      <c r="F1569" s="8" t="s">
        <v>8220</v>
      </c>
      <c r="G1569" s="8" t="s">
        <v>8224</v>
      </c>
      <c r="H1569" s="8" t="s">
        <v>8246</v>
      </c>
      <c r="I1569" s="8">
        <v>1392595200</v>
      </c>
      <c r="J1569" s="8">
        <v>1391293745</v>
      </c>
      <c r="K1569" s="8" t="b">
        <v>0</v>
      </c>
      <c r="L1569" s="8">
        <v>13</v>
      </c>
      <c r="M1569" s="8" t="b">
        <v>0</v>
      </c>
      <c r="N1569" s="8" t="s">
        <v>8290</v>
      </c>
      <c r="O1569" s="11">
        <f t="shared" si="96"/>
        <v>4</v>
      </c>
      <c r="P1569" s="8">
        <f t="shared" si="97"/>
        <v>26.92</v>
      </c>
      <c r="Q1569" s="8" t="s">
        <v>8322</v>
      </c>
      <c r="R1569" s="8" t="s">
        <v>8344</v>
      </c>
      <c r="S1569" s="17">
        <f t="shared" si="98"/>
        <v>41671.936863425923</v>
      </c>
      <c r="T1569" s="17">
        <f t="shared" si="99"/>
        <v>41687</v>
      </c>
    </row>
    <row r="1570" spans="1:20" ht="42.75" x14ac:dyDescent="0.45">
      <c r="A1570" s="5">
        <v>1568</v>
      </c>
      <c r="B1570" s="7" t="s">
        <v>1569</v>
      </c>
      <c r="C1570" s="7" t="s">
        <v>5678</v>
      </c>
      <c r="D1570" s="8">
        <v>25000</v>
      </c>
      <c r="E1570" s="8">
        <v>3410</v>
      </c>
      <c r="F1570" s="8" t="s">
        <v>8220</v>
      </c>
      <c r="G1570" s="8" t="s">
        <v>8224</v>
      </c>
      <c r="H1570" s="8" t="s">
        <v>8246</v>
      </c>
      <c r="I1570" s="8">
        <v>1419384585</v>
      </c>
      <c r="J1570" s="8">
        <v>1416360585</v>
      </c>
      <c r="K1570" s="8" t="b">
        <v>0</v>
      </c>
      <c r="L1570" s="8">
        <v>22</v>
      </c>
      <c r="M1570" s="8" t="b">
        <v>0</v>
      </c>
      <c r="N1570" s="8" t="s">
        <v>8290</v>
      </c>
      <c r="O1570" s="11">
        <f t="shared" si="96"/>
        <v>14</v>
      </c>
      <c r="P1570" s="8">
        <f t="shared" si="97"/>
        <v>155</v>
      </c>
      <c r="Q1570" s="8" t="s">
        <v>8322</v>
      </c>
      <c r="R1570" s="8" t="s">
        <v>8344</v>
      </c>
      <c r="S1570" s="17">
        <f t="shared" si="98"/>
        <v>41962.062326388885</v>
      </c>
      <c r="T1570" s="17">
        <f t="shared" si="99"/>
        <v>41997.062326388885</v>
      </c>
    </row>
    <row r="1571" spans="1:20" x14ac:dyDescent="0.45">
      <c r="A1571" s="5">
        <v>1569</v>
      </c>
      <c r="B1571" s="7" t="s">
        <v>1570</v>
      </c>
      <c r="C1571" s="7" t="s">
        <v>5679</v>
      </c>
      <c r="D1571" s="8">
        <v>30000</v>
      </c>
      <c r="E1571" s="8">
        <v>0</v>
      </c>
      <c r="F1571" s="8" t="s">
        <v>8220</v>
      </c>
      <c r="G1571" s="8" t="s">
        <v>8224</v>
      </c>
      <c r="H1571" s="8" t="s">
        <v>8246</v>
      </c>
      <c r="I1571" s="8">
        <v>1369498714</v>
      </c>
      <c r="J1571" s="8">
        <v>1366906714</v>
      </c>
      <c r="K1571" s="8" t="b">
        <v>0</v>
      </c>
      <c r="L1571" s="8">
        <v>0</v>
      </c>
      <c r="M1571" s="8" t="b">
        <v>0</v>
      </c>
      <c r="N1571" s="8" t="s">
        <v>8290</v>
      </c>
      <c r="O1571" s="11">
        <f t="shared" si="96"/>
        <v>0</v>
      </c>
      <c r="P1571" s="8" t="e">
        <f t="shared" si="97"/>
        <v>#DIV/0!</v>
      </c>
      <c r="Q1571" s="8" t="s">
        <v>8322</v>
      </c>
      <c r="R1571" s="8" t="s">
        <v>8344</v>
      </c>
      <c r="S1571" s="17">
        <f t="shared" si="98"/>
        <v>41389.679560185185</v>
      </c>
      <c r="T1571" s="17">
        <f t="shared" si="99"/>
        <v>41419.679560185185</v>
      </c>
    </row>
    <row r="1572" spans="1:20" ht="28.5" x14ac:dyDescent="0.45">
      <c r="A1572" s="5">
        <v>1570</v>
      </c>
      <c r="B1572" s="7" t="s">
        <v>1571</v>
      </c>
      <c r="C1572" s="7" t="s">
        <v>5680</v>
      </c>
      <c r="D1572" s="8">
        <v>6000</v>
      </c>
      <c r="E1572" s="8">
        <v>2484</v>
      </c>
      <c r="F1572" s="8" t="s">
        <v>8220</v>
      </c>
      <c r="G1572" s="8" t="s">
        <v>8224</v>
      </c>
      <c r="H1572" s="8" t="s">
        <v>8246</v>
      </c>
      <c r="I1572" s="8">
        <v>1460140282</v>
      </c>
      <c r="J1572" s="8">
        <v>1457551882</v>
      </c>
      <c r="K1572" s="8" t="b">
        <v>0</v>
      </c>
      <c r="L1572" s="8">
        <v>52</v>
      </c>
      <c r="M1572" s="8" t="b">
        <v>0</v>
      </c>
      <c r="N1572" s="8" t="s">
        <v>8290</v>
      </c>
      <c r="O1572" s="11">
        <f t="shared" si="96"/>
        <v>41</v>
      </c>
      <c r="P1572" s="8">
        <f t="shared" si="97"/>
        <v>47.77</v>
      </c>
      <c r="Q1572" s="8" t="s">
        <v>8322</v>
      </c>
      <c r="R1572" s="8" t="s">
        <v>8344</v>
      </c>
      <c r="S1572" s="17">
        <f t="shared" si="98"/>
        <v>42438.813449074078</v>
      </c>
      <c r="T1572" s="17">
        <f t="shared" si="99"/>
        <v>42468.771782407406</v>
      </c>
    </row>
    <row r="1573" spans="1:20" ht="42.75" x14ac:dyDescent="0.45">
      <c r="A1573" s="5">
        <v>1571</v>
      </c>
      <c r="B1573" s="7" t="s">
        <v>1572</v>
      </c>
      <c r="C1573" s="7" t="s">
        <v>5681</v>
      </c>
      <c r="D1573" s="8">
        <v>12100</v>
      </c>
      <c r="E1573" s="8">
        <v>80</v>
      </c>
      <c r="F1573" s="8" t="s">
        <v>8220</v>
      </c>
      <c r="G1573" s="8" t="s">
        <v>8225</v>
      </c>
      <c r="H1573" s="8" t="s">
        <v>8247</v>
      </c>
      <c r="I1573" s="8">
        <v>1434738483</v>
      </c>
      <c r="J1573" s="8">
        <v>1432146483</v>
      </c>
      <c r="K1573" s="8" t="b">
        <v>0</v>
      </c>
      <c r="L1573" s="8">
        <v>4</v>
      </c>
      <c r="M1573" s="8" t="b">
        <v>0</v>
      </c>
      <c r="N1573" s="8" t="s">
        <v>8290</v>
      </c>
      <c r="O1573" s="11">
        <f t="shared" si="96"/>
        <v>1</v>
      </c>
      <c r="P1573" s="8">
        <f t="shared" si="97"/>
        <v>20</v>
      </c>
      <c r="Q1573" s="8" t="s">
        <v>8322</v>
      </c>
      <c r="R1573" s="8" t="s">
        <v>8344</v>
      </c>
      <c r="S1573" s="17">
        <f t="shared" si="98"/>
        <v>42144.769479166673</v>
      </c>
      <c r="T1573" s="17">
        <f t="shared" si="99"/>
        <v>42174.769479166673</v>
      </c>
    </row>
    <row r="1574" spans="1:20" ht="42.75" x14ac:dyDescent="0.45">
      <c r="A1574" s="5">
        <v>1572</v>
      </c>
      <c r="B1574" s="7" t="s">
        <v>1573</v>
      </c>
      <c r="C1574" s="7" t="s">
        <v>5682</v>
      </c>
      <c r="D1574" s="8">
        <v>2500</v>
      </c>
      <c r="E1574" s="8">
        <v>125</v>
      </c>
      <c r="F1574" s="8" t="s">
        <v>8220</v>
      </c>
      <c r="G1574" s="8" t="s">
        <v>8225</v>
      </c>
      <c r="H1574" s="8" t="s">
        <v>8247</v>
      </c>
      <c r="I1574" s="8">
        <v>1456703940</v>
      </c>
      <c r="J1574" s="8">
        <v>1454546859</v>
      </c>
      <c r="K1574" s="8" t="b">
        <v>0</v>
      </c>
      <c r="L1574" s="8">
        <v>3</v>
      </c>
      <c r="M1574" s="8" t="b">
        <v>0</v>
      </c>
      <c r="N1574" s="8" t="s">
        <v>8290</v>
      </c>
      <c r="O1574" s="11">
        <f t="shared" si="96"/>
        <v>5</v>
      </c>
      <c r="P1574" s="8">
        <f t="shared" si="97"/>
        <v>41.67</v>
      </c>
      <c r="Q1574" s="8" t="s">
        <v>8322</v>
      </c>
      <c r="R1574" s="8" t="s">
        <v>8344</v>
      </c>
      <c r="S1574" s="17">
        <f t="shared" si="98"/>
        <v>42404.033090277779</v>
      </c>
      <c r="T1574" s="17">
        <f t="shared" si="99"/>
        <v>42428.999305555553</v>
      </c>
    </row>
    <row r="1575" spans="1:20" ht="42.75" x14ac:dyDescent="0.45">
      <c r="A1575" s="5">
        <v>1573</v>
      </c>
      <c r="B1575" s="7" t="s">
        <v>1574</v>
      </c>
      <c r="C1575" s="7" t="s">
        <v>5683</v>
      </c>
      <c r="D1575" s="8">
        <v>9000</v>
      </c>
      <c r="E1575" s="8">
        <v>223</v>
      </c>
      <c r="F1575" s="8" t="s">
        <v>8220</v>
      </c>
      <c r="G1575" s="8" t="s">
        <v>8229</v>
      </c>
      <c r="H1575" s="8" t="s">
        <v>8251</v>
      </c>
      <c r="I1575" s="8">
        <v>1491019140</v>
      </c>
      <c r="J1575" s="8">
        <v>1487548802</v>
      </c>
      <c r="K1575" s="8" t="b">
        <v>0</v>
      </c>
      <c r="L1575" s="8">
        <v>3</v>
      </c>
      <c r="M1575" s="8" t="b">
        <v>0</v>
      </c>
      <c r="N1575" s="8" t="s">
        <v>8290</v>
      </c>
      <c r="O1575" s="11">
        <f t="shared" si="96"/>
        <v>2</v>
      </c>
      <c r="P1575" s="8">
        <f t="shared" si="97"/>
        <v>74.33</v>
      </c>
      <c r="Q1575" s="8" t="s">
        <v>8322</v>
      </c>
      <c r="R1575" s="8" t="s">
        <v>8344</v>
      </c>
      <c r="S1575" s="17">
        <f t="shared" si="98"/>
        <v>42786.000023148154</v>
      </c>
      <c r="T1575" s="17">
        <f t="shared" si="99"/>
        <v>42826.165972222225</v>
      </c>
    </row>
    <row r="1576" spans="1:20" ht="42.75" x14ac:dyDescent="0.45">
      <c r="A1576" s="5">
        <v>1574</v>
      </c>
      <c r="B1576" s="7" t="s">
        <v>1575</v>
      </c>
      <c r="C1576" s="7" t="s">
        <v>5684</v>
      </c>
      <c r="D1576" s="8">
        <v>10000</v>
      </c>
      <c r="E1576" s="8">
        <v>506</v>
      </c>
      <c r="F1576" s="8" t="s">
        <v>8220</v>
      </c>
      <c r="G1576" s="8" t="s">
        <v>8224</v>
      </c>
      <c r="H1576" s="8" t="s">
        <v>8246</v>
      </c>
      <c r="I1576" s="8">
        <v>1424211329</v>
      </c>
      <c r="J1576" s="8">
        <v>1421187329</v>
      </c>
      <c r="K1576" s="8" t="b">
        <v>0</v>
      </c>
      <c r="L1576" s="8">
        <v>6</v>
      </c>
      <c r="M1576" s="8" t="b">
        <v>0</v>
      </c>
      <c r="N1576" s="8" t="s">
        <v>8290</v>
      </c>
      <c r="O1576" s="11">
        <f t="shared" si="96"/>
        <v>5</v>
      </c>
      <c r="P1576" s="8">
        <f t="shared" si="97"/>
        <v>84.33</v>
      </c>
      <c r="Q1576" s="8" t="s">
        <v>8322</v>
      </c>
      <c r="R1576" s="8" t="s">
        <v>8344</v>
      </c>
      <c r="S1576" s="17">
        <f t="shared" si="98"/>
        <v>42017.927418981482</v>
      </c>
      <c r="T1576" s="17">
        <f t="shared" si="99"/>
        <v>42052.927418981482</v>
      </c>
    </row>
    <row r="1577" spans="1:20" ht="42.75" x14ac:dyDescent="0.45">
      <c r="A1577" s="5">
        <v>1575</v>
      </c>
      <c r="B1577" s="7" t="s">
        <v>1576</v>
      </c>
      <c r="C1577" s="7" t="s">
        <v>5685</v>
      </c>
      <c r="D1577" s="8">
        <v>10000</v>
      </c>
      <c r="E1577" s="8">
        <v>2291</v>
      </c>
      <c r="F1577" s="8" t="s">
        <v>8220</v>
      </c>
      <c r="G1577" s="8" t="s">
        <v>8224</v>
      </c>
      <c r="H1577" s="8" t="s">
        <v>8246</v>
      </c>
      <c r="I1577" s="8">
        <v>1404909296</v>
      </c>
      <c r="J1577" s="8">
        <v>1402317296</v>
      </c>
      <c r="K1577" s="8" t="b">
        <v>0</v>
      </c>
      <c r="L1577" s="8">
        <v>35</v>
      </c>
      <c r="M1577" s="8" t="b">
        <v>0</v>
      </c>
      <c r="N1577" s="8" t="s">
        <v>8290</v>
      </c>
      <c r="O1577" s="11">
        <f t="shared" si="96"/>
        <v>23</v>
      </c>
      <c r="P1577" s="8">
        <f t="shared" si="97"/>
        <v>65.459999999999994</v>
      </c>
      <c r="Q1577" s="8" t="s">
        <v>8322</v>
      </c>
      <c r="R1577" s="8" t="s">
        <v>8344</v>
      </c>
      <c r="S1577" s="17">
        <f t="shared" si="98"/>
        <v>41799.524259259262</v>
      </c>
      <c r="T1577" s="17">
        <f t="shared" si="99"/>
        <v>41829.524259259262</v>
      </c>
    </row>
    <row r="1578" spans="1:20" ht="28.5" x14ac:dyDescent="0.45">
      <c r="A1578" s="5">
        <v>1576</v>
      </c>
      <c r="B1578" s="7" t="s">
        <v>1577</v>
      </c>
      <c r="C1578" s="7" t="s">
        <v>5686</v>
      </c>
      <c r="D1578" s="8">
        <v>5000</v>
      </c>
      <c r="E1578" s="8">
        <v>650</v>
      </c>
      <c r="F1578" s="8" t="s">
        <v>8220</v>
      </c>
      <c r="G1578" s="8" t="s">
        <v>8224</v>
      </c>
      <c r="H1578" s="8" t="s">
        <v>8246</v>
      </c>
      <c r="I1578" s="8">
        <v>1435698368</v>
      </c>
      <c r="J1578" s="8">
        <v>1431810368</v>
      </c>
      <c r="K1578" s="8" t="b">
        <v>0</v>
      </c>
      <c r="L1578" s="8">
        <v>10</v>
      </c>
      <c r="M1578" s="8" t="b">
        <v>0</v>
      </c>
      <c r="N1578" s="8" t="s">
        <v>8290</v>
      </c>
      <c r="O1578" s="11">
        <f t="shared" si="96"/>
        <v>13</v>
      </c>
      <c r="P1578" s="8">
        <f t="shared" si="97"/>
        <v>65</v>
      </c>
      <c r="Q1578" s="8" t="s">
        <v>8322</v>
      </c>
      <c r="R1578" s="8" t="s">
        <v>8344</v>
      </c>
      <c r="S1578" s="17">
        <f t="shared" si="98"/>
        <v>42140.879259259258</v>
      </c>
      <c r="T1578" s="17">
        <f t="shared" si="99"/>
        <v>42185.879259259258</v>
      </c>
    </row>
    <row r="1579" spans="1:20" ht="42.75" x14ac:dyDescent="0.45">
      <c r="A1579" s="5">
        <v>1577</v>
      </c>
      <c r="B1579" s="7" t="s">
        <v>1578</v>
      </c>
      <c r="C1579" s="7" t="s">
        <v>5687</v>
      </c>
      <c r="D1579" s="8">
        <v>10000</v>
      </c>
      <c r="E1579" s="8">
        <v>55</v>
      </c>
      <c r="F1579" s="8" t="s">
        <v>8220</v>
      </c>
      <c r="G1579" s="8" t="s">
        <v>8224</v>
      </c>
      <c r="H1579" s="8" t="s">
        <v>8246</v>
      </c>
      <c r="I1579" s="8">
        <v>1343161248</v>
      </c>
      <c r="J1579" s="8">
        <v>1337977248</v>
      </c>
      <c r="K1579" s="8" t="b">
        <v>0</v>
      </c>
      <c r="L1579" s="8">
        <v>2</v>
      </c>
      <c r="M1579" s="8" t="b">
        <v>0</v>
      </c>
      <c r="N1579" s="8" t="s">
        <v>8290</v>
      </c>
      <c r="O1579" s="11">
        <f t="shared" si="96"/>
        <v>1</v>
      </c>
      <c r="P1579" s="8">
        <f t="shared" si="97"/>
        <v>27.5</v>
      </c>
      <c r="Q1579" s="8" t="s">
        <v>8322</v>
      </c>
      <c r="R1579" s="8" t="s">
        <v>8344</v>
      </c>
      <c r="S1579" s="17">
        <f t="shared" si="98"/>
        <v>41054.847777777781</v>
      </c>
      <c r="T1579" s="17">
        <f t="shared" si="99"/>
        <v>41114.847777777781</v>
      </c>
    </row>
    <row r="1580" spans="1:20" ht="57" x14ac:dyDescent="0.45">
      <c r="A1580" s="5">
        <v>1578</v>
      </c>
      <c r="B1580" s="7" t="s">
        <v>1579</v>
      </c>
      <c r="C1580" s="7" t="s">
        <v>5688</v>
      </c>
      <c r="D1580" s="8">
        <v>1897</v>
      </c>
      <c r="E1580" s="8">
        <v>205</v>
      </c>
      <c r="F1580" s="8" t="s">
        <v>8220</v>
      </c>
      <c r="G1580" s="8" t="s">
        <v>8224</v>
      </c>
      <c r="H1580" s="8" t="s">
        <v>8246</v>
      </c>
      <c r="I1580" s="8">
        <v>1283392800</v>
      </c>
      <c r="J1580" s="8">
        <v>1281317691</v>
      </c>
      <c r="K1580" s="8" t="b">
        <v>0</v>
      </c>
      <c r="L1580" s="8">
        <v>4</v>
      </c>
      <c r="M1580" s="8" t="b">
        <v>0</v>
      </c>
      <c r="N1580" s="8" t="s">
        <v>8290</v>
      </c>
      <c r="O1580" s="11">
        <f t="shared" si="96"/>
        <v>11</v>
      </c>
      <c r="P1580" s="8">
        <f t="shared" si="97"/>
        <v>51.25</v>
      </c>
      <c r="Q1580" s="8" t="s">
        <v>8322</v>
      </c>
      <c r="R1580" s="8" t="s">
        <v>8344</v>
      </c>
      <c r="S1580" s="17">
        <f t="shared" si="98"/>
        <v>40399.065868055557</v>
      </c>
      <c r="T1580" s="17">
        <f t="shared" si="99"/>
        <v>40423.083333333336</v>
      </c>
    </row>
    <row r="1581" spans="1:20" ht="28.5" x14ac:dyDescent="0.45">
      <c r="A1581" s="5">
        <v>1579</v>
      </c>
      <c r="B1581" s="7" t="s">
        <v>1580</v>
      </c>
      <c r="C1581" s="7" t="s">
        <v>5689</v>
      </c>
      <c r="D1581" s="8">
        <v>3333</v>
      </c>
      <c r="E1581" s="8">
        <v>28</v>
      </c>
      <c r="F1581" s="8" t="s">
        <v>8220</v>
      </c>
      <c r="G1581" s="8" t="s">
        <v>8224</v>
      </c>
      <c r="H1581" s="8" t="s">
        <v>8246</v>
      </c>
      <c r="I1581" s="8">
        <v>1377734091</v>
      </c>
      <c r="J1581" s="8">
        <v>1374882891</v>
      </c>
      <c r="K1581" s="8" t="b">
        <v>0</v>
      </c>
      <c r="L1581" s="8">
        <v>2</v>
      </c>
      <c r="M1581" s="8" t="b">
        <v>0</v>
      </c>
      <c r="N1581" s="8" t="s">
        <v>8290</v>
      </c>
      <c r="O1581" s="11">
        <f t="shared" si="96"/>
        <v>1</v>
      </c>
      <c r="P1581" s="8">
        <f t="shared" si="97"/>
        <v>14</v>
      </c>
      <c r="Q1581" s="8" t="s">
        <v>8322</v>
      </c>
      <c r="R1581" s="8" t="s">
        <v>8344</v>
      </c>
      <c r="S1581" s="17">
        <f t="shared" si="98"/>
        <v>41481.996423611112</v>
      </c>
      <c r="T1581" s="17">
        <f t="shared" si="99"/>
        <v>41514.996423611112</v>
      </c>
    </row>
    <row r="1582" spans="1:20" ht="42.75" x14ac:dyDescent="0.45">
      <c r="A1582" s="5">
        <v>1580</v>
      </c>
      <c r="B1582" s="7" t="s">
        <v>1581</v>
      </c>
      <c r="C1582" s="7" t="s">
        <v>5690</v>
      </c>
      <c r="D1582" s="8">
        <v>1750</v>
      </c>
      <c r="E1582" s="8">
        <v>0</v>
      </c>
      <c r="F1582" s="8" t="s">
        <v>8220</v>
      </c>
      <c r="G1582" s="8" t="s">
        <v>8224</v>
      </c>
      <c r="H1582" s="8" t="s">
        <v>8246</v>
      </c>
      <c r="I1582" s="8">
        <v>1337562726</v>
      </c>
      <c r="J1582" s="8">
        <v>1332378726</v>
      </c>
      <c r="K1582" s="8" t="b">
        <v>0</v>
      </c>
      <c r="L1582" s="8">
        <v>0</v>
      </c>
      <c r="M1582" s="8" t="b">
        <v>0</v>
      </c>
      <c r="N1582" s="8" t="s">
        <v>8290</v>
      </c>
      <c r="O1582" s="11">
        <f t="shared" si="96"/>
        <v>0</v>
      </c>
      <c r="P1582" s="8" t="e">
        <f t="shared" si="97"/>
        <v>#DIV/0!</v>
      </c>
      <c r="Q1582" s="8" t="s">
        <v>8322</v>
      </c>
      <c r="R1582" s="8" t="s">
        <v>8344</v>
      </c>
      <c r="S1582" s="17">
        <f t="shared" si="98"/>
        <v>40990.050069444449</v>
      </c>
      <c r="T1582" s="17">
        <f t="shared" si="99"/>
        <v>41050.050069444449</v>
      </c>
    </row>
    <row r="1583" spans="1:20" ht="42.75" x14ac:dyDescent="0.45">
      <c r="A1583" s="5">
        <v>1581</v>
      </c>
      <c r="B1583" s="7" t="s">
        <v>1582</v>
      </c>
      <c r="C1583" s="7" t="s">
        <v>5691</v>
      </c>
      <c r="D1583" s="8">
        <v>1000</v>
      </c>
      <c r="E1583" s="8">
        <v>5</v>
      </c>
      <c r="F1583" s="8" t="s">
        <v>8221</v>
      </c>
      <c r="G1583" s="8" t="s">
        <v>8225</v>
      </c>
      <c r="H1583" s="8" t="s">
        <v>8247</v>
      </c>
      <c r="I1583" s="8">
        <v>1450521990</v>
      </c>
      <c r="J1583" s="8">
        <v>1447757190</v>
      </c>
      <c r="K1583" s="8" t="b">
        <v>0</v>
      </c>
      <c r="L1583" s="8">
        <v>1</v>
      </c>
      <c r="M1583" s="8" t="b">
        <v>0</v>
      </c>
      <c r="N1583" s="8" t="s">
        <v>8291</v>
      </c>
      <c r="O1583" s="11">
        <f t="shared" si="96"/>
        <v>1</v>
      </c>
      <c r="P1583" s="8">
        <f t="shared" si="97"/>
        <v>5</v>
      </c>
      <c r="Q1583" s="8" t="s">
        <v>8338</v>
      </c>
      <c r="R1583" s="8" t="s">
        <v>8345</v>
      </c>
      <c r="S1583" s="17">
        <f t="shared" si="98"/>
        <v>42325.448958333334</v>
      </c>
      <c r="T1583" s="17">
        <f t="shared" si="99"/>
        <v>42357.448958333334</v>
      </c>
    </row>
    <row r="1584" spans="1:20" ht="28.5" x14ac:dyDescent="0.45">
      <c r="A1584" s="5">
        <v>1582</v>
      </c>
      <c r="B1584" s="7" t="s">
        <v>1583</v>
      </c>
      <c r="C1584" s="7" t="s">
        <v>5692</v>
      </c>
      <c r="D1584" s="8">
        <v>1000</v>
      </c>
      <c r="E1584" s="8">
        <v>93</v>
      </c>
      <c r="F1584" s="8" t="s">
        <v>8221</v>
      </c>
      <c r="G1584" s="8" t="s">
        <v>8224</v>
      </c>
      <c r="H1584" s="8" t="s">
        <v>8246</v>
      </c>
      <c r="I1584" s="8">
        <v>1445894400</v>
      </c>
      <c r="J1584" s="8">
        <v>1440961053</v>
      </c>
      <c r="K1584" s="8" t="b">
        <v>0</v>
      </c>
      <c r="L1584" s="8">
        <v>3</v>
      </c>
      <c r="M1584" s="8" t="b">
        <v>0</v>
      </c>
      <c r="N1584" s="8" t="s">
        <v>8291</v>
      </c>
      <c r="O1584" s="11">
        <f t="shared" si="96"/>
        <v>9</v>
      </c>
      <c r="P1584" s="8">
        <f t="shared" si="97"/>
        <v>31</v>
      </c>
      <c r="Q1584" s="8" t="s">
        <v>8338</v>
      </c>
      <c r="R1584" s="8" t="s">
        <v>8345</v>
      </c>
      <c r="S1584" s="17">
        <f t="shared" si="98"/>
        <v>42246.789965277778</v>
      </c>
      <c r="T1584" s="17">
        <f t="shared" si="99"/>
        <v>42303.888888888891</v>
      </c>
    </row>
    <row r="1585" spans="1:20" ht="42.75" x14ac:dyDescent="0.45">
      <c r="A1585" s="5">
        <v>1583</v>
      </c>
      <c r="B1585" s="7" t="s">
        <v>1584</v>
      </c>
      <c r="C1585" s="7" t="s">
        <v>5693</v>
      </c>
      <c r="D1585" s="8">
        <v>20000</v>
      </c>
      <c r="E1585" s="8">
        <v>15</v>
      </c>
      <c r="F1585" s="8" t="s">
        <v>8221</v>
      </c>
      <c r="G1585" s="8" t="s">
        <v>8225</v>
      </c>
      <c r="H1585" s="8" t="s">
        <v>8247</v>
      </c>
      <c r="I1585" s="8">
        <v>1411681391</v>
      </c>
      <c r="J1585" s="8">
        <v>1409089391</v>
      </c>
      <c r="K1585" s="8" t="b">
        <v>0</v>
      </c>
      <c r="L1585" s="8">
        <v>1</v>
      </c>
      <c r="M1585" s="8" t="b">
        <v>0</v>
      </c>
      <c r="N1585" s="8" t="s">
        <v>8291</v>
      </c>
      <c r="O1585" s="11">
        <f t="shared" si="96"/>
        <v>0</v>
      </c>
      <c r="P1585" s="8">
        <f t="shared" si="97"/>
        <v>15</v>
      </c>
      <c r="Q1585" s="8" t="s">
        <v>8338</v>
      </c>
      <c r="R1585" s="8" t="s">
        <v>8345</v>
      </c>
      <c r="S1585" s="17">
        <f t="shared" si="98"/>
        <v>41877.904988425929</v>
      </c>
      <c r="T1585" s="17">
        <f t="shared" si="99"/>
        <v>41907.904988425929</v>
      </c>
    </row>
    <row r="1586" spans="1:20" ht="42.75" x14ac:dyDescent="0.45">
      <c r="A1586" s="5">
        <v>1584</v>
      </c>
      <c r="B1586" s="7" t="s">
        <v>1585</v>
      </c>
      <c r="C1586" s="7" t="s">
        <v>5694</v>
      </c>
      <c r="D1586" s="8">
        <v>1200</v>
      </c>
      <c r="E1586" s="8">
        <v>0</v>
      </c>
      <c r="F1586" s="8" t="s">
        <v>8221</v>
      </c>
      <c r="G1586" s="8" t="s">
        <v>8224</v>
      </c>
      <c r="H1586" s="8" t="s">
        <v>8246</v>
      </c>
      <c r="I1586" s="8">
        <v>1401464101</v>
      </c>
      <c r="J1586" s="8">
        <v>1400600101</v>
      </c>
      <c r="K1586" s="8" t="b">
        <v>0</v>
      </c>
      <c r="L1586" s="8">
        <v>0</v>
      </c>
      <c r="M1586" s="8" t="b">
        <v>0</v>
      </c>
      <c r="N1586" s="8" t="s">
        <v>8291</v>
      </c>
      <c r="O1586" s="11">
        <f t="shared" si="96"/>
        <v>0</v>
      </c>
      <c r="P1586" s="8" t="e">
        <f t="shared" si="97"/>
        <v>#DIV/0!</v>
      </c>
      <c r="Q1586" s="8" t="s">
        <v>8338</v>
      </c>
      <c r="R1586" s="8" t="s">
        <v>8345</v>
      </c>
      <c r="S1586" s="17">
        <f t="shared" si="98"/>
        <v>41779.649317129632</v>
      </c>
      <c r="T1586" s="17">
        <f t="shared" si="99"/>
        <v>41789.649317129632</v>
      </c>
    </row>
    <row r="1587" spans="1:20" ht="42.75" x14ac:dyDescent="0.45">
      <c r="A1587" s="5">
        <v>1585</v>
      </c>
      <c r="B1587" s="7" t="s">
        <v>1586</v>
      </c>
      <c r="C1587" s="7" t="s">
        <v>5695</v>
      </c>
      <c r="D1587" s="8">
        <v>2000</v>
      </c>
      <c r="E1587" s="8">
        <v>1580</v>
      </c>
      <c r="F1587" s="8" t="s">
        <v>8221</v>
      </c>
      <c r="G1587" s="8" t="s">
        <v>8229</v>
      </c>
      <c r="H1587" s="8" t="s">
        <v>8251</v>
      </c>
      <c r="I1587" s="8">
        <v>1482663600</v>
      </c>
      <c r="J1587" s="8">
        <v>1480800568</v>
      </c>
      <c r="K1587" s="8" t="b">
        <v>0</v>
      </c>
      <c r="L1587" s="8">
        <v>12</v>
      </c>
      <c r="M1587" s="8" t="b">
        <v>0</v>
      </c>
      <c r="N1587" s="8" t="s">
        <v>8291</v>
      </c>
      <c r="O1587" s="11">
        <f t="shared" si="96"/>
        <v>79</v>
      </c>
      <c r="P1587" s="8">
        <f t="shared" si="97"/>
        <v>131.66999999999999</v>
      </c>
      <c r="Q1587" s="8" t="s">
        <v>8338</v>
      </c>
      <c r="R1587" s="8" t="s">
        <v>8345</v>
      </c>
      <c r="S1587" s="17">
        <f t="shared" si="98"/>
        <v>42707.895462962959</v>
      </c>
      <c r="T1587" s="17">
        <f t="shared" si="99"/>
        <v>42729.458333333328</v>
      </c>
    </row>
    <row r="1588" spans="1:20" ht="28.5" x14ac:dyDescent="0.45">
      <c r="A1588" s="5">
        <v>1586</v>
      </c>
      <c r="B1588" s="7" t="s">
        <v>1587</v>
      </c>
      <c r="C1588" s="7" t="s">
        <v>5696</v>
      </c>
      <c r="D1588" s="8">
        <v>1500</v>
      </c>
      <c r="E1588" s="8">
        <v>0</v>
      </c>
      <c r="F1588" s="8" t="s">
        <v>8221</v>
      </c>
      <c r="G1588" s="8" t="s">
        <v>8224</v>
      </c>
      <c r="H1588" s="8" t="s">
        <v>8246</v>
      </c>
      <c r="I1588" s="8">
        <v>1428197422</v>
      </c>
      <c r="J1588" s="8">
        <v>1425609022</v>
      </c>
      <c r="K1588" s="8" t="b">
        <v>0</v>
      </c>
      <c r="L1588" s="8">
        <v>0</v>
      </c>
      <c r="M1588" s="8" t="b">
        <v>0</v>
      </c>
      <c r="N1588" s="8" t="s">
        <v>8291</v>
      </c>
      <c r="O1588" s="11">
        <f t="shared" si="96"/>
        <v>0</v>
      </c>
      <c r="P1588" s="8" t="e">
        <f t="shared" si="97"/>
        <v>#DIV/0!</v>
      </c>
      <c r="Q1588" s="8" t="s">
        <v>8338</v>
      </c>
      <c r="R1588" s="8" t="s">
        <v>8345</v>
      </c>
      <c r="S1588" s="17">
        <f t="shared" si="98"/>
        <v>42069.104421296302</v>
      </c>
      <c r="T1588" s="17">
        <f t="shared" si="99"/>
        <v>42099.062754629631</v>
      </c>
    </row>
    <row r="1589" spans="1:20" ht="42.75" x14ac:dyDescent="0.45">
      <c r="A1589" s="5">
        <v>1587</v>
      </c>
      <c r="B1589" s="7" t="s">
        <v>1588</v>
      </c>
      <c r="C1589" s="7" t="s">
        <v>5697</v>
      </c>
      <c r="D1589" s="8">
        <v>7500</v>
      </c>
      <c r="E1589" s="8">
        <v>1</v>
      </c>
      <c r="F1589" s="8" t="s">
        <v>8221</v>
      </c>
      <c r="G1589" s="8" t="s">
        <v>8224</v>
      </c>
      <c r="H1589" s="8" t="s">
        <v>8246</v>
      </c>
      <c r="I1589" s="8">
        <v>1418510965</v>
      </c>
      <c r="J1589" s="8">
        <v>1415918965</v>
      </c>
      <c r="K1589" s="8" t="b">
        <v>0</v>
      </c>
      <c r="L1589" s="8">
        <v>1</v>
      </c>
      <c r="M1589" s="8" t="b">
        <v>0</v>
      </c>
      <c r="N1589" s="8" t="s">
        <v>8291</v>
      </c>
      <c r="O1589" s="11">
        <f t="shared" si="96"/>
        <v>0</v>
      </c>
      <c r="P1589" s="8">
        <f t="shared" si="97"/>
        <v>1</v>
      </c>
      <c r="Q1589" s="8" t="s">
        <v>8338</v>
      </c>
      <c r="R1589" s="8" t="s">
        <v>8345</v>
      </c>
      <c r="S1589" s="17">
        <f t="shared" si="98"/>
        <v>41956.950983796298</v>
      </c>
      <c r="T1589" s="17">
        <f t="shared" si="99"/>
        <v>41986.950983796298</v>
      </c>
    </row>
    <row r="1590" spans="1:20" ht="28.5" x14ac:dyDescent="0.45">
      <c r="A1590" s="5">
        <v>1588</v>
      </c>
      <c r="B1590" s="7" t="s">
        <v>1589</v>
      </c>
      <c r="C1590" s="7" t="s">
        <v>5698</v>
      </c>
      <c r="D1590" s="8">
        <v>516</v>
      </c>
      <c r="E1590" s="8">
        <v>0</v>
      </c>
      <c r="F1590" s="8" t="s">
        <v>8221</v>
      </c>
      <c r="G1590" s="8" t="s">
        <v>8224</v>
      </c>
      <c r="H1590" s="8" t="s">
        <v>8246</v>
      </c>
      <c r="I1590" s="8">
        <v>1422735120</v>
      </c>
      <c r="J1590" s="8">
        <v>1420091999</v>
      </c>
      <c r="K1590" s="8" t="b">
        <v>0</v>
      </c>
      <c r="L1590" s="8">
        <v>0</v>
      </c>
      <c r="M1590" s="8" t="b">
        <v>0</v>
      </c>
      <c r="N1590" s="8" t="s">
        <v>8291</v>
      </c>
      <c r="O1590" s="11">
        <f t="shared" si="96"/>
        <v>0</v>
      </c>
      <c r="P1590" s="8" t="e">
        <f t="shared" si="97"/>
        <v>#DIV/0!</v>
      </c>
      <c r="Q1590" s="8" t="s">
        <v>8338</v>
      </c>
      <c r="R1590" s="8" t="s">
        <v>8345</v>
      </c>
      <c r="S1590" s="17">
        <f t="shared" si="98"/>
        <v>42005.24998842593</v>
      </c>
      <c r="T1590" s="17">
        <f t="shared" si="99"/>
        <v>42035.841666666667</v>
      </c>
    </row>
    <row r="1591" spans="1:20" ht="42.75" x14ac:dyDescent="0.45">
      <c r="A1591" s="5">
        <v>1589</v>
      </c>
      <c r="B1591" s="7" t="s">
        <v>1590</v>
      </c>
      <c r="C1591" s="7" t="s">
        <v>5699</v>
      </c>
      <c r="D1591" s="8">
        <v>1200</v>
      </c>
      <c r="E1591" s="8">
        <v>0</v>
      </c>
      <c r="F1591" s="8" t="s">
        <v>8221</v>
      </c>
      <c r="G1591" s="8" t="s">
        <v>8224</v>
      </c>
      <c r="H1591" s="8" t="s">
        <v>8246</v>
      </c>
      <c r="I1591" s="8">
        <v>1444433886</v>
      </c>
      <c r="J1591" s="8">
        <v>1441841886</v>
      </c>
      <c r="K1591" s="8" t="b">
        <v>0</v>
      </c>
      <c r="L1591" s="8">
        <v>0</v>
      </c>
      <c r="M1591" s="8" t="b">
        <v>0</v>
      </c>
      <c r="N1591" s="8" t="s">
        <v>8291</v>
      </c>
      <c r="O1591" s="11">
        <f t="shared" si="96"/>
        <v>0</v>
      </c>
      <c r="P1591" s="8" t="e">
        <f t="shared" si="97"/>
        <v>#DIV/0!</v>
      </c>
      <c r="Q1591" s="8" t="s">
        <v>8338</v>
      </c>
      <c r="R1591" s="8" t="s">
        <v>8345</v>
      </c>
      <c r="S1591" s="17">
        <f t="shared" si="98"/>
        <v>42256.984791666662</v>
      </c>
      <c r="T1591" s="17">
        <f t="shared" si="99"/>
        <v>42286.984791666662</v>
      </c>
    </row>
    <row r="1592" spans="1:20" x14ac:dyDescent="0.45">
      <c r="A1592" s="5">
        <v>1590</v>
      </c>
      <c r="B1592" s="7" t="s">
        <v>1591</v>
      </c>
      <c r="C1592" s="7" t="s">
        <v>5700</v>
      </c>
      <c r="D1592" s="8">
        <v>60000</v>
      </c>
      <c r="E1592" s="8">
        <v>1020</v>
      </c>
      <c r="F1592" s="8" t="s">
        <v>8221</v>
      </c>
      <c r="G1592" s="8" t="s">
        <v>8237</v>
      </c>
      <c r="H1592" s="8" t="s">
        <v>8249</v>
      </c>
      <c r="I1592" s="8">
        <v>1443040464</v>
      </c>
      <c r="J1592" s="8">
        <v>1440448464</v>
      </c>
      <c r="K1592" s="8" t="b">
        <v>0</v>
      </c>
      <c r="L1592" s="8">
        <v>2</v>
      </c>
      <c r="M1592" s="8" t="b">
        <v>0</v>
      </c>
      <c r="N1592" s="8" t="s">
        <v>8291</v>
      </c>
      <c r="O1592" s="11">
        <f t="shared" si="96"/>
        <v>2</v>
      </c>
      <c r="P1592" s="8">
        <f t="shared" si="97"/>
        <v>510</v>
      </c>
      <c r="Q1592" s="8" t="s">
        <v>8338</v>
      </c>
      <c r="R1592" s="8" t="s">
        <v>8345</v>
      </c>
      <c r="S1592" s="17">
        <f t="shared" si="98"/>
        <v>42240.857222222221</v>
      </c>
      <c r="T1592" s="17">
        <f t="shared" si="99"/>
        <v>42270.857222222221</v>
      </c>
    </row>
    <row r="1593" spans="1:20" ht="42.75" x14ac:dyDescent="0.45">
      <c r="A1593" s="5">
        <v>1591</v>
      </c>
      <c r="B1593" s="7" t="s">
        <v>1592</v>
      </c>
      <c r="C1593" s="7" t="s">
        <v>5701</v>
      </c>
      <c r="D1593" s="8">
        <v>14000</v>
      </c>
      <c r="E1593" s="8">
        <v>4092</v>
      </c>
      <c r="F1593" s="8" t="s">
        <v>8221</v>
      </c>
      <c r="G1593" s="8" t="s">
        <v>8225</v>
      </c>
      <c r="H1593" s="8" t="s">
        <v>8247</v>
      </c>
      <c r="I1593" s="8">
        <v>1459700741</v>
      </c>
      <c r="J1593" s="8">
        <v>1457112341</v>
      </c>
      <c r="K1593" s="8" t="b">
        <v>0</v>
      </c>
      <c r="L1593" s="8">
        <v>92</v>
      </c>
      <c r="M1593" s="8" t="b">
        <v>0</v>
      </c>
      <c r="N1593" s="8" t="s">
        <v>8291</v>
      </c>
      <c r="O1593" s="11">
        <f t="shared" si="96"/>
        <v>29</v>
      </c>
      <c r="P1593" s="8">
        <f t="shared" si="97"/>
        <v>44.48</v>
      </c>
      <c r="Q1593" s="8" t="s">
        <v>8338</v>
      </c>
      <c r="R1593" s="8" t="s">
        <v>8345</v>
      </c>
      <c r="S1593" s="17">
        <f t="shared" si="98"/>
        <v>42433.726168981477</v>
      </c>
      <c r="T1593" s="17">
        <f t="shared" si="99"/>
        <v>42463.68450231482</v>
      </c>
    </row>
    <row r="1594" spans="1:20" ht="28.5" x14ac:dyDescent="0.45">
      <c r="A1594" s="5">
        <v>1592</v>
      </c>
      <c r="B1594" s="7" t="s">
        <v>1593</v>
      </c>
      <c r="C1594" s="7" t="s">
        <v>5702</v>
      </c>
      <c r="D1594" s="8">
        <v>25</v>
      </c>
      <c r="E1594" s="8">
        <v>0</v>
      </c>
      <c r="F1594" s="8" t="s">
        <v>8221</v>
      </c>
      <c r="G1594" s="8" t="s">
        <v>8224</v>
      </c>
      <c r="H1594" s="8" t="s">
        <v>8246</v>
      </c>
      <c r="I1594" s="8">
        <v>1427503485</v>
      </c>
      <c r="J1594" s="8">
        <v>1423619085</v>
      </c>
      <c r="K1594" s="8" t="b">
        <v>0</v>
      </c>
      <c r="L1594" s="8">
        <v>0</v>
      </c>
      <c r="M1594" s="8" t="b">
        <v>0</v>
      </c>
      <c r="N1594" s="8" t="s">
        <v>8291</v>
      </c>
      <c r="O1594" s="11">
        <f t="shared" si="96"/>
        <v>0</v>
      </c>
      <c r="P1594" s="8" t="e">
        <f t="shared" si="97"/>
        <v>#DIV/0!</v>
      </c>
      <c r="Q1594" s="8" t="s">
        <v>8338</v>
      </c>
      <c r="R1594" s="8" t="s">
        <v>8345</v>
      </c>
      <c r="S1594" s="17">
        <f t="shared" si="98"/>
        <v>42046.072743055556</v>
      </c>
      <c r="T1594" s="17">
        <f t="shared" si="99"/>
        <v>42091.031076388885</v>
      </c>
    </row>
    <row r="1595" spans="1:20" ht="28.5" x14ac:dyDescent="0.45">
      <c r="A1595" s="5">
        <v>1593</v>
      </c>
      <c r="B1595" s="7" t="s">
        <v>1594</v>
      </c>
      <c r="C1595" s="7" t="s">
        <v>5703</v>
      </c>
      <c r="D1595" s="8">
        <v>22000</v>
      </c>
      <c r="E1595" s="8">
        <v>3</v>
      </c>
      <c r="F1595" s="8" t="s">
        <v>8221</v>
      </c>
      <c r="G1595" s="8" t="s">
        <v>8224</v>
      </c>
      <c r="H1595" s="8" t="s">
        <v>8246</v>
      </c>
      <c r="I1595" s="8">
        <v>1425154655</v>
      </c>
      <c r="J1595" s="8">
        <v>1422562655</v>
      </c>
      <c r="K1595" s="8" t="b">
        <v>0</v>
      </c>
      <c r="L1595" s="8">
        <v>3</v>
      </c>
      <c r="M1595" s="8" t="b">
        <v>0</v>
      </c>
      <c r="N1595" s="8" t="s">
        <v>8291</v>
      </c>
      <c r="O1595" s="11">
        <f t="shared" si="96"/>
        <v>0</v>
      </c>
      <c r="P1595" s="8">
        <f t="shared" si="97"/>
        <v>1</v>
      </c>
      <c r="Q1595" s="8" t="s">
        <v>8338</v>
      </c>
      <c r="R1595" s="8" t="s">
        <v>8345</v>
      </c>
      <c r="S1595" s="17">
        <f t="shared" si="98"/>
        <v>42033.845543981486</v>
      </c>
      <c r="T1595" s="17">
        <f t="shared" si="99"/>
        <v>42063.845543981486</v>
      </c>
    </row>
    <row r="1596" spans="1:20" ht="28.5" x14ac:dyDescent="0.45">
      <c r="A1596" s="5">
        <v>1594</v>
      </c>
      <c r="B1596" s="7" t="s">
        <v>1595</v>
      </c>
      <c r="C1596" s="7" t="s">
        <v>5704</v>
      </c>
      <c r="D1596" s="8">
        <v>1000</v>
      </c>
      <c r="E1596" s="8">
        <v>205</v>
      </c>
      <c r="F1596" s="8" t="s">
        <v>8221</v>
      </c>
      <c r="G1596" s="8" t="s">
        <v>8224</v>
      </c>
      <c r="H1596" s="8" t="s">
        <v>8246</v>
      </c>
      <c r="I1596" s="8">
        <v>1463329260</v>
      </c>
      <c r="J1596" s="8">
        <v>1458147982</v>
      </c>
      <c r="K1596" s="8" t="b">
        <v>0</v>
      </c>
      <c r="L1596" s="8">
        <v>10</v>
      </c>
      <c r="M1596" s="8" t="b">
        <v>0</v>
      </c>
      <c r="N1596" s="8" t="s">
        <v>8291</v>
      </c>
      <c r="O1596" s="11">
        <f t="shared" si="96"/>
        <v>21</v>
      </c>
      <c r="P1596" s="8">
        <f t="shared" si="97"/>
        <v>20.5</v>
      </c>
      <c r="Q1596" s="8" t="s">
        <v>8338</v>
      </c>
      <c r="R1596" s="8" t="s">
        <v>8345</v>
      </c>
      <c r="S1596" s="17">
        <f t="shared" si="98"/>
        <v>42445.712754629625</v>
      </c>
      <c r="T1596" s="17">
        <f t="shared" si="99"/>
        <v>42505.681249999994</v>
      </c>
    </row>
    <row r="1597" spans="1:20" ht="42.75" x14ac:dyDescent="0.45">
      <c r="A1597" s="5">
        <v>1595</v>
      </c>
      <c r="B1597" s="7" t="s">
        <v>1596</v>
      </c>
      <c r="C1597" s="7" t="s">
        <v>5705</v>
      </c>
      <c r="D1597" s="8">
        <v>100000</v>
      </c>
      <c r="E1597" s="8">
        <v>280</v>
      </c>
      <c r="F1597" s="8" t="s">
        <v>8221</v>
      </c>
      <c r="G1597" s="8" t="s">
        <v>8224</v>
      </c>
      <c r="H1597" s="8" t="s">
        <v>8246</v>
      </c>
      <c r="I1597" s="8">
        <v>1403122380</v>
      </c>
      <c r="J1597" s="8">
        <v>1400634728</v>
      </c>
      <c r="K1597" s="8" t="b">
        <v>0</v>
      </c>
      <c r="L1597" s="8">
        <v>7</v>
      </c>
      <c r="M1597" s="8" t="b">
        <v>0</v>
      </c>
      <c r="N1597" s="8" t="s">
        <v>8291</v>
      </c>
      <c r="O1597" s="11">
        <f t="shared" si="96"/>
        <v>0</v>
      </c>
      <c r="P1597" s="8">
        <f t="shared" si="97"/>
        <v>40</v>
      </c>
      <c r="Q1597" s="8" t="s">
        <v>8338</v>
      </c>
      <c r="R1597" s="8" t="s">
        <v>8345</v>
      </c>
      <c r="S1597" s="17">
        <f t="shared" si="98"/>
        <v>41780.050092592595</v>
      </c>
      <c r="T1597" s="17">
        <f t="shared" si="99"/>
        <v>41808.842361111114</v>
      </c>
    </row>
    <row r="1598" spans="1:20" ht="42.75" x14ac:dyDescent="0.45">
      <c r="A1598" s="5">
        <v>1596</v>
      </c>
      <c r="B1598" s="7" t="s">
        <v>1597</v>
      </c>
      <c r="C1598" s="7" t="s">
        <v>5706</v>
      </c>
      <c r="D1598" s="8">
        <v>3250</v>
      </c>
      <c r="E1598" s="8">
        <v>75</v>
      </c>
      <c r="F1598" s="8" t="s">
        <v>8221</v>
      </c>
      <c r="G1598" s="8" t="s">
        <v>8225</v>
      </c>
      <c r="H1598" s="8" t="s">
        <v>8247</v>
      </c>
      <c r="I1598" s="8">
        <v>1418469569</v>
      </c>
      <c r="J1598" s="8">
        <v>1414577969</v>
      </c>
      <c r="K1598" s="8" t="b">
        <v>0</v>
      </c>
      <c r="L1598" s="8">
        <v>3</v>
      </c>
      <c r="M1598" s="8" t="b">
        <v>0</v>
      </c>
      <c r="N1598" s="8" t="s">
        <v>8291</v>
      </c>
      <c r="O1598" s="11">
        <f t="shared" si="96"/>
        <v>2</v>
      </c>
      <c r="P1598" s="8">
        <f t="shared" si="97"/>
        <v>25</v>
      </c>
      <c r="Q1598" s="8" t="s">
        <v>8338</v>
      </c>
      <c r="R1598" s="8" t="s">
        <v>8345</v>
      </c>
      <c r="S1598" s="17">
        <f t="shared" si="98"/>
        <v>41941.430196759262</v>
      </c>
      <c r="T1598" s="17">
        <f t="shared" si="99"/>
        <v>41986.471863425926</v>
      </c>
    </row>
    <row r="1599" spans="1:20" ht="42.75" x14ac:dyDescent="0.45">
      <c r="A1599" s="5">
        <v>1597</v>
      </c>
      <c r="B1599" s="7" t="s">
        <v>1598</v>
      </c>
      <c r="C1599" s="7" t="s">
        <v>5707</v>
      </c>
      <c r="D1599" s="8">
        <v>15000</v>
      </c>
      <c r="E1599" s="8">
        <v>0</v>
      </c>
      <c r="F1599" s="8" t="s">
        <v>8221</v>
      </c>
      <c r="G1599" s="8" t="s">
        <v>8224</v>
      </c>
      <c r="H1599" s="8" t="s">
        <v>8246</v>
      </c>
      <c r="I1599" s="8">
        <v>1474360197</v>
      </c>
      <c r="J1599" s="8">
        <v>1471768197</v>
      </c>
      <c r="K1599" s="8" t="b">
        <v>0</v>
      </c>
      <c r="L1599" s="8">
        <v>0</v>
      </c>
      <c r="M1599" s="8" t="b">
        <v>0</v>
      </c>
      <c r="N1599" s="8" t="s">
        <v>8291</v>
      </c>
      <c r="O1599" s="11">
        <f t="shared" si="96"/>
        <v>0</v>
      </c>
      <c r="P1599" s="8" t="e">
        <f t="shared" si="97"/>
        <v>#DIV/0!</v>
      </c>
      <c r="Q1599" s="8" t="s">
        <v>8338</v>
      </c>
      <c r="R1599" s="8" t="s">
        <v>8345</v>
      </c>
      <c r="S1599" s="17">
        <f t="shared" si="98"/>
        <v>42603.354131944448</v>
      </c>
      <c r="T1599" s="17">
        <f t="shared" si="99"/>
        <v>42633.354131944448</v>
      </c>
    </row>
    <row r="1600" spans="1:20" ht="57" x14ac:dyDescent="0.45">
      <c r="A1600" s="5">
        <v>1598</v>
      </c>
      <c r="B1600" s="7" t="s">
        <v>1599</v>
      </c>
      <c r="C1600" s="7" t="s">
        <v>5708</v>
      </c>
      <c r="D1600" s="8">
        <v>800</v>
      </c>
      <c r="E1600" s="8">
        <v>1</v>
      </c>
      <c r="F1600" s="8" t="s">
        <v>8221</v>
      </c>
      <c r="G1600" s="8" t="s">
        <v>8224</v>
      </c>
      <c r="H1600" s="8" t="s">
        <v>8246</v>
      </c>
      <c r="I1600" s="8">
        <v>1437926458</v>
      </c>
      <c r="J1600" s="8">
        <v>1432742458</v>
      </c>
      <c r="K1600" s="8" t="b">
        <v>0</v>
      </c>
      <c r="L1600" s="8">
        <v>1</v>
      </c>
      <c r="M1600" s="8" t="b">
        <v>0</v>
      </c>
      <c r="N1600" s="8" t="s">
        <v>8291</v>
      </c>
      <c r="O1600" s="11">
        <f t="shared" si="96"/>
        <v>0</v>
      </c>
      <c r="P1600" s="8">
        <f t="shared" si="97"/>
        <v>1</v>
      </c>
      <c r="Q1600" s="8" t="s">
        <v>8338</v>
      </c>
      <c r="R1600" s="8" t="s">
        <v>8345</v>
      </c>
      <c r="S1600" s="17">
        <f t="shared" si="98"/>
        <v>42151.667337962965</v>
      </c>
      <c r="T1600" s="17">
        <f t="shared" si="99"/>
        <v>42211.667337962965</v>
      </c>
    </row>
    <row r="1601" spans="1:20" ht="42.75" x14ac:dyDescent="0.45">
      <c r="A1601" s="5">
        <v>1599</v>
      </c>
      <c r="B1601" s="7" t="s">
        <v>1600</v>
      </c>
      <c r="C1601" s="7" t="s">
        <v>5709</v>
      </c>
      <c r="D1601" s="8">
        <v>500</v>
      </c>
      <c r="E1601" s="8">
        <v>0</v>
      </c>
      <c r="F1601" s="8" t="s">
        <v>8221</v>
      </c>
      <c r="G1601" s="8" t="s">
        <v>8225</v>
      </c>
      <c r="H1601" s="8" t="s">
        <v>8247</v>
      </c>
      <c r="I1601" s="8">
        <v>1460116576</v>
      </c>
      <c r="J1601" s="8">
        <v>1457528176</v>
      </c>
      <c r="K1601" s="8" t="b">
        <v>0</v>
      </c>
      <c r="L1601" s="8">
        <v>0</v>
      </c>
      <c r="M1601" s="8" t="b">
        <v>0</v>
      </c>
      <c r="N1601" s="8" t="s">
        <v>8291</v>
      </c>
      <c r="O1601" s="11">
        <f t="shared" si="96"/>
        <v>0</v>
      </c>
      <c r="P1601" s="8" t="e">
        <f t="shared" si="97"/>
        <v>#DIV/0!</v>
      </c>
      <c r="Q1601" s="8" t="s">
        <v>8338</v>
      </c>
      <c r="R1601" s="8" t="s">
        <v>8345</v>
      </c>
      <c r="S1601" s="17">
        <f t="shared" si="98"/>
        <v>42438.53907407407</v>
      </c>
      <c r="T1601" s="17">
        <f t="shared" si="99"/>
        <v>42468.497407407413</v>
      </c>
    </row>
    <row r="1602" spans="1:20" ht="42.75" x14ac:dyDescent="0.45">
      <c r="A1602" s="5">
        <v>1600</v>
      </c>
      <c r="B1602" s="7" t="s">
        <v>1601</v>
      </c>
      <c r="C1602" s="7" t="s">
        <v>5710</v>
      </c>
      <c r="D1602" s="8">
        <v>5000</v>
      </c>
      <c r="E1602" s="8">
        <v>367</v>
      </c>
      <c r="F1602" s="8" t="s">
        <v>8221</v>
      </c>
      <c r="G1602" s="8" t="s">
        <v>8224</v>
      </c>
      <c r="H1602" s="8" t="s">
        <v>8246</v>
      </c>
      <c r="I1602" s="8">
        <v>1405401060</v>
      </c>
      <c r="J1602" s="8">
        <v>1401585752</v>
      </c>
      <c r="K1602" s="8" t="b">
        <v>0</v>
      </c>
      <c r="L1602" s="8">
        <v>9</v>
      </c>
      <c r="M1602" s="8" t="b">
        <v>0</v>
      </c>
      <c r="N1602" s="8" t="s">
        <v>8291</v>
      </c>
      <c r="O1602" s="11">
        <f t="shared" si="96"/>
        <v>7</v>
      </c>
      <c r="P1602" s="8">
        <f t="shared" si="97"/>
        <v>40.78</v>
      </c>
      <c r="Q1602" s="8" t="s">
        <v>8338</v>
      </c>
      <c r="R1602" s="8" t="s">
        <v>8345</v>
      </c>
      <c r="S1602" s="17">
        <f t="shared" si="98"/>
        <v>41791.057314814818</v>
      </c>
      <c r="T1602" s="17">
        <f t="shared" si="99"/>
        <v>41835.21597222222</v>
      </c>
    </row>
    <row r="1603" spans="1:20" ht="42.75" x14ac:dyDescent="0.45">
      <c r="A1603" s="5">
        <v>1601</v>
      </c>
      <c r="B1603" s="7" t="s">
        <v>1602</v>
      </c>
      <c r="C1603" s="7" t="s">
        <v>5711</v>
      </c>
      <c r="D1603" s="8">
        <v>2500</v>
      </c>
      <c r="E1603" s="8">
        <v>2706.23</v>
      </c>
      <c r="F1603" s="8" t="s">
        <v>8219</v>
      </c>
      <c r="G1603" s="8" t="s">
        <v>8224</v>
      </c>
      <c r="H1603" s="8" t="s">
        <v>8246</v>
      </c>
      <c r="I1603" s="8">
        <v>1304561633</v>
      </c>
      <c r="J1603" s="8">
        <v>1301969633</v>
      </c>
      <c r="K1603" s="8" t="b">
        <v>0</v>
      </c>
      <c r="L1603" s="8">
        <v>56</v>
      </c>
      <c r="M1603" s="8" t="b">
        <v>1</v>
      </c>
      <c r="N1603" s="8" t="s">
        <v>8276</v>
      </c>
      <c r="O1603" s="11">
        <f t="shared" ref="O1603:O1666" si="100">ROUND((E1603/D1603)*100,0)</f>
        <v>108</v>
      </c>
      <c r="P1603" s="8">
        <f t="shared" ref="P1603:P1666" si="101">ROUND(E1603/L1603,2)</f>
        <v>48.33</v>
      </c>
      <c r="Q1603" s="8" t="s">
        <v>8325</v>
      </c>
      <c r="R1603" s="8" t="s">
        <v>8326</v>
      </c>
      <c r="S1603" s="17">
        <f t="shared" ref="S1603:S1666" si="102">(((J1603/60)/60)/24)+DATE(1970,1,1)</f>
        <v>40638.092974537038</v>
      </c>
      <c r="T1603" s="17">
        <f t="shared" ref="T1603:T1666" si="103">(((I1603/60)/60)/24)+DATE(1970,1,1)</f>
        <v>40668.092974537038</v>
      </c>
    </row>
    <row r="1604" spans="1:20" ht="42.75" x14ac:dyDescent="0.45">
      <c r="A1604" s="5">
        <v>1602</v>
      </c>
      <c r="B1604" s="7" t="s">
        <v>1603</v>
      </c>
      <c r="C1604" s="7" t="s">
        <v>5712</v>
      </c>
      <c r="D1604" s="8">
        <v>1500</v>
      </c>
      <c r="E1604" s="8">
        <v>1502.5</v>
      </c>
      <c r="F1604" s="8" t="s">
        <v>8219</v>
      </c>
      <c r="G1604" s="8" t="s">
        <v>8224</v>
      </c>
      <c r="H1604" s="8" t="s">
        <v>8246</v>
      </c>
      <c r="I1604" s="8">
        <v>1318633200</v>
      </c>
      <c r="J1604" s="8">
        <v>1314947317</v>
      </c>
      <c r="K1604" s="8" t="b">
        <v>0</v>
      </c>
      <c r="L1604" s="8">
        <v>32</v>
      </c>
      <c r="M1604" s="8" t="b">
        <v>1</v>
      </c>
      <c r="N1604" s="8" t="s">
        <v>8276</v>
      </c>
      <c r="O1604" s="11">
        <f t="shared" si="100"/>
        <v>100</v>
      </c>
      <c r="P1604" s="8">
        <f t="shared" si="101"/>
        <v>46.95</v>
      </c>
      <c r="Q1604" s="8" t="s">
        <v>8325</v>
      </c>
      <c r="R1604" s="8" t="s">
        <v>8326</v>
      </c>
      <c r="S1604" s="17">
        <f t="shared" si="102"/>
        <v>40788.297650462962</v>
      </c>
      <c r="T1604" s="17">
        <f t="shared" si="103"/>
        <v>40830.958333333336</v>
      </c>
    </row>
    <row r="1605" spans="1:20" ht="28.5" x14ac:dyDescent="0.45">
      <c r="A1605" s="5">
        <v>1603</v>
      </c>
      <c r="B1605" s="7" t="s">
        <v>1604</v>
      </c>
      <c r="C1605" s="7" t="s">
        <v>5713</v>
      </c>
      <c r="D1605" s="8">
        <v>2000</v>
      </c>
      <c r="E1605" s="8">
        <v>2000.66</v>
      </c>
      <c r="F1605" s="8" t="s">
        <v>8219</v>
      </c>
      <c r="G1605" s="8" t="s">
        <v>8224</v>
      </c>
      <c r="H1605" s="8" t="s">
        <v>8246</v>
      </c>
      <c r="I1605" s="8">
        <v>1327723459</v>
      </c>
      <c r="J1605" s="8">
        <v>1322539459</v>
      </c>
      <c r="K1605" s="8" t="b">
        <v>0</v>
      </c>
      <c r="L1605" s="8">
        <v>30</v>
      </c>
      <c r="M1605" s="8" t="b">
        <v>1</v>
      </c>
      <c r="N1605" s="8" t="s">
        <v>8276</v>
      </c>
      <c r="O1605" s="11">
        <f t="shared" si="100"/>
        <v>100</v>
      </c>
      <c r="P1605" s="8">
        <f t="shared" si="101"/>
        <v>66.69</v>
      </c>
      <c r="Q1605" s="8" t="s">
        <v>8325</v>
      </c>
      <c r="R1605" s="8" t="s">
        <v>8326</v>
      </c>
      <c r="S1605" s="17">
        <f t="shared" si="102"/>
        <v>40876.169664351852</v>
      </c>
      <c r="T1605" s="17">
        <f t="shared" si="103"/>
        <v>40936.169664351852</v>
      </c>
    </row>
    <row r="1606" spans="1:20" ht="42.75" x14ac:dyDescent="0.45">
      <c r="A1606" s="5">
        <v>1604</v>
      </c>
      <c r="B1606" s="7" t="s">
        <v>1605</v>
      </c>
      <c r="C1606" s="7" t="s">
        <v>5714</v>
      </c>
      <c r="D1606" s="8">
        <v>2800</v>
      </c>
      <c r="E1606" s="8">
        <v>3419</v>
      </c>
      <c r="F1606" s="8" t="s">
        <v>8219</v>
      </c>
      <c r="G1606" s="8" t="s">
        <v>8224</v>
      </c>
      <c r="H1606" s="8" t="s">
        <v>8246</v>
      </c>
      <c r="I1606" s="8">
        <v>1332011835</v>
      </c>
      <c r="J1606" s="8">
        <v>1328559435</v>
      </c>
      <c r="K1606" s="8" t="b">
        <v>0</v>
      </c>
      <c r="L1606" s="8">
        <v>70</v>
      </c>
      <c r="M1606" s="8" t="b">
        <v>1</v>
      </c>
      <c r="N1606" s="8" t="s">
        <v>8276</v>
      </c>
      <c r="O1606" s="11">
        <f t="shared" si="100"/>
        <v>122</v>
      </c>
      <c r="P1606" s="8">
        <f t="shared" si="101"/>
        <v>48.84</v>
      </c>
      <c r="Q1606" s="8" t="s">
        <v>8325</v>
      </c>
      <c r="R1606" s="8" t="s">
        <v>8326</v>
      </c>
      <c r="S1606" s="17">
        <f t="shared" si="102"/>
        <v>40945.845312500001</v>
      </c>
      <c r="T1606" s="17">
        <f t="shared" si="103"/>
        <v>40985.80364583333</v>
      </c>
    </row>
    <row r="1607" spans="1:20" ht="42.75" x14ac:dyDescent="0.45">
      <c r="A1607" s="5">
        <v>1605</v>
      </c>
      <c r="B1607" s="7" t="s">
        <v>1606</v>
      </c>
      <c r="C1607" s="7" t="s">
        <v>5715</v>
      </c>
      <c r="D1607" s="8">
        <v>6000</v>
      </c>
      <c r="E1607" s="8">
        <v>6041.6</v>
      </c>
      <c r="F1607" s="8" t="s">
        <v>8219</v>
      </c>
      <c r="G1607" s="8" t="s">
        <v>8224</v>
      </c>
      <c r="H1607" s="8" t="s">
        <v>8246</v>
      </c>
      <c r="I1607" s="8">
        <v>1312182000</v>
      </c>
      <c r="J1607" s="8">
        <v>1311380313</v>
      </c>
      <c r="K1607" s="8" t="b">
        <v>0</v>
      </c>
      <c r="L1607" s="8">
        <v>44</v>
      </c>
      <c r="M1607" s="8" t="b">
        <v>1</v>
      </c>
      <c r="N1607" s="8" t="s">
        <v>8276</v>
      </c>
      <c r="O1607" s="11">
        <f t="shared" si="100"/>
        <v>101</v>
      </c>
      <c r="P1607" s="8">
        <f t="shared" si="101"/>
        <v>137.31</v>
      </c>
      <c r="Q1607" s="8" t="s">
        <v>8325</v>
      </c>
      <c r="R1607" s="8" t="s">
        <v>8326</v>
      </c>
      <c r="S1607" s="17">
        <f t="shared" si="102"/>
        <v>40747.012881944444</v>
      </c>
      <c r="T1607" s="17">
        <f t="shared" si="103"/>
        <v>40756.291666666664</v>
      </c>
    </row>
    <row r="1608" spans="1:20" ht="42.75" x14ac:dyDescent="0.45">
      <c r="A1608" s="5">
        <v>1606</v>
      </c>
      <c r="B1608" s="7" t="s">
        <v>1607</v>
      </c>
      <c r="C1608" s="7" t="s">
        <v>5716</v>
      </c>
      <c r="D1608" s="8">
        <v>8000</v>
      </c>
      <c r="E1608" s="8">
        <v>8080.33</v>
      </c>
      <c r="F1608" s="8" t="s">
        <v>8219</v>
      </c>
      <c r="G1608" s="8" t="s">
        <v>8224</v>
      </c>
      <c r="H1608" s="8" t="s">
        <v>8246</v>
      </c>
      <c r="I1608" s="8">
        <v>1300930838</v>
      </c>
      <c r="J1608" s="8">
        <v>1293158438</v>
      </c>
      <c r="K1608" s="8" t="b">
        <v>0</v>
      </c>
      <c r="L1608" s="8">
        <v>92</v>
      </c>
      <c r="M1608" s="8" t="b">
        <v>1</v>
      </c>
      <c r="N1608" s="8" t="s">
        <v>8276</v>
      </c>
      <c r="O1608" s="11">
        <f t="shared" si="100"/>
        <v>101</v>
      </c>
      <c r="P1608" s="8">
        <f t="shared" si="101"/>
        <v>87.83</v>
      </c>
      <c r="Q1608" s="8" t="s">
        <v>8325</v>
      </c>
      <c r="R1608" s="8" t="s">
        <v>8326</v>
      </c>
      <c r="S1608" s="17">
        <f t="shared" si="102"/>
        <v>40536.111550925925</v>
      </c>
      <c r="T1608" s="17">
        <f t="shared" si="103"/>
        <v>40626.069884259261</v>
      </c>
    </row>
    <row r="1609" spans="1:20" ht="42.75" x14ac:dyDescent="0.45">
      <c r="A1609" s="5">
        <v>1607</v>
      </c>
      <c r="B1609" s="7" t="s">
        <v>1608</v>
      </c>
      <c r="C1609" s="7" t="s">
        <v>5717</v>
      </c>
      <c r="D1609" s="8">
        <v>10000</v>
      </c>
      <c r="E1609" s="8">
        <v>14511</v>
      </c>
      <c r="F1609" s="8" t="s">
        <v>8219</v>
      </c>
      <c r="G1609" s="8" t="s">
        <v>8224</v>
      </c>
      <c r="H1609" s="8" t="s">
        <v>8246</v>
      </c>
      <c r="I1609" s="8">
        <v>1339701851</v>
      </c>
      <c r="J1609" s="8">
        <v>1337887451</v>
      </c>
      <c r="K1609" s="8" t="b">
        <v>0</v>
      </c>
      <c r="L1609" s="8">
        <v>205</v>
      </c>
      <c r="M1609" s="8" t="b">
        <v>1</v>
      </c>
      <c r="N1609" s="8" t="s">
        <v>8276</v>
      </c>
      <c r="O1609" s="11">
        <f t="shared" si="100"/>
        <v>145</v>
      </c>
      <c r="P1609" s="8">
        <f t="shared" si="101"/>
        <v>70.790000000000006</v>
      </c>
      <c r="Q1609" s="8" t="s">
        <v>8325</v>
      </c>
      <c r="R1609" s="8" t="s">
        <v>8326</v>
      </c>
      <c r="S1609" s="17">
        <f t="shared" si="102"/>
        <v>41053.80846064815</v>
      </c>
      <c r="T1609" s="17">
        <f t="shared" si="103"/>
        <v>41074.80846064815</v>
      </c>
    </row>
    <row r="1610" spans="1:20" ht="28.5" x14ac:dyDescent="0.45">
      <c r="A1610" s="5">
        <v>1608</v>
      </c>
      <c r="B1610" s="7" t="s">
        <v>1609</v>
      </c>
      <c r="C1610" s="7" t="s">
        <v>5718</v>
      </c>
      <c r="D1610" s="8">
        <v>1200</v>
      </c>
      <c r="E1610" s="8">
        <v>1215</v>
      </c>
      <c r="F1610" s="8" t="s">
        <v>8219</v>
      </c>
      <c r="G1610" s="8" t="s">
        <v>8224</v>
      </c>
      <c r="H1610" s="8" t="s">
        <v>8246</v>
      </c>
      <c r="I1610" s="8">
        <v>1388553960</v>
      </c>
      <c r="J1610" s="8">
        <v>1385754986</v>
      </c>
      <c r="K1610" s="8" t="b">
        <v>0</v>
      </c>
      <c r="L1610" s="8">
        <v>23</v>
      </c>
      <c r="M1610" s="8" t="b">
        <v>1</v>
      </c>
      <c r="N1610" s="8" t="s">
        <v>8276</v>
      </c>
      <c r="O1610" s="11">
        <f t="shared" si="100"/>
        <v>101</v>
      </c>
      <c r="P1610" s="8">
        <f t="shared" si="101"/>
        <v>52.83</v>
      </c>
      <c r="Q1610" s="8" t="s">
        <v>8325</v>
      </c>
      <c r="R1610" s="8" t="s">
        <v>8326</v>
      </c>
      <c r="S1610" s="17">
        <f t="shared" si="102"/>
        <v>41607.83085648148</v>
      </c>
      <c r="T1610" s="17">
        <f t="shared" si="103"/>
        <v>41640.226388888892</v>
      </c>
    </row>
    <row r="1611" spans="1:20" ht="42.75" x14ac:dyDescent="0.45">
      <c r="A1611" s="5">
        <v>1609</v>
      </c>
      <c r="B1611" s="7" t="s">
        <v>1610</v>
      </c>
      <c r="C1611" s="7" t="s">
        <v>5719</v>
      </c>
      <c r="D1611" s="8">
        <v>1500</v>
      </c>
      <c r="E1611" s="8">
        <v>1775</v>
      </c>
      <c r="F1611" s="8" t="s">
        <v>8219</v>
      </c>
      <c r="G1611" s="8" t="s">
        <v>8224</v>
      </c>
      <c r="H1611" s="8" t="s">
        <v>8246</v>
      </c>
      <c r="I1611" s="8">
        <v>1320220800</v>
      </c>
      <c r="J1611" s="8">
        <v>1315612909</v>
      </c>
      <c r="K1611" s="8" t="b">
        <v>0</v>
      </c>
      <c r="L1611" s="8">
        <v>4</v>
      </c>
      <c r="M1611" s="8" t="b">
        <v>1</v>
      </c>
      <c r="N1611" s="8" t="s">
        <v>8276</v>
      </c>
      <c r="O1611" s="11">
        <f t="shared" si="100"/>
        <v>118</v>
      </c>
      <c r="P1611" s="8">
        <f t="shared" si="101"/>
        <v>443.75</v>
      </c>
      <c r="Q1611" s="8" t="s">
        <v>8325</v>
      </c>
      <c r="R1611" s="8" t="s">
        <v>8326</v>
      </c>
      <c r="S1611" s="17">
        <f t="shared" si="102"/>
        <v>40796.001261574071</v>
      </c>
      <c r="T1611" s="17">
        <f t="shared" si="103"/>
        <v>40849.333333333336</v>
      </c>
    </row>
    <row r="1612" spans="1:20" ht="28.5" x14ac:dyDescent="0.45">
      <c r="A1612" s="5">
        <v>1610</v>
      </c>
      <c r="B1612" s="7" t="s">
        <v>1611</v>
      </c>
      <c r="C1612" s="7" t="s">
        <v>5720</v>
      </c>
      <c r="D1612" s="8">
        <v>2000</v>
      </c>
      <c r="E1612" s="8">
        <v>5437</v>
      </c>
      <c r="F1612" s="8" t="s">
        <v>8219</v>
      </c>
      <c r="G1612" s="8" t="s">
        <v>8224</v>
      </c>
      <c r="H1612" s="8" t="s">
        <v>8246</v>
      </c>
      <c r="I1612" s="8">
        <v>1355609510</v>
      </c>
      <c r="J1612" s="8">
        <v>1353017510</v>
      </c>
      <c r="K1612" s="8" t="b">
        <v>0</v>
      </c>
      <c r="L1612" s="8">
        <v>112</v>
      </c>
      <c r="M1612" s="8" t="b">
        <v>1</v>
      </c>
      <c r="N1612" s="8" t="s">
        <v>8276</v>
      </c>
      <c r="O1612" s="11">
        <f t="shared" si="100"/>
        <v>272</v>
      </c>
      <c r="P1612" s="8">
        <f t="shared" si="101"/>
        <v>48.54</v>
      </c>
      <c r="Q1612" s="8" t="s">
        <v>8325</v>
      </c>
      <c r="R1612" s="8" t="s">
        <v>8326</v>
      </c>
      <c r="S1612" s="17">
        <f t="shared" si="102"/>
        <v>41228.924884259257</v>
      </c>
      <c r="T1612" s="17">
        <f t="shared" si="103"/>
        <v>41258.924884259257</v>
      </c>
    </row>
    <row r="1613" spans="1:20" x14ac:dyDescent="0.45">
      <c r="A1613" s="5">
        <v>1611</v>
      </c>
      <c r="B1613" s="7" t="s">
        <v>1612</v>
      </c>
      <c r="C1613" s="7" t="s">
        <v>5721</v>
      </c>
      <c r="D1613" s="8">
        <v>800</v>
      </c>
      <c r="E1613" s="8">
        <v>1001</v>
      </c>
      <c r="F1613" s="8" t="s">
        <v>8219</v>
      </c>
      <c r="G1613" s="8" t="s">
        <v>8224</v>
      </c>
      <c r="H1613" s="8" t="s">
        <v>8246</v>
      </c>
      <c r="I1613" s="8">
        <v>1370390432</v>
      </c>
      <c r="J1613" s="8">
        <v>1368576032</v>
      </c>
      <c r="K1613" s="8" t="b">
        <v>0</v>
      </c>
      <c r="L1613" s="8">
        <v>27</v>
      </c>
      <c r="M1613" s="8" t="b">
        <v>1</v>
      </c>
      <c r="N1613" s="8" t="s">
        <v>8276</v>
      </c>
      <c r="O1613" s="11">
        <f t="shared" si="100"/>
        <v>125</v>
      </c>
      <c r="P1613" s="8">
        <f t="shared" si="101"/>
        <v>37.07</v>
      </c>
      <c r="Q1613" s="8" t="s">
        <v>8325</v>
      </c>
      <c r="R1613" s="8" t="s">
        <v>8326</v>
      </c>
      <c r="S1613" s="17">
        <f t="shared" si="102"/>
        <v>41409.00037037037</v>
      </c>
      <c r="T1613" s="17">
        <f t="shared" si="103"/>
        <v>41430.00037037037</v>
      </c>
    </row>
    <row r="1614" spans="1:20" ht="28.5" x14ac:dyDescent="0.45">
      <c r="A1614" s="5">
        <v>1612</v>
      </c>
      <c r="B1614" s="7" t="s">
        <v>1613</v>
      </c>
      <c r="C1614" s="7" t="s">
        <v>5722</v>
      </c>
      <c r="D1614" s="8">
        <v>500</v>
      </c>
      <c r="E1614" s="8">
        <v>550</v>
      </c>
      <c r="F1614" s="8" t="s">
        <v>8219</v>
      </c>
      <c r="G1614" s="8" t="s">
        <v>8224</v>
      </c>
      <c r="H1614" s="8" t="s">
        <v>8246</v>
      </c>
      <c r="I1614" s="8">
        <v>1357160384</v>
      </c>
      <c r="J1614" s="8">
        <v>1354568384</v>
      </c>
      <c r="K1614" s="8" t="b">
        <v>0</v>
      </c>
      <c r="L1614" s="8">
        <v>11</v>
      </c>
      <c r="M1614" s="8" t="b">
        <v>1</v>
      </c>
      <c r="N1614" s="8" t="s">
        <v>8276</v>
      </c>
      <c r="O1614" s="11">
        <f t="shared" si="100"/>
        <v>110</v>
      </c>
      <c r="P1614" s="8">
        <f t="shared" si="101"/>
        <v>50</v>
      </c>
      <c r="Q1614" s="8" t="s">
        <v>8325</v>
      </c>
      <c r="R1614" s="8" t="s">
        <v>8326</v>
      </c>
      <c r="S1614" s="17">
        <f t="shared" si="102"/>
        <v>41246.874814814815</v>
      </c>
      <c r="T1614" s="17">
        <f t="shared" si="103"/>
        <v>41276.874814814815</v>
      </c>
    </row>
    <row r="1615" spans="1:20" ht="42.75" x14ac:dyDescent="0.45">
      <c r="A1615" s="5">
        <v>1613</v>
      </c>
      <c r="B1615" s="7" t="s">
        <v>1614</v>
      </c>
      <c r="C1615" s="7" t="s">
        <v>5723</v>
      </c>
      <c r="D1615" s="8">
        <v>1000</v>
      </c>
      <c r="E1615" s="8">
        <v>1015</v>
      </c>
      <c r="F1615" s="8" t="s">
        <v>8219</v>
      </c>
      <c r="G1615" s="8" t="s">
        <v>8224</v>
      </c>
      <c r="H1615" s="8" t="s">
        <v>8246</v>
      </c>
      <c r="I1615" s="8">
        <v>1342921202</v>
      </c>
      <c r="J1615" s="8">
        <v>1340329202</v>
      </c>
      <c r="K1615" s="8" t="b">
        <v>0</v>
      </c>
      <c r="L1615" s="8">
        <v>26</v>
      </c>
      <c r="M1615" s="8" t="b">
        <v>1</v>
      </c>
      <c r="N1615" s="8" t="s">
        <v>8276</v>
      </c>
      <c r="O1615" s="11">
        <f t="shared" si="100"/>
        <v>102</v>
      </c>
      <c r="P1615" s="8">
        <f t="shared" si="101"/>
        <v>39.04</v>
      </c>
      <c r="Q1615" s="8" t="s">
        <v>8325</v>
      </c>
      <c r="R1615" s="8" t="s">
        <v>8326</v>
      </c>
      <c r="S1615" s="17">
        <f t="shared" si="102"/>
        <v>41082.069467592592</v>
      </c>
      <c r="T1615" s="17">
        <f t="shared" si="103"/>
        <v>41112.069467592592</v>
      </c>
    </row>
    <row r="1616" spans="1:20" ht="42.75" x14ac:dyDescent="0.45">
      <c r="A1616" s="5">
        <v>1614</v>
      </c>
      <c r="B1616" s="7" t="s">
        <v>1615</v>
      </c>
      <c r="C1616" s="7" t="s">
        <v>5724</v>
      </c>
      <c r="D1616" s="8">
        <v>5000</v>
      </c>
      <c r="E1616" s="8">
        <v>5135</v>
      </c>
      <c r="F1616" s="8" t="s">
        <v>8219</v>
      </c>
      <c r="G1616" s="8" t="s">
        <v>8224</v>
      </c>
      <c r="H1616" s="8" t="s">
        <v>8246</v>
      </c>
      <c r="I1616" s="8">
        <v>1407085200</v>
      </c>
      <c r="J1616" s="8">
        <v>1401924769</v>
      </c>
      <c r="K1616" s="8" t="b">
        <v>0</v>
      </c>
      <c r="L1616" s="8">
        <v>77</v>
      </c>
      <c r="M1616" s="8" t="b">
        <v>1</v>
      </c>
      <c r="N1616" s="8" t="s">
        <v>8276</v>
      </c>
      <c r="O1616" s="11">
        <f t="shared" si="100"/>
        <v>103</v>
      </c>
      <c r="P1616" s="8">
        <f t="shared" si="101"/>
        <v>66.69</v>
      </c>
      <c r="Q1616" s="8" t="s">
        <v>8325</v>
      </c>
      <c r="R1616" s="8" t="s">
        <v>8326</v>
      </c>
      <c r="S1616" s="17">
        <f t="shared" si="102"/>
        <v>41794.981122685182</v>
      </c>
      <c r="T1616" s="17">
        <f t="shared" si="103"/>
        <v>41854.708333333336</v>
      </c>
    </row>
    <row r="1617" spans="1:20" ht="42.75" x14ac:dyDescent="0.45">
      <c r="A1617" s="5">
        <v>1615</v>
      </c>
      <c r="B1617" s="7" t="s">
        <v>1616</v>
      </c>
      <c r="C1617" s="7" t="s">
        <v>5725</v>
      </c>
      <c r="D1617" s="8">
        <v>8000</v>
      </c>
      <c r="E1617" s="8">
        <v>9130</v>
      </c>
      <c r="F1617" s="8" t="s">
        <v>8219</v>
      </c>
      <c r="G1617" s="8" t="s">
        <v>8224</v>
      </c>
      <c r="H1617" s="8" t="s">
        <v>8246</v>
      </c>
      <c r="I1617" s="8">
        <v>1323742396</v>
      </c>
      <c r="J1617" s="8">
        <v>1319850796</v>
      </c>
      <c r="K1617" s="8" t="b">
        <v>0</v>
      </c>
      <c r="L1617" s="8">
        <v>136</v>
      </c>
      <c r="M1617" s="8" t="b">
        <v>1</v>
      </c>
      <c r="N1617" s="8" t="s">
        <v>8276</v>
      </c>
      <c r="O1617" s="11">
        <f t="shared" si="100"/>
        <v>114</v>
      </c>
      <c r="P1617" s="8">
        <f t="shared" si="101"/>
        <v>67.13</v>
      </c>
      <c r="Q1617" s="8" t="s">
        <v>8325</v>
      </c>
      <c r="R1617" s="8" t="s">
        <v>8326</v>
      </c>
      <c r="S1617" s="17">
        <f t="shared" si="102"/>
        <v>40845.050879629627</v>
      </c>
      <c r="T1617" s="17">
        <f t="shared" si="103"/>
        <v>40890.092546296299</v>
      </c>
    </row>
    <row r="1618" spans="1:20" ht="42.75" x14ac:dyDescent="0.45">
      <c r="A1618" s="5">
        <v>1616</v>
      </c>
      <c r="B1618" s="7" t="s">
        <v>1617</v>
      </c>
      <c r="C1618" s="7" t="s">
        <v>5726</v>
      </c>
      <c r="D1618" s="8">
        <v>10000</v>
      </c>
      <c r="E1618" s="8">
        <v>10420</v>
      </c>
      <c r="F1618" s="8" t="s">
        <v>8219</v>
      </c>
      <c r="G1618" s="8" t="s">
        <v>8224</v>
      </c>
      <c r="H1618" s="8" t="s">
        <v>8246</v>
      </c>
      <c r="I1618" s="8">
        <v>1353621600</v>
      </c>
      <c r="J1618" s="8">
        <v>1350061821</v>
      </c>
      <c r="K1618" s="8" t="b">
        <v>0</v>
      </c>
      <c r="L1618" s="8">
        <v>157</v>
      </c>
      <c r="M1618" s="8" t="b">
        <v>1</v>
      </c>
      <c r="N1618" s="8" t="s">
        <v>8276</v>
      </c>
      <c r="O1618" s="11">
        <f t="shared" si="100"/>
        <v>104</v>
      </c>
      <c r="P1618" s="8">
        <f t="shared" si="101"/>
        <v>66.37</v>
      </c>
      <c r="Q1618" s="8" t="s">
        <v>8325</v>
      </c>
      <c r="R1618" s="8" t="s">
        <v>8326</v>
      </c>
      <c r="S1618" s="17">
        <f t="shared" si="102"/>
        <v>41194.715520833335</v>
      </c>
      <c r="T1618" s="17">
        <f t="shared" si="103"/>
        <v>41235.916666666664</v>
      </c>
    </row>
    <row r="1619" spans="1:20" ht="28.5" x14ac:dyDescent="0.45">
      <c r="A1619" s="5">
        <v>1617</v>
      </c>
      <c r="B1619" s="7" t="s">
        <v>1618</v>
      </c>
      <c r="C1619" s="7" t="s">
        <v>5727</v>
      </c>
      <c r="D1619" s="8">
        <v>7000</v>
      </c>
      <c r="E1619" s="8">
        <v>10210</v>
      </c>
      <c r="F1619" s="8" t="s">
        <v>8219</v>
      </c>
      <c r="G1619" s="8" t="s">
        <v>8224</v>
      </c>
      <c r="H1619" s="8" t="s">
        <v>8246</v>
      </c>
      <c r="I1619" s="8">
        <v>1383332400</v>
      </c>
      <c r="J1619" s="8">
        <v>1380470188</v>
      </c>
      <c r="K1619" s="8" t="b">
        <v>0</v>
      </c>
      <c r="L1619" s="8">
        <v>158</v>
      </c>
      <c r="M1619" s="8" t="b">
        <v>1</v>
      </c>
      <c r="N1619" s="8" t="s">
        <v>8276</v>
      </c>
      <c r="O1619" s="11">
        <f t="shared" si="100"/>
        <v>146</v>
      </c>
      <c r="P1619" s="8">
        <f t="shared" si="101"/>
        <v>64.62</v>
      </c>
      <c r="Q1619" s="8" t="s">
        <v>8325</v>
      </c>
      <c r="R1619" s="8" t="s">
        <v>8326</v>
      </c>
      <c r="S1619" s="17">
        <f t="shared" si="102"/>
        <v>41546.664212962962</v>
      </c>
      <c r="T1619" s="17">
        <f t="shared" si="103"/>
        <v>41579.791666666664</v>
      </c>
    </row>
    <row r="1620" spans="1:20" ht="28.5" x14ac:dyDescent="0.45">
      <c r="A1620" s="5">
        <v>1618</v>
      </c>
      <c r="B1620" s="7" t="s">
        <v>1619</v>
      </c>
      <c r="C1620" s="7" t="s">
        <v>5728</v>
      </c>
      <c r="D1620" s="8">
        <v>1500</v>
      </c>
      <c r="E1620" s="8">
        <v>1576</v>
      </c>
      <c r="F1620" s="8" t="s">
        <v>8219</v>
      </c>
      <c r="G1620" s="8" t="s">
        <v>8224</v>
      </c>
      <c r="H1620" s="8" t="s">
        <v>8246</v>
      </c>
      <c r="I1620" s="8">
        <v>1362757335</v>
      </c>
      <c r="J1620" s="8">
        <v>1359301335</v>
      </c>
      <c r="K1620" s="8" t="b">
        <v>0</v>
      </c>
      <c r="L1620" s="8">
        <v>27</v>
      </c>
      <c r="M1620" s="8" t="b">
        <v>1</v>
      </c>
      <c r="N1620" s="8" t="s">
        <v>8276</v>
      </c>
      <c r="O1620" s="11">
        <f t="shared" si="100"/>
        <v>105</v>
      </c>
      <c r="P1620" s="8">
        <f t="shared" si="101"/>
        <v>58.37</v>
      </c>
      <c r="Q1620" s="8" t="s">
        <v>8325</v>
      </c>
      <c r="R1620" s="8" t="s">
        <v>8326</v>
      </c>
      <c r="S1620" s="17">
        <f t="shared" si="102"/>
        <v>41301.654340277775</v>
      </c>
      <c r="T1620" s="17">
        <f t="shared" si="103"/>
        <v>41341.654340277775</v>
      </c>
    </row>
    <row r="1621" spans="1:20" ht="42.75" x14ac:dyDescent="0.45">
      <c r="A1621" s="5">
        <v>1619</v>
      </c>
      <c r="B1621" s="7" t="s">
        <v>1620</v>
      </c>
      <c r="C1621" s="7" t="s">
        <v>5729</v>
      </c>
      <c r="D1621" s="8">
        <v>1500</v>
      </c>
      <c r="E1621" s="8">
        <v>2000</v>
      </c>
      <c r="F1621" s="8" t="s">
        <v>8219</v>
      </c>
      <c r="G1621" s="8" t="s">
        <v>8224</v>
      </c>
      <c r="H1621" s="8" t="s">
        <v>8246</v>
      </c>
      <c r="I1621" s="8">
        <v>1410755286</v>
      </c>
      <c r="J1621" s="8">
        <v>1408940886</v>
      </c>
      <c r="K1621" s="8" t="b">
        <v>0</v>
      </c>
      <c r="L1621" s="8">
        <v>23</v>
      </c>
      <c r="M1621" s="8" t="b">
        <v>1</v>
      </c>
      <c r="N1621" s="8" t="s">
        <v>8276</v>
      </c>
      <c r="O1621" s="11">
        <f t="shared" si="100"/>
        <v>133</v>
      </c>
      <c r="P1621" s="8">
        <f t="shared" si="101"/>
        <v>86.96</v>
      </c>
      <c r="Q1621" s="8" t="s">
        <v>8325</v>
      </c>
      <c r="R1621" s="8" t="s">
        <v>8326</v>
      </c>
      <c r="S1621" s="17">
        <f t="shared" si="102"/>
        <v>41876.18618055556</v>
      </c>
      <c r="T1621" s="17">
        <f t="shared" si="103"/>
        <v>41897.18618055556</v>
      </c>
    </row>
    <row r="1622" spans="1:20" ht="28.5" x14ac:dyDescent="0.45">
      <c r="A1622" s="5">
        <v>1620</v>
      </c>
      <c r="B1622" s="7" t="s">
        <v>1621</v>
      </c>
      <c r="C1622" s="7" t="s">
        <v>5730</v>
      </c>
      <c r="D1622" s="8">
        <v>1000</v>
      </c>
      <c r="E1622" s="8">
        <v>1130</v>
      </c>
      <c r="F1622" s="8" t="s">
        <v>8219</v>
      </c>
      <c r="G1622" s="8" t="s">
        <v>8224</v>
      </c>
      <c r="H1622" s="8" t="s">
        <v>8246</v>
      </c>
      <c r="I1622" s="8">
        <v>1361606940</v>
      </c>
      <c r="J1622" s="8">
        <v>1361002140</v>
      </c>
      <c r="K1622" s="8" t="b">
        <v>0</v>
      </c>
      <c r="L1622" s="8">
        <v>17</v>
      </c>
      <c r="M1622" s="8" t="b">
        <v>1</v>
      </c>
      <c r="N1622" s="8" t="s">
        <v>8276</v>
      </c>
      <c r="O1622" s="11">
        <f t="shared" si="100"/>
        <v>113</v>
      </c>
      <c r="P1622" s="8">
        <f t="shared" si="101"/>
        <v>66.47</v>
      </c>
      <c r="Q1622" s="8" t="s">
        <v>8325</v>
      </c>
      <c r="R1622" s="8" t="s">
        <v>8326</v>
      </c>
      <c r="S1622" s="17">
        <f t="shared" si="102"/>
        <v>41321.339583333334</v>
      </c>
      <c r="T1622" s="17">
        <f t="shared" si="103"/>
        <v>41328.339583333334</v>
      </c>
    </row>
    <row r="1623" spans="1:20" ht="42.75" x14ac:dyDescent="0.45">
      <c r="A1623" s="5">
        <v>1621</v>
      </c>
      <c r="B1623" s="7" t="s">
        <v>1622</v>
      </c>
      <c r="C1623" s="7" t="s">
        <v>5731</v>
      </c>
      <c r="D1623" s="8">
        <v>5000</v>
      </c>
      <c r="E1623" s="8">
        <v>6060</v>
      </c>
      <c r="F1623" s="8" t="s">
        <v>8219</v>
      </c>
      <c r="G1623" s="8" t="s">
        <v>8224</v>
      </c>
      <c r="H1623" s="8" t="s">
        <v>8246</v>
      </c>
      <c r="I1623" s="8">
        <v>1338177540</v>
      </c>
      <c r="J1623" s="8">
        <v>1333550015</v>
      </c>
      <c r="K1623" s="8" t="b">
        <v>0</v>
      </c>
      <c r="L1623" s="8">
        <v>37</v>
      </c>
      <c r="M1623" s="8" t="b">
        <v>1</v>
      </c>
      <c r="N1623" s="8" t="s">
        <v>8276</v>
      </c>
      <c r="O1623" s="11">
        <f t="shared" si="100"/>
        <v>121</v>
      </c>
      <c r="P1623" s="8">
        <f t="shared" si="101"/>
        <v>163.78</v>
      </c>
      <c r="Q1623" s="8" t="s">
        <v>8325</v>
      </c>
      <c r="R1623" s="8" t="s">
        <v>8326</v>
      </c>
      <c r="S1623" s="17">
        <f t="shared" si="102"/>
        <v>41003.60665509259</v>
      </c>
      <c r="T1623" s="17">
        <f t="shared" si="103"/>
        <v>41057.165972222225</v>
      </c>
    </row>
    <row r="1624" spans="1:20" ht="42.75" x14ac:dyDescent="0.45">
      <c r="A1624" s="5">
        <v>1622</v>
      </c>
      <c r="B1624" s="7" t="s">
        <v>1623</v>
      </c>
      <c r="C1624" s="7" t="s">
        <v>5732</v>
      </c>
      <c r="D1624" s="8">
        <v>6900</v>
      </c>
      <c r="E1624" s="8">
        <v>7019</v>
      </c>
      <c r="F1624" s="8" t="s">
        <v>8219</v>
      </c>
      <c r="G1624" s="8" t="s">
        <v>8224</v>
      </c>
      <c r="H1624" s="8" t="s">
        <v>8246</v>
      </c>
      <c r="I1624" s="8">
        <v>1418803140</v>
      </c>
      <c r="J1624" s="8">
        <v>1415343874</v>
      </c>
      <c r="K1624" s="8" t="b">
        <v>0</v>
      </c>
      <c r="L1624" s="8">
        <v>65</v>
      </c>
      <c r="M1624" s="8" t="b">
        <v>1</v>
      </c>
      <c r="N1624" s="8" t="s">
        <v>8276</v>
      </c>
      <c r="O1624" s="11">
        <f t="shared" si="100"/>
        <v>102</v>
      </c>
      <c r="P1624" s="8">
        <f t="shared" si="101"/>
        <v>107.98</v>
      </c>
      <c r="Q1624" s="8" t="s">
        <v>8325</v>
      </c>
      <c r="R1624" s="8" t="s">
        <v>8326</v>
      </c>
      <c r="S1624" s="17">
        <f t="shared" si="102"/>
        <v>41950.29483796296</v>
      </c>
      <c r="T1624" s="17">
        <f t="shared" si="103"/>
        <v>41990.332638888889</v>
      </c>
    </row>
    <row r="1625" spans="1:20" ht="42.75" x14ac:dyDescent="0.45">
      <c r="A1625" s="5">
        <v>1623</v>
      </c>
      <c r="B1625" s="7" t="s">
        <v>1624</v>
      </c>
      <c r="C1625" s="7" t="s">
        <v>5733</v>
      </c>
      <c r="D1625" s="8">
        <v>750</v>
      </c>
      <c r="E1625" s="8">
        <v>758</v>
      </c>
      <c r="F1625" s="8" t="s">
        <v>8219</v>
      </c>
      <c r="G1625" s="8" t="s">
        <v>8225</v>
      </c>
      <c r="H1625" s="8" t="s">
        <v>8247</v>
      </c>
      <c r="I1625" s="8">
        <v>1377621089</v>
      </c>
      <c r="J1625" s="8">
        <v>1372437089</v>
      </c>
      <c r="K1625" s="8" t="b">
        <v>0</v>
      </c>
      <c r="L1625" s="8">
        <v>18</v>
      </c>
      <c r="M1625" s="8" t="b">
        <v>1</v>
      </c>
      <c r="N1625" s="8" t="s">
        <v>8276</v>
      </c>
      <c r="O1625" s="11">
        <f t="shared" si="100"/>
        <v>101</v>
      </c>
      <c r="P1625" s="8">
        <f t="shared" si="101"/>
        <v>42.11</v>
      </c>
      <c r="Q1625" s="8" t="s">
        <v>8325</v>
      </c>
      <c r="R1625" s="8" t="s">
        <v>8326</v>
      </c>
      <c r="S1625" s="17">
        <f t="shared" si="102"/>
        <v>41453.688530092593</v>
      </c>
      <c r="T1625" s="17">
        <f t="shared" si="103"/>
        <v>41513.688530092593</v>
      </c>
    </row>
    <row r="1626" spans="1:20" ht="28.5" x14ac:dyDescent="0.45">
      <c r="A1626" s="5">
        <v>1624</v>
      </c>
      <c r="B1626" s="7" t="s">
        <v>1625</v>
      </c>
      <c r="C1626" s="7" t="s">
        <v>5734</v>
      </c>
      <c r="D1626" s="8">
        <v>1000</v>
      </c>
      <c r="E1626" s="8">
        <v>1180</v>
      </c>
      <c r="F1626" s="8" t="s">
        <v>8219</v>
      </c>
      <c r="G1626" s="8" t="s">
        <v>8224</v>
      </c>
      <c r="H1626" s="8" t="s">
        <v>8246</v>
      </c>
      <c r="I1626" s="8">
        <v>1357721335</v>
      </c>
      <c r="J1626" s="8">
        <v>1354265335</v>
      </c>
      <c r="K1626" s="8" t="b">
        <v>0</v>
      </c>
      <c r="L1626" s="8">
        <v>25</v>
      </c>
      <c r="M1626" s="8" t="b">
        <v>1</v>
      </c>
      <c r="N1626" s="8" t="s">
        <v>8276</v>
      </c>
      <c r="O1626" s="11">
        <f t="shared" si="100"/>
        <v>118</v>
      </c>
      <c r="P1626" s="8">
        <f t="shared" si="101"/>
        <v>47.2</v>
      </c>
      <c r="Q1626" s="8" t="s">
        <v>8325</v>
      </c>
      <c r="R1626" s="8" t="s">
        <v>8326</v>
      </c>
      <c r="S1626" s="17">
        <f t="shared" si="102"/>
        <v>41243.367303240739</v>
      </c>
      <c r="T1626" s="17">
        <f t="shared" si="103"/>
        <v>41283.367303240739</v>
      </c>
    </row>
    <row r="1627" spans="1:20" ht="42.75" x14ac:dyDescent="0.45">
      <c r="A1627" s="5">
        <v>1625</v>
      </c>
      <c r="B1627" s="7" t="s">
        <v>1626</v>
      </c>
      <c r="C1627" s="7" t="s">
        <v>5735</v>
      </c>
      <c r="D1627" s="8">
        <v>7500</v>
      </c>
      <c r="E1627" s="8">
        <v>11650</v>
      </c>
      <c r="F1627" s="8" t="s">
        <v>8219</v>
      </c>
      <c r="G1627" s="8" t="s">
        <v>8224</v>
      </c>
      <c r="H1627" s="8" t="s">
        <v>8246</v>
      </c>
      <c r="I1627" s="8">
        <v>1347382053</v>
      </c>
      <c r="J1627" s="8">
        <v>1344962853</v>
      </c>
      <c r="K1627" s="8" t="b">
        <v>0</v>
      </c>
      <c r="L1627" s="8">
        <v>104</v>
      </c>
      <c r="M1627" s="8" t="b">
        <v>1</v>
      </c>
      <c r="N1627" s="8" t="s">
        <v>8276</v>
      </c>
      <c r="O1627" s="11">
        <f t="shared" si="100"/>
        <v>155</v>
      </c>
      <c r="P1627" s="8">
        <f t="shared" si="101"/>
        <v>112.02</v>
      </c>
      <c r="Q1627" s="8" t="s">
        <v>8325</v>
      </c>
      <c r="R1627" s="8" t="s">
        <v>8326</v>
      </c>
      <c r="S1627" s="17">
        <f t="shared" si="102"/>
        <v>41135.699687500004</v>
      </c>
      <c r="T1627" s="17">
        <f t="shared" si="103"/>
        <v>41163.699687500004</v>
      </c>
    </row>
    <row r="1628" spans="1:20" ht="42.75" x14ac:dyDescent="0.45">
      <c r="A1628" s="5">
        <v>1626</v>
      </c>
      <c r="B1628" s="7" t="s">
        <v>1627</v>
      </c>
      <c r="C1628" s="7" t="s">
        <v>5736</v>
      </c>
      <c r="D1628" s="8">
        <v>8000</v>
      </c>
      <c r="E1628" s="8">
        <v>8095</v>
      </c>
      <c r="F1628" s="8" t="s">
        <v>8219</v>
      </c>
      <c r="G1628" s="8" t="s">
        <v>8224</v>
      </c>
      <c r="H1628" s="8" t="s">
        <v>8246</v>
      </c>
      <c r="I1628" s="8">
        <v>1385932867</v>
      </c>
      <c r="J1628" s="8">
        <v>1383337267</v>
      </c>
      <c r="K1628" s="8" t="b">
        <v>0</v>
      </c>
      <c r="L1628" s="8">
        <v>108</v>
      </c>
      <c r="M1628" s="8" t="b">
        <v>1</v>
      </c>
      <c r="N1628" s="8" t="s">
        <v>8276</v>
      </c>
      <c r="O1628" s="11">
        <f t="shared" si="100"/>
        <v>101</v>
      </c>
      <c r="P1628" s="8">
        <f t="shared" si="101"/>
        <v>74.95</v>
      </c>
      <c r="Q1628" s="8" t="s">
        <v>8325</v>
      </c>
      <c r="R1628" s="8" t="s">
        <v>8326</v>
      </c>
      <c r="S1628" s="17">
        <f t="shared" si="102"/>
        <v>41579.847997685189</v>
      </c>
      <c r="T1628" s="17">
        <f t="shared" si="103"/>
        <v>41609.889664351853</v>
      </c>
    </row>
    <row r="1629" spans="1:20" ht="42.75" x14ac:dyDescent="0.45">
      <c r="A1629" s="5">
        <v>1627</v>
      </c>
      <c r="B1629" s="7" t="s">
        <v>1628</v>
      </c>
      <c r="C1629" s="7" t="s">
        <v>5737</v>
      </c>
      <c r="D1629" s="8">
        <v>2000</v>
      </c>
      <c r="E1629" s="8">
        <v>2340</v>
      </c>
      <c r="F1629" s="8" t="s">
        <v>8219</v>
      </c>
      <c r="G1629" s="8" t="s">
        <v>8224</v>
      </c>
      <c r="H1629" s="8" t="s">
        <v>8246</v>
      </c>
      <c r="I1629" s="8">
        <v>1353905940</v>
      </c>
      <c r="J1629" s="8">
        <v>1351011489</v>
      </c>
      <c r="K1629" s="8" t="b">
        <v>0</v>
      </c>
      <c r="L1629" s="8">
        <v>38</v>
      </c>
      <c r="M1629" s="8" t="b">
        <v>1</v>
      </c>
      <c r="N1629" s="8" t="s">
        <v>8276</v>
      </c>
      <c r="O1629" s="11">
        <f t="shared" si="100"/>
        <v>117</v>
      </c>
      <c r="P1629" s="8">
        <f t="shared" si="101"/>
        <v>61.58</v>
      </c>
      <c r="Q1629" s="8" t="s">
        <v>8325</v>
      </c>
      <c r="R1629" s="8" t="s">
        <v>8326</v>
      </c>
      <c r="S1629" s="17">
        <f t="shared" si="102"/>
        <v>41205.707048611112</v>
      </c>
      <c r="T1629" s="17">
        <f t="shared" si="103"/>
        <v>41239.207638888889</v>
      </c>
    </row>
    <row r="1630" spans="1:20" ht="28.5" x14ac:dyDescent="0.45">
      <c r="A1630" s="5">
        <v>1628</v>
      </c>
      <c r="B1630" s="7" t="s">
        <v>1629</v>
      </c>
      <c r="C1630" s="7" t="s">
        <v>5738</v>
      </c>
      <c r="D1630" s="8">
        <v>4000</v>
      </c>
      <c r="E1630" s="8">
        <v>4037</v>
      </c>
      <c r="F1630" s="8" t="s">
        <v>8219</v>
      </c>
      <c r="G1630" s="8" t="s">
        <v>8224</v>
      </c>
      <c r="H1630" s="8" t="s">
        <v>8246</v>
      </c>
      <c r="I1630" s="8">
        <v>1403026882</v>
      </c>
      <c r="J1630" s="8">
        <v>1400175682</v>
      </c>
      <c r="K1630" s="8" t="b">
        <v>0</v>
      </c>
      <c r="L1630" s="8">
        <v>88</v>
      </c>
      <c r="M1630" s="8" t="b">
        <v>1</v>
      </c>
      <c r="N1630" s="8" t="s">
        <v>8276</v>
      </c>
      <c r="O1630" s="11">
        <f t="shared" si="100"/>
        <v>101</v>
      </c>
      <c r="P1630" s="8">
        <f t="shared" si="101"/>
        <v>45.88</v>
      </c>
      <c r="Q1630" s="8" t="s">
        <v>8325</v>
      </c>
      <c r="R1630" s="8" t="s">
        <v>8326</v>
      </c>
      <c r="S1630" s="17">
        <f t="shared" si="102"/>
        <v>41774.737060185187</v>
      </c>
      <c r="T1630" s="17">
        <f t="shared" si="103"/>
        <v>41807.737060185187</v>
      </c>
    </row>
    <row r="1631" spans="1:20" ht="28.5" x14ac:dyDescent="0.45">
      <c r="A1631" s="5">
        <v>1629</v>
      </c>
      <c r="B1631" s="7" t="s">
        <v>1630</v>
      </c>
      <c r="C1631" s="7" t="s">
        <v>5739</v>
      </c>
      <c r="D1631" s="8">
        <v>6000</v>
      </c>
      <c r="E1631" s="8">
        <v>6220</v>
      </c>
      <c r="F1631" s="8" t="s">
        <v>8219</v>
      </c>
      <c r="G1631" s="8" t="s">
        <v>8224</v>
      </c>
      <c r="H1631" s="8" t="s">
        <v>8246</v>
      </c>
      <c r="I1631" s="8">
        <v>1392929333</v>
      </c>
      <c r="J1631" s="8">
        <v>1389041333</v>
      </c>
      <c r="K1631" s="8" t="b">
        <v>0</v>
      </c>
      <c r="L1631" s="8">
        <v>82</v>
      </c>
      <c r="M1631" s="8" t="b">
        <v>1</v>
      </c>
      <c r="N1631" s="8" t="s">
        <v>8276</v>
      </c>
      <c r="O1631" s="11">
        <f t="shared" si="100"/>
        <v>104</v>
      </c>
      <c r="P1631" s="8">
        <f t="shared" si="101"/>
        <v>75.849999999999994</v>
      </c>
      <c r="Q1631" s="8" t="s">
        <v>8325</v>
      </c>
      <c r="R1631" s="8" t="s">
        <v>8326</v>
      </c>
      <c r="S1631" s="17">
        <f t="shared" si="102"/>
        <v>41645.867280092592</v>
      </c>
      <c r="T1631" s="17">
        <f t="shared" si="103"/>
        <v>41690.867280092592</v>
      </c>
    </row>
    <row r="1632" spans="1:20" ht="42.75" x14ac:dyDescent="0.45">
      <c r="A1632" s="5">
        <v>1630</v>
      </c>
      <c r="B1632" s="7" t="s">
        <v>1631</v>
      </c>
      <c r="C1632" s="7" t="s">
        <v>5740</v>
      </c>
      <c r="D1632" s="8">
        <v>4000</v>
      </c>
      <c r="E1632" s="8">
        <v>10610</v>
      </c>
      <c r="F1632" s="8" t="s">
        <v>8219</v>
      </c>
      <c r="G1632" s="8" t="s">
        <v>8224</v>
      </c>
      <c r="H1632" s="8" t="s">
        <v>8246</v>
      </c>
      <c r="I1632" s="8">
        <v>1330671540</v>
      </c>
      <c r="J1632" s="8">
        <v>1328040375</v>
      </c>
      <c r="K1632" s="8" t="b">
        <v>0</v>
      </c>
      <c r="L1632" s="8">
        <v>126</v>
      </c>
      <c r="M1632" s="8" t="b">
        <v>1</v>
      </c>
      <c r="N1632" s="8" t="s">
        <v>8276</v>
      </c>
      <c r="O1632" s="11">
        <f t="shared" si="100"/>
        <v>265</v>
      </c>
      <c r="P1632" s="8">
        <f t="shared" si="101"/>
        <v>84.21</v>
      </c>
      <c r="Q1632" s="8" t="s">
        <v>8325</v>
      </c>
      <c r="R1632" s="8" t="s">
        <v>8326</v>
      </c>
      <c r="S1632" s="17">
        <f t="shared" si="102"/>
        <v>40939.837673611109</v>
      </c>
      <c r="T1632" s="17">
        <f t="shared" si="103"/>
        <v>40970.290972222225</v>
      </c>
    </row>
    <row r="1633" spans="1:20" ht="42.75" x14ac:dyDescent="0.45">
      <c r="A1633" s="5">
        <v>1631</v>
      </c>
      <c r="B1633" s="7" t="s">
        <v>1632</v>
      </c>
      <c r="C1633" s="7" t="s">
        <v>5741</v>
      </c>
      <c r="D1633" s="8">
        <v>10000</v>
      </c>
      <c r="E1633" s="8">
        <v>15591</v>
      </c>
      <c r="F1633" s="8" t="s">
        <v>8219</v>
      </c>
      <c r="G1633" s="8" t="s">
        <v>8224</v>
      </c>
      <c r="H1633" s="8" t="s">
        <v>8246</v>
      </c>
      <c r="I1633" s="8">
        <v>1350074261</v>
      </c>
      <c r="J1633" s="8">
        <v>1347482261</v>
      </c>
      <c r="K1633" s="8" t="b">
        <v>0</v>
      </c>
      <c r="L1633" s="8">
        <v>133</v>
      </c>
      <c r="M1633" s="8" t="b">
        <v>1</v>
      </c>
      <c r="N1633" s="8" t="s">
        <v>8276</v>
      </c>
      <c r="O1633" s="11">
        <f t="shared" si="100"/>
        <v>156</v>
      </c>
      <c r="P1633" s="8">
        <f t="shared" si="101"/>
        <v>117.23</v>
      </c>
      <c r="Q1633" s="8" t="s">
        <v>8325</v>
      </c>
      <c r="R1633" s="8" t="s">
        <v>8326</v>
      </c>
      <c r="S1633" s="17">
        <f t="shared" si="102"/>
        <v>41164.859502314815</v>
      </c>
      <c r="T1633" s="17">
        <f t="shared" si="103"/>
        <v>41194.859502314815</v>
      </c>
    </row>
    <row r="1634" spans="1:20" ht="42.75" x14ac:dyDescent="0.45">
      <c r="A1634" s="5">
        <v>1632</v>
      </c>
      <c r="B1634" s="7" t="s">
        <v>1633</v>
      </c>
      <c r="C1634" s="7" t="s">
        <v>5742</v>
      </c>
      <c r="D1634" s="8">
        <v>4000</v>
      </c>
      <c r="E1634" s="8">
        <v>4065</v>
      </c>
      <c r="F1634" s="8" t="s">
        <v>8219</v>
      </c>
      <c r="G1634" s="8" t="s">
        <v>8224</v>
      </c>
      <c r="H1634" s="8" t="s">
        <v>8246</v>
      </c>
      <c r="I1634" s="8">
        <v>1316851854</v>
      </c>
      <c r="J1634" s="8">
        <v>1311667854</v>
      </c>
      <c r="K1634" s="8" t="b">
        <v>0</v>
      </c>
      <c r="L1634" s="8">
        <v>47</v>
      </c>
      <c r="M1634" s="8" t="b">
        <v>1</v>
      </c>
      <c r="N1634" s="8" t="s">
        <v>8276</v>
      </c>
      <c r="O1634" s="11">
        <f t="shared" si="100"/>
        <v>102</v>
      </c>
      <c r="P1634" s="8">
        <f t="shared" si="101"/>
        <v>86.49</v>
      </c>
      <c r="Q1634" s="8" t="s">
        <v>8325</v>
      </c>
      <c r="R1634" s="8" t="s">
        <v>8326</v>
      </c>
      <c r="S1634" s="17">
        <f t="shared" si="102"/>
        <v>40750.340902777774</v>
      </c>
      <c r="T1634" s="17">
        <f t="shared" si="103"/>
        <v>40810.340902777774</v>
      </c>
    </row>
    <row r="1635" spans="1:20" ht="42.75" x14ac:dyDescent="0.45">
      <c r="A1635" s="5">
        <v>1633</v>
      </c>
      <c r="B1635" s="7" t="s">
        <v>1634</v>
      </c>
      <c r="C1635" s="7" t="s">
        <v>5743</v>
      </c>
      <c r="D1635" s="8">
        <v>10000</v>
      </c>
      <c r="E1635" s="8">
        <v>10000</v>
      </c>
      <c r="F1635" s="8" t="s">
        <v>8219</v>
      </c>
      <c r="G1635" s="8" t="s">
        <v>8224</v>
      </c>
      <c r="H1635" s="8" t="s">
        <v>8246</v>
      </c>
      <c r="I1635" s="8">
        <v>1326690000</v>
      </c>
      <c r="J1635" s="8">
        <v>1324329156</v>
      </c>
      <c r="K1635" s="8" t="b">
        <v>0</v>
      </c>
      <c r="L1635" s="8">
        <v>58</v>
      </c>
      <c r="M1635" s="8" t="b">
        <v>1</v>
      </c>
      <c r="N1635" s="8" t="s">
        <v>8276</v>
      </c>
      <c r="O1635" s="11">
        <f t="shared" si="100"/>
        <v>100</v>
      </c>
      <c r="P1635" s="8">
        <f t="shared" si="101"/>
        <v>172.41</v>
      </c>
      <c r="Q1635" s="8" t="s">
        <v>8325</v>
      </c>
      <c r="R1635" s="8" t="s">
        <v>8326</v>
      </c>
      <c r="S1635" s="17">
        <f t="shared" si="102"/>
        <v>40896.883750000001</v>
      </c>
      <c r="T1635" s="17">
        <f t="shared" si="103"/>
        <v>40924.208333333336</v>
      </c>
    </row>
    <row r="1636" spans="1:20" ht="28.5" x14ac:dyDescent="0.45">
      <c r="A1636" s="5">
        <v>1634</v>
      </c>
      <c r="B1636" s="7" t="s">
        <v>1635</v>
      </c>
      <c r="C1636" s="7" t="s">
        <v>5744</v>
      </c>
      <c r="D1636" s="8">
        <v>2000</v>
      </c>
      <c r="E1636" s="8">
        <v>2010</v>
      </c>
      <c r="F1636" s="8" t="s">
        <v>8219</v>
      </c>
      <c r="G1636" s="8" t="s">
        <v>8224</v>
      </c>
      <c r="H1636" s="8" t="s">
        <v>8246</v>
      </c>
      <c r="I1636" s="8">
        <v>1306994340</v>
      </c>
      <c r="J1636" s="8">
        <v>1303706001</v>
      </c>
      <c r="K1636" s="8" t="b">
        <v>0</v>
      </c>
      <c r="L1636" s="8">
        <v>32</v>
      </c>
      <c r="M1636" s="8" t="b">
        <v>1</v>
      </c>
      <c r="N1636" s="8" t="s">
        <v>8276</v>
      </c>
      <c r="O1636" s="11">
        <f t="shared" si="100"/>
        <v>101</v>
      </c>
      <c r="P1636" s="8">
        <f t="shared" si="101"/>
        <v>62.81</v>
      </c>
      <c r="Q1636" s="8" t="s">
        <v>8325</v>
      </c>
      <c r="R1636" s="8" t="s">
        <v>8326</v>
      </c>
      <c r="S1636" s="17">
        <f t="shared" si="102"/>
        <v>40658.189826388887</v>
      </c>
      <c r="T1636" s="17">
        <f t="shared" si="103"/>
        <v>40696.249305555553</v>
      </c>
    </row>
    <row r="1637" spans="1:20" ht="42.75" x14ac:dyDescent="0.45">
      <c r="A1637" s="5">
        <v>1635</v>
      </c>
      <c r="B1637" s="7" t="s">
        <v>1636</v>
      </c>
      <c r="C1637" s="7" t="s">
        <v>5745</v>
      </c>
      <c r="D1637" s="8">
        <v>2000</v>
      </c>
      <c r="E1637" s="8">
        <v>2506</v>
      </c>
      <c r="F1637" s="8" t="s">
        <v>8219</v>
      </c>
      <c r="G1637" s="8" t="s">
        <v>8224</v>
      </c>
      <c r="H1637" s="8" t="s">
        <v>8246</v>
      </c>
      <c r="I1637" s="8">
        <v>1468270261</v>
      </c>
      <c r="J1637" s="8">
        <v>1463086261</v>
      </c>
      <c r="K1637" s="8" t="b">
        <v>0</v>
      </c>
      <c r="L1637" s="8">
        <v>37</v>
      </c>
      <c r="M1637" s="8" t="b">
        <v>1</v>
      </c>
      <c r="N1637" s="8" t="s">
        <v>8276</v>
      </c>
      <c r="O1637" s="11">
        <f t="shared" si="100"/>
        <v>125</v>
      </c>
      <c r="P1637" s="8">
        <f t="shared" si="101"/>
        <v>67.73</v>
      </c>
      <c r="Q1637" s="8" t="s">
        <v>8325</v>
      </c>
      <c r="R1637" s="8" t="s">
        <v>8326</v>
      </c>
      <c r="S1637" s="17">
        <f t="shared" si="102"/>
        <v>42502.868761574078</v>
      </c>
      <c r="T1637" s="17">
        <f t="shared" si="103"/>
        <v>42562.868761574078</v>
      </c>
    </row>
    <row r="1638" spans="1:20" ht="42.75" x14ac:dyDescent="0.45">
      <c r="A1638" s="5">
        <v>1636</v>
      </c>
      <c r="B1638" s="7" t="s">
        <v>1637</v>
      </c>
      <c r="C1638" s="7" t="s">
        <v>5746</v>
      </c>
      <c r="D1638" s="8">
        <v>4500</v>
      </c>
      <c r="E1638" s="8">
        <v>4660</v>
      </c>
      <c r="F1638" s="8" t="s">
        <v>8219</v>
      </c>
      <c r="G1638" s="8" t="s">
        <v>8224</v>
      </c>
      <c r="H1638" s="8" t="s">
        <v>8246</v>
      </c>
      <c r="I1638" s="8">
        <v>1307851200</v>
      </c>
      <c r="J1638" s="8">
        <v>1304129088</v>
      </c>
      <c r="K1638" s="8" t="b">
        <v>0</v>
      </c>
      <c r="L1638" s="8">
        <v>87</v>
      </c>
      <c r="M1638" s="8" t="b">
        <v>1</v>
      </c>
      <c r="N1638" s="8" t="s">
        <v>8276</v>
      </c>
      <c r="O1638" s="11">
        <f t="shared" si="100"/>
        <v>104</v>
      </c>
      <c r="P1638" s="8">
        <f t="shared" si="101"/>
        <v>53.56</v>
      </c>
      <c r="Q1638" s="8" t="s">
        <v>8325</v>
      </c>
      <c r="R1638" s="8" t="s">
        <v>8326</v>
      </c>
      <c r="S1638" s="17">
        <f t="shared" si="102"/>
        <v>40663.08666666667</v>
      </c>
      <c r="T1638" s="17">
        <f t="shared" si="103"/>
        <v>40706.166666666664</v>
      </c>
    </row>
    <row r="1639" spans="1:20" ht="42.75" x14ac:dyDescent="0.45">
      <c r="A1639" s="5">
        <v>1637</v>
      </c>
      <c r="B1639" s="7" t="s">
        <v>1638</v>
      </c>
      <c r="C1639" s="7" t="s">
        <v>5747</v>
      </c>
      <c r="D1639" s="8">
        <v>500</v>
      </c>
      <c r="E1639" s="8">
        <v>519</v>
      </c>
      <c r="F1639" s="8" t="s">
        <v>8219</v>
      </c>
      <c r="G1639" s="8" t="s">
        <v>8224</v>
      </c>
      <c r="H1639" s="8" t="s">
        <v>8246</v>
      </c>
      <c r="I1639" s="8">
        <v>1262302740</v>
      </c>
      <c r="J1639" s="8">
        <v>1257444140</v>
      </c>
      <c r="K1639" s="8" t="b">
        <v>0</v>
      </c>
      <c r="L1639" s="8">
        <v>15</v>
      </c>
      <c r="M1639" s="8" t="b">
        <v>1</v>
      </c>
      <c r="N1639" s="8" t="s">
        <v>8276</v>
      </c>
      <c r="O1639" s="11">
        <f t="shared" si="100"/>
        <v>104</v>
      </c>
      <c r="P1639" s="8">
        <f t="shared" si="101"/>
        <v>34.6</v>
      </c>
      <c r="Q1639" s="8" t="s">
        <v>8325</v>
      </c>
      <c r="R1639" s="8" t="s">
        <v>8326</v>
      </c>
      <c r="S1639" s="17">
        <f t="shared" si="102"/>
        <v>40122.751620370371</v>
      </c>
      <c r="T1639" s="17">
        <f t="shared" si="103"/>
        <v>40178.98541666667</v>
      </c>
    </row>
    <row r="1640" spans="1:20" ht="28.5" x14ac:dyDescent="0.45">
      <c r="A1640" s="5">
        <v>1638</v>
      </c>
      <c r="B1640" s="7" t="s">
        <v>1639</v>
      </c>
      <c r="C1640" s="7" t="s">
        <v>5748</v>
      </c>
      <c r="D1640" s="8">
        <v>1000</v>
      </c>
      <c r="E1640" s="8">
        <v>1050</v>
      </c>
      <c r="F1640" s="8" t="s">
        <v>8219</v>
      </c>
      <c r="G1640" s="8" t="s">
        <v>8224</v>
      </c>
      <c r="H1640" s="8" t="s">
        <v>8246</v>
      </c>
      <c r="I1640" s="8">
        <v>1362086700</v>
      </c>
      <c r="J1640" s="8">
        <v>1358180968</v>
      </c>
      <c r="K1640" s="8" t="b">
        <v>0</v>
      </c>
      <c r="L1640" s="8">
        <v>27</v>
      </c>
      <c r="M1640" s="8" t="b">
        <v>1</v>
      </c>
      <c r="N1640" s="8" t="s">
        <v>8276</v>
      </c>
      <c r="O1640" s="11">
        <f t="shared" si="100"/>
        <v>105</v>
      </c>
      <c r="P1640" s="8">
        <f t="shared" si="101"/>
        <v>38.89</v>
      </c>
      <c r="Q1640" s="8" t="s">
        <v>8325</v>
      </c>
      <c r="R1640" s="8" t="s">
        <v>8326</v>
      </c>
      <c r="S1640" s="17">
        <f t="shared" si="102"/>
        <v>41288.68712962963</v>
      </c>
      <c r="T1640" s="17">
        <f t="shared" si="103"/>
        <v>41333.892361111109</v>
      </c>
    </row>
    <row r="1641" spans="1:20" ht="42.75" x14ac:dyDescent="0.45">
      <c r="A1641" s="5">
        <v>1639</v>
      </c>
      <c r="B1641" s="7" t="s">
        <v>1640</v>
      </c>
      <c r="C1641" s="7" t="s">
        <v>5749</v>
      </c>
      <c r="D1641" s="8">
        <v>1800</v>
      </c>
      <c r="E1641" s="8">
        <v>1800</v>
      </c>
      <c r="F1641" s="8" t="s">
        <v>8219</v>
      </c>
      <c r="G1641" s="8" t="s">
        <v>8224</v>
      </c>
      <c r="H1641" s="8" t="s">
        <v>8246</v>
      </c>
      <c r="I1641" s="8">
        <v>1330789165</v>
      </c>
      <c r="J1641" s="8">
        <v>1328197165</v>
      </c>
      <c r="K1641" s="8" t="b">
        <v>0</v>
      </c>
      <c r="L1641" s="8">
        <v>19</v>
      </c>
      <c r="M1641" s="8" t="b">
        <v>1</v>
      </c>
      <c r="N1641" s="8" t="s">
        <v>8276</v>
      </c>
      <c r="O1641" s="11">
        <f t="shared" si="100"/>
        <v>100</v>
      </c>
      <c r="P1641" s="8">
        <f t="shared" si="101"/>
        <v>94.74</v>
      </c>
      <c r="Q1641" s="8" t="s">
        <v>8325</v>
      </c>
      <c r="R1641" s="8" t="s">
        <v>8326</v>
      </c>
      <c r="S1641" s="17">
        <f t="shared" si="102"/>
        <v>40941.652372685188</v>
      </c>
      <c r="T1641" s="17">
        <f t="shared" si="103"/>
        <v>40971.652372685188</v>
      </c>
    </row>
    <row r="1642" spans="1:20" ht="42.75" x14ac:dyDescent="0.45">
      <c r="A1642" s="5">
        <v>1640</v>
      </c>
      <c r="B1642" s="7" t="s">
        <v>1641</v>
      </c>
      <c r="C1642" s="7" t="s">
        <v>5750</v>
      </c>
      <c r="D1642" s="8">
        <v>400</v>
      </c>
      <c r="E1642" s="8">
        <v>679.44</v>
      </c>
      <c r="F1642" s="8" t="s">
        <v>8219</v>
      </c>
      <c r="G1642" s="8" t="s">
        <v>8224</v>
      </c>
      <c r="H1642" s="8" t="s">
        <v>8246</v>
      </c>
      <c r="I1642" s="8">
        <v>1280800740</v>
      </c>
      <c r="J1642" s="8">
        <v>1279603955</v>
      </c>
      <c r="K1642" s="8" t="b">
        <v>0</v>
      </c>
      <c r="L1642" s="8">
        <v>17</v>
      </c>
      <c r="M1642" s="8" t="b">
        <v>1</v>
      </c>
      <c r="N1642" s="8" t="s">
        <v>8276</v>
      </c>
      <c r="O1642" s="11">
        <f t="shared" si="100"/>
        <v>170</v>
      </c>
      <c r="P1642" s="8">
        <f t="shared" si="101"/>
        <v>39.97</v>
      </c>
      <c r="Q1642" s="8" t="s">
        <v>8325</v>
      </c>
      <c r="R1642" s="8" t="s">
        <v>8326</v>
      </c>
      <c r="S1642" s="17">
        <f t="shared" si="102"/>
        <v>40379.23096064815</v>
      </c>
      <c r="T1642" s="17">
        <f t="shared" si="103"/>
        <v>40393.082638888889</v>
      </c>
    </row>
    <row r="1643" spans="1:20" ht="28.5" x14ac:dyDescent="0.45">
      <c r="A1643" s="5">
        <v>1641</v>
      </c>
      <c r="B1643" s="7" t="s">
        <v>1642</v>
      </c>
      <c r="C1643" s="7" t="s">
        <v>5751</v>
      </c>
      <c r="D1643" s="8">
        <v>2500</v>
      </c>
      <c r="E1643" s="8">
        <v>2535</v>
      </c>
      <c r="F1643" s="8" t="s">
        <v>8219</v>
      </c>
      <c r="G1643" s="8" t="s">
        <v>8224</v>
      </c>
      <c r="H1643" s="8" t="s">
        <v>8246</v>
      </c>
      <c r="I1643" s="8">
        <v>1418998744</v>
      </c>
      <c r="J1643" s="8">
        <v>1416406744</v>
      </c>
      <c r="K1643" s="8" t="b">
        <v>0</v>
      </c>
      <c r="L1643" s="8">
        <v>26</v>
      </c>
      <c r="M1643" s="8" t="b">
        <v>1</v>
      </c>
      <c r="N1643" s="8" t="s">
        <v>8292</v>
      </c>
      <c r="O1643" s="11">
        <f t="shared" si="100"/>
        <v>101</v>
      </c>
      <c r="P1643" s="8">
        <f t="shared" si="101"/>
        <v>97.5</v>
      </c>
      <c r="Q1643" s="8" t="s">
        <v>8325</v>
      </c>
      <c r="R1643" s="8" t="s">
        <v>8346</v>
      </c>
      <c r="S1643" s="17">
        <f t="shared" si="102"/>
        <v>41962.596574074079</v>
      </c>
      <c r="T1643" s="17">
        <f t="shared" si="103"/>
        <v>41992.596574074079</v>
      </c>
    </row>
    <row r="1644" spans="1:20" ht="42.75" x14ac:dyDescent="0.45">
      <c r="A1644" s="5">
        <v>1642</v>
      </c>
      <c r="B1644" s="7" t="s">
        <v>1643</v>
      </c>
      <c r="C1644" s="7" t="s">
        <v>5752</v>
      </c>
      <c r="D1644" s="8">
        <v>1200</v>
      </c>
      <c r="E1644" s="8">
        <v>1200</v>
      </c>
      <c r="F1644" s="8" t="s">
        <v>8219</v>
      </c>
      <c r="G1644" s="8" t="s">
        <v>8224</v>
      </c>
      <c r="H1644" s="8" t="s">
        <v>8246</v>
      </c>
      <c r="I1644" s="8">
        <v>1308011727</v>
      </c>
      <c r="J1644" s="8">
        <v>1306283727</v>
      </c>
      <c r="K1644" s="8" t="b">
        <v>0</v>
      </c>
      <c r="L1644" s="8">
        <v>28</v>
      </c>
      <c r="M1644" s="8" t="b">
        <v>1</v>
      </c>
      <c r="N1644" s="8" t="s">
        <v>8292</v>
      </c>
      <c r="O1644" s="11">
        <f t="shared" si="100"/>
        <v>100</v>
      </c>
      <c r="P1644" s="8">
        <f t="shared" si="101"/>
        <v>42.86</v>
      </c>
      <c r="Q1644" s="8" t="s">
        <v>8325</v>
      </c>
      <c r="R1644" s="8" t="s">
        <v>8346</v>
      </c>
      <c r="S1644" s="17">
        <f t="shared" si="102"/>
        <v>40688.024618055555</v>
      </c>
      <c r="T1644" s="17">
        <f t="shared" si="103"/>
        <v>40708.024618055555</v>
      </c>
    </row>
    <row r="1645" spans="1:20" ht="28.5" x14ac:dyDescent="0.45">
      <c r="A1645" s="5">
        <v>1643</v>
      </c>
      <c r="B1645" s="7" t="s">
        <v>1644</v>
      </c>
      <c r="C1645" s="7" t="s">
        <v>5753</v>
      </c>
      <c r="D1645" s="8">
        <v>5000</v>
      </c>
      <c r="E1645" s="8">
        <v>6235</v>
      </c>
      <c r="F1645" s="8" t="s">
        <v>8219</v>
      </c>
      <c r="G1645" s="8" t="s">
        <v>8224</v>
      </c>
      <c r="H1645" s="8" t="s">
        <v>8246</v>
      </c>
      <c r="I1645" s="8">
        <v>1348516012</v>
      </c>
      <c r="J1645" s="8">
        <v>1345924012</v>
      </c>
      <c r="K1645" s="8" t="b">
        <v>0</v>
      </c>
      <c r="L1645" s="8">
        <v>37</v>
      </c>
      <c r="M1645" s="8" t="b">
        <v>1</v>
      </c>
      <c r="N1645" s="8" t="s">
        <v>8292</v>
      </c>
      <c r="O1645" s="11">
        <f t="shared" si="100"/>
        <v>125</v>
      </c>
      <c r="P1645" s="8">
        <f t="shared" si="101"/>
        <v>168.51</v>
      </c>
      <c r="Q1645" s="8" t="s">
        <v>8325</v>
      </c>
      <c r="R1645" s="8" t="s">
        <v>8346</v>
      </c>
      <c r="S1645" s="17">
        <f t="shared" si="102"/>
        <v>41146.824212962965</v>
      </c>
      <c r="T1645" s="17">
        <f t="shared" si="103"/>
        <v>41176.824212962965</v>
      </c>
    </row>
    <row r="1646" spans="1:20" ht="42.75" x14ac:dyDescent="0.45">
      <c r="A1646" s="5">
        <v>1644</v>
      </c>
      <c r="B1646" s="7" t="s">
        <v>1645</v>
      </c>
      <c r="C1646" s="7" t="s">
        <v>5754</v>
      </c>
      <c r="D1646" s="8">
        <v>10000</v>
      </c>
      <c r="E1646" s="8">
        <v>10950</v>
      </c>
      <c r="F1646" s="8" t="s">
        <v>8219</v>
      </c>
      <c r="G1646" s="8" t="s">
        <v>8224</v>
      </c>
      <c r="H1646" s="8" t="s">
        <v>8246</v>
      </c>
      <c r="I1646" s="8">
        <v>1353551160</v>
      </c>
      <c r="J1646" s="8">
        <v>1348363560</v>
      </c>
      <c r="K1646" s="8" t="b">
        <v>0</v>
      </c>
      <c r="L1646" s="8">
        <v>128</v>
      </c>
      <c r="M1646" s="8" t="b">
        <v>1</v>
      </c>
      <c r="N1646" s="8" t="s">
        <v>8292</v>
      </c>
      <c r="O1646" s="11">
        <f t="shared" si="100"/>
        <v>110</v>
      </c>
      <c r="P1646" s="8">
        <f t="shared" si="101"/>
        <v>85.55</v>
      </c>
      <c r="Q1646" s="8" t="s">
        <v>8325</v>
      </c>
      <c r="R1646" s="8" t="s">
        <v>8346</v>
      </c>
      <c r="S1646" s="17">
        <f t="shared" si="102"/>
        <v>41175.05972222222</v>
      </c>
      <c r="T1646" s="17">
        <f t="shared" si="103"/>
        <v>41235.101388888892</v>
      </c>
    </row>
    <row r="1647" spans="1:20" ht="42.75" x14ac:dyDescent="0.45">
      <c r="A1647" s="5">
        <v>1645</v>
      </c>
      <c r="B1647" s="7" t="s">
        <v>1646</v>
      </c>
      <c r="C1647" s="7" t="s">
        <v>5755</v>
      </c>
      <c r="D1647" s="8">
        <v>5000</v>
      </c>
      <c r="E1647" s="8">
        <v>5540</v>
      </c>
      <c r="F1647" s="8" t="s">
        <v>8219</v>
      </c>
      <c r="G1647" s="8" t="s">
        <v>8224</v>
      </c>
      <c r="H1647" s="8" t="s">
        <v>8246</v>
      </c>
      <c r="I1647" s="8">
        <v>1379515740</v>
      </c>
      <c r="J1647" s="8">
        <v>1378306140</v>
      </c>
      <c r="K1647" s="8" t="b">
        <v>0</v>
      </c>
      <c r="L1647" s="8">
        <v>10</v>
      </c>
      <c r="M1647" s="8" t="b">
        <v>1</v>
      </c>
      <c r="N1647" s="8" t="s">
        <v>8292</v>
      </c>
      <c r="O1647" s="11">
        <f t="shared" si="100"/>
        <v>111</v>
      </c>
      <c r="P1647" s="8">
        <f t="shared" si="101"/>
        <v>554</v>
      </c>
      <c r="Q1647" s="8" t="s">
        <v>8325</v>
      </c>
      <c r="R1647" s="8" t="s">
        <v>8346</v>
      </c>
      <c r="S1647" s="17">
        <f t="shared" si="102"/>
        <v>41521.617361111108</v>
      </c>
      <c r="T1647" s="17">
        <f t="shared" si="103"/>
        <v>41535.617361111108</v>
      </c>
    </row>
    <row r="1648" spans="1:20" ht="42.75" x14ac:dyDescent="0.45">
      <c r="A1648" s="5">
        <v>1646</v>
      </c>
      <c r="B1648" s="7" t="s">
        <v>1647</v>
      </c>
      <c r="C1648" s="7" t="s">
        <v>5756</v>
      </c>
      <c r="D1648" s="8">
        <v>2000</v>
      </c>
      <c r="E1648" s="8">
        <v>2204</v>
      </c>
      <c r="F1648" s="8" t="s">
        <v>8219</v>
      </c>
      <c r="G1648" s="8" t="s">
        <v>8225</v>
      </c>
      <c r="H1648" s="8" t="s">
        <v>8247</v>
      </c>
      <c r="I1648" s="8">
        <v>1408039860</v>
      </c>
      <c r="J1648" s="8">
        <v>1405248503</v>
      </c>
      <c r="K1648" s="8" t="b">
        <v>0</v>
      </c>
      <c r="L1648" s="8">
        <v>83</v>
      </c>
      <c r="M1648" s="8" t="b">
        <v>1</v>
      </c>
      <c r="N1648" s="8" t="s">
        <v>8292</v>
      </c>
      <c r="O1648" s="11">
        <f t="shared" si="100"/>
        <v>110</v>
      </c>
      <c r="P1648" s="8">
        <f t="shared" si="101"/>
        <v>26.55</v>
      </c>
      <c r="Q1648" s="8" t="s">
        <v>8325</v>
      </c>
      <c r="R1648" s="8" t="s">
        <v>8346</v>
      </c>
      <c r="S1648" s="17">
        <f t="shared" si="102"/>
        <v>41833.450266203705</v>
      </c>
      <c r="T1648" s="17">
        <f t="shared" si="103"/>
        <v>41865.757638888892</v>
      </c>
    </row>
    <row r="1649" spans="1:20" ht="42.75" x14ac:dyDescent="0.45">
      <c r="A1649" s="5">
        <v>1647</v>
      </c>
      <c r="B1649" s="7" t="s">
        <v>1648</v>
      </c>
      <c r="C1649" s="7" t="s">
        <v>5757</v>
      </c>
      <c r="D1649" s="8">
        <v>5000</v>
      </c>
      <c r="E1649" s="8">
        <v>5236</v>
      </c>
      <c r="F1649" s="8" t="s">
        <v>8219</v>
      </c>
      <c r="G1649" s="8" t="s">
        <v>8224</v>
      </c>
      <c r="H1649" s="8" t="s">
        <v>8246</v>
      </c>
      <c r="I1649" s="8">
        <v>1339235377</v>
      </c>
      <c r="J1649" s="8">
        <v>1336643377</v>
      </c>
      <c r="K1649" s="8" t="b">
        <v>0</v>
      </c>
      <c r="L1649" s="8">
        <v>46</v>
      </c>
      <c r="M1649" s="8" t="b">
        <v>1</v>
      </c>
      <c r="N1649" s="8" t="s">
        <v>8292</v>
      </c>
      <c r="O1649" s="11">
        <f t="shared" si="100"/>
        <v>105</v>
      </c>
      <c r="P1649" s="8">
        <f t="shared" si="101"/>
        <v>113.83</v>
      </c>
      <c r="Q1649" s="8" t="s">
        <v>8325</v>
      </c>
      <c r="R1649" s="8" t="s">
        <v>8346</v>
      </c>
      <c r="S1649" s="17">
        <f t="shared" si="102"/>
        <v>41039.409456018519</v>
      </c>
      <c r="T1649" s="17">
        <f t="shared" si="103"/>
        <v>41069.409456018519</v>
      </c>
    </row>
    <row r="1650" spans="1:20" ht="42.75" x14ac:dyDescent="0.45">
      <c r="A1650" s="5">
        <v>1648</v>
      </c>
      <c r="B1650" s="7" t="s">
        <v>1649</v>
      </c>
      <c r="C1650" s="7" t="s">
        <v>5758</v>
      </c>
      <c r="D1650" s="8">
        <v>2300</v>
      </c>
      <c r="E1650" s="8">
        <v>2881</v>
      </c>
      <c r="F1650" s="8" t="s">
        <v>8219</v>
      </c>
      <c r="G1650" s="8" t="s">
        <v>8224</v>
      </c>
      <c r="H1650" s="8" t="s">
        <v>8246</v>
      </c>
      <c r="I1650" s="8">
        <v>1300636482</v>
      </c>
      <c r="J1650" s="8">
        <v>1298048082</v>
      </c>
      <c r="K1650" s="8" t="b">
        <v>0</v>
      </c>
      <c r="L1650" s="8">
        <v>90</v>
      </c>
      <c r="M1650" s="8" t="b">
        <v>1</v>
      </c>
      <c r="N1650" s="8" t="s">
        <v>8292</v>
      </c>
      <c r="O1650" s="11">
        <f t="shared" si="100"/>
        <v>125</v>
      </c>
      <c r="P1650" s="8">
        <f t="shared" si="101"/>
        <v>32.01</v>
      </c>
      <c r="Q1650" s="8" t="s">
        <v>8325</v>
      </c>
      <c r="R1650" s="8" t="s">
        <v>8346</v>
      </c>
      <c r="S1650" s="17">
        <f t="shared" si="102"/>
        <v>40592.704652777778</v>
      </c>
      <c r="T1650" s="17">
        <f t="shared" si="103"/>
        <v>40622.662986111114</v>
      </c>
    </row>
    <row r="1651" spans="1:20" ht="42.75" x14ac:dyDescent="0.45">
      <c r="A1651" s="5">
        <v>1649</v>
      </c>
      <c r="B1651" s="7" t="s">
        <v>1650</v>
      </c>
      <c r="C1651" s="7" t="s">
        <v>5759</v>
      </c>
      <c r="D1651" s="8">
        <v>3800</v>
      </c>
      <c r="E1651" s="8">
        <v>3822.33</v>
      </c>
      <c r="F1651" s="8" t="s">
        <v>8219</v>
      </c>
      <c r="G1651" s="8" t="s">
        <v>8224</v>
      </c>
      <c r="H1651" s="8" t="s">
        <v>8246</v>
      </c>
      <c r="I1651" s="8">
        <v>1400862355</v>
      </c>
      <c r="J1651" s="8">
        <v>1396974355</v>
      </c>
      <c r="K1651" s="8" t="b">
        <v>0</v>
      </c>
      <c r="L1651" s="8">
        <v>81</v>
      </c>
      <c r="M1651" s="8" t="b">
        <v>1</v>
      </c>
      <c r="N1651" s="8" t="s">
        <v>8292</v>
      </c>
      <c r="O1651" s="11">
        <f t="shared" si="100"/>
        <v>101</v>
      </c>
      <c r="P1651" s="8">
        <f t="shared" si="101"/>
        <v>47.19</v>
      </c>
      <c r="Q1651" s="8" t="s">
        <v>8325</v>
      </c>
      <c r="R1651" s="8" t="s">
        <v>8346</v>
      </c>
      <c r="S1651" s="17">
        <f t="shared" si="102"/>
        <v>41737.684664351851</v>
      </c>
      <c r="T1651" s="17">
        <f t="shared" si="103"/>
        <v>41782.684664351851</v>
      </c>
    </row>
    <row r="1652" spans="1:20" ht="28.5" x14ac:dyDescent="0.45">
      <c r="A1652" s="5">
        <v>1650</v>
      </c>
      <c r="B1652" s="7" t="s">
        <v>1651</v>
      </c>
      <c r="C1652" s="7" t="s">
        <v>5760</v>
      </c>
      <c r="D1652" s="8">
        <v>2000</v>
      </c>
      <c r="E1652" s="8">
        <v>2831</v>
      </c>
      <c r="F1652" s="8" t="s">
        <v>8219</v>
      </c>
      <c r="G1652" s="8" t="s">
        <v>8224</v>
      </c>
      <c r="H1652" s="8" t="s">
        <v>8246</v>
      </c>
      <c r="I1652" s="8">
        <v>1381314437</v>
      </c>
      <c r="J1652" s="8">
        <v>1378722437</v>
      </c>
      <c r="K1652" s="8" t="b">
        <v>0</v>
      </c>
      <c r="L1652" s="8">
        <v>32</v>
      </c>
      <c r="M1652" s="8" t="b">
        <v>1</v>
      </c>
      <c r="N1652" s="8" t="s">
        <v>8292</v>
      </c>
      <c r="O1652" s="11">
        <f t="shared" si="100"/>
        <v>142</v>
      </c>
      <c r="P1652" s="8">
        <f t="shared" si="101"/>
        <v>88.47</v>
      </c>
      <c r="Q1652" s="8" t="s">
        <v>8325</v>
      </c>
      <c r="R1652" s="8" t="s">
        <v>8346</v>
      </c>
      <c r="S1652" s="17">
        <f t="shared" si="102"/>
        <v>41526.435613425929</v>
      </c>
      <c r="T1652" s="17">
        <f t="shared" si="103"/>
        <v>41556.435613425929</v>
      </c>
    </row>
    <row r="1653" spans="1:20" ht="42.75" x14ac:dyDescent="0.45">
      <c r="A1653" s="5">
        <v>1651</v>
      </c>
      <c r="B1653" s="7" t="s">
        <v>1652</v>
      </c>
      <c r="C1653" s="7" t="s">
        <v>5761</v>
      </c>
      <c r="D1653" s="8">
        <v>2000</v>
      </c>
      <c r="E1653" s="8">
        <v>2015</v>
      </c>
      <c r="F1653" s="8" t="s">
        <v>8219</v>
      </c>
      <c r="G1653" s="8" t="s">
        <v>8224</v>
      </c>
      <c r="H1653" s="8" t="s">
        <v>8246</v>
      </c>
      <c r="I1653" s="8">
        <v>1303801140</v>
      </c>
      <c r="J1653" s="8">
        <v>1300916220</v>
      </c>
      <c r="K1653" s="8" t="b">
        <v>0</v>
      </c>
      <c r="L1653" s="8">
        <v>20</v>
      </c>
      <c r="M1653" s="8" t="b">
        <v>1</v>
      </c>
      <c r="N1653" s="8" t="s">
        <v>8292</v>
      </c>
      <c r="O1653" s="11">
        <f t="shared" si="100"/>
        <v>101</v>
      </c>
      <c r="P1653" s="8">
        <f t="shared" si="101"/>
        <v>100.75</v>
      </c>
      <c r="Q1653" s="8" t="s">
        <v>8325</v>
      </c>
      <c r="R1653" s="8" t="s">
        <v>8346</v>
      </c>
      <c r="S1653" s="17">
        <f t="shared" si="102"/>
        <v>40625.900694444441</v>
      </c>
      <c r="T1653" s="17">
        <f t="shared" si="103"/>
        <v>40659.290972222225</v>
      </c>
    </row>
    <row r="1654" spans="1:20" ht="42.75" x14ac:dyDescent="0.45">
      <c r="A1654" s="5">
        <v>1652</v>
      </c>
      <c r="B1654" s="7" t="s">
        <v>1653</v>
      </c>
      <c r="C1654" s="7" t="s">
        <v>5762</v>
      </c>
      <c r="D1654" s="8">
        <v>4500</v>
      </c>
      <c r="E1654" s="8">
        <v>4530</v>
      </c>
      <c r="F1654" s="8" t="s">
        <v>8219</v>
      </c>
      <c r="G1654" s="8" t="s">
        <v>8224</v>
      </c>
      <c r="H1654" s="8" t="s">
        <v>8246</v>
      </c>
      <c r="I1654" s="8">
        <v>1385297393</v>
      </c>
      <c r="J1654" s="8">
        <v>1382701793</v>
      </c>
      <c r="K1654" s="8" t="b">
        <v>0</v>
      </c>
      <c r="L1654" s="8">
        <v>70</v>
      </c>
      <c r="M1654" s="8" t="b">
        <v>1</v>
      </c>
      <c r="N1654" s="8" t="s">
        <v>8292</v>
      </c>
      <c r="O1654" s="11">
        <f t="shared" si="100"/>
        <v>101</v>
      </c>
      <c r="P1654" s="8">
        <f t="shared" si="101"/>
        <v>64.709999999999994</v>
      </c>
      <c r="Q1654" s="8" t="s">
        <v>8325</v>
      </c>
      <c r="R1654" s="8" t="s">
        <v>8346</v>
      </c>
      <c r="S1654" s="17">
        <f t="shared" si="102"/>
        <v>41572.492974537039</v>
      </c>
      <c r="T1654" s="17">
        <f t="shared" si="103"/>
        <v>41602.534641203703</v>
      </c>
    </row>
    <row r="1655" spans="1:20" ht="42.75" x14ac:dyDescent="0.45">
      <c r="A1655" s="5">
        <v>1653</v>
      </c>
      <c r="B1655" s="7" t="s">
        <v>1654</v>
      </c>
      <c r="C1655" s="7" t="s">
        <v>5763</v>
      </c>
      <c r="D1655" s="8">
        <v>5000</v>
      </c>
      <c r="E1655" s="8">
        <v>8711.52</v>
      </c>
      <c r="F1655" s="8" t="s">
        <v>8219</v>
      </c>
      <c r="G1655" s="8" t="s">
        <v>8224</v>
      </c>
      <c r="H1655" s="8" t="s">
        <v>8246</v>
      </c>
      <c r="I1655" s="8">
        <v>1303675296</v>
      </c>
      <c r="J1655" s="8">
        <v>1300996896</v>
      </c>
      <c r="K1655" s="8" t="b">
        <v>0</v>
      </c>
      <c r="L1655" s="8">
        <v>168</v>
      </c>
      <c r="M1655" s="8" t="b">
        <v>1</v>
      </c>
      <c r="N1655" s="8" t="s">
        <v>8292</v>
      </c>
      <c r="O1655" s="11">
        <f t="shared" si="100"/>
        <v>174</v>
      </c>
      <c r="P1655" s="8">
        <f t="shared" si="101"/>
        <v>51.85</v>
      </c>
      <c r="Q1655" s="8" t="s">
        <v>8325</v>
      </c>
      <c r="R1655" s="8" t="s">
        <v>8346</v>
      </c>
      <c r="S1655" s="17">
        <f t="shared" si="102"/>
        <v>40626.834444444445</v>
      </c>
      <c r="T1655" s="17">
        <f t="shared" si="103"/>
        <v>40657.834444444445</v>
      </c>
    </row>
    <row r="1656" spans="1:20" ht="42.75" x14ac:dyDescent="0.45">
      <c r="A1656" s="5">
        <v>1654</v>
      </c>
      <c r="B1656" s="7" t="s">
        <v>1655</v>
      </c>
      <c r="C1656" s="7" t="s">
        <v>5764</v>
      </c>
      <c r="D1656" s="8">
        <v>1100</v>
      </c>
      <c r="E1656" s="8">
        <v>1319</v>
      </c>
      <c r="F1656" s="8" t="s">
        <v>8219</v>
      </c>
      <c r="G1656" s="8" t="s">
        <v>8224</v>
      </c>
      <c r="H1656" s="8" t="s">
        <v>8246</v>
      </c>
      <c r="I1656" s="8">
        <v>1334784160</v>
      </c>
      <c r="J1656" s="8">
        <v>1332192160</v>
      </c>
      <c r="K1656" s="8" t="b">
        <v>0</v>
      </c>
      <c r="L1656" s="8">
        <v>34</v>
      </c>
      <c r="M1656" s="8" t="b">
        <v>1</v>
      </c>
      <c r="N1656" s="8" t="s">
        <v>8292</v>
      </c>
      <c r="O1656" s="11">
        <f t="shared" si="100"/>
        <v>120</v>
      </c>
      <c r="P1656" s="8">
        <f t="shared" si="101"/>
        <v>38.79</v>
      </c>
      <c r="Q1656" s="8" t="s">
        <v>8325</v>
      </c>
      <c r="R1656" s="8" t="s">
        <v>8346</v>
      </c>
      <c r="S1656" s="17">
        <f t="shared" si="102"/>
        <v>40987.890740740739</v>
      </c>
      <c r="T1656" s="17">
        <f t="shared" si="103"/>
        <v>41017.890740740739</v>
      </c>
    </row>
    <row r="1657" spans="1:20" ht="28.5" x14ac:dyDescent="0.45">
      <c r="A1657" s="5">
        <v>1655</v>
      </c>
      <c r="B1657" s="7" t="s">
        <v>1656</v>
      </c>
      <c r="C1657" s="7" t="s">
        <v>5765</v>
      </c>
      <c r="D1657" s="8">
        <v>1500</v>
      </c>
      <c r="E1657" s="8">
        <v>2143</v>
      </c>
      <c r="F1657" s="8" t="s">
        <v>8219</v>
      </c>
      <c r="G1657" s="8" t="s">
        <v>8224</v>
      </c>
      <c r="H1657" s="8" t="s">
        <v>8246</v>
      </c>
      <c r="I1657" s="8">
        <v>1333648820</v>
      </c>
      <c r="J1657" s="8">
        <v>1331060420</v>
      </c>
      <c r="K1657" s="8" t="b">
        <v>0</v>
      </c>
      <c r="L1657" s="8">
        <v>48</v>
      </c>
      <c r="M1657" s="8" t="b">
        <v>1</v>
      </c>
      <c r="N1657" s="8" t="s">
        <v>8292</v>
      </c>
      <c r="O1657" s="11">
        <f t="shared" si="100"/>
        <v>143</v>
      </c>
      <c r="P1657" s="8">
        <f t="shared" si="101"/>
        <v>44.65</v>
      </c>
      <c r="Q1657" s="8" t="s">
        <v>8325</v>
      </c>
      <c r="R1657" s="8" t="s">
        <v>8346</v>
      </c>
      <c r="S1657" s="17">
        <f t="shared" si="102"/>
        <v>40974.791898148149</v>
      </c>
      <c r="T1657" s="17">
        <f t="shared" si="103"/>
        <v>41004.750231481477</v>
      </c>
    </row>
    <row r="1658" spans="1:20" ht="57" x14ac:dyDescent="0.45">
      <c r="A1658" s="5">
        <v>1656</v>
      </c>
      <c r="B1658" s="7" t="s">
        <v>1657</v>
      </c>
      <c r="C1658" s="7" t="s">
        <v>5766</v>
      </c>
      <c r="D1658" s="8">
        <v>7500</v>
      </c>
      <c r="E1658" s="8">
        <v>7525.12</v>
      </c>
      <c r="F1658" s="8" t="s">
        <v>8219</v>
      </c>
      <c r="G1658" s="8" t="s">
        <v>8224</v>
      </c>
      <c r="H1658" s="8" t="s">
        <v>8246</v>
      </c>
      <c r="I1658" s="8">
        <v>1355437052</v>
      </c>
      <c r="J1658" s="8">
        <v>1352845052</v>
      </c>
      <c r="K1658" s="8" t="b">
        <v>0</v>
      </c>
      <c r="L1658" s="8">
        <v>48</v>
      </c>
      <c r="M1658" s="8" t="b">
        <v>1</v>
      </c>
      <c r="N1658" s="8" t="s">
        <v>8292</v>
      </c>
      <c r="O1658" s="11">
        <f t="shared" si="100"/>
        <v>100</v>
      </c>
      <c r="P1658" s="8">
        <f t="shared" si="101"/>
        <v>156.77000000000001</v>
      </c>
      <c r="Q1658" s="8" t="s">
        <v>8325</v>
      </c>
      <c r="R1658" s="8" t="s">
        <v>8346</v>
      </c>
      <c r="S1658" s="17">
        <f t="shared" si="102"/>
        <v>41226.928842592592</v>
      </c>
      <c r="T1658" s="17">
        <f t="shared" si="103"/>
        <v>41256.928842592592</v>
      </c>
    </row>
    <row r="1659" spans="1:20" ht="42.75" x14ac:dyDescent="0.45">
      <c r="A1659" s="5">
        <v>1657</v>
      </c>
      <c r="B1659" s="7" t="s">
        <v>1658</v>
      </c>
      <c r="C1659" s="7" t="s">
        <v>5767</v>
      </c>
      <c r="D1659" s="8">
        <v>25000</v>
      </c>
      <c r="E1659" s="8">
        <v>26233.45</v>
      </c>
      <c r="F1659" s="8" t="s">
        <v>8219</v>
      </c>
      <c r="G1659" s="8" t="s">
        <v>8224</v>
      </c>
      <c r="H1659" s="8" t="s">
        <v>8246</v>
      </c>
      <c r="I1659" s="8">
        <v>1337885168</v>
      </c>
      <c r="J1659" s="8">
        <v>1335293168</v>
      </c>
      <c r="K1659" s="8" t="b">
        <v>0</v>
      </c>
      <c r="L1659" s="8">
        <v>221</v>
      </c>
      <c r="M1659" s="8" t="b">
        <v>1</v>
      </c>
      <c r="N1659" s="8" t="s">
        <v>8292</v>
      </c>
      <c r="O1659" s="11">
        <f t="shared" si="100"/>
        <v>105</v>
      </c>
      <c r="P1659" s="8">
        <f t="shared" si="101"/>
        <v>118.7</v>
      </c>
      <c r="Q1659" s="8" t="s">
        <v>8325</v>
      </c>
      <c r="R1659" s="8" t="s">
        <v>8346</v>
      </c>
      <c r="S1659" s="17">
        <f t="shared" si="102"/>
        <v>41023.782037037039</v>
      </c>
      <c r="T1659" s="17">
        <f t="shared" si="103"/>
        <v>41053.782037037039</v>
      </c>
    </row>
    <row r="1660" spans="1:20" ht="42.75" x14ac:dyDescent="0.45">
      <c r="A1660" s="5">
        <v>1658</v>
      </c>
      <c r="B1660" s="7" t="s">
        <v>1659</v>
      </c>
      <c r="C1660" s="7" t="s">
        <v>5768</v>
      </c>
      <c r="D1660" s="8">
        <v>6000</v>
      </c>
      <c r="E1660" s="8">
        <v>7934</v>
      </c>
      <c r="F1660" s="8" t="s">
        <v>8219</v>
      </c>
      <c r="G1660" s="8" t="s">
        <v>8224</v>
      </c>
      <c r="H1660" s="8" t="s">
        <v>8246</v>
      </c>
      <c r="I1660" s="8">
        <v>1355840400</v>
      </c>
      <c r="J1660" s="8">
        <v>1352524767</v>
      </c>
      <c r="K1660" s="8" t="b">
        <v>0</v>
      </c>
      <c r="L1660" s="8">
        <v>107</v>
      </c>
      <c r="M1660" s="8" t="b">
        <v>1</v>
      </c>
      <c r="N1660" s="8" t="s">
        <v>8292</v>
      </c>
      <c r="O1660" s="11">
        <f t="shared" si="100"/>
        <v>132</v>
      </c>
      <c r="P1660" s="8">
        <f t="shared" si="101"/>
        <v>74.150000000000006</v>
      </c>
      <c r="Q1660" s="8" t="s">
        <v>8325</v>
      </c>
      <c r="R1660" s="8" t="s">
        <v>8346</v>
      </c>
      <c r="S1660" s="17">
        <f t="shared" si="102"/>
        <v>41223.22184027778</v>
      </c>
      <c r="T1660" s="17">
        <f t="shared" si="103"/>
        <v>41261.597222222219</v>
      </c>
    </row>
    <row r="1661" spans="1:20" ht="42.75" x14ac:dyDescent="0.45">
      <c r="A1661" s="5">
        <v>1659</v>
      </c>
      <c r="B1661" s="7" t="s">
        <v>1660</v>
      </c>
      <c r="C1661" s="7" t="s">
        <v>5769</v>
      </c>
      <c r="D1661" s="8">
        <v>500</v>
      </c>
      <c r="E1661" s="8">
        <v>564</v>
      </c>
      <c r="F1661" s="8" t="s">
        <v>8219</v>
      </c>
      <c r="G1661" s="8" t="s">
        <v>8225</v>
      </c>
      <c r="H1661" s="8" t="s">
        <v>8247</v>
      </c>
      <c r="I1661" s="8">
        <v>1387281600</v>
      </c>
      <c r="J1661" s="8">
        <v>1384811721</v>
      </c>
      <c r="K1661" s="8" t="b">
        <v>0</v>
      </c>
      <c r="L1661" s="8">
        <v>45</v>
      </c>
      <c r="M1661" s="8" t="b">
        <v>1</v>
      </c>
      <c r="N1661" s="8" t="s">
        <v>8292</v>
      </c>
      <c r="O1661" s="11">
        <f t="shared" si="100"/>
        <v>113</v>
      </c>
      <c r="P1661" s="8">
        <f t="shared" si="101"/>
        <v>12.53</v>
      </c>
      <c r="Q1661" s="8" t="s">
        <v>8325</v>
      </c>
      <c r="R1661" s="8" t="s">
        <v>8346</v>
      </c>
      <c r="S1661" s="17">
        <f t="shared" si="102"/>
        <v>41596.913437499999</v>
      </c>
      <c r="T1661" s="17">
        <f t="shared" si="103"/>
        <v>41625.5</v>
      </c>
    </row>
    <row r="1662" spans="1:20" ht="42.75" x14ac:dyDescent="0.45">
      <c r="A1662" s="5">
        <v>1660</v>
      </c>
      <c r="B1662" s="7" t="s">
        <v>1661</v>
      </c>
      <c r="C1662" s="7" t="s">
        <v>5770</v>
      </c>
      <c r="D1662" s="8">
        <v>80</v>
      </c>
      <c r="E1662" s="8">
        <v>1003</v>
      </c>
      <c r="F1662" s="8" t="s">
        <v>8219</v>
      </c>
      <c r="G1662" s="8" t="s">
        <v>8237</v>
      </c>
      <c r="H1662" s="8" t="s">
        <v>8249</v>
      </c>
      <c r="I1662" s="8">
        <v>1462053540</v>
      </c>
      <c r="J1662" s="8">
        <v>1459355950</v>
      </c>
      <c r="K1662" s="8" t="b">
        <v>0</v>
      </c>
      <c r="L1662" s="8">
        <v>36</v>
      </c>
      <c r="M1662" s="8" t="b">
        <v>1</v>
      </c>
      <c r="N1662" s="8" t="s">
        <v>8292</v>
      </c>
      <c r="O1662" s="11">
        <f t="shared" si="100"/>
        <v>1254</v>
      </c>
      <c r="P1662" s="8">
        <f t="shared" si="101"/>
        <v>27.86</v>
      </c>
      <c r="Q1662" s="8" t="s">
        <v>8325</v>
      </c>
      <c r="R1662" s="8" t="s">
        <v>8346</v>
      </c>
      <c r="S1662" s="17">
        <f t="shared" si="102"/>
        <v>42459.693865740745</v>
      </c>
      <c r="T1662" s="17">
        <f t="shared" si="103"/>
        <v>42490.915972222225</v>
      </c>
    </row>
    <row r="1663" spans="1:20" ht="57" x14ac:dyDescent="0.45">
      <c r="A1663" s="5">
        <v>1661</v>
      </c>
      <c r="B1663" s="7" t="s">
        <v>1662</v>
      </c>
      <c r="C1663" s="7" t="s">
        <v>5771</v>
      </c>
      <c r="D1663" s="8">
        <v>7900</v>
      </c>
      <c r="E1663" s="8">
        <v>8098</v>
      </c>
      <c r="F1663" s="8" t="s">
        <v>8219</v>
      </c>
      <c r="G1663" s="8" t="s">
        <v>8239</v>
      </c>
      <c r="H1663" s="8" t="s">
        <v>8249</v>
      </c>
      <c r="I1663" s="8">
        <v>1453064400</v>
      </c>
      <c r="J1663" s="8">
        <v>1449359831</v>
      </c>
      <c r="K1663" s="8" t="b">
        <v>0</v>
      </c>
      <c r="L1663" s="8">
        <v>101</v>
      </c>
      <c r="M1663" s="8" t="b">
        <v>1</v>
      </c>
      <c r="N1663" s="8" t="s">
        <v>8292</v>
      </c>
      <c r="O1663" s="11">
        <f t="shared" si="100"/>
        <v>103</v>
      </c>
      <c r="P1663" s="8">
        <f t="shared" si="101"/>
        <v>80.180000000000007</v>
      </c>
      <c r="Q1663" s="8" t="s">
        <v>8325</v>
      </c>
      <c r="R1663" s="8" t="s">
        <v>8346</v>
      </c>
      <c r="S1663" s="17">
        <f t="shared" si="102"/>
        <v>42343.998043981483</v>
      </c>
      <c r="T1663" s="17">
        <f t="shared" si="103"/>
        <v>42386.875</v>
      </c>
    </row>
    <row r="1664" spans="1:20" ht="42.75" x14ac:dyDescent="0.45">
      <c r="A1664" s="5">
        <v>1662</v>
      </c>
      <c r="B1664" s="7" t="s">
        <v>1663</v>
      </c>
      <c r="C1664" s="7" t="s">
        <v>5772</v>
      </c>
      <c r="D1664" s="8">
        <v>8000</v>
      </c>
      <c r="E1664" s="8">
        <v>8211</v>
      </c>
      <c r="F1664" s="8" t="s">
        <v>8219</v>
      </c>
      <c r="G1664" s="8" t="s">
        <v>8224</v>
      </c>
      <c r="H1664" s="8" t="s">
        <v>8246</v>
      </c>
      <c r="I1664" s="8">
        <v>1325310336</v>
      </c>
      <c r="J1664" s="8">
        <v>1320122736</v>
      </c>
      <c r="K1664" s="8" t="b">
        <v>0</v>
      </c>
      <c r="L1664" s="8">
        <v>62</v>
      </c>
      <c r="M1664" s="8" t="b">
        <v>1</v>
      </c>
      <c r="N1664" s="8" t="s">
        <v>8292</v>
      </c>
      <c r="O1664" s="11">
        <f t="shared" si="100"/>
        <v>103</v>
      </c>
      <c r="P1664" s="8">
        <f t="shared" si="101"/>
        <v>132.44</v>
      </c>
      <c r="Q1664" s="8" t="s">
        <v>8325</v>
      </c>
      <c r="R1664" s="8" t="s">
        <v>8346</v>
      </c>
      <c r="S1664" s="17">
        <f t="shared" si="102"/>
        <v>40848.198333333334</v>
      </c>
      <c r="T1664" s="17">
        <f t="shared" si="103"/>
        <v>40908.239999999998</v>
      </c>
    </row>
    <row r="1665" spans="1:20" ht="28.5" x14ac:dyDescent="0.45">
      <c r="A1665" s="5">
        <v>1663</v>
      </c>
      <c r="B1665" s="7" t="s">
        <v>1664</v>
      </c>
      <c r="C1665" s="7" t="s">
        <v>5773</v>
      </c>
      <c r="D1665" s="8">
        <v>1000</v>
      </c>
      <c r="E1665" s="8">
        <v>1080</v>
      </c>
      <c r="F1665" s="8" t="s">
        <v>8219</v>
      </c>
      <c r="G1665" s="8" t="s">
        <v>8224</v>
      </c>
      <c r="H1665" s="8" t="s">
        <v>8246</v>
      </c>
      <c r="I1665" s="8">
        <v>1422750707</v>
      </c>
      <c r="J1665" s="8">
        <v>1420158707</v>
      </c>
      <c r="K1665" s="8" t="b">
        <v>0</v>
      </c>
      <c r="L1665" s="8">
        <v>32</v>
      </c>
      <c r="M1665" s="8" t="b">
        <v>1</v>
      </c>
      <c r="N1665" s="8" t="s">
        <v>8292</v>
      </c>
      <c r="O1665" s="11">
        <f t="shared" si="100"/>
        <v>108</v>
      </c>
      <c r="P1665" s="8">
        <f t="shared" si="101"/>
        <v>33.75</v>
      </c>
      <c r="Q1665" s="8" t="s">
        <v>8325</v>
      </c>
      <c r="R1665" s="8" t="s">
        <v>8346</v>
      </c>
      <c r="S1665" s="17">
        <f t="shared" si="102"/>
        <v>42006.02207175926</v>
      </c>
      <c r="T1665" s="17">
        <f t="shared" si="103"/>
        <v>42036.02207175926</v>
      </c>
    </row>
    <row r="1666" spans="1:20" ht="42.75" x14ac:dyDescent="0.45">
      <c r="A1666" s="5">
        <v>1664</v>
      </c>
      <c r="B1666" s="7" t="s">
        <v>1665</v>
      </c>
      <c r="C1666" s="7" t="s">
        <v>5774</v>
      </c>
      <c r="D1666" s="8">
        <v>2500</v>
      </c>
      <c r="E1666" s="8">
        <v>3060.22</v>
      </c>
      <c r="F1666" s="8" t="s">
        <v>8219</v>
      </c>
      <c r="G1666" s="8" t="s">
        <v>8224</v>
      </c>
      <c r="H1666" s="8" t="s">
        <v>8246</v>
      </c>
      <c r="I1666" s="8">
        <v>1331870340</v>
      </c>
      <c r="J1666" s="8">
        <v>1328033818</v>
      </c>
      <c r="K1666" s="8" t="b">
        <v>0</v>
      </c>
      <c r="L1666" s="8">
        <v>89</v>
      </c>
      <c r="M1666" s="8" t="b">
        <v>1</v>
      </c>
      <c r="N1666" s="8" t="s">
        <v>8292</v>
      </c>
      <c r="O1666" s="11">
        <f t="shared" si="100"/>
        <v>122</v>
      </c>
      <c r="P1666" s="8">
        <f t="shared" si="101"/>
        <v>34.380000000000003</v>
      </c>
      <c r="Q1666" s="8" t="s">
        <v>8325</v>
      </c>
      <c r="R1666" s="8" t="s">
        <v>8346</v>
      </c>
      <c r="S1666" s="17">
        <f t="shared" si="102"/>
        <v>40939.761782407404</v>
      </c>
      <c r="T1666" s="17">
        <f t="shared" si="103"/>
        <v>40984.165972222225</v>
      </c>
    </row>
    <row r="1667" spans="1:20" ht="42.75" x14ac:dyDescent="0.45">
      <c r="A1667" s="5">
        <v>1665</v>
      </c>
      <c r="B1667" s="7" t="s">
        <v>1666</v>
      </c>
      <c r="C1667" s="7" t="s">
        <v>5775</v>
      </c>
      <c r="D1667" s="8">
        <v>3500</v>
      </c>
      <c r="E1667" s="8">
        <v>4181</v>
      </c>
      <c r="F1667" s="8" t="s">
        <v>8219</v>
      </c>
      <c r="G1667" s="8" t="s">
        <v>8224</v>
      </c>
      <c r="H1667" s="8" t="s">
        <v>8246</v>
      </c>
      <c r="I1667" s="8">
        <v>1298343600</v>
      </c>
      <c r="J1667" s="8">
        <v>1295624113</v>
      </c>
      <c r="K1667" s="8" t="b">
        <v>0</v>
      </c>
      <c r="L1667" s="8">
        <v>93</v>
      </c>
      <c r="M1667" s="8" t="b">
        <v>1</v>
      </c>
      <c r="N1667" s="8" t="s">
        <v>8292</v>
      </c>
      <c r="O1667" s="11">
        <f t="shared" ref="O1667:O1730" si="104">ROUND((E1667/D1667)*100,0)</f>
        <v>119</v>
      </c>
      <c r="P1667" s="8">
        <f t="shared" ref="P1667:P1730" si="105">ROUND(E1667/L1667,2)</f>
        <v>44.96</v>
      </c>
      <c r="Q1667" s="8" t="s">
        <v>8325</v>
      </c>
      <c r="R1667" s="8" t="s">
        <v>8346</v>
      </c>
      <c r="S1667" s="17">
        <f t="shared" ref="S1667:S1730" si="106">(((J1667/60)/60)/24)+DATE(1970,1,1)</f>
        <v>40564.649456018517</v>
      </c>
      <c r="T1667" s="17">
        <f t="shared" ref="T1667:T1730" si="107">(((I1667/60)/60)/24)+DATE(1970,1,1)</f>
        <v>40596.125</v>
      </c>
    </row>
    <row r="1668" spans="1:20" ht="42.75" x14ac:dyDescent="0.45">
      <c r="A1668" s="5">
        <v>1666</v>
      </c>
      <c r="B1668" s="7" t="s">
        <v>1667</v>
      </c>
      <c r="C1668" s="7" t="s">
        <v>5776</v>
      </c>
      <c r="D1668" s="8">
        <v>2500</v>
      </c>
      <c r="E1668" s="8">
        <v>4022</v>
      </c>
      <c r="F1668" s="8" t="s">
        <v>8219</v>
      </c>
      <c r="G1668" s="8" t="s">
        <v>8224</v>
      </c>
      <c r="H1668" s="8" t="s">
        <v>8246</v>
      </c>
      <c r="I1668" s="8">
        <v>1364447073</v>
      </c>
      <c r="J1668" s="8">
        <v>1361858673</v>
      </c>
      <c r="K1668" s="8" t="b">
        <v>0</v>
      </c>
      <c r="L1668" s="8">
        <v>98</v>
      </c>
      <c r="M1668" s="8" t="b">
        <v>1</v>
      </c>
      <c r="N1668" s="8" t="s">
        <v>8292</v>
      </c>
      <c r="O1668" s="11">
        <f t="shared" si="104"/>
        <v>161</v>
      </c>
      <c r="P1668" s="8">
        <f t="shared" si="105"/>
        <v>41.04</v>
      </c>
      <c r="Q1668" s="8" t="s">
        <v>8325</v>
      </c>
      <c r="R1668" s="8" t="s">
        <v>8346</v>
      </c>
      <c r="S1668" s="17">
        <f t="shared" si="106"/>
        <v>41331.253159722226</v>
      </c>
      <c r="T1668" s="17">
        <f t="shared" si="107"/>
        <v>41361.211493055554</v>
      </c>
    </row>
    <row r="1669" spans="1:20" ht="42.75" x14ac:dyDescent="0.45">
      <c r="A1669" s="5">
        <v>1667</v>
      </c>
      <c r="B1669" s="7" t="s">
        <v>1668</v>
      </c>
      <c r="C1669" s="7" t="s">
        <v>5777</v>
      </c>
      <c r="D1669" s="8">
        <v>3400</v>
      </c>
      <c r="E1669" s="8">
        <v>4313</v>
      </c>
      <c r="F1669" s="8" t="s">
        <v>8219</v>
      </c>
      <c r="G1669" s="8" t="s">
        <v>8224</v>
      </c>
      <c r="H1669" s="8" t="s">
        <v>8246</v>
      </c>
      <c r="I1669" s="8">
        <v>1394521140</v>
      </c>
      <c r="J1669" s="8">
        <v>1392169298</v>
      </c>
      <c r="K1669" s="8" t="b">
        <v>0</v>
      </c>
      <c r="L1669" s="8">
        <v>82</v>
      </c>
      <c r="M1669" s="8" t="b">
        <v>1</v>
      </c>
      <c r="N1669" s="8" t="s">
        <v>8292</v>
      </c>
      <c r="O1669" s="11">
        <f t="shared" si="104"/>
        <v>127</v>
      </c>
      <c r="P1669" s="8">
        <f t="shared" si="105"/>
        <v>52.6</v>
      </c>
      <c r="Q1669" s="8" t="s">
        <v>8325</v>
      </c>
      <c r="R1669" s="8" t="s">
        <v>8346</v>
      </c>
      <c r="S1669" s="17">
        <f t="shared" si="106"/>
        <v>41682.0705787037</v>
      </c>
      <c r="T1669" s="17">
        <f t="shared" si="107"/>
        <v>41709.290972222225</v>
      </c>
    </row>
    <row r="1670" spans="1:20" ht="42.75" x14ac:dyDescent="0.45">
      <c r="A1670" s="5">
        <v>1668</v>
      </c>
      <c r="B1670" s="7" t="s">
        <v>1669</v>
      </c>
      <c r="C1670" s="7" t="s">
        <v>5778</v>
      </c>
      <c r="D1670" s="8">
        <v>8000</v>
      </c>
      <c r="E1670" s="8">
        <v>8211</v>
      </c>
      <c r="F1670" s="8" t="s">
        <v>8219</v>
      </c>
      <c r="G1670" s="8" t="s">
        <v>8224</v>
      </c>
      <c r="H1670" s="8" t="s">
        <v>8246</v>
      </c>
      <c r="I1670" s="8">
        <v>1322454939</v>
      </c>
      <c r="J1670" s="8">
        <v>1319859339</v>
      </c>
      <c r="K1670" s="8" t="b">
        <v>0</v>
      </c>
      <c r="L1670" s="8">
        <v>116</v>
      </c>
      <c r="M1670" s="8" t="b">
        <v>1</v>
      </c>
      <c r="N1670" s="8" t="s">
        <v>8292</v>
      </c>
      <c r="O1670" s="11">
        <f t="shared" si="104"/>
        <v>103</v>
      </c>
      <c r="P1670" s="8">
        <f t="shared" si="105"/>
        <v>70.78</v>
      </c>
      <c r="Q1670" s="8" t="s">
        <v>8325</v>
      </c>
      <c r="R1670" s="8" t="s">
        <v>8346</v>
      </c>
      <c r="S1670" s="17">
        <f t="shared" si="106"/>
        <v>40845.14975694444</v>
      </c>
      <c r="T1670" s="17">
        <f t="shared" si="107"/>
        <v>40875.191423611112</v>
      </c>
    </row>
    <row r="1671" spans="1:20" ht="42.75" x14ac:dyDescent="0.45">
      <c r="A1671" s="5">
        <v>1669</v>
      </c>
      <c r="B1671" s="7" t="s">
        <v>1670</v>
      </c>
      <c r="C1671" s="7" t="s">
        <v>5779</v>
      </c>
      <c r="D1671" s="8">
        <v>2000</v>
      </c>
      <c r="E1671" s="8">
        <v>2795</v>
      </c>
      <c r="F1671" s="8" t="s">
        <v>8219</v>
      </c>
      <c r="G1671" s="8" t="s">
        <v>8224</v>
      </c>
      <c r="H1671" s="8" t="s">
        <v>8246</v>
      </c>
      <c r="I1671" s="8">
        <v>1464729276</v>
      </c>
      <c r="J1671" s="8">
        <v>1459545276</v>
      </c>
      <c r="K1671" s="8" t="b">
        <v>0</v>
      </c>
      <c r="L1671" s="8">
        <v>52</v>
      </c>
      <c r="M1671" s="8" t="b">
        <v>1</v>
      </c>
      <c r="N1671" s="8" t="s">
        <v>8292</v>
      </c>
      <c r="O1671" s="11">
        <f t="shared" si="104"/>
        <v>140</v>
      </c>
      <c r="P1671" s="8">
        <f t="shared" si="105"/>
        <v>53.75</v>
      </c>
      <c r="Q1671" s="8" t="s">
        <v>8325</v>
      </c>
      <c r="R1671" s="8" t="s">
        <v>8346</v>
      </c>
      <c r="S1671" s="17">
        <f t="shared" si="106"/>
        <v>42461.885138888887</v>
      </c>
      <c r="T1671" s="17">
        <f t="shared" si="107"/>
        <v>42521.885138888887</v>
      </c>
    </row>
    <row r="1672" spans="1:20" ht="57" x14ac:dyDescent="0.45">
      <c r="A1672" s="5">
        <v>1670</v>
      </c>
      <c r="B1672" s="7" t="s">
        <v>1671</v>
      </c>
      <c r="C1672" s="7" t="s">
        <v>5780</v>
      </c>
      <c r="D1672" s="8">
        <v>1000</v>
      </c>
      <c r="E1672" s="8">
        <v>1026</v>
      </c>
      <c r="F1672" s="8" t="s">
        <v>8219</v>
      </c>
      <c r="G1672" s="8" t="s">
        <v>8224</v>
      </c>
      <c r="H1672" s="8" t="s">
        <v>8246</v>
      </c>
      <c r="I1672" s="8">
        <v>1278302400</v>
      </c>
      <c r="J1672" s="8">
        <v>1273961999</v>
      </c>
      <c r="K1672" s="8" t="b">
        <v>0</v>
      </c>
      <c r="L1672" s="8">
        <v>23</v>
      </c>
      <c r="M1672" s="8" t="b">
        <v>1</v>
      </c>
      <c r="N1672" s="8" t="s">
        <v>8292</v>
      </c>
      <c r="O1672" s="11">
        <f t="shared" si="104"/>
        <v>103</v>
      </c>
      <c r="P1672" s="8">
        <f t="shared" si="105"/>
        <v>44.61</v>
      </c>
      <c r="Q1672" s="8" t="s">
        <v>8325</v>
      </c>
      <c r="R1672" s="8" t="s">
        <v>8346</v>
      </c>
      <c r="S1672" s="17">
        <f t="shared" si="106"/>
        <v>40313.930543981485</v>
      </c>
      <c r="T1672" s="17">
        <f t="shared" si="107"/>
        <v>40364.166666666664</v>
      </c>
    </row>
    <row r="1673" spans="1:20" ht="28.5" x14ac:dyDescent="0.45">
      <c r="A1673" s="5">
        <v>1671</v>
      </c>
      <c r="B1673" s="7" t="s">
        <v>1672</v>
      </c>
      <c r="C1673" s="7" t="s">
        <v>5781</v>
      </c>
      <c r="D1673" s="8">
        <v>2000</v>
      </c>
      <c r="E1673" s="8">
        <v>2013.47</v>
      </c>
      <c r="F1673" s="8" t="s">
        <v>8219</v>
      </c>
      <c r="G1673" s="8" t="s">
        <v>8224</v>
      </c>
      <c r="H1673" s="8" t="s">
        <v>8246</v>
      </c>
      <c r="I1673" s="8">
        <v>1470056614</v>
      </c>
      <c r="J1673" s="8">
        <v>1467464614</v>
      </c>
      <c r="K1673" s="8" t="b">
        <v>0</v>
      </c>
      <c r="L1673" s="8">
        <v>77</v>
      </c>
      <c r="M1673" s="8" t="b">
        <v>1</v>
      </c>
      <c r="N1673" s="8" t="s">
        <v>8292</v>
      </c>
      <c r="O1673" s="11">
        <f t="shared" si="104"/>
        <v>101</v>
      </c>
      <c r="P1673" s="8">
        <f t="shared" si="105"/>
        <v>26.15</v>
      </c>
      <c r="Q1673" s="8" t="s">
        <v>8325</v>
      </c>
      <c r="R1673" s="8" t="s">
        <v>8346</v>
      </c>
      <c r="S1673" s="17">
        <f t="shared" si="106"/>
        <v>42553.54414351852</v>
      </c>
      <c r="T1673" s="17">
        <f t="shared" si="107"/>
        <v>42583.54414351852</v>
      </c>
    </row>
    <row r="1674" spans="1:20" ht="28.5" x14ac:dyDescent="0.45">
      <c r="A1674" s="5">
        <v>1672</v>
      </c>
      <c r="B1674" s="7" t="s">
        <v>1673</v>
      </c>
      <c r="C1674" s="7" t="s">
        <v>5782</v>
      </c>
      <c r="D1674" s="8">
        <v>1700</v>
      </c>
      <c r="E1674" s="8">
        <v>1920</v>
      </c>
      <c r="F1674" s="8" t="s">
        <v>8219</v>
      </c>
      <c r="G1674" s="8" t="s">
        <v>8224</v>
      </c>
      <c r="H1674" s="8" t="s">
        <v>8246</v>
      </c>
      <c r="I1674" s="8">
        <v>1338824730</v>
      </c>
      <c r="J1674" s="8">
        <v>1336232730</v>
      </c>
      <c r="K1674" s="8" t="b">
        <v>0</v>
      </c>
      <c r="L1674" s="8">
        <v>49</v>
      </c>
      <c r="M1674" s="8" t="b">
        <v>1</v>
      </c>
      <c r="N1674" s="8" t="s">
        <v>8292</v>
      </c>
      <c r="O1674" s="11">
        <f t="shared" si="104"/>
        <v>113</v>
      </c>
      <c r="P1674" s="8">
        <f t="shared" si="105"/>
        <v>39.18</v>
      </c>
      <c r="Q1674" s="8" t="s">
        <v>8325</v>
      </c>
      <c r="R1674" s="8" t="s">
        <v>8346</v>
      </c>
      <c r="S1674" s="17">
        <f t="shared" si="106"/>
        <v>41034.656597222223</v>
      </c>
      <c r="T1674" s="17">
        <f t="shared" si="107"/>
        <v>41064.656597222223</v>
      </c>
    </row>
    <row r="1675" spans="1:20" ht="42.75" x14ac:dyDescent="0.45">
      <c r="A1675" s="5">
        <v>1673</v>
      </c>
      <c r="B1675" s="7" t="s">
        <v>1674</v>
      </c>
      <c r="C1675" s="7" t="s">
        <v>5783</v>
      </c>
      <c r="D1675" s="8">
        <v>2100</v>
      </c>
      <c r="E1675" s="8">
        <v>2690</v>
      </c>
      <c r="F1675" s="8" t="s">
        <v>8219</v>
      </c>
      <c r="G1675" s="8" t="s">
        <v>8224</v>
      </c>
      <c r="H1675" s="8" t="s">
        <v>8246</v>
      </c>
      <c r="I1675" s="8">
        <v>1425675892</v>
      </c>
      <c r="J1675" s="8">
        <v>1423083892</v>
      </c>
      <c r="K1675" s="8" t="b">
        <v>0</v>
      </c>
      <c r="L1675" s="8">
        <v>59</v>
      </c>
      <c r="M1675" s="8" t="b">
        <v>1</v>
      </c>
      <c r="N1675" s="8" t="s">
        <v>8292</v>
      </c>
      <c r="O1675" s="11">
        <f t="shared" si="104"/>
        <v>128</v>
      </c>
      <c r="P1675" s="8">
        <f t="shared" si="105"/>
        <v>45.59</v>
      </c>
      <c r="Q1675" s="8" t="s">
        <v>8325</v>
      </c>
      <c r="R1675" s="8" t="s">
        <v>8346</v>
      </c>
      <c r="S1675" s="17">
        <f t="shared" si="106"/>
        <v>42039.878379629634</v>
      </c>
      <c r="T1675" s="17">
        <f t="shared" si="107"/>
        <v>42069.878379629634</v>
      </c>
    </row>
    <row r="1676" spans="1:20" ht="42.75" x14ac:dyDescent="0.45">
      <c r="A1676" s="5">
        <v>1674</v>
      </c>
      <c r="B1676" s="7" t="s">
        <v>1675</v>
      </c>
      <c r="C1676" s="7" t="s">
        <v>5784</v>
      </c>
      <c r="D1676" s="8">
        <v>5000</v>
      </c>
      <c r="E1676" s="8">
        <v>10085</v>
      </c>
      <c r="F1676" s="8" t="s">
        <v>8219</v>
      </c>
      <c r="G1676" s="8" t="s">
        <v>8224</v>
      </c>
      <c r="H1676" s="8" t="s">
        <v>8246</v>
      </c>
      <c r="I1676" s="8">
        <v>1471503540</v>
      </c>
      <c r="J1676" s="8">
        <v>1468852306</v>
      </c>
      <c r="K1676" s="8" t="b">
        <v>0</v>
      </c>
      <c r="L1676" s="8">
        <v>113</v>
      </c>
      <c r="M1676" s="8" t="b">
        <v>1</v>
      </c>
      <c r="N1676" s="8" t="s">
        <v>8292</v>
      </c>
      <c r="O1676" s="11">
        <f t="shared" si="104"/>
        <v>202</v>
      </c>
      <c r="P1676" s="8">
        <f t="shared" si="105"/>
        <v>89.25</v>
      </c>
      <c r="Q1676" s="8" t="s">
        <v>8325</v>
      </c>
      <c r="R1676" s="8" t="s">
        <v>8346</v>
      </c>
      <c r="S1676" s="17">
        <f t="shared" si="106"/>
        <v>42569.605393518519</v>
      </c>
      <c r="T1676" s="17">
        <f t="shared" si="107"/>
        <v>42600.290972222225</v>
      </c>
    </row>
    <row r="1677" spans="1:20" ht="28.5" x14ac:dyDescent="0.45">
      <c r="A1677" s="5">
        <v>1675</v>
      </c>
      <c r="B1677" s="7" t="s">
        <v>1676</v>
      </c>
      <c r="C1677" s="7" t="s">
        <v>5785</v>
      </c>
      <c r="D1677" s="8">
        <v>1000</v>
      </c>
      <c r="E1677" s="8">
        <v>1374.16</v>
      </c>
      <c r="F1677" s="8" t="s">
        <v>8219</v>
      </c>
      <c r="G1677" s="8" t="s">
        <v>8224</v>
      </c>
      <c r="H1677" s="8" t="s">
        <v>8246</v>
      </c>
      <c r="I1677" s="8">
        <v>1318802580</v>
      </c>
      <c r="J1677" s="8">
        <v>1316194540</v>
      </c>
      <c r="K1677" s="8" t="b">
        <v>0</v>
      </c>
      <c r="L1677" s="8">
        <v>34</v>
      </c>
      <c r="M1677" s="8" t="b">
        <v>1</v>
      </c>
      <c r="N1677" s="8" t="s">
        <v>8292</v>
      </c>
      <c r="O1677" s="11">
        <f t="shared" si="104"/>
        <v>137</v>
      </c>
      <c r="P1677" s="8">
        <f t="shared" si="105"/>
        <v>40.42</v>
      </c>
      <c r="Q1677" s="8" t="s">
        <v>8325</v>
      </c>
      <c r="R1677" s="8" t="s">
        <v>8346</v>
      </c>
      <c r="S1677" s="17">
        <f t="shared" si="106"/>
        <v>40802.733101851853</v>
      </c>
      <c r="T1677" s="17">
        <f t="shared" si="107"/>
        <v>40832.918749999997</v>
      </c>
    </row>
    <row r="1678" spans="1:20" ht="28.5" x14ac:dyDescent="0.45">
      <c r="A1678" s="5">
        <v>1676</v>
      </c>
      <c r="B1678" s="7" t="s">
        <v>1677</v>
      </c>
      <c r="C1678" s="7" t="s">
        <v>5786</v>
      </c>
      <c r="D1678" s="8">
        <v>3000</v>
      </c>
      <c r="E1678" s="8">
        <v>3460</v>
      </c>
      <c r="F1678" s="8" t="s">
        <v>8219</v>
      </c>
      <c r="G1678" s="8" t="s">
        <v>8224</v>
      </c>
      <c r="H1678" s="8" t="s">
        <v>8246</v>
      </c>
      <c r="I1678" s="8">
        <v>1334980740</v>
      </c>
      <c r="J1678" s="8">
        <v>1330968347</v>
      </c>
      <c r="K1678" s="8" t="b">
        <v>0</v>
      </c>
      <c r="L1678" s="8">
        <v>42</v>
      </c>
      <c r="M1678" s="8" t="b">
        <v>1</v>
      </c>
      <c r="N1678" s="8" t="s">
        <v>8292</v>
      </c>
      <c r="O1678" s="11">
        <f t="shared" si="104"/>
        <v>115</v>
      </c>
      <c r="P1678" s="8">
        <f t="shared" si="105"/>
        <v>82.38</v>
      </c>
      <c r="Q1678" s="8" t="s">
        <v>8325</v>
      </c>
      <c r="R1678" s="8" t="s">
        <v>8346</v>
      </c>
      <c r="S1678" s="17">
        <f t="shared" si="106"/>
        <v>40973.72623842593</v>
      </c>
      <c r="T1678" s="17">
        <f t="shared" si="107"/>
        <v>41020.165972222225</v>
      </c>
    </row>
    <row r="1679" spans="1:20" ht="42.75" x14ac:dyDescent="0.45">
      <c r="A1679" s="5">
        <v>1677</v>
      </c>
      <c r="B1679" s="7" t="s">
        <v>1678</v>
      </c>
      <c r="C1679" s="7" t="s">
        <v>5787</v>
      </c>
      <c r="D1679" s="8">
        <v>6000</v>
      </c>
      <c r="E1679" s="8">
        <v>6700</v>
      </c>
      <c r="F1679" s="8" t="s">
        <v>8219</v>
      </c>
      <c r="G1679" s="8" t="s">
        <v>8227</v>
      </c>
      <c r="H1679" s="8" t="s">
        <v>8249</v>
      </c>
      <c r="I1679" s="8">
        <v>1460786340</v>
      </c>
      <c r="J1679" s="8">
        <v>1455615976</v>
      </c>
      <c r="K1679" s="8" t="b">
        <v>0</v>
      </c>
      <c r="L1679" s="8">
        <v>42</v>
      </c>
      <c r="M1679" s="8" t="b">
        <v>1</v>
      </c>
      <c r="N1679" s="8" t="s">
        <v>8292</v>
      </c>
      <c r="O1679" s="11">
        <f t="shared" si="104"/>
        <v>112</v>
      </c>
      <c r="P1679" s="8">
        <f t="shared" si="105"/>
        <v>159.52000000000001</v>
      </c>
      <c r="Q1679" s="8" t="s">
        <v>8325</v>
      </c>
      <c r="R1679" s="8" t="s">
        <v>8346</v>
      </c>
      <c r="S1679" s="17">
        <f t="shared" si="106"/>
        <v>42416.407129629632</v>
      </c>
      <c r="T1679" s="17">
        <f t="shared" si="107"/>
        <v>42476.249305555553</v>
      </c>
    </row>
    <row r="1680" spans="1:20" ht="42.75" x14ac:dyDescent="0.45">
      <c r="A1680" s="5">
        <v>1678</v>
      </c>
      <c r="B1680" s="7" t="s">
        <v>1679</v>
      </c>
      <c r="C1680" s="7" t="s">
        <v>5788</v>
      </c>
      <c r="D1680" s="8">
        <v>1500</v>
      </c>
      <c r="E1680" s="8">
        <v>1776</v>
      </c>
      <c r="F1680" s="8" t="s">
        <v>8219</v>
      </c>
      <c r="G1680" s="8" t="s">
        <v>8224</v>
      </c>
      <c r="H1680" s="8" t="s">
        <v>8246</v>
      </c>
      <c r="I1680" s="8">
        <v>1391718671</v>
      </c>
      <c r="J1680" s="8">
        <v>1390509071</v>
      </c>
      <c r="K1680" s="8" t="b">
        <v>0</v>
      </c>
      <c r="L1680" s="8">
        <v>49</v>
      </c>
      <c r="M1680" s="8" t="b">
        <v>1</v>
      </c>
      <c r="N1680" s="8" t="s">
        <v>8292</v>
      </c>
      <c r="O1680" s="11">
        <f t="shared" si="104"/>
        <v>118</v>
      </c>
      <c r="P1680" s="8">
        <f t="shared" si="105"/>
        <v>36.24</v>
      </c>
      <c r="Q1680" s="8" t="s">
        <v>8325</v>
      </c>
      <c r="R1680" s="8" t="s">
        <v>8346</v>
      </c>
      <c r="S1680" s="17">
        <f t="shared" si="106"/>
        <v>41662.854988425926</v>
      </c>
      <c r="T1680" s="17">
        <f t="shared" si="107"/>
        <v>41676.854988425926</v>
      </c>
    </row>
    <row r="1681" spans="1:20" ht="57" x14ac:dyDescent="0.45">
      <c r="A1681" s="5">
        <v>1679</v>
      </c>
      <c r="B1681" s="7" t="s">
        <v>1680</v>
      </c>
      <c r="C1681" s="7" t="s">
        <v>5789</v>
      </c>
      <c r="D1681" s="8">
        <v>2000</v>
      </c>
      <c r="E1681" s="8">
        <v>3500</v>
      </c>
      <c r="F1681" s="8" t="s">
        <v>8219</v>
      </c>
      <c r="G1681" s="8" t="s">
        <v>8224</v>
      </c>
      <c r="H1681" s="8" t="s">
        <v>8246</v>
      </c>
      <c r="I1681" s="8">
        <v>1311298745</v>
      </c>
      <c r="J1681" s="8">
        <v>1309311545</v>
      </c>
      <c r="K1681" s="8" t="b">
        <v>0</v>
      </c>
      <c r="L1681" s="8">
        <v>56</v>
      </c>
      <c r="M1681" s="8" t="b">
        <v>1</v>
      </c>
      <c r="N1681" s="8" t="s">
        <v>8292</v>
      </c>
      <c r="O1681" s="11">
        <f t="shared" si="104"/>
        <v>175</v>
      </c>
      <c r="P1681" s="8">
        <f t="shared" si="105"/>
        <v>62.5</v>
      </c>
      <c r="Q1681" s="8" t="s">
        <v>8325</v>
      </c>
      <c r="R1681" s="8" t="s">
        <v>8346</v>
      </c>
      <c r="S1681" s="17">
        <f t="shared" si="106"/>
        <v>40723.068807870368</v>
      </c>
      <c r="T1681" s="17">
        <f t="shared" si="107"/>
        <v>40746.068807870368</v>
      </c>
    </row>
    <row r="1682" spans="1:20" ht="28.5" x14ac:dyDescent="0.45">
      <c r="A1682" s="5">
        <v>1680</v>
      </c>
      <c r="B1682" s="7" t="s">
        <v>1681</v>
      </c>
      <c r="C1682" s="7" t="s">
        <v>5790</v>
      </c>
      <c r="D1682" s="8">
        <v>1000</v>
      </c>
      <c r="E1682" s="8">
        <v>1175</v>
      </c>
      <c r="F1682" s="8" t="s">
        <v>8219</v>
      </c>
      <c r="G1682" s="8" t="s">
        <v>8224</v>
      </c>
      <c r="H1682" s="8" t="s">
        <v>8246</v>
      </c>
      <c r="I1682" s="8">
        <v>1405188667</v>
      </c>
      <c r="J1682" s="8">
        <v>1402596667</v>
      </c>
      <c r="K1682" s="8" t="b">
        <v>0</v>
      </c>
      <c r="L1682" s="8">
        <v>25</v>
      </c>
      <c r="M1682" s="8" t="b">
        <v>1</v>
      </c>
      <c r="N1682" s="8" t="s">
        <v>8292</v>
      </c>
      <c r="O1682" s="11">
        <f t="shared" si="104"/>
        <v>118</v>
      </c>
      <c r="P1682" s="8">
        <f t="shared" si="105"/>
        <v>47</v>
      </c>
      <c r="Q1682" s="8" t="s">
        <v>8325</v>
      </c>
      <c r="R1682" s="8" t="s">
        <v>8346</v>
      </c>
      <c r="S1682" s="17">
        <f t="shared" si="106"/>
        <v>41802.757719907408</v>
      </c>
      <c r="T1682" s="17">
        <f t="shared" si="107"/>
        <v>41832.757719907408</v>
      </c>
    </row>
    <row r="1683" spans="1:20" ht="42.75" x14ac:dyDescent="0.45">
      <c r="A1683" s="5">
        <v>1681</v>
      </c>
      <c r="B1683" s="7" t="s">
        <v>1682</v>
      </c>
      <c r="C1683" s="7" t="s">
        <v>5791</v>
      </c>
      <c r="D1683" s="8">
        <v>65000</v>
      </c>
      <c r="E1683" s="8">
        <v>65924.38</v>
      </c>
      <c r="F1683" s="8" t="s">
        <v>8222</v>
      </c>
      <c r="G1683" s="8" t="s">
        <v>8224</v>
      </c>
      <c r="H1683" s="8" t="s">
        <v>8246</v>
      </c>
      <c r="I1683" s="8">
        <v>1490752800</v>
      </c>
      <c r="J1683" s="8">
        <v>1486522484</v>
      </c>
      <c r="K1683" s="8" t="b">
        <v>0</v>
      </c>
      <c r="L1683" s="8">
        <v>884</v>
      </c>
      <c r="M1683" s="8" t="b">
        <v>0</v>
      </c>
      <c r="N1683" s="8" t="s">
        <v>8293</v>
      </c>
      <c r="O1683" s="11">
        <f t="shared" si="104"/>
        <v>101</v>
      </c>
      <c r="P1683" s="8">
        <f t="shared" si="105"/>
        <v>74.58</v>
      </c>
      <c r="Q1683" s="8" t="s">
        <v>8325</v>
      </c>
      <c r="R1683" s="8" t="s">
        <v>8347</v>
      </c>
      <c r="S1683" s="17">
        <f t="shared" si="106"/>
        <v>42774.121342592596</v>
      </c>
      <c r="T1683" s="17">
        <f t="shared" si="107"/>
        <v>42823.083333333328</v>
      </c>
    </row>
    <row r="1684" spans="1:20" ht="28.5" x14ac:dyDescent="0.45">
      <c r="A1684" s="5">
        <v>1682</v>
      </c>
      <c r="B1684" s="7" t="s">
        <v>1683</v>
      </c>
      <c r="C1684" s="7" t="s">
        <v>5792</v>
      </c>
      <c r="D1684" s="8">
        <v>6000</v>
      </c>
      <c r="E1684" s="8">
        <v>0</v>
      </c>
      <c r="F1684" s="8" t="s">
        <v>8222</v>
      </c>
      <c r="G1684" s="8" t="s">
        <v>8224</v>
      </c>
      <c r="H1684" s="8" t="s">
        <v>8246</v>
      </c>
      <c r="I1684" s="8">
        <v>1492142860</v>
      </c>
      <c r="J1684" s="8">
        <v>1486962460</v>
      </c>
      <c r="K1684" s="8" t="b">
        <v>0</v>
      </c>
      <c r="L1684" s="8">
        <v>0</v>
      </c>
      <c r="M1684" s="8" t="b">
        <v>0</v>
      </c>
      <c r="N1684" s="8" t="s">
        <v>8293</v>
      </c>
      <c r="O1684" s="11">
        <f t="shared" si="104"/>
        <v>0</v>
      </c>
      <c r="P1684" s="8" t="e">
        <f t="shared" si="105"/>
        <v>#DIV/0!</v>
      </c>
      <c r="Q1684" s="8" t="s">
        <v>8325</v>
      </c>
      <c r="R1684" s="8" t="s">
        <v>8347</v>
      </c>
      <c r="S1684" s="17">
        <f t="shared" si="106"/>
        <v>42779.21365740741</v>
      </c>
      <c r="T1684" s="17">
        <f t="shared" si="107"/>
        <v>42839.171990740739</v>
      </c>
    </row>
    <row r="1685" spans="1:20" ht="42.75" x14ac:dyDescent="0.45">
      <c r="A1685" s="5">
        <v>1683</v>
      </c>
      <c r="B1685" s="7" t="s">
        <v>1684</v>
      </c>
      <c r="C1685" s="7" t="s">
        <v>5793</v>
      </c>
      <c r="D1685" s="8">
        <v>3500</v>
      </c>
      <c r="E1685" s="8">
        <v>760</v>
      </c>
      <c r="F1685" s="8" t="s">
        <v>8222</v>
      </c>
      <c r="G1685" s="8" t="s">
        <v>8230</v>
      </c>
      <c r="H1685" s="8" t="s">
        <v>8249</v>
      </c>
      <c r="I1685" s="8">
        <v>1491590738</v>
      </c>
      <c r="J1685" s="8">
        <v>1489517138</v>
      </c>
      <c r="K1685" s="8" t="b">
        <v>0</v>
      </c>
      <c r="L1685" s="8">
        <v>10</v>
      </c>
      <c r="M1685" s="8" t="b">
        <v>0</v>
      </c>
      <c r="N1685" s="8" t="s">
        <v>8293</v>
      </c>
      <c r="O1685" s="11">
        <f t="shared" si="104"/>
        <v>22</v>
      </c>
      <c r="P1685" s="8">
        <f t="shared" si="105"/>
        <v>76</v>
      </c>
      <c r="Q1685" s="8" t="s">
        <v>8325</v>
      </c>
      <c r="R1685" s="8" t="s">
        <v>8347</v>
      </c>
      <c r="S1685" s="17">
        <f t="shared" si="106"/>
        <v>42808.781689814816</v>
      </c>
      <c r="T1685" s="17">
        <f t="shared" si="107"/>
        <v>42832.781689814816</v>
      </c>
    </row>
    <row r="1686" spans="1:20" ht="28.5" x14ac:dyDescent="0.45">
      <c r="A1686" s="5">
        <v>1684</v>
      </c>
      <c r="B1686" s="7" t="s">
        <v>1685</v>
      </c>
      <c r="C1686" s="7" t="s">
        <v>5794</v>
      </c>
      <c r="D1686" s="8">
        <v>8000</v>
      </c>
      <c r="E1686" s="8">
        <v>8730</v>
      </c>
      <c r="F1686" s="8" t="s">
        <v>8222</v>
      </c>
      <c r="G1686" s="8" t="s">
        <v>8224</v>
      </c>
      <c r="H1686" s="8" t="s">
        <v>8246</v>
      </c>
      <c r="I1686" s="8">
        <v>1489775641</v>
      </c>
      <c r="J1686" s="8">
        <v>1487360041</v>
      </c>
      <c r="K1686" s="8" t="b">
        <v>0</v>
      </c>
      <c r="L1686" s="8">
        <v>101</v>
      </c>
      <c r="M1686" s="8" t="b">
        <v>0</v>
      </c>
      <c r="N1686" s="8" t="s">
        <v>8293</v>
      </c>
      <c r="O1686" s="11">
        <f t="shared" si="104"/>
        <v>109</v>
      </c>
      <c r="P1686" s="8">
        <f t="shared" si="105"/>
        <v>86.44</v>
      </c>
      <c r="Q1686" s="8" t="s">
        <v>8325</v>
      </c>
      <c r="R1686" s="8" t="s">
        <v>8347</v>
      </c>
      <c r="S1686" s="17">
        <f t="shared" si="106"/>
        <v>42783.815289351856</v>
      </c>
      <c r="T1686" s="17">
        <f t="shared" si="107"/>
        <v>42811.773622685185</v>
      </c>
    </row>
    <row r="1687" spans="1:20" ht="42.75" x14ac:dyDescent="0.45">
      <c r="A1687" s="5">
        <v>1685</v>
      </c>
      <c r="B1687" s="7" t="s">
        <v>1686</v>
      </c>
      <c r="C1687" s="7" t="s">
        <v>5795</v>
      </c>
      <c r="D1687" s="8">
        <v>350</v>
      </c>
      <c r="E1687" s="8">
        <v>360</v>
      </c>
      <c r="F1687" s="8" t="s">
        <v>8222</v>
      </c>
      <c r="G1687" s="8" t="s">
        <v>8224</v>
      </c>
      <c r="H1687" s="8" t="s">
        <v>8246</v>
      </c>
      <c r="I1687" s="8">
        <v>1490331623</v>
      </c>
      <c r="J1687" s="8">
        <v>1487743223</v>
      </c>
      <c r="K1687" s="8" t="b">
        <v>0</v>
      </c>
      <c r="L1687" s="8">
        <v>15</v>
      </c>
      <c r="M1687" s="8" t="b">
        <v>0</v>
      </c>
      <c r="N1687" s="8" t="s">
        <v>8293</v>
      </c>
      <c r="O1687" s="11">
        <f t="shared" si="104"/>
        <v>103</v>
      </c>
      <c r="P1687" s="8">
        <f t="shared" si="105"/>
        <v>24</v>
      </c>
      <c r="Q1687" s="8" t="s">
        <v>8325</v>
      </c>
      <c r="R1687" s="8" t="s">
        <v>8347</v>
      </c>
      <c r="S1687" s="17">
        <f t="shared" si="106"/>
        <v>42788.2502662037</v>
      </c>
      <c r="T1687" s="17">
        <f t="shared" si="107"/>
        <v>42818.208599537036</v>
      </c>
    </row>
    <row r="1688" spans="1:20" ht="42.75" x14ac:dyDescent="0.45">
      <c r="A1688" s="5">
        <v>1686</v>
      </c>
      <c r="B1688" s="7" t="s">
        <v>1687</v>
      </c>
      <c r="C1688" s="7" t="s">
        <v>5796</v>
      </c>
      <c r="D1688" s="8">
        <v>5000</v>
      </c>
      <c r="E1688" s="8">
        <v>18</v>
      </c>
      <c r="F1688" s="8" t="s">
        <v>8222</v>
      </c>
      <c r="G1688" s="8" t="s">
        <v>8229</v>
      </c>
      <c r="H1688" s="8" t="s">
        <v>8251</v>
      </c>
      <c r="I1688" s="8">
        <v>1493320519</v>
      </c>
      <c r="J1688" s="8">
        <v>1488140119</v>
      </c>
      <c r="K1688" s="8" t="b">
        <v>0</v>
      </c>
      <c r="L1688" s="8">
        <v>1</v>
      </c>
      <c r="M1688" s="8" t="b">
        <v>0</v>
      </c>
      <c r="N1688" s="8" t="s">
        <v>8293</v>
      </c>
      <c r="O1688" s="11">
        <f t="shared" si="104"/>
        <v>0</v>
      </c>
      <c r="P1688" s="8">
        <f t="shared" si="105"/>
        <v>18</v>
      </c>
      <c r="Q1688" s="8" t="s">
        <v>8325</v>
      </c>
      <c r="R1688" s="8" t="s">
        <v>8347</v>
      </c>
      <c r="S1688" s="17">
        <f t="shared" si="106"/>
        <v>42792.843969907408</v>
      </c>
      <c r="T1688" s="17">
        <f t="shared" si="107"/>
        <v>42852.802303240736</v>
      </c>
    </row>
    <row r="1689" spans="1:20" ht="42.75" x14ac:dyDescent="0.45">
      <c r="A1689" s="5">
        <v>1687</v>
      </c>
      <c r="B1689" s="7" t="s">
        <v>1688</v>
      </c>
      <c r="C1689" s="7" t="s">
        <v>5797</v>
      </c>
      <c r="D1689" s="8">
        <v>10000</v>
      </c>
      <c r="E1689" s="8">
        <v>3125</v>
      </c>
      <c r="F1689" s="8" t="s">
        <v>8222</v>
      </c>
      <c r="G1689" s="8" t="s">
        <v>8224</v>
      </c>
      <c r="H1689" s="8" t="s">
        <v>8246</v>
      </c>
      <c r="I1689" s="8">
        <v>1491855300</v>
      </c>
      <c r="J1689" s="8">
        <v>1488935245</v>
      </c>
      <c r="K1689" s="8" t="b">
        <v>0</v>
      </c>
      <c r="L1689" s="8">
        <v>39</v>
      </c>
      <c r="M1689" s="8" t="b">
        <v>0</v>
      </c>
      <c r="N1689" s="8" t="s">
        <v>8293</v>
      </c>
      <c r="O1689" s="11">
        <f t="shared" si="104"/>
        <v>31</v>
      </c>
      <c r="P1689" s="8">
        <f t="shared" si="105"/>
        <v>80.13</v>
      </c>
      <c r="Q1689" s="8" t="s">
        <v>8325</v>
      </c>
      <c r="R1689" s="8" t="s">
        <v>8347</v>
      </c>
      <c r="S1689" s="17">
        <f t="shared" si="106"/>
        <v>42802.046817129631</v>
      </c>
      <c r="T1689" s="17">
        <f t="shared" si="107"/>
        <v>42835.84375</v>
      </c>
    </row>
    <row r="1690" spans="1:20" ht="57" x14ac:dyDescent="0.45">
      <c r="A1690" s="5">
        <v>1688</v>
      </c>
      <c r="B1690" s="7" t="s">
        <v>1689</v>
      </c>
      <c r="C1690" s="7" t="s">
        <v>5798</v>
      </c>
      <c r="D1690" s="8">
        <v>4000</v>
      </c>
      <c r="E1690" s="8">
        <v>1772</v>
      </c>
      <c r="F1690" s="8" t="s">
        <v>8222</v>
      </c>
      <c r="G1690" s="8" t="s">
        <v>8224</v>
      </c>
      <c r="H1690" s="8" t="s">
        <v>8246</v>
      </c>
      <c r="I1690" s="8">
        <v>1491738594</v>
      </c>
      <c r="J1690" s="8">
        <v>1489150194</v>
      </c>
      <c r="K1690" s="8" t="b">
        <v>0</v>
      </c>
      <c r="L1690" s="8">
        <v>7</v>
      </c>
      <c r="M1690" s="8" t="b">
        <v>0</v>
      </c>
      <c r="N1690" s="8" t="s">
        <v>8293</v>
      </c>
      <c r="O1690" s="11">
        <f t="shared" si="104"/>
        <v>44</v>
      </c>
      <c r="P1690" s="8">
        <f t="shared" si="105"/>
        <v>253.14</v>
      </c>
      <c r="Q1690" s="8" t="s">
        <v>8325</v>
      </c>
      <c r="R1690" s="8" t="s">
        <v>8347</v>
      </c>
      <c r="S1690" s="17">
        <f t="shared" si="106"/>
        <v>42804.534652777773</v>
      </c>
      <c r="T1690" s="17">
        <f t="shared" si="107"/>
        <v>42834.492986111116</v>
      </c>
    </row>
    <row r="1691" spans="1:20" x14ac:dyDescent="0.45">
      <c r="A1691" s="5">
        <v>1689</v>
      </c>
      <c r="B1691" s="7" t="s">
        <v>1690</v>
      </c>
      <c r="C1691" s="7" t="s">
        <v>5799</v>
      </c>
      <c r="D1691" s="8">
        <v>2400</v>
      </c>
      <c r="E1691" s="8">
        <v>2400</v>
      </c>
      <c r="F1691" s="8" t="s">
        <v>8222</v>
      </c>
      <c r="G1691" s="8" t="s">
        <v>8224</v>
      </c>
      <c r="H1691" s="8" t="s">
        <v>8246</v>
      </c>
      <c r="I1691" s="8">
        <v>1489700230</v>
      </c>
      <c r="J1691" s="8">
        <v>1487111830</v>
      </c>
      <c r="K1691" s="8" t="b">
        <v>0</v>
      </c>
      <c r="L1691" s="8">
        <v>14</v>
      </c>
      <c r="M1691" s="8" t="b">
        <v>0</v>
      </c>
      <c r="N1691" s="8" t="s">
        <v>8293</v>
      </c>
      <c r="O1691" s="11">
        <f t="shared" si="104"/>
        <v>100</v>
      </c>
      <c r="P1691" s="8">
        <f t="shared" si="105"/>
        <v>171.43</v>
      </c>
      <c r="Q1691" s="8" t="s">
        <v>8325</v>
      </c>
      <c r="R1691" s="8" t="s">
        <v>8347</v>
      </c>
      <c r="S1691" s="17">
        <f t="shared" si="106"/>
        <v>42780.942476851851</v>
      </c>
      <c r="T1691" s="17">
        <f t="shared" si="107"/>
        <v>42810.900810185187</v>
      </c>
    </row>
    <row r="1692" spans="1:20" ht="42.75" x14ac:dyDescent="0.45">
      <c r="A1692" s="5">
        <v>1690</v>
      </c>
      <c r="B1692" s="7" t="s">
        <v>1691</v>
      </c>
      <c r="C1692" s="7" t="s">
        <v>5800</v>
      </c>
      <c r="D1692" s="8">
        <v>2500</v>
      </c>
      <c r="E1692" s="8">
        <v>635</v>
      </c>
      <c r="F1692" s="8" t="s">
        <v>8222</v>
      </c>
      <c r="G1692" s="8" t="s">
        <v>8224</v>
      </c>
      <c r="H1692" s="8" t="s">
        <v>8246</v>
      </c>
      <c r="I1692" s="8">
        <v>1491470442</v>
      </c>
      <c r="J1692" s="8">
        <v>1488882042</v>
      </c>
      <c r="K1692" s="8" t="b">
        <v>0</v>
      </c>
      <c r="L1692" s="8">
        <v>11</v>
      </c>
      <c r="M1692" s="8" t="b">
        <v>0</v>
      </c>
      <c r="N1692" s="8" t="s">
        <v>8293</v>
      </c>
      <c r="O1692" s="11">
        <f t="shared" si="104"/>
        <v>25</v>
      </c>
      <c r="P1692" s="8">
        <f t="shared" si="105"/>
        <v>57.73</v>
      </c>
      <c r="Q1692" s="8" t="s">
        <v>8325</v>
      </c>
      <c r="R1692" s="8" t="s">
        <v>8347</v>
      </c>
      <c r="S1692" s="17">
        <f t="shared" si="106"/>
        <v>42801.43104166667</v>
      </c>
      <c r="T1692" s="17">
        <f t="shared" si="107"/>
        <v>42831.389374999999</v>
      </c>
    </row>
    <row r="1693" spans="1:20" ht="42.75" x14ac:dyDescent="0.45">
      <c r="A1693" s="5">
        <v>1691</v>
      </c>
      <c r="B1693" s="7" t="s">
        <v>1692</v>
      </c>
      <c r="C1693" s="7" t="s">
        <v>5801</v>
      </c>
      <c r="D1693" s="8">
        <v>30000</v>
      </c>
      <c r="E1693" s="8">
        <v>10042</v>
      </c>
      <c r="F1693" s="8" t="s">
        <v>8222</v>
      </c>
      <c r="G1693" s="8" t="s">
        <v>8224</v>
      </c>
      <c r="H1693" s="8" t="s">
        <v>8246</v>
      </c>
      <c r="I1693" s="8">
        <v>1491181200</v>
      </c>
      <c r="J1693" s="8">
        <v>1488387008</v>
      </c>
      <c r="K1693" s="8" t="b">
        <v>0</v>
      </c>
      <c r="L1693" s="8">
        <v>38</v>
      </c>
      <c r="M1693" s="8" t="b">
        <v>0</v>
      </c>
      <c r="N1693" s="8" t="s">
        <v>8293</v>
      </c>
      <c r="O1693" s="11">
        <f t="shared" si="104"/>
        <v>33</v>
      </c>
      <c r="P1693" s="8">
        <f t="shared" si="105"/>
        <v>264.26</v>
      </c>
      <c r="Q1693" s="8" t="s">
        <v>8325</v>
      </c>
      <c r="R1693" s="8" t="s">
        <v>8347</v>
      </c>
      <c r="S1693" s="17">
        <f t="shared" si="106"/>
        <v>42795.701481481476</v>
      </c>
      <c r="T1693" s="17">
        <f t="shared" si="107"/>
        <v>42828.041666666672</v>
      </c>
    </row>
    <row r="1694" spans="1:20" ht="42.75" x14ac:dyDescent="0.45">
      <c r="A1694" s="5">
        <v>1692</v>
      </c>
      <c r="B1694" s="7" t="s">
        <v>1693</v>
      </c>
      <c r="C1694" s="7" t="s">
        <v>5802</v>
      </c>
      <c r="D1694" s="8">
        <v>5000</v>
      </c>
      <c r="E1694" s="8">
        <v>2390</v>
      </c>
      <c r="F1694" s="8" t="s">
        <v>8222</v>
      </c>
      <c r="G1694" s="8" t="s">
        <v>8224</v>
      </c>
      <c r="H1694" s="8" t="s">
        <v>8246</v>
      </c>
      <c r="I1694" s="8">
        <v>1490572740</v>
      </c>
      <c r="J1694" s="8">
        <v>1487734667</v>
      </c>
      <c r="K1694" s="8" t="b">
        <v>0</v>
      </c>
      <c r="L1694" s="8">
        <v>15</v>
      </c>
      <c r="M1694" s="8" t="b">
        <v>0</v>
      </c>
      <c r="N1694" s="8" t="s">
        <v>8293</v>
      </c>
      <c r="O1694" s="11">
        <f t="shared" si="104"/>
        <v>48</v>
      </c>
      <c r="P1694" s="8">
        <f t="shared" si="105"/>
        <v>159.33000000000001</v>
      </c>
      <c r="Q1694" s="8" t="s">
        <v>8325</v>
      </c>
      <c r="R1694" s="8" t="s">
        <v>8347</v>
      </c>
      <c r="S1694" s="17">
        <f t="shared" si="106"/>
        <v>42788.151238425926</v>
      </c>
      <c r="T1694" s="17">
        <f t="shared" si="107"/>
        <v>42820.999305555553</v>
      </c>
    </row>
    <row r="1695" spans="1:20" ht="42.75" x14ac:dyDescent="0.45">
      <c r="A1695" s="5">
        <v>1693</v>
      </c>
      <c r="B1695" s="7" t="s">
        <v>1694</v>
      </c>
      <c r="C1695" s="7" t="s">
        <v>5803</v>
      </c>
      <c r="D1695" s="8">
        <v>3000</v>
      </c>
      <c r="E1695" s="8">
        <v>280</v>
      </c>
      <c r="F1695" s="8" t="s">
        <v>8222</v>
      </c>
      <c r="G1695" s="8" t="s">
        <v>8225</v>
      </c>
      <c r="H1695" s="8" t="s">
        <v>8247</v>
      </c>
      <c r="I1695" s="8">
        <v>1491768000</v>
      </c>
      <c r="J1695" s="8">
        <v>1489097112</v>
      </c>
      <c r="K1695" s="8" t="b">
        <v>0</v>
      </c>
      <c r="L1695" s="8">
        <v>8</v>
      </c>
      <c r="M1695" s="8" t="b">
        <v>0</v>
      </c>
      <c r="N1695" s="8" t="s">
        <v>8293</v>
      </c>
      <c r="O1695" s="11">
        <f t="shared" si="104"/>
        <v>9</v>
      </c>
      <c r="P1695" s="8">
        <f t="shared" si="105"/>
        <v>35</v>
      </c>
      <c r="Q1695" s="8" t="s">
        <v>8325</v>
      </c>
      <c r="R1695" s="8" t="s">
        <v>8347</v>
      </c>
      <c r="S1695" s="17">
        <f t="shared" si="106"/>
        <v>42803.920277777783</v>
      </c>
      <c r="T1695" s="17">
        <f t="shared" si="107"/>
        <v>42834.833333333328</v>
      </c>
    </row>
    <row r="1696" spans="1:20" ht="42.75" x14ac:dyDescent="0.45">
      <c r="A1696" s="5">
        <v>1694</v>
      </c>
      <c r="B1696" s="7" t="s">
        <v>1695</v>
      </c>
      <c r="C1696" s="7" t="s">
        <v>5804</v>
      </c>
      <c r="D1696" s="8">
        <v>10000</v>
      </c>
      <c r="E1696" s="8">
        <v>5</v>
      </c>
      <c r="F1696" s="8" t="s">
        <v>8222</v>
      </c>
      <c r="G1696" s="8" t="s">
        <v>8224</v>
      </c>
      <c r="H1696" s="8" t="s">
        <v>8246</v>
      </c>
      <c r="I1696" s="8">
        <v>1490589360</v>
      </c>
      <c r="J1696" s="8">
        <v>1488038674</v>
      </c>
      <c r="K1696" s="8" t="b">
        <v>0</v>
      </c>
      <c r="L1696" s="8">
        <v>1</v>
      </c>
      <c r="M1696" s="8" t="b">
        <v>0</v>
      </c>
      <c r="N1696" s="8" t="s">
        <v>8293</v>
      </c>
      <c r="O1696" s="11">
        <f t="shared" si="104"/>
        <v>0</v>
      </c>
      <c r="P1696" s="8">
        <f t="shared" si="105"/>
        <v>5</v>
      </c>
      <c r="Q1696" s="8" t="s">
        <v>8325</v>
      </c>
      <c r="R1696" s="8" t="s">
        <v>8347</v>
      </c>
      <c r="S1696" s="17">
        <f t="shared" si="106"/>
        <v>42791.669837962967</v>
      </c>
      <c r="T1696" s="17">
        <f t="shared" si="107"/>
        <v>42821.191666666666</v>
      </c>
    </row>
    <row r="1697" spans="1:20" ht="57" x14ac:dyDescent="0.45">
      <c r="A1697" s="5">
        <v>1695</v>
      </c>
      <c r="B1697" s="7" t="s">
        <v>1696</v>
      </c>
      <c r="C1697" s="7" t="s">
        <v>5805</v>
      </c>
      <c r="D1697" s="8">
        <v>12000</v>
      </c>
      <c r="E1697" s="8">
        <v>1405</v>
      </c>
      <c r="F1697" s="8" t="s">
        <v>8222</v>
      </c>
      <c r="G1697" s="8" t="s">
        <v>8224</v>
      </c>
      <c r="H1697" s="8" t="s">
        <v>8246</v>
      </c>
      <c r="I1697" s="8">
        <v>1491786000</v>
      </c>
      <c r="J1697" s="8">
        <v>1488847514</v>
      </c>
      <c r="K1697" s="8" t="b">
        <v>0</v>
      </c>
      <c r="L1697" s="8">
        <v>23</v>
      </c>
      <c r="M1697" s="8" t="b">
        <v>0</v>
      </c>
      <c r="N1697" s="8" t="s">
        <v>8293</v>
      </c>
      <c r="O1697" s="11">
        <f t="shared" si="104"/>
        <v>12</v>
      </c>
      <c r="P1697" s="8">
        <f t="shared" si="105"/>
        <v>61.09</v>
      </c>
      <c r="Q1697" s="8" t="s">
        <v>8325</v>
      </c>
      <c r="R1697" s="8" t="s">
        <v>8347</v>
      </c>
      <c r="S1697" s="17">
        <f t="shared" si="106"/>
        <v>42801.031412037039</v>
      </c>
      <c r="T1697" s="17">
        <f t="shared" si="107"/>
        <v>42835.041666666672</v>
      </c>
    </row>
    <row r="1698" spans="1:20" ht="42.75" x14ac:dyDescent="0.45">
      <c r="A1698" s="5">
        <v>1696</v>
      </c>
      <c r="B1698" s="7" t="s">
        <v>1697</v>
      </c>
      <c r="C1698" s="7" t="s">
        <v>5806</v>
      </c>
      <c r="D1698" s="8">
        <v>300000</v>
      </c>
      <c r="E1698" s="8">
        <v>0</v>
      </c>
      <c r="F1698" s="8" t="s">
        <v>8222</v>
      </c>
      <c r="G1698" s="8" t="s">
        <v>8224</v>
      </c>
      <c r="H1698" s="8" t="s">
        <v>8246</v>
      </c>
      <c r="I1698" s="8">
        <v>1491007211</v>
      </c>
      <c r="J1698" s="8">
        <v>1488418811</v>
      </c>
      <c r="K1698" s="8" t="b">
        <v>0</v>
      </c>
      <c r="L1698" s="8">
        <v>0</v>
      </c>
      <c r="M1698" s="8" t="b">
        <v>0</v>
      </c>
      <c r="N1698" s="8" t="s">
        <v>8293</v>
      </c>
      <c r="O1698" s="11">
        <f t="shared" si="104"/>
        <v>0</v>
      </c>
      <c r="P1698" s="8" t="e">
        <f t="shared" si="105"/>
        <v>#DIV/0!</v>
      </c>
      <c r="Q1698" s="8" t="s">
        <v>8325</v>
      </c>
      <c r="R1698" s="8" t="s">
        <v>8347</v>
      </c>
      <c r="S1698" s="17">
        <f t="shared" si="106"/>
        <v>42796.069571759261</v>
      </c>
      <c r="T1698" s="17">
        <f t="shared" si="107"/>
        <v>42826.027905092589</v>
      </c>
    </row>
    <row r="1699" spans="1:20" ht="42.75" x14ac:dyDescent="0.45">
      <c r="A1699" s="5">
        <v>1697</v>
      </c>
      <c r="B1699" s="7" t="s">
        <v>1698</v>
      </c>
      <c r="C1699" s="7" t="s">
        <v>5807</v>
      </c>
      <c r="D1699" s="8">
        <v>12500</v>
      </c>
      <c r="E1699" s="8">
        <v>2526</v>
      </c>
      <c r="F1699" s="8" t="s">
        <v>8222</v>
      </c>
      <c r="G1699" s="8" t="s">
        <v>8224</v>
      </c>
      <c r="H1699" s="8" t="s">
        <v>8246</v>
      </c>
      <c r="I1699" s="8">
        <v>1491781648</v>
      </c>
      <c r="J1699" s="8">
        <v>1489193248</v>
      </c>
      <c r="K1699" s="8" t="b">
        <v>0</v>
      </c>
      <c r="L1699" s="8">
        <v>22</v>
      </c>
      <c r="M1699" s="8" t="b">
        <v>0</v>
      </c>
      <c r="N1699" s="8" t="s">
        <v>8293</v>
      </c>
      <c r="O1699" s="11">
        <f t="shared" si="104"/>
        <v>20</v>
      </c>
      <c r="P1699" s="8">
        <f t="shared" si="105"/>
        <v>114.82</v>
      </c>
      <c r="Q1699" s="8" t="s">
        <v>8325</v>
      </c>
      <c r="R1699" s="8" t="s">
        <v>8347</v>
      </c>
      <c r="S1699" s="17">
        <f t="shared" si="106"/>
        <v>42805.032962962956</v>
      </c>
      <c r="T1699" s="17">
        <f t="shared" si="107"/>
        <v>42834.991296296299</v>
      </c>
    </row>
    <row r="1700" spans="1:20" ht="71.25" x14ac:dyDescent="0.45">
      <c r="A1700" s="5">
        <v>1698</v>
      </c>
      <c r="B1700" s="7" t="s">
        <v>1699</v>
      </c>
      <c r="C1700" s="7" t="s">
        <v>5808</v>
      </c>
      <c r="D1700" s="8">
        <v>125000</v>
      </c>
      <c r="E1700" s="8">
        <v>0</v>
      </c>
      <c r="F1700" s="8" t="s">
        <v>8222</v>
      </c>
      <c r="G1700" s="8" t="s">
        <v>8224</v>
      </c>
      <c r="H1700" s="8" t="s">
        <v>8246</v>
      </c>
      <c r="I1700" s="8">
        <v>1490499180</v>
      </c>
      <c r="J1700" s="8">
        <v>1488430760</v>
      </c>
      <c r="K1700" s="8" t="b">
        <v>0</v>
      </c>
      <c r="L1700" s="8">
        <v>0</v>
      </c>
      <c r="M1700" s="8" t="b">
        <v>0</v>
      </c>
      <c r="N1700" s="8" t="s">
        <v>8293</v>
      </c>
      <c r="O1700" s="11">
        <f t="shared" si="104"/>
        <v>0</v>
      </c>
      <c r="P1700" s="8" t="e">
        <f t="shared" si="105"/>
        <v>#DIV/0!</v>
      </c>
      <c r="Q1700" s="8" t="s">
        <v>8325</v>
      </c>
      <c r="R1700" s="8" t="s">
        <v>8347</v>
      </c>
      <c r="S1700" s="17">
        <f t="shared" si="106"/>
        <v>42796.207870370374</v>
      </c>
      <c r="T1700" s="17">
        <f t="shared" si="107"/>
        <v>42820.147916666669</v>
      </c>
    </row>
    <row r="1701" spans="1:20" ht="42.75" x14ac:dyDescent="0.45">
      <c r="A1701" s="5">
        <v>1699</v>
      </c>
      <c r="B1701" s="7" t="s">
        <v>1700</v>
      </c>
      <c r="C1701" s="7" t="s">
        <v>5809</v>
      </c>
      <c r="D1701" s="8">
        <v>5105</v>
      </c>
      <c r="E1701" s="8">
        <v>216</v>
      </c>
      <c r="F1701" s="8" t="s">
        <v>8222</v>
      </c>
      <c r="G1701" s="8" t="s">
        <v>8224</v>
      </c>
      <c r="H1701" s="8" t="s">
        <v>8246</v>
      </c>
      <c r="I1701" s="8">
        <v>1491943445</v>
      </c>
      <c r="J1701" s="8">
        <v>1489351445</v>
      </c>
      <c r="K1701" s="8" t="b">
        <v>0</v>
      </c>
      <c r="L1701" s="8">
        <v>4</v>
      </c>
      <c r="M1701" s="8" t="b">
        <v>0</v>
      </c>
      <c r="N1701" s="8" t="s">
        <v>8293</v>
      </c>
      <c r="O1701" s="11">
        <f t="shared" si="104"/>
        <v>4</v>
      </c>
      <c r="P1701" s="8">
        <f t="shared" si="105"/>
        <v>54</v>
      </c>
      <c r="Q1701" s="8" t="s">
        <v>8325</v>
      </c>
      <c r="R1701" s="8" t="s">
        <v>8347</v>
      </c>
      <c r="S1701" s="17">
        <f t="shared" si="106"/>
        <v>42806.863946759258</v>
      </c>
      <c r="T1701" s="17">
        <f t="shared" si="107"/>
        <v>42836.863946759258</v>
      </c>
    </row>
    <row r="1702" spans="1:20" ht="42.75" x14ac:dyDescent="0.45">
      <c r="A1702" s="5">
        <v>1700</v>
      </c>
      <c r="B1702" s="7" t="s">
        <v>1701</v>
      </c>
      <c r="C1702" s="7" t="s">
        <v>5810</v>
      </c>
      <c r="D1702" s="8">
        <v>20000</v>
      </c>
      <c r="E1702" s="8">
        <v>5212</v>
      </c>
      <c r="F1702" s="8" t="s">
        <v>8222</v>
      </c>
      <c r="G1702" s="8" t="s">
        <v>8224</v>
      </c>
      <c r="H1702" s="8" t="s">
        <v>8246</v>
      </c>
      <c r="I1702" s="8">
        <v>1491019200</v>
      </c>
      <c r="J1702" s="8">
        <v>1488418990</v>
      </c>
      <c r="K1702" s="8" t="b">
        <v>0</v>
      </c>
      <c r="L1702" s="8">
        <v>79</v>
      </c>
      <c r="M1702" s="8" t="b">
        <v>0</v>
      </c>
      <c r="N1702" s="8" t="s">
        <v>8293</v>
      </c>
      <c r="O1702" s="11">
        <f t="shared" si="104"/>
        <v>26</v>
      </c>
      <c r="P1702" s="8">
        <f t="shared" si="105"/>
        <v>65.97</v>
      </c>
      <c r="Q1702" s="8" t="s">
        <v>8325</v>
      </c>
      <c r="R1702" s="8" t="s">
        <v>8347</v>
      </c>
      <c r="S1702" s="17">
        <f t="shared" si="106"/>
        <v>42796.071643518517</v>
      </c>
      <c r="T1702" s="17">
        <f t="shared" si="107"/>
        <v>42826.166666666672</v>
      </c>
    </row>
    <row r="1703" spans="1:20" ht="42.75" x14ac:dyDescent="0.45">
      <c r="A1703" s="5">
        <v>1701</v>
      </c>
      <c r="B1703" s="7" t="s">
        <v>1702</v>
      </c>
      <c r="C1703" s="7" t="s">
        <v>5811</v>
      </c>
      <c r="D1703" s="8">
        <v>5050</v>
      </c>
      <c r="E1703" s="8">
        <v>10</v>
      </c>
      <c r="F1703" s="8" t="s">
        <v>8221</v>
      </c>
      <c r="G1703" s="8" t="s">
        <v>8224</v>
      </c>
      <c r="H1703" s="8" t="s">
        <v>8246</v>
      </c>
      <c r="I1703" s="8">
        <v>1421337405</v>
      </c>
      <c r="J1703" s="8">
        <v>1418745405</v>
      </c>
      <c r="K1703" s="8" t="b">
        <v>0</v>
      </c>
      <c r="L1703" s="8">
        <v>2</v>
      </c>
      <c r="M1703" s="8" t="b">
        <v>0</v>
      </c>
      <c r="N1703" s="8" t="s">
        <v>8293</v>
      </c>
      <c r="O1703" s="11">
        <f t="shared" si="104"/>
        <v>0</v>
      </c>
      <c r="P1703" s="8">
        <f t="shared" si="105"/>
        <v>5</v>
      </c>
      <c r="Q1703" s="8" t="s">
        <v>8325</v>
      </c>
      <c r="R1703" s="8" t="s">
        <v>8347</v>
      </c>
      <c r="S1703" s="17">
        <f t="shared" si="106"/>
        <v>41989.664409722223</v>
      </c>
      <c r="T1703" s="17">
        <f t="shared" si="107"/>
        <v>42019.664409722223</v>
      </c>
    </row>
    <row r="1704" spans="1:20" x14ac:dyDescent="0.45">
      <c r="A1704" s="5">
        <v>1702</v>
      </c>
      <c r="B1704" s="7" t="s">
        <v>1703</v>
      </c>
      <c r="C1704" s="7" t="s">
        <v>5812</v>
      </c>
      <c r="D1704" s="8">
        <v>16500</v>
      </c>
      <c r="E1704" s="8">
        <v>1</v>
      </c>
      <c r="F1704" s="8" t="s">
        <v>8221</v>
      </c>
      <c r="G1704" s="8" t="s">
        <v>8224</v>
      </c>
      <c r="H1704" s="8" t="s">
        <v>8246</v>
      </c>
      <c r="I1704" s="8">
        <v>1427745150</v>
      </c>
      <c r="J1704" s="8">
        <v>1425156750</v>
      </c>
      <c r="K1704" s="8" t="b">
        <v>0</v>
      </c>
      <c r="L1704" s="8">
        <v>1</v>
      </c>
      <c r="M1704" s="8" t="b">
        <v>0</v>
      </c>
      <c r="N1704" s="8" t="s">
        <v>8293</v>
      </c>
      <c r="O1704" s="11">
        <f t="shared" si="104"/>
        <v>0</v>
      </c>
      <c r="P1704" s="8">
        <f t="shared" si="105"/>
        <v>1</v>
      </c>
      <c r="Q1704" s="8" t="s">
        <v>8325</v>
      </c>
      <c r="R1704" s="8" t="s">
        <v>8347</v>
      </c>
      <c r="S1704" s="17">
        <f t="shared" si="106"/>
        <v>42063.869791666672</v>
      </c>
      <c r="T1704" s="17">
        <f t="shared" si="107"/>
        <v>42093.828125</v>
      </c>
    </row>
    <row r="1705" spans="1:20" ht="42.75" x14ac:dyDescent="0.45">
      <c r="A1705" s="5">
        <v>1703</v>
      </c>
      <c r="B1705" s="7" t="s">
        <v>1704</v>
      </c>
      <c r="C1705" s="7" t="s">
        <v>5813</v>
      </c>
      <c r="D1705" s="8">
        <v>5000</v>
      </c>
      <c r="E1705" s="8">
        <v>51</v>
      </c>
      <c r="F1705" s="8" t="s">
        <v>8221</v>
      </c>
      <c r="G1705" s="8" t="s">
        <v>8224</v>
      </c>
      <c r="H1705" s="8" t="s">
        <v>8246</v>
      </c>
      <c r="I1705" s="8">
        <v>1441003537</v>
      </c>
      <c r="J1705" s="8">
        <v>1435819537</v>
      </c>
      <c r="K1705" s="8" t="b">
        <v>0</v>
      </c>
      <c r="L1705" s="8">
        <v>2</v>
      </c>
      <c r="M1705" s="8" t="b">
        <v>0</v>
      </c>
      <c r="N1705" s="8" t="s">
        <v>8293</v>
      </c>
      <c r="O1705" s="11">
        <f t="shared" si="104"/>
        <v>1</v>
      </c>
      <c r="P1705" s="8">
        <f t="shared" si="105"/>
        <v>25.5</v>
      </c>
      <c r="Q1705" s="8" t="s">
        <v>8325</v>
      </c>
      <c r="R1705" s="8" t="s">
        <v>8347</v>
      </c>
      <c r="S1705" s="17">
        <f t="shared" si="106"/>
        <v>42187.281678240746</v>
      </c>
      <c r="T1705" s="17">
        <f t="shared" si="107"/>
        <v>42247.281678240746</v>
      </c>
    </row>
    <row r="1706" spans="1:20" ht="28.5" x14ac:dyDescent="0.45">
      <c r="A1706" s="5">
        <v>1704</v>
      </c>
      <c r="B1706" s="7" t="s">
        <v>1705</v>
      </c>
      <c r="C1706" s="7" t="s">
        <v>5814</v>
      </c>
      <c r="D1706" s="8">
        <v>2000</v>
      </c>
      <c r="E1706" s="8">
        <v>1302</v>
      </c>
      <c r="F1706" s="8" t="s">
        <v>8221</v>
      </c>
      <c r="G1706" s="8" t="s">
        <v>8224</v>
      </c>
      <c r="H1706" s="8" t="s">
        <v>8246</v>
      </c>
      <c r="I1706" s="8">
        <v>1424056873</v>
      </c>
      <c r="J1706" s="8">
        <v>1421464873</v>
      </c>
      <c r="K1706" s="8" t="b">
        <v>0</v>
      </c>
      <c r="L1706" s="8">
        <v>11</v>
      </c>
      <c r="M1706" s="8" t="b">
        <v>0</v>
      </c>
      <c r="N1706" s="8" t="s">
        <v>8293</v>
      </c>
      <c r="O1706" s="11">
        <f t="shared" si="104"/>
        <v>65</v>
      </c>
      <c r="P1706" s="8">
        <f t="shared" si="105"/>
        <v>118.36</v>
      </c>
      <c r="Q1706" s="8" t="s">
        <v>8325</v>
      </c>
      <c r="R1706" s="8" t="s">
        <v>8347</v>
      </c>
      <c r="S1706" s="17">
        <f t="shared" si="106"/>
        <v>42021.139733796299</v>
      </c>
      <c r="T1706" s="17">
        <f t="shared" si="107"/>
        <v>42051.139733796299</v>
      </c>
    </row>
    <row r="1707" spans="1:20" ht="42.75" x14ac:dyDescent="0.45">
      <c r="A1707" s="5">
        <v>1705</v>
      </c>
      <c r="B1707" s="7" t="s">
        <v>1706</v>
      </c>
      <c r="C1707" s="7" t="s">
        <v>5815</v>
      </c>
      <c r="D1707" s="8">
        <v>2000</v>
      </c>
      <c r="E1707" s="8">
        <v>0</v>
      </c>
      <c r="F1707" s="8" t="s">
        <v>8221</v>
      </c>
      <c r="G1707" s="8" t="s">
        <v>8224</v>
      </c>
      <c r="H1707" s="8" t="s">
        <v>8246</v>
      </c>
      <c r="I1707" s="8">
        <v>1441814400</v>
      </c>
      <c r="J1707" s="8">
        <v>1440807846</v>
      </c>
      <c r="K1707" s="8" t="b">
        <v>0</v>
      </c>
      <c r="L1707" s="8">
        <v>0</v>
      </c>
      <c r="M1707" s="8" t="b">
        <v>0</v>
      </c>
      <c r="N1707" s="8" t="s">
        <v>8293</v>
      </c>
      <c r="O1707" s="11">
        <f t="shared" si="104"/>
        <v>0</v>
      </c>
      <c r="P1707" s="8" t="e">
        <f t="shared" si="105"/>
        <v>#DIV/0!</v>
      </c>
      <c r="Q1707" s="8" t="s">
        <v>8325</v>
      </c>
      <c r="R1707" s="8" t="s">
        <v>8347</v>
      </c>
      <c r="S1707" s="17">
        <f t="shared" si="106"/>
        <v>42245.016736111109</v>
      </c>
      <c r="T1707" s="17">
        <f t="shared" si="107"/>
        <v>42256.666666666672</v>
      </c>
    </row>
    <row r="1708" spans="1:20" ht="42.75" x14ac:dyDescent="0.45">
      <c r="A1708" s="5">
        <v>1706</v>
      </c>
      <c r="B1708" s="7" t="s">
        <v>1707</v>
      </c>
      <c r="C1708" s="7" t="s">
        <v>5816</v>
      </c>
      <c r="D1708" s="8">
        <v>5500</v>
      </c>
      <c r="E1708" s="8">
        <v>0</v>
      </c>
      <c r="F1708" s="8" t="s">
        <v>8221</v>
      </c>
      <c r="G1708" s="8" t="s">
        <v>8236</v>
      </c>
      <c r="H1708" s="8" t="s">
        <v>8249</v>
      </c>
      <c r="I1708" s="8">
        <v>1440314472</v>
      </c>
      <c r="J1708" s="8">
        <v>1435130472</v>
      </c>
      <c r="K1708" s="8" t="b">
        <v>0</v>
      </c>
      <c r="L1708" s="8">
        <v>0</v>
      </c>
      <c r="M1708" s="8" t="b">
        <v>0</v>
      </c>
      <c r="N1708" s="8" t="s">
        <v>8293</v>
      </c>
      <c r="O1708" s="11">
        <f t="shared" si="104"/>
        <v>0</v>
      </c>
      <c r="P1708" s="8" t="e">
        <f t="shared" si="105"/>
        <v>#DIV/0!</v>
      </c>
      <c r="Q1708" s="8" t="s">
        <v>8325</v>
      </c>
      <c r="R1708" s="8" t="s">
        <v>8347</v>
      </c>
      <c r="S1708" s="17">
        <f t="shared" si="106"/>
        <v>42179.306388888886</v>
      </c>
      <c r="T1708" s="17">
        <f t="shared" si="107"/>
        <v>42239.306388888886</v>
      </c>
    </row>
    <row r="1709" spans="1:20" ht="42.75" x14ac:dyDescent="0.45">
      <c r="A1709" s="5">
        <v>1707</v>
      </c>
      <c r="B1709" s="7" t="s">
        <v>1708</v>
      </c>
      <c r="C1709" s="7" t="s">
        <v>5817</v>
      </c>
      <c r="D1709" s="8">
        <v>5000</v>
      </c>
      <c r="E1709" s="8">
        <v>487</v>
      </c>
      <c r="F1709" s="8" t="s">
        <v>8221</v>
      </c>
      <c r="G1709" s="8" t="s">
        <v>8224</v>
      </c>
      <c r="H1709" s="8" t="s">
        <v>8246</v>
      </c>
      <c r="I1709" s="8">
        <v>1459181895</v>
      </c>
      <c r="J1709" s="8">
        <v>1456593495</v>
      </c>
      <c r="K1709" s="8" t="b">
        <v>0</v>
      </c>
      <c r="L1709" s="8">
        <v>9</v>
      </c>
      <c r="M1709" s="8" t="b">
        <v>0</v>
      </c>
      <c r="N1709" s="8" t="s">
        <v>8293</v>
      </c>
      <c r="O1709" s="11">
        <f t="shared" si="104"/>
        <v>10</v>
      </c>
      <c r="P1709" s="8">
        <f t="shared" si="105"/>
        <v>54.11</v>
      </c>
      <c r="Q1709" s="8" t="s">
        <v>8325</v>
      </c>
      <c r="R1709" s="8" t="s">
        <v>8347</v>
      </c>
      <c r="S1709" s="17">
        <f t="shared" si="106"/>
        <v>42427.721006944441</v>
      </c>
      <c r="T1709" s="17">
        <f t="shared" si="107"/>
        <v>42457.679340277777</v>
      </c>
    </row>
    <row r="1710" spans="1:20" ht="42.75" x14ac:dyDescent="0.45">
      <c r="A1710" s="5">
        <v>1708</v>
      </c>
      <c r="B1710" s="7" t="s">
        <v>1709</v>
      </c>
      <c r="C1710" s="7" t="s">
        <v>5818</v>
      </c>
      <c r="D1710" s="8">
        <v>7000</v>
      </c>
      <c r="E1710" s="8">
        <v>0</v>
      </c>
      <c r="F1710" s="8" t="s">
        <v>8221</v>
      </c>
      <c r="G1710" s="8" t="s">
        <v>8224</v>
      </c>
      <c r="H1710" s="8" t="s">
        <v>8246</v>
      </c>
      <c r="I1710" s="8">
        <v>1462135706</v>
      </c>
      <c r="J1710" s="8">
        <v>1458679706</v>
      </c>
      <c r="K1710" s="8" t="b">
        <v>0</v>
      </c>
      <c r="L1710" s="8">
        <v>0</v>
      </c>
      <c r="M1710" s="8" t="b">
        <v>0</v>
      </c>
      <c r="N1710" s="8" t="s">
        <v>8293</v>
      </c>
      <c r="O1710" s="11">
        <f t="shared" si="104"/>
        <v>0</v>
      </c>
      <c r="P1710" s="8" t="e">
        <f t="shared" si="105"/>
        <v>#DIV/0!</v>
      </c>
      <c r="Q1710" s="8" t="s">
        <v>8325</v>
      </c>
      <c r="R1710" s="8" t="s">
        <v>8347</v>
      </c>
      <c r="S1710" s="17">
        <f t="shared" si="106"/>
        <v>42451.866967592592</v>
      </c>
      <c r="T1710" s="17">
        <f t="shared" si="107"/>
        <v>42491.866967592592</v>
      </c>
    </row>
    <row r="1711" spans="1:20" ht="42.75" x14ac:dyDescent="0.45">
      <c r="A1711" s="5">
        <v>1709</v>
      </c>
      <c r="B1711" s="7" t="s">
        <v>1710</v>
      </c>
      <c r="C1711" s="7" t="s">
        <v>5819</v>
      </c>
      <c r="D1711" s="8">
        <v>1750</v>
      </c>
      <c r="E1711" s="8">
        <v>85</v>
      </c>
      <c r="F1711" s="8" t="s">
        <v>8221</v>
      </c>
      <c r="G1711" s="8" t="s">
        <v>8224</v>
      </c>
      <c r="H1711" s="8" t="s">
        <v>8246</v>
      </c>
      <c r="I1711" s="8">
        <v>1409513940</v>
      </c>
      <c r="J1711" s="8">
        <v>1405949514</v>
      </c>
      <c r="K1711" s="8" t="b">
        <v>0</v>
      </c>
      <c r="L1711" s="8">
        <v>4</v>
      </c>
      <c r="M1711" s="8" t="b">
        <v>0</v>
      </c>
      <c r="N1711" s="8" t="s">
        <v>8293</v>
      </c>
      <c r="O1711" s="11">
        <f t="shared" si="104"/>
        <v>5</v>
      </c>
      <c r="P1711" s="8">
        <f t="shared" si="105"/>
        <v>21.25</v>
      </c>
      <c r="Q1711" s="8" t="s">
        <v>8325</v>
      </c>
      <c r="R1711" s="8" t="s">
        <v>8347</v>
      </c>
      <c r="S1711" s="17">
        <f t="shared" si="106"/>
        <v>41841.56381944444</v>
      </c>
      <c r="T1711" s="17">
        <f t="shared" si="107"/>
        <v>41882.818749999999</v>
      </c>
    </row>
    <row r="1712" spans="1:20" ht="28.5" x14ac:dyDescent="0.45">
      <c r="A1712" s="5">
        <v>1710</v>
      </c>
      <c r="B1712" s="7" t="s">
        <v>1711</v>
      </c>
      <c r="C1712" s="7" t="s">
        <v>5820</v>
      </c>
      <c r="D1712" s="8">
        <v>5000</v>
      </c>
      <c r="E1712" s="8">
        <v>34</v>
      </c>
      <c r="F1712" s="8" t="s">
        <v>8221</v>
      </c>
      <c r="G1712" s="8" t="s">
        <v>8236</v>
      </c>
      <c r="H1712" s="8" t="s">
        <v>8249</v>
      </c>
      <c r="I1712" s="8">
        <v>1453122000</v>
      </c>
      <c r="J1712" s="8">
        <v>1449151888</v>
      </c>
      <c r="K1712" s="8" t="b">
        <v>0</v>
      </c>
      <c r="L1712" s="8">
        <v>1</v>
      </c>
      <c r="M1712" s="8" t="b">
        <v>0</v>
      </c>
      <c r="N1712" s="8" t="s">
        <v>8293</v>
      </c>
      <c r="O1712" s="11">
        <f t="shared" si="104"/>
        <v>1</v>
      </c>
      <c r="P1712" s="8">
        <f t="shared" si="105"/>
        <v>34</v>
      </c>
      <c r="Q1712" s="8" t="s">
        <v>8325</v>
      </c>
      <c r="R1712" s="8" t="s">
        <v>8347</v>
      </c>
      <c r="S1712" s="17">
        <f t="shared" si="106"/>
        <v>42341.59129629629</v>
      </c>
      <c r="T1712" s="17">
        <f t="shared" si="107"/>
        <v>42387.541666666672</v>
      </c>
    </row>
    <row r="1713" spans="1:20" ht="42.75" x14ac:dyDescent="0.45">
      <c r="A1713" s="5">
        <v>1711</v>
      </c>
      <c r="B1713" s="7" t="s">
        <v>1712</v>
      </c>
      <c r="C1713" s="7" t="s">
        <v>5821</v>
      </c>
      <c r="D1713" s="8">
        <v>10000</v>
      </c>
      <c r="E1713" s="8">
        <v>1050</v>
      </c>
      <c r="F1713" s="8" t="s">
        <v>8221</v>
      </c>
      <c r="G1713" s="8" t="s">
        <v>8224</v>
      </c>
      <c r="H1713" s="8" t="s">
        <v>8246</v>
      </c>
      <c r="I1713" s="8">
        <v>1409585434</v>
      </c>
      <c r="J1713" s="8">
        <v>1406907034</v>
      </c>
      <c r="K1713" s="8" t="b">
        <v>0</v>
      </c>
      <c r="L1713" s="8">
        <v>2</v>
      </c>
      <c r="M1713" s="8" t="b">
        <v>0</v>
      </c>
      <c r="N1713" s="8" t="s">
        <v>8293</v>
      </c>
      <c r="O1713" s="11">
        <f t="shared" si="104"/>
        <v>11</v>
      </c>
      <c r="P1713" s="8">
        <f t="shared" si="105"/>
        <v>525</v>
      </c>
      <c r="Q1713" s="8" t="s">
        <v>8325</v>
      </c>
      <c r="R1713" s="8" t="s">
        <v>8347</v>
      </c>
      <c r="S1713" s="17">
        <f t="shared" si="106"/>
        <v>41852.646226851852</v>
      </c>
      <c r="T1713" s="17">
        <f t="shared" si="107"/>
        <v>41883.646226851852</v>
      </c>
    </row>
    <row r="1714" spans="1:20" ht="42.75" x14ac:dyDescent="0.45">
      <c r="A1714" s="5">
        <v>1712</v>
      </c>
      <c r="B1714" s="7" t="s">
        <v>1713</v>
      </c>
      <c r="C1714" s="7" t="s">
        <v>5822</v>
      </c>
      <c r="D1714" s="8">
        <v>5000</v>
      </c>
      <c r="E1714" s="8">
        <v>0</v>
      </c>
      <c r="F1714" s="8" t="s">
        <v>8221</v>
      </c>
      <c r="G1714" s="8" t="s">
        <v>8224</v>
      </c>
      <c r="H1714" s="8" t="s">
        <v>8246</v>
      </c>
      <c r="I1714" s="8">
        <v>1435701353</v>
      </c>
      <c r="J1714" s="8">
        <v>1430517353</v>
      </c>
      <c r="K1714" s="8" t="b">
        <v>0</v>
      </c>
      <c r="L1714" s="8">
        <v>0</v>
      </c>
      <c r="M1714" s="8" t="b">
        <v>0</v>
      </c>
      <c r="N1714" s="8" t="s">
        <v>8293</v>
      </c>
      <c r="O1714" s="11">
        <f t="shared" si="104"/>
        <v>0</v>
      </c>
      <c r="P1714" s="8" t="e">
        <f t="shared" si="105"/>
        <v>#DIV/0!</v>
      </c>
      <c r="Q1714" s="8" t="s">
        <v>8325</v>
      </c>
      <c r="R1714" s="8" t="s">
        <v>8347</v>
      </c>
      <c r="S1714" s="17">
        <f t="shared" si="106"/>
        <v>42125.913807870369</v>
      </c>
      <c r="T1714" s="17">
        <f t="shared" si="107"/>
        <v>42185.913807870369</v>
      </c>
    </row>
    <row r="1715" spans="1:20" ht="57" x14ac:dyDescent="0.45">
      <c r="A1715" s="5">
        <v>1713</v>
      </c>
      <c r="B1715" s="7" t="s">
        <v>1714</v>
      </c>
      <c r="C1715" s="7" t="s">
        <v>5823</v>
      </c>
      <c r="D1715" s="8">
        <v>3000</v>
      </c>
      <c r="E1715" s="8">
        <v>50</v>
      </c>
      <c r="F1715" s="8" t="s">
        <v>8221</v>
      </c>
      <c r="G1715" s="8" t="s">
        <v>8224</v>
      </c>
      <c r="H1715" s="8" t="s">
        <v>8246</v>
      </c>
      <c r="I1715" s="8">
        <v>1412536412</v>
      </c>
      <c r="J1715" s="8">
        <v>1409944412</v>
      </c>
      <c r="K1715" s="8" t="b">
        <v>0</v>
      </c>
      <c r="L1715" s="8">
        <v>1</v>
      </c>
      <c r="M1715" s="8" t="b">
        <v>0</v>
      </c>
      <c r="N1715" s="8" t="s">
        <v>8293</v>
      </c>
      <c r="O1715" s="11">
        <f t="shared" si="104"/>
        <v>2</v>
      </c>
      <c r="P1715" s="8">
        <f t="shared" si="105"/>
        <v>50</v>
      </c>
      <c r="Q1715" s="8" t="s">
        <v>8325</v>
      </c>
      <c r="R1715" s="8" t="s">
        <v>8347</v>
      </c>
      <c r="S1715" s="17">
        <f t="shared" si="106"/>
        <v>41887.801064814819</v>
      </c>
      <c r="T1715" s="17">
        <f t="shared" si="107"/>
        <v>41917.801064814819</v>
      </c>
    </row>
    <row r="1716" spans="1:20" ht="42.75" x14ac:dyDescent="0.45">
      <c r="A1716" s="5">
        <v>1714</v>
      </c>
      <c r="B1716" s="7" t="s">
        <v>1715</v>
      </c>
      <c r="C1716" s="7" t="s">
        <v>5824</v>
      </c>
      <c r="D1716" s="8">
        <v>25000</v>
      </c>
      <c r="E1716" s="8">
        <v>1967</v>
      </c>
      <c r="F1716" s="8" t="s">
        <v>8221</v>
      </c>
      <c r="G1716" s="8" t="s">
        <v>8224</v>
      </c>
      <c r="H1716" s="8" t="s">
        <v>8246</v>
      </c>
      <c r="I1716" s="8">
        <v>1430517761</v>
      </c>
      <c r="J1716" s="8">
        <v>1427925761</v>
      </c>
      <c r="K1716" s="8" t="b">
        <v>0</v>
      </c>
      <c r="L1716" s="8">
        <v>17</v>
      </c>
      <c r="M1716" s="8" t="b">
        <v>0</v>
      </c>
      <c r="N1716" s="8" t="s">
        <v>8293</v>
      </c>
      <c r="O1716" s="11">
        <f t="shared" si="104"/>
        <v>8</v>
      </c>
      <c r="P1716" s="8">
        <f t="shared" si="105"/>
        <v>115.71</v>
      </c>
      <c r="Q1716" s="8" t="s">
        <v>8325</v>
      </c>
      <c r="R1716" s="8" t="s">
        <v>8347</v>
      </c>
      <c r="S1716" s="17">
        <f t="shared" si="106"/>
        <v>42095.918530092589</v>
      </c>
      <c r="T1716" s="17">
        <f t="shared" si="107"/>
        <v>42125.918530092589</v>
      </c>
    </row>
    <row r="1717" spans="1:20" ht="42.75" x14ac:dyDescent="0.45">
      <c r="A1717" s="5">
        <v>1715</v>
      </c>
      <c r="B1717" s="7" t="s">
        <v>1716</v>
      </c>
      <c r="C1717" s="7" t="s">
        <v>5825</v>
      </c>
      <c r="D1717" s="8">
        <v>5000</v>
      </c>
      <c r="E1717" s="8">
        <v>11</v>
      </c>
      <c r="F1717" s="8" t="s">
        <v>8221</v>
      </c>
      <c r="G1717" s="8" t="s">
        <v>8224</v>
      </c>
      <c r="H1717" s="8" t="s">
        <v>8246</v>
      </c>
      <c r="I1717" s="8">
        <v>1427772120</v>
      </c>
      <c r="J1717" s="8">
        <v>1425186785</v>
      </c>
      <c r="K1717" s="8" t="b">
        <v>0</v>
      </c>
      <c r="L1717" s="8">
        <v>2</v>
      </c>
      <c r="M1717" s="8" t="b">
        <v>0</v>
      </c>
      <c r="N1717" s="8" t="s">
        <v>8293</v>
      </c>
      <c r="O1717" s="11">
        <f t="shared" si="104"/>
        <v>0</v>
      </c>
      <c r="P1717" s="8">
        <f t="shared" si="105"/>
        <v>5.5</v>
      </c>
      <c r="Q1717" s="8" t="s">
        <v>8325</v>
      </c>
      <c r="R1717" s="8" t="s">
        <v>8347</v>
      </c>
      <c r="S1717" s="17">
        <f t="shared" si="106"/>
        <v>42064.217418981483</v>
      </c>
      <c r="T1717" s="17">
        <f t="shared" si="107"/>
        <v>42094.140277777777</v>
      </c>
    </row>
    <row r="1718" spans="1:20" ht="42.75" x14ac:dyDescent="0.45">
      <c r="A1718" s="5">
        <v>1716</v>
      </c>
      <c r="B1718" s="7" t="s">
        <v>1717</v>
      </c>
      <c r="C1718" s="7" t="s">
        <v>5826</v>
      </c>
      <c r="D1718" s="8">
        <v>2000</v>
      </c>
      <c r="E1718" s="8">
        <v>150</v>
      </c>
      <c r="F1718" s="8" t="s">
        <v>8221</v>
      </c>
      <c r="G1718" s="8" t="s">
        <v>8224</v>
      </c>
      <c r="H1718" s="8" t="s">
        <v>8246</v>
      </c>
      <c r="I1718" s="8">
        <v>1481295099</v>
      </c>
      <c r="J1718" s="8">
        <v>1477835499</v>
      </c>
      <c r="K1718" s="8" t="b">
        <v>0</v>
      </c>
      <c r="L1718" s="8">
        <v>3</v>
      </c>
      <c r="M1718" s="8" t="b">
        <v>0</v>
      </c>
      <c r="N1718" s="8" t="s">
        <v>8293</v>
      </c>
      <c r="O1718" s="11">
        <f t="shared" si="104"/>
        <v>8</v>
      </c>
      <c r="P1718" s="8">
        <f t="shared" si="105"/>
        <v>50</v>
      </c>
      <c r="Q1718" s="8" t="s">
        <v>8325</v>
      </c>
      <c r="R1718" s="8" t="s">
        <v>8347</v>
      </c>
      <c r="S1718" s="17">
        <f t="shared" si="106"/>
        <v>42673.577534722222</v>
      </c>
      <c r="T1718" s="17">
        <f t="shared" si="107"/>
        <v>42713.619201388887</v>
      </c>
    </row>
    <row r="1719" spans="1:20" ht="42.75" x14ac:dyDescent="0.45">
      <c r="A1719" s="5">
        <v>1717</v>
      </c>
      <c r="B1719" s="7" t="s">
        <v>1718</v>
      </c>
      <c r="C1719" s="7" t="s">
        <v>5827</v>
      </c>
      <c r="D1719" s="8">
        <v>3265</v>
      </c>
      <c r="E1719" s="8">
        <v>1395</v>
      </c>
      <c r="F1719" s="8" t="s">
        <v>8221</v>
      </c>
      <c r="G1719" s="8" t="s">
        <v>8224</v>
      </c>
      <c r="H1719" s="8" t="s">
        <v>8246</v>
      </c>
      <c r="I1719" s="8">
        <v>1461211200</v>
      </c>
      <c r="J1719" s="8">
        <v>1459467238</v>
      </c>
      <c r="K1719" s="8" t="b">
        <v>0</v>
      </c>
      <c r="L1719" s="8">
        <v>41</v>
      </c>
      <c r="M1719" s="8" t="b">
        <v>0</v>
      </c>
      <c r="N1719" s="8" t="s">
        <v>8293</v>
      </c>
      <c r="O1719" s="11">
        <f t="shared" si="104"/>
        <v>43</v>
      </c>
      <c r="P1719" s="8">
        <f t="shared" si="105"/>
        <v>34.020000000000003</v>
      </c>
      <c r="Q1719" s="8" t="s">
        <v>8325</v>
      </c>
      <c r="R1719" s="8" t="s">
        <v>8347</v>
      </c>
      <c r="S1719" s="17">
        <f t="shared" si="106"/>
        <v>42460.98192129629</v>
      </c>
      <c r="T1719" s="17">
        <f t="shared" si="107"/>
        <v>42481.166666666672</v>
      </c>
    </row>
    <row r="1720" spans="1:20" x14ac:dyDescent="0.45">
      <c r="A1720" s="5">
        <v>1718</v>
      </c>
      <c r="B1720" s="7" t="s">
        <v>1719</v>
      </c>
      <c r="C1720" s="7" t="s">
        <v>5828</v>
      </c>
      <c r="D1720" s="8">
        <v>35000</v>
      </c>
      <c r="E1720" s="8">
        <v>75</v>
      </c>
      <c r="F1720" s="8" t="s">
        <v>8221</v>
      </c>
      <c r="G1720" s="8" t="s">
        <v>8224</v>
      </c>
      <c r="H1720" s="8" t="s">
        <v>8246</v>
      </c>
      <c r="I1720" s="8">
        <v>1463201940</v>
      </c>
      <c r="J1720" s="8">
        <v>1459435149</v>
      </c>
      <c r="K1720" s="8" t="b">
        <v>0</v>
      </c>
      <c r="L1720" s="8">
        <v>2</v>
      </c>
      <c r="M1720" s="8" t="b">
        <v>0</v>
      </c>
      <c r="N1720" s="8" t="s">
        <v>8293</v>
      </c>
      <c r="O1720" s="11">
        <f t="shared" si="104"/>
        <v>0</v>
      </c>
      <c r="P1720" s="8">
        <f t="shared" si="105"/>
        <v>37.5</v>
      </c>
      <c r="Q1720" s="8" t="s">
        <v>8325</v>
      </c>
      <c r="R1720" s="8" t="s">
        <v>8347</v>
      </c>
      <c r="S1720" s="17">
        <f t="shared" si="106"/>
        <v>42460.610520833332</v>
      </c>
      <c r="T1720" s="17">
        <f t="shared" si="107"/>
        <v>42504.207638888889</v>
      </c>
    </row>
    <row r="1721" spans="1:20" ht="42.75" x14ac:dyDescent="0.45">
      <c r="A1721" s="5">
        <v>1719</v>
      </c>
      <c r="B1721" s="7" t="s">
        <v>1720</v>
      </c>
      <c r="C1721" s="7" t="s">
        <v>5829</v>
      </c>
      <c r="D1721" s="8">
        <v>4000</v>
      </c>
      <c r="E1721" s="8">
        <v>35</v>
      </c>
      <c r="F1721" s="8" t="s">
        <v>8221</v>
      </c>
      <c r="G1721" s="8" t="s">
        <v>8224</v>
      </c>
      <c r="H1721" s="8" t="s">
        <v>8246</v>
      </c>
      <c r="I1721" s="8">
        <v>1410958191</v>
      </c>
      <c r="J1721" s="8">
        <v>1408366191</v>
      </c>
      <c r="K1721" s="8" t="b">
        <v>0</v>
      </c>
      <c r="L1721" s="8">
        <v>3</v>
      </c>
      <c r="M1721" s="8" t="b">
        <v>0</v>
      </c>
      <c r="N1721" s="8" t="s">
        <v>8293</v>
      </c>
      <c r="O1721" s="11">
        <f t="shared" si="104"/>
        <v>1</v>
      </c>
      <c r="P1721" s="8">
        <f t="shared" si="105"/>
        <v>11.67</v>
      </c>
      <c r="Q1721" s="8" t="s">
        <v>8325</v>
      </c>
      <c r="R1721" s="8" t="s">
        <v>8347</v>
      </c>
      <c r="S1721" s="17">
        <f t="shared" si="106"/>
        <v>41869.534618055557</v>
      </c>
      <c r="T1721" s="17">
        <f t="shared" si="107"/>
        <v>41899.534618055557</v>
      </c>
    </row>
    <row r="1722" spans="1:20" ht="42.75" x14ac:dyDescent="0.45">
      <c r="A1722" s="5">
        <v>1720</v>
      </c>
      <c r="B1722" s="7" t="s">
        <v>1721</v>
      </c>
      <c r="C1722" s="7" t="s">
        <v>5830</v>
      </c>
      <c r="D1722" s="8">
        <v>4000</v>
      </c>
      <c r="E1722" s="8">
        <v>225</v>
      </c>
      <c r="F1722" s="8" t="s">
        <v>8221</v>
      </c>
      <c r="G1722" s="8" t="s">
        <v>8224</v>
      </c>
      <c r="H1722" s="8" t="s">
        <v>8246</v>
      </c>
      <c r="I1722" s="8">
        <v>1415562471</v>
      </c>
      <c r="J1722" s="8">
        <v>1412966871</v>
      </c>
      <c r="K1722" s="8" t="b">
        <v>0</v>
      </c>
      <c r="L1722" s="8">
        <v>8</v>
      </c>
      <c r="M1722" s="8" t="b">
        <v>0</v>
      </c>
      <c r="N1722" s="8" t="s">
        <v>8293</v>
      </c>
      <c r="O1722" s="11">
        <f t="shared" si="104"/>
        <v>6</v>
      </c>
      <c r="P1722" s="8">
        <f t="shared" si="105"/>
        <v>28.13</v>
      </c>
      <c r="Q1722" s="8" t="s">
        <v>8325</v>
      </c>
      <c r="R1722" s="8" t="s">
        <v>8347</v>
      </c>
      <c r="S1722" s="17">
        <f t="shared" si="106"/>
        <v>41922.783229166671</v>
      </c>
      <c r="T1722" s="17">
        <f t="shared" si="107"/>
        <v>41952.824895833335</v>
      </c>
    </row>
    <row r="1723" spans="1:20" ht="42.75" x14ac:dyDescent="0.45">
      <c r="A1723" s="5">
        <v>1721</v>
      </c>
      <c r="B1723" s="7" t="s">
        <v>1722</v>
      </c>
      <c r="C1723" s="7" t="s">
        <v>5831</v>
      </c>
      <c r="D1723" s="8">
        <v>5000</v>
      </c>
      <c r="E1723" s="8">
        <v>0</v>
      </c>
      <c r="F1723" s="8" t="s">
        <v>8221</v>
      </c>
      <c r="G1723" s="8" t="s">
        <v>8224</v>
      </c>
      <c r="H1723" s="8" t="s">
        <v>8246</v>
      </c>
      <c r="I1723" s="8">
        <v>1449831863</v>
      </c>
      <c r="J1723" s="8">
        <v>1447239863</v>
      </c>
      <c r="K1723" s="8" t="b">
        <v>0</v>
      </c>
      <c r="L1723" s="8">
        <v>0</v>
      </c>
      <c r="M1723" s="8" t="b">
        <v>0</v>
      </c>
      <c r="N1723" s="8" t="s">
        <v>8293</v>
      </c>
      <c r="O1723" s="11">
        <f t="shared" si="104"/>
        <v>0</v>
      </c>
      <c r="P1723" s="8" t="e">
        <f t="shared" si="105"/>
        <v>#DIV/0!</v>
      </c>
      <c r="Q1723" s="8" t="s">
        <v>8325</v>
      </c>
      <c r="R1723" s="8" t="s">
        <v>8347</v>
      </c>
      <c r="S1723" s="17">
        <f t="shared" si="106"/>
        <v>42319.461377314816</v>
      </c>
      <c r="T1723" s="17">
        <f t="shared" si="107"/>
        <v>42349.461377314816</v>
      </c>
    </row>
    <row r="1724" spans="1:20" ht="42.75" x14ac:dyDescent="0.45">
      <c r="A1724" s="5">
        <v>1722</v>
      </c>
      <c r="B1724" s="7" t="s">
        <v>1723</v>
      </c>
      <c r="C1724" s="7" t="s">
        <v>5832</v>
      </c>
      <c r="D1724" s="8">
        <v>2880</v>
      </c>
      <c r="E1724" s="8">
        <v>1</v>
      </c>
      <c r="F1724" s="8" t="s">
        <v>8221</v>
      </c>
      <c r="G1724" s="8" t="s">
        <v>8224</v>
      </c>
      <c r="H1724" s="8" t="s">
        <v>8246</v>
      </c>
      <c r="I1724" s="8">
        <v>1459642200</v>
      </c>
      <c r="J1724" s="8">
        <v>1456441429</v>
      </c>
      <c r="K1724" s="8" t="b">
        <v>0</v>
      </c>
      <c r="L1724" s="8">
        <v>1</v>
      </c>
      <c r="M1724" s="8" t="b">
        <v>0</v>
      </c>
      <c r="N1724" s="8" t="s">
        <v>8293</v>
      </c>
      <c r="O1724" s="11">
        <f t="shared" si="104"/>
        <v>0</v>
      </c>
      <c r="P1724" s="8">
        <f t="shared" si="105"/>
        <v>1</v>
      </c>
      <c r="Q1724" s="8" t="s">
        <v>8325</v>
      </c>
      <c r="R1724" s="8" t="s">
        <v>8347</v>
      </c>
      <c r="S1724" s="17">
        <f t="shared" si="106"/>
        <v>42425.960983796293</v>
      </c>
      <c r="T1724" s="17">
        <f t="shared" si="107"/>
        <v>42463.006944444445</v>
      </c>
    </row>
    <row r="1725" spans="1:20" ht="42.75" x14ac:dyDescent="0.45">
      <c r="A1725" s="5">
        <v>1723</v>
      </c>
      <c r="B1725" s="7" t="s">
        <v>1724</v>
      </c>
      <c r="C1725" s="7" t="s">
        <v>5833</v>
      </c>
      <c r="D1725" s="8">
        <v>10000</v>
      </c>
      <c r="E1725" s="8">
        <v>650</v>
      </c>
      <c r="F1725" s="8" t="s">
        <v>8221</v>
      </c>
      <c r="G1725" s="8" t="s">
        <v>8224</v>
      </c>
      <c r="H1725" s="8" t="s">
        <v>8246</v>
      </c>
      <c r="I1725" s="8">
        <v>1435730400</v>
      </c>
      <c r="J1725" s="8">
        <v>1430855315</v>
      </c>
      <c r="K1725" s="8" t="b">
        <v>0</v>
      </c>
      <c r="L1725" s="8">
        <v>3</v>
      </c>
      <c r="M1725" s="8" t="b">
        <v>0</v>
      </c>
      <c r="N1725" s="8" t="s">
        <v>8293</v>
      </c>
      <c r="O1725" s="11">
        <f t="shared" si="104"/>
        <v>7</v>
      </c>
      <c r="P1725" s="8">
        <f t="shared" si="105"/>
        <v>216.67</v>
      </c>
      <c r="Q1725" s="8" t="s">
        <v>8325</v>
      </c>
      <c r="R1725" s="8" t="s">
        <v>8347</v>
      </c>
      <c r="S1725" s="17">
        <f t="shared" si="106"/>
        <v>42129.82540509259</v>
      </c>
      <c r="T1725" s="17">
        <f t="shared" si="107"/>
        <v>42186.25</v>
      </c>
    </row>
    <row r="1726" spans="1:20" ht="42.75" x14ac:dyDescent="0.45">
      <c r="A1726" s="5">
        <v>1724</v>
      </c>
      <c r="B1726" s="7" t="s">
        <v>1725</v>
      </c>
      <c r="C1726" s="7" t="s">
        <v>5834</v>
      </c>
      <c r="D1726" s="8">
        <v>6000</v>
      </c>
      <c r="E1726" s="8">
        <v>35</v>
      </c>
      <c r="F1726" s="8" t="s">
        <v>8221</v>
      </c>
      <c r="G1726" s="8" t="s">
        <v>8224</v>
      </c>
      <c r="H1726" s="8" t="s">
        <v>8246</v>
      </c>
      <c r="I1726" s="8">
        <v>1414707762</v>
      </c>
      <c r="J1726" s="8">
        <v>1412115762</v>
      </c>
      <c r="K1726" s="8" t="b">
        <v>0</v>
      </c>
      <c r="L1726" s="8">
        <v>4</v>
      </c>
      <c r="M1726" s="8" t="b">
        <v>0</v>
      </c>
      <c r="N1726" s="8" t="s">
        <v>8293</v>
      </c>
      <c r="O1726" s="11">
        <f t="shared" si="104"/>
        <v>1</v>
      </c>
      <c r="P1726" s="8">
        <f t="shared" si="105"/>
        <v>8.75</v>
      </c>
      <c r="Q1726" s="8" t="s">
        <v>8325</v>
      </c>
      <c r="R1726" s="8" t="s">
        <v>8347</v>
      </c>
      <c r="S1726" s="17">
        <f t="shared" si="106"/>
        <v>41912.932430555556</v>
      </c>
      <c r="T1726" s="17">
        <f t="shared" si="107"/>
        <v>41942.932430555556</v>
      </c>
    </row>
    <row r="1727" spans="1:20" ht="42.75" x14ac:dyDescent="0.45">
      <c r="A1727" s="5">
        <v>1725</v>
      </c>
      <c r="B1727" s="7" t="s">
        <v>1726</v>
      </c>
      <c r="C1727" s="7" t="s">
        <v>5835</v>
      </c>
      <c r="D1727" s="8">
        <v>5500</v>
      </c>
      <c r="E1727" s="8">
        <v>560</v>
      </c>
      <c r="F1727" s="8" t="s">
        <v>8221</v>
      </c>
      <c r="G1727" s="8" t="s">
        <v>8224</v>
      </c>
      <c r="H1727" s="8" t="s">
        <v>8246</v>
      </c>
      <c r="I1727" s="8">
        <v>1408922049</v>
      </c>
      <c r="J1727" s="8">
        <v>1406330049</v>
      </c>
      <c r="K1727" s="8" t="b">
        <v>0</v>
      </c>
      <c r="L1727" s="8">
        <v>9</v>
      </c>
      <c r="M1727" s="8" t="b">
        <v>0</v>
      </c>
      <c r="N1727" s="8" t="s">
        <v>8293</v>
      </c>
      <c r="O1727" s="11">
        <f t="shared" si="104"/>
        <v>10</v>
      </c>
      <c r="P1727" s="8">
        <f t="shared" si="105"/>
        <v>62.22</v>
      </c>
      <c r="Q1727" s="8" t="s">
        <v>8325</v>
      </c>
      <c r="R1727" s="8" t="s">
        <v>8347</v>
      </c>
      <c r="S1727" s="17">
        <f t="shared" si="106"/>
        <v>41845.968159722222</v>
      </c>
      <c r="T1727" s="17">
        <f t="shared" si="107"/>
        <v>41875.968159722222</v>
      </c>
    </row>
    <row r="1728" spans="1:20" ht="28.5" x14ac:dyDescent="0.45">
      <c r="A1728" s="5">
        <v>1726</v>
      </c>
      <c r="B1728" s="7" t="s">
        <v>1727</v>
      </c>
      <c r="C1728" s="7" t="s">
        <v>5836</v>
      </c>
      <c r="D1728" s="8">
        <v>6500</v>
      </c>
      <c r="E1728" s="8">
        <v>2196</v>
      </c>
      <c r="F1728" s="8" t="s">
        <v>8221</v>
      </c>
      <c r="G1728" s="8" t="s">
        <v>8224</v>
      </c>
      <c r="H1728" s="8" t="s">
        <v>8246</v>
      </c>
      <c r="I1728" s="8">
        <v>1403906664</v>
      </c>
      <c r="J1728" s="8">
        <v>1401401064</v>
      </c>
      <c r="K1728" s="8" t="b">
        <v>0</v>
      </c>
      <c r="L1728" s="8">
        <v>16</v>
      </c>
      <c r="M1728" s="8" t="b">
        <v>0</v>
      </c>
      <c r="N1728" s="8" t="s">
        <v>8293</v>
      </c>
      <c r="O1728" s="11">
        <f t="shared" si="104"/>
        <v>34</v>
      </c>
      <c r="P1728" s="8">
        <f t="shared" si="105"/>
        <v>137.25</v>
      </c>
      <c r="Q1728" s="8" t="s">
        <v>8325</v>
      </c>
      <c r="R1728" s="8" t="s">
        <v>8347</v>
      </c>
      <c r="S1728" s="17">
        <f t="shared" si="106"/>
        <v>41788.919722222221</v>
      </c>
      <c r="T1728" s="17">
        <f t="shared" si="107"/>
        <v>41817.919722222221</v>
      </c>
    </row>
    <row r="1729" spans="1:20" ht="42.75" x14ac:dyDescent="0.45">
      <c r="A1729" s="5">
        <v>1727</v>
      </c>
      <c r="B1729" s="7" t="s">
        <v>1728</v>
      </c>
      <c r="C1729" s="7" t="s">
        <v>5837</v>
      </c>
      <c r="D1729" s="8">
        <v>3000</v>
      </c>
      <c r="E1729" s="8">
        <v>1</v>
      </c>
      <c r="F1729" s="8" t="s">
        <v>8221</v>
      </c>
      <c r="G1729" s="8" t="s">
        <v>8225</v>
      </c>
      <c r="H1729" s="8" t="s">
        <v>8247</v>
      </c>
      <c r="I1729" s="8">
        <v>1428231600</v>
      </c>
      <c r="J1729" s="8">
        <v>1423520177</v>
      </c>
      <c r="K1729" s="8" t="b">
        <v>0</v>
      </c>
      <c r="L1729" s="8">
        <v>1</v>
      </c>
      <c r="M1729" s="8" t="b">
        <v>0</v>
      </c>
      <c r="N1729" s="8" t="s">
        <v>8293</v>
      </c>
      <c r="O1729" s="11">
        <f t="shared" si="104"/>
        <v>0</v>
      </c>
      <c r="P1729" s="8">
        <f t="shared" si="105"/>
        <v>1</v>
      </c>
      <c r="Q1729" s="8" t="s">
        <v>8325</v>
      </c>
      <c r="R1729" s="8" t="s">
        <v>8347</v>
      </c>
      <c r="S1729" s="17">
        <f t="shared" si="106"/>
        <v>42044.927974537044</v>
      </c>
      <c r="T1729" s="17">
        <f t="shared" si="107"/>
        <v>42099.458333333328</v>
      </c>
    </row>
    <row r="1730" spans="1:20" ht="42.75" x14ac:dyDescent="0.45">
      <c r="A1730" s="5">
        <v>1728</v>
      </c>
      <c r="B1730" s="7" t="s">
        <v>1729</v>
      </c>
      <c r="C1730" s="7" t="s">
        <v>5838</v>
      </c>
      <c r="D1730" s="8">
        <v>1250</v>
      </c>
      <c r="E1730" s="8">
        <v>855</v>
      </c>
      <c r="F1730" s="8" t="s">
        <v>8221</v>
      </c>
      <c r="G1730" s="8" t="s">
        <v>8224</v>
      </c>
      <c r="H1730" s="8" t="s">
        <v>8246</v>
      </c>
      <c r="I1730" s="8">
        <v>1445439674</v>
      </c>
      <c r="J1730" s="8">
        <v>1442847674</v>
      </c>
      <c r="K1730" s="8" t="b">
        <v>0</v>
      </c>
      <c r="L1730" s="8">
        <v>7</v>
      </c>
      <c r="M1730" s="8" t="b">
        <v>0</v>
      </c>
      <c r="N1730" s="8" t="s">
        <v>8293</v>
      </c>
      <c r="O1730" s="11">
        <f t="shared" si="104"/>
        <v>68</v>
      </c>
      <c r="P1730" s="8">
        <f t="shared" si="105"/>
        <v>122.14</v>
      </c>
      <c r="Q1730" s="8" t="s">
        <v>8325</v>
      </c>
      <c r="R1730" s="8" t="s">
        <v>8347</v>
      </c>
      <c r="S1730" s="17">
        <f t="shared" si="106"/>
        <v>42268.625856481478</v>
      </c>
      <c r="T1730" s="17">
        <f t="shared" si="107"/>
        <v>42298.625856481478</v>
      </c>
    </row>
    <row r="1731" spans="1:20" ht="42.75" x14ac:dyDescent="0.45">
      <c r="A1731" s="5">
        <v>1729</v>
      </c>
      <c r="B1731" s="7" t="s">
        <v>1730</v>
      </c>
      <c r="C1731" s="7" t="s">
        <v>5839</v>
      </c>
      <c r="D1731" s="8">
        <v>10000</v>
      </c>
      <c r="E1731" s="8">
        <v>0</v>
      </c>
      <c r="F1731" s="8" t="s">
        <v>8221</v>
      </c>
      <c r="G1731" s="8" t="s">
        <v>8224</v>
      </c>
      <c r="H1731" s="8" t="s">
        <v>8246</v>
      </c>
      <c r="I1731" s="8">
        <v>1465521306</v>
      </c>
      <c r="J1731" s="8">
        <v>1460337306</v>
      </c>
      <c r="K1731" s="8" t="b">
        <v>0</v>
      </c>
      <c r="L1731" s="8">
        <v>0</v>
      </c>
      <c r="M1731" s="8" t="b">
        <v>0</v>
      </c>
      <c r="N1731" s="8" t="s">
        <v>8293</v>
      </c>
      <c r="O1731" s="11">
        <f t="shared" ref="O1731:O1794" si="108">ROUND((E1731/D1731)*100,0)</f>
        <v>0</v>
      </c>
      <c r="P1731" s="8" t="e">
        <f t="shared" ref="P1731:P1794" si="109">ROUND(E1731/L1731,2)</f>
        <v>#DIV/0!</v>
      </c>
      <c r="Q1731" s="8" t="s">
        <v>8325</v>
      </c>
      <c r="R1731" s="8" t="s">
        <v>8347</v>
      </c>
      <c r="S1731" s="17">
        <f t="shared" ref="S1731:S1794" si="110">(((J1731/60)/60)/24)+DATE(1970,1,1)</f>
        <v>42471.052152777775</v>
      </c>
      <c r="T1731" s="17">
        <f t="shared" ref="T1731:T1794" si="111">(((I1731/60)/60)/24)+DATE(1970,1,1)</f>
        <v>42531.052152777775</v>
      </c>
    </row>
    <row r="1732" spans="1:20" ht="42.75" x14ac:dyDescent="0.45">
      <c r="A1732" s="5">
        <v>1730</v>
      </c>
      <c r="B1732" s="7" t="s">
        <v>1731</v>
      </c>
      <c r="C1732" s="7" t="s">
        <v>5840</v>
      </c>
      <c r="D1732" s="8">
        <v>3000</v>
      </c>
      <c r="E1732" s="8">
        <v>0</v>
      </c>
      <c r="F1732" s="8" t="s">
        <v>8221</v>
      </c>
      <c r="G1732" s="8" t="s">
        <v>8224</v>
      </c>
      <c r="H1732" s="8" t="s">
        <v>8246</v>
      </c>
      <c r="I1732" s="8">
        <v>1445738783</v>
      </c>
      <c r="J1732" s="8">
        <v>1443146783</v>
      </c>
      <c r="K1732" s="8" t="b">
        <v>0</v>
      </c>
      <c r="L1732" s="8">
        <v>0</v>
      </c>
      <c r="M1732" s="8" t="b">
        <v>0</v>
      </c>
      <c r="N1732" s="8" t="s">
        <v>8293</v>
      </c>
      <c r="O1732" s="11">
        <f t="shared" si="108"/>
        <v>0</v>
      </c>
      <c r="P1732" s="8" t="e">
        <f t="shared" si="109"/>
        <v>#DIV/0!</v>
      </c>
      <c r="Q1732" s="8" t="s">
        <v>8325</v>
      </c>
      <c r="R1732" s="8" t="s">
        <v>8347</v>
      </c>
      <c r="S1732" s="17">
        <f t="shared" si="110"/>
        <v>42272.087766203709</v>
      </c>
      <c r="T1732" s="17">
        <f t="shared" si="111"/>
        <v>42302.087766203709</v>
      </c>
    </row>
    <row r="1733" spans="1:20" ht="28.5" x14ac:dyDescent="0.45">
      <c r="A1733" s="5">
        <v>1731</v>
      </c>
      <c r="B1733" s="7" t="s">
        <v>1732</v>
      </c>
      <c r="C1733" s="7" t="s">
        <v>5841</v>
      </c>
      <c r="D1733" s="8">
        <v>1000</v>
      </c>
      <c r="E1733" s="8">
        <v>0</v>
      </c>
      <c r="F1733" s="8" t="s">
        <v>8221</v>
      </c>
      <c r="G1733" s="8" t="s">
        <v>8224</v>
      </c>
      <c r="H1733" s="8" t="s">
        <v>8246</v>
      </c>
      <c r="I1733" s="8">
        <v>1434034800</v>
      </c>
      <c r="J1733" s="8">
        <v>1432849552</v>
      </c>
      <c r="K1733" s="8" t="b">
        <v>0</v>
      </c>
      <c r="L1733" s="8">
        <v>0</v>
      </c>
      <c r="M1733" s="8" t="b">
        <v>0</v>
      </c>
      <c r="N1733" s="8" t="s">
        <v>8293</v>
      </c>
      <c r="O1733" s="11">
        <f t="shared" si="108"/>
        <v>0</v>
      </c>
      <c r="P1733" s="8" t="e">
        <f t="shared" si="109"/>
        <v>#DIV/0!</v>
      </c>
      <c r="Q1733" s="8" t="s">
        <v>8325</v>
      </c>
      <c r="R1733" s="8" t="s">
        <v>8347</v>
      </c>
      <c r="S1733" s="17">
        <f t="shared" si="110"/>
        <v>42152.906851851847</v>
      </c>
      <c r="T1733" s="17">
        <f t="shared" si="111"/>
        <v>42166.625</v>
      </c>
    </row>
    <row r="1734" spans="1:20" ht="42.75" x14ac:dyDescent="0.45">
      <c r="A1734" s="5">
        <v>1732</v>
      </c>
      <c r="B1734" s="7" t="s">
        <v>1733</v>
      </c>
      <c r="C1734" s="7" t="s">
        <v>5842</v>
      </c>
      <c r="D1734" s="8">
        <v>4000</v>
      </c>
      <c r="E1734" s="8">
        <v>0</v>
      </c>
      <c r="F1734" s="8" t="s">
        <v>8221</v>
      </c>
      <c r="G1734" s="8" t="s">
        <v>8224</v>
      </c>
      <c r="H1734" s="8" t="s">
        <v>8246</v>
      </c>
      <c r="I1734" s="8">
        <v>1452920400</v>
      </c>
      <c r="J1734" s="8">
        <v>1447777481</v>
      </c>
      <c r="K1734" s="8" t="b">
        <v>0</v>
      </c>
      <c r="L1734" s="8">
        <v>0</v>
      </c>
      <c r="M1734" s="8" t="b">
        <v>0</v>
      </c>
      <c r="N1734" s="8" t="s">
        <v>8293</v>
      </c>
      <c r="O1734" s="11">
        <f t="shared" si="108"/>
        <v>0</v>
      </c>
      <c r="P1734" s="8" t="e">
        <f t="shared" si="109"/>
        <v>#DIV/0!</v>
      </c>
      <c r="Q1734" s="8" t="s">
        <v>8325</v>
      </c>
      <c r="R1734" s="8" t="s">
        <v>8347</v>
      </c>
      <c r="S1734" s="17">
        <f t="shared" si="110"/>
        <v>42325.683807870373</v>
      </c>
      <c r="T1734" s="17">
        <f t="shared" si="111"/>
        <v>42385.208333333328</v>
      </c>
    </row>
    <row r="1735" spans="1:20" ht="42.75" x14ac:dyDescent="0.45">
      <c r="A1735" s="5">
        <v>1733</v>
      </c>
      <c r="B1735" s="7" t="s">
        <v>1734</v>
      </c>
      <c r="C1735" s="7" t="s">
        <v>5843</v>
      </c>
      <c r="D1735" s="8">
        <v>10000</v>
      </c>
      <c r="E1735" s="8">
        <v>0</v>
      </c>
      <c r="F1735" s="8" t="s">
        <v>8221</v>
      </c>
      <c r="G1735" s="8" t="s">
        <v>8224</v>
      </c>
      <c r="H1735" s="8" t="s">
        <v>8246</v>
      </c>
      <c r="I1735" s="8">
        <v>1473802200</v>
      </c>
      <c r="J1735" s="8">
        <v>1472746374</v>
      </c>
      <c r="K1735" s="8" t="b">
        <v>0</v>
      </c>
      <c r="L1735" s="8">
        <v>0</v>
      </c>
      <c r="M1735" s="8" t="b">
        <v>0</v>
      </c>
      <c r="N1735" s="8" t="s">
        <v>8293</v>
      </c>
      <c r="O1735" s="11">
        <f t="shared" si="108"/>
        <v>0</v>
      </c>
      <c r="P1735" s="8" t="e">
        <f t="shared" si="109"/>
        <v>#DIV/0!</v>
      </c>
      <c r="Q1735" s="8" t="s">
        <v>8325</v>
      </c>
      <c r="R1735" s="8" t="s">
        <v>8347</v>
      </c>
      <c r="S1735" s="17">
        <f t="shared" si="110"/>
        <v>42614.675625000003</v>
      </c>
      <c r="T1735" s="17">
        <f t="shared" si="111"/>
        <v>42626.895833333328</v>
      </c>
    </row>
    <row r="1736" spans="1:20" ht="42.75" x14ac:dyDescent="0.45">
      <c r="A1736" s="5">
        <v>1734</v>
      </c>
      <c r="B1736" s="7" t="s">
        <v>1735</v>
      </c>
      <c r="C1736" s="7" t="s">
        <v>5844</v>
      </c>
      <c r="D1736" s="8">
        <v>4500</v>
      </c>
      <c r="E1736" s="8">
        <v>1</v>
      </c>
      <c r="F1736" s="8" t="s">
        <v>8221</v>
      </c>
      <c r="G1736" s="8" t="s">
        <v>8224</v>
      </c>
      <c r="H1736" s="8" t="s">
        <v>8246</v>
      </c>
      <c r="I1736" s="8">
        <v>1431046356</v>
      </c>
      <c r="J1736" s="8">
        <v>1428454356</v>
      </c>
      <c r="K1736" s="8" t="b">
        <v>0</v>
      </c>
      <c r="L1736" s="8">
        <v>1</v>
      </c>
      <c r="M1736" s="8" t="b">
        <v>0</v>
      </c>
      <c r="N1736" s="8" t="s">
        <v>8293</v>
      </c>
      <c r="O1736" s="11">
        <f t="shared" si="108"/>
        <v>0</v>
      </c>
      <c r="P1736" s="8">
        <f t="shared" si="109"/>
        <v>1</v>
      </c>
      <c r="Q1736" s="8" t="s">
        <v>8325</v>
      </c>
      <c r="R1736" s="8" t="s">
        <v>8347</v>
      </c>
      <c r="S1736" s="17">
        <f t="shared" si="110"/>
        <v>42102.036527777775</v>
      </c>
      <c r="T1736" s="17">
        <f t="shared" si="111"/>
        <v>42132.036527777775</v>
      </c>
    </row>
    <row r="1737" spans="1:20" ht="42.75" x14ac:dyDescent="0.45">
      <c r="A1737" s="5">
        <v>1735</v>
      </c>
      <c r="B1737" s="7" t="s">
        <v>1736</v>
      </c>
      <c r="C1737" s="7" t="s">
        <v>5845</v>
      </c>
      <c r="D1737" s="8">
        <v>1000</v>
      </c>
      <c r="E1737" s="8">
        <v>110</v>
      </c>
      <c r="F1737" s="8" t="s">
        <v>8221</v>
      </c>
      <c r="G1737" s="8" t="s">
        <v>8224</v>
      </c>
      <c r="H1737" s="8" t="s">
        <v>8246</v>
      </c>
      <c r="I1737" s="8">
        <v>1470598345</v>
      </c>
      <c r="J1737" s="8">
        <v>1468006345</v>
      </c>
      <c r="K1737" s="8" t="b">
        <v>0</v>
      </c>
      <c r="L1737" s="8">
        <v>2</v>
      </c>
      <c r="M1737" s="8" t="b">
        <v>0</v>
      </c>
      <c r="N1737" s="8" t="s">
        <v>8293</v>
      </c>
      <c r="O1737" s="11">
        <f t="shared" si="108"/>
        <v>11</v>
      </c>
      <c r="P1737" s="8">
        <f t="shared" si="109"/>
        <v>55</v>
      </c>
      <c r="Q1737" s="8" t="s">
        <v>8325</v>
      </c>
      <c r="R1737" s="8" t="s">
        <v>8347</v>
      </c>
      <c r="S1737" s="17">
        <f t="shared" si="110"/>
        <v>42559.814178240747</v>
      </c>
      <c r="T1737" s="17">
        <f t="shared" si="111"/>
        <v>42589.814178240747</v>
      </c>
    </row>
    <row r="1738" spans="1:20" ht="28.5" x14ac:dyDescent="0.45">
      <c r="A1738" s="5">
        <v>1736</v>
      </c>
      <c r="B1738" s="7" t="s">
        <v>1737</v>
      </c>
      <c r="C1738" s="7" t="s">
        <v>5846</v>
      </c>
      <c r="D1738" s="8">
        <v>3000</v>
      </c>
      <c r="E1738" s="8">
        <v>22</v>
      </c>
      <c r="F1738" s="8" t="s">
        <v>8221</v>
      </c>
      <c r="G1738" s="8" t="s">
        <v>8224</v>
      </c>
      <c r="H1738" s="8" t="s">
        <v>8246</v>
      </c>
      <c r="I1738" s="8">
        <v>1447018833</v>
      </c>
      <c r="J1738" s="8">
        <v>1444423233</v>
      </c>
      <c r="K1738" s="8" t="b">
        <v>0</v>
      </c>
      <c r="L1738" s="8">
        <v>1</v>
      </c>
      <c r="M1738" s="8" t="b">
        <v>0</v>
      </c>
      <c r="N1738" s="8" t="s">
        <v>8293</v>
      </c>
      <c r="O1738" s="11">
        <f t="shared" si="108"/>
        <v>1</v>
      </c>
      <c r="P1738" s="8">
        <f t="shared" si="109"/>
        <v>22</v>
      </c>
      <c r="Q1738" s="8" t="s">
        <v>8325</v>
      </c>
      <c r="R1738" s="8" t="s">
        <v>8347</v>
      </c>
      <c r="S1738" s="17">
        <f t="shared" si="110"/>
        <v>42286.861493055556</v>
      </c>
      <c r="T1738" s="17">
        <f t="shared" si="111"/>
        <v>42316.90315972222</v>
      </c>
    </row>
    <row r="1739" spans="1:20" ht="42.75" x14ac:dyDescent="0.45">
      <c r="A1739" s="5">
        <v>1737</v>
      </c>
      <c r="B1739" s="7" t="s">
        <v>1738</v>
      </c>
      <c r="C1739" s="7" t="s">
        <v>5847</v>
      </c>
      <c r="D1739" s="8">
        <v>4000</v>
      </c>
      <c r="E1739" s="8">
        <v>850</v>
      </c>
      <c r="F1739" s="8" t="s">
        <v>8221</v>
      </c>
      <c r="G1739" s="8" t="s">
        <v>8224</v>
      </c>
      <c r="H1739" s="8" t="s">
        <v>8246</v>
      </c>
      <c r="I1739" s="8">
        <v>1437432392</v>
      </c>
      <c r="J1739" s="8">
        <v>1434840392</v>
      </c>
      <c r="K1739" s="8" t="b">
        <v>0</v>
      </c>
      <c r="L1739" s="8">
        <v>15</v>
      </c>
      <c r="M1739" s="8" t="b">
        <v>0</v>
      </c>
      <c r="N1739" s="8" t="s">
        <v>8293</v>
      </c>
      <c r="O1739" s="11">
        <f t="shared" si="108"/>
        <v>21</v>
      </c>
      <c r="P1739" s="8">
        <f t="shared" si="109"/>
        <v>56.67</v>
      </c>
      <c r="Q1739" s="8" t="s">
        <v>8325</v>
      </c>
      <c r="R1739" s="8" t="s">
        <v>8347</v>
      </c>
      <c r="S1739" s="17">
        <f t="shared" si="110"/>
        <v>42175.948981481488</v>
      </c>
      <c r="T1739" s="17">
        <f t="shared" si="111"/>
        <v>42205.948981481488</v>
      </c>
    </row>
    <row r="1740" spans="1:20" ht="28.5" x14ac:dyDescent="0.45">
      <c r="A1740" s="5">
        <v>1738</v>
      </c>
      <c r="B1740" s="7" t="s">
        <v>1739</v>
      </c>
      <c r="C1740" s="7" t="s">
        <v>5848</v>
      </c>
      <c r="D1740" s="8">
        <v>5000</v>
      </c>
      <c r="E1740" s="8">
        <v>20</v>
      </c>
      <c r="F1740" s="8" t="s">
        <v>8221</v>
      </c>
      <c r="G1740" s="8" t="s">
        <v>8224</v>
      </c>
      <c r="H1740" s="8" t="s">
        <v>8246</v>
      </c>
      <c r="I1740" s="8">
        <v>1412283542</v>
      </c>
      <c r="J1740" s="8">
        <v>1409691542</v>
      </c>
      <c r="K1740" s="8" t="b">
        <v>0</v>
      </c>
      <c r="L1740" s="8">
        <v>1</v>
      </c>
      <c r="M1740" s="8" t="b">
        <v>0</v>
      </c>
      <c r="N1740" s="8" t="s">
        <v>8293</v>
      </c>
      <c r="O1740" s="11">
        <f t="shared" si="108"/>
        <v>0</v>
      </c>
      <c r="P1740" s="8">
        <f t="shared" si="109"/>
        <v>20</v>
      </c>
      <c r="Q1740" s="8" t="s">
        <v>8325</v>
      </c>
      <c r="R1740" s="8" t="s">
        <v>8347</v>
      </c>
      <c r="S1740" s="17">
        <f t="shared" si="110"/>
        <v>41884.874328703707</v>
      </c>
      <c r="T1740" s="17">
        <f t="shared" si="111"/>
        <v>41914.874328703707</v>
      </c>
    </row>
    <row r="1741" spans="1:20" ht="42.75" x14ac:dyDescent="0.45">
      <c r="A1741" s="5">
        <v>1739</v>
      </c>
      <c r="B1741" s="7" t="s">
        <v>1740</v>
      </c>
      <c r="C1741" s="7" t="s">
        <v>5849</v>
      </c>
      <c r="D1741" s="8">
        <v>1000</v>
      </c>
      <c r="E1741" s="8">
        <v>1</v>
      </c>
      <c r="F1741" s="8" t="s">
        <v>8221</v>
      </c>
      <c r="G1741" s="8" t="s">
        <v>8224</v>
      </c>
      <c r="H1741" s="8" t="s">
        <v>8246</v>
      </c>
      <c r="I1741" s="8">
        <v>1462391932</v>
      </c>
      <c r="J1741" s="8">
        <v>1457297932</v>
      </c>
      <c r="K1741" s="8" t="b">
        <v>0</v>
      </c>
      <c r="L1741" s="8">
        <v>1</v>
      </c>
      <c r="M1741" s="8" t="b">
        <v>0</v>
      </c>
      <c r="N1741" s="8" t="s">
        <v>8293</v>
      </c>
      <c r="O1741" s="11">
        <f t="shared" si="108"/>
        <v>0</v>
      </c>
      <c r="P1741" s="8">
        <f t="shared" si="109"/>
        <v>1</v>
      </c>
      <c r="Q1741" s="8" t="s">
        <v>8325</v>
      </c>
      <c r="R1741" s="8" t="s">
        <v>8347</v>
      </c>
      <c r="S1741" s="17">
        <f t="shared" si="110"/>
        <v>42435.874212962968</v>
      </c>
      <c r="T1741" s="17">
        <f t="shared" si="111"/>
        <v>42494.832546296297</v>
      </c>
    </row>
    <row r="1742" spans="1:20" ht="42.75" x14ac:dyDescent="0.45">
      <c r="A1742" s="5">
        <v>1740</v>
      </c>
      <c r="B1742" s="7" t="s">
        <v>1741</v>
      </c>
      <c r="C1742" s="7" t="s">
        <v>5850</v>
      </c>
      <c r="D1742" s="8">
        <v>3000</v>
      </c>
      <c r="E1742" s="8">
        <v>0</v>
      </c>
      <c r="F1742" s="8" t="s">
        <v>8221</v>
      </c>
      <c r="G1742" s="8" t="s">
        <v>8224</v>
      </c>
      <c r="H1742" s="8" t="s">
        <v>8246</v>
      </c>
      <c r="I1742" s="8">
        <v>1437075422</v>
      </c>
      <c r="J1742" s="8">
        <v>1434483422</v>
      </c>
      <c r="K1742" s="8" t="b">
        <v>0</v>
      </c>
      <c r="L1742" s="8">
        <v>0</v>
      </c>
      <c r="M1742" s="8" t="b">
        <v>0</v>
      </c>
      <c r="N1742" s="8" t="s">
        <v>8293</v>
      </c>
      <c r="O1742" s="11">
        <f t="shared" si="108"/>
        <v>0</v>
      </c>
      <c r="P1742" s="8" t="e">
        <f t="shared" si="109"/>
        <v>#DIV/0!</v>
      </c>
      <c r="Q1742" s="8" t="s">
        <v>8325</v>
      </c>
      <c r="R1742" s="8" t="s">
        <v>8347</v>
      </c>
      <c r="S1742" s="17">
        <f t="shared" si="110"/>
        <v>42171.817384259266</v>
      </c>
      <c r="T1742" s="17">
        <f t="shared" si="111"/>
        <v>42201.817384259266</v>
      </c>
    </row>
    <row r="1743" spans="1:20" ht="28.5" x14ac:dyDescent="0.45">
      <c r="A1743" s="5">
        <v>1741</v>
      </c>
      <c r="B1743" s="7" t="s">
        <v>1742</v>
      </c>
      <c r="C1743" s="7" t="s">
        <v>5851</v>
      </c>
      <c r="D1743" s="8">
        <v>1200</v>
      </c>
      <c r="E1743" s="8">
        <v>1330</v>
      </c>
      <c r="F1743" s="8" t="s">
        <v>8219</v>
      </c>
      <c r="G1743" s="8" t="s">
        <v>8225</v>
      </c>
      <c r="H1743" s="8" t="s">
        <v>8247</v>
      </c>
      <c r="I1743" s="8">
        <v>1433948671</v>
      </c>
      <c r="J1743" s="8">
        <v>1430060671</v>
      </c>
      <c r="K1743" s="8" t="b">
        <v>0</v>
      </c>
      <c r="L1743" s="8">
        <v>52</v>
      </c>
      <c r="M1743" s="8" t="b">
        <v>1</v>
      </c>
      <c r="N1743" s="8" t="s">
        <v>8285</v>
      </c>
      <c r="O1743" s="11">
        <f t="shared" si="108"/>
        <v>111</v>
      </c>
      <c r="P1743" s="8">
        <f t="shared" si="109"/>
        <v>25.58</v>
      </c>
      <c r="Q1743" s="8" t="s">
        <v>8338</v>
      </c>
      <c r="R1743" s="8" t="s">
        <v>8339</v>
      </c>
      <c r="S1743" s="17">
        <f t="shared" si="110"/>
        <v>42120.628136574072</v>
      </c>
      <c r="T1743" s="17">
        <f t="shared" si="111"/>
        <v>42165.628136574072</v>
      </c>
    </row>
    <row r="1744" spans="1:20" ht="42.75" x14ac:dyDescent="0.45">
      <c r="A1744" s="5">
        <v>1742</v>
      </c>
      <c r="B1744" s="7" t="s">
        <v>1743</v>
      </c>
      <c r="C1744" s="7" t="s">
        <v>5852</v>
      </c>
      <c r="D1744" s="8">
        <v>2000</v>
      </c>
      <c r="E1744" s="8">
        <v>2175</v>
      </c>
      <c r="F1744" s="8" t="s">
        <v>8219</v>
      </c>
      <c r="G1744" s="8" t="s">
        <v>8224</v>
      </c>
      <c r="H1744" s="8" t="s">
        <v>8246</v>
      </c>
      <c r="I1744" s="8">
        <v>1483822800</v>
      </c>
      <c r="J1744" s="8">
        <v>1481058170</v>
      </c>
      <c r="K1744" s="8" t="b">
        <v>0</v>
      </c>
      <c r="L1744" s="8">
        <v>34</v>
      </c>
      <c r="M1744" s="8" t="b">
        <v>1</v>
      </c>
      <c r="N1744" s="8" t="s">
        <v>8285</v>
      </c>
      <c r="O1744" s="11">
        <f t="shared" si="108"/>
        <v>109</v>
      </c>
      <c r="P1744" s="8">
        <f t="shared" si="109"/>
        <v>63.97</v>
      </c>
      <c r="Q1744" s="8" t="s">
        <v>8338</v>
      </c>
      <c r="R1744" s="8" t="s">
        <v>8339</v>
      </c>
      <c r="S1744" s="17">
        <f t="shared" si="110"/>
        <v>42710.876967592587</v>
      </c>
      <c r="T1744" s="17">
        <f t="shared" si="111"/>
        <v>42742.875</v>
      </c>
    </row>
    <row r="1745" spans="1:20" ht="42.75" x14ac:dyDescent="0.45">
      <c r="A1745" s="5">
        <v>1743</v>
      </c>
      <c r="B1745" s="7" t="s">
        <v>1744</v>
      </c>
      <c r="C1745" s="7" t="s">
        <v>5853</v>
      </c>
      <c r="D1745" s="8">
        <v>6000</v>
      </c>
      <c r="E1745" s="8">
        <v>6025</v>
      </c>
      <c r="F1745" s="8" t="s">
        <v>8219</v>
      </c>
      <c r="G1745" s="8" t="s">
        <v>8224</v>
      </c>
      <c r="H1745" s="8" t="s">
        <v>8246</v>
      </c>
      <c r="I1745" s="8">
        <v>1472270340</v>
      </c>
      <c r="J1745" s="8">
        <v>1470348775</v>
      </c>
      <c r="K1745" s="8" t="b">
        <v>0</v>
      </c>
      <c r="L1745" s="8">
        <v>67</v>
      </c>
      <c r="M1745" s="8" t="b">
        <v>1</v>
      </c>
      <c r="N1745" s="8" t="s">
        <v>8285</v>
      </c>
      <c r="O1745" s="11">
        <f t="shared" si="108"/>
        <v>100</v>
      </c>
      <c r="P1745" s="8">
        <f t="shared" si="109"/>
        <v>89.93</v>
      </c>
      <c r="Q1745" s="8" t="s">
        <v>8338</v>
      </c>
      <c r="R1745" s="8" t="s">
        <v>8339</v>
      </c>
      <c r="S1745" s="17">
        <f t="shared" si="110"/>
        <v>42586.925636574073</v>
      </c>
      <c r="T1745" s="17">
        <f t="shared" si="111"/>
        <v>42609.165972222225</v>
      </c>
    </row>
    <row r="1746" spans="1:20" ht="42.75" x14ac:dyDescent="0.45">
      <c r="A1746" s="5">
        <v>1744</v>
      </c>
      <c r="B1746" s="7" t="s">
        <v>1745</v>
      </c>
      <c r="C1746" s="7" t="s">
        <v>5854</v>
      </c>
      <c r="D1746" s="8">
        <v>5500</v>
      </c>
      <c r="E1746" s="8">
        <v>6515</v>
      </c>
      <c r="F1746" s="8" t="s">
        <v>8219</v>
      </c>
      <c r="G1746" s="8" t="s">
        <v>8225</v>
      </c>
      <c r="H1746" s="8" t="s">
        <v>8247</v>
      </c>
      <c r="I1746" s="8">
        <v>1425821477</v>
      </c>
      <c r="J1746" s="8">
        <v>1421937077</v>
      </c>
      <c r="K1746" s="8" t="b">
        <v>0</v>
      </c>
      <c r="L1746" s="8">
        <v>70</v>
      </c>
      <c r="M1746" s="8" t="b">
        <v>1</v>
      </c>
      <c r="N1746" s="8" t="s">
        <v>8285</v>
      </c>
      <c r="O1746" s="11">
        <f t="shared" si="108"/>
        <v>118</v>
      </c>
      <c r="P1746" s="8">
        <f t="shared" si="109"/>
        <v>93.07</v>
      </c>
      <c r="Q1746" s="8" t="s">
        <v>8338</v>
      </c>
      <c r="R1746" s="8" t="s">
        <v>8339</v>
      </c>
      <c r="S1746" s="17">
        <f t="shared" si="110"/>
        <v>42026.605057870373</v>
      </c>
      <c r="T1746" s="17">
        <f t="shared" si="111"/>
        <v>42071.563391203701</v>
      </c>
    </row>
    <row r="1747" spans="1:20" ht="42.75" x14ac:dyDescent="0.45">
      <c r="A1747" s="5">
        <v>1745</v>
      </c>
      <c r="B1747" s="7" t="s">
        <v>1746</v>
      </c>
      <c r="C1747" s="7" t="s">
        <v>5855</v>
      </c>
      <c r="D1747" s="8">
        <v>7000</v>
      </c>
      <c r="E1747" s="8">
        <v>7981</v>
      </c>
      <c r="F1747" s="8" t="s">
        <v>8219</v>
      </c>
      <c r="G1747" s="8" t="s">
        <v>8224</v>
      </c>
      <c r="H1747" s="8" t="s">
        <v>8246</v>
      </c>
      <c r="I1747" s="8">
        <v>1482372000</v>
      </c>
      <c r="J1747" s="8">
        <v>1479276838</v>
      </c>
      <c r="K1747" s="8" t="b">
        <v>0</v>
      </c>
      <c r="L1747" s="8">
        <v>89</v>
      </c>
      <c r="M1747" s="8" t="b">
        <v>1</v>
      </c>
      <c r="N1747" s="8" t="s">
        <v>8285</v>
      </c>
      <c r="O1747" s="11">
        <f t="shared" si="108"/>
        <v>114</v>
      </c>
      <c r="P1747" s="8">
        <f t="shared" si="109"/>
        <v>89.67</v>
      </c>
      <c r="Q1747" s="8" t="s">
        <v>8338</v>
      </c>
      <c r="R1747" s="8" t="s">
        <v>8339</v>
      </c>
      <c r="S1747" s="17">
        <f t="shared" si="110"/>
        <v>42690.259699074071</v>
      </c>
      <c r="T1747" s="17">
        <f t="shared" si="111"/>
        <v>42726.083333333328</v>
      </c>
    </row>
    <row r="1748" spans="1:20" ht="57" x14ac:dyDescent="0.45">
      <c r="A1748" s="5">
        <v>1746</v>
      </c>
      <c r="B1748" s="7" t="s">
        <v>1747</v>
      </c>
      <c r="C1748" s="7" t="s">
        <v>5856</v>
      </c>
      <c r="D1748" s="8">
        <v>15000</v>
      </c>
      <c r="E1748" s="8">
        <v>22215</v>
      </c>
      <c r="F1748" s="8" t="s">
        <v>8219</v>
      </c>
      <c r="G1748" s="8" t="s">
        <v>8224</v>
      </c>
      <c r="H1748" s="8" t="s">
        <v>8246</v>
      </c>
      <c r="I1748" s="8">
        <v>1479952800</v>
      </c>
      <c r="J1748" s="8">
        <v>1477368867</v>
      </c>
      <c r="K1748" s="8" t="b">
        <v>0</v>
      </c>
      <c r="L1748" s="8">
        <v>107</v>
      </c>
      <c r="M1748" s="8" t="b">
        <v>1</v>
      </c>
      <c r="N1748" s="8" t="s">
        <v>8285</v>
      </c>
      <c r="O1748" s="11">
        <f t="shared" si="108"/>
        <v>148</v>
      </c>
      <c r="P1748" s="8">
        <f t="shared" si="109"/>
        <v>207.62</v>
      </c>
      <c r="Q1748" s="8" t="s">
        <v>8338</v>
      </c>
      <c r="R1748" s="8" t="s">
        <v>8339</v>
      </c>
      <c r="S1748" s="17">
        <f t="shared" si="110"/>
        <v>42668.176701388889</v>
      </c>
      <c r="T1748" s="17">
        <f t="shared" si="111"/>
        <v>42698.083333333328</v>
      </c>
    </row>
    <row r="1749" spans="1:20" ht="42.75" x14ac:dyDescent="0.45">
      <c r="A1749" s="5">
        <v>1747</v>
      </c>
      <c r="B1749" s="7" t="s">
        <v>1748</v>
      </c>
      <c r="C1749" s="7" t="s">
        <v>5857</v>
      </c>
      <c r="D1749" s="8">
        <v>9000</v>
      </c>
      <c r="E1749" s="8">
        <v>9446</v>
      </c>
      <c r="F1749" s="8" t="s">
        <v>8219</v>
      </c>
      <c r="G1749" s="8" t="s">
        <v>8225</v>
      </c>
      <c r="H1749" s="8" t="s">
        <v>8247</v>
      </c>
      <c r="I1749" s="8">
        <v>1447426800</v>
      </c>
      <c r="J1749" s="8">
        <v>1444904830</v>
      </c>
      <c r="K1749" s="8" t="b">
        <v>0</v>
      </c>
      <c r="L1749" s="8">
        <v>159</v>
      </c>
      <c r="M1749" s="8" t="b">
        <v>1</v>
      </c>
      <c r="N1749" s="8" t="s">
        <v>8285</v>
      </c>
      <c r="O1749" s="11">
        <f t="shared" si="108"/>
        <v>105</v>
      </c>
      <c r="P1749" s="8">
        <f t="shared" si="109"/>
        <v>59.41</v>
      </c>
      <c r="Q1749" s="8" t="s">
        <v>8338</v>
      </c>
      <c r="R1749" s="8" t="s">
        <v>8339</v>
      </c>
      <c r="S1749" s="17">
        <f t="shared" si="110"/>
        <v>42292.435532407413</v>
      </c>
      <c r="T1749" s="17">
        <f t="shared" si="111"/>
        <v>42321.625</v>
      </c>
    </row>
    <row r="1750" spans="1:20" ht="28.5" x14ac:dyDescent="0.45">
      <c r="A1750" s="5">
        <v>1748</v>
      </c>
      <c r="B1750" s="7" t="s">
        <v>1749</v>
      </c>
      <c r="C1750" s="7" t="s">
        <v>5858</v>
      </c>
      <c r="D1750" s="8">
        <v>50000</v>
      </c>
      <c r="E1750" s="8">
        <v>64974</v>
      </c>
      <c r="F1750" s="8" t="s">
        <v>8219</v>
      </c>
      <c r="G1750" s="8" t="s">
        <v>8229</v>
      </c>
      <c r="H1750" s="8" t="s">
        <v>8251</v>
      </c>
      <c r="I1750" s="8">
        <v>1441234143</v>
      </c>
      <c r="J1750" s="8">
        <v>1438642143</v>
      </c>
      <c r="K1750" s="8" t="b">
        <v>0</v>
      </c>
      <c r="L1750" s="8">
        <v>181</v>
      </c>
      <c r="M1750" s="8" t="b">
        <v>1</v>
      </c>
      <c r="N1750" s="8" t="s">
        <v>8285</v>
      </c>
      <c r="O1750" s="11">
        <f t="shared" si="108"/>
        <v>130</v>
      </c>
      <c r="P1750" s="8">
        <f t="shared" si="109"/>
        <v>358.97</v>
      </c>
      <c r="Q1750" s="8" t="s">
        <v>8338</v>
      </c>
      <c r="R1750" s="8" t="s">
        <v>8339</v>
      </c>
      <c r="S1750" s="17">
        <f t="shared" si="110"/>
        <v>42219.950729166667</v>
      </c>
      <c r="T1750" s="17">
        <f t="shared" si="111"/>
        <v>42249.950729166667</v>
      </c>
    </row>
    <row r="1751" spans="1:20" ht="28.5" x14ac:dyDescent="0.45">
      <c r="A1751" s="5">
        <v>1749</v>
      </c>
      <c r="B1751" s="7" t="s">
        <v>1750</v>
      </c>
      <c r="C1751" s="7" t="s">
        <v>5859</v>
      </c>
      <c r="D1751" s="8">
        <v>10050</v>
      </c>
      <c r="E1751" s="8">
        <v>12410.5</v>
      </c>
      <c r="F1751" s="8" t="s">
        <v>8219</v>
      </c>
      <c r="G1751" s="8" t="s">
        <v>8243</v>
      </c>
      <c r="H1751" s="8" t="s">
        <v>8249</v>
      </c>
      <c r="I1751" s="8">
        <v>1488394800</v>
      </c>
      <c r="J1751" s="8">
        <v>1485213921</v>
      </c>
      <c r="K1751" s="8" t="b">
        <v>0</v>
      </c>
      <c r="L1751" s="8">
        <v>131</v>
      </c>
      <c r="M1751" s="8" t="b">
        <v>1</v>
      </c>
      <c r="N1751" s="8" t="s">
        <v>8285</v>
      </c>
      <c r="O1751" s="11">
        <f t="shared" si="108"/>
        <v>123</v>
      </c>
      <c r="P1751" s="8">
        <f t="shared" si="109"/>
        <v>94.74</v>
      </c>
      <c r="Q1751" s="8" t="s">
        <v>8338</v>
      </c>
      <c r="R1751" s="8" t="s">
        <v>8339</v>
      </c>
      <c r="S1751" s="17">
        <f t="shared" si="110"/>
        <v>42758.975937499999</v>
      </c>
      <c r="T1751" s="17">
        <f t="shared" si="111"/>
        <v>42795.791666666672</v>
      </c>
    </row>
    <row r="1752" spans="1:20" ht="42.75" x14ac:dyDescent="0.45">
      <c r="A1752" s="5">
        <v>1750</v>
      </c>
      <c r="B1752" s="7" t="s">
        <v>1751</v>
      </c>
      <c r="C1752" s="7" t="s">
        <v>5860</v>
      </c>
      <c r="D1752" s="8">
        <v>5000</v>
      </c>
      <c r="E1752" s="8">
        <v>10081</v>
      </c>
      <c r="F1752" s="8" t="s">
        <v>8219</v>
      </c>
      <c r="G1752" s="8" t="s">
        <v>8224</v>
      </c>
      <c r="H1752" s="8" t="s">
        <v>8246</v>
      </c>
      <c r="I1752" s="8">
        <v>1461096304</v>
      </c>
      <c r="J1752" s="8">
        <v>1458936304</v>
      </c>
      <c r="K1752" s="8" t="b">
        <v>0</v>
      </c>
      <c r="L1752" s="8">
        <v>125</v>
      </c>
      <c r="M1752" s="8" t="b">
        <v>1</v>
      </c>
      <c r="N1752" s="8" t="s">
        <v>8285</v>
      </c>
      <c r="O1752" s="11">
        <f t="shared" si="108"/>
        <v>202</v>
      </c>
      <c r="P1752" s="8">
        <f t="shared" si="109"/>
        <v>80.650000000000006</v>
      </c>
      <c r="Q1752" s="8" t="s">
        <v>8338</v>
      </c>
      <c r="R1752" s="8" t="s">
        <v>8339</v>
      </c>
      <c r="S1752" s="17">
        <f t="shared" si="110"/>
        <v>42454.836851851855</v>
      </c>
      <c r="T1752" s="17">
        <f t="shared" si="111"/>
        <v>42479.836851851855</v>
      </c>
    </row>
    <row r="1753" spans="1:20" ht="28.5" x14ac:dyDescent="0.45">
      <c r="A1753" s="5">
        <v>1751</v>
      </c>
      <c r="B1753" s="7" t="s">
        <v>1752</v>
      </c>
      <c r="C1753" s="7" t="s">
        <v>5861</v>
      </c>
      <c r="D1753" s="8">
        <v>10000</v>
      </c>
      <c r="E1753" s="8">
        <v>10290</v>
      </c>
      <c r="F1753" s="8" t="s">
        <v>8219</v>
      </c>
      <c r="G1753" s="8" t="s">
        <v>8224</v>
      </c>
      <c r="H1753" s="8" t="s">
        <v>8246</v>
      </c>
      <c r="I1753" s="8">
        <v>1426787123</v>
      </c>
      <c r="J1753" s="8">
        <v>1424198723</v>
      </c>
      <c r="K1753" s="8" t="b">
        <v>0</v>
      </c>
      <c r="L1753" s="8">
        <v>61</v>
      </c>
      <c r="M1753" s="8" t="b">
        <v>1</v>
      </c>
      <c r="N1753" s="8" t="s">
        <v>8285</v>
      </c>
      <c r="O1753" s="11">
        <f t="shared" si="108"/>
        <v>103</v>
      </c>
      <c r="P1753" s="8">
        <f t="shared" si="109"/>
        <v>168.69</v>
      </c>
      <c r="Q1753" s="8" t="s">
        <v>8338</v>
      </c>
      <c r="R1753" s="8" t="s">
        <v>8339</v>
      </c>
      <c r="S1753" s="17">
        <f t="shared" si="110"/>
        <v>42052.7815162037</v>
      </c>
      <c r="T1753" s="17">
        <f t="shared" si="111"/>
        <v>42082.739849537036</v>
      </c>
    </row>
    <row r="1754" spans="1:20" ht="28.5" x14ac:dyDescent="0.45">
      <c r="A1754" s="5">
        <v>1752</v>
      </c>
      <c r="B1754" s="7" t="s">
        <v>1753</v>
      </c>
      <c r="C1754" s="7" t="s">
        <v>5862</v>
      </c>
      <c r="D1754" s="8">
        <v>1200</v>
      </c>
      <c r="E1754" s="8">
        <v>3122</v>
      </c>
      <c r="F1754" s="8" t="s">
        <v>8219</v>
      </c>
      <c r="G1754" s="8" t="s">
        <v>8225</v>
      </c>
      <c r="H1754" s="8" t="s">
        <v>8247</v>
      </c>
      <c r="I1754" s="8">
        <v>1476425082</v>
      </c>
      <c r="J1754" s="8">
        <v>1473833082</v>
      </c>
      <c r="K1754" s="8" t="b">
        <v>0</v>
      </c>
      <c r="L1754" s="8">
        <v>90</v>
      </c>
      <c r="M1754" s="8" t="b">
        <v>1</v>
      </c>
      <c r="N1754" s="8" t="s">
        <v>8285</v>
      </c>
      <c r="O1754" s="11">
        <f t="shared" si="108"/>
        <v>260</v>
      </c>
      <c r="P1754" s="8">
        <f t="shared" si="109"/>
        <v>34.69</v>
      </c>
      <c r="Q1754" s="8" t="s">
        <v>8338</v>
      </c>
      <c r="R1754" s="8" t="s">
        <v>8339</v>
      </c>
      <c r="S1754" s="17">
        <f t="shared" si="110"/>
        <v>42627.253263888888</v>
      </c>
      <c r="T1754" s="17">
        <f t="shared" si="111"/>
        <v>42657.253263888888</v>
      </c>
    </row>
    <row r="1755" spans="1:20" ht="42.75" x14ac:dyDescent="0.45">
      <c r="A1755" s="5">
        <v>1753</v>
      </c>
      <c r="B1755" s="7" t="s">
        <v>1754</v>
      </c>
      <c r="C1755" s="7" t="s">
        <v>5863</v>
      </c>
      <c r="D1755" s="8">
        <v>15000</v>
      </c>
      <c r="E1755" s="8">
        <v>16200</v>
      </c>
      <c r="F1755" s="8" t="s">
        <v>8219</v>
      </c>
      <c r="G1755" s="8" t="s">
        <v>8232</v>
      </c>
      <c r="H1755" s="8" t="s">
        <v>8253</v>
      </c>
      <c r="I1755" s="8">
        <v>1458579568</v>
      </c>
      <c r="J1755" s="8">
        <v>1455991168</v>
      </c>
      <c r="K1755" s="8" t="b">
        <v>0</v>
      </c>
      <c r="L1755" s="8">
        <v>35</v>
      </c>
      <c r="M1755" s="8" t="b">
        <v>1</v>
      </c>
      <c r="N1755" s="8" t="s">
        <v>8285</v>
      </c>
      <c r="O1755" s="11">
        <f t="shared" si="108"/>
        <v>108</v>
      </c>
      <c r="P1755" s="8">
        <f t="shared" si="109"/>
        <v>462.86</v>
      </c>
      <c r="Q1755" s="8" t="s">
        <v>8338</v>
      </c>
      <c r="R1755" s="8" t="s">
        <v>8339</v>
      </c>
      <c r="S1755" s="17">
        <f t="shared" si="110"/>
        <v>42420.74962962963</v>
      </c>
      <c r="T1755" s="17">
        <f t="shared" si="111"/>
        <v>42450.707962962959</v>
      </c>
    </row>
    <row r="1756" spans="1:20" ht="42.75" x14ac:dyDescent="0.45">
      <c r="A1756" s="5">
        <v>1754</v>
      </c>
      <c r="B1756" s="7" t="s">
        <v>1755</v>
      </c>
      <c r="C1756" s="7" t="s">
        <v>5864</v>
      </c>
      <c r="D1756" s="8">
        <v>8500</v>
      </c>
      <c r="E1756" s="8">
        <v>9395</v>
      </c>
      <c r="F1756" s="8" t="s">
        <v>8219</v>
      </c>
      <c r="G1756" s="8" t="s">
        <v>8229</v>
      </c>
      <c r="H1756" s="8" t="s">
        <v>8251</v>
      </c>
      <c r="I1756" s="8">
        <v>1428091353</v>
      </c>
      <c r="J1756" s="8">
        <v>1425502953</v>
      </c>
      <c r="K1756" s="8" t="b">
        <v>0</v>
      </c>
      <c r="L1756" s="8">
        <v>90</v>
      </c>
      <c r="M1756" s="8" t="b">
        <v>1</v>
      </c>
      <c r="N1756" s="8" t="s">
        <v>8285</v>
      </c>
      <c r="O1756" s="11">
        <f t="shared" si="108"/>
        <v>111</v>
      </c>
      <c r="P1756" s="8">
        <f t="shared" si="109"/>
        <v>104.39</v>
      </c>
      <c r="Q1756" s="8" t="s">
        <v>8338</v>
      </c>
      <c r="R1756" s="8" t="s">
        <v>8339</v>
      </c>
      <c r="S1756" s="17">
        <f t="shared" si="110"/>
        <v>42067.876770833333</v>
      </c>
      <c r="T1756" s="17">
        <f t="shared" si="111"/>
        <v>42097.835104166668</v>
      </c>
    </row>
    <row r="1757" spans="1:20" ht="42.75" x14ac:dyDescent="0.45">
      <c r="A1757" s="5">
        <v>1755</v>
      </c>
      <c r="B1757" s="7" t="s">
        <v>1756</v>
      </c>
      <c r="C1757" s="7" t="s">
        <v>5865</v>
      </c>
      <c r="D1757" s="8">
        <v>25</v>
      </c>
      <c r="E1757" s="8">
        <v>30</v>
      </c>
      <c r="F1757" s="8" t="s">
        <v>8219</v>
      </c>
      <c r="G1757" s="8" t="s">
        <v>8224</v>
      </c>
      <c r="H1757" s="8" t="s">
        <v>8246</v>
      </c>
      <c r="I1757" s="8">
        <v>1444071361</v>
      </c>
      <c r="J1757" s="8">
        <v>1441479361</v>
      </c>
      <c r="K1757" s="8" t="b">
        <v>0</v>
      </c>
      <c r="L1757" s="8">
        <v>4</v>
      </c>
      <c r="M1757" s="8" t="b">
        <v>1</v>
      </c>
      <c r="N1757" s="8" t="s">
        <v>8285</v>
      </c>
      <c r="O1757" s="11">
        <f t="shared" si="108"/>
        <v>120</v>
      </c>
      <c r="P1757" s="8">
        <f t="shared" si="109"/>
        <v>7.5</v>
      </c>
      <c r="Q1757" s="8" t="s">
        <v>8338</v>
      </c>
      <c r="R1757" s="8" t="s">
        <v>8339</v>
      </c>
      <c r="S1757" s="17">
        <f t="shared" si="110"/>
        <v>42252.788900462961</v>
      </c>
      <c r="T1757" s="17">
        <f t="shared" si="111"/>
        <v>42282.788900462961</v>
      </c>
    </row>
    <row r="1758" spans="1:20" ht="42.75" x14ac:dyDescent="0.45">
      <c r="A1758" s="5">
        <v>1756</v>
      </c>
      <c r="B1758" s="7" t="s">
        <v>1757</v>
      </c>
      <c r="C1758" s="7" t="s">
        <v>5866</v>
      </c>
      <c r="D1758" s="8">
        <v>5500</v>
      </c>
      <c r="E1758" s="8">
        <v>5655.6</v>
      </c>
      <c r="F1758" s="8" t="s">
        <v>8219</v>
      </c>
      <c r="G1758" s="8" t="s">
        <v>8224</v>
      </c>
      <c r="H1758" s="8" t="s">
        <v>8246</v>
      </c>
      <c r="I1758" s="8">
        <v>1472443269</v>
      </c>
      <c r="J1758" s="8">
        <v>1468987269</v>
      </c>
      <c r="K1758" s="8" t="b">
        <v>0</v>
      </c>
      <c r="L1758" s="8">
        <v>120</v>
      </c>
      <c r="M1758" s="8" t="b">
        <v>1</v>
      </c>
      <c r="N1758" s="8" t="s">
        <v>8285</v>
      </c>
      <c r="O1758" s="11">
        <f t="shared" si="108"/>
        <v>103</v>
      </c>
      <c r="P1758" s="8">
        <f t="shared" si="109"/>
        <v>47.13</v>
      </c>
      <c r="Q1758" s="8" t="s">
        <v>8338</v>
      </c>
      <c r="R1758" s="8" t="s">
        <v>8339</v>
      </c>
      <c r="S1758" s="17">
        <f t="shared" si="110"/>
        <v>42571.167465277773</v>
      </c>
      <c r="T1758" s="17">
        <f t="shared" si="111"/>
        <v>42611.167465277773</v>
      </c>
    </row>
    <row r="1759" spans="1:20" ht="28.5" x14ac:dyDescent="0.45">
      <c r="A1759" s="5">
        <v>1757</v>
      </c>
      <c r="B1759" s="7" t="s">
        <v>1758</v>
      </c>
      <c r="C1759" s="7" t="s">
        <v>5867</v>
      </c>
      <c r="D1759" s="8">
        <v>5000</v>
      </c>
      <c r="E1759" s="8">
        <v>5800</v>
      </c>
      <c r="F1759" s="8" t="s">
        <v>8219</v>
      </c>
      <c r="G1759" s="8" t="s">
        <v>8224</v>
      </c>
      <c r="H1759" s="8" t="s">
        <v>8246</v>
      </c>
      <c r="I1759" s="8">
        <v>1485631740</v>
      </c>
      <c r="J1759" s="8">
        <v>1483041083</v>
      </c>
      <c r="K1759" s="8" t="b">
        <v>0</v>
      </c>
      <c r="L1759" s="8">
        <v>14</v>
      </c>
      <c r="M1759" s="8" t="b">
        <v>1</v>
      </c>
      <c r="N1759" s="8" t="s">
        <v>8285</v>
      </c>
      <c r="O1759" s="11">
        <f t="shared" si="108"/>
        <v>116</v>
      </c>
      <c r="P1759" s="8">
        <f t="shared" si="109"/>
        <v>414.29</v>
      </c>
      <c r="Q1759" s="8" t="s">
        <v>8338</v>
      </c>
      <c r="R1759" s="8" t="s">
        <v>8339</v>
      </c>
      <c r="S1759" s="17">
        <f t="shared" si="110"/>
        <v>42733.827349537038</v>
      </c>
      <c r="T1759" s="17">
        <f t="shared" si="111"/>
        <v>42763.811805555553</v>
      </c>
    </row>
    <row r="1760" spans="1:20" ht="42.75" x14ac:dyDescent="0.45">
      <c r="A1760" s="5">
        <v>1758</v>
      </c>
      <c r="B1760" s="7" t="s">
        <v>1759</v>
      </c>
      <c r="C1760" s="7" t="s">
        <v>5868</v>
      </c>
      <c r="D1760" s="8">
        <v>1000</v>
      </c>
      <c r="E1760" s="8">
        <v>1147</v>
      </c>
      <c r="F1760" s="8" t="s">
        <v>8219</v>
      </c>
      <c r="G1760" s="8" t="s">
        <v>8224</v>
      </c>
      <c r="H1760" s="8" t="s">
        <v>8246</v>
      </c>
      <c r="I1760" s="8">
        <v>1468536992</v>
      </c>
      <c r="J1760" s="8">
        <v>1463352992</v>
      </c>
      <c r="K1760" s="8" t="b">
        <v>0</v>
      </c>
      <c r="L1760" s="8">
        <v>27</v>
      </c>
      <c r="M1760" s="8" t="b">
        <v>1</v>
      </c>
      <c r="N1760" s="8" t="s">
        <v>8285</v>
      </c>
      <c r="O1760" s="11">
        <f t="shared" si="108"/>
        <v>115</v>
      </c>
      <c r="P1760" s="8">
        <f t="shared" si="109"/>
        <v>42.48</v>
      </c>
      <c r="Q1760" s="8" t="s">
        <v>8338</v>
      </c>
      <c r="R1760" s="8" t="s">
        <v>8339</v>
      </c>
      <c r="S1760" s="17">
        <f t="shared" si="110"/>
        <v>42505.955925925926</v>
      </c>
      <c r="T1760" s="17">
        <f t="shared" si="111"/>
        <v>42565.955925925926</v>
      </c>
    </row>
    <row r="1761" spans="1:20" ht="28.5" x14ac:dyDescent="0.45">
      <c r="A1761" s="5">
        <v>1759</v>
      </c>
      <c r="B1761" s="7" t="s">
        <v>1760</v>
      </c>
      <c r="C1761" s="7" t="s">
        <v>5869</v>
      </c>
      <c r="D1761" s="8">
        <v>5000</v>
      </c>
      <c r="E1761" s="8">
        <v>5330</v>
      </c>
      <c r="F1761" s="8" t="s">
        <v>8219</v>
      </c>
      <c r="G1761" s="8" t="s">
        <v>8224</v>
      </c>
      <c r="H1761" s="8" t="s">
        <v>8246</v>
      </c>
      <c r="I1761" s="8">
        <v>1427309629</v>
      </c>
      <c r="J1761" s="8">
        <v>1425585229</v>
      </c>
      <c r="K1761" s="8" t="b">
        <v>0</v>
      </c>
      <c r="L1761" s="8">
        <v>49</v>
      </c>
      <c r="M1761" s="8" t="b">
        <v>1</v>
      </c>
      <c r="N1761" s="8" t="s">
        <v>8285</v>
      </c>
      <c r="O1761" s="11">
        <f t="shared" si="108"/>
        <v>107</v>
      </c>
      <c r="P1761" s="8">
        <f t="shared" si="109"/>
        <v>108.78</v>
      </c>
      <c r="Q1761" s="8" t="s">
        <v>8338</v>
      </c>
      <c r="R1761" s="8" t="s">
        <v>8339</v>
      </c>
      <c r="S1761" s="17">
        <f t="shared" si="110"/>
        <v>42068.829039351855</v>
      </c>
      <c r="T1761" s="17">
        <f t="shared" si="111"/>
        <v>42088.787372685183</v>
      </c>
    </row>
    <row r="1762" spans="1:20" ht="42.75" x14ac:dyDescent="0.45">
      <c r="A1762" s="5">
        <v>1760</v>
      </c>
      <c r="B1762" s="7" t="s">
        <v>1761</v>
      </c>
      <c r="C1762" s="7" t="s">
        <v>5870</v>
      </c>
      <c r="D1762" s="8">
        <v>5000</v>
      </c>
      <c r="E1762" s="8">
        <v>8272</v>
      </c>
      <c r="F1762" s="8" t="s">
        <v>8219</v>
      </c>
      <c r="G1762" s="8" t="s">
        <v>8224</v>
      </c>
      <c r="H1762" s="8" t="s">
        <v>8246</v>
      </c>
      <c r="I1762" s="8">
        <v>1456416513</v>
      </c>
      <c r="J1762" s="8">
        <v>1454688513</v>
      </c>
      <c r="K1762" s="8" t="b">
        <v>0</v>
      </c>
      <c r="L1762" s="8">
        <v>102</v>
      </c>
      <c r="M1762" s="8" t="b">
        <v>1</v>
      </c>
      <c r="N1762" s="8" t="s">
        <v>8285</v>
      </c>
      <c r="O1762" s="11">
        <f t="shared" si="108"/>
        <v>165</v>
      </c>
      <c r="P1762" s="8">
        <f t="shared" si="109"/>
        <v>81.099999999999994</v>
      </c>
      <c r="Q1762" s="8" t="s">
        <v>8338</v>
      </c>
      <c r="R1762" s="8" t="s">
        <v>8339</v>
      </c>
      <c r="S1762" s="17">
        <f t="shared" si="110"/>
        <v>42405.67260416667</v>
      </c>
      <c r="T1762" s="17">
        <f t="shared" si="111"/>
        <v>42425.67260416667</v>
      </c>
    </row>
    <row r="1763" spans="1:20" ht="28.5" x14ac:dyDescent="0.45">
      <c r="A1763" s="5">
        <v>1761</v>
      </c>
      <c r="B1763" s="7" t="s">
        <v>1762</v>
      </c>
      <c r="C1763" s="7" t="s">
        <v>5871</v>
      </c>
      <c r="D1763" s="8">
        <v>100</v>
      </c>
      <c r="E1763" s="8">
        <v>155</v>
      </c>
      <c r="F1763" s="8" t="s">
        <v>8219</v>
      </c>
      <c r="G1763" s="8" t="s">
        <v>8225</v>
      </c>
      <c r="H1763" s="8" t="s">
        <v>8247</v>
      </c>
      <c r="I1763" s="8">
        <v>1442065060</v>
      </c>
      <c r="J1763" s="8">
        <v>1437745060</v>
      </c>
      <c r="K1763" s="8" t="b">
        <v>0</v>
      </c>
      <c r="L1763" s="8">
        <v>3</v>
      </c>
      <c r="M1763" s="8" t="b">
        <v>1</v>
      </c>
      <c r="N1763" s="8" t="s">
        <v>8285</v>
      </c>
      <c r="O1763" s="11">
        <f t="shared" si="108"/>
        <v>155</v>
      </c>
      <c r="P1763" s="8">
        <f t="shared" si="109"/>
        <v>51.67</v>
      </c>
      <c r="Q1763" s="8" t="s">
        <v>8338</v>
      </c>
      <c r="R1763" s="8" t="s">
        <v>8339</v>
      </c>
      <c r="S1763" s="17">
        <f t="shared" si="110"/>
        <v>42209.567824074074</v>
      </c>
      <c r="T1763" s="17">
        <f t="shared" si="111"/>
        <v>42259.567824074074</v>
      </c>
    </row>
    <row r="1764" spans="1:20" x14ac:dyDescent="0.45">
      <c r="A1764" s="5">
        <v>1762</v>
      </c>
      <c r="B1764" s="7" t="s">
        <v>1763</v>
      </c>
      <c r="C1764" s="7" t="s">
        <v>5872</v>
      </c>
      <c r="D1764" s="8">
        <v>100</v>
      </c>
      <c r="E1764" s="8">
        <v>885</v>
      </c>
      <c r="F1764" s="8" t="s">
        <v>8219</v>
      </c>
      <c r="G1764" s="8" t="s">
        <v>8224</v>
      </c>
      <c r="H1764" s="8" t="s">
        <v>8246</v>
      </c>
      <c r="I1764" s="8">
        <v>1457739245</v>
      </c>
      <c r="J1764" s="8">
        <v>1455147245</v>
      </c>
      <c r="K1764" s="8" t="b">
        <v>0</v>
      </c>
      <c r="L1764" s="8">
        <v>25</v>
      </c>
      <c r="M1764" s="8" t="b">
        <v>1</v>
      </c>
      <c r="N1764" s="8" t="s">
        <v>8285</v>
      </c>
      <c r="O1764" s="11">
        <f t="shared" si="108"/>
        <v>885</v>
      </c>
      <c r="P1764" s="8">
        <f t="shared" si="109"/>
        <v>35.4</v>
      </c>
      <c r="Q1764" s="8" t="s">
        <v>8338</v>
      </c>
      <c r="R1764" s="8" t="s">
        <v>8339</v>
      </c>
      <c r="S1764" s="17">
        <f t="shared" si="110"/>
        <v>42410.982002314813</v>
      </c>
      <c r="T1764" s="17">
        <f t="shared" si="111"/>
        <v>42440.982002314813</v>
      </c>
    </row>
    <row r="1765" spans="1:20" ht="42.75" x14ac:dyDescent="0.45">
      <c r="A1765" s="5">
        <v>1763</v>
      </c>
      <c r="B1765" s="7" t="s">
        <v>1764</v>
      </c>
      <c r="C1765" s="7" t="s">
        <v>5873</v>
      </c>
      <c r="D1765" s="8">
        <v>12000</v>
      </c>
      <c r="E1765" s="8">
        <v>12229</v>
      </c>
      <c r="F1765" s="8" t="s">
        <v>8219</v>
      </c>
      <c r="G1765" s="8" t="s">
        <v>8224</v>
      </c>
      <c r="H1765" s="8" t="s">
        <v>8246</v>
      </c>
      <c r="I1765" s="8">
        <v>1477255840</v>
      </c>
      <c r="J1765" s="8">
        <v>1474663840</v>
      </c>
      <c r="K1765" s="8" t="b">
        <v>0</v>
      </c>
      <c r="L1765" s="8">
        <v>118</v>
      </c>
      <c r="M1765" s="8" t="b">
        <v>1</v>
      </c>
      <c r="N1765" s="8" t="s">
        <v>8285</v>
      </c>
      <c r="O1765" s="11">
        <f t="shared" si="108"/>
        <v>102</v>
      </c>
      <c r="P1765" s="8">
        <f t="shared" si="109"/>
        <v>103.64</v>
      </c>
      <c r="Q1765" s="8" t="s">
        <v>8338</v>
      </c>
      <c r="R1765" s="8" t="s">
        <v>8339</v>
      </c>
      <c r="S1765" s="17">
        <f t="shared" si="110"/>
        <v>42636.868518518517</v>
      </c>
      <c r="T1765" s="17">
        <f t="shared" si="111"/>
        <v>42666.868518518517</v>
      </c>
    </row>
    <row r="1766" spans="1:20" ht="42.75" x14ac:dyDescent="0.45">
      <c r="A1766" s="5">
        <v>1764</v>
      </c>
      <c r="B1766" s="7" t="s">
        <v>1765</v>
      </c>
      <c r="C1766" s="7" t="s">
        <v>5874</v>
      </c>
      <c r="D1766" s="8">
        <v>11000</v>
      </c>
      <c r="E1766" s="8">
        <v>2156</v>
      </c>
      <c r="F1766" s="8" t="s">
        <v>8221</v>
      </c>
      <c r="G1766" s="8" t="s">
        <v>8225</v>
      </c>
      <c r="H1766" s="8" t="s">
        <v>8247</v>
      </c>
      <c r="I1766" s="8">
        <v>1407065979</v>
      </c>
      <c r="J1766" s="8">
        <v>1404560379</v>
      </c>
      <c r="K1766" s="8" t="b">
        <v>1</v>
      </c>
      <c r="L1766" s="8">
        <v>39</v>
      </c>
      <c r="M1766" s="8" t="b">
        <v>0</v>
      </c>
      <c r="N1766" s="8" t="s">
        <v>8285</v>
      </c>
      <c r="O1766" s="11">
        <f t="shared" si="108"/>
        <v>20</v>
      </c>
      <c r="P1766" s="8">
        <f t="shared" si="109"/>
        <v>55.28</v>
      </c>
      <c r="Q1766" s="8" t="s">
        <v>8338</v>
      </c>
      <c r="R1766" s="8" t="s">
        <v>8339</v>
      </c>
      <c r="S1766" s="17">
        <f t="shared" si="110"/>
        <v>41825.485868055555</v>
      </c>
      <c r="T1766" s="17">
        <f t="shared" si="111"/>
        <v>41854.485868055555</v>
      </c>
    </row>
    <row r="1767" spans="1:20" ht="42.75" x14ac:dyDescent="0.45">
      <c r="A1767" s="5">
        <v>1765</v>
      </c>
      <c r="B1767" s="7" t="s">
        <v>1766</v>
      </c>
      <c r="C1767" s="7" t="s">
        <v>5875</v>
      </c>
      <c r="D1767" s="8">
        <v>12500</v>
      </c>
      <c r="E1767" s="8">
        <v>7433.48</v>
      </c>
      <c r="F1767" s="8" t="s">
        <v>8221</v>
      </c>
      <c r="G1767" s="8" t="s">
        <v>8224</v>
      </c>
      <c r="H1767" s="8" t="s">
        <v>8246</v>
      </c>
      <c r="I1767" s="8">
        <v>1407972712</v>
      </c>
      <c r="J1767" s="8">
        <v>1405380712</v>
      </c>
      <c r="K1767" s="8" t="b">
        <v>1</v>
      </c>
      <c r="L1767" s="8">
        <v>103</v>
      </c>
      <c r="M1767" s="8" t="b">
        <v>0</v>
      </c>
      <c r="N1767" s="8" t="s">
        <v>8285</v>
      </c>
      <c r="O1767" s="11">
        <f t="shared" si="108"/>
        <v>59</v>
      </c>
      <c r="P1767" s="8">
        <f t="shared" si="109"/>
        <v>72.17</v>
      </c>
      <c r="Q1767" s="8" t="s">
        <v>8338</v>
      </c>
      <c r="R1767" s="8" t="s">
        <v>8339</v>
      </c>
      <c r="S1767" s="17">
        <f t="shared" si="110"/>
        <v>41834.980462962965</v>
      </c>
      <c r="T1767" s="17">
        <f t="shared" si="111"/>
        <v>41864.980462962965</v>
      </c>
    </row>
    <row r="1768" spans="1:20" ht="28.5" x14ac:dyDescent="0.45">
      <c r="A1768" s="5">
        <v>1766</v>
      </c>
      <c r="B1768" s="7" t="s">
        <v>1767</v>
      </c>
      <c r="C1768" s="7" t="s">
        <v>5876</v>
      </c>
      <c r="D1768" s="8">
        <v>1500</v>
      </c>
      <c r="E1768" s="8">
        <v>0</v>
      </c>
      <c r="F1768" s="8" t="s">
        <v>8221</v>
      </c>
      <c r="G1768" s="8" t="s">
        <v>8226</v>
      </c>
      <c r="H1768" s="8" t="s">
        <v>8248</v>
      </c>
      <c r="I1768" s="8">
        <v>1408999088</v>
      </c>
      <c r="J1768" s="8">
        <v>1407184688</v>
      </c>
      <c r="K1768" s="8" t="b">
        <v>1</v>
      </c>
      <c r="L1768" s="8">
        <v>0</v>
      </c>
      <c r="M1768" s="8" t="b">
        <v>0</v>
      </c>
      <c r="N1768" s="8" t="s">
        <v>8285</v>
      </c>
      <c r="O1768" s="11">
        <f t="shared" si="108"/>
        <v>0</v>
      </c>
      <c r="P1768" s="8" t="e">
        <f t="shared" si="109"/>
        <v>#DIV/0!</v>
      </c>
      <c r="Q1768" s="8" t="s">
        <v>8338</v>
      </c>
      <c r="R1768" s="8" t="s">
        <v>8339</v>
      </c>
      <c r="S1768" s="17">
        <f t="shared" si="110"/>
        <v>41855.859814814816</v>
      </c>
      <c r="T1768" s="17">
        <f t="shared" si="111"/>
        <v>41876.859814814816</v>
      </c>
    </row>
    <row r="1769" spans="1:20" ht="28.5" x14ac:dyDescent="0.45">
      <c r="A1769" s="5">
        <v>1767</v>
      </c>
      <c r="B1769" s="7" t="s">
        <v>1768</v>
      </c>
      <c r="C1769" s="7" t="s">
        <v>5877</v>
      </c>
      <c r="D1769" s="8">
        <v>5000</v>
      </c>
      <c r="E1769" s="8">
        <v>2286</v>
      </c>
      <c r="F1769" s="8" t="s">
        <v>8221</v>
      </c>
      <c r="G1769" s="8" t="s">
        <v>8224</v>
      </c>
      <c r="H1769" s="8" t="s">
        <v>8246</v>
      </c>
      <c r="I1769" s="8">
        <v>1407080884</v>
      </c>
      <c r="J1769" s="8">
        <v>1404488884</v>
      </c>
      <c r="K1769" s="8" t="b">
        <v>1</v>
      </c>
      <c r="L1769" s="8">
        <v>39</v>
      </c>
      <c r="M1769" s="8" t="b">
        <v>0</v>
      </c>
      <c r="N1769" s="8" t="s">
        <v>8285</v>
      </c>
      <c r="O1769" s="11">
        <f t="shared" si="108"/>
        <v>46</v>
      </c>
      <c r="P1769" s="8">
        <f t="shared" si="109"/>
        <v>58.62</v>
      </c>
      <c r="Q1769" s="8" t="s">
        <v>8338</v>
      </c>
      <c r="R1769" s="8" t="s">
        <v>8339</v>
      </c>
      <c r="S1769" s="17">
        <f t="shared" si="110"/>
        <v>41824.658379629633</v>
      </c>
      <c r="T1769" s="17">
        <f t="shared" si="111"/>
        <v>41854.658379629633</v>
      </c>
    </row>
    <row r="1770" spans="1:20" ht="42.75" x14ac:dyDescent="0.45">
      <c r="A1770" s="5">
        <v>1768</v>
      </c>
      <c r="B1770" s="7" t="s">
        <v>1769</v>
      </c>
      <c r="C1770" s="7" t="s">
        <v>5878</v>
      </c>
      <c r="D1770" s="8">
        <v>5000</v>
      </c>
      <c r="E1770" s="8">
        <v>187</v>
      </c>
      <c r="F1770" s="8" t="s">
        <v>8221</v>
      </c>
      <c r="G1770" s="8" t="s">
        <v>8224</v>
      </c>
      <c r="H1770" s="8" t="s">
        <v>8246</v>
      </c>
      <c r="I1770" s="8">
        <v>1411824444</v>
      </c>
      <c r="J1770" s="8">
        <v>1406640444</v>
      </c>
      <c r="K1770" s="8" t="b">
        <v>1</v>
      </c>
      <c r="L1770" s="8">
        <v>15</v>
      </c>
      <c r="M1770" s="8" t="b">
        <v>0</v>
      </c>
      <c r="N1770" s="8" t="s">
        <v>8285</v>
      </c>
      <c r="O1770" s="11">
        <f t="shared" si="108"/>
        <v>4</v>
      </c>
      <c r="P1770" s="8">
        <f t="shared" si="109"/>
        <v>12.47</v>
      </c>
      <c r="Q1770" s="8" t="s">
        <v>8338</v>
      </c>
      <c r="R1770" s="8" t="s">
        <v>8339</v>
      </c>
      <c r="S1770" s="17">
        <f t="shared" si="110"/>
        <v>41849.560694444444</v>
      </c>
      <c r="T1770" s="17">
        <f t="shared" si="111"/>
        <v>41909.560694444444</v>
      </c>
    </row>
    <row r="1771" spans="1:20" ht="42.75" x14ac:dyDescent="0.45">
      <c r="A1771" s="5">
        <v>1769</v>
      </c>
      <c r="B1771" s="7" t="s">
        <v>1770</v>
      </c>
      <c r="C1771" s="7" t="s">
        <v>5879</v>
      </c>
      <c r="D1771" s="8">
        <v>40000</v>
      </c>
      <c r="E1771" s="8">
        <v>1081</v>
      </c>
      <c r="F1771" s="8" t="s">
        <v>8221</v>
      </c>
      <c r="G1771" s="8" t="s">
        <v>8224</v>
      </c>
      <c r="H1771" s="8" t="s">
        <v>8246</v>
      </c>
      <c r="I1771" s="8">
        <v>1421177959</v>
      </c>
      <c r="J1771" s="8">
        <v>1418585959</v>
      </c>
      <c r="K1771" s="8" t="b">
        <v>1</v>
      </c>
      <c r="L1771" s="8">
        <v>22</v>
      </c>
      <c r="M1771" s="8" t="b">
        <v>0</v>
      </c>
      <c r="N1771" s="8" t="s">
        <v>8285</v>
      </c>
      <c r="O1771" s="11">
        <f t="shared" si="108"/>
        <v>3</v>
      </c>
      <c r="P1771" s="8">
        <f t="shared" si="109"/>
        <v>49.14</v>
      </c>
      <c r="Q1771" s="8" t="s">
        <v>8338</v>
      </c>
      <c r="R1771" s="8" t="s">
        <v>8339</v>
      </c>
      <c r="S1771" s="17">
        <f t="shared" si="110"/>
        <v>41987.818969907406</v>
      </c>
      <c r="T1771" s="17">
        <f t="shared" si="111"/>
        <v>42017.818969907406</v>
      </c>
    </row>
    <row r="1772" spans="1:20" ht="42.75" x14ac:dyDescent="0.45">
      <c r="A1772" s="5">
        <v>1770</v>
      </c>
      <c r="B1772" s="7" t="s">
        <v>1771</v>
      </c>
      <c r="C1772" s="7" t="s">
        <v>5880</v>
      </c>
      <c r="D1772" s="8">
        <v>24500</v>
      </c>
      <c r="E1772" s="8">
        <v>13846</v>
      </c>
      <c r="F1772" s="8" t="s">
        <v>8221</v>
      </c>
      <c r="G1772" s="8" t="s">
        <v>8224</v>
      </c>
      <c r="H1772" s="8" t="s">
        <v>8246</v>
      </c>
      <c r="I1772" s="8">
        <v>1413312194</v>
      </c>
      <c r="J1772" s="8">
        <v>1410288194</v>
      </c>
      <c r="K1772" s="8" t="b">
        <v>1</v>
      </c>
      <c r="L1772" s="8">
        <v>92</v>
      </c>
      <c r="M1772" s="8" t="b">
        <v>0</v>
      </c>
      <c r="N1772" s="8" t="s">
        <v>8285</v>
      </c>
      <c r="O1772" s="11">
        <f t="shared" si="108"/>
        <v>57</v>
      </c>
      <c r="P1772" s="8">
        <f t="shared" si="109"/>
        <v>150.5</v>
      </c>
      <c r="Q1772" s="8" t="s">
        <v>8338</v>
      </c>
      <c r="R1772" s="8" t="s">
        <v>8339</v>
      </c>
      <c r="S1772" s="17">
        <f t="shared" si="110"/>
        <v>41891.780023148152</v>
      </c>
      <c r="T1772" s="17">
        <f t="shared" si="111"/>
        <v>41926.780023148152</v>
      </c>
    </row>
    <row r="1773" spans="1:20" ht="42.75" x14ac:dyDescent="0.45">
      <c r="A1773" s="5">
        <v>1771</v>
      </c>
      <c r="B1773" s="7" t="s">
        <v>1772</v>
      </c>
      <c r="C1773" s="7" t="s">
        <v>5881</v>
      </c>
      <c r="D1773" s="8">
        <v>4200</v>
      </c>
      <c r="E1773" s="8">
        <v>895</v>
      </c>
      <c r="F1773" s="8" t="s">
        <v>8221</v>
      </c>
      <c r="G1773" s="8" t="s">
        <v>8225</v>
      </c>
      <c r="H1773" s="8" t="s">
        <v>8247</v>
      </c>
      <c r="I1773" s="8">
        <v>1414107040</v>
      </c>
      <c r="J1773" s="8">
        <v>1411515040</v>
      </c>
      <c r="K1773" s="8" t="b">
        <v>1</v>
      </c>
      <c r="L1773" s="8">
        <v>25</v>
      </c>
      <c r="M1773" s="8" t="b">
        <v>0</v>
      </c>
      <c r="N1773" s="8" t="s">
        <v>8285</v>
      </c>
      <c r="O1773" s="11">
        <f t="shared" si="108"/>
        <v>21</v>
      </c>
      <c r="P1773" s="8">
        <f t="shared" si="109"/>
        <v>35.799999999999997</v>
      </c>
      <c r="Q1773" s="8" t="s">
        <v>8338</v>
      </c>
      <c r="R1773" s="8" t="s">
        <v>8339</v>
      </c>
      <c r="S1773" s="17">
        <f t="shared" si="110"/>
        <v>41905.979629629634</v>
      </c>
      <c r="T1773" s="17">
        <f t="shared" si="111"/>
        <v>41935.979629629634</v>
      </c>
    </row>
    <row r="1774" spans="1:20" ht="42.75" x14ac:dyDescent="0.45">
      <c r="A1774" s="5">
        <v>1772</v>
      </c>
      <c r="B1774" s="7" t="s">
        <v>1773</v>
      </c>
      <c r="C1774" s="7" t="s">
        <v>5882</v>
      </c>
      <c r="D1774" s="8">
        <v>5500</v>
      </c>
      <c r="E1774" s="8">
        <v>858</v>
      </c>
      <c r="F1774" s="8" t="s">
        <v>8221</v>
      </c>
      <c r="G1774" s="8" t="s">
        <v>8225</v>
      </c>
      <c r="H1774" s="8" t="s">
        <v>8247</v>
      </c>
      <c r="I1774" s="8">
        <v>1404666836</v>
      </c>
      <c r="J1774" s="8">
        <v>1399482836</v>
      </c>
      <c r="K1774" s="8" t="b">
        <v>1</v>
      </c>
      <c r="L1774" s="8">
        <v>19</v>
      </c>
      <c r="M1774" s="8" t="b">
        <v>0</v>
      </c>
      <c r="N1774" s="8" t="s">
        <v>8285</v>
      </c>
      <c r="O1774" s="11">
        <f t="shared" si="108"/>
        <v>16</v>
      </c>
      <c r="P1774" s="8">
        <f t="shared" si="109"/>
        <v>45.16</v>
      </c>
      <c r="Q1774" s="8" t="s">
        <v>8338</v>
      </c>
      <c r="R1774" s="8" t="s">
        <v>8339</v>
      </c>
      <c r="S1774" s="17">
        <f t="shared" si="110"/>
        <v>41766.718009259261</v>
      </c>
      <c r="T1774" s="17">
        <f t="shared" si="111"/>
        <v>41826.718009259261</v>
      </c>
    </row>
    <row r="1775" spans="1:20" ht="42.75" x14ac:dyDescent="0.45">
      <c r="A1775" s="5">
        <v>1773</v>
      </c>
      <c r="B1775" s="7" t="s">
        <v>1774</v>
      </c>
      <c r="C1775" s="7" t="s">
        <v>5883</v>
      </c>
      <c r="D1775" s="8">
        <v>30000</v>
      </c>
      <c r="E1775" s="8">
        <v>1877</v>
      </c>
      <c r="F1775" s="8" t="s">
        <v>8221</v>
      </c>
      <c r="G1775" s="8" t="s">
        <v>8224</v>
      </c>
      <c r="H1775" s="8" t="s">
        <v>8246</v>
      </c>
      <c r="I1775" s="8">
        <v>1421691298</v>
      </c>
      <c r="J1775" s="8">
        <v>1417803298</v>
      </c>
      <c r="K1775" s="8" t="b">
        <v>1</v>
      </c>
      <c r="L1775" s="8">
        <v>19</v>
      </c>
      <c r="M1775" s="8" t="b">
        <v>0</v>
      </c>
      <c r="N1775" s="8" t="s">
        <v>8285</v>
      </c>
      <c r="O1775" s="11">
        <f t="shared" si="108"/>
        <v>6</v>
      </c>
      <c r="P1775" s="8">
        <f t="shared" si="109"/>
        <v>98.79</v>
      </c>
      <c r="Q1775" s="8" t="s">
        <v>8338</v>
      </c>
      <c r="R1775" s="8" t="s">
        <v>8339</v>
      </c>
      <c r="S1775" s="17">
        <f t="shared" si="110"/>
        <v>41978.760393518518</v>
      </c>
      <c r="T1775" s="17">
        <f t="shared" si="111"/>
        <v>42023.760393518518</v>
      </c>
    </row>
    <row r="1776" spans="1:20" ht="42.75" x14ac:dyDescent="0.45">
      <c r="A1776" s="5">
        <v>1774</v>
      </c>
      <c r="B1776" s="7" t="s">
        <v>1775</v>
      </c>
      <c r="C1776" s="7" t="s">
        <v>5884</v>
      </c>
      <c r="D1776" s="8">
        <v>2500</v>
      </c>
      <c r="E1776" s="8">
        <v>1148</v>
      </c>
      <c r="F1776" s="8" t="s">
        <v>8221</v>
      </c>
      <c r="G1776" s="8" t="s">
        <v>8224</v>
      </c>
      <c r="H1776" s="8" t="s">
        <v>8246</v>
      </c>
      <c r="I1776" s="8">
        <v>1417273140</v>
      </c>
      <c r="J1776" s="8">
        <v>1413609292</v>
      </c>
      <c r="K1776" s="8" t="b">
        <v>1</v>
      </c>
      <c r="L1776" s="8">
        <v>13</v>
      </c>
      <c r="M1776" s="8" t="b">
        <v>0</v>
      </c>
      <c r="N1776" s="8" t="s">
        <v>8285</v>
      </c>
      <c r="O1776" s="11">
        <f t="shared" si="108"/>
        <v>46</v>
      </c>
      <c r="P1776" s="8">
        <f t="shared" si="109"/>
        <v>88.31</v>
      </c>
      <c r="Q1776" s="8" t="s">
        <v>8338</v>
      </c>
      <c r="R1776" s="8" t="s">
        <v>8339</v>
      </c>
      <c r="S1776" s="17">
        <f t="shared" si="110"/>
        <v>41930.218657407408</v>
      </c>
      <c r="T1776" s="17">
        <f t="shared" si="111"/>
        <v>41972.624305555553</v>
      </c>
    </row>
    <row r="1777" spans="1:20" ht="42.75" x14ac:dyDescent="0.45">
      <c r="A1777" s="5">
        <v>1775</v>
      </c>
      <c r="B1777" s="7" t="s">
        <v>1776</v>
      </c>
      <c r="C1777" s="7" t="s">
        <v>5885</v>
      </c>
      <c r="D1777" s="8">
        <v>32500</v>
      </c>
      <c r="E1777" s="8">
        <v>21158</v>
      </c>
      <c r="F1777" s="8" t="s">
        <v>8221</v>
      </c>
      <c r="G1777" s="8" t="s">
        <v>8224</v>
      </c>
      <c r="H1777" s="8" t="s">
        <v>8246</v>
      </c>
      <c r="I1777" s="8">
        <v>1414193160</v>
      </c>
      <c r="J1777" s="8">
        <v>1410305160</v>
      </c>
      <c r="K1777" s="8" t="b">
        <v>1</v>
      </c>
      <c r="L1777" s="8">
        <v>124</v>
      </c>
      <c r="M1777" s="8" t="b">
        <v>0</v>
      </c>
      <c r="N1777" s="8" t="s">
        <v>8285</v>
      </c>
      <c r="O1777" s="11">
        <f t="shared" si="108"/>
        <v>65</v>
      </c>
      <c r="P1777" s="8">
        <f t="shared" si="109"/>
        <v>170.63</v>
      </c>
      <c r="Q1777" s="8" t="s">
        <v>8338</v>
      </c>
      <c r="R1777" s="8" t="s">
        <v>8339</v>
      </c>
      <c r="S1777" s="17">
        <f t="shared" si="110"/>
        <v>41891.976388888892</v>
      </c>
      <c r="T1777" s="17">
        <f t="shared" si="111"/>
        <v>41936.976388888892</v>
      </c>
    </row>
    <row r="1778" spans="1:20" ht="42.75" x14ac:dyDescent="0.45">
      <c r="A1778" s="5">
        <v>1776</v>
      </c>
      <c r="B1778" s="7" t="s">
        <v>1777</v>
      </c>
      <c r="C1778" s="7" t="s">
        <v>5886</v>
      </c>
      <c r="D1778" s="8">
        <v>5000</v>
      </c>
      <c r="E1778" s="8">
        <v>335</v>
      </c>
      <c r="F1778" s="8" t="s">
        <v>8221</v>
      </c>
      <c r="G1778" s="8" t="s">
        <v>8225</v>
      </c>
      <c r="H1778" s="8" t="s">
        <v>8247</v>
      </c>
      <c r="I1778" s="8">
        <v>1414623471</v>
      </c>
      <c r="J1778" s="8">
        <v>1411513071</v>
      </c>
      <c r="K1778" s="8" t="b">
        <v>1</v>
      </c>
      <c r="L1778" s="8">
        <v>4</v>
      </c>
      <c r="M1778" s="8" t="b">
        <v>0</v>
      </c>
      <c r="N1778" s="8" t="s">
        <v>8285</v>
      </c>
      <c r="O1778" s="11">
        <f t="shared" si="108"/>
        <v>7</v>
      </c>
      <c r="P1778" s="8">
        <f t="shared" si="109"/>
        <v>83.75</v>
      </c>
      <c r="Q1778" s="8" t="s">
        <v>8338</v>
      </c>
      <c r="R1778" s="8" t="s">
        <v>8339</v>
      </c>
      <c r="S1778" s="17">
        <f t="shared" si="110"/>
        <v>41905.95684027778</v>
      </c>
      <c r="T1778" s="17">
        <f t="shared" si="111"/>
        <v>41941.95684027778</v>
      </c>
    </row>
    <row r="1779" spans="1:20" ht="42.75" x14ac:dyDescent="0.45">
      <c r="A1779" s="5">
        <v>1777</v>
      </c>
      <c r="B1779" s="7" t="s">
        <v>1778</v>
      </c>
      <c r="C1779" s="7" t="s">
        <v>5887</v>
      </c>
      <c r="D1779" s="8">
        <v>4800</v>
      </c>
      <c r="E1779" s="8">
        <v>651</v>
      </c>
      <c r="F1779" s="8" t="s">
        <v>8221</v>
      </c>
      <c r="G1779" s="8" t="s">
        <v>8233</v>
      </c>
      <c r="H1779" s="8" t="s">
        <v>8249</v>
      </c>
      <c r="I1779" s="8">
        <v>1424421253</v>
      </c>
      <c r="J1779" s="8">
        <v>1421829253</v>
      </c>
      <c r="K1779" s="8" t="b">
        <v>1</v>
      </c>
      <c r="L1779" s="8">
        <v>10</v>
      </c>
      <c r="M1779" s="8" t="b">
        <v>0</v>
      </c>
      <c r="N1779" s="8" t="s">
        <v>8285</v>
      </c>
      <c r="O1779" s="11">
        <f t="shared" si="108"/>
        <v>14</v>
      </c>
      <c r="P1779" s="8">
        <f t="shared" si="109"/>
        <v>65.099999999999994</v>
      </c>
      <c r="Q1779" s="8" t="s">
        <v>8338</v>
      </c>
      <c r="R1779" s="8" t="s">
        <v>8339</v>
      </c>
      <c r="S1779" s="17">
        <f t="shared" si="110"/>
        <v>42025.357094907406</v>
      </c>
      <c r="T1779" s="17">
        <f t="shared" si="111"/>
        <v>42055.357094907406</v>
      </c>
    </row>
    <row r="1780" spans="1:20" ht="42.75" x14ac:dyDescent="0.45">
      <c r="A1780" s="5">
        <v>1778</v>
      </c>
      <c r="B1780" s="7" t="s">
        <v>1779</v>
      </c>
      <c r="C1780" s="7" t="s">
        <v>5888</v>
      </c>
      <c r="D1780" s="8">
        <v>50000</v>
      </c>
      <c r="E1780" s="8">
        <v>995</v>
      </c>
      <c r="F1780" s="8" t="s">
        <v>8221</v>
      </c>
      <c r="G1780" s="8" t="s">
        <v>8224</v>
      </c>
      <c r="H1780" s="8" t="s">
        <v>8246</v>
      </c>
      <c r="I1780" s="8">
        <v>1427485395</v>
      </c>
      <c r="J1780" s="8">
        <v>1423600995</v>
      </c>
      <c r="K1780" s="8" t="b">
        <v>1</v>
      </c>
      <c r="L1780" s="8">
        <v>15</v>
      </c>
      <c r="M1780" s="8" t="b">
        <v>0</v>
      </c>
      <c r="N1780" s="8" t="s">
        <v>8285</v>
      </c>
      <c r="O1780" s="11">
        <f t="shared" si="108"/>
        <v>2</v>
      </c>
      <c r="P1780" s="8">
        <f t="shared" si="109"/>
        <v>66.33</v>
      </c>
      <c r="Q1780" s="8" t="s">
        <v>8338</v>
      </c>
      <c r="R1780" s="8" t="s">
        <v>8339</v>
      </c>
      <c r="S1780" s="17">
        <f t="shared" si="110"/>
        <v>42045.86336805555</v>
      </c>
      <c r="T1780" s="17">
        <f t="shared" si="111"/>
        <v>42090.821701388893</v>
      </c>
    </row>
    <row r="1781" spans="1:20" ht="42.75" x14ac:dyDescent="0.45">
      <c r="A1781" s="5">
        <v>1779</v>
      </c>
      <c r="B1781" s="7" t="s">
        <v>1780</v>
      </c>
      <c r="C1781" s="7" t="s">
        <v>5889</v>
      </c>
      <c r="D1781" s="8">
        <v>11000</v>
      </c>
      <c r="E1781" s="8">
        <v>3986</v>
      </c>
      <c r="F1781" s="8" t="s">
        <v>8221</v>
      </c>
      <c r="G1781" s="8" t="s">
        <v>8224</v>
      </c>
      <c r="H1781" s="8" t="s">
        <v>8246</v>
      </c>
      <c r="I1781" s="8">
        <v>1472834180</v>
      </c>
      <c r="J1781" s="8">
        <v>1470242180</v>
      </c>
      <c r="K1781" s="8" t="b">
        <v>1</v>
      </c>
      <c r="L1781" s="8">
        <v>38</v>
      </c>
      <c r="M1781" s="8" t="b">
        <v>0</v>
      </c>
      <c r="N1781" s="8" t="s">
        <v>8285</v>
      </c>
      <c r="O1781" s="11">
        <f t="shared" si="108"/>
        <v>36</v>
      </c>
      <c r="P1781" s="8">
        <f t="shared" si="109"/>
        <v>104.89</v>
      </c>
      <c r="Q1781" s="8" t="s">
        <v>8338</v>
      </c>
      <c r="R1781" s="8" t="s">
        <v>8339</v>
      </c>
      <c r="S1781" s="17">
        <f t="shared" si="110"/>
        <v>42585.691898148143</v>
      </c>
      <c r="T1781" s="17">
        <f t="shared" si="111"/>
        <v>42615.691898148143</v>
      </c>
    </row>
    <row r="1782" spans="1:20" ht="42.75" x14ac:dyDescent="0.45">
      <c r="A1782" s="5">
        <v>1780</v>
      </c>
      <c r="B1782" s="7" t="s">
        <v>1781</v>
      </c>
      <c r="C1782" s="7" t="s">
        <v>5890</v>
      </c>
      <c r="D1782" s="8">
        <v>30000</v>
      </c>
      <c r="E1782" s="8">
        <v>11923</v>
      </c>
      <c r="F1782" s="8" t="s">
        <v>8221</v>
      </c>
      <c r="G1782" s="8" t="s">
        <v>8224</v>
      </c>
      <c r="H1782" s="8" t="s">
        <v>8246</v>
      </c>
      <c r="I1782" s="8">
        <v>1467469510</v>
      </c>
      <c r="J1782" s="8">
        <v>1462285510</v>
      </c>
      <c r="K1782" s="8" t="b">
        <v>1</v>
      </c>
      <c r="L1782" s="8">
        <v>152</v>
      </c>
      <c r="M1782" s="8" t="b">
        <v>0</v>
      </c>
      <c r="N1782" s="8" t="s">
        <v>8285</v>
      </c>
      <c r="O1782" s="11">
        <f t="shared" si="108"/>
        <v>40</v>
      </c>
      <c r="P1782" s="8">
        <f t="shared" si="109"/>
        <v>78.44</v>
      </c>
      <c r="Q1782" s="8" t="s">
        <v>8338</v>
      </c>
      <c r="R1782" s="8" t="s">
        <v>8339</v>
      </c>
      <c r="S1782" s="17">
        <f t="shared" si="110"/>
        <v>42493.600810185191</v>
      </c>
      <c r="T1782" s="17">
        <f t="shared" si="111"/>
        <v>42553.600810185191</v>
      </c>
    </row>
    <row r="1783" spans="1:20" ht="42.75" x14ac:dyDescent="0.45">
      <c r="A1783" s="5">
        <v>1781</v>
      </c>
      <c r="B1783" s="7" t="s">
        <v>1782</v>
      </c>
      <c r="C1783" s="7" t="s">
        <v>5891</v>
      </c>
      <c r="D1783" s="8">
        <v>5500</v>
      </c>
      <c r="E1783" s="8">
        <v>1417</v>
      </c>
      <c r="F1783" s="8" t="s">
        <v>8221</v>
      </c>
      <c r="G1783" s="8" t="s">
        <v>8224</v>
      </c>
      <c r="H1783" s="8" t="s">
        <v>8246</v>
      </c>
      <c r="I1783" s="8">
        <v>1473950945</v>
      </c>
      <c r="J1783" s="8">
        <v>1471272545</v>
      </c>
      <c r="K1783" s="8" t="b">
        <v>1</v>
      </c>
      <c r="L1783" s="8">
        <v>24</v>
      </c>
      <c r="M1783" s="8" t="b">
        <v>0</v>
      </c>
      <c r="N1783" s="8" t="s">
        <v>8285</v>
      </c>
      <c r="O1783" s="11">
        <f t="shared" si="108"/>
        <v>26</v>
      </c>
      <c r="P1783" s="8">
        <f t="shared" si="109"/>
        <v>59.04</v>
      </c>
      <c r="Q1783" s="8" t="s">
        <v>8338</v>
      </c>
      <c r="R1783" s="8" t="s">
        <v>8339</v>
      </c>
      <c r="S1783" s="17">
        <f t="shared" si="110"/>
        <v>42597.617418981477</v>
      </c>
      <c r="T1783" s="17">
        <f t="shared" si="111"/>
        <v>42628.617418981477</v>
      </c>
    </row>
    <row r="1784" spans="1:20" ht="42.75" x14ac:dyDescent="0.45">
      <c r="A1784" s="5">
        <v>1782</v>
      </c>
      <c r="B1784" s="7" t="s">
        <v>1783</v>
      </c>
      <c r="C1784" s="7" t="s">
        <v>5892</v>
      </c>
      <c r="D1784" s="8">
        <v>35000</v>
      </c>
      <c r="E1784" s="8">
        <v>5422</v>
      </c>
      <c r="F1784" s="8" t="s">
        <v>8221</v>
      </c>
      <c r="G1784" s="8" t="s">
        <v>8224</v>
      </c>
      <c r="H1784" s="8" t="s">
        <v>8246</v>
      </c>
      <c r="I1784" s="8">
        <v>1456062489</v>
      </c>
      <c r="J1784" s="8">
        <v>1453211289</v>
      </c>
      <c r="K1784" s="8" t="b">
        <v>1</v>
      </c>
      <c r="L1784" s="8">
        <v>76</v>
      </c>
      <c r="M1784" s="8" t="b">
        <v>0</v>
      </c>
      <c r="N1784" s="8" t="s">
        <v>8285</v>
      </c>
      <c r="O1784" s="11">
        <f t="shared" si="108"/>
        <v>15</v>
      </c>
      <c r="P1784" s="8">
        <f t="shared" si="109"/>
        <v>71.34</v>
      </c>
      <c r="Q1784" s="8" t="s">
        <v>8338</v>
      </c>
      <c r="R1784" s="8" t="s">
        <v>8339</v>
      </c>
      <c r="S1784" s="17">
        <f t="shared" si="110"/>
        <v>42388.575104166666</v>
      </c>
      <c r="T1784" s="17">
        <f t="shared" si="111"/>
        <v>42421.575104166666</v>
      </c>
    </row>
    <row r="1785" spans="1:20" ht="42.75" x14ac:dyDescent="0.45">
      <c r="A1785" s="5">
        <v>1783</v>
      </c>
      <c r="B1785" s="7" t="s">
        <v>1784</v>
      </c>
      <c r="C1785" s="7" t="s">
        <v>5893</v>
      </c>
      <c r="D1785" s="8">
        <v>40000</v>
      </c>
      <c r="E1785" s="8">
        <v>9477</v>
      </c>
      <c r="F1785" s="8" t="s">
        <v>8221</v>
      </c>
      <c r="G1785" s="8" t="s">
        <v>8224</v>
      </c>
      <c r="H1785" s="8" t="s">
        <v>8246</v>
      </c>
      <c r="I1785" s="8">
        <v>1432248478</v>
      </c>
      <c r="J1785" s="8">
        <v>1429656478</v>
      </c>
      <c r="K1785" s="8" t="b">
        <v>1</v>
      </c>
      <c r="L1785" s="8">
        <v>185</v>
      </c>
      <c r="M1785" s="8" t="b">
        <v>0</v>
      </c>
      <c r="N1785" s="8" t="s">
        <v>8285</v>
      </c>
      <c r="O1785" s="11">
        <f t="shared" si="108"/>
        <v>24</v>
      </c>
      <c r="P1785" s="8">
        <f t="shared" si="109"/>
        <v>51.23</v>
      </c>
      <c r="Q1785" s="8" t="s">
        <v>8338</v>
      </c>
      <c r="R1785" s="8" t="s">
        <v>8339</v>
      </c>
      <c r="S1785" s="17">
        <f t="shared" si="110"/>
        <v>42115.949976851851</v>
      </c>
      <c r="T1785" s="17">
        <f t="shared" si="111"/>
        <v>42145.949976851851</v>
      </c>
    </row>
    <row r="1786" spans="1:20" ht="42.75" x14ac:dyDescent="0.45">
      <c r="A1786" s="5">
        <v>1784</v>
      </c>
      <c r="B1786" s="7" t="s">
        <v>1785</v>
      </c>
      <c r="C1786" s="7" t="s">
        <v>5894</v>
      </c>
      <c r="D1786" s="8">
        <v>5000</v>
      </c>
      <c r="E1786" s="8">
        <v>1988</v>
      </c>
      <c r="F1786" s="8" t="s">
        <v>8221</v>
      </c>
      <c r="G1786" s="8" t="s">
        <v>8224</v>
      </c>
      <c r="H1786" s="8" t="s">
        <v>8246</v>
      </c>
      <c r="I1786" s="8">
        <v>1422674700</v>
      </c>
      <c r="J1786" s="8">
        <v>1419954240</v>
      </c>
      <c r="K1786" s="8" t="b">
        <v>1</v>
      </c>
      <c r="L1786" s="8">
        <v>33</v>
      </c>
      <c r="M1786" s="8" t="b">
        <v>0</v>
      </c>
      <c r="N1786" s="8" t="s">
        <v>8285</v>
      </c>
      <c r="O1786" s="11">
        <f t="shared" si="108"/>
        <v>40</v>
      </c>
      <c r="P1786" s="8">
        <f t="shared" si="109"/>
        <v>60.24</v>
      </c>
      <c r="Q1786" s="8" t="s">
        <v>8338</v>
      </c>
      <c r="R1786" s="8" t="s">
        <v>8339</v>
      </c>
      <c r="S1786" s="17">
        <f t="shared" si="110"/>
        <v>42003.655555555553</v>
      </c>
      <c r="T1786" s="17">
        <f t="shared" si="111"/>
        <v>42035.142361111109</v>
      </c>
    </row>
    <row r="1787" spans="1:20" ht="42.75" x14ac:dyDescent="0.45">
      <c r="A1787" s="5">
        <v>1785</v>
      </c>
      <c r="B1787" s="7" t="s">
        <v>1786</v>
      </c>
      <c r="C1787" s="7" t="s">
        <v>5895</v>
      </c>
      <c r="D1787" s="8">
        <v>24000</v>
      </c>
      <c r="E1787" s="8">
        <v>4853</v>
      </c>
      <c r="F1787" s="8" t="s">
        <v>8221</v>
      </c>
      <c r="G1787" s="8" t="s">
        <v>8224</v>
      </c>
      <c r="H1787" s="8" t="s">
        <v>8246</v>
      </c>
      <c r="I1787" s="8">
        <v>1413417600</v>
      </c>
      <c r="J1787" s="8">
        <v>1410750855</v>
      </c>
      <c r="K1787" s="8" t="b">
        <v>1</v>
      </c>
      <c r="L1787" s="8">
        <v>108</v>
      </c>
      <c r="M1787" s="8" t="b">
        <v>0</v>
      </c>
      <c r="N1787" s="8" t="s">
        <v>8285</v>
      </c>
      <c r="O1787" s="11">
        <f t="shared" si="108"/>
        <v>20</v>
      </c>
      <c r="P1787" s="8">
        <f t="shared" si="109"/>
        <v>44.94</v>
      </c>
      <c r="Q1787" s="8" t="s">
        <v>8338</v>
      </c>
      <c r="R1787" s="8" t="s">
        <v>8339</v>
      </c>
      <c r="S1787" s="17">
        <f t="shared" si="110"/>
        <v>41897.134895833333</v>
      </c>
      <c r="T1787" s="17">
        <f t="shared" si="111"/>
        <v>41928</v>
      </c>
    </row>
    <row r="1788" spans="1:20" ht="42.75" x14ac:dyDescent="0.45">
      <c r="A1788" s="5">
        <v>1786</v>
      </c>
      <c r="B1788" s="7" t="s">
        <v>1787</v>
      </c>
      <c r="C1788" s="7" t="s">
        <v>5896</v>
      </c>
      <c r="D1788" s="8">
        <v>1900</v>
      </c>
      <c r="E1788" s="8">
        <v>905</v>
      </c>
      <c r="F1788" s="8" t="s">
        <v>8221</v>
      </c>
      <c r="G1788" s="8" t="s">
        <v>8233</v>
      </c>
      <c r="H1788" s="8" t="s">
        <v>8249</v>
      </c>
      <c r="I1788" s="8">
        <v>1418649177</v>
      </c>
      <c r="J1788" s="8">
        <v>1416057177</v>
      </c>
      <c r="K1788" s="8" t="b">
        <v>1</v>
      </c>
      <c r="L1788" s="8">
        <v>29</v>
      </c>
      <c r="M1788" s="8" t="b">
        <v>0</v>
      </c>
      <c r="N1788" s="8" t="s">
        <v>8285</v>
      </c>
      <c r="O1788" s="11">
        <f t="shared" si="108"/>
        <v>48</v>
      </c>
      <c r="P1788" s="8">
        <f t="shared" si="109"/>
        <v>31.21</v>
      </c>
      <c r="Q1788" s="8" t="s">
        <v>8338</v>
      </c>
      <c r="R1788" s="8" t="s">
        <v>8339</v>
      </c>
      <c r="S1788" s="17">
        <f t="shared" si="110"/>
        <v>41958.550659722227</v>
      </c>
      <c r="T1788" s="17">
        <f t="shared" si="111"/>
        <v>41988.550659722227</v>
      </c>
    </row>
    <row r="1789" spans="1:20" ht="42.75" x14ac:dyDescent="0.45">
      <c r="A1789" s="5">
        <v>1787</v>
      </c>
      <c r="B1789" s="7" t="s">
        <v>1788</v>
      </c>
      <c r="C1789" s="7" t="s">
        <v>5897</v>
      </c>
      <c r="D1789" s="8">
        <v>10000</v>
      </c>
      <c r="E1789" s="8">
        <v>1533</v>
      </c>
      <c r="F1789" s="8" t="s">
        <v>8221</v>
      </c>
      <c r="G1789" s="8" t="s">
        <v>8224</v>
      </c>
      <c r="H1789" s="8" t="s">
        <v>8246</v>
      </c>
      <c r="I1789" s="8">
        <v>1428158637</v>
      </c>
      <c r="J1789" s="8">
        <v>1425570237</v>
      </c>
      <c r="K1789" s="8" t="b">
        <v>1</v>
      </c>
      <c r="L1789" s="8">
        <v>24</v>
      </c>
      <c r="M1789" s="8" t="b">
        <v>0</v>
      </c>
      <c r="N1789" s="8" t="s">
        <v>8285</v>
      </c>
      <c r="O1789" s="11">
        <f t="shared" si="108"/>
        <v>15</v>
      </c>
      <c r="P1789" s="8">
        <f t="shared" si="109"/>
        <v>63.88</v>
      </c>
      <c r="Q1789" s="8" t="s">
        <v>8338</v>
      </c>
      <c r="R1789" s="8" t="s">
        <v>8339</v>
      </c>
      <c r="S1789" s="17">
        <f t="shared" si="110"/>
        <v>42068.65552083333</v>
      </c>
      <c r="T1789" s="17">
        <f t="shared" si="111"/>
        <v>42098.613854166666</v>
      </c>
    </row>
    <row r="1790" spans="1:20" ht="42.75" x14ac:dyDescent="0.45">
      <c r="A1790" s="5">
        <v>1788</v>
      </c>
      <c r="B1790" s="7" t="s">
        <v>1789</v>
      </c>
      <c r="C1790" s="7" t="s">
        <v>5898</v>
      </c>
      <c r="D1790" s="8">
        <v>5500</v>
      </c>
      <c r="E1790" s="8">
        <v>76</v>
      </c>
      <c r="F1790" s="8" t="s">
        <v>8221</v>
      </c>
      <c r="G1790" s="8" t="s">
        <v>8225</v>
      </c>
      <c r="H1790" s="8" t="s">
        <v>8247</v>
      </c>
      <c r="I1790" s="8">
        <v>1414795542</v>
      </c>
      <c r="J1790" s="8">
        <v>1412203542</v>
      </c>
      <c r="K1790" s="8" t="b">
        <v>1</v>
      </c>
      <c r="L1790" s="8">
        <v>4</v>
      </c>
      <c r="M1790" s="8" t="b">
        <v>0</v>
      </c>
      <c r="N1790" s="8" t="s">
        <v>8285</v>
      </c>
      <c r="O1790" s="11">
        <f t="shared" si="108"/>
        <v>1</v>
      </c>
      <c r="P1790" s="8">
        <f t="shared" si="109"/>
        <v>19</v>
      </c>
      <c r="Q1790" s="8" t="s">
        <v>8338</v>
      </c>
      <c r="R1790" s="8" t="s">
        <v>8339</v>
      </c>
      <c r="S1790" s="17">
        <f t="shared" si="110"/>
        <v>41913.94840277778</v>
      </c>
      <c r="T1790" s="17">
        <f t="shared" si="111"/>
        <v>41943.94840277778</v>
      </c>
    </row>
    <row r="1791" spans="1:20" ht="42.75" x14ac:dyDescent="0.45">
      <c r="A1791" s="5">
        <v>1789</v>
      </c>
      <c r="B1791" s="7" t="s">
        <v>1790</v>
      </c>
      <c r="C1791" s="7" t="s">
        <v>5899</v>
      </c>
      <c r="D1791" s="8">
        <v>8000</v>
      </c>
      <c r="E1791" s="8">
        <v>40</v>
      </c>
      <c r="F1791" s="8" t="s">
        <v>8221</v>
      </c>
      <c r="G1791" s="8" t="s">
        <v>8224</v>
      </c>
      <c r="H1791" s="8" t="s">
        <v>8246</v>
      </c>
      <c r="I1791" s="8">
        <v>1421042403</v>
      </c>
      <c r="J1791" s="8">
        <v>1415858403</v>
      </c>
      <c r="K1791" s="8" t="b">
        <v>1</v>
      </c>
      <c r="L1791" s="8">
        <v>4</v>
      </c>
      <c r="M1791" s="8" t="b">
        <v>0</v>
      </c>
      <c r="N1791" s="8" t="s">
        <v>8285</v>
      </c>
      <c r="O1791" s="11">
        <f t="shared" si="108"/>
        <v>1</v>
      </c>
      <c r="P1791" s="8">
        <f t="shared" si="109"/>
        <v>10</v>
      </c>
      <c r="Q1791" s="8" t="s">
        <v>8338</v>
      </c>
      <c r="R1791" s="8" t="s">
        <v>8339</v>
      </c>
      <c r="S1791" s="17">
        <f t="shared" si="110"/>
        <v>41956.250034722223</v>
      </c>
      <c r="T1791" s="17">
        <f t="shared" si="111"/>
        <v>42016.250034722223</v>
      </c>
    </row>
    <row r="1792" spans="1:20" ht="42.75" x14ac:dyDescent="0.45">
      <c r="A1792" s="5">
        <v>1790</v>
      </c>
      <c r="B1792" s="7" t="s">
        <v>1791</v>
      </c>
      <c r="C1792" s="7" t="s">
        <v>5900</v>
      </c>
      <c r="D1792" s="8">
        <v>33000</v>
      </c>
      <c r="E1792" s="8">
        <v>1636</v>
      </c>
      <c r="F1792" s="8" t="s">
        <v>8221</v>
      </c>
      <c r="G1792" s="8" t="s">
        <v>8224</v>
      </c>
      <c r="H1792" s="8" t="s">
        <v>8246</v>
      </c>
      <c r="I1792" s="8">
        <v>1423152678</v>
      </c>
      <c r="J1792" s="8">
        <v>1420560678</v>
      </c>
      <c r="K1792" s="8" t="b">
        <v>1</v>
      </c>
      <c r="L1792" s="8">
        <v>15</v>
      </c>
      <c r="M1792" s="8" t="b">
        <v>0</v>
      </c>
      <c r="N1792" s="8" t="s">
        <v>8285</v>
      </c>
      <c r="O1792" s="11">
        <f t="shared" si="108"/>
        <v>5</v>
      </c>
      <c r="P1792" s="8">
        <f t="shared" si="109"/>
        <v>109.07</v>
      </c>
      <c r="Q1792" s="8" t="s">
        <v>8338</v>
      </c>
      <c r="R1792" s="8" t="s">
        <v>8339</v>
      </c>
      <c r="S1792" s="17">
        <f t="shared" si="110"/>
        <v>42010.674513888895</v>
      </c>
      <c r="T1792" s="17">
        <f t="shared" si="111"/>
        <v>42040.674513888895</v>
      </c>
    </row>
    <row r="1793" spans="1:20" ht="28.5" x14ac:dyDescent="0.45">
      <c r="A1793" s="5">
        <v>1791</v>
      </c>
      <c r="B1793" s="7" t="s">
        <v>1792</v>
      </c>
      <c r="C1793" s="7" t="s">
        <v>5901</v>
      </c>
      <c r="D1793" s="8">
        <v>3000</v>
      </c>
      <c r="E1793" s="8">
        <v>107</v>
      </c>
      <c r="F1793" s="8" t="s">
        <v>8221</v>
      </c>
      <c r="G1793" s="8" t="s">
        <v>8225</v>
      </c>
      <c r="H1793" s="8" t="s">
        <v>8247</v>
      </c>
      <c r="I1793" s="8">
        <v>1422553565</v>
      </c>
      <c r="J1793" s="8">
        <v>1417369565</v>
      </c>
      <c r="K1793" s="8" t="b">
        <v>1</v>
      </c>
      <c r="L1793" s="8">
        <v>4</v>
      </c>
      <c r="M1793" s="8" t="b">
        <v>0</v>
      </c>
      <c r="N1793" s="8" t="s">
        <v>8285</v>
      </c>
      <c r="O1793" s="11">
        <f t="shared" si="108"/>
        <v>4</v>
      </c>
      <c r="P1793" s="8">
        <f t="shared" si="109"/>
        <v>26.75</v>
      </c>
      <c r="Q1793" s="8" t="s">
        <v>8338</v>
      </c>
      <c r="R1793" s="8" t="s">
        <v>8339</v>
      </c>
      <c r="S1793" s="17">
        <f t="shared" si="110"/>
        <v>41973.740335648152</v>
      </c>
      <c r="T1793" s="17">
        <f t="shared" si="111"/>
        <v>42033.740335648152</v>
      </c>
    </row>
    <row r="1794" spans="1:20" ht="28.5" x14ac:dyDescent="0.45">
      <c r="A1794" s="5">
        <v>1792</v>
      </c>
      <c r="B1794" s="7" t="s">
        <v>1793</v>
      </c>
      <c r="C1794" s="7" t="s">
        <v>5902</v>
      </c>
      <c r="D1794" s="8">
        <v>25000</v>
      </c>
      <c r="E1794" s="8">
        <v>15281</v>
      </c>
      <c r="F1794" s="8" t="s">
        <v>8221</v>
      </c>
      <c r="G1794" s="8" t="s">
        <v>8224</v>
      </c>
      <c r="H1794" s="8" t="s">
        <v>8246</v>
      </c>
      <c r="I1794" s="8">
        <v>1439189940</v>
      </c>
      <c r="J1794" s="8">
        <v>1435970682</v>
      </c>
      <c r="K1794" s="8" t="b">
        <v>1</v>
      </c>
      <c r="L1794" s="8">
        <v>139</v>
      </c>
      <c r="M1794" s="8" t="b">
        <v>0</v>
      </c>
      <c r="N1794" s="8" t="s">
        <v>8285</v>
      </c>
      <c r="O1794" s="11">
        <f t="shared" si="108"/>
        <v>61</v>
      </c>
      <c r="P1794" s="8">
        <f t="shared" si="109"/>
        <v>109.94</v>
      </c>
      <c r="Q1794" s="8" t="s">
        <v>8338</v>
      </c>
      <c r="R1794" s="8" t="s">
        <v>8339</v>
      </c>
      <c r="S1794" s="17">
        <f t="shared" si="110"/>
        <v>42189.031041666662</v>
      </c>
      <c r="T1794" s="17">
        <f t="shared" si="111"/>
        <v>42226.290972222225</v>
      </c>
    </row>
    <row r="1795" spans="1:20" ht="42.75" x14ac:dyDescent="0.45">
      <c r="A1795" s="5">
        <v>1793</v>
      </c>
      <c r="B1795" s="7" t="s">
        <v>1794</v>
      </c>
      <c r="C1795" s="7" t="s">
        <v>5903</v>
      </c>
      <c r="D1795" s="8">
        <v>3000</v>
      </c>
      <c r="E1795" s="8">
        <v>40</v>
      </c>
      <c r="F1795" s="8" t="s">
        <v>8221</v>
      </c>
      <c r="G1795" s="8" t="s">
        <v>8226</v>
      </c>
      <c r="H1795" s="8" t="s">
        <v>8248</v>
      </c>
      <c r="I1795" s="8">
        <v>1417127040</v>
      </c>
      <c r="J1795" s="8">
        <v>1414531440</v>
      </c>
      <c r="K1795" s="8" t="b">
        <v>1</v>
      </c>
      <c r="L1795" s="8">
        <v>2</v>
      </c>
      <c r="M1795" s="8" t="b">
        <v>0</v>
      </c>
      <c r="N1795" s="8" t="s">
        <v>8285</v>
      </c>
      <c r="O1795" s="11">
        <f t="shared" ref="O1795:O1858" si="112">ROUND((E1795/D1795)*100,0)</f>
        <v>1</v>
      </c>
      <c r="P1795" s="8">
        <f t="shared" ref="P1795:P1858" si="113">ROUND(E1795/L1795,2)</f>
        <v>20</v>
      </c>
      <c r="Q1795" s="8" t="s">
        <v>8338</v>
      </c>
      <c r="R1795" s="8" t="s">
        <v>8339</v>
      </c>
      <c r="S1795" s="17">
        <f t="shared" ref="S1795:S1858" si="114">(((J1795/60)/60)/24)+DATE(1970,1,1)</f>
        <v>41940.89166666667</v>
      </c>
      <c r="T1795" s="17">
        <f t="shared" ref="T1795:T1858" si="115">(((I1795/60)/60)/24)+DATE(1970,1,1)</f>
        <v>41970.933333333334</v>
      </c>
    </row>
    <row r="1796" spans="1:20" ht="42.75" x14ac:dyDescent="0.45">
      <c r="A1796" s="5">
        <v>1794</v>
      </c>
      <c r="B1796" s="7" t="s">
        <v>1795</v>
      </c>
      <c r="C1796" s="7" t="s">
        <v>5904</v>
      </c>
      <c r="D1796" s="8">
        <v>9000</v>
      </c>
      <c r="E1796" s="8">
        <v>997</v>
      </c>
      <c r="F1796" s="8" t="s">
        <v>8221</v>
      </c>
      <c r="G1796" s="8" t="s">
        <v>8224</v>
      </c>
      <c r="H1796" s="8" t="s">
        <v>8246</v>
      </c>
      <c r="I1796" s="8">
        <v>1423660422</v>
      </c>
      <c r="J1796" s="8">
        <v>1420636422</v>
      </c>
      <c r="K1796" s="8" t="b">
        <v>1</v>
      </c>
      <c r="L1796" s="8">
        <v>18</v>
      </c>
      <c r="M1796" s="8" t="b">
        <v>0</v>
      </c>
      <c r="N1796" s="8" t="s">
        <v>8285</v>
      </c>
      <c r="O1796" s="11">
        <f t="shared" si="112"/>
        <v>11</v>
      </c>
      <c r="P1796" s="8">
        <f t="shared" si="113"/>
        <v>55.39</v>
      </c>
      <c r="Q1796" s="8" t="s">
        <v>8338</v>
      </c>
      <c r="R1796" s="8" t="s">
        <v>8339</v>
      </c>
      <c r="S1796" s="17">
        <f t="shared" si="114"/>
        <v>42011.551180555558</v>
      </c>
      <c r="T1796" s="17">
        <f t="shared" si="115"/>
        <v>42046.551180555558</v>
      </c>
    </row>
    <row r="1797" spans="1:20" ht="42.75" x14ac:dyDescent="0.45">
      <c r="A1797" s="5">
        <v>1795</v>
      </c>
      <c r="B1797" s="7" t="s">
        <v>1796</v>
      </c>
      <c r="C1797" s="7" t="s">
        <v>5905</v>
      </c>
      <c r="D1797" s="8">
        <v>28000</v>
      </c>
      <c r="E1797" s="8">
        <v>10846</v>
      </c>
      <c r="F1797" s="8" t="s">
        <v>8221</v>
      </c>
      <c r="G1797" s="8" t="s">
        <v>8236</v>
      </c>
      <c r="H1797" s="8" t="s">
        <v>8249</v>
      </c>
      <c r="I1797" s="8">
        <v>1476460800</v>
      </c>
      <c r="J1797" s="8">
        <v>1473922541</v>
      </c>
      <c r="K1797" s="8" t="b">
        <v>1</v>
      </c>
      <c r="L1797" s="8">
        <v>81</v>
      </c>
      <c r="M1797" s="8" t="b">
        <v>0</v>
      </c>
      <c r="N1797" s="8" t="s">
        <v>8285</v>
      </c>
      <c r="O1797" s="11">
        <f t="shared" si="112"/>
        <v>39</v>
      </c>
      <c r="P1797" s="8">
        <f t="shared" si="113"/>
        <v>133.9</v>
      </c>
      <c r="Q1797" s="8" t="s">
        <v>8338</v>
      </c>
      <c r="R1797" s="8" t="s">
        <v>8339</v>
      </c>
      <c r="S1797" s="17">
        <f t="shared" si="114"/>
        <v>42628.288668981477</v>
      </c>
      <c r="T1797" s="17">
        <f t="shared" si="115"/>
        <v>42657.666666666672</v>
      </c>
    </row>
    <row r="1798" spans="1:20" ht="42.75" x14ac:dyDescent="0.45">
      <c r="A1798" s="5">
        <v>1796</v>
      </c>
      <c r="B1798" s="7" t="s">
        <v>1797</v>
      </c>
      <c r="C1798" s="7" t="s">
        <v>5906</v>
      </c>
      <c r="D1798" s="8">
        <v>19000</v>
      </c>
      <c r="E1798" s="8">
        <v>4190</v>
      </c>
      <c r="F1798" s="8" t="s">
        <v>8221</v>
      </c>
      <c r="G1798" s="8" t="s">
        <v>8225</v>
      </c>
      <c r="H1798" s="8" t="s">
        <v>8247</v>
      </c>
      <c r="I1798" s="8">
        <v>1469356366</v>
      </c>
      <c r="J1798" s="8">
        <v>1464172366</v>
      </c>
      <c r="K1798" s="8" t="b">
        <v>1</v>
      </c>
      <c r="L1798" s="8">
        <v>86</v>
      </c>
      <c r="M1798" s="8" t="b">
        <v>0</v>
      </c>
      <c r="N1798" s="8" t="s">
        <v>8285</v>
      </c>
      <c r="O1798" s="11">
        <f t="shared" si="112"/>
        <v>22</v>
      </c>
      <c r="P1798" s="8">
        <f t="shared" si="113"/>
        <v>48.72</v>
      </c>
      <c r="Q1798" s="8" t="s">
        <v>8338</v>
      </c>
      <c r="R1798" s="8" t="s">
        <v>8339</v>
      </c>
      <c r="S1798" s="17">
        <f t="shared" si="114"/>
        <v>42515.439421296294</v>
      </c>
      <c r="T1798" s="17">
        <f t="shared" si="115"/>
        <v>42575.439421296294</v>
      </c>
    </row>
    <row r="1799" spans="1:20" ht="42.75" x14ac:dyDescent="0.45">
      <c r="A1799" s="5">
        <v>1797</v>
      </c>
      <c r="B1799" s="7" t="s">
        <v>1798</v>
      </c>
      <c r="C1799" s="7" t="s">
        <v>5907</v>
      </c>
      <c r="D1799" s="8">
        <v>10000</v>
      </c>
      <c r="E1799" s="8">
        <v>6755</v>
      </c>
      <c r="F1799" s="8" t="s">
        <v>8221</v>
      </c>
      <c r="G1799" s="8" t="s">
        <v>8224</v>
      </c>
      <c r="H1799" s="8" t="s">
        <v>8246</v>
      </c>
      <c r="I1799" s="8">
        <v>1481809189</v>
      </c>
      <c r="J1799" s="8">
        <v>1479217189</v>
      </c>
      <c r="K1799" s="8" t="b">
        <v>1</v>
      </c>
      <c r="L1799" s="8">
        <v>140</v>
      </c>
      <c r="M1799" s="8" t="b">
        <v>0</v>
      </c>
      <c r="N1799" s="8" t="s">
        <v>8285</v>
      </c>
      <c r="O1799" s="11">
        <f t="shared" si="112"/>
        <v>68</v>
      </c>
      <c r="P1799" s="8">
        <f t="shared" si="113"/>
        <v>48.25</v>
      </c>
      <c r="Q1799" s="8" t="s">
        <v>8338</v>
      </c>
      <c r="R1799" s="8" t="s">
        <v>8339</v>
      </c>
      <c r="S1799" s="17">
        <f t="shared" si="114"/>
        <v>42689.56931712963</v>
      </c>
      <c r="T1799" s="17">
        <f t="shared" si="115"/>
        <v>42719.56931712963</v>
      </c>
    </row>
    <row r="1800" spans="1:20" ht="42.75" x14ac:dyDescent="0.45">
      <c r="A1800" s="5">
        <v>1798</v>
      </c>
      <c r="B1800" s="7" t="s">
        <v>1799</v>
      </c>
      <c r="C1800" s="7" t="s">
        <v>5908</v>
      </c>
      <c r="D1800" s="8">
        <v>16000</v>
      </c>
      <c r="E1800" s="8">
        <v>2182</v>
      </c>
      <c r="F1800" s="8" t="s">
        <v>8221</v>
      </c>
      <c r="G1800" s="8" t="s">
        <v>8224</v>
      </c>
      <c r="H1800" s="8" t="s">
        <v>8246</v>
      </c>
      <c r="I1800" s="8">
        <v>1454572233</v>
      </c>
      <c r="J1800" s="8">
        <v>1449388233</v>
      </c>
      <c r="K1800" s="8" t="b">
        <v>1</v>
      </c>
      <c r="L1800" s="8">
        <v>37</v>
      </c>
      <c r="M1800" s="8" t="b">
        <v>0</v>
      </c>
      <c r="N1800" s="8" t="s">
        <v>8285</v>
      </c>
      <c r="O1800" s="11">
        <f t="shared" si="112"/>
        <v>14</v>
      </c>
      <c r="P1800" s="8">
        <f t="shared" si="113"/>
        <v>58.97</v>
      </c>
      <c r="Q1800" s="8" t="s">
        <v>8338</v>
      </c>
      <c r="R1800" s="8" t="s">
        <v>8339</v>
      </c>
      <c r="S1800" s="17">
        <f t="shared" si="114"/>
        <v>42344.32677083333</v>
      </c>
      <c r="T1800" s="17">
        <f t="shared" si="115"/>
        <v>42404.32677083333</v>
      </c>
    </row>
    <row r="1801" spans="1:20" ht="28.5" x14ac:dyDescent="0.45">
      <c r="A1801" s="5">
        <v>1799</v>
      </c>
      <c r="B1801" s="7" t="s">
        <v>1800</v>
      </c>
      <c r="C1801" s="7" t="s">
        <v>5909</v>
      </c>
      <c r="D1801" s="8">
        <v>4000</v>
      </c>
      <c r="E1801" s="8">
        <v>69.83</v>
      </c>
      <c r="F1801" s="8" t="s">
        <v>8221</v>
      </c>
      <c r="G1801" s="8" t="s">
        <v>8225</v>
      </c>
      <c r="H1801" s="8" t="s">
        <v>8247</v>
      </c>
      <c r="I1801" s="8">
        <v>1415740408</v>
      </c>
      <c r="J1801" s="8">
        <v>1414008808</v>
      </c>
      <c r="K1801" s="8" t="b">
        <v>1</v>
      </c>
      <c r="L1801" s="8">
        <v>6</v>
      </c>
      <c r="M1801" s="8" t="b">
        <v>0</v>
      </c>
      <c r="N1801" s="8" t="s">
        <v>8285</v>
      </c>
      <c r="O1801" s="11">
        <f t="shared" si="112"/>
        <v>2</v>
      </c>
      <c r="P1801" s="8">
        <f t="shared" si="113"/>
        <v>11.64</v>
      </c>
      <c r="Q1801" s="8" t="s">
        <v>8338</v>
      </c>
      <c r="R1801" s="8" t="s">
        <v>8339</v>
      </c>
      <c r="S1801" s="17">
        <f t="shared" si="114"/>
        <v>41934.842685185184</v>
      </c>
      <c r="T1801" s="17">
        <f t="shared" si="115"/>
        <v>41954.884351851855</v>
      </c>
    </row>
    <row r="1802" spans="1:20" ht="42.75" x14ac:dyDescent="0.45">
      <c r="A1802" s="5">
        <v>1800</v>
      </c>
      <c r="B1802" s="7" t="s">
        <v>1801</v>
      </c>
      <c r="C1802" s="7" t="s">
        <v>5910</v>
      </c>
      <c r="D1802" s="8">
        <v>46260</v>
      </c>
      <c r="E1802" s="8">
        <v>9460</v>
      </c>
      <c r="F1802" s="8" t="s">
        <v>8221</v>
      </c>
      <c r="G1802" s="8" t="s">
        <v>8225</v>
      </c>
      <c r="H1802" s="8" t="s">
        <v>8247</v>
      </c>
      <c r="I1802" s="8">
        <v>1476109970</v>
      </c>
      <c r="J1802" s="8">
        <v>1473517970</v>
      </c>
      <c r="K1802" s="8" t="b">
        <v>1</v>
      </c>
      <c r="L1802" s="8">
        <v>113</v>
      </c>
      <c r="M1802" s="8" t="b">
        <v>0</v>
      </c>
      <c r="N1802" s="8" t="s">
        <v>8285</v>
      </c>
      <c r="O1802" s="11">
        <f t="shared" si="112"/>
        <v>20</v>
      </c>
      <c r="P1802" s="8">
        <f t="shared" si="113"/>
        <v>83.72</v>
      </c>
      <c r="Q1802" s="8" t="s">
        <v>8338</v>
      </c>
      <c r="R1802" s="8" t="s">
        <v>8339</v>
      </c>
      <c r="S1802" s="17">
        <f t="shared" si="114"/>
        <v>42623.606134259258</v>
      </c>
      <c r="T1802" s="17">
        <f t="shared" si="115"/>
        <v>42653.606134259258</v>
      </c>
    </row>
    <row r="1803" spans="1:20" ht="42.75" x14ac:dyDescent="0.45">
      <c r="A1803" s="5">
        <v>1801</v>
      </c>
      <c r="B1803" s="7" t="s">
        <v>1802</v>
      </c>
      <c r="C1803" s="7" t="s">
        <v>5911</v>
      </c>
      <c r="D1803" s="8">
        <v>17000</v>
      </c>
      <c r="E1803" s="8">
        <v>2355</v>
      </c>
      <c r="F1803" s="8" t="s">
        <v>8221</v>
      </c>
      <c r="G1803" s="8" t="s">
        <v>8225</v>
      </c>
      <c r="H1803" s="8" t="s">
        <v>8247</v>
      </c>
      <c r="I1803" s="8">
        <v>1450181400</v>
      </c>
      <c r="J1803" s="8">
        <v>1447429868</v>
      </c>
      <c r="K1803" s="8" t="b">
        <v>1</v>
      </c>
      <c r="L1803" s="8">
        <v>37</v>
      </c>
      <c r="M1803" s="8" t="b">
        <v>0</v>
      </c>
      <c r="N1803" s="8" t="s">
        <v>8285</v>
      </c>
      <c r="O1803" s="11">
        <f t="shared" si="112"/>
        <v>14</v>
      </c>
      <c r="P1803" s="8">
        <f t="shared" si="113"/>
        <v>63.65</v>
      </c>
      <c r="Q1803" s="8" t="s">
        <v>8338</v>
      </c>
      <c r="R1803" s="8" t="s">
        <v>8339</v>
      </c>
      <c r="S1803" s="17">
        <f t="shared" si="114"/>
        <v>42321.660509259258</v>
      </c>
      <c r="T1803" s="17">
        <f t="shared" si="115"/>
        <v>42353.506944444445</v>
      </c>
    </row>
    <row r="1804" spans="1:20" ht="28.5" x14ac:dyDescent="0.45">
      <c r="A1804" s="5">
        <v>1802</v>
      </c>
      <c r="B1804" s="7" t="s">
        <v>1803</v>
      </c>
      <c r="C1804" s="7" t="s">
        <v>5912</v>
      </c>
      <c r="D1804" s="8">
        <v>3500</v>
      </c>
      <c r="E1804" s="8">
        <v>1697</v>
      </c>
      <c r="F1804" s="8" t="s">
        <v>8221</v>
      </c>
      <c r="G1804" s="8" t="s">
        <v>8236</v>
      </c>
      <c r="H1804" s="8" t="s">
        <v>8249</v>
      </c>
      <c r="I1804" s="8">
        <v>1435442340</v>
      </c>
      <c r="J1804" s="8">
        <v>1433416830</v>
      </c>
      <c r="K1804" s="8" t="b">
        <v>1</v>
      </c>
      <c r="L1804" s="8">
        <v>18</v>
      </c>
      <c r="M1804" s="8" t="b">
        <v>0</v>
      </c>
      <c r="N1804" s="8" t="s">
        <v>8285</v>
      </c>
      <c r="O1804" s="11">
        <f t="shared" si="112"/>
        <v>48</v>
      </c>
      <c r="P1804" s="8">
        <f t="shared" si="113"/>
        <v>94.28</v>
      </c>
      <c r="Q1804" s="8" t="s">
        <v>8338</v>
      </c>
      <c r="R1804" s="8" t="s">
        <v>8339</v>
      </c>
      <c r="S1804" s="17">
        <f t="shared" si="114"/>
        <v>42159.47256944445</v>
      </c>
      <c r="T1804" s="17">
        <f t="shared" si="115"/>
        <v>42182.915972222225</v>
      </c>
    </row>
    <row r="1805" spans="1:20" ht="42.75" x14ac:dyDescent="0.45">
      <c r="A1805" s="5">
        <v>1803</v>
      </c>
      <c r="B1805" s="7" t="s">
        <v>1804</v>
      </c>
      <c r="C1805" s="7" t="s">
        <v>5913</v>
      </c>
      <c r="D1805" s="8">
        <v>17500</v>
      </c>
      <c r="E1805" s="8">
        <v>5390</v>
      </c>
      <c r="F1805" s="8" t="s">
        <v>8221</v>
      </c>
      <c r="G1805" s="8" t="s">
        <v>8224</v>
      </c>
      <c r="H1805" s="8" t="s">
        <v>8246</v>
      </c>
      <c r="I1805" s="8">
        <v>1423878182</v>
      </c>
      <c r="J1805" s="8">
        <v>1421199782</v>
      </c>
      <c r="K1805" s="8" t="b">
        <v>1</v>
      </c>
      <c r="L1805" s="8">
        <v>75</v>
      </c>
      <c r="M1805" s="8" t="b">
        <v>0</v>
      </c>
      <c r="N1805" s="8" t="s">
        <v>8285</v>
      </c>
      <c r="O1805" s="11">
        <f t="shared" si="112"/>
        <v>31</v>
      </c>
      <c r="P1805" s="8">
        <f t="shared" si="113"/>
        <v>71.87</v>
      </c>
      <c r="Q1805" s="8" t="s">
        <v>8338</v>
      </c>
      <c r="R1805" s="8" t="s">
        <v>8339</v>
      </c>
      <c r="S1805" s="17">
        <f t="shared" si="114"/>
        <v>42018.071550925932</v>
      </c>
      <c r="T1805" s="17">
        <f t="shared" si="115"/>
        <v>42049.071550925932</v>
      </c>
    </row>
    <row r="1806" spans="1:20" ht="42.75" x14ac:dyDescent="0.45">
      <c r="A1806" s="5">
        <v>1804</v>
      </c>
      <c r="B1806" s="7" t="s">
        <v>1805</v>
      </c>
      <c r="C1806" s="7" t="s">
        <v>5914</v>
      </c>
      <c r="D1806" s="8">
        <v>15500</v>
      </c>
      <c r="E1806" s="8">
        <v>5452</v>
      </c>
      <c r="F1806" s="8" t="s">
        <v>8221</v>
      </c>
      <c r="G1806" s="8" t="s">
        <v>8224</v>
      </c>
      <c r="H1806" s="8" t="s">
        <v>8246</v>
      </c>
      <c r="I1806" s="8">
        <v>1447521404</v>
      </c>
      <c r="J1806" s="8">
        <v>1444061804</v>
      </c>
      <c r="K1806" s="8" t="b">
        <v>1</v>
      </c>
      <c r="L1806" s="8">
        <v>52</v>
      </c>
      <c r="M1806" s="8" t="b">
        <v>0</v>
      </c>
      <c r="N1806" s="8" t="s">
        <v>8285</v>
      </c>
      <c r="O1806" s="11">
        <f t="shared" si="112"/>
        <v>35</v>
      </c>
      <c r="P1806" s="8">
        <f t="shared" si="113"/>
        <v>104.85</v>
      </c>
      <c r="Q1806" s="8" t="s">
        <v>8338</v>
      </c>
      <c r="R1806" s="8" t="s">
        <v>8339</v>
      </c>
      <c r="S1806" s="17">
        <f t="shared" si="114"/>
        <v>42282.678287037037</v>
      </c>
      <c r="T1806" s="17">
        <f t="shared" si="115"/>
        <v>42322.719953703709</v>
      </c>
    </row>
    <row r="1807" spans="1:20" ht="42.75" x14ac:dyDescent="0.45">
      <c r="A1807" s="5">
        <v>1805</v>
      </c>
      <c r="B1807" s="7" t="s">
        <v>1806</v>
      </c>
      <c r="C1807" s="7" t="s">
        <v>5915</v>
      </c>
      <c r="D1807" s="8">
        <v>22500</v>
      </c>
      <c r="E1807" s="8">
        <v>8191</v>
      </c>
      <c r="F1807" s="8" t="s">
        <v>8221</v>
      </c>
      <c r="G1807" s="8" t="s">
        <v>8236</v>
      </c>
      <c r="H1807" s="8" t="s">
        <v>8249</v>
      </c>
      <c r="I1807" s="8">
        <v>1443808800</v>
      </c>
      <c r="J1807" s="8">
        <v>1441048658</v>
      </c>
      <c r="K1807" s="8" t="b">
        <v>1</v>
      </c>
      <c r="L1807" s="8">
        <v>122</v>
      </c>
      <c r="M1807" s="8" t="b">
        <v>0</v>
      </c>
      <c r="N1807" s="8" t="s">
        <v>8285</v>
      </c>
      <c r="O1807" s="11">
        <f t="shared" si="112"/>
        <v>36</v>
      </c>
      <c r="P1807" s="8">
        <f t="shared" si="113"/>
        <v>67.14</v>
      </c>
      <c r="Q1807" s="8" t="s">
        <v>8338</v>
      </c>
      <c r="R1807" s="8" t="s">
        <v>8339</v>
      </c>
      <c r="S1807" s="17">
        <f t="shared" si="114"/>
        <v>42247.803912037038</v>
      </c>
      <c r="T1807" s="17">
        <f t="shared" si="115"/>
        <v>42279.75</v>
      </c>
    </row>
    <row r="1808" spans="1:20" ht="42.75" x14ac:dyDescent="0.45">
      <c r="A1808" s="5">
        <v>1806</v>
      </c>
      <c r="B1808" s="7" t="s">
        <v>1807</v>
      </c>
      <c r="C1808" s="7" t="s">
        <v>5916</v>
      </c>
      <c r="D1808" s="8">
        <v>20000</v>
      </c>
      <c r="E1808" s="8">
        <v>591</v>
      </c>
      <c r="F1808" s="8" t="s">
        <v>8221</v>
      </c>
      <c r="G1808" s="8" t="s">
        <v>8225</v>
      </c>
      <c r="H1808" s="8" t="s">
        <v>8247</v>
      </c>
      <c r="I1808" s="8">
        <v>1412090349</v>
      </c>
      <c r="J1808" s="8">
        <v>1409066349</v>
      </c>
      <c r="K1808" s="8" t="b">
        <v>1</v>
      </c>
      <c r="L1808" s="8">
        <v>8</v>
      </c>
      <c r="M1808" s="8" t="b">
        <v>0</v>
      </c>
      <c r="N1808" s="8" t="s">
        <v>8285</v>
      </c>
      <c r="O1808" s="11">
        <f t="shared" si="112"/>
        <v>3</v>
      </c>
      <c r="P1808" s="8">
        <f t="shared" si="113"/>
        <v>73.88</v>
      </c>
      <c r="Q1808" s="8" t="s">
        <v>8338</v>
      </c>
      <c r="R1808" s="8" t="s">
        <v>8339</v>
      </c>
      <c r="S1808" s="17">
        <f t="shared" si="114"/>
        <v>41877.638298611113</v>
      </c>
      <c r="T1808" s="17">
        <f t="shared" si="115"/>
        <v>41912.638298611113</v>
      </c>
    </row>
    <row r="1809" spans="1:20" ht="28.5" x14ac:dyDescent="0.45">
      <c r="A1809" s="5">
        <v>1807</v>
      </c>
      <c r="B1809" s="7" t="s">
        <v>1808</v>
      </c>
      <c r="C1809" s="7" t="s">
        <v>5917</v>
      </c>
      <c r="D1809" s="8">
        <v>5000</v>
      </c>
      <c r="E1809" s="8">
        <v>553</v>
      </c>
      <c r="F1809" s="8" t="s">
        <v>8221</v>
      </c>
      <c r="G1809" s="8" t="s">
        <v>8224</v>
      </c>
      <c r="H1809" s="8" t="s">
        <v>8246</v>
      </c>
      <c r="I1809" s="8">
        <v>1411868313</v>
      </c>
      <c r="J1809" s="8">
        <v>1409276313</v>
      </c>
      <c r="K1809" s="8" t="b">
        <v>1</v>
      </c>
      <c r="L1809" s="8">
        <v>8</v>
      </c>
      <c r="M1809" s="8" t="b">
        <v>0</v>
      </c>
      <c r="N1809" s="8" t="s">
        <v>8285</v>
      </c>
      <c r="O1809" s="11">
        <f t="shared" si="112"/>
        <v>11</v>
      </c>
      <c r="P1809" s="8">
        <f t="shared" si="113"/>
        <v>69.13</v>
      </c>
      <c r="Q1809" s="8" t="s">
        <v>8338</v>
      </c>
      <c r="R1809" s="8" t="s">
        <v>8339</v>
      </c>
      <c r="S1809" s="17">
        <f t="shared" si="114"/>
        <v>41880.068437499998</v>
      </c>
      <c r="T1809" s="17">
        <f t="shared" si="115"/>
        <v>41910.068437499998</v>
      </c>
    </row>
    <row r="1810" spans="1:20" ht="42.75" x14ac:dyDescent="0.45">
      <c r="A1810" s="5">
        <v>1808</v>
      </c>
      <c r="B1810" s="7" t="s">
        <v>1809</v>
      </c>
      <c r="C1810" s="7" t="s">
        <v>5918</v>
      </c>
      <c r="D1810" s="8">
        <v>28000</v>
      </c>
      <c r="E1810" s="8">
        <v>11594</v>
      </c>
      <c r="F1810" s="8" t="s">
        <v>8221</v>
      </c>
      <c r="G1810" s="8" t="s">
        <v>8224</v>
      </c>
      <c r="H1810" s="8" t="s">
        <v>8246</v>
      </c>
      <c r="I1810" s="8">
        <v>1486830030</v>
      </c>
      <c r="J1810" s="8">
        <v>1483806030</v>
      </c>
      <c r="K1810" s="8" t="b">
        <v>1</v>
      </c>
      <c r="L1810" s="8">
        <v>96</v>
      </c>
      <c r="M1810" s="8" t="b">
        <v>0</v>
      </c>
      <c r="N1810" s="8" t="s">
        <v>8285</v>
      </c>
      <c r="O1810" s="11">
        <f t="shared" si="112"/>
        <v>41</v>
      </c>
      <c r="P1810" s="8">
        <f t="shared" si="113"/>
        <v>120.77</v>
      </c>
      <c r="Q1810" s="8" t="s">
        <v>8338</v>
      </c>
      <c r="R1810" s="8" t="s">
        <v>8339</v>
      </c>
      <c r="S1810" s="17">
        <f t="shared" si="114"/>
        <v>42742.680902777778</v>
      </c>
      <c r="T1810" s="17">
        <f t="shared" si="115"/>
        <v>42777.680902777778</v>
      </c>
    </row>
    <row r="1811" spans="1:20" ht="42.75" x14ac:dyDescent="0.45">
      <c r="A1811" s="5">
        <v>1809</v>
      </c>
      <c r="B1811" s="7" t="s">
        <v>1810</v>
      </c>
      <c r="C1811" s="7" t="s">
        <v>5919</v>
      </c>
      <c r="D1811" s="8">
        <v>3500</v>
      </c>
      <c r="E1811" s="8">
        <v>380</v>
      </c>
      <c r="F1811" s="8" t="s">
        <v>8221</v>
      </c>
      <c r="G1811" s="8" t="s">
        <v>8229</v>
      </c>
      <c r="H1811" s="8" t="s">
        <v>8251</v>
      </c>
      <c r="I1811" s="8">
        <v>1425246439</v>
      </c>
      <c r="J1811" s="8">
        <v>1422222439</v>
      </c>
      <c r="K1811" s="8" t="b">
        <v>1</v>
      </c>
      <c r="L1811" s="8">
        <v>9</v>
      </c>
      <c r="M1811" s="8" t="b">
        <v>0</v>
      </c>
      <c r="N1811" s="8" t="s">
        <v>8285</v>
      </c>
      <c r="O1811" s="11">
        <f t="shared" si="112"/>
        <v>11</v>
      </c>
      <c r="P1811" s="8">
        <f t="shared" si="113"/>
        <v>42.22</v>
      </c>
      <c r="Q1811" s="8" t="s">
        <v>8338</v>
      </c>
      <c r="R1811" s="8" t="s">
        <v>8339</v>
      </c>
      <c r="S1811" s="17">
        <f t="shared" si="114"/>
        <v>42029.907858796301</v>
      </c>
      <c r="T1811" s="17">
        <f t="shared" si="115"/>
        <v>42064.907858796301</v>
      </c>
    </row>
    <row r="1812" spans="1:20" ht="42.75" x14ac:dyDescent="0.45">
      <c r="A1812" s="5">
        <v>1810</v>
      </c>
      <c r="B1812" s="7" t="s">
        <v>1811</v>
      </c>
      <c r="C1812" s="7" t="s">
        <v>5920</v>
      </c>
      <c r="D1812" s="8">
        <v>450</v>
      </c>
      <c r="E1812" s="8">
        <v>15</v>
      </c>
      <c r="F1812" s="8" t="s">
        <v>8221</v>
      </c>
      <c r="G1812" s="8" t="s">
        <v>8224</v>
      </c>
      <c r="H1812" s="8" t="s">
        <v>8246</v>
      </c>
      <c r="I1812" s="8">
        <v>1408657826</v>
      </c>
      <c r="J1812" s="8">
        <v>1407621026</v>
      </c>
      <c r="K1812" s="8" t="b">
        <v>0</v>
      </c>
      <c r="L1812" s="8">
        <v>2</v>
      </c>
      <c r="M1812" s="8" t="b">
        <v>0</v>
      </c>
      <c r="N1812" s="8" t="s">
        <v>8285</v>
      </c>
      <c r="O1812" s="11">
        <f t="shared" si="112"/>
        <v>3</v>
      </c>
      <c r="P1812" s="8">
        <f t="shared" si="113"/>
        <v>7.5</v>
      </c>
      <c r="Q1812" s="8" t="s">
        <v>8338</v>
      </c>
      <c r="R1812" s="8" t="s">
        <v>8339</v>
      </c>
      <c r="S1812" s="17">
        <f t="shared" si="114"/>
        <v>41860.91002314815</v>
      </c>
      <c r="T1812" s="17">
        <f t="shared" si="115"/>
        <v>41872.91002314815</v>
      </c>
    </row>
    <row r="1813" spans="1:20" ht="42.75" x14ac:dyDescent="0.45">
      <c r="A1813" s="5">
        <v>1811</v>
      </c>
      <c r="B1813" s="7" t="s">
        <v>1812</v>
      </c>
      <c r="C1813" s="7" t="s">
        <v>5921</v>
      </c>
      <c r="D1813" s="8">
        <v>54000</v>
      </c>
      <c r="E1813" s="8">
        <v>40</v>
      </c>
      <c r="F1813" s="8" t="s">
        <v>8221</v>
      </c>
      <c r="G1813" s="8" t="s">
        <v>8224</v>
      </c>
      <c r="H1813" s="8" t="s">
        <v>8246</v>
      </c>
      <c r="I1813" s="8">
        <v>1414123200</v>
      </c>
      <c r="J1813" s="8">
        <v>1408962270</v>
      </c>
      <c r="K1813" s="8" t="b">
        <v>0</v>
      </c>
      <c r="L1813" s="8">
        <v>26</v>
      </c>
      <c r="M1813" s="8" t="b">
        <v>0</v>
      </c>
      <c r="N1813" s="8" t="s">
        <v>8285</v>
      </c>
      <c r="O1813" s="11">
        <f t="shared" si="112"/>
        <v>0</v>
      </c>
      <c r="P1813" s="8">
        <f t="shared" si="113"/>
        <v>1.54</v>
      </c>
      <c r="Q1813" s="8" t="s">
        <v>8338</v>
      </c>
      <c r="R1813" s="8" t="s">
        <v>8339</v>
      </c>
      <c r="S1813" s="17">
        <f t="shared" si="114"/>
        <v>41876.433680555558</v>
      </c>
      <c r="T1813" s="17">
        <f t="shared" si="115"/>
        <v>41936.166666666664</v>
      </c>
    </row>
    <row r="1814" spans="1:20" ht="42.75" x14ac:dyDescent="0.45">
      <c r="A1814" s="5">
        <v>1812</v>
      </c>
      <c r="B1814" s="7" t="s">
        <v>1813</v>
      </c>
      <c r="C1814" s="7" t="s">
        <v>5922</v>
      </c>
      <c r="D1814" s="8">
        <v>6500</v>
      </c>
      <c r="E1814" s="8">
        <v>865</v>
      </c>
      <c r="F1814" s="8" t="s">
        <v>8221</v>
      </c>
      <c r="G1814" s="8" t="s">
        <v>8225</v>
      </c>
      <c r="H1814" s="8" t="s">
        <v>8247</v>
      </c>
      <c r="I1814" s="8">
        <v>1467531536</v>
      </c>
      <c r="J1814" s="8">
        <v>1464939536</v>
      </c>
      <c r="K1814" s="8" t="b">
        <v>0</v>
      </c>
      <c r="L1814" s="8">
        <v>23</v>
      </c>
      <c r="M1814" s="8" t="b">
        <v>0</v>
      </c>
      <c r="N1814" s="8" t="s">
        <v>8285</v>
      </c>
      <c r="O1814" s="11">
        <f t="shared" si="112"/>
        <v>13</v>
      </c>
      <c r="P1814" s="8">
        <f t="shared" si="113"/>
        <v>37.61</v>
      </c>
      <c r="Q1814" s="8" t="s">
        <v>8338</v>
      </c>
      <c r="R1814" s="8" t="s">
        <v>8339</v>
      </c>
      <c r="S1814" s="17">
        <f t="shared" si="114"/>
        <v>42524.318703703699</v>
      </c>
      <c r="T1814" s="17">
        <f t="shared" si="115"/>
        <v>42554.318703703699</v>
      </c>
    </row>
    <row r="1815" spans="1:20" ht="42.75" x14ac:dyDescent="0.45">
      <c r="A1815" s="5">
        <v>1813</v>
      </c>
      <c r="B1815" s="7" t="s">
        <v>1814</v>
      </c>
      <c r="C1815" s="7" t="s">
        <v>5923</v>
      </c>
      <c r="D1815" s="8">
        <v>8750</v>
      </c>
      <c r="E1815" s="8">
        <v>0</v>
      </c>
      <c r="F1815" s="8" t="s">
        <v>8221</v>
      </c>
      <c r="G1815" s="8" t="s">
        <v>8225</v>
      </c>
      <c r="H1815" s="8" t="s">
        <v>8247</v>
      </c>
      <c r="I1815" s="8">
        <v>1407532812</v>
      </c>
      <c r="J1815" s="8">
        <v>1404940812</v>
      </c>
      <c r="K1815" s="8" t="b">
        <v>0</v>
      </c>
      <c r="L1815" s="8">
        <v>0</v>
      </c>
      <c r="M1815" s="8" t="b">
        <v>0</v>
      </c>
      <c r="N1815" s="8" t="s">
        <v>8285</v>
      </c>
      <c r="O1815" s="11">
        <f t="shared" si="112"/>
        <v>0</v>
      </c>
      <c r="P1815" s="8" t="e">
        <f t="shared" si="113"/>
        <v>#DIV/0!</v>
      </c>
      <c r="Q1815" s="8" t="s">
        <v>8338</v>
      </c>
      <c r="R1815" s="8" t="s">
        <v>8339</v>
      </c>
      <c r="S1815" s="17">
        <f t="shared" si="114"/>
        <v>41829.889027777775</v>
      </c>
      <c r="T1815" s="17">
        <f t="shared" si="115"/>
        <v>41859.889027777775</v>
      </c>
    </row>
    <row r="1816" spans="1:20" ht="42.75" x14ac:dyDescent="0.45">
      <c r="A1816" s="5">
        <v>1814</v>
      </c>
      <c r="B1816" s="7" t="s">
        <v>1815</v>
      </c>
      <c r="C1816" s="7" t="s">
        <v>5924</v>
      </c>
      <c r="D1816" s="8">
        <v>12000</v>
      </c>
      <c r="E1816" s="8">
        <v>5902</v>
      </c>
      <c r="F1816" s="8" t="s">
        <v>8221</v>
      </c>
      <c r="G1816" s="8" t="s">
        <v>8225</v>
      </c>
      <c r="H1816" s="8" t="s">
        <v>8247</v>
      </c>
      <c r="I1816" s="8">
        <v>1425108736</v>
      </c>
      <c r="J1816" s="8">
        <v>1422516736</v>
      </c>
      <c r="K1816" s="8" t="b">
        <v>0</v>
      </c>
      <c r="L1816" s="8">
        <v>140</v>
      </c>
      <c r="M1816" s="8" t="b">
        <v>0</v>
      </c>
      <c r="N1816" s="8" t="s">
        <v>8285</v>
      </c>
      <c r="O1816" s="11">
        <f t="shared" si="112"/>
        <v>49</v>
      </c>
      <c r="P1816" s="8">
        <f t="shared" si="113"/>
        <v>42.16</v>
      </c>
      <c r="Q1816" s="8" t="s">
        <v>8338</v>
      </c>
      <c r="R1816" s="8" t="s">
        <v>8339</v>
      </c>
      <c r="S1816" s="17">
        <f t="shared" si="114"/>
        <v>42033.314074074078</v>
      </c>
      <c r="T1816" s="17">
        <f t="shared" si="115"/>
        <v>42063.314074074078</v>
      </c>
    </row>
    <row r="1817" spans="1:20" ht="42.75" x14ac:dyDescent="0.45">
      <c r="A1817" s="5">
        <v>1815</v>
      </c>
      <c r="B1817" s="7" t="s">
        <v>1816</v>
      </c>
      <c r="C1817" s="7" t="s">
        <v>5925</v>
      </c>
      <c r="D1817" s="8">
        <v>3000</v>
      </c>
      <c r="E1817" s="8">
        <v>0</v>
      </c>
      <c r="F1817" s="8" t="s">
        <v>8221</v>
      </c>
      <c r="G1817" s="8" t="s">
        <v>8224</v>
      </c>
      <c r="H1817" s="8" t="s">
        <v>8246</v>
      </c>
      <c r="I1817" s="8">
        <v>1435787137</v>
      </c>
      <c r="J1817" s="8">
        <v>1434577537</v>
      </c>
      <c r="K1817" s="8" t="b">
        <v>0</v>
      </c>
      <c r="L1817" s="8">
        <v>0</v>
      </c>
      <c r="M1817" s="8" t="b">
        <v>0</v>
      </c>
      <c r="N1817" s="8" t="s">
        <v>8285</v>
      </c>
      <c r="O1817" s="11">
        <f t="shared" si="112"/>
        <v>0</v>
      </c>
      <c r="P1817" s="8" t="e">
        <f t="shared" si="113"/>
        <v>#DIV/0!</v>
      </c>
      <c r="Q1817" s="8" t="s">
        <v>8338</v>
      </c>
      <c r="R1817" s="8" t="s">
        <v>8339</v>
      </c>
      <c r="S1817" s="17">
        <f t="shared" si="114"/>
        <v>42172.906678240746</v>
      </c>
      <c r="T1817" s="17">
        <f t="shared" si="115"/>
        <v>42186.906678240746</v>
      </c>
    </row>
    <row r="1818" spans="1:20" ht="42.75" x14ac:dyDescent="0.45">
      <c r="A1818" s="5">
        <v>1816</v>
      </c>
      <c r="B1818" s="7" t="s">
        <v>1817</v>
      </c>
      <c r="C1818" s="7" t="s">
        <v>5926</v>
      </c>
      <c r="D1818" s="8">
        <v>25000</v>
      </c>
      <c r="E1818" s="8">
        <v>509</v>
      </c>
      <c r="F1818" s="8" t="s">
        <v>8221</v>
      </c>
      <c r="G1818" s="8" t="s">
        <v>8240</v>
      </c>
      <c r="H1818" s="8" t="s">
        <v>8257</v>
      </c>
      <c r="I1818" s="8">
        <v>1469473200</v>
      </c>
      <c r="J1818" s="8">
        <v>1467061303</v>
      </c>
      <c r="K1818" s="8" t="b">
        <v>0</v>
      </c>
      <c r="L1818" s="8">
        <v>6</v>
      </c>
      <c r="M1818" s="8" t="b">
        <v>0</v>
      </c>
      <c r="N1818" s="8" t="s">
        <v>8285</v>
      </c>
      <c r="O1818" s="11">
        <f t="shared" si="112"/>
        <v>2</v>
      </c>
      <c r="P1818" s="8">
        <f t="shared" si="113"/>
        <v>84.83</v>
      </c>
      <c r="Q1818" s="8" t="s">
        <v>8338</v>
      </c>
      <c r="R1818" s="8" t="s">
        <v>8339</v>
      </c>
      <c r="S1818" s="17">
        <f t="shared" si="114"/>
        <v>42548.876192129625</v>
      </c>
      <c r="T1818" s="17">
        <f t="shared" si="115"/>
        <v>42576.791666666672</v>
      </c>
    </row>
    <row r="1819" spans="1:20" ht="28.5" x14ac:dyDescent="0.45">
      <c r="A1819" s="5">
        <v>1817</v>
      </c>
      <c r="B1819" s="7" t="s">
        <v>1818</v>
      </c>
      <c r="C1819" s="7" t="s">
        <v>5927</v>
      </c>
      <c r="D1819" s="8">
        <v>18000</v>
      </c>
      <c r="E1819" s="8">
        <v>9419</v>
      </c>
      <c r="F1819" s="8" t="s">
        <v>8221</v>
      </c>
      <c r="G1819" s="8" t="s">
        <v>8224</v>
      </c>
      <c r="H1819" s="8" t="s">
        <v>8246</v>
      </c>
      <c r="I1819" s="8">
        <v>1485759540</v>
      </c>
      <c r="J1819" s="8">
        <v>1480607607</v>
      </c>
      <c r="K1819" s="8" t="b">
        <v>0</v>
      </c>
      <c r="L1819" s="8">
        <v>100</v>
      </c>
      <c r="M1819" s="8" t="b">
        <v>0</v>
      </c>
      <c r="N1819" s="8" t="s">
        <v>8285</v>
      </c>
      <c r="O1819" s="11">
        <f t="shared" si="112"/>
        <v>52</v>
      </c>
      <c r="P1819" s="8">
        <f t="shared" si="113"/>
        <v>94.19</v>
      </c>
      <c r="Q1819" s="8" t="s">
        <v>8338</v>
      </c>
      <c r="R1819" s="8" t="s">
        <v>8339</v>
      </c>
      <c r="S1819" s="17">
        <f t="shared" si="114"/>
        <v>42705.662118055552</v>
      </c>
      <c r="T1819" s="17">
        <f t="shared" si="115"/>
        <v>42765.290972222225</v>
      </c>
    </row>
    <row r="1820" spans="1:20" ht="28.5" x14ac:dyDescent="0.45">
      <c r="A1820" s="5">
        <v>1818</v>
      </c>
      <c r="B1820" s="7" t="s">
        <v>1819</v>
      </c>
      <c r="C1820" s="7" t="s">
        <v>5928</v>
      </c>
      <c r="D1820" s="8">
        <v>15000</v>
      </c>
      <c r="E1820" s="8">
        <v>0</v>
      </c>
      <c r="F1820" s="8" t="s">
        <v>8221</v>
      </c>
      <c r="G1820" s="8" t="s">
        <v>8224</v>
      </c>
      <c r="H1820" s="8" t="s">
        <v>8246</v>
      </c>
      <c r="I1820" s="8">
        <v>1428035850</v>
      </c>
      <c r="J1820" s="8">
        <v>1425447450</v>
      </c>
      <c r="K1820" s="8" t="b">
        <v>0</v>
      </c>
      <c r="L1820" s="8">
        <v>0</v>
      </c>
      <c r="M1820" s="8" t="b">
        <v>0</v>
      </c>
      <c r="N1820" s="8" t="s">
        <v>8285</v>
      </c>
      <c r="O1820" s="11">
        <f t="shared" si="112"/>
        <v>0</v>
      </c>
      <c r="P1820" s="8" t="e">
        <f t="shared" si="113"/>
        <v>#DIV/0!</v>
      </c>
      <c r="Q1820" s="8" t="s">
        <v>8338</v>
      </c>
      <c r="R1820" s="8" t="s">
        <v>8339</v>
      </c>
      <c r="S1820" s="17">
        <f t="shared" si="114"/>
        <v>42067.234375</v>
      </c>
      <c r="T1820" s="17">
        <f t="shared" si="115"/>
        <v>42097.192708333328</v>
      </c>
    </row>
    <row r="1821" spans="1:20" ht="42.75" x14ac:dyDescent="0.45">
      <c r="A1821" s="5">
        <v>1819</v>
      </c>
      <c r="B1821" s="7" t="s">
        <v>1820</v>
      </c>
      <c r="C1821" s="7" t="s">
        <v>5929</v>
      </c>
      <c r="D1821" s="8">
        <v>1200</v>
      </c>
      <c r="E1821" s="8">
        <v>25</v>
      </c>
      <c r="F1821" s="8" t="s">
        <v>8221</v>
      </c>
      <c r="G1821" s="8" t="s">
        <v>8224</v>
      </c>
      <c r="H1821" s="8" t="s">
        <v>8246</v>
      </c>
      <c r="I1821" s="8">
        <v>1406743396</v>
      </c>
      <c r="J1821" s="8">
        <v>1404151396</v>
      </c>
      <c r="K1821" s="8" t="b">
        <v>0</v>
      </c>
      <c r="L1821" s="8">
        <v>4</v>
      </c>
      <c r="M1821" s="8" t="b">
        <v>0</v>
      </c>
      <c r="N1821" s="8" t="s">
        <v>8285</v>
      </c>
      <c r="O1821" s="11">
        <f t="shared" si="112"/>
        <v>2</v>
      </c>
      <c r="P1821" s="8">
        <f t="shared" si="113"/>
        <v>6.25</v>
      </c>
      <c r="Q1821" s="8" t="s">
        <v>8338</v>
      </c>
      <c r="R1821" s="8" t="s">
        <v>8339</v>
      </c>
      <c r="S1821" s="17">
        <f t="shared" si="114"/>
        <v>41820.752268518518</v>
      </c>
      <c r="T1821" s="17">
        <f t="shared" si="115"/>
        <v>41850.752268518518</v>
      </c>
    </row>
    <row r="1822" spans="1:20" ht="42.75" x14ac:dyDescent="0.45">
      <c r="A1822" s="5">
        <v>1820</v>
      </c>
      <c r="B1822" s="7" t="s">
        <v>1821</v>
      </c>
      <c r="C1822" s="7" t="s">
        <v>5930</v>
      </c>
      <c r="D1822" s="8">
        <v>26000</v>
      </c>
      <c r="E1822" s="8">
        <v>1707</v>
      </c>
      <c r="F1822" s="8" t="s">
        <v>8221</v>
      </c>
      <c r="G1822" s="8" t="s">
        <v>8224</v>
      </c>
      <c r="H1822" s="8" t="s">
        <v>8246</v>
      </c>
      <c r="I1822" s="8">
        <v>1427850090</v>
      </c>
      <c r="J1822" s="8">
        <v>1425261690</v>
      </c>
      <c r="K1822" s="8" t="b">
        <v>0</v>
      </c>
      <c r="L1822" s="8">
        <v>8</v>
      </c>
      <c r="M1822" s="8" t="b">
        <v>0</v>
      </c>
      <c r="N1822" s="8" t="s">
        <v>8285</v>
      </c>
      <c r="O1822" s="11">
        <f t="shared" si="112"/>
        <v>7</v>
      </c>
      <c r="P1822" s="8">
        <f t="shared" si="113"/>
        <v>213.38</v>
      </c>
      <c r="Q1822" s="8" t="s">
        <v>8338</v>
      </c>
      <c r="R1822" s="8" t="s">
        <v>8339</v>
      </c>
      <c r="S1822" s="17">
        <f t="shared" si="114"/>
        <v>42065.084375000006</v>
      </c>
      <c r="T1822" s="17">
        <f t="shared" si="115"/>
        <v>42095.042708333334</v>
      </c>
    </row>
    <row r="1823" spans="1:20" ht="42.75" x14ac:dyDescent="0.45">
      <c r="A1823" s="5">
        <v>1821</v>
      </c>
      <c r="B1823" s="7" t="s">
        <v>1822</v>
      </c>
      <c r="C1823" s="7" t="s">
        <v>5931</v>
      </c>
      <c r="D1823" s="8">
        <v>2500</v>
      </c>
      <c r="E1823" s="8">
        <v>3372.25</v>
      </c>
      <c r="F1823" s="8" t="s">
        <v>8219</v>
      </c>
      <c r="G1823" s="8" t="s">
        <v>8224</v>
      </c>
      <c r="H1823" s="8" t="s">
        <v>8246</v>
      </c>
      <c r="I1823" s="8">
        <v>1330760367</v>
      </c>
      <c r="J1823" s="8">
        <v>1326872367</v>
      </c>
      <c r="K1823" s="8" t="b">
        <v>0</v>
      </c>
      <c r="L1823" s="8">
        <v>57</v>
      </c>
      <c r="M1823" s="8" t="b">
        <v>1</v>
      </c>
      <c r="N1823" s="8" t="s">
        <v>8276</v>
      </c>
      <c r="O1823" s="11">
        <f t="shared" si="112"/>
        <v>135</v>
      </c>
      <c r="P1823" s="8">
        <f t="shared" si="113"/>
        <v>59.16</v>
      </c>
      <c r="Q1823" s="8" t="s">
        <v>8325</v>
      </c>
      <c r="R1823" s="8" t="s">
        <v>8326</v>
      </c>
      <c r="S1823" s="17">
        <f t="shared" si="114"/>
        <v>40926.319062499999</v>
      </c>
      <c r="T1823" s="17">
        <f t="shared" si="115"/>
        <v>40971.319062499999</v>
      </c>
    </row>
    <row r="1824" spans="1:20" ht="28.5" x14ac:dyDescent="0.45">
      <c r="A1824" s="5">
        <v>1822</v>
      </c>
      <c r="B1824" s="7" t="s">
        <v>1823</v>
      </c>
      <c r="C1824" s="7" t="s">
        <v>5932</v>
      </c>
      <c r="D1824" s="8">
        <v>300</v>
      </c>
      <c r="E1824" s="8">
        <v>300</v>
      </c>
      <c r="F1824" s="8" t="s">
        <v>8219</v>
      </c>
      <c r="G1824" s="8" t="s">
        <v>8229</v>
      </c>
      <c r="H1824" s="8" t="s">
        <v>8251</v>
      </c>
      <c r="I1824" s="8">
        <v>1391194860</v>
      </c>
      <c r="J1824" s="8">
        <v>1388084862</v>
      </c>
      <c r="K1824" s="8" t="b">
        <v>0</v>
      </c>
      <c r="L1824" s="8">
        <v>11</v>
      </c>
      <c r="M1824" s="8" t="b">
        <v>1</v>
      </c>
      <c r="N1824" s="8" t="s">
        <v>8276</v>
      </c>
      <c r="O1824" s="11">
        <f t="shared" si="112"/>
        <v>100</v>
      </c>
      <c r="P1824" s="8">
        <f t="shared" si="113"/>
        <v>27.27</v>
      </c>
      <c r="Q1824" s="8" t="s">
        <v>8325</v>
      </c>
      <c r="R1824" s="8" t="s">
        <v>8326</v>
      </c>
      <c r="S1824" s="17">
        <f t="shared" si="114"/>
        <v>41634.797013888885</v>
      </c>
      <c r="T1824" s="17">
        <f t="shared" si="115"/>
        <v>41670.792361111111</v>
      </c>
    </row>
    <row r="1825" spans="1:20" ht="42.75" x14ac:dyDescent="0.45">
      <c r="A1825" s="5">
        <v>1823</v>
      </c>
      <c r="B1825" s="7" t="s">
        <v>1824</v>
      </c>
      <c r="C1825" s="7" t="s">
        <v>5933</v>
      </c>
      <c r="D1825" s="8">
        <v>700</v>
      </c>
      <c r="E1825" s="8">
        <v>811</v>
      </c>
      <c r="F1825" s="8" t="s">
        <v>8219</v>
      </c>
      <c r="G1825" s="8" t="s">
        <v>8224</v>
      </c>
      <c r="H1825" s="8" t="s">
        <v>8246</v>
      </c>
      <c r="I1825" s="8">
        <v>1351095976</v>
      </c>
      <c r="J1825" s="8">
        <v>1348503976</v>
      </c>
      <c r="K1825" s="8" t="b">
        <v>0</v>
      </c>
      <c r="L1825" s="8">
        <v>33</v>
      </c>
      <c r="M1825" s="8" t="b">
        <v>1</v>
      </c>
      <c r="N1825" s="8" t="s">
        <v>8276</v>
      </c>
      <c r="O1825" s="11">
        <f t="shared" si="112"/>
        <v>116</v>
      </c>
      <c r="P1825" s="8">
        <f t="shared" si="113"/>
        <v>24.58</v>
      </c>
      <c r="Q1825" s="8" t="s">
        <v>8325</v>
      </c>
      <c r="R1825" s="8" t="s">
        <v>8326</v>
      </c>
      <c r="S1825" s="17">
        <f t="shared" si="114"/>
        <v>41176.684907407405</v>
      </c>
      <c r="T1825" s="17">
        <f t="shared" si="115"/>
        <v>41206.684907407405</v>
      </c>
    </row>
    <row r="1826" spans="1:20" x14ac:dyDescent="0.45">
      <c r="A1826" s="5">
        <v>1824</v>
      </c>
      <c r="B1826" s="7" t="s">
        <v>1825</v>
      </c>
      <c r="C1826" s="7" t="s">
        <v>5934</v>
      </c>
      <c r="D1826" s="8">
        <v>3000</v>
      </c>
      <c r="E1826" s="8">
        <v>3002</v>
      </c>
      <c r="F1826" s="8" t="s">
        <v>8219</v>
      </c>
      <c r="G1826" s="8" t="s">
        <v>8224</v>
      </c>
      <c r="H1826" s="8" t="s">
        <v>8246</v>
      </c>
      <c r="I1826" s="8">
        <v>1389146880</v>
      </c>
      <c r="J1826" s="8">
        <v>1387403967</v>
      </c>
      <c r="K1826" s="8" t="b">
        <v>0</v>
      </c>
      <c r="L1826" s="8">
        <v>40</v>
      </c>
      <c r="M1826" s="8" t="b">
        <v>1</v>
      </c>
      <c r="N1826" s="8" t="s">
        <v>8276</v>
      </c>
      <c r="O1826" s="11">
        <f t="shared" si="112"/>
        <v>100</v>
      </c>
      <c r="P1826" s="8">
        <f t="shared" si="113"/>
        <v>75.05</v>
      </c>
      <c r="Q1826" s="8" t="s">
        <v>8325</v>
      </c>
      <c r="R1826" s="8" t="s">
        <v>8326</v>
      </c>
      <c r="S1826" s="17">
        <f t="shared" si="114"/>
        <v>41626.916284722225</v>
      </c>
      <c r="T1826" s="17">
        <f t="shared" si="115"/>
        <v>41647.088888888888</v>
      </c>
    </row>
    <row r="1827" spans="1:20" ht="42.75" x14ac:dyDescent="0.45">
      <c r="A1827" s="5">
        <v>1825</v>
      </c>
      <c r="B1827" s="7" t="s">
        <v>1826</v>
      </c>
      <c r="C1827" s="7" t="s">
        <v>5935</v>
      </c>
      <c r="D1827" s="8">
        <v>2000</v>
      </c>
      <c r="E1827" s="8">
        <v>2101</v>
      </c>
      <c r="F1827" s="8" t="s">
        <v>8219</v>
      </c>
      <c r="G1827" s="8" t="s">
        <v>8224</v>
      </c>
      <c r="H1827" s="8" t="s">
        <v>8246</v>
      </c>
      <c r="I1827" s="8">
        <v>1373572903</v>
      </c>
      <c r="J1827" s="8">
        <v>1371585703</v>
      </c>
      <c r="K1827" s="8" t="b">
        <v>0</v>
      </c>
      <c r="L1827" s="8">
        <v>50</v>
      </c>
      <c r="M1827" s="8" t="b">
        <v>1</v>
      </c>
      <c r="N1827" s="8" t="s">
        <v>8276</v>
      </c>
      <c r="O1827" s="11">
        <f t="shared" si="112"/>
        <v>105</v>
      </c>
      <c r="P1827" s="8">
        <f t="shared" si="113"/>
        <v>42.02</v>
      </c>
      <c r="Q1827" s="8" t="s">
        <v>8325</v>
      </c>
      <c r="R1827" s="8" t="s">
        <v>8326</v>
      </c>
      <c r="S1827" s="17">
        <f t="shared" si="114"/>
        <v>41443.83452546296</v>
      </c>
      <c r="T1827" s="17">
        <f t="shared" si="115"/>
        <v>41466.83452546296</v>
      </c>
    </row>
    <row r="1828" spans="1:20" ht="28.5" x14ac:dyDescent="0.45">
      <c r="A1828" s="5">
        <v>1826</v>
      </c>
      <c r="B1828" s="7" t="s">
        <v>1827</v>
      </c>
      <c r="C1828" s="7" t="s">
        <v>5936</v>
      </c>
      <c r="D1828" s="8">
        <v>2000</v>
      </c>
      <c r="E1828" s="8">
        <v>2020</v>
      </c>
      <c r="F1828" s="8" t="s">
        <v>8219</v>
      </c>
      <c r="G1828" s="8" t="s">
        <v>8224</v>
      </c>
      <c r="H1828" s="8" t="s">
        <v>8246</v>
      </c>
      <c r="I1828" s="8">
        <v>1392675017</v>
      </c>
      <c r="J1828" s="8">
        <v>1390083017</v>
      </c>
      <c r="K1828" s="8" t="b">
        <v>0</v>
      </c>
      <c r="L1828" s="8">
        <v>38</v>
      </c>
      <c r="M1828" s="8" t="b">
        <v>1</v>
      </c>
      <c r="N1828" s="8" t="s">
        <v>8276</v>
      </c>
      <c r="O1828" s="11">
        <f t="shared" si="112"/>
        <v>101</v>
      </c>
      <c r="P1828" s="8">
        <f t="shared" si="113"/>
        <v>53.16</v>
      </c>
      <c r="Q1828" s="8" t="s">
        <v>8325</v>
      </c>
      <c r="R1828" s="8" t="s">
        <v>8326</v>
      </c>
      <c r="S1828" s="17">
        <f t="shared" si="114"/>
        <v>41657.923807870371</v>
      </c>
      <c r="T1828" s="17">
        <f t="shared" si="115"/>
        <v>41687.923807870371</v>
      </c>
    </row>
    <row r="1829" spans="1:20" ht="42.75" x14ac:dyDescent="0.45">
      <c r="A1829" s="5">
        <v>1827</v>
      </c>
      <c r="B1829" s="7" t="s">
        <v>1828</v>
      </c>
      <c r="C1829" s="7" t="s">
        <v>5937</v>
      </c>
      <c r="D1829" s="8">
        <v>8000</v>
      </c>
      <c r="E1829" s="8">
        <v>8053</v>
      </c>
      <c r="F1829" s="8" t="s">
        <v>8219</v>
      </c>
      <c r="G1829" s="8" t="s">
        <v>8224</v>
      </c>
      <c r="H1829" s="8" t="s">
        <v>8246</v>
      </c>
      <c r="I1829" s="8">
        <v>1299138561</v>
      </c>
      <c r="J1829" s="8">
        <v>1294818561</v>
      </c>
      <c r="K1829" s="8" t="b">
        <v>0</v>
      </c>
      <c r="L1829" s="8">
        <v>96</v>
      </c>
      <c r="M1829" s="8" t="b">
        <v>1</v>
      </c>
      <c r="N1829" s="8" t="s">
        <v>8276</v>
      </c>
      <c r="O1829" s="11">
        <f t="shared" si="112"/>
        <v>101</v>
      </c>
      <c r="P1829" s="8">
        <f t="shared" si="113"/>
        <v>83.89</v>
      </c>
      <c r="Q1829" s="8" t="s">
        <v>8325</v>
      </c>
      <c r="R1829" s="8" t="s">
        <v>8326</v>
      </c>
      <c r="S1829" s="17">
        <f t="shared" si="114"/>
        <v>40555.325937499998</v>
      </c>
      <c r="T1829" s="17">
        <f t="shared" si="115"/>
        <v>40605.325937499998</v>
      </c>
    </row>
    <row r="1830" spans="1:20" ht="42.75" x14ac:dyDescent="0.45">
      <c r="A1830" s="5">
        <v>1828</v>
      </c>
      <c r="B1830" s="7" t="s">
        <v>1829</v>
      </c>
      <c r="C1830" s="7" t="s">
        <v>5938</v>
      </c>
      <c r="D1830" s="8">
        <v>20000</v>
      </c>
      <c r="E1830" s="8">
        <v>20032</v>
      </c>
      <c r="F1830" s="8" t="s">
        <v>8219</v>
      </c>
      <c r="G1830" s="8" t="s">
        <v>8224</v>
      </c>
      <c r="H1830" s="8" t="s">
        <v>8246</v>
      </c>
      <c r="I1830" s="8">
        <v>1399672800</v>
      </c>
      <c r="J1830" s="8">
        <v>1396906530</v>
      </c>
      <c r="K1830" s="8" t="b">
        <v>0</v>
      </c>
      <c r="L1830" s="8">
        <v>48</v>
      </c>
      <c r="M1830" s="8" t="b">
        <v>1</v>
      </c>
      <c r="N1830" s="8" t="s">
        <v>8276</v>
      </c>
      <c r="O1830" s="11">
        <f t="shared" si="112"/>
        <v>100</v>
      </c>
      <c r="P1830" s="8">
        <f t="shared" si="113"/>
        <v>417.33</v>
      </c>
      <c r="Q1830" s="8" t="s">
        <v>8325</v>
      </c>
      <c r="R1830" s="8" t="s">
        <v>8326</v>
      </c>
      <c r="S1830" s="17">
        <f t="shared" si="114"/>
        <v>41736.899652777778</v>
      </c>
      <c r="T1830" s="17">
        <f t="shared" si="115"/>
        <v>41768.916666666664</v>
      </c>
    </row>
    <row r="1831" spans="1:20" ht="42.75" x14ac:dyDescent="0.45">
      <c r="A1831" s="5">
        <v>1829</v>
      </c>
      <c r="B1831" s="7" t="s">
        <v>1830</v>
      </c>
      <c r="C1831" s="7" t="s">
        <v>5939</v>
      </c>
      <c r="D1831" s="8">
        <v>1500</v>
      </c>
      <c r="E1831" s="8">
        <v>2500.25</v>
      </c>
      <c r="F1831" s="8" t="s">
        <v>8219</v>
      </c>
      <c r="G1831" s="8" t="s">
        <v>8224</v>
      </c>
      <c r="H1831" s="8" t="s">
        <v>8246</v>
      </c>
      <c r="I1831" s="8">
        <v>1295647200</v>
      </c>
      <c r="J1831" s="8">
        <v>1291428371</v>
      </c>
      <c r="K1831" s="8" t="b">
        <v>0</v>
      </c>
      <c r="L1831" s="8">
        <v>33</v>
      </c>
      <c r="M1831" s="8" t="b">
        <v>1</v>
      </c>
      <c r="N1831" s="8" t="s">
        <v>8276</v>
      </c>
      <c r="O1831" s="11">
        <f t="shared" si="112"/>
        <v>167</v>
      </c>
      <c r="P1831" s="8">
        <f t="shared" si="113"/>
        <v>75.77</v>
      </c>
      <c r="Q1831" s="8" t="s">
        <v>8325</v>
      </c>
      <c r="R1831" s="8" t="s">
        <v>8326</v>
      </c>
      <c r="S1831" s="17">
        <f t="shared" si="114"/>
        <v>40516.087627314817</v>
      </c>
      <c r="T1831" s="17">
        <f t="shared" si="115"/>
        <v>40564.916666666664</v>
      </c>
    </row>
    <row r="1832" spans="1:20" ht="42.75" x14ac:dyDescent="0.45">
      <c r="A1832" s="5">
        <v>1830</v>
      </c>
      <c r="B1832" s="7" t="s">
        <v>1831</v>
      </c>
      <c r="C1832" s="7" t="s">
        <v>5940</v>
      </c>
      <c r="D1832" s="8">
        <v>15000</v>
      </c>
      <c r="E1832" s="8">
        <v>15230</v>
      </c>
      <c r="F1832" s="8" t="s">
        <v>8219</v>
      </c>
      <c r="G1832" s="8" t="s">
        <v>8224</v>
      </c>
      <c r="H1832" s="8" t="s">
        <v>8246</v>
      </c>
      <c r="I1832" s="8">
        <v>1393259107</v>
      </c>
      <c r="J1832" s="8">
        <v>1390667107</v>
      </c>
      <c r="K1832" s="8" t="b">
        <v>0</v>
      </c>
      <c r="L1832" s="8">
        <v>226</v>
      </c>
      <c r="M1832" s="8" t="b">
        <v>1</v>
      </c>
      <c r="N1832" s="8" t="s">
        <v>8276</v>
      </c>
      <c r="O1832" s="11">
        <f t="shared" si="112"/>
        <v>102</v>
      </c>
      <c r="P1832" s="8">
        <f t="shared" si="113"/>
        <v>67.39</v>
      </c>
      <c r="Q1832" s="8" t="s">
        <v>8325</v>
      </c>
      <c r="R1832" s="8" t="s">
        <v>8326</v>
      </c>
      <c r="S1832" s="17">
        <f t="shared" si="114"/>
        <v>41664.684108796297</v>
      </c>
      <c r="T1832" s="17">
        <f t="shared" si="115"/>
        <v>41694.684108796297</v>
      </c>
    </row>
    <row r="1833" spans="1:20" ht="42.75" x14ac:dyDescent="0.45">
      <c r="A1833" s="5">
        <v>1831</v>
      </c>
      <c r="B1833" s="7" t="s">
        <v>1832</v>
      </c>
      <c r="C1833" s="7" t="s">
        <v>5941</v>
      </c>
      <c r="D1833" s="8">
        <v>1000</v>
      </c>
      <c r="E1833" s="8">
        <v>1030</v>
      </c>
      <c r="F1833" s="8" t="s">
        <v>8219</v>
      </c>
      <c r="G1833" s="8" t="s">
        <v>8224</v>
      </c>
      <c r="H1833" s="8" t="s">
        <v>8246</v>
      </c>
      <c r="I1833" s="8">
        <v>1336866863</v>
      </c>
      <c r="J1833" s="8">
        <v>1335570863</v>
      </c>
      <c r="K1833" s="8" t="b">
        <v>0</v>
      </c>
      <c r="L1833" s="8">
        <v>14</v>
      </c>
      <c r="M1833" s="8" t="b">
        <v>1</v>
      </c>
      <c r="N1833" s="8" t="s">
        <v>8276</v>
      </c>
      <c r="O1833" s="11">
        <f t="shared" si="112"/>
        <v>103</v>
      </c>
      <c r="P1833" s="8">
        <f t="shared" si="113"/>
        <v>73.569999999999993</v>
      </c>
      <c r="Q1833" s="8" t="s">
        <v>8325</v>
      </c>
      <c r="R1833" s="8" t="s">
        <v>8326</v>
      </c>
      <c r="S1833" s="17">
        <f t="shared" si="114"/>
        <v>41026.996099537035</v>
      </c>
      <c r="T1833" s="17">
        <f t="shared" si="115"/>
        <v>41041.996099537035</v>
      </c>
    </row>
    <row r="1834" spans="1:20" ht="42.75" x14ac:dyDescent="0.45">
      <c r="A1834" s="5">
        <v>1832</v>
      </c>
      <c r="B1834" s="7" t="s">
        <v>1833</v>
      </c>
      <c r="C1834" s="7" t="s">
        <v>5942</v>
      </c>
      <c r="D1834" s="8">
        <v>350</v>
      </c>
      <c r="E1834" s="8">
        <v>500</v>
      </c>
      <c r="F1834" s="8" t="s">
        <v>8219</v>
      </c>
      <c r="G1834" s="8" t="s">
        <v>8224</v>
      </c>
      <c r="H1834" s="8" t="s">
        <v>8246</v>
      </c>
      <c r="I1834" s="8">
        <v>1299243427</v>
      </c>
      <c r="J1834" s="8">
        <v>1296651427</v>
      </c>
      <c r="K1834" s="8" t="b">
        <v>0</v>
      </c>
      <c r="L1834" s="8">
        <v>20</v>
      </c>
      <c r="M1834" s="8" t="b">
        <v>1</v>
      </c>
      <c r="N1834" s="8" t="s">
        <v>8276</v>
      </c>
      <c r="O1834" s="11">
        <f t="shared" si="112"/>
        <v>143</v>
      </c>
      <c r="P1834" s="8">
        <f t="shared" si="113"/>
        <v>25</v>
      </c>
      <c r="Q1834" s="8" t="s">
        <v>8325</v>
      </c>
      <c r="R1834" s="8" t="s">
        <v>8326</v>
      </c>
      <c r="S1834" s="17">
        <f t="shared" si="114"/>
        <v>40576.539664351854</v>
      </c>
      <c r="T1834" s="17">
        <f t="shared" si="115"/>
        <v>40606.539664351854</v>
      </c>
    </row>
    <row r="1835" spans="1:20" ht="42.75" x14ac:dyDescent="0.45">
      <c r="A1835" s="5">
        <v>1833</v>
      </c>
      <c r="B1835" s="7" t="s">
        <v>1834</v>
      </c>
      <c r="C1835" s="7" t="s">
        <v>5943</v>
      </c>
      <c r="D1835" s="8">
        <v>400</v>
      </c>
      <c r="E1835" s="8">
        <v>1050</v>
      </c>
      <c r="F1835" s="8" t="s">
        <v>8219</v>
      </c>
      <c r="G1835" s="8" t="s">
        <v>8224</v>
      </c>
      <c r="H1835" s="8" t="s">
        <v>8246</v>
      </c>
      <c r="I1835" s="8">
        <v>1362211140</v>
      </c>
      <c r="J1835" s="8">
        <v>1359421403</v>
      </c>
      <c r="K1835" s="8" t="b">
        <v>0</v>
      </c>
      <c r="L1835" s="8">
        <v>25</v>
      </c>
      <c r="M1835" s="8" t="b">
        <v>1</v>
      </c>
      <c r="N1835" s="8" t="s">
        <v>8276</v>
      </c>
      <c r="O1835" s="11">
        <f t="shared" si="112"/>
        <v>263</v>
      </c>
      <c r="P1835" s="8">
        <f t="shared" si="113"/>
        <v>42</v>
      </c>
      <c r="Q1835" s="8" t="s">
        <v>8325</v>
      </c>
      <c r="R1835" s="8" t="s">
        <v>8326</v>
      </c>
      <c r="S1835" s="17">
        <f t="shared" si="114"/>
        <v>41303.044016203705</v>
      </c>
      <c r="T1835" s="17">
        <f t="shared" si="115"/>
        <v>41335.332638888889</v>
      </c>
    </row>
    <row r="1836" spans="1:20" ht="28.5" x14ac:dyDescent="0.45">
      <c r="A1836" s="5">
        <v>1834</v>
      </c>
      <c r="B1836" s="7" t="s">
        <v>1835</v>
      </c>
      <c r="C1836" s="7" t="s">
        <v>5944</v>
      </c>
      <c r="D1836" s="8">
        <v>10000</v>
      </c>
      <c r="E1836" s="8">
        <v>11805</v>
      </c>
      <c r="F1836" s="8" t="s">
        <v>8219</v>
      </c>
      <c r="G1836" s="8" t="s">
        <v>8224</v>
      </c>
      <c r="H1836" s="8" t="s">
        <v>8246</v>
      </c>
      <c r="I1836" s="8">
        <v>1422140895</v>
      </c>
      <c r="J1836" s="8">
        <v>1418684895</v>
      </c>
      <c r="K1836" s="8" t="b">
        <v>0</v>
      </c>
      <c r="L1836" s="8">
        <v>90</v>
      </c>
      <c r="M1836" s="8" t="b">
        <v>1</v>
      </c>
      <c r="N1836" s="8" t="s">
        <v>8276</v>
      </c>
      <c r="O1836" s="11">
        <f t="shared" si="112"/>
        <v>118</v>
      </c>
      <c r="P1836" s="8">
        <f t="shared" si="113"/>
        <v>131.16999999999999</v>
      </c>
      <c r="Q1836" s="8" t="s">
        <v>8325</v>
      </c>
      <c r="R1836" s="8" t="s">
        <v>8326</v>
      </c>
      <c r="S1836" s="17">
        <f t="shared" si="114"/>
        <v>41988.964062500003</v>
      </c>
      <c r="T1836" s="17">
        <f t="shared" si="115"/>
        <v>42028.964062500003</v>
      </c>
    </row>
    <row r="1837" spans="1:20" ht="57" x14ac:dyDescent="0.45">
      <c r="A1837" s="5">
        <v>1835</v>
      </c>
      <c r="B1837" s="7" t="s">
        <v>1836</v>
      </c>
      <c r="C1837" s="7" t="s">
        <v>5945</v>
      </c>
      <c r="D1837" s="8">
        <v>500</v>
      </c>
      <c r="E1837" s="8">
        <v>520</v>
      </c>
      <c r="F1837" s="8" t="s">
        <v>8219</v>
      </c>
      <c r="G1837" s="8" t="s">
        <v>8225</v>
      </c>
      <c r="H1837" s="8" t="s">
        <v>8247</v>
      </c>
      <c r="I1837" s="8">
        <v>1459439471</v>
      </c>
      <c r="J1837" s="8">
        <v>1456851071</v>
      </c>
      <c r="K1837" s="8" t="b">
        <v>0</v>
      </c>
      <c r="L1837" s="8">
        <v>11</v>
      </c>
      <c r="M1837" s="8" t="b">
        <v>1</v>
      </c>
      <c r="N1837" s="8" t="s">
        <v>8276</v>
      </c>
      <c r="O1837" s="11">
        <f t="shared" si="112"/>
        <v>104</v>
      </c>
      <c r="P1837" s="8">
        <f t="shared" si="113"/>
        <v>47.27</v>
      </c>
      <c r="Q1837" s="8" t="s">
        <v>8325</v>
      </c>
      <c r="R1837" s="8" t="s">
        <v>8326</v>
      </c>
      <c r="S1837" s="17">
        <f t="shared" si="114"/>
        <v>42430.702210648145</v>
      </c>
      <c r="T1837" s="17">
        <f t="shared" si="115"/>
        <v>42460.660543981481</v>
      </c>
    </row>
    <row r="1838" spans="1:20" x14ac:dyDescent="0.45">
      <c r="A1838" s="5">
        <v>1836</v>
      </c>
      <c r="B1838" s="7" t="s">
        <v>1837</v>
      </c>
      <c r="C1838" s="7" t="s">
        <v>5946</v>
      </c>
      <c r="D1838" s="8">
        <v>5000</v>
      </c>
      <c r="E1838" s="8">
        <v>10017</v>
      </c>
      <c r="F1838" s="8" t="s">
        <v>8219</v>
      </c>
      <c r="G1838" s="8" t="s">
        <v>8224</v>
      </c>
      <c r="H1838" s="8" t="s">
        <v>8246</v>
      </c>
      <c r="I1838" s="8">
        <v>1361129129</v>
      </c>
      <c r="J1838" s="8">
        <v>1359660329</v>
      </c>
      <c r="K1838" s="8" t="b">
        <v>0</v>
      </c>
      <c r="L1838" s="8">
        <v>55</v>
      </c>
      <c r="M1838" s="8" t="b">
        <v>1</v>
      </c>
      <c r="N1838" s="8" t="s">
        <v>8276</v>
      </c>
      <c r="O1838" s="11">
        <f t="shared" si="112"/>
        <v>200</v>
      </c>
      <c r="P1838" s="8">
        <f t="shared" si="113"/>
        <v>182.13</v>
      </c>
      <c r="Q1838" s="8" t="s">
        <v>8325</v>
      </c>
      <c r="R1838" s="8" t="s">
        <v>8326</v>
      </c>
      <c r="S1838" s="17">
        <f t="shared" si="114"/>
        <v>41305.809363425928</v>
      </c>
      <c r="T1838" s="17">
        <f t="shared" si="115"/>
        <v>41322.809363425928</v>
      </c>
    </row>
    <row r="1839" spans="1:20" ht="42.75" x14ac:dyDescent="0.45">
      <c r="A1839" s="5">
        <v>1837</v>
      </c>
      <c r="B1839" s="7" t="s">
        <v>1838</v>
      </c>
      <c r="C1839" s="7" t="s">
        <v>5947</v>
      </c>
      <c r="D1839" s="8">
        <v>600</v>
      </c>
      <c r="E1839" s="8">
        <v>1841</v>
      </c>
      <c r="F1839" s="8" t="s">
        <v>8219</v>
      </c>
      <c r="G1839" s="8" t="s">
        <v>8224</v>
      </c>
      <c r="H1839" s="8" t="s">
        <v>8246</v>
      </c>
      <c r="I1839" s="8">
        <v>1332029335</v>
      </c>
      <c r="J1839" s="8">
        <v>1326848935</v>
      </c>
      <c r="K1839" s="8" t="b">
        <v>0</v>
      </c>
      <c r="L1839" s="8">
        <v>30</v>
      </c>
      <c r="M1839" s="8" t="b">
        <v>1</v>
      </c>
      <c r="N1839" s="8" t="s">
        <v>8276</v>
      </c>
      <c r="O1839" s="11">
        <f t="shared" si="112"/>
        <v>307</v>
      </c>
      <c r="P1839" s="8">
        <f t="shared" si="113"/>
        <v>61.37</v>
      </c>
      <c r="Q1839" s="8" t="s">
        <v>8325</v>
      </c>
      <c r="R1839" s="8" t="s">
        <v>8326</v>
      </c>
      <c r="S1839" s="17">
        <f t="shared" si="114"/>
        <v>40926.047858796301</v>
      </c>
      <c r="T1839" s="17">
        <f t="shared" si="115"/>
        <v>40986.006192129629</v>
      </c>
    </row>
    <row r="1840" spans="1:20" ht="42.75" x14ac:dyDescent="0.45">
      <c r="A1840" s="5">
        <v>1838</v>
      </c>
      <c r="B1840" s="7" t="s">
        <v>1839</v>
      </c>
      <c r="C1840" s="7" t="s">
        <v>5948</v>
      </c>
      <c r="D1840" s="8">
        <v>1000</v>
      </c>
      <c r="E1840" s="8">
        <v>1001.49</v>
      </c>
      <c r="F1840" s="8" t="s">
        <v>8219</v>
      </c>
      <c r="G1840" s="8" t="s">
        <v>8224</v>
      </c>
      <c r="H1840" s="8" t="s">
        <v>8246</v>
      </c>
      <c r="I1840" s="8">
        <v>1317438000</v>
      </c>
      <c r="J1840" s="8">
        <v>1314989557</v>
      </c>
      <c r="K1840" s="8" t="b">
        <v>0</v>
      </c>
      <c r="L1840" s="8">
        <v>28</v>
      </c>
      <c r="M1840" s="8" t="b">
        <v>1</v>
      </c>
      <c r="N1840" s="8" t="s">
        <v>8276</v>
      </c>
      <c r="O1840" s="11">
        <f t="shared" si="112"/>
        <v>100</v>
      </c>
      <c r="P1840" s="8">
        <f t="shared" si="113"/>
        <v>35.770000000000003</v>
      </c>
      <c r="Q1840" s="8" t="s">
        <v>8325</v>
      </c>
      <c r="R1840" s="8" t="s">
        <v>8326</v>
      </c>
      <c r="S1840" s="17">
        <f t="shared" si="114"/>
        <v>40788.786539351851</v>
      </c>
      <c r="T1840" s="17">
        <f t="shared" si="115"/>
        <v>40817.125</v>
      </c>
    </row>
    <row r="1841" spans="1:20" ht="42.75" x14ac:dyDescent="0.45">
      <c r="A1841" s="5">
        <v>1839</v>
      </c>
      <c r="B1841" s="7" t="s">
        <v>1840</v>
      </c>
      <c r="C1841" s="7" t="s">
        <v>5949</v>
      </c>
      <c r="D1841" s="8">
        <v>1000</v>
      </c>
      <c r="E1841" s="8">
        <v>2053</v>
      </c>
      <c r="F1841" s="8" t="s">
        <v>8219</v>
      </c>
      <c r="G1841" s="8" t="s">
        <v>8224</v>
      </c>
      <c r="H1841" s="8" t="s">
        <v>8246</v>
      </c>
      <c r="I1841" s="8">
        <v>1475342382</v>
      </c>
      <c r="J1841" s="8">
        <v>1472750382</v>
      </c>
      <c r="K1841" s="8" t="b">
        <v>0</v>
      </c>
      <c r="L1841" s="8">
        <v>45</v>
      </c>
      <c r="M1841" s="8" t="b">
        <v>1</v>
      </c>
      <c r="N1841" s="8" t="s">
        <v>8276</v>
      </c>
      <c r="O1841" s="11">
        <f t="shared" si="112"/>
        <v>205</v>
      </c>
      <c r="P1841" s="8">
        <f t="shared" si="113"/>
        <v>45.62</v>
      </c>
      <c r="Q1841" s="8" t="s">
        <v>8325</v>
      </c>
      <c r="R1841" s="8" t="s">
        <v>8326</v>
      </c>
      <c r="S1841" s="17">
        <f t="shared" si="114"/>
        <v>42614.722013888888</v>
      </c>
      <c r="T1841" s="17">
        <f t="shared" si="115"/>
        <v>42644.722013888888</v>
      </c>
    </row>
    <row r="1842" spans="1:20" ht="42.75" x14ac:dyDescent="0.45">
      <c r="A1842" s="5">
        <v>1840</v>
      </c>
      <c r="B1842" s="7" t="s">
        <v>1841</v>
      </c>
      <c r="C1842" s="7" t="s">
        <v>5950</v>
      </c>
      <c r="D1842" s="8">
        <v>900</v>
      </c>
      <c r="E1842" s="8">
        <v>980</v>
      </c>
      <c r="F1842" s="8" t="s">
        <v>8219</v>
      </c>
      <c r="G1842" s="8" t="s">
        <v>8224</v>
      </c>
      <c r="H1842" s="8" t="s">
        <v>8246</v>
      </c>
      <c r="I1842" s="8">
        <v>1367902740</v>
      </c>
      <c r="J1842" s="8">
        <v>1366251510</v>
      </c>
      <c r="K1842" s="8" t="b">
        <v>0</v>
      </c>
      <c r="L1842" s="8">
        <v>13</v>
      </c>
      <c r="M1842" s="8" t="b">
        <v>1</v>
      </c>
      <c r="N1842" s="8" t="s">
        <v>8276</v>
      </c>
      <c r="O1842" s="11">
        <f t="shared" si="112"/>
        <v>109</v>
      </c>
      <c r="P1842" s="8">
        <f t="shared" si="113"/>
        <v>75.38</v>
      </c>
      <c r="Q1842" s="8" t="s">
        <v>8325</v>
      </c>
      <c r="R1842" s="8" t="s">
        <v>8326</v>
      </c>
      <c r="S1842" s="17">
        <f t="shared" si="114"/>
        <v>41382.096180555556</v>
      </c>
      <c r="T1842" s="17">
        <f t="shared" si="115"/>
        <v>41401.207638888889</v>
      </c>
    </row>
    <row r="1843" spans="1:20" ht="28.5" x14ac:dyDescent="0.45">
      <c r="A1843" s="5">
        <v>1841</v>
      </c>
      <c r="B1843" s="7" t="s">
        <v>1842</v>
      </c>
      <c r="C1843" s="7" t="s">
        <v>5951</v>
      </c>
      <c r="D1843" s="8">
        <v>2000</v>
      </c>
      <c r="E1843" s="8">
        <v>2035</v>
      </c>
      <c r="F1843" s="8" t="s">
        <v>8219</v>
      </c>
      <c r="G1843" s="8" t="s">
        <v>8224</v>
      </c>
      <c r="H1843" s="8" t="s">
        <v>8246</v>
      </c>
      <c r="I1843" s="8">
        <v>1400561940</v>
      </c>
      <c r="J1843" s="8">
        <v>1397679445</v>
      </c>
      <c r="K1843" s="8" t="b">
        <v>0</v>
      </c>
      <c r="L1843" s="8">
        <v>40</v>
      </c>
      <c r="M1843" s="8" t="b">
        <v>1</v>
      </c>
      <c r="N1843" s="8" t="s">
        <v>8276</v>
      </c>
      <c r="O1843" s="11">
        <f t="shared" si="112"/>
        <v>102</v>
      </c>
      <c r="P1843" s="8">
        <f t="shared" si="113"/>
        <v>50.88</v>
      </c>
      <c r="Q1843" s="8" t="s">
        <v>8325</v>
      </c>
      <c r="R1843" s="8" t="s">
        <v>8326</v>
      </c>
      <c r="S1843" s="17">
        <f t="shared" si="114"/>
        <v>41745.84542824074</v>
      </c>
      <c r="T1843" s="17">
        <f t="shared" si="115"/>
        <v>41779.207638888889</v>
      </c>
    </row>
    <row r="1844" spans="1:20" ht="42.75" x14ac:dyDescent="0.45">
      <c r="A1844" s="5">
        <v>1842</v>
      </c>
      <c r="B1844" s="7" t="s">
        <v>1843</v>
      </c>
      <c r="C1844" s="7" t="s">
        <v>5952</v>
      </c>
      <c r="D1844" s="8">
        <v>2000</v>
      </c>
      <c r="E1844" s="8">
        <v>2505</v>
      </c>
      <c r="F1844" s="8" t="s">
        <v>8219</v>
      </c>
      <c r="G1844" s="8" t="s">
        <v>8224</v>
      </c>
      <c r="H1844" s="8" t="s">
        <v>8246</v>
      </c>
      <c r="I1844" s="8">
        <v>1425275940</v>
      </c>
      <c r="J1844" s="8">
        <v>1422371381</v>
      </c>
      <c r="K1844" s="8" t="b">
        <v>0</v>
      </c>
      <c r="L1844" s="8">
        <v>21</v>
      </c>
      <c r="M1844" s="8" t="b">
        <v>1</v>
      </c>
      <c r="N1844" s="8" t="s">
        <v>8276</v>
      </c>
      <c r="O1844" s="11">
        <f t="shared" si="112"/>
        <v>125</v>
      </c>
      <c r="P1844" s="8">
        <f t="shared" si="113"/>
        <v>119.29</v>
      </c>
      <c r="Q1844" s="8" t="s">
        <v>8325</v>
      </c>
      <c r="R1844" s="8" t="s">
        <v>8326</v>
      </c>
      <c r="S1844" s="17">
        <f t="shared" si="114"/>
        <v>42031.631724537037</v>
      </c>
      <c r="T1844" s="17">
        <f t="shared" si="115"/>
        <v>42065.249305555553</v>
      </c>
    </row>
    <row r="1845" spans="1:20" ht="42.75" x14ac:dyDescent="0.45">
      <c r="A1845" s="5">
        <v>1843</v>
      </c>
      <c r="B1845" s="7" t="s">
        <v>1844</v>
      </c>
      <c r="C1845" s="7" t="s">
        <v>5953</v>
      </c>
      <c r="D1845" s="8">
        <v>10000</v>
      </c>
      <c r="E1845" s="8">
        <v>12400.61</v>
      </c>
      <c r="F1845" s="8" t="s">
        <v>8219</v>
      </c>
      <c r="G1845" s="8" t="s">
        <v>8224</v>
      </c>
      <c r="H1845" s="8" t="s">
        <v>8246</v>
      </c>
      <c r="I1845" s="8">
        <v>1298245954</v>
      </c>
      <c r="J1845" s="8">
        <v>1295653954</v>
      </c>
      <c r="K1845" s="8" t="b">
        <v>0</v>
      </c>
      <c r="L1845" s="8">
        <v>134</v>
      </c>
      <c r="M1845" s="8" t="b">
        <v>1</v>
      </c>
      <c r="N1845" s="8" t="s">
        <v>8276</v>
      </c>
      <c r="O1845" s="11">
        <f t="shared" si="112"/>
        <v>124</v>
      </c>
      <c r="P1845" s="8">
        <f t="shared" si="113"/>
        <v>92.54</v>
      </c>
      <c r="Q1845" s="8" t="s">
        <v>8325</v>
      </c>
      <c r="R1845" s="8" t="s">
        <v>8326</v>
      </c>
      <c r="S1845" s="17">
        <f t="shared" si="114"/>
        <v>40564.994837962964</v>
      </c>
      <c r="T1845" s="17">
        <f t="shared" si="115"/>
        <v>40594.994837962964</v>
      </c>
    </row>
    <row r="1846" spans="1:20" ht="42.75" x14ac:dyDescent="0.45">
      <c r="A1846" s="5">
        <v>1844</v>
      </c>
      <c r="B1846" s="7" t="s">
        <v>1845</v>
      </c>
      <c r="C1846" s="7" t="s">
        <v>5954</v>
      </c>
      <c r="D1846" s="8">
        <v>1500</v>
      </c>
      <c r="E1846" s="8">
        <v>1521</v>
      </c>
      <c r="F1846" s="8" t="s">
        <v>8219</v>
      </c>
      <c r="G1846" s="8" t="s">
        <v>8224</v>
      </c>
      <c r="H1846" s="8" t="s">
        <v>8246</v>
      </c>
      <c r="I1846" s="8">
        <v>1307761200</v>
      </c>
      <c r="J1846" s="8">
        <v>1304464914</v>
      </c>
      <c r="K1846" s="8" t="b">
        <v>0</v>
      </c>
      <c r="L1846" s="8">
        <v>20</v>
      </c>
      <c r="M1846" s="8" t="b">
        <v>1</v>
      </c>
      <c r="N1846" s="8" t="s">
        <v>8276</v>
      </c>
      <c r="O1846" s="11">
        <f t="shared" si="112"/>
        <v>101</v>
      </c>
      <c r="P1846" s="8">
        <f t="shared" si="113"/>
        <v>76.05</v>
      </c>
      <c r="Q1846" s="8" t="s">
        <v>8325</v>
      </c>
      <c r="R1846" s="8" t="s">
        <v>8326</v>
      </c>
      <c r="S1846" s="17">
        <f t="shared" si="114"/>
        <v>40666.973541666666</v>
      </c>
      <c r="T1846" s="17">
        <f t="shared" si="115"/>
        <v>40705.125</v>
      </c>
    </row>
    <row r="1847" spans="1:20" ht="85.5" x14ac:dyDescent="0.45">
      <c r="A1847" s="5">
        <v>1845</v>
      </c>
      <c r="B1847" s="7" t="s">
        <v>1846</v>
      </c>
      <c r="C1847" s="7" t="s">
        <v>5955</v>
      </c>
      <c r="D1847" s="8">
        <v>1000</v>
      </c>
      <c r="E1847" s="8">
        <v>1000</v>
      </c>
      <c r="F1847" s="8" t="s">
        <v>8219</v>
      </c>
      <c r="G1847" s="8" t="s">
        <v>8224</v>
      </c>
      <c r="H1847" s="8" t="s">
        <v>8246</v>
      </c>
      <c r="I1847" s="8">
        <v>1466139300</v>
      </c>
      <c r="J1847" s="8">
        <v>1464854398</v>
      </c>
      <c r="K1847" s="8" t="b">
        <v>0</v>
      </c>
      <c r="L1847" s="8">
        <v>19</v>
      </c>
      <c r="M1847" s="8" t="b">
        <v>1</v>
      </c>
      <c r="N1847" s="8" t="s">
        <v>8276</v>
      </c>
      <c r="O1847" s="11">
        <f t="shared" si="112"/>
        <v>100</v>
      </c>
      <c r="P1847" s="8">
        <f t="shared" si="113"/>
        <v>52.63</v>
      </c>
      <c r="Q1847" s="8" t="s">
        <v>8325</v>
      </c>
      <c r="R1847" s="8" t="s">
        <v>8326</v>
      </c>
      <c r="S1847" s="17">
        <f t="shared" si="114"/>
        <v>42523.333310185189</v>
      </c>
      <c r="T1847" s="17">
        <f t="shared" si="115"/>
        <v>42538.204861111109</v>
      </c>
    </row>
    <row r="1848" spans="1:20" ht="42.75" x14ac:dyDescent="0.45">
      <c r="A1848" s="5">
        <v>1846</v>
      </c>
      <c r="B1848" s="7" t="s">
        <v>1847</v>
      </c>
      <c r="C1848" s="7" t="s">
        <v>5956</v>
      </c>
      <c r="D1848" s="8">
        <v>15000</v>
      </c>
      <c r="E1848" s="8">
        <v>20689</v>
      </c>
      <c r="F1848" s="8" t="s">
        <v>8219</v>
      </c>
      <c r="G1848" s="8" t="s">
        <v>8224</v>
      </c>
      <c r="H1848" s="8" t="s">
        <v>8246</v>
      </c>
      <c r="I1848" s="8">
        <v>1355585777</v>
      </c>
      <c r="J1848" s="8">
        <v>1352993777</v>
      </c>
      <c r="K1848" s="8" t="b">
        <v>0</v>
      </c>
      <c r="L1848" s="8">
        <v>209</v>
      </c>
      <c r="M1848" s="8" t="b">
        <v>1</v>
      </c>
      <c r="N1848" s="8" t="s">
        <v>8276</v>
      </c>
      <c r="O1848" s="11">
        <f t="shared" si="112"/>
        <v>138</v>
      </c>
      <c r="P1848" s="8">
        <f t="shared" si="113"/>
        <v>98.99</v>
      </c>
      <c r="Q1848" s="8" t="s">
        <v>8325</v>
      </c>
      <c r="R1848" s="8" t="s">
        <v>8326</v>
      </c>
      <c r="S1848" s="17">
        <f t="shared" si="114"/>
        <v>41228.650196759263</v>
      </c>
      <c r="T1848" s="17">
        <f t="shared" si="115"/>
        <v>41258.650196759263</v>
      </c>
    </row>
    <row r="1849" spans="1:20" ht="42.75" x14ac:dyDescent="0.45">
      <c r="A1849" s="5">
        <v>1847</v>
      </c>
      <c r="B1849" s="7" t="s">
        <v>1848</v>
      </c>
      <c r="C1849" s="7" t="s">
        <v>5957</v>
      </c>
      <c r="D1849" s="8">
        <v>2500</v>
      </c>
      <c r="E1849" s="8">
        <v>3022</v>
      </c>
      <c r="F1849" s="8" t="s">
        <v>8219</v>
      </c>
      <c r="G1849" s="8" t="s">
        <v>8224</v>
      </c>
      <c r="H1849" s="8" t="s">
        <v>8246</v>
      </c>
      <c r="I1849" s="8">
        <v>1429594832</v>
      </c>
      <c r="J1849" s="8">
        <v>1427780432</v>
      </c>
      <c r="K1849" s="8" t="b">
        <v>0</v>
      </c>
      <c r="L1849" s="8">
        <v>38</v>
      </c>
      <c r="M1849" s="8" t="b">
        <v>1</v>
      </c>
      <c r="N1849" s="8" t="s">
        <v>8276</v>
      </c>
      <c r="O1849" s="11">
        <f t="shared" si="112"/>
        <v>121</v>
      </c>
      <c r="P1849" s="8">
        <f t="shared" si="113"/>
        <v>79.53</v>
      </c>
      <c r="Q1849" s="8" t="s">
        <v>8325</v>
      </c>
      <c r="R1849" s="8" t="s">
        <v>8326</v>
      </c>
      <c r="S1849" s="17">
        <f t="shared" si="114"/>
        <v>42094.236481481479</v>
      </c>
      <c r="T1849" s="17">
        <f t="shared" si="115"/>
        <v>42115.236481481479</v>
      </c>
    </row>
    <row r="1850" spans="1:20" ht="42.75" x14ac:dyDescent="0.45">
      <c r="A1850" s="5">
        <v>1848</v>
      </c>
      <c r="B1850" s="7" t="s">
        <v>1849</v>
      </c>
      <c r="C1850" s="7" t="s">
        <v>5958</v>
      </c>
      <c r="D1850" s="8">
        <v>3000</v>
      </c>
      <c r="E1850" s="8">
        <v>3221</v>
      </c>
      <c r="F1850" s="8" t="s">
        <v>8219</v>
      </c>
      <c r="G1850" s="8" t="s">
        <v>8224</v>
      </c>
      <c r="H1850" s="8" t="s">
        <v>8246</v>
      </c>
      <c r="I1850" s="8">
        <v>1312095540</v>
      </c>
      <c r="J1850" s="8">
        <v>1306608888</v>
      </c>
      <c r="K1850" s="8" t="b">
        <v>0</v>
      </c>
      <c r="L1850" s="8">
        <v>24</v>
      </c>
      <c r="M1850" s="8" t="b">
        <v>1</v>
      </c>
      <c r="N1850" s="8" t="s">
        <v>8276</v>
      </c>
      <c r="O1850" s="11">
        <f t="shared" si="112"/>
        <v>107</v>
      </c>
      <c r="P1850" s="8">
        <f t="shared" si="113"/>
        <v>134.21</v>
      </c>
      <c r="Q1850" s="8" t="s">
        <v>8325</v>
      </c>
      <c r="R1850" s="8" t="s">
        <v>8326</v>
      </c>
      <c r="S1850" s="17">
        <f t="shared" si="114"/>
        <v>40691.788055555553</v>
      </c>
      <c r="T1850" s="17">
        <f t="shared" si="115"/>
        <v>40755.290972222225</v>
      </c>
    </row>
    <row r="1851" spans="1:20" ht="28.5" x14ac:dyDescent="0.45">
      <c r="A1851" s="5">
        <v>1849</v>
      </c>
      <c r="B1851" s="7" t="s">
        <v>1850</v>
      </c>
      <c r="C1851" s="7" t="s">
        <v>5959</v>
      </c>
      <c r="D1851" s="8">
        <v>300</v>
      </c>
      <c r="E1851" s="8">
        <v>301</v>
      </c>
      <c r="F1851" s="8" t="s">
        <v>8219</v>
      </c>
      <c r="G1851" s="8" t="s">
        <v>8224</v>
      </c>
      <c r="H1851" s="8" t="s">
        <v>8246</v>
      </c>
      <c r="I1851" s="8">
        <v>1350505059</v>
      </c>
      <c r="J1851" s="8">
        <v>1347913059</v>
      </c>
      <c r="K1851" s="8" t="b">
        <v>0</v>
      </c>
      <c r="L1851" s="8">
        <v>8</v>
      </c>
      <c r="M1851" s="8" t="b">
        <v>1</v>
      </c>
      <c r="N1851" s="8" t="s">
        <v>8276</v>
      </c>
      <c r="O1851" s="11">
        <f t="shared" si="112"/>
        <v>100</v>
      </c>
      <c r="P1851" s="8">
        <f t="shared" si="113"/>
        <v>37.630000000000003</v>
      </c>
      <c r="Q1851" s="8" t="s">
        <v>8325</v>
      </c>
      <c r="R1851" s="8" t="s">
        <v>8326</v>
      </c>
      <c r="S1851" s="17">
        <f t="shared" si="114"/>
        <v>41169.845590277779</v>
      </c>
      <c r="T1851" s="17">
        <f t="shared" si="115"/>
        <v>41199.845590277779</v>
      </c>
    </row>
    <row r="1852" spans="1:20" ht="42.75" x14ac:dyDescent="0.45">
      <c r="A1852" s="5">
        <v>1850</v>
      </c>
      <c r="B1852" s="7" t="s">
        <v>1851</v>
      </c>
      <c r="C1852" s="7" t="s">
        <v>5960</v>
      </c>
      <c r="D1852" s="8">
        <v>9000</v>
      </c>
      <c r="E1852" s="8">
        <v>9137</v>
      </c>
      <c r="F1852" s="8" t="s">
        <v>8219</v>
      </c>
      <c r="G1852" s="8" t="s">
        <v>8224</v>
      </c>
      <c r="H1852" s="8" t="s">
        <v>8246</v>
      </c>
      <c r="I1852" s="8">
        <v>1405033300</v>
      </c>
      <c r="J1852" s="8">
        <v>1402441300</v>
      </c>
      <c r="K1852" s="8" t="b">
        <v>0</v>
      </c>
      <c r="L1852" s="8">
        <v>179</v>
      </c>
      <c r="M1852" s="8" t="b">
        <v>1</v>
      </c>
      <c r="N1852" s="8" t="s">
        <v>8276</v>
      </c>
      <c r="O1852" s="11">
        <f t="shared" si="112"/>
        <v>102</v>
      </c>
      <c r="P1852" s="8">
        <f t="shared" si="113"/>
        <v>51.04</v>
      </c>
      <c r="Q1852" s="8" t="s">
        <v>8325</v>
      </c>
      <c r="R1852" s="8" t="s">
        <v>8326</v>
      </c>
      <c r="S1852" s="17">
        <f t="shared" si="114"/>
        <v>41800.959490740745</v>
      </c>
      <c r="T1852" s="17">
        <f t="shared" si="115"/>
        <v>41830.959490740745</v>
      </c>
    </row>
    <row r="1853" spans="1:20" ht="42.75" x14ac:dyDescent="0.45">
      <c r="A1853" s="5">
        <v>1851</v>
      </c>
      <c r="B1853" s="7" t="s">
        <v>1852</v>
      </c>
      <c r="C1853" s="7" t="s">
        <v>5961</v>
      </c>
      <c r="D1853" s="8">
        <v>1300</v>
      </c>
      <c r="E1853" s="8">
        <v>1301</v>
      </c>
      <c r="F1853" s="8" t="s">
        <v>8219</v>
      </c>
      <c r="G1853" s="8" t="s">
        <v>8224</v>
      </c>
      <c r="H1853" s="8" t="s">
        <v>8246</v>
      </c>
      <c r="I1853" s="8">
        <v>1406509200</v>
      </c>
      <c r="J1853" s="8">
        <v>1404769538</v>
      </c>
      <c r="K1853" s="8" t="b">
        <v>0</v>
      </c>
      <c r="L1853" s="8">
        <v>26</v>
      </c>
      <c r="M1853" s="8" t="b">
        <v>1</v>
      </c>
      <c r="N1853" s="8" t="s">
        <v>8276</v>
      </c>
      <c r="O1853" s="11">
        <f t="shared" si="112"/>
        <v>100</v>
      </c>
      <c r="P1853" s="8">
        <f t="shared" si="113"/>
        <v>50.04</v>
      </c>
      <c r="Q1853" s="8" t="s">
        <v>8325</v>
      </c>
      <c r="R1853" s="8" t="s">
        <v>8326</v>
      </c>
      <c r="S1853" s="17">
        <f t="shared" si="114"/>
        <v>41827.906689814816</v>
      </c>
      <c r="T1853" s="17">
        <f t="shared" si="115"/>
        <v>41848.041666666664</v>
      </c>
    </row>
    <row r="1854" spans="1:20" ht="42.75" x14ac:dyDescent="0.45">
      <c r="A1854" s="5">
        <v>1852</v>
      </c>
      <c r="B1854" s="7" t="s">
        <v>1853</v>
      </c>
      <c r="C1854" s="7" t="s">
        <v>5962</v>
      </c>
      <c r="D1854" s="8">
        <v>15000</v>
      </c>
      <c r="E1854" s="8">
        <v>17545</v>
      </c>
      <c r="F1854" s="8" t="s">
        <v>8219</v>
      </c>
      <c r="G1854" s="8" t="s">
        <v>8224</v>
      </c>
      <c r="H1854" s="8" t="s">
        <v>8246</v>
      </c>
      <c r="I1854" s="8">
        <v>1429920000</v>
      </c>
      <c r="J1854" s="8">
        <v>1426703452</v>
      </c>
      <c r="K1854" s="8" t="b">
        <v>0</v>
      </c>
      <c r="L1854" s="8">
        <v>131</v>
      </c>
      <c r="M1854" s="8" t="b">
        <v>1</v>
      </c>
      <c r="N1854" s="8" t="s">
        <v>8276</v>
      </c>
      <c r="O1854" s="11">
        <f t="shared" si="112"/>
        <v>117</v>
      </c>
      <c r="P1854" s="8">
        <f t="shared" si="113"/>
        <v>133.93</v>
      </c>
      <c r="Q1854" s="8" t="s">
        <v>8325</v>
      </c>
      <c r="R1854" s="8" t="s">
        <v>8326</v>
      </c>
      <c r="S1854" s="17">
        <f t="shared" si="114"/>
        <v>42081.77143518519</v>
      </c>
      <c r="T1854" s="17">
        <f t="shared" si="115"/>
        <v>42119</v>
      </c>
    </row>
    <row r="1855" spans="1:20" ht="42.75" x14ac:dyDescent="0.45">
      <c r="A1855" s="5">
        <v>1853</v>
      </c>
      <c r="B1855" s="7" t="s">
        <v>1854</v>
      </c>
      <c r="C1855" s="7" t="s">
        <v>5963</v>
      </c>
      <c r="D1855" s="8">
        <v>800</v>
      </c>
      <c r="E1855" s="8">
        <v>815</v>
      </c>
      <c r="F1855" s="8" t="s">
        <v>8219</v>
      </c>
      <c r="G1855" s="8" t="s">
        <v>8224</v>
      </c>
      <c r="H1855" s="8" t="s">
        <v>8246</v>
      </c>
      <c r="I1855" s="8">
        <v>1352860017</v>
      </c>
      <c r="J1855" s="8">
        <v>1348536417</v>
      </c>
      <c r="K1855" s="8" t="b">
        <v>0</v>
      </c>
      <c r="L1855" s="8">
        <v>14</v>
      </c>
      <c r="M1855" s="8" t="b">
        <v>1</v>
      </c>
      <c r="N1855" s="8" t="s">
        <v>8276</v>
      </c>
      <c r="O1855" s="11">
        <f t="shared" si="112"/>
        <v>102</v>
      </c>
      <c r="P1855" s="8">
        <f t="shared" si="113"/>
        <v>58.21</v>
      </c>
      <c r="Q1855" s="8" t="s">
        <v>8325</v>
      </c>
      <c r="R1855" s="8" t="s">
        <v>8326</v>
      </c>
      <c r="S1855" s="17">
        <f t="shared" si="114"/>
        <v>41177.060381944444</v>
      </c>
      <c r="T1855" s="17">
        <f t="shared" si="115"/>
        <v>41227.102048611108</v>
      </c>
    </row>
    <row r="1856" spans="1:20" ht="42.75" x14ac:dyDescent="0.45">
      <c r="A1856" s="5">
        <v>1854</v>
      </c>
      <c r="B1856" s="7" t="s">
        <v>1855</v>
      </c>
      <c r="C1856" s="7" t="s">
        <v>5964</v>
      </c>
      <c r="D1856" s="8">
        <v>15000</v>
      </c>
      <c r="E1856" s="8">
        <v>15318.55</v>
      </c>
      <c r="F1856" s="8" t="s">
        <v>8219</v>
      </c>
      <c r="G1856" s="8" t="s">
        <v>8224</v>
      </c>
      <c r="H1856" s="8" t="s">
        <v>8246</v>
      </c>
      <c r="I1856" s="8">
        <v>1369355437</v>
      </c>
      <c r="J1856" s="8">
        <v>1366763437</v>
      </c>
      <c r="K1856" s="8" t="b">
        <v>0</v>
      </c>
      <c r="L1856" s="8">
        <v>174</v>
      </c>
      <c r="M1856" s="8" t="b">
        <v>1</v>
      </c>
      <c r="N1856" s="8" t="s">
        <v>8276</v>
      </c>
      <c r="O1856" s="11">
        <f t="shared" si="112"/>
        <v>102</v>
      </c>
      <c r="P1856" s="8">
        <f t="shared" si="113"/>
        <v>88.04</v>
      </c>
      <c r="Q1856" s="8" t="s">
        <v>8325</v>
      </c>
      <c r="R1856" s="8" t="s">
        <v>8326</v>
      </c>
      <c r="S1856" s="17">
        <f t="shared" si="114"/>
        <v>41388.021261574075</v>
      </c>
      <c r="T1856" s="17">
        <f t="shared" si="115"/>
        <v>41418.021261574075</v>
      </c>
    </row>
    <row r="1857" spans="1:20" ht="42.75" x14ac:dyDescent="0.45">
      <c r="A1857" s="5">
        <v>1855</v>
      </c>
      <c r="B1857" s="7" t="s">
        <v>1856</v>
      </c>
      <c r="C1857" s="7" t="s">
        <v>5965</v>
      </c>
      <c r="D1857" s="8">
        <v>8750</v>
      </c>
      <c r="E1857" s="8">
        <v>13480.16</v>
      </c>
      <c r="F1857" s="8" t="s">
        <v>8219</v>
      </c>
      <c r="G1857" s="8" t="s">
        <v>8229</v>
      </c>
      <c r="H1857" s="8" t="s">
        <v>8251</v>
      </c>
      <c r="I1857" s="8">
        <v>1389012940</v>
      </c>
      <c r="J1857" s="8">
        <v>1385124940</v>
      </c>
      <c r="K1857" s="8" t="b">
        <v>0</v>
      </c>
      <c r="L1857" s="8">
        <v>191</v>
      </c>
      <c r="M1857" s="8" t="b">
        <v>1</v>
      </c>
      <c r="N1857" s="8" t="s">
        <v>8276</v>
      </c>
      <c r="O1857" s="11">
        <f t="shared" si="112"/>
        <v>154</v>
      </c>
      <c r="P1857" s="8">
        <f t="shared" si="113"/>
        <v>70.58</v>
      </c>
      <c r="Q1857" s="8" t="s">
        <v>8325</v>
      </c>
      <c r="R1857" s="8" t="s">
        <v>8326</v>
      </c>
      <c r="S1857" s="17">
        <f t="shared" si="114"/>
        <v>41600.538657407407</v>
      </c>
      <c r="T1857" s="17">
        <f t="shared" si="115"/>
        <v>41645.538657407407</v>
      </c>
    </row>
    <row r="1858" spans="1:20" ht="42.75" x14ac:dyDescent="0.45">
      <c r="A1858" s="5">
        <v>1856</v>
      </c>
      <c r="B1858" s="7" t="s">
        <v>1857</v>
      </c>
      <c r="C1858" s="7" t="s">
        <v>5966</v>
      </c>
      <c r="D1858" s="8">
        <v>2000</v>
      </c>
      <c r="E1858" s="8">
        <v>2025</v>
      </c>
      <c r="F1858" s="8" t="s">
        <v>8219</v>
      </c>
      <c r="G1858" s="8" t="s">
        <v>8224</v>
      </c>
      <c r="H1858" s="8" t="s">
        <v>8246</v>
      </c>
      <c r="I1858" s="8">
        <v>1405715472</v>
      </c>
      <c r="J1858" s="8">
        <v>1403901072</v>
      </c>
      <c r="K1858" s="8" t="b">
        <v>0</v>
      </c>
      <c r="L1858" s="8">
        <v>38</v>
      </c>
      <c r="M1858" s="8" t="b">
        <v>1</v>
      </c>
      <c r="N1858" s="8" t="s">
        <v>8276</v>
      </c>
      <c r="O1858" s="11">
        <f t="shared" si="112"/>
        <v>101</v>
      </c>
      <c r="P1858" s="8">
        <f t="shared" si="113"/>
        <v>53.29</v>
      </c>
      <c r="Q1858" s="8" t="s">
        <v>8325</v>
      </c>
      <c r="R1858" s="8" t="s">
        <v>8326</v>
      </c>
      <c r="S1858" s="17">
        <f t="shared" si="114"/>
        <v>41817.854999999996</v>
      </c>
      <c r="T1858" s="17">
        <f t="shared" si="115"/>
        <v>41838.854999999996</v>
      </c>
    </row>
    <row r="1859" spans="1:20" ht="42.75" x14ac:dyDescent="0.45">
      <c r="A1859" s="5">
        <v>1857</v>
      </c>
      <c r="B1859" s="7" t="s">
        <v>1858</v>
      </c>
      <c r="C1859" s="7" t="s">
        <v>5967</v>
      </c>
      <c r="D1859" s="8">
        <v>3000</v>
      </c>
      <c r="E1859" s="8">
        <v>3000</v>
      </c>
      <c r="F1859" s="8" t="s">
        <v>8219</v>
      </c>
      <c r="G1859" s="8" t="s">
        <v>8224</v>
      </c>
      <c r="H1859" s="8" t="s">
        <v>8246</v>
      </c>
      <c r="I1859" s="8">
        <v>1410546413</v>
      </c>
      <c r="J1859" s="8">
        <v>1407954413</v>
      </c>
      <c r="K1859" s="8" t="b">
        <v>0</v>
      </c>
      <c r="L1859" s="8">
        <v>22</v>
      </c>
      <c r="M1859" s="8" t="b">
        <v>1</v>
      </c>
      <c r="N1859" s="8" t="s">
        <v>8276</v>
      </c>
      <c r="O1859" s="11">
        <f t="shared" ref="O1859:O1922" si="116">ROUND((E1859/D1859)*100,0)</f>
        <v>100</v>
      </c>
      <c r="P1859" s="8">
        <f t="shared" ref="P1859:P1922" si="117">ROUND(E1859/L1859,2)</f>
        <v>136.36000000000001</v>
      </c>
      <c r="Q1859" s="8" t="s">
        <v>8325</v>
      </c>
      <c r="R1859" s="8" t="s">
        <v>8326</v>
      </c>
      <c r="S1859" s="17">
        <f t="shared" ref="S1859:S1922" si="118">(((J1859/60)/60)/24)+DATE(1970,1,1)</f>
        <v>41864.76866898148</v>
      </c>
      <c r="T1859" s="17">
        <f t="shared" ref="T1859:T1922" si="119">(((I1859/60)/60)/24)+DATE(1970,1,1)</f>
        <v>41894.76866898148</v>
      </c>
    </row>
    <row r="1860" spans="1:20" ht="42.75" x14ac:dyDescent="0.45">
      <c r="A1860" s="5">
        <v>1858</v>
      </c>
      <c r="B1860" s="7" t="s">
        <v>1859</v>
      </c>
      <c r="C1860" s="7" t="s">
        <v>5968</v>
      </c>
      <c r="D1860" s="8">
        <v>5555.55</v>
      </c>
      <c r="E1860" s="8">
        <v>6041.55</v>
      </c>
      <c r="F1860" s="8" t="s">
        <v>8219</v>
      </c>
      <c r="G1860" s="8" t="s">
        <v>8224</v>
      </c>
      <c r="H1860" s="8" t="s">
        <v>8246</v>
      </c>
      <c r="I1860" s="8">
        <v>1324014521</v>
      </c>
      <c r="J1860" s="8">
        <v>1318826921</v>
      </c>
      <c r="K1860" s="8" t="b">
        <v>0</v>
      </c>
      <c r="L1860" s="8">
        <v>149</v>
      </c>
      <c r="M1860" s="8" t="b">
        <v>1</v>
      </c>
      <c r="N1860" s="8" t="s">
        <v>8276</v>
      </c>
      <c r="O1860" s="11">
        <f t="shared" si="116"/>
        <v>109</v>
      </c>
      <c r="P1860" s="8">
        <f t="shared" si="117"/>
        <v>40.549999999999997</v>
      </c>
      <c r="Q1860" s="8" t="s">
        <v>8325</v>
      </c>
      <c r="R1860" s="8" t="s">
        <v>8326</v>
      </c>
      <c r="S1860" s="17">
        <f t="shared" si="118"/>
        <v>40833.200474537036</v>
      </c>
      <c r="T1860" s="17">
        <f t="shared" si="119"/>
        <v>40893.242141203707</v>
      </c>
    </row>
    <row r="1861" spans="1:20" ht="28.5" x14ac:dyDescent="0.45">
      <c r="A1861" s="5">
        <v>1859</v>
      </c>
      <c r="B1861" s="7" t="s">
        <v>1860</v>
      </c>
      <c r="C1861" s="7" t="s">
        <v>5969</v>
      </c>
      <c r="D1861" s="8">
        <v>3000</v>
      </c>
      <c r="E1861" s="8">
        <v>3955</v>
      </c>
      <c r="F1861" s="8" t="s">
        <v>8219</v>
      </c>
      <c r="G1861" s="8" t="s">
        <v>8224</v>
      </c>
      <c r="H1861" s="8" t="s">
        <v>8246</v>
      </c>
      <c r="I1861" s="8">
        <v>1316716129</v>
      </c>
      <c r="J1861" s="8">
        <v>1314124129</v>
      </c>
      <c r="K1861" s="8" t="b">
        <v>0</v>
      </c>
      <c r="L1861" s="8">
        <v>56</v>
      </c>
      <c r="M1861" s="8" t="b">
        <v>1</v>
      </c>
      <c r="N1861" s="8" t="s">
        <v>8276</v>
      </c>
      <c r="O1861" s="11">
        <f t="shared" si="116"/>
        <v>132</v>
      </c>
      <c r="P1861" s="8">
        <f t="shared" si="117"/>
        <v>70.63</v>
      </c>
      <c r="Q1861" s="8" t="s">
        <v>8325</v>
      </c>
      <c r="R1861" s="8" t="s">
        <v>8326</v>
      </c>
      <c r="S1861" s="17">
        <f t="shared" si="118"/>
        <v>40778.770011574074</v>
      </c>
      <c r="T1861" s="17">
        <f t="shared" si="119"/>
        <v>40808.770011574074</v>
      </c>
    </row>
    <row r="1862" spans="1:20" ht="42.75" x14ac:dyDescent="0.45">
      <c r="A1862" s="5">
        <v>1860</v>
      </c>
      <c r="B1862" s="7" t="s">
        <v>1861</v>
      </c>
      <c r="C1862" s="7" t="s">
        <v>5970</v>
      </c>
      <c r="D1862" s="8">
        <v>750</v>
      </c>
      <c r="E1862" s="8">
        <v>1001</v>
      </c>
      <c r="F1862" s="8" t="s">
        <v>8219</v>
      </c>
      <c r="G1862" s="8" t="s">
        <v>8224</v>
      </c>
      <c r="H1862" s="8" t="s">
        <v>8246</v>
      </c>
      <c r="I1862" s="8">
        <v>1391706084</v>
      </c>
      <c r="J1862" s="8">
        <v>1389891684</v>
      </c>
      <c r="K1862" s="8" t="b">
        <v>0</v>
      </c>
      <c r="L1862" s="8">
        <v>19</v>
      </c>
      <c r="M1862" s="8" t="b">
        <v>1</v>
      </c>
      <c r="N1862" s="8" t="s">
        <v>8276</v>
      </c>
      <c r="O1862" s="11">
        <f t="shared" si="116"/>
        <v>133</v>
      </c>
      <c r="P1862" s="8">
        <f t="shared" si="117"/>
        <v>52.68</v>
      </c>
      <c r="Q1862" s="8" t="s">
        <v>8325</v>
      </c>
      <c r="R1862" s="8" t="s">
        <v>8326</v>
      </c>
      <c r="S1862" s="17">
        <f t="shared" si="118"/>
        <v>41655.709305555552</v>
      </c>
      <c r="T1862" s="17">
        <f t="shared" si="119"/>
        <v>41676.709305555552</v>
      </c>
    </row>
    <row r="1863" spans="1:20" ht="42.75" x14ac:dyDescent="0.45">
      <c r="A1863" s="5">
        <v>1861</v>
      </c>
      <c r="B1863" s="7" t="s">
        <v>1862</v>
      </c>
      <c r="C1863" s="7" t="s">
        <v>5971</v>
      </c>
      <c r="D1863" s="8">
        <v>250000</v>
      </c>
      <c r="E1863" s="8">
        <v>0</v>
      </c>
      <c r="F1863" s="8" t="s">
        <v>8221</v>
      </c>
      <c r="G1863" s="8" t="s">
        <v>8225</v>
      </c>
      <c r="H1863" s="8" t="s">
        <v>8247</v>
      </c>
      <c r="I1863" s="8">
        <v>1422256341</v>
      </c>
      <c r="J1863" s="8">
        <v>1419664341</v>
      </c>
      <c r="K1863" s="8" t="b">
        <v>0</v>
      </c>
      <c r="L1863" s="8">
        <v>0</v>
      </c>
      <c r="M1863" s="8" t="b">
        <v>0</v>
      </c>
      <c r="N1863" s="8" t="s">
        <v>8283</v>
      </c>
      <c r="O1863" s="11">
        <f t="shared" si="116"/>
        <v>0</v>
      </c>
      <c r="P1863" s="8" t="e">
        <f t="shared" si="117"/>
        <v>#DIV/0!</v>
      </c>
      <c r="Q1863" s="8" t="s">
        <v>8333</v>
      </c>
      <c r="R1863" s="8" t="s">
        <v>8335</v>
      </c>
      <c r="S1863" s="17">
        <f t="shared" si="118"/>
        <v>42000.300243055557</v>
      </c>
      <c r="T1863" s="17">
        <f t="shared" si="119"/>
        <v>42030.300243055557</v>
      </c>
    </row>
    <row r="1864" spans="1:20" ht="42.75" x14ac:dyDescent="0.45">
      <c r="A1864" s="5">
        <v>1862</v>
      </c>
      <c r="B1864" s="7" t="s">
        <v>1863</v>
      </c>
      <c r="C1864" s="7" t="s">
        <v>5972</v>
      </c>
      <c r="D1864" s="8">
        <v>18000</v>
      </c>
      <c r="E1864" s="8">
        <v>1455</v>
      </c>
      <c r="F1864" s="8" t="s">
        <v>8221</v>
      </c>
      <c r="G1864" s="8" t="s">
        <v>8224</v>
      </c>
      <c r="H1864" s="8" t="s">
        <v>8246</v>
      </c>
      <c r="I1864" s="8">
        <v>1488958200</v>
      </c>
      <c r="J1864" s="8">
        <v>1484912974</v>
      </c>
      <c r="K1864" s="8" t="b">
        <v>0</v>
      </c>
      <c r="L1864" s="8">
        <v>16</v>
      </c>
      <c r="M1864" s="8" t="b">
        <v>0</v>
      </c>
      <c r="N1864" s="8" t="s">
        <v>8283</v>
      </c>
      <c r="O1864" s="11">
        <f t="shared" si="116"/>
        <v>8</v>
      </c>
      <c r="P1864" s="8">
        <f t="shared" si="117"/>
        <v>90.94</v>
      </c>
      <c r="Q1864" s="8" t="s">
        <v>8333</v>
      </c>
      <c r="R1864" s="8" t="s">
        <v>8335</v>
      </c>
      <c r="S1864" s="17">
        <f t="shared" si="118"/>
        <v>42755.492754629624</v>
      </c>
      <c r="T1864" s="17">
        <f t="shared" si="119"/>
        <v>42802.3125</v>
      </c>
    </row>
    <row r="1865" spans="1:20" ht="42.75" x14ac:dyDescent="0.45">
      <c r="A1865" s="5">
        <v>1863</v>
      </c>
      <c r="B1865" s="7" t="s">
        <v>1864</v>
      </c>
      <c r="C1865" s="7" t="s">
        <v>5973</v>
      </c>
      <c r="D1865" s="8">
        <v>2500</v>
      </c>
      <c r="E1865" s="8">
        <v>10</v>
      </c>
      <c r="F1865" s="8" t="s">
        <v>8221</v>
      </c>
      <c r="G1865" s="8" t="s">
        <v>8224</v>
      </c>
      <c r="H1865" s="8" t="s">
        <v>8246</v>
      </c>
      <c r="I1865" s="8">
        <v>1402600085</v>
      </c>
      <c r="J1865" s="8">
        <v>1400008085</v>
      </c>
      <c r="K1865" s="8" t="b">
        <v>0</v>
      </c>
      <c r="L1865" s="8">
        <v>2</v>
      </c>
      <c r="M1865" s="8" t="b">
        <v>0</v>
      </c>
      <c r="N1865" s="8" t="s">
        <v>8283</v>
      </c>
      <c r="O1865" s="11">
        <f t="shared" si="116"/>
        <v>0</v>
      </c>
      <c r="P1865" s="8">
        <f t="shared" si="117"/>
        <v>5</v>
      </c>
      <c r="Q1865" s="8" t="s">
        <v>8333</v>
      </c>
      <c r="R1865" s="8" t="s">
        <v>8335</v>
      </c>
      <c r="S1865" s="17">
        <f t="shared" si="118"/>
        <v>41772.797280092593</v>
      </c>
      <c r="T1865" s="17">
        <f t="shared" si="119"/>
        <v>41802.797280092593</v>
      </c>
    </row>
    <row r="1866" spans="1:20" ht="42.75" x14ac:dyDescent="0.45">
      <c r="A1866" s="5">
        <v>1864</v>
      </c>
      <c r="B1866" s="7" t="s">
        <v>1865</v>
      </c>
      <c r="C1866" s="7" t="s">
        <v>5974</v>
      </c>
      <c r="D1866" s="8">
        <v>6500</v>
      </c>
      <c r="E1866" s="8">
        <v>2788</v>
      </c>
      <c r="F1866" s="8" t="s">
        <v>8221</v>
      </c>
      <c r="G1866" s="8" t="s">
        <v>8224</v>
      </c>
      <c r="H1866" s="8" t="s">
        <v>8246</v>
      </c>
      <c r="I1866" s="8">
        <v>1399223500</v>
      </c>
      <c r="J1866" s="8">
        <v>1396631500</v>
      </c>
      <c r="K1866" s="8" t="b">
        <v>0</v>
      </c>
      <c r="L1866" s="8">
        <v>48</v>
      </c>
      <c r="M1866" s="8" t="b">
        <v>0</v>
      </c>
      <c r="N1866" s="8" t="s">
        <v>8283</v>
      </c>
      <c r="O1866" s="11">
        <f t="shared" si="116"/>
        <v>43</v>
      </c>
      <c r="P1866" s="8">
        <f t="shared" si="117"/>
        <v>58.08</v>
      </c>
      <c r="Q1866" s="8" t="s">
        <v>8333</v>
      </c>
      <c r="R1866" s="8" t="s">
        <v>8335</v>
      </c>
      <c r="S1866" s="17">
        <f t="shared" si="118"/>
        <v>41733.716435185182</v>
      </c>
      <c r="T1866" s="17">
        <f t="shared" si="119"/>
        <v>41763.716435185182</v>
      </c>
    </row>
    <row r="1867" spans="1:20" ht="42.75" x14ac:dyDescent="0.45">
      <c r="A1867" s="5">
        <v>1865</v>
      </c>
      <c r="B1867" s="7" t="s">
        <v>1866</v>
      </c>
      <c r="C1867" s="7" t="s">
        <v>5975</v>
      </c>
      <c r="D1867" s="8">
        <v>110000</v>
      </c>
      <c r="E1867" s="8">
        <v>4</v>
      </c>
      <c r="F1867" s="8" t="s">
        <v>8221</v>
      </c>
      <c r="G1867" s="8" t="s">
        <v>8225</v>
      </c>
      <c r="H1867" s="8" t="s">
        <v>8247</v>
      </c>
      <c r="I1867" s="8">
        <v>1478425747</v>
      </c>
      <c r="J1867" s="8">
        <v>1475398147</v>
      </c>
      <c r="K1867" s="8" t="b">
        <v>0</v>
      </c>
      <c r="L1867" s="8">
        <v>2</v>
      </c>
      <c r="M1867" s="8" t="b">
        <v>0</v>
      </c>
      <c r="N1867" s="8" t="s">
        <v>8283</v>
      </c>
      <c r="O1867" s="11">
        <f t="shared" si="116"/>
        <v>0</v>
      </c>
      <c r="P1867" s="8">
        <f t="shared" si="117"/>
        <v>2</v>
      </c>
      <c r="Q1867" s="8" t="s">
        <v>8333</v>
      </c>
      <c r="R1867" s="8" t="s">
        <v>8335</v>
      </c>
      <c r="S1867" s="17">
        <f t="shared" si="118"/>
        <v>42645.367442129631</v>
      </c>
      <c r="T1867" s="17">
        <f t="shared" si="119"/>
        <v>42680.409108796302</v>
      </c>
    </row>
    <row r="1868" spans="1:20" ht="42.75" x14ac:dyDescent="0.45">
      <c r="A1868" s="5">
        <v>1866</v>
      </c>
      <c r="B1868" s="7" t="s">
        <v>1867</v>
      </c>
      <c r="C1868" s="7" t="s">
        <v>5976</v>
      </c>
      <c r="D1868" s="8">
        <v>25000</v>
      </c>
      <c r="E1868" s="8">
        <v>125</v>
      </c>
      <c r="F1868" s="8" t="s">
        <v>8221</v>
      </c>
      <c r="G1868" s="8" t="s">
        <v>8224</v>
      </c>
      <c r="H1868" s="8" t="s">
        <v>8246</v>
      </c>
      <c r="I1868" s="8">
        <v>1488340800</v>
      </c>
      <c r="J1868" s="8">
        <v>1483768497</v>
      </c>
      <c r="K1868" s="8" t="b">
        <v>0</v>
      </c>
      <c r="L1868" s="8">
        <v>2</v>
      </c>
      <c r="M1868" s="8" t="b">
        <v>0</v>
      </c>
      <c r="N1868" s="8" t="s">
        <v>8283</v>
      </c>
      <c r="O1868" s="11">
        <f t="shared" si="116"/>
        <v>1</v>
      </c>
      <c r="P1868" s="8">
        <f t="shared" si="117"/>
        <v>62.5</v>
      </c>
      <c r="Q1868" s="8" t="s">
        <v>8333</v>
      </c>
      <c r="R1868" s="8" t="s">
        <v>8335</v>
      </c>
      <c r="S1868" s="17">
        <f t="shared" si="118"/>
        <v>42742.246493055558</v>
      </c>
      <c r="T1868" s="17">
        <f t="shared" si="119"/>
        <v>42795.166666666672</v>
      </c>
    </row>
    <row r="1869" spans="1:20" ht="42.75" x14ac:dyDescent="0.45">
      <c r="A1869" s="5">
        <v>1867</v>
      </c>
      <c r="B1869" s="7" t="s">
        <v>1868</v>
      </c>
      <c r="C1869" s="7" t="s">
        <v>5977</v>
      </c>
      <c r="D1869" s="8">
        <v>20000</v>
      </c>
      <c r="E1869" s="8">
        <v>10</v>
      </c>
      <c r="F1869" s="8" t="s">
        <v>8221</v>
      </c>
      <c r="G1869" s="8" t="s">
        <v>8224</v>
      </c>
      <c r="H1869" s="8" t="s">
        <v>8246</v>
      </c>
      <c r="I1869" s="8">
        <v>1478383912</v>
      </c>
      <c r="J1869" s="8">
        <v>1475791912</v>
      </c>
      <c r="K1869" s="8" t="b">
        <v>0</v>
      </c>
      <c r="L1869" s="8">
        <v>1</v>
      </c>
      <c r="M1869" s="8" t="b">
        <v>0</v>
      </c>
      <c r="N1869" s="8" t="s">
        <v>8283</v>
      </c>
      <c r="O1869" s="11">
        <f t="shared" si="116"/>
        <v>0</v>
      </c>
      <c r="P1869" s="8">
        <f t="shared" si="117"/>
        <v>10</v>
      </c>
      <c r="Q1869" s="8" t="s">
        <v>8333</v>
      </c>
      <c r="R1869" s="8" t="s">
        <v>8335</v>
      </c>
      <c r="S1869" s="17">
        <f t="shared" si="118"/>
        <v>42649.924907407403</v>
      </c>
      <c r="T1869" s="17">
        <f t="shared" si="119"/>
        <v>42679.924907407403</v>
      </c>
    </row>
    <row r="1870" spans="1:20" ht="42.75" x14ac:dyDescent="0.45">
      <c r="A1870" s="5">
        <v>1868</v>
      </c>
      <c r="B1870" s="7" t="s">
        <v>1869</v>
      </c>
      <c r="C1870" s="7" t="s">
        <v>5978</v>
      </c>
      <c r="D1870" s="8">
        <v>25000</v>
      </c>
      <c r="E1870" s="8">
        <v>1217</v>
      </c>
      <c r="F1870" s="8" t="s">
        <v>8221</v>
      </c>
      <c r="G1870" s="8" t="s">
        <v>8224</v>
      </c>
      <c r="H1870" s="8" t="s">
        <v>8246</v>
      </c>
      <c r="I1870" s="8">
        <v>1450166340</v>
      </c>
      <c r="J1870" s="8">
        <v>1448044925</v>
      </c>
      <c r="K1870" s="8" t="b">
        <v>0</v>
      </c>
      <c r="L1870" s="8">
        <v>17</v>
      </c>
      <c r="M1870" s="8" t="b">
        <v>0</v>
      </c>
      <c r="N1870" s="8" t="s">
        <v>8283</v>
      </c>
      <c r="O1870" s="11">
        <f t="shared" si="116"/>
        <v>5</v>
      </c>
      <c r="P1870" s="8">
        <f t="shared" si="117"/>
        <v>71.59</v>
      </c>
      <c r="Q1870" s="8" t="s">
        <v>8333</v>
      </c>
      <c r="R1870" s="8" t="s">
        <v>8335</v>
      </c>
      <c r="S1870" s="17">
        <f t="shared" si="118"/>
        <v>42328.779224537036</v>
      </c>
      <c r="T1870" s="17">
        <f t="shared" si="119"/>
        <v>42353.332638888889</v>
      </c>
    </row>
    <row r="1871" spans="1:20" ht="42.75" x14ac:dyDescent="0.45">
      <c r="A1871" s="5">
        <v>1869</v>
      </c>
      <c r="B1871" s="7" t="s">
        <v>1870</v>
      </c>
      <c r="C1871" s="7" t="s">
        <v>5979</v>
      </c>
      <c r="D1871" s="8">
        <v>10000</v>
      </c>
      <c r="E1871" s="8">
        <v>0</v>
      </c>
      <c r="F1871" s="8" t="s">
        <v>8221</v>
      </c>
      <c r="G1871" s="8" t="s">
        <v>8224</v>
      </c>
      <c r="H1871" s="8" t="s">
        <v>8246</v>
      </c>
      <c r="I1871" s="8">
        <v>1483488249</v>
      </c>
      <c r="J1871" s="8">
        <v>1480896249</v>
      </c>
      <c r="K1871" s="8" t="b">
        <v>0</v>
      </c>
      <c r="L1871" s="8">
        <v>0</v>
      </c>
      <c r="M1871" s="8" t="b">
        <v>0</v>
      </c>
      <c r="N1871" s="8" t="s">
        <v>8283</v>
      </c>
      <c r="O1871" s="11">
        <f t="shared" si="116"/>
        <v>0</v>
      </c>
      <c r="P1871" s="8" t="e">
        <f t="shared" si="117"/>
        <v>#DIV/0!</v>
      </c>
      <c r="Q1871" s="8" t="s">
        <v>8333</v>
      </c>
      <c r="R1871" s="8" t="s">
        <v>8335</v>
      </c>
      <c r="S1871" s="17">
        <f t="shared" si="118"/>
        <v>42709.002881944441</v>
      </c>
      <c r="T1871" s="17">
        <f t="shared" si="119"/>
        <v>42739.002881944441</v>
      </c>
    </row>
    <row r="1872" spans="1:20" ht="42.75" x14ac:dyDescent="0.45">
      <c r="A1872" s="5">
        <v>1870</v>
      </c>
      <c r="B1872" s="7" t="s">
        <v>1871</v>
      </c>
      <c r="C1872" s="7" t="s">
        <v>5980</v>
      </c>
      <c r="D1872" s="8">
        <v>3500</v>
      </c>
      <c r="E1872" s="8">
        <v>361</v>
      </c>
      <c r="F1872" s="8" t="s">
        <v>8221</v>
      </c>
      <c r="G1872" s="8" t="s">
        <v>8224</v>
      </c>
      <c r="H1872" s="8" t="s">
        <v>8246</v>
      </c>
      <c r="I1872" s="8">
        <v>1454213820</v>
      </c>
      <c r="J1872" s="8">
        <v>1451723535</v>
      </c>
      <c r="K1872" s="8" t="b">
        <v>0</v>
      </c>
      <c r="L1872" s="8">
        <v>11</v>
      </c>
      <c r="M1872" s="8" t="b">
        <v>0</v>
      </c>
      <c r="N1872" s="8" t="s">
        <v>8283</v>
      </c>
      <c r="O1872" s="11">
        <f t="shared" si="116"/>
        <v>10</v>
      </c>
      <c r="P1872" s="8">
        <f t="shared" si="117"/>
        <v>32.82</v>
      </c>
      <c r="Q1872" s="8" t="s">
        <v>8333</v>
      </c>
      <c r="R1872" s="8" t="s">
        <v>8335</v>
      </c>
      <c r="S1872" s="17">
        <f t="shared" si="118"/>
        <v>42371.355729166666</v>
      </c>
      <c r="T1872" s="17">
        <f t="shared" si="119"/>
        <v>42400.178472222222</v>
      </c>
    </row>
    <row r="1873" spans="1:20" ht="42.75" x14ac:dyDescent="0.45">
      <c r="A1873" s="5">
        <v>1871</v>
      </c>
      <c r="B1873" s="7" t="s">
        <v>1872</v>
      </c>
      <c r="C1873" s="7" t="s">
        <v>5981</v>
      </c>
      <c r="D1873" s="8">
        <v>6500</v>
      </c>
      <c r="E1873" s="8">
        <v>4666</v>
      </c>
      <c r="F1873" s="8" t="s">
        <v>8221</v>
      </c>
      <c r="G1873" s="8" t="s">
        <v>8224</v>
      </c>
      <c r="H1873" s="8" t="s">
        <v>8246</v>
      </c>
      <c r="I1873" s="8">
        <v>1416512901</v>
      </c>
      <c r="J1873" s="8">
        <v>1413053301</v>
      </c>
      <c r="K1873" s="8" t="b">
        <v>0</v>
      </c>
      <c r="L1873" s="8">
        <v>95</v>
      </c>
      <c r="M1873" s="8" t="b">
        <v>0</v>
      </c>
      <c r="N1873" s="8" t="s">
        <v>8283</v>
      </c>
      <c r="O1873" s="11">
        <f t="shared" si="116"/>
        <v>72</v>
      </c>
      <c r="P1873" s="8">
        <f t="shared" si="117"/>
        <v>49.12</v>
      </c>
      <c r="Q1873" s="8" t="s">
        <v>8333</v>
      </c>
      <c r="R1873" s="8" t="s">
        <v>8335</v>
      </c>
      <c r="S1873" s="17">
        <f t="shared" si="118"/>
        <v>41923.783576388887</v>
      </c>
      <c r="T1873" s="17">
        <f t="shared" si="119"/>
        <v>41963.825243055559</v>
      </c>
    </row>
    <row r="1874" spans="1:20" ht="42.75" x14ac:dyDescent="0.45">
      <c r="A1874" s="5">
        <v>1872</v>
      </c>
      <c r="B1874" s="7" t="s">
        <v>1873</v>
      </c>
      <c r="C1874" s="7" t="s">
        <v>5982</v>
      </c>
      <c r="D1874" s="8">
        <v>20000</v>
      </c>
      <c r="E1874" s="8">
        <v>212</v>
      </c>
      <c r="F1874" s="8" t="s">
        <v>8221</v>
      </c>
      <c r="G1874" s="8" t="s">
        <v>8224</v>
      </c>
      <c r="H1874" s="8" t="s">
        <v>8246</v>
      </c>
      <c r="I1874" s="8">
        <v>1435633602</v>
      </c>
      <c r="J1874" s="8">
        <v>1433041602</v>
      </c>
      <c r="K1874" s="8" t="b">
        <v>0</v>
      </c>
      <c r="L1874" s="8">
        <v>13</v>
      </c>
      <c r="M1874" s="8" t="b">
        <v>0</v>
      </c>
      <c r="N1874" s="8" t="s">
        <v>8283</v>
      </c>
      <c r="O1874" s="11">
        <f t="shared" si="116"/>
        <v>1</v>
      </c>
      <c r="P1874" s="8">
        <f t="shared" si="117"/>
        <v>16.309999999999999</v>
      </c>
      <c r="Q1874" s="8" t="s">
        <v>8333</v>
      </c>
      <c r="R1874" s="8" t="s">
        <v>8335</v>
      </c>
      <c r="S1874" s="17">
        <f t="shared" si="118"/>
        <v>42155.129652777774</v>
      </c>
      <c r="T1874" s="17">
        <f t="shared" si="119"/>
        <v>42185.129652777774</v>
      </c>
    </row>
    <row r="1875" spans="1:20" ht="42.75" x14ac:dyDescent="0.45">
      <c r="A1875" s="5">
        <v>1873</v>
      </c>
      <c r="B1875" s="7" t="s">
        <v>1874</v>
      </c>
      <c r="C1875" s="7" t="s">
        <v>5983</v>
      </c>
      <c r="D1875" s="8">
        <v>8000</v>
      </c>
      <c r="E1875" s="8">
        <v>36</v>
      </c>
      <c r="F1875" s="8" t="s">
        <v>8221</v>
      </c>
      <c r="G1875" s="8" t="s">
        <v>8229</v>
      </c>
      <c r="H1875" s="8" t="s">
        <v>8251</v>
      </c>
      <c r="I1875" s="8">
        <v>1436373900</v>
      </c>
      <c r="J1875" s="8">
        <v>1433861210</v>
      </c>
      <c r="K1875" s="8" t="b">
        <v>0</v>
      </c>
      <c r="L1875" s="8">
        <v>2</v>
      </c>
      <c r="M1875" s="8" t="b">
        <v>0</v>
      </c>
      <c r="N1875" s="8" t="s">
        <v>8283</v>
      </c>
      <c r="O1875" s="11">
        <f t="shared" si="116"/>
        <v>0</v>
      </c>
      <c r="P1875" s="8">
        <f t="shared" si="117"/>
        <v>18</v>
      </c>
      <c r="Q1875" s="8" t="s">
        <v>8333</v>
      </c>
      <c r="R1875" s="8" t="s">
        <v>8335</v>
      </c>
      <c r="S1875" s="17">
        <f t="shared" si="118"/>
        <v>42164.615856481483</v>
      </c>
      <c r="T1875" s="17">
        <f t="shared" si="119"/>
        <v>42193.697916666672</v>
      </c>
    </row>
    <row r="1876" spans="1:20" ht="57" x14ac:dyDescent="0.45">
      <c r="A1876" s="5">
        <v>1874</v>
      </c>
      <c r="B1876" s="7" t="s">
        <v>1875</v>
      </c>
      <c r="C1876" s="7" t="s">
        <v>5984</v>
      </c>
      <c r="D1876" s="8">
        <v>160000</v>
      </c>
      <c r="E1876" s="8">
        <v>26</v>
      </c>
      <c r="F1876" s="8" t="s">
        <v>8221</v>
      </c>
      <c r="G1876" s="8" t="s">
        <v>8224</v>
      </c>
      <c r="H1876" s="8" t="s">
        <v>8246</v>
      </c>
      <c r="I1876" s="8">
        <v>1467155733</v>
      </c>
      <c r="J1876" s="8">
        <v>1465427733</v>
      </c>
      <c r="K1876" s="8" t="b">
        <v>0</v>
      </c>
      <c r="L1876" s="8">
        <v>2</v>
      </c>
      <c r="M1876" s="8" t="b">
        <v>0</v>
      </c>
      <c r="N1876" s="8" t="s">
        <v>8283</v>
      </c>
      <c r="O1876" s="11">
        <f t="shared" si="116"/>
        <v>0</v>
      </c>
      <c r="P1876" s="8">
        <f t="shared" si="117"/>
        <v>13</v>
      </c>
      <c r="Q1876" s="8" t="s">
        <v>8333</v>
      </c>
      <c r="R1876" s="8" t="s">
        <v>8335</v>
      </c>
      <c r="S1876" s="17">
        <f t="shared" si="118"/>
        <v>42529.969131944439</v>
      </c>
      <c r="T1876" s="17">
        <f t="shared" si="119"/>
        <v>42549.969131944439</v>
      </c>
    </row>
    <row r="1877" spans="1:20" ht="28.5" x14ac:dyDescent="0.45">
      <c r="A1877" s="5">
        <v>1875</v>
      </c>
      <c r="B1877" s="7" t="s">
        <v>1876</v>
      </c>
      <c r="C1877" s="7" t="s">
        <v>5985</v>
      </c>
      <c r="D1877" s="8">
        <v>10000</v>
      </c>
      <c r="E1877" s="8">
        <v>51</v>
      </c>
      <c r="F1877" s="8" t="s">
        <v>8221</v>
      </c>
      <c r="G1877" s="8" t="s">
        <v>8224</v>
      </c>
      <c r="H1877" s="8" t="s">
        <v>8246</v>
      </c>
      <c r="I1877" s="8">
        <v>1470519308</v>
      </c>
      <c r="J1877" s="8">
        <v>1465335308</v>
      </c>
      <c r="K1877" s="8" t="b">
        <v>0</v>
      </c>
      <c r="L1877" s="8">
        <v>3</v>
      </c>
      <c r="M1877" s="8" t="b">
        <v>0</v>
      </c>
      <c r="N1877" s="8" t="s">
        <v>8283</v>
      </c>
      <c r="O1877" s="11">
        <f t="shared" si="116"/>
        <v>1</v>
      </c>
      <c r="P1877" s="8">
        <f t="shared" si="117"/>
        <v>17</v>
      </c>
      <c r="Q1877" s="8" t="s">
        <v>8333</v>
      </c>
      <c r="R1877" s="8" t="s">
        <v>8335</v>
      </c>
      <c r="S1877" s="17">
        <f t="shared" si="118"/>
        <v>42528.899398148147</v>
      </c>
      <c r="T1877" s="17">
        <f t="shared" si="119"/>
        <v>42588.899398148147</v>
      </c>
    </row>
    <row r="1878" spans="1:20" ht="42.75" x14ac:dyDescent="0.45">
      <c r="A1878" s="5">
        <v>1876</v>
      </c>
      <c r="B1878" s="7" t="s">
        <v>1877</v>
      </c>
      <c r="C1878" s="7" t="s">
        <v>5986</v>
      </c>
      <c r="D1878" s="8">
        <v>280</v>
      </c>
      <c r="E1878" s="8">
        <v>0</v>
      </c>
      <c r="F1878" s="8" t="s">
        <v>8221</v>
      </c>
      <c r="G1878" s="8" t="s">
        <v>8226</v>
      </c>
      <c r="H1878" s="8" t="s">
        <v>8248</v>
      </c>
      <c r="I1878" s="8">
        <v>1402901405</v>
      </c>
      <c r="J1878" s="8">
        <v>1400309405</v>
      </c>
      <c r="K1878" s="8" t="b">
        <v>0</v>
      </c>
      <c r="L1878" s="8">
        <v>0</v>
      </c>
      <c r="M1878" s="8" t="b">
        <v>0</v>
      </c>
      <c r="N1878" s="8" t="s">
        <v>8283</v>
      </c>
      <c r="O1878" s="11">
        <f t="shared" si="116"/>
        <v>0</v>
      </c>
      <c r="P1878" s="8" t="e">
        <f t="shared" si="117"/>
        <v>#DIV/0!</v>
      </c>
      <c r="Q1878" s="8" t="s">
        <v>8333</v>
      </c>
      <c r="R1878" s="8" t="s">
        <v>8335</v>
      </c>
      <c r="S1878" s="17">
        <f t="shared" si="118"/>
        <v>41776.284780092588</v>
      </c>
      <c r="T1878" s="17">
        <f t="shared" si="119"/>
        <v>41806.284780092588</v>
      </c>
    </row>
    <row r="1879" spans="1:20" ht="28.5" x14ac:dyDescent="0.45">
      <c r="A1879" s="5">
        <v>1877</v>
      </c>
      <c r="B1879" s="7" t="s">
        <v>1878</v>
      </c>
      <c r="C1879" s="7" t="s">
        <v>5987</v>
      </c>
      <c r="D1879" s="8">
        <v>60</v>
      </c>
      <c r="E1879" s="8">
        <v>0</v>
      </c>
      <c r="F1879" s="8" t="s">
        <v>8221</v>
      </c>
      <c r="G1879" s="8" t="s">
        <v>8224</v>
      </c>
      <c r="H1879" s="8" t="s">
        <v>8246</v>
      </c>
      <c r="I1879" s="8">
        <v>1425170525</v>
      </c>
      <c r="J1879" s="8">
        <v>1422664925</v>
      </c>
      <c r="K1879" s="8" t="b">
        <v>0</v>
      </c>
      <c r="L1879" s="8">
        <v>0</v>
      </c>
      <c r="M1879" s="8" t="b">
        <v>0</v>
      </c>
      <c r="N1879" s="8" t="s">
        <v>8283</v>
      </c>
      <c r="O1879" s="11">
        <f t="shared" si="116"/>
        <v>0</v>
      </c>
      <c r="P1879" s="8" t="e">
        <f t="shared" si="117"/>
        <v>#DIV/0!</v>
      </c>
      <c r="Q1879" s="8" t="s">
        <v>8333</v>
      </c>
      <c r="R1879" s="8" t="s">
        <v>8335</v>
      </c>
      <c r="S1879" s="17">
        <f t="shared" si="118"/>
        <v>42035.029224537036</v>
      </c>
      <c r="T1879" s="17">
        <f t="shared" si="119"/>
        <v>42064.029224537036</v>
      </c>
    </row>
    <row r="1880" spans="1:20" ht="42.75" x14ac:dyDescent="0.45">
      <c r="A1880" s="5">
        <v>1878</v>
      </c>
      <c r="B1880" s="7" t="s">
        <v>1879</v>
      </c>
      <c r="C1880" s="7" t="s">
        <v>5988</v>
      </c>
      <c r="D1880" s="8">
        <v>8000</v>
      </c>
      <c r="E1880" s="8">
        <v>0</v>
      </c>
      <c r="F1880" s="8" t="s">
        <v>8221</v>
      </c>
      <c r="G1880" s="8" t="s">
        <v>8226</v>
      </c>
      <c r="H1880" s="8" t="s">
        <v>8248</v>
      </c>
      <c r="I1880" s="8">
        <v>1402618355</v>
      </c>
      <c r="J1880" s="8">
        <v>1400026355</v>
      </c>
      <c r="K1880" s="8" t="b">
        <v>0</v>
      </c>
      <c r="L1880" s="8">
        <v>0</v>
      </c>
      <c r="M1880" s="8" t="b">
        <v>0</v>
      </c>
      <c r="N1880" s="8" t="s">
        <v>8283</v>
      </c>
      <c r="O1880" s="11">
        <f t="shared" si="116"/>
        <v>0</v>
      </c>
      <c r="P1880" s="8" t="e">
        <f t="shared" si="117"/>
        <v>#DIV/0!</v>
      </c>
      <c r="Q1880" s="8" t="s">
        <v>8333</v>
      </c>
      <c r="R1880" s="8" t="s">
        <v>8335</v>
      </c>
      <c r="S1880" s="17">
        <f t="shared" si="118"/>
        <v>41773.008738425924</v>
      </c>
      <c r="T1880" s="17">
        <f t="shared" si="119"/>
        <v>41803.008738425924</v>
      </c>
    </row>
    <row r="1881" spans="1:20" ht="42.75" x14ac:dyDescent="0.45">
      <c r="A1881" s="5">
        <v>1879</v>
      </c>
      <c r="B1881" s="7" t="s">
        <v>1880</v>
      </c>
      <c r="C1881" s="7" t="s">
        <v>5989</v>
      </c>
      <c r="D1881" s="8">
        <v>5000</v>
      </c>
      <c r="E1881" s="8">
        <v>6</v>
      </c>
      <c r="F1881" s="8" t="s">
        <v>8221</v>
      </c>
      <c r="G1881" s="8" t="s">
        <v>8227</v>
      </c>
      <c r="H1881" s="8" t="s">
        <v>8249</v>
      </c>
      <c r="I1881" s="8">
        <v>1457966129</v>
      </c>
      <c r="J1881" s="8">
        <v>1455377729</v>
      </c>
      <c r="K1881" s="8" t="b">
        <v>0</v>
      </c>
      <c r="L1881" s="8">
        <v>2</v>
      </c>
      <c r="M1881" s="8" t="b">
        <v>0</v>
      </c>
      <c r="N1881" s="8" t="s">
        <v>8283</v>
      </c>
      <c r="O1881" s="11">
        <f t="shared" si="116"/>
        <v>0</v>
      </c>
      <c r="P1881" s="8">
        <f t="shared" si="117"/>
        <v>3</v>
      </c>
      <c r="Q1881" s="8" t="s">
        <v>8333</v>
      </c>
      <c r="R1881" s="8" t="s">
        <v>8335</v>
      </c>
      <c r="S1881" s="17">
        <f t="shared" si="118"/>
        <v>42413.649641203709</v>
      </c>
      <c r="T1881" s="17">
        <f t="shared" si="119"/>
        <v>42443.607974537037</v>
      </c>
    </row>
    <row r="1882" spans="1:20" ht="28.5" x14ac:dyDescent="0.45">
      <c r="A1882" s="5">
        <v>1880</v>
      </c>
      <c r="B1882" s="7" t="s">
        <v>1881</v>
      </c>
      <c r="C1882" s="7" t="s">
        <v>5990</v>
      </c>
      <c r="D1882" s="8">
        <v>5000</v>
      </c>
      <c r="E1882" s="8">
        <v>1004</v>
      </c>
      <c r="F1882" s="8" t="s">
        <v>8221</v>
      </c>
      <c r="G1882" s="8" t="s">
        <v>8225</v>
      </c>
      <c r="H1882" s="8" t="s">
        <v>8247</v>
      </c>
      <c r="I1882" s="8">
        <v>1459341380</v>
      </c>
      <c r="J1882" s="8">
        <v>1456839380</v>
      </c>
      <c r="K1882" s="8" t="b">
        <v>0</v>
      </c>
      <c r="L1882" s="8">
        <v>24</v>
      </c>
      <c r="M1882" s="8" t="b">
        <v>0</v>
      </c>
      <c r="N1882" s="8" t="s">
        <v>8283</v>
      </c>
      <c r="O1882" s="11">
        <f t="shared" si="116"/>
        <v>20</v>
      </c>
      <c r="P1882" s="8">
        <f t="shared" si="117"/>
        <v>41.83</v>
      </c>
      <c r="Q1882" s="8" t="s">
        <v>8333</v>
      </c>
      <c r="R1882" s="8" t="s">
        <v>8335</v>
      </c>
      <c r="S1882" s="17">
        <f t="shared" si="118"/>
        <v>42430.566898148143</v>
      </c>
      <c r="T1882" s="17">
        <f t="shared" si="119"/>
        <v>42459.525231481486</v>
      </c>
    </row>
    <row r="1883" spans="1:20" ht="42.75" x14ac:dyDescent="0.45">
      <c r="A1883" s="5">
        <v>1881</v>
      </c>
      <c r="B1883" s="7" t="s">
        <v>1882</v>
      </c>
      <c r="C1883" s="7" t="s">
        <v>5991</v>
      </c>
      <c r="D1883" s="8">
        <v>2000</v>
      </c>
      <c r="E1883" s="8">
        <v>3453.69</v>
      </c>
      <c r="F1883" s="8" t="s">
        <v>8219</v>
      </c>
      <c r="G1883" s="8" t="s">
        <v>8224</v>
      </c>
      <c r="H1883" s="8" t="s">
        <v>8246</v>
      </c>
      <c r="I1883" s="8">
        <v>1425955189</v>
      </c>
      <c r="J1883" s="8">
        <v>1423366789</v>
      </c>
      <c r="K1883" s="8" t="b">
        <v>0</v>
      </c>
      <c r="L1883" s="8">
        <v>70</v>
      </c>
      <c r="M1883" s="8" t="b">
        <v>1</v>
      </c>
      <c r="N1883" s="8" t="s">
        <v>8279</v>
      </c>
      <c r="O1883" s="11">
        <f t="shared" si="116"/>
        <v>173</v>
      </c>
      <c r="P1883" s="8">
        <f t="shared" si="117"/>
        <v>49.34</v>
      </c>
      <c r="Q1883" s="8" t="s">
        <v>8325</v>
      </c>
      <c r="R1883" s="8" t="s">
        <v>8329</v>
      </c>
      <c r="S1883" s="17">
        <f t="shared" si="118"/>
        <v>42043.152650462958</v>
      </c>
      <c r="T1883" s="17">
        <f t="shared" si="119"/>
        <v>42073.110983796301</v>
      </c>
    </row>
    <row r="1884" spans="1:20" ht="42.75" x14ac:dyDescent="0.45">
      <c r="A1884" s="5">
        <v>1882</v>
      </c>
      <c r="B1884" s="7" t="s">
        <v>1883</v>
      </c>
      <c r="C1884" s="7" t="s">
        <v>5992</v>
      </c>
      <c r="D1884" s="8">
        <v>3350</v>
      </c>
      <c r="E1884" s="8">
        <v>3380</v>
      </c>
      <c r="F1884" s="8" t="s">
        <v>8219</v>
      </c>
      <c r="G1884" s="8" t="s">
        <v>8224</v>
      </c>
      <c r="H1884" s="8" t="s">
        <v>8246</v>
      </c>
      <c r="I1884" s="8">
        <v>1341964080</v>
      </c>
      <c r="J1884" s="8">
        <v>1339109212</v>
      </c>
      <c r="K1884" s="8" t="b">
        <v>0</v>
      </c>
      <c r="L1884" s="8">
        <v>81</v>
      </c>
      <c r="M1884" s="8" t="b">
        <v>1</v>
      </c>
      <c r="N1884" s="8" t="s">
        <v>8279</v>
      </c>
      <c r="O1884" s="11">
        <f t="shared" si="116"/>
        <v>101</v>
      </c>
      <c r="P1884" s="8">
        <f t="shared" si="117"/>
        <v>41.73</v>
      </c>
      <c r="Q1884" s="8" t="s">
        <v>8325</v>
      </c>
      <c r="R1884" s="8" t="s">
        <v>8329</v>
      </c>
      <c r="S1884" s="17">
        <f t="shared" si="118"/>
        <v>41067.949212962965</v>
      </c>
      <c r="T1884" s="17">
        <f t="shared" si="119"/>
        <v>41100.991666666669</v>
      </c>
    </row>
    <row r="1885" spans="1:20" ht="42.75" x14ac:dyDescent="0.45">
      <c r="A1885" s="5">
        <v>1883</v>
      </c>
      <c r="B1885" s="7" t="s">
        <v>1884</v>
      </c>
      <c r="C1885" s="7" t="s">
        <v>5993</v>
      </c>
      <c r="D1885" s="8">
        <v>999</v>
      </c>
      <c r="E1885" s="8">
        <v>1047</v>
      </c>
      <c r="F1885" s="8" t="s">
        <v>8219</v>
      </c>
      <c r="G1885" s="8" t="s">
        <v>8224</v>
      </c>
      <c r="H1885" s="8" t="s">
        <v>8246</v>
      </c>
      <c r="I1885" s="8">
        <v>1333921508</v>
      </c>
      <c r="J1885" s="8">
        <v>1331333108</v>
      </c>
      <c r="K1885" s="8" t="b">
        <v>0</v>
      </c>
      <c r="L1885" s="8">
        <v>32</v>
      </c>
      <c r="M1885" s="8" t="b">
        <v>1</v>
      </c>
      <c r="N1885" s="8" t="s">
        <v>8279</v>
      </c>
      <c r="O1885" s="11">
        <f t="shared" si="116"/>
        <v>105</v>
      </c>
      <c r="P1885" s="8">
        <f t="shared" si="117"/>
        <v>32.72</v>
      </c>
      <c r="Q1885" s="8" t="s">
        <v>8325</v>
      </c>
      <c r="R1885" s="8" t="s">
        <v>8329</v>
      </c>
      <c r="S1885" s="17">
        <f t="shared" si="118"/>
        <v>40977.948009259257</v>
      </c>
      <c r="T1885" s="17">
        <f t="shared" si="119"/>
        <v>41007.906342592592</v>
      </c>
    </row>
    <row r="1886" spans="1:20" ht="42.75" x14ac:dyDescent="0.45">
      <c r="A1886" s="5">
        <v>1884</v>
      </c>
      <c r="B1886" s="7" t="s">
        <v>1885</v>
      </c>
      <c r="C1886" s="7" t="s">
        <v>5994</v>
      </c>
      <c r="D1886" s="8">
        <v>1000</v>
      </c>
      <c r="E1886" s="8">
        <v>1351</v>
      </c>
      <c r="F1886" s="8" t="s">
        <v>8219</v>
      </c>
      <c r="G1886" s="8" t="s">
        <v>8224</v>
      </c>
      <c r="H1886" s="8" t="s">
        <v>8246</v>
      </c>
      <c r="I1886" s="8">
        <v>1354017600</v>
      </c>
      <c r="J1886" s="8">
        <v>1350967535</v>
      </c>
      <c r="K1886" s="8" t="b">
        <v>0</v>
      </c>
      <c r="L1886" s="8">
        <v>26</v>
      </c>
      <c r="M1886" s="8" t="b">
        <v>1</v>
      </c>
      <c r="N1886" s="8" t="s">
        <v>8279</v>
      </c>
      <c r="O1886" s="11">
        <f t="shared" si="116"/>
        <v>135</v>
      </c>
      <c r="P1886" s="8">
        <f t="shared" si="117"/>
        <v>51.96</v>
      </c>
      <c r="Q1886" s="8" t="s">
        <v>8325</v>
      </c>
      <c r="R1886" s="8" t="s">
        <v>8329</v>
      </c>
      <c r="S1886" s="17">
        <f t="shared" si="118"/>
        <v>41205.198321759257</v>
      </c>
      <c r="T1886" s="17">
        <f t="shared" si="119"/>
        <v>41240.5</v>
      </c>
    </row>
    <row r="1887" spans="1:20" ht="42.75" x14ac:dyDescent="0.45">
      <c r="A1887" s="5">
        <v>1885</v>
      </c>
      <c r="B1887" s="7" t="s">
        <v>1886</v>
      </c>
      <c r="C1887" s="7" t="s">
        <v>5995</v>
      </c>
      <c r="D1887" s="8">
        <v>4575</v>
      </c>
      <c r="E1887" s="8">
        <v>5322</v>
      </c>
      <c r="F1887" s="8" t="s">
        <v>8219</v>
      </c>
      <c r="G1887" s="8" t="s">
        <v>8224</v>
      </c>
      <c r="H1887" s="8" t="s">
        <v>8246</v>
      </c>
      <c r="I1887" s="8">
        <v>1344636000</v>
      </c>
      <c r="J1887" s="8">
        <v>1341800110</v>
      </c>
      <c r="K1887" s="8" t="b">
        <v>0</v>
      </c>
      <c r="L1887" s="8">
        <v>105</v>
      </c>
      <c r="M1887" s="8" t="b">
        <v>1</v>
      </c>
      <c r="N1887" s="8" t="s">
        <v>8279</v>
      </c>
      <c r="O1887" s="11">
        <f t="shared" si="116"/>
        <v>116</v>
      </c>
      <c r="P1887" s="8">
        <f t="shared" si="117"/>
        <v>50.69</v>
      </c>
      <c r="Q1887" s="8" t="s">
        <v>8325</v>
      </c>
      <c r="R1887" s="8" t="s">
        <v>8329</v>
      </c>
      <c r="S1887" s="17">
        <f t="shared" si="118"/>
        <v>41099.093865740739</v>
      </c>
      <c r="T1887" s="17">
        <f t="shared" si="119"/>
        <v>41131.916666666664</v>
      </c>
    </row>
    <row r="1888" spans="1:20" ht="42.75" x14ac:dyDescent="0.45">
      <c r="A1888" s="5">
        <v>1886</v>
      </c>
      <c r="B1888" s="7" t="s">
        <v>1887</v>
      </c>
      <c r="C1888" s="7" t="s">
        <v>5996</v>
      </c>
      <c r="D1888" s="8">
        <v>1200</v>
      </c>
      <c r="E1888" s="8">
        <v>1225</v>
      </c>
      <c r="F1888" s="8" t="s">
        <v>8219</v>
      </c>
      <c r="G1888" s="8" t="s">
        <v>8224</v>
      </c>
      <c r="H1888" s="8" t="s">
        <v>8246</v>
      </c>
      <c r="I1888" s="8">
        <v>1415832338</v>
      </c>
      <c r="J1888" s="8">
        <v>1413236738</v>
      </c>
      <c r="K1888" s="8" t="b">
        <v>0</v>
      </c>
      <c r="L1888" s="8">
        <v>29</v>
      </c>
      <c r="M1888" s="8" t="b">
        <v>1</v>
      </c>
      <c r="N1888" s="8" t="s">
        <v>8279</v>
      </c>
      <c r="O1888" s="11">
        <f t="shared" si="116"/>
        <v>102</v>
      </c>
      <c r="P1888" s="8">
        <f t="shared" si="117"/>
        <v>42.24</v>
      </c>
      <c r="Q1888" s="8" t="s">
        <v>8325</v>
      </c>
      <c r="R1888" s="8" t="s">
        <v>8329</v>
      </c>
      <c r="S1888" s="17">
        <f t="shared" si="118"/>
        <v>41925.906689814816</v>
      </c>
      <c r="T1888" s="17">
        <f t="shared" si="119"/>
        <v>41955.94835648148</v>
      </c>
    </row>
    <row r="1889" spans="1:20" ht="42.75" x14ac:dyDescent="0.45">
      <c r="A1889" s="5">
        <v>1887</v>
      </c>
      <c r="B1889" s="7" t="s">
        <v>1888</v>
      </c>
      <c r="C1889" s="7" t="s">
        <v>5997</v>
      </c>
      <c r="D1889" s="8">
        <v>3000</v>
      </c>
      <c r="E1889" s="8">
        <v>3335</v>
      </c>
      <c r="F1889" s="8" t="s">
        <v>8219</v>
      </c>
      <c r="G1889" s="8" t="s">
        <v>8227</v>
      </c>
      <c r="H1889" s="8" t="s">
        <v>8249</v>
      </c>
      <c r="I1889" s="8">
        <v>1449178200</v>
      </c>
      <c r="J1889" s="8">
        <v>1447614732</v>
      </c>
      <c r="K1889" s="8" t="b">
        <v>0</v>
      </c>
      <c r="L1889" s="8">
        <v>8</v>
      </c>
      <c r="M1889" s="8" t="b">
        <v>1</v>
      </c>
      <c r="N1889" s="8" t="s">
        <v>8279</v>
      </c>
      <c r="O1889" s="11">
        <f t="shared" si="116"/>
        <v>111</v>
      </c>
      <c r="P1889" s="8">
        <f t="shared" si="117"/>
        <v>416.88</v>
      </c>
      <c r="Q1889" s="8" t="s">
        <v>8325</v>
      </c>
      <c r="R1889" s="8" t="s">
        <v>8329</v>
      </c>
      <c r="S1889" s="17">
        <f t="shared" si="118"/>
        <v>42323.800138888888</v>
      </c>
      <c r="T1889" s="17">
        <f t="shared" si="119"/>
        <v>42341.895833333328</v>
      </c>
    </row>
    <row r="1890" spans="1:20" ht="42.75" x14ac:dyDescent="0.45">
      <c r="A1890" s="5">
        <v>1888</v>
      </c>
      <c r="B1890" s="7" t="s">
        <v>1889</v>
      </c>
      <c r="C1890" s="7" t="s">
        <v>5998</v>
      </c>
      <c r="D1890" s="8">
        <v>2500</v>
      </c>
      <c r="E1890" s="8">
        <v>4152</v>
      </c>
      <c r="F1890" s="8" t="s">
        <v>8219</v>
      </c>
      <c r="G1890" s="8" t="s">
        <v>8224</v>
      </c>
      <c r="H1890" s="8" t="s">
        <v>8246</v>
      </c>
      <c r="I1890" s="8">
        <v>1275368340</v>
      </c>
      <c r="J1890" s="8">
        <v>1272692732</v>
      </c>
      <c r="K1890" s="8" t="b">
        <v>0</v>
      </c>
      <c r="L1890" s="8">
        <v>89</v>
      </c>
      <c r="M1890" s="8" t="b">
        <v>1</v>
      </c>
      <c r="N1890" s="8" t="s">
        <v>8279</v>
      </c>
      <c r="O1890" s="11">
        <f t="shared" si="116"/>
        <v>166</v>
      </c>
      <c r="P1890" s="8">
        <f t="shared" si="117"/>
        <v>46.65</v>
      </c>
      <c r="Q1890" s="8" t="s">
        <v>8325</v>
      </c>
      <c r="R1890" s="8" t="s">
        <v>8329</v>
      </c>
      <c r="S1890" s="17">
        <f t="shared" si="118"/>
        <v>40299.239953703705</v>
      </c>
      <c r="T1890" s="17">
        <f t="shared" si="119"/>
        <v>40330.207638888889</v>
      </c>
    </row>
    <row r="1891" spans="1:20" ht="42.75" x14ac:dyDescent="0.45">
      <c r="A1891" s="5">
        <v>1889</v>
      </c>
      <c r="B1891" s="7" t="s">
        <v>1890</v>
      </c>
      <c r="C1891" s="7" t="s">
        <v>5999</v>
      </c>
      <c r="D1891" s="8">
        <v>2000</v>
      </c>
      <c r="E1891" s="8">
        <v>2132</v>
      </c>
      <c r="F1891" s="8" t="s">
        <v>8219</v>
      </c>
      <c r="G1891" s="8" t="s">
        <v>8224</v>
      </c>
      <c r="H1891" s="8" t="s">
        <v>8246</v>
      </c>
      <c r="I1891" s="8">
        <v>1363024946</v>
      </c>
      <c r="J1891" s="8">
        <v>1359140546</v>
      </c>
      <c r="K1891" s="8" t="b">
        <v>0</v>
      </c>
      <c r="L1891" s="8">
        <v>44</v>
      </c>
      <c r="M1891" s="8" t="b">
        <v>1</v>
      </c>
      <c r="N1891" s="8" t="s">
        <v>8279</v>
      </c>
      <c r="O1891" s="11">
        <f t="shared" si="116"/>
        <v>107</v>
      </c>
      <c r="P1891" s="8">
        <f t="shared" si="117"/>
        <v>48.45</v>
      </c>
      <c r="Q1891" s="8" t="s">
        <v>8325</v>
      </c>
      <c r="R1891" s="8" t="s">
        <v>8329</v>
      </c>
      <c r="S1891" s="17">
        <f t="shared" si="118"/>
        <v>41299.793356481481</v>
      </c>
      <c r="T1891" s="17">
        <f t="shared" si="119"/>
        <v>41344.751689814817</v>
      </c>
    </row>
    <row r="1892" spans="1:20" ht="42.75" x14ac:dyDescent="0.45">
      <c r="A1892" s="5">
        <v>1890</v>
      </c>
      <c r="B1892" s="7" t="s">
        <v>1891</v>
      </c>
      <c r="C1892" s="7" t="s">
        <v>6000</v>
      </c>
      <c r="D1892" s="8">
        <v>12000</v>
      </c>
      <c r="E1892" s="8">
        <v>17350.13</v>
      </c>
      <c r="F1892" s="8" t="s">
        <v>8219</v>
      </c>
      <c r="G1892" s="8" t="s">
        <v>8224</v>
      </c>
      <c r="H1892" s="8" t="s">
        <v>8246</v>
      </c>
      <c r="I1892" s="8">
        <v>1355597528</v>
      </c>
      <c r="J1892" s="8">
        <v>1353005528</v>
      </c>
      <c r="K1892" s="8" t="b">
        <v>0</v>
      </c>
      <c r="L1892" s="8">
        <v>246</v>
      </c>
      <c r="M1892" s="8" t="b">
        <v>1</v>
      </c>
      <c r="N1892" s="8" t="s">
        <v>8279</v>
      </c>
      <c r="O1892" s="11">
        <f t="shared" si="116"/>
        <v>145</v>
      </c>
      <c r="P1892" s="8">
        <f t="shared" si="117"/>
        <v>70.53</v>
      </c>
      <c r="Q1892" s="8" t="s">
        <v>8325</v>
      </c>
      <c r="R1892" s="8" t="s">
        <v>8329</v>
      </c>
      <c r="S1892" s="17">
        <f t="shared" si="118"/>
        <v>41228.786203703705</v>
      </c>
      <c r="T1892" s="17">
        <f t="shared" si="119"/>
        <v>41258.786203703705</v>
      </c>
    </row>
    <row r="1893" spans="1:20" ht="57" x14ac:dyDescent="0.45">
      <c r="A1893" s="5">
        <v>1891</v>
      </c>
      <c r="B1893" s="7" t="s">
        <v>1892</v>
      </c>
      <c r="C1893" s="7" t="s">
        <v>6001</v>
      </c>
      <c r="D1893" s="8">
        <v>10000</v>
      </c>
      <c r="E1893" s="8">
        <v>10555</v>
      </c>
      <c r="F1893" s="8" t="s">
        <v>8219</v>
      </c>
      <c r="G1893" s="8" t="s">
        <v>8224</v>
      </c>
      <c r="H1893" s="8" t="s">
        <v>8246</v>
      </c>
      <c r="I1893" s="8">
        <v>1279778400</v>
      </c>
      <c r="J1893" s="8">
        <v>1275851354</v>
      </c>
      <c r="K1893" s="8" t="b">
        <v>0</v>
      </c>
      <c r="L1893" s="8">
        <v>120</v>
      </c>
      <c r="M1893" s="8" t="b">
        <v>1</v>
      </c>
      <c r="N1893" s="8" t="s">
        <v>8279</v>
      </c>
      <c r="O1893" s="11">
        <f t="shared" si="116"/>
        <v>106</v>
      </c>
      <c r="P1893" s="8">
        <f t="shared" si="117"/>
        <v>87.96</v>
      </c>
      <c r="Q1893" s="8" t="s">
        <v>8325</v>
      </c>
      <c r="R1893" s="8" t="s">
        <v>8329</v>
      </c>
      <c r="S1893" s="17">
        <f t="shared" si="118"/>
        <v>40335.798078703701</v>
      </c>
      <c r="T1893" s="17">
        <f t="shared" si="119"/>
        <v>40381.25</v>
      </c>
    </row>
    <row r="1894" spans="1:20" ht="42.75" x14ac:dyDescent="0.45">
      <c r="A1894" s="5">
        <v>1892</v>
      </c>
      <c r="B1894" s="7" t="s">
        <v>1893</v>
      </c>
      <c r="C1894" s="7" t="s">
        <v>6002</v>
      </c>
      <c r="D1894" s="8">
        <v>500</v>
      </c>
      <c r="E1894" s="8">
        <v>683</v>
      </c>
      <c r="F1894" s="8" t="s">
        <v>8219</v>
      </c>
      <c r="G1894" s="8" t="s">
        <v>8224</v>
      </c>
      <c r="H1894" s="8" t="s">
        <v>8246</v>
      </c>
      <c r="I1894" s="8">
        <v>1307459881</v>
      </c>
      <c r="J1894" s="8">
        <v>1304867881</v>
      </c>
      <c r="K1894" s="8" t="b">
        <v>0</v>
      </c>
      <c r="L1894" s="8">
        <v>26</v>
      </c>
      <c r="M1894" s="8" t="b">
        <v>1</v>
      </c>
      <c r="N1894" s="8" t="s">
        <v>8279</v>
      </c>
      <c r="O1894" s="11">
        <f t="shared" si="116"/>
        <v>137</v>
      </c>
      <c r="P1894" s="8">
        <f t="shared" si="117"/>
        <v>26.27</v>
      </c>
      <c r="Q1894" s="8" t="s">
        <v>8325</v>
      </c>
      <c r="R1894" s="8" t="s">
        <v>8329</v>
      </c>
      <c r="S1894" s="17">
        <f t="shared" si="118"/>
        <v>40671.637511574074</v>
      </c>
      <c r="T1894" s="17">
        <f t="shared" si="119"/>
        <v>40701.637511574074</v>
      </c>
    </row>
    <row r="1895" spans="1:20" ht="42.75" x14ac:dyDescent="0.45">
      <c r="A1895" s="5">
        <v>1893</v>
      </c>
      <c r="B1895" s="7" t="s">
        <v>1894</v>
      </c>
      <c r="C1895" s="7" t="s">
        <v>6003</v>
      </c>
      <c r="D1895" s="8">
        <v>2500</v>
      </c>
      <c r="E1895" s="8">
        <v>2600</v>
      </c>
      <c r="F1895" s="8" t="s">
        <v>8219</v>
      </c>
      <c r="G1895" s="8" t="s">
        <v>8224</v>
      </c>
      <c r="H1895" s="8" t="s">
        <v>8246</v>
      </c>
      <c r="I1895" s="8">
        <v>1302926340</v>
      </c>
      <c r="J1895" s="8">
        <v>1301524585</v>
      </c>
      <c r="K1895" s="8" t="b">
        <v>0</v>
      </c>
      <c r="L1895" s="8">
        <v>45</v>
      </c>
      <c r="M1895" s="8" t="b">
        <v>1</v>
      </c>
      <c r="N1895" s="8" t="s">
        <v>8279</v>
      </c>
      <c r="O1895" s="11">
        <f t="shared" si="116"/>
        <v>104</v>
      </c>
      <c r="P1895" s="8">
        <f t="shared" si="117"/>
        <v>57.78</v>
      </c>
      <c r="Q1895" s="8" t="s">
        <v>8325</v>
      </c>
      <c r="R1895" s="8" t="s">
        <v>8329</v>
      </c>
      <c r="S1895" s="17">
        <f t="shared" si="118"/>
        <v>40632.94195601852</v>
      </c>
      <c r="T1895" s="17">
        <f t="shared" si="119"/>
        <v>40649.165972222225</v>
      </c>
    </row>
    <row r="1896" spans="1:20" ht="28.5" x14ac:dyDescent="0.45">
      <c r="A1896" s="5">
        <v>1894</v>
      </c>
      <c r="B1896" s="7" t="s">
        <v>1895</v>
      </c>
      <c r="C1896" s="7" t="s">
        <v>6004</v>
      </c>
      <c r="D1896" s="8">
        <v>1000</v>
      </c>
      <c r="E1896" s="8">
        <v>1145</v>
      </c>
      <c r="F1896" s="8" t="s">
        <v>8219</v>
      </c>
      <c r="G1896" s="8" t="s">
        <v>8224</v>
      </c>
      <c r="H1896" s="8" t="s">
        <v>8246</v>
      </c>
      <c r="I1896" s="8">
        <v>1329082983</v>
      </c>
      <c r="J1896" s="8">
        <v>1326404583</v>
      </c>
      <c r="K1896" s="8" t="b">
        <v>0</v>
      </c>
      <c r="L1896" s="8">
        <v>20</v>
      </c>
      <c r="M1896" s="8" t="b">
        <v>1</v>
      </c>
      <c r="N1896" s="8" t="s">
        <v>8279</v>
      </c>
      <c r="O1896" s="11">
        <f t="shared" si="116"/>
        <v>115</v>
      </c>
      <c r="P1896" s="8">
        <f t="shared" si="117"/>
        <v>57.25</v>
      </c>
      <c r="Q1896" s="8" t="s">
        <v>8325</v>
      </c>
      <c r="R1896" s="8" t="s">
        <v>8329</v>
      </c>
      <c r="S1896" s="17">
        <f t="shared" si="118"/>
        <v>40920.904895833337</v>
      </c>
      <c r="T1896" s="17">
        <f t="shared" si="119"/>
        <v>40951.904895833337</v>
      </c>
    </row>
    <row r="1897" spans="1:20" ht="57" x14ac:dyDescent="0.45">
      <c r="A1897" s="5">
        <v>1895</v>
      </c>
      <c r="B1897" s="7" t="s">
        <v>1896</v>
      </c>
      <c r="C1897" s="7" t="s">
        <v>6005</v>
      </c>
      <c r="D1897" s="8">
        <v>9072</v>
      </c>
      <c r="E1897" s="8">
        <v>9228</v>
      </c>
      <c r="F1897" s="8" t="s">
        <v>8219</v>
      </c>
      <c r="G1897" s="8" t="s">
        <v>8224</v>
      </c>
      <c r="H1897" s="8" t="s">
        <v>8246</v>
      </c>
      <c r="I1897" s="8">
        <v>1445363722</v>
      </c>
      <c r="J1897" s="8">
        <v>1442771722</v>
      </c>
      <c r="K1897" s="8" t="b">
        <v>0</v>
      </c>
      <c r="L1897" s="8">
        <v>47</v>
      </c>
      <c r="M1897" s="8" t="b">
        <v>1</v>
      </c>
      <c r="N1897" s="8" t="s">
        <v>8279</v>
      </c>
      <c r="O1897" s="11">
        <f t="shared" si="116"/>
        <v>102</v>
      </c>
      <c r="P1897" s="8">
        <f t="shared" si="117"/>
        <v>196.34</v>
      </c>
      <c r="Q1897" s="8" t="s">
        <v>8325</v>
      </c>
      <c r="R1897" s="8" t="s">
        <v>8329</v>
      </c>
      <c r="S1897" s="17">
        <f t="shared" si="118"/>
        <v>42267.746782407412</v>
      </c>
      <c r="T1897" s="17">
        <f t="shared" si="119"/>
        <v>42297.746782407412</v>
      </c>
    </row>
    <row r="1898" spans="1:20" ht="42.75" x14ac:dyDescent="0.45">
      <c r="A1898" s="5">
        <v>1896</v>
      </c>
      <c r="B1898" s="7" t="s">
        <v>1897</v>
      </c>
      <c r="C1898" s="7" t="s">
        <v>6006</v>
      </c>
      <c r="D1898" s="8">
        <v>451</v>
      </c>
      <c r="E1898" s="8">
        <v>559</v>
      </c>
      <c r="F1898" s="8" t="s">
        <v>8219</v>
      </c>
      <c r="G1898" s="8" t="s">
        <v>8224</v>
      </c>
      <c r="H1898" s="8" t="s">
        <v>8246</v>
      </c>
      <c r="I1898" s="8">
        <v>1334250165</v>
      </c>
      <c r="J1898" s="8">
        <v>1331658165</v>
      </c>
      <c r="K1898" s="8" t="b">
        <v>0</v>
      </c>
      <c r="L1898" s="8">
        <v>13</v>
      </c>
      <c r="M1898" s="8" t="b">
        <v>1</v>
      </c>
      <c r="N1898" s="8" t="s">
        <v>8279</v>
      </c>
      <c r="O1898" s="11">
        <f t="shared" si="116"/>
        <v>124</v>
      </c>
      <c r="P1898" s="8">
        <f t="shared" si="117"/>
        <v>43</v>
      </c>
      <c r="Q1898" s="8" t="s">
        <v>8325</v>
      </c>
      <c r="R1898" s="8" t="s">
        <v>8329</v>
      </c>
      <c r="S1898" s="17">
        <f t="shared" si="118"/>
        <v>40981.710243055553</v>
      </c>
      <c r="T1898" s="17">
        <f t="shared" si="119"/>
        <v>41011.710243055553</v>
      </c>
    </row>
    <row r="1899" spans="1:20" ht="42.75" x14ac:dyDescent="0.45">
      <c r="A1899" s="5">
        <v>1897</v>
      </c>
      <c r="B1899" s="7" t="s">
        <v>1898</v>
      </c>
      <c r="C1899" s="7" t="s">
        <v>6007</v>
      </c>
      <c r="D1899" s="8">
        <v>6350</v>
      </c>
      <c r="E1899" s="8">
        <v>6506</v>
      </c>
      <c r="F1899" s="8" t="s">
        <v>8219</v>
      </c>
      <c r="G1899" s="8" t="s">
        <v>8224</v>
      </c>
      <c r="H1899" s="8" t="s">
        <v>8246</v>
      </c>
      <c r="I1899" s="8">
        <v>1393966800</v>
      </c>
      <c r="J1899" s="8">
        <v>1392040806</v>
      </c>
      <c r="K1899" s="8" t="b">
        <v>0</v>
      </c>
      <c r="L1899" s="8">
        <v>183</v>
      </c>
      <c r="M1899" s="8" t="b">
        <v>1</v>
      </c>
      <c r="N1899" s="8" t="s">
        <v>8279</v>
      </c>
      <c r="O1899" s="11">
        <f t="shared" si="116"/>
        <v>102</v>
      </c>
      <c r="P1899" s="8">
        <f t="shared" si="117"/>
        <v>35.549999999999997</v>
      </c>
      <c r="Q1899" s="8" t="s">
        <v>8325</v>
      </c>
      <c r="R1899" s="8" t="s">
        <v>8329</v>
      </c>
      <c r="S1899" s="17">
        <f t="shared" si="118"/>
        <v>41680.583402777782</v>
      </c>
      <c r="T1899" s="17">
        <f t="shared" si="119"/>
        <v>41702.875</v>
      </c>
    </row>
    <row r="1900" spans="1:20" ht="42.75" x14ac:dyDescent="0.45">
      <c r="A1900" s="5">
        <v>1898</v>
      </c>
      <c r="B1900" s="7" t="s">
        <v>1899</v>
      </c>
      <c r="C1900" s="7" t="s">
        <v>6008</v>
      </c>
      <c r="D1900" s="8">
        <v>1000</v>
      </c>
      <c r="E1900" s="8">
        <v>1445</v>
      </c>
      <c r="F1900" s="8" t="s">
        <v>8219</v>
      </c>
      <c r="G1900" s="8" t="s">
        <v>8224</v>
      </c>
      <c r="H1900" s="8" t="s">
        <v>8246</v>
      </c>
      <c r="I1900" s="8">
        <v>1454349600</v>
      </c>
      <c r="J1900" s="8">
        <v>1451277473</v>
      </c>
      <c r="K1900" s="8" t="b">
        <v>0</v>
      </c>
      <c r="L1900" s="8">
        <v>21</v>
      </c>
      <c r="M1900" s="8" t="b">
        <v>1</v>
      </c>
      <c r="N1900" s="8" t="s">
        <v>8279</v>
      </c>
      <c r="O1900" s="11">
        <f t="shared" si="116"/>
        <v>145</v>
      </c>
      <c r="P1900" s="8">
        <f t="shared" si="117"/>
        <v>68.81</v>
      </c>
      <c r="Q1900" s="8" t="s">
        <v>8325</v>
      </c>
      <c r="R1900" s="8" t="s">
        <v>8329</v>
      </c>
      <c r="S1900" s="17">
        <f t="shared" si="118"/>
        <v>42366.192974537036</v>
      </c>
      <c r="T1900" s="17">
        <f t="shared" si="119"/>
        <v>42401.75</v>
      </c>
    </row>
    <row r="1901" spans="1:20" ht="42.75" x14ac:dyDescent="0.45">
      <c r="A1901" s="5">
        <v>1899</v>
      </c>
      <c r="B1901" s="7" t="s">
        <v>1900</v>
      </c>
      <c r="C1901" s="7" t="s">
        <v>6009</v>
      </c>
      <c r="D1901" s="8">
        <v>900</v>
      </c>
      <c r="E1901" s="8">
        <v>1200</v>
      </c>
      <c r="F1901" s="8" t="s">
        <v>8219</v>
      </c>
      <c r="G1901" s="8" t="s">
        <v>8224</v>
      </c>
      <c r="H1901" s="8" t="s">
        <v>8246</v>
      </c>
      <c r="I1901" s="8">
        <v>1427319366</v>
      </c>
      <c r="J1901" s="8">
        <v>1424730966</v>
      </c>
      <c r="K1901" s="8" t="b">
        <v>0</v>
      </c>
      <c r="L1901" s="8">
        <v>42</v>
      </c>
      <c r="M1901" s="8" t="b">
        <v>1</v>
      </c>
      <c r="N1901" s="8" t="s">
        <v>8279</v>
      </c>
      <c r="O1901" s="11">
        <f t="shared" si="116"/>
        <v>133</v>
      </c>
      <c r="P1901" s="8">
        <f t="shared" si="117"/>
        <v>28.57</v>
      </c>
      <c r="Q1901" s="8" t="s">
        <v>8325</v>
      </c>
      <c r="R1901" s="8" t="s">
        <v>8329</v>
      </c>
      <c r="S1901" s="17">
        <f t="shared" si="118"/>
        <v>42058.941736111112</v>
      </c>
      <c r="T1901" s="17">
        <f t="shared" si="119"/>
        <v>42088.90006944444</v>
      </c>
    </row>
    <row r="1902" spans="1:20" ht="42.75" x14ac:dyDescent="0.45">
      <c r="A1902" s="5">
        <v>1900</v>
      </c>
      <c r="B1902" s="7" t="s">
        <v>1901</v>
      </c>
      <c r="C1902" s="7" t="s">
        <v>6010</v>
      </c>
      <c r="D1902" s="8">
        <v>2500</v>
      </c>
      <c r="E1902" s="8">
        <v>2734.11</v>
      </c>
      <c r="F1902" s="8" t="s">
        <v>8219</v>
      </c>
      <c r="G1902" s="8" t="s">
        <v>8224</v>
      </c>
      <c r="H1902" s="8" t="s">
        <v>8246</v>
      </c>
      <c r="I1902" s="8">
        <v>1349517540</v>
      </c>
      <c r="J1902" s="8">
        <v>1347137731</v>
      </c>
      <c r="K1902" s="8" t="b">
        <v>0</v>
      </c>
      <c r="L1902" s="8">
        <v>54</v>
      </c>
      <c r="M1902" s="8" t="b">
        <v>1</v>
      </c>
      <c r="N1902" s="8" t="s">
        <v>8279</v>
      </c>
      <c r="O1902" s="11">
        <f t="shared" si="116"/>
        <v>109</v>
      </c>
      <c r="P1902" s="8">
        <f t="shared" si="117"/>
        <v>50.63</v>
      </c>
      <c r="Q1902" s="8" t="s">
        <v>8325</v>
      </c>
      <c r="R1902" s="8" t="s">
        <v>8329</v>
      </c>
      <c r="S1902" s="17">
        <f t="shared" si="118"/>
        <v>41160.871886574074</v>
      </c>
      <c r="T1902" s="17">
        <f t="shared" si="119"/>
        <v>41188.415972222225</v>
      </c>
    </row>
    <row r="1903" spans="1:20" ht="42.75" x14ac:dyDescent="0.45">
      <c r="A1903" s="5">
        <v>1901</v>
      </c>
      <c r="B1903" s="7" t="s">
        <v>1902</v>
      </c>
      <c r="C1903" s="7" t="s">
        <v>6011</v>
      </c>
      <c r="D1903" s="8">
        <v>99000</v>
      </c>
      <c r="E1903" s="8">
        <v>2670</v>
      </c>
      <c r="F1903" s="8" t="s">
        <v>8221</v>
      </c>
      <c r="G1903" s="8" t="s">
        <v>8225</v>
      </c>
      <c r="H1903" s="8" t="s">
        <v>8247</v>
      </c>
      <c r="I1903" s="8">
        <v>1432299600</v>
      </c>
      <c r="J1903" s="8">
        <v>1429707729</v>
      </c>
      <c r="K1903" s="8" t="b">
        <v>0</v>
      </c>
      <c r="L1903" s="8">
        <v>25</v>
      </c>
      <c r="M1903" s="8" t="b">
        <v>0</v>
      </c>
      <c r="N1903" s="8" t="s">
        <v>8294</v>
      </c>
      <c r="O1903" s="11">
        <f t="shared" si="116"/>
        <v>3</v>
      </c>
      <c r="P1903" s="8">
        <f t="shared" si="117"/>
        <v>106.8</v>
      </c>
      <c r="Q1903" s="8" t="s">
        <v>8319</v>
      </c>
      <c r="R1903" s="8" t="s">
        <v>8348</v>
      </c>
      <c r="S1903" s="17">
        <f t="shared" si="118"/>
        <v>42116.54315972222</v>
      </c>
      <c r="T1903" s="17">
        <f t="shared" si="119"/>
        <v>42146.541666666672</v>
      </c>
    </row>
    <row r="1904" spans="1:20" ht="42.75" x14ac:dyDescent="0.45">
      <c r="A1904" s="5">
        <v>1902</v>
      </c>
      <c r="B1904" s="7" t="s">
        <v>1903</v>
      </c>
      <c r="C1904" s="7" t="s">
        <v>6012</v>
      </c>
      <c r="D1904" s="8">
        <v>1000</v>
      </c>
      <c r="E1904" s="8">
        <v>12</v>
      </c>
      <c r="F1904" s="8" t="s">
        <v>8221</v>
      </c>
      <c r="G1904" s="8" t="s">
        <v>8233</v>
      </c>
      <c r="H1904" s="8" t="s">
        <v>8249</v>
      </c>
      <c r="I1904" s="8">
        <v>1425495447</v>
      </c>
      <c r="J1904" s="8">
        <v>1422903447</v>
      </c>
      <c r="K1904" s="8" t="b">
        <v>0</v>
      </c>
      <c r="L1904" s="8">
        <v>3</v>
      </c>
      <c r="M1904" s="8" t="b">
        <v>0</v>
      </c>
      <c r="N1904" s="8" t="s">
        <v>8294</v>
      </c>
      <c r="O1904" s="11">
        <f t="shared" si="116"/>
        <v>1</v>
      </c>
      <c r="P1904" s="8">
        <f t="shared" si="117"/>
        <v>4</v>
      </c>
      <c r="Q1904" s="8" t="s">
        <v>8319</v>
      </c>
      <c r="R1904" s="8" t="s">
        <v>8348</v>
      </c>
      <c r="S1904" s="17">
        <f t="shared" si="118"/>
        <v>42037.789895833332</v>
      </c>
      <c r="T1904" s="17">
        <f t="shared" si="119"/>
        <v>42067.789895833332</v>
      </c>
    </row>
    <row r="1905" spans="1:20" ht="42.75" x14ac:dyDescent="0.45">
      <c r="A1905" s="5">
        <v>1903</v>
      </c>
      <c r="B1905" s="7" t="s">
        <v>1904</v>
      </c>
      <c r="C1905" s="7" t="s">
        <v>6013</v>
      </c>
      <c r="D1905" s="8">
        <v>3000</v>
      </c>
      <c r="E1905" s="8">
        <v>1398</v>
      </c>
      <c r="F1905" s="8" t="s">
        <v>8221</v>
      </c>
      <c r="G1905" s="8" t="s">
        <v>8224</v>
      </c>
      <c r="H1905" s="8" t="s">
        <v>8246</v>
      </c>
      <c r="I1905" s="8">
        <v>1485541791</v>
      </c>
      <c r="J1905" s="8">
        <v>1480357791</v>
      </c>
      <c r="K1905" s="8" t="b">
        <v>0</v>
      </c>
      <c r="L1905" s="8">
        <v>41</v>
      </c>
      <c r="M1905" s="8" t="b">
        <v>0</v>
      </c>
      <c r="N1905" s="8" t="s">
        <v>8294</v>
      </c>
      <c r="O1905" s="11">
        <f t="shared" si="116"/>
        <v>47</v>
      </c>
      <c r="P1905" s="8">
        <f t="shared" si="117"/>
        <v>34.1</v>
      </c>
      <c r="Q1905" s="8" t="s">
        <v>8319</v>
      </c>
      <c r="R1905" s="8" t="s">
        <v>8348</v>
      </c>
      <c r="S1905" s="17">
        <f t="shared" si="118"/>
        <v>42702.770729166667</v>
      </c>
      <c r="T1905" s="17">
        <f t="shared" si="119"/>
        <v>42762.770729166667</v>
      </c>
    </row>
    <row r="1906" spans="1:20" ht="42.75" x14ac:dyDescent="0.45">
      <c r="A1906" s="5">
        <v>1904</v>
      </c>
      <c r="B1906" s="7" t="s">
        <v>1905</v>
      </c>
      <c r="C1906" s="7" t="s">
        <v>6014</v>
      </c>
      <c r="D1906" s="8">
        <v>50000</v>
      </c>
      <c r="E1906" s="8">
        <v>50</v>
      </c>
      <c r="F1906" s="8" t="s">
        <v>8221</v>
      </c>
      <c r="G1906" s="8" t="s">
        <v>8224</v>
      </c>
      <c r="H1906" s="8" t="s">
        <v>8246</v>
      </c>
      <c r="I1906" s="8">
        <v>1451752021</v>
      </c>
      <c r="J1906" s="8">
        <v>1447864021</v>
      </c>
      <c r="K1906" s="8" t="b">
        <v>0</v>
      </c>
      <c r="L1906" s="8">
        <v>2</v>
      </c>
      <c r="M1906" s="8" t="b">
        <v>0</v>
      </c>
      <c r="N1906" s="8" t="s">
        <v>8294</v>
      </c>
      <c r="O1906" s="11">
        <f t="shared" si="116"/>
        <v>0</v>
      </c>
      <c r="P1906" s="8">
        <f t="shared" si="117"/>
        <v>25</v>
      </c>
      <c r="Q1906" s="8" t="s">
        <v>8319</v>
      </c>
      <c r="R1906" s="8" t="s">
        <v>8348</v>
      </c>
      <c r="S1906" s="17">
        <f t="shared" si="118"/>
        <v>42326.685428240744</v>
      </c>
      <c r="T1906" s="17">
        <f t="shared" si="119"/>
        <v>42371.685428240744</v>
      </c>
    </row>
    <row r="1907" spans="1:20" ht="57" x14ac:dyDescent="0.45">
      <c r="A1907" s="5">
        <v>1905</v>
      </c>
      <c r="B1907" s="7" t="s">
        <v>1906</v>
      </c>
      <c r="C1907" s="7" t="s">
        <v>6015</v>
      </c>
      <c r="D1907" s="8">
        <v>25000</v>
      </c>
      <c r="E1907" s="8">
        <v>42</v>
      </c>
      <c r="F1907" s="8" t="s">
        <v>8221</v>
      </c>
      <c r="G1907" s="8" t="s">
        <v>8224</v>
      </c>
      <c r="H1907" s="8" t="s">
        <v>8246</v>
      </c>
      <c r="I1907" s="8">
        <v>1410127994</v>
      </c>
      <c r="J1907" s="8">
        <v>1407535994</v>
      </c>
      <c r="K1907" s="8" t="b">
        <v>0</v>
      </c>
      <c r="L1907" s="8">
        <v>4</v>
      </c>
      <c r="M1907" s="8" t="b">
        <v>0</v>
      </c>
      <c r="N1907" s="8" t="s">
        <v>8294</v>
      </c>
      <c r="O1907" s="11">
        <f t="shared" si="116"/>
        <v>0</v>
      </c>
      <c r="P1907" s="8">
        <f t="shared" si="117"/>
        <v>10.5</v>
      </c>
      <c r="Q1907" s="8" t="s">
        <v>8319</v>
      </c>
      <c r="R1907" s="8" t="s">
        <v>8348</v>
      </c>
      <c r="S1907" s="17">
        <f t="shared" si="118"/>
        <v>41859.925856481481</v>
      </c>
      <c r="T1907" s="17">
        <f t="shared" si="119"/>
        <v>41889.925856481481</v>
      </c>
    </row>
    <row r="1908" spans="1:20" ht="42.75" x14ac:dyDescent="0.45">
      <c r="A1908" s="5">
        <v>1906</v>
      </c>
      <c r="B1908" s="7" t="s">
        <v>1907</v>
      </c>
      <c r="C1908" s="7" t="s">
        <v>6016</v>
      </c>
      <c r="D1908" s="8">
        <v>50000</v>
      </c>
      <c r="E1908" s="8">
        <v>21380</v>
      </c>
      <c r="F1908" s="8" t="s">
        <v>8221</v>
      </c>
      <c r="G1908" s="8" t="s">
        <v>8224</v>
      </c>
      <c r="H1908" s="8" t="s">
        <v>8246</v>
      </c>
      <c r="I1908" s="8">
        <v>1466697983</v>
      </c>
      <c r="J1908" s="8">
        <v>1464105983</v>
      </c>
      <c r="K1908" s="8" t="b">
        <v>0</v>
      </c>
      <c r="L1908" s="8">
        <v>99</v>
      </c>
      <c r="M1908" s="8" t="b">
        <v>0</v>
      </c>
      <c r="N1908" s="8" t="s">
        <v>8294</v>
      </c>
      <c r="O1908" s="11">
        <f t="shared" si="116"/>
        <v>43</v>
      </c>
      <c r="P1908" s="8">
        <f t="shared" si="117"/>
        <v>215.96</v>
      </c>
      <c r="Q1908" s="8" t="s">
        <v>8319</v>
      </c>
      <c r="R1908" s="8" t="s">
        <v>8348</v>
      </c>
      <c r="S1908" s="17">
        <f t="shared" si="118"/>
        <v>42514.671099537038</v>
      </c>
      <c r="T1908" s="17">
        <f t="shared" si="119"/>
        <v>42544.671099537038</v>
      </c>
    </row>
    <row r="1909" spans="1:20" ht="42.75" x14ac:dyDescent="0.45">
      <c r="A1909" s="5">
        <v>1907</v>
      </c>
      <c r="B1909" s="7" t="s">
        <v>1908</v>
      </c>
      <c r="C1909" s="7" t="s">
        <v>6017</v>
      </c>
      <c r="D1909" s="8">
        <v>30000</v>
      </c>
      <c r="E1909" s="8">
        <v>85</v>
      </c>
      <c r="F1909" s="8" t="s">
        <v>8221</v>
      </c>
      <c r="G1909" s="8" t="s">
        <v>8224</v>
      </c>
      <c r="H1909" s="8" t="s">
        <v>8246</v>
      </c>
      <c r="I1909" s="8">
        <v>1400853925</v>
      </c>
      <c r="J1909" s="8">
        <v>1399557925</v>
      </c>
      <c r="K1909" s="8" t="b">
        <v>0</v>
      </c>
      <c r="L1909" s="8">
        <v>4</v>
      </c>
      <c r="M1909" s="8" t="b">
        <v>0</v>
      </c>
      <c r="N1909" s="8" t="s">
        <v>8294</v>
      </c>
      <c r="O1909" s="11">
        <f t="shared" si="116"/>
        <v>0</v>
      </c>
      <c r="P1909" s="8">
        <f t="shared" si="117"/>
        <v>21.25</v>
      </c>
      <c r="Q1909" s="8" t="s">
        <v>8319</v>
      </c>
      <c r="R1909" s="8" t="s">
        <v>8348</v>
      </c>
      <c r="S1909" s="17">
        <f t="shared" si="118"/>
        <v>41767.587094907409</v>
      </c>
      <c r="T1909" s="17">
        <f t="shared" si="119"/>
        <v>41782.587094907409</v>
      </c>
    </row>
    <row r="1910" spans="1:20" ht="42.75" x14ac:dyDescent="0.45">
      <c r="A1910" s="5">
        <v>1908</v>
      </c>
      <c r="B1910" s="7" t="s">
        <v>1909</v>
      </c>
      <c r="C1910" s="7" t="s">
        <v>6018</v>
      </c>
      <c r="D1910" s="8">
        <v>25000</v>
      </c>
      <c r="E1910" s="8">
        <v>433</v>
      </c>
      <c r="F1910" s="8" t="s">
        <v>8221</v>
      </c>
      <c r="G1910" s="8" t="s">
        <v>8224</v>
      </c>
      <c r="H1910" s="8" t="s">
        <v>8246</v>
      </c>
      <c r="I1910" s="8">
        <v>1483048900</v>
      </c>
      <c r="J1910" s="8">
        <v>1480456900</v>
      </c>
      <c r="K1910" s="8" t="b">
        <v>0</v>
      </c>
      <c r="L1910" s="8">
        <v>4</v>
      </c>
      <c r="M1910" s="8" t="b">
        <v>0</v>
      </c>
      <c r="N1910" s="8" t="s">
        <v>8294</v>
      </c>
      <c r="O1910" s="11">
        <f t="shared" si="116"/>
        <v>2</v>
      </c>
      <c r="P1910" s="8">
        <f t="shared" si="117"/>
        <v>108.25</v>
      </c>
      <c r="Q1910" s="8" t="s">
        <v>8319</v>
      </c>
      <c r="R1910" s="8" t="s">
        <v>8348</v>
      </c>
      <c r="S1910" s="17">
        <f t="shared" si="118"/>
        <v>42703.917824074073</v>
      </c>
      <c r="T1910" s="17">
        <f t="shared" si="119"/>
        <v>42733.917824074073</v>
      </c>
    </row>
    <row r="1911" spans="1:20" ht="42.75" x14ac:dyDescent="0.45">
      <c r="A1911" s="5">
        <v>1909</v>
      </c>
      <c r="B1911" s="7" t="s">
        <v>1910</v>
      </c>
      <c r="C1911" s="7" t="s">
        <v>6019</v>
      </c>
      <c r="D1911" s="8">
        <v>35000</v>
      </c>
      <c r="E1911" s="8">
        <v>4939</v>
      </c>
      <c r="F1911" s="8" t="s">
        <v>8221</v>
      </c>
      <c r="G1911" s="8" t="s">
        <v>8224</v>
      </c>
      <c r="H1911" s="8" t="s">
        <v>8246</v>
      </c>
      <c r="I1911" s="8">
        <v>1414059479</v>
      </c>
      <c r="J1911" s="8">
        <v>1411467479</v>
      </c>
      <c r="K1911" s="8" t="b">
        <v>0</v>
      </c>
      <c r="L1911" s="8">
        <v>38</v>
      </c>
      <c r="M1911" s="8" t="b">
        <v>0</v>
      </c>
      <c r="N1911" s="8" t="s">
        <v>8294</v>
      </c>
      <c r="O1911" s="11">
        <f t="shared" si="116"/>
        <v>14</v>
      </c>
      <c r="P1911" s="8">
        <f t="shared" si="117"/>
        <v>129.97</v>
      </c>
      <c r="Q1911" s="8" t="s">
        <v>8319</v>
      </c>
      <c r="R1911" s="8" t="s">
        <v>8348</v>
      </c>
      <c r="S1911" s="17">
        <f t="shared" si="118"/>
        <v>41905.429155092592</v>
      </c>
      <c r="T1911" s="17">
        <f t="shared" si="119"/>
        <v>41935.429155092592</v>
      </c>
    </row>
    <row r="1912" spans="1:20" ht="42.75" x14ac:dyDescent="0.45">
      <c r="A1912" s="5">
        <v>1910</v>
      </c>
      <c r="B1912" s="7" t="s">
        <v>1911</v>
      </c>
      <c r="C1912" s="7" t="s">
        <v>6020</v>
      </c>
      <c r="D1912" s="8">
        <v>85000</v>
      </c>
      <c r="E1912" s="8">
        <v>33486</v>
      </c>
      <c r="F1912" s="8" t="s">
        <v>8221</v>
      </c>
      <c r="G1912" s="8" t="s">
        <v>8233</v>
      </c>
      <c r="H1912" s="8" t="s">
        <v>8249</v>
      </c>
      <c r="I1912" s="8">
        <v>1446331500</v>
      </c>
      <c r="J1912" s="8">
        <v>1442531217</v>
      </c>
      <c r="K1912" s="8" t="b">
        <v>0</v>
      </c>
      <c r="L1912" s="8">
        <v>285</v>
      </c>
      <c r="M1912" s="8" t="b">
        <v>0</v>
      </c>
      <c r="N1912" s="8" t="s">
        <v>8294</v>
      </c>
      <c r="O1912" s="11">
        <f t="shared" si="116"/>
        <v>39</v>
      </c>
      <c r="P1912" s="8">
        <f t="shared" si="117"/>
        <v>117.49</v>
      </c>
      <c r="Q1912" s="8" t="s">
        <v>8319</v>
      </c>
      <c r="R1912" s="8" t="s">
        <v>8348</v>
      </c>
      <c r="S1912" s="17">
        <f t="shared" si="118"/>
        <v>42264.963159722218</v>
      </c>
      <c r="T1912" s="17">
        <f t="shared" si="119"/>
        <v>42308.947916666672</v>
      </c>
    </row>
    <row r="1913" spans="1:20" ht="42.75" x14ac:dyDescent="0.45">
      <c r="A1913" s="5">
        <v>1911</v>
      </c>
      <c r="B1913" s="7" t="s">
        <v>1912</v>
      </c>
      <c r="C1913" s="7" t="s">
        <v>6021</v>
      </c>
      <c r="D1913" s="8">
        <v>42500</v>
      </c>
      <c r="E1913" s="8">
        <v>10</v>
      </c>
      <c r="F1913" s="8" t="s">
        <v>8221</v>
      </c>
      <c r="G1913" s="8" t="s">
        <v>8228</v>
      </c>
      <c r="H1913" s="8" t="s">
        <v>8250</v>
      </c>
      <c r="I1913" s="8">
        <v>1407545334</v>
      </c>
      <c r="J1913" s="8">
        <v>1404953334</v>
      </c>
      <c r="K1913" s="8" t="b">
        <v>0</v>
      </c>
      <c r="L1913" s="8">
        <v>1</v>
      </c>
      <c r="M1913" s="8" t="b">
        <v>0</v>
      </c>
      <c r="N1913" s="8" t="s">
        <v>8294</v>
      </c>
      <c r="O1913" s="11">
        <f t="shared" si="116"/>
        <v>0</v>
      </c>
      <c r="P1913" s="8">
        <f t="shared" si="117"/>
        <v>10</v>
      </c>
      <c r="Q1913" s="8" t="s">
        <v>8319</v>
      </c>
      <c r="R1913" s="8" t="s">
        <v>8348</v>
      </c>
      <c r="S1913" s="17">
        <f t="shared" si="118"/>
        <v>41830.033958333333</v>
      </c>
      <c r="T1913" s="17">
        <f t="shared" si="119"/>
        <v>41860.033958333333</v>
      </c>
    </row>
    <row r="1914" spans="1:20" ht="42.75" x14ac:dyDescent="0.45">
      <c r="A1914" s="5">
        <v>1912</v>
      </c>
      <c r="B1914" s="7" t="s">
        <v>1913</v>
      </c>
      <c r="C1914" s="7" t="s">
        <v>6022</v>
      </c>
      <c r="D1914" s="8">
        <v>5000</v>
      </c>
      <c r="E1914" s="8">
        <v>2965</v>
      </c>
      <c r="F1914" s="8" t="s">
        <v>8221</v>
      </c>
      <c r="G1914" s="8" t="s">
        <v>8224</v>
      </c>
      <c r="H1914" s="8" t="s">
        <v>8246</v>
      </c>
      <c r="I1914" s="8">
        <v>1433395560</v>
      </c>
      <c r="J1914" s="8">
        <v>1430803560</v>
      </c>
      <c r="K1914" s="8" t="b">
        <v>0</v>
      </c>
      <c r="L1914" s="8">
        <v>42</v>
      </c>
      <c r="M1914" s="8" t="b">
        <v>0</v>
      </c>
      <c r="N1914" s="8" t="s">
        <v>8294</v>
      </c>
      <c r="O1914" s="11">
        <f t="shared" si="116"/>
        <v>59</v>
      </c>
      <c r="P1914" s="8">
        <f t="shared" si="117"/>
        <v>70.599999999999994</v>
      </c>
      <c r="Q1914" s="8" t="s">
        <v>8319</v>
      </c>
      <c r="R1914" s="8" t="s">
        <v>8348</v>
      </c>
      <c r="S1914" s="17">
        <f t="shared" si="118"/>
        <v>42129.226388888885</v>
      </c>
      <c r="T1914" s="17">
        <f t="shared" si="119"/>
        <v>42159.226388888885</v>
      </c>
    </row>
    <row r="1915" spans="1:20" ht="28.5" x14ac:dyDescent="0.45">
      <c r="A1915" s="5">
        <v>1913</v>
      </c>
      <c r="B1915" s="7" t="s">
        <v>1914</v>
      </c>
      <c r="C1915" s="7" t="s">
        <v>6023</v>
      </c>
      <c r="D1915" s="8">
        <v>48000</v>
      </c>
      <c r="E1915" s="8">
        <v>637</v>
      </c>
      <c r="F1915" s="8" t="s">
        <v>8221</v>
      </c>
      <c r="G1915" s="8" t="s">
        <v>8225</v>
      </c>
      <c r="H1915" s="8" t="s">
        <v>8247</v>
      </c>
      <c r="I1915" s="8">
        <v>1412770578</v>
      </c>
      <c r="J1915" s="8">
        <v>1410178578</v>
      </c>
      <c r="K1915" s="8" t="b">
        <v>0</v>
      </c>
      <c r="L1915" s="8">
        <v>26</v>
      </c>
      <c r="M1915" s="8" t="b">
        <v>0</v>
      </c>
      <c r="N1915" s="8" t="s">
        <v>8294</v>
      </c>
      <c r="O1915" s="11">
        <f t="shared" si="116"/>
        <v>1</v>
      </c>
      <c r="P1915" s="8">
        <f t="shared" si="117"/>
        <v>24.5</v>
      </c>
      <c r="Q1915" s="8" t="s">
        <v>8319</v>
      </c>
      <c r="R1915" s="8" t="s">
        <v>8348</v>
      </c>
      <c r="S1915" s="17">
        <f t="shared" si="118"/>
        <v>41890.511319444442</v>
      </c>
      <c r="T1915" s="17">
        <f t="shared" si="119"/>
        <v>41920.511319444442</v>
      </c>
    </row>
    <row r="1916" spans="1:20" ht="42.75" x14ac:dyDescent="0.45">
      <c r="A1916" s="5">
        <v>1914</v>
      </c>
      <c r="B1916" s="7" t="s">
        <v>1915</v>
      </c>
      <c r="C1916" s="7" t="s">
        <v>6024</v>
      </c>
      <c r="D1916" s="8">
        <v>666</v>
      </c>
      <c r="E1916" s="8">
        <v>60</v>
      </c>
      <c r="F1916" s="8" t="s">
        <v>8221</v>
      </c>
      <c r="G1916" s="8" t="s">
        <v>8224</v>
      </c>
      <c r="H1916" s="8" t="s">
        <v>8246</v>
      </c>
      <c r="I1916" s="8">
        <v>1414814340</v>
      </c>
      <c r="J1916" s="8">
        <v>1413519073</v>
      </c>
      <c r="K1916" s="8" t="b">
        <v>0</v>
      </c>
      <c r="L1916" s="8">
        <v>2</v>
      </c>
      <c r="M1916" s="8" t="b">
        <v>0</v>
      </c>
      <c r="N1916" s="8" t="s">
        <v>8294</v>
      </c>
      <c r="O1916" s="11">
        <f t="shared" si="116"/>
        <v>9</v>
      </c>
      <c r="P1916" s="8">
        <f t="shared" si="117"/>
        <v>30</v>
      </c>
      <c r="Q1916" s="8" t="s">
        <v>8319</v>
      </c>
      <c r="R1916" s="8" t="s">
        <v>8348</v>
      </c>
      <c r="S1916" s="17">
        <f t="shared" si="118"/>
        <v>41929.174456018518</v>
      </c>
      <c r="T1916" s="17">
        <f t="shared" si="119"/>
        <v>41944.165972222225</v>
      </c>
    </row>
    <row r="1917" spans="1:20" ht="42.75" x14ac:dyDescent="0.45">
      <c r="A1917" s="5">
        <v>1915</v>
      </c>
      <c r="B1917" s="7" t="s">
        <v>1916</v>
      </c>
      <c r="C1917" s="7" t="s">
        <v>6025</v>
      </c>
      <c r="D1917" s="8">
        <v>500</v>
      </c>
      <c r="E1917" s="8">
        <v>8</v>
      </c>
      <c r="F1917" s="8" t="s">
        <v>8221</v>
      </c>
      <c r="G1917" s="8" t="s">
        <v>8224</v>
      </c>
      <c r="H1917" s="8" t="s">
        <v>8246</v>
      </c>
      <c r="I1917" s="8">
        <v>1409620222</v>
      </c>
      <c r="J1917" s="8">
        <v>1407892222</v>
      </c>
      <c r="K1917" s="8" t="b">
        <v>0</v>
      </c>
      <c r="L1917" s="8">
        <v>4</v>
      </c>
      <c r="M1917" s="8" t="b">
        <v>0</v>
      </c>
      <c r="N1917" s="8" t="s">
        <v>8294</v>
      </c>
      <c r="O1917" s="11">
        <f t="shared" si="116"/>
        <v>2</v>
      </c>
      <c r="P1917" s="8">
        <f t="shared" si="117"/>
        <v>2</v>
      </c>
      <c r="Q1917" s="8" t="s">
        <v>8319</v>
      </c>
      <c r="R1917" s="8" t="s">
        <v>8348</v>
      </c>
      <c r="S1917" s="17">
        <f t="shared" si="118"/>
        <v>41864.04886574074</v>
      </c>
      <c r="T1917" s="17">
        <f t="shared" si="119"/>
        <v>41884.04886574074</v>
      </c>
    </row>
    <row r="1918" spans="1:20" ht="28.5" x14ac:dyDescent="0.45">
      <c r="A1918" s="5">
        <v>1916</v>
      </c>
      <c r="B1918" s="7" t="s">
        <v>1917</v>
      </c>
      <c r="C1918" s="7" t="s">
        <v>6026</v>
      </c>
      <c r="D1918" s="8">
        <v>20000</v>
      </c>
      <c r="E1918" s="8">
        <v>102</v>
      </c>
      <c r="F1918" s="8" t="s">
        <v>8221</v>
      </c>
      <c r="G1918" s="8" t="s">
        <v>8224</v>
      </c>
      <c r="H1918" s="8" t="s">
        <v>8246</v>
      </c>
      <c r="I1918" s="8">
        <v>1478542375</v>
      </c>
      <c r="J1918" s="8">
        <v>1476378775</v>
      </c>
      <c r="K1918" s="8" t="b">
        <v>0</v>
      </c>
      <c r="L1918" s="8">
        <v>6</v>
      </c>
      <c r="M1918" s="8" t="b">
        <v>0</v>
      </c>
      <c r="N1918" s="8" t="s">
        <v>8294</v>
      </c>
      <c r="O1918" s="11">
        <f t="shared" si="116"/>
        <v>1</v>
      </c>
      <c r="P1918" s="8">
        <f t="shared" si="117"/>
        <v>17</v>
      </c>
      <c r="Q1918" s="8" t="s">
        <v>8319</v>
      </c>
      <c r="R1918" s="8" t="s">
        <v>8348</v>
      </c>
      <c r="S1918" s="17">
        <f t="shared" si="118"/>
        <v>42656.717303240745</v>
      </c>
      <c r="T1918" s="17">
        <f t="shared" si="119"/>
        <v>42681.758969907409</v>
      </c>
    </row>
    <row r="1919" spans="1:20" ht="28.5" x14ac:dyDescent="0.45">
      <c r="A1919" s="5">
        <v>1917</v>
      </c>
      <c r="B1919" s="7" t="s">
        <v>1918</v>
      </c>
      <c r="C1919" s="7" t="s">
        <v>6027</v>
      </c>
      <c r="D1919" s="8">
        <v>390000</v>
      </c>
      <c r="E1919" s="8">
        <v>205025</v>
      </c>
      <c r="F1919" s="8" t="s">
        <v>8221</v>
      </c>
      <c r="G1919" s="8" t="s">
        <v>8231</v>
      </c>
      <c r="H1919" s="8" t="s">
        <v>8252</v>
      </c>
      <c r="I1919" s="8">
        <v>1486708133</v>
      </c>
      <c r="J1919" s="8">
        <v>1484116133</v>
      </c>
      <c r="K1919" s="8" t="b">
        <v>0</v>
      </c>
      <c r="L1919" s="8">
        <v>70</v>
      </c>
      <c r="M1919" s="8" t="b">
        <v>0</v>
      </c>
      <c r="N1919" s="8" t="s">
        <v>8294</v>
      </c>
      <c r="O1919" s="11">
        <f t="shared" si="116"/>
        <v>53</v>
      </c>
      <c r="P1919" s="8">
        <f t="shared" si="117"/>
        <v>2928.93</v>
      </c>
      <c r="Q1919" s="8" t="s">
        <v>8319</v>
      </c>
      <c r="R1919" s="8" t="s">
        <v>8348</v>
      </c>
      <c r="S1919" s="17">
        <f t="shared" si="118"/>
        <v>42746.270057870366</v>
      </c>
      <c r="T1919" s="17">
        <f t="shared" si="119"/>
        <v>42776.270057870366</v>
      </c>
    </row>
    <row r="1920" spans="1:20" ht="42.75" x14ac:dyDescent="0.45">
      <c r="A1920" s="5">
        <v>1918</v>
      </c>
      <c r="B1920" s="7" t="s">
        <v>1919</v>
      </c>
      <c r="C1920" s="7" t="s">
        <v>6028</v>
      </c>
      <c r="D1920" s="8">
        <v>25000</v>
      </c>
      <c r="E1920" s="8">
        <v>260</v>
      </c>
      <c r="F1920" s="8" t="s">
        <v>8221</v>
      </c>
      <c r="G1920" s="8" t="s">
        <v>8224</v>
      </c>
      <c r="H1920" s="8" t="s">
        <v>8246</v>
      </c>
      <c r="I1920" s="8">
        <v>1407869851</v>
      </c>
      <c r="J1920" s="8">
        <v>1404845851</v>
      </c>
      <c r="K1920" s="8" t="b">
        <v>0</v>
      </c>
      <c r="L1920" s="8">
        <v>9</v>
      </c>
      <c r="M1920" s="8" t="b">
        <v>0</v>
      </c>
      <c r="N1920" s="8" t="s">
        <v>8294</v>
      </c>
      <c r="O1920" s="11">
        <f t="shared" si="116"/>
        <v>1</v>
      </c>
      <c r="P1920" s="8">
        <f t="shared" si="117"/>
        <v>28.89</v>
      </c>
      <c r="Q1920" s="8" t="s">
        <v>8319</v>
      </c>
      <c r="R1920" s="8" t="s">
        <v>8348</v>
      </c>
      <c r="S1920" s="17">
        <f t="shared" si="118"/>
        <v>41828.789942129632</v>
      </c>
      <c r="T1920" s="17">
        <f t="shared" si="119"/>
        <v>41863.789942129632</v>
      </c>
    </row>
    <row r="1921" spans="1:20" ht="42.75" x14ac:dyDescent="0.45">
      <c r="A1921" s="5">
        <v>1919</v>
      </c>
      <c r="B1921" s="7" t="s">
        <v>1920</v>
      </c>
      <c r="C1921" s="7" t="s">
        <v>6029</v>
      </c>
      <c r="D1921" s="8">
        <v>500</v>
      </c>
      <c r="E1921" s="8">
        <v>237</v>
      </c>
      <c r="F1921" s="8" t="s">
        <v>8221</v>
      </c>
      <c r="G1921" s="8" t="s">
        <v>8224</v>
      </c>
      <c r="H1921" s="8" t="s">
        <v>8246</v>
      </c>
      <c r="I1921" s="8">
        <v>1432069249</v>
      </c>
      <c r="J1921" s="8">
        <v>1429477249</v>
      </c>
      <c r="K1921" s="8" t="b">
        <v>0</v>
      </c>
      <c r="L1921" s="8">
        <v>8</v>
      </c>
      <c r="M1921" s="8" t="b">
        <v>0</v>
      </c>
      <c r="N1921" s="8" t="s">
        <v>8294</v>
      </c>
      <c r="O1921" s="11">
        <f t="shared" si="116"/>
        <v>47</v>
      </c>
      <c r="P1921" s="8">
        <f t="shared" si="117"/>
        <v>29.63</v>
      </c>
      <c r="Q1921" s="8" t="s">
        <v>8319</v>
      </c>
      <c r="R1921" s="8" t="s">
        <v>8348</v>
      </c>
      <c r="S1921" s="17">
        <f t="shared" si="118"/>
        <v>42113.875567129624</v>
      </c>
      <c r="T1921" s="17">
        <f t="shared" si="119"/>
        <v>42143.875567129624</v>
      </c>
    </row>
    <row r="1922" spans="1:20" ht="42.75" x14ac:dyDescent="0.45">
      <c r="A1922" s="5">
        <v>1920</v>
      </c>
      <c r="B1922" s="7" t="s">
        <v>1921</v>
      </c>
      <c r="C1922" s="7" t="s">
        <v>6030</v>
      </c>
      <c r="D1922" s="8">
        <v>10000</v>
      </c>
      <c r="E1922" s="8">
        <v>4303</v>
      </c>
      <c r="F1922" s="8" t="s">
        <v>8221</v>
      </c>
      <c r="G1922" s="8" t="s">
        <v>8225</v>
      </c>
      <c r="H1922" s="8" t="s">
        <v>8247</v>
      </c>
      <c r="I1922" s="8">
        <v>1445468400</v>
      </c>
      <c r="J1922" s="8">
        <v>1443042061</v>
      </c>
      <c r="K1922" s="8" t="b">
        <v>0</v>
      </c>
      <c r="L1922" s="8">
        <v>105</v>
      </c>
      <c r="M1922" s="8" t="b">
        <v>0</v>
      </c>
      <c r="N1922" s="8" t="s">
        <v>8294</v>
      </c>
      <c r="O1922" s="11">
        <f t="shared" si="116"/>
        <v>43</v>
      </c>
      <c r="P1922" s="8">
        <f t="shared" si="117"/>
        <v>40.98</v>
      </c>
      <c r="Q1922" s="8" t="s">
        <v>8319</v>
      </c>
      <c r="R1922" s="8" t="s">
        <v>8348</v>
      </c>
      <c r="S1922" s="17">
        <f t="shared" si="118"/>
        <v>42270.875706018516</v>
      </c>
      <c r="T1922" s="17">
        <f t="shared" si="119"/>
        <v>42298.958333333328</v>
      </c>
    </row>
    <row r="1923" spans="1:20" ht="28.5" x14ac:dyDescent="0.45">
      <c r="A1923" s="5">
        <v>1921</v>
      </c>
      <c r="B1923" s="7" t="s">
        <v>1922</v>
      </c>
      <c r="C1923" s="7" t="s">
        <v>6031</v>
      </c>
      <c r="D1923" s="8">
        <v>1500</v>
      </c>
      <c r="E1923" s="8">
        <v>2052</v>
      </c>
      <c r="F1923" s="8" t="s">
        <v>8219</v>
      </c>
      <c r="G1923" s="8" t="s">
        <v>8224</v>
      </c>
      <c r="H1923" s="8" t="s">
        <v>8246</v>
      </c>
      <c r="I1923" s="8">
        <v>1342243143</v>
      </c>
      <c r="J1923" s="8">
        <v>1339651143</v>
      </c>
      <c r="K1923" s="8" t="b">
        <v>0</v>
      </c>
      <c r="L1923" s="8">
        <v>38</v>
      </c>
      <c r="M1923" s="8" t="b">
        <v>1</v>
      </c>
      <c r="N1923" s="8" t="s">
        <v>8279</v>
      </c>
      <c r="O1923" s="11">
        <f t="shared" ref="O1923:O1986" si="120">ROUND((E1923/D1923)*100,0)</f>
        <v>137</v>
      </c>
      <c r="P1923" s="8">
        <f t="shared" ref="P1923:P1986" si="121">ROUND(E1923/L1923,2)</f>
        <v>54</v>
      </c>
      <c r="Q1923" s="8" t="s">
        <v>8325</v>
      </c>
      <c r="R1923" s="8" t="s">
        <v>8329</v>
      </c>
      <c r="S1923" s="17">
        <f t="shared" ref="S1923:S1986" si="122">(((J1923/60)/60)/24)+DATE(1970,1,1)</f>
        <v>41074.221562500003</v>
      </c>
      <c r="T1923" s="17">
        <f t="shared" ref="T1923:T1986" si="123">(((I1923/60)/60)/24)+DATE(1970,1,1)</f>
        <v>41104.221562500003</v>
      </c>
    </row>
    <row r="1924" spans="1:20" ht="42.75" x14ac:dyDescent="0.45">
      <c r="A1924" s="5">
        <v>1922</v>
      </c>
      <c r="B1924" s="7" t="s">
        <v>1923</v>
      </c>
      <c r="C1924" s="7" t="s">
        <v>6032</v>
      </c>
      <c r="D1924" s="8">
        <v>2000</v>
      </c>
      <c r="E1924" s="8">
        <v>2311</v>
      </c>
      <c r="F1924" s="8" t="s">
        <v>8219</v>
      </c>
      <c r="G1924" s="8" t="s">
        <v>8224</v>
      </c>
      <c r="H1924" s="8" t="s">
        <v>8246</v>
      </c>
      <c r="I1924" s="8">
        <v>1386828507</v>
      </c>
      <c r="J1924" s="8">
        <v>1384236507</v>
      </c>
      <c r="K1924" s="8" t="b">
        <v>0</v>
      </c>
      <c r="L1924" s="8">
        <v>64</v>
      </c>
      <c r="M1924" s="8" t="b">
        <v>1</v>
      </c>
      <c r="N1924" s="8" t="s">
        <v>8279</v>
      </c>
      <c r="O1924" s="11">
        <f t="shared" si="120"/>
        <v>116</v>
      </c>
      <c r="P1924" s="8">
        <f t="shared" si="121"/>
        <v>36.11</v>
      </c>
      <c r="Q1924" s="8" t="s">
        <v>8325</v>
      </c>
      <c r="R1924" s="8" t="s">
        <v>8329</v>
      </c>
      <c r="S1924" s="17">
        <f t="shared" si="122"/>
        <v>41590.255868055552</v>
      </c>
      <c r="T1924" s="17">
        <f t="shared" si="123"/>
        <v>41620.255868055552</v>
      </c>
    </row>
    <row r="1925" spans="1:20" ht="42.75" x14ac:dyDescent="0.45">
      <c r="A1925" s="5">
        <v>1923</v>
      </c>
      <c r="B1925" s="7" t="s">
        <v>1924</v>
      </c>
      <c r="C1925" s="7" t="s">
        <v>6033</v>
      </c>
      <c r="D1925" s="8">
        <v>125</v>
      </c>
      <c r="E1925" s="8">
        <v>301</v>
      </c>
      <c r="F1925" s="8" t="s">
        <v>8219</v>
      </c>
      <c r="G1925" s="8" t="s">
        <v>8224</v>
      </c>
      <c r="H1925" s="8" t="s">
        <v>8246</v>
      </c>
      <c r="I1925" s="8">
        <v>1317099540</v>
      </c>
      <c r="J1925" s="8">
        <v>1313612532</v>
      </c>
      <c r="K1925" s="8" t="b">
        <v>0</v>
      </c>
      <c r="L1925" s="8">
        <v>13</v>
      </c>
      <c r="M1925" s="8" t="b">
        <v>1</v>
      </c>
      <c r="N1925" s="8" t="s">
        <v>8279</v>
      </c>
      <c r="O1925" s="11">
        <f t="shared" si="120"/>
        <v>241</v>
      </c>
      <c r="P1925" s="8">
        <f t="shared" si="121"/>
        <v>23.15</v>
      </c>
      <c r="Q1925" s="8" t="s">
        <v>8325</v>
      </c>
      <c r="R1925" s="8" t="s">
        <v>8329</v>
      </c>
      <c r="S1925" s="17">
        <f t="shared" si="122"/>
        <v>40772.848749999997</v>
      </c>
      <c r="T1925" s="17">
        <f t="shared" si="123"/>
        <v>40813.207638888889</v>
      </c>
    </row>
    <row r="1926" spans="1:20" ht="57" x14ac:dyDescent="0.45">
      <c r="A1926" s="5">
        <v>1924</v>
      </c>
      <c r="B1926" s="7" t="s">
        <v>1925</v>
      </c>
      <c r="C1926" s="7" t="s">
        <v>6034</v>
      </c>
      <c r="D1926" s="8">
        <v>3000</v>
      </c>
      <c r="E1926" s="8">
        <v>3432</v>
      </c>
      <c r="F1926" s="8" t="s">
        <v>8219</v>
      </c>
      <c r="G1926" s="8" t="s">
        <v>8224</v>
      </c>
      <c r="H1926" s="8" t="s">
        <v>8246</v>
      </c>
      <c r="I1926" s="8">
        <v>1389814380</v>
      </c>
      <c r="J1926" s="8">
        <v>1387390555</v>
      </c>
      <c r="K1926" s="8" t="b">
        <v>0</v>
      </c>
      <c r="L1926" s="8">
        <v>33</v>
      </c>
      <c r="M1926" s="8" t="b">
        <v>1</v>
      </c>
      <c r="N1926" s="8" t="s">
        <v>8279</v>
      </c>
      <c r="O1926" s="11">
        <f t="shared" si="120"/>
        <v>114</v>
      </c>
      <c r="P1926" s="8">
        <f t="shared" si="121"/>
        <v>104</v>
      </c>
      <c r="Q1926" s="8" t="s">
        <v>8325</v>
      </c>
      <c r="R1926" s="8" t="s">
        <v>8329</v>
      </c>
      <c r="S1926" s="17">
        <f t="shared" si="122"/>
        <v>41626.761053240742</v>
      </c>
      <c r="T1926" s="17">
        <f t="shared" si="123"/>
        <v>41654.814583333333</v>
      </c>
    </row>
    <row r="1927" spans="1:20" ht="28.5" x14ac:dyDescent="0.45">
      <c r="A1927" s="5">
        <v>1925</v>
      </c>
      <c r="B1927" s="7" t="s">
        <v>1926</v>
      </c>
      <c r="C1927" s="7" t="s">
        <v>6035</v>
      </c>
      <c r="D1927" s="8">
        <v>1500</v>
      </c>
      <c r="E1927" s="8">
        <v>1655</v>
      </c>
      <c r="F1927" s="8" t="s">
        <v>8219</v>
      </c>
      <c r="G1927" s="8" t="s">
        <v>8224</v>
      </c>
      <c r="H1927" s="8" t="s">
        <v>8246</v>
      </c>
      <c r="I1927" s="8">
        <v>1381449600</v>
      </c>
      <c r="J1927" s="8">
        <v>1379540288</v>
      </c>
      <c r="K1927" s="8" t="b">
        <v>0</v>
      </c>
      <c r="L1927" s="8">
        <v>52</v>
      </c>
      <c r="M1927" s="8" t="b">
        <v>1</v>
      </c>
      <c r="N1927" s="8" t="s">
        <v>8279</v>
      </c>
      <c r="O1927" s="11">
        <f t="shared" si="120"/>
        <v>110</v>
      </c>
      <c r="P1927" s="8">
        <f t="shared" si="121"/>
        <v>31.83</v>
      </c>
      <c r="Q1927" s="8" t="s">
        <v>8325</v>
      </c>
      <c r="R1927" s="8" t="s">
        <v>8329</v>
      </c>
      <c r="S1927" s="17">
        <f t="shared" si="122"/>
        <v>41535.90148148148</v>
      </c>
      <c r="T1927" s="17">
        <f t="shared" si="123"/>
        <v>41558</v>
      </c>
    </row>
    <row r="1928" spans="1:20" ht="57" x14ac:dyDescent="0.45">
      <c r="A1928" s="5">
        <v>1926</v>
      </c>
      <c r="B1928" s="7" t="s">
        <v>1927</v>
      </c>
      <c r="C1928" s="7" t="s">
        <v>6036</v>
      </c>
      <c r="D1928" s="8">
        <v>1500</v>
      </c>
      <c r="E1928" s="8">
        <v>2930.69</v>
      </c>
      <c r="F1928" s="8" t="s">
        <v>8219</v>
      </c>
      <c r="G1928" s="8" t="s">
        <v>8224</v>
      </c>
      <c r="H1928" s="8" t="s">
        <v>8246</v>
      </c>
      <c r="I1928" s="8">
        <v>1288657560</v>
      </c>
      <c r="J1928" s="8">
        <v>1286319256</v>
      </c>
      <c r="K1928" s="8" t="b">
        <v>0</v>
      </c>
      <c r="L1928" s="8">
        <v>107</v>
      </c>
      <c r="M1928" s="8" t="b">
        <v>1</v>
      </c>
      <c r="N1928" s="8" t="s">
        <v>8279</v>
      </c>
      <c r="O1928" s="11">
        <f t="shared" si="120"/>
        <v>195</v>
      </c>
      <c r="P1928" s="8">
        <f t="shared" si="121"/>
        <v>27.39</v>
      </c>
      <c r="Q1928" s="8" t="s">
        <v>8325</v>
      </c>
      <c r="R1928" s="8" t="s">
        <v>8329</v>
      </c>
      <c r="S1928" s="17">
        <f t="shared" si="122"/>
        <v>40456.954351851848</v>
      </c>
      <c r="T1928" s="17">
        <f t="shared" si="123"/>
        <v>40484.018055555556</v>
      </c>
    </row>
    <row r="1929" spans="1:20" x14ac:dyDescent="0.45">
      <c r="A1929" s="5">
        <v>1927</v>
      </c>
      <c r="B1929" s="7" t="s">
        <v>1928</v>
      </c>
      <c r="C1929" s="7" t="s">
        <v>6037</v>
      </c>
      <c r="D1929" s="8">
        <v>600</v>
      </c>
      <c r="E1929" s="8">
        <v>620</v>
      </c>
      <c r="F1929" s="8" t="s">
        <v>8219</v>
      </c>
      <c r="G1929" s="8" t="s">
        <v>8224</v>
      </c>
      <c r="H1929" s="8" t="s">
        <v>8246</v>
      </c>
      <c r="I1929" s="8">
        <v>1331182740</v>
      </c>
      <c r="J1929" s="8">
        <v>1329856839</v>
      </c>
      <c r="K1929" s="8" t="b">
        <v>0</v>
      </c>
      <c r="L1929" s="8">
        <v>11</v>
      </c>
      <c r="M1929" s="8" t="b">
        <v>1</v>
      </c>
      <c r="N1929" s="8" t="s">
        <v>8279</v>
      </c>
      <c r="O1929" s="11">
        <f t="shared" si="120"/>
        <v>103</v>
      </c>
      <c r="P1929" s="8">
        <f t="shared" si="121"/>
        <v>56.36</v>
      </c>
      <c r="Q1929" s="8" t="s">
        <v>8325</v>
      </c>
      <c r="R1929" s="8" t="s">
        <v>8329</v>
      </c>
      <c r="S1929" s="17">
        <f t="shared" si="122"/>
        <v>40960.861562500002</v>
      </c>
      <c r="T1929" s="17">
        <f t="shared" si="123"/>
        <v>40976.207638888889</v>
      </c>
    </row>
    <row r="1930" spans="1:20" ht="28.5" x14ac:dyDescent="0.45">
      <c r="A1930" s="5">
        <v>1928</v>
      </c>
      <c r="B1930" s="7" t="s">
        <v>1929</v>
      </c>
      <c r="C1930" s="7" t="s">
        <v>6038</v>
      </c>
      <c r="D1930" s="8">
        <v>2550</v>
      </c>
      <c r="E1930" s="8">
        <v>2630</v>
      </c>
      <c r="F1930" s="8" t="s">
        <v>8219</v>
      </c>
      <c r="G1930" s="8" t="s">
        <v>8224</v>
      </c>
      <c r="H1930" s="8" t="s">
        <v>8246</v>
      </c>
      <c r="I1930" s="8">
        <v>1367940794</v>
      </c>
      <c r="J1930" s="8">
        <v>1365348794</v>
      </c>
      <c r="K1930" s="8" t="b">
        <v>0</v>
      </c>
      <c r="L1930" s="8">
        <v>34</v>
      </c>
      <c r="M1930" s="8" t="b">
        <v>1</v>
      </c>
      <c r="N1930" s="8" t="s">
        <v>8279</v>
      </c>
      <c r="O1930" s="11">
        <f t="shared" si="120"/>
        <v>103</v>
      </c>
      <c r="P1930" s="8">
        <f t="shared" si="121"/>
        <v>77.349999999999994</v>
      </c>
      <c r="Q1930" s="8" t="s">
        <v>8325</v>
      </c>
      <c r="R1930" s="8" t="s">
        <v>8329</v>
      </c>
      <c r="S1930" s="17">
        <f t="shared" si="122"/>
        <v>41371.648078703707</v>
      </c>
      <c r="T1930" s="17">
        <f t="shared" si="123"/>
        <v>41401.648078703707</v>
      </c>
    </row>
    <row r="1931" spans="1:20" ht="42.75" x14ac:dyDescent="0.45">
      <c r="A1931" s="5">
        <v>1929</v>
      </c>
      <c r="B1931" s="7" t="s">
        <v>1930</v>
      </c>
      <c r="C1931" s="7" t="s">
        <v>6039</v>
      </c>
      <c r="D1931" s="8">
        <v>3200</v>
      </c>
      <c r="E1931" s="8">
        <v>3210</v>
      </c>
      <c r="F1931" s="8" t="s">
        <v>8219</v>
      </c>
      <c r="G1931" s="8" t="s">
        <v>8224</v>
      </c>
      <c r="H1931" s="8" t="s">
        <v>8246</v>
      </c>
      <c r="I1931" s="8">
        <v>1309825866</v>
      </c>
      <c r="J1931" s="8">
        <v>1306197066</v>
      </c>
      <c r="K1931" s="8" t="b">
        <v>0</v>
      </c>
      <c r="L1931" s="8">
        <v>75</v>
      </c>
      <c r="M1931" s="8" t="b">
        <v>1</v>
      </c>
      <c r="N1931" s="8" t="s">
        <v>8279</v>
      </c>
      <c r="O1931" s="11">
        <f t="shared" si="120"/>
        <v>100</v>
      </c>
      <c r="P1931" s="8">
        <f t="shared" si="121"/>
        <v>42.8</v>
      </c>
      <c r="Q1931" s="8" t="s">
        <v>8325</v>
      </c>
      <c r="R1931" s="8" t="s">
        <v>8329</v>
      </c>
      <c r="S1931" s="17">
        <f t="shared" si="122"/>
        <v>40687.021597222221</v>
      </c>
      <c r="T1931" s="17">
        <f t="shared" si="123"/>
        <v>40729.021597222221</v>
      </c>
    </row>
    <row r="1932" spans="1:20" ht="28.5" x14ac:dyDescent="0.45">
      <c r="A1932" s="5">
        <v>1930</v>
      </c>
      <c r="B1932" s="7" t="s">
        <v>1931</v>
      </c>
      <c r="C1932" s="7" t="s">
        <v>6040</v>
      </c>
      <c r="D1932" s="8">
        <v>1000</v>
      </c>
      <c r="E1932" s="8">
        <v>1270</v>
      </c>
      <c r="F1932" s="8" t="s">
        <v>8219</v>
      </c>
      <c r="G1932" s="8" t="s">
        <v>8224</v>
      </c>
      <c r="H1932" s="8" t="s">
        <v>8246</v>
      </c>
      <c r="I1932" s="8">
        <v>1373203482</v>
      </c>
      <c r="J1932" s="8">
        <v>1368019482</v>
      </c>
      <c r="K1932" s="8" t="b">
        <v>0</v>
      </c>
      <c r="L1932" s="8">
        <v>26</v>
      </c>
      <c r="M1932" s="8" t="b">
        <v>1</v>
      </c>
      <c r="N1932" s="8" t="s">
        <v>8279</v>
      </c>
      <c r="O1932" s="11">
        <f t="shared" si="120"/>
        <v>127</v>
      </c>
      <c r="P1932" s="8">
        <f t="shared" si="121"/>
        <v>48.85</v>
      </c>
      <c r="Q1932" s="8" t="s">
        <v>8325</v>
      </c>
      <c r="R1932" s="8" t="s">
        <v>8329</v>
      </c>
      <c r="S1932" s="17">
        <f t="shared" si="122"/>
        <v>41402.558819444443</v>
      </c>
      <c r="T1932" s="17">
        <f t="shared" si="123"/>
        <v>41462.558819444443</v>
      </c>
    </row>
    <row r="1933" spans="1:20" ht="42.75" x14ac:dyDescent="0.45">
      <c r="A1933" s="5">
        <v>1931</v>
      </c>
      <c r="B1933" s="7" t="s">
        <v>1932</v>
      </c>
      <c r="C1933" s="7" t="s">
        <v>6041</v>
      </c>
      <c r="D1933" s="8">
        <v>2000</v>
      </c>
      <c r="E1933" s="8">
        <v>2412.02</v>
      </c>
      <c r="F1933" s="8" t="s">
        <v>8219</v>
      </c>
      <c r="G1933" s="8" t="s">
        <v>8224</v>
      </c>
      <c r="H1933" s="8" t="s">
        <v>8246</v>
      </c>
      <c r="I1933" s="8">
        <v>1337657400</v>
      </c>
      <c r="J1933" s="8">
        <v>1336512309</v>
      </c>
      <c r="K1933" s="8" t="b">
        <v>0</v>
      </c>
      <c r="L1933" s="8">
        <v>50</v>
      </c>
      <c r="M1933" s="8" t="b">
        <v>1</v>
      </c>
      <c r="N1933" s="8" t="s">
        <v>8279</v>
      </c>
      <c r="O1933" s="11">
        <f t="shared" si="120"/>
        <v>121</v>
      </c>
      <c r="P1933" s="8">
        <f t="shared" si="121"/>
        <v>48.24</v>
      </c>
      <c r="Q1933" s="8" t="s">
        <v>8325</v>
      </c>
      <c r="R1933" s="8" t="s">
        <v>8329</v>
      </c>
      <c r="S1933" s="17">
        <f t="shared" si="122"/>
        <v>41037.892465277779</v>
      </c>
      <c r="T1933" s="17">
        <f t="shared" si="123"/>
        <v>41051.145833333336</v>
      </c>
    </row>
    <row r="1934" spans="1:20" ht="42.75" x14ac:dyDescent="0.45">
      <c r="A1934" s="5">
        <v>1932</v>
      </c>
      <c r="B1934" s="7" t="s">
        <v>1933</v>
      </c>
      <c r="C1934" s="7" t="s">
        <v>6042</v>
      </c>
      <c r="D1934" s="8">
        <v>5250</v>
      </c>
      <c r="E1934" s="8">
        <v>5617</v>
      </c>
      <c r="F1934" s="8" t="s">
        <v>8219</v>
      </c>
      <c r="G1934" s="8" t="s">
        <v>8224</v>
      </c>
      <c r="H1934" s="8" t="s">
        <v>8246</v>
      </c>
      <c r="I1934" s="8">
        <v>1327433173</v>
      </c>
      <c r="J1934" s="8">
        <v>1325618773</v>
      </c>
      <c r="K1934" s="8" t="b">
        <v>0</v>
      </c>
      <c r="L1934" s="8">
        <v>80</v>
      </c>
      <c r="M1934" s="8" t="b">
        <v>1</v>
      </c>
      <c r="N1934" s="8" t="s">
        <v>8279</v>
      </c>
      <c r="O1934" s="11">
        <f t="shared" si="120"/>
        <v>107</v>
      </c>
      <c r="P1934" s="8">
        <f t="shared" si="121"/>
        <v>70.209999999999994</v>
      </c>
      <c r="Q1934" s="8" t="s">
        <v>8325</v>
      </c>
      <c r="R1934" s="8" t="s">
        <v>8329</v>
      </c>
      <c r="S1934" s="17">
        <f t="shared" si="122"/>
        <v>40911.809872685182</v>
      </c>
      <c r="T1934" s="17">
        <f t="shared" si="123"/>
        <v>40932.809872685182</v>
      </c>
    </row>
    <row r="1935" spans="1:20" ht="42.75" x14ac:dyDescent="0.45">
      <c r="A1935" s="5">
        <v>1933</v>
      </c>
      <c r="B1935" s="7" t="s">
        <v>1934</v>
      </c>
      <c r="C1935" s="7" t="s">
        <v>6043</v>
      </c>
      <c r="D1935" s="8">
        <v>6000</v>
      </c>
      <c r="E1935" s="8">
        <v>10346</v>
      </c>
      <c r="F1935" s="8" t="s">
        <v>8219</v>
      </c>
      <c r="G1935" s="8" t="s">
        <v>8224</v>
      </c>
      <c r="H1935" s="8" t="s">
        <v>8246</v>
      </c>
      <c r="I1935" s="8">
        <v>1411787307</v>
      </c>
      <c r="J1935" s="8">
        <v>1409195307</v>
      </c>
      <c r="K1935" s="8" t="b">
        <v>0</v>
      </c>
      <c r="L1935" s="8">
        <v>110</v>
      </c>
      <c r="M1935" s="8" t="b">
        <v>1</v>
      </c>
      <c r="N1935" s="8" t="s">
        <v>8279</v>
      </c>
      <c r="O1935" s="11">
        <f t="shared" si="120"/>
        <v>172</v>
      </c>
      <c r="P1935" s="8">
        <f t="shared" si="121"/>
        <v>94.05</v>
      </c>
      <c r="Q1935" s="8" t="s">
        <v>8325</v>
      </c>
      <c r="R1935" s="8" t="s">
        <v>8329</v>
      </c>
      <c r="S1935" s="17">
        <f t="shared" si="122"/>
        <v>41879.130868055552</v>
      </c>
      <c r="T1935" s="17">
        <f t="shared" si="123"/>
        <v>41909.130868055552</v>
      </c>
    </row>
    <row r="1936" spans="1:20" ht="42.75" x14ac:dyDescent="0.45">
      <c r="A1936" s="5">
        <v>1934</v>
      </c>
      <c r="B1936" s="7" t="s">
        <v>1935</v>
      </c>
      <c r="C1936" s="7" t="s">
        <v>6044</v>
      </c>
      <c r="D1936" s="8">
        <v>5000</v>
      </c>
      <c r="E1936" s="8">
        <v>6181</v>
      </c>
      <c r="F1936" s="8" t="s">
        <v>8219</v>
      </c>
      <c r="G1936" s="8" t="s">
        <v>8224</v>
      </c>
      <c r="H1936" s="8" t="s">
        <v>8246</v>
      </c>
      <c r="I1936" s="8">
        <v>1324789200</v>
      </c>
      <c r="J1936" s="8">
        <v>1321649321</v>
      </c>
      <c r="K1936" s="8" t="b">
        <v>0</v>
      </c>
      <c r="L1936" s="8">
        <v>77</v>
      </c>
      <c r="M1936" s="8" t="b">
        <v>1</v>
      </c>
      <c r="N1936" s="8" t="s">
        <v>8279</v>
      </c>
      <c r="O1936" s="11">
        <f t="shared" si="120"/>
        <v>124</v>
      </c>
      <c r="P1936" s="8">
        <f t="shared" si="121"/>
        <v>80.27</v>
      </c>
      <c r="Q1936" s="8" t="s">
        <v>8325</v>
      </c>
      <c r="R1936" s="8" t="s">
        <v>8329</v>
      </c>
      <c r="S1936" s="17">
        <f t="shared" si="122"/>
        <v>40865.867141203707</v>
      </c>
      <c r="T1936" s="17">
        <f t="shared" si="123"/>
        <v>40902.208333333336</v>
      </c>
    </row>
    <row r="1937" spans="1:20" ht="42.75" x14ac:dyDescent="0.45">
      <c r="A1937" s="5">
        <v>1935</v>
      </c>
      <c r="B1937" s="7" t="s">
        <v>1936</v>
      </c>
      <c r="C1937" s="7" t="s">
        <v>6045</v>
      </c>
      <c r="D1937" s="8">
        <v>2500</v>
      </c>
      <c r="E1937" s="8">
        <v>2710</v>
      </c>
      <c r="F1937" s="8" t="s">
        <v>8219</v>
      </c>
      <c r="G1937" s="8" t="s">
        <v>8224</v>
      </c>
      <c r="H1937" s="8" t="s">
        <v>8246</v>
      </c>
      <c r="I1937" s="8">
        <v>1403326740</v>
      </c>
      <c r="J1937" s="8">
        <v>1400106171</v>
      </c>
      <c r="K1937" s="8" t="b">
        <v>0</v>
      </c>
      <c r="L1937" s="8">
        <v>50</v>
      </c>
      <c r="M1937" s="8" t="b">
        <v>1</v>
      </c>
      <c r="N1937" s="8" t="s">
        <v>8279</v>
      </c>
      <c r="O1937" s="11">
        <f t="shared" si="120"/>
        <v>108</v>
      </c>
      <c r="P1937" s="8">
        <f t="shared" si="121"/>
        <v>54.2</v>
      </c>
      <c r="Q1937" s="8" t="s">
        <v>8325</v>
      </c>
      <c r="R1937" s="8" t="s">
        <v>8329</v>
      </c>
      <c r="S1937" s="17">
        <f t="shared" si="122"/>
        <v>41773.932534722226</v>
      </c>
      <c r="T1937" s="17">
        <f t="shared" si="123"/>
        <v>41811.207638888889</v>
      </c>
    </row>
    <row r="1938" spans="1:20" ht="42.75" x14ac:dyDescent="0.45">
      <c r="A1938" s="5">
        <v>1936</v>
      </c>
      <c r="B1938" s="7" t="s">
        <v>1937</v>
      </c>
      <c r="C1938" s="7" t="s">
        <v>6046</v>
      </c>
      <c r="D1938" s="8">
        <v>7500</v>
      </c>
      <c r="E1938" s="8">
        <v>8739.01</v>
      </c>
      <c r="F1938" s="8" t="s">
        <v>8219</v>
      </c>
      <c r="G1938" s="8" t="s">
        <v>8224</v>
      </c>
      <c r="H1938" s="8" t="s">
        <v>8246</v>
      </c>
      <c r="I1938" s="8">
        <v>1323151140</v>
      </c>
      <c r="J1938" s="8">
        <v>1320528070</v>
      </c>
      <c r="K1938" s="8" t="b">
        <v>0</v>
      </c>
      <c r="L1938" s="8">
        <v>145</v>
      </c>
      <c r="M1938" s="8" t="b">
        <v>1</v>
      </c>
      <c r="N1938" s="8" t="s">
        <v>8279</v>
      </c>
      <c r="O1938" s="11">
        <f t="shared" si="120"/>
        <v>117</v>
      </c>
      <c r="P1938" s="8">
        <f t="shared" si="121"/>
        <v>60.27</v>
      </c>
      <c r="Q1938" s="8" t="s">
        <v>8325</v>
      </c>
      <c r="R1938" s="8" t="s">
        <v>8329</v>
      </c>
      <c r="S1938" s="17">
        <f t="shared" si="122"/>
        <v>40852.889699074076</v>
      </c>
      <c r="T1938" s="17">
        <f t="shared" si="123"/>
        <v>40883.249305555553</v>
      </c>
    </row>
    <row r="1939" spans="1:20" ht="42.75" x14ac:dyDescent="0.45">
      <c r="A1939" s="5">
        <v>1937</v>
      </c>
      <c r="B1939" s="7" t="s">
        <v>1938</v>
      </c>
      <c r="C1939" s="7" t="s">
        <v>6047</v>
      </c>
      <c r="D1939" s="8">
        <v>600</v>
      </c>
      <c r="E1939" s="8">
        <v>1123.47</v>
      </c>
      <c r="F1939" s="8" t="s">
        <v>8219</v>
      </c>
      <c r="G1939" s="8" t="s">
        <v>8224</v>
      </c>
      <c r="H1939" s="8" t="s">
        <v>8246</v>
      </c>
      <c r="I1939" s="8">
        <v>1339732740</v>
      </c>
      <c r="J1939" s="8">
        <v>1338346281</v>
      </c>
      <c r="K1939" s="8" t="b">
        <v>0</v>
      </c>
      <c r="L1939" s="8">
        <v>29</v>
      </c>
      <c r="M1939" s="8" t="b">
        <v>1</v>
      </c>
      <c r="N1939" s="8" t="s">
        <v>8279</v>
      </c>
      <c r="O1939" s="11">
        <f t="shared" si="120"/>
        <v>187</v>
      </c>
      <c r="P1939" s="8">
        <f t="shared" si="121"/>
        <v>38.74</v>
      </c>
      <c r="Q1939" s="8" t="s">
        <v>8325</v>
      </c>
      <c r="R1939" s="8" t="s">
        <v>8329</v>
      </c>
      <c r="S1939" s="17">
        <f t="shared" si="122"/>
        <v>41059.118993055556</v>
      </c>
      <c r="T1939" s="17">
        <f t="shared" si="123"/>
        <v>41075.165972222225</v>
      </c>
    </row>
    <row r="1940" spans="1:20" ht="42.75" x14ac:dyDescent="0.45">
      <c r="A1940" s="5">
        <v>1938</v>
      </c>
      <c r="B1940" s="7" t="s">
        <v>1939</v>
      </c>
      <c r="C1940" s="7" t="s">
        <v>6048</v>
      </c>
      <c r="D1940" s="8">
        <v>15000</v>
      </c>
      <c r="E1940" s="8">
        <v>17390</v>
      </c>
      <c r="F1940" s="8" t="s">
        <v>8219</v>
      </c>
      <c r="G1940" s="8" t="s">
        <v>8224</v>
      </c>
      <c r="H1940" s="8" t="s">
        <v>8246</v>
      </c>
      <c r="I1940" s="8">
        <v>1372741200</v>
      </c>
      <c r="J1940" s="8">
        <v>1370067231</v>
      </c>
      <c r="K1940" s="8" t="b">
        <v>0</v>
      </c>
      <c r="L1940" s="8">
        <v>114</v>
      </c>
      <c r="M1940" s="8" t="b">
        <v>1</v>
      </c>
      <c r="N1940" s="8" t="s">
        <v>8279</v>
      </c>
      <c r="O1940" s="11">
        <f t="shared" si="120"/>
        <v>116</v>
      </c>
      <c r="P1940" s="8">
        <f t="shared" si="121"/>
        <v>152.54</v>
      </c>
      <c r="Q1940" s="8" t="s">
        <v>8325</v>
      </c>
      <c r="R1940" s="8" t="s">
        <v>8329</v>
      </c>
      <c r="S1940" s="17">
        <f t="shared" si="122"/>
        <v>41426.259618055556</v>
      </c>
      <c r="T1940" s="17">
        <f t="shared" si="123"/>
        <v>41457.208333333336</v>
      </c>
    </row>
    <row r="1941" spans="1:20" ht="42.75" x14ac:dyDescent="0.45">
      <c r="A1941" s="5">
        <v>1939</v>
      </c>
      <c r="B1941" s="7" t="s">
        <v>1940</v>
      </c>
      <c r="C1941" s="7" t="s">
        <v>6049</v>
      </c>
      <c r="D1941" s="8">
        <v>10000</v>
      </c>
      <c r="E1941" s="8">
        <v>11070</v>
      </c>
      <c r="F1941" s="8" t="s">
        <v>8219</v>
      </c>
      <c r="G1941" s="8" t="s">
        <v>8224</v>
      </c>
      <c r="H1941" s="8" t="s">
        <v>8246</v>
      </c>
      <c r="I1941" s="8">
        <v>1362955108</v>
      </c>
      <c r="J1941" s="8">
        <v>1360366708</v>
      </c>
      <c r="K1941" s="8" t="b">
        <v>0</v>
      </c>
      <c r="L1941" s="8">
        <v>96</v>
      </c>
      <c r="M1941" s="8" t="b">
        <v>1</v>
      </c>
      <c r="N1941" s="8" t="s">
        <v>8279</v>
      </c>
      <c r="O1941" s="11">
        <f t="shared" si="120"/>
        <v>111</v>
      </c>
      <c r="P1941" s="8">
        <f t="shared" si="121"/>
        <v>115.31</v>
      </c>
      <c r="Q1941" s="8" t="s">
        <v>8325</v>
      </c>
      <c r="R1941" s="8" t="s">
        <v>8329</v>
      </c>
      <c r="S1941" s="17">
        <f t="shared" si="122"/>
        <v>41313.985046296293</v>
      </c>
      <c r="T1941" s="17">
        <f t="shared" si="123"/>
        <v>41343.943379629629</v>
      </c>
    </row>
    <row r="1942" spans="1:20" ht="42.75" x14ac:dyDescent="0.45">
      <c r="A1942" s="5">
        <v>1940</v>
      </c>
      <c r="B1942" s="7" t="s">
        <v>1941</v>
      </c>
      <c r="C1942" s="7" t="s">
        <v>6050</v>
      </c>
      <c r="D1942" s="8">
        <v>650</v>
      </c>
      <c r="E1942" s="8">
        <v>1111</v>
      </c>
      <c r="F1942" s="8" t="s">
        <v>8219</v>
      </c>
      <c r="G1942" s="8" t="s">
        <v>8224</v>
      </c>
      <c r="H1942" s="8" t="s">
        <v>8246</v>
      </c>
      <c r="I1942" s="8">
        <v>1308110340</v>
      </c>
      <c r="J1942" s="8">
        <v>1304770233</v>
      </c>
      <c r="K1942" s="8" t="b">
        <v>0</v>
      </c>
      <c r="L1942" s="8">
        <v>31</v>
      </c>
      <c r="M1942" s="8" t="b">
        <v>1</v>
      </c>
      <c r="N1942" s="8" t="s">
        <v>8279</v>
      </c>
      <c r="O1942" s="11">
        <f t="shared" si="120"/>
        <v>171</v>
      </c>
      <c r="P1942" s="8">
        <f t="shared" si="121"/>
        <v>35.840000000000003</v>
      </c>
      <c r="Q1942" s="8" t="s">
        <v>8325</v>
      </c>
      <c r="R1942" s="8" t="s">
        <v>8329</v>
      </c>
      <c r="S1942" s="17">
        <f t="shared" si="122"/>
        <v>40670.507326388892</v>
      </c>
      <c r="T1942" s="17">
        <f t="shared" si="123"/>
        <v>40709.165972222225</v>
      </c>
    </row>
    <row r="1943" spans="1:20" ht="42.75" x14ac:dyDescent="0.45">
      <c r="A1943" s="5">
        <v>1941</v>
      </c>
      <c r="B1943" s="7" t="s">
        <v>1942</v>
      </c>
      <c r="C1943" s="7" t="s">
        <v>6051</v>
      </c>
      <c r="D1943" s="8">
        <v>250000</v>
      </c>
      <c r="E1943" s="8">
        <v>315295.89</v>
      </c>
      <c r="F1943" s="8" t="s">
        <v>8219</v>
      </c>
      <c r="G1943" s="8" t="s">
        <v>8224</v>
      </c>
      <c r="H1943" s="8" t="s">
        <v>8246</v>
      </c>
      <c r="I1943" s="8">
        <v>1400137131</v>
      </c>
      <c r="J1943" s="8">
        <v>1397545131</v>
      </c>
      <c r="K1943" s="8" t="b">
        <v>1</v>
      </c>
      <c r="L1943" s="8">
        <v>4883</v>
      </c>
      <c r="M1943" s="8" t="b">
        <v>1</v>
      </c>
      <c r="N1943" s="8" t="s">
        <v>8295</v>
      </c>
      <c r="O1943" s="11">
        <f t="shared" si="120"/>
        <v>126</v>
      </c>
      <c r="P1943" s="8">
        <f t="shared" si="121"/>
        <v>64.569999999999993</v>
      </c>
      <c r="Q1943" s="8" t="s">
        <v>8319</v>
      </c>
      <c r="R1943" s="8" t="s">
        <v>8349</v>
      </c>
      <c r="S1943" s="17">
        <f t="shared" si="122"/>
        <v>41744.290868055556</v>
      </c>
      <c r="T1943" s="17">
        <f t="shared" si="123"/>
        <v>41774.290868055556</v>
      </c>
    </row>
    <row r="1944" spans="1:20" ht="42.75" x14ac:dyDescent="0.45">
      <c r="A1944" s="5">
        <v>1942</v>
      </c>
      <c r="B1944" s="7" t="s">
        <v>1943</v>
      </c>
      <c r="C1944" s="7" t="s">
        <v>6052</v>
      </c>
      <c r="D1944" s="8">
        <v>6000</v>
      </c>
      <c r="E1944" s="8">
        <v>8306.42</v>
      </c>
      <c r="F1944" s="8" t="s">
        <v>8219</v>
      </c>
      <c r="G1944" s="8" t="s">
        <v>8224</v>
      </c>
      <c r="H1944" s="8" t="s">
        <v>8246</v>
      </c>
      <c r="I1944" s="8">
        <v>1309809140</v>
      </c>
      <c r="J1944" s="8">
        <v>1302033140</v>
      </c>
      <c r="K1944" s="8" t="b">
        <v>1</v>
      </c>
      <c r="L1944" s="8">
        <v>95</v>
      </c>
      <c r="M1944" s="8" t="b">
        <v>1</v>
      </c>
      <c r="N1944" s="8" t="s">
        <v>8295</v>
      </c>
      <c r="O1944" s="11">
        <f t="shared" si="120"/>
        <v>138</v>
      </c>
      <c r="P1944" s="8">
        <f t="shared" si="121"/>
        <v>87.44</v>
      </c>
      <c r="Q1944" s="8" t="s">
        <v>8319</v>
      </c>
      <c r="R1944" s="8" t="s">
        <v>8349</v>
      </c>
      <c r="S1944" s="17">
        <f t="shared" si="122"/>
        <v>40638.828009259261</v>
      </c>
      <c r="T1944" s="17">
        <f t="shared" si="123"/>
        <v>40728.828009259261</v>
      </c>
    </row>
    <row r="1945" spans="1:20" ht="42.75" x14ac:dyDescent="0.45">
      <c r="A1945" s="5">
        <v>1943</v>
      </c>
      <c r="B1945" s="7" t="s">
        <v>1944</v>
      </c>
      <c r="C1945" s="7" t="s">
        <v>6053</v>
      </c>
      <c r="D1945" s="8">
        <v>10000</v>
      </c>
      <c r="E1945" s="8">
        <v>170525</v>
      </c>
      <c r="F1945" s="8" t="s">
        <v>8219</v>
      </c>
      <c r="G1945" s="8" t="s">
        <v>8224</v>
      </c>
      <c r="H1945" s="8" t="s">
        <v>8246</v>
      </c>
      <c r="I1945" s="8">
        <v>1470896916</v>
      </c>
      <c r="J1945" s="8">
        <v>1467008916</v>
      </c>
      <c r="K1945" s="8" t="b">
        <v>1</v>
      </c>
      <c r="L1945" s="8">
        <v>2478</v>
      </c>
      <c r="M1945" s="8" t="b">
        <v>1</v>
      </c>
      <c r="N1945" s="8" t="s">
        <v>8295</v>
      </c>
      <c r="O1945" s="11">
        <f t="shared" si="120"/>
        <v>1705</v>
      </c>
      <c r="P1945" s="8">
        <f t="shared" si="121"/>
        <v>68.819999999999993</v>
      </c>
      <c r="Q1945" s="8" t="s">
        <v>8319</v>
      </c>
      <c r="R1945" s="8" t="s">
        <v>8349</v>
      </c>
      <c r="S1945" s="17">
        <f t="shared" si="122"/>
        <v>42548.269861111112</v>
      </c>
      <c r="T1945" s="17">
        <f t="shared" si="123"/>
        <v>42593.269861111112</v>
      </c>
    </row>
    <row r="1946" spans="1:20" ht="42.75" x14ac:dyDescent="0.45">
      <c r="A1946" s="5">
        <v>1944</v>
      </c>
      <c r="B1946" s="7" t="s">
        <v>1945</v>
      </c>
      <c r="C1946" s="7" t="s">
        <v>6054</v>
      </c>
      <c r="D1946" s="8">
        <v>40000</v>
      </c>
      <c r="E1946" s="8">
        <v>315222.2</v>
      </c>
      <c r="F1946" s="8" t="s">
        <v>8219</v>
      </c>
      <c r="G1946" s="8" t="s">
        <v>8224</v>
      </c>
      <c r="H1946" s="8" t="s">
        <v>8246</v>
      </c>
      <c r="I1946" s="8">
        <v>1398952890</v>
      </c>
      <c r="J1946" s="8">
        <v>1396360890</v>
      </c>
      <c r="K1946" s="8" t="b">
        <v>1</v>
      </c>
      <c r="L1946" s="8">
        <v>1789</v>
      </c>
      <c r="M1946" s="8" t="b">
        <v>1</v>
      </c>
      <c r="N1946" s="8" t="s">
        <v>8295</v>
      </c>
      <c r="O1946" s="11">
        <f t="shared" si="120"/>
        <v>788</v>
      </c>
      <c r="P1946" s="8">
        <f t="shared" si="121"/>
        <v>176.2</v>
      </c>
      <c r="Q1946" s="8" t="s">
        <v>8319</v>
      </c>
      <c r="R1946" s="8" t="s">
        <v>8349</v>
      </c>
      <c r="S1946" s="17">
        <f t="shared" si="122"/>
        <v>41730.584374999999</v>
      </c>
      <c r="T1946" s="17">
        <f t="shared" si="123"/>
        <v>41760.584374999999</v>
      </c>
    </row>
    <row r="1947" spans="1:20" ht="42.75" x14ac:dyDescent="0.45">
      <c r="A1947" s="5">
        <v>1945</v>
      </c>
      <c r="B1947" s="7" t="s">
        <v>1946</v>
      </c>
      <c r="C1947" s="7" t="s">
        <v>6055</v>
      </c>
      <c r="D1947" s="8">
        <v>100000</v>
      </c>
      <c r="E1947" s="8">
        <v>348018</v>
      </c>
      <c r="F1947" s="8" t="s">
        <v>8219</v>
      </c>
      <c r="G1947" s="8" t="s">
        <v>8227</v>
      </c>
      <c r="H1947" s="8" t="s">
        <v>8249</v>
      </c>
      <c r="I1947" s="8">
        <v>1436680958</v>
      </c>
      <c r="J1947" s="8">
        <v>1433224958</v>
      </c>
      <c r="K1947" s="8" t="b">
        <v>1</v>
      </c>
      <c r="L1947" s="8">
        <v>680</v>
      </c>
      <c r="M1947" s="8" t="b">
        <v>1</v>
      </c>
      <c r="N1947" s="8" t="s">
        <v>8295</v>
      </c>
      <c r="O1947" s="11">
        <f t="shared" si="120"/>
        <v>348</v>
      </c>
      <c r="P1947" s="8">
        <f t="shared" si="121"/>
        <v>511.79</v>
      </c>
      <c r="Q1947" s="8" t="s">
        <v>8319</v>
      </c>
      <c r="R1947" s="8" t="s">
        <v>8349</v>
      </c>
      <c r="S1947" s="17">
        <f t="shared" si="122"/>
        <v>42157.251828703709</v>
      </c>
      <c r="T1947" s="17">
        <f t="shared" si="123"/>
        <v>42197.251828703709</v>
      </c>
    </row>
    <row r="1948" spans="1:20" ht="42.75" x14ac:dyDescent="0.45">
      <c r="A1948" s="5">
        <v>1946</v>
      </c>
      <c r="B1948" s="7" t="s">
        <v>1947</v>
      </c>
      <c r="C1948" s="7" t="s">
        <v>6056</v>
      </c>
      <c r="D1948" s="8">
        <v>7500</v>
      </c>
      <c r="E1948" s="8">
        <v>11231</v>
      </c>
      <c r="F1948" s="8" t="s">
        <v>8219</v>
      </c>
      <c r="G1948" s="8" t="s">
        <v>8224</v>
      </c>
      <c r="H1948" s="8" t="s">
        <v>8246</v>
      </c>
      <c r="I1948" s="8">
        <v>1397961361</v>
      </c>
      <c r="J1948" s="8">
        <v>1392780961</v>
      </c>
      <c r="K1948" s="8" t="b">
        <v>1</v>
      </c>
      <c r="L1948" s="8">
        <v>70</v>
      </c>
      <c r="M1948" s="8" t="b">
        <v>1</v>
      </c>
      <c r="N1948" s="8" t="s">
        <v>8295</v>
      </c>
      <c r="O1948" s="11">
        <f t="shared" si="120"/>
        <v>150</v>
      </c>
      <c r="P1948" s="8">
        <f t="shared" si="121"/>
        <v>160.44</v>
      </c>
      <c r="Q1948" s="8" t="s">
        <v>8319</v>
      </c>
      <c r="R1948" s="8" t="s">
        <v>8349</v>
      </c>
      <c r="S1948" s="17">
        <f t="shared" si="122"/>
        <v>41689.150011574071</v>
      </c>
      <c r="T1948" s="17">
        <f t="shared" si="123"/>
        <v>41749.108344907407</v>
      </c>
    </row>
    <row r="1949" spans="1:20" ht="57" x14ac:dyDescent="0.45">
      <c r="A1949" s="5">
        <v>1947</v>
      </c>
      <c r="B1949" s="7" t="s">
        <v>1948</v>
      </c>
      <c r="C1949" s="7" t="s">
        <v>6057</v>
      </c>
      <c r="D1949" s="8">
        <v>800</v>
      </c>
      <c r="E1949" s="8">
        <v>805.07</v>
      </c>
      <c r="F1949" s="8" t="s">
        <v>8219</v>
      </c>
      <c r="G1949" s="8" t="s">
        <v>8224</v>
      </c>
      <c r="H1949" s="8" t="s">
        <v>8246</v>
      </c>
      <c r="I1949" s="8">
        <v>1258955940</v>
      </c>
      <c r="J1949" s="8">
        <v>1255730520</v>
      </c>
      <c r="K1949" s="8" t="b">
        <v>1</v>
      </c>
      <c r="L1949" s="8">
        <v>23</v>
      </c>
      <c r="M1949" s="8" t="b">
        <v>1</v>
      </c>
      <c r="N1949" s="8" t="s">
        <v>8295</v>
      </c>
      <c r="O1949" s="11">
        <f t="shared" si="120"/>
        <v>101</v>
      </c>
      <c r="P1949" s="8">
        <f t="shared" si="121"/>
        <v>35</v>
      </c>
      <c r="Q1949" s="8" t="s">
        <v>8319</v>
      </c>
      <c r="R1949" s="8" t="s">
        <v>8349</v>
      </c>
      <c r="S1949" s="17">
        <f t="shared" si="122"/>
        <v>40102.918055555558</v>
      </c>
      <c r="T1949" s="17">
        <f t="shared" si="123"/>
        <v>40140.249305555553</v>
      </c>
    </row>
    <row r="1950" spans="1:20" ht="28.5" x14ac:dyDescent="0.45">
      <c r="A1950" s="5">
        <v>1948</v>
      </c>
      <c r="B1950" s="7" t="s">
        <v>1949</v>
      </c>
      <c r="C1950" s="7" t="s">
        <v>6058</v>
      </c>
      <c r="D1950" s="8">
        <v>100000</v>
      </c>
      <c r="E1950" s="8">
        <v>800211</v>
      </c>
      <c r="F1950" s="8" t="s">
        <v>8219</v>
      </c>
      <c r="G1950" s="8" t="s">
        <v>8224</v>
      </c>
      <c r="H1950" s="8" t="s">
        <v>8246</v>
      </c>
      <c r="I1950" s="8">
        <v>1465232520</v>
      </c>
      <c r="J1950" s="8">
        <v>1460557809</v>
      </c>
      <c r="K1950" s="8" t="b">
        <v>1</v>
      </c>
      <c r="L1950" s="8">
        <v>4245</v>
      </c>
      <c r="M1950" s="8" t="b">
        <v>1</v>
      </c>
      <c r="N1950" s="8" t="s">
        <v>8295</v>
      </c>
      <c r="O1950" s="11">
        <f t="shared" si="120"/>
        <v>800</v>
      </c>
      <c r="P1950" s="8">
        <f t="shared" si="121"/>
        <v>188.51</v>
      </c>
      <c r="Q1950" s="8" t="s">
        <v>8319</v>
      </c>
      <c r="R1950" s="8" t="s">
        <v>8349</v>
      </c>
      <c r="S1950" s="17">
        <f t="shared" si="122"/>
        <v>42473.604270833333</v>
      </c>
      <c r="T1950" s="17">
        <f t="shared" si="123"/>
        <v>42527.709722222222</v>
      </c>
    </row>
    <row r="1951" spans="1:20" ht="42.75" x14ac:dyDescent="0.45">
      <c r="A1951" s="5">
        <v>1949</v>
      </c>
      <c r="B1951" s="7" t="s">
        <v>1950</v>
      </c>
      <c r="C1951" s="7" t="s">
        <v>6059</v>
      </c>
      <c r="D1951" s="8">
        <v>50000</v>
      </c>
      <c r="E1951" s="8">
        <v>53001.3</v>
      </c>
      <c r="F1951" s="8" t="s">
        <v>8219</v>
      </c>
      <c r="G1951" s="8" t="s">
        <v>8225</v>
      </c>
      <c r="H1951" s="8" t="s">
        <v>8247</v>
      </c>
      <c r="I1951" s="8">
        <v>1404986951</v>
      </c>
      <c r="J1951" s="8">
        <v>1402394951</v>
      </c>
      <c r="K1951" s="8" t="b">
        <v>1</v>
      </c>
      <c r="L1951" s="8">
        <v>943</v>
      </c>
      <c r="M1951" s="8" t="b">
        <v>1</v>
      </c>
      <c r="N1951" s="8" t="s">
        <v>8295</v>
      </c>
      <c r="O1951" s="11">
        <f t="shared" si="120"/>
        <v>106</v>
      </c>
      <c r="P1951" s="8">
        <f t="shared" si="121"/>
        <v>56.2</v>
      </c>
      <c r="Q1951" s="8" t="s">
        <v>8319</v>
      </c>
      <c r="R1951" s="8" t="s">
        <v>8349</v>
      </c>
      <c r="S1951" s="17">
        <f t="shared" si="122"/>
        <v>41800.423043981478</v>
      </c>
      <c r="T1951" s="17">
        <f t="shared" si="123"/>
        <v>41830.423043981478</v>
      </c>
    </row>
    <row r="1952" spans="1:20" ht="42.75" x14ac:dyDescent="0.45">
      <c r="A1952" s="5">
        <v>1950</v>
      </c>
      <c r="B1952" s="7" t="s">
        <v>1951</v>
      </c>
      <c r="C1952" s="7" t="s">
        <v>6060</v>
      </c>
      <c r="D1952" s="8">
        <v>48000</v>
      </c>
      <c r="E1952" s="8">
        <v>96248.960000000006</v>
      </c>
      <c r="F1952" s="8" t="s">
        <v>8219</v>
      </c>
      <c r="G1952" s="8" t="s">
        <v>8224</v>
      </c>
      <c r="H1952" s="8" t="s">
        <v>8246</v>
      </c>
      <c r="I1952" s="8">
        <v>1303446073</v>
      </c>
      <c r="J1952" s="8">
        <v>1300767673</v>
      </c>
      <c r="K1952" s="8" t="b">
        <v>1</v>
      </c>
      <c r="L1952" s="8">
        <v>1876</v>
      </c>
      <c r="M1952" s="8" t="b">
        <v>1</v>
      </c>
      <c r="N1952" s="8" t="s">
        <v>8295</v>
      </c>
      <c r="O1952" s="11">
        <f t="shared" si="120"/>
        <v>201</v>
      </c>
      <c r="P1952" s="8">
        <f t="shared" si="121"/>
        <v>51.31</v>
      </c>
      <c r="Q1952" s="8" t="s">
        <v>8319</v>
      </c>
      <c r="R1952" s="8" t="s">
        <v>8349</v>
      </c>
      <c r="S1952" s="17">
        <f t="shared" si="122"/>
        <v>40624.181400462963</v>
      </c>
      <c r="T1952" s="17">
        <f t="shared" si="123"/>
        <v>40655.181400462963</v>
      </c>
    </row>
    <row r="1953" spans="1:20" ht="42.75" x14ac:dyDescent="0.45">
      <c r="A1953" s="5">
        <v>1951</v>
      </c>
      <c r="B1953" s="7" t="s">
        <v>1952</v>
      </c>
      <c r="C1953" s="7" t="s">
        <v>6061</v>
      </c>
      <c r="D1953" s="8">
        <v>50000</v>
      </c>
      <c r="E1953" s="8">
        <v>106222</v>
      </c>
      <c r="F1953" s="8" t="s">
        <v>8219</v>
      </c>
      <c r="G1953" s="8" t="s">
        <v>8224</v>
      </c>
      <c r="H1953" s="8" t="s">
        <v>8246</v>
      </c>
      <c r="I1953" s="8">
        <v>1478516737</v>
      </c>
      <c r="J1953" s="8">
        <v>1475921137</v>
      </c>
      <c r="K1953" s="8" t="b">
        <v>1</v>
      </c>
      <c r="L1953" s="8">
        <v>834</v>
      </c>
      <c r="M1953" s="8" t="b">
        <v>1</v>
      </c>
      <c r="N1953" s="8" t="s">
        <v>8295</v>
      </c>
      <c r="O1953" s="11">
        <f t="shared" si="120"/>
        <v>212</v>
      </c>
      <c r="P1953" s="8">
        <f t="shared" si="121"/>
        <v>127.36</v>
      </c>
      <c r="Q1953" s="8" t="s">
        <v>8319</v>
      </c>
      <c r="R1953" s="8" t="s">
        <v>8349</v>
      </c>
      <c r="S1953" s="17">
        <f t="shared" si="122"/>
        <v>42651.420567129629</v>
      </c>
      <c r="T1953" s="17">
        <f t="shared" si="123"/>
        <v>42681.462233796294</v>
      </c>
    </row>
    <row r="1954" spans="1:20" ht="42.75" x14ac:dyDescent="0.45">
      <c r="A1954" s="5">
        <v>1952</v>
      </c>
      <c r="B1954" s="7" t="s">
        <v>1953</v>
      </c>
      <c r="C1954" s="7" t="s">
        <v>6062</v>
      </c>
      <c r="D1954" s="8">
        <v>35000</v>
      </c>
      <c r="E1954" s="8">
        <v>69465.33</v>
      </c>
      <c r="F1954" s="8" t="s">
        <v>8219</v>
      </c>
      <c r="G1954" s="8" t="s">
        <v>8229</v>
      </c>
      <c r="H1954" s="8" t="s">
        <v>8251</v>
      </c>
      <c r="I1954" s="8">
        <v>1381934015</v>
      </c>
      <c r="J1954" s="8">
        <v>1378737215</v>
      </c>
      <c r="K1954" s="8" t="b">
        <v>1</v>
      </c>
      <c r="L1954" s="8">
        <v>682</v>
      </c>
      <c r="M1954" s="8" t="b">
        <v>1</v>
      </c>
      <c r="N1954" s="8" t="s">
        <v>8295</v>
      </c>
      <c r="O1954" s="11">
        <f t="shared" si="120"/>
        <v>198</v>
      </c>
      <c r="P1954" s="8">
        <f t="shared" si="121"/>
        <v>101.86</v>
      </c>
      <c r="Q1954" s="8" t="s">
        <v>8319</v>
      </c>
      <c r="R1954" s="8" t="s">
        <v>8349</v>
      </c>
      <c r="S1954" s="17">
        <f t="shared" si="122"/>
        <v>41526.60665509259</v>
      </c>
      <c r="T1954" s="17">
        <f t="shared" si="123"/>
        <v>41563.60665509259</v>
      </c>
    </row>
    <row r="1955" spans="1:20" ht="42.75" x14ac:dyDescent="0.45">
      <c r="A1955" s="5">
        <v>1953</v>
      </c>
      <c r="B1955" s="7" t="s">
        <v>1954</v>
      </c>
      <c r="C1955" s="7" t="s">
        <v>6063</v>
      </c>
      <c r="D1955" s="8">
        <v>15000</v>
      </c>
      <c r="E1955" s="8">
        <v>33892</v>
      </c>
      <c r="F1955" s="8" t="s">
        <v>8219</v>
      </c>
      <c r="G1955" s="8" t="s">
        <v>8224</v>
      </c>
      <c r="H1955" s="8" t="s">
        <v>8246</v>
      </c>
      <c r="I1955" s="8">
        <v>1330657200</v>
      </c>
      <c r="J1955" s="8">
        <v>1328158065</v>
      </c>
      <c r="K1955" s="8" t="b">
        <v>1</v>
      </c>
      <c r="L1955" s="8">
        <v>147</v>
      </c>
      <c r="M1955" s="8" t="b">
        <v>1</v>
      </c>
      <c r="N1955" s="8" t="s">
        <v>8295</v>
      </c>
      <c r="O1955" s="11">
        <f t="shared" si="120"/>
        <v>226</v>
      </c>
      <c r="P1955" s="8">
        <f t="shared" si="121"/>
        <v>230.56</v>
      </c>
      <c r="Q1955" s="8" t="s">
        <v>8319</v>
      </c>
      <c r="R1955" s="8" t="s">
        <v>8349</v>
      </c>
      <c r="S1955" s="17">
        <f t="shared" si="122"/>
        <v>40941.199826388889</v>
      </c>
      <c r="T1955" s="17">
        <f t="shared" si="123"/>
        <v>40970.125</v>
      </c>
    </row>
    <row r="1956" spans="1:20" ht="28.5" x14ac:dyDescent="0.45">
      <c r="A1956" s="5">
        <v>1954</v>
      </c>
      <c r="B1956" s="7" t="s">
        <v>1955</v>
      </c>
      <c r="C1956" s="7" t="s">
        <v>6064</v>
      </c>
      <c r="D1956" s="8">
        <v>50000</v>
      </c>
      <c r="E1956" s="8">
        <v>349474</v>
      </c>
      <c r="F1956" s="8" t="s">
        <v>8219</v>
      </c>
      <c r="G1956" s="8" t="s">
        <v>8224</v>
      </c>
      <c r="H1956" s="8" t="s">
        <v>8246</v>
      </c>
      <c r="I1956" s="8">
        <v>1457758800</v>
      </c>
      <c r="J1956" s="8">
        <v>1453730176</v>
      </c>
      <c r="K1956" s="8" t="b">
        <v>1</v>
      </c>
      <c r="L1956" s="8">
        <v>415</v>
      </c>
      <c r="M1956" s="8" t="b">
        <v>1</v>
      </c>
      <c r="N1956" s="8" t="s">
        <v>8295</v>
      </c>
      <c r="O1956" s="11">
        <f t="shared" si="120"/>
        <v>699</v>
      </c>
      <c r="P1956" s="8">
        <f t="shared" si="121"/>
        <v>842.11</v>
      </c>
      <c r="Q1956" s="8" t="s">
        <v>8319</v>
      </c>
      <c r="R1956" s="8" t="s">
        <v>8349</v>
      </c>
      <c r="S1956" s="17">
        <f t="shared" si="122"/>
        <v>42394.580740740741</v>
      </c>
      <c r="T1956" s="17">
        <f t="shared" si="123"/>
        <v>42441.208333333328</v>
      </c>
    </row>
    <row r="1957" spans="1:20" ht="42.75" x14ac:dyDescent="0.45">
      <c r="A1957" s="5">
        <v>1955</v>
      </c>
      <c r="B1957" s="7" t="s">
        <v>1956</v>
      </c>
      <c r="C1957" s="7" t="s">
        <v>6065</v>
      </c>
      <c r="D1957" s="8">
        <v>42000</v>
      </c>
      <c r="E1957" s="8">
        <v>167410.01999999999</v>
      </c>
      <c r="F1957" s="8" t="s">
        <v>8219</v>
      </c>
      <c r="G1957" s="8" t="s">
        <v>8224</v>
      </c>
      <c r="H1957" s="8" t="s">
        <v>8246</v>
      </c>
      <c r="I1957" s="8">
        <v>1337799600</v>
      </c>
      <c r="J1957" s="8">
        <v>1334989881</v>
      </c>
      <c r="K1957" s="8" t="b">
        <v>1</v>
      </c>
      <c r="L1957" s="8">
        <v>290</v>
      </c>
      <c r="M1957" s="8" t="b">
        <v>1</v>
      </c>
      <c r="N1957" s="8" t="s">
        <v>8295</v>
      </c>
      <c r="O1957" s="11">
        <f t="shared" si="120"/>
        <v>399</v>
      </c>
      <c r="P1957" s="8">
        <f t="shared" si="121"/>
        <v>577.28</v>
      </c>
      <c r="Q1957" s="8" t="s">
        <v>8319</v>
      </c>
      <c r="R1957" s="8" t="s">
        <v>8349</v>
      </c>
      <c r="S1957" s="17">
        <f t="shared" si="122"/>
        <v>41020.271770833337</v>
      </c>
      <c r="T1957" s="17">
        <f t="shared" si="123"/>
        <v>41052.791666666664</v>
      </c>
    </row>
    <row r="1958" spans="1:20" ht="42.75" x14ac:dyDescent="0.45">
      <c r="A1958" s="5">
        <v>1956</v>
      </c>
      <c r="B1958" s="7" t="s">
        <v>1957</v>
      </c>
      <c r="C1958" s="7" t="s">
        <v>6066</v>
      </c>
      <c r="D1958" s="8">
        <v>60000</v>
      </c>
      <c r="E1958" s="8">
        <v>176420</v>
      </c>
      <c r="F1958" s="8" t="s">
        <v>8219</v>
      </c>
      <c r="G1958" s="8" t="s">
        <v>8224</v>
      </c>
      <c r="H1958" s="8" t="s">
        <v>8246</v>
      </c>
      <c r="I1958" s="8">
        <v>1429391405</v>
      </c>
      <c r="J1958" s="8">
        <v>1425507005</v>
      </c>
      <c r="K1958" s="8" t="b">
        <v>1</v>
      </c>
      <c r="L1958" s="8">
        <v>365</v>
      </c>
      <c r="M1958" s="8" t="b">
        <v>1</v>
      </c>
      <c r="N1958" s="8" t="s">
        <v>8295</v>
      </c>
      <c r="O1958" s="11">
        <f t="shared" si="120"/>
        <v>294</v>
      </c>
      <c r="P1958" s="8">
        <f t="shared" si="121"/>
        <v>483.34</v>
      </c>
      <c r="Q1958" s="8" t="s">
        <v>8319</v>
      </c>
      <c r="R1958" s="8" t="s">
        <v>8349</v>
      </c>
      <c r="S1958" s="17">
        <f t="shared" si="122"/>
        <v>42067.923668981486</v>
      </c>
      <c r="T1958" s="17">
        <f t="shared" si="123"/>
        <v>42112.882002314815</v>
      </c>
    </row>
    <row r="1959" spans="1:20" ht="28.5" x14ac:dyDescent="0.45">
      <c r="A1959" s="5">
        <v>1957</v>
      </c>
      <c r="B1959" s="7" t="s">
        <v>1958</v>
      </c>
      <c r="C1959" s="7" t="s">
        <v>6067</v>
      </c>
      <c r="D1959" s="8">
        <v>30000</v>
      </c>
      <c r="E1959" s="8">
        <v>50251.41</v>
      </c>
      <c r="F1959" s="8" t="s">
        <v>8219</v>
      </c>
      <c r="G1959" s="8" t="s">
        <v>8224</v>
      </c>
      <c r="H1959" s="8" t="s">
        <v>8246</v>
      </c>
      <c r="I1959" s="8">
        <v>1351304513</v>
      </c>
      <c r="J1959" s="8">
        <v>1348712513</v>
      </c>
      <c r="K1959" s="8" t="b">
        <v>1</v>
      </c>
      <c r="L1959" s="8">
        <v>660</v>
      </c>
      <c r="M1959" s="8" t="b">
        <v>1</v>
      </c>
      <c r="N1959" s="8" t="s">
        <v>8295</v>
      </c>
      <c r="O1959" s="11">
        <f t="shared" si="120"/>
        <v>168</v>
      </c>
      <c r="P1959" s="8">
        <f t="shared" si="121"/>
        <v>76.14</v>
      </c>
      <c r="Q1959" s="8" t="s">
        <v>8319</v>
      </c>
      <c r="R1959" s="8" t="s">
        <v>8349</v>
      </c>
      <c r="S1959" s="17">
        <f t="shared" si="122"/>
        <v>41179.098530092589</v>
      </c>
      <c r="T1959" s="17">
        <f t="shared" si="123"/>
        <v>41209.098530092589</v>
      </c>
    </row>
    <row r="1960" spans="1:20" ht="42.75" x14ac:dyDescent="0.45">
      <c r="A1960" s="5">
        <v>1958</v>
      </c>
      <c r="B1960" s="7" t="s">
        <v>1959</v>
      </c>
      <c r="C1960" s="7" t="s">
        <v>6068</v>
      </c>
      <c r="D1960" s="8">
        <v>7000</v>
      </c>
      <c r="E1960" s="8">
        <v>100490.02</v>
      </c>
      <c r="F1960" s="8" t="s">
        <v>8219</v>
      </c>
      <c r="G1960" s="8" t="s">
        <v>8224</v>
      </c>
      <c r="H1960" s="8" t="s">
        <v>8246</v>
      </c>
      <c r="I1960" s="8">
        <v>1364078561</v>
      </c>
      <c r="J1960" s="8">
        <v>1361490161</v>
      </c>
      <c r="K1960" s="8" t="b">
        <v>1</v>
      </c>
      <c r="L1960" s="8">
        <v>1356</v>
      </c>
      <c r="M1960" s="8" t="b">
        <v>1</v>
      </c>
      <c r="N1960" s="8" t="s">
        <v>8295</v>
      </c>
      <c r="O1960" s="11">
        <f t="shared" si="120"/>
        <v>1436</v>
      </c>
      <c r="P1960" s="8">
        <f t="shared" si="121"/>
        <v>74.11</v>
      </c>
      <c r="Q1960" s="8" t="s">
        <v>8319</v>
      </c>
      <c r="R1960" s="8" t="s">
        <v>8349</v>
      </c>
      <c r="S1960" s="17">
        <f t="shared" si="122"/>
        <v>41326.987974537034</v>
      </c>
      <c r="T1960" s="17">
        <f t="shared" si="123"/>
        <v>41356.94630787037</v>
      </c>
    </row>
    <row r="1961" spans="1:20" ht="42.75" x14ac:dyDescent="0.45">
      <c r="A1961" s="5">
        <v>1959</v>
      </c>
      <c r="B1961" s="7" t="s">
        <v>1960</v>
      </c>
      <c r="C1961" s="7" t="s">
        <v>6069</v>
      </c>
      <c r="D1961" s="8">
        <v>10000</v>
      </c>
      <c r="E1961" s="8">
        <v>15673.44</v>
      </c>
      <c r="F1961" s="8" t="s">
        <v>8219</v>
      </c>
      <c r="G1961" s="8" t="s">
        <v>8224</v>
      </c>
      <c r="H1961" s="8" t="s">
        <v>8246</v>
      </c>
      <c r="I1961" s="8">
        <v>1412121600</v>
      </c>
      <c r="J1961" s="8">
        <v>1408565860</v>
      </c>
      <c r="K1961" s="8" t="b">
        <v>1</v>
      </c>
      <c r="L1961" s="8">
        <v>424</v>
      </c>
      <c r="M1961" s="8" t="b">
        <v>1</v>
      </c>
      <c r="N1961" s="8" t="s">
        <v>8295</v>
      </c>
      <c r="O1961" s="11">
        <f t="shared" si="120"/>
        <v>157</v>
      </c>
      <c r="P1961" s="8">
        <f t="shared" si="121"/>
        <v>36.97</v>
      </c>
      <c r="Q1961" s="8" t="s">
        <v>8319</v>
      </c>
      <c r="R1961" s="8" t="s">
        <v>8349</v>
      </c>
      <c r="S1961" s="17">
        <f t="shared" si="122"/>
        <v>41871.845601851855</v>
      </c>
      <c r="T1961" s="17">
        <f t="shared" si="123"/>
        <v>41913</v>
      </c>
    </row>
    <row r="1962" spans="1:20" ht="42.75" x14ac:dyDescent="0.45">
      <c r="A1962" s="5">
        <v>1960</v>
      </c>
      <c r="B1962" s="7" t="s">
        <v>1961</v>
      </c>
      <c r="C1962" s="7" t="s">
        <v>6070</v>
      </c>
      <c r="D1962" s="8">
        <v>70000</v>
      </c>
      <c r="E1962" s="8">
        <v>82532</v>
      </c>
      <c r="F1962" s="8" t="s">
        <v>8219</v>
      </c>
      <c r="G1962" s="8" t="s">
        <v>8235</v>
      </c>
      <c r="H1962" s="8" t="s">
        <v>8255</v>
      </c>
      <c r="I1962" s="8">
        <v>1419151341</v>
      </c>
      <c r="J1962" s="8">
        <v>1416559341</v>
      </c>
      <c r="K1962" s="8" t="b">
        <v>1</v>
      </c>
      <c r="L1962" s="8">
        <v>33</v>
      </c>
      <c r="M1962" s="8" t="b">
        <v>1</v>
      </c>
      <c r="N1962" s="8" t="s">
        <v>8295</v>
      </c>
      <c r="O1962" s="11">
        <f t="shared" si="120"/>
        <v>118</v>
      </c>
      <c r="P1962" s="8">
        <f t="shared" si="121"/>
        <v>2500.9699999999998</v>
      </c>
      <c r="Q1962" s="8" t="s">
        <v>8319</v>
      </c>
      <c r="R1962" s="8" t="s">
        <v>8349</v>
      </c>
      <c r="S1962" s="17">
        <f t="shared" si="122"/>
        <v>41964.362743055557</v>
      </c>
      <c r="T1962" s="17">
        <f t="shared" si="123"/>
        <v>41994.362743055557</v>
      </c>
    </row>
    <row r="1963" spans="1:20" ht="42.75" x14ac:dyDescent="0.45">
      <c r="A1963" s="5">
        <v>1961</v>
      </c>
      <c r="B1963" s="7" t="s">
        <v>1962</v>
      </c>
      <c r="C1963" s="7" t="s">
        <v>6071</v>
      </c>
      <c r="D1963" s="8">
        <v>10000</v>
      </c>
      <c r="E1963" s="8">
        <v>110538.12</v>
      </c>
      <c r="F1963" s="8" t="s">
        <v>8219</v>
      </c>
      <c r="G1963" s="8" t="s">
        <v>8224</v>
      </c>
      <c r="H1963" s="8" t="s">
        <v>8246</v>
      </c>
      <c r="I1963" s="8">
        <v>1349495940</v>
      </c>
      <c r="J1963" s="8">
        <v>1346042417</v>
      </c>
      <c r="K1963" s="8" t="b">
        <v>1</v>
      </c>
      <c r="L1963" s="8">
        <v>1633</v>
      </c>
      <c r="M1963" s="8" t="b">
        <v>1</v>
      </c>
      <c r="N1963" s="8" t="s">
        <v>8295</v>
      </c>
      <c r="O1963" s="11">
        <f t="shared" si="120"/>
        <v>1105</v>
      </c>
      <c r="P1963" s="8">
        <f t="shared" si="121"/>
        <v>67.69</v>
      </c>
      <c r="Q1963" s="8" t="s">
        <v>8319</v>
      </c>
      <c r="R1963" s="8" t="s">
        <v>8349</v>
      </c>
      <c r="S1963" s="17">
        <f t="shared" si="122"/>
        <v>41148.194641203707</v>
      </c>
      <c r="T1963" s="17">
        <f t="shared" si="123"/>
        <v>41188.165972222225</v>
      </c>
    </row>
    <row r="1964" spans="1:20" ht="42.75" x14ac:dyDescent="0.45">
      <c r="A1964" s="5">
        <v>1962</v>
      </c>
      <c r="B1964" s="7" t="s">
        <v>1963</v>
      </c>
      <c r="C1964" s="7" t="s">
        <v>6072</v>
      </c>
      <c r="D1964" s="8">
        <v>10000</v>
      </c>
      <c r="E1964" s="8">
        <v>19292.5</v>
      </c>
      <c r="F1964" s="8" t="s">
        <v>8219</v>
      </c>
      <c r="G1964" s="8" t="s">
        <v>8224</v>
      </c>
      <c r="H1964" s="8" t="s">
        <v>8246</v>
      </c>
      <c r="I1964" s="8">
        <v>1400006636</v>
      </c>
      <c r="J1964" s="8">
        <v>1397414636</v>
      </c>
      <c r="K1964" s="8" t="b">
        <v>1</v>
      </c>
      <c r="L1964" s="8">
        <v>306</v>
      </c>
      <c r="M1964" s="8" t="b">
        <v>1</v>
      </c>
      <c r="N1964" s="8" t="s">
        <v>8295</v>
      </c>
      <c r="O1964" s="11">
        <f t="shared" si="120"/>
        <v>193</v>
      </c>
      <c r="P1964" s="8">
        <f t="shared" si="121"/>
        <v>63.05</v>
      </c>
      <c r="Q1964" s="8" t="s">
        <v>8319</v>
      </c>
      <c r="R1964" s="8" t="s">
        <v>8349</v>
      </c>
      <c r="S1964" s="17">
        <f t="shared" si="122"/>
        <v>41742.780509259261</v>
      </c>
      <c r="T1964" s="17">
        <f t="shared" si="123"/>
        <v>41772.780509259261</v>
      </c>
    </row>
    <row r="1965" spans="1:20" ht="42.75" x14ac:dyDescent="0.45">
      <c r="A1965" s="5">
        <v>1963</v>
      </c>
      <c r="B1965" s="7" t="s">
        <v>1964</v>
      </c>
      <c r="C1965" s="7" t="s">
        <v>6073</v>
      </c>
      <c r="D1965" s="8">
        <v>19000</v>
      </c>
      <c r="E1965" s="8">
        <v>24108</v>
      </c>
      <c r="F1965" s="8" t="s">
        <v>8219</v>
      </c>
      <c r="G1965" s="8" t="s">
        <v>8225</v>
      </c>
      <c r="H1965" s="8" t="s">
        <v>8247</v>
      </c>
      <c r="I1965" s="8">
        <v>1410862734</v>
      </c>
      <c r="J1965" s="8">
        <v>1407838734</v>
      </c>
      <c r="K1965" s="8" t="b">
        <v>1</v>
      </c>
      <c r="L1965" s="8">
        <v>205</v>
      </c>
      <c r="M1965" s="8" t="b">
        <v>1</v>
      </c>
      <c r="N1965" s="8" t="s">
        <v>8295</v>
      </c>
      <c r="O1965" s="11">
        <f t="shared" si="120"/>
        <v>127</v>
      </c>
      <c r="P1965" s="8">
        <f t="shared" si="121"/>
        <v>117.6</v>
      </c>
      <c r="Q1965" s="8" t="s">
        <v>8319</v>
      </c>
      <c r="R1965" s="8" t="s">
        <v>8349</v>
      </c>
      <c r="S1965" s="17">
        <f t="shared" si="122"/>
        <v>41863.429791666669</v>
      </c>
      <c r="T1965" s="17">
        <f t="shared" si="123"/>
        <v>41898.429791666669</v>
      </c>
    </row>
    <row r="1966" spans="1:20" ht="42.75" x14ac:dyDescent="0.45">
      <c r="A1966" s="5">
        <v>1964</v>
      </c>
      <c r="B1966" s="7" t="s">
        <v>1965</v>
      </c>
      <c r="C1966" s="7" t="s">
        <v>6074</v>
      </c>
      <c r="D1966" s="8">
        <v>89200</v>
      </c>
      <c r="E1966" s="8">
        <v>231543.12</v>
      </c>
      <c r="F1966" s="8" t="s">
        <v>8219</v>
      </c>
      <c r="G1966" s="8" t="s">
        <v>8237</v>
      </c>
      <c r="H1966" s="8" t="s">
        <v>8249</v>
      </c>
      <c r="I1966" s="8">
        <v>1461306772</v>
      </c>
      <c r="J1966" s="8">
        <v>1458714772</v>
      </c>
      <c r="K1966" s="8" t="b">
        <v>1</v>
      </c>
      <c r="L1966" s="8">
        <v>1281</v>
      </c>
      <c r="M1966" s="8" t="b">
        <v>1</v>
      </c>
      <c r="N1966" s="8" t="s">
        <v>8295</v>
      </c>
      <c r="O1966" s="11">
        <f t="shared" si="120"/>
        <v>260</v>
      </c>
      <c r="P1966" s="8">
        <f t="shared" si="121"/>
        <v>180.75</v>
      </c>
      <c r="Q1966" s="8" t="s">
        <v>8319</v>
      </c>
      <c r="R1966" s="8" t="s">
        <v>8349</v>
      </c>
      <c r="S1966" s="17">
        <f t="shared" si="122"/>
        <v>42452.272824074069</v>
      </c>
      <c r="T1966" s="17">
        <f t="shared" si="123"/>
        <v>42482.272824074069</v>
      </c>
    </row>
    <row r="1967" spans="1:20" ht="42.75" x14ac:dyDescent="0.45">
      <c r="A1967" s="5">
        <v>1965</v>
      </c>
      <c r="B1967" s="7" t="s">
        <v>1966</v>
      </c>
      <c r="C1967" s="7" t="s">
        <v>6075</v>
      </c>
      <c r="D1967" s="8">
        <v>5000</v>
      </c>
      <c r="E1967" s="8">
        <v>13114</v>
      </c>
      <c r="F1967" s="8" t="s">
        <v>8219</v>
      </c>
      <c r="G1967" s="8" t="s">
        <v>8224</v>
      </c>
      <c r="H1967" s="8" t="s">
        <v>8246</v>
      </c>
      <c r="I1967" s="8">
        <v>1326330000</v>
      </c>
      <c r="J1967" s="8">
        <v>1324433310</v>
      </c>
      <c r="K1967" s="8" t="b">
        <v>1</v>
      </c>
      <c r="L1967" s="8">
        <v>103</v>
      </c>
      <c r="M1967" s="8" t="b">
        <v>1</v>
      </c>
      <c r="N1967" s="8" t="s">
        <v>8295</v>
      </c>
      <c r="O1967" s="11">
        <f t="shared" si="120"/>
        <v>262</v>
      </c>
      <c r="P1967" s="8">
        <f t="shared" si="121"/>
        <v>127.32</v>
      </c>
      <c r="Q1967" s="8" t="s">
        <v>8319</v>
      </c>
      <c r="R1967" s="8" t="s">
        <v>8349</v>
      </c>
      <c r="S1967" s="17">
        <f t="shared" si="122"/>
        <v>40898.089236111111</v>
      </c>
      <c r="T1967" s="17">
        <f t="shared" si="123"/>
        <v>40920.041666666664</v>
      </c>
    </row>
    <row r="1968" spans="1:20" ht="42.75" x14ac:dyDescent="0.45">
      <c r="A1968" s="5">
        <v>1966</v>
      </c>
      <c r="B1968" s="7" t="s">
        <v>1967</v>
      </c>
      <c r="C1968" s="7" t="s">
        <v>6076</v>
      </c>
      <c r="D1968" s="8">
        <v>100000</v>
      </c>
      <c r="E1968" s="8">
        <v>206743.09</v>
      </c>
      <c r="F1968" s="8" t="s">
        <v>8219</v>
      </c>
      <c r="G1968" s="8" t="s">
        <v>8224</v>
      </c>
      <c r="H1968" s="8" t="s">
        <v>8246</v>
      </c>
      <c r="I1968" s="8">
        <v>1408021098</v>
      </c>
      <c r="J1968" s="8">
        <v>1405429098</v>
      </c>
      <c r="K1968" s="8" t="b">
        <v>1</v>
      </c>
      <c r="L1968" s="8">
        <v>1513</v>
      </c>
      <c r="M1968" s="8" t="b">
        <v>1</v>
      </c>
      <c r="N1968" s="8" t="s">
        <v>8295</v>
      </c>
      <c r="O1968" s="11">
        <f t="shared" si="120"/>
        <v>207</v>
      </c>
      <c r="P1968" s="8">
        <f t="shared" si="121"/>
        <v>136.63999999999999</v>
      </c>
      <c r="Q1968" s="8" t="s">
        <v>8319</v>
      </c>
      <c r="R1968" s="8" t="s">
        <v>8349</v>
      </c>
      <c r="S1968" s="17">
        <f t="shared" si="122"/>
        <v>41835.540486111109</v>
      </c>
      <c r="T1968" s="17">
        <f t="shared" si="123"/>
        <v>41865.540486111109</v>
      </c>
    </row>
    <row r="1969" spans="1:20" ht="42.75" x14ac:dyDescent="0.45">
      <c r="A1969" s="5">
        <v>1967</v>
      </c>
      <c r="B1969" s="7" t="s">
        <v>1968</v>
      </c>
      <c r="C1969" s="7" t="s">
        <v>6077</v>
      </c>
      <c r="D1969" s="8">
        <v>20000</v>
      </c>
      <c r="E1969" s="8">
        <v>74026</v>
      </c>
      <c r="F1969" s="8" t="s">
        <v>8219</v>
      </c>
      <c r="G1969" s="8" t="s">
        <v>8224</v>
      </c>
      <c r="H1969" s="8" t="s">
        <v>8246</v>
      </c>
      <c r="I1969" s="8">
        <v>1398959729</v>
      </c>
      <c r="J1969" s="8">
        <v>1396367729</v>
      </c>
      <c r="K1969" s="8" t="b">
        <v>1</v>
      </c>
      <c r="L1969" s="8">
        <v>405</v>
      </c>
      <c r="M1969" s="8" t="b">
        <v>1</v>
      </c>
      <c r="N1969" s="8" t="s">
        <v>8295</v>
      </c>
      <c r="O1969" s="11">
        <f t="shared" si="120"/>
        <v>370</v>
      </c>
      <c r="P1969" s="8">
        <f t="shared" si="121"/>
        <v>182.78</v>
      </c>
      <c r="Q1969" s="8" t="s">
        <v>8319</v>
      </c>
      <c r="R1969" s="8" t="s">
        <v>8349</v>
      </c>
      <c r="S1969" s="17">
        <f t="shared" si="122"/>
        <v>41730.663530092592</v>
      </c>
      <c r="T1969" s="17">
        <f t="shared" si="123"/>
        <v>41760.663530092592</v>
      </c>
    </row>
    <row r="1970" spans="1:20" ht="28.5" x14ac:dyDescent="0.45">
      <c r="A1970" s="5">
        <v>1968</v>
      </c>
      <c r="B1970" s="7" t="s">
        <v>1969</v>
      </c>
      <c r="C1970" s="7" t="s">
        <v>6078</v>
      </c>
      <c r="D1970" s="8">
        <v>50000</v>
      </c>
      <c r="E1970" s="8">
        <v>142483</v>
      </c>
      <c r="F1970" s="8" t="s">
        <v>8219</v>
      </c>
      <c r="G1970" s="8" t="s">
        <v>8224</v>
      </c>
      <c r="H1970" s="8" t="s">
        <v>8246</v>
      </c>
      <c r="I1970" s="8">
        <v>1480777515</v>
      </c>
      <c r="J1970" s="8">
        <v>1478095515</v>
      </c>
      <c r="K1970" s="8" t="b">
        <v>1</v>
      </c>
      <c r="L1970" s="8">
        <v>510</v>
      </c>
      <c r="M1970" s="8" t="b">
        <v>1</v>
      </c>
      <c r="N1970" s="8" t="s">
        <v>8295</v>
      </c>
      <c r="O1970" s="11">
        <f t="shared" si="120"/>
        <v>285</v>
      </c>
      <c r="P1970" s="8">
        <f t="shared" si="121"/>
        <v>279.38</v>
      </c>
      <c r="Q1970" s="8" t="s">
        <v>8319</v>
      </c>
      <c r="R1970" s="8" t="s">
        <v>8349</v>
      </c>
      <c r="S1970" s="17">
        <f t="shared" si="122"/>
        <v>42676.586979166663</v>
      </c>
      <c r="T1970" s="17">
        <f t="shared" si="123"/>
        <v>42707.628645833334</v>
      </c>
    </row>
    <row r="1971" spans="1:20" ht="42.75" x14ac:dyDescent="0.45">
      <c r="A1971" s="5">
        <v>1969</v>
      </c>
      <c r="B1971" s="7" t="s">
        <v>1970</v>
      </c>
      <c r="C1971" s="7" t="s">
        <v>6079</v>
      </c>
      <c r="D1971" s="8">
        <v>20000</v>
      </c>
      <c r="E1971" s="8">
        <v>115816</v>
      </c>
      <c r="F1971" s="8" t="s">
        <v>8219</v>
      </c>
      <c r="G1971" s="8" t="s">
        <v>8225</v>
      </c>
      <c r="H1971" s="8" t="s">
        <v>8247</v>
      </c>
      <c r="I1971" s="8">
        <v>1470423668</v>
      </c>
      <c r="J1971" s="8">
        <v>1467831668</v>
      </c>
      <c r="K1971" s="8" t="b">
        <v>1</v>
      </c>
      <c r="L1971" s="8">
        <v>1887</v>
      </c>
      <c r="M1971" s="8" t="b">
        <v>1</v>
      </c>
      <c r="N1971" s="8" t="s">
        <v>8295</v>
      </c>
      <c r="O1971" s="11">
        <f t="shared" si="120"/>
        <v>579</v>
      </c>
      <c r="P1971" s="8">
        <f t="shared" si="121"/>
        <v>61.38</v>
      </c>
      <c r="Q1971" s="8" t="s">
        <v>8319</v>
      </c>
      <c r="R1971" s="8" t="s">
        <v>8349</v>
      </c>
      <c r="S1971" s="17">
        <f t="shared" si="122"/>
        <v>42557.792453703703</v>
      </c>
      <c r="T1971" s="17">
        <f t="shared" si="123"/>
        <v>42587.792453703703</v>
      </c>
    </row>
    <row r="1972" spans="1:20" ht="42.75" x14ac:dyDescent="0.45">
      <c r="A1972" s="5">
        <v>1970</v>
      </c>
      <c r="B1972" s="7" t="s">
        <v>1971</v>
      </c>
      <c r="C1972" s="7" t="s">
        <v>6080</v>
      </c>
      <c r="D1972" s="8">
        <v>5000</v>
      </c>
      <c r="E1972" s="8">
        <v>56590</v>
      </c>
      <c r="F1972" s="8" t="s">
        <v>8219</v>
      </c>
      <c r="G1972" s="8" t="s">
        <v>8224</v>
      </c>
      <c r="H1972" s="8" t="s">
        <v>8246</v>
      </c>
      <c r="I1972" s="8">
        <v>1366429101</v>
      </c>
      <c r="J1972" s="8">
        <v>1361248701</v>
      </c>
      <c r="K1972" s="8" t="b">
        <v>1</v>
      </c>
      <c r="L1972" s="8">
        <v>701</v>
      </c>
      <c r="M1972" s="8" t="b">
        <v>1</v>
      </c>
      <c r="N1972" s="8" t="s">
        <v>8295</v>
      </c>
      <c r="O1972" s="11">
        <f t="shared" si="120"/>
        <v>1132</v>
      </c>
      <c r="P1972" s="8">
        <f t="shared" si="121"/>
        <v>80.73</v>
      </c>
      <c r="Q1972" s="8" t="s">
        <v>8319</v>
      </c>
      <c r="R1972" s="8" t="s">
        <v>8349</v>
      </c>
      <c r="S1972" s="17">
        <f t="shared" si="122"/>
        <v>41324.193298611113</v>
      </c>
      <c r="T1972" s="17">
        <f t="shared" si="123"/>
        <v>41384.151631944449</v>
      </c>
    </row>
    <row r="1973" spans="1:20" ht="42.75" x14ac:dyDescent="0.45">
      <c r="A1973" s="5">
        <v>1971</v>
      </c>
      <c r="B1973" s="7" t="s">
        <v>1972</v>
      </c>
      <c r="C1973" s="7" t="s">
        <v>6081</v>
      </c>
      <c r="D1973" s="8">
        <v>400000</v>
      </c>
      <c r="E1973" s="8">
        <v>1052110.8700000001</v>
      </c>
      <c r="F1973" s="8" t="s">
        <v>8219</v>
      </c>
      <c r="G1973" s="8" t="s">
        <v>8224</v>
      </c>
      <c r="H1973" s="8" t="s">
        <v>8246</v>
      </c>
      <c r="I1973" s="8">
        <v>1384488000</v>
      </c>
      <c r="J1973" s="8">
        <v>1381752061</v>
      </c>
      <c r="K1973" s="8" t="b">
        <v>1</v>
      </c>
      <c r="L1973" s="8">
        <v>3863</v>
      </c>
      <c r="M1973" s="8" t="b">
        <v>1</v>
      </c>
      <c r="N1973" s="8" t="s">
        <v>8295</v>
      </c>
      <c r="O1973" s="11">
        <f t="shared" si="120"/>
        <v>263</v>
      </c>
      <c r="P1973" s="8">
        <f t="shared" si="121"/>
        <v>272.36</v>
      </c>
      <c r="Q1973" s="8" t="s">
        <v>8319</v>
      </c>
      <c r="R1973" s="8" t="s">
        <v>8349</v>
      </c>
      <c r="S1973" s="17">
        <f t="shared" si="122"/>
        <v>41561.500706018516</v>
      </c>
      <c r="T1973" s="17">
        <f t="shared" si="123"/>
        <v>41593.166666666664</v>
      </c>
    </row>
    <row r="1974" spans="1:20" ht="42.75" x14ac:dyDescent="0.45">
      <c r="A1974" s="5">
        <v>1972</v>
      </c>
      <c r="B1974" s="7" t="s">
        <v>1973</v>
      </c>
      <c r="C1974" s="7" t="s">
        <v>6082</v>
      </c>
      <c r="D1974" s="8">
        <v>2500</v>
      </c>
      <c r="E1974" s="8">
        <v>16862</v>
      </c>
      <c r="F1974" s="8" t="s">
        <v>8219</v>
      </c>
      <c r="G1974" s="8" t="s">
        <v>8224</v>
      </c>
      <c r="H1974" s="8" t="s">
        <v>8246</v>
      </c>
      <c r="I1974" s="8">
        <v>1353201444</v>
      </c>
      <c r="J1974" s="8">
        <v>1350605844</v>
      </c>
      <c r="K1974" s="8" t="b">
        <v>1</v>
      </c>
      <c r="L1974" s="8">
        <v>238</v>
      </c>
      <c r="M1974" s="8" t="b">
        <v>1</v>
      </c>
      <c r="N1974" s="8" t="s">
        <v>8295</v>
      </c>
      <c r="O1974" s="11">
        <f t="shared" si="120"/>
        <v>674</v>
      </c>
      <c r="P1974" s="8">
        <f t="shared" si="121"/>
        <v>70.849999999999994</v>
      </c>
      <c r="Q1974" s="8" t="s">
        <v>8319</v>
      </c>
      <c r="R1974" s="8" t="s">
        <v>8349</v>
      </c>
      <c r="S1974" s="17">
        <f t="shared" si="122"/>
        <v>41201.012083333335</v>
      </c>
      <c r="T1974" s="17">
        <f t="shared" si="123"/>
        <v>41231.053749999999</v>
      </c>
    </row>
    <row r="1975" spans="1:20" ht="42.75" x14ac:dyDescent="0.45">
      <c r="A1975" s="5">
        <v>1973</v>
      </c>
      <c r="B1975" s="7" t="s">
        <v>1974</v>
      </c>
      <c r="C1975" s="7" t="s">
        <v>6083</v>
      </c>
      <c r="D1975" s="8">
        <v>198000</v>
      </c>
      <c r="E1975" s="8">
        <v>508525.01</v>
      </c>
      <c r="F1975" s="8" t="s">
        <v>8219</v>
      </c>
      <c r="G1975" s="8" t="s">
        <v>8224</v>
      </c>
      <c r="H1975" s="8" t="s">
        <v>8246</v>
      </c>
      <c r="I1975" s="8">
        <v>1470466800</v>
      </c>
      <c r="J1975" s="8">
        <v>1467134464</v>
      </c>
      <c r="K1975" s="8" t="b">
        <v>1</v>
      </c>
      <c r="L1975" s="8">
        <v>2051</v>
      </c>
      <c r="M1975" s="8" t="b">
        <v>1</v>
      </c>
      <c r="N1975" s="8" t="s">
        <v>8295</v>
      </c>
      <c r="O1975" s="11">
        <f t="shared" si="120"/>
        <v>257</v>
      </c>
      <c r="P1975" s="8">
        <f t="shared" si="121"/>
        <v>247.94</v>
      </c>
      <c r="Q1975" s="8" t="s">
        <v>8319</v>
      </c>
      <c r="R1975" s="8" t="s">
        <v>8349</v>
      </c>
      <c r="S1975" s="17">
        <f t="shared" si="122"/>
        <v>42549.722962962958</v>
      </c>
      <c r="T1975" s="17">
        <f t="shared" si="123"/>
        <v>42588.291666666672</v>
      </c>
    </row>
    <row r="1976" spans="1:20" ht="42.75" x14ac:dyDescent="0.45">
      <c r="A1976" s="5">
        <v>1974</v>
      </c>
      <c r="B1976" s="7" t="s">
        <v>1975</v>
      </c>
      <c r="C1976" s="7" t="s">
        <v>6084</v>
      </c>
      <c r="D1976" s="8">
        <v>20000</v>
      </c>
      <c r="E1976" s="8">
        <v>75099.199999999997</v>
      </c>
      <c r="F1976" s="8" t="s">
        <v>8219</v>
      </c>
      <c r="G1976" s="8" t="s">
        <v>8225</v>
      </c>
      <c r="H1976" s="8" t="s">
        <v>8247</v>
      </c>
      <c r="I1976" s="8">
        <v>1376899269</v>
      </c>
      <c r="J1976" s="8">
        <v>1371715269</v>
      </c>
      <c r="K1976" s="8" t="b">
        <v>1</v>
      </c>
      <c r="L1976" s="8">
        <v>402</v>
      </c>
      <c r="M1976" s="8" t="b">
        <v>1</v>
      </c>
      <c r="N1976" s="8" t="s">
        <v>8295</v>
      </c>
      <c r="O1976" s="11">
        <f t="shared" si="120"/>
        <v>375</v>
      </c>
      <c r="P1976" s="8">
        <f t="shared" si="121"/>
        <v>186.81</v>
      </c>
      <c r="Q1976" s="8" t="s">
        <v>8319</v>
      </c>
      <c r="R1976" s="8" t="s">
        <v>8349</v>
      </c>
      <c r="S1976" s="17">
        <f t="shared" si="122"/>
        <v>41445.334131944444</v>
      </c>
      <c r="T1976" s="17">
        <f t="shared" si="123"/>
        <v>41505.334131944444</v>
      </c>
    </row>
    <row r="1977" spans="1:20" ht="28.5" x14ac:dyDescent="0.45">
      <c r="A1977" s="5">
        <v>1975</v>
      </c>
      <c r="B1977" s="7" t="s">
        <v>1976</v>
      </c>
      <c r="C1977" s="7" t="s">
        <v>6085</v>
      </c>
      <c r="D1977" s="8">
        <v>16000</v>
      </c>
      <c r="E1977" s="8">
        <v>33393.339999999997</v>
      </c>
      <c r="F1977" s="8" t="s">
        <v>8219</v>
      </c>
      <c r="G1977" s="8" t="s">
        <v>8224</v>
      </c>
      <c r="H1977" s="8" t="s">
        <v>8246</v>
      </c>
      <c r="I1977" s="8">
        <v>1362938851</v>
      </c>
      <c r="J1977" s="8">
        <v>1360346851</v>
      </c>
      <c r="K1977" s="8" t="b">
        <v>1</v>
      </c>
      <c r="L1977" s="8">
        <v>253</v>
      </c>
      <c r="M1977" s="8" t="b">
        <v>1</v>
      </c>
      <c r="N1977" s="8" t="s">
        <v>8295</v>
      </c>
      <c r="O1977" s="11">
        <f t="shared" si="120"/>
        <v>209</v>
      </c>
      <c r="P1977" s="8">
        <f t="shared" si="121"/>
        <v>131.99</v>
      </c>
      <c r="Q1977" s="8" t="s">
        <v>8319</v>
      </c>
      <c r="R1977" s="8" t="s">
        <v>8349</v>
      </c>
      <c r="S1977" s="17">
        <f t="shared" si="122"/>
        <v>41313.755219907405</v>
      </c>
      <c r="T1977" s="17">
        <f t="shared" si="123"/>
        <v>41343.755219907405</v>
      </c>
    </row>
    <row r="1978" spans="1:20" ht="28.5" x14ac:dyDescent="0.45">
      <c r="A1978" s="5">
        <v>1976</v>
      </c>
      <c r="B1978" s="7" t="s">
        <v>1977</v>
      </c>
      <c r="C1978" s="7" t="s">
        <v>6086</v>
      </c>
      <c r="D1978" s="8">
        <v>4000</v>
      </c>
      <c r="E1978" s="8">
        <v>13864</v>
      </c>
      <c r="F1978" s="8" t="s">
        <v>8219</v>
      </c>
      <c r="G1978" s="8" t="s">
        <v>8225</v>
      </c>
      <c r="H1978" s="8" t="s">
        <v>8247</v>
      </c>
      <c r="I1978" s="8">
        <v>1373751325</v>
      </c>
      <c r="J1978" s="8">
        <v>1371159325</v>
      </c>
      <c r="K1978" s="8" t="b">
        <v>1</v>
      </c>
      <c r="L1978" s="8">
        <v>473</v>
      </c>
      <c r="M1978" s="8" t="b">
        <v>1</v>
      </c>
      <c r="N1978" s="8" t="s">
        <v>8295</v>
      </c>
      <c r="O1978" s="11">
        <f t="shared" si="120"/>
        <v>347</v>
      </c>
      <c r="P1978" s="8">
        <f t="shared" si="121"/>
        <v>29.31</v>
      </c>
      <c r="Q1978" s="8" t="s">
        <v>8319</v>
      </c>
      <c r="R1978" s="8" t="s">
        <v>8349</v>
      </c>
      <c r="S1978" s="17">
        <f t="shared" si="122"/>
        <v>41438.899594907409</v>
      </c>
      <c r="T1978" s="17">
        <f t="shared" si="123"/>
        <v>41468.899594907409</v>
      </c>
    </row>
    <row r="1979" spans="1:20" ht="42.75" x14ac:dyDescent="0.45">
      <c r="A1979" s="5">
        <v>1977</v>
      </c>
      <c r="B1979" s="7" t="s">
        <v>1978</v>
      </c>
      <c r="C1979" s="7" t="s">
        <v>6087</v>
      </c>
      <c r="D1979" s="8">
        <v>50000</v>
      </c>
      <c r="E1979" s="8">
        <v>201165</v>
      </c>
      <c r="F1979" s="8" t="s">
        <v>8219</v>
      </c>
      <c r="G1979" s="8" t="s">
        <v>8224</v>
      </c>
      <c r="H1979" s="8" t="s">
        <v>8246</v>
      </c>
      <c r="I1979" s="8">
        <v>1450511940</v>
      </c>
      <c r="J1979" s="8">
        <v>1446527540</v>
      </c>
      <c r="K1979" s="8" t="b">
        <v>1</v>
      </c>
      <c r="L1979" s="8">
        <v>821</v>
      </c>
      <c r="M1979" s="8" t="b">
        <v>1</v>
      </c>
      <c r="N1979" s="8" t="s">
        <v>8295</v>
      </c>
      <c r="O1979" s="11">
        <f t="shared" si="120"/>
        <v>402</v>
      </c>
      <c r="P1979" s="8">
        <f t="shared" si="121"/>
        <v>245.02</v>
      </c>
      <c r="Q1979" s="8" t="s">
        <v>8319</v>
      </c>
      <c r="R1979" s="8" t="s">
        <v>8349</v>
      </c>
      <c r="S1979" s="17">
        <f t="shared" si="122"/>
        <v>42311.216898148152</v>
      </c>
      <c r="T1979" s="17">
        <f t="shared" si="123"/>
        <v>42357.332638888889</v>
      </c>
    </row>
    <row r="1980" spans="1:20" ht="42.75" x14ac:dyDescent="0.45">
      <c r="A1980" s="5">
        <v>1978</v>
      </c>
      <c r="B1980" s="7" t="s">
        <v>1979</v>
      </c>
      <c r="C1980" s="7" t="s">
        <v>6088</v>
      </c>
      <c r="D1980" s="8">
        <v>50000</v>
      </c>
      <c r="E1980" s="8">
        <v>513422.57</v>
      </c>
      <c r="F1980" s="8" t="s">
        <v>8219</v>
      </c>
      <c r="G1980" s="8" t="s">
        <v>8224</v>
      </c>
      <c r="H1980" s="8" t="s">
        <v>8246</v>
      </c>
      <c r="I1980" s="8">
        <v>1339484400</v>
      </c>
      <c r="J1980" s="8">
        <v>1336627492</v>
      </c>
      <c r="K1980" s="8" t="b">
        <v>1</v>
      </c>
      <c r="L1980" s="8">
        <v>388</v>
      </c>
      <c r="M1980" s="8" t="b">
        <v>1</v>
      </c>
      <c r="N1980" s="8" t="s">
        <v>8295</v>
      </c>
      <c r="O1980" s="11">
        <f t="shared" si="120"/>
        <v>1027</v>
      </c>
      <c r="P1980" s="8">
        <f t="shared" si="121"/>
        <v>1323.25</v>
      </c>
      <c r="Q1980" s="8" t="s">
        <v>8319</v>
      </c>
      <c r="R1980" s="8" t="s">
        <v>8349</v>
      </c>
      <c r="S1980" s="17">
        <f t="shared" si="122"/>
        <v>41039.225601851853</v>
      </c>
      <c r="T1980" s="17">
        <f t="shared" si="123"/>
        <v>41072.291666666664</v>
      </c>
    </row>
    <row r="1981" spans="1:20" ht="42.75" x14ac:dyDescent="0.45">
      <c r="A1981" s="5">
        <v>1979</v>
      </c>
      <c r="B1981" s="7" t="s">
        <v>1980</v>
      </c>
      <c r="C1981" s="7" t="s">
        <v>6089</v>
      </c>
      <c r="D1981" s="8">
        <v>200000</v>
      </c>
      <c r="E1981" s="8">
        <v>229802.31</v>
      </c>
      <c r="F1981" s="8" t="s">
        <v>8219</v>
      </c>
      <c r="G1981" s="8" t="s">
        <v>8224</v>
      </c>
      <c r="H1981" s="8" t="s">
        <v>8246</v>
      </c>
      <c r="I1981" s="8">
        <v>1447909140</v>
      </c>
      <c r="J1981" s="8">
        <v>1444734146</v>
      </c>
      <c r="K1981" s="8" t="b">
        <v>1</v>
      </c>
      <c r="L1981" s="8">
        <v>813</v>
      </c>
      <c r="M1981" s="8" t="b">
        <v>1</v>
      </c>
      <c r="N1981" s="8" t="s">
        <v>8295</v>
      </c>
      <c r="O1981" s="11">
        <f t="shared" si="120"/>
        <v>115</v>
      </c>
      <c r="P1981" s="8">
        <f t="shared" si="121"/>
        <v>282.66000000000003</v>
      </c>
      <c r="Q1981" s="8" t="s">
        <v>8319</v>
      </c>
      <c r="R1981" s="8" t="s">
        <v>8349</v>
      </c>
      <c r="S1981" s="17">
        <f t="shared" si="122"/>
        <v>42290.460023148145</v>
      </c>
      <c r="T1981" s="17">
        <f t="shared" si="123"/>
        <v>42327.207638888889</v>
      </c>
    </row>
    <row r="1982" spans="1:20" ht="28.5" x14ac:dyDescent="0.45">
      <c r="A1982" s="5">
        <v>1980</v>
      </c>
      <c r="B1982" s="7" t="s">
        <v>1981</v>
      </c>
      <c r="C1982" s="7" t="s">
        <v>6090</v>
      </c>
      <c r="D1982" s="8">
        <v>50000</v>
      </c>
      <c r="E1982" s="8">
        <v>177412.01</v>
      </c>
      <c r="F1982" s="8" t="s">
        <v>8219</v>
      </c>
      <c r="G1982" s="8" t="s">
        <v>8236</v>
      </c>
      <c r="H1982" s="8" t="s">
        <v>8249</v>
      </c>
      <c r="I1982" s="8">
        <v>1459684862</v>
      </c>
      <c r="J1982" s="8">
        <v>1456232462</v>
      </c>
      <c r="K1982" s="8" t="b">
        <v>1</v>
      </c>
      <c r="L1982" s="8">
        <v>1945</v>
      </c>
      <c r="M1982" s="8" t="b">
        <v>1</v>
      </c>
      <c r="N1982" s="8" t="s">
        <v>8295</v>
      </c>
      <c r="O1982" s="11">
        <f t="shared" si="120"/>
        <v>355</v>
      </c>
      <c r="P1982" s="8">
        <f t="shared" si="121"/>
        <v>91.21</v>
      </c>
      <c r="Q1982" s="8" t="s">
        <v>8319</v>
      </c>
      <c r="R1982" s="8" t="s">
        <v>8349</v>
      </c>
      <c r="S1982" s="17">
        <f t="shared" si="122"/>
        <v>42423.542384259257</v>
      </c>
      <c r="T1982" s="17">
        <f t="shared" si="123"/>
        <v>42463.500717592593</v>
      </c>
    </row>
    <row r="1983" spans="1:20" ht="42.75" x14ac:dyDescent="0.45">
      <c r="A1983" s="5">
        <v>1981</v>
      </c>
      <c r="B1983" s="7" t="s">
        <v>1982</v>
      </c>
      <c r="C1983" s="7" t="s">
        <v>6091</v>
      </c>
      <c r="D1983" s="8">
        <v>7500</v>
      </c>
      <c r="E1983" s="8">
        <v>381</v>
      </c>
      <c r="F1983" s="8" t="s">
        <v>8221</v>
      </c>
      <c r="G1983" s="8" t="s">
        <v>8229</v>
      </c>
      <c r="H1983" s="8" t="s">
        <v>8251</v>
      </c>
      <c r="I1983" s="8">
        <v>1404926665</v>
      </c>
      <c r="J1983" s="8">
        <v>1402334665</v>
      </c>
      <c r="K1983" s="8" t="b">
        <v>0</v>
      </c>
      <c r="L1983" s="8">
        <v>12</v>
      </c>
      <c r="M1983" s="8" t="b">
        <v>0</v>
      </c>
      <c r="N1983" s="8" t="s">
        <v>8296</v>
      </c>
      <c r="O1983" s="11">
        <f t="shared" si="120"/>
        <v>5</v>
      </c>
      <c r="P1983" s="8">
        <f t="shared" si="121"/>
        <v>31.75</v>
      </c>
      <c r="Q1983" s="8" t="s">
        <v>8338</v>
      </c>
      <c r="R1983" s="8" t="s">
        <v>8350</v>
      </c>
      <c r="S1983" s="17">
        <f t="shared" si="122"/>
        <v>41799.725289351853</v>
      </c>
      <c r="T1983" s="17">
        <f t="shared" si="123"/>
        <v>41829.725289351853</v>
      </c>
    </row>
    <row r="1984" spans="1:20" ht="42.75" x14ac:dyDescent="0.45">
      <c r="A1984" s="5">
        <v>1982</v>
      </c>
      <c r="B1984" s="7" t="s">
        <v>1983</v>
      </c>
      <c r="C1984" s="7" t="s">
        <v>6092</v>
      </c>
      <c r="D1984" s="8">
        <v>180000</v>
      </c>
      <c r="E1984" s="8">
        <v>0</v>
      </c>
      <c r="F1984" s="8" t="s">
        <v>8221</v>
      </c>
      <c r="G1984" s="8" t="s">
        <v>8231</v>
      </c>
      <c r="H1984" s="8" t="s">
        <v>8252</v>
      </c>
      <c r="I1984" s="8">
        <v>1480863887</v>
      </c>
      <c r="J1984" s="8">
        <v>1478268287</v>
      </c>
      <c r="K1984" s="8" t="b">
        <v>0</v>
      </c>
      <c r="L1984" s="8">
        <v>0</v>
      </c>
      <c r="M1984" s="8" t="b">
        <v>0</v>
      </c>
      <c r="N1984" s="8" t="s">
        <v>8296</v>
      </c>
      <c r="O1984" s="11">
        <f t="shared" si="120"/>
        <v>0</v>
      </c>
      <c r="P1984" s="8" t="e">
        <f t="shared" si="121"/>
        <v>#DIV/0!</v>
      </c>
      <c r="Q1984" s="8" t="s">
        <v>8338</v>
      </c>
      <c r="R1984" s="8" t="s">
        <v>8350</v>
      </c>
      <c r="S1984" s="17">
        <f t="shared" si="122"/>
        <v>42678.586655092593</v>
      </c>
      <c r="T1984" s="17">
        <f t="shared" si="123"/>
        <v>42708.628321759257</v>
      </c>
    </row>
    <row r="1985" spans="1:20" ht="42.75" x14ac:dyDescent="0.45">
      <c r="A1985" s="5">
        <v>1983</v>
      </c>
      <c r="B1985" s="7" t="s">
        <v>1984</v>
      </c>
      <c r="C1985" s="7" t="s">
        <v>6093</v>
      </c>
      <c r="D1985" s="8">
        <v>33000</v>
      </c>
      <c r="E1985" s="8">
        <v>1419</v>
      </c>
      <c r="F1985" s="8" t="s">
        <v>8221</v>
      </c>
      <c r="G1985" s="8" t="s">
        <v>8224</v>
      </c>
      <c r="H1985" s="8" t="s">
        <v>8246</v>
      </c>
      <c r="I1985" s="8">
        <v>1472799600</v>
      </c>
      <c r="J1985" s="8">
        <v>1470874618</v>
      </c>
      <c r="K1985" s="8" t="b">
        <v>0</v>
      </c>
      <c r="L1985" s="8">
        <v>16</v>
      </c>
      <c r="M1985" s="8" t="b">
        <v>0</v>
      </c>
      <c r="N1985" s="8" t="s">
        <v>8296</v>
      </c>
      <c r="O1985" s="11">
        <f t="shared" si="120"/>
        <v>4</v>
      </c>
      <c r="P1985" s="8">
        <f t="shared" si="121"/>
        <v>88.69</v>
      </c>
      <c r="Q1985" s="8" t="s">
        <v>8338</v>
      </c>
      <c r="R1985" s="8" t="s">
        <v>8350</v>
      </c>
      <c r="S1985" s="17">
        <f t="shared" si="122"/>
        <v>42593.011782407411</v>
      </c>
      <c r="T1985" s="17">
        <f t="shared" si="123"/>
        <v>42615.291666666672</v>
      </c>
    </row>
    <row r="1986" spans="1:20" ht="57" x14ac:dyDescent="0.45">
      <c r="A1986" s="5">
        <v>1984</v>
      </c>
      <c r="B1986" s="7" t="s">
        <v>1985</v>
      </c>
      <c r="C1986" s="7" t="s">
        <v>6094</v>
      </c>
      <c r="D1986" s="8">
        <v>15000</v>
      </c>
      <c r="E1986" s="8">
        <v>3172</v>
      </c>
      <c r="F1986" s="8" t="s">
        <v>8221</v>
      </c>
      <c r="G1986" s="8" t="s">
        <v>8224</v>
      </c>
      <c r="H1986" s="8" t="s">
        <v>8246</v>
      </c>
      <c r="I1986" s="8">
        <v>1417377481</v>
      </c>
      <c r="J1986" s="8">
        <v>1412189881</v>
      </c>
      <c r="K1986" s="8" t="b">
        <v>0</v>
      </c>
      <c r="L1986" s="8">
        <v>7</v>
      </c>
      <c r="M1986" s="8" t="b">
        <v>0</v>
      </c>
      <c r="N1986" s="8" t="s">
        <v>8296</v>
      </c>
      <c r="O1986" s="11">
        <f t="shared" si="120"/>
        <v>21</v>
      </c>
      <c r="P1986" s="8">
        <f t="shared" si="121"/>
        <v>453.14</v>
      </c>
      <c r="Q1986" s="8" t="s">
        <v>8338</v>
      </c>
      <c r="R1986" s="8" t="s">
        <v>8350</v>
      </c>
      <c r="S1986" s="17">
        <f t="shared" si="122"/>
        <v>41913.790289351848</v>
      </c>
      <c r="T1986" s="17">
        <f t="shared" si="123"/>
        <v>41973.831956018519</v>
      </c>
    </row>
    <row r="1987" spans="1:20" ht="42.75" x14ac:dyDescent="0.45">
      <c r="A1987" s="5">
        <v>1985</v>
      </c>
      <c r="B1987" s="7" t="s">
        <v>1986</v>
      </c>
      <c r="C1987" s="7" t="s">
        <v>6095</v>
      </c>
      <c r="D1987" s="8">
        <v>1600</v>
      </c>
      <c r="E1987" s="8">
        <v>51</v>
      </c>
      <c r="F1987" s="8" t="s">
        <v>8221</v>
      </c>
      <c r="G1987" s="8" t="s">
        <v>8225</v>
      </c>
      <c r="H1987" s="8" t="s">
        <v>8247</v>
      </c>
      <c r="I1987" s="8">
        <v>1470178800</v>
      </c>
      <c r="J1987" s="8">
        <v>1467650771</v>
      </c>
      <c r="K1987" s="8" t="b">
        <v>0</v>
      </c>
      <c r="L1987" s="8">
        <v>4</v>
      </c>
      <c r="M1987" s="8" t="b">
        <v>0</v>
      </c>
      <c r="N1987" s="8" t="s">
        <v>8296</v>
      </c>
      <c r="O1987" s="11">
        <f t="shared" ref="O1987:O2050" si="124">ROUND((E1987/D1987)*100,0)</f>
        <v>3</v>
      </c>
      <c r="P1987" s="8">
        <f t="shared" ref="P1987:P2050" si="125">ROUND(E1987/L1987,2)</f>
        <v>12.75</v>
      </c>
      <c r="Q1987" s="8" t="s">
        <v>8338</v>
      </c>
      <c r="R1987" s="8" t="s">
        <v>8350</v>
      </c>
      <c r="S1987" s="17">
        <f t="shared" ref="S1987:S2050" si="126">(((J1987/60)/60)/24)+DATE(1970,1,1)</f>
        <v>42555.698738425926</v>
      </c>
      <c r="T1987" s="17">
        <f t="shared" ref="T1987:T2050" si="127">(((I1987/60)/60)/24)+DATE(1970,1,1)</f>
        <v>42584.958333333328</v>
      </c>
    </row>
    <row r="1988" spans="1:20" ht="42.75" x14ac:dyDescent="0.45">
      <c r="A1988" s="5">
        <v>1986</v>
      </c>
      <c r="B1988" s="7" t="s">
        <v>1987</v>
      </c>
      <c r="C1988" s="7" t="s">
        <v>6096</v>
      </c>
      <c r="D1988" s="8">
        <v>2000</v>
      </c>
      <c r="E1988" s="8">
        <v>1</v>
      </c>
      <c r="F1988" s="8" t="s">
        <v>8221</v>
      </c>
      <c r="G1988" s="8" t="s">
        <v>8225</v>
      </c>
      <c r="H1988" s="8" t="s">
        <v>8247</v>
      </c>
      <c r="I1988" s="8">
        <v>1457947483</v>
      </c>
      <c r="J1988" s="8">
        <v>1455359083</v>
      </c>
      <c r="K1988" s="8" t="b">
        <v>0</v>
      </c>
      <c r="L1988" s="8">
        <v>1</v>
      </c>
      <c r="M1988" s="8" t="b">
        <v>0</v>
      </c>
      <c r="N1988" s="8" t="s">
        <v>8296</v>
      </c>
      <c r="O1988" s="11">
        <f t="shared" si="124"/>
        <v>0</v>
      </c>
      <c r="P1988" s="8">
        <f t="shared" si="125"/>
        <v>1</v>
      </c>
      <c r="Q1988" s="8" t="s">
        <v>8338</v>
      </c>
      <c r="R1988" s="8" t="s">
        <v>8350</v>
      </c>
      <c r="S1988" s="17">
        <f t="shared" si="126"/>
        <v>42413.433831018512</v>
      </c>
      <c r="T1988" s="17">
        <f t="shared" si="127"/>
        <v>42443.392164351855</v>
      </c>
    </row>
    <row r="1989" spans="1:20" ht="28.5" x14ac:dyDescent="0.45">
      <c r="A1989" s="5">
        <v>1987</v>
      </c>
      <c r="B1989" s="7" t="s">
        <v>1988</v>
      </c>
      <c r="C1989" s="7" t="s">
        <v>6097</v>
      </c>
      <c r="D1989" s="8">
        <v>5500</v>
      </c>
      <c r="E1989" s="8">
        <v>2336</v>
      </c>
      <c r="F1989" s="8" t="s">
        <v>8221</v>
      </c>
      <c r="G1989" s="8" t="s">
        <v>8225</v>
      </c>
      <c r="H1989" s="8" t="s">
        <v>8247</v>
      </c>
      <c r="I1989" s="8">
        <v>1425223276</v>
      </c>
      <c r="J1989" s="8">
        <v>1422631276</v>
      </c>
      <c r="K1989" s="8" t="b">
        <v>0</v>
      </c>
      <c r="L1989" s="8">
        <v>28</v>
      </c>
      <c r="M1989" s="8" t="b">
        <v>0</v>
      </c>
      <c r="N1989" s="8" t="s">
        <v>8296</v>
      </c>
      <c r="O1989" s="11">
        <f t="shared" si="124"/>
        <v>42</v>
      </c>
      <c r="P1989" s="8">
        <f t="shared" si="125"/>
        <v>83.43</v>
      </c>
      <c r="Q1989" s="8" t="s">
        <v>8338</v>
      </c>
      <c r="R1989" s="8" t="s">
        <v>8350</v>
      </c>
      <c r="S1989" s="17">
        <f t="shared" si="126"/>
        <v>42034.639768518522</v>
      </c>
      <c r="T1989" s="17">
        <f t="shared" si="127"/>
        <v>42064.639768518522</v>
      </c>
    </row>
    <row r="1990" spans="1:20" x14ac:dyDescent="0.45">
      <c r="A1990" s="5">
        <v>1988</v>
      </c>
      <c r="B1990" s="7" t="s">
        <v>1989</v>
      </c>
      <c r="C1990" s="7" t="s">
        <v>6098</v>
      </c>
      <c r="D1990" s="8">
        <v>6000</v>
      </c>
      <c r="E1990" s="8">
        <v>25</v>
      </c>
      <c r="F1990" s="8" t="s">
        <v>8221</v>
      </c>
      <c r="G1990" s="8" t="s">
        <v>8224</v>
      </c>
      <c r="H1990" s="8" t="s">
        <v>8246</v>
      </c>
      <c r="I1990" s="8">
        <v>1440094742</v>
      </c>
      <c r="J1990" s="8">
        <v>1437502742</v>
      </c>
      <c r="K1990" s="8" t="b">
        <v>0</v>
      </c>
      <c r="L1990" s="8">
        <v>1</v>
      </c>
      <c r="M1990" s="8" t="b">
        <v>0</v>
      </c>
      <c r="N1990" s="8" t="s">
        <v>8296</v>
      </c>
      <c r="O1990" s="11">
        <f t="shared" si="124"/>
        <v>0</v>
      </c>
      <c r="P1990" s="8">
        <f t="shared" si="125"/>
        <v>25</v>
      </c>
      <c r="Q1990" s="8" t="s">
        <v>8338</v>
      </c>
      <c r="R1990" s="8" t="s">
        <v>8350</v>
      </c>
      <c r="S1990" s="17">
        <f t="shared" si="126"/>
        <v>42206.763217592597</v>
      </c>
      <c r="T1990" s="17">
        <f t="shared" si="127"/>
        <v>42236.763217592597</v>
      </c>
    </row>
    <row r="1991" spans="1:20" ht="42.75" x14ac:dyDescent="0.45">
      <c r="A1991" s="5">
        <v>1989</v>
      </c>
      <c r="B1991" s="7" t="s">
        <v>1990</v>
      </c>
      <c r="C1991" s="7" t="s">
        <v>6099</v>
      </c>
      <c r="D1991" s="8">
        <v>5000</v>
      </c>
      <c r="E1991" s="8">
        <v>50</v>
      </c>
      <c r="F1991" s="8" t="s">
        <v>8221</v>
      </c>
      <c r="G1991" s="8" t="s">
        <v>8224</v>
      </c>
      <c r="H1991" s="8" t="s">
        <v>8246</v>
      </c>
      <c r="I1991" s="8">
        <v>1481473208</v>
      </c>
      <c r="J1991" s="8">
        <v>1478881208</v>
      </c>
      <c r="K1991" s="8" t="b">
        <v>0</v>
      </c>
      <c r="L1991" s="8">
        <v>1</v>
      </c>
      <c r="M1991" s="8" t="b">
        <v>0</v>
      </c>
      <c r="N1991" s="8" t="s">
        <v>8296</v>
      </c>
      <c r="O1991" s="11">
        <f t="shared" si="124"/>
        <v>1</v>
      </c>
      <c r="P1991" s="8">
        <f t="shared" si="125"/>
        <v>50</v>
      </c>
      <c r="Q1991" s="8" t="s">
        <v>8338</v>
      </c>
      <c r="R1991" s="8" t="s">
        <v>8350</v>
      </c>
      <c r="S1991" s="17">
        <f t="shared" si="126"/>
        <v>42685.680648148147</v>
      </c>
      <c r="T1991" s="17">
        <f t="shared" si="127"/>
        <v>42715.680648148147</v>
      </c>
    </row>
    <row r="1992" spans="1:20" ht="42.75" x14ac:dyDescent="0.45">
      <c r="A1992" s="5">
        <v>1990</v>
      </c>
      <c r="B1992" s="7" t="s">
        <v>1991</v>
      </c>
      <c r="C1992" s="7" t="s">
        <v>6100</v>
      </c>
      <c r="D1992" s="8">
        <v>3000</v>
      </c>
      <c r="E1992" s="8">
        <v>509</v>
      </c>
      <c r="F1992" s="8" t="s">
        <v>8221</v>
      </c>
      <c r="G1992" s="8" t="s">
        <v>8224</v>
      </c>
      <c r="H1992" s="8" t="s">
        <v>8246</v>
      </c>
      <c r="I1992" s="8">
        <v>1455338532</v>
      </c>
      <c r="J1992" s="8">
        <v>1454042532</v>
      </c>
      <c r="K1992" s="8" t="b">
        <v>0</v>
      </c>
      <c r="L1992" s="8">
        <v>5</v>
      </c>
      <c r="M1992" s="8" t="b">
        <v>0</v>
      </c>
      <c r="N1992" s="8" t="s">
        <v>8296</v>
      </c>
      <c r="O1992" s="11">
        <f t="shared" si="124"/>
        <v>17</v>
      </c>
      <c r="P1992" s="8">
        <f t="shared" si="125"/>
        <v>101.8</v>
      </c>
      <c r="Q1992" s="8" t="s">
        <v>8338</v>
      </c>
      <c r="R1992" s="8" t="s">
        <v>8350</v>
      </c>
      <c r="S1992" s="17">
        <f t="shared" si="126"/>
        <v>42398.195972222224</v>
      </c>
      <c r="T1992" s="17">
        <f t="shared" si="127"/>
        <v>42413.195972222224</v>
      </c>
    </row>
    <row r="1993" spans="1:20" ht="28.5" x14ac:dyDescent="0.45">
      <c r="A1993" s="5">
        <v>1991</v>
      </c>
      <c r="B1993" s="7" t="s">
        <v>1992</v>
      </c>
      <c r="C1993" s="7" t="s">
        <v>6101</v>
      </c>
      <c r="D1993" s="8">
        <v>2000</v>
      </c>
      <c r="E1993" s="8">
        <v>140</v>
      </c>
      <c r="F1993" s="8" t="s">
        <v>8221</v>
      </c>
      <c r="G1993" s="8" t="s">
        <v>8224</v>
      </c>
      <c r="H1993" s="8" t="s">
        <v>8246</v>
      </c>
      <c r="I1993" s="8">
        <v>1435958786</v>
      </c>
      <c r="J1993" s="8">
        <v>1434144386</v>
      </c>
      <c r="K1993" s="8" t="b">
        <v>0</v>
      </c>
      <c r="L1993" s="8">
        <v>3</v>
      </c>
      <c r="M1993" s="8" t="b">
        <v>0</v>
      </c>
      <c r="N1993" s="8" t="s">
        <v>8296</v>
      </c>
      <c r="O1993" s="11">
        <f t="shared" si="124"/>
        <v>7</v>
      </c>
      <c r="P1993" s="8">
        <f t="shared" si="125"/>
        <v>46.67</v>
      </c>
      <c r="Q1993" s="8" t="s">
        <v>8338</v>
      </c>
      <c r="R1993" s="8" t="s">
        <v>8350</v>
      </c>
      <c r="S1993" s="17">
        <f t="shared" si="126"/>
        <v>42167.89335648148</v>
      </c>
      <c r="T1993" s="17">
        <f t="shared" si="127"/>
        <v>42188.89335648148</v>
      </c>
    </row>
    <row r="1994" spans="1:20" ht="28.5" x14ac:dyDescent="0.45">
      <c r="A1994" s="5">
        <v>1992</v>
      </c>
      <c r="B1994" s="7" t="s">
        <v>1993</v>
      </c>
      <c r="C1994" s="7" t="s">
        <v>6102</v>
      </c>
      <c r="D1994" s="8">
        <v>1500</v>
      </c>
      <c r="E1994" s="8">
        <v>2</v>
      </c>
      <c r="F1994" s="8" t="s">
        <v>8221</v>
      </c>
      <c r="G1994" s="8" t="s">
        <v>8224</v>
      </c>
      <c r="H1994" s="8" t="s">
        <v>8246</v>
      </c>
      <c r="I1994" s="8">
        <v>1424229991</v>
      </c>
      <c r="J1994" s="8">
        <v>1421637991</v>
      </c>
      <c r="K1994" s="8" t="b">
        <v>0</v>
      </c>
      <c r="L1994" s="8">
        <v>2</v>
      </c>
      <c r="M1994" s="8" t="b">
        <v>0</v>
      </c>
      <c r="N1994" s="8" t="s">
        <v>8296</v>
      </c>
      <c r="O1994" s="11">
        <f t="shared" si="124"/>
        <v>0</v>
      </c>
      <c r="P1994" s="8">
        <f t="shared" si="125"/>
        <v>1</v>
      </c>
      <c r="Q1994" s="8" t="s">
        <v>8338</v>
      </c>
      <c r="R1994" s="8" t="s">
        <v>8350</v>
      </c>
      <c r="S1994" s="17">
        <f t="shared" si="126"/>
        <v>42023.143414351856</v>
      </c>
      <c r="T1994" s="17">
        <f t="shared" si="127"/>
        <v>42053.143414351856</v>
      </c>
    </row>
    <row r="1995" spans="1:20" ht="42.75" x14ac:dyDescent="0.45">
      <c r="A1995" s="5">
        <v>1993</v>
      </c>
      <c r="B1995" s="7" t="s">
        <v>1994</v>
      </c>
      <c r="C1995" s="7" t="s">
        <v>6103</v>
      </c>
      <c r="D1995" s="8">
        <v>2000</v>
      </c>
      <c r="E1995" s="8">
        <v>0</v>
      </c>
      <c r="F1995" s="8" t="s">
        <v>8221</v>
      </c>
      <c r="G1995" s="8" t="s">
        <v>8225</v>
      </c>
      <c r="H1995" s="8" t="s">
        <v>8247</v>
      </c>
      <c r="I1995" s="8">
        <v>1450706837</v>
      </c>
      <c r="J1995" s="8">
        <v>1448114837</v>
      </c>
      <c r="K1995" s="8" t="b">
        <v>0</v>
      </c>
      <c r="L1995" s="8">
        <v>0</v>
      </c>
      <c r="M1995" s="8" t="b">
        <v>0</v>
      </c>
      <c r="N1995" s="8" t="s">
        <v>8296</v>
      </c>
      <c r="O1995" s="11">
        <f t="shared" si="124"/>
        <v>0</v>
      </c>
      <c r="P1995" s="8" t="e">
        <f t="shared" si="125"/>
        <v>#DIV/0!</v>
      </c>
      <c r="Q1995" s="8" t="s">
        <v>8338</v>
      </c>
      <c r="R1995" s="8" t="s">
        <v>8350</v>
      </c>
      <c r="S1995" s="17">
        <f t="shared" si="126"/>
        <v>42329.58839120371</v>
      </c>
      <c r="T1995" s="17">
        <f t="shared" si="127"/>
        <v>42359.58839120371</v>
      </c>
    </row>
    <row r="1996" spans="1:20" ht="57" x14ac:dyDescent="0.45">
      <c r="A1996" s="5">
        <v>1994</v>
      </c>
      <c r="B1996" s="7" t="s">
        <v>1995</v>
      </c>
      <c r="C1996" s="7" t="s">
        <v>6104</v>
      </c>
      <c r="D1996" s="8">
        <v>3200</v>
      </c>
      <c r="E1996" s="8">
        <v>0</v>
      </c>
      <c r="F1996" s="8" t="s">
        <v>8221</v>
      </c>
      <c r="G1996" s="8" t="s">
        <v>8224</v>
      </c>
      <c r="H1996" s="8" t="s">
        <v>8246</v>
      </c>
      <c r="I1996" s="8">
        <v>1481072942</v>
      </c>
      <c r="J1996" s="8">
        <v>1475885342</v>
      </c>
      <c r="K1996" s="8" t="b">
        <v>0</v>
      </c>
      <c r="L1996" s="8">
        <v>0</v>
      </c>
      <c r="M1996" s="8" t="b">
        <v>0</v>
      </c>
      <c r="N1996" s="8" t="s">
        <v>8296</v>
      </c>
      <c r="O1996" s="11">
        <f t="shared" si="124"/>
        <v>0</v>
      </c>
      <c r="P1996" s="8" t="e">
        <f t="shared" si="125"/>
        <v>#DIV/0!</v>
      </c>
      <c r="Q1996" s="8" t="s">
        <v>8338</v>
      </c>
      <c r="R1996" s="8" t="s">
        <v>8350</v>
      </c>
      <c r="S1996" s="17">
        <f t="shared" si="126"/>
        <v>42651.006273148145</v>
      </c>
      <c r="T1996" s="17">
        <f t="shared" si="127"/>
        <v>42711.047939814816</v>
      </c>
    </row>
    <row r="1997" spans="1:20" ht="42.75" x14ac:dyDescent="0.45">
      <c r="A1997" s="5">
        <v>1995</v>
      </c>
      <c r="B1997" s="7" t="s">
        <v>1996</v>
      </c>
      <c r="C1997" s="7" t="s">
        <v>6105</v>
      </c>
      <c r="D1997" s="8">
        <v>1000</v>
      </c>
      <c r="E1997" s="8">
        <v>78</v>
      </c>
      <c r="F1997" s="8" t="s">
        <v>8221</v>
      </c>
      <c r="G1997" s="8" t="s">
        <v>8229</v>
      </c>
      <c r="H1997" s="8" t="s">
        <v>8251</v>
      </c>
      <c r="I1997" s="8">
        <v>1437082736</v>
      </c>
      <c r="J1997" s="8">
        <v>1435354736</v>
      </c>
      <c r="K1997" s="8" t="b">
        <v>0</v>
      </c>
      <c r="L1997" s="8">
        <v>3</v>
      </c>
      <c r="M1997" s="8" t="b">
        <v>0</v>
      </c>
      <c r="N1997" s="8" t="s">
        <v>8296</v>
      </c>
      <c r="O1997" s="11">
        <f t="shared" si="124"/>
        <v>8</v>
      </c>
      <c r="P1997" s="8">
        <f t="shared" si="125"/>
        <v>26</v>
      </c>
      <c r="Q1997" s="8" t="s">
        <v>8338</v>
      </c>
      <c r="R1997" s="8" t="s">
        <v>8350</v>
      </c>
      <c r="S1997" s="17">
        <f t="shared" si="126"/>
        <v>42181.902037037042</v>
      </c>
      <c r="T1997" s="17">
        <f t="shared" si="127"/>
        <v>42201.902037037042</v>
      </c>
    </row>
    <row r="1998" spans="1:20" ht="42.75" x14ac:dyDescent="0.45">
      <c r="A1998" s="5">
        <v>1996</v>
      </c>
      <c r="B1998" s="7" t="s">
        <v>1997</v>
      </c>
      <c r="C1998" s="7" t="s">
        <v>6106</v>
      </c>
      <c r="D1998" s="8">
        <v>133800</v>
      </c>
      <c r="E1998" s="8">
        <v>0</v>
      </c>
      <c r="F1998" s="8" t="s">
        <v>8221</v>
      </c>
      <c r="G1998" s="8" t="s">
        <v>8224</v>
      </c>
      <c r="H1998" s="8" t="s">
        <v>8246</v>
      </c>
      <c r="I1998" s="8">
        <v>1405021211</v>
      </c>
      <c r="J1998" s="8">
        <v>1402429211</v>
      </c>
      <c r="K1998" s="8" t="b">
        <v>0</v>
      </c>
      <c r="L1998" s="8">
        <v>0</v>
      </c>
      <c r="M1998" s="8" t="b">
        <v>0</v>
      </c>
      <c r="N1998" s="8" t="s">
        <v>8296</v>
      </c>
      <c r="O1998" s="11">
        <f t="shared" si="124"/>
        <v>0</v>
      </c>
      <c r="P1998" s="8" t="e">
        <f t="shared" si="125"/>
        <v>#DIV/0!</v>
      </c>
      <c r="Q1998" s="8" t="s">
        <v>8338</v>
      </c>
      <c r="R1998" s="8" t="s">
        <v>8350</v>
      </c>
      <c r="S1998" s="17">
        <f t="shared" si="126"/>
        <v>41800.819571759261</v>
      </c>
      <c r="T1998" s="17">
        <f t="shared" si="127"/>
        <v>41830.819571759261</v>
      </c>
    </row>
    <row r="1999" spans="1:20" ht="42.75" x14ac:dyDescent="0.45">
      <c r="A1999" s="5">
        <v>1997</v>
      </c>
      <c r="B1999" s="7" t="s">
        <v>1998</v>
      </c>
      <c r="C1999" s="7" t="s">
        <v>6107</v>
      </c>
      <c r="D1999" s="8">
        <v>6500</v>
      </c>
      <c r="E1999" s="8">
        <v>0</v>
      </c>
      <c r="F1999" s="8" t="s">
        <v>8221</v>
      </c>
      <c r="G1999" s="8" t="s">
        <v>8224</v>
      </c>
      <c r="H1999" s="8" t="s">
        <v>8246</v>
      </c>
      <c r="I1999" s="8">
        <v>1409091612</v>
      </c>
      <c r="J1999" s="8">
        <v>1406499612</v>
      </c>
      <c r="K1999" s="8" t="b">
        <v>0</v>
      </c>
      <c r="L1999" s="8">
        <v>0</v>
      </c>
      <c r="M1999" s="8" t="b">
        <v>0</v>
      </c>
      <c r="N1999" s="8" t="s">
        <v>8296</v>
      </c>
      <c r="O1999" s="11">
        <f t="shared" si="124"/>
        <v>0</v>
      </c>
      <c r="P1999" s="8" t="e">
        <f t="shared" si="125"/>
        <v>#DIV/0!</v>
      </c>
      <c r="Q1999" s="8" t="s">
        <v>8338</v>
      </c>
      <c r="R1999" s="8" t="s">
        <v>8350</v>
      </c>
      <c r="S1999" s="17">
        <f t="shared" si="126"/>
        <v>41847.930694444447</v>
      </c>
      <c r="T1999" s="17">
        <f t="shared" si="127"/>
        <v>41877.930694444447</v>
      </c>
    </row>
    <row r="2000" spans="1:20" ht="42.75" x14ac:dyDescent="0.45">
      <c r="A2000" s="5">
        <v>1998</v>
      </c>
      <c r="B2000" s="7" t="s">
        <v>1999</v>
      </c>
      <c r="C2000" s="7" t="s">
        <v>6108</v>
      </c>
      <c r="D2000" s="8">
        <v>2500</v>
      </c>
      <c r="E2000" s="8">
        <v>655</v>
      </c>
      <c r="F2000" s="8" t="s">
        <v>8221</v>
      </c>
      <c r="G2000" s="8" t="s">
        <v>8224</v>
      </c>
      <c r="H2000" s="8" t="s">
        <v>8246</v>
      </c>
      <c r="I2000" s="8">
        <v>1406861438</v>
      </c>
      <c r="J2000" s="8">
        <v>1402973438</v>
      </c>
      <c r="K2000" s="8" t="b">
        <v>0</v>
      </c>
      <c r="L2000" s="8">
        <v>3</v>
      </c>
      <c r="M2000" s="8" t="b">
        <v>0</v>
      </c>
      <c r="N2000" s="8" t="s">
        <v>8296</v>
      </c>
      <c r="O2000" s="11">
        <f t="shared" si="124"/>
        <v>26</v>
      </c>
      <c r="P2000" s="8">
        <f t="shared" si="125"/>
        <v>218.33</v>
      </c>
      <c r="Q2000" s="8" t="s">
        <v>8338</v>
      </c>
      <c r="R2000" s="8" t="s">
        <v>8350</v>
      </c>
      <c r="S2000" s="17">
        <f t="shared" si="126"/>
        <v>41807.118495370371</v>
      </c>
      <c r="T2000" s="17">
        <f t="shared" si="127"/>
        <v>41852.118495370371</v>
      </c>
    </row>
    <row r="2001" spans="1:20" ht="42.75" x14ac:dyDescent="0.45">
      <c r="A2001" s="5">
        <v>1999</v>
      </c>
      <c r="B2001" s="7" t="s">
        <v>2000</v>
      </c>
      <c r="C2001" s="7" t="s">
        <v>6109</v>
      </c>
      <c r="D2001" s="8">
        <v>31000</v>
      </c>
      <c r="E2001" s="8">
        <v>236</v>
      </c>
      <c r="F2001" s="8" t="s">
        <v>8221</v>
      </c>
      <c r="G2001" s="8" t="s">
        <v>8225</v>
      </c>
      <c r="H2001" s="8" t="s">
        <v>8247</v>
      </c>
      <c r="I2001" s="8">
        <v>1415882108</v>
      </c>
      <c r="J2001" s="8">
        <v>1413286508</v>
      </c>
      <c r="K2001" s="8" t="b">
        <v>0</v>
      </c>
      <c r="L2001" s="8">
        <v>7</v>
      </c>
      <c r="M2001" s="8" t="b">
        <v>0</v>
      </c>
      <c r="N2001" s="8" t="s">
        <v>8296</v>
      </c>
      <c r="O2001" s="11">
        <f t="shared" si="124"/>
        <v>1</v>
      </c>
      <c r="P2001" s="8">
        <f t="shared" si="125"/>
        <v>33.71</v>
      </c>
      <c r="Q2001" s="8" t="s">
        <v>8338</v>
      </c>
      <c r="R2001" s="8" t="s">
        <v>8350</v>
      </c>
      <c r="S2001" s="17">
        <f t="shared" si="126"/>
        <v>41926.482731481483</v>
      </c>
      <c r="T2001" s="17">
        <f t="shared" si="127"/>
        <v>41956.524398148147</v>
      </c>
    </row>
    <row r="2002" spans="1:20" ht="42.75" x14ac:dyDescent="0.45">
      <c r="A2002" s="5">
        <v>2000</v>
      </c>
      <c r="B2002" s="7" t="s">
        <v>2001</v>
      </c>
      <c r="C2002" s="7" t="s">
        <v>6110</v>
      </c>
      <c r="D2002" s="8">
        <v>5000</v>
      </c>
      <c r="E2002" s="8">
        <v>625</v>
      </c>
      <c r="F2002" s="8" t="s">
        <v>8221</v>
      </c>
      <c r="G2002" s="8" t="s">
        <v>8229</v>
      </c>
      <c r="H2002" s="8" t="s">
        <v>8251</v>
      </c>
      <c r="I2002" s="8">
        <v>1452120613</v>
      </c>
      <c r="J2002" s="8">
        <v>1449528613</v>
      </c>
      <c r="K2002" s="8" t="b">
        <v>0</v>
      </c>
      <c r="L2002" s="8">
        <v>25</v>
      </c>
      <c r="M2002" s="8" t="b">
        <v>0</v>
      </c>
      <c r="N2002" s="8" t="s">
        <v>8296</v>
      </c>
      <c r="O2002" s="11">
        <f t="shared" si="124"/>
        <v>13</v>
      </c>
      <c r="P2002" s="8">
        <f t="shared" si="125"/>
        <v>25</v>
      </c>
      <c r="Q2002" s="8" t="s">
        <v>8338</v>
      </c>
      <c r="R2002" s="8" t="s">
        <v>8350</v>
      </c>
      <c r="S2002" s="17">
        <f t="shared" si="126"/>
        <v>42345.951539351852</v>
      </c>
      <c r="T2002" s="17">
        <f t="shared" si="127"/>
        <v>42375.951539351852</v>
      </c>
    </row>
    <row r="2003" spans="1:20" ht="28.5" x14ac:dyDescent="0.45">
      <c r="A2003" s="5">
        <v>2001</v>
      </c>
      <c r="B2003" s="7" t="s">
        <v>2002</v>
      </c>
      <c r="C2003" s="7" t="s">
        <v>6111</v>
      </c>
      <c r="D2003" s="8">
        <v>55000</v>
      </c>
      <c r="E2003" s="8">
        <v>210171</v>
      </c>
      <c r="F2003" s="8" t="s">
        <v>8219</v>
      </c>
      <c r="G2003" s="8" t="s">
        <v>8236</v>
      </c>
      <c r="H2003" s="8" t="s">
        <v>8249</v>
      </c>
      <c r="I2003" s="8">
        <v>1434139200</v>
      </c>
      <c r="J2003" s="8">
        <v>1431406916</v>
      </c>
      <c r="K2003" s="8" t="b">
        <v>1</v>
      </c>
      <c r="L2003" s="8">
        <v>1637</v>
      </c>
      <c r="M2003" s="8" t="b">
        <v>1</v>
      </c>
      <c r="N2003" s="8" t="s">
        <v>8295</v>
      </c>
      <c r="O2003" s="11">
        <f t="shared" si="124"/>
        <v>382</v>
      </c>
      <c r="P2003" s="8">
        <f t="shared" si="125"/>
        <v>128.38999999999999</v>
      </c>
      <c r="Q2003" s="8" t="s">
        <v>8319</v>
      </c>
      <c r="R2003" s="8" t="s">
        <v>8349</v>
      </c>
      <c r="S2003" s="17">
        <f t="shared" si="126"/>
        <v>42136.209675925929</v>
      </c>
      <c r="T2003" s="17">
        <f t="shared" si="127"/>
        <v>42167.833333333328</v>
      </c>
    </row>
    <row r="2004" spans="1:20" ht="42.75" x14ac:dyDescent="0.45">
      <c r="A2004" s="5">
        <v>2002</v>
      </c>
      <c r="B2004" s="7" t="s">
        <v>2003</v>
      </c>
      <c r="C2004" s="7" t="s">
        <v>6112</v>
      </c>
      <c r="D2004" s="8">
        <v>50000</v>
      </c>
      <c r="E2004" s="8">
        <v>108397.11</v>
      </c>
      <c r="F2004" s="8" t="s">
        <v>8219</v>
      </c>
      <c r="G2004" s="8" t="s">
        <v>8224</v>
      </c>
      <c r="H2004" s="8" t="s">
        <v>8246</v>
      </c>
      <c r="I2004" s="8">
        <v>1485191143</v>
      </c>
      <c r="J2004" s="8">
        <v>1482599143</v>
      </c>
      <c r="K2004" s="8" t="b">
        <v>1</v>
      </c>
      <c r="L2004" s="8">
        <v>1375</v>
      </c>
      <c r="M2004" s="8" t="b">
        <v>1</v>
      </c>
      <c r="N2004" s="8" t="s">
        <v>8295</v>
      </c>
      <c r="O2004" s="11">
        <f t="shared" si="124"/>
        <v>217</v>
      </c>
      <c r="P2004" s="8">
        <f t="shared" si="125"/>
        <v>78.83</v>
      </c>
      <c r="Q2004" s="8" t="s">
        <v>8319</v>
      </c>
      <c r="R2004" s="8" t="s">
        <v>8349</v>
      </c>
      <c r="S2004" s="17">
        <f t="shared" si="126"/>
        <v>42728.71230324074</v>
      </c>
      <c r="T2004" s="17">
        <f t="shared" si="127"/>
        <v>42758.71230324074</v>
      </c>
    </row>
    <row r="2005" spans="1:20" ht="57" x14ac:dyDescent="0.45">
      <c r="A2005" s="5">
        <v>2003</v>
      </c>
      <c r="B2005" s="7" t="s">
        <v>2004</v>
      </c>
      <c r="C2005" s="7" t="s">
        <v>6113</v>
      </c>
      <c r="D2005" s="8">
        <v>500</v>
      </c>
      <c r="E2005" s="8">
        <v>1560</v>
      </c>
      <c r="F2005" s="8" t="s">
        <v>8219</v>
      </c>
      <c r="G2005" s="8" t="s">
        <v>8224</v>
      </c>
      <c r="H2005" s="8" t="s">
        <v>8246</v>
      </c>
      <c r="I2005" s="8">
        <v>1278111600</v>
      </c>
      <c r="J2005" s="8">
        <v>1276830052</v>
      </c>
      <c r="K2005" s="8" t="b">
        <v>1</v>
      </c>
      <c r="L2005" s="8">
        <v>17</v>
      </c>
      <c r="M2005" s="8" t="b">
        <v>1</v>
      </c>
      <c r="N2005" s="8" t="s">
        <v>8295</v>
      </c>
      <c r="O2005" s="11">
        <f t="shared" si="124"/>
        <v>312</v>
      </c>
      <c r="P2005" s="8">
        <f t="shared" si="125"/>
        <v>91.76</v>
      </c>
      <c r="Q2005" s="8" t="s">
        <v>8319</v>
      </c>
      <c r="R2005" s="8" t="s">
        <v>8349</v>
      </c>
      <c r="S2005" s="17">
        <f t="shared" si="126"/>
        <v>40347.125601851854</v>
      </c>
      <c r="T2005" s="17">
        <f t="shared" si="127"/>
        <v>40361.958333333336</v>
      </c>
    </row>
    <row r="2006" spans="1:20" ht="42.75" x14ac:dyDescent="0.45">
      <c r="A2006" s="5">
        <v>2004</v>
      </c>
      <c r="B2006" s="7" t="s">
        <v>2005</v>
      </c>
      <c r="C2006" s="7" t="s">
        <v>6114</v>
      </c>
      <c r="D2006" s="8">
        <v>50000</v>
      </c>
      <c r="E2006" s="8">
        <v>117210.24000000001</v>
      </c>
      <c r="F2006" s="8" t="s">
        <v>8219</v>
      </c>
      <c r="G2006" s="8" t="s">
        <v>8224</v>
      </c>
      <c r="H2006" s="8" t="s">
        <v>8246</v>
      </c>
      <c r="I2006" s="8">
        <v>1405002663</v>
      </c>
      <c r="J2006" s="8">
        <v>1402410663</v>
      </c>
      <c r="K2006" s="8" t="b">
        <v>1</v>
      </c>
      <c r="L2006" s="8">
        <v>354</v>
      </c>
      <c r="M2006" s="8" t="b">
        <v>1</v>
      </c>
      <c r="N2006" s="8" t="s">
        <v>8295</v>
      </c>
      <c r="O2006" s="11">
        <f t="shared" si="124"/>
        <v>234</v>
      </c>
      <c r="P2006" s="8">
        <f t="shared" si="125"/>
        <v>331.1</v>
      </c>
      <c r="Q2006" s="8" t="s">
        <v>8319</v>
      </c>
      <c r="R2006" s="8" t="s">
        <v>8349</v>
      </c>
      <c r="S2006" s="17">
        <f t="shared" si="126"/>
        <v>41800.604895833334</v>
      </c>
      <c r="T2006" s="17">
        <f t="shared" si="127"/>
        <v>41830.604895833334</v>
      </c>
    </row>
    <row r="2007" spans="1:20" ht="42.75" x14ac:dyDescent="0.45">
      <c r="A2007" s="5">
        <v>2005</v>
      </c>
      <c r="B2007" s="7" t="s">
        <v>2006</v>
      </c>
      <c r="C2007" s="7" t="s">
        <v>6115</v>
      </c>
      <c r="D2007" s="8">
        <v>30000</v>
      </c>
      <c r="E2007" s="8">
        <v>37104.03</v>
      </c>
      <c r="F2007" s="8" t="s">
        <v>8219</v>
      </c>
      <c r="G2007" s="8" t="s">
        <v>8224</v>
      </c>
      <c r="H2007" s="8" t="s">
        <v>8246</v>
      </c>
      <c r="I2007" s="8">
        <v>1381895940</v>
      </c>
      <c r="J2007" s="8">
        <v>1379532618</v>
      </c>
      <c r="K2007" s="8" t="b">
        <v>1</v>
      </c>
      <c r="L2007" s="8">
        <v>191</v>
      </c>
      <c r="M2007" s="8" t="b">
        <v>1</v>
      </c>
      <c r="N2007" s="8" t="s">
        <v>8295</v>
      </c>
      <c r="O2007" s="11">
        <f t="shared" si="124"/>
        <v>124</v>
      </c>
      <c r="P2007" s="8">
        <f t="shared" si="125"/>
        <v>194.26</v>
      </c>
      <c r="Q2007" s="8" t="s">
        <v>8319</v>
      </c>
      <c r="R2007" s="8" t="s">
        <v>8349</v>
      </c>
      <c r="S2007" s="17">
        <f t="shared" si="126"/>
        <v>41535.812708333331</v>
      </c>
      <c r="T2007" s="17">
        <f t="shared" si="127"/>
        <v>41563.165972222225</v>
      </c>
    </row>
    <row r="2008" spans="1:20" ht="57" x14ac:dyDescent="0.45">
      <c r="A2008" s="5">
        <v>2006</v>
      </c>
      <c r="B2008" s="7" t="s">
        <v>2007</v>
      </c>
      <c r="C2008" s="7" t="s">
        <v>6116</v>
      </c>
      <c r="D2008" s="8">
        <v>50000</v>
      </c>
      <c r="E2008" s="8">
        <v>123920</v>
      </c>
      <c r="F2008" s="8" t="s">
        <v>8219</v>
      </c>
      <c r="G2008" s="8" t="s">
        <v>8224</v>
      </c>
      <c r="H2008" s="8" t="s">
        <v>8246</v>
      </c>
      <c r="I2008" s="8">
        <v>1417611645</v>
      </c>
      <c r="J2008" s="8">
        <v>1414584045</v>
      </c>
      <c r="K2008" s="8" t="b">
        <v>1</v>
      </c>
      <c r="L2008" s="8">
        <v>303</v>
      </c>
      <c r="M2008" s="8" t="b">
        <v>1</v>
      </c>
      <c r="N2008" s="8" t="s">
        <v>8295</v>
      </c>
      <c r="O2008" s="11">
        <f t="shared" si="124"/>
        <v>248</v>
      </c>
      <c r="P2008" s="8">
        <f t="shared" si="125"/>
        <v>408.98</v>
      </c>
      <c r="Q2008" s="8" t="s">
        <v>8319</v>
      </c>
      <c r="R2008" s="8" t="s">
        <v>8349</v>
      </c>
      <c r="S2008" s="17">
        <f t="shared" si="126"/>
        <v>41941.500520833331</v>
      </c>
      <c r="T2008" s="17">
        <f t="shared" si="127"/>
        <v>41976.542187500003</v>
      </c>
    </row>
    <row r="2009" spans="1:20" ht="57" x14ac:dyDescent="0.45">
      <c r="A2009" s="5">
        <v>2007</v>
      </c>
      <c r="B2009" s="7" t="s">
        <v>2008</v>
      </c>
      <c r="C2009" s="7" t="s">
        <v>6117</v>
      </c>
      <c r="D2009" s="8">
        <v>10000</v>
      </c>
      <c r="E2009" s="8">
        <v>11570.92</v>
      </c>
      <c r="F2009" s="8" t="s">
        <v>8219</v>
      </c>
      <c r="G2009" s="8" t="s">
        <v>8224</v>
      </c>
      <c r="H2009" s="8" t="s">
        <v>8246</v>
      </c>
      <c r="I2009" s="8">
        <v>1282622400</v>
      </c>
      <c r="J2009" s="8">
        <v>1276891586</v>
      </c>
      <c r="K2009" s="8" t="b">
        <v>1</v>
      </c>
      <c r="L2009" s="8">
        <v>137</v>
      </c>
      <c r="M2009" s="8" t="b">
        <v>1</v>
      </c>
      <c r="N2009" s="8" t="s">
        <v>8295</v>
      </c>
      <c r="O2009" s="11">
        <f t="shared" si="124"/>
        <v>116</v>
      </c>
      <c r="P2009" s="8">
        <f t="shared" si="125"/>
        <v>84.46</v>
      </c>
      <c r="Q2009" s="8" t="s">
        <v>8319</v>
      </c>
      <c r="R2009" s="8" t="s">
        <v>8349</v>
      </c>
      <c r="S2009" s="17">
        <f t="shared" si="126"/>
        <v>40347.837800925925</v>
      </c>
      <c r="T2009" s="17">
        <f t="shared" si="127"/>
        <v>40414.166666666664</v>
      </c>
    </row>
    <row r="2010" spans="1:20" ht="42.75" x14ac:dyDescent="0.45">
      <c r="A2010" s="5">
        <v>2008</v>
      </c>
      <c r="B2010" s="7" t="s">
        <v>2009</v>
      </c>
      <c r="C2010" s="7" t="s">
        <v>6118</v>
      </c>
      <c r="D2010" s="8">
        <v>1570.79</v>
      </c>
      <c r="E2010" s="8">
        <v>1839</v>
      </c>
      <c r="F2010" s="8" t="s">
        <v>8219</v>
      </c>
      <c r="G2010" s="8" t="s">
        <v>8224</v>
      </c>
      <c r="H2010" s="8" t="s">
        <v>8246</v>
      </c>
      <c r="I2010" s="8">
        <v>1316442622</v>
      </c>
      <c r="J2010" s="8">
        <v>1312641022</v>
      </c>
      <c r="K2010" s="8" t="b">
        <v>1</v>
      </c>
      <c r="L2010" s="8">
        <v>41</v>
      </c>
      <c r="M2010" s="8" t="b">
        <v>1</v>
      </c>
      <c r="N2010" s="8" t="s">
        <v>8295</v>
      </c>
      <c r="O2010" s="11">
        <f t="shared" si="124"/>
        <v>117</v>
      </c>
      <c r="P2010" s="8">
        <f t="shared" si="125"/>
        <v>44.85</v>
      </c>
      <c r="Q2010" s="8" t="s">
        <v>8319</v>
      </c>
      <c r="R2010" s="8" t="s">
        <v>8349</v>
      </c>
      <c r="S2010" s="17">
        <f t="shared" si="126"/>
        <v>40761.604421296295</v>
      </c>
      <c r="T2010" s="17">
        <f t="shared" si="127"/>
        <v>40805.604421296295</v>
      </c>
    </row>
    <row r="2011" spans="1:20" ht="42.75" x14ac:dyDescent="0.45">
      <c r="A2011" s="5">
        <v>2009</v>
      </c>
      <c r="B2011" s="7" t="s">
        <v>2010</v>
      </c>
      <c r="C2011" s="7" t="s">
        <v>6119</v>
      </c>
      <c r="D2011" s="8">
        <v>50000</v>
      </c>
      <c r="E2011" s="8">
        <v>152579</v>
      </c>
      <c r="F2011" s="8" t="s">
        <v>8219</v>
      </c>
      <c r="G2011" s="8" t="s">
        <v>8236</v>
      </c>
      <c r="H2011" s="8" t="s">
        <v>8249</v>
      </c>
      <c r="I2011" s="8">
        <v>1479890743</v>
      </c>
      <c r="J2011" s="8">
        <v>1476776743</v>
      </c>
      <c r="K2011" s="8" t="b">
        <v>1</v>
      </c>
      <c r="L2011" s="8">
        <v>398</v>
      </c>
      <c r="M2011" s="8" t="b">
        <v>1</v>
      </c>
      <c r="N2011" s="8" t="s">
        <v>8295</v>
      </c>
      <c r="O2011" s="11">
        <f t="shared" si="124"/>
        <v>305</v>
      </c>
      <c r="P2011" s="8">
        <f t="shared" si="125"/>
        <v>383.36</v>
      </c>
      <c r="Q2011" s="8" t="s">
        <v>8319</v>
      </c>
      <c r="R2011" s="8" t="s">
        <v>8349</v>
      </c>
      <c r="S2011" s="17">
        <f t="shared" si="126"/>
        <v>42661.323414351849</v>
      </c>
      <c r="T2011" s="17">
        <f t="shared" si="127"/>
        <v>42697.365081018521</v>
      </c>
    </row>
    <row r="2012" spans="1:20" ht="28.5" x14ac:dyDescent="0.45">
      <c r="A2012" s="5">
        <v>2010</v>
      </c>
      <c r="B2012" s="7" t="s">
        <v>2011</v>
      </c>
      <c r="C2012" s="7" t="s">
        <v>6120</v>
      </c>
      <c r="D2012" s="8">
        <v>30000</v>
      </c>
      <c r="E2012" s="8">
        <v>96015.9</v>
      </c>
      <c r="F2012" s="8" t="s">
        <v>8219</v>
      </c>
      <c r="G2012" s="8" t="s">
        <v>8224</v>
      </c>
      <c r="H2012" s="8" t="s">
        <v>8246</v>
      </c>
      <c r="I2012" s="8">
        <v>1471564491</v>
      </c>
      <c r="J2012" s="8">
        <v>1468972491</v>
      </c>
      <c r="K2012" s="8" t="b">
        <v>1</v>
      </c>
      <c r="L2012" s="8">
        <v>1737</v>
      </c>
      <c r="M2012" s="8" t="b">
        <v>1</v>
      </c>
      <c r="N2012" s="8" t="s">
        <v>8295</v>
      </c>
      <c r="O2012" s="11">
        <f t="shared" si="124"/>
        <v>320</v>
      </c>
      <c r="P2012" s="8">
        <f t="shared" si="125"/>
        <v>55.28</v>
      </c>
      <c r="Q2012" s="8" t="s">
        <v>8319</v>
      </c>
      <c r="R2012" s="8" t="s">
        <v>8349</v>
      </c>
      <c r="S2012" s="17">
        <f t="shared" si="126"/>
        <v>42570.996423611112</v>
      </c>
      <c r="T2012" s="17">
        <f t="shared" si="127"/>
        <v>42600.996423611112</v>
      </c>
    </row>
    <row r="2013" spans="1:20" ht="42.75" x14ac:dyDescent="0.45">
      <c r="A2013" s="5">
        <v>2011</v>
      </c>
      <c r="B2013" s="7" t="s">
        <v>2012</v>
      </c>
      <c r="C2013" s="7" t="s">
        <v>6121</v>
      </c>
      <c r="D2013" s="8">
        <v>50000</v>
      </c>
      <c r="E2013" s="8">
        <v>409782</v>
      </c>
      <c r="F2013" s="8" t="s">
        <v>8219</v>
      </c>
      <c r="G2013" s="8" t="s">
        <v>8239</v>
      </c>
      <c r="H2013" s="8" t="s">
        <v>8249</v>
      </c>
      <c r="I2013" s="8">
        <v>1452553200</v>
      </c>
      <c r="J2013" s="8">
        <v>1449650173</v>
      </c>
      <c r="K2013" s="8" t="b">
        <v>1</v>
      </c>
      <c r="L2013" s="8">
        <v>971</v>
      </c>
      <c r="M2013" s="8" t="b">
        <v>1</v>
      </c>
      <c r="N2013" s="8" t="s">
        <v>8295</v>
      </c>
      <c r="O2013" s="11">
        <f t="shared" si="124"/>
        <v>820</v>
      </c>
      <c r="P2013" s="8">
        <f t="shared" si="125"/>
        <v>422.02</v>
      </c>
      <c r="Q2013" s="8" t="s">
        <v>8319</v>
      </c>
      <c r="R2013" s="8" t="s">
        <v>8349</v>
      </c>
      <c r="S2013" s="17">
        <f t="shared" si="126"/>
        <v>42347.358483796299</v>
      </c>
      <c r="T2013" s="17">
        <f t="shared" si="127"/>
        <v>42380.958333333328</v>
      </c>
    </row>
    <row r="2014" spans="1:20" ht="42.75" x14ac:dyDescent="0.45">
      <c r="A2014" s="5">
        <v>2012</v>
      </c>
      <c r="B2014" s="7" t="s">
        <v>2013</v>
      </c>
      <c r="C2014" s="7" t="s">
        <v>6122</v>
      </c>
      <c r="D2014" s="8">
        <v>5000</v>
      </c>
      <c r="E2014" s="8">
        <v>11745</v>
      </c>
      <c r="F2014" s="8" t="s">
        <v>8219</v>
      </c>
      <c r="G2014" s="8" t="s">
        <v>8224</v>
      </c>
      <c r="H2014" s="8" t="s">
        <v>8246</v>
      </c>
      <c r="I2014" s="8">
        <v>1423165441</v>
      </c>
      <c r="J2014" s="8">
        <v>1420573441</v>
      </c>
      <c r="K2014" s="8" t="b">
        <v>1</v>
      </c>
      <c r="L2014" s="8">
        <v>183</v>
      </c>
      <c r="M2014" s="8" t="b">
        <v>1</v>
      </c>
      <c r="N2014" s="8" t="s">
        <v>8295</v>
      </c>
      <c r="O2014" s="11">
        <f t="shared" si="124"/>
        <v>235</v>
      </c>
      <c r="P2014" s="8">
        <f t="shared" si="125"/>
        <v>64.180000000000007</v>
      </c>
      <c r="Q2014" s="8" t="s">
        <v>8319</v>
      </c>
      <c r="R2014" s="8" t="s">
        <v>8349</v>
      </c>
      <c r="S2014" s="17">
        <f t="shared" si="126"/>
        <v>42010.822233796294</v>
      </c>
      <c r="T2014" s="17">
        <f t="shared" si="127"/>
        <v>42040.822233796294</v>
      </c>
    </row>
    <row r="2015" spans="1:20" ht="42.75" x14ac:dyDescent="0.45">
      <c r="A2015" s="5">
        <v>2013</v>
      </c>
      <c r="B2015" s="7" t="s">
        <v>2014</v>
      </c>
      <c r="C2015" s="7" t="s">
        <v>6123</v>
      </c>
      <c r="D2015" s="8">
        <v>160000</v>
      </c>
      <c r="E2015" s="8">
        <v>791862</v>
      </c>
      <c r="F2015" s="8" t="s">
        <v>8219</v>
      </c>
      <c r="G2015" s="8" t="s">
        <v>8224</v>
      </c>
      <c r="H2015" s="8" t="s">
        <v>8246</v>
      </c>
      <c r="I2015" s="8">
        <v>1468019014</v>
      </c>
      <c r="J2015" s="8">
        <v>1462835014</v>
      </c>
      <c r="K2015" s="8" t="b">
        <v>1</v>
      </c>
      <c r="L2015" s="8">
        <v>4562</v>
      </c>
      <c r="M2015" s="8" t="b">
        <v>1</v>
      </c>
      <c r="N2015" s="8" t="s">
        <v>8295</v>
      </c>
      <c r="O2015" s="11">
        <f t="shared" si="124"/>
        <v>495</v>
      </c>
      <c r="P2015" s="8">
        <f t="shared" si="125"/>
        <v>173.58</v>
      </c>
      <c r="Q2015" s="8" t="s">
        <v>8319</v>
      </c>
      <c r="R2015" s="8" t="s">
        <v>8349</v>
      </c>
      <c r="S2015" s="17">
        <f t="shared" si="126"/>
        <v>42499.960810185185</v>
      </c>
      <c r="T2015" s="17">
        <f t="shared" si="127"/>
        <v>42559.960810185185</v>
      </c>
    </row>
    <row r="2016" spans="1:20" ht="42.75" x14ac:dyDescent="0.45">
      <c r="A2016" s="5">
        <v>2014</v>
      </c>
      <c r="B2016" s="7" t="s">
        <v>2015</v>
      </c>
      <c r="C2016" s="7" t="s">
        <v>6124</v>
      </c>
      <c r="D2016" s="8">
        <v>30000</v>
      </c>
      <c r="E2016" s="8">
        <v>2344134.67</v>
      </c>
      <c r="F2016" s="8" t="s">
        <v>8219</v>
      </c>
      <c r="G2016" s="8" t="s">
        <v>8224</v>
      </c>
      <c r="H2016" s="8" t="s">
        <v>8246</v>
      </c>
      <c r="I2016" s="8">
        <v>1364184539</v>
      </c>
      <c r="J2016" s="8">
        <v>1361250539</v>
      </c>
      <c r="K2016" s="8" t="b">
        <v>1</v>
      </c>
      <c r="L2016" s="8">
        <v>26457</v>
      </c>
      <c r="M2016" s="8" t="b">
        <v>1</v>
      </c>
      <c r="N2016" s="8" t="s">
        <v>8295</v>
      </c>
      <c r="O2016" s="11">
        <f t="shared" si="124"/>
        <v>7814</v>
      </c>
      <c r="P2016" s="8">
        <f t="shared" si="125"/>
        <v>88.6</v>
      </c>
      <c r="Q2016" s="8" t="s">
        <v>8319</v>
      </c>
      <c r="R2016" s="8" t="s">
        <v>8349</v>
      </c>
      <c r="S2016" s="17">
        <f t="shared" si="126"/>
        <v>41324.214571759258</v>
      </c>
      <c r="T2016" s="17">
        <f t="shared" si="127"/>
        <v>41358.172905092593</v>
      </c>
    </row>
    <row r="2017" spans="1:20" ht="42.75" x14ac:dyDescent="0.45">
      <c r="A2017" s="5">
        <v>2015</v>
      </c>
      <c r="B2017" s="7" t="s">
        <v>2016</v>
      </c>
      <c r="C2017" s="7" t="s">
        <v>6125</v>
      </c>
      <c r="D2017" s="8">
        <v>7200</v>
      </c>
      <c r="E2017" s="8">
        <v>8136.01</v>
      </c>
      <c r="F2017" s="8" t="s">
        <v>8219</v>
      </c>
      <c r="G2017" s="8" t="s">
        <v>8224</v>
      </c>
      <c r="H2017" s="8" t="s">
        <v>8246</v>
      </c>
      <c r="I2017" s="8">
        <v>1315602163</v>
      </c>
      <c r="J2017" s="8">
        <v>1313010163</v>
      </c>
      <c r="K2017" s="8" t="b">
        <v>1</v>
      </c>
      <c r="L2017" s="8">
        <v>162</v>
      </c>
      <c r="M2017" s="8" t="b">
        <v>1</v>
      </c>
      <c r="N2017" s="8" t="s">
        <v>8295</v>
      </c>
      <c r="O2017" s="11">
        <f t="shared" si="124"/>
        <v>113</v>
      </c>
      <c r="P2017" s="8">
        <f t="shared" si="125"/>
        <v>50.22</v>
      </c>
      <c r="Q2017" s="8" t="s">
        <v>8319</v>
      </c>
      <c r="R2017" s="8" t="s">
        <v>8349</v>
      </c>
      <c r="S2017" s="17">
        <f t="shared" si="126"/>
        <v>40765.876886574071</v>
      </c>
      <c r="T2017" s="17">
        <f t="shared" si="127"/>
        <v>40795.876886574071</v>
      </c>
    </row>
    <row r="2018" spans="1:20" ht="28.5" x14ac:dyDescent="0.45">
      <c r="A2018" s="5">
        <v>2016</v>
      </c>
      <c r="B2018" s="7" t="s">
        <v>2017</v>
      </c>
      <c r="C2018" s="7" t="s">
        <v>6126</v>
      </c>
      <c r="D2018" s="8">
        <v>10000</v>
      </c>
      <c r="E2018" s="8">
        <v>92154.22</v>
      </c>
      <c r="F2018" s="8" t="s">
        <v>8219</v>
      </c>
      <c r="G2018" s="8" t="s">
        <v>8224</v>
      </c>
      <c r="H2018" s="8" t="s">
        <v>8246</v>
      </c>
      <c r="I2018" s="8">
        <v>1362863299</v>
      </c>
      <c r="J2018" s="8">
        <v>1360271299</v>
      </c>
      <c r="K2018" s="8" t="b">
        <v>1</v>
      </c>
      <c r="L2018" s="8">
        <v>479</v>
      </c>
      <c r="M2018" s="8" t="b">
        <v>1</v>
      </c>
      <c r="N2018" s="8" t="s">
        <v>8295</v>
      </c>
      <c r="O2018" s="11">
        <f t="shared" si="124"/>
        <v>922</v>
      </c>
      <c r="P2018" s="8">
        <f t="shared" si="125"/>
        <v>192.39</v>
      </c>
      <c r="Q2018" s="8" t="s">
        <v>8319</v>
      </c>
      <c r="R2018" s="8" t="s">
        <v>8349</v>
      </c>
      <c r="S2018" s="17">
        <f t="shared" si="126"/>
        <v>41312.88077546296</v>
      </c>
      <c r="T2018" s="17">
        <f t="shared" si="127"/>
        <v>41342.88077546296</v>
      </c>
    </row>
    <row r="2019" spans="1:20" ht="42.75" x14ac:dyDescent="0.45">
      <c r="A2019" s="5">
        <v>2017</v>
      </c>
      <c r="B2019" s="7" t="s">
        <v>2018</v>
      </c>
      <c r="C2019" s="7" t="s">
        <v>6127</v>
      </c>
      <c r="D2019" s="8">
        <v>25000</v>
      </c>
      <c r="E2019" s="8">
        <v>31275.599999999999</v>
      </c>
      <c r="F2019" s="8" t="s">
        <v>8219</v>
      </c>
      <c r="G2019" s="8" t="s">
        <v>8224</v>
      </c>
      <c r="H2019" s="8" t="s">
        <v>8246</v>
      </c>
      <c r="I2019" s="8">
        <v>1332561600</v>
      </c>
      <c r="J2019" s="8">
        <v>1329873755</v>
      </c>
      <c r="K2019" s="8" t="b">
        <v>1</v>
      </c>
      <c r="L2019" s="8">
        <v>426</v>
      </c>
      <c r="M2019" s="8" t="b">
        <v>1</v>
      </c>
      <c r="N2019" s="8" t="s">
        <v>8295</v>
      </c>
      <c r="O2019" s="11">
        <f t="shared" si="124"/>
        <v>125</v>
      </c>
      <c r="P2019" s="8">
        <f t="shared" si="125"/>
        <v>73.42</v>
      </c>
      <c r="Q2019" s="8" t="s">
        <v>8319</v>
      </c>
      <c r="R2019" s="8" t="s">
        <v>8349</v>
      </c>
      <c r="S2019" s="17">
        <f t="shared" si="126"/>
        <v>40961.057349537034</v>
      </c>
      <c r="T2019" s="17">
        <f t="shared" si="127"/>
        <v>40992.166666666664</v>
      </c>
    </row>
    <row r="2020" spans="1:20" ht="42.75" x14ac:dyDescent="0.45">
      <c r="A2020" s="5">
        <v>2018</v>
      </c>
      <c r="B2020" s="7" t="s">
        <v>2019</v>
      </c>
      <c r="C2020" s="7" t="s">
        <v>6128</v>
      </c>
      <c r="D2020" s="8">
        <v>65000</v>
      </c>
      <c r="E2020" s="8">
        <v>66458.23</v>
      </c>
      <c r="F2020" s="8" t="s">
        <v>8219</v>
      </c>
      <c r="G2020" s="8" t="s">
        <v>8241</v>
      </c>
      <c r="H2020" s="8" t="s">
        <v>8249</v>
      </c>
      <c r="I2020" s="8">
        <v>1439455609</v>
      </c>
      <c r="J2020" s="8">
        <v>1436863609</v>
      </c>
      <c r="K2020" s="8" t="b">
        <v>1</v>
      </c>
      <c r="L2020" s="8">
        <v>450</v>
      </c>
      <c r="M2020" s="8" t="b">
        <v>1</v>
      </c>
      <c r="N2020" s="8" t="s">
        <v>8295</v>
      </c>
      <c r="O2020" s="11">
        <f t="shared" si="124"/>
        <v>102</v>
      </c>
      <c r="P2020" s="8">
        <f t="shared" si="125"/>
        <v>147.68</v>
      </c>
      <c r="Q2020" s="8" t="s">
        <v>8319</v>
      </c>
      <c r="R2020" s="8" t="s">
        <v>8349</v>
      </c>
      <c r="S2020" s="17">
        <f t="shared" si="126"/>
        <v>42199.365844907406</v>
      </c>
      <c r="T2020" s="17">
        <f t="shared" si="127"/>
        <v>42229.365844907406</v>
      </c>
    </row>
    <row r="2021" spans="1:20" ht="42.75" x14ac:dyDescent="0.45">
      <c r="A2021" s="5">
        <v>2019</v>
      </c>
      <c r="B2021" s="7" t="s">
        <v>2020</v>
      </c>
      <c r="C2021" s="7" t="s">
        <v>6129</v>
      </c>
      <c r="D2021" s="8">
        <v>40000</v>
      </c>
      <c r="E2021" s="8">
        <v>193963.9</v>
      </c>
      <c r="F2021" s="8" t="s">
        <v>8219</v>
      </c>
      <c r="G2021" s="8" t="s">
        <v>8224</v>
      </c>
      <c r="H2021" s="8" t="s">
        <v>8246</v>
      </c>
      <c r="I2021" s="8">
        <v>1474563621</v>
      </c>
      <c r="J2021" s="8">
        <v>1471971621</v>
      </c>
      <c r="K2021" s="8" t="b">
        <v>1</v>
      </c>
      <c r="L2021" s="8">
        <v>1780</v>
      </c>
      <c r="M2021" s="8" t="b">
        <v>1</v>
      </c>
      <c r="N2021" s="8" t="s">
        <v>8295</v>
      </c>
      <c r="O2021" s="11">
        <f t="shared" si="124"/>
        <v>485</v>
      </c>
      <c r="P2021" s="8">
        <f t="shared" si="125"/>
        <v>108.97</v>
      </c>
      <c r="Q2021" s="8" t="s">
        <v>8319</v>
      </c>
      <c r="R2021" s="8" t="s">
        <v>8349</v>
      </c>
      <c r="S2021" s="17">
        <f t="shared" si="126"/>
        <v>42605.70857638889</v>
      </c>
      <c r="T2021" s="17">
        <f t="shared" si="127"/>
        <v>42635.70857638889</v>
      </c>
    </row>
    <row r="2022" spans="1:20" ht="42.75" x14ac:dyDescent="0.45">
      <c r="A2022" s="5">
        <v>2020</v>
      </c>
      <c r="B2022" s="7" t="s">
        <v>2021</v>
      </c>
      <c r="C2022" s="7" t="s">
        <v>6130</v>
      </c>
      <c r="D2022" s="8">
        <v>1500</v>
      </c>
      <c r="E2022" s="8">
        <v>2885</v>
      </c>
      <c r="F2022" s="8" t="s">
        <v>8219</v>
      </c>
      <c r="G2022" s="8" t="s">
        <v>8224</v>
      </c>
      <c r="H2022" s="8" t="s">
        <v>8246</v>
      </c>
      <c r="I2022" s="8">
        <v>1400108640</v>
      </c>
      <c r="J2022" s="8">
        <v>1396923624</v>
      </c>
      <c r="K2022" s="8" t="b">
        <v>1</v>
      </c>
      <c r="L2022" s="8">
        <v>122</v>
      </c>
      <c r="M2022" s="8" t="b">
        <v>1</v>
      </c>
      <c r="N2022" s="8" t="s">
        <v>8295</v>
      </c>
      <c r="O2022" s="11">
        <f t="shared" si="124"/>
        <v>192</v>
      </c>
      <c r="P2022" s="8">
        <f t="shared" si="125"/>
        <v>23.65</v>
      </c>
      <c r="Q2022" s="8" t="s">
        <v>8319</v>
      </c>
      <c r="R2022" s="8" t="s">
        <v>8349</v>
      </c>
      <c r="S2022" s="17">
        <f t="shared" si="126"/>
        <v>41737.097499999996</v>
      </c>
      <c r="T2022" s="17">
        <f t="shared" si="127"/>
        <v>41773.961111111108</v>
      </c>
    </row>
    <row r="2023" spans="1:20" ht="42.75" x14ac:dyDescent="0.45">
      <c r="A2023" s="5">
        <v>2021</v>
      </c>
      <c r="B2023" s="7" t="s">
        <v>2022</v>
      </c>
      <c r="C2023" s="7" t="s">
        <v>6131</v>
      </c>
      <c r="D2023" s="8">
        <v>5000</v>
      </c>
      <c r="E2023" s="8">
        <v>14055</v>
      </c>
      <c r="F2023" s="8" t="s">
        <v>8219</v>
      </c>
      <c r="G2023" s="8" t="s">
        <v>8224</v>
      </c>
      <c r="H2023" s="8" t="s">
        <v>8246</v>
      </c>
      <c r="I2023" s="8">
        <v>1411522897</v>
      </c>
      <c r="J2023" s="8">
        <v>1407634897</v>
      </c>
      <c r="K2023" s="8" t="b">
        <v>1</v>
      </c>
      <c r="L2023" s="8">
        <v>95</v>
      </c>
      <c r="M2023" s="8" t="b">
        <v>1</v>
      </c>
      <c r="N2023" s="8" t="s">
        <v>8295</v>
      </c>
      <c r="O2023" s="11">
        <f t="shared" si="124"/>
        <v>281</v>
      </c>
      <c r="P2023" s="8">
        <f t="shared" si="125"/>
        <v>147.94999999999999</v>
      </c>
      <c r="Q2023" s="8" t="s">
        <v>8319</v>
      </c>
      <c r="R2023" s="8" t="s">
        <v>8349</v>
      </c>
      <c r="S2023" s="17">
        <f t="shared" si="126"/>
        <v>41861.070567129631</v>
      </c>
      <c r="T2023" s="17">
        <f t="shared" si="127"/>
        <v>41906.070567129631</v>
      </c>
    </row>
    <row r="2024" spans="1:20" ht="42.75" x14ac:dyDescent="0.45">
      <c r="A2024" s="5">
        <v>2022</v>
      </c>
      <c r="B2024" s="7" t="s">
        <v>2023</v>
      </c>
      <c r="C2024" s="7" t="s">
        <v>6132</v>
      </c>
      <c r="D2024" s="8">
        <v>100000</v>
      </c>
      <c r="E2024" s="8">
        <v>125137</v>
      </c>
      <c r="F2024" s="8" t="s">
        <v>8219</v>
      </c>
      <c r="G2024" s="8" t="s">
        <v>8224</v>
      </c>
      <c r="H2024" s="8" t="s">
        <v>8246</v>
      </c>
      <c r="I2024" s="8">
        <v>1465652372</v>
      </c>
      <c r="J2024" s="8">
        <v>1463060372</v>
      </c>
      <c r="K2024" s="8" t="b">
        <v>1</v>
      </c>
      <c r="L2024" s="8">
        <v>325</v>
      </c>
      <c r="M2024" s="8" t="b">
        <v>1</v>
      </c>
      <c r="N2024" s="8" t="s">
        <v>8295</v>
      </c>
      <c r="O2024" s="11">
        <f t="shared" si="124"/>
        <v>125</v>
      </c>
      <c r="P2024" s="8">
        <f t="shared" si="125"/>
        <v>385.04</v>
      </c>
      <c r="Q2024" s="8" t="s">
        <v>8319</v>
      </c>
      <c r="R2024" s="8" t="s">
        <v>8349</v>
      </c>
      <c r="S2024" s="17">
        <f t="shared" si="126"/>
        <v>42502.569120370375</v>
      </c>
      <c r="T2024" s="17">
        <f t="shared" si="127"/>
        <v>42532.569120370375</v>
      </c>
    </row>
    <row r="2025" spans="1:20" ht="42.75" x14ac:dyDescent="0.45">
      <c r="A2025" s="5">
        <v>2023</v>
      </c>
      <c r="B2025" s="7" t="s">
        <v>2024</v>
      </c>
      <c r="C2025" s="7" t="s">
        <v>6133</v>
      </c>
      <c r="D2025" s="8">
        <v>100000</v>
      </c>
      <c r="E2025" s="8">
        <v>161459</v>
      </c>
      <c r="F2025" s="8" t="s">
        <v>8219</v>
      </c>
      <c r="G2025" s="8" t="s">
        <v>8224</v>
      </c>
      <c r="H2025" s="8" t="s">
        <v>8246</v>
      </c>
      <c r="I2025" s="8">
        <v>1434017153</v>
      </c>
      <c r="J2025" s="8">
        <v>1431425153</v>
      </c>
      <c r="K2025" s="8" t="b">
        <v>1</v>
      </c>
      <c r="L2025" s="8">
        <v>353</v>
      </c>
      <c r="M2025" s="8" t="b">
        <v>1</v>
      </c>
      <c r="N2025" s="8" t="s">
        <v>8295</v>
      </c>
      <c r="O2025" s="11">
        <f t="shared" si="124"/>
        <v>161</v>
      </c>
      <c r="P2025" s="8">
        <f t="shared" si="125"/>
        <v>457.39</v>
      </c>
      <c r="Q2025" s="8" t="s">
        <v>8319</v>
      </c>
      <c r="R2025" s="8" t="s">
        <v>8349</v>
      </c>
      <c r="S2025" s="17">
        <f t="shared" si="126"/>
        <v>42136.420752314814</v>
      </c>
      <c r="T2025" s="17">
        <f t="shared" si="127"/>
        <v>42166.420752314814</v>
      </c>
    </row>
    <row r="2026" spans="1:20" ht="42.75" x14ac:dyDescent="0.45">
      <c r="A2026" s="5">
        <v>2024</v>
      </c>
      <c r="B2026" s="7" t="s">
        <v>2025</v>
      </c>
      <c r="C2026" s="7" t="s">
        <v>6134</v>
      </c>
      <c r="D2026" s="8">
        <v>4000</v>
      </c>
      <c r="E2026" s="8">
        <v>23414</v>
      </c>
      <c r="F2026" s="8" t="s">
        <v>8219</v>
      </c>
      <c r="G2026" s="8" t="s">
        <v>8224</v>
      </c>
      <c r="H2026" s="8" t="s">
        <v>8246</v>
      </c>
      <c r="I2026" s="8">
        <v>1344826800</v>
      </c>
      <c r="J2026" s="8">
        <v>1341875544</v>
      </c>
      <c r="K2026" s="8" t="b">
        <v>1</v>
      </c>
      <c r="L2026" s="8">
        <v>105</v>
      </c>
      <c r="M2026" s="8" t="b">
        <v>1</v>
      </c>
      <c r="N2026" s="8" t="s">
        <v>8295</v>
      </c>
      <c r="O2026" s="11">
        <f t="shared" si="124"/>
        <v>585</v>
      </c>
      <c r="P2026" s="8">
        <f t="shared" si="125"/>
        <v>222.99</v>
      </c>
      <c r="Q2026" s="8" t="s">
        <v>8319</v>
      </c>
      <c r="R2026" s="8" t="s">
        <v>8349</v>
      </c>
      <c r="S2026" s="17">
        <f t="shared" si="126"/>
        <v>41099.966944444444</v>
      </c>
      <c r="T2026" s="17">
        <f t="shared" si="127"/>
        <v>41134.125</v>
      </c>
    </row>
    <row r="2027" spans="1:20" ht="42.75" x14ac:dyDescent="0.45">
      <c r="A2027" s="5">
        <v>2025</v>
      </c>
      <c r="B2027" s="7" t="s">
        <v>2026</v>
      </c>
      <c r="C2027" s="7" t="s">
        <v>6135</v>
      </c>
      <c r="D2027" s="8">
        <v>80000</v>
      </c>
      <c r="E2027" s="8">
        <v>160920</v>
      </c>
      <c r="F2027" s="8" t="s">
        <v>8219</v>
      </c>
      <c r="G2027" s="8" t="s">
        <v>8236</v>
      </c>
      <c r="H2027" s="8" t="s">
        <v>8249</v>
      </c>
      <c r="I2027" s="8">
        <v>1433996746</v>
      </c>
      <c r="J2027" s="8">
        <v>1431404746</v>
      </c>
      <c r="K2027" s="8" t="b">
        <v>1</v>
      </c>
      <c r="L2027" s="8">
        <v>729</v>
      </c>
      <c r="M2027" s="8" t="b">
        <v>1</v>
      </c>
      <c r="N2027" s="8" t="s">
        <v>8295</v>
      </c>
      <c r="O2027" s="11">
        <f t="shared" si="124"/>
        <v>201</v>
      </c>
      <c r="P2027" s="8">
        <f t="shared" si="125"/>
        <v>220.74</v>
      </c>
      <c r="Q2027" s="8" t="s">
        <v>8319</v>
      </c>
      <c r="R2027" s="8" t="s">
        <v>8349</v>
      </c>
      <c r="S2027" s="17">
        <f t="shared" si="126"/>
        <v>42136.184560185182</v>
      </c>
      <c r="T2027" s="17">
        <f t="shared" si="127"/>
        <v>42166.184560185182</v>
      </c>
    </row>
    <row r="2028" spans="1:20" ht="28.5" x14ac:dyDescent="0.45">
      <c r="A2028" s="5">
        <v>2026</v>
      </c>
      <c r="B2028" s="7" t="s">
        <v>2027</v>
      </c>
      <c r="C2028" s="7" t="s">
        <v>6136</v>
      </c>
      <c r="D2028" s="8">
        <v>25000</v>
      </c>
      <c r="E2028" s="8">
        <v>33370.769999999997</v>
      </c>
      <c r="F2028" s="8" t="s">
        <v>8219</v>
      </c>
      <c r="G2028" s="8" t="s">
        <v>8224</v>
      </c>
      <c r="H2028" s="8" t="s">
        <v>8246</v>
      </c>
      <c r="I2028" s="8">
        <v>1398052740</v>
      </c>
      <c r="J2028" s="8">
        <v>1394127585</v>
      </c>
      <c r="K2028" s="8" t="b">
        <v>1</v>
      </c>
      <c r="L2028" s="8">
        <v>454</v>
      </c>
      <c r="M2028" s="8" t="b">
        <v>1</v>
      </c>
      <c r="N2028" s="8" t="s">
        <v>8295</v>
      </c>
      <c r="O2028" s="11">
        <f t="shared" si="124"/>
        <v>133</v>
      </c>
      <c r="P2028" s="8">
        <f t="shared" si="125"/>
        <v>73.5</v>
      </c>
      <c r="Q2028" s="8" t="s">
        <v>8319</v>
      </c>
      <c r="R2028" s="8" t="s">
        <v>8349</v>
      </c>
      <c r="S2028" s="17">
        <f t="shared" si="126"/>
        <v>41704.735937500001</v>
      </c>
      <c r="T2028" s="17">
        <f t="shared" si="127"/>
        <v>41750.165972222225</v>
      </c>
    </row>
    <row r="2029" spans="1:20" ht="42.75" x14ac:dyDescent="0.45">
      <c r="A2029" s="5">
        <v>2027</v>
      </c>
      <c r="B2029" s="7" t="s">
        <v>2028</v>
      </c>
      <c r="C2029" s="7" t="s">
        <v>6137</v>
      </c>
      <c r="D2029" s="8">
        <v>100000</v>
      </c>
      <c r="E2029" s="8">
        <v>120249</v>
      </c>
      <c r="F2029" s="8" t="s">
        <v>8219</v>
      </c>
      <c r="G2029" s="8" t="s">
        <v>8224</v>
      </c>
      <c r="H2029" s="8" t="s">
        <v>8246</v>
      </c>
      <c r="I2029" s="8">
        <v>1427740319</v>
      </c>
      <c r="J2029" s="8">
        <v>1423855919</v>
      </c>
      <c r="K2029" s="8" t="b">
        <v>1</v>
      </c>
      <c r="L2029" s="8">
        <v>539</v>
      </c>
      <c r="M2029" s="8" t="b">
        <v>1</v>
      </c>
      <c r="N2029" s="8" t="s">
        <v>8295</v>
      </c>
      <c r="O2029" s="11">
        <f t="shared" si="124"/>
        <v>120</v>
      </c>
      <c r="P2029" s="8">
        <f t="shared" si="125"/>
        <v>223.1</v>
      </c>
      <c r="Q2029" s="8" t="s">
        <v>8319</v>
      </c>
      <c r="R2029" s="8" t="s">
        <v>8349</v>
      </c>
      <c r="S2029" s="17">
        <f t="shared" si="126"/>
        <v>42048.813877314817</v>
      </c>
      <c r="T2029" s="17">
        <f t="shared" si="127"/>
        <v>42093.772210648152</v>
      </c>
    </row>
    <row r="2030" spans="1:20" ht="28.5" x14ac:dyDescent="0.45">
      <c r="A2030" s="5">
        <v>2028</v>
      </c>
      <c r="B2030" s="7" t="s">
        <v>2029</v>
      </c>
      <c r="C2030" s="7" t="s">
        <v>6138</v>
      </c>
      <c r="D2030" s="8">
        <v>3000</v>
      </c>
      <c r="E2030" s="8">
        <v>3785</v>
      </c>
      <c r="F2030" s="8" t="s">
        <v>8219</v>
      </c>
      <c r="G2030" s="8" t="s">
        <v>8224</v>
      </c>
      <c r="H2030" s="8" t="s">
        <v>8246</v>
      </c>
      <c r="I2030" s="8">
        <v>1268690100</v>
      </c>
      <c r="J2030" s="8">
        <v>1265493806</v>
      </c>
      <c r="K2030" s="8" t="b">
        <v>1</v>
      </c>
      <c r="L2030" s="8">
        <v>79</v>
      </c>
      <c r="M2030" s="8" t="b">
        <v>1</v>
      </c>
      <c r="N2030" s="8" t="s">
        <v>8295</v>
      </c>
      <c r="O2030" s="11">
        <f t="shared" si="124"/>
        <v>126</v>
      </c>
      <c r="P2030" s="8">
        <f t="shared" si="125"/>
        <v>47.91</v>
      </c>
      <c r="Q2030" s="8" t="s">
        <v>8319</v>
      </c>
      <c r="R2030" s="8" t="s">
        <v>8349</v>
      </c>
      <c r="S2030" s="17">
        <f t="shared" si="126"/>
        <v>40215.919050925928</v>
      </c>
      <c r="T2030" s="17">
        <f t="shared" si="127"/>
        <v>40252.913194444445</v>
      </c>
    </row>
    <row r="2031" spans="1:20" ht="42.75" x14ac:dyDescent="0.45">
      <c r="A2031" s="5">
        <v>2029</v>
      </c>
      <c r="B2031" s="7" t="s">
        <v>2030</v>
      </c>
      <c r="C2031" s="7" t="s">
        <v>6139</v>
      </c>
      <c r="D2031" s="8">
        <v>2500</v>
      </c>
      <c r="E2031" s="8">
        <v>9030</v>
      </c>
      <c r="F2031" s="8" t="s">
        <v>8219</v>
      </c>
      <c r="G2031" s="8" t="s">
        <v>8224</v>
      </c>
      <c r="H2031" s="8" t="s">
        <v>8246</v>
      </c>
      <c r="I2031" s="8">
        <v>1409099481</v>
      </c>
      <c r="J2031" s="8">
        <v>1406507481</v>
      </c>
      <c r="K2031" s="8" t="b">
        <v>1</v>
      </c>
      <c r="L2031" s="8">
        <v>94</v>
      </c>
      <c r="M2031" s="8" t="b">
        <v>1</v>
      </c>
      <c r="N2031" s="8" t="s">
        <v>8295</v>
      </c>
      <c r="O2031" s="11">
        <f t="shared" si="124"/>
        <v>361</v>
      </c>
      <c r="P2031" s="8">
        <f t="shared" si="125"/>
        <v>96.06</v>
      </c>
      <c r="Q2031" s="8" t="s">
        <v>8319</v>
      </c>
      <c r="R2031" s="8" t="s">
        <v>8349</v>
      </c>
      <c r="S2031" s="17">
        <f t="shared" si="126"/>
        <v>41848.021770833337</v>
      </c>
      <c r="T2031" s="17">
        <f t="shared" si="127"/>
        <v>41878.021770833337</v>
      </c>
    </row>
    <row r="2032" spans="1:20" ht="42.75" x14ac:dyDescent="0.45">
      <c r="A2032" s="5">
        <v>2030</v>
      </c>
      <c r="B2032" s="7" t="s">
        <v>2031</v>
      </c>
      <c r="C2032" s="7" t="s">
        <v>6140</v>
      </c>
      <c r="D2032" s="8">
        <v>32768</v>
      </c>
      <c r="E2032" s="8">
        <v>74134</v>
      </c>
      <c r="F2032" s="8" t="s">
        <v>8219</v>
      </c>
      <c r="G2032" s="8" t="s">
        <v>8225</v>
      </c>
      <c r="H2032" s="8" t="s">
        <v>8247</v>
      </c>
      <c r="I2032" s="8">
        <v>1354233296</v>
      </c>
      <c r="J2032" s="8">
        <v>1351641296</v>
      </c>
      <c r="K2032" s="8" t="b">
        <v>1</v>
      </c>
      <c r="L2032" s="8">
        <v>625</v>
      </c>
      <c r="M2032" s="8" t="b">
        <v>1</v>
      </c>
      <c r="N2032" s="8" t="s">
        <v>8295</v>
      </c>
      <c r="O2032" s="11">
        <f t="shared" si="124"/>
        <v>226</v>
      </c>
      <c r="P2032" s="8">
        <f t="shared" si="125"/>
        <v>118.61</v>
      </c>
      <c r="Q2032" s="8" t="s">
        <v>8319</v>
      </c>
      <c r="R2032" s="8" t="s">
        <v>8349</v>
      </c>
      <c r="S2032" s="17">
        <f t="shared" si="126"/>
        <v>41212.996481481481</v>
      </c>
      <c r="T2032" s="17">
        <f t="shared" si="127"/>
        <v>41242.996481481481</v>
      </c>
    </row>
    <row r="2033" spans="1:20" ht="28.5" x14ac:dyDescent="0.45">
      <c r="A2033" s="5">
        <v>2031</v>
      </c>
      <c r="B2033" s="7" t="s">
        <v>2032</v>
      </c>
      <c r="C2033" s="7" t="s">
        <v>6141</v>
      </c>
      <c r="D2033" s="8">
        <v>50000</v>
      </c>
      <c r="E2033" s="8">
        <v>60175</v>
      </c>
      <c r="F2033" s="8" t="s">
        <v>8219</v>
      </c>
      <c r="G2033" s="8" t="s">
        <v>8233</v>
      </c>
      <c r="H2033" s="8" t="s">
        <v>8249</v>
      </c>
      <c r="I2033" s="8">
        <v>1420765200</v>
      </c>
      <c r="J2033" s="8">
        <v>1417506853</v>
      </c>
      <c r="K2033" s="8" t="b">
        <v>1</v>
      </c>
      <c r="L2033" s="8">
        <v>508</v>
      </c>
      <c r="M2033" s="8" t="b">
        <v>1</v>
      </c>
      <c r="N2033" s="8" t="s">
        <v>8295</v>
      </c>
      <c r="O2033" s="11">
        <f t="shared" si="124"/>
        <v>120</v>
      </c>
      <c r="P2033" s="8">
        <f t="shared" si="125"/>
        <v>118.45</v>
      </c>
      <c r="Q2033" s="8" t="s">
        <v>8319</v>
      </c>
      <c r="R2033" s="8" t="s">
        <v>8349</v>
      </c>
      <c r="S2033" s="17">
        <f t="shared" si="126"/>
        <v>41975.329317129625</v>
      </c>
      <c r="T2033" s="17">
        <f t="shared" si="127"/>
        <v>42013.041666666672</v>
      </c>
    </row>
    <row r="2034" spans="1:20" ht="42.75" x14ac:dyDescent="0.45">
      <c r="A2034" s="5">
        <v>2032</v>
      </c>
      <c r="B2034" s="7" t="s">
        <v>2033</v>
      </c>
      <c r="C2034" s="7" t="s">
        <v>6142</v>
      </c>
      <c r="D2034" s="8">
        <v>25000</v>
      </c>
      <c r="E2034" s="8">
        <v>76047</v>
      </c>
      <c r="F2034" s="8" t="s">
        <v>8219</v>
      </c>
      <c r="G2034" s="8" t="s">
        <v>8224</v>
      </c>
      <c r="H2034" s="8" t="s">
        <v>8246</v>
      </c>
      <c r="I2034" s="8">
        <v>1481778000</v>
      </c>
      <c r="J2034" s="8">
        <v>1479216874</v>
      </c>
      <c r="K2034" s="8" t="b">
        <v>1</v>
      </c>
      <c r="L2034" s="8">
        <v>531</v>
      </c>
      <c r="M2034" s="8" t="b">
        <v>1</v>
      </c>
      <c r="N2034" s="8" t="s">
        <v>8295</v>
      </c>
      <c r="O2034" s="11">
        <f t="shared" si="124"/>
        <v>304</v>
      </c>
      <c r="P2034" s="8">
        <f t="shared" si="125"/>
        <v>143.21</v>
      </c>
      <c r="Q2034" s="8" t="s">
        <v>8319</v>
      </c>
      <c r="R2034" s="8" t="s">
        <v>8349</v>
      </c>
      <c r="S2034" s="17">
        <f t="shared" si="126"/>
        <v>42689.565671296295</v>
      </c>
      <c r="T2034" s="17">
        <f t="shared" si="127"/>
        <v>42719.208333333328</v>
      </c>
    </row>
    <row r="2035" spans="1:20" ht="42.75" x14ac:dyDescent="0.45">
      <c r="A2035" s="5">
        <v>2033</v>
      </c>
      <c r="B2035" s="7" t="s">
        <v>2034</v>
      </c>
      <c r="C2035" s="7" t="s">
        <v>6143</v>
      </c>
      <c r="D2035" s="8">
        <v>25000</v>
      </c>
      <c r="E2035" s="8">
        <v>44669</v>
      </c>
      <c r="F2035" s="8" t="s">
        <v>8219</v>
      </c>
      <c r="G2035" s="8" t="s">
        <v>8224</v>
      </c>
      <c r="H2035" s="8" t="s">
        <v>8246</v>
      </c>
      <c r="I2035" s="8">
        <v>1398477518</v>
      </c>
      <c r="J2035" s="8">
        <v>1395885518</v>
      </c>
      <c r="K2035" s="8" t="b">
        <v>1</v>
      </c>
      <c r="L2035" s="8">
        <v>158</v>
      </c>
      <c r="M2035" s="8" t="b">
        <v>1</v>
      </c>
      <c r="N2035" s="8" t="s">
        <v>8295</v>
      </c>
      <c r="O2035" s="11">
        <f t="shared" si="124"/>
        <v>179</v>
      </c>
      <c r="P2035" s="8">
        <f t="shared" si="125"/>
        <v>282.72000000000003</v>
      </c>
      <c r="Q2035" s="8" t="s">
        <v>8319</v>
      </c>
      <c r="R2035" s="8" t="s">
        <v>8349</v>
      </c>
      <c r="S2035" s="17">
        <f t="shared" si="126"/>
        <v>41725.082384259258</v>
      </c>
      <c r="T2035" s="17">
        <f t="shared" si="127"/>
        <v>41755.082384259258</v>
      </c>
    </row>
    <row r="2036" spans="1:20" ht="42.75" x14ac:dyDescent="0.45">
      <c r="A2036" s="5">
        <v>2034</v>
      </c>
      <c r="B2036" s="7" t="s">
        <v>2035</v>
      </c>
      <c r="C2036" s="7" t="s">
        <v>6144</v>
      </c>
      <c r="D2036" s="8">
        <v>78000</v>
      </c>
      <c r="E2036" s="8">
        <v>301719.59000000003</v>
      </c>
      <c r="F2036" s="8" t="s">
        <v>8219</v>
      </c>
      <c r="G2036" s="8" t="s">
        <v>8224</v>
      </c>
      <c r="H2036" s="8" t="s">
        <v>8246</v>
      </c>
      <c r="I2036" s="8">
        <v>1430981880</v>
      </c>
      <c r="J2036" s="8">
        <v>1426216033</v>
      </c>
      <c r="K2036" s="8" t="b">
        <v>1</v>
      </c>
      <c r="L2036" s="8">
        <v>508</v>
      </c>
      <c r="M2036" s="8" t="b">
        <v>1</v>
      </c>
      <c r="N2036" s="8" t="s">
        <v>8295</v>
      </c>
      <c r="O2036" s="11">
        <f t="shared" si="124"/>
        <v>387</v>
      </c>
      <c r="P2036" s="8">
        <f t="shared" si="125"/>
        <v>593.94000000000005</v>
      </c>
      <c r="Q2036" s="8" t="s">
        <v>8319</v>
      </c>
      <c r="R2036" s="8" t="s">
        <v>8349</v>
      </c>
      <c r="S2036" s="17">
        <f t="shared" si="126"/>
        <v>42076.130011574074</v>
      </c>
      <c r="T2036" s="17">
        <f t="shared" si="127"/>
        <v>42131.290277777778</v>
      </c>
    </row>
    <row r="2037" spans="1:20" ht="42.75" x14ac:dyDescent="0.45">
      <c r="A2037" s="5">
        <v>2035</v>
      </c>
      <c r="B2037" s="7" t="s">
        <v>2036</v>
      </c>
      <c r="C2037" s="7" t="s">
        <v>6145</v>
      </c>
      <c r="D2037" s="8">
        <v>80000</v>
      </c>
      <c r="E2037" s="8">
        <v>168829.14</v>
      </c>
      <c r="F2037" s="8" t="s">
        <v>8219</v>
      </c>
      <c r="G2037" s="8" t="s">
        <v>8224</v>
      </c>
      <c r="H2037" s="8" t="s">
        <v>8246</v>
      </c>
      <c r="I2037" s="8">
        <v>1450486800</v>
      </c>
      <c r="J2037" s="8">
        <v>1446562807</v>
      </c>
      <c r="K2037" s="8" t="b">
        <v>1</v>
      </c>
      <c r="L2037" s="8">
        <v>644</v>
      </c>
      <c r="M2037" s="8" t="b">
        <v>1</v>
      </c>
      <c r="N2037" s="8" t="s">
        <v>8295</v>
      </c>
      <c r="O2037" s="11">
        <f t="shared" si="124"/>
        <v>211</v>
      </c>
      <c r="P2037" s="8">
        <f t="shared" si="125"/>
        <v>262.16000000000003</v>
      </c>
      <c r="Q2037" s="8" t="s">
        <v>8319</v>
      </c>
      <c r="R2037" s="8" t="s">
        <v>8349</v>
      </c>
      <c r="S2037" s="17">
        <f t="shared" si="126"/>
        <v>42311.625081018516</v>
      </c>
      <c r="T2037" s="17">
        <f t="shared" si="127"/>
        <v>42357.041666666672</v>
      </c>
    </row>
    <row r="2038" spans="1:20" ht="42.75" x14ac:dyDescent="0.45">
      <c r="A2038" s="5">
        <v>2036</v>
      </c>
      <c r="B2038" s="7" t="s">
        <v>2037</v>
      </c>
      <c r="C2038" s="7" t="s">
        <v>6146</v>
      </c>
      <c r="D2038" s="8">
        <v>30000</v>
      </c>
      <c r="E2038" s="8">
        <v>39500.5</v>
      </c>
      <c r="F2038" s="8" t="s">
        <v>8219</v>
      </c>
      <c r="G2038" s="8" t="s">
        <v>8224</v>
      </c>
      <c r="H2038" s="8" t="s">
        <v>8246</v>
      </c>
      <c r="I2038" s="8">
        <v>1399668319</v>
      </c>
      <c r="J2038" s="8">
        <v>1397076319</v>
      </c>
      <c r="K2038" s="8" t="b">
        <v>1</v>
      </c>
      <c r="L2038" s="8">
        <v>848</v>
      </c>
      <c r="M2038" s="8" t="b">
        <v>1</v>
      </c>
      <c r="N2038" s="8" t="s">
        <v>8295</v>
      </c>
      <c r="O2038" s="11">
        <f t="shared" si="124"/>
        <v>132</v>
      </c>
      <c r="P2038" s="8">
        <f t="shared" si="125"/>
        <v>46.58</v>
      </c>
      <c r="Q2038" s="8" t="s">
        <v>8319</v>
      </c>
      <c r="R2038" s="8" t="s">
        <v>8349</v>
      </c>
      <c r="S2038" s="17">
        <f t="shared" si="126"/>
        <v>41738.864803240744</v>
      </c>
      <c r="T2038" s="17">
        <f t="shared" si="127"/>
        <v>41768.864803240744</v>
      </c>
    </row>
    <row r="2039" spans="1:20" ht="42.75" x14ac:dyDescent="0.45">
      <c r="A2039" s="5">
        <v>2037</v>
      </c>
      <c r="B2039" s="7" t="s">
        <v>2038</v>
      </c>
      <c r="C2039" s="7" t="s">
        <v>6147</v>
      </c>
      <c r="D2039" s="8">
        <v>10000</v>
      </c>
      <c r="E2039" s="8">
        <v>30047.64</v>
      </c>
      <c r="F2039" s="8" t="s">
        <v>8219</v>
      </c>
      <c r="G2039" s="8" t="s">
        <v>8224</v>
      </c>
      <c r="H2039" s="8" t="s">
        <v>8246</v>
      </c>
      <c r="I2039" s="8">
        <v>1388383353</v>
      </c>
      <c r="J2039" s="8">
        <v>1383195753</v>
      </c>
      <c r="K2039" s="8" t="b">
        <v>1</v>
      </c>
      <c r="L2039" s="8">
        <v>429</v>
      </c>
      <c r="M2039" s="8" t="b">
        <v>1</v>
      </c>
      <c r="N2039" s="8" t="s">
        <v>8295</v>
      </c>
      <c r="O2039" s="11">
        <f t="shared" si="124"/>
        <v>300</v>
      </c>
      <c r="P2039" s="8">
        <f t="shared" si="125"/>
        <v>70.040000000000006</v>
      </c>
      <c r="Q2039" s="8" t="s">
        <v>8319</v>
      </c>
      <c r="R2039" s="8" t="s">
        <v>8349</v>
      </c>
      <c r="S2039" s="17">
        <f t="shared" si="126"/>
        <v>41578.210104166668</v>
      </c>
      <c r="T2039" s="17">
        <f t="shared" si="127"/>
        <v>41638.251770833333</v>
      </c>
    </row>
    <row r="2040" spans="1:20" ht="42.75" x14ac:dyDescent="0.45">
      <c r="A2040" s="5">
        <v>2038</v>
      </c>
      <c r="B2040" s="7" t="s">
        <v>2039</v>
      </c>
      <c r="C2040" s="7" t="s">
        <v>6148</v>
      </c>
      <c r="D2040" s="8">
        <v>8000</v>
      </c>
      <c r="E2040" s="8">
        <v>33641</v>
      </c>
      <c r="F2040" s="8" t="s">
        <v>8219</v>
      </c>
      <c r="G2040" s="8" t="s">
        <v>8225</v>
      </c>
      <c r="H2040" s="8" t="s">
        <v>8247</v>
      </c>
      <c r="I2040" s="8">
        <v>1372701600</v>
      </c>
      <c r="J2040" s="8">
        <v>1369895421</v>
      </c>
      <c r="K2040" s="8" t="b">
        <v>1</v>
      </c>
      <c r="L2040" s="8">
        <v>204</v>
      </c>
      <c r="M2040" s="8" t="b">
        <v>1</v>
      </c>
      <c r="N2040" s="8" t="s">
        <v>8295</v>
      </c>
      <c r="O2040" s="11">
        <f t="shared" si="124"/>
        <v>421</v>
      </c>
      <c r="P2040" s="8">
        <f t="shared" si="125"/>
        <v>164.91</v>
      </c>
      <c r="Q2040" s="8" t="s">
        <v>8319</v>
      </c>
      <c r="R2040" s="8" t="s">
        <v>8349</v>
      </c>
      <c r="S2040" s="17">
        <f t="shared" si="126"/>
        <v>41424.27107638889</v>
      </c>
      <c r="T2040" s="17">
        <f t="shared" si="127"/>
        <v>41456.75</v>
      </c>
    </row>
    <row r="2041" spans="1:20" ht="28.5" x14ac:dyDescent="0.45">
      <c r="A2041" s="5">
        <v>2039</v>
      </c>
      <c r="B2041" s="7" t="s">
        <v>2040</v>
      </c>
      <c r="C2041" s="7" t="s">
        <v>6149</v>
      </c>
      <c r="D2041" s="8">
        <v>125000</v>
      </c>
      <c r="E2041" s="8">
        <v>170271</v>
      </c>
      <c r="F2041" s="8" t="s">
        <v>8219</v>
      </c>
      <c r="G2041" s="8" t="s">
        <v>8224</v>
      </c>
      <c r="H2041" s="8" t="s">
        <v>8246</v>
      </c>
      <c r="I2041" s="8">
        <v>1480568340</v>
      </c>
      <c r="J2041" s="8">
        <v>1477996325</v>
      </c>
      <c r="K2041" s="8" t="b">
        <v>1</v>
      </c>
      <c r="L2041" s="8">
        <v>379</v>
      </c>
      <c r="M2041" s="8" t="b">
        <v>1</v>
      </c>
      <c r="N2041" s="8" t="s">
        <v>8295</v>
      </c>
      <c r="O2041" s="11">
        <f t="shared" si="124"/>
        <v>136</v>
      </c>
      <c r="P2041" s="8">
        <f t="shared" si="125"/>
        <v>449.26</v>
      </c>
      <c r="Q2041" s="8" t="s">
        <v>8319</v>
      </c>
      <c r="R2041" s="8" t="s">
        <v>8349</v>
      </c>
      <c r="S2041" s="17">
        <f t="shared" si="126"/>
        <v>42675.438946759255</v>
      </c>
      <c r="T2041" s="17">
        <f t="shared" si="127"/>
        <v>42705.207638888889</v>
      </c>
    </row>
    <row r="2042" spans="1:20" ht="28.5" x14ac:dyDescent="0.45">
      <c r="A2042" s="5">
        <v>2040</v>
      </c>
      <c r="B2042" s="7" t="s">
        <v>2041</v>
      </c>
      <c r="C2042" s="7" t="s">
        <v>6150</v>
      </c>
      <c r="D2042" s="8">
        <v>3000</v>
      </c>
      <c r="E2042" s="8">
        <v>7445.14</v>
      </c>
      <c r="F2042" s="8" t="s">
        <v>8219</v>
      </c>
      <c r="G2042" s="8" t="s">
        <v>8224</v>
      </c>
      <c r="H2042" s="8" t="s">
        <v>8246</v>
      </c>
      <c r="I2042" s="8">
        <v>1384557303</v>
      </c>
      <c r="J2042" s="8">
        <v>1383257703</v>
      </c>
      <c r="K2042" s="8" t="b">
        <v>1</v>
      </c>
      <c r="L2042" s="8">
        <v>271</v>
      </c>
      <c r="M2042" s="8" t="b">
        <v>1</v>
      </c>
      <c r="N2042" s="8" t="s">
        <v>8295</v>
      </c>
      <c r="O2042" s="11">
        <f t="shared" si="124"/>
        <v>248</v>
      </c>
      <c r="P2042" s="8">
        <f t="shared" si="125"/>
        <v>27.47</v>
      </c>
      <c r="Q2042" s="8" t="s">
        <v>8319</v>
      </c>
      <c r="R2042" s="8" t="s">
        <v>8349</v>
      </c>
      <c r="S2042" s="17">
        <f t="shared" si="126"/>
        <v>41578.927118055559</v>
      </c>
      <c r="T2042" s="17">
        <f t="shared" si="127"/>
        <v>41593.968784722223</v>
      </c>
    </row>
    <row r="2043" spans="1:20" ht="42.75" x14ac:dyDescent="0.45">
      <c r="A2043" s="5">
        <v>2041</v>
      </c>
      <c r="B2043" s="7" t="s">
        <v>2042</v>
      </c>
      <c r="C2043" s="7" t="s">
        <v>6151</v>
      </c>
      <c r="D2043" s="8">
        <v>9500</v>
      </c>
      <c r="E2043" s="8">
        <v>17277</v>
      </c>
      <c r="F2043" s="8" t="s">
        <v>8219</v>
      </c>
      <c r="G2043" s="8" t="s">
        <v>8224</v>
      </c>
      <c r="H2043" s="8" t="s">
        <v>8246</v>
      </c>
      <c r="I2043" s="8">
        <v>1478785027</v>
      </c>
      <c r="J2043" s="8">
        <v>1476189427</v>
      </c>
      <c r="K2043" s="8" t="b">
        <v>0</v>
      </c>
      <c r="L2043" s="8">
        <v>120</v>
      </c>
      <c r="M2043" s="8" t="b">
        <v>1</v>
      </c>
      <c r="N2043" s="8" t="s">
        <v>8295</v>
      </c>
      <c r="O2043" s="11">
        <f t="shared" si="124"/>
        <v>182</v>
      </c>
      <c r="P2043" s="8">
        <f t="shared" si="125"/>
        <v>143.97999999999999</v>
      </c>
      <c r="Q2043" s="8" t="s">
        <v>8319</v>
      </c>
      <c r="R2043" s="8" t="s">
        <v>8349</v>
      </c>
      <c r="S2043" s="17">
        <f t="shared" si="126"/>
        <v>42654.525775462964</v>
      </c>
      <c r="T2043" s="17">
        <f t="shared" si="127"/>
        <v>42684.567442129628</v>
      </c>
    </row>
    <row r="2044" spans="1:20" ht="42.75" x14ac:dyDescent="0.45">
      <c r="A2044" s="5">
        <v>2042</v>
      </c>
      <c r="B2044" s="7" t="s">
        <v>2043</v>
      </c>
      <c r="C2044" s="7" t="s">
        <v>6152</v>
      </c>
      <c r="D2044" s="8">
        <v>10000</v>
      </c>
      <c r="E2044" s="8">
        <v>12353</v>
      </c>
      <c r="F2044" s="8" t="s">
        <v>8219</v>
      </c>
      <c r="G2044" s="8" t="s">
        <v>8224</v>
      </c>
      <c r="H2044" s="8" t="s">
        <v>8246</v>
      </c>
      <c r="I2044" s="8">
        <v>1453481974</v>
      </c>
      <c r="J2044" s="8">
        <v>1448297974</v>
      </c>
      <c r="K2044" s="8" t="b">
        <v>0</v>
      </c>
      <c r="L2044" s="8">
        <v>140</v>
      </c>
      <c r="M2044" s="8" t="b">
        <v>1</v>
      </c>
      <c r="N2044" s="8" t="s">
        <v>8295</v>
      </c>
      <c r="O2044" s="11">
        <f t="shared" si="124"/>
        <v>124</v>
      </c>
      <c r="P2044" s="8">
        <f t="shared" si="125"/>
        <v>88.24</v>
      </c>
      <c r="Q2044" s="8" t="s">
        <v>8319</v>
      </c>
      <c r="R2044" s="8" t="s">
        <v>8349</v>
      </c>
      <c r="S2044" s="17">
        <f t="shared" si="126"/>
        <v>42331.708032407405</v>
      </c>
      <c r="T2044" s="17">
        <f t="shared" si="127"/>
        <v>42391.708032407405</v>
      </c>
    </row>
    <row r="2045" spans="1:20" ht="42.75" x14ac:dyDescent="0.45">
      <c r="A2045" s="5">
        <v>2043</v>
      </c>
      <c r="B2045" s="7" t="s">
        <v>2044</v>
      </c>
      <c r="C2045" s="7" t="s">
        <v>6153</v>
      </c>
      <c r="D2045" s="8">
        <v>1385</v>
      </c>
      <c r="E2045" s="8">
        <v>7011</v>
      </c>
      <c r="F2045" s="8" t="s">
        <v>8219</v>
      </c>
      <c r="G2045" s="8" t="s">
        <v>8224</v>
      </c>
      <c r="H2045" s="8" t="s">
        <v>8246</v>
      </c>
      <c r="I2045" s="8">
        <v>1481432340</v>
      </c>
      <c r="J2045" s="8">
        <v>1476764077</v>
      </c>
      <c r="K2045" s="8" t="b">
        <v>0</v>
      </c>
      <c r="L2045" s="8">
        <v>193</v>
      </c>
      <c r="M2045" s="8" t="b">
        <v>1</v>
      </c>
      <c r="N2045" s="8" t="s">
        <v>8295</v>
      </c>
      <c r="O2045" s="11">
        <f t="shared" si="124"/>
        <v>506</v>
      </c>
      <c r="P2045" s="8">
        <f t="shared" si="125"/>
        <v>36.33</v>
      </c>
      <c r="Q2045" s="8" t="s">
        <v>8319</v>
      </c>
      <c r="R2045" s="8" t="s">
        <v>8349</v>
      </c>
      <c r="S2045" s="17">
        <f t="shared" si="126"/>
        <v>42661.176817129628</v>
      </c>
      <c r="T2045" s="17">
        <f t="shared" si="127"/>
        <v>42715.207638888889</v>
      </c>
    </row>
    <row r="2046" spans="1:20" ht="42.75" x14ac:dyDescent="0.45">
      <c r="A2046" s="5">
        <v>2044</v>
      </c>
      <c r="B2046" s="7" t="s">
        <v>2045</v>
      </c>
      <c r="C2046" s="7" t="s">
        <v>6154</v>
      </c>
      <c r="D2046" s="8">
        <v>15000</v>
      </c>
      <c r="E2046" s="8">
        <v>16232</v>
      </c>
      <c r="F2046" s="8" t="s">
        <v>8219</v>
      </c>
      <c r="G2046" s="8" t="s">
        <v>8224</v>
      </c>
      <c r="H2046" s="8" t="s">
        <v>8246</v>
      </c>
      <c r="I2046" s="8">
        <v>1434212714</v>
      </c>
      <c r="J2046" s="8">
        <v>1431620714</v>
      </c>
      <c r="K2046" s="8" t="b">
        <v>0</v>
      </c>
      <c r="L2046" s="8">
        <v>180</v>
      </c>
      <c r="M2046" s="8" t="b">
        <v>1</v>
      </c>
      <c r="N2046" s="8" t="s">
        <v>8295</v>
      </c>
      <c r="O2046" s="11">
        <f t="shared" si="124"/>
        <v>108</v>
      </c>
      <c r="P2046" s="8">
        <f t="shared" si="125"/>
        <v>90.18</v>
      </c>
      <c r="Q2046" s="8" t="s">
        <v>8319</v>
      </c>
      <c r="R2046" s="8" t="s">
        <v>8349</v>
      </c>
      <c r="S2046" s="17">
        <f t="shared" si="126"/>
        <v>42138.684189814812</v>
      </c>
      <c r="T2046" s="17">
        <f t="shared" si="127"/>
        <v>42168.684189814812</v>
      </c>
    </row>
    <row r="2047" spans="1:20" ht="42.75" x14ac:dyDescent="0.45">
      <c r="A2047" s="5">
        <v>2045</v>
      </c>
      <c r="B2047" s="7" t="s">
        <v>2046</v>
      </c>
      <c r="C2047" s="7" t="s">
        <v>6155</v>
      </c>
      <c r="D2047" s="8">
        <v>4900</v>
      </c>
      <c r="E2047" s="8">
        <v>40140.01</v>
      </c>
      <c r="F2047" s="8" t="s">
        <v>8219</v>
      </c>
      <c r="G2047" s="8" t="s">
        <v>8224</v>
      </c>
      <c r="H2047" s="8" t="s">
        <v>8246</v>
      </c>
      <c r="I2047" s="8">
        <v>1341799647</v>
      </c>
      <c r="J2047" s="8">
        <v>1339207647</v>
      </c>
      <c r="K2047" s="8" t="b">
        <v>0</v>
      </c>
      <c r="L2047" s="8">
        <v>263</v>
      </c>
      <c r="M2047" s="8" t="b">
        <v>1</v>
      </c>
      <c r="N2047" s="8" t="s">
        <v>8295</v>
      </c>
      <c r="O2047" s="11">
        <f t="shared" si="124"/>
        <v>819</v>
      </c>
      <c r="P2047" s="8">
        <f t="shared" si="125"/>
        <v>152.62</v>
      </c>
      <c r="Q2047" s="8" t="s">
        <v>8319</v>
      </c>
      <c r="R2047" s="8" t="s">
        <v>8349</v>
      </c>
      <c r="S2047" s="17">
        <f t="shared" si="126"/>
        <v>41069.088506944441</v>
      </c>
      <c r="T2047" s="17">
        <f t="shared" si="127"/>
        <v>41099.088506944441</v>
      </c>
    </row>
    <row r="2048" spans="1:20" ht="42.75" x14ac:dyDescent="0.45">
      <c r="A2048" s="5">
        <v>2046</v>
      </c>
      <c r="B2048" s="7" t="s">
        <v>2047</v>
      </c>
      <c r="C2048" s="7" t="s">
        <v>6156</v>
      </c>
      <c r="D2048" s="8">
        <v>10000</v>
      </c>
      <c r="E2048" s="8">
        <v>12110</v>
      </c>
      <c r="F2048" s="8" t="s">
        <v>8219</v>
      </c>
      <c r="G2048" s="8" t="s">
        <v>8224</v>
      </c>
      <c r="H2048" s="8" t="s">
        <v>8246</v>
      </c>
      <c r="I2048" s="8">
        <v>1369282044</v>
      </c>
      <c r="J2048" s="8">
        <v>1366690044</v>
      </c>
      <c r="K2048" s="8" t="b">
        <v>0</v>
      </c>
      <c r="L2048" s="8">
        <v>217</v>
      </c>
      <c r="M2048" s="8" t="b">
        <v>1</v>
      </c>
      <c r="N2048" s="8" t="s">
        <v>8295</v>
      </c>
      <c r="O2048" s="11">
        <f t="shared" si="124"/>
        <v>121</v>
      </c>
      <c r="P2048" s="8">
        <f t="shared" si="125"/>
        <v>55.81</v>
      </c>
      <c r="Q2048" s="8" t="s">
        <v>8319</v>
      </c>
      <c r="R2048" s="8" t="s">
        <v>8349</v>
      </c>
      <c r="S2048" s="17">
        <f t="shared" si="126"/>
        <v>41387.171805555554</v>
      </c>
      <c r="T2048" s="17">
        <f t="shared" si="127"/>
        <v>41417.171805555554</v>
      </c>
    </row>
    <row r="2049" spans="1:20" ht="42.75" x14ac:dyDescent="0.45">
      <c r="A2049" s="5">
        <v>2047</v>
      </c>
      <c r="B2049" s="7" t="s">
        <v>2048</v>
      </c>
      <c r="C2049" s="7" t="s">
        <v>6157</v>
      </c>
      <c r="D2049" s="8">
        <v>98000</v>
      </c>
      <c r="E2049" s="8">
        <v>100939</v>
      </c>
      <c r="F2049" s="8" t="s">
        <v>8219</v>
      </c>
      <c r="G2049" s="8" t="s">
        <v>8226</v>
      </c>
      <c r="H2049" s="8" t="s">
        <v>8248</v>
      </c>
      <c r="I2049" s="8">
        <v>1429228800</v>
      </c>
      <c r="J2049" s="8">
        <v>1426714870</v>
      </c>
      <c r="K2049" s="8" t="b">
        <v>0</v>
      </c>
      <c r="L2049" s="8">
        <v>443</v>
      </c>
      <c r="M2049" s="8" t="b">
        <v>1</v>
      </c>
      <c r="N2049" s="8" t="s">
        <v>8295</v>
      </c>
      <c r="O2049" s="11">
        <f t="shared" si="124"/>
        <v>103</v>
      </c>
      <c r="P2049" s="8">
        <f t="shared" si="125"/>
        <v>227.85</v>
      </c>
      <c r="Q2049" s="8" t="s">
        <v>8319</v>
      </c>
      <c r="R2049" s="8" t="s">
        <v>8349</v>
      </c>
      <c r="S2049" s="17">
        <f t="shared" si="126"/>
        <v>42081.903587962966</v>
      </c>
      <c r="T2049" s="17">
        <f t="shared" si="127"/>
        <v>42111</v>
      </c>
    </row>
    <row r="2050" spans="1:20" ht="42.75" x14ac:dyDescent="0.45">
      <c r="A2050" s="5">
        <v>2048</v>
      </c>
      <c r="B2050" s="7" t="s">
        <v>2049</v>
      </c>
      <c r="C2050" s="7" t="s">
        <v>6158</v>
      </c>
      <c r="D2050" s="8">
        <v>85000</v>
      </c>
      <c r="E2050" s="8">
        <v>126082.45</v>
      </c>
      <c r="F2050" s="8" t="s">
        <v>8219</v>
      </c>
      <c r="G2050" s="8" t="s">
        <v>8224</v>
      </c>
      <c r="H2050" s="8" t="s">
        <v>8246</v>
      </c>
      <c r="I2050" s="8">
        <v>1369323491</v>
      </c>
      <c r="J2050" s="8">
        <v>1366731491</v>
      </c>
      <c r="K2050" s="8" t="b">
        <v>0</v>
      </c>
      <c r="L2050" s="8">
        <v>1373</v>
      </c>
      <c r="M2050" s="8" t="b">
        <v>1</v>
      </c>
      <c r="N2050" s="8" t="s">
        <v>8295</v>
      </c>
      <c r="O2050" s="11">
        <f t="shared" si="124"/>
        <v>148</v>
      </c>
      <c r="P2050" s="8">
        <f t="shared" si="125"/>
        <v>91.83</v>
      </c>
      <c r="Q2050" s="8" t="s">
        <v>8319</v>
      </c>
      <c r="R2050" s="8" t="s">
        <v>8349</v>
      </c>
      <c r="S2050" s="17">
        <f t="shared" si="126"/>
        <v>41387.651516203703</v>
      </c>
      <c r="T2050" s="17">
        <f t="shared" si="127"/>
        <v>41417.651516203703</v>
      </c>
    </row>
    <row r="2051" spans="1:20" x14ac:dyDescent="0.45">
      <c r="A2051" s="5">
        <v>2049</v>
      </c>
      <c r="B2051" s="7" t="s">
        <v>2050</v>
      </c>
      <c r="C2051" s="7" t="s">
        <v>6159</v>
      </c>
      <c r="D2051" s="8">
        <v>50000</v>
      </c>
      <c r="E2051" s="8">
        <v>60095.35</v>
      </c>
      <c r="F2051" s="8" t="s">
        <v>8219</v>
      </c>
      <c r="G2051" s="8" t="s">
        <v>8225</v>
      </c>
      <c r="H2051" s="8" t="s">
        <v>8247</v>
      </c>
      <c r="I2051" s="8">
        <v>1386025140</v>
      </c>
      <c r="J2051" s="8">
        <v>1382963963</v>
      </c>
      <c r="K2051" s="8" t="b">
        <v>0</v>
      </c>
      <c r="L2051" s="8">
        <v>742</v>
      </c>
      <c r="M2051" s="8" t="b">
        <v>1</v>
      </c>
      <c r="N2051" s="8" t="s">
        <v>8295</v>
      </c>
      <c r="O2051" s="11">
        <f t="shared" ref="O2051:O2114" si="128">ROUND((E2051/D2051)*100,0)</f>
        <v>120</v>
      </c>
      <c r="P2051" s="8">
        <f t="shared" ref="P2051:P2114" si="129">ROUND(E2051/L2051,2)</f>
        <v>80.989999999999995</v>
      </c>
      <c r="Q2051" s="8" t="s">
        <v>8319</v>
      </c>
      <c r="R2051" s="8" t="s">
        <v>8349</v>
      </c>
      <c r="S2051" s="17">
        <f t="shared" ref="S2051:S2114" si="130">(((J2051/60)/60)/24)+DATE(1970,1,1)</f>
        <v>41575.527349537035</v>
      </c>
      <c r="T2051" s="17">
        <f t="shared" ref="T2051:T2114" si="131">(((I2051/60)/60)/24)+DATE(1970,1,1)</f>
        <v>41610.957638888889</v>
      </c>
    </row>
    <row r="2052" spans="1:20" ht="42.75" x14ac:dyDescent="0.45">
      <c r="A2052" s="5">
        <v>2050</v>
      </c>
      <c r="B2052" s="7" t="s">
        <v>2051</v>
      </c>
      <c r="C2052" s="7" t="s">
        <v>6160</v>
      </c>
      <c r="D2052" s="8">
        <v>10000</v>
      </c>
      <c r="E2052" s="8">
        <v>47327</v>
      </c>
      <c r="F2052" s="8" t="s">
        <v>8219</v>
      </c>
      <c r="G2052" s="8" t="s">
        <v>8224</v>
      </c>
      <c r="H2052" s="8" t="s">
        <v>8246</v>
      </c>
      <c r="I2052" s="8">
        <v>1433036578</v>
      </c>
      <c r="J2052" s="8">
        <v>1429580578</v>
      </c>
      <c r="K2052" s="8" t="b">
        <v>0</v>
      </c>
      <c r="L2052" s="8">
        <v>170</v>
      </c>
      <c r="M2052" s="8" t="b">
        <v>1</v>
      </c>
      <c r="N2052" s="8" t="s">
        <v>8295</v>
      </c>
      <c r="O2052" s="11">
        <f t="shared" si="128"/>
        <v>473</v>
      </c>
      <c r="P2052" s="8">
        <f t="shared" si="129"/>
        <v>278.39</v>
      </c>
      <c r="Q2052" s="8" t="s">
        <v>8319</v>
      </c>
      <c r="R2052" s="8" t="s">
        <v>8349</v>
      </c>
      <c r="S2052" s="17">
        <f t="shared" si="130"/>
        <v>42115.071504629625</v>
      </c>
      <c r="T2052" s="17">
        <f t="shared" si="131"/>
        <v>42155.071504629625</v>
      </c>
    </row>
    <row r="2053" spans="1:20" ht="42.75" x14ac:dyDescent="0.45">
      <c r="A2053" s="5">
        <v>2051</v>
      </c>
      <c r="B2053" s="7" t="s">
        <v>2052</v>
      </c>
      <c r="C2053" s="7" t="s">
        <v>6161</v>
      </c>
      <c r="D2053" s="8">
        <v>8000</v>
      </c>
      <c r="E2053" s="8">
        <v>10429</v>
      </c>
      <c r="F2053" s="8" t="s">
        <v>8219</v>
      </c>
      <c r="G2053" s="8" t="s">
        <v>8224</v>
      </c>
      <c r="H2053" s="8" t="s">
        <v>8246</v>
      </c>
      <c r="I2053" s="8">
        <v>1388017937</v>
      </c>
      <c r="J2053" s="8">
        <v>1385425937</v>
      </c>
      <c r="K2053" s="8" t="b">
        <v>0</v>
      </c>
      <c r="L2053" s="8">
        <v>242</v>
      </c>
      <c r="M2053" s="8" t="b">
        <v>1</v>
      </c>
      <c r="N2053" s="8" t="s">
        <v>8295</v>
      </c>
      <c r="O2053" s="11">
        <f t="shared" si="128"/>
        <v>130</v>
      </c>
      <c r="P2053" s="8">
        <f t="shared" si="129"/>
        <v>43.1</v>
      </c>
      <c r="Q2053" s="8" t="s">
        <v>8319</v>
      </c>
      <c r="R2053" s="8" t="s">
        <v>8349</v>
      </c>
      <c r="S2053" s="17">
        <f t="shared" si="130"/>
        <v>41604.022418981483</v>
      </c>
      <c r="T2053" s="17">
        <f t="shared" si="131"/>
        <v>41634.022418981483</v>
      </c>
    </row>
    <row r="2054" spans="1:20" ht="42.75" x14ac:dyDescent="0.45">
      <c r="A2054" s="5">
        <v>2052</v>
      </c>
      <c r="B2054" s="7" t="s">
        <v>2053</v>
      </c>
      <c r="C2054" s="7" t="s">
        <v>6162</v>
      </c>
      <c r="D2054" s="8">
        <v>50000</v>
      </c>
      <c r="E2054" s="8">
        <v>176524</v>
      </c>
      <c r="F2054" s="8" t="s">
        <v>8219</v>
      </c>
      <c r="G2054" s="8" t="s">
        <v>8224</v>
      </c>
      <c r="H2054" s="8" t="s">
        <v>8246</v>
      </c>
      <c r="I2054" s="8">
        <v>1455933653</v>
      </c>
      <c r="J2054" s="8">
        <v>1452045653</v>
      </c>
      <c r="K2054" s="8" t="b">
        <v>0</v>
      </c>
      <c r="L2054" s="8">
        <v>541</v>
      </c>
      <c r="M2054" s="8" t="b">
        <v>1</v>
      </c>
      <c r="N2054" s="8" t="s">
        <v>8295</v>
      </c>
      <c r="O2054" s="11">
        <f t="shared" si="128"/>
        <v>353</v>
      </c>
      <c r="P2054" s="8">
        <f t="shared" si="129"/>
        <v>326.29000000000002</v>
      </c>
      <c r="Q2054" s="8" t="s">
        <v>8319</v>
      </c>
      <c r="R2054" s="8" t="s">
        <v>8349</v>
      </c>
      <c r="S2054" s="17">
        <f t="shared" si="130"/>
        <v>42375.08394675926</v>
      </c>
      <c r="T2054" s="17">
        <f t="shared" si="131"/>
        <v>42420.08394675926</v>
      </c>
    </row>
    <row r="2055" spans="1:20" ht="42.75" x14ac:dyDescent="0.45">
      <c r="A2055" s="5">
        <v>2053</v>
      </c>
      <c r="B2055" s="7" t="s">
        <v>2054</v>
      </c>
      <c r="C2055" s="7" t="s">
        <v>6163</v>
      </c>
      <c r="D2055" s="8">
        <v>5000</v>
      </c>
      <c r="E2055" s="8">
        <v>5051</v>
      </c>
      <c r="F2055" s="8" t="s">
        <v>8219</v>
      </c>
      <c r="G2055" s="8" t="s">
        <v>8224</v>
      </c>
      <c r="H2055" s="8" t="s">
        <v>8246</v>
      </c>
      <c r="I2055" s="8">
        <v>1448466551</v>
      </c>
      <c r="J2055" s="8">
        <v>1445870951</v>
      </c>
      <c r="K2055" s="8" t="b">
        <v>0</v>
      </c>
      <c r="L2055" s="8">
        <v>121</v>
      </c>
      <c r="M2055" s="8" t="b">
        <v>1</v>
      </c>
      <c r="N2055" s="8" t="s">
        <v>8295</v>
      </c>
      <c r="O2055" s="11">
        <f t="shared" si="128"/>
        <v>101</v>
      </c>
      <c r="P2055" s="8">
        <f t="shared" si="129"/>
        <v>41.74</v>
      </c>
      <c r="Q2055" s="8" t="s">
        <v>8319</v>
      </c>
      <c r="R2055" s="8" t="s">
        <v>8349</v>
      </c>
      <c r="S2055" s="17">
        <f t="shared" si="130"/>
        <v>42303.617488425924</v>
      </c>
      <c r="T2055" s="17">
        <f t="shared" si="131"/>
        <v>42333.659155092595</v>
      </c>
    </row>
    <row r="2056" spans="1:20" ht="42.75" x14ac:dyDescent="0.45">
      <c r="A2056" s="5">
        <v>2054</v>
      </c>
      <c r="B2056" s="7" t="s">
        <v>2055</v>
      </c>
      <c r="C2056" s="7" t="s">
        <v>6164</v>
      </c>
      <c r="D2056" s="8">
        <v>35000</v>
      </c>
      <c r="E2056" s="8">
        <v>39757</v>
      </c>
      <c r="F2056" s="8" t="s">
        <v>8219</v>
      </c>
      <c r="G2056" s="8" t="s">
        <v>8225</v>
      </c>
      <c r="H2056" s="8" t="s">
        <v>8247</v>
      </c>
      <c r="I2056" s="8">
        <v>1399033810</v>
      </c>
      <c r="J2056" s="8">
        <v>1396441810</v>
      </c>
      <c r="K2056" s="8" t="b">
        <v>0</v>
      </c>
      <c r="L2056" s="8">
        <v>621</v>
      </c>
      <c r="M2056" s="8" t="b">
        <v>1</v>
      </c>
      <c r="N2056" s="8" t="s">
        <v>8295</v>
      </c>
      <c r="O2056" s="11">
        <f t="shared" si="128"/>
        <v>114</v>
      </c>
      <c r="P2056" s="8">
        <f t="shared" si="129"/>
        <v>64.02</v>
      </c>
      <c r="Q2056" s="8" t="s">
        <v>8319</v>
      </c>
      <c r="R2056" s="8" t="s">
        <v>8349</v>
      </c>
      <c r="S2056" s="17">
        <f t="shared" si="130"/>
        <v>41731.520949074074</v>
      </c>
      <c r="T2056" s="17">
        <f t="shared" si="131"/>
        <v>41761.520949074074</v>
      </c>
    </row>
    <row r="2057" spans="1:20" ht="42.75" x14ac:dyDescent="0.45">
      <c r="A2057" s="5">
        <v>2055</v>
      </c>
      <c r="B2057" s="7" t="s">
        <v>2056</v>
      </c>
      <c r="C2057" s="7" t="s">
        <v>6165</v>
      </c>
      <c r="D2057" s="8">
        <v>6000</v>
      </c>
      <c r="E2057" s="8">
        <v>10045</v>
      </c>
      <c r="F2057" s="8" t="s">
        <v>8219</v>
      </c>
      <c r="G2057" s="8" t="s">
        <v>8224</v>
      </c>
      <c r="H2057" s="8" t="s">
        <v>8246</v>
      </c>
      <c r="I2057" s="8">
        <v>1417579200</v>
      </c>
      <c r="J2057" s="8">
        <v>1415031043</v>
      </c>
      <c r="K2057" s="8" t="b">
        <v>0</v>
      </c>
      <c r="L2057" s="8">
        <v>101</v>
      </c>
      <c r="M2057" s="8" t="b">
        <v>1</v>
      </c>
      <c r="N2057" s="8" t="s">
        <v>8295</v>
      </c>
      <c r="O2057" s="11">
        <f t="shared" si="128"/>
        <v>167</v>
      </c>
      <c r="P2057" s="8">
        <f t="shared" si="129"/>
        <v>99.46</v>
      </c>
      <c r="Q2057" s="8" t="s">
        <v>8319</v>
      </c>
      <c r="R2057" s="8" t="s">
        <v>8349</v>
      </c>
      <c r="S2057" s="17">
        <f t="shared" si="130"/>
        <v>41946.674108796295</v>
      </c>
      <c r="T2057" s="17">
        <f t="shared" si="131"/>
        <v>41976.166666666672</v>
      </c>
    </row>
    <row r="2058" spans="1:20" ht="42.75" x14ac:dyDescent="0.45">
      <c r="A2058" s="5">
        <v>2056</v>
      </c>
      <c r="B2058" s="7" t="s">
        <v>2057</v>
      </c>
      <c r="C2058" s="7" t="s">
        <v>6166</v>
      </c>
      <c r="D2058" s="8">
        <v>50000</v>
      </c>
      <c r="E2058" s="8">
        <v>76726</v>
      </c>
      <c r="F2058" s="8" t="s">
        <v>8219</v>
      </c>
      <c r="G2058" s="8" t="s">
        <v>8224</v>
      </c>
      <c r="H2058" s="8" t="s">
        <v>8246</v>
      </c>
      <c r="I2058" s="8">
        <v>1366222542</v>
      </c>
      <c r="J2058" s="8">
        <v>1363630542</v>
      </c>
      <c r="K2058" s="8" t="b">
        <v>0</v>
      </c>
      <c r="L2058" s="8">
        <v>554</v>
      </c>
      <c r="M2058" s="8" t="b">
        <v>1</v>
      </c>
      <c r="N2058" s="8" t="s">
        <v>8295</v>
      </c>
      <c r="O2058" s="11">
        <f t="shared" si="128"/>
        <v>153</v>
      </c>
      <c r="P2058" s="8">
        <f t="shared" si="129"/>
        <v>138.49</v>
      </c>
      <c r="Q2058" s="8" t="s">
        <v>8319</v>
      </c>
      <c r="R2058" s="8" t="s">
        <v>8349</v>
      </c>
      <c r="S2058" s="17">
        <f t="shared" si="130"/>
        <v>41351.76090277778</v>
      </c>
      <c r="T2058" s="17">
        <f t="shared" si="131"/>
        <v>41381.76090277778</v>
      </c>
    </row>
    <row r="2059" spans="1:20" ht="42.75" x14ac:dyDescent="0.45">
      <c r="A2059" s="5">
        <v>2057</v>
      </c>
      <c r="B2059" s="7" t="s">
        <v>2058</v>
      </c>
      <c r="C2059" s="7" t="s">
        <v>6167</v>
      </c>
      <c r="D2059" s="8">
        <v>15000</v>
      </c>
      <c r="E2059" s="8">
        <v>30334.83</v>
      </c>
      <c r="F2059" s="8" t="s">
        <v>8219</v>
      </c>
      <c r="G2059" s="8" t="s">
        <v>8225</v>
      </c>
      <c r="H2059" s="8" t="s">
        <v>8247</v>
      </c>
      <c r="I2059" s="8">
        <v>1456487532</v>
      </c>
      <c r="J2059" s="8">
        <v>1453895532</v>
      </c>
      <c r="K2059" s="8" t="b">
        <v>0</v>
      </c>
      <c r="L2059" s="8">
        <v>666</v>
      </c>
      <c r="M2059" s="8" t="b">
        <v>1</v>
      </c>
      <c r="N2059" s="8" t="s">
        <v>8295</v>
      </c>
      <c r="O2059" s="11">
        <f t="shared" si="128"/>
        <v>202</v>
      </c>
      <c r="P2059" s="8">
        <f t="shared" si="129"/>
        <v>45.55</v>
      </c>
      <c r="Q2059" s="8" t="s">
        <v>8319</v>
      </c>
      <c r="R2059" s="8" t="s">
        <v>8349</v>
      </c>
      <c r="S2059" s="17">
        <f t="shared" si="130"/>
        <v>42396.494583333333</v>
      </c>
      <c r="T2059" s="17">
        <f t="shared" si="131"/>
        <v>42426.494583333333</v>
      </c>
    </row>
    <row r="2060" spans="1:20" ht="28.5" x14ac:dyDescent="0.45">
      <c r="A2060" s="5">
        <v>2058</v>
      </c>
      <c r="B2060" s="7" t="s">
        <v>2059</v>
      </c>
      <c r="C2060" s="7" t="s">
        <v>6168</v>
      </c>
      <c r="D2060" s="8">
        <v>2560</v>
      </c>
      <c r="E2060" s="8">
        <v>4308</v>
      </c>
      <c r="F2060" s="8" t="s">
        <v>8219</v>
      </c>
      <c r="G2060" s="8" t="s">
        <v>8225</v>
      </c>
      <c r="H2060" s="8" t="s">
        <v>8247</v>
      </c>
      <c r="I2060" s="8">
        <v>1425326400</v>
      </c>
      <c r="J2060" s="8">
        <v>1421916830</v>
      </c>
      <c r="K2060" s="8" t="b">
        <v>0</v>
      </c>
      <c r="L2060" s="8">
        <v>410</v>
      </c>
      <c r="M2060" s="8" t="b">
        <v>1</v>
      </c>
      <c r="N2060" s="8" t="s">
        <v>8295</v>
      </c>
      <c r="O2060" s="11">
        <f t="shared" si="128"/>
        <v>168</v>
      </c>
      <c r="P2060" s="8">
        <f t="shared" si="129"/>
        <v>10.51</v>
      </c>
      <c r="Q2060" s="8" t="s">
        <v>8319</v>
      </c>
      <c r="R2060" s="8" t="s">
        <v>8349</v>
      </c>
      <c r="S2060" s="17">
        <f t="shared" si="130"/>
        <v>42026.370717592596</v>
      </c>
      <c r="T2060" s="17">
        <f t="shared" si="131"/>
        <v>42065.833333333328</v>
      </c>
    </row>
    <row r="2061" spans="1:20" ht="42.75" x14ac:dyDescent="0.45">
      <c r="A2061" s="5">
        <v>2059</v>
      </c>
      <c r="B2061" s="7" t="s">
        <v>2060</v>
      </c>
      <c r="C2061" s="7" t="s">
        <v>6169</v>
      </c>
      <c r="D2061" s="8">
        <v>30000</v>
      </c>
      <c r="E2061" s="8">
        <v>43037</v>
      </c>
      <c r="F2061" s="8" t="s">
        <v>8219</v>
      </c>
      <c r="G2061" s="8" t="s">
        <v>8224</v>
      </c>
      <c r="H2061" s="8" t="s">
        <v>8246</v>
      </c>
      <c r="I2061" s="8">
        <v>1454277540</v>
      </c>
      <c r="J2061" s="8">
        <v>1450880854</v>
      </c>
      <c r="K2061" s="8" t="b">
        <v>0</v>
      </c>
      <c r="L2061" s="8">
        <v>375</v>
      </c>
      <c r="M2061" s="8" t="b">
        <v>1</v>
      </c>
      <c r="N2061" s="8" t="s">
        <v>8295</v>
      </c>
      <c r="O2061" s="11">
        <f t="shared" si="128"/>
        <v>143</v>
      </c>
      <c r="P2061" s="8">
        <f t="shared" si="129"/>
        <v>114.77</v>
      </c>
      <c r="Q2061" s="8" t="s">
        <v>8319</v>
      </c>
      <c r="R2061" s="8" t="s">
        <v>8349</v>
      </c>
      <c r="S2061" s="17">
        <f t="shared" si="130"/>
        <v>42361.602476851855</v>
      </c>
      <c r="T2061" s="17">
        <f t="shared" si="131"/>
        <v>42400.915972222225</v>
      </c>
    </row>
    <row r="2062" spans="1:20" ht="42.75" x14ac:dyDescent="0.45">
      <c r="A2062" s="5">
        <v>2060</v>
      </c>
      <c r="B2062" s="7" t="s">
        <v>2061</v>
      </c>
      <c r="C2062" s="7" t="s">
        <v>6170</v>
      </c>
      <c r="D2062" s="8">
        <v>25000</v>
      </c>
      <c r="E2062" s="8">
        <v>49100</v>
      </c>
      <c r="F2062" s="8" t="s">
        <v>8219</v>
      </c>
      <c r="G2062" s="8" t="s">
        <v>8224</v>
      </c>
      <c r="H2062" s="8" t="s">
        <v>8246</v>
      </c>
      <c r="I2062" s="8">
        <v>1406129150</v>
      </c>
      <c r="J2062" s="8">
        <v>1400945150</v>
      </c>
      <c r="K2062" s="8" t="b">
        <v>0</v>
      </c>
      <c r="L2062" s="8">
        <v>1364</v>
      </c>
      <c r="M2062" s="8" t="b">
        <v>1</v>
      </c>
      <c r="N2062" s="8" t="s">
        <v>8295</v>
      </c>
      <c r="O2062" s="11">
        <f t="shared" si="128"/>
        <v>196</v>
      </c>
      <c r="P2062" s="8">
        <f t="shared" si="129"/>
        <v>36</v>
      </c>
      <c r="Q2062" s="8" t="s">
        <v>8319</v>
      </c>
      <c r="R2062" s="8" t="s">
        <v>8349</v>
      </c>
      <c r="S2062" s="17">
        <f t="shared" si="130"/>
        <v>41783.642939814818</v>
      </c>
      <c r="T2062" s="17">
        <f t="shared" si="131"/>
        <v>41843.642939814818</v>
      </c>
    </row>
    <row r="2063" spans="1:20" ht="42.75" x14ac:dyDescent="0.45">
      <c r="A2063" s="5">
        <v>2061</v>
      </c>
      <c r="B2063" s="7" t="s">
        <v>2062</v>
      </c>
      <c r="C2063" s="7" t="s">
        <v>6171</v>
      </c>
      <c r="D2063" s="8">
        <v>5000</v>
      </c>
      <c r="E2063" s="8">
        <v>5396</v>
      </c>
      <c r="F2063" s="8" t="s">
        <v>8219</v>
      </c>
      <c r="G2063" s="8" t="s">
        <v>8224</v>
      </c>
      <c r="H2063" s="8" t="s">
        <v>8246</v>
      </c>
      <c r="I2063" s="8">
        <v>1483208454</v>
      </c>
      <c r="J2063" s="8">
        <v>1480616454</v>
      </c>
      <c r="K2063" s="8" t="b">
        <v>0</v>
      </c>
      <c r="L2063" s="8">
        <v>35</v>
      </c>
      <c r="M2063" s="8" t="b">
        <v>1</v>
      </c>
      <c r="N2063" s="8" t="s">
        <v>8295</v>
      </c>
      <c r="O2063" s="11">
        <f t="shared" si="128"/>
        <v>108</v>
      </c>
      <c r="P2063" s="8">
        <f t="shared" si="129"/>
        <v>154.16999999999999</v>
      </c>
      <c r="Q2063" s="8" t="s">
        <v>8319</v>
      </c>
      <c r="R2063" s="8" t="s">
        <v>8349</v>
      </c>
      <c r="S2063" s="17">
        <f t="shared" si="130"/>
        <v>42705.764513888891</v>
      </c>
      <c r="T2063" s="17">
        <f t="shared" si="131"/>
        <v>42735.764513888891</v>
      </c>
    </row>
    <row r="2064" spans="1:20" ht="42.75" x14ac:dyDescent="0.45">
      <c r="A2064" s="5">
        <v>2062</v>
      </c>
      <c r="B2064" s="7" t="s">
        <v>2063</v>
      </c>
      <c r="C2064" s="7" t="s">
        <v>6172</v>
      </c>
      <c r="D2064" s="8">
        <v>100000</v>
      </c>
      <c r="E2064" s="8">
        <v>114977</v>
      </c>
      <c r="F2064" s="8" t="s">
        <v>8219</v>
      </c>
      <c r="G2064" s="8" t="s">
        <v>8232</v>
      </c>
      <c r="H2064" s="8" t="s">
        <v>8253</v>
      </c>
      <c r="I2064" s="8">
        <v>1458807098</v>
      </c>
      <c r="J2064" s="8">
        <v>1456218698</v>
      </c>
      <c r="K2064" s="8" t="b">
        <v>0</v>
      </c>
      <c r="L2064" s="8">
        <v>203</v>
      </c>
      <c r="M2064" s="8" t="b">
        <v>1</v>
      </c>
      <c r="N2064" s="8" t="s">
        <v>8295</v>
      </c>
      <c r="O2064" s="11">
        <f t="shared" si="128"/>
        <v>115</v>
      </c>
      <c r="P2064" s="8">
        <f t="shared" si="129"/>
        <v>566.39</v>
      </c>
      <c r="Q2064" s="8" t="s">
        <v>8319</v>
      </c>
      <c r="R2064" s="8" t="s">
        <v>8349</v>
      </c>
      <c r="S2064" s="17">
        <f t="shared" si="130"/>
        <v>42423.3830787037</v>
      </c>
      <c r="T2064" s="17">
        <f t="shared" si="131"/>
        <v>42453.341412037036</v>
      </c>
    </row>
    <row r="2065" spans="1:20" ht="28.5" x14ac:dyDescent="0.45">
      <c r="A2065" s="5">
        <v>2063</v>
      </c>
      <c r="B2065" s="7" t="s">
        <v>2064</v>
      </c>
      <c r="C2065" s="7" t="s">
        <v>6173</v>
      </c>
      <c r="D2065" s="8">
        <v>4000</v>
      </c>
      <c r="E2065" s="8">
        <v>5922</v>
      </c>
      <c r="F2065" s="8" t="s">
        <v>8219</v>
      </c>
      <c r="G2065" s="8" t="s">
        <v>8236</v>
      </c>
      <c r="H2065" s="8" t="s">
        <v>8249</v>
      </c>
      <c r="I2065" s="8">
        <v>1463333701</v>
      </c>
      <c r="J2065" s="8">
        <v>1460482501</v>
      </c>
      <c r="K2065" s="8" t="b">
        <v>0</v>
      </c>
      <c r="L2065" s="8">
        <v>49</v>
      </c>
      <c r="M2065" s="8" t="b">
        <v>1</v>
      </c>
      <c r="N2065" s="8" t="s">
        <v>8295</v>
      </c>
      <c r="O2065" s="11">
        <f t="shared" si="128"/>
        <v>148</v>
      </c>
      <c r="P2065" s="8">
        <f t="shared" si="129"/>
        <v>120.86</v>
      </c>
      <c r="Q2065" s="8" t="s">
        <v>8319</v>
      </c>
      <c r="R2065" s="8" t="s">
        <v>8349</v>
      </c>
      <c r="S2065" s="17">
        <f t="shared" si="130"/>
        <v>42472.73265046296</v>
      </c>
      <c r="T2065" s="17">
        <f t="shared" si="131"/>
        <v>42505.73265046296</v>
      </c>
    </row>
    <row r="2066" spans="1:20" ht="42.75" x14ac:dyDescent="0.45">
      <c r="A2066" s="5">
        <v>2064</v>
      </c>
      <c r="B2066" s="7" t="s">
        <v>2065</v>
      </c>
      <c r="C2066" s="7" t="s">
        <v>6174</v>
      </c>
      <c r="D2066" s="8">
        <v>261962</v>
      </c>
      <c r="E2066" s="8">
        <v>500784.27</v>
      </c>
      <c r="F2066" s="8" t="s">
        <v>8219</v>
      </c>
      <c r="G2066" s="8" t="s">
        <v>8224</v>
      </c>
      <c r="H2066" s="8" t="s">
        <v>8246</v>
      </c>
      <c r="I2066" s="8">
        <v>1370001600</v>
      </c>
      <c r="J2066" s="8">
        <v>1366879523</v>
      </c>
      <c r="K2066" s="8" t="b">
        <v>0</v>
      </c>
      <c r="L2066" s="8">
        <v>5812</v>
      </c>
      <c r="M2066" s="8" t="b">
        <v>1</v>
      </c>
      <c r="N2066" s="8" t="s">
        <v>8295</v>
      </c>
      <c r="O2066" s="11">
        <f t="shared" si="128"/>
        <v>191</v>
      </c>
      <c r="P2066" s="8">
        <f t="shared" si="129"/>
        <v>86.16</v>
      </c>
      <c r="Q2066" s="8" t="s">
        <v>8319</v>
      </c>
      <c r="R2066" s="8" t="s">
        <v>8349</v>
      </c>
      <c r="S2066" s="17">
        <f t="shared" si="130"/>
        <v>41389.364849537036</v>
      </c>
      <c r="T2066" s="17">
        <f t="shared" si="131"/>
        <v>41425.5</v>
      </c>
    </row>
    <row r="2067" spans="1:20" ht="42.75" x14ac:dyDescent="0.45">
      <c r="A2067" s="5">
        <v>2065</v>
      </c>
      <c r="B2067" s="7" t="s">
        <v>2066</v>
      </c>
      <c r="C2067" s="7" t="s">
        <v>6175</v>
      </c>
      <c r="D2067" s="8">
        <v>40000</v>
      </c>
      <c r="E2067" s="8">
        <v>79686.05</v>
      </c>
      <c r="F2067" s="8" t="s">
        <v>8219</v>
      </c>
      <c r="G2067" s="8" t="s">
        <v>8225</v>
      </c>
      <c r="H2067" s="8" t="s">
        <v>8247</v>
      </c>
      <c r="I2067" s="8">
        <v>1387958429</v>
      </c>
      <c r="J2067" s="8">
        <v>1385366429</v>
      </c>
      <c r="K2067" s="8" t="b">
        <v>0</v>
      </c>
      <c r="L2067" s="8">
        <v>1556</v>
      </c>
      <c r="M2067" s="8" t="b">
        <v>1</v>
      </c>
      <c r="N2067" s="8" t="s">
        <v>8295</v>
      </c>
      <c r="O2067" s="11">
        <f t="shared" si="128"/>
        <v>199</v>
      </c>
      <c r="P2067" s="8">
        <f t="shared" si="129"/>
        <v>51.21</v>
      </c>
      <c r="Q2067" s="8" t="s">
        <v>8319</v>
      </c>
      <c r="R2067" s="8" t="s">
        <v>8349</v>
      </c>
      <c r="S2067" s="17">
        <f t="shared" si="130"/>
        <v>41603.333668981482</v>
      </c>
      <c r="T2067" s="17">
        <f t="shared" si="131"/>
        <v>41633.333668981482</v>
      </c>
    </row>
    <row r="2068" spans="1:20" ht="42.75" x14ac:dyDescent="0.45">
      <c r="A2068" s="5">
        <v>2066</v>
      </c>
      <c r="B2068" s="7" t="s">
        <v>2067</v>
      </c>
      <c r="C2068" s="7" t="s">
        <v>6176</v>
      </c>
      <c r="D2068" s="8">
        <v>2000</v>
      </c>
      <c r="E2068" s="8">
        <v>4372</v>
      </c>
      <c r="F2068" s="8" t="s">
        <v>8219</v>
      </c>
      <c r="G2068" s="8" t="s">
        <v>8224</v>
      </c>
      <c r="H2068" s="8" t="s">
        <v>8246</v>
      </c>
      <c r="I2068" s="8">
        <v>1408818683</v>
      </c>
      <c r="J2068" s="8">
        <v>1406226683</v>
      </c>
      <c r="K2068" s="8" t="b">
        <v>0</v>
      </c>
      <c r="L2068" s="8">
        <v>65</v>
      </c>
      <c r="M2068" s="8" t="b">
        <v>1</v>
      </c>
      <c r="N2068" s="8" t="s">
        <v>8295</v>
      </c>
      <c r="O2068" s="11">
        <f t="shared" si="128"/>
        <v>219</v>
      </c>
      <c r="P2068" s="8">
        <f t="shared" si="129"/>
        <v>67.260000000000005</v>
      </c>
      <c r="Q2068" s="8" t="s">
        <v>8319</v>
      </c>
      <c r="R2068" s="8" t="s">
        <v>8349</v>
      </c>
      <c r="S2068" s="17">
        <f t="shared" si="130"/>
        <v>41844.771793981483</v>
      </c>
      <c r="T2068" s="17">
        <f t="shared" si="131"/>
        <v>41874.771793981483</v>
      </c>
    </row>
    <row r="2069" spans="1:20" ht="42.75" x14ac:dyDescent="0.45">
      <c r="A2069" s="5">
        <v>2067</v>
      </c>
      <c r="B2069" s="7" t="s">
        <v>2068</v>
      </c>
      <c r="C2069" s="7" t="s">
        <v>6177</v>
      </c>
      <c r="D2069" s="8">
        <v>495</v>
      </c>
      <c r="E2069" s="8">
        <v>628</v>
      </c>
      <c r="F2069" s="8" t="s">
        <v>8219</v>
      </c>
      <c r="G2069" s="8" t="s">
        <v>8225</v>
      </c>
      <c r="H2069" s="8" t="s">
        <v>8247</v>
      </c>
      <c r="I2069" s="8">
        <v>1432499376</v>
      </c>
      <c r="J2069" s="8">
        <v>1429648176</v>
      </c>
      <c r="K2069" s="8" t="b">
        <v>0</v>
      </c>
      <c r="L2069" s="8">
        <v>10</v>
      </c>
      <c r="M2069" s="8" t="b">
        <v>1</v>
      </c>
      <c r="N2069" s="8" t="s">
        <v>8295</v>
      </c>
      <c r="O2069" s="11">
        <f t="shared" si="128"/>
        <v>127</v>
      </c>
      <c r="P2069" s="8">
        <f t="shared" si="129"/>
        <v>62.8</v>
      </c>
      <c r="Q2069" s="8" t="s">
        <v>8319</v>
      </c>
      <c r="R2069" s="8" t="s">
        <v>8349</v>
      </c>
      <c r="S2069" s="17">
        <f t="shared" si="130"/>
        <v>42115.853888888887</v>
      </c>
      <c r="T2069" s="17">
        <f t="shared" si="131"/>
        <v>42148.853888888887</v>
      </c>
    </row>
    <row r="2070" spans="1:20" ht="42.75" x14ac:dyDescent="0.45">
      <c r="A2070" s="5">
        <v>2068</v>
      </c>
      <c r="B2070" s="7" t="s">
        <v>2069</v>
      </c>
      <c r="C2070" s="7" t="s">
        <v>6178</v>
      </c>
      <c r="D2070" s="8">
        <v>25000</v>
      </c>
      <c r="E2070" s="8">
        <v>26305.97</v>
      </c>
      <c r="F2070" s="8" t="s">
        <v>8219</v>
      </c>
      <c r="G2070" s="8" t="s">
        <v>8224</v>
      </c>
      <c r="H2070" s="8" t="s">
        <v>8246</v>
      </c>
      <c r="I2070" s="8">
        <v>1476994315</v>
      </c>
      <c r="J2070" s="8">
        <v>1474402315</v>
      </c>
      <c r="K2070" s="8" t="b">
        <v>0</v>
      </c>
      <c r="L2070" s="8">
        <v>76</v>
      </c>
      <c r="M2070" s="8" t="b">
        <v>1</v>
      </c>
      <c r="N2070" s="8" t="s">
        <v>8295</v>
      </c>
      <c r="O2070" s="11">
        <f t="shared" si="128"/>
        <v>105</v>
      </c>
      <c r="P2070" s="8">
        <f t="shared" si="129"/>
        <v>346.13</v>
      </c>
      <c r="Q2070" s="8" t="s">
        <v>8319</v>
      </c>
      <c r="R2070" s="8" t="s">
        <v>8349</v>
      </c>
      <c r="S2070" s="17">
        <f t="shared" si="130"/>
        <v>42633.841608796298</v>
      </c>
      <c r="T2070" s="17">
        <f t="shared" si="131"/>
        <v>42663.841608796298</v>
      </c>
    </row>
    <row r="2071" spans="1:20" ht="42.75" x14ac:dyDescent="0.45">
      <c r="A2071" s="5">
        <v>2069</v>
      </c>
      <c r="B2071" s="7" t="s">
        <v>2070</v>
      </c>
      <c r="C2071" s="7" t="s">
        <v>6179</v>
      </c>
      <c r="D2071" s="8">
        <v>50000</v>
      </c>
      <c r="E2071" s="8">
        <v>64203.33</v>
      </c>
      <c r="F2071" s="8" t="s">
        <v>8219</v>
      </c>
      <c r="G2071" s="8" t="s">
        <v>8224</v>
      </c>
      <c r="H2071" s="8" t="s">
        <v>8246</v>
      </c>
      <c r="I2071" s="8">
        <v>1451776791</v>
      </c>
      <c r="J2071" s="8">
        <v>1449098391</v>
      </c>
      <c r="K2071" s="8" t="b">
        <v>0</v>
      </c>
      <c r="L2071" s="8">
        <v>263</v>
      </c>
      <c r="M2071" s="8" t="b">
        <v>1</v>
      </c>
      <c r="N2071" s="8" t="s">
        <v>8295</v>
      </c>
      <c r="O2071" s="11">
        <f t="shared" si="128"/>
        <v>128</v>
      </c>
      <c r="P2071" s="8">
        <f t="shared" si="129"/>
        <v>244.12</v>
      </c>
      <c r="Q2071" s="8" t="s">
        <v>8319</v>
      </c>
      <c r="R2071" s="8" t="s">
        <v>8349</v>
      </c>
      <c r="S2071" s="17">
        <f t="shared" si="130"/>
        <v>42340.972118055557</v>
      </c>
      <c r="T2071" s="17">
        <f t="shared" si="131"/>
        <v>42371.972118055557</v>
      </c>
    </row>
    <row r="2072" spans="1:20" ht="42.75" x14ac:dyDescent="0.45">
      <c r="A2072" s="5">
        <v>2070</v>
      </c>
      <c r="B2072" s="7" t="s">
        <v>2071</v>
      </c>
      <c r="C2072" s="7" t="s">
        <v>6180</v>
      </c>
      <c r="D2072" s="8">
        <v>125000</v>
      </c>
      <c r="E2072" s="8">
        <v>396659</v>
      </c>
      <c r="F2072" s="8" t="s">
        <v>8219</v>
      </c>
      <c r="G2072" s="8" t="s">
        <v>8236</v>
      </c>
      <c r="H2072" s="8" t="s">
        <v>8249</v>
      </c>
      <c r="I2072" s="8">
        <v>1467128723</v>
      </c>
      <c r="J2072" s="8">
        <v>1464536723</v>
      </c>
      <c r="K2072" s="8" t="b">
        <v>0</v>
      </c>
      <c r="L2072" s="8">
        <v>1530</v>
      </c>
      <c r="M2072" s="8" t="b">
        <v>1</v>
      </c>
      <c r="N2072" s="8" t="s">
        <v>8295</v>
      </c>
      <c r="O2072" s="11">
        <f t="shared" si="128"/>
        <v>317</v>
      </c>
      <c r="P2072" s="8">
        <f t="shared" si="129"/>
        <v>259.25</v>
      </c>
      <c r="Q2072" s="8" t="s">
        <v>8319</v>
      </c>
      <c r="R2072" s="8" t="s">
        <v>8349</v>
      </c>
      <c r="S2072" s="17">
        <f t="shared" si="130"/>
        <v>42519.6565162037</v>
      </c>
      <c r="T2072" s="17">
        <f t="shared" si="131"/>
        <v>42549.6565162037</v>
      </c>
    </row>
    <row r="2073" spans="1:20" ht="42.75" x14ac:dyDescent="0.45">
      <c r="A2073" s="5">
        <v>2071</v>
      </c>
      <c r="B2073" s="7" t="s">
        <v>2072</v>
      </c>
      <c r="C2073" s="7" t="s">
        <v>6181</v>
      </c>
      <c r="D2073" s="8">
        <v>20000</v>
      </c>
      <c r="E2073" s="8">
        <v>56146</v>
      </c>
      <c r="F2073" s="8" t="s">
        <v>8219</v>
      </c>
      <c r="G2073" s="8" t="s">
        <v>8224</v>
      </c>
      <c r="H2073" s="8" t="s">
        <v>8246</v>
      </c>
      <c r="I2073" s="8">
        <v>1475390484</v>
      </c>
      <c r="J2073" s="8">
        <v>1471502484</v>
      </c>
      <c r="K2073" s="8" t="b">
        <v>0</v>
      </c>
      <c r="L2073" s="8">
        <v>278</v>
      </c>
      <c r="M2073" s="8" t="b">
        <v>1</v>
      </c>
      <c r="N2073" s="8" t="s">
        <v>8295</v>
      </c>
      <c r="O2073" s="11">
        <f t="shared" si="128"/>
        <v>281</v>
      </c>
      <c r="P2073" s="8">
        <f t="shared" si="129"/>
        <v>201.96</v>
      </c>
      <c r="Q2073" s="8" t="s">
        <v>8319</v>
      </c>
      <c r="R2073" s="8" t="s">
        <v>8349</v>
      </c>
      <c r="S2073" s="17">
        <f t="shared" si="130"/>
        <v>42600.278749999998</v>
      </c>
      <c r="T2073" s="17">
        <f t="shared" si="131"/>
        <v>42645.278749999998</v>
      </c>
    </row>
    <row r="2074" spans="1:20" ht="42.75" x14ac:dyDescent="0.45">
      <c r="A2074" s="5">
        <v>2072</v>
      </c>
      <c r="B2074" s="7" t="s">
        <v>2073</v>
      </c>
      <c r="C2074" s="7" t="s">
        <v>6182</v>
      </c>
      <c r="D2074" s="8">
        <v>71500</v>
      </c>
      <c r="E2074" s="8">
        <v>79173</v>
      </c>
      <c r="F2074" s="8" t="s">
        <v>8219</v>
      </c>
      <c r="G2074" s="8" t="s">
        <v>8224</v>
      </c>
      <c r="H2074" s="8" t="s">
        <v>8246</v>
      </c>
      <c r="I2074" s="8">
        <v>1462629432</v>
      </c>
      <c r="J2074" s="8">
        <v>1460037432</v>
      </c>
      <c r="K2074" s="8" t="b">
        <v>0</v>
      </c>
      <c r="L2074" s="8">
        <v>350</v>
      </c>
      <c r="M2074" s="8" t="b">
        <v>1</v>
      </c>
      <c r="N2074" s="8" t="s">
        <v>8295</v>
      </c>
      <c r="O2074" s="11">
        <f t="shared" si="128"/>
        <v>111</v>
      </c>
      <c r="P2074" s="8">
        <f t="shared" si="129"/>
        <v>226.21</v>
      </c>
      <c r="Q2074" s="8" t="s">
        <v>8319</v>
      </c>
      <c r="R2074" s="8" t="s">
        <v>8349</v>
      </c>
      <c r="S2074" s="17">
        <f t="shared" si="130"/>
        <v>42467.581388888888</v>
      </c>
      <c r="T2074" s="17">
        <f t="shared" si="131"/>
        <v>42497.581388888888</v>
      </c>
    </row>
    <row r="2075" spans="1:20" ht="42.75" x14ac:dyDescent="0.45">
      <c r="A2075" s="5">
        <v>2073</v>
      </c>
      <c r="B2075" s="7" t="s">
        <v>2074</v>
      </c>
      <c r="C2075" s="7" t="s">
        <v>6183</v>
      </c>
      <c r="D2075" s="8">
        <v>100000</v>
      </c>
      <c r="E2075" s="8">
        <v>152604.29999999999</v>
      </c>
      <c r="F2075" s="8" t="s">
        <v>8219</v>
      </c>
      <c r="G2075" s="8" t="s">
        <v>8224</v>
      </c>
      <c r="H2075" s="8" t="s">
        <v>8246</v>
      </c>
      <c r="I2075" s="8">
        <v>1431100918</v>
      </c>
      <c r="J2075" s="8">
        <v>1427212918</v>
      </c>
      <c r="K2075" s="8" t="b">
        <v>0</v>
      </c>
      <c r="L2075" s="8">
        <v>470</v>
      </c>
      <c r="M2075" s="8" t="b">
        <v>1</v>
      </c>
      <c r="N2075" s="8" t="s">
        <v>8295</v>
      </c>
      <c r="O2075" s="11">
        <f t="shared" si="128"/>
        <v>153</v>
      </c>
      <c r="P2075" s="8">
        <f t="shared" si="129"/>
        <v>324.69</v>
      </c>
      <c r="Q2075" s="8" t="s">
        <v>8319</v>
      </c>
      <c r="R2075" s="8" t="s">
        <v>8349</v>
      </c>
      <c r="S2075" s="17">
        <f t="shared" si="130"/>
        <v>42087.668032407411</v>
      </c>
      <c r="T2075" s="17">
        <f t="shared" si="131"/>
        <v>42132.668032407411</v>
      </c>
    </row>
    <row r="2076" spans="1:20" ht="28.5" x14ac:dyDescent="0.45">
      <c r="A2076" s="5">
        <v>2074</v>
      </c>
      <c r="B2076" s="7" t="s">
        <v>2075</v>
      </c>
      <c r="C2076" s="7" t="s">
        <v>6184</v>
      </c>
      <c r="D2076" s="8">
        <v>600</v>
      </c>
      <c r="E2076" s="8">
        <v>615</v>
      </c>
      <c r="F2076" s="8" t="s">
        <v>8219</v>
      </c>
      <c r="G2076" s="8" t="s">
        <v>8224</v>
      </c>
      <c r="H2076" s="8" t="s">
        <v>8246</v>
      </c>
      <c r="I2076" s="8">
        <v>1462564182</v>
      </c>
      <c r="J2076" s="8">
        <v>1459972182</v>
      </c>
      <c r="K2076" s="8" t="b">
        <v>0</v>
      </c>
      <c r="L2076" s="8">
        <v>3</v>
      </c>
      <c r="M2076" s="8" t="b">
        <v>1</v>
      </c>
      <c r="N2076" s="8" t="s">
        <v>8295</v>
      </c>
      <c r="O2076" s="11">
        <f t="shared" si="128"/>
        <v>103</v>
      </c>
      <c r="P2076" s="8">
        <f t="shared" si="129"/>
        <v>205</v>
      </c>
      <c r="Q2076" s="8" t="s">
        <v>8319</v>
      </c>
      <c r="R2076" s="8" t="s">
        <v>8349</v>
      </c>
      <c r="S2076" s="17">
        <f t="shared" si="130"/>
        <v>42466.826180555552</v>
      </c>
      <c r="T2076" s="17">
        <f t="shared" si="131"/>
        <v>42496.826180555552</v>
      </c>
    </row>
    <row r="2077" spans="1:20" ht="42.75" x14ac:dyDescent="0.45">
      <c r="A2077" s="5">
        <v>2075</v>
      </c>
      <c r="B2077" s="7" t="s">
        <v>2076</v>
      </c>
      <c r="C2077" s="7" t="s">
        <v>6185</v>
      </c>
      <c r="D2077" s="8">
        <v>9999</v>
      </c>
      <c r="E2077" s="8">
        <v>167820.6</v>
      </c>
      <c r="F2077" s="8" t="s">
        <v>8219</v>
      </c>
      <c r="G2077" s="8" t="s">
        <v>8224</v>
      </c>
      <c r="H2077" s="8" t="s">
        <v>8246</v>
      </c>
      <c r="I2077" s="8">
        <v>1374769288</v>
      </c>
      <c r="J2077" s="8">
        <v>1372177288</v>
      </c>
      <c r="K2077" s="8" t="b">
        <v>0</v>
      </c>
      <c r="L2077" s="8">
        <v>8200</v>
      </c>
      <c r="M2077" s="8" t="b">
        <v>1</v>
      </c>
      <c r="N2077" s="8" t="s">
        <v>8295</v>
      </c>
      <c r="O2077" s="11">
        <f t="shared" si="128"/>
        <v>1678</v>
      </c>
      <c r="P2077" s="8">
        <f t="shared" si="129"/>
        <v>20.47</v>
      </c>
      <c r="Q2077" s="8" t="s">
        <v>8319</v>
      </c>
      <c r="R2077" s="8" t="s">
        <v>8349</v>
      </c>
      <c r="S2077" s="17">
        <f t="shared" si="130"/>
        <v>41450.681574074071</v>
      </c>
      <c r="T2077" s="17">
        <f t="shared" si="131"/>
        <v>41480.681574074071</v>
      </c>
    </row>
    <row r="2078" spans="1:20" ht="28.5" x14ac:dyDescent="0.45">
      <c r="A2078" s="5">
        <v>2076</v>
      </c>
      <c r="B2078" s="7" t="s">
        <v>2077</v>
      </c>
      <c r="C2078" s="7" t="s">
        <v>6186</v>
      </c>
      <c r="D2078" s="8">
        <v>179000</v>
      </c>
      <c r="E2078" s="8">
        <v>972594.99</v>
      </c>
      <c r="F2078" s="8" t="s">
        <v>8219</v>
      </c>
      <c r="G2078" s="8" t="s">
        <v>8225</v>
      </c>
      <c r="H2078" s="8" t="s">
        <v>8247</v>
      </c>
      <c r="I2078" s="8">
        <v>1406149689</v>
      </c>
      <c r="J2078" s="8">
        <v>1402693689</v>
      </c>
      <c r="K2078" s="8" t="b">
        <v>0</v>
      </c>
      <c r="L2078" s="8">
        <v>8359</v>
      </c>
      <c r="M2078" s="8" t="b">
        <v>1</v>
      </c>
      <c r="N2078" s="8" t="s">
        <v>8295</v>
      </c>
      <c r="O2078" s="11">
        <f t="shared" si="128"/>
        <v>543</v>
      </c>
      <c r="P2078" s="8">
        <f t="shared" si="129"/>
        <v>116.35</v>
      </c>
      <c r="Q2078" s="8" t="s">
        <v>8319</v>
      </c>
      <c r="R2078" s="8" t="s">
        <v>8349</v>
      </c>
      <c r="S2078" s="17">
        <f t="shared" si="130"/>
        <v>41803.880659722221</v>
      </c>
      <c r="T2078" s="17">
        <f t="shared" si="131"/>
        <v>41843.880659722221</v>
      </c>
    </row>
    <row r="2079" spans="1:20" ht="42.75" x14ac:dyDescent="0.45">
      <c r="A2079" s="5">
        <v>2077</v>
      </c>
      <c r="B2079" s="7" t="s">
        <v>2078</v>
      </c>
      <c r="C2079" s="7" t="s">
        <v>6187</v>
      </c>
      <c r="D2079" s="8">
        <v>50000</v>
      </c>
      <c r="E2079" s="8">
        <v>57754</v>
      </c>
      <c r="F2079" s="8" t="s">
        <v>8219</v>
      </c>
      <c r="G2079" s="8" t="s">
        <v>8224</v>
      </c>
      <c r="H2079" s="8" t="s">
        <v>8246</v>
      </c>
      <c r="I2079" s="8">
        <v>1433538000</v>
      </c>
      <c r="J2079" s="8">
        <v>1428541276</v>
      </c>
      <c r="K2079" s="8" t="b">
        <v>0</v>
      </c>
      <c r="L2079" s="8">
        <v>188</v>
      </c>
      <c r="M2079" s="8" t="b">
        <v>1</v>
      </c>
      <c r="N2079" s="8" t="s">
        <v>8295</v>
      </c>
      <c r="O2079" s="11">
        <f t="shared" si="128"/>
        <v>116</v>
      </c>
      <c r="P2079" s="8">
        <f t="shared" si="129"/>
        <v>307.2</v>
      </c>
      <c r="Q2079" s="8" t="s">
        <v>8319</v>
      </c>
      <c r="R2079" s="8" t="s">
        <v>8349</v>
      </c>
      <c r="S2079" s="17">
        <f t="shared" si="130"/>
        <v>42103.042546296296</v>
      </c>
      <c r="T2079" s="17">
        <f t="shared" si="131"/>
        <v>42160.875</v>
      </c>
    </row>
    <row r="2080" spans="1:20" ht="42.75" x14ac:dyDescent="0.45">
      <c r="A2080" s="5">
        <v>2078</v>
      </c>
      <c r="B2080" s="7" t="s">
        <v>2079</v>
      </c>
      <c r="C2080" s="7" t="s">
        <v>6188</v>
      </c>
      <c r="D2080" s="8">
        <v>20000</v>
      </c>
      <c r="E2080" s="8">
        <v>26241</v>
      </c>
      <c r="F2080" s="8" t="s">
        <v>8219</v>
      </c>
      <c r="G2080" s="8" t="s">
        <v>8227</v>
      </c>
      <c r="H2080" s="8" t="s">
        <v>8249</v>
      </c>
      <c r="I2080" s="8">
        <v>1482085857</v>
      </c>
      <c r="J2080" s="8">
        <v>1479493857</v>
      </c>
      <c r="K2080" s="8" t="b">
        <v>0</v>
      </c>
      <c r="L2080" s="8">
        <v>48</v>
      </c>
      <c r="M2080" s="8" t="b">
        <v>1</v>
      </c>
      <c r="N2080" s="8" t="s">
        <v>8295</v>
      </c>
      <c r="O2080" s="11">
        <f t="shared" si="128"/>
        <v>131</v>
      </c>
      <c r="P2080" s="8">
        <f t="shared" si="129"/>
        <v>546.69000000000005</v>
      </c>
      <c r="Q2080" s="8" t="s">
        <v>8319</v>
      </c>
      <c r="R2080" s="8" t="s">
        <v>8349</v>
      </c>
      <c r="S2080" s="17">
        <f t="shared" si="130"/>
        <v>42692.771493055552</v>
      </c>
      <c r="T2080" s="17">
        <f t="shared" si="131"/>
        <v>42722.771493055552</v>
      </c>
    </row>
    <row r="2081" spans="1:20" ht="42.75" x14ac:dyDescent="0.45">
      <c r="A2081" s="5">
        <v>2079</v>
      </c>
      <c r="B2081" s="7" t="s">
        <v>2080</v>
      </c>
      <c r="C2081" s="7" t="s">
        <v>6189</v>
      </c>
      <c r="D2081" s="8">
        <v>10000</v>
      </c>
      <c r="E2081" s="8">
        <v>28817</v>
      </c>
      <c r="F2081" s="8" t="s">
        <v>8219</v>
      </c>
      <c r="G2081" s="8" t="s">
        <v>8225</v>
      </c>
      <c r="H2081" s="8" t="s">
        <v>8247</v>
      </c>
      <c r="I2081" s="8">
        <v>1435258800</v>
      </c>
      <c r="J2081" s="8">
        <v>1432659793</v>
      </c>
      <c r="K2081" s="8" t="b">
        <v>0</v>
      </c>
      <c r="L2081" s="8">
        <v>607</v>
      </c>
      <c r="M2081" s="8" t="b">
        <v>1</v>
      </c>
      <c r="N2081" s="8" t="s">
        <v>8295</v>
      </c>
      <c r="O2081" s="11">
        <f t="shared" si="128"/>
        <v>288</v>
      </c>
      <c r="P2081" s="8">
        <f t="shared" si="129"/>
        <v>47.47</v>
      </c>
      <c r="Q2081" s="8" t="s">
        <v>8319</v>
      </c>
      <c r="R2081" s="8" t="s">
        <v>8349</v>
      </c>
      <c r="S2081" s="17">
        <f t="shared" si="130"/>
        <v>42150.71056712963</v>
      </c>
      <c r="T2081" s="17">
        <f t="shared" si="131"/>
        <v>42180.791666666672</v>
      </c>
    </row>
    <row r="2082" spans="1:20" ht="42.75" x14ac:dyDescent="0.45">
      <c r="A2082" s="5">
        <v>2080</v>
      </c>
      <c r="B2082" s="7" t="s">
        <v>2081</v>
      </c>
      <c r="C2082" s="7" t="s">
        <v>6190</v>
      </c>
      <c r="D2082" s="8">
        <v>1000</v>
      </c>
      <c r="E2082" s="8">
        <v>5078</v>
      </c>
      <c r="F2082" s="8" t="s">
        <v>8219</v>
      </c>
      <c r="G2082" s="8" t="s">
        <v>8224</v>
      </c>
      <c r="H2082" s="8" t="s">
        <v>8246</v>
      </c>
      <c r="I2082" s="8">
        <v>1447286300</v>
      </c>
      <c r="J2082" s="8">
        <v>1444690700</v>
      </c>
      <c r="K2082" s="8" t="b">
        <v>0</v>
      </c>
      <c r="L2082" s="8">
        <v>50</v>
      </c>
      <c r="M2082" s="8" t="b">
        <v>1</v>
      </c>
      <c r="N2082" s="8" t="s">
        <v>8295</v>
      </c>
      <c r="O2082" s="11">
        <f t="shared" si="128"/>
        <v>508</v>
      </c>
      <c r="P2082" s="8">
        <f t="shared" si="129"/>
        <v>101.56</v>
      </c>
      <c r="Q2082" s="8" t="s">
        <v>8319</v>
      </c>
      <c r="R2082" s="8" t="s">
        <v>8349</v>
      </c>
      <c r="S2082" s="17">
        <f t="shared" si="130"/>
        <v>42289.957175925927</v>
      </c>
      <c r="T2082" s="17">
        <f t="shared" si="131"/>
        <v>42319.998842592591</v>
      </c>
    </row>
    <row r="2083" spans="1:20" ht="42.75" x14ac:dyDescent="0.45">
      <c r="A2083" s="5">
        <v>2081</v>
      </c>
      <c r="B2083" s="7" t="s">
        <v>2082</v>
      </c>
      <c r="C2083" s="7" t="s">
        <v>6191</v>
      </c>
      <c r="D2083" s="8">
        <v>3500</v>
      </c>
      <c r="E2083" s="8">
        <v>4010</v>
      </c>
      <c r="F2083" s="8" t="s">
        <v>8219</v>
      </c>
      <c r="G2083" s="8" t="s">
        <v>8224</v>
      </c>
      <c r="H2083" s="8" t="s">
        <v>8246</v>
      </c>
      <c r="I2083" s="8">
        <v>1337144340</v>
      </c>
      <c r="J2083" s="8">
        <v>1333597555</v>
      </c>
      <c r="K2083" s="8" t="b">
        <v>0</v>
      </c>
      <c r="L2083" s="8">
        <v>55</v>
      </c>
      <c r="M2083" s="8" t="b">
        <v>1</v>
      </c>
      <c r="N2083" s="8" t="s">
        <v>8279</v>
      </c>
      <c r="O2083" s="11">
        <f t="shared" si="128"/>
        <v>115</v>
      </c>
      <c r="P2083" s="8">
        <f t="shared" si="129"/>
        <v>72.91</v>
      </c>
      <c r="Q2083" s="8" t="s">
        <v>8325</v>
      </c>
      <c r="R2083" s="8" t="s">
        <v>8329</v>
      </c>
      <c r="S2083" s="17">
        <f t="shared" si="130"/>
        <v>41004.156886574077</v>
      </c>
      <c r="T2083" s="17">
        <f t="shared" si="131"/>
        <v>41045.207638888889</v>
      </c>
    </row>
    <row r="2084" spans="1:20" ht="42.75" x14ac:dyDescent="0.45">
      <c r="A2084" s="5">
        <v>2082</v>
      </c>
      <c r="B2084" s="7" t="s">
        <v>2083</v>
      </c>
      <c r="C2084" s="7" t="s">
        <v>6192</v>
      </c>
      <c r="D2084" s="8">
        <v>1500</v>
      </c>
      <c r="E2084" s="8">
        <v>1661</v>
      </c>
      <c r="F2084" s="8" t="s">
        <v>8219</v>
      </c>
      <c r="G2084" s="8" t="s">
        <v>8224</v>
      </c>
      <c r="H2084" s="8" t="s">
        <v>8246</v>
      </c>
      <c r="I2084" s="8">
        <v>1322106796</v>
      </c>
      <c r="J2084" s="8">
        <v>1316919196</v>
      </c>
      <c r="K2084" s="8" t="b">
        <v>0</v>
      </c>
      <c r="L2084" s="8">
        <v>38</v>
      </c>
      <c r="M2084" s="8" t="b">
        <v>1</v>
      </c>
      <c r="N2084" s="8" t="s">
        <v>8279</v>
      </c>
      <c r="O2084" s="11">
        <f t="shared" si="128"/>
        <v>111</v>
      </c>
      <c r="P2084" s="8">
        <f t="shared" si="129"/>
        <v>43.71</v>
      </c>
      <c r="Q2084" s="8" t="s">
        <v>8325</v>
      </c>
      <c r="R2084" s="8" t="s">
        <v>8329</v>
      </c>
      <c r="S2084" s="17">
        <f t="shared" si="130"/>
        <v>40811.120324074072</v>
      </c>
      <c r="T2084" s="17">
        <f t="shared" si="131"/>
        <v>40871.161990740737</v>
      </c>
    </row>
    <row r="2085" spans="1:20" ht="42.75" x14ac:dyDescent="0.45">
      <c r="A2085" s="5">
        <v>2083</v>
      </c>
      <c r="B2085" s="7" t="s">
        <v>2084</v>
      </c>
      <c r="C2085" s="7" t="s">
        <v>6193</v>
      </c>
      <c r="D2085" s="8">
        <v>750</v>
      </c>
      <c r="E2085" s="8">
        <v>850</v>
      </c>
      <c r="F2085" s="8" t="s">
        <v>8219</v>
      </c>
      <c r="G2085" s="8" t="s">
        <v>8224</v>
      </c>
      <c r="H2085" s="8" t="s">
        <v>8246</v>
      </c>
      <c r="I2085" s="8">
        <v>1338830395</v>
      </c>
      <c r="J2085" s="8">
        <v>1336238395</v>
      </c>
      <c r="K2085" s="8" t="b">
        <v>0</v>
      </c>
      <c r="L2085" s="8">
        <v>25</v>
      </c>
      <c r="M2085" s="8" t="b">
        <v>1</v>
      </c>
      <c r="N2085" s="8" t="s">
        <v>8279</v>
      </c>
      <c r="O2085" s="11">
        <f t="shared" si="128"/>
        <v>113</v>
      </c>
      <c r="P2085" s="8">
        <f t="shared" si="129"/>
        <v>34</v>
      </c>
      <c r="Q2085" s="8" t="s">
        <v>8325</v>
      </c>
      <c r="R2085" s="8" t="s">
        <v>8329</v>
      </c>
      <c r="S2085" s="17">
        <f t="shared" si="130"/>
        <v>41034.72216435185</v>
      </c>
      <c r="T2085" s="17">
        <f t="shared" si="131"/>
        <v>41064.72216435185</v>
      </c>
    </row>
    <row r="2086" spans="1:20" ht="42.75" x14ac:dyDescent="0.45">
      <c r="A2086" s="5">
        <v>2084</v>
      </c>
      <c r="B2086" s="7" t="s">
        <v>2085</v>
      </c>
      <c r="C2086" s="7" t="s">
        <v>6194</v>
      </c>
      <c r="D2086" s="8">
        <v>3000</v>
      </c>
      <c r="E2086" s="8">
        <v>3250</v>
      </c>
      <c r="F2086" s="8" t="s">
        <v>8219</v>
      </c>
      <c r="G2086" s="8" t="s">
        <v>8224</v>
      </c>
      <c r="H2086" s="8" t="s">
        <v>8246</v>
      </c>
      <c r="I2086" s="8">
        <v>1399186740</v>
      </c>
      <c r="J2086" s="8">
        <v>1396468782</v>
      </c>
      <c r="K2086" s="8" t="b">
        <v>0</v>
      </c>
      <c r="L2086" s="8">
        <v>46</v>
      </c>
      <c r="M2086" s="8" t="b">
        <v>1</v>
      </c>
      <c r="N2086" s="8" t="s">
        <v>8279</v>
      </c>
      <c r="O2086" s="11">
        <f t="shared" si="128"/>
        <v>108</v>
      </c>
      <c r="P2086" s="8">
        <f t="shared" si="129"/>
        <v>70.650000000000006</v>
      </c>
      <c r="Q2086" s="8" t="s">
        <v>8325</v>
      </c>
      <c r="R2086" s="8" t="s">
        <v>8329</v>
      </c>
      <c r="S2086" s="17">
        <f t="shared" si="130"/>
        <v>41731.833124999997</v>
      </c>
      <c r="T2086" s="17">
        <f t="shared" si="131"/>
        <v>41763.290972222225</v>
      </c>
    </row>
    <row r="2087" spans="1:20" ht="42.75" x14ac:dyDescent="0.45">
      <c r="A2087" s="5">
        <v>2085</v>
      </c>
      <c r="B2087" s="7" t="s">
        <v>2086</v>
      </c>
      <c r="C2087" s="7" t="s">
        <v>6195</v>
      </c>
      <c r="D2087" s="8">
        <v>6000</v>
      </c>
      <c r="E2087" s="8">
        <v>7412</v>
      </c>
      <c r="F2087" s="8" t="s">
        <v>8219</v>
      </c>
      <c r="G2087" s="8" t="s">
        <v>8224</v>
      </c>
      <c r="H2087" s="8" t="s">
        <v>8246</v>
      </c>
      <c r="I2087" s="8">
        <v>1342382587</v>
      </c>
      <c r="J2087" s="8">
        <v>1339790587</v>
      </c>
      <c r="K2087" s="8" t="b">
        <v>0</v>
      </c>
      <c r="L2087" s="8">
        <v>83</v>
      </c>
      <c r="M2087" s="8" t="b">
        <v>1</v>
      </c>
      <c r="N2087" s="8" t="s">
        <v>8279</v>
      </c>
      <c r="O2087" s="11">
        <f t="shared" si="128"/>
        <v>124</v>
      </c>
      <c r="P2087" s="8">
        <f t="shared" si="129"/>
        <v>89.3</v>
      </c>
      <c r="Q2087" s="8" t="s">
        <v>8325</v>
      </c>
      <c r="R2087" s="8" t="s">
        <v>8329</v>
      </c>
      <c r="S2087" s="17">
        <f t="shared" si="130"/>
        <v>41075.835497685184</v>
      </c>
      <c r="T2087" s="17">
        <f t="shared" si="131"/>
        <v>41105.835497685184</v>
      </c>
    </row>
    <row r="2088" spans="1:20" ht="42.75" x14ac:dyDescent="0.45">
      <c r="A2088" s="5">
        <v>2086</v>
      </c>
      <c r="B2088" s="7" t="s">
        <v>2087</v>
      </c>
      <c r="C2088" s="7" t="s">
        <v>6196</v>
      </c>
      <c r="D2088" s="8">
        <v>4000</v>
      </c>
      <c r="E2088" s="8">
        <v>4028</v>
      </c>
      <c r="F2088" s="8" t="s">
        <v>8219</v>
      </c>
      <c r="G2088" s="8" t="s">
        <v>8224</v>
      </c>
      <c r="H2088" s="8" t="s">
        <v>8246</v>
      </c>
      <c r="I2088" s="8">
        <v>1323838740</v>
      </c>
      <c r="J2088" s="8">
        <v>1321200332</v>
      </c>
      <c r="K2088" s="8" t="b">
        <v>0</v>
      </c>
      <c r="L2088" s="8">
        <v>35</v>
      </c>
      <c r="M2088" s="8" t="b">
        <v>1</v>
      </c>
      <c r="N2088" s="8" t="s">
        <v>8279</v>
      </c>
      <c r="O2088" s="11">
        <f t="shared" si="128"/>
        <v>101</v>
      </c>
      <c r="P2088" s="8">
        <f t="shared" si="129"/>
        <v>115.09</v>
      </c>
      <c r="Q2088" s="8" t="s">
        <v>8325</v>
      </c>
      <c r="R2088" s="8" t="s">
        <v>8329</v>
      </c>
      <c r="S2088" s="17">
        <f t="shared" si="130"/>
        <v>40860.67050925926</v>
      </c>
      <c r="T2088" s="17">
        <f t="shared" si="131"/>
        <v>40891.207638888889</v>
      </c>
    </row>
    <row r="2089" spans="1:20" ht="42.75" x14ac:dyDescent="0.45">
      <c r="A2089" s="5">
        <v>2087</v>
      </c>
      <c r="B2089" s="7" t="s">
        <v>2088</v>
      </c>
      <c r="C2089" s="7" t="s">
        <v>6197</v>
      </c>
      <c r="D2089" s="8">
        <v>1500</v>
      </c>
      <c r="E2089" s="8">
        <v>1553</v>
      </c>
      <c r="F2089" s="8" t="s">
        <v>8219</v>
      </c>
      <c r="G2089" s="8" t="s">
        <v>8224</v>
      </c>
      <c r="H2089" s="8" t="s">
        <v>8246</v>
      </c>
      <c r="I2089" s="8">
        <v>1315457658</v>
      </c>
      <c r="J2089" s="8">
        <v>1312865658</v>
      </c>
      <c r="K2089" s="8" t="b">
        <v>0</v>
      </c>
      <c r="L2089" s="8">
        <v>25</v>
      </c>
      <c r="M2089" s="8" t="b">
        <v>1</v>
      </c>
      <c r="N2089" s="8" t="s">
        <v>8279</v>
      </c>
      <c r="O2089" s="11">
        <f t="shared" si="128"/>
        <v>104</v>
      </c>
      <c r="P2089" s="8">
        <f t="shared" si="129"/>
        <v>62.12</v>
      </c>
      <c r="Q2089" s="8" t="s">
        <v>8325</v>
      </c>
      <c r="R2089" s="8" t="s">
        <v>8329</v>
      </c>
      <c r="S2089" s="17">
        <f t="shared" si="130"/>
        <v>40764.204375000001</v>
      </c>
      <c r="T2089" s="17">
        <f t="shared" si="131"/>
        <v>40794.204375000001</v>
      </c>
    </row>
    <row r="2090" spans="1:20" ht="42.75" x14ac:dyDescent="0.45">
      <c r="A2090" s="5">
        <v>2088</v>
      </c>
      <c r="B2090" s="7" t="s">
        <v>2089</v>
      </c>
      <c r="C2090" s="7" t="s">
        <v>6198</v>
      </c>
      <c r="D2090" s="8">
        <v>3000</v>
      </c>
      <c r="E2090" s="8">
        <v>3465.32</v>
      </c>
      <c r="F2090" s="8" t="s">
        <v>8219</v>
      </c>
      <c r="G2090" s="8" t="s">
        <v>8224</v>
      </c>
      <c r="H2090" s="8" t="s">
        <v>8246</v>
      </c>
      <c r="I2090" s="8">
        <v>1284177540</v>
      </c>
      <c r="J2090" s="8">
        <v>1281028152</v>
      </c>
      <c r="K2090" s="8" t="b">
        <v>0</v>
      </c>
      <c r="L2090" s="8">
        <v>75</v>
      </c>
      <c r="M2090" s="8" t="b">
        <v>1</v>
      </c>
      <c r="N2090" s="8" t="s">
        <v>8279</v>
      </c>
      <c r="O2090" s="11">
        <f t="shared" si="128"/>
        <v>116</v>
      </c>
      <c r="P2090" s="8">
        <f t="shared" si="129"/>
        <v>46.2</v>
      </c>
      <c r="Q2090" s="8" t="s">
        <v>8325</v>
      </c>
      <c r="R2090" s="8" t="s">
        <v>8329</v>
      </c>
      <c r="S2090" s="17">
        <f t="shared" si="130"/>
        <v>40395.714722222219</v>
      </c>
      <c r="T2090" s="17">
        <f t="shared" si="131"/>
        <v>40432.165972222225</v>
      </c>
    </row>
    <row r="2091" spans="1:20" ht="28.5" x14ac:dyDescent="0.45">
      <c r="A2091" s="5">
        <v>2089</v>
      </c>
      <c r="B2091" s="7" t="s">
        <v>2090</v>
      </c>
      <c r="C2091" s="7" t="s">
        <v>6199</v>
      </c>
      <c r="D2091" s="8">
        <v>2500</v>
      </c>
      <c r="E2091" s="8">
        <v>3010.01</v>
      </c>
      <c r="F2091" s="8" t="s">
        <v>8219</v>
      </c>
      <c r="G2091" s="8" t="s">
        <v>8224</v>
      </c>
      <c r="H2091" s="8" t="s">
        <v>8246</v>
      </c>
      <c r="I2091" s="8">
        <v>1375408194</v>
      </c>
      <c r="J2091" s="8">
        <v>1372384194</v>
      </c>
      <c r="K2091" s="8" t="b">
        <v>0</v>
      </c>
      <c r="L2091" s="8">
        <v>62</v>
      </c>
      <c r="M2091" s="8" t="b">
        <v>1</v>
      </c>
      <c r="N2091" s="8" t="s">
        <v>8279</v>
      </c>
      <c r="O2091" s="11">
        <f t="shared" si="128"/>
        <v>120</v>
      </c>
      <c r="P2091" s="8">
        <f t="shared" si="129"/>
        <v>48.55</v>
      </c>
      <c r="Q2091" s="8" t="s">
        <v>8325</v>
      </c>
      <c r="R2091" s="8" t="s">
        <v>8329</v>
      </c>
      <c r="S2091" s="17">
        <f t="shared" si="130"/>
        <v>41453.076319444444</v>
      </c>
      <c r="T2091" s="17">
        <f t="shared" si="131"/>
        <v>41488.076319444444</v>
      </c>
    </row>
    <row r="2092" spans="1:20" ht="42.75" x14ac:dyDescent="0.45">
      <c r="A2092" s="5">
        <v>2090</v>
      </c>
      <c r="B2092" s="7" t="s">
        <v>2091</v>
      </c>
      <c r="C2092" s="7" t="s">
        <v>6200</v>
      </c>
      <c r="D2092" s="8">
        <v>8000</v>
      </c>
      <c r="E2092" s="8">
        <v>9203.23</v>
      </c>
      <c r="F2092" s="8" t="s">
        <v>8219</v>
      </c>
      <c r="G2092" s="8" t="s">
        <v>8224</v>
      </c>
      <c r="H2092" s="8" t="s">
        <v>8246</v>
      </c>
      <c r="I2092" s="8">
        <v>1361696955</v>
      </c>
      <c r="J2092" s="8">
        <v>1359104955</v>
      </c>
      <c r="K2092" s="8" t="b">
        <v>0</v>
      </c>
      <c r="L2092" s="8">
        <v>160</v>
      </c>
      <c r="M2092" s="8" t="b">
        <v>1</v>
      </c>
      <c r="N2092" s="8" t="s">
        <v>8279</v>
      </c>
      <c r="O2092" s="11">
        <f t="shared" si="128"/>
        <v>115</v>
      </c>
      <c r="P2092" s="8">
        <f t="shared" si="129"/>
        <v>57.52</v>
      </c>
      <c r="Q2092" s="8" t="s">
        <v>8325</v>
      </c>
      <c r="R2092" s="8" t="s">
        <v>8329</v>
      </c>
      <c r="S2092" s="17">
        <f t="shared" si="130"/>
        <v>41299.381423611114</v>
      </c>
      <c r="T2092" s="17">
        <f t="shared" si="131"/>
        <v>41329.381423611114</v>
      </c>
    </row>
    <row r="2093" spans="1:20" ht="42.75" x14ac:dyDescent="0.45">
      <c r="A2093" s="5">
        <v>2091</v>
      </c>
      <c r="B2093" s="7" t="s">
        <v>2092</v>
      </c>
      <c r="C2093" s="7" t="s">
        <v>6201</v>
      </c>
      <c r="D2093" s="8">
        <v>18000</v>
      </c>
      <c r="E2093" s="8">
        <v>21684.2</v>
      </c>
      <c r="F2093" s="8" t="s">
        <v>8219</v>
      </c>
      <c r="G2093" s="8" t="s">
        <v>8224</v>
      </c>
      <c r="H2093" s="8" t="s">
        <v>8246</v>
      </c>
      <c r="I2093" s="8">
        <v>1299009600</v>
      </c>
      <c r="J2093" s="8">
        <v>1294818278</v>
      </c>
      <c r="K2093" s="8" t="b">
        <v>0</v>
      </c>
      <c r="L2093" s="8">
        <v>246</v>
      </c>
      <c r="M2093" s="8" t="b">
        <v>1</v>
      </c>
      <c r="N2093" s="8" t="s">
        <v>8279</v>
      </c>
      <c r="O2093" s="11">
        <f t="shared" si="128"/>
        <v>120</v>
      </c>
      <c r="P2093" s="8">
        <f t="shared" si="129"/>
        <v>88.15</v>
      </c>
      <c r="Q2093" s="8" t="s">
        <v>8325</v>
      </c>
      <c r="R2093" s="8" t="s">
        <v>8329</v>
      </c>
      <c r="S2093" s="17">
        <f t="shared" si="130"/>
        <v>40555.322662037033</v>
      </c>
      <c r="T2093" s="17">
        <f t="shared" si="131"/>
        <v>40603.833333333336</v>
      </c>
    </row>
    <row r="2094" spans="1:20" ht="42.75" x14ac:dyDescent="0.45">
      <c r="A2094" s="5">
        <v>2092</v>
      </c>
      <c r="B2094" s="7" t="s">
        <v>2093</v>
      </c>
      <c r="C2094" s="7" t="s">
        <v>6202</v>
      </c>
      <c r="D2094" s="8">
        <v>6000</v>
      </c>
      <c r="E2094" s="8">
        <v>6077</v>
      </c>
      <c r="F2094" s="8" t="s">
        <v>8219</v>
      </c>
      <c r="G2094" s="8" t="s">
        <v>8224</v>
      </c>
      <c r="H2094" s="8" t="s">
        <v>8246</v>
      </c>
      <c r="I2094" s="8">
        <v>1318006732</v>
      </c>
      <c r="J2094" s="8">
        <v>1312822732</v>
      </c>
      <c r="K2094" s="8" t="b">
        <v>0</v>
      </c>
      <c r="L2094" s="8">
        <v>55</v>
      </c>
      <c r="M2094" s="8" t="b">
        <v>1</v>
      </c>
      <c r="N2094" s="8" t="s">
        <v>8279</v>
      </c>
      <c r="O2094" s="11">
        <f t="shared" si="128"/>
        <v>101</v>
      </c>
      <c r="P2094" s="8">
        <f t="shared" si="129"/>
        <v>110.49</v>
      </c>
      <c r="Q2094" s="8" t="s">
        <v>8325</v>
      </c>
      <c r="R2094" s="8" t="s">
        <v>8329</v>
      </c>
      <c r="S2094" s="17">
        <f t="shared" si="130"/>
        <v>40763.707546296297</v>
      </c>
      <c r="T2094" s="17">
        <f t="shared" si="131"/>
        <v>40823.707546296297</v>
      </c>
    </row>
    <row r="2095" spans="1:20" ht="42.75" x14ac:dyDescent="0.45">
      <c r="A2095" s="5">
        <v>2093</v>
      </c>
      <c r="B2095" s="7" t="s">
        <v>2094</v>
      </c>
      <c r="C2095" s="7" t="s">
        <v>6203</v>
      </c>
      <c r="D2095" s="8">
        <v>1500</v>
      </c>
      <c r="E2095" s="8">
        <v>1537</v>
      </c>
      <c r="F2095" s="8" t="s">
        <v>8219</v>
      </c>
      <c r="G2095" s="8" t="s">
        <v>8224</v>
      </c>
      <c r="H2095" s="8" t="s">
        <v>8246</v>
      </c>
      <c r="I2095" s="8">
        <v>1356211832</v>
      </c>
      <c r="J2095" s="8">
        <v>1351024232</v>
      </c>
      <c r="K2095" s="8" t="b">
        <v>0</v>
      </c>
      <c r="L2095" s="8">
        <v>23</v>
      </c>
      <c r="M2095" s="8" t="b">
        <v>1</v>
      </c>
      <c r="N2095" s="8" t="s">
        <v>8279</v>
      </c>
      <c r="O2095" s="11">
        <f t="shared" si="128"/>
        <v>102</v>
      </c>
      <c r="P2095" s="8">
        <f t="shared" si="129"/>
        <v>66.83</v>
      </c>
      <c r="Q2095" s="8" t="s">
        <v>8325</v>
      </c>
      <c r="R2095" s="8" t="s">
        <v>8329</v>
      </c>
      <c r="S2095" s="17">
        <f t="shared" si="130"/>
        <v>41205.854537037041</v>
      </c>
      <c r="T2095" s="17">
        <f t="shared" si="131"/>
        <v>41265.896203703705</v>
      </c>
    </row>
    <row r="2096" spans="1:20" ht="42.75" x14ac:dyDescent="0.45">
      <c r="A2096" s="5">
        <v>2094</v>
      </c>
      <c r="B2096" s="7" t="s">
        <v>2095</v>
      </c>
      <c r="C2096" s="7" t="s">
        <v>6204</v>
      </c>
      <c r="D2096" s="8">
        <v>3500</v>
      </c>
      <c r="E2096" s="8">
        <v>4219</v>
      </c>
      <c r="F2096" s="8" t="s">
        <v>8219</v>
      </c>
      <c r="G2096" s="8" t="s">
        <v>8224</v>
      </c>
      <c r="H2096" s="8" t="s">
        <v>8246</v>
      </c>
      <c r="I2096" s="8">
        <v>1330916400</v>
      </c>
      <c r="J2096" s="8">
        <v>1327969730</v>
      </c>
      <c r="K2096" s="8" t="b">
        <v>0</v>
      </c>
      <c r="L2096" s="8">
        <v>72</v>
      </c>
      <c r="M2096" s="8" t="b">
        <v>1</v>
      </c>
      <c r="N2096" s="8" t="s">
        <v>8279</v>
      </c>
      <c r="O2096" s="11">
        <f t="shared" si="128"/>
        <v>121</v>
      </c>
      <c r="P2096" s="8">
        <f t="shared" si="129"/>
        <v>58.6</v>
      </c>
      <c r="Q2096" s="8" t="s">
        <v>8325</v>
      </c>
      <c r="R2096" s="8" t="s">
        <v>8329</v>
      </c>
      <c r="S2096" s="17">
        <f t="shared" si="130"/>
        <v>40939.02002314815</v>
      </c>
      <c r="T2096" s="17">
        <f t="shared" si="131"/>
        <v>40973.125</v>
      </c>
    </row>
    <row r="2097" spans="1:20" ht="42.75" x14ac:dyDescent="0.45">
      <c r="A2097" s="5">
        <v>2095</v>
      </c>
      <c r="B2097" s="7" t="s">
        <v>2096</v>
      </c>
      <c r="C2097" s="7" t="s">
        <v>6205</v>
      </c>
      <c r="D2097" s="8">
        <v>2500</v>
      </c>
      <c r="E2097" s="8">
        <v>2500</v>
      </c>
      <c r="F2097" s="8" t="s">
        <v>8219</v>
      </c>
      <c r="G2097" s="8" t="s">
        <v>8224</v>
      </c>
      <c r="H2097" s="8" t="s">
        <v>8246</v>
      </c>
      <c r="I2097" s="8">
        <v>1317576973</v>
      </c>
      <c r="J2097" s="8">
        <v>1312392973</v>
      </c>
      <c r="K2097" s="8" t="b">
        <v>0</v>
      </c>
      <c r="L2097" s="8">
        <v>22</v>
      </c>
      <c r="M2097" s="8" t="b">
        <v>1</v>
      </c>
      <c r="N2097" s="8" t="s">
        <v>8279</v>
      </c>
      <c r="O2097" s="11">
        <f t="shared" si="128"/>
        <v>100</v>
      </c>
      <c r="P2097" s="8">
        <f t="shared" si="129"/>
        <v>113.64</v>
      </c>
      <c r="Q2097" s="8" t="s">
        <v>8325</v>
      </c>
      <c r="R2097" s="8" t="s">
        <v>8329</v>
      </c>
      <c r="S2097" s="17">
        <f t="shared" si="130"/>
        <v>40758.733483796292</v>
      </c>
      <c r="T2097" s="17">
        <f t="shared" si="131"/>
        <v>40818.733483796292</v>
      </c>
    </row>
    <row r="2098" spans="1:20" ht="42.75" x14ac:dyDescent="0.45">
      <c r="A2098" s="5">
        <v>2096</v>
      </c>
      <c r="B2098" s="7" t="s">
        <v>2097</v>
      </c>
      <c r="C2098" s="7" t="s">
        <v>6206</v>
      </c>
      <c r="D2098" s="8">
        <v>600</v>
      </c>
      <c r="E2098" s="8">
        <v>610</v>
      </c>
      <c r="F2098" s="8" t="s">
        <v>8219</v>
      </c>
      <c r="G2098" s="8" t="s">
        <v>8224</v>
      </c>
      <c r="H2098" s="8" t="s">
        <v>8246</v>
      </c>
      <c r="I2098" s="8">
        <v>1351223940</v>
      </c>
      <c r="J2098" s="8">
        <v>1349892735</v>
      </c>
      <c r="K2098" s="8" t="b">
        <v>0</v>
      </c>
      <c r="L2098" s="8">
        <v>14</v>
      </c>
      <c r="M2098" s="8" t="b">
        <v>1</v>
      </c>
      <c r="N2098" s="8" t="s">
        <v>8279</v>
      </c>
      <c r="O2098" s="11">
        <f t="shared" si="128"/>
        <v>102</v>
      </c>
      <c r="P2098" s="8">
        <f t="shared" si="129"/>
        <v>43.57</v>
      </c>
      <c r="Q2098" s="8" t="s">
        <v>8325</v>
      </c>
      <c r="R2098" s="8" t="s">
        <v>8329</v>
      </c>
      <c r="S2098" s="17">
        <f t="shared" si="130"/>
        <v>41192.758506944447</v>
      </c>
      <c r="T2098" s="17">
        <f t="shared" si="131"/>
        <v>41208.165972222225</v>
      </c>
    </row>
    <row r="2099" spans="1:20" ht="42.75" x14ac:dyDescent="0.45">
      <c r="A2099" s="5">
        <v>2097</v>
      </c>
      <c r="B2099" s="7" t="s">
        <v>2098</v>
      </c>
      <c r="C2099" s="7" t="s">
        <v>6207</v>
      </c>
      <c r="D2099" s="8">
        <v>3000</v>
      </c>
      <c r="E2099" s="8">
        <v>3000</v>
      </c>
      <c r="F2099" s="8" t="s">
        <v>8219</v>
      </c>
      <c r="G2099" s="8" t="s">
        <v>8224</v>
      </c>
      <c r="H2099" s="8" t="s">
        <v>8246</v>
      </c>
      <c r="I2099" s="8">
        <v>1322751735</v>
      </c>
      <c r="J2099" s="8">
        <v>1317564135</v>
      </c>
      <c r="K2099" s="8" t="b">
        <v>0</v>
      </c>
      <c r="L2099" s="8">
        <v>38</v>
      </c>
      <c r="M2099" s="8" t="b">
        <v>1</v>
      </c>
      <c r="N2099" s="8" t="s">
        <v>8279</v>
      </c>
      <c r="O2099" s="11">
        <f t="shared" si="128"/>
        <v>100</v>
      </c>
      <c r="P2099" s="8">
        <f t="shared" si="129"/>
        <v>78.95</v>
      </c>
      <c r="Q2099" s="8" t="s">
        <v>8325</v>
      </c>
      <c r="R2099" s="8" t="s">
        <v>8329</v>
      </c>
      <c r="S2099" s="17">
        <f t="shared" si="130"/>
        <v>40818.58489583333</v>
      </c>
      <c r="T2099" s="17">
        <f t="shared" si="131"/>
        <v>40878.626562500001</v>
      </c>
    </row>
    <row r="2100" spans="1:20" ht="42.75" x14ac:dyDescent="0.45">
      <c r="A2100" s="5">
        <v>2098</v>
      </c>
      <c r="B2100" s="7" t="s">
        <v>2099</v>
      </c>
      <c r="C2100" s="7" t="s">
        <v>6208</v>
      </c>
      <c r="D2100" s="8">
        <v>6000</v>
      </c>
      <c r="E2100" s="8">
        <v>6020</v>
      </c>
      <c r="F2100" s="8" t="s">
        <v>8219</v>
      </c>
      <c r="G2100" s="8" t="s">
        <v>8224</v>
      </c>
      <c r="H2100" s="8" t="s">
        <v>8246</v>
      </c>
      <c r="I2100" s="8">
        <v>1331174635</v>
      </c>
      <c r="J2100" s="8">
        <v>1328582635</v>
      </c>
      <c r="K2100" s="8" t="b">
        <v>0</v>
      </c>
      <c r="L2100" s="8">
        <v>32</v>
      </c>
      <c r="M2100" s="8" t="b">
        <v>1</v>
      </c>
      <c r="N2100" s="8" t="s">
        <v>8279</v>
      </c>
      <c r="O2100" s="11">
        <f t="shared" si="128"/>
        <v>100</v>
      </c>
      <c r="P2100" s="8">
        <f t="shared" si="129"/>
        <v>188.13</v>
      </c>
      <c r="Q2100" s="8" t="s">
        <v>8325</v>
      </c>
      <c r="R2100" s="8" t="s">
        <v>8329</v>
      </c>
      <c r="S2100" s="17">
        <f t="shared" si="130"/>
        <v>40946.11383101852</v>
      </c>
      <c r="T2100" s="17">
        <f t="shared" si="131"/>
        <v>40976.11383101852</v>
      </c>
    </row>
    <row r="2101" spans="1:20" x14ac:dyDescent="0.45">
      <c r="A2101" s="5">
        <v>2099</v>
      </c>
      <c r="B2101" s="7" t="s">
        <v>2100</v>
      </c>
      <c r="C2101" s="7" t="s">
        <v>6209</v>
      </c>
      <c r="D2101" s="8">
        <v>3000</v>
      </c>
      <c r="E2101" s="8">
        <v>3971</v>
      </c>
      <c r="F2101" s="8" t="s">
        <v>8219</v>
      </c>
      <c r="G2101" s="8" t="s">
        <v>8224</v>
      </c>
      <c r="H2101" s="8" t="s">
        <v>8246</v>
      </c>
      <c r="I2101" s="8">
        <v>1435808400</v>
      </c>
      <c r="J2101" s="8">
        <v>1434650084</v>
      </c>
      <c r="K2101" s="8" t="b">
        <v>0</v>
      </c>
      <c r="L2101" s="8">
        <v>63</v>
      </c>
      <c r="M2101" s="8" t="b">
        <v>1</v>
      </c>
      <c r="N2101" s="8" t="s">
        <v>8279</v>
      </c>
      <c r="O2101" s="11">
        <f t="shared" si="128"/>
        <v>132</v>
      </c>
      <c r="P2101" s="8">
        <f t="shared" si="129"/>
        <v>63.03</v>
      </c>
      <c r="Q2101" s="8" t="s">
        <v>8325</v>
      </c>
      <c r="R2101" s="8" t="s">
        <v>8329</v>
      </c>
      <c r="S2101" s="17">
        <f t="shared" si="130"/>
        <v>42173.746342592596</v>
      </c>
      <c r="T2101" s="17">
        <f t="shared" si="131"/>
        <v>42187.152777777781</v>
      </c>
    </row>
    <row r="2102" spans="1:20" ht="42.75" x14ac:dyDescent="0.45">
      <c r="A2102" s="5">
        <v>2100</v>
      </c>
      <c r="B2102" s="7" t="s">
        <v>2101</v>
      </c>
      <c r="C2102" s="7" t="s">
        <v>6210</v>
      </c>
      <c r="D2102" s="8">
        <v>600</v>
      </c>
      <c r="E2102" s="8">
        <v>820</v>
      </c>
      <c r="F2102" s="8" t="s">
        <v>8219</v>
      </c>
      <c r="G2102" s="8" t="s">
        <v>8224</v>
      </c>
      <c r="H2102" s="8" t="s">
        <v>8246</v>
      </c>
      <c r="I2102" s="8">
        <v>1341028740</v>
      </c>
      <c r="J2102" s="8">
        <v>1339704141</v>
      </c>
      <c r="K2102" s="8" t="b">
        <v>0</v>
      </c>
      <c r="L2102" s="8">
        <v>27</v>
      </c>
      <c r="M2102" s="8" t="b">
        <v>1</v>
      </c>
      <c r="N2102" s="8" t="s">
        <v>8279</v>
      </c>
      <c r="O2102" s="11">
        <f t="shared" si="128"/>
        <v>137</v>
      </c>
      <c r="P2102" s="8">
        <f t="shared" si="129"/>
        <v>30.37</v>
      </c>
      <c r="Q2102" s="8" t="s">
        <v>8325</v>
      </c>
      <c r="R2102" s="8" t="s">
        <v>8329</v>
      </c>
      <c r="S2102" s="17">
        <f t="shared" si="130"/>
        <v>41074.834965277776</v>
      </c>
      <c r="T2102" s="17">
        <f t="shared" si="131"/>
        <v>41090.165972222225</v>
      </c>
    </row>
    <row r="2103" spans="1:20" ht="42.75" x14ac:dyDescent="0.45">
      <c r="A2103" s="5">
        <v>2101</v>
      </c>
      <c r="B2103" s="7" t="s">
        <v>2102</v>
      </c>
      <c r="C2103" s="7" t="s">
        <v>6211</v>
      </c>
      <c r="D2103" s="8">
        <v>2000</v>
      </c>
      <c r="E2103" s="8">
        <v>2265</v>
      </c>
      <c r="F2103" s="8" t="s">
        <v>8219</v>
      </c>
      <c r="G2103" s="8" t="s">
        <v>8224</v>
      </c>
      <c r="H2103" s="8" t="s">
        <v>8246</v>
      </c>
      <c r="I2103" s="8">
        <v>1329104114</v>
      </c>
      <c r="J2103" s="8">
        <v>1323920114</v>
      </c>
      <c r="K2103" s="8" t="b">
        <v>0</v>
      </c>
      <c r="L2103" s="8">
        <v>44</v>
      </c>
      <c r="M2103" s="8" t="b">
        <v>1</v>
      </c>
      <c r="N2103" s="8" t="s">
        <v>8279</v>
      </c>
      <c r="O2103" s="11">
        <f t="shared" si="128"/>
        <v>113</v>
      </c>
      <c r="P2103" s="8">
        <f t="shared" si="129"/>
        <v>51.48</v>
      </c>
      <c r="Q2103" s="8" t="s">
        <v>8325</v>
      </c>
      <c r="R2103" s="8" t="s">
        <v>8329</v>
      </c>
      <c r="S2103" s="17">
        <f t="shared" si="130"/>
        <v>40892.149467592593</v>
      </c>
      <c r="T2103" s="17">
        <f t="shared" si="131"/>
        <v>40952.149467592593</v>
      </c>
    </row>
    <row r="2104" spans="1:20" ht="42.75" x14ac:dyDescent="0.45">
      <c r="A2104" s="5">
        <v>2102</v>
      </c>
      <c r="B2104" s="7" t="s">
        <v>2103</v>
      </c>
      <c r="C2104" s="7" t="s">
        <v>6212</v>
      </c>
      <c r="D2104" s="8">
        <v>1000</v>
      </c>
      <c r="E2104" s="8">
        <v>1360</v>
      </c>
      <c r="F2104" s="8" t="s">
        <v>8219</v>
      </c>
      <c r="G2104" s="8" t="s">
        <v>8224</v>
      </c>
      <c r="H2104" s="8" t="s">
        <v>8246</v>
      </c>
      <c r="I2104" s="8">
        <v>1304628648</v>
      </c>
      <c r="J2104" s="8">
        <v>1302036648</v>
      </c>
      <c r="K2104" s="8" t="b">
        <v>0</v>
      </c>
      <c r="L2104" s="8">
        <v>38</v>
      </c>
      <c r="M2104" s="8" t="b">
        <v>1</v>
      </c>
      <c r="N2104" s="8" t="s">
        <v>8279</v>
      </c>
      <c r="O2104" s="11">
        <f t="shared" si="128"/>
        <v>136</v>
      </c>
      <c r="P2104" s="8">
        <f t="shared" si="129"/>
        <v>35.79</v>
      </c>
      <c r="Q2104" s="8" t="s">
        <v>8325</v>
      </c>
      <c r="R2104" s="8" t="s">
        <v>8329</v>
      </c>
      <c r="S2104" s="17">
        <f t="shared" si="130"/>
        <v>40638.868611111109</v>
      </c>
      <c r="T2104" s="17">
        <f t="shared" si="131"/>
        <v>40668.868611111109</v>
      </c>
    </row>
    <row r="2105" spans="1:20" ht="28.5" x14ac:dyDescent="0.45">
      <c r="A2105" s="5">
        <v>2103</v>
      </c>
      <c r="B2105" s="7" t="s">
        <v>2104</v>
      </c>
      <c r="C2105" s="7" t="s">
        <v>6213</v>
      </c>
      <c r="D2105" s="8">
        <v>7777</v>
      </c>
      <c r="E2105" s="8">
        <v>11364</v>
      </c>
      <c r="F2105" s="8" t="s">
        <v>8219</v>
      </c>
      <c r="G2105" s="8" t="s">
        <v>8224</v>
      </c>
      <c r="H2105" s="8" t="s">
        <v>8246</v>
      </c>
      <c r="I2105" s="8">
        <v>1352488027</v>
      </c>
      <c r="J2105" s="8">
        <v>1349892427</v>
      </c>
      <c r="K2105" s="8" t="b">
        <v>0</v>
      </c>
      <c r="L2105" s="8">
        <v>115</v>
      </c>
      <c r="M2105" s="8" t="b">
        <v>1</v>
      </c>
      <c r="N2105" s="8" t="s">
        <v>8279</v>
      </c>
      <c r="O2105" s="11">
        <f t="shared" si="128"/>
        <v>146</v>
      </c>
      <c r="P2105" s="8">
        <f t="shared" si="129"/>
        <v>98.82</v>
      </c>
      <c r="Q2105" s="8" t="s">
        <v>8325</v>
      </c>
      <c r="R2105" s="8" t="s">
        <v>8329</v>
      </c>
      <c r="S2105" s="17">
        <f t="shared" si="130"/>
        <v>41192.754942129628</v>
      </c>
      <c r="T2105" s="17">
        <f t="shared" si="131"/>
        <v>41222.7966087963</v>
      </c>
    </row>
    <row r="2106" spans="1:20" ht="42.75" x14ac:dyDescent="0.45">
      <c r="A2106" s="5">
        <v>2104</v>
      </c>
      <c r="B2106" s="7" t="s">
        <v>2105</v>
      </c>
      <c r="C2106" s="7" t="s">
        <v>6214</v>
      </c>
      <c r="D2106" s="8">
        <v>800</v>
      </c>
      <c r="E2106" s="8">
        <v>1036</v>
      </c>
      <c r="F2106" s="8" t="s">
        <v>8219</v>
      </c>
      <c r="G2106" s="8" t="s">
        <v>8224</v>
      </c>
      <c r="H2106" s="8" t="s">
        <v>8246</v>
      </c>
      <c r="I2106" s="8">
        <v>1369958400</v>
      </c>
      <c r="J2106" s="8">
        <v>1367286434</v>
      </c>
      <c r="K2106" s="8" t="b">
        <v>0</v>
      </c>
      <c r="L2106" s="8">
        <v>37</v>
      </c>
      <c r="M2106" s="8" t="b">
        <v>1</v>
      </c>
      <c r="N2106" s="8" t="s">
        <v>8279</v>
      </c>
      <c r="O2106" s="11">
        <f t="shared" si="128"/>
        <v>130</v>
      </c>
      <c r="P2106" s="8">
        <f t="shared" si="129"/>
        <v>28</v>
      </c>
      <c r="Q2106" s="8" t="s">
        <v>8325</v>
      </c>
      <c r="R2106" s="8" t="s">
        <v>8329</v>
      </c>
      <c r="S2106" s="17">
        <f t="shared" si="130"/>
        <v>41394.074467592596</v>
      </c>
      <c r="T2106" s="17">
        <f t="shared" si="131"/>
        <v>41425</v>
      </c>
    </row>
    <row r="2107" spans="1:20" ht="28.5" x14ac:dyDescent="0.45">
      <c r="A2107" s="5">
        <v>2105</v>
      </c>
      <c r="B2107" s="7" t="s">
        <v>2106</v>
      </c>
      <c r="C2107" s="7" t="s">
        <v>6215</v>
      </c>
      <c r="D2107" s="8">
        <v>2000</v>
      </c>
      <c r="E2107" s="8">
        <v>5080</v>
      </c>
      <c r="F2107" s="8" t="s">
        <v>8219</v>
      </c>
      <c r="G2107" s="8" t="s">
        <v>8224</v>
      </c>
      <c r="H2107" s="8" t="s">
        <v>8246</v>
      </c>
      <c r="I2107" s="8">
        <v>1416542400</v>
      </c>
      <c r="J2107" s="8">
        <v>1415472953</v>
      </c>
      <c r="K2107" s="8" t="b">
        <v>0</v>
      </c>
      <c r="L2107" s="8">
        <v>99</v>
      </c>
      <c r="M2107" s="8" t="b">
        <v>1</v>
      </c>
      <c r="N2107" s="8" t="s">
        <v>8279</v>
      </c>
      <c r="O2107" s="11">
        <f t="shared" si="128"/>
        <v>254</v>
      </c>
      <c r="P2107" s="8">
        <f t="shared" si="129"/>
        <v>51.31</v>
      </c>
      <c r="Q2107" s="8" t="s">
        <v>8325</v>
      </c>
      <c r="R2107" s="8" t="s">
        <v>8329</v>
      </c>
      <c r="S2107" s="17">
        <f t="shared" si="130"/>
        <v>41951.788807870369</v>
      </c>
      <c r="T2107" s="17">
        <f t="shared" si="131"/>
        <v>41964.166666666672</v>
      </c>
    </row>
    <row r="2108" spans="1:20" ht="42.75" x14ac:dyDescent="0.45">
      <c r="A2108" s="5">
        <v>2106</v>
      </c>
      <c r="B2108" s="7" t="s">
        <v>2107</v>
      </c>
      <c r="C2108" s="7" t="s">
        <v>6216</v>
      </c>
      <c r="D2108" s="8">
        <v>2200</v>
      </c>
      <c r="E2108" s="8">
        <v>2355</v>
      </c>
      <c r="F2108" s="8" t="s">
        <v>8219</v>
      </c>
      <c r="G2108" s="8" t="s">
        <v>8224</v>
      </c>
      <c r="H2108" s="8" t="s">
        <v>8246</v>
      </c>
      <c r="I2108" s="8">
        <v>1359176974</v>
      </c>
      <c r="J2108" s="8">
        <v>1356584974</v>
      </c>
      <c r="K2108" s="8" t="b">
        <v>0</v>
      </c>
      <c r="L2108" s="8">
        <v>44</v>
      </c>
      <c r="M2108" s="8" t="b">
        <v>1</v>
      </c>
      <c r="N2108" s="8" t="s">
        <v>8279</v>
      </c>
      <c r="O2108" s="11">
        <f t="shared" si="128"/>
        <v>107</v>
      </c>
      <c r="P2108" s="8">
        <f t="shared" si="129"/>
        <v>53.52</v>
      </c>
      <c r="Q2108" s="8" t="s">
        <v>8325</v>
      </c>
      <c r="R2108" s="8" t="s">
        <v>8329</v>
      </c>
      <c r="S2108" s="17">
        <f t="shared" si="130"/>
        <v>41270.21497685185</v>
      </c>
      <c r="T2108" s="17">
        <f t="shared" si="131"/>
        <v>41300.21497685185</v>
      </c>
    </row>
    <row r="2109" spans="1:20" ht="42.75" x14ac:dyDescent="0.45">
      <c r="A2109" s="5">
        <v>2107</v>
      </c>
      <c r="B2109" s="7" t="s">
        <v>2108</v>
      </c>
      <c r="C2109" s="7" t="s">
        <v>6217</v>
      </c>
      <c r="D2109" s="8">
        <v>2000</v>
      </c>
      <c r="E2109" s="8">
        <v>2154.66</v>
      </c>
      <c r="F2109" s="8" t="s">
        <v>8219</v>
      </c>
      <c r="G2109" s="8" t="s">
        <v>8224</v>
      </c>
      <c r="H2109" s="8" t="s">
        <v>8246</v>
      </c>
      <c r="I2109" s="8">
        <v>1415815393</v>
      </c>
      <c r="J2109" s="8">
        <v>1413997393</v>
      </c>
      <c r="K2109" s="8" t="b">
        <v>0</v>
      </c>
      <c r="L2109" s="8">
        <v>58</v>
      </c>
      <c r="M2109" s="8" t="b">
        <v>1</v>
      </c>
      <c r="N2109" s="8" t="s">
        <v>8279</v>
      </c>
      <c r="O2109" s="11">
        <f t="shared" si="128"/>
        <v>108</v>
      </c>
      <c r="P2109" s="8">
        <f t="shared" si="129"/>
        <v>37.15</v>
      </c>
      <c r="Q2109" s="8" t="s">
        <v>8325</v>
      </c>
      <c r="R2109" s="8" t="s">
        <v>8329</v>
      </c>
      <c r="S2109" s="17">
        <f t="shared" si="130"/>
        <v>41934.71056712963</v>
      </c>
      <c r="T2109" s="17">
        <f t="shared" si="131"/>
        <v>41955.752233796295</v>
      </c>
    </row>
    <row r="2110" spans="1:20" ht="42.75" x14ac:dyDescent="0.45">
      <c r="A2110" s="5">
        <v>2108</v>
      </c>
      <c r="B2110" s="7" t="s">
        <v>2109</v>
      </c>
      <c r="C2110" s="7" t="s">
        <v>6218</v>
      </c>
      <c r="D2110" s="8">
        <v>16000</v>
      </c>
      <c r="E2110" s="8">
        <v>17170</v>
      </c>
      <c r="F2110" s="8" t="s">
        <v>8219</v>
      </c>
      <c r="G2110" s="8" t="s">
        <v>8224</v>
      </c>
      <c r="H2110" s="8" t="s">
        <v>8246</v>
      </c>
      <c r="I2110" s="8">
        <v>1347249300</v>
      </c>
      <c r="J2110" s="8">
        <v>1344917580</v>
      </c>
      <c r="K2110" s="8" t="b">
        <v>0</v>
      </c>
      <c r="L2110" s="8">
        <v>191</v>
      </c>
      <c r="M2110" s="8" t="b">
        <v>1</v>
      </c>
      <c r="N2110" s="8" t="s">
        <v>8279</v>
      </c>
      <c r="O2110" s="11">
        <f t="shared" si="128"/>
        <v>107</v>
      </c>
      <c r="P2110" s="8">
        <f t="shared" si="129"/>
        <v>89.9</v>
      </c>
      <c r="Q2110" s="8" t="s">
        <v>8325</v>
      </c>
      <c r="R2110" s="8" t="s">
        <v>8329</v>
      </c>
      <c r="S2110" s="17">
        <f t="shared" si="130"/>
        <v>41135.175694444442</v>
      </c>
      <c r="T2110" s="17">
        <f t="shared" si="131"/>
        <v>41162.163194444445</v>
      </c>
    </row>
    <row r="2111" spans="1:20" ht="28.5" x14ac:dyDescent="0.45">
      <c r="A2111" s="5">
        <v>2109</v>
      </c>
      <c r="B2111" s="7" t="s">
        <v>2110</v>
      </c>
      <c r="C2111" s="7" t="s">
        <v>6219</v>
      </c>
      <c r="D2111" s="8">
        <v>4000</v>
      </c>
      <c r="E2111" s="8">
        <v>4261</v>
      </c>
      <c r="F2111" s="8" t="s">
        <v>8219</v>
      </c>
      <c r="G2111" s="8" t="s">
        <v>8224</v>
      </c>
      <c r="H2111" s="8" t="s">
        <v>8246</v>
      </c>
      <c r="I2111" s="8">
        <v>1436115617</v>
      </c>
      <c r="J2111" s="8">
        <v>1433523617</v>
      </c>
      <c r="K2111" s="8" t="b">
        <v>0</v>
      </c>
      <c r="L2111" s="8">
        <v>40</v>
      </c>
      <c r="M2111" s="8" t="b">
        <v>1</v>
      </c>
      <c r="N2111" s="8" t="s">
        <v>8279</v>
      </c>
      <c r="O2111" s="11">
        <f t="shared" si="128"/>
        <v>107</v>
      </c>
      <c r="P2111" s="8">
        <f t="shared" si="129"/>
        <v>106.53</v>
      </c>
      <c r="Q2111" s="8" t="s">
        <v>8325</v>
      </c>
      <c r="R2111" s="8" t="s">
        <v>8329</v>
      </c>
      <c r="S2111" s="17">
        <f t="shared" si="130"/>
        <v>42160.708530092597</v>
      </c>
      <c r="T2111" s="17">
        <f t="shared" si="131"/>
        <v>42190.708530092597</v>
      </c>
    </row>
    <row r="2112" spans="1:20" ht="28.5" x14ac:dyDescent="0.45">
      <c r="A2112" s="5">
        <v>2110</v>
      </c>
      <c r="B2112" s="7" t="s">
        <v>2111</v>
      </c>
      <c r="C2112" s="7" t="s">
        <v>6220</v>
      </c>
      <c r="D2112" s="8">
        <v>2000</v>
      </c>
      <c r="E2112" s="8">
        <v>2007</v>
      </c>
      <c r="F2112" s="8" t="s">
        <v>8219</v>
      </c>
      <c r="G2112" s="8" t="s">
        <v>8224</v>
      </c>
      <c r="H2112" s="8" t="s">
        <v>8246</v>
      </c>
      <c r="I2112" s="8">
        <v>1401253140</v>
      </c>
      <c r="J2112" s="8">
        <v>1398873969</v>
      </c>
      <c r="K2112" s="8" t="b">
        <v>0</v>
      </c>
      <c r="L2112" s="8">
        <v>38</v>
      </c>
      <c r="M2112" s="8" t="b">
        <v>1</v>
      </c>
      <c r="N2112" s="8" t="s">
        <v>8279</v>
      </c>
      <c r="O2112" s="11">
        <f t="shared" si="128"/>
        <v>100</v>
      </c>
      <c r="P2112" s="8">
        <f t="shared" si="129"/>
        <v>52.82</v>
      </c>
      <c r="Q2112" s="8" t="s">
        <v>8325</v>
      </c>
      <c r="R2112" s="8" t="s">
        <v>8329</v>
      </c>
      <c r="S2112" s="17">
        <f t="shared" si="130"/>
        <v>41759.670937499999</v>
      </c>
      <c r="T2112" s="17">
        <f t="shared" si="131"/>
        <v>41787.207638888889</v>
      </c>
    </row>
    <row r="2113" spans="1:20" ht="42.75" x14ac:dyDescent="0.45">
      <c r="A2113" s="5">
        <v>2111</v>
      </c>
      <c r="B2113" s="7" t="s">
        <v>2112</v>
      </c>
      <c r="C2113" s="7" t="s">
        <v>6221</v>
      </c>
      <c r="D2113" s="8">
        <v>2000</v>
      </c>
      <c r="E2113" s="8">
        <v>2130</v>
      </c>
      <c r="F2113" s="8" t="s">
        <v>8219</v>
      </c>
      <c r="G2113" s="8" t="s">
        <v>8224</v>
      </c>
      <c r="H2113" s="8" t="s">
        <v>8246</v>
      </c>
      <c r="I2113" s="8">
        <v>1313370000</v>
      </c>
      <c r="J2113" s="8">
        <v>1307594625</v>
      </c>
      <c r="K2113" s="8" t="b">
        <v>0</v>
      </c>
      <c r="L2113" s="8">
        <v>39</v>
      </c>
      <c r="M2113" s="8" t="b">
        <v>1</v>
      </c>
      <c r="N2113" s="8" t="s">
        <v>8279</v>
      </c>
      <c r="O2113" s="11">
        <f t="shared" si="128"/>
        <v>107</v>
      </c>
      <c r="P2113" s="8">
        <f t="shared" si="129"/>
        <v>54.62</v>
      </c>
      <c r="Q2113" s="8" t="s">
        <v>8325</v>
      </c>
      <c r="R2113" s="8" t="s">
        <v>8329</v>
      </c>
      <c r="S2113" s="17">
        <f t="shared" si="130"/>
        <v>40703.197048611109</v>
      </c>
      <c r="T2113" s="17">
        <f t="shared" si="131"/>
        <v>40770.041666666664</v>
      </c>
    </row>
    <row r="2114" spans="1:20" ht="42.75" x14ac:dyDescent="0.45">
      <c r="A2114" s="5">
        <v>2112</v>
      </c>
      <c r="B2114" s="7" t="s">
        <v>2113</v>
      </c>
      <c r="C2114" s="7" t="s">
        <v>6222</v>
      </c>
      <c r="D2114" s="8">
        <v>300</v>
      </c>
      <c r="E2114" s="8">
        <v>300</v>
      </c>
      <c r="F2114" s="8" t="s">
        <v>8219</v>
      </c>
      <c r="G2114" s="8" t="s">
        <v>8224</v>
      </c>
      <c r="H2114" s="8" t="s">
        <v>8246</v>
      </c>
      <c r="I2114" s="8">
        <v>1366064193</v>
      </c>
      <c r="J2114" s="8">
        <v>1364854593</v>
      </c>
      <c r="K2114" s="8" t="b">
        <v>0</v>
      </c>
      <c r="L2114" s="8">
        <v>11</v>
      </c>
      <c r="M2114" s="8" t="b">
        <v>1</v>
      </c>
      <c r="N2114" s="8" t="s">
        <v>8279</v>
      </c>
      <c r="O2114" s="11">
        <f t="shared" si="128"/>
        <v>100</v>
      </c>
      <c r="P2114" s="8">
        <f t="shared" si="129"/>
        <v>27.27</v>
      </c>
      <c r="Q2114" s="8" t="s">
        <v>8325</v>
      </c>
      <c r="R2114" s="8" t="s">
        <v>8329</v>
      </c>
      <c r="S2114" s="17">
        <f t="shared" si="130"/>
        <v>41365.928159722222</v>
      </c>
      <c r="T2114" s="17">
        <f t="shared" si="131"/>
        <v>41379.928159722222</v>
      </c>
    </row>
    <row r="2115" spans="1:20" ht="28.5" x14ac:dyDescent="0.45">
      <c r="A2115" s="5">
        <v>2113</v>
      </c>
      <c r="B2115" s="7" t="s">
        <v>2114</v>
      </c>
      <c r="C2115" s="7" t="s">
        <v>6223</v>
      </c>
      <c r="D2115" s="8">
        <v>7000</v>
      </c>
      <c r="E2115" s="8">
        <v>7340</v>
      </c>
      <c r="F2115" s="8" t="s">
        <v>8219</v>
      </c>
      <c r="G2115" s="8" t="s">
        <v>8224</v>
      </c>
      <c r="H2115" s="8" t="s">
        <v>8246</v>
      </c>
      <c r="I2115" s="8">
        <v>1411505176</v>
      </c>
      <c r="J2115" s="8">
        <v>1408481176</v>
      </c>
      <c r="K2115" s="8" t="b">
        <v>0</v>
      </c>
      <c r="L2115" s="8">
        <v>107</v>
      </c>
      <c r="M2115" s="8" t="b">
        <v>1</v>
      </c>
      <c r="N2115" s="8" t="s">
        <v>8279</v>
      </c>
      <c r="O2115" s="11">
        <f t="shared" ref="O2115:O2178" si="132">ROUND((E2115/D2115)*100,0)</f>
        <v>105</v>
      </c>
      <c r="P2115" s="8">
        <f t="shared" ref="P2115:P2178" si="133">ROUND(E2115/L2115,2)</f>
        <v>68.599999999999994</v>
      </c>
      <c r="Q2115" s="8" t="s">
        <v>8325</v>
      </c>
      <c r="R2115" s="8" t="s">
        <v>8329</v>
      </c>
      <c r="S2115" s="17">
        <f t="shared" ref="S2115:S2178" si="134">(((J2115/60)/60)/24)+DATE(1970,1,1)</f>
        <v>41870.86546296296</v>
      </c>
      <c r="T2115" s="17">
        <f t="shared" ref="T2115:T2178" si="135">(((I2115/60)/60)/24)+DATE(1970,1,1)</f>
        <v>41905.86546296296</v>
      </c>
    </row>
    <row r="2116" spans="1:20" ht="42.75" x14ac:dyDescent="0.45">
      <c r="A2116" s="5">
        <v>2114</v>
      </c>
      <c r="B2116" s="7" t="s">
        <v>2115</v>
      </c>
      <c r="C2116" s="7" t="s">
        <v>6224</v>
      </c>
      <c r="D2116" s="8">
        <v>5000</v>
      </c>
      <c r="E2116" s="8">
        <v>5235</v>
      </c>
      <c r="F2116" s="8" t="s">
        <v>8219</v>
      </c>
      <c r="G2116" s="8" t="s">
        <v>8224</v>
      </c>
      <c r="H2116" s="8" t="s">
        <v>8246</v>
      </c>
      <c r="I2116" s="8">
        <v>1291870740</v>
      </c>
      <c r="J2116" s="8">
        <v>1286480070</v>
      </c>
      <c r="K2116" s="8" t="b">
        <v>0</v>
      </c>
      <c r="L2116" s="8">
        <v>147</v>
      </c>
      <c r="M2116" s="8" t="b">
        <v>1</v>
      </c>
      <c r="N2116" s="8" t="s">
        <v>8279</v>
      </c>
      <c r="O2116" s="11">
        <f t="shared" si="132"/>
        <v>105</v>
      </c>
      <c r="P2116" s="8">
        <f t="shared" si="133"/>
        <v>35.61</v>
      </c>
      <c r="Q2116" s="8" t="s">
        <v>8325</v>
      </c>
      <c r="R2116" s="8" t="s">
        <v>8329</v>
      </c>
      <c r="S2116" s="17">
        <f t="shared" si="134"/>
        <v>40458.815625000003</v>
      </c>
      <c r="T2116" s="17">
        <f t="shared" si="135"/>
        <v>40521.207638888889</v>
      </c>
    </row>
    <row r="2117" spans="1:20" ht="42.75" x14ac:dyDescent="0.45">
      <c r="A2117" s="5">
        <v>2115</v>
      </c>
      <c r="B2117" s="7" t="s">
        <v>2116</v>
      </c>
      <c r="C2117" s="7" t="s">
        <v>6225</v>
      </c>
      <c r="D2117" s="8">
        <v>1500</v>
      </c>
      <c r="E2117" s="8">
        <v>3385</v>
      </c>
      <c r="F2117" s="8" t="s">
        <v>8219</v>
      </c>
      <c r="G2117" s="8" t="s">
        <v>8224</v>
      </c>
      <c r="H2117" s="8" t="s">
        <v>8246</v>
      </c>
      <c r="I2117" s="8">
        <v>1298167001</v>
      </c>
      <c r="J2117" s="8">
        <v>1295575001</v>
      </c>
      <c r="K2117" s="8" t="b">
        <v>0</v>
      </c>
      <c r="L2117" s="8">
        <v>36</v>
      </c>
      <c r="M2117" s="8" t="b">
        <v>1</v>
      </c>
      <c r="N2117" s="8" t="s">
        <v>8279</v>
      </c>
      <c r="O2117" s="11">
        <f t="shared" si="132"/>
        <v>226</v>
      </c>
      <c r="P2117" s="8">
        <f t="shared" si="133"/>
        <v>94.03</v>
      </c>
      <c r="Q2117" s="8" t="s">
        <v>8325</v>
      </c>
      <c r="R2117" s="8" t="s">
        <v>8329</v>
      </c>
      <c r="S2117" s="17">
        <f t="shared" si="134"/>
        <v>40564.081030092595</v>
      </c>
      <c r="T2117" s="17">
        <f t="shared" si="135"/>
        <v>40594.081030092595</v>
      </c>
    </row>
    <row r="2118" spans="1:20" ht="42.75" x14ac:dyDescent="0.45">
      <c r="A2118" s="5">
        <v>2116</v>
      </c>
      <c r="B2118" s="7" t="s">
        <v>2117</v>
      </c>
      <c r="C2118" s="7" t="s">
        <v>6226</v>
      </c>
      <c r="D2118" s="8">
        <v>48000</v>
      </c>
      <c r="E2118" s="8">
        <v>48434</v>
      </c>
      <c r="F2118" s="8" t="s">
        <v>8219</v>
      </c>
      <c r="G2118" s="8" t="s">
        <v>8224</v>
      </c>
      <c r="H2118" s="8" t="s">
        <v>8246</v>
      </c>
      <c r="I2118" s="8">
        <v>1349203203</v>
      </c>
      <c r="J2118" s="8">
        <v>1345056003</v>
      </c>
      <c r="K2118" s="8" t="b">
        <v>0</v>
      </c>
      <c r="L2118" s="8">
        <v>92</v>
      </c>
      <c r="M2118" s="8" t="b">
        <v>1</v>
      </c>
      <c r="N2118" s="8" t="s">
        <v>8279</v>
      </c>
      <c r="O2118" s="11">
        <f t="shared" si="132"/>
        <v>101</v>
      </c>
      <c r="P2118" s="8">
        <f t="shared" si="133"/>
        <v>526.46</v>
      </c>
      <c r="Q2118" s="8" t="s">
        <v>8325</v>
      </c>
      <c r="R2118" s="8" t="s">
        <v>8329</v>
      </c>
      <c r="S2118" s="17">
        <f t="shared" si="134"/>
        <v>41136.777812500004</v>
      </c>
      <c r="T2118" s="17">
        <f t="shared" si="135"/>
        <v>41184.777812500004</v>
      </c>
    </row>
    <row r="2119" spans="1:20" ht="42.75" x14ac:dyDescent="0.45">
      <c r="A2119" s="5">
        <v>2117</v>
      </c>
      <c r="B2119" s="7" t="s">
        <v>2118</v>
      </c>
      <c r="C2119" s="7" t="s">
        <v>6227</v>
      </c>
      <c r="D2119" s="8">
        <v>1200</v>
      </c>
      <c r="E2119" s="8">
        <v>1773</v>
      </c>
      <c r="F2119" s="8" t="s">
        <v>8219</v>
      </c>
      <c r="G2119" s="8" t="s">
        <v>8224</v>
      </c>
      <c r="H2119" s="8" t="s">
        <v>8246</v>
      </c>
      <c r="I2119" s="8">
        <v>1445921940</v>
      </c>
      <c r="J2119" s="8">
        <v>1444699549</v>
      </c>
      <c r="K2119" s="8" t="b">
        <v>0</v>
      </c>
      <c r="L2119" s="8">
        <v>35</v>
      </c>
      <c r="M2119" s="8" t="b">
        <v>1</v>
      </c>
      <c r="N2119" s="8" t="s">
        <v>8279</v>
      </c>
      <c r="O2119" s="11">
        <f t="shared" si="132"/>
        <v>148</v>
      </c>
      <c r="P2119" s="8">
        <f t="shared" si="133"/>
        <v>50.66</v>
      </c>
      <c r="Q2119" s="8" t="s">
        <v>8325</v>
      </c>
      <c r="R2119" s="8" t="s">
        <v>8329</v>
      </c>
      <c r="S2119" s="17">
        <f t="shared" si="134"/>
        <v>42290.059594907405</v>
      </c>
      <c r="T2119" s="17">
        <f t="shared" si="135"/>
        <v>42304.207638888889</v>
      </c>
    </row>
    <row r="2120" spans="1:20" ht="28.5" x14ac:dyDescent="0.45">
      <c r="A2120" s="5">
        <v>2118</v>
      </c>
      <c r="B2120" s="7" t="s">
        <v>2119</v>
      </c>
      <c r="C2120" s="7" t="s">
        <v>6228</v>
      </c>
      <c r="D2120" s="8">
        <v>1000</v>
      </c>
      <c r="E2120" s="8">
        <v>1346.11</v>
      </c>
      <c r="F2120" s="8" t="s">
        <v>8219</v>
      </c>
      <c r="G2120" s="8" t="s">
        <v>8224</v>
      </c>
      <c r="H2120" s="8" t="s">
        <v>8246</v>
      </c>
      <c r="I2120" s="8">
        <v>1311538136</v>
      </c>
      <c r="J2120" s="8">
        <v>1308946136</v>
      </c>
      <c r="K2120" s="8" t="b">
        <v>0</v>
      </c>
      <c r="L2120" s="8">
        <v>17</v>
      </c>
      <c r="M2120" s="8" t="b">
        <v>1</v>
      </c>
      <c r="N2120" s="8" t="s">
        <v>8279</v>
      </c>
      <c r="O2120" s="11">
        <f t="shared" si="132"/>
        <v>135</v>
      </c>
      <c r="P2120" s="8">
        <f t="shared" si="133"/>
        <v>79.180000000000007</v>
      </c>
      <c r="Q2120" s="8" t="s">
        <v>8325</v>
      </c>
      <c r="R2120" s="8" t="s">
        <v>8329</v>
      </c>
      <c r="S2120" s="17">
        <f t="shared" si="134"/>
        <v>40718.839537037034</v>
      </c>
      <c r="T2120" s="17">
        <f t="shared" si="135"/>
        <v>40748.839537037034</v>
      </c>
    </row>
    <row r="2121" spans="1:20" ht="42.75" x14ac:dyDescent="0.45">
      <c r="A2121" s="5">
        <v>2119</v>
      </c>
      <c r="B2121" s="7" t="s">
        <v>2120</v>
      </c>
      <c r="C2121" s="7" t="s">
        <v>6229</v>
      </c>
      <c r="D2121" s="8">
        <v>2000</v>
      </c>
      <c r="E2121" s="8">
        <v>2015</v>
      </c>
      <c r="F2121" s="8" t="s">
        <v>8219</v>
      </c>
      <c r="G2121" s="8" t="s">
        <v>8224</v>
      </c>
      <c r="H2121" s="8" t="s">
        <v>8246</v>
      </c>
      <c r="I2121" s="8">
        <v>1345086445</v>
      </c>
      <c r="J2121" s="8">
        <v>1342494445</v>
      </c>
      <c r="K2121" s="8" t="b">
        <v>0</v>
      </c>
      <c r="L2121" s="8">
        <v>22</v>
      </c>
      <c r="M2121" s="8" t="b">
        <v>1</v>
      </c>
      <c r="N2121" s="8" t="s">
        <v>8279</v>
      </c>
      <c r="O2121" s="11">
        <f t="shared" si="132"/>
        <v>101</v>
      </c>
      <c r="P2121" s="8">
        <f t="shared" si="133"/>
        <v>91.59</v>
      </c>
      <c r="Q2121" s="8" t="s">
        <v>8325</v>
      </c>
      <c r="R2121" s="8" t="s">
        <v>8329</v>
      </c>
      <c r="S2121" s="17">
        <f t="shared" si="134"/>
        <v>41107.130150462966</v>
      </c>
      <c r="T2121" s="17">
        <f t="shared" si="135"/>
        <v>41137.130150462966</v>
      </c>
    </row>
    <row r="2122" spans="1:20" ht="42.75" x14ac:dyDescent="0.45">
      <c r="A2122" s="5">
        <v>2120</v>
      </c>
      <c r="B2122" s="7" t="s">
        <v>2121</v>
      </c>
      <c r="C2122" s="7" t="s">
        <v>6230</v>
      </c>
      <c r="D2122" s="8">
        <v>8000</v>
      </c>
      <c r="E2122" s="8">
        <v>8070.43</v>
      </c>
      <c r="F2122" s="8" t="s">
        <v>8219</v>
      </c>
      <c r="G2122" s="8" t="s">
        <v>8224</v>
      </c>
      <c r="H2122" s="8" t="s">
        <v>8246</v>
      </c>
      <c r="I2122" s="8">
        <v>1388617736</v>
      </c>
      <c r="J2122" s="8">
        <v>1384384136</v>
      </c>
      <c r="K2122" s="8" t="b">
        <v>0</v>
      </c>
      <c r="L2122" s="8">
        <v>69</v>
      </c>
      <c r="M2122" s="8" t="b">
        <v>1</v>
      </c>
      <c r="N2122" s="8" t="s">
        <v>8279</v>
      </c>
      <c r="O2122" s="11">
        <f t="shared" si="132"/>
        <v>101</v>
      </c>
      <c r="P2122" s="8">
        <f t="shared" si="133"/>
        <v>116.96</v>
      </c>
      <c r="Q2122" s="8" t="s">
        <v>8325</v>
      </c>
      <c r="R2122" s="8" t="s">
        <v>8329</v>
      </c>
      <c r="S2122" s="17">
        <f t="shared" si="134"/>
        <v>41591.964537037034</v>
      </c>
      <c r="T2122" s="17">
        <f t="shared" si="135"/>
        <v>41640.964537037034</v>
      </c>
    </row>
    <row r="2123" spans="1:20" ht="28.5" x14ac:dyDescent="0.45">
      <c r="A2123" s="5">
        <v>2121</v>
      </c>
      <c r="B2123" s="7" t="s">
        <v>2122</v>
      </c>
      <c r="C2123" s="7" t="s">
        <v>6231</v>
      </c>
      <c r="D2123" s="8">
        <v>50000</v>
      </c>
      <c r="E2123" s="8">
        <v>284</v>
      </c>
      <c r="F2123" s="8" t="s">
        <v>8221</v>
      </c>
      <c r="G2123" s="8" t="s">
        <v>8240</v>
      </c>
      <c r="H2123" s="8" t="s">
        <v>8257</v>
      </c>
      <c r="I2123" s="8">
        <v>1484156948</v>
      </c>
      <c r="J2123" s="8">
        <v>1481564948</v>
      </c>
      <c r="K2123" s="8" t="b">
        <v>0</v>
      </c>
      <c r="L2123" s="8">
        <v>10</v>
      </c>
      <c r="M2123" s="8" t="b">
        <v>0</v>
      </c>
      <c r="N2123" s="8" t="s">
        <v>8282</v>
      </c>
      <c r="O2123" s="11">
        <f t="shared" si="132"/>
        <v>1</v>
      </c>
      <c r="P2123" s="8">
        <f t="shared" si="133"/>
        <v>28.4</v>
      </c>
      <c r="Q2123" s="8" t="s">
        <v>8333</v>
      </c>
      <c r="R2123" s="8" t="s">
        <v>8334</v>
      </c>
      <c r="S2123" s="17">
        <f t="shared" si="134"/>
        <v>42716.7424537037</v>
      </c>
      <c r="T2123" s="17">
        <f t="shared" si="135"/>
        <v>42746.7424537037</v>
      </c>
    </row>
    <row r="2124" spans="1:20" ht="42.75" x14ac:dyDescent="0.45">
      <c r="A2124" s="5">
        <v>2122</v>
      </c>
      <c r="B2124" s="7" t="s">
        <v>2123</v>
      </c>
      <c r="C2124" s="7" t="s">
        <v>6232</v>
      </c>
      <c r="D2124" s="8">
        <v>80000</v>
      </c>
      <c r="E2124" s="8">
        <v>310</v>
      </c>
      <c r="F2124" s="8" t="s">
        <v>8221</v>
      </c>
      <c r="G2124" s="8" t="s">
        <v>8238</v>
      </c>
      <c r="H2124" s="8" t="s">
        <v>8256</v>
      </c>
      <c r="I2124" s="8">
        <v>1483773169</v>
      </c>
      <c r="J2124" s="8">
        <v>1481181169</v>
      </c>
      <c r="K2124" s="8" t="b">
        <v>0</v>
      </c>
      <c r="L2124" s="8">
        <v>3</v>
      </c>
      <c r="M2124" s="8" t="b">
        <v>0</v>
      </c>
      <c r="N2124" s="8" t="s">
        <v>8282</v>
      </c>
      <c r="O2124" s="11">
        <f t="shared" si="132"/>
        <v>0</v>
      </c>
      <c r="P2124" s="8">
        <f t="shared" si="133"/>
        <v>103.33</v>
      </c>
      <c r="Q2124" s="8" t="s">
        <v>8333</v>
      </c>
      <c r="R2124" s="8" t="s">
        <v>8334</v>
      </c>
      <c r="S2124" s="17">
        <f t="shared" si="134"/>
        <v>42712.300567129627</v>
      </c>
      <c r="T2124" s="17">
        <f t="shared" si="135"/>
        <v>42742.300567129627</v>
      </c>
    </row>
    <row r="2125" spans="1:20" ht="57" x14ac:dyDescent="0.45">
      <c r="A2125" s="5">
        <v>2123</v>
      </c>
      <c r="B2125" s="7" t="s">
        <v>2124</v>
      </c>
      <c r="C2125" s="7" t="s">
        <v>6233</v>
      </c>
      <c r="D2125" s="8">
        <v>500</v>
      </c>
      <c r="E2125" s="8">
        <v>50</v>
      </c>
      <c r="F2125" s="8" t="s">
        <v>8221</v>
      </c>
      <c r="G2125" s="8" t="s">
        <v>8224</v>
      </c>
      <c r="H2125" s="8" t="s">
        <v>8246</v>
      </c>
      <c r="I2125" s="8">
        <v>1268636340</v>
      </c>
      <c r="J2125" s="8">
        <v>1263982307</v>
      </c>
      <c r="K2125" s="8" t="b">
        <v>0</v>
      </c>
      <c r="L2125" s="8">
        <v>5</v>
      </c>
      <c r="M2125" s="8" t="b">
        <v>0</v>
      </c>
      <c r="N2125" s="8" t="s">
        <v>8282</v>
      </c>
      <c r="O2125" s="11">
        <f t="shared" si="132"/>
        <v>10</v>
      </c>
      <c r="P2125" s="8">
        <f t="shared" si="133"/>
        <v>10</v>
      </c>
      <c r="Q2125" s="8" t="s">
        <v>8333</v>
      </c>
      <c r="R2125" s="8" t="s">
        <v>8334</v>
      </c>
      <c r="S2125" s="17">
        <f t="shared" si="134"/>
        <v>40198.424849537041</v>
      </c>
      <c r="T2125" s="17">
        <f t="shared" si="135"/>
        <v>40252.290972222225</v>
      </c>
    </row>
    <row r="2126" spans="1:20" ht="42.75" x14ac:dyDescent="0.45">
      <c r="A2126" s="5">
        <v>2124</v>
      </c>
      <c r="B2126" s="7" t="s">
        <v>2125</v>
      </c>
      <c r="C2126" s="7" t="s">
        <v>6234</v>
      </c>
      <c r="D2126" s="8">
        <v>1100</v>
      </c>
      <c r="E2126" s="8">
        <v>115</v>
      </c>
      <c r="F2126" s="8" t="s">
        <v>8221</v>
      </c>
      <c r="G2126" s="8" t="s">
        <v>8224</v>
      </c>
      <c r="H2126" s="8" t="s">
        <v>8246</v>
      </c>
      <c r="I2126" s="8">
        <v>1291093200</v>
      </c>
      <c r="J2126" s="8">
        <v>1286930435</v>
      </c>
      <c r="K2126" s="8" t="b">
        <v>0</v>
      </c>
      <c r="L2126" s="8">
        <v>5</v>
      </c>
      <c r="M2126" s="8" t="b">
        <v>0</v>
      </c>
      <c r="N2126" s="8" t="s">
        <v>8282</v>
      </c>
      <c r="O2126" s="11">
        <f t="shared" si="132"/>
        <v>10</v>
      </c>
      <c r="P2126" s="8">
        <f t="shared" si="133"/>
        <v>23</v>
      </c>
      <c r="Q2126" s="8" t="s">
        <v>8333</v>
      </c>
      <c r="R2126" s="8" t="s">
        <v>8334</v>
      </c>
      <c r="S2126" s="17">
        <f t="shared" si="134"/>
        <v>40464.028182870366</v>
      </c>
      <c r="T2126" s="17">
        <f t="shared" si="135"/>
        <v>40512.208333333336</v>
      </c>
    </row>
    <row r="2127" spans="1:20" ht="42.75" x14ac:dyDescent="0.45">
      <c r="A2127" s="5">
        <v>2125</v>
      </c>
      <c r="B2127" s="7" t="s">
        <v>2126</v>
      </c>
      <c r="C2127" s="7" t="s">
        <v>6235</v>
      </c>
      <c r="D2127" s="8">
        <v>60000</v>
      </c>
      <c r="E2127" s="8">
        <v>852</v>
      </c>
      <c r="F2127" s="8" t="s">
        <v>8221</v>
      </c>
      <c r="G2127" s="8" t="s">
        <v>8224</v>
      </c>
      <c r="H2127" s="8" t="s">
        <v>8246</v>
      </c>
      <c r="I2127" s="8">
        <v>1438734833</v>
      </c>
      <c r="J2127" s="8">
        <v>1436142833</v>
      </c>
      <c r="K2127" s="8" t="b">
        <v>0</v>
      </c>
      <c r="L2127" s="8">
        <v>27</v>
      </c>
      <c r="M2127" s="8" t="b">
        <v>0</v>
      </c>
      <c r="N2127" s="8" t="s">
        <v>8282</v>
      </c>
      <c r="O2127" s="11">
        <f t="shared" si="132"/>
        <v>1</v>
      </c>
      <c r="P2127" s="8">
        <f t="shared" si="133"/>
        <v>31.56</v>
      </c>
      <c r="Q2127" s="8" t="s">
        <v>8333</v>
      </c>
      <c r="R2127" s="8" t="s">
        <v>8334</v>
      </c>
      <c r="S2127" s="17">
        <f t="shared" si="134"/>
        <v>42191.023530092592</v>
      </c>
      <c r="T2127" s="17">
        <f t="shared" si="135"/>
        <v>42221.023530092592</v>
      </c>
    </row>
    <row r="2128" spans="1:20" ht="42.75" x14ac:dyDescent="0.45">
      <c r="A2128" s="5">
        <v>2126</v>
      </c>
      <c r="B2128" s="7" t="s">
        <v>2127</v>
      </c>
      <c r="C2128" s="7" t="s">
        <v>6236</v>
      </c>
      <c r="D2128" s="8">
        <v>20000</v>
      </c>
      <c r="E2128" s="8">
        <v>10</v>
      </c>
      <c r="F2128" s="8" t="s">
        <v>8221</v>
      </c>
      <c r="G2128" s="8" t="s">
        <v>8224</v>
      </c>
      <c r="H2128" s="8" t="s">
        <v>8246</v>
      </c>
      <c r="I2128" s="8">
        <v>1418080887</v>
      </c>
      <c r="J2128" s="8">
        <v>1415488887</v>
      </c>
      <c r="K2128" s="8" t="b">
        <v>0</v>
      </c>
      <c r="L2128" s="8">
        <v>2</v>
      </c>
      <c r="M2128" s="8" t="b">
        <v>0</v>
      </c>
      <c r="N2128" s="8" t="s">
        <v>8282</v>
      </c>
      <c r="O2128" s="11">
        <f t="shared" si="132"/>
        <v>0</v>
      </c>
      <c r="P2128" s="8">
        <f t="shared" si="133"/>
        <v>5</v>
      </c>
      <c r="Q2128" s="8" t="s">
        <v>8333</v>
      </c>
      <c r="R2128" s="8" t="s">
        <v>8334</v>
      </c>
      <c r="S2128" s="17">
        <f t="shared" si="134"/>
        <v>41951.973229166666</v>
      </c>
      <c r="T2128" s="17">
        <f t="shared" si="135"/>
        <v>41981.973229166666</v>
      </c>
    </row>
    <row r="2129" spans="1:20" ht="28.5" x14ac:dyDescent="0.45">
      <c r="A2129" s="5">
        <v>2127</v>
      </c>
      <c r="B2129" s="7" t="s">
        <v>2128</v>
      </c>
      <c r="C2129" s="7" t="s">
        <v>6237</v>
      </c>
      <c r="D2129" s="8">
        <v>28000</v>
      </c>
      <c r="E2129" s="8">
        <v>8076</v>
      </c>
      <c r="F2129" s="8" t="s">
        <v>8221</v>
      </c>
      <c r="G2129" s="8" t="s">
        <v>8225</v>
      </c>
      <c r="H2129" s="8" t="s">
        <v>8247</v>
      </c>
      <c r="I2129" s="8">
        <v>1426158463</v>
      </c>
      <c r="J2129" s="8">
        <v>1423570063</v>
      </c>
      <c r="K2129" s="8" t="b">
        <v>0</v>
      </c>
      <c r="L2129" s="8">
        <v>236</v>
      </c>
      <c r="M2129" s="8" t="b">
        <v>0</v>
      </c>
      <c r="N2129" s="8" t="s">
        <v>8282</v>
      </c>
      <c r="O2129" s="11">
        <f t="shared" si="132"/>
        <v>29</v>
      </c>
      <c r="P2129" s="8">
        <f t="shared" si="133"/>
        <v>34.22</v>
      </c>
      <c r="Q2129" s="8" t="s">
        <v>8333</v>
      </c>
      <c r="R2129" s="8" t="s">
        <v>8334</v>
      </c>
      <c r="S2129" s="17">
        <f t="shared" si="134"/>
        <v>42045.50535879629</v>
      </c>
      <c r="T2129" s="17">
        <f t="shared" si="135"/>
        <v>42075.463692129633</v>
      </c>
    </row>
    <row r="2130" spans="1:20" ht="42.75" x14ac:dyDescent="0.45">
      <c r="A2130" s="5">
        <v>2128</v>
      </c>
      <c r="B2130" s="7" t="s">
        <v>2129</v>
      </c>
      <c r="C2130" s="7" t="s">
        <v>6238</v>
      </c>
      <c r="D2130" s="8">
        <v>15000</v>
      </c>
      <c r="E2130" s="8">
        <v>25</v>
      </c>
      <c r="F2130" s="8" t="s">
        <v>8221</v>
      </c>
      <c r="G2130" s="8" t="s">
        <v>8229</v>
      </c>
      <c r="H2130" s="8" t="s">
        <v>8251</v>
      </c>
      <c r="I2130" s="8">
        <v>1411324369</v>
      </c>
      <c r="J2130" s="8">
        <v>1406140369</v>
      </c>
      <c r="K2130" s="8" t="b">
        <v>0</v>
      </c>
      <c r="L2130" s="8">
        <v>1</v>
      </c>
      <c r="M2130" s="8" t="b">
        <v>0</v>
      </c>
      <c r="N2130" s="8" t="s">
        <v>8282</v>
      </c>
      <c r="O2130" s="11">
        <f t="shared" si="132"/>
        <v>0</v>
      </c>
      <c r="P2130" s="8">
        <f t="shared" si="133"/>
        <v>25</v>
      </c>
      <c r="Q2130" s="8" t="s">
        <v>8333</v>
      </c>
      <c r="R2130" s="8" t="s">
        <v>8334</v>
      </c>
      <c r="S2130" s="17">
        <f t="shared" si="134"/>
        <v>41843.772789351853</v>
      </c>
      <c r="T2130" s="17">
        <f t="shared" si="135"/>
        <v>41903.772789351853</v>
      </c>
    </row>
    <row r="2131" spans="1:20" ht="42.75" x14ac:dyDescent="0.45">
      <c r="A2131" s="5">
        <v>2129</v>
      </c>
      <c r="B2131" s="7" t="s">
        <v>2130</v>
      </c>
      <c r="C2131" s="7" t="s">
        <v>6239</v>
      </c>
      <c r="D2131" s="8">
        <v>2000</v>
      </c>
      <c r="E2131" s="8">
        <v>236</v>
      </c>
      <c r="F2131" s="8" t="s">
        <v>8221</v>
      </c>
      <c r="G2131" s="8" t="s">
        <v>8224</v>
      </c>
      <c r="H2131" s="8" t="s">
        <v>8246</v>
      </c>
      <c r="I2131" s="8">
        <v>1457570100</v>
      </c>
      <c r="J2131" s="8">
        <v>1454978100</v>
      </c>
      <c r="K2131" s="8" t="b">
        <v>0</v>
      </c>
      <c r="L2131" s="8">
        <v>12</v>
      </c>
      <c r="M2131" s="8" t="b">
        <v>0</v>
      </c>
      <c r="N2131" s="8" t="s">
        <v>8282</v>
      </c>
      <c r="O2131" s="11">
        <f t="shared" si="132"/>
        <v>12</v>
      </c>
      <c r="P2131" s="8">
        <f t="shared" si="133"/>
        <v>19.670000000000002</v>
      </c>
      <c r="Q2131" s="8" t="s">
        <v>8333</v>
      </c>
      <c r="R2131" s="8" t="s">
        <v>8334</v>
      </c>
      <c r="S2131" s="17">
        <f t="shared" si="134"/>
        <v>42409.024305555555</v>
      </c>
      <c r="T2131" s="17">
        <f t="shared" si="135"/>
        <v>42439.024305555555</v>
      </c>
    </row>
    <row r="2132" spans="1:20" ht="28.5" x14ac:dyDescent="0.45">
      <c r="A2132" s="5">
        <v>2130</v>
      </c>
      <c r="B2132" s="7" t="s">
        <v>2131</v>
      </c>
      <c r="C2132" s="7" t="s">
        <v>6240</v>
      </c>
      <c r="D2132" s="8">
        <v>42000</v>
      </c>
      <c r="E2132" s="8">
        <v>85</v>
      </c>
      <c r="F2132" s="8" t="s">
        <v>8221</v>
      </c>
      <c r="G2132" s="8" t="s">
        <v>8224</v>
      </c>
      <c r="H2132" s="8" t="s">
        <v>8246</v>
      </c>
      <c r="I2132" s="8">
        <v>1408154663</v>
      </c>
      <c r="J2132" s="8">
        <v>1405130663</v>
      </c>
      <c r="K2132" s="8" t="b">
        <v>0</v>
      </c>
      <c r="L2132" s="8">
        <v>4</v>
      </c>
      <c r="M2132" s="8" t="b">
        <v>0</v>
      </c>
      <c r="N2132" s="8" t="s">
        <v>8282</v>
      </c>
      <c r="O2132" s="11">
        <f t="shared" si="132"/>
        <v>0</v>
      </c>
      <c r="P2132" s="8">
        <f t="shared" si="133"/>
        <v>21.25</v>
      </c>
      <c r="Q2132" s="8" t="s">
        <v>8333</v>
      </c>
      <c r="R2132" s="8" t="s">
        <v>8334</v>
      </c>
      <c r="S2132" s="17">
        <f t="shared" si="134"/>
        <v>41832.086377314816</v>
      </c>
      <c r="T2132" s="17">
        <f t="shared" si="135"/>
        <v>41867.086377314816</v>
      </c>
    </row>
    <row r="2133" spans="1:20" ht="42.75" x14ac:dyDescent="0.45">
      <c r="A2133" s="5">
        <v>2131</v>
      </c>
      <c r="B2133" s="7" t="s">
        <v>2132</v>
      </c>
      <c r="C2133" s="7" t="s">
        <v>6241</v>
      </c>
      <c r="D2133" s="8">
        <v>500</v>
      </c>
      <c r="E2133" s="8">
        <v>25</v>
      </c>
      <c r="F2133" s="8" t="s">
        <v>8221</v>
      </c>
      <c r="G2133" s="8" t="s">
        <v>8224</v>
      </c>
      <c r="H2133" s="8" t="s">
        <v>8246</v>
      </c>
      <c r="I2133" s="8">
        <v>1436677091</v>
      </c>
      <c r="J2133" s="8">
        <v>1434085091</v>
      </c>
      <c r="K2133" s="8" t="b">
        <v>0</v>
      </c>
      <c r="L2133" s="8">
        <v>3</v>
      </c>
      <c r="M2133" s="8" t="b">
        <v>0</v>
      </c>
      <c r="N2133" s="8" t="s">
        <v>8282</v>
      </c>
      <c r="O2133" s="11">
        <f t="shared" si="132"/>
        <v>5</v>
      </c>
      <c r="P2133" s="8">
        <f t="shared" si="133"/>
        <v>8.33</v>
      </c>
      <c r="Q2133" s="8" t="s">
        <v>8333</v>
      </c>
      <c r="R2133" s="8" t="s">
        <v>8334</v>
      </c>
      <c r="S2133" s="17">
        <f t="shared" si="134"/>
        <v>42167.207071759258</v>
      </c>
      <c r="T2133" s="17">
        <f t="shared" si="135"/>
        <v>42197.207071759258</v>
      </c>
    </row>
    <row r="2134" spans="1:20" ht="42.75" x14ac:dyDescent="0.45">
      <c r="A2134" s="5">
        <v>2132</v>
      </c>
      <c r="B2134" s="7" t="s">
        <v>2133</v>
      </c>
      <c r="C2134" s="7" t="s">
        <v>6242</v>
      </c>
      <c r="D2134" s="8">
        <v>100000</v>
      </c>
      <c r="E2134" s="8">
        <v>2112.9899999999998</v>
      </c>
      <c r="F2134" s="8" t="s">
        <v>8221</v>
      </c>
      <c r="G2134" s="8" t="s">
        <v>8224</v>
      </c>
      <c r="H2134" s="8" t="s">
        <v>8246</v>
      </c>
      <c r="I2134" s="8">
        <v>1391427692</v>
      </c>
      <c r="J2134" s="8">
        <v>1388835692</v>
      </c>
      <c r="K2134" s="8" t="b">
        <v>0</v>
      </c>
      <c r="L2134" s="8">
        <v>99</v>
      </c>
      <c r="M2134" s="8" t="b">
        <v>0</v>
      </c>
      <c r="N2134" s="8" t="s">
        <v>8282</v>
      </c>
      <c r="O2134" s="11">
        <f t="shared" si="132"/>
        <v>2</v>
      </c>
      <c r="P2134" s="8">
        <f t="shared" si="133"/>
        <v>21.34</v>
      </c>
      <c r="Q2134" s="8" t="s">
        <v>8333</v>
      </c>
      <c r="R2134" s="8" t="s">
        <v>8334</v>
      </c>
      <c r="S2134" s="17">
        <f t="shared" si="134"/>
        <v>41643.487175925926</v>
      </c>
      <c r="T2134" s="17">
        <f t="shared" si="135"/>
        <v>41673.487175925926</v>
      </c>
    </row>
    <row r="2135" spans="1:20" ht="42.75" x14ac:dyDescent="0.45">
      <c r="A2135" s="5">
        <v>2133</v>
      </c>
      <c r="B2135" s="7" t="s">
        <v>2134</v>
      </c>
      <c r="C2135" s="7" t="s">
        <v>6243</v>
      </c>
      <c r="D2135" s="8">
        <v>1000</v>
      </c>
      <c r="E2135" s="8">
        <v>16</v>
      </c>
      <c r="F2135" s="8" t="s">
        <v>8221</v>
      </c>
      <c r="G2135" s="8" t="s">
        <v>8224</v>
      </c>
      <c r="H2135" s="8" t="s">
        <v>8246</v>
      </c>
      <c r="I2135" s="8">
        <v>1303628340</v>
      </c>
      <c r="J2135" s="8">
        <v>1300328399</v>
      </c>
      <c r="K2135" s="8" t="b">
        <v>0</v>
      </c>
      <c r="L2135" s="8">
        <v>3</v>
      </c>
      <c r="M2135" s="8" t="b">
        <v>0</v>
      </c>
      <c r="N2135" s="8" t="s">
        <v>8282</v>
      </c>
      <c r="O2135" s="11">
        <f t="shared" si="132"/>
        <v>2</v>
      </c>
      <c r="P2135" s="8">
        <f t="shared" si="133"/>
        <v>5.33</v>
      </c>
      <c r="Q2135" s="8" t="s">
        <v>8333</v>
      </c>
      <c r="R2135" s="8" t="s">
        <v>8334</v>
      </c>
      <c r="S2135" s="17">
        <f t="shared" si="134"/>
        <v>40619.097210648149</v>
      </c>
      <c r="T2135" s="17">
        <f t="shared" si="135"/>
        <v>40657.290972222225</v>
      </c>
    </row>
    <row r="2136" spans="1:20" ht="42.75" x14ac:dyDescent="0.45">
      <c r="A2136" s="5">
        <v>2134</v>
      </c>
      <c r="B2136" s="7" t="s">
        <v>2135</v>
      </c>
      <c r="C2136" s="7" t="s">
        <v>6244</v>
      </c>
      <c r="D2136" s="8">
        <v>6000</v>
      </c>
      <c r="E2136" s="8">
        <v>104</v>
      </c>
      <c r="F2136" s="8" t="s">
        <v>8221</v>
      </c>
      <c r="G2136" s="8" t="s">
        <v>8224</v>
      </c>
      <c r="H2136" s="8" t="s">
        <v>8246</v>
      </c>
      <c r="I2136" s="8">
        <v>1367097391</v>
      </c>
      <c r="J2136" s="8">
        <v>1364505391</v>
      </c>
      <c r="K2136" s="8" t="b">
        <v>0</v>
      </c>
      <c r="L2136" s="8">
        <v>3</v>
      </c>
      <c r="M2136" s="8" t="b">
        <v>0</v>
      </c>
      <c r="N2136" s="8" t="s">
        <v>8282</v>
      </c>
      <c r="O2136" s="11">
        <f t="shared" si="132"/>
        <v>2</v>
      </c>
      <c r="P2136" s="8">
        <f t="shared" si="133"/>
        <v>34.67</v>
      </c>
      <c r="Q2136" s="8" t="s">
        <v>8333</v>
      </c>
      <c r="R2136" s="8" t="s">
        <v>8334</v>
      </c>
      <c r="S2136" s="17">
        <f t="shared" si="134"/>
        <v>41361.886469907404</v>
      </c>
      <c r="T2136" s="17">
        <f t="shared" si="135"/>
        <v>41391.886469907404</v>
      </c>
    </row>
    <row r="2137" spans="1:20" ht="42.75" x14ac:dyDescent="0.45">
      <c r="A2137" s="5">
        <v>2135</v>
      </c>
      <c r="B2137" s="7" t="s">
        <v>2136</v>
      </c>
      <c r="C2137" s="7" t="s">
        <v>6245</v>
      </c>
      <c r="D2137" s="8">
        <v>5000</v>
      </c>
      <c r="E2137" s="8">
        <v>478</v>
      </c>
      <c r="F2137" s="8" t="s">
        <v>8221</v>
      </c>
      <c r="G2137" s="8" t="s">
        <v>8224</v>
      </c>
      <c r="H2137" s="8" t="s">
        <v>8246</v>
      </c>
      <c r="I2137" s="8">
        <v>1349392033</v>
      </c>
      <c r="J2137" s="8">
        <v>1346800033</v>
      </c>
      <c r="K2137" s="8" t="b">
        <v>0</v>
      </c>
      <c r="L2137" s="8">
        <v>22</v>
      </c>
      <c r="M2137" s="8" t="b">
        <v>0</v>
      </c>
      <c r="N2137" s="8" t="s">
        <v>8282</v>
      </c>
      <c r="O2137" s="11">
        <f t="shared" si="132"/>
        <v>10</v>
      </c>
      <c r="P2137" s="8">
        <f t="shared" si="133"/>
        <v>21.73</v>
      </c>
      <c r="Q2137" s="8" t="s">
        <v>8333</v>
      </c>
      <c r="R2137" s="8" t="s">
        <v>8334</v>
      </c>
      <c r="S2137" s="17">
        <f t="shared" si="134"/>
        <v>41156.963344907403</v>
      </c>
      <c r="T2137" s="17">
        <f t="shared" si="135"/>
        <v>41186.963344907403</v>
      </c>
    </row>
    <row r="2138" spans="1:20" ht="42.75" x14ac:dyDescent="0.45">
      <c r="A2138" s="5">
        <v>2136</v>
      </c>
      <c r="B2138" s="7" t="s">
        <v>2137</v>
      </c>
      <c r="C2138" s="7" t="s">
        <v>6246</v>
      </c>
      <c r="D2138" s="8">
        <v>80000</v>
      </c>
      <c r="E2138" s="8">
        <v>47.69</v>
      </c>
      <c r="F2138" s="8" t="s">
        <v>8221</v>
      </c>
      <c r="G2138" s="8" t="s">
        <v>8224</v>
      </c>
      <c r="H2138" s="8" t="s">
        <v>8246</v>
      </c>
      <c r="I2138" s="8">
        <v>1382184786</v>
      </c>
      <c r="J2138" s="8">
        <v>1379592786</v>
      </c>
      <c r="K2138" s="8" t="b">
        <v>0</v>
      </c>
      <c r="L2138" s="8">
        <v>4</v>
      </c>
      <c r="M2138" s="8" t="b">
        <v>0</v>
      </c>
      <c r="N2138" s="8" t="s">
        <v>8282</v>
      </c>
      <c r="O2138" s="11">
        <f t="shared" si="132"/>
        <v>0</v>
      </c>
      <c r="P2138" s="8">
        <f t="shared" si="133"/>
        <v>11.92</v>
      </c>
      <c r="Q2138" s="8" t="s">
        <v>8333</v>
      </c>
      <c r="R2138" s="8" t="s">
        <v>8334</v>
      </c>
      <c r="S2138" s="17">
        <f t="shared" si="134"/>
        <v>41536.509097222224</v>
      </c>
      <c r="T2138" s="17">
        <f t="shared" si="135"/>
        <v>41566.509097222224</v>
      </c>
    </row>
    <row r="2139" spans="1:20" ht="42.75" x14ac:dyDescent="0.45">
      <c r="A2139" s="5">
        <v>2137</v>
      </c>
      <c r="B2139" s="7" t="s">
        <v>2138</v>
      </c>
      <c r="C2139" s="7" t="s">
        <v>6247</v>
      </c>
      <c r="D2139" s="8">
        <v>50000</v>
      </c>
      <c r="E2139" s="8">
        <v>14203</v>
      </c>
      <c r="F2139" s="8" t="s">
        <v>8221</v>
      </c>
      <c r="G2139" s="8" t="s">
        <v>8229</v>
      </c>
      <c r="H2139" s="8" t="s">
        <v>8251</v>
      </c>
      <c r="I2139" s="8">
        <v>1417804229</v>
      </c>
      <c r="J2139" s="8">
        <v>1415212229</v>
      </c>
      <c r="K2139" s="8" t="b">
        <v>0</v>
      </c>
      <c r="L2139" s="8">
        <v>534</v>
      </c>
      <c r="M2139" s="8" t="b">
        <v>0</v>
      </c>
      <c r="N2139" s="8" t="s">
        <v>8282</v>
      </c>
      <c r="O2139" s="11">
        <f t="shared" si="132"/>
        <v>28</v>
      </c>
      <c r="P2139" s="8">
        <f t="shared" si="133"/>
        <v>26.6</v>
      </c>
      <c r="Q2139" s="8" t="s">
        <v>8333</v>
      </c>
      <c r="R2139" s="8" t="s">
        <v>8334</v>
      </c>
      <c r="S2139" s="17">
        <f t="shared" si="134"/>
        <v>41948.771168981482</v>
      </c>
      <c r="T2139" s="17">
        <f t="shared" si="135"/>
        <v>41978.771168981482</v>
      </c>
    </row>
    <row r="2140" spans="1:20" ht="28.5" x14ac:dyDescent="0.45">
      <c r="A2140" s="5">
        <v>2138</v>
      </c>
      <c r="B2140" s="7" t="s">
        <v>2139</v>
      </c>
      <c r="C2140" s="7" t="s">
        <v>6248</v>
      </c>
      <c r="D2140" s="8">
        <v>1000</v>
      </c>
      <c r="E2140" s="8">
        <v>128</v>
      </c>
      <c r="F2140" s="8" t="s">
        <v>8221</v>
      </c>
      <c r="G2140" s="8" t="s">
        <v>8225</v>
      </c>
      <c r="H2140" s="8" t="s">
        <v>8247</v>
      </c>
      <c r="I2140" s="8">
        <v>1383959939</v>
      </c>
      <c r="J2140" s="8">
        <v>1381364339</v>
      </c>
      <c r="K2140" s="8" t="b">
        <v>0</v>
      </c>
      <c r="L2140" s="8">
        <v>12</v>
      </c>
      <c r="M2140" s="8" t="b">
        <v>0</v>
      </c>
      <c r="N2140" s="8" t="s">
        <v>8282</v>
      </c>
      <c r="O2140" s="11">
        <f t="shared" si="132"/>
        <v>13</v>
      </c>
      <c r="P2140" s="8">
        <f t="shared" si="133"/>
        <v>10.67</v>
      </c>
      <c r="Q2140" s="8" t="s">
        <v>8333</v>
      </c>
      <c r="R2140" s="8" t="s">
        <v>8334</v>
      </c>
      <c r="S2140" s="17">
        <f t="shared" si="134"/>
        <v>41557.013182870374</v>
      </c>
      <c r="T2140" s="17">
        <f t="shared" si="135"/>
        <v>41587.054849537039</v>
      </c>
    </row>
    <row r="2141" spans="1:20" ht="42.75" x14ac:dyDescent="0.45">
      <c r="A2141" s="5">
        <v>2139</v>
      </c>
      <c r="B2141" s="7" t="s">
        <v>2140</v>
      </c>
      <c r="C2141" s="7" t="s">
        <v>6249</v>
      </c>
      <c r="D2141" s="8">
        <v>30000</v>
      </c>
      <c r="E2141" s="8">
        <v>1626</v>
      </c>
      <c r="F2141" s="8" t="s">
        <v>8221</v>
      </c>
      <c r="G2141" s="8" t="s">
        <v>8224</v>
      </c>
      <c r="H2141" s="8" t="s">
        <v>8246</v>
      </c>
      <c r="I2141" s="8">
        <v>1478196008</v>
      </c>
      <c r="J2141" s="8">
        <v>1475604008</v>
      </c>
      <c r="K2141" s="8" t="b">
        <v>0</v>
      </c>
      <c r="L2141" s="8">
        <v>56</v>
      </c>
      <c r="M2141" s="8" t="b">
        <v>0</v>
      </c>
      <c r="N2141" s="8" t="s">
        <v>8282</v>
      </c>
      <c r="O2141" s="11">
        <f t="shared" si="132"/>
        <v>5</v>
      </c>
      <c r="P2141" s="8">
        <f t="shared" si="133"/>
        <v>29.04</v>
      </c>
      <c r="Q2141" s="8" t="s">
        <v>8333</v>
      </c>
      <c r="R2141" s="8" t="s">
        <v>8334</v>
      </c>
      <c r="S2141" s="17">
        <f t="shared" si="134"/>
        <v>42647.750092592592</v>
      </c>
      <c r="T2141" s="17">
        <f t="shared" si="135"/>
        <v>42677.750092592592</v>
      </c>
    </row>
    <row r="2142" spans="1:20" ht="42.75" x14ac:dyDescent="0.45">
      <c r="A2142" s="5">
        <v>2140</v>
      </c>
      <c r="B2142" s="7" t="s">
        <v>2141</v>
      </c>
      <c r="C2142" s="7" t="s">
        <v>6250</v>
      </c>
      <c r="D2142" s="8">
        <v>500000</v>
      </c>
      <c r="E2142" s="8">
        <v>560</v>
      </c>
      <c r="F2142" s="8" t="s">
        <v>8221</v>
      </c>
      <c r="G2142" s="8" t="s">
        <v>8224</v>
      </c>
      <c r="H2142" s="8" t="s">
        <v>8246</v>
      </c>
      <c r="I2142" s="8">
        <v>1357934424</v>
      </c>
      <c r="J2142" s="8">
        <v>1355342424</v>
      </c>
      <c r="K2142" s="8" t="b">
        <v>0</v>
      </c>
      <c r="L2142" s="8">
        <v>11</v>
      </c>
      <c r="M2142" s="8" t="b">
        <v>0</v>
      </c>
      <c r="N2142" s="8" t="s">
        <v>8282</v>
      </c>
      <c r="O2142" s="11">
        <f t="shared" si="132"/>
        <v>0</v>
      </c>
      <c r="P2142" s="8">
        <f t="shared" si="133"/>
        <v>50.91</v>
      </c>
      <c r="Q2142" s="8" t="s">
        <v>8333</v>
      </c>
      <c r="R2142" s="8" t="s">
        <v>8334</v>
      </c>
      <c r="S2142" s="17">
        <f t="shared" si="134"/>
        <v>41255.833611111113</v>
      </c>
      <c r="T2142" s="17">
        <f t="shared" si="135"/>
        <v>41285.833611111113</v>
      </c>
    </row>
    <row r="2143" spans="1:20" ht="42.75" x14ac:dyDescent="0.45">
      <c r="A2143" s="5">
        <v>2141</v>
      </c>
      <c r="B2143" s="7" t="s">
        <v>2142</v>
      </c>
      <c r="C2143" s="7" t="s">
        <v>6251</v>
      </c>
      <c r="D2143" s="8">
        <v>15000</v>
      </c>
      <c r="E2143" s="8">
        <v>0</v>
      </c>
      <c r="F2143" s="8" t="s">
        <v>8221</v>
      </c>
      <c r="G2143" s="8" t="s">
        <v>8224</v>
      </c>
      <c r="H2143" s="8" t="s">
        <v>8246</v>
      </c>
      <c r="I2143" s="8">
        <v>1415947159</v>
      </c>
      <c r="J2143" s="8">
        <v>1413351559</v>
      </c>
      <c r="K2143" s="8" t="b">
        <v>0</v>
      </c>
      <c r="L2143" s="8">
        <v>0</v>
      </c>
      <c r="M2143" s="8" t="b">
        <v>0</v>
      </c>
      <c r="N2143" s="8" t="s">
        <v>8282</v>
      </c>
      <c r="O2143" s="11">
        <f t="shared" si="132"/>
        <v>0</v>
      </c>
      <c r="P2143" s="8" t="e">
        <f t="shared" si="133"/>
        <v>#DIV/0!</v>
      </c>
      <c r="Q2143" s="8" t="s">
        <v>8333</v>
      </c>
      <c r="R2143" s="8" t="s">
        <v>8334</v>
      </c>
      <c r="S2143" s="17">
        <f t="shared" si="134"/>
        <v>41927.235636574071</v>
      </c>
      <c r="T2143" s="17">
        <f t="shared" si="135"/>
        <v>41957.277303240742</v>
      </c>
    </row>
    <row r="2144" spans="1:20" ht="42.75" x14ac:dyDescent="0.45">
      <c r="A2144" s="5">
        <v>2142</v>
      </c>
      <c r="B2144" s="7" t="s">
        <v>2143</v>
      </c>
      <c r="C2144" s="7" t="s">
        <v>6252</v>
      </c>
      <c r="D2144" s="8">
        <v>10500</v>
      </c>
      <c r="E2144" s="8">
        <v>601</v>
      </c>
      <c r="F2144" s="8" t="s">
        <v>8221</v>
      </c>
      <c r="G2144" s="8" t="s">
        <v>8236</v>
      </c>
      <c r="H2144" s="8" t="s">
        <v>8249</v>
      </c>
      <c r="I2144" s="8">
        <v>1451494210</v>
      </c>
      <c r="J2144" s="8">
        <v>1449075010</v>
      </c>
      <c r="K2144" s="8" t="b">
        <v>0</v>
      </c>
      <c r="L2144" s="8">
        <v>12</v>
      </c>
      <c r="M2144" s="8" t="b">
        <v>0</v>
      </c>
      <c r="N2144" s="8" t="s">
        <v>8282</v>
      </c>
      <c r="O2144" s="11">
        <f t="shared" si="132"/>
        <v>6</v>
      </c>
      <c r="P2144" s="8">
        <f t="shared" si="133"/>
        <v>50.08</v>
      </c>
      <c r="Q2144" s="8" t="s">
        <v>8333</v>
      </c>
      <c r="R2144" s="8" t="s">
        <v>8334</v>
      </c>
      <c r="S2144" s="17">
        <f t="shared" si="134"/>
        <v>42340.701504629629</v>
      </c>
      <c r="T2144" s="17">
        <f t="shared" si="135"/>
        <v>42368.701504629629</v>
      </c>
    </row>
    <row r="2145" spans="1:20" ht="42.75" x14ac:dyDescent="0.45">
      <c r="A2145" s="5">
        <v>2143</v>
      </c>
      <c r="B2145" s="7" t="s">
        <v>2144</v>
      </c>
      <c r="C2145" s="7" t="s">
        <v>6253</v>
      </c>
      <c r="D2145" s="8">
        <v>2000</v>
      </c>
      <c r="E2145" s="8">
        <v>225</v>
      </c>
      <c r="F2145" s="8" t="s">
        <v>8221</v>
      </c>
      <c r="G2145" s="8" t="s">
        <v>8224</v>
      </c>
      <c r="H2145" s="8" t="s">
        <v>8246</v>
      </c>
      <c r="I2145" s="8">
        <v>1279738800</v>
      </c>
      <c r="J2145" s="8">
        <v>1275599812</v>
      </c>
      <c r="K2145" s="8" t="b">
        <v>0</v>
      </c>
      <c r="L2145" s="8">
        <v>5</v>
      </c>
      <c r="M2145" s="8" t="b">
        <v>0</v>
      </c>
      <c r="N2145" s="8" t="s">
        <v>8282</v>
      </c>
      <c r="O2145" s="11">
        <f t="shared" si="132"/>
        <v>11</v>
      </c>
      <c r="P2145" s="8">
        <f t="shared" si="133"/>
        <v>45</v>
      </c>
      <c r="Q2145" s="8" t="s">
        <v>8333</v>
      </c>
      <c r="R2145" s="8" t="s">
        <v>8334</v>
      </c>
      <c r="S2145" s="17">
        <f t="shared" si="134"/>
        <v>40332.886712962965</v>
      </c>
      <c r="T2145" s="17">
        <f t="shared" si="135"/>
        <v>40380.791666666664</v>
      </c>
    </row>
    <row r="2146" spans="1:20" ht="28.5" x14ac:dyDescent="0.45">
      <c r="A2146" s="5">
        <v>2144</v>
      </c>
      <c r="B2146" s="7" t="s">
        <v>2145</v>
      </c>
      <c r="C2146" s="7" t="s">
        <v>6254</v>
      </c>
      <c r="D2146" s="8">
        <v>35500</v>
      </c>
      <c r="E2146" s="8">
        <v>607</v>
      </c>
      <c r="F2146" s="8" t="s">
        <v>8221</v>
      </c>
      <c r="G2146" s="8" t="s">
        <v>8224</v>
      </c>
      <c r="H2146" s="8" t="s">
        <v>8246</v>
      </c>
      <c r="I2146" s="8">
        <v>1379164040</v>
      </c>
      <c r="J2146" s="8">
        <v>1376399240</v>
      </c>
      <c r="K2146" s="8" t="b">
        <v>0</v>
      </c>
      <c r="L2146" s="8">
        <v>24</v>
      </c>
      <c r="M2146" s="8" t="b">
        <v>0</v>
      </c>
      <c r="N2146" s="8" t="s">
        <v>8282</v>
      </c>
      <c r="O2146" s="11">
        <f t="shared" si="132"/>
        <v>2</v>
      </c>
      <c r="P2146" s="8">
        <f t="shared" si="133"/>
        <v>25.29</v>
      </c>
      <c r="Q2146" s="8" t="s">
        <v>8333</v>
      </c>
      <c r="R2146" s="8" t="s">
        <v>8334</v>
      </c>
      <c r="S2146" s="17">
        <f t="shared" si="134"/>
        <v>41499.546759259261</v>
      </c>
      <c r="T2146" s="17">
        <f t="shared" si="135"/>
        <v>41531.546759259261</v>
      </c>
    </row>
    <row r="2147" spans="1:20" ht="42.75" x14ac:dyDescent="0.45">
      <c r="A2147" s="5">
        <v>2145</v>
      </c>
      <c r="B2147" s="7" t="s">
        <v>2146</v>
      </c>
      <c r="C2147" s="7" t="s">
        <v>6255</v>
      </c>
      <c r="D2147" s="8">
        <v>15000</v>
      </c>
      <c r="E2147" s="8">
        <v>4565</v>
      </c>
      <c r="F2147" s="8" t="s">
        <v>8221</v>
      </c>
      <c r="G2147" s="8" t="s">
        <v>8224</v>
      </c>
      <c r="H2147" s="8" t="s">
        <v>8246</v>
      </c>
      <c r="I2147" s="8">
        <v>1385534514</v>
      </c>
      <c r="J2147" s="8">
        <v>1382938914</v>
      </c>
      <c r="K2147" s="8" t="b">
        <v>0</v>
      </c>
      <c r="L2147" s="8">
        <v>89</v>
      </c>
      <c r="M2147" s="8" t="b">
        <v>0</v>
      </c>
      <c r="N2147" s="8" t="s">
        <v>8282</v>
      </c>
      <c r="O2147" s="11">
        <f t="shared" si="132"/>
        <v>30</v>
      </c>
      <c r="P2147" s="8">
        <f t="shared" si="133"/>
        <v>51.29</v>
      </c>
      <c r="Q2147" s="8" t="s">
        <v>8333</v>
      </c>
      <c r="R2147" s="8" t="s">
        <v>8334</v>
      </c>
      <c r="S2147" s="17">
        <f t="shared" si="134"/>
        <v>41575.237430555557</v>
      </c>
      <c r="T2147" s="17">
        <f t="shared" si="135"/>
        <v>41605.279097222221</v>
      </c>
    </row>
    <row r="2148" spans="1:20" ht="42.75" x14ac:dyDescent="0.45">
      <c r="A2148" s="5">
        <v>2146</v>
      </c>
      <c r="B2148" s="7" t="s">
        <v>2147</v>
      </c>
      <c r="C2148" s="7" t="s">
        <v>6256</v>
      </c>
      <c r="D2148" s="8">
        <v>5000</v>
      </c>
      <c r="E2148" s="8">
        <v>1</v>
      </c>
      <c r="F2148" s="8" t="s">
        <v>8221</v>
      </c>
      <c r="G2148" s="8" t="s">
        <v>8224</v>
      </c>
      <c r="H2148" s="8" t="s">
        <v>8246</v>
      </c>
      <c r="I2148" s="8">
        <v>1455207510</v>
      </c>
      <c r="J2148" s="8">
        <v>1453997910</v>
      </c>
      <c r="K2148" s="8" t="b">
        <v>0</v>
      </c>
      <c r="L2148" s="8">
        <v>1</v>
      </c>
      <c r="M2148" s="8" t="b">
        <v>0</v>
      </c>
      <c r="N2148" s="8" t="s">
        <v>8282</v>
      </c>
      <c r="O2148" s="11">
        <f t="shared" si="132"/>
        <v>0</v>
      </c>
      <c r="P2148" s="8">
        <f t="shared" si="133"/>
        <v>1</v>
      </c>
      <c r="Q2148" s="8" t="s">
        <v>8333</v>
      </c>
      <c r="R2148" s="8" t="s">
        <v>8334</v>
      </c>
      <c r="S2148" s="17">
        <f t="shared" si="134"/>
        <v>42397.679513888885</v>
      </c>
      <c r="T2148" s="17">
        <f t="shared" si="135"/>
        <v>42411.679513888885</v>
      </c>
    </row>
    <row r="2149" spans="1:20" x14ac:dyDescent="0.45">
      <c r="A2149" s="5">
        <v>2147</v>
      </c>
      <c r="B2149" s="7" t="s">
        <v>2148</v>
      </c>
      <c r="C2149" s="7" t="s">
        <v>6257</v>
      </c>
      <c r="D2149" s="8">
        <v>390000</v>
      </c>
      <c r="E2149" s="8">
        <v>2716</v>
      </c>
      <c r="F2149" s="8" t="s">
        <v>8221</v>
      </c>
      <c r="G2149" s="8" t="s">
        <v>8224</v>
      </c>
      <c r="H2149" s="8" t="s">
        <v>8246</v>
      </c>
      <c r="I2149" s="8">
        <v>1416125148</v>
      </c>
      <c r="J2149" s="8">
        <v>1413356748</v>
      </c>
      <c r="K2149" s="8" t="b">
        <v>0</v>
      </c>
      <c r="L2149" s="8">
        <v>55</v>
      </c>
      <c r="M2149" s="8" t="b">
        <v>0</v>
      </c>
      <c r="N2149" s="8" t="s">
        <v>8282</v>
      </c>
      <c r="O2149" s="11">
        <f t="shared" si="132"/>
        <v>1</v>
      </c>
      <c r="P2149" s="8">
        <f t="shared" si="133"/>
        <v>49.38</v>
      </c>
      <c r="Q2149" s="8" t="s">
        <v>8333</v>
      </c>
      <c r="R2149" s="8" t="s">
        <v>8334</v>
      </c>
      <c r="S2149" s="17">
        <f t="shared" si="134"/>
        <v>41927.295694444445</v>
      </c>
      <c r="T2149" s="17">
        <f t="shared" si="135"/>
        <v>41959.337361111116</v>
      </c>
    </row>
    <row r="2150" spans="1:20" ht="42.75" x14ac:dyDescent="0.45">
      <c r="A2150" s="5">
        <v>2148</v>
      </c>
      <c r="B2150" s="7" t="s">
        <v>2149</v>
      </c>
      <c r="C2150" s="7" t="s">
        <v>6258</v>
      </c>
      <c r="D2150" s="8">
        <v>100</v>
      </c>
      <c r="E2150" s="8">
        <v>2</v>
      </c>
      <c r="F2150" s="8" t="s">
        <v>8221</v>
      </c>
      <c r="G2150" s="8" t="s">
        <v>8225</v>
      </c>
      <c r="H2150" s="8" t="s">
        <v>8247</v>
      </c>
      <c r="I2150" s="8">
        <v>1427992582</v>
      </c>
      <c r="J2150" s="8">
        <v>1425404182</v>
      </c>
      <c r="K2150" s="8" t="b">
        <v>0</v>
      </c>
      <c r="L2150" s="8">
        <v>2</v>
      </c>
      <c r="M2150" s="8" t="b">
        <v>0</v>
      </c>
      <c r="N2150" s="8" t="s">
        <v>8282</v>
      </c>
      <c r="O2150" s="11">
        <f t="shared" si="132"/>
        <v>2</v>
      </c>
      <c r="P2150" s="8">
        <f t="shared" si="133"/>
        <v>1</v>
      </c>
      <c r="Q2150" s="8" t="s">
        <v>8333</v>
      </c>
      <c r="R2150" s="8" t="s">
        <v>8334</v>
      </c>
      <c r="S2150" s="17">
        <f t="shared" si="134"/>
        <v>42066.733587962968</v>
      </c>
      <c r="T2150" s="17">
        <f t="shared" si="135"/>
        <v>42096.691921296297</v>
      </c>
    </row>
    <row r="2151" spans="1:20" ht="57" x14ac:dyDescent="0.45">
      <c r="A2151" s="5">
        <v>2149</v>
      </c>
      <c r="B2151" s="7" t="s">
        <v>2150</v>
      </c>
      <c r="C2151" s="7" t="s">
        <v>6259</v>
      </c>
      <c r="D2151" s="8">
        <v>2000</v>
      </c>
      <c r="E2151" s="8">
        <v>0</v>
      </c>
      <c r="F2151" s="8" t="s">
        <v>8221</v>
      </c>
      <c r="G2151" s="8" t="s">
        <v>8224</v>
      </c>
      <c r="H2151" s="8" t="s">
        <v>8246</v>
      </c>
      <c r="I2151" s="8">
        <v>1280534400</v>
      </c>
      <c r="J2151" s="8">
        <v>1277512556</v>
      </c>
      <c r="K2151" s="8" t="b">
        <v>0</v>
      </c>
      <c r="L2151" s="8">
        <v>0</v>
      </c>
      <c r="M2151" s="8" t="b">
        <v>0</v>
      </c>
      <c r="N2151" s="8" t="s">
        <v>8282</v>
      </c>
      <c r="O2151" s="11">
        <f t="shared" si="132"/>
        <v>0</v>
      </c>
      <c r="P2151" s="8" t="e">
        <f t="shared" si="133"/>
        <v>#DIV/0!</v>
      </c>
      <c r="Q2151" s="8" t="s">
        <v>8333</v>
      </c>
      <c r="R2151" s="8" t="s">
        <v>8334</v>
      </c>
      <c r="S2151" s="17">
        <f t="shared" si="134"/>
        <v>40355.024953703702</v>
      </c>
      <c r="T2151" s="17">
        <f t="shared" si="135"/>
        <v>40390</v>
      </c>
    </row>
    <row r="2152" spans="1:20" x14ac:dyDescent="0.45">
      <c r="A2152" s="5">
        <v>2150</v>
      </c>
      <c r="B2152" s="7" t="s">
        <v>2151</v>
      </c>
      <c r="C2152" s="7" t="s">
        <v>6260</v>
      </c>
      <c r="D2152" s="8">
        <v>50000</v>
      </c>
      <c r="E2152" s="8">
        <v>405</v>
      </c>
      <c r="F2152" s="8" t="s">
        <v>8221</v>
      </c>
      <c r="G2152" s="8" t="s">
        <v>8234</v>
      </c>
      <c r="H2152" s="8" t="s">
        <v>8254</v>
      </c>
      <c r="I2152" s="8">
        <v>1468392599</v>
      </c>
      <c r="J2152" s="8">
        <v>1465800599</v>
      </c>
      <c r="K2152" s="8" t="b">
        <v>0</v>
      </c>
      <c r="L2152" s="8">
        <v>4</v>
      </c>
      <c r="M2152" s="8" t="b">
        <v>0</v>
      </c>
      <c r="N2152" s="8" t="s">
        <v>8282</v>
      </c>
      <c r="O2152" s="11">
        <f t="shared" si="132"/>
        <v>1</v>
      </c>
      <c r="P2152" s="8">
        <f t="shared" si="133"/>
        <v>101.25</v>
      </c>
      <c r="Q2152" s="8" t="s">
        <v>8333</v>
      </c>
      <c r="R2152" s="8" t="s">
        <v>8334</v>
      </c>
      <c r="S2152" s="17">
        <f t="shared" si="134"/>
        <v>42534.284710648149</v>
      </c>
      <c r="T2152" s="17">
        <f t="shared" si="135"/>
        <v>42564.284710648149</v>
      </c>
    </row>
    <row r="2153" spans="1:20" ht="42.75" x14ac:dyDescent="0.45">
      <c r="A2153" s="5">
        <v>2151</v>
      </c>
      <c r="B2153" s="7" t="s">
        <v>2152</v>
      </c>
      <c r="C2153" s="7" t="s">
        <v>6261</v>
      </c>
      <c r="D2153" s="8">
        <v>45000</v>
      </c>
      <c r="E2153" s="8">
        <v>118</v>
      </c>
      <c r="F2153" s="8" t="s">
        <v>8221</v>
      </c>
      <c r="G2153" s="8" t="s">
        <v>8224</v>
      </c>
      <c r="H2153" s="8" t="s">
        <v>8246</v>
      </c>
      <c r="I2153" s="8">
        <v>1467231614</v>
      </c>
      <c r="J2153" s="8">
        <v>1464639614</v>
      </c>
      <c r="K2153" s="8" t="b">
        <v>0</v>
      </c>
      <c r="L2153" s="8">
        <v>6</v>
      </c>
      <c r="M2153" s="8" t="b">
        <v>0</v>
      </c>
      <c r="N2153" s="8" t="s">
        <v>8282</v>
      </c>
      <c r="O2153" s="11">
        <f t="shared" si="132"/>
        <v>0</v>
      </c>
      <c r="P2153" s="8">
        <f t="shared" si="133"/>
        <v>19.670000000000002</v>
      </c>
      <c r="Q2153" s="8" t="s">
        <v>8333</v>
      </c>
      <c r="R2153" s="8" t="s">
        <v>8334</v>
      </c>
      <c r="S2153" s="17">
        <f t="shared" si="134"/>
        <v>42520.847384259265</v>
      </c>
      <c r="T2153" s="17">
        <f t="shared" si="135"/>
        <v>42550.847384259265</v>
      </c>
    </row>
    <row r="2154" spans="1:20" ht="42.75" x14ac:dyDescent="0.45">
      <c r="A2154" s="5">
        <v>2152</v>
      </c>
      <c r="B2154" s="7" t="s">
        <v>2153</v>
      </c>
      <c r="C2154" s="7" t="s">
        <v>6262</v>
      </c>
      <c r="D2154" s="8">
        <v>30000</v>
      </c>
      <c r="E2154" s="8">
        <v>50</v>
      </c>
      <c r="F2154" s="8" t="s">
        <v>8221</v>
      </c>
      <c r="G2154" s="8" t="s">
        <v>8224</v>
      </c>
      <c r="H2154" s="8" t="s">
        <v>8246</v>
      </c>
      <c r="I2154" s="8">
        <v>1394909909</v>
      </c>
      <c r="J2154" s="8">
        <v>1392321509</v>
      </c>
      <c r="K2154" s="8" t="b">
        <v>0</v>
      </c>
      <c r="L2154" s="8">
        <v>4</v>
      </c>
      <c r="M2154" s="8" t="b">
        <v>0</v>
      </c>
      <c r="N2154" s="8" t="s">
        <v>8282</v>
      </c>
      <c r="O2154" s="11">
        <f t="shared" si="132"/>
        <v>0</v>
      </c>
      <c r="P2154" s="8">
        <f t="shared" si="133"/>
        <v>12.5</v>
      </c>
      <c r="Q2154" s="8" t="s">
        <v>8333</v>
      </c>
      <c r="R2154" s="8" t="s">
        <v>8334</v>
      </c>
      <c r="S2154" s="17">
        <f t="shared" si="134"/>
        <v>41683.832280092596</v>
      </c>
      <c r="T2154" s="17">
        <f t="shared" si="135"/>
        <v>41713.790613425925</v>
      </c>
    </row>
    <row r="2155" spans="1:20" ht="42.75" x14ac:dyDescent="0.45">
      <c r="A2155" s="5">
        <v>2153</v>
      </c>
      <c r="B2155" s="7" t="s">
        <v>2154</v>
      </c>
      <c r="C2155" s="7" t="s">
        <v>6263</v>
      </c>
      <c r="D2155" s="8">
        <v>372625</v>
      </c>
      <c r="E2155" s="8">
        <v>34</v>
      </c>
      <c r="F2155" s="8" t="s">
        <v>8221</v>
      </c>
      <c r="G2155" s="8" t="s">
        <v>8224</v>
      </c>
      <c r="H2155" s="8" t="s">
        <v>8246</v>
      </c>
      <c r="I2155" s="8">
        <v>1420876740</v>
      </c>
      <c r="J2155" s="8">
        <v>1417470718</v>
      </c>
      <c r="K2155" s="8" t="b">
        <v>0</v>
      </c>
      <c r="L2155" s="8">
        <v>4</v>
      </c>
      <c r="M2155" s="8" t="b">
        <v>0</v>
      </c>
      <c r="N2155" s="8" t="s">
        <v>8282</v>
      </c>
      <c r="O2155" s="11">
        <f t="shared" si="132"/>
        <v>0</v>
      </c>
      <c r="P2155" s="8">
        <f t="shared" si="133"/>
        <v>8.5</v>
      </c>
      <c r="Q2155" s="8" t="s">
        <v>8333</v>
      </c>
      <c r="R2155" s="8" t="s">
        <v>8334</v>
      </c>
      <c r="S2155" s="17">
        <f t="shared" si="134"/>
        <v>41974.911087962959</v>
      </c>
      <c r="T2155" s="17">
        <f t="shared" si="135"/>
        <v>42014.332638888889</v>
      </c>
    </row>
    <row r="2156" spans="1:20" ht="28.5" x14ac:dyDescent="0.45">
      <c r="A2156" s="5">
        <v>2154</v>
      </c>
      <c r="B2156" s="7" t="s">
        <v>2155</v>
      </c>
      <c r="C2156" s="7" t="s">
        <v>6264</v>
      </c>
      <c r="D2156" s="8">
        <v>250</v>
      </c>
      <c r="E2156" s="8">
        <v>2</v>
      </c>
      <c r="F2156" s="8" t="s">
        <v>8221</v>
      </c>
      <c r="G2156" s="8" t="s">
        <v>8224</v>
      </c>
      <c r="H2156" s="8" t="s">
        <v>8246</v>
      </c>
      <c r="I2156" s="8">
        <v>1390921827</v>
      </c>
      <c r="J2156" s="8">
        <v>1389193827</v>
      </c>
      <c r="K2156" s="8" t="b">
        <v>0</v>
      </c>
      <c r="L2156" s="8">
        <v>2</v>
      </c>
      <c r="M2156" s="8" t="b">
        <v>0</v>
      </c>
      <c r="N2156" s="8" t="s">
        <v>8282</v>
      </c>
      <c r="O2156" s="11">
        <f t="shared" si="132"/>
        <v>1</v>
      </c>
      <c r="P2156" s="8">
        <f t="shared" si="133"/>
        <v>1</v>
      </c>
      <c r="Q2156" s="8" t="s">
        <v>8333</v>
      </c>
      <c r="R2156" s="8" t="s">
        <v>8334</v>
      </c>
      <c r="S2156" s="17">
        <f t="shared" si="134"/>
        <v>41647.632256944446</v>
      </c>
      <c r="T2156" s="17">
        <f t="shared" si="135"/>
        <v>41667.632256944446</v>
      </c>
    </row>
    <row r="2157" spans="1:20" ht="42.75" x14ac:dyDescent="0.45">
      <c r="A2157" s="5">
        <v>2155</v>
      </c>
      <c r="B2157" s="7" t="s">
        <v>2156</v>
      </c>
      <c r="C2157" s="7" t="s">
        <v>6265</v>
      </c>
      <c r="D2157" s="8">
        <v>5000</v>
      </c>
      <c r="E2157" s="8">
        <v>115</v>
      </c>
      <c r="F2157" s="8" t="s">
        <v>8221</v>
      </c>
      <c r="G2157" s="8" t="s">
        <v>8225</v>
      </c>
      <c r="H2157" s="8" t="s">
        <v>8247</v>
      </c>
      <c r="I2157" s="8">
        <v>1459443385</v>
      </c>
      <c r="J2157" s="8">
        <v>1456854985</v>
      </c>
      <c r="K2157" s="8" t="b">
        <v>0</v>
      </c>
      <c r="L2157" s="8">
        <v>5</v>
      </c>
      <c r="M2157" s="8" t="b">
        <v>0</v>
      </c>
      <c r="N2157" s="8" t="s">
        <v>8282</v>
      </c>
      <c r="O2157" s="11">
        <f t="shared" si="132"/>
        <v>2</v>
      </c>
      <c r="P2157" s="8">
        <f t="shared" si="133"/>
        <v>23</v>
      </c>
      <c r="Q2157" s="8" t="s">
        <v>8333</v>
      </c>
      <c r="R2157" s="8" t="s">
        <v>8334</v>
      </c>
      <c r="S2157" s="17">
        <f t="shared" si="134"/>
        <v>42430.747511574074</v>
      </c>
      <c r="T2157" s="17">
        <f t="shared" si="135"/>
        <v>42460.70584490741</v>
      </c>
    </row>
    <row r="2158" spans="1:20" ht="42.75" x14ac:dyDescent="0.45">
      <c r="A2158" s="5">
        <v>2156</v>
      </c>
      <c r="B2158" s="7" t="s">
        <v>2157</v>
      </c>
      <c r="C2158" s="7" t="s">
        <v>6266</v>
      </c>
      <c r="D2158" s="8">
        <v>56000</v>
      </c>
      <c r="E2158" s="8">
        <v>1493</v>
      </c>
      <c r="F2158" s="8" t="s">
        <v>8221</v>
      </c>
      <c r="G2158" s="8" t="s">
        <v>8224</v>
      </c>
      <c r="H2158" s="8" t="s">
        <v>8246</v>
      </c>
      <c r="I2158" s="8">
        <v>1379363406</v>
      </c>
      <c r="J2158" s="8">
        <v>1375475406</v>
      </c>
      <c r="K2158" s="8" t="b">
        <v>0</v>
      </c>
      <c r="L2158" s="8">
        <v>83</v>
      </c>
      <c r="M2158" s="8" t="b">
        <v>0</v>
      </c>
      <c r="N2158" s="8" t="s">
        <v>8282</v>
      </c>
      <c r="O2158" s="11">
        <f t="shared" si="132"/>
        <v>3</v>
      </c>
      <c r="P2158" s="8">
        <f t="shared" si="133"/>
        <v>17.989999999999998</v>
      </c>
      <c r="Q2158" s="8" t="s">
        <v>8333</v>
      </c>
      <c r="R2158" s="8" t="s">
        <v>8334</v>
      </c>
      <c r="S2158" s="17">
        <f t="shared" si="134"/>
        <v>41488.85423611111</v>
      </c>
      <c r="T2158" s="17">
        <f t="shared" si="135"/>
        <v>41533.85423611111</v>
      </c>
    </row>
    <row r="2159" spans="1:20" ht="28.5" x14ac:dyDescent="0.45">
      <c r="A2159" s="5">
        <v>2157</v>
      </c>
      <c r="B2159" s="7" t="s">
        <v>2158</v>
      </c>
      <c r="C2159" s="7" t="s">
        <v>6267</v>
      </c>
      <c r="D2159" s="8">
        <v>75000</v>
      </c>
      <c r="E2159" s="8">
        <v>21144</v>
      </c>
      <c r="F2159" s="8" t="s">
        <v>8221</v>
      </c>
      <c r="G2159" s="8" t="s">
        <v>8224</v>
      </c>
      <c r="H2159" s="8" t="s">
        <v>8246</v>
      </c>
      <c r="I2159" s="8">
        <v>1482479940</v>
      </c>
      <c r="J2159" s="8">
        <v>1479684783</v>
      </c>
      <c r="K2159" s="8" t="b">
        <v>0</v>
      </c>
      <c r="L2159" s="8">
        <v>57</v>
      </c>
      <c r="M2159" s="8" t="b">
        <v>0</v>
      </c>
      <c r="N2159" s="8" t="s">
        <v>8282</v>
      </c>
      <c r="O2159" s="11">
        <f t="shared" si="132"/>
        <v>28</v>
      </c>
      <c r="P2159" s="8">
        <f t="shared" si="133"/>
        <v>370.95</v>
      </c>
      <c r="Q2159" s="8" t="s">
        <v>8333</v>
      </c>
      <c r="R2159" s="8" t="s">
        <v>8334</v>
      </c>
      <c r="S2159" s="17">
        <f t="shared" si="134"/>
        <v>42694.98128472222</v>
      </c>
      <c r="T2159" s="17">
        <f t="shared" si="135"/>
        <v>42727.332638888889</v>
      </c>
    </row>
    <row r="2160" spans="1:20" ht="42.75" x14ac:dyDescent="0.45">
      <c r="A2160" s="5">
        <v>2158</v>
      </c>
      <c r="B2160" s="7" t="s">
        <v>2159</v>
      </c>
      <c r="C2160" s="7" t="s">
        <v>6268</v>
      </c>
      <c r="D2160" s="8">
        <v>300000</v>
      </c>
      <c r="E2160" s="8">
        <v>19770.11</v>
      </c>
      <c r="F2160" s="8" t="s">
        <v>8221</v>
      </c>
      <c r="G2160" s="8" t="s">
        <v>8224</v>
      </c>
      <c r="H2160" s="8" t="s">
        <v>8246</v>
      </c>
      <c r="I2160" s="8">
        <v>1360009774</v>
      </c>
      <c r="J2160" s="8">
        <v>1356121774</v>
      </c>
      <c r="K2160" s="8" t="b">
        <v>0</v>
      </c>
      <c r="L2160" s="8">
        <v>311</v>
      </c>
      <c r="M2160" s="8" t="b">
        <v>0</v>
      </c>
      <c r="N2160" s="8" t="s">
        <v>8282</v>
      </c>
      <c r="O2160" s="11">
        <f t="shared" si="132"/>
        <v>7</v>
      </c>
      <c r="P2160" s="8">
        <f t="shared" si="133"/>
        <v>63.57</v>
      </c>
      <c r="Q2160" s="8" t="s">
        <v>8333</v>
      </c>
      <c r="R2160" s="8" t="s">
        <v>8334</v>
      </c>
      <c r="S2160" s="17">
        <f t="shared" si="134"/>
        <v>41264.853865740741</v>
      </c>
      <c r="T2160" s="17">
        <f t="shared" si="135"/>
        <v>41309.853865740741</v>
      </c>
    </row>
    <row r="2161" spans="1:20" ht="57" x14ac:dyDescent="0.45">
      <c r="A2161" s="5">
        <v>2159</v>
      </c>
      <c r="B2161" s="7" t="s">
        <v>2160</v>
      </c>
      <c r="C2161" s="7" t="s">
        <v>6269</v>
      </c>
      <c r="D2161" s="8">
        <v>3600</v>
      </c>
      <c r="E2161" s="8">
        <v>26</v>
      </c>
      <c r="F2161" s="8" t="s">
        <v>8221</v>
      </c>
      <c r="G2161" s="8" t="s">
        <v>8224</v>
      </c>
      <c r="H2161" s="8" t="s">
        <v>8246</v>
      </c>
      <c r="I2161" s="8">
        <v>1310837574</v>
      </c>
      <c r="J2161" s="8">
        <v>1308245574</v>
      </c>
      <c r="K2161" s="8" t="b">
        <v>0</v>
      </c>
      <c r="L2161" s="8">
        <v>2</v>
      </c>
      <c r="M2161" s="8" t="b">
        <v>0</v>
      </c>
      <c r="N2161" s="8" t="s">
        <v>8282</v>
      </c>
      <c r="O2161" s="11">
        <f t="shared" si="132"/>
        <v>1</v>
      </c>
      <c r="P2161" s="8">
        <f t="shared" si="133"/>
        <v>13</v>
      </c>
      <c r="Q2161" s="8" t="s">
        <v>8333</v>
      </c>
      <c r="R2161" s="8" t="s">
        <v>8334</v>
      </c>
      <c r="S2161" s="17">
        <f t="shared" si="134"/>
        <v>40710.731180555551</v>
      </c>
      <c r="T2161" s="17">
        <f t="shared" si="135"/>
        <v>40740.731180555551</v>
      </c>
    </row>
    <row r="2162" spans="1:20" ht="42.75" x14ac:dyDescent="0.45">
      <c r="A2162" s="5">
        <v>2160</v>
      </c>
      <c r="B2162" s="7" t="s">
        <v>2161</v>
      </c>
      <c r="C2162" s="7" t="s">
        <v>6270</v>
      </c>
      <c r="D2162" s="8">
        <v>10000</v>
      </c>
      <c r="E2162" s="8">
        <v>85</v>
      </c>
      <c r="F2162" s="8" t="s">
        <v>8221</v>
      </c>
      <c r="G2162" s="8" t="s">
        <v>8224</v>
      </c>
      <c r="H2162" s="8" t="s">
        <v>8246</v>
      </c>
      <c r="I2162" s="8">
        <v>1337447105</v>
      </c>
      <c r="J2162" s="8">
        <v>1334855105</v>
      </c>
      <c r="K2162" s="8" t="b">
        <v>0</v>
      </c>
      <c r="L2162" s="8">
        <v>16</v>
      </c>
      <c r="M2162" s="8" t="b">
        <v>0</v>
      </c>
      <c r="N2162" s="8" t="s">
        <v>8282</v>
      </c>
      <c r="O2162" s="11">
        <f t="shared" si="132"/>
        <v>1</v>
      </c>
      <c r="P2162" s="8">
        <f t="shared" si="133"/>
        <v>5.31</v>
      </c>
      <c r="Q2162" s="8" t="s">
        <v>8333</v>
      </c>
      <c r="R2162" s="8" t="s">
        <v>8334</v>
      </c>
      <c r="S2162" s="17">
        <f t="shared" si="134"/>
        <v>41018.711863425924</v>
      </c>
      <c r="T2162" s="17">
        <f t="shared" si="135"/>
        <v>41048.711863425924</v>
      </c>
    </row>
    <row r="2163" spans="1:20" ht="28.5" x14ac:dyDescent="0.45">
      <c r="A2163" s="5">
        <v>2161</v>
      </c>
      <c r="B2163" s="7" t="s">
        <v>2162</v>
      </c>
      <c r="C2163" s="7" t="s">
        <v>6271</v>
      </c>
      <c r="D2163" s="8">
        <v>400</v>
      </c>
      <c r="E2163" s="8">
        <v>463</v>
      </c>
      <c r="F2163" s="8" t="s">
        <v>8219</v>
      </c>
      <c r="G2163" s="8" t="s">
        <v>8224</v>
      </c>
      <c r="H2163" s="8" t="s">
        <v>8246</v>
      </c>
      <c r="I2163" s="8">
        <v>1443040059</v>
      </c>
      <c r="J2163" s="8">
        <v>1440448059</v>
      </c>
      <c r="K2163" s="8" t="b">
        <v>0</v>
      </c>
      <c r="L2163" s="8">
        <v>13</v>
      </c>
      <c r="M2163" s="8" t="b">
        <v>1</v>
      </c>
      <c r="N2163" s="8" t="s">
        <v>8276</v>
      </c>
      <c r="O2163" s="11">
        <f t="shared" si="132"/>
        <v>116</v>
      </c>
      <c r="P2163" s="8">
        <f t="shared" si="133"/>
        <v>35.619999999999997</v>
      </c>
      <c r="Q2163" s="8" t="s">
        <v>8325</v>
      </c>
      <c r="R2163" s="8" t="s">
        <v>8326</v>
      </c>
      <c r="S2163" s="17">
        <f t="shared" si="134"/>
        <v>42240.852534722217</v>
      </c>
      <c r="T2163" s="17">
        <f t="shared" si="135"/>
        <v>42270.852534722217</v>
      </c>
    </row>
    <row r="2164" spans="1:20" ht="42.75" x14ac:dyDescent="0.45">
      <c r="A2164" s="5">
        <v>2162</v>
      </c>
      <c r="B2164" s="7" t="s">
        <v>2163</v>
      </c>
      <c r="C2164" s="7" t="s">
        <v>6272</v>
      </c>
      <c r="D2164" s="8">
        <v>4500</v>
      </c>
      <c r="E2164" s="8">
        <v>5052</v>
      </c>
      <c r="F2164" s="8" t="s">
        <v>8219</v>
      </c>
      <c r="G2164" s="8" t="s">
        <v>8224</v>
      </c>
      <c r="H2164" s="8" t="s">
        <v>8246</v>
      </c>
      <c r="I2164" s="8">
        <v>1406226191</v>
      </c>
      <c r="J2164" s="8">
        <v>1403547791</v>
      </c>
      <c r="K2164" s="8" t="b">
        <v>0</v>
      </c>
      <c r="L2164" s="8">
        <v>58</v>
      </c>
      <c r="M2164" s="8" t="b">
        <v>1</v>
      </c>
      <c r="N2164" s="8" t="s">
        <v>8276</v>
      </c>
      <c r="O2164" s="11">
        <f t="shared" si="132"/>
        <v>112</v>
      </c>
      <c r="P2164" s="8">
        <f t="shared" si="133"/>
        <v>87.1</v>
      </c>
      <c r="Q2164" s="8" t="s">
        <v>8325</v>
      </c>
      <c r="R2164" s="8" t="s">
        <v>8326</v>
      </c>
      <c r="S2164" s="17">
        <f t="shared" si="134"/>
        <v>41813.766099537039</v>
      </c>
      <c r="T2164" s="17">
        <f t="shared" si="135"/>
        <v>41844.766099537039</v>
      </c>
    </row>
    <row r="2165" spans="1:20" ht="42.75" x14ac:dyDescent="0.45">
      <c r="A2165" s="5">
        <v>2163</v>
      </c>
      <c r="B2165" s="7" t="s">
        <v>2164</v>
      </c>
      <c r="C2165" s="7" t="s">
        <v>6273</v>
      </c>
      <c r="D2165" s="8">
        <v>2500</v>
      </c>
      <c r="E2165" s="8">
        <v>3305</v>
      </c>
      <c r="F2165" s="8" t="s">
        <v>8219</v>
      </c>
      <c r="G2165" s="8" t="s">
        <v>8224</v>
      </c>
      <c r="H2165" s="8" t="s">
        <v>8246</v>
      </c>
      <c r="I2165" s="8">
        <v>1433735400</v>
      </c>
      <c r="J2165" s="8">
        <v>1429306520</v>
      </c>
      <c r="K2165" s="8" t="b">
        <v>0</v>
      </c>
      <c r="L2165" s="8">
        <v>44</v>
      </c>
      <c r="M2165" s="8" t="b">
        <v>1</v>
      </c>
      <c r="N2165" s="8" t="s">
        <v>8276</v>
      </c>
      <c r="O2165" s="11">
        <f t="shared" si="132"/>
        <v>132</v>
      </c>
      <c r="P2165" s="8">
        <f t="shared" si="133"/>
        <v>75.11</v>
      </c>
      <c r="Q2165" s="8" t="s">
        <v>8325</v>
      </c>
      <c r="R2165" s="8" t="s">
        <v>8326</v>
      </c>
      <c r="S2165" s="17">
        <f t="shared" si="134"/>
        <v>42111.899537037039</v>
      </c>
      <c r="T2165" s="17">
        <f t="shared" si="135"/>
        <v>42163.159722222219</v>
      </c>
    </row>
    <row r="2166" spans="1:20" ht="28.5" x14ac:dyDescent="0.45">
      <c r="A2166" s="5">
        <v>2164</v>
      </c>
      <c r="B2166" s="7" t="s">
        <v>2165</v>
      </c>
      <c r="C2166" s="7" t="s">
        <v>6274</v>
      </c>
      <c r="D2166" s="8">
        <v>5500</v>
      </c>
      <c r="E2166" s="8">
        <v>5645</v>
      </c>
      <c r="F2166" s="8" t="s">
        <v>8219</v>
      </c>
      <c r="G2166" s="8" t="s">
        <v>8224</v>
      </c>
      <c r="H2166" s="8" t="s">
        <v>8246</v>
      </c>
      <c r="I2166" s="8">
        <v>1466827140</v>
      </c>
      <c r="J2166" s="8">
        <v>1464196414</v>
      </c>
      <c r="K2166" s="8" t="b">
        <v>0</v>
      </c>
      <c r="L2166" s="8">
        <v>83</v>
      </c>
      <c r="M2166" s="8" t="b">
        <v>1</v>
      </c>
      <c r="N2166" s="8" t="s">
        <v>8276</v>
      </c>
      <c r="O2166" s="11">
        <f t="shared" si="132"/>
        <v>103</v>
      </c>
      <c r="P2166" s="8">
        <f t="shared" si="133"/>
        <v>68.010000000000005</v>
      </c>
      <c r="Q2166" s="8" t="s">
        <v>8325</v>
      </c>
      <c r="R2166" s="8" t="s">
        <v>8326</v>
      </c>
      <c r="S2166" s="17">
        <f t="shared" si="134"/>
        <v>42515.71775462963</v>
      </c>
      <c r="T2166" s="17">
        <f t="shared" si="135"/>
        <v>42546.165972222225</v>
      </c>
    </row>
    <row r="2167" spans="1:20" ht="42.75" x14ac:dyDescent="0.45">
      <c r="A2167" s="5">
        <v>2165</v>
      </c>
      <c r="B2167" s="7" t="s">
        <v>2166</v>
      </c>
      <c r="C2167" s="7" t="s">
        <v>6275</v>
      </c>
      <c r="D2167" s="8">
        <v>2500</v>
      </c>
      <c r="E2167" s="8">
        <v>3466</v>
      </c>
      <c r="F2167" s="8" t="s">
        <v>8219</v>
      </c>
      <c r="G2167" s="8" t="s">
        <v>8230</v>
      </c>
      <c r="H2167" s="8" t="s">
        <v>8249</v>
      </c>
      <c r="I2167" s="8">
        <v>1460127635</v>
      </c>
      <c r="J2167" s="8">
        <v>1457539235</v>
      </c>
      <c r="K2167" s="8" t="b">
        <v>0</v>
      </c>
      <c r="L2167" s="8">
        <v>117</v>
      </c>
      <c r="M2167" s="8" t="b">
        <v>1</v>
      </c>
      <c r="N2167" s="8" t="s">
        <v>8276</v>
      </c>
      <c r="O2167" s="11">
        <f t="shared" si="132"/>
        <v>139</v>
      </c>
      <c r="P2167" s="8">
        <f t="shared" si="133"/>
        <v>29.62</v>
      </c>
      <c r="Q2167" s="8" t="s">
        <v>8325</v>
      </c>
      <c r="R2167" s="8" t="s">
        <v>8326</v>
      </c>
      <c r="S2167" s="17">
        <f t="shared" si="134"/>
        <v>42438.667071759264</v>
      </c>
      <c r="T2167" s="17">
        <f t="shared" si="135"/>
        <v>42468.625405092593</v>
      </c>
    </row>
    <row r="2168" spans="1:20" ht="57" x14ac:dyDescent="0.45">
      <c r="A2168" s="5">
        <v>2166</v>
      </c>
      <c r="B2168" s="7" t="s">
        <v>2167</v>
      </c>
      <c r="C2168" s="7" t="s">
        <v>6276</v>
      </c>
      <c r="D2168" s="8">
        <v>2000</v>
      </c>
      <c r="E2168" s="8">
        <v>2932</v>
      </c>
      <c r="F2168" s="8" t="s">
        <v>8219</v>
      </c>
      <c r="G2168" s="8" t="s">
        <v>8224</v>
      </c>
      <c r="H2168" s="8" t="s">
        <v>8246</v>
      </c>
      <c r="I2168" s="8">
        <v>1417813618</v>
      </c>
      <c r="J2168" s="8">
        <v>1413922018</v>
      </c>
      <c r="K2168" s="8" t="b">
        <v>0</v>
      </c>
      <c r="L2168" s="8">
        <v>32</v>
      </c>
      <c r="M2168" s="8" t="b">
        <v>1</v>
      </c>
      <c r="N2168" s="8" t="s">
        <v>8276</v>
      </c>
      <c r="O2168" s="11">
        <f t="shared" si="132"/>
        <v>147</v>
      </c>
      <c r="P2168" s="8">
        <f t="shared" si="133"/>
        <v>91.63</v>
      </c>
      <c r="Q2168" s="8" t="s">
        <v>8325</v>
      </c>
      <c r="R2168" s="8" t="s">
        <v>8326</v>
      </c>
      <c r="S2168" s="17">
        <f t="shared" si="134"/>
        <v>41933.838171296295</v>
      </c>
      <c r="T2168" s="17">
        <f t="shared" si="135"/>
        <v>41978.879837962959</v>
      </c>
    </row>
    <row r="2169" spans="1:20" ht="28.5" x14ac:dyDescent="0.45">
      <c r="A2169" s="5">
        <v>2167</v>
      </c>
      <c r="B2169" s="7" t="s">
        <v>2168</v>
      </c>
      <c r="C2169" s="7" t="s">
        <v>6277</v>
      </c>
      <c r="D2169" s="8">
        <v>150</v>
      </c>
      <c r="E2169" s="8">
        <v>180</v>
      </c>
      <c r="F2169" s="8" t="s">
        <v>8219</v>
      </c>
      <c r="G2169" s="8" t="s">
        <v>8224</v>
      </c>
      <c r="H2169" s="8" t="s">
        <v>8246</v>
      </c>
      <c r="I2169" s="8">
        <v>1347672937</v>
      </c>
      <c r="J2169" s="8">
        <v>1346463337</v>
      </c>
      <c r="K2169" s="8" t="b">
        <v>0</v>
      </c>
      <c r="L2169" s="8">
        <v>8</v>
      </c>
      <c r="M2169" s="8" t="b">
        <v>1</v>
      </c>
      <c r="N2169" s="8" t="s">
        <v>8276</v>
      </c>
      <c r="O2169" s="11">
        <f t="shared" si="132"/>
        <v>120</v>
      </c>
      <c r="P2169" s="8">
        <f t="shared" si="133"/>
        <v>22.5</v>
      </c>
      <c r="Q2169" s="8" t="s">
        <v>8325</v>
      </c>
      <c r="R2169" s="8" t="s">
        <v>8326</v>
      </c>
      <c r="S2169" s="17">
        <f t="shared" si="134"/>
        <v>41153.066400462965</v>
      </c>
      <c r="T2169" s="17">
        <f t="shared" si="135"/>
        <v>41167.066400462965</v>
      </c>
    </row>
    <row r="2170" spans="1:20" ht="28.5" x14ac:dyDescent="0.45">
      <c r="A2170" s="5">
        <v>2168</v>
      </c>
      <c r="B2170" s="7" t="s">
        <v>2169</v>
      </c>
      <c r="C2170" s="7" t="s">
        <v>6278</v>
      </c>
      <c r="D2170" s="8">
        <v>18000</v>
      </c>
      <c r="E2170" s="8">
        <v>21884.69</v>
      </c>
      <c r="F2170" s="8" t="s">
        <v>8219</v>
      </c>
      <c r="G2170" s="8" t="s">
        <v>8224</v>
      </c>
      <c r="H2170" s="8" t="s">
        <v>8246</v>
      </c>
      <c r="I2170" s="8">
        <v>1486702800</v>
      </c>
      <c r="J2170" s="8">
        <v>1484058261</v>
      </c>
      <c r="K2170" s="8" t="b">
        <v>0</v>
      </c>
      <c r="L2170" s="8">
        <v>340</v>
      </c>
      <c r="M2170" s="8" t="b">
        <v>1</v>
      </c>
      <c r="N2170" s="8" t="s">
        <v>8276</v>
      </c>
      <c r="O2170" s="11">
        <f t="shared" si="132"/>
        <v>122</v>
      </c>
      <c r="P2170" s="8">
        <f t="shared" si="133"/>
        <v>64.37</v>
      </c>
      <c r="Q2170" s="8" t="s">
        <v>8325</v>
      </c>
      <c r="R2170" s="8" t="s">
        <v>8326</v>
      </c>
      <c r="S2170" s="17">
        <f t="shared" si="134"/>
        <v>42745.600243055553</v>
      </c>
      <c r="T2170" s="17">
        <f t="shared" si="135"/>
        <v>42776.208333333328</v>
      </c>
    </row>
    <row r="2171" spans="1:20" ht="42.75" x14ac:dyDescent="0.45">
      <c r="A2171" s="5">
        <v>2169</v>
      </c>
      <c r="B2171" s="7" t="s">
        <v>2170</v>
      </c>
      <c r="C2171" s="7" t="s">
        <v>6279</v>
      </c>
      <c r="D2171" s="8">
        <v>153</v>
      </c>
      <c r="E2171" s="8">
        <v>153</v>
      </c>
      <c r="F2171" s="8" t="s">
        <v>8219</v>
      </c>
      <c r="G2171" s="8" t="s">
        <v>8224</v>
      </c>
      <c r="H2171" s="8" t="s">
        <v>8246</v>
      </c>
      <c r="I2171" s="8">
        <v>1488473351</v>
      </c>
      <c r="J2171" s="8">
        <v>1488214151</v>
      </c>
      <c r="K2171" s="8" t="b">
        <v>0</v>
      </c>
      <c r="L2171" s="8">
        <v>7</v>
      </c>
      <c r="M2171" s="8" t="b">
        <v>1</v>
      </c>
      <c r="N2171" s="8" t="s">
        <v>8276</v>
      </c>
      <c r="O2171" s="11">
        <f t="shared" si="132"/>
        <v>100</v>
      </c>
      <c r="P2171" s="8">
        <f t="shared" si="133"/>
        <v>21.86</v>
      </c>
      <c r="Q2171" s="8" t="s">
        <v>8325</v>
      </c>
      <c r="R2171" s="8" t="s">
        <v>8326</v>
      </c>
      <c r="S2171" s="17">
        <f t="shared" si="134"/>
        <v>42793.700821759259</v>
      </c>
      <c r="T2171" s="17">
        <f t="shared" si="135"/>
        <v>42796.700821759259</v>
      </c>
    </row>
    <row r="2172" spans="1:20" ht="42.75" x14ac:dyDescent="0.45">
      <c r="A2172" s="5">
        <v>2170</v>
      </c>
      <c r="B2172" s="7" t="s">
        <v>2171</v>
      </c>
      <c r="C2172" s="7" t="s">
        <v>6280</v>
      </c>
      <c r="D2172" s="8">
        <v>350</v>
      </c>
      <c r="E2172" s="8">
        <v>633</v>
      </c>
      <c r="F2172" s="8" t="s">
        <v>8219</v>
      </c>
      <c r="G2172" s="8" t="s">
        <v>8224</v>
      </c>
      <c r="H2172" s="8" t="s">
        <v>8246</v>
      </c>
      <c r="I2172" s="8">
        <v>1440266422</v>
      </c>
      <c r="J2172" s="8">
        <v>1436810422</v>
      </c>
      <c r="K2172" s="8" t="b">
        <v>0</v>
      </c>
      <c r="L2172" s="8">
        <v>19</v>
      </c>
      <c r="M2172" s="8" t="b">
        <v>1</v>
      </c>
      <c r="N2172" s="8" t="s">
        <v>8276</v>
      </c>
      <c r="O2172" s="11">
        <f t="shared" si="132"/>
        <v>181</v>
      </c>
      <c r="P2172" s="8">
        <f t="shared" si="133"/>
        <v>33.32</v>
      </c>
      <c r="Q2172" s="8" t="s">
        <v>8325</v>
      </c>
      <c r="R2172" s="8" t="s">
        <v>8326</v>
      </c>
      <c r="S2172" s="17">
        <f t="shared" si="134"/>
        <v>42198.750254629631</v>
      </c>
      <c r="T2172" s="17">
        <f t="shared" si="135"/>
        <v>42238.750254629631</v>
      </c>
    </row>
    <row r="2173" spans="1:20" ht="42.75" x14ac:dyDescent="0.45">
      <c r="A2173" s="5">
        <v>2171</v>
      </c>
      <c r="B2173" s="7" t="s">
        <v>2172</v>
      </c>
      <c r="C2173" s="7" t="s">
        <v>6281</v>
      </c>
      <c r="D2173" s="8">
        <v>4000</v>
      </c>
      <c r="E2173" s="8">
        <v>4243</v>
      </c>
      <c r="F2173" s="8" t="s">
        <v>8219</v>
      </c>
      <c r="G2173" s="8" t="s">
        <v>8224</v>
      </c>
      <c r="H2173" s="8" t="s">
        <v>8246</v>
      </c>
      <c r="I2173" s="8">
        <v>1434949200</v>
      </c>
      <c r="J2173" s="8">
        <v>1431903495</v>
      </c>
      <c r="K2173" s="8" t="b">
        <v>0</v>
      </c>
      <c r="L2173" s="8">
        <v>47</v>
      </c>
      <c r="M2173" s="8" t="b">
        <v>1</v>
      </c>
      <c r="N2173" s="8" t="s">
        <v>8276</v>
      </c>
      <c r="O2173" s="11">
        <f t="shared" si="132"/>
        <v>106</v>
      </c>
      <c r="P2173" s="8">
        <f t="shared" si="133"/>
        <v>90.28</v>
      </c>
      <c r="Q2173" s="8" t="s">
        <v>8325</v>
      </c>
      <c r="R2173" s="8" t="s">
        <v>8326</v>
      </c>
      <c r="S2173" s="17">
        <f t="shared" si="134"/>
        <v>42141.95711805555</v>
      </c>
      <c r="T2173" s="17">
        <f t="shared" si="135"/>
        <v>42177.208333333328</v>
      </c>
    </row>
    <row r="2174" spans="1:20" ht="42.75" x14ac:dyDescent="0.45">
      <c r="A2174" s="5">
        <v>2172</v>
      </c>
      <c r="B2174" s="7" t="s">
        <v>2173</v>
      </c>
      <c r="C2174" s="7" t="s">
        <v>6282</v>
      </c>
      <c r="D2174" s="8">
        <v>1000</v>
      </c>
      <c r="E2174" s="8">
        <v>1000</v>
      </c>
      <c r="F2174" s="8" t="s">
        <v>8219</v>
      </c>
      <c r="G2174" s="8" t="s">
        <v>8224</v>
      </c>
      <c r="H2174" s="8" t="s">
        <v>8246</v>
      </c>
      <c r="I2174" s="8">
        <v>1429365320</v>
      </c>
      <c r="J2174" s="8">
        <v>1426773320</v>
      </c>
      <c r="K2174" s="8" t="b">
        <v>0</v>
      </c>
      <c r="L2174" s="8">
        <v>13</v>
      </c>
      <c r="M2174" s="8" t="b">
        <v>1</v>
      </c>
      <c r="N2174" s="8" t="s">
        <v>8276</v>
      </c>
      <c r="O2174" s="11">
        <f t="shared" si="132"/>
        <v>100</v>
      </c>
      <c r="P2174" s="8">
        <f t="shared" si="133"/>
        <v>76.92</v>
      </c>
      <c r="Q2174" s="8" t="s">
        <v>8325</v>
      </c>
      <c r="R2174" s="8" t="s">
        <v>8326</v>
      </c>
      <c r="S2174" s="17">
        <f t="shared" si="134"/>
        <v>42082.580092592587</v>
      </c>
      <c r="T2174" s="17">
        <f t="shared" si="135"/>
        <v>42112.580092592587</v>
      </c>
    </row>
    <row r="2175" spans="1:20" ht="42.75" x14ac:dyDescent="0.45">
      <c r="A2175" s="5">
        <v>2173</v>
      </c>
      <c r="B2175" s="7" t="s">
        <v>2174</v>
      </c>
      <c r="C2175" s="7" t="s">
        <v>6283</v>
      </c>
      <c r="D2175" s="8">
        <v>4200</v>
      </c>
      <c r="E2175" s="8">
        <v>5331</v>
      </c>
      <c r="F2175" s="8" t="s">
        <v>8219</v>
      </c>
      <c r="G2175" s="8" t="s">
        <v>8224</v>
      </c>
      <c r="H2175" s="8" t="s">
        <v>8246</v>
      </c>
      <c r="I2175" s="8">
        <v>1378785540</v>
      </c>
      <c r="J2175" s="8">
        <v>1376066243</v>
      </c>
      <c r="K2175" s="8" t="b">
        <v>0</v>
      </c>
      <c r="L2175" s="8">
        <v>90</v>
      </c>
      <c r="M2175" s="8" t="b">
        <v>1</v>
      </c>
      <c r="N2175" s="8" t="s">
        <v>8276</v>
      </c>
      <c r="O2175" s="11">
        <f t="shared" si="132"/>
        <v>127</v>
      </c>
      <c r="P2175" s="8">
        <f t="shared" si="133"/>
        <v>59.23</v>
      </c>
      <c r="Q2175" s="8" t="s">
        <v>8325</v>
      </c>
      <c r="R2175" s="8" t="s">
        <v>8326</v>
      </c>
      <c r="S2175" s="17">
        <f t="shared" si="134"/>
        <v>41495.692627314813</v>
      </c>
      <c r="T2175" s="17">
        <f t="shared" si="135"/>
        <v>41527.165972222225</v>
      </c>
    </row>
    <row r="2176" spans="1:20" ht="42.75" x14ac:dyDescent="0.45">
      <c r="A2176" s="5">
        <v>2174</v>
      </c>
      <c r="B2176" s="7" t="s">
        <v>2175</v>
      </c>
      <c r="C2176" s="7" t="s">
        <v>6284</v>
      </c>
      <c r="D2176" s="8">
        <v>4000</v>
      </c>
      <c r="E2176" s="8">
        <v>4119</v>
      </c>
      <c r="F2176" s="8" t="s">
        <v>8219</v>
      </c>
      <c r="G2176" s="8" t="s">
        <v>8225</v>
      </c>
      <c r="H2176" s="8" t="s">
        <v>8247</v>
      </c>
      <c r="I2176" s="8">
        <v>1462453307</v>
      </c>
      <c r="J2176" s="8">
        <v>1459861307</v>
      </c>
      <c r="K2176" s="8" t="b">
        <v>0</v>
      </c>
      <c r="L2176" s="8">
        <v>63</v>
      </c>
      <c r="M2176" s="8" t="b">
        <v>1</v>
      </c>
      <c r="N2176" s="8" t="s">
        <v>8276</v>
      </c>
      <c r="O2176" s="11">
        <f t="shared" si="132"/>
        <v>103</v>
      </c>
      <c r="P2176" s="8">
        <f t="shared" si="133"/>
        <v>65.38</v>
      </c>
      <c r="Q2176" s="8" t="s">
        <v>8325</v>
      </c>
      <c r="R2176" s="8" t="s">
        <v>8326</v>
      </c>
      <c r="S2176" s="17">
        <f t="shared" si="134"/>
        <v>42465.542905092589</v>
      </c>
      <c r="T2176" s="17">
        <f t="shared" si="135"/>
        <v>42495.542905092589</v>
      </c>
    </row>
    <row r="2177" spans="1:20" ht="42.75" x14ac:dyDescent="0.45">
      <c r="A2177" s="5">
        <v>2175</v>
      </c>
      <c r="B2177" s="7" t="s">
        <v>2176</v>
      </c>
      <c r="C2177" s="7" t="s">
        <v>6285</v>
      </c>
      <c r="D2177" s="8">
        <v>700</v>
      </c>
      <c r="E2177" s="8">
        <v>1750</v>
      </c>
      <c r="F2177" s="8" t="s">
        <v>8219</v>
      </c>
      <c r="G2177" s="8" t="s">
        <v>8224</v>
      </c>
      <c r="H2177" s="8" t="s">
        <v>8246</v>
      </c>
      <c r="I2177" s="8">
        <v>1469059986</v>
      </c>
      <c r="J2177" s="8">
        <v>1468455186</v>
      </c>
      <c r="K2177" s="8" t="b">
        <v>0</v>
      </c>
      <c r="L2177" s="8">
        <v>26</v>
      </c>
      <c r="M2177" s="8" t="b">
        <v>1</v>
      </c>
      <c r="N2177" s="8" t="s">
        <v>8276</v>
      </c>
      <c r="O2177" s="11">
        <f t="shared" si="132"/>
        <v>250</v>
      </c>
      <c r="P2177" s="8">
        <f t="shared" si="133"/>
        <v>67.31</v>
      </c>
      <c r="Q2177" s="8" t="s">
        <v>8325</v>
      </c>
      <c r="R2177" s="8" t="s">
        <v>8326</v>
      </c>
      <c r="S2177" s="17">
        <f t="shared" si="134"/>
        <v>42565.009097222224</v>
      </c>
      <c r="T2177" s="17">
        <f t="shared" si="135"/>
        <v>42572.009097222224</v>
      </c>
    </row>
    <row r="2178" spans="1:20" ht="42.75" x14ac:dyDescent="0.45">
      <c r="A2178" s="5">
        <v>2176</v>
      </c>
      <c r="B2178" s="7" t="s">
        <v>2177</v>
      </c>
      <c r="C2178" s="7" t="s">
        <v>6286</v>
      </c>
      <c r="D2178" s="8">
        <v>5000</v>
      </c>
      <c r="E2178" s="8">
        <v>6301</v>
      </c>
      <c r="F2178" s="8" t="s">
        <v>8219</v>
      </c>
      <c r="G2178" s="8" t="s">
        <v>8224</v>
      </c>
      <c r="H2178" s="8" t="s">
        <v>8246</v>
      </c>
      <c r="I2178" s="8">
        <v>1430579509</v>
      </c>
      <c r="J2178" s="8">
        <v>1427987509</v>
      </c>
      <c r="K2178" s="8" t="b">
        <v>0</v>
      </c>
      <c r="L2178" s="8">
        <v>71</v>
      </c>
      <c r="M2178" s="8" t="b">
        <v>1</v>
      </c>
      <c r="N2178" s="8" t="s">
        <v>8276</v>
      </c>
      <c r="O2178" s="11">
        <f t="shared" si="132"/>
        <v>126</v>
      </c>
      <c r="P2178" s="8">
        <f t="shared" si="133"/>
        <v>88.75</v>
      </c>
      <c r="Q2178" s="8" t="s">
        <v>8325</v>
      </c>
      <c r="R2178" s="8" t="s">
        <v>8326</v>
      </c>
      <c r="S2178" s="17">
        <f t="shared" si="134"/>
        <v>42096.633206018523</v>
      </c>
      <c r="T2178" s="17">
        <f t="shared" si="135"/>
        <v>42126.633206018523</v>
      </c>
    </row>
    <row r="2179" spans="1:20" ht="57" x14ac:dyDescent="0.45">
      <c r="A2179" s="5">
        <v>2177</v>
      </c>
      <c r="B2179" s="7" t="s">
        <v>2178</v>
      </c>
      <c r="C2179" s="7" t="s">
        <v>6287</v>
      </c>
      <c r="D2179" s="8">
        <v>2500</v>
      </c>
      <c r="E2179" s="8">
        <v>2503</v>
      </c>
      <c r="F2179" s="8" t="s">
        <v>8219</v>
      </c>
      <c r="G2179" s="8" t="s">
        <v>8224</v>
      </c>
      <c r="H2179" s="8" t="s">
        <v>8246</v>
      </c>
      <c r="I2179" s="8">
        <v>1465192867</v>
      </c>
      <c r="J2179" s="8">
        <v>1463032867</v>
      </c>
      <c r="K2179" s="8" t="b">
        <v>0</v>
      </c>
      <c r="L2179" s="8">
        <v>38</v>
      </c>
      <c r="M2179" s="8" t="b">
        <v>1</v>
      </c>
      <c r="N2179" s="8" t="s">
        <v>8276</v>
      </c>
      <c r="O2179" s="11">
        <f t="shared" ref="O2179:O2242" si="136">ROUND((E2179/D2179)*100,0)</f>
        <v>100</v>
      </c>
      <c r="P2179" s="8">
        <f t="shared" ref="P2179:P2242" si="137">ROUND(E2179/L2179,2)</f>
        <v>65.87</v>
      </c>
      <c r="Q2179" s="8" t="s">
        <v>8325</v>
      </c>
      <c r="R2179" s="8" t="s">
        <v>8326</v>
      </c>
      <c r="S2179" s="17">
        <f t="shared" ref="S2179:S2242" si="138">(((J2179/60)/60)/24)+DATE(1970,1,1)</f>
        <v>42502.250775462962</v>
      </c>
      <c r="T2179" s="17">
        <f t="shared" ref="T2179:T2242" si="139">(((I2179/60)/60)/24)+DATE(1970,1,1)</f>
        <v>42527.250775462962</v>
      </c>
    </row>
    <row r="2180" spans="1:20" ht="42.75" x14ac:dyDescent="0.45">
      <c r="A2180" s="5">
        <v>2178</v>
      </c>
      <c r="B2180" s="7" t="s">
        <v>2179</v>
      </c>
      <c r="C2180" s="7" t="s">
        <v>6288</v>
      </c>
      <c r="D2180" s="8">
        <v>25000</v>
      </c>
      <c r="E2180" s="8">
        <v>34660</v>
      </c>
      <c r="F2180" s="8" t="s">
        <v>8219</v>
      </c>
      <c r="G2180" s="8" t="s">
        <v>8224</v>
      </c>
      <c r="H2180" s="8" t="s">
        <v>8246</v>
      </c>
      <c r="I2180" s="8">
        <v>1484752597</v>
      </c>
      <c r="J2180" s="8">
        <v>1482160597</v>
      </c>
      <c r="K2180" s="8" t="b">
        <v>0</v>
      </c>
      <c r="L2180" s="8">
        <v>859</v>
      </c>
      <c r="M2180" s="8" t="b">
        <v>1</v>
      </c>
      <c r="N2180" s="8" t="s">
        <v>8276</v>
      </c>
      <c r="O2180" s="11">
        <f t="shared" si="136"/>
        <v>139</v>
      </c>
      <c r="P2180" s="8">
        <f t="shared" si="137"/>
        <v>40.35</v>
      </c>
      <c r="Q2180" s="8" t="s">
        <v>8325</v>
      </c>
      <c r="R2180" s="8" t="s">
        <v>8326</v>
      </c>
      <c r="S2180" s="17">
        <f t="shared" si="138"/>
        <v>42723.63653935185</v>
      </c>
      <c r="T2180" s="17">
        <f t="shared" si="139"/>
        <v>42753.63653935185</v>
      </c>
    </row>
    <row r="2181" spans="1:20" ht="42.75" x14ac:dyDescent="0.45">
      <c r="A2181" s="5">
        <v>2179</v>
      </c>
      <c r="B2181" s="7" t="s">
        <v>2180</v>
      </c>
      <c r="C2181" s="7" t="s">
        <v>6289</v>
      </c>
      <c r="D2181" s="8">
        <v>1000</v>
      </c>
      <c r="E2181" s="8">
        <v>1614</v>
      </c>
      <c r="F2181" s="8" t="s">
        <v>8219</v>
      </c>
      <c r="G2181" s="8" t="s">
        <v>8224</v>
      </c>
      <c r="H2181" s="8" t="s">
        <v>8246</v>
      </c>
      <c r="I2181" s="8">
        <v>1428725192</v>
      </c>
      <c r="J2181" s="8">
        <v>1426133192</v>
      </c>
      <c r="K2181" s="8" t="b">
        <v>0</v>
      </c>
      <c r="L2181" s="8">
        <v>21</v>
      </c>
      <c r="M2181" s="8" t="b">
        <v>1</v>
      </c>
      <c r="N2181" s="8" t="s">
        <v>8276</v>
      </c>
      <c r="O2181" s="11">
        <f t="shared" si="136"/>
        <v>161</v>
      </c>
      <c r="P2181" s="8">
        <f t="shared" si="137"/>
        <v>76.86</v>
      </c>
      <c r="Q2181" s="8" t="s">
        <v>8325</v>
      </c>
      <c r="R2181" s="8" t="s">
        <v>8326</v>
      </c>
      <c r="S2181" s="17">
        <f t="shared" si="138"/>
        <v>42075.171203703707</v>
      </c>
      <c r="T2181" s="17">
        <f t="shared" si="139"/>
        <v>42105.171203703707</v>
      </c>
    </row>
    <row r="2182" spans="1:20" ht="28.5" x14ac:dyDescent="0.45">
      <c r="A2182" s="5">
        <v>2180</v>
      </c>
      <c r="B2182" s="7" t="s">
        <v>2181</v>
      </c>
      <c r="C2182" s="7" t="s">
        <v>6290</v>
      </c>
      <c r="D2182" s="8">
        <v>5000</v>
      </c>
      <c r="E2182" s="8">
        <v>5359.21</v>
      </c>
      <c r="F2182" s="8" t="s">
        <v>8219</v>
      </c>
      <c r="G2182" s="8" t="s">
        <v>8224</v>
      </c>
      <c r="H2182" s="8" t="s">
        <v>8246</v>
      </c>
      <c r="I2182" s="8">
        <v>1447434268</v>
      </c>
      <c r="J2182" s="8">
        <v>1443801868</v>
      </c>
      <c r="K2182" s="8" t="b">
        <v>0</v>
      </c>
      <c r="L2182" s="8">
        <v>78</v>
      </c>
      <c r="M2182" s="8" t="b">
        <v>1</v>
      </c>
      <c r="N2182" s="8" t="s">
        <v>8276</v>
      </c>
      <c r="O2182" s="11">
        <f t="shared" si="136"/>
        <v>107</v>
      </c>
      <c r="P2182" s="8">
        <f t="shared" si="137"/>
        <v>68.709999999999994</v>
      </c>
      <c r="Q2182" s="8" t="s">
        <v>8325</v>
      </c>
      <c r="R2182" s="8" t="s">
        <v>8326</v>
      </c>
      <c r="S2182" s="17">
        <f t="shared" si="138"/>
        <v>42279.669768518521</v>
      </c>
      <c r="T2182" s="17">
        <f t="shared" si="139"/>
        <v>42321.711435185185</v>
      </c>
    </row>
    <row r="2183" spans="1:20" ht="42.75" x14ac:dyDescent="0.45">
      <c r="A2183" s="5">
        <v>2181</v>
      </c>
      <c r="B2183" s="7" t="s">
        <v>2182</v>
      </c>
      <c r="C2183" s="7" t="s">
        <v>6291</v>
      </c>
      <c r="D2183" s="8">
        <v>2000</v>
      </c>
      <c r="E2183" s="8">
        <v>3062</v>
      </c>
      <c r="F2183" s="8" t="s">
        <v>8219</v>
      </c>
      <c r="G2183" s="8" t="s">
        <v>8224</v>
      </c>
      <c r="H2183" s="8" t="s">
        <v>8246</v>
      </c>
      <c r="I2183" s="8">
        <v>1487635653</v>
      </c>
      <c r="J2183" s="8">
        <v>1486426053</v>
      </c>
      <c r="K2183" s="8" t="b">
        <v>0</v>
      </c>
      <c r="L2183" s="8">
        <v>53</v>
      </c>
      <c r="M2183" s="8" t="b">
        <v>1</v>
      </c>
      <c r="N2183" s="8" t="s">
        <v>8297</v>
      </c>
      <c r="O2183" s="11">
        <f t="shared" si="136"/>
        <v>153</v>
      </c>
      <c r="P2183" s="8">
        <f t="shared" si="137"/>
        <v>57.77</v>
      </c>
      <c r="Q2183" s="8" t="s">
        <v>8333</v>
      </c>
      <c r="R2183" s="8" t="s">
        <v>8351</v>
      </c>
      <c r="S2183" s="17">
        <f t="shared" si="138"/>
        <v>42773.005243055552</v>
      </c>
      <c r="T2183" s="17">
        <f t="shared" si="139"/>
        <v>42787.005243055552</v>
      </c>
    </row>
    <row r="2184" spans="1:20" ht="42.75" x14ac:dyDescent="0.45">
      <c r="A2184" s="5">
        <v>2182</v>
      </c>
      <c r="B2184" s="7" t="s">
        <v>2183</v>
      </c>
      <c r="C2184" s="7" t="s">
        <v>6292</v>
      </c>
      <c r="D2184" s="8">
        <v>3000</v>
      </c>
      <c r="E2184" s="8">
        <v>15725</v>
      </c>
      <c r="F2184" s="8" t="s">
        <v>8219</v>
      </c>
      <c r="G2184" s="8" t="s">
        <v>8229</v>
      </c>
      <c r="H2184" s="8" t="s">
        <v>8251</v>
      </c>
      <c r="I2184" s="8">
        <v>1412285825</v>
      </c>
      <c r="J2184" s="8">
        <v>1409261825</v>
      </c>
      <c r="K2184" s="8" t="b">
        <v>0</v>
      </c>
      <c r="L2184" s="8">
        <v>356</v>
      </c>
      <c r="M2184" s="8" t="b">
        <v>1</v>
      </c>
      <c r="N2184" s="8" t="s">
        <v>8297</v>
      </c>
      <c r="O2184" s="11">
        <f t="shared" si="136"/>
        <v>524</v>
      </c>
      <c r="P2184" s="8">
        <f t="shared" si="137"/>
        <v>44.17</v>
      </c>
      <c r="Q2184" s="8" t="s">
        <v>8333</v>
      </c>
      <c r="R2184" s="8" t="s">
        <v>8351</v>
      </c>
      <c r="S2184" s="17">
        <f t="shared" si="138"/>
        <v>41879.900752314818</v>
      </c>
      <c r="T2184" s="17">
        <f t="shared" si="139"/>
        <v>41914.900752314818</v>
      </c>
    </row>
    <row r="2185" spans="1:20" ht="42.75" x14ac:dyDescent="0.45">
      <c r="A2185" s="5">
        <v>2183</v>
      </c>
      <c r="B2185" s="7" t="s">
        <v>2184</v>
      </c>
      <c r="C2185" s="7" t="s">
        <v>6293</v>
      </c>
      <c r="D2185" s="8">
        <v>1800</v>
      </c>
      <c r="E2185" s="8">
        <v>8807</v>
      </c>
      <c r="F2185" s="8" t="s">
        <v>8219</v>
      </c>
      <c r="G2185" s="8" t="s">
        <v>8224</v>
      </c>
      <c r="H2185" s="8" t="s">
        <v>8246</v>
      </c>
      <c r="I2185" s="8">
        <v>1486616400</v>
      </c>
      <c r="J2185" s="8">
        <v>1484037977</v>
      </c>
      <c r="K2185" s="8" t="b">
        <v>0</v>
      </c>
      <c r="L2185" s="8">
        <v>279</v>
      </c>
      <c r="M2185" s="8" t="b">
        <v>1</v>
      </c>
      <c r="N2185" s="8" t="s">
        <v>8297</v>
      </c>
      <c r="O2185" s="11">
        <f t="shared" si="136"/>
        <v>489</v>
      </c>
      <c r="P2185" s="8">
        <f t="shared" si="137"/>
        <v>31.57</v>
      </c>
      <c r="Q2185" s="8" t="s">
        <v>8333</v>
      </c>
      <c r="R2185" s="8" t="s">
        <v>8351</v>
      </c>
      <c r="S2185" s="17">
        <f t="shared" si="138"/>
        <v>42745.365474537044</v>
      </c>
      <c r="T2185" s="17">
        <f t="shared" si="139"/>
        <v>42775.208333333328</v>
      </c>
    </row>
    <row r="2186" spans="1:20" ht="42.75" x14ac:dyDescent="0.45">
      <c r="A2186" s="5">
        <v>2184</v>
      </c>
      <c r="B2186" s="7" t="s">
        <v>2185</v>
      </c>
      <c r="C2186" s="7" t="s">
        <v>6294</v>
      </c>
      <c r="D2186" s="8">
        <v>10000</v>
      </c>
      <c r="E2186" s="8">
        <v>28474</v>
      </c>
      <c r="F2186" s="8" t="s">
        <v>8219</v>
      </c>
      <c r="G2186" s="8" t="s">
        <v>8224</v>
      </c>
      <c r="H2186" s="8" t="s">
        <v>8246</v>
      </c>
      <c r="I2186" s="8">
        <v>1453737600</v>
      </c>
      <c r="J2186" s="8">
        <v>1452530041</v>
      </c>
      <c r="K2186" s="8" t="b">
        <v>1</v>
      </c>
      <c r="L2186" s="8">
        <v>266</v>
      </c>
      <c r="M2186" s="8" t="b">
        <v>1</v>
      </c>
      <c r="N2186" s="8" t="s">
        <v>8297</v>
      </c>
      <c r="O2186" s="11">
        <f t="shared" si="136"/>
        <v>285</v>
      </c>
      <c r="P2186" s="8">
        <f t="shared" si="137"/>
        <v>107.05</v>
      </c>
      <c r="Q2186" s="8" t="s">
        <v>8333</v>
      </c>
      <c r="R2186" s="8" t="s">
        <v>8351</v>
      </c>
      <c r="S2186" s="17">
        <f t="shared" si="138"/>
        <v>42380.690289351856</v>
      </c>
      <c r="T2186" s="17">
        <f t="shared" si="139"/>
        <v>42394.666666666672</v>
      </c>
    </row>
    <row r="2187" spans="1:20" ht="42.75" x14ac:dyDescent="0.45">
      <c r="A2187" s="5">
        <v>2185</v>
      </c>
      <c r="B2187" s="7" t="s">
        <v>2186</v>
      </c>
      <c r="C2187" s="7" t="s">
        <v>6295</v>
      </c>
      <c r="D2187" s="8">
        <v>5000</v>
      </c>
      <c r="E2187" s="8">
        <v>92848.5</v>
      </c>
      <c r="F2187" s="8" t="s">
        <v>8219</v>
      </c>
      <c r="G2187" s="8" t="s">
        <v>8225</v>
      </c>
      <c r="H2187" s="8" t="s">
        <v>8247</v>
      </c>
      <c r="I2187" s="8">
        <v>1364286239</v>
      </c>
      <c r="J2187" s="8">
        <v>1360830239</v>
      </c>
      <c r="K2187" s="8" t="b">
        <v>0</v>
      </c>
      <c r="L2187" s="8">
        <v>623</v>
      </c>
      <c r="M2187" s="8" t="b">
        <v>1</v>
      </c>
      <c r="N2187" s="8" t="s">
        <v>8297</v>
      </c>
      <c r="O2187" s="11">
        <f t="shared" si="136"/>
        <v>1857</v>
      </c>
      <c r="P2187" s="8">
        <f t="shared" si="137"/>
        <v>149.03</v>
      </c>
      <c r="Q2187" s="8" t="s">
        <v>8333</v>
      </c>
      <c r="R2187" s="8" t="s">
        <v>8351</v>
      </c>
      <c r="S2187" s="17">
        <f t="shared" si="138"/>
        <v>41319.349988425929</v>
      </c>
      <c r="T2187" s="17">
        <f t="shared" si="139"/>
        <v>41359.349988425929</v>
      </c>
    </row>
    <row r="2188" spans="1:20" ht="42.75" x14ac:dyDescent="0.45">
      <c r="A2188" s="5">
        <v>2186</v>
      </c>
      <c r="B2188" s="7" t="s">
        <v>2187</v>
      </c>
      <c r="C2188" s="7" t="s">
        <v>6296</v>
      </c>
      <c r="D2188" s="8">
        <v>20000</v>
      </c>
      <c r="E2188" s="8">
        <v>21935</v>
      </c>
      <c r="F2188" s="8" t="s">
        <v>8219</v>
      </c>
      <c r="G2188" s="8" t="s">
        <v>8224</v>
      </c>
      <c r="H2188" s="8" t="s">
        <v>8246</v>
      </c>
      <c r="I2188" s="8">
        <v>1473213600</v>
      </c>
      <c r="J2188" s="8">
        <v>1470062743</v>
      </c>
      <c r="K2188" s="8" t="b">
        <v>0</v>
      </c>
      <c r="L2188" s="8">
        <v>392</v>
      </c>
      <c r="M2188" s="8" t="b">
        <v>1</v>
      </c>
      <c r="N2188" s="8" t="s">
        <v>8297</v>
      </c>
      <c r="O2188" s="11">
        <f t="shared" si="136"/>
        <v>110</v>
      </c>
      <c r="P2188" s="8">
        <f t="shared" si="137"/>
        <v>55.96</v>
      </c>
      <c r="Q2188" s="8" t="s">
        <v>8333</v>
      </c>
      <c r="R2188" s="8" t="s">
        <v>8351</v>
      </c>
      <c r="S2188" s="17">
        <f t="shared" si="138"/>
        <v>42583.615081018521</v>
      </c>
      <c r="T2188" s="17">
        <f t="shared" si="139"/>
        <v>42620.083333333328</v>
      </c>
    </row>
    <row r="2189" spans="1:20" ht="42.75" x14ac:dyDescent="0.45">
      <c r="A2189" s="5">
        <v>2187</v>
      </c>
      <c r="B2189" s="7" t="s">
        <v>2188</v>
      </c>
      <c r="C2189" s="7" t="s">
        <v>6297</v>
      </c>
      <c r="D2189" s="8">
        <v>20000</v>
      </c>
      <c r="E2189" s="8">
        <v>202928.5</v>
      </c>
      <c r="F2189" s="8" t="s">
        <v>8219</v>
      </c>
      <c r="G2189" s="8" t="s">
        <v>8224</v>
      </c>
      <c r="H2189" s="8" t="s">
        <v>8246</v>
      </c>
      <c r="I2189" s="8">
        <v>1428033540</v>
      </c>
      <c r="J2189" s="8">
        <v>1425531666</v>
      </c>
      <c r="K2189" s="8" t="b">
        <v>1</v>
      </c>
      <c r="L2189" s="8">
        <v>3562</v>
      </c>
      <c r="M2189" s="8" t="b">
        <v>1</v>
      </c>
      <c r="N2189" s="8" t="s">
        <v>8297</v>
      </c>
      <c r="O2189" s="11">
        <f t="shared" si="136"/>
        <v>1015</v>
      </c>
      <c r="P2189" s="8">
        <f t="shared" si="137"/>
        <v>56.97</v>
      </c>
      <c r="Q2189" s="8" t="s">
        <v>8333</v>
      </c>
      <c r="R2189" s="8" t="s">
        <v>8351</v>
      </c>
      <c r="S2189" s="17">
        <f t="shared" si="138"/>
        <v>42068.209097222221</v>
      </c>
      <c r="T2189" s="17">
        <f t="shared" si="139"/>
        <v>42097.165972222225</v>
      </c>
    </row>
    <row r="2190" spans="1:20" ht="42.75" x14ac:dyDescent="0.45">
      <c r="A2190" s="5">
        <v>2188</v>
      </c>
      <c r="B2190" s="7" t="s">
        <v>2189</v>
      </c>
      <c r="C2190" s="7" t="s">
        <v>6298</v>
      </c>
      <c r="D2190" s="8">
        <v>5494</v>
      </c>
      <c r="E2190" s="8">
        <v>22645</v>
      </c>
      <c r="F2190" s="8" t="s">
        <v>8219</v>
      </c>
      <c r="G2190" s="8" t="s">
        <v>8226</v>
      </c>
      <c r="H2190" s="8" t="s">
        <v>8248</v>
      </c>
      <c r="I2190" s="8">
        <v>1477414800</v>
      </c>
      <c r="J2190" s="8">
        <v>1474380241</v>
      </c>
      <c r="K2190" s="8" t="b">
        <v>0</v>
      </c>
      <c r="L2190" s="8">
        <v>514</v>
      </c>
      <c r="M2190" s="8" t="b">
        <v>1</v>
      </c>
      <c r="N2190" s="8" t="s">
        <v>8297</v>
      </c>
      <c r="O2190" s="11">
        <f t="shared" si="136"/>
        <v>412</v>
      </c>
      <c r="P2190" s="8">
        <f t="shared" si="137"/>
        <v>44.06</v>
      </c>
      <c r="Q2190" s="8" t="s">
        <v>8333</v>
      </c>
      <c r="R2190" s="8" t="s">
        <v>8351</v>
      </c>
      <c r="S2190" s="17">
        <f t="shared" si="138"/>
        <v>42633.586122685185</v>
      </c>
      <c r="T2190" s="17">
        <f t="shared" si="139"/>
        <v>42668.708333333328</v>
      </c>
    </row>
    <row r="2191" spans="1:20" ht="42.75" x14ac:dyDescent="0.45">
      <c r="A2191" s="5">
        <v>2189</v>
      </c>
      <c r="B2191" s="7" t="s">
        <v>2190</v>
      </c>
      <c r="C2191" s="7" t="s">
        <v>6299</v>
      </c>
      <c r="D2191" s="8">
        <v>1200</v>
      </c>
      <c r="E2191" s="8">
        <v>6039</v>
      </c>
      <c r="F2191" s="8" t="s">
        <v>8219</v>
      </c>
      <c r="G2191" s="8" t="s">
        <v>8225</v>
      </c>
      <c r="H2191" s="8" t="s">
        <v>8247</v>
      </c>
      <c r="I2191" s="8">
        <v>1461276000</v>
      </c>
      <c r="J2191" s="8">
        <v>1460055300</v>
      </c>
      <c r="K2191" s="8" t="b">
        <v>0</v>
      </c>
      <c r="L2191" s="8">
        <v>88</v>
      </c>
      <c r="M2191" s="8" t="b">
        <v>1</v>
      </c>
      <c r="N2191" s="8" t="s">
        <v>8297</v>
      </c>
      <c r="O2191" s="11">
        <f t="shared" si="136"/>
        <v>503</v>
      </c>
      <c r="P2191" s="8">
        <f t="shared" si="137"/>
        <v>68.63</v>
      </c>
      <c r="Q2191" s="8" t="s">
        <v>8333</v>
      </c>
      <c r="R2191" s="8" t="s">
        <v>8351</v>
      </c>
      <c r="S2191" s="17">
        <f t="shared" si="138"/>
        <v>42467.788194444445</v>
      </c>
      <c r="T2191" s="17">
        <f t="shared" si="139"/>
        <v>42481.916666666672</v>
      </c>
    </row>
    <row r="2192" spans="1:20" ht="42.75" x14ac:dyDescent="0.45">
      <c r="A2192" s="5">
        <v>2190</v>
      </c>
      <c r="B2192" s="7" t="s">
        <v>2191</v>
      </c>
      <c r="C2192" s="7" t="s">
        <v>6300</v>
      </c>
      <c r="D2192" s="8">
        <v>19000</v>
      </c>
      <c r="E2192" s="8">
        <v>35076</v>
      </c>
      <c r="F2192" s="8" t="s">
        <v>8219</v>
      </c>
      <c r="G2192" s="8" t="s">
        <v>8224</v>
      </c>
      <c r="H2192" s="8" t="s">
        <v>8246</v>
      </c>
      <c r="I2192" s="8">
        <v>1458716340</v>
      </c>
      <c r="J2192" s="8">
        <v>1455721204</v>
      </c>
      <c r="K2192" s="8" t="b">
        <v>0</v>
      </c>
      <c r="L2192" s="8">
        <v>537</v>
      </c>
      <c r="M2192" s="8" t="b">
        <v>1</v>
      </c>
      <c r="N2192" s="8" t="s">
        <v>8297</v>
      </c>
      <c r="O2192" s="11">
        <f t="shared" si="136"/>
        <v>185</v>
      </c>
      <c r="P2192" s="8">
        <f t="shared" si="137"/>
        <v>65.319999999999993</v>
      </c>
      <c r="Q2192" s="8" t="s">
        <v>8333</v>
      </c>
      <c r="R2192" s="8" t="s">
        <v>8351</v>
      </c>
      <c r="S2192" s="17">
        <f t="shared" si="138"/>
        <v>42417.625046296293</v>
      </c>
      <c r="T2192" s="17">
        <f t="shared" si="139"/>
        <v>42452.290972222225</v>
      </c>
    </row>
    <row r="2193" spans="1:20" ht="42.75" x14ac:dyDescent="0.45">
      <c r="A2193" s="5">
        <v>2191</v>
      </c>
      <c r="B2193" s="7" t="s">
        <v>2192</v>
      </c>
      <c r="C2193" s="7" t="s">
        <v>6301</v>
      </c>
      <c r="D2193" s="8">
        <v>750</v>
      </c>
      <c r="E2193" s="8">
        <v>898</v>
      </c>
      <c r="F2193" s="8" t="s">
        <v>8219</v>
      </c>
      <c r="G2193" s="8" t="s">
        <v>8225</v>
      </c>
      <c r="H2193" s="8" t="s">
        <v>8247</v>
      </c>
      <c r="I2193" s="8">
        <v>1487102427</v>
      </c>
      <c r="J2193" s="8">
        <v>1486065627</v>
      </c>
      <c r="K2193" s="8" t="b">
        <v>0</v>
      </c>
      <c r="L2193" s="8">
        <v>25</v>
      </c>
      <c r="M2193" s="8" t="b">
        <v>1</v>
      </c>
      <c r="N2193" s="8" t="s">
        <v>8297</v>
      </c>
      <c r="O2193" s="11">
        <f t="shared" si="136"/>
        <v>120</v>
      </c>
      <c r="P2193" s="8">
        <f t="shared" si="137"/>
        <v>35.92</v>
      </c>
      <c r="Q2193" s="8" t="s">
        <v>8333</v>
      </c>
      <c r="R2193" s="8" t="s">
        <v>8351</v>
      </c>
      <c r="S2193" s="17">
        <f t="shared" si="138"/>
        <v>42768.833645833336</v>
      </c>
      <c r="T2193" s="17">
        <f t="shared" si="139"/>
        <v>42780.833645833336</v>
      </c>
    </row>
    <row r="2194" spans="1:20" ht="42.75" x14ac:dyDescent="0.45">
      <c r="A2194" s="5">
        <v>2192</v>
      </c>
      <c r="B2194" s="7" t="s">
        <v>2193</v>
      </c>
      <c r="C2194" s="7" t="s">
        <v>6302</v>
      </c>
      <c r="D2194" s="8">
        <v>12000</v>
      </c>
      <c r="E2194" s="8">
        <v>129748.82</v>
      </c>
      <c r="F2194" s="8" t="s">
        <v>8219</v>
      </c>
      <c r="G2194" s="8" t="s">
        <v>8225</v>
      </c>
      <c r="H2194" s="8" t="s">
        <v>8247</v>
      </c>
      <c r="I2194" s="8">
        <v>1481842800</v>
      </c>
      <c r="J2194" s="8">
        <v>1479414344</v>
      </c>
      <c r="K2194" s="8" t="b">
        <v>0</v>
      </c>
      <c r="L2194" s="8">
        <v>3238</v>
      </c>
      <c r="M2194" s="8" t="b">
        <v>1</v>
      </c>
      <c r="N2194" s="8" t="s">
        <v>8297</v>
      </c>
      <c r="O2194" s="11">
        <f t="shared" si="136"/>
        <v>1081</v>
      </c>
      <c r="P2194" s="8">
        <f t="shared" si="137"/>
        <v>40.07</v>
      </c>
      <c r="Q2194" s="8" t="s">
        <v>8333</v>
      </c>
      <c r="R2194" s="8" t="s">
        <v>8351</v>
      </c>
      <c r="S2194" s="17">
        <f t="shared" si="138"/>
        <v>42691.8512037037</v>
      </c>
      <c r="T2194" s="17">
        <f t="shared" si="139"/>
        <v>42719.958333333328</v>
      </c>
    </row>
    <row r="2195" spans="1:20" ht="42.75" x14ac:dyDescent="0.45">
      <c r="A2195" s="5">
        <v>2193</v>
      </c>
      <c r="B2195" s="7" t="s">
        <v>2194</v>
      </c>
      <c r="C2195" s="7" t="s">
        <v>6303</v>
      </c>
      <c r="D2195" s="8">
        <v>15000</v>
      </c>
      <c r="E2195" s="8">
        <v>67856</v>
      </c>
      <c r="F2195" s="8" t="s">
        <v>8219</v>
      </c>
      <c r="G2195" s="8" t="s">
        <v>8224</v>
      </c>
      <c r="H2195" s="8" t="s">
        <v>8246</v>
      </c>
      <c r="I2195" s="8">
        <v>1479704340</v>
      </c>
      <c r="J2195" s="8">
        <v>1477043072</v>
      </c>
      <c r="K2195" s="8" t="b">
        <v>0</v>
      </c>
      <c r="L2195" s="8">
        <v>897</v>
      </c>
      <c r="M2195" s="8" t="b">
        <v>1</v>
      </c>
      <c r="N2195" s="8" t="s">
        <v>8297</v>
      </c>
      <c r="O2195" s="11">
        <f t="shared" si="136"/>
        <v>452</v>
      </c>
      <c r="P2195" s="8">
        <f t="shared" si="137"/>
        <v>75.650000000000006</v>
      </c>
      <c r="Q2195" s="8" t="s">
        <v>8333</v>
      </c>
      <c r="R2195" s="8" t="s">
        <v>8351</v>
      </c>
      <c r="S2195" s="17">
        <f t="shared" si="138"/>
        <v>42664.405925925923</v>
      </c>
      <c r="T2195" s="17">
        <f t="shared" si="139"/>
        <v>42695.207638888889</v>
      </c>
    </row>
    <row r="2196" spans="1:20" ht="42.75" x14ac:dyDescent="0.45">
      <c r="A2196" s="5">
        <v>2194</v>
      </c>
      <c r="B2196" s="7" t="s">
        <v>2195</v>
      </c>
      <c r="C2196" s="7" t="s">
        <v>6304</v>
      </c>
      <c r="D2196" s="8">
        <v>10000</v>
      </c>
      <c r="E2196" s="8">
        <v>53737</v>
      </c>
      <c r="F2196" s="8" t="s">
        <v>8219</v>
      </c>
      <c r="G2196" s="8" t="s">
        <v>8224</v>
      </c>
      <c r="H2196" s="8" t="s">
        <v>8246</v>
      </c>
      <c r="I2196" s="8">
        <v>1459012290</v>
      </c>
      <c r="J2196" s="8">
        <v>1456423890</v>
      </c>
      <c r="K2196" s="8" t="b">
        <v>0</v>
      </c>
      <c r="L2196" s="8">
        <v>878</v>
      </c>
      <c r="M2196" s="8" t="b">
        <v>1</v>
      </c>
      <c r="N2196" s="8" t="s">
        <v>8297</v>
      </c>
      <c r="O2196" s="11">
        <f t="shared" si="136"/>
        <v>537</v>
      </c>
      <c r="P2196" s="8">
        <f t="shared" si="137"/>
        <v>61.2</v>
      </c>
      <c r="Q2196" s="8" t="s">
        <v>8333</v>
      </c>
      <c r="R2196" s="8" t="s">
        <v>8351</v>
      </c>
      <c r="S2196" s="17">
        <f t="shared" si="138"/>
        <v>42425.757986111115</v>
      </c>
      <c r="T2196" s="17">
        <f t="shared" si="139"/>
        <v>42455.716319444444</v>
      </c>
    </row>
    <row r="2197" spans="1:20" ht="28.5" x14ac:dyDescent="0.45">
      <c r="A2197" s="5">
        <v>2195</v>
      </c>
      <c r="B2197" s="7" t="s">
        <v>2196</v>
      </c>
      <c r="C2197" s="7" t="s">
        <v>6305</v>
      </c>
      <c r="D2197" s="8">
        <v>4600</v>
      </c>
      <c r="E2197" s="8">
        <v>5535</v>
      </c>
      <c r="F2197" s="8" t="s">
        <v>8219</v>
      </c>
      <c r="G2197" s="8" t="s">
        <v>8224</v>
      </c>
      <c r="H2197" s="8" t="s">
        <v>8246</v>
      </c>
      <c r="I2197" s="8">
        <v>1439317900</v>
      </c>
      <c r="J2197" s="8">
        <v>1436725900</v>
      </c>
      <c r="K2197" s="8" t="b">
        <v>0</v>
      </c>
      <c r="L2197" s="8">
        <v>115</v>
      </c>
      <c r="M2197" s="8" t="b">
        <v>1</v>
      </c>
      <c r="N2197" s="8" t="s">
        <v>8297</v>
      </c>
      <c r="O2197" s="11">
        <f t="shared" si="136"/>
        <v>120</v>
      </c>
      <c r="P2197" s="8">
        <f t="shared" si="137"/>
        <v>48.13</v>
      </c>
      <c r="Q2197" s="8" t="s">
        <v>8333</v>
      </c>
      <c r="R2197" s="8" t="s">
        <v>8351</v>
      </c>
      <c r="S2197" s="17">
        <f t="shared" si="138"/>
        <v>42197.771990740745</v>
      </c>
      <c r="T2197" s="17">
        <f t="shared" si="139"/>
        <v>42227.771990740745</v>
      </c>
    </row>
    <row r="2198" spans="1:20" ht="28.5" x14ac:dyDescent="0.45">
      <c r="A2198" s="5">
        <v>2196</v>
      </c>
      <c r="B2198" s="7" t="s">
        <v>2197</v>
      </c>
      <c r="C2198" s="7" t="s">
        <v>6306</v>
      </c>
      <c r="D2198" s="8">
        <v>14000</v>
      </c>
      <c r="E2198" s="8">
        <v>15937</v>
      </c>
      <c r="F2198" s="8" t="s">
        <v>8219</v>
      </c>
      <c r="G2198" s="8" t="s">
        <v>8224</v>
      </c>
      <c r="H2198" s="8" t="s">
        <v>8246</v>
      </c>
      <c r="I2198" s="8">
        <v>1480662000</v>
      </c>
      <c r="J2198" s="8">
        <v>1478000502</v>
      </c>
      <c r="K2198" s="8" t="b">
        <v>0</v>
      </c>
      <c r="L2198" s="8">
        <v>234</v>
      </c>
      <c r="M2198" s="8" t="b">
        <v>1</v>
      </c>
      <c r="N2198" s="8" t="s">
        <v>8297</v>
      </c>
      <c r="O2198" s="11">
        <f t="shared" si="136"/>
        <v>114</v>
      </c>
      <c r="P2198" s="8">
        <f t="shared" si="137"/>
        <v>68.11</v>
      </c>
      <c r="Q2198" s="8" t="s">
        <v>8333</v>
      </c>
      <c r="R2198" s="8" t="s">
        <v>8351</v>
      </c>
      <c r="S2198" s="17">
        <f t="shared" si="138"/>
        <v>42675.487291666665</v>
      </c>
      <c r="T2198" s="17">
        <f t="shared" si="139"/>
        <v>42706.291666666672</v>
      </c>
    </row>
    <row r="2199" spans="1:20" ht="42.75" x14ac:dyDescent="0.45">
      <c r="A2199" s="5">
        <v>2197</v>
      </c>
      <c r="B2199" s="7" t="s">
        <v>2198</v>
      </c>
      <c r="C2199" s="7" t="s">
        <v>6307</v>
      </c>
      <c r="D2199" s="8">
        <v>30000</v>
      </c>
      <c r="E2199" s="8">
        <v>285309.33</v>
      </c>
      <c r="F2199" s="8" t="s">
        <v>8219</v>
      </c>
      <c r="G2199" s="8" t="s">
        <v>8224</v>
      </c>
      <c r="H2199" s="8" t="s">
        <v>8246</v>
      </c>
      <c r="I2199" s="8">
        <v>1425132059</v>
      </c>
      <c r="J2199" s="8">
        <v>1422540059</v>
      </c>
      <c r="K2199" s="8" t="b">
        <v>0</v>
      </c>
      <c r="L2199" s="8">
        <v>4330</v>
      </c>
      <c r="M2199" s="8" t="b">
        <v>1</v>
      </c>
      <c r="N2199" s="8" t="s">
        <v>8297</v>
      </c>
      <c r="O2199" s="11">
        <f t="shared" si="136"/>
        <v>951</v>
      </c>
      <c r="P2199" s="8">
        <f t="shared" si="137"/>
        <v>65.89</v>
      </c>
      <c r="Q2199" s="8" t="s">
        <v>8333</v>
      </c>
      <c r="R2199" s="8" t="s">
        <v>8351</v>
      </c>
      <c r="S2199" s="17">
        <f t="shared" si="138"/>
        <v>42033.584016203706</v>
      </c>
      <c r="T2199" s="17">
        <f t="shared" si="139"/>
        <v>42063.584016203706</v>
      </c>
    </row>
    <row r="2200" spans="1:20" ht="42.75" x14ac:dyDescent="0.45">
      <c r="A2200" s="5">
        <v>2198</v>
      </c>
      <c r="B2200" s="7" t="s">
        <v>2199</v>
      </c>
      <c r="C2200" s="7" t="s">
        <v>6308</v>
      </c>
      <c r="D2200" s="8">
        <v>40000</v>
      </c>
      <c r="E2200" s="8">
        <v>53157</v>
      </c>
      <c r="F2200" s="8" t="s">
        <v>8219</v>
      </c>
      <c r="G2200" s="8" t="s">
        <v>8224</v>
      </c>
      <c r="H2200" s="8" t="s">
        <v>8246</v>
      </c>
      <c r="I2200" s="8">
        <v>1447507200</v>
      </c>
      <c r="J2200" s="8">
        <v>1444911600</v>
      </c>
      <c r="K2200" s="8" t="b">
        <v>0</v>
      </c>
      <c r="L2200" s="8">
        <v>651</v>
      </c>
      <c r="M2200" s="8" t="b">
        <v>1</v>
      </c>
      <c r="N2200" s="8" t="s">
        <v>8297</v>
      </c>
      <c r="O2200" s="11">
        <f t="shared" si="136"/>
        <v>133</v>
      </c>
      <c r="P2200" s="8">
        <f t="shared" si="137"/>
        <v>81.650000000000006</v>
      </c>
      <c r="Q2200" s="8" t="s">
        <v>8333</v>
      </c>
      <c r="R2200" s="8" t="s">
        <v>8351</v>
      </c>
      <c r="S2200" s="17">
        <f t="shared" si="138"/>
        <v>42292.513888888891</v>
      </c>
      <c r="T2200" s="17">
        <f t="shared" si="139"/>
        <v>42322.555555555555</v>
      </c>
    </row>
    <row r="2201" spans="1:20" ht="28.5" x14ac:dyDescent="0.45">
      <c r="A2201" s="5">
        <v>2199</v>
      </c>
      <c r="B2201" s="7" t="s">
        <v>2200</v>
      </c>
      <c r="C2201" s="7" t="s">
        <v>6309</v>
      </c>
      <c r="D2201" s="8">
        <v>9000</v>
      </c>
      <c r="E2201" s="8">
        <v>13228</v>
      </c>
      <c r="F2201" s="8" t="s">
        <v>8219</v>
      </c>
      <c r="G2201" s="8" t="s">
        <v>8241</v>
      </c>
      <c r="H2201" s="8" t="s">
        <v>8249</v>
      </c>
      <c r="I2201" s="8">
        <v>1444903198</v>
      </c>
      <c r="J2201" s="8">
        <v>1442311198</v>
      </c>
      <c r="K2201" s="8" t="b">
        <v>1</v>
      </c>
      <c r="L2201" s="8">
        <v>251</v>
      </c>
      <c r="M2201" s="8" t="b">
        <v>1</v>
      </c>
      <c r="N2201" s="8" t="s">
        <v>8297</v>
      </c>
      <c r="O2201" s="11">
        <f t="shared" si="136"/>
        <v>147</v>
      </c>
      <c r="P2201" s="8">
        <f t="shared" si="137"/>
        <v>52.7</v>
      </c>
      <c r="Q2201" s="8" t="s">
        <v>8333</v>
      </c>
      <c r="R2201" s="8" t="s">
        <v>8351</v>
      </c>
      <c r="S2201" s="17">
        <f t="shared" si="138"/>
        <v>42262.416643518518</v>
      </c>
      <c r="T2201" s="17">
        <f t="shared" si="139"/>
        <v>42292.416643518518</v>
      </c>
    </row>
    <row r="2202" spans="1:20" ht="42.75" x14ac:dyDescent="0.45">
      <c r="A2202" s="5">
        <v>2200</v>
      </c>
      <c r="B2202" s="7" t="s">
        <v>2201</v>
      </c>
      <c r="C2202" s="7" t="s">
        <v>6310</v>
      </c>
      <c r="D2202" s="8">
        <v>2000</v>
      </c>
      <c r="E2202" s="8">
        <v>10843</v>
      </c>
      <c r="F2202" s="8" t="s">
        <v>8219</v>
      </c>
      <c r="G2202" s="8" t="s">
        <v>8225</v>
      </c>
      <c r="H2202" s="8" t="s">
        <v>8247</v>
      </c>
      <c r="I2202" s="8">
        <v>1436151600</v>
      </c>
      <c r="J2202" s="8">
        <v>1433775668</v>
      </c>
      <c r="K2202" s="8" t="b">
        <v>0</v>
      </c>
      <c r="L2202" s="8">
        <v>263</v>
      </c>
      <c r="M2202" s="8" t="b">
        <v>1</v>
      </c>
      <c r="N2202" s="8" t="s">
        <v>8297</v>
      </c>
      <c r="O2202" s="11">
        <f t="shared" si="136"/>
        <v>542</v>
      </c>
      <c r="P2202" s="8">
        <f t="shared" si="137"/>
        <v>41.23</v>
      </c>
      <c r="Q2202" s="8" t="s">
        <v>8333</v>
      </c>
      <c r="R2202" s="8" t="s">
        <v>8351</v>
      </c>
      <c r="S2202" s="17">
        <f t="shared" si="138"/>
        <v>42163.625787037032</v>
      </c>
      <c r="T2202" s="17">
        <f t="shared" si="139"/>
        <v>42191.125</v>
      </c>
    </row>
    <row r="2203" spans="1:20" ht="42.75" x14ac:dyDescent="0.45">
      <c r="A2203" s="5">
        <v>2201</v>
      </c>
      <c r="B2203" s="7" t="s">
        <v>2202</v>
      </c>
      <c r="C2203" s="7" t="s">
        <v>6311</v>
      </c>
      <c r="D2203" s="8">
        <v>110</v>
      </c>
      <c r="E2203" s="8">
        <v>420.99</v>
      </c>
      <c r="F2203" s="8" t="s">
        <v>8219</v>
      </c>
      <c r="G2203" s="8" t="s">
        <v>8225</v>
      </c>
      <c r="H2203" s="8" t="s">
        <v>8247</v>
      </c>
      <c r="I2203" s="8">
        <v>1358367565</v>
      </c>
      <c r="J2203" s="8">
        <v>1357157965</v>
      </c>
      <c r="K2203" s="8" t="b">
        <v>0</v>
      </c>
      <c r="L2203" s="8">
        <v>28</v>
      </c>
      <c r="M2203" s="8" t="b">
        <v>1</v>
      </c>
      <c r="N2203" s="8" t="s">
        <v>8280</v>
      </c>
      <c r="O2203" s="11">
        <f t="shared" si="136"/>
        <v>383</v>
      </c>
      <c r="P2203" s="8">
        <f t="shared" si="137"/>
        <v>15.04</v>
      </c>
      <c r="Q2203" s="8" t="s">
        <v>8325</v>
      </c>
      <c r="R2203" s="8" t="s">
        <v>8330</v>
      </c>
      <c r="S2203" s="17">
        <f t="shared" si="138"/>
        <v>41276.846817129634</v>
      </c>
      <c r="T2203" s="17">
        <f t="shared" si="139"/>
        <v>41290.846817129634</v>
      </c>
    </row>
    <row r="2204" spans="1:20" ht="28.5" x14ac:dyDescent="0.45">
      <c r="A2204" s="5">
        <v>2202</v>
      </c>
      <c r="B2204" s="7" t="s">
        <v>2203</v>
      </c>
      <c r="C2204" s="7" t="s">
        <v>6312</v>
      </c>
      <c r="D2204" s="8">
        <v>4000</v>
      </c>
      <c r="E2204" s="8">
        <v>28167.25</v>
      </c>
      <c r="F2204" s="8" t="s">
        <v>8219</v>
      </c>
      <c r="G2204" s="8" t="s">
        <v>8224</v>
      </c>
      <c r="H2204" s="8" t="s">
        <v>8246</v>
      </c>
      <c r="I2204" s="8">
        <v>1351801368</v>
      </c>
      <c r="J2204" s="8">
        <v>1349209368</v>
      </c>
      <c r="K2204" s="8" t="b">
        <v>0</v>
      </c>
      <c r="L2204" s="8">
        <v>721</v>
      </c>
      <c r="M2204" s="8" t="b">
        <v>1</v>
      </c>
      <c r="N2204" s="8" t="s">
        <v>8280</v>
      </c>
      <c r="O2204" s="11">
        <f t="shared" si="136"/>
        <v>704</v>
      </c>
      <c r="P2204" s="8">
        <f t="shared" si="137"/>
        <v>39.07</v>
      </c>
      <c r="Q2204" s="8" t="s">
        <v>8325</v>
      </c>
      <c r="R2204" s="8" t="s">
        <v>8330</v>
      </c>
      <c r="S2204" s="17">
        <f t="shared" si="138"/>
        <v>41184.849166666667</v>
      </c>
      <c r="T2204" s="17">
        <f t="shared" si="139"/>
        <v>41214.849166666667</v>
      </c>
    </row>
    <row r="2205" spans="1:20" ht="42.75" x14ac:dyDescent="0.45">
      <c r="A2205" s="5">
        <v>2203</v>
      </c>
      <c r="B2205" s="7" t="s">
        <v>2204</v>
      </c>
      <c r="C2205" s="7" t="s">
        <v>6313</v>
      </c>
      <c r="D2205" s="8">
        <v>2000</v>
      </c>
      <c r="E2205" s="8">
        <v>2191</v>
      </c>
      <c r="F2205" s="8" t="s">
        <v>8219</v>
      </c>
      <c r="G2205" s="8" t="s">
        <v>8229</v>
      </c>
      <c r="H2205" s="8" t="s">
        <v>8251</v>
      </c>
      <c r="I2205" s="8">
        <v>1443127082</v>
      </c>
      <c r="J2205" s="8">
        <v>1440535082</v>
      </c>
      <c r="K2205" s="8" t="b">
        <v>0</v>
      </c>
      <c r="L2205" s="8">
        <v>50</v>
      </c>
      <c r="M2205" s="8" t="b">
        <v>1</v>
      </c>
      <c r="N2205" s="8" t="s">
        <v>8280</v>
      </c>
      <c r="O2205" s="11">
        <f t="shared" si="136"/>
        <v>110</v>
      </c>
      <c r="P2205" s="8">
        <f t="shared" si="137"/>
        <v>43.82</v>
      </c>
      <c r="Q2205" s="8" t="s">
        <v>8325</v>
      </c>
      <c r="R2205" s="8" t="s">
        <v>8330</v>
      </c>
      <c r="S2205" s="17">
        <f t="shared" si="138"/>
        <v>42241.85974537037</v>
      </c>
      <c r="T2205" s="17">
        <f t="shared" si="139"/>
        <v>42271.85974537037</v>
      </c>
    </row>
    <row r="2206" spans="1:20" ht="42.75" x14ac:dyDescent="0.45">
      <c r="A2206" s="5">
        <v>2204</v>
      </c>
      <c r="B2206" s="7" t="s">
        <v>2205</v>
      </c>
      <c r="C2206" s="7" t="s">
        <v>6314</v>
      </c>
      <c r="D2206" s="8">
        <v>1500</v>
      </c>
      <c r="E2206" s="8">
        <v>1993</v>
      </c>
      <c r="F2206" s="8" t="s">
        <v>8219</v>
      </c>
      <c r="G2206" s="8" t="s">
        <v>8224</v>
      </c>
      <c r="H2206" s="8" t="s">
        <v>8246</v>
      </c>
      <c r="I2206" s="8">
        <v>1362814119</v>
      </c>
      <c r="J2206" s="8">
        <v>1360222119</v>
      </c>
      <c r="K2206" s="8" t="b">
        <v>0</v>
      </c>
      <c r="L2206" s="8">
        <v>73</v>
      </c>
      <c r="M2206" s="8" t="b">
        <v>1</v>
      </c>
      <c r="N2206" s="8" t="s">
        <v>8280</v>
      </c>
      <c r="O2206" s="11">
        <f t="shared" si="136"/>
        <v>133</v>
      </c>
      <c r="P2206" s="8">
        <f t="shared" si="137"/>
        <v>27.3</v>
      </c>
      <c r="Q2206" s="8" t="s">
        <v>8325</v>
      </c>
      <c r="R2206" s="8" t="s">
        <v>8330</v>
      </c>
      <c r="S2206" s="17">
        <f t="shared" si="138"/>
        <v>41312.311562499999</v>
      </c>
      <c r="T2206" s="17">
        <f t="shared" si="139"/>
        <v>41342.311562499999</v>
      </c>
    </row>
    <row r="2207" spans="1:20" ht="42.75" x14ac:dyDescent="0.45">
      <c r="A2207" s="5">
        <v>2205</v>
      </c>
      <c r="B2207" s="7" t="s">
        <v>2206</v>
      </c>
      <c r="C2207" s="7" t="s">
        <v>6315</v>
      </c>
      <c r="D2207" s="8">
        <v>750</v>
      </c>
      <c r="E2207" s="8">
        <v>1140</v>
      </c>
      <c r="F2207" s="8" t="s">
        <v>8219</v>
      </c>
      <c r="G2207" s="8" t="s">
        <v>8224</v>
      </c>
      <c r="H2207" s="8" t="s">
        <v>8246</v>
      </c>
      <c r="I2207" s="8">
        <v>1338579789</v>
      </c>
      <c r="J2207" s="8">
        <v>1335987789</v>
      </c>
      <c r="K2207" s="8" t="b">
        <v>0</v>
      </c>
      <c r="L2207" s="8">
        <v>27</v>
      </c>
      <c r="M2207" s="8" t="b">
        <v>1</v>
      </c>
      <c r="N2207" s="8" t="s">
        <v>8280</v>
      </c>
      <c r="O2207" s="11">
        <f t="shared" si="136"/>
        <v>152</v>
      </c>
      <c r="P2207" s="8">
        <f t="shared" si="137"/>
        <v>42.22</v>
      </c>
      <c r="Q2207" s="8" t="s">
        <v>8325</v>
      </c>
      <c r="R2207" s="8" t="s">
        <v>8330</v>
      </c>
      <c r="S2207" s="17">
        <f t="shared" si="138"/>
        <v>41031.82163194444</v>
      </c>
      <c r="T2207" s="17">
        <f t="shared" si="139"/>
        <v>41061.82163194444</v>
      </c>
    </row>
    <row r="2208" spans="1:20" ht="42.75" x14ac:dyDescent="0.45">
      <c r="A2208" s="5">
        <v>2206</v>
      </c>
      <c r="B2208" s="7" t="s">
        <v>2207</v>
      </c>
      <c r="C2208" s="7" t="s">
        <v>6316</v>
      </c>
      <c r="D2208" s="8">
        <v>1100</v>
      </c>
      <c r="E2208" s="8">
        <v>1130</v>
      </c>
      <c r="F2208" s="8" t="s">
        <v>8219</v>
      </c>
      <c r="G2208" s="8" t="s">
        <v>8224</v>
      </c>
      <c r="H2208" s="8" t="s">
        <v>8246</v>
      </c>
      <c r="I2208" s="8">
        <v>1334556624</v>
      </c>
      <c r="J2208" s="8">
        <v>1333001424</v>
      </c>
      <c r="K2208" s="8" t="b">
        <v>0</v>
      </c>
      <c r="L2208" s="8">
        <v>34</v>
      </c>
      <c r="M2208" s="8" t="b">
        <v>1</v>
      </c>
      <c r="N2208" s="8" t="s">
        <v>8280</v>
      </c>
      <c r="O2208" s="11">
        <f t="shared" si="136"/>
        <v>103</v>
      </c>
      <c r="P2208" s="8">
        <f t="shared" si="137"/>
        <v>33.24</v>
      </c>
      <c r="Q2208" s="8" t="s">
        <v>8325</v>
      </c>
      <c r="R2208" s="8" t="s">
        <v>8330</v>
      </c>
      <c r="S2208" s="17">
        <f t="shared" si="138"/>
        <v>40997.257222222222</v>
      </c>
      <c r="T2208" s="17">
        <f t="shared" si="139"/>
        <v>41015.257222222222</v>
      </c>
    </row>
    <row r="2209" spans="1:20" ht="42.75" x14ac:dyDescent="0.45">
      <c r="A2209" s="5">
        <v>2207</v>
      </c>
      <c r="B2209" s="7" t="s">
        <v>2208</v>
      </c>
      <c r="C2209" s="7" t="s">
        <v>6317</v>
      </c>
      <c r="D2209" s="8">
        <v>2000</v>
      </c>
      <c r="E2209" s="8">
        <v>2000</v>
      </c>
      <c r="F2209" s="8" t="s">
        <v>8219</v>
      </c>
      <c r="G2209" s="8" t="s">
        <v>8224</v>
      </c>
      <c r="H2209" s="8" t="s">
        <v>8246</v>
      </c>
      <c r="I2209" s="8">
        <v>1384580373</v>
      </c>
      <c r="J2209" s="8">
        <v>1381984773</v>
      </c>
      <c r="K2209" s="8" t="b">
        <v>0</v>
      </c>
      <c r="L2209" s="8">
        <v>7</v>
      </c>
      <c r="M2209" s="8" t="b">
        <v>1</v>
      </c>
      <c r="N2209" s="8" t="s">
        <v>8280</v>
      </c>
      <c r="O2209" s="11">
        <f t="shared" si="136"/>
        <v>100</v>
      </c>
      <c r="P2209" s="8">
        <f t="shared" si="137"/>
        <v>285.70999999999998</v>
      </c>
      <c r="Q2209" s="8" t="s">
        <v>8325</v>
      </c>
      <c r="R2209" s="8" t="s">
        <v>8330</v>
      </c>
      <c r="S2209" s="17">
        <f t="shared" si="138"/>
        <v>41564.194131944445</v>
      </c>
      <c r="T2209" s="17">
        <f t="shared" si="139"/>
        <v>41594.235798611109</v>
      </c>
    </row>
    <row r="2210" spans="1:20" ht="42.75" x14ac:dyDescent="0.45">
      <c r="A2210" s="5">
        <v>2208</v>
      </c>
      <c r="B2210" s="7" t="s">
        <v>2209</v>
      </c>
      <c r="C2210" s="7" t="s">
        <v>6318</v>
      </c>
      <c r="D2210" s="8">
        <v>1000</v>
      </c>
      <c r="E2210" s="8">
        <v>1016</v>
      </c>
      <c r="F2210" s="8" t="s">
        <v>8219</v>
      </c>
      <c r="G2210" s="8" t="s">
        <v>8224</v>
      </c>
      <c r="H2210" s="8" t="s">
        <v>8246</v>
      </c>
      <c r="I2210" s="8">
        <v>1333771200</v>
      </c>
      <c r="J2210" s="8">
        <v>1328649026</v>
      </c>
      <c r="K2210" s="8" t="b">
        <v>0</v>
      </c>
      <c r="L2210" s="8">
        <v>24</v>
      </c>
      <c r="M2210" s="8" t="b">
        <v>1</v>
      </c>
      <c r="N2210" s="8" t="s">
        <v>8280</v>
      </c>
      <c r="O2210" s="11">
        <f t="shared" si="136"/>
        <v>102</v>
      </c>
      <c r="P2210" s="8">
        <f t="shared" si="137"/>
        <v>42.33</v>
      </c>
      <c r="Q2210" s="8" t="s">
        <v>8325</v>
      </c>
      <c r="R2210" s="8" t="s">
        <v>8330</v>
      </c>
      <c r="S2210" s="17">
        <f t="shared" si="138"/>
        <v>40946.882245370369</v>
      </c>
      <c r="T2210" s="17">
        <f t="shared" si="139"/>
        <v>41006.166666666664</v>
      </c>
    </row>
    <row r="2211" spans="1:20" ht="28.5" x14ac:dyDescent="0.45">
      <c r="A2211" s="5">
        <v>2209</v>
      </c>
      <c r="B2211" s="7" t="s">
        <v>2210</v>
      </c>
      <c r="C2211" s="7" t="s">
        <v>6319</v>
      </c>
      <c r="D2211" s="8">
        <v>500</v>
      </c>
      <c r="E2211" s="8">
        <v>754</v>
      </c>
      <c r="F2211" s="8" t="s">
        <v>8219</v>
      </c>
      <c r="G2211" s="8" t="s">
        <v>8225</v>
      </c>
      <c r="H2211" s="8" t="s">
        <v>8247</v>
      </c>
      <c r="I2211" s="8">
        <v>1397516400</v>
      </c>
      <c r="J2211" s="8">
        <v>1396524644</v>
      </c>
      <c r="K2211" s="8" t="b">
        <v>0</v>
      </c>
      <c r="L2211" s="8">
        <v>15</v>
      </c>
      <c r="M2211" s="8" t="b">
        <v>1</v>
      </c>
      <c r="N2211" s="8" t="s">
        <v>8280</v>
      </c>
      <c r="O2211" s="11">
        <f t="shared" si="136"/>
        <v>151</v>
      </c>
      <c r="P2211" s="8">
        <f t="shared" si="137"/>
        <v>50.27</v>
      </c>
      <c r="Q2211" s="8" t="s">
        <v>8325</v>
      </c>
      <c r="R2211" s="8" t="s">
        <v>8330</v>
      </c>
      <c r="S2211" s="17">
        <f t="shared" si="138"/>
        <v>41732.479675925926</v>
      </c>
      <c r="T2211" s="17">
        <f t="shared" si="139"/>
        <v>41743.958333333336</v>
      </c>
    </row>
    <row r="2212" spans="1:20" ht="42.75" x14ac:dyDescent="0.45">
      <c r="A2212" s="5">
        <v>2210</v>
      </c>
      <c r="B2212" s="7" t="s">
        <v>2211</v>
      </c>
      <c r="C2212" s="7" t="s">
        <v>6320</v>
      </c>
      <c r="D2212" s="8">
        <v>4000</v>
      </c>
      <c r="E2212" s="8">
        <v>4457</v>
      </c>
      <c r="F2212" s="8" t="s">
        <v>8219</v>
      </c>
      <c r="G2212" s="8" t="s">
        <v>8224</v>
      </c>
      <c r="H2212" s="8" t="s">
        <v>8246</v>
      </c>
      <c r="I2212" s="8">
        <v>1334424960</v>
      </c>
      <c r="J2212" s="8">
        <v>1329442510</v>
      </c>
      <c r="K2212" s="8" t="b">
        <v>0</v>
      </c>
      <c r="L2212" s="8">
        <v>72</v>
      </c>
      <c r="M2212" s="8" t="b">
        <v>1</v>
      </c>
      <c r="N2212" s="8" t="s">
        <v>8280</v>
      </c>
      <c r="O2212" s="11">
        <f t="shared" si="136"/>
        <v>111</v>
      </c>
      <c r="P2212" s="8">
        <f t="shared" si="137"/>
        <v>61.9</v>
      </c>
      <c r="Q2212" s="8" t="s">
        <v>8325</v>
      </c>
      <c r="R2212" s="8" t="s">
        <v>8330</v>
      </c>
      <c r="S2212" s="17">
        <f t="shared" si="138"/>
        <v>40956.066087962965</v>
      </c>
      <c r="T2212" s="17">
        <f t="shared" si="139"/>
        <v>41013.73333333333</v>
      </c>
    </row>
    <row r="2213" spans="1:20" ht="42.75" x14ac:dyDescent="0.45">
      <c r="A2213" s="5">
        <v>2211</v>
      </c>
      <c r="B2213" s="7" t="s">
        <v>2212</v>
      </c>
      <c r="C2213" s="7" t="s">
        <v>6321</v>
      </c>
      <c r="D2213" s="8">
        <v>2500</v>
      </c>
      <c r="E2213" s="8">
        <v>4890</v>
      </c>
      <c r="F2213" s="8" t="s">
        <v>8219</v>
      </c>
      <c r="G2213" s="8" t="s">
        <v>8224</v>
      </c>
      <c r="H2213" s="8" t="s">
        <v>8246</v>
      </c>
      <c r="I2213" s="8">
        <v>1397113140</v>
      </c>
      <c r="J2213" s="8">
        <v>1395168625</v>
      </c>
      <c r="K2213" s="8" t="b">
        <v>0</v>
      </c>
      <c r="L2213" s="8">
        <v>120</v>
      </c>
      <c r="M2213" s="8" t="b">
        <v>1</v>
      </c>
      <c r="N2213" s="8" t="s">
        <v>8280</v>
      </c>
      <c r="O2213" s="11">
        <f t="shared" si="136"/>
        <v>196</v>
      </c>
      <c r="P2213" s="8">
        <f t="shared" si="137"/>
        <v>40.75</v>
      </c>
      <c r="Q2213" s="8" t="s">
        <v>8325</v>
      </c>
      <c r="R2213" s="8" t="s">
        <v>8330</v>
      </c>
      <c r="S2213" s="17">
        <f t="shared" si="138"/>
        <v>41716.785011574073</v>
      </c>
      <c r="T2213" s="17">
        <f t="shared" si="139"/>
        <v>41739.290972222225</v>
      </c>
    </row>
    <row r="2214" spans="1:20" ht="42.75" x14ac:dyDescent="0.45">
      <c r="A2214" s="5">
        <v>2212</v>
      </c>
      <c r="B2214" s="7" t="s">
        <v>2213</v>
      </c>
      <c r="C2214" s="7" t="s">
        <v>6322</v>
      </c>
      <c r="D2214" s="8">
        <v>6000</v>
      </c>
      <c r="E2214" s="8">
        <v>6863</v>
      </c>
      <c r="F2214" s="8" t="s">
        <v>8219</v>
      </c>
      <c r="G2214" s="8" t="s">
        <v>8224</v>
      </c>
      <c r="H2214" s="8" t="s">
        <v>8246</v>
      </c>
      <c r="I2214" s="8">
        <v>1383526800</v>
      </c>
      <c r="J2214" s="8">
        <v>1380650177</v>
      </c>
      <c r="K2214" s="8" t="b">
        <v>0</v>
      </c>
      <c r="L2214" s="8">
        <v>123</v>
      </c>
      <c r="M2214" s="8" t="b">
        <v>1</v>
      </c>
      <c r="N2214" s="8" t="s">
        <v>8280</v>
      </c>
      <c r="O2214" s="11">
        <f t="shared" si="136"/>
        <v>114</v>
      </c>
      <c r="P2214" s="8">
        <f t="shared" si="137"/>
        <v>55.8</v>
      </c>
      <c r="Q2214" s="8" t="s">
        <v>8325</v>
      </c>
      <c r="R2214" s="8" t="s">
        <v>8330</v>
      </c>
      <c r="S2214" s="17">
        <f t="shared" si="138"/>
        <v>41548.747418981482</v>
      </c>
      <c r="T2214" s="17">
        <f t="shared" si="139"/>
        <v>41582.041666666664</v>
      </c>
    </row>
    <row r="2215" spans="1:20" ht="57" x14ac:dyDescent="0.45">
      <c r="A2215" s="5">
        <v>2213</v>
      </c>
      <c r="B2215" s="7" t="s">
        <v>2214</v>
      </c>
      <c r="C2215" s="7" t="s">
        <v>6323</v>
      </c>
      <c r="D2215" s="8">
        <v>5</v>
      </c>
      <c r="E2215" s="8">
        <v>10</v>
      </c>
      <c r="F2215" s="8" t="s">
        <v>8219</v>
      </c>
      <c r="G2215" s="8" t="s">
        <v>8224</v>
      </c>
      <c r="H2215" s="8" t="s">
        <v>8246</v>
      </c>
      <c r="I2215" s="8">
        <v>1431719379</v>
      </c>
      <c r="J2215" s="8">
        <v>1429127379</v>
      </c>
      <c r="K2215" s="8" t="b">
        <v>0</v>
      </c>
      <c r="L2215" s="8">
        <v>1</v>
      </c>
      <c r="M2215" s="8" t="b">
        <v>1</v>
      </c>
      <c r="N2215" s="8" t="s">
        <v>8280</v>
      </c>
      <c r="O2215" s="11">
        <f t="shared" si="136"/>
        <v>200</v>
      </c>
      <c r="P2215" s="8">
        <f t="shared" si="137"/>
        <v>10</v>
      </c>
      <c r="Q2215" s="8" t="s">
        <v>8325</v>
      </c>
      <c r="R2215" s="8" t="s">
        <v>8330</v>
      </c>
      <c r="S2215" s="17">
        <f t="shared" si="138"/>
        <v>42109.826145833329</v>
      </c>
      <c r="T2215" s="17">
        <f t="shared" si="139"/>
        <v>42139.826145833329</v>
      </c>
    </row>
    <row r="2216" spans="1:20" ht="42.75" x14ac:dyDescent="0.45">
      <c r="A2216" s="5">
        <v>2214</v>
      </c>
      <c r="B2216" s="7" t="s">
        <v>2215</v>
      </c>
      <c r="C2216" s="7" t="s">
        <v>6324</v>
      </c>
      <c r="D2216" s="8">
        <v>600</v>
      </c>
      <c r="E2216" s="8">
        <v>1755.01</v>
      </c>
      <c r="F2216" s="8" t="s">
        <v>8219</v>
      </c>
      <c r="G2216" s="8" t="s">
        <v>8224</v>
      </c>
      <c r="H2216" s="8" t="s">
        <v>8246</v>
      </c>
      <c r="I2216" s="8">
        <v>1391713248</v>
      </c>
      <c r="J2216" s="8">
        <v>1389121248</v>
      </c>
      <c r="K2216" s="8" t="b">
        <v>0</v>
      </c>
      <c r="L2216" s="8">
        <v>24</v>
      </c>
      <c r="M2216" s="8" t="b">
        <v>1</v>
      </c>
      <c r="N2216" s="8" t="s">
        <v>8280</v>
      </c>
      <c r="O2216" s="11">
        <f t="shared" si="136"/>
        <v>293</v>
      </c>
      <c r="P2216" s="8">
        <f t="shared" si="137"/>
        <v>73.13</v>
      </c>
      <c r="Q2216" s="8" t="s">
        <v>8325</v>
      </c>
      <c r="R2216" s="8" t="s">
        <v>8330</v>
      </c>
      <c r="S2216" s="17">
        <f t="shared" si="138"/>
        <v>41646.792222222226</v>
      </c>
      <c r="T2216" s="17">
        <f t="shared" si="139"/>
        <v>41676.792222222226</v>
      </c>
    </row>
    <row r="2217" spans="1:20" ht="28.5" x14ac:dyDescent="0.45">
      <c r="A2217" s="5">
        <v>2215</v>
      </c>
      <c r="B2217" s="7" t="s">
        <v>2216</v>
      </c>
      <c r="C2217" s="7" t="s">
        <v>6325</v>
      </c>
      <c r="D2217" s="8">
        <v>550</v>
      </c>
      <c r="E2217" s="8">
        <v>860</v>
      </c>
      <c r="F2217" s="8" t="s">
        <v>8219</v>
      </c>
      <c r="G2217" s="8" t="s">
        <v>8224</v>
      </c>
      <c r="H2217" s="8" t="s">
        <v>8246</v>
      </c>
      <c r="I2217" s="8">
        <v>1331621940</v>
      </c>
      <c r="J2217" s="8">
        <v>1329671572</v>
      </c>
      <c r="K2217" s="8" t="b">
        <v>0</v>
      </c>
      <c r="L2217" s="8">
        <v>33</v>
      </c>
      <c r="M2217" s="8" t="b">
        <v>1</v>
      </c>
      <c r="N2217" s="8" t="s">
        <v>8280</v>
      </c>
      <c r="O2217" s="11">
        <f t="shared" si="136"/>
        <v>156</v>
      </c>
      <c r="P2217" s="8">
        <f t="shared" si="137"/>
        <v>26.06</v>
      </c>
      <c r="Q2217" s="8" t="s">
        <v>8325</v>
      </c>
      <c r="R2217" s="8" t="s">
        <v>8330</v>
      </c>
      <c r="S2217" s="17">
        <f t="shared" si="138"/>
        <v>40958.717268518521</v>
      </c>
      <c r="T2217" s="17">
        <f t="shared" si="139"/>
        <v>40981.290972222225</v>
      </c>
    </row>
    <row r="2218" spans="1:20" ht="42.75" x14ac:dyDescent="0.45">
      <c r="A2218" s="5">
        <v>2216</v>
      </c>
      <c r="B2218" s="7" t="s">
        <v>2217</v>
      </c>
      <c r="C2218" s="7" t="s">
        <v>6326</v>
      </c>
      <c r="D2218" s="8">
        <v>300</v>
      </c>
      <c r="E2218" s="8">
        <v>317</v>
      </c>
      <c r="F2218" s="8" t="s">
        <v>8219</v>
      </c>
      <c r="G2218" s="8" t="s">
        <v>8224</v>
      </c>
      <c r="H2218" s="8" t="s">
        <v>8246</v>
      </c>
      <c r="I2218" s="8">
        <v>1437674545</v>
      </c>
      <c r="J2218" s="8">
        <v>1436464945</v>
      </c>
      <c r="K2218" s="8" t="b">
        <v>0</v>
      </c>
      <c r="L2218" s="8">
        <v>14</v>
      </c>
      <c r="M2218" s="8" t="b">
        <v>1</v>
      </c>
      <c r="N2218" s="8" t="s">
        <v>8280</v>
      </c>
      <c r="O2218" s="11">
        <f t="shared" si="136"/>
        <v>106</v>
      </c>
      <c r="P2218" s="8">
        <f t="shared" si="137"/>
        <v>22.64</v>
      </c>
      <c r="Q2218" s="8" t="s">
        <v>8325</v>
      </c>
      <c r="R2218" s="8" t="s">
        <v>8330</v>
      </c>
      <c r="S2218" s="17">
        <f t="shared" si="138"/>
        <v>42194.751678240747</v>
      </c>
      <c r="T2218" s="17">
        <f t="shared" si="139"/>
        <v>42208.751678240747</v>
      </c>
    </row>
    <row r="2219" spans="1:20" ht="42.75" x14ac:dyDescent="0.45">
      <c r="A2219" s="5">
        <v>2217</v>
      </c>
      <c r="B2219" s="7" t="s">
        <v>2218</v>
      </c>
      <c r="C2219" s="7" t="s">
        <v>6327</v>
      </c>
      <c r="D2219" s="8">
        <v>420</v>
      </c>
      <c r="E2219" s="8">
        <v>425</v>
      </c>
      <c r="F2219" s="8" t="s">
        <v>8219</v>
      </c>
      <c r="G2219" s="8" t="s">
        <v>8224</v>
      </c>
      <c r="H2219" s="8" t="s">
        <v>8246</v>
      </c>
      <c r="I2219" s="8">
        <v>1446451200</v>
      </c>
      <c r="J2219" s="8">
        <v>1445539113</v>
      </c>
      <c r="K2219" s="8" t="b">
        <v>0</v>
      </c>
      <c r="L2219" s="8">
        <v>9</v>
      </c>
      <c r="M2219" s="8" t="b">
        <v>1</v>
      </c>
      <c r="N2219" s="8" t="s">
        <v>8280</v>
      </c>
      <c r="O2219" s="11">
        <f t="shared" si="136"/>
        <v>101</v>
      </c>
      <c r="P2219" s="8">
        <f t="shared" si="137"/>
        <v>47.22</v>
      </c>
      <c r="Q2219" s="8" t="s">
        <v>8325</v>
      </c>
      <c r="R2219" s="8" t="s">
        <v>8330</v>
      </c>
      <c r="S2219" s="17">
        <f t="shared" si="138"/>
        <v>42299.776770833334</v>
      </c>
      <c r="T2219" s="17">
        <f t="shared" si="139"/>
        <v>42310.333333333328</v>
      </c>
    </row>
    <row r="2220" spans="1:20" ht="42.75" x14ac:dyDescent="0.45">
      <c r="A2220" s="5">
        <v>2218</v>
      </c>
      <c r="B2220" s="7" t="s">
        <v>2219</v>
      </c>
      <c r="C2220" s="7" t="s">
        <v>6328</v>
      </c>
      <c r="D2220" s="8">
        <v>2000</v>
      </c>
      <c r="E2220" s="8">
        <v>2456.66</v>
      </c>
      <c r="F2220" s="8" t="s">
        <v>8219</v>
      </c>
      <c r="G2220" s="8" t="s">
        <v>8224</v>
      </c>
      <c r="H2220" s="8" t="s">
        <v>8246</v>
      </c>
      <c r="I2220" s="8">
        <v>1346198400</v>
      </c>
      <c r="J2220" s="8">
        <v>1344281383</v>
      </c>
      <c r="K2220" s="8" t="b">
        <v>0</v>
      </c>
      <c r="L2220" s="8">
        <v>76</v>
      </c>
      <c r="M2220" s="8" t="b">
        <v>1</v>
      </c>
      <c r="N2220" s="8" t="s">
        <v>8280</v>
      </c>
      <c r="O2220" s="11">
        <f t="shared" si="136"/>
        <v>123</v>
      </c>
      <c r="P2220" s="8">
        <f t="shared" si="137"/>
        <v>32.32</v>
      </c>
      <c r="Q2220" s="8" t="s">
        <v>8325</v>
      </c>
      <c r="R2220" s="8" t="s">
        <v>8330</v>
      </c>
      <c r="S2220" s="17">
        <f t="shared" si="138"/>
        <v>41127.812303240738</v>
      </c>
      <c r="T2220" s="17">
        <f t="shared" si="139"/>
        <v>41150</v>
      </c>
    </row>
    <row r="2221" spans="1:20" ht="42.75" x14ac:dyDescent="0.45">
      <c r="A2221" s="5">
        <v>2219</v>
      </c>
      <c r="B2221" s="7" t="s">
        <v>2220</v>
      </c>
      <c r="C2221" s="7" t="s">
        <v>6329</v>
      </c>
      <c r="D2221" s="8">
        <v>1000</v>
      </c>
      <c r="E2221" s="8">
        <v>1015</v>
      </c>
      <c r="F2221" s="8" t="s">
        <v>8219</v>
      </c>
      <c r="G2221" s="8" t="s">
        <v>8224</v>
      </c>
      <c r="H2221" s="8" t="s">
        <v>8246</v>
      </c>
      <c r="I2221" s="8">
        <v>1440004512</v>
      </c>
      <c r="J2221" s="8">
        <v>1437412512</v>
      </c>
      <c r="K2221" s="8" t="b">
        <v>0</v>
      </c>
      <c r="L2221" s="8">
        <v>19</v>
      </c>
      <c r="M2221" s="8" t="b">
        <v>1</v>
      </c>
      <c r="N2221" s="8" t="s">
        <v>8280</v>
      </c>
      <c r="O2221" s="11">
        <f t="shared" si="136"/>
        <v>102</v>
      </c>
      <c r="P2221" s="8">
        <f t="shared" si="137"/>
        <v>53.42</v>
      </c>
      <c r="Q2221" s="8" t="s">
        <v>8325</v>
      </c>
      <c r="R2221" s="8" t="s">
        <v>8330</v>
      </c>
      <c r="S2221" s="17">
        <f t="shared" si="138"/>
        <v>42205.718888888892</v>
      </c>
      <c r="T2221" s="17">
        <f t="shared" si="139"/>
        <v>42235.718888888892</v>
      </c>
    </row>
    <row r="2222" spans="1:20" ht="42.75" x14ac:dyDescent="0.45">
      <c r="A2222" s="5">
        <v>2220</v>
      </c>
      <c r="B2222" s="7" t="s">
        <v>2221</v>
      </c>
      <c r="C2222" s="7" t="s">
        <v>6330</v>
      </c>
      <c r="D2222" s="8">
        <v>3500</v>
      </c>
      <c r="E2222" s="8">
        <v>3540</v>
      </c>
      <c r="F2222" s="8" t="s">
        <v>8219</v>
      </c>
      <c r="G2222" s="8" t="s">
        <v>8224</v>
      </c>
      <c r="H2222" s="8" t="s">
        <v>8246</v>
      </c>
      <c r="I2222" s="8">
        <v>1374888436</v>
      </c>
      <c r="J2222" s="8">
        <v>1372296436</v>
      </c>
      <c r="K2222" s="8" t="b">
        <v>0</v>
      </c>
      <c r="L2222" s="8">
        <v>69</v>
      </c>
      <c r="M2222" s="8" t="b">
        <v>1</v>
      </c>
      <c r="N2222" s="8" t="s">
        <v>8280</v>
      </c>
      <c r="O2222" s="11">
        <f t="shared" si="136"/>
        <v>101</v>
      </c>
      <c r="P2222" s="8">
        <f t="shared" si="137"/>
        <v>51.3</v>
      </c>
      <c r="Q2222" s="8" t="s">
        <v>8325</v>
      </c>
      <c r="R2222" s="8" t="s">
        <v>8330</v>
      </c>
      <c r="S2222" s="17">
        <f t="shared" si="138"/>
        <v>41452.060601851852</v>
      </c>
      <c r="T2222" s="17">
        <f t="shared" si="139"/>
        <v>41482.060601851852</v>
      </c>
    </row>
    <row r="2223" spans="1:20" ht="42.75" x14ac:dyDescent="0.45">
      <c r="A2223" s="5">
        <v>2221</v>
      </c>
      <c r="B2223" s="7" t="s">
        <v>2222</v>
      </c>
      <c r="C2223" s="7" t="s">
        <v>6331</v>
      </c>
      <c r="D2223" s="8">
        <v>7500</v>
      </c>
      <c r="E2223" s="8">
        <v>8109</v>
      </c>
      <c r="F2223" s="8" t="s">
        <v>8219</v>
      </c>
      <c r="G2223" s="8" t="s">
        <v>8224</v>
      </c>
      <c r="H2223" s="8" t="s">
        <v>8246</v>
      </c>
      <c r="I2223" s="8">
        <v>1461369600</v>
      </c>
      <c r="J2223" s="8">
        <v>1458748809</v>
      </c>
      <c r="K2223" s="8" t="b">
        <v>0</v>
      </c>
      <c r="L2223" s="8">
        <v>218</v>
      </c>
      <c r="M2223" s="8" t="b">
        <v>1</v>
      </c>
      <c r="N2223" s="8" t="s">
        <v>8297</v>
      </c>
      <c r="O2223" s="11">
        <f t="shared" si="136"/>
        <v>108</v>
      </c>
      <c r="P2223" s="8">
        <f t="shared" si="137"/>
        <v>37.200000000000003</v>
      </c>
      <c r="Q2223" s="8" t="s">
        <v>8333</v>
      </c>
      <c r="R2223" s="8" t="s">
        <v>8351</v>
      </c>
      <c r="S2223" s="17">
        <f t="shared" si="138"/>
        <v>42452.666770833333</v>
      </c>
      <c r="T2223" s="17">
        <f t="shared" si="139"/>
        <v>42483</v>
      </c>
    </row>
    <row r="2224" spans="1:20" ht="42.75" x14ac:dyDescent="0.45">
      <c r="A2224" s="5">
        <v>2222</v>
      </c>
      <c r="B2224" s="7" t="s">
        <v>2223</v>
      </c>
      <c r="C2224" s="7" t="s">
        <v>6332</v>
      </c>
      <c r="D2224" s="8">
        <v>500</v>
      </c>
      <c r="E2224" s="8">
        <v>813</v>
      </c>
      <c r="F2224" s="8" t="s">
        <v>8219</v>
      </c>
      <c r="G2224" s="8" t="s">
        <v>8224</v>
      </c>
      <c r="H2224" s="8" t="s">
        <v>8246</v>
      </c>
      <c r="I2224" s="8">
        <v>1327776847</v>
      </c>
      <c r="J2224" s="8">
        <v>1325184847</v>
      </c>
      <c r="K2224" s="8" t="b">
        <v>0</v>
      </c>
      <c r="L2224" s="8">
        <v>30</v>
      </c>
      <c r="M2224" s="8" t="b">
        <v>1</v>
      </c>
      <c r="N2224" s="8" t="s">
        <v>8297</v>
      </c>
      <c r="O2224" s="11">
        <f t="shared" si="136"/>
        <v>163</v>
      </c>
      <c r="P2224" s="8">
        <f t="shared" si="137"/>
        <v>27.1</v>
      </c>
      <c r="Q2224" s="8" t="s">
        <v>8333</v>
      </c>
      <c r="R2224" s="8" t="s">
        <v>8351</v>
      </c>
      <c r="S2224" s="17">
        <f t="shared" si="138"/>
        <v>40906.787581018521</v>
      </c>
      <c r="T2224" s="17">
        <f t="shared" si="139"/>
        <v>40936.787581018521</v>
      </c>
    </row>
    <row r="2225" spans="1:20" ht="42.75" x14ac:dyDescent="0.45">
      <c r="A2225" s="5">
        <v>2223</v>
      </c>
      <c r="B2225" s="7" t="s">
        <v>2224</v>
      </c>
      <c r="C2225" s="7" t="s">
        <v>6333</v>
      </c>
      <c r="D2225" s="8">
        <v>19500</v>
      </c>
      <c r="E2225" s="8">
        <v>20631</v>
      </c>
      <c r="F2225" s="8" t="s">
        <v>8219</v>
      </c>
      <c r="G2225" s="8" t="s">
        <v>8229</v>
      </c>
      <c r="H2225" s="8" t="s">
        <v>8251</v>
      </c>
      <c r="I2225" s="8">
        <v>1435418568</v>
      </c>
      <c r="J2225" s="8">
        <v>1432826568</v>
      </c>
      <c r="K2225" s="8" t="b">
        <v>0</v>
      </c>
      <c r="L2225" s="8">
        <v>100</v>
      </c>
      <c r="M2225" s="8" t="b">
        <v>1</v>
      </c>
      <c r="N2225" s="8" t="s">
        <v>8297</v>
      </c>
      <c r="O2225" s="11">
        <f t="shared" si="136"/>
        <v>106</v>
      </c>
      <c r="P2225" s="8">
        <f t="shared" si="137"/>
        <v>206.31</v>
      </c>
      <c r="Q2225" s="8" t="s">
        <v>8333</v>
      </c>
      <c r="R2225" s="8" t="s">
        <v>8351</v>
      </c>
      <c r="S2225" s="17">
        <f t="shared" si="138"/>
        <v>42152.640833333338</v>
      </c>
      <c r="T2225" s="17">
        <f t="shared" si="139"/>
        <v>42182.640833333338</v>
      </c>
    </row>
    <row r="2226" spans="1:20" ht="42.75" x14ac:dyDescent="0.45">
      <c r="A2226" s="5">
        <v>2224</v>
      </c>
      <c r="B2226" s="7" t="s">
        <v>2225</v>
      </c>
      <c r="C2226" s="7" t="s">
        <v>6334</v>
      </c>
      <c r="D2226" s="8">
        <v>10000</v>
      </c>
      <c r="E2226" s="8">
        <v>24315</v>
      </c>
      <c r="F2226" s="8" t="s">
        <v>8219</v>
      </c>
      <c r="G2226" s="8" t="s">
        <v>8224</v>
      </c>
      <c r="H2226" s="8" t="s">
        <v>8246</v>
      </c>
      <c r="I2226" s="8">
        <v>1477767600</v>
      </c>
      <c r="J2226" s="8">
        <v>1475337675</v>
      </c>
      <c r="K2226" s="8" t="b">
        <v>0</v>
      </c>
      <c r="L2226" s="8">
        <v>296</v>
      </c>
      <c r="M2226" s="8" t="b">
        <v>1</v>
      </c>
      <c r="N2226" s="8" t="s">
        <v>8297</v>
      </c>
      <c r="O2226" s="11">
        <f t="shared" si="136"/>
        <v>243</v>
      </c>
      <c r="P2226" s="8">
        <f t="shared" si="137"/>
        <v>82.15</v>
      </c>
      <c r="Q2226" s="8" t="s">
        <v>8333</v>
      </c>
      <c r="R2226" s="8" t="s">
        <v>8351</v>
      </c>
      <c r="S2226" s="17">
        <f t="shared" si="138"/>
        <v>42644.667534722219</v>
      </c>
      <c r="T2226" s="17">
        <f t="shared" si="139"/>
        <v>42672.791666666672</v>
      </c>
    </row>
    <row r="2227" spans="1:20" ht="42.75" x14ac:dyDescent="0.45">
      <c r="A2227" s="5">
        <v>2225</v>
      </c>
      <c r="B2227" s="7" t="s">
        <v>2226</v>
      </c>
      <c r="C2227" s="7" t="s">
        <v>6335</v>
      </c>
      <c r="D2227" s="8">
        <v>21000</v>
      </c>
      <c r="E2227" s="8">
        <v>198415.01</v>
      </c>
      <c r="F2227" s="8" t="s">
        <v>8219</v>
      </c>
      <c r="G2227" s="8" t="s">
        <v>8225</v>
      </c>
      <c r="H2227" s="8" t="s">
        <v>8247</v>
      </c>
      <c r="I2227" s="8">
        <v>1411326015</v>
      </c>
      <c r="J2227" s="8">
        <v>1408734015</v>
      </c>
      <c r="K2227" s="8" t="b">
        <v>0</v>
      </c>
      <c r="L2227" s="8">
        <v>1204</v>
      </c>
      <c r="M2227" s="8" t="b">
        <v>1</v>
      </c>
      <c r="N2227" s="8" t="s">
        <v>8297</v>
      </c>
      <c r="O2227" s="11">
        <f t="shared" si="136"/>
        <v>945</v>
      </c>
      <c r="P2227" s="8">
        <f t="shared" si="137"/>
        <v>164.8</v>
      </c>
      <c r="Q2227" s="8" t="s">
        <v>8333</v>
      </c>
      <c r="R2227" s="8" t="s">
        <v>8351</v>
      </c>
      <c r="S2227" s="17">
        <f t="shared" si="138"/>
        <v>41873.79184027778</v>
      </c>
      <c r="T2227" s="17">
        <f t="shared" si="139"/>
        <v>41903.79184027778</v>
      </c>
    </row>
    <row r="2228" spans="1:20" ht="42.75" x14ac:dyDescent="0.45">
      <c r="A2228" s="5">
        <v>2226</v>
      </c>
      <c r="B2228" s="7" t="s">
        <v>2227</v>
      </c>
      <c r="C2228" s="7" t="s">
        <v>6336</v>
      </c>
      <c r="D2228" s="8">
        <v>18000</v>
      </c>
      <c r="E2228" s="8">
        <v>19523.310000000001</v>
      </c>
      <c r="F2228" s="8" t="s">
        <v>8219</v>
      </c>
      <c r="G2228" s="8" t="s">
        <v>8224</v>
      </c>
      <c r="H2228" s="8" t="s">
        <v>8246</v>
      </c>
      <c r="I2228" s="8">
        <v>1455253140</v>
      </c>
      <c r="J2228" s="8">
        <v>1452625822</v>
      </c>
      <c r="K2228" s="8" t="b">
        <v>0</v>
      </c>
      <c r="L2228" s="8">
        <v>321</v>
      </c>
      <c r="M2228" s="8" t="b">
        <v>1</v>
      </c>
      <c r="N2228" s="8" t="s">
        <v>8297</v>
      </c>
      <c r="O2228" s="11">
        <f t="shared" si="136"/>
        <v>108</v>
      </c>
      <c r="P2228" s="8">
        <f t="shared" si="137"/>
        <v>60.82</v>
      </c>
      <c r="Q2228" s="8" t="s">
        <v>8333</v>
      </c>
      <c r="R2228" s="8" t="s">
        <v>8351</v>
      </c>
      <c r="S2228" s="17">
        <f t="shared" si="138"/>
        <v>42381.79886574074</v>
      </c>
      <c r="T2228" s="17">
        <f t="shared" si="139"/>
        <v>42412.207638888889</v>
      </c>
    </row>
    <row r="2229" spans="1:20" ht="42.75" x14ac:dyDescent="0.45">
      <c r="A2229" s="5">
        <v>2227</v>
      </c>
      <c r="B2229" s="7" t="s">
        <v>2228</v>
      </c>
      <c r="C2229" s="7" t="s">
        <v>6337</v>
      </c>
      <c r="D2229" s="8">
        <v>13000</v>
      </c>
      <c r="E2229" s="8">
        <v>20459</v>
      </c>
      <c r="F2229" s="8" t="s">
        <v>8219</v>
      </c>
      <c r="G2229" s="8" t="s">
        <v>8225</v>
      </c>
      <c r="H2229" s="8" t="s">
        <v>8247</v>
      </c>
      <c r="I2229" s="8">
        <v>1384374155</v>
      </c>
      <c r="J2229" s="8">
        <v>1381778555</v>
      </c>
      <c r="K2229" s="8" t="b">
        <v>0</v>
      </c>
      <c r="L2229" s="8">
        <v>301</v>
      </c>
      <c r="M2229" s="8" t="b">
        <v>1</v>
      </c>
      <c r="N2229" s="8" t="s">
        <v>8297</v>
      </c>
      <c r="O2229" s="11">
        <f t="shared" si="136"/>
        <v>157</v>
      </c>
      <c r="P2229" s="8">
        <f t="shared" si="137"/>
        <v>67.97</v>
      </c>
      <c r="Q2229" s="8" t="s">
        <v>8333</v>
      </c>
      <c r="R2229" s="8" t="s">
        <v>8351</v>
      </c>
      <c r="S2229" s="17">
        <f t="shared" si="138"/>
        <v>41561.807349537034</v>
      </c>
      <c r="T2229" s="17">
        <f t="shared" si="139"/>
        <v>41591.849016203705</v>
      </c>
    </row>
    <row r="2230" spans="1:20" ht="42.75" x14ac:dyDescent="0.45">
      <c r="A2230" s="5">
        <v>2228</v>
      </c>
      <c r="B2230" s="7" t="s">
        <v>2229</v>
      </c>
      <c r="C2230" s="7" t="s">
        <v>6338</v>
      </c>
      <c r="D2230" s="8">
        <v>1000</v>
      </c>
      <c r="E2230" s="8">
        <v>11744.9</v>
      </c>
      <c r="F2230" s="8" t="s">
        <v>8219</v>
      </c>
      <c r="G2230" s="8" t="s">
        <v>8236</v>
      </c>
      <c r="H2230" s="8" t="s">
        <v>8249</v>
      </c>
      <c r="I2230" s="8">
        <v>1439707236</v>
      </c>
      <c r="J2230" s="8">
        <v>1437115236</v>
      </c>
      <c r="K2230" s="8" t="b">
        <v>0</v>
      </c>
      <c r="L2230" s="8">
        <v>144</v>
      </c>
      <c r="M2230" s="8" t="b">
        <v>1</v>
      </c>
      <c r="N2230" s="8" t="s">
        <v>8297</v>
      </c>
      <c r="O2230" s="11">
        <f t="shared" si="136"/>
        <v>1174</v>
      </c>
      <c r="P2230" s="8">
        <f t="shared" si="137"/>
        <v>81.56</v>
      </c>
      <c r="Q2230" s="8" t="s">
        <v>8333</v>
      </c>
      <c r="R2230" s="8" t="s">
        <v>8351</v>
      </c>
      <c r="S2230" s="17">
        <f t="shared" si="138"/>
        <v>42202.278194444443</v>
      </c>
      <c r="T2230" s="17">
        <f t="shared" si="139"/>
        <v>42232.278194444443</v>
      </c>
    </row>
    <row r="2231" spans="1:20" ht="42.75" x14ac:dyDescent="0.45">
      <c r="A2231" s="5">
        <v>2229</v>
      </c>
      <c r="B2231" s="7" t="s">
        <v>2230</v>
      </c>
      <c r="C2231" s="7" t="s">
        <v>6339</v>
      </c>
      <c r="D2231" s="8">
        <v>8012</v>
      </c>
      <c r="E2231" s="8">
        <v>13704.33</v>
      </c>
      <c r="F2231" s="8" t="s">
        <v>8219</v>
      </c>
      <c r="G2231" s="8" t="s">
        <v>8224</v>
      </c>
      <c r="H2231" s="8" t="s">
        <v>8246</v>
      </c>
      <c r="I2231" s="8">
        <v>1378180800</v>
      </c>
      <c r="J2231" s="8">
        <v>1375113391</v>
      </c>
      <c r="K2231" s="8" t="b">
        <v>0</v>
      </c>
      <c r="L2231" s="8">
        <v>539</v>
      </c>
      <c r="M2231" s="8" t="b">
        <v>1</v>
      </c>
      <c r="N2231" s="8" t="s">
        <v>8297</v>
      </c>
      <c r="O2231" s="11">
        <f t="shared" si="136"/>
        <v>171</v>
      </c>
      <c r="P2231" s="8">
        <f t="shared" si="137"/>
        <v>25.43</v>
      </c>
      <c r="Q2231" s="8" t="s">
        <v>8333</v>
      </c>
      <c r="R2231" s="8" t="s">
        <v>8351</v>
      </c>
      <c r="S2231" s="17">
        <f t="shared" si="138"/>
        <v>41484.664247685185</v>
      </c>
      <c r="T2231" s="17">
        <f t="shared" si="139"/>
        <v>41520.166666666664</v>
      </c>
    </row>
    <row r="2232" spans="1:20" ht="42.75" x14ac:dyDescent="0.45">
      <c r="A2232" s="5">
        <v>2230</v>
      </c>
      <c r="B2232" s="7" t="s">
        <v>2231</v>
      </c>
      <c r="C2232" s="7" t="s">
        <v>6340</v>
      </c>
      <c r="D2232" s="8">
        <v>8500</v>
      </c>
      <c r="E2232" s="8">
        <v>10706</v>
      </c>
      <c r="F2232" s="8" t="s">
        <v>8219</v>
      </c>
      <c r="G2232" s="8" t="s">
        <v>8224</v>
      </c>
      <c r="H2232" s="8" t="s">
        <v>8246</v>
      </c>
      <c r="I2232" s="8">
        <v>1398460127</v>
      </c>
      <c r="J2232" s="8">
        <v>1395868127</v>
      </c>
      <c r="K2232" s="8" t="b">
        <v>0</v>
      </c>
      <c r="L2232" s="8">
        <v>498</v>
      </c>
      <c r="M2232" s="8" t="b">
        <v>1</v>
      </c>
      <c r="N2232" s="8" t="s">
        <v>8297</v>
      </c>
      <c r="O2232" s="11">
        <f t="shared" si="136"/>
        <v>126</v>
      </c>
      <c r="P2232" s="8">
        <f t="shared" si="137"/>
        <v>21.5</v>
      </c>
      <c r="Q2232" s="8" t="s">
        <v>8333</v>
      </c>
      <c r="R2232" s="8" t="s">
        <v>8351</v>
      </c>
      <c r="S2232" s="17">
        <f t="shared" si="138"/>
        <v>41724.881099537037</v>
      </c>
      <c r="T2232" s="17">
        <f t="shared" si="139"/>
        <v>41754.881099537037</v>
      </c>
    </row>
    <row r="2233" spans="1:20" ht="42.75" x14ac:dyDescent="0.45">
      <c r="A2233" s="5">
        <v>2231</v>
      </c>
      <c r="B2233" s="7" t="s">
        <v>2232</v>
      </c>
      <c r="C2233" s="7" t="s">
        <v>6341</v>
      </c>
      <c r="D2233" s="8">
        <v>2500</v>
      </c>
      <c r="E2233" s="8">
        <v>30303.24</v>
      </c>
      <c r="F2233" s="8" t="s">
        <v>8219</v>
      </c>
      <c r="G2233" s="8" t="s">
        <v>8224</v>
      </c>
      <c r="H2233" s="8" t="s">
        <v>8246</v>
      </c>
      <c r="I2233" s="8">
        <v>1372136400</v>
      </c>
      <c r="J2233" s="8">
        <v>1369864301</v>
      </c>
      <c r="K2233" s="8" t="b">
        <v>0</v>
      </c>
      <c r="L2233" s="8">
        <v>1113</v>
      </c>
      <c r="M2233" s="8" t="b">
        <v>1</v>
      </c>
      <c r="N2233" s="8" t="s">
        <v>8297</v>
      </c>
      <c r="O2233" s="11">
        <f t="shared" si="136"/>
        <v>1212</v>
      </c>
      <c r="P2233" s="8">
        <f t="shared" si="137"/>
        <v>27.23</v>
      </c>
      <c r="Q2233" s="8" t="s">
        <v>8333</v>
      </c>
      <c r="R2233" s="8" t="s">
        <v>8351</v>
      </c>
      <c r="S2233" s="17">
        <f t="shared" si="138"/>
        <v>41423.910891203705</v>
      </c>
      <c r="T2233" s="17">
        <f t="shared" si="139"/>
        <v>41450.208333333336</v>
      </c>
    </row>
    <row r="2234" spans="1:20" ht="42.75" x14ac:dyDescent="0.45">
      <c r="A2234" s="5">
        <v>2232</v>
      </c>
      <c r="B2234" s="7" t="s">
        <v>2233</v>
      </c>
      <c r="C2234" s="7" t="s">
        <v>6342</v>
      </c>
      <c r="D2234" s="8">
        <v>5000</v>
      </c>
      <c r="E2234" s="8">
        <v>24790</v>
      </c>
      <c r="F2234" s="8" t="s">
        <v>8219</v>
      </c>
      <c r="G2234" s="8" t="s">
        <v>8224</v>
      </c>
      <c r="H2234" s="8" t="s">
        <v>8246</v>
      </c>
      <c r="I2234" s="8">
        <v>1405738800</v>
      </c>
      <c r="J2234" s="8">
        <v>1402945408</v>
      </c>
      <c r="K2234" s="8" t="b">
        <v>0</v>
      </c>
      <c r="L2234" s="8">
        <v>988</v>
      </c>
      <c r="M2234" s="8" t="b">
        <v>1</v>
      </c>
      <c r="N2234" s="8" t="s">
        <v>8297</v>
      </c>
      <c r="O2234" s="11">
        <f t="shared" si="136"/>
        <v>496</v>
      </c>
      <c r="P2234" s="8">
        <f t="shared" si="137"/>
        <v>25.09</v>
      </c>
      <c r="Q2234" s="8" t="s">
        <v>8333</v>
      </c>
      <c r="R2234" s="8" t="s">
        <v>8351</v>
      </c>
      <c r="S2234" s="17">
        <f t="shared" si="138"/>
        <v>41806.794074074074</v>
      </c>
      <c r="T2234" s="17">
        <f t="shared" si="139"/>
        <v>41839.125</v>
      </c>
    </row>
    <row r="2235" spans="1:20" ht="42.75" x14ac:dyDescent="0.45">
      <c r="A2235" s="5">
        <v>2233</v>
      </c>
      <c r="B2235" s="7" t="s">
        <v>2234</v>
      </c>
      <c r="C2235" s="7" t="s">
        <v>6343</v>
      </c>
      <c r="D2235" s="8">
        <v>2500</v>
      </c>
      <c r="E2235" s="8">
        <v>8301</v>
      </c>
      <c r="F2235" s="8" t="s">
        <v>8219</v>
      </c>
      <c r="G2235" s="8" t="s">
        <v>8225</v>
      </c>
      <c r="H2235" s="8" t="s">
        <v>8247</v>
      </c>
      <c r="I2235" s="8">
        <v>1450051200</v>
      </c>
      <c r="J2235" s="8">
        <v>1448269539</v>
      </c>
      <c r="K2235" s="8" t="b">
        <v>0</v>
      </c>
      <c r="L2235" s="8">
        <v>391</v>
      </c>
      <c r="M2235" s="8" t="b">
        <v>1</v>
      </c>
      <c r="N2235" s="8" t="s">
        <v>8297</v>
      </c>
      <c r="O2235" s="11">
        <f t="shared" si="136"/>
        <v>332</v>
      </c>
      <c r="P2235" s="8">
        <f t="shared" si="137"/>
        <v>21.23</v>
      </c>
      <c r="Q2235" s="8" t="s">
        <v>8333</v>
      </c>
      <c r="R2235" s="8" t="s">
        <v>8351</v>
      </c>
      <c r="S2235" s="17">
        <f t="shared" si="138"/>
        <v>42331.378923611104</v>
      </c>
      <c r="T2235" s="17">
        <f t="shared" si="139"/>
        <v>42352</v>
      </c>
    </row>
    <row r="2236" spans="1:20" ht="42.75" x14ac:dyDescent="0.45">
      <c r="A2236" s="5">
        <v>2234</v>
      </c>
      <c r="B2236" s="7" t="s">
        <v>2235</v>
      </c>
      <c r="C2236" s="7" t="s">
        <v>6344</v>
      </c>
      <c r="D2236" s="8">
        <v>100</v>
      </c>
      <c r="E2236" s="8">
        <v>1165</v>
      </c>
      <c r="F2236" s="8" t="s">
        <v>8219</v>
      </c>
      <c r="G2236" s="8" t="s">
        <v>8224</v>
      </c>
      <c r="H2236" s="8" t="s">
        <v>8246</v>
      </c>
      <c r="I2236" s="8">
        <v>1483645647</v>
      </c>
      <c r="J2236" s="8">
        <v>1481053647</v>
      </c>
      <c r="K2236" s="8" t="b">
        <v>0</v>
      </c>
      <c r="L2236" s="8">
        <v>28</v>
      </c>
      <c r="M2236" s="8" t="b">
        <v>1</v>
      </c>
      <c r="N2236" s="8" t="s">
        <v>8297</v>
      </c>
      <c r="O2236" s="11">
        <f t="shared" si="136"/>
        <v>1165</v>
      </c>
      <c r="P2236" s="8">
        <f t="shared" si="137"/>
        <v>41.61</v>
      </c>
      <c r="Q2236" s="8" t="s">
        <v>8333</v>
      </c>
      <c r="R2236" s="8" t="s">
        <v>8351</v>
      </c>
      <c r="S2236" s="17">
        <f t="shared" si="138"/>
        <v>42710.824618055558</v>
      </c>
      <c r="T2236" s="17">
        <f t="shared" si="139"/>
        <v>42740.824618055558</v>
      </c>
    </row>
    <row r="2237" spans="1:20" ht="28.5" x14ac:dyDescent="0.45">
      <c r="A2237" s="5">
        <v>2235</v>
      </c>
      <c r="B2237" s="7" t="s">
        <v>2236</v>
      </c>
      <c r="C2237" s="7" t="s">
        <v>6345</v>
      </c>
      <c r="D2237" s="8">
        <v>13000</v>
      </c>
      <c r="E2237" s="8">
        <v>19931</v>
      </c>
      <c r="F2237" s="8" t="s">
        <v>8219</v>
      </c>
      <c r="G2237" s="8" t="s">
        <v>8229</v>
      </c>
      <c r="H2237" s="8" t="s">
        <v>8251</v>
      </c>
      <c r="I2237" s="8">
        <v>1427585511</v>
      </c>
      <c r="J2237" s="8">
        <v>1424997111</v>
      </c>
      <c r="K2237" s="8" t="b">
        <v>0</v>
      </c>
      <c r="L2237" s="8">
        <v>147</v>
      </c>
      <c r="M2237" s="8" t="b">
        <v>1</v>
      </c>
      <c r="N2237" s="8" t="s">
        <v>8297</v>
      </c>
      <c r="O2237" s="11">
        <f t="shared" si="136"/>
        <v>153</v>
      </c>
      <c r="P2237" s="8">
        <f t="shared" si="137"/>
        <v>135.59</v>
      </c>
      <c r="Q2237" s="8" t="s">
        <v>8333</v>
      </c>
      <c r="R2237" s="8" t="s">
        <v>8351</v>
      </c>
      <c r="S2237" s="17">
        <f t="shared" si="138"/>
        <v>42062.022118055553</v>
      </c>
      <c r="T2237" s="17">
        <f t="shared" si="139"/>
        <v>42091.980451388896</v>
      </c>
    </row>
    <row r="2238" spans="1:20" ht="42.75" x14ac:dyDescent="0.45">
      <c r="A2238" s="5">
        <v>2236</v>
      </c>
      <c r="B2238" s="7" t="s">
        <v>2237</v>
      </c>
      <c r="C2238" s="7" t="s">
        <v>6346</v>
      </c>
      <c r="D2238" s="8">
        <v>2800</v>
      </c>
      <c r="E2238" s="8">
        <v>15039</v>
      </c>
      <c r="F2238" s="8" t="s">
        <v>8219</v>
      </c>
      <c r="G2238" s="8" t="s">
        <v>8224</v>
      </c>
      <c r="H2238" s="8" t="s">
        <v>8246</v>
      </c>
      <c r="I2238" s="8">
        <v>1454338123</v>
      </c>
      <c r="J2238" s="8">
        <v>1451746123</v>
      </c>
      <c r="K2238" s="8" t="b">
        <v>0</v>
      </c>
      <c r="L2238" s="8">
        <v>680</v>
      </c>
      <c r="M2238" s="8" t="b">
        <v>1</v>
      </c>
      <c r="N2238" s="8" t="s">
        <v>8297</v>
      </c>
      <c r="O2238" s="11">
        <f t="shared" si="136"/>
        <v>537</v>
      </c>
      <c r="P2238" s="8">
        <f t="shared" si="137"/>
        <v>22.12</v>
      </c>
      <c r="Q2238" s="8" t="s">
        <v>8333</v>
      </c>
      <c r="R2238" s="8" t="s">
        <v>8351</v>
      </c>
      <c r="S2238" s="17">
        <f t="shared" si="138"/>
        <v>42371.617164351846</v>
      </c>
      <c r="T2238" s="17">
        <f t="shared" si="139"/>
        <v>42401.617164351846</v>
      </c>
    </row>
    <row r="2239" spans="1:20" ht="42.75" x14ac:dyDescent="0.45">
      <c r="A2239" s="5">
        <v>2237</v>
      </c>
      <c r="B2239" s="7" t="s">
        <v>2238</v>
      </c>
      <c r="C2239" s="7" t="s">
        <v>6347</v>
      </c>
      <c r="D2239" s="8">
        <v>18000</v>
      </c>
      <c r="E2239" s="8">
        <v>63527</v>
      </c>
      <c r="F2239" s="8" t="s">
        <v>8219</v>
      </c>
      <c r="G2239" s="8" t="s">
        <v>8224</v>
      </c>
      <c r="H2239" s="8" t="s">
        <v>8246</v>
      </c>
      <c r="I2239" s="8">
        <v>1415779140</v>
      </c>
      <c r="J2239" s="8">
        <v>1412294683</v>
      </c>
      <c r="K2239" s="8" t="b">
        <v>0</v>
      </c>
      <c r="L2239" s="8">
        <v>983</v>
      </c>
      <c r="M2239" s="8" t="b">
        <v>1</v>
      </c>
      <c r="N2239" s="8" t="s">
        <v>8297</v>
      </c>
      <c r="O2239" s="11">
        <f t="shared" si="136"/>
        <v>353</v>
      </c>
      <c r="P2239" s="8">
        <f t="shared" si="137"/>
        <v>64.63</v>
      </c>
      <c r="Q2239" s="8" t="s">
        <v>8333</v>
      </c>
      <c r="R2239" s="8" t="s">
        <v>8351</v>
      </c>
      <c r="S2239" s="17">
        <f t="shared" si="138"/>
        <v>41915.003275462965</v>
      </c>
      <c r="T2239" s="17">
        <f t="shared" si="139"/>
        <v>41955.332638888889</v>
      </c>
    </row>
    <row r="2240" spans="1:20" ht="28.5" x14ac:dyDescent="0.45">
      <c r="A2240" s="5">
        <v>2238</v>
      </c>
      <c r="B2240" s="7" t="s">
        <v>2239</v>
      </c>
      <c r="C2240" s="7" t="s">
        <v>6348</v>
      </c>
      <c r="D2240" s="8">
        <v>4000</v>
      </c>
      <c r="E2240" s="8">
        <v>5496</v>
      </c>
      <c r="F2240" s="8" t="s">
        <v>8219</v>
      </c>
      <c r="G2240" s="8" t="s">
        <v>8236</v>
      </c>
      <c r="H2240" s="8" t="s">
        <v>8249</v>
      </c>
      <c r="I2240" s="8">
        <v>1489157716</v>
      </c>
      <c r="J2240" s="8">
        <v>1486565716</v>
      </c>
      <c r="K2240" s="8" t="b">
        <v>0</v>
      </c>
      <c r="L2240" s="8">
        <v>79</v>
      </c>
      <c r="M2240" s="8" t="b">
        <v>1</v>
      </c>
      <c r="N2240" s="8" t="s">
        <v>8297</v>
      </c>
      <c r="O2240" s="11">
        <f t="shared" si="136"/>
        <v>137</v>
      </c>
      <c r="P2240" s="8">
        <f t="shared" si="137"/>
        <v>69.569999999999993</v>
      </c>
      <c r="Q2240" s="8" t="s">
        <v>8333</v>
      </c>
      <c r="R2240" s="8" t="s">
        <v>8351</v>
      </c>
      <c r="S2240" s="17">
        <f t="shared" si="138"/>
        <v>42774.621712962966</v>
      </c>
      <c r="T2240" s="17">
        <f t="shared" si="139"/>
        <v>42804.621712962966</v>
      </c>
    </row>
    <row r="2241" spans="1:20" ht="28.5" x14ac:dyDescent="0.45">
      <c r="A2241" s="5">
        <v>2239</v>
      </c>
      <c r="B2241" s="7" t="s">
        <v>2240</v>
      </c>
      <c r="C2241" s="7" t="s">
        <v>6349</v>
      </c>
      <c r="D2241" s="8">
        <v>25000</v>
      </c>
      <c r="E2241" s="8">
        <v>32006.67</v>
      </c>
      <c r="F2241" s="8" t="s">
        <v>8219</v>
      </c>
      <c r="G2241" s="8" t="s">
        <v>8224</v>
      </c>
      <c r="H2241" s="8" t="s">
        <v>8246</v>
      </c>
      <c r="I2241" s="8">
        <v>1385870520</v>
      </c>
      <c r="J2241" s="8">
        <v>1382742014</v>
      </c>
      <c r="K2241" s="8" t="b">
        <v>0</v>
      </c>
      <c r="L2241" s="8">
        <v>426</v>
      </c>
      <c r="M2241" s="8" t="b">
        <v>1</v>
      </c>
      <c r="N2241" s="8" t="s">
        <v>8297</v>
      </c>
      <c r="O2241" s="11">
        <f t="shared" si="136"/>
        <v>128</v>
      </c>
      <c r="P2241" s="8">
        <f t="shared" si="137"/>
        <v>75.13</v>
      </c>
      <c r="Q2241" s="8" t="s">
        <v>8333</v>
      </c>
      <c r="R2241" s="8" t="s">
        <v>8351</v>
      </c>
      <c r="S2241" s="17">
        <f t="shared" si="138"/>
        <v>41572.958495370374</v>
      </c>
      <c r="T2241" s="17">
        <f t="shared" si="139"/>
        <v>41609.168055555558</v>
      </c>
    </row>
    <row r="2242" spans="1:20" ht="42.75" x14ac:dyDescent="0.45">
      <c r="A2242" s="5">
        <v>2240</v>
      </c>
      <c r="B2242" s="7" t="s">
        <v>2241</v>
      </c>
      <c r="C2242" s="7" t="s">
        <v>6350</v>
      </c>
      <c r="D2242" s="8">
        <v>5000</v>
      </c>
      <c r="E2242" s="8">
        <v>13534</v>
      </c>
      <c r="F2242" s="8" t="s">
        <v>8219</v>
      </c>
      <c r="G2242" s="8" t="s">
        <v>8224</v>
      </c>
      <c r="H2242" s="8" t="s">
        <v>8246</v>
      </c>
      <c r="I2242" s="8">
        <v>1461354544</v>
      </c>
      <c r="J2242" s="8">
        <v>1458762544</v>
      </c>
      <c r="K2242" s="8" t="b">
        <v>0</v>
      </c>
      <c r="L2242" s="8">
        <v>96</v>
      </c>
      <c r="M2242" s="8" t="b">
        <v>1</v>
      </c>
      <c r="N2242" s="8" t="s">
        <v>8297</v>
      </c>
      <c r="O2242" s="11">
        <f t="shared" si="136"/>
        <v>271</v>
      </c>
      <c r="P2242" s="8">
        <f t="shared" si="137"/>
        <v>140.97999999999999</v>
      </c>
      <c r="Q2242" s="8" t="s">
        <v>8333</v>
      </c>
      <c r="R2242" s="8" t="s">
        <v>8351</v>
      </c>
      <c r="S2242" s="17">
        <f t="shared" si="138"/>
        <v>42452.825740740736</v>
      </c>
      <c r="T2242" s="17">
        <f t="shared" si="139"/>
        <v>42482.825740740736</v>
      </c>
    </row>
    <row r="2243" spans="1:20" ht="42.75" x14ac:dyDescent="0.45">
      <c r="A2243" s="5">
        <v>2241</v>
      </c>
      <c r="B2243" s="7" t="s">
        <v>2242</v>
      </c>
      <c r="C2243" s="7" t="s">
        <v>6351</v>
      </c>
      <c r="D2243" s="8">
        <v>1000</v>
      </c>
      <c r="E2243" s="8">
        <v>8064</v>
      </c>
      <c r="F2243" s="8" t="s">
        <v>8219</v>
      </c>
      <c r="G2243" s="8" t="s">
        <v>8225</v>
      </c>
      <c r="H2243" s="8" t="s">
        <v>8247</v>
      </c>
      <c r="I2243" s="8">
        <v>1488484300</v>
      </c>
      <c r="J2243" s="8">
        <v>1485892300</v>
      </c>
      <c r="K2243" s="8" t="b">
        <v>0</v>
      </c>
      <c r="L2243" s="8">
        <v>163</v>
      </c>
      <c r="M2243" s="8" t="b">
        <v>1</v>
      </c>
      <c r="N2243" s="8" t="s">
        <v>8297</v>
      </c>
      <c r="O2243" s="11">
        <f t="shared" ref="O2243:O2306" si="140">ROUND((E2243/D2243)*100,0)</f>
        <v>806</v>
      </c>
      <c r="P2243" s="8">
        <f t="shared" ref="P2243:P2306" si="141">ROUND(E2243/L2243,2)</f>
        <v>49.47</v>
      </c>
      <c r="Q2243" s="8" t="s">
        <v>8333</v>
      </c>
      <c r="R2243" s="8" t="s">
        <v>8351</v>
      </c>
      <c r="S2243" s="17">
        <f t="shared" ref="S2243:S2306" si="142">(((J2243/60)/60)/24)+DATE(1970,1,1)</f>
        <v>42766.827546296292</v>
      </c>
      <c r="T2243" s="17">
        <f t="shared" ref="T2243:T2306" si="143">(((I2243/60)/60)/24)+DATE(1970,1,1)</f>
        <v>42796.827546296292</v>
      </c>
    </row>
    <row r="2244" spans="1:20" ht="28.5" x14ac:dyDescent="0.45">
      <c r="A2244" s="5">
        <v>2242</v>
      </c>
      <c r="B2244" s="7" t="s">
        <v>2243</v>
      </c>
      <c r="C2244" s="7" t="s">
        <v>6352</v>
      </c>
      <c r="D2244" s="8">
        <v>10000</v>
      </c>
      <c r="E2244" s="8">
        <v>136009.76</v>
      </c>
      <c r="F2244" s="8" t="s">
        <v>8219</v>
      </c>
      <c r="G2244" s="8" t="s">
        <v>8224</v>
      </c>
      <c r="H2244" s="8" t="s">
        <v>8246</v>
      </c>
      <c r="I2244" s="8">
        <v>1385521320</v>
      </c>
      <c r="J2244" s="8">
        <v>1382449733</v>
      </c>
      <c r="K2244" s="8" t="b">
        <v>0</v>
      </c>
      <c r="L2244" s="8">
        <v>2525</v>
      </c>
      <c r="M2244" s="8" t="b">
        <v>1</v>
      </c>
      <c r="N2244" s="8" t="s">
        <v>8297</v>
      </c>
      <c r="O2244" s="11">
        <f t="shared" si="140"/>
        <v>1360</v>
      </c>
      <c r="P2244" s="8">
        <f t="shared" si="141"/>
        <v>53.87</v>
      </c>
      <c r="Q2244" s="8" t="s">
        <v>8333</v>
      </c>
      <c r="R2244" s="8" t="s">
        <v>8351</v>
      </c>
      <c r="S2244" s="17">
        <f t="shared" si="142"/>
        <v>41569.575613425928</v>
      </c>
      <c r="T2244" s="17">
        <f t="shared" si="143"/>
        <v>41605.126388888886</v>
      </c>
    </row>
    <row r="2245" spans="1:20" ht="42.75" x14ac:dyDescent="0.45">
      <c r="A2245" s="5">
        <v>2243</v>
      </c>
      <c r="B2245" s="7" t="s">
        <v>2244</v>
      </c>
      <c r="C2245" s="7" t="s">
        <v>6353</v>
      </c>
      <c r="D2245" s="8">
        <v>1</v>
      </c>
      <c r="E2245" s="8">
        <v>9302.5</v>
      </c>
      <c r="F2245" s="8" t="s">
        <v>8219</v>
      </c>
      <c r="G2245" s="8" t="s">
        <v>8224</v>
      </c>
      <c r="H2245" s="8" t="s">
        <v>8246</v>
      </c>
      <c r="I2245" s="8">
        <v>1489374000</v>
      </c>
      <c r="J2245" s="8">
        <v>1488823290</v>
      </c>
      <c r="K2245" s="8" t="b">
        <v>0</v>
      </c>
      <c r="L2245" s="8">
        <v>2035</v>
      </c>
      <c r="M2245" s="8" t="b">
        <v>1</v>
      </c>
      <c r="N2245" s="8" t="s">
        <v>8297</v>
      </c>
      <c r="O2245" s="11">
        <f t="shared" si="140"/>
        <v>930250</v>
      </c>
      <c r="P2245" s="8">
        <f t="shared" si="141"/>
        <v>4.57</v>
      </c>
      <c r="Q2245" s="8" t="s">
        <v>8333</v>
      </c>
      <c r="R2245" s="8" t="s">
        <v>8351</v>
      </c>
      <c r="S2245" s="17">
        <f t="shared" si="142"/>
        <v>42800.751041666663</v>
      </c>
      <c r="T2245" s="17">
        <f t="shared" si="143"/>
        <v>42807.125</v>
      </c>
    </row>
    <row r="2246" spans="1:20" ht="42.75" x14ac:dyDescent="0.45">
      <c r="A2246" s="5">
        <v>2244</v>
      </c>
      <c r="B2246" s="7" t="s">
        <v>2245</v>
      </c>
      <c r="C2246" s="7" t="s">
        <v>6354</v>
      </c>
      <c r="D2246" s="8">
        <v>5000</v>
      </c>
      <c r="E2246" s="8">
        <v>18851</v>
      </c>
      <c r="F2246" s="8" t="s">
        <v>8219</v>
      </c>
      <c r="G2246" s="8" t="s">
        <v>8224</v>
      </c>
      <c r="H2246" s="8" t="s">
        <v>8246</v>
      </c>
      <c r="I2246" s="8">
        <v>1476649800</v>
      </c>
      <c r="J2246" s="8">
        <v>1475609946</v>
      </c>
      <c r="K2246" s="8" t="b">
        <v>0</v>
      </c>
      <c r="L2246" s="8">
        <v>290</v>
      </c>
      <c r="M2246" s="8" t="b">
        <v>1</v>
      </c>
      <c r="N2246" s="8" t="s">
        <v>8297</v>
      </c>
      <c r="O2246" s="11">
        <f t="shared" si="140"/>
        <v>377</v>
      </c>
      <c r="P2246" s="8">
        <f t="shared" si="141"/>
        <v>65</v>
      </c>
      <c r="Q2246" s="8" t="s">
        <v>8333</v>
      </c>
      <c r="R2246" s="8" t="s">
        <v>8351</v>
      </c>
      <c r="S2246" s="17">
        <f t="shared" si="142"/>
        <v>42647.818819444445</v>
      </c>
      <c r="T2246" s="17">
        <f t="shared" si="143"/>
        <v>42659.854166666672</v>
      </c>
    </row>
    <row r="2247" spans="1:20" ht="42.75" x14ac:dyDescent="0.45">
      <c r="A2247" s="5">
        <v>2245</v>
      </c>
      <c r="B2247" s="7" t="s">
        <v>2246</v>
      </c>
      <c r="C2247" s="7" t="s">
        <v>6355</v>
      </c>
      <c r="D2247" s="8">
        <v>4000</v>
      </c>
      <c r="E2247" s="8">
        <v>105881</v>
      </c>
      <c r="F2247" s="8" t="s">
        <v>8219</v>
      </c>
      <c r="G2247" s="8" t="s">
        <v>8224</v>
      </c>
      <c r="H2247" s="8" t="s">
        <v>8246</v>
      </c>
      <c r="I2247" s="8">
        <v>1393005600</v>
      </c>
      <c r="J2247" s="8">
        <v>1390323617</v>
      </c>
      <c r="K2247" s="8" t="b">
        <v>0</v>
      </c>
      <c r="L2247" s="8">
        <v>1980</v>
      </c>
      <c r="M2247" s="8" t="b">
        <v>1</v>
      </c>
      <c r="N2247" s="8" t="s">
        <v>8297</v>
      </c>
      <c r="O2247" s="11">
        <f t="shared" si="140"/>
        <v>2647</v>
      </c>
      <c r="P2247" s="8">
        <f t="shared" si="141"/>
        <v>53.48</v>
      </c>
      <c r="Q2247" s="8" t="s">
        <v>8333</v>
      </c>
      <c r="R2247" s="8" t="s">
        <v>8351</v>
      </c>
      <c r="S2247" s="17">
        <f t="shared" si="142"/>
        <v>41660.708530092597</v>
      </c>
      <c r="T2247" s="17">
        <f t="shared" si="143"/>
        <v>41691.75</v>
      </c>
    </row>
    <row r="2248" spans="1:20" ht="42.75" x14ac:dyDescent="0.45">
      <c r="A2248" s="5">
        <v>2246</v>
      </c>
      <c r="B2248" s="7" t="s">
        <v>2247</v>
      </c>
      <c r="C2248" s="7" t="s">
        <v>6356</v>
      </c>
      <c r="D2248" s="8">
        <v>2500</v>
      </c>
      <c r="E2248" s="8">
        <v>2503</v>
      </c>
      <c r="F2248" s="8" t="s">
        <v>8219</v>
      </c>
      <c r="G2248" s="8" t="s">
        <v>8225</v>
      </c>
      <c r="H2248" s="8" t="s">
        <v>8247</v>
      </c>
      <c r="I2248" s="8">
        <v>1441393210</v>
      </c>
      <c r="J2248" s="8">
        <v>1438801210</v>
      </c>
      <c r="K2248" s="8" t="b">
        <v>0</v>
      </c>
      <c r="L2248" s="8">
        <v>57</v>
      </c>
      <c r="M2248" s="8" t="b">
        <v>1</v>
      </c>
      <c r="N2248" s="8" t="s">
        <v>8297</v>
      </c>
      <c r="O2248" s="11">
        <f t="shared" si="140"/>
        <v>100</v>
      </c>
      <c r="P2248" s="8">
        <f t="shared" si="141"/>
        <v>43.91</v>
      </c>
      <c r="Q2248" s="8" t="s">
        <v>8333</v>
      </c>
      <c r="R2248" s="8" t="s">
        <v>8351</v>
      </c>
      <c r="S2248" s="17">
        <f t="shared" si="142"/>
        <v>42221.79178240741</v>
      </c>
      <c r="T2248" s="17">
        <f t="shared" si="143"/>
        <v>42251.79178240741</v>
      </c>
    </row>
    <row r="2249" spans="1:20" ht="28.5" x14ac:dyDescent="0.45">
      <c r="A2249" s="5">
        <v>2247</v>
      </c>
      <c r="B2249" s="7" t="s">
        <v>2248</v>
      </c>
      <c r="C2249" s="7" t="s">
        <v>6357</v>
      </c>
      <c r="D2249" s="8">
        <v>18500</v>
      </c>
      <c r="E2249" s="8">
        <v>19324</v>
      </c>
      <c r="F2249" s="8" t="s">
        <v>8219</v>
      </c>
      <c r="G2249" s="8" t="s">
        <v>8224</v>
      </c>
      <c r="H2249" s="8" t="s">
        <v>8246</v>
      </c>
      <c r="I2249" s="8">
        <v>1438185565</v>
      </c>
      <c r="J2249" s="8">
        <v>1436975965</v>
      </c>
      <c r="K2249" s="8" t="b">
        <v>0</v>
      </c>
      <c r="L2249" s="8">
        <v>380</v>
      </c>
      <c r="M2249" s="8" t="b">
        <v>1</v>
      </c>
      <c r="N2249" s="8" t="s">
        <v>8297</v>
      </c>
      <c r="O2249" s="11">
        <f t="shared" si="140"/>
        <v>104</v>
      </c>
      <c r="P2249" s="8">
        <f t="shared" si="141"/>
        <v>50.85</v>
      </c>
      <c r="Q2249" s="8" t="s">
        <v>8333</v>
      </c>
      <c r="R2249" s="8" t="s">
        <v>8351</v>
      </c>
      <c r="S2249" s="17">
        <f t="shared" si="142"/>
        <v>42200.666261574079</v>
      </c>
      <c r="T2249" s="17">
        <f t="shared" si="143"/>
        <v>42214.666261574079</v>
      </c>
    </row>
    <row r="2250" spans="1:20" ht="42.75" x14ac:dyDescent="0.45">
      <c r="A2250" s="5">
        <v>2248</v>
      </c>
      <c r="B2250" s="7" t="s">
        <v>2249</v>
      </c>
      <c r="C2250" s="7" t="s">
        <v>6358</v>
      </c>
      <c r="D2250" s="8">
        <v>7000</v>
      </c>
      <c r="E2250" s="8">
        <v>7505</v>
      </c>
      <c r="F2250" s="8" t="s">
        <v>8219</v>
      </c>
      <c r="G2250" s="8" t="s">
        <v>8225</v>
      </c>
      <c r="H2250" s="8" t="s">
        <v>8247</v>
      </c>
      <c r="I2250" s="8">
        <v>1481749278</v>
      </c>
      <c r="J2250" s="8">
        <v>1479157278</v>
      </c>
      <c r="K2250" s="8" t="b">
        <v>0</v>
      </c>
      <c r="L2250" s="8">
        <v>128</v>
      </c>
      <c r="M2250" s="8" t="b">
        <v>1</v>
      </c>
      <c r="N2250" s="8" t="s">
        <v>8297</v>
      </c>
      <c r="O2250" s="11">
        <f t="shared" si="140"/>
        <v>107</v>
      </c>
      <c r="P2250" s="8">
        <f t="shared" si="141"/>
        <v>58.63</v>
      </c>
      <c r="Q2250" s="8" t="s">
        <v>8333</v>
      </c>
      <c r="R2250" s="8" t="s">
        <v>8351</v>
      </c>
      <c r="S2250" s="17">
        <f t="shared" si="142"/>
        <v>42688.875902777778</v>
      </c>
      <c r="T2250" s="17">
        <f t="shared" si="143"/>
        <v>42718.875902777778</v>
      </c>
    </row>
    <row r="2251" spans="1:20" ht="42.75" x14ac:dyDescent="0.45">
      <c r="A2251" s="5">
        <v>2249</v>
      </c>
      <c r="B2251" s="7" t="s">
        <v>2250</v>
      </c>
      <c r="C2251" s="7" t="s">
        <v>6359</v>
      </c>
      <c r="D2251" s="8">
        <v>3500</v>
      </c>
      <c r="E2251" s="8">
        <v>5907</v>
      </c>
      <c r="F2251" s="8" t="s">
        <v>8219</v>
      </c>
      <c r="G2251" s="8" t="s">
        <v>8224</v>
      </c>
      <c r="H2251" s="8" t="s">
        <v>8246</v>
      </c>
      <c r="I2251" s="8">
        <v>1364917965</v>
      </c>
      <c r="J2251" s="8">
        <v>1362329565</v>
      </c>
      <c r="K2251" s="8" t="b">
        <v>0</v>
      </c>
      <c r="L2251" s="8">
        <v>180</v>
      </c>
      <c r="M2251" s="8" t="b">
        <v>1</v>
      </c>
      <c r="N2251" s="8" t="s">
        <v>8297</v>
      </c>
      <c r="O2251" s="11">
        <f t="shared" si="140"/>
        <v>169</v>
      </c>
      <c r="P2251" s="8">
        <f t="shared" si="141"/>
        <v>32.82</v>
      </c>
      <c r="Q2251" s="8" t="s">
        <v>8333</v>
      </c>
      <c r="R2251" s="8" t="s">
        <v>8351</v>
      </c>
      <c r="S2251" s="17">
        <f t="shared" si="142"/>
        <v>41336.703298611108</v>
      </c>
      <c r="T2251" s="17">
        <f t="shared" si="143"/>
        <v>41366.661631944444</v>
      </c>
    </row>
    <row r="2252" spans="1:20" ht="42.75" x14ac:dyDescent="0.45">
      <c r="A2252" s="5">
        <v>2250</v>
      </c>
      <c r="B2252" s="7" t="s">
        <v>2251</v>
      </c>
      <c r="C2252" s="7" t="s">
        <v>6360</v>
      </c>
      <c r="D2252" s="8">
        <v>25000</v>
      </c>
      <c r="E2252" s="8">
        <v>243778</v>
      </c>
      <c r="F2252" s="8" t="s">
        <v>8219</v>
      </c>
      <c r="G2252" s="8" t="s">
        <v>8224</v>
      </c>
      <c r="H2252" s="8" t="s">
        <v>8246</v>
      </c>
      <c r="I2252" s="8">
        <v>1480727273</v>
      </c>
      <c r="J2252" s="8">
        <v>1478131673</v>
      </c>
      <c r="K2252" s="8" t="b">
        <v>0</v>
      </c>
      <c r="L2252" s="8">
        <v>571</v>
      </c>
      <c r="M2252" s="8" t="b">
        <v>1</v>
      </c>
      <c r="N2252" s="8" t="s">
        <v>8297</v>
      </c>
      <c r="O2252" s="11">
        <f t="shared" si="140"/>
        <v>975</v>
      </c>
      <c r="P2252" s="8">
        <f t="shared" si="141"/>
        <v>426.93</v>
      </c>
      <c r="Q2252" s="8" t="s">
        <v>8333</v>
      </c>
      <c r="R2252" s="8" t="s">
        <v>8351</v>
      </c>
      <c r="S2252" s="17">
        <f t="shared" si="142"/>
        <v>42677.005474537036</v>
      </c>
      <c r="T2252" s="17">
        <f t="shared" si="143"/>
        <v>42707.0471412037</v>
      </c>
    </row>
    <row r="2253" spans="1:20" ht="42.75" x14ac:dyDescent="0.45">
      <c r="A2253" s="5">
        <v>2251</v>
      </c>
      <c r="B2253" s="7" t="s">
        <v>2252</v>
      </c>
      <c r="C2253" s="7" t="s">
        <v>6361</v>
      </c>
      <c r="D2253" s="8">
        <v>8500</v>
      </c>
      <c r="E2253" s="8">
        <v>11428.19</v>
      </c>
      <c r="F2253" s="8" t="s">
        <v>8219</v>
      </c>
      <c r="G2253" s="8" t="s">
        <v>8224</v>
      </c>
      <c r="H2253" s="8" t="s">
        <v>8246</v>
      </c>
      <c r="I2253" s="8">
        <v>1408177077</v>
      </c>
      <c r="J2253" s="8">
        <v>1406362677</v>
      </c>
      <c r="K2253" s="8" t="b">
        <v>0</v>
      </c>
      <c r="L2253" s="8">
        <v>480</v>
      </c>
      <c r="M2253" s="8" t="b">
        <v>1</v>
      </c>
      <c r="N2253" s="8" t="s">
        <v>8297</v>
      </c>
      <c r="O2253" s="11">
        <f t="shared" si="140"/>
        <v>134</v>
      </c>
      <c r="P2253" s="8">
        <f t="shared" si="141"/>
        <v>23.81</v>
      </c>
      <c r="Q2253" s="8" t="s">
        <v>8333</v>
      </c>
      <c r="R2253" s="8" t="s">
        <v>8351</v>
      </c>
      <c r="S2253" s="17">
        <f t="shared" si="142"/>
        <v>41846.34579861111</v>
      </c>
      <c r="T2253" s="17">
        <f t="shared" si="143"/>
        <v>41867.34579861111</v>
      </c>
    </row>
    <row r="2254" spans="1:20" ht="42.75" x14ac:dyDescent="0.45">
      <c r="A2254" s="5">
        <v>2252</v>
      </c>
      <c r="B2254" s="7" t="s">
        <v>2253</v>
      </c>
      <c r="C2254" s="7" t="s">
        <v>6362</v>
      </c>
      <c r="D2254" s="8">
        <v>9000</v>
      </c>
      <c r="E2254" s="8">
        <v>24505</v>
      </c>
      <c r="F2254" s="8" t="s">
        <v>8219</v>
      </c>
      <c r="G2254" s="8" t="s">
        <v>8227</v>
      </c>
      <c r="H2254" s="8" t="s">
        <v>8249</v>
      </c>
      <c r="I2254" s="8">
        <v>1470469938</v>
      </c>
      <c r="J2254" s="8">
        <v>1469173938</v>
      </c>
      <c r="K2254" s="8" t="b">
        <v>0</v>
      </c>
      <c r="L2254" s="8">
        <v>249</v>
      </c>
      <c r="M2254" s="8" t="b">
        <v>1</v>
      </c>
      <c r="N2254" s="8" t="s">
        <v>8297</v>
      </c>
      <c r="O2254" s="11">
        <f t="shared" si="140"/>
        <v>272</v>
      </c>
      <c r="P2254" s="8">
        <f t="shared" si="141"/>
        <v>98.41</v>
      </c>
      <c r="Q2254" s="8" t="s">
        <v>8333</v>
      </c>
      <c r="R2254" s="8" t="s">
        <v>8351</v>
      </c>
      <c r="S2254" s="17">
        <f t="shared" si="142"/>
        <v>42573.327986111108</v>
      </c>
      <c r="T2254" s="17">
        <f t="shared" si="143"/>
        <v>42588.327986111108</v>
      </c>
    </row>
    <row r="2255" spans="1:20" ht="42.75" x14ac:dyDescent="0.45">
      <c r="A2255" s="5">
        <v>2253</v>
      </c>
      <c r="B2255" s="7" t="s">
        <v>2254</v>
      </c>
      <c r="C2255" s="7" t="s">
        <v>6363</v>
      </c>
      <c r="D2255" s="8">
        <v>8000</v>
      </c>
      <c r="E2255" s="8">
        <v>9015</v>
      </c>
      <c r="F2255" s="8" t="s">
        <v>8219</v>
      </c>
      <c r="G2255" s="8" t="s">
        <v>8224</v>
      </c>
      <c r="H2255" s="8" t="s">
        <v>8246</v>
      </c>
      <c r="I2255" s="8">
        <v>1447862947</v>
      </c>
      <c r="J2255" s="8">
        <v>1445267347</v>
      </c>
      <c r="K2255" s="8" t="b">
        <v>0</v>
      </c>
      <c r="L2255" s="8">
        <v>84</v>
      </c>
      <c r="M2255" s="8" t="b">
        <v>1</v>
      </c>
      <c r="N2255" s="8" t="s">
        <v>8297</v>
      </c>
      <c r="O2255" s="11">
        <f t="shared" si="140"/>
        <v>113</v>
      </c>
      <c r="P2255" s="8">
        <f t="shared" si="141"/>
        <v>107.32</v>
      </c>
      <c r="Q2255" s="8" t="s">
        <v>8333</v>
      </c>
      <c r="R2255" s="8" t="s">
        <v>8351</v>
      </c>
      <c r="S2255" s="17">
        <f t="shared" si="142"/>
        <v>42296.631331018521</v>
      </c>
      <c r="T2255" s="17">
        <f t="shared" si="143"/>
        <v>42326.672997685186</v>
      </c>
    </row>
    <row r="2256" spans="1:20" ht="28.5" x14ac:dyDescent="0.45">
      <c r="A2256" s="5">
        <v>2254</v>
      </c>
      <c r="B2256" s="7" t="s">
        <v>2255</v>
      </c>
      <c r="C2256" s="7" t="s">
        <v>6364</v>
      </c>
      <c r="D2256" s="8">
        <v>500</v>
      </c>
      <c r="E2256" s="8">
        <v>2299</v>
      </c>
      <c r="F2256" s="8" t="s">
        <v>8219</v>
      </c>
      <c r="G2256" s="8" t="s">
        <v>8224</v>
      </c>
      <c r="H2256" s="8" t="s">
        <v>8246</v>
      </c>
      <c r="I2256" s="8">
        <v>1485271968</v>
      </c>
      <c r="J2256" s="8">
        <v>1484667168</v>
      </c>
      <c r="K2256" s="8" t="b">
        <v>0</v>
      </c>
      <c r="L2256" s="8">
        <v>197</v>
      </c>
      <c r="M2256" s="8" t="b">
        <v>1</v>
      </c>
      <c r="N2256" s="8" t="s">
        <v>8297</v>
      </c>
      <c r="O2256" s="11">
        <f t="shared" si="140"/>
        <v>460</v>
      </c>
      <c r="P2256" s="8">
        <f t="shared" si="141"/>
        <v>11.67</v>
      </c>
      <c r="Q2256" s="8" t="s">
        <v>8333</v>
      </c>
      <c r="R2256" s="8" t="s">
        <v>8351</v>
      </c>
      <c r="S2256" s="17">
        <f t="shared" si="142"/>
        <v>42752.647777777776</v>
      </c>
      <c r="T2256" s="17">
        <f t="shared" si="143"/>
        <v>42759.647777777776</v>
      </c>
    </row>
    <row r="2257" spans="1:20" ht="28.5" x14ac:dyDescent="0.45">
      <c r="A2257" s="5">
        <v>2255</v>
      </c>
      <c r="B2257" s="7" t="s">
        <v>2256</v>
      </c>
      <c r="C2257" s="7" t="s">
        <v>6365</v>
      </c>
      <c r="D2257" s="8">
        <v>3950</v>
      </c>
      <c r="E2257" s="8">
        <v>11323</v>
      </c>
      <c r="F2257" s="8" t="s">
        <v>8219</v>
      </c>
      <c r="G2257" s="8" t="s">
        <v>8224</v>
      </c>
      <c r="H2257" s="8" t="s">
        <v>8246</v>
      </c>
      <c r="I2257" s="8">
        <v>1462661451</v>
      </c>
      <c r="J2257" s="8">
        <v>1460069451</v>
      </c>
      <c r="K2257" s="8" t="b">
        <v>0</v>
      </c>
      <c r="L2257" s="8">
        <v>271</v>
      </c>
      <c r="M2257" s="8" t="b">
        <v>1</v>
      </c>
      <c r="N2257" s="8" t="s">
        <v>8297</v>
      </c>
      <c r="O2257" s="11">
        <f t="shared" si="140"/>
        <v>287</v>
      </c>
      <c r="P2257" s="8">
        <f t="shared" si="141"/>
        <v>41.78</v>
      </c>
      <c r="Q2257" s="8" t="s">
        <v>8333</v>
      </c>
      <c r="R2257" s="8" t="s">
        <v>8351</v>
      </c>
      <c r="S2257" s="17">
        <f t="shared" si="142"/>
        <v>42467.951979166668</v>
      </c>
      <c r="T2257" s="17">
        <f t="shared" si="143"/>
        <v>42497.951979166668</v>
      </c>
    </row>
    <row r="2258" spans="1:20" ht="42.75" x14ac:dyDescent="0.45">
      <c r="A2258" s="5">
        <v>2256</v>
      </c>
      <c r="B2258" s="7" t="s">
        <v>2257</v>
      </c>
      <c r="C2258" s="7" t="s">
        <v>6366</v>
      </c>
      <c r="D2258" s="8">
        <v>480</v>
      </c>
      <c r="E2258" s="8">
        <v>1069</v>
      </c>
      <c r="F2258" s="8" t="s">
        <v>8219</v>
      </c>
      <c r="G2258" s="8" t="s">
        <v>8225</v>
      </c>
      <c r="H2258" s="8" t="s">
        <v>8247</v>
      </c>
      <c r="I2258" s="8">
        <v>1479811846</v>
      </c>
      <c r="J2258" s="8">
        <v>1478602246</v>
      </c>
      <c r="K2258" s="8" t="b">
        <v>0</v>
      </c>
      <c r="L2258" s="8">
        <v>50</v>
      </c>
      <c r="M2258" s="8" t="b">
        <v>1</v>
      </c>
      <c r="N2258" s="8" t="s">
        <v>8297</v>
      </c>
      <c r="O2258" s="11">
        <f t="shared" si="140"/>
        <v>223</v>
      </c>
      <c r="P2258" s="8">
        <f t="shared" si="141"/>
        <v>21.38</v>
      </c>
      <c r="Q2258" s="8" t="s">
        <v>8333</v>
      </c>
      <c r="R2258" s="8" t="s">
        <v>8351</v>
      </c>
      <c r="S2258" s="17">
        <f t="shared" si="142"/>
        <v>42682.451921296291</v>
      </c>
      <c r="T2258" s="17">
        <f t="shared" si="143"/>
        <v>42696.451921296291</v>
      </c>
    </row>
    <row r="2259" spans="1:20" ht="42.75" x14ac:dyDescent="0.45">
      <c r="A2259" s="5">
        <v>2257</v>
      </c>
      <c r="B2259" s="7" t="s">
        <v>2258</v>
      </c>
      <c r="C2259" s="7" t="s">
        <v>6367</v>
      </c>
      <c r="D2259" s="8">
        <v>2500</v>
      </c>
      <c r="E2259" s="8">
        <v>15903.5</v>
      </c>
      <c r="F2259" s="8" t="s">
        <v>8219</v>
      </c>
      <c r="G2259" s="8" t="s">
        <v>8225</v>
      </c>
      <c r="H2259" s="8" t="s">
        <v>8247</v>
      </c>
      <c r="I2259" s="8">
        <v>1466377200</v>
      </c>
      <c r="J2259" s="8">
        <v>1463351329</v>
      </c>
      <c r="K2259" s="8" t="b">
        <v>0</v>
      </c>
      <c r="L2259" s="8">
        <v>169</v>
      </c>
      <c r="M2259" s="8" t="b">
        <v>1</v>
      </c>
      <c r="N2259" s="8" t="s">
        <v>8297</v>
      </c>
      <c r="O2259" s="11">
        <f t="shared" si="140"/>
        <v>636</v>
      </c>
      <c r="P2259" s="8">
        <f t="shared" si="141"/>
        <v>94.1</v>
      </c>
      <c r="Q2259" s="8" t="s">
        <v>8333</v>
      </c>
      <c r="R2259" s="8" t="s">
        <v>8351</v>
      </c>
      <c r="S2259" s="17">
        <f t="shared" si="142"/>
        <v>42505.936678240745</v>
      </c>
      <c r="T2259" s="17">
        <f t="shared" si="143"/>
        <v>42540.958333333328</v>
      </c>
    </row>
    <row r="2260" spans="1:20" ht="28.5" x14ac:dyDescent="0.45">
      <c r="A2260" s="5">
        <v>2258</v>
      </c>
      <c r="B2260" s="7" t="s">
        <v>2259</v>
      </c>
      <c r="C2260" s="7" t="s">
        <v>6368</v>
      </c>
      <c r="D2260" s="8">
        <v>2200</v>
      </c>
      <c r="E2260" s="8">
        <v>3223</v>
      </c>
      <c r="F2260" s="8" t="s">
        <v>8219</v>
      </c>
      <c r="G2260" s="8" t="s">
        <v>8224</v>
      </c>
      <c r="H2260" s="8" t="s">
        <v>8246</v>
      </c>
      <c r="I2260" s="8">
        <v>1434045687</v>
      </c>
      <c r="J2260" s="8">
        <v>1431453687</v>
      </c>
      <c r="K2260" s="8" t="b">
        <v>0</v>
      </c>
      <c r="L2260" s="8">
        <v>205</v>
      </c>
      <c r="M2260" s="8" t="b">
        <v>1</v>
      </c>
      <c r="N2260" s="8" t="s">
        <v>8297</v>
      </c>
      <c r="O2260" s="11">
        <f t="shared" si="140"/>
        <v>147</v>
      </c>
      <c r="P2260" s="8">
        <f t="shared" si="141"/>
        <v>15.72</v>
      </c>
      <c r="Q2260" s="8" t="s">
        <v>8333</v>
      </c>
      <c r="R2260" s="8" t="s">
        <v>8351</v>
      </c>
      <c r="S2260" s="17">
        <f t="shared" si="142"/>
        <v>42136.75100694444</v>
      </c>
      <c r="T2260" s="17">
        <f t="shared" si="143"/>
        <v>42166.75100694444</v>
      </c>
    </row>
    <row r="2261" spans="1:20" ht="42.75" x14ac:dyDescent="0.45">
      <c r="A2261" s="5">
        <v>2259</v>
      </c>
      <c r="B2261" s="7" t="s">
        <v>2260</v>
      </c>
      <c r="C2261" s="7" t="s">
        <v>6369</v>
      </c>
      <c r="D2261" s="8">
        <v>1000</v>
      </c>
      <c r="E2261" s="8">
        <v>18671</v>
      </c>
      <c r="F2261" s="8" t="s">
        <v>8219</v>
      </c>
      <c r="G2261" s="8" t="s">
        <v>8225</v>
      </c>
      <c r="H2261" s="8" t="s">
        <v>8247</v>
      </c>
      <c r="I2261" s="8">
        <v>1481224736</v>
      </c>
      <c r="J2261" s="8">
        <v>1480360736</v>
      </c>
      <c r="K2261" s="8" t="b">
        <v>0</v>
      </c>
      <c r="L2261" s="8">
        <v>206</v>
      </c>
      <c r="M2261" s="8" t="b">
        <v>1</v>
      </c>
      <c r="N2261" s="8" t="s">
        <v>8297</v>
      </c>
      <c r="O2261" s="11">
        <f t="shared" si="140"/>
        <v>1867</v>
      </c>
      <c r="P2261" s="8">
        <f t="shared" si="141"/>
        <v>90.64</v>
      </c>
      <c r="Q2261" s="8" t="s">
        <v>8333</v>
      </c>
      <c r="R2261" s="8" t="s">
        <v>8351</v>
      </c>
      <c r="S2261" s="17">
        <f t="shared" si="142"/>
        <v>42702.804814814815</v>
      </c>
      <c r="T2261" s="17">
        <f t="shared" si="143"/>
        <v>42712.804814814815</v>
      </c>
    </row>
    <row r="2262" spans="1:20" ht="42.75" x14ac:dyDescent="0.45">
      <c r="A2262" s="5">
        <v>2260</v>
      </c>
      <c r="B2262" s="7" t="s">
        <v>2261</v>
      </c>
      <c r="C2262" s="7" t="s">
        <v>6370</v>
      </c>
      <c r="D2262" s="8">
        <v>2500</v>
      </c>
      <c r="E2262" s="8">
        <v>8173</v>
      </c>
      <c r="F2262" s="8" t="s">
        <v>8219</v>
      </c>
      <c r="G2262" s="8" t="s">
        <v>8224</v>
      </c>
      <c r="H2262" s="8" t="s">
        <v>8246</v>
      </c>
      <c r="I2262" s="8">
        <v>1395876250</v>
      </c>
      <c r="J2262" s="8">
        <v>1393287850</v>
      </c>
      <c r="K2262" s="8" t="b">
        <v>0</v>
      </c>
      <c r="L2262" s="8">
        <v>84</v>
      </c>
      <c r="M2262" s="8" t="b">
        <v>1</v>
      </c>
      <c r="N2262" s="8" t="s">
        <v>8297</v>
      </c>
      <c r="O2262" s="11">
        <f t="shared" si="140"/>
        <v>327</v>
      </c>
      <c r="P2262" s="8">
        <f t="shared" si="141"/>
        <v>97.3</v>
      </c>
      <c r="Q2262" s="8" t="s">
        <v>8333</v>
      </c>
      <c r="R2262" s="8" t="s">
        <v>8351</v>
      </c>
      <c r="S2262" s="17">
        <f t="shared" si="142"/>
        <v>41695.016782407409</v>
      </c>
      <c r="T2262" s="17">
        <f t="shared" si="143"/>
        <v>41724.975115740745</v>
      </c>
    </row>
    <row r="2263" spans="1:20" ht="42.75" x14ac:dyDescent="0.45">
      <c r="A2263" s="5">
        <v>2261</v>
      </c>
      <c r="B2263" s="7" t="s">
        <v>2262</v>
      </c>
      <c r="C2263" s="7" t="s">
        <v>6371</v>
      </c>
      <c r="D2263" s="8">
        <v>1000</v>
      </c>
      <c r="E2263" s="8">
        <v>7795</v>
      </c>
      <c r="F2263" s="8" t="s">
        <v>8219</v>
      </c>
      <c r="G2263" s="8" t="s">
        <v>8226</v>
      </c>
      <c r="H2263" s="8" t="s">
        <v>8248</v>
      </c>
      <c r="I2263" s="8">
        <v>1487093020</v>
      </c>
      <c r="J2263" s="8">
        <v>1485278620</v>
      </c>
      <c r="K2263" s="8" t="b">
        <v>0</v>
      </c>
      <c r="L2263" s="8">
        <v>210</v>
      </c>
      <c r="M2263" s="8" t="b">
        <v>1</v>
      </c>
      <c r="N2263" s="8" t="s">
        <v>8297</v>
      </c>
      <c r="O2263" s="11">
        <f t="shared" si="140"/>
        <v>780</v>
      </c>
      <c r="P2263" s="8">
        <f t="shared" si="141"/>
        <v>37.119999999999997</v>
      </c>
      <c r="Q2263" s="8" t="s">
        <v>8333</v>
      </c>
      <c r="R2263" s="8" t="s">
        <v>8351</v>
      </c>
      <c r="S2263" s="17">
        <f t="shared" si="142"/>
        <v>42759.724768518514</v>
      </c>
      <c r="T2263" s="17">
        <f t="shared" si="143"/>
        <v>42780.724768518514</v>
      </c>
    </row>
    <row r="2264" spans="1:20" ht="28.5" x14ac:dyDescent="0.45">
      <c r="A2264" s="5">
        <v>2262</v>
      </c>
      <c r="B2264" s="7" t="s">
        <v>2263</v>
      </c>
      <c r="C2264" s="7" t="s">
        <v>6372</v>
      </c>
      <c r="D2264" s="8">
        <v>3300</v>
      </c>
      <c r="E2264" s="8">
        <v>5087</v>
      </c>
      <c r="F2264" s="8" t="s">
        <v>8219</v>
      </c>
      <c r="G2264" s="8" t="s">
        <v>8224</v>
      </c>
      <c r="H2264" s="8" t="s">
        <v>8246</v>
      </c>
      <c r="I2264" s="8">
        <v>1416268800</v>
      </c>
      <c r="J2264" s="8">
        <v>1413295358</v>
      </c>
      <c r="K2264" s="8" t="b">
        <v>0</v>
      </c>
      <c r="L2264" s="8">
        <v>181</v>
      </c>
      <c r="M2264" s="8" t="b">
        <v>1</v>
      </c>
      <c r="N2264" s="8" t="s">
        <v>8297</v>
      </c>
      <c r="O2264" s="11">
        <f t="shared" si="140"/>
        <v>154</v>
      </c>
      <c r="P2264" s="8">
        <f t="shared" si="141"/>
        <v>28.1</v>
      </c>
      <c r="Q2264" s="8" t="s">
        <v>8333</v>
      </c>
      <c r="R2264" s="8" t="s">
        <v>8351</v>
      </c>
      <c r="S2264" s="17">
        <f t="shared" si="142"/>
        <v>41926.585162037038</v>
      </c>
      <c r="T2264" s="17">
        <f t="shared" si="143"/>
        <v>41961</v>
      </c>
    </row>
    <row r="2265" spans="1:20" ht="42.75" x14ac:dyDescent="0.45">
      <c r="A2265" s="5">
        <v>2263</v>
      </c>
      <c r="B2265" s="7" t="s">
        <v>2264</v>
      </c>
      <c r="C2265" s="7" t="s">
        <v>6373</v>
      </c>
      <c r="D2265" s="8">
        <v>7500</v>
      </c>
      <c r="E2265" s="8">
        <v>8666</v>
      </c>
      <c r="F2265" s="8" t="s">
        <v>8219</v>
      </c>
      <c r="G2265" s="8" t="s">
        <v>8235</v>
      </c>
      <c r="H2265" s="8" t="s">
        <v>8255</v>
      </c>
      <c r="I2265" s="8">
        <v>1422734313</v>
      </c>
      <c r="J2265" s="8">
        <v>1420919913</v>
      </c>
      <c r="K2265" s="8" t="b">
        <v>0</v>
      </c>
      <c r="L2265" s="8">
        <v>60</v>
      </c>
      <c r="M2265" s="8" t="b">
        <v>1</v>
      </c>
      <c r="N2265" s="8" t="s">
        <v>8297</v>
      </c>
      <c r="O2265" s="11">
        <f t="shared" si="140"/>
        <v>116</v>
      </c>
      <c r="P2265" s="8">
        <f t="shared" si="141"/>
        <v>144.43</v>
      </c>
      <c r="Q2265" s="8" t="s">
        <v>8333</v>
      </c>
      <c r="R2265" s="8" t="s">
        <v>8351</v>
      </c>
      <c r="S2265" s="17">
        <f t="shared" si="142"/>
        <v>42014.832326388889</v>
      </c>
      <c r="T2265" s="17">
        <f t="shared" si="143"/>
        <v>42035.832326388889</v>
      </c>
    </row>
    <row r="2266" spans="1:20" ht="42.75" x14ac:dyDescent="0.45">
      <c r="A2266" s="5">
        <v>2264</v>
      </c>
      <c r="B2266" s="7" t="s">
        <v>2265</v>
      </c>
      <c r="C2266" s="7" t="s">
        <v>6374</v>
      </c>
      <c r="D2266" s="8">
        <v>6000</v>
      </c>
      <c r="E2266" s="8">
        <v>10802</v>
      </c>
      <c r="F2266" s="8" t="s">
        <v>8219</v>
      </c>
      <c r="G2266" s="8" t="s">
        <v>8224</v>
      </c>
      <c r="H2266" s="8" t="s">
        <v>8246</v>
      </c>
      <c r="I2266" s="8">
        <v>1463972400</v>
      </c>
      <c r="J2266" s="8">
        <v>1462543114</v>
      </c>
      <c r="K2266" s="8" t="b">
        <v>0</v>
      </c>
      <c r="L2266" s="8">
        <v>445</v>
      </c>
      <c r="M2266" s="8" t="b">
        <v>1</v>
      </c>
      <c r="N2266" s="8" t="s">
        <v>8297</v>
      </c>
      <c r="O2266" s="11">
        <f t="shared" si="140"/>
        <v>180</v>
      </c>
      <c r="P2266" s="8">
        <f t="shared" si="141"/>
        <v>24.27</v>
      </c>
      <c r="Q2266" s="8" t="s">
        <v>8333</v>
      </c>
      <c r="R2266" s="8" t="s">
        <v>8351</v>
      </c>
      <c r="S2266" s="17">
        <f t="shared" si="142"/>
        <v>42496.582337962958</v>
      </c>
      <c r="T2266" s="17">
        <f t="shared" si="143"/>
        <v>42513.125</v>
      </c>
    </row>
    <row r="2267" spans="1:20" ht="42.75" x14ac:dyDescent="0.45">
      <c r="A2267" s="5">
        <v>2265</v>
      </c>
      <c r="B2267" s="7" t="s">
        <v>2266</v>
      </c>
      <c r="C2267" s="7" t="s">
        <v>6375</v>
      </c>
      <c r="D2267" s="8">
        <v>200</v>
      </c>
      <c r="E2267" s="8">
        <v>597</v>
      </c>
      <c r="F2267" s="8" t="s">
        <v>8219</v>
      </c>
      <c r="G2267" s="8" t="s">
        <v>8225</v>
      </c>
      <c r="H2267" s="8" t="s">
        <v>8247</v>
      </c>
      <c r="I2267" s="8">
        <v>1479846507</v>
      </c>
      <c r="J2267" s="8">
        <v>1479241707</v>
      </c>
      <c r="K2267" s="8" t="b">
        <v>0</v>
      </c>
      <c r="L2267" s="8">
        <v>17</v>
      </c>
      <c r="M2267" s="8" t="b">
        <v>1</v>
      </c>
      <c r="N2267" s="8" t="s">
        <v>8297</v>
      </c>
      <c r="O2267" s="11">
        <f t="shared" si="140"/>
        <v>299</v>
      </c>
      <c r="P2267" s="8">
        <f t="shared" si="141"/>
        <v>35.119999999999997</v>
      </c>
      <c r="Q2267" s="8" t="s">
        <v>8333</v>
      </c>
      <c r="R2267" s="8" t="s">
        <v>8351</v>
      </c>
      <c r="S2267" s="17">
        <f t="shared" si="142"/>
        <v>42689.853090277778</v>
      </c>
      <c r="T2267" s="17">
        <f t="shared" si="143"/>
        <v>42696.853090277778</v>
      </c>
    </row>
    <row r="2268" spans="1:20" ht="42.75" x14ac:dyDescent="0.45">
      <c r="A2268" s="5">
        <v>2266</v>
      </c>
      <c r="B2268" s="7" t="s">
        <v>2267</v>
      </c>
      <c r="C2268" s="7" t="s">
        <v>6376</v>
      </c>
      <c r="D2268" s="8">
        <v>1500</v>
      </c>
      <c r="E2268" s="8">
        <v>4804</v>
      </c>
      <c r="F2268" s="8" t="s">
        <v>8219</v>
      </c>
      <c r="G2268" s="8" t="s">
        <v>8224</v>
      </c>
      <c r="H2268" s="8" t="s">
        <v>8246</v>
      </c>
      <c r="I2268" s="8">
        <v>1461722400</v>
      </c>
      <c r="J2268" s="8">
        <v>1460235592</v>
      </c>
      <c r="K2268" s="8" t="b">
        <v>0</v>
      </c>
      <c r="L2268" s="8">
        <v>194</v>
      </c>
      <c r="M2268" s="8" t="b">
        <v>1</v>
      </c>
      <c r="N2268" s="8" t="s">
        <v>8297</v>
      </c>
      <c r="O2268" s="11">
        <f t="shared" si="140"/>
        <v>320</v>
      </c>
      <c r="P2268" s="8">
        <f t="shared" si="141"/>
        <v>24.76</v>
      </c>
      <c r="Q2268" s="8" t="s">
        <v>8333</v>
      </c>
      <c r="R2268" s="8" t="s">
        <v>8351</v>
      </c>
      <c r="S2268" s="17">
        <f t="shared" si="142"/>
        <v>42469.874907407408</v>
      </c>
      <c r="T2268" s="17">
        <f t="shared" si="143"/>
        <v>42487.083333333328</v>
      </c>
    </row>
    <row r="2269" spans="1:20" ht="42.75" x14ac:dyDescent="0.45">
      <c r="A2269" s="5">
        <v>2267</v>
      </c>
      <c r="B2269" s="7" t="s">
        <v>2268</v>
      </c>
      <c r="C2269" s="7" t="s">
        <v>6377</v>
      </c>
      <c r="D2269" s="8">
        <v>20000</v>
      </c>
      <c r="E2269" s="8">
        <v>76105</v>
      </c>
      <c r="F2269" s="8" t="s">
        <v>8219</v>
      </c>
      <c r="G2269" s="8" t="s">
        <v>8224</v>
      </c>
      <c r="H2269" s="8" t="s">
        <v>8246</v>
      </c>
      <c r="I2269" s="8">
        <v>1419123600</v>
      </c>
      <c r="J2269" s="8">
        <v>1416945297</v>
      </c>
      <c r="K2269" s="8" t="b">
        <v>0</v>
      </c>
      <c r="L2269" s="8">
        <v>404</v>
      </c>
      <c r="M2269" s="8" t="b">
        <v>1</v>
      </c>
      <c r="N2269" s="8" t="s">
        <v>8297</v>
      </c>
      <c r="O2269" s="11">
        <f t="shared" si="140"/>
        <v>381</v>
      </c>
      <c r="P2269" s="8">
        <f t="shared" si="141"/>
        <v>188.38</v>
      </c>
      <c r="Q2269" s="8" t="s">
        <v>8333</v>
      </c>
      <c r="R2269" s="8" t="s">
        <v>8351</v>
      </c>
      <c r="S2269" s="17">
        <f t="shared" si="142"/>
        <v>41968.829826388886</v>
      </c>
      <c r="T2269" s="17">
        <f t="shared" si="143"/>
        <v>41994.041666666672</v>
      </c>
    </row>
    <row r="2270" spans="1:20" ht="42.75" x14ac:dyDescent="0.45">
      <c r="A2270" s="5">
        <v>2268</v>
      </c>
      <c r="B2270" s="7" t="s">
        <v>2269</v>
      </c>
      <c r="C2270" s="7" t="s">
        <v>6378</v>
      </c>
      <c r="D2270" s="8">
        <v>28000</v>
      </c>
      <c r="E2270" s="8">
        <v>28728</v>
      </c>
      <c r="F2270" s="8" t="s">
        <v>8219</v>
      </c>
      <c r="G2270" s="8" t="s">
        <v>8224</v>
      </c>
      <c r="H2270" s="8" t="s">
        <v>8246</v>
      </c>
      <c r="I2270" s="8">
        <v>1489283915</v>
      </c>
      <c r="J2270" s="8">
        <v>1486691915</v>
      </c>
      <c r="K2270" s="8" t="b">
        <v>0</v>
      </c>
      <c r="L2270" s="8">
        <v>194</v>
      </c>
      <c r="M2270" s="8" t="b">
        <v>1</v>
      </c>
      <c r="N2270" s="8" t="s">
        <v>8297</v>
      </c>
      <c r="O2270" s="11">
        <f t="shared" si="140"/>
        <v>103</v>
      </c>
      <c r="P2270" s="8">
        <f t="shared" si="141"/>
        <v>148.08000000000001</v>
      </c>
      <c r="Q2270" s="8" t="s">
        <v>8333</v>
      </c>
      <c r="R2270" s="8" t="s">
        <v>8351</v>
      </c>
      <c r="S2270" s="17">
        <f t="shared" si="142"/>
        <v>42776.082349537035</v>
      </c>
      <c r="T2270" s="17">
        <f t="shared" si="143"/>
        <v>42806.082349537035</v>
      </c>
    </row>
    <row r="2271" spans="1:20" ht="42.75" x14ac:dyDescent="0.45">
      <c r="A2271" s="5">
        <v>2269</v>
      </c>
      <c r="B2271" s="7" t="s">
        <v>2270</v>
      </c>
      <c r="C2271" s="7" t="s">
        <v>6379</v>
      </c>
      <c r="D2271" s="8">
        <v>2500</v>
      </c>
      <c r="E2271" s="8">
        <v>45041</v>
      </c>
      <c r="F2271" s="8" t="s">
        <v>8219</v>
      </c>
      <c r="G2271" s="8" t="s">
        <v>8224</v>
      </c>
      <c r="H2271" s="8" t="s">
        <v>8246</v>
      </c>
      <c r="I2271" s="8">
        <v>1488862800</v>
      </c>
      <c r="J2271" s="8">
        <v>1486745663</v>
      </c>
      <c r="K2271" s="8" t="b">
        <v>0</v>
      </c>
      <c r="L2271" s="8">
        <v>902</v>
      </c>
      <c r="M2271" s="8" t="b">
        <v>1</v>
      </c>
      <c r="N2271" s="8" t="s">
        <v>8297</v>
      </c>
      <c r="O2271" s="11">
        <f t="shared" si="140"/>
        <v>1802</v>
      </c>
      <c r="P2271" s="8">
        <f t="shared" si="141"/>
        <v>49.93</v>
      </c>
      <c r="Q2271" s="8" t="s">
        <v>8333</v>
      </c>
      <c r="R2271" s="8" t="s">
        <v>8351</v>
      </c>
      <c r="S2271" s="17">
        <f t="shared" si="142"/>
        <v>42776.704432870371</v>
      </c>
      <c r="T2271" s="17">
        <f t="shared" si="143"/>
        <v>42801.208333333328</v>
      </c>
    </row>
    <row r="2272" spans="1:20" ht="42.75" x14ac:dyDescent="0.45">
      <c r="A2272" s="5">
        <v>2270</v>
      </c>
      <c r="B2272" s="7" t="s">
        <v>2271</v>
      </c>
      <c r="C2272" s="7" t="s">
        <v>6380</v>
      </c>
      <c r="D2272" s="8">
        <v>25000</v>
      </c>
      <c r="E2272" s="8">
        <v>180062</v>
      </c>
      <c r="F2272" s="8" t="s">
        <v>8219</v>
      </c>
      <c r="G2272" s="8" t="s">
        <v>8224</v>
      </c>
      <c r="H2272" s="8" t="s">
        <v>8246</v>
      </c>
      <c r="I2272" s="8">
        <v>1484085540</v>
      </c>
      <c r="J2272" s="8">
        <v>1482353513</v>
      </c>
      <c r="K2272" s="8" t="b">
        <v>0</v>
      </c>
      <c r="L2272" s="8">
        <v>1670</v>
      </c>
      <c r="M2272" s="8" t="b">
        <v>1</v>
      </c>
      <c r="N2272" s="8" t="s">
        <v>8297</v>
      </c>
      <c r="O2272" s="11">
        <f t="shared" si="140"/>
        <v>720</v>
      </c>
      <c r="P2272" s="8">
        <f t="shared" si="141"/>
        <v>107.82</v>
      </c>
      <c r="Q2272" s="8" t="s">
        <v>8333</v>
      </c>
      <c r="R2272" s="8" t="s">
        <v>8351</v>
      </c>
      <c r="S2272" s="17">
        <f t="shared" si="142"/>
        <v>42725.869363425925</v>
      </c>
      <c r="T2272" s="17">
        <f t="shared" si="143"/>
        <v>42745.915972222225</v>
      </c>
    </row>
    <row r="2273" spans="1:20" ht="42.75" x14ac:dyDescent="0.45">
      <c r="A2273" s="5">
        <v>2271</v>
      </c>
      <c r="B2273" s="7" t="s">
        <v>2272</v>
      </c>
      <c r="C2273" s="7" t="s">
        <v>6381</v>
      </c>
      <c r="D2273" s="8">
        <v>20000</v>
      </c>
      <c r="E2273" s="8">
        <v>56618</v>
      </c>
      <c r="F2273" s="8" t="s">
        <v>8219</v>
      </c>
      <c r="G2273" s="8" t="s">
        <v>8224</v>
      </c>
      <c r="H2273" s="8" t="s">
        <v>8246</v>
      </c>
      <c r="I2273" s="8">
        <v>1481328004</v>
      </c>
      <c r="J2273" s="8">
        <v>1478736004</v>
      </c>
      <c r="K2273" s="8" t="b">
        <v>0</v>
      </c>
      <c r="L2273" s="8">
        <v>1328</v>
      </c>
      <c r="M2273" s="8" t="b">
        <v>1</v>
      </c>
      <c r="N2273" s="8" t="s">
        <v>8297</v>
      </c>
      <c r="O2273" s="11">
        <f t="shared" si="140"/>
        <v>283</v>
      </c>
      <c r="P2273" s="8">
        <f t="shared" si="141"/>
        <v>42.63</v>
      </c>
      <c r="Q2273" s="8" t="s">
        <v>8333</v>
      </c>
      <c r="R2273" s="8" t="s">
        <v>8351</v>
      </c>
      <c r="S2273" s="17">
        <f t="shared" si="142"/>
        <v>42684.000046296293</v>
      </c>
      <c r="T2273" s="17">
        <f t="shared" si="143"/>
        <v>42714.000046296293</v>
      </c>
    </row>
    <row r="2274" spans="1:20" ht="42.75" x14ac:dyDescent="0.45">
      <c r="A2274" s="5">
        <v>2272</v>
      </c>
      <c r="B2274" s="7" t="s">
        <v>2273</v>
      </c>
      <c r="C2274" s="7" t="s">
        <v>6382</v>
      </c>
      <c r="D2274" s="8">
        <v>1000</v>
      </c>
      <c r="E2274" s="8">
        <v>13566</v>
      </c>
      <c r="F2274" s="8" t="s">
        <v>8219</v>
      </c>
      <c r="G2274" s="8" t="s">
        <v>8224</v>
      </c>
      <c r="H2274" s="8" t="s">
        <v>8246</v>
      </c>
      <c r="I2274" s="8">
        <v>1449506836</v>
      </c>
      <c r="J2274" s="8">
        <v>1446914836</v>
      </c>
      <c r="K2274" s="8" t="b">
        <v>0</v>
      </c>
      <c r="L2274" s="8">
        <v>944</v>
      </c>
      <c r="M2274" s="8" t="b">
        <v>1</v>
      </c>
      <c r="N2274" s="8" t="s">
        <v>8297</v>
      </c>
      <c r="O2274" s="11">
        <f t="shared" si="140"/>
        <v>1357</v>
      </c>
      <c r="P2274" s="8">
        <f t="shared" si="141"/>
        <v>14.37</v>
      </c>
      <c r="Q2274" s="8" t="s">
        <v>8333</v>
      </c>
      <c r="R2274" s="8" t="s">
        <v>8351</v>
      </c>
      <c r="S2274" s="17">
        <f t="shared" si="142"/>
        <v>42315.699490740735</v>
      </c>
      <c r="T2274" s="17">
        <f t="shared" si="143"/>
        <v>42345.699490740735</v>
      </c>
    </row>
    <row r="2275" spans="1:20" ht="42.75" x14ac:dyDescent="0.45">
      <c r="A2275" s="5">
        <v>2273</v>
      </c>
      <c r="B2275" s="7" t="s">
        <v>2274</v>
      </c>
      <c r="C2275" s="7" t="s">
        <v>6383</v>
      </c>
      <c r="D2275" s="8">
        <v>2500</v>
      </c>
      <c r="E2275" s="8">
        <v>5509</v>
      </c>
      <c r="F2275" s="8" t="s">
        <v>8219</v>
      </c>
      <c r="G2275" s="8" t="s">
        <v>8229</v>
      </c>
      <c r="H2275" s="8" t="s">
        <v>8251</v>
      </c>
      <c r="I2275" s="8">
        <v>1489320642</v>
      </c>
      <c r="J2275" s="8">
        <v>1487164242</v>
      </c>
      <c r="K2275" s="8" t="b">
        <v>0</v>
      </c>
      <c r="L2275" s="8">
        <v>147</v>
      </c>
      <c r="M2275" s="8" t="b">
        <v>1</v>
      </c>
      <c r="N2275" s="8" t="s">
        <v>8297</v>
      </c>
      <c r="O2275" s="11">
        <f t="shared" si="140"/>
        <v>220</v>
      </c>
      <c r="P2275" s="8">
        <f t="shared" si="141"/>
        <v>37.479999999999997</v>
      </c>
      <c r="Q2275" s="8" t="s">
        <v>8333</v>
      </c>
      <c r="R2275" s="8" t="s">
        <v>8351</v>
      </c>
      <c r="S2275" s="17">
        <f t="shared" si="142"/>
        <v>42781.549097222218</v>
      </c>
      <c r="T2275" s="17">
        <f t="shared" si="143"/>
        <v>42806.507430555561</v>
      </c>
    </row>
    <row r="2276" spans="1:20" ht="57" x14ac:dyDescent="0.45">
      <c r="A2276" s="5">
        <v>2274</v>
      </c>
      <c r="B2276" s="7" t="s">
        <v>2275</v>
      </c>
      <c r="C2276" s="7" t="s">
        <v>6384</v>
      </c>
      <c r="D2276" s="8">
        <v>2500</v>
      </c>
      <c r="E2276" s="8">
        <v>2990</v>
      </c>
      <c r="F2276" s="8" t="s">
        <v>8219</v>
      </c>
      <c r="G2276" s="8" t="s">
        <v>8224</v>
      </c>
      <c r="H2276" s="8" t="s">
        <v>8246</v>
      </c>
      <c r="I2276" s="8">
        <v>1393156857</v>
      </c>
      <c r="J2276" s="8">
        <v>1390564857</v>
      </c>
      <c r="K2276" s="8" t="b">
        <v>0</v>
      </c>
      <c r="L2276" s="8">
        <v>99</v>
      </c>
      <c r="M2276" s="8" t="b">
        <v>1</v>
      </c>
      <c r="N2276" s="8" t="s">
        <v>8297</v>
      </c>
      <c r="O2276" s="11">
        <f t="shared" si="140"/>
        <v>120</v>
      </c>
      <c r="P2276" s="8">
        <f t="shared" si="141"/>
        <v>30.2</v>
      </c>
      <c r="Q2276" s="8" t="s">
        <v>8333</v>
      </c>
      <c r="R2276" s="8" t="s">
        <v>8351</v>
      </c>
      <c r="S2276" s="17">
        <f t="shared" si="142"/>
        <v>41663.500659722224</v>
      </c>
      <c r="T2276" s="17">
        <f t="shared" si="143"/>
        <v>41693.500659722224</v>
      </c>
    </row>
    <row r="2277" spans="1:20" ht="42.75" x14ac:dyDescent="0.45">
      <c r="A2277" s="5">
        <v>2275</v>
      </c>
      <c r="B2277" s="7" t="s">
        <v>2276</v>
      </c>
      <c r="C2277" s="7" t="s">
        <v>6385</v>
      </c>
      <c r="D2277" s="8">
        <v>650</v>
      </c>
      <c r="E2277" s="8">
        <v>2650.5</v>
      </c>
      <c r="F2277" s="8" t="s">
        <v>8219</v>
      </c>
      <c r="G2277" s="8" t="s">
        <v>8225</v>
      </c>
      <c r="H2277" s="8" t="s">
        <v>8247</v>
      </c>
      <c r="I2277" s="8">
        <v>1419259679</v>
      </c>
      <c r="J2277" s="8">
        <v>1416667679</v>
      </c>
      <c r="K2277" s="8" t="b">
        <v>0</v>
      </c>
      <c r="L2277" s="8">
        <v>79</v>
      </c>
      <c r="M2277" s="8" t="b">
        <v>1</v>
      </c>
      <c r="N2277" s="8" t="s">
        <v>8297</v>
      </c>
      <c r="O2277" s="11">
        <f t="shared" si="140"/>
        <v>408</v>
      </c>
      <c r="P2277" s="8">
        <f t="shared" si="141"/>
        <v>33.549999999999997</v>
      </c>
      <c r="Q2277" s="8" t="s">
        <v>8333</v>
      </c>
      <c r="R2277" s="8" t="s">
        <v>8351</v>
      </c>
      <c r="S2277" s="17">
        <f t="shared" si="142"/>
        <v>41965.616655092599</v>
      </c>
      <c r="T2277" s="17">
        <f t="shared" si="143"/>
        <v>41995.616655092599</v>
      </c>
    </row>
    <row r="2278" spans="1:20" ht="42.75" x14ac:dyDescent="0.45">
      <c r="A2278" s="5">
        <v>2276</v>
      </c>
      <c r="B2278" s="7" t="s">
        <v>2277</v>
      </c>
      <c r="C2278" s="7" t="s">
        <v>6386</v>
      </c>
      <c r="D2278" s="8">
        <v>4589</v>
      </c>
      <c r="E2278" s="8">
        <v>4856</v>
      </c>
      <c r="F2278" s="8" t="s">
        <v>8219</v>
      </c>
      <c r="G2278" s="8" t="s">
        <v>8224</v>
      </c>
      <c r="H2278" s="8" t="s">
        <v>8246</v>
      </c>
      <c r="I2278" s="8">
        <v>1388936289</v>
      </c>
      <c r="J2278" s="8">
        <v>1386344289</v>
      </c>
      <c r="K2278" s="8" t="b">
        <v>0</v>
      </c>
      <c r="L2278" s="8">
        <v>75</v>
      </c>
      <c r="M2278" s="8" t="b">
        <v>1</v>
      </c>
      <c r="N2278" s="8" t="s">
        <v>8297</v>
      </c>
      <c r="O2278" s="11">
        <f t="shared" si="140"/>
        <v>106</v>
      </c>
      <c r="P2278" s="8">
        <f t="shared" si="141"/>
        <v>64.75</v>
      </c>
      <c r="Q2278" s="8" t="s">
        <v>8333</v>
      </c>
      <c r="R2278" s="8" t="s">
        <v>8351</v>
      </c>
      <c r="S2278" s="17">
        <f t="shared" si="142"/>
        <v>41614.651493055557</v>
      </c>
      <c r="T2278" s="17">
        <f t="shared" si="143"/>
        <v>41644.651493055557</v>
      </c>
    </row>
    <row r="2279" spans="1:20" ht="42.75" x14ac:dyDescent="0.45">
      <c r="A2279" s="5">
        <v>2277</v>
      </c>
      <c r="B2279" s="7" t="s">
        <v>2278</v>
      </c>
      <c r="C2279" s="7" t="s">
        <v>6387</v>
      </c>
      <c r="D2279" s="8">
        <v>8500</v>
      </c>
      <c r="E2279" s="8">
        <v>11992</v>
      </c>
      <c r="F2279" s="8" t="s">
        <v>8219</v>
      </c>
      <c r="G2279" s="8" t="s">
        <v>8224</v>
      </c>
      <c r="H2279" s="8" t="s">
        <v>8246</v>
      </c>
      <c r="I2279" s="8">
        <v>1330359423</v>
      </c>
      <c r="J2279" s="8">
        <v>1327767423</v>
      </c>
      <c r="K2279" s="8" t="b">
        <v>0</v>
      </c>
      <c r="L2279" s="8">
        <v>207</v>
      </c>
      <c r="M2279" s="8" t="b">
        <v>1</v>
      </c>
      <c r="N2279" s="8" t="s">
        <v>8297</v>
      </c>
      <c r="O2279" s="11">
        <f t="shared" si="140"/>
        <v>141</v>
      </c>
      <c r="P2279" s="8">
        <f t="shared" si="141"/>
        <v>57.93</v>
      </c>
      <c r="Q2279" s="8" t="s">
        <v>8333</v>
      </c>
      <c r="R2279" s="8" t="s">
        <v>8351</v>
      </c>
      <c r="S2279" s="17">
        <f t="shared" si="142"/>
        <v>40936.678506944445</v>
      </c>
      <c r="T2279" s="17">
        <f t="shared" si="143"/>
        <v>40966.678506944445</v>
      </c>
    </row>
    <row r="2280" spans="1:20" ht="28.5" x14ac:dyDescent="0.45">
      <c r="A2280" s="5">
        <v>2278</v>
      </c>
      <c r="B2280" s="7" t="s">
        <v>2279</v>
      </c>
      <c r="C2280" s="7" t="s">
        <v>6388</v>
      </c>
      <c r="D2280" s="8">
        <v>2000</v>
      </c>
      <c r="E2280" s="8">
        <v>5414</v>
      </c>
      <c r="F2280" s="8" t="s">
        <v>8219</v>
      </c>
      <c r="G2280" s="8" t="s">
        <v>8237</v>
      </c>
      <c r="H2280" s="8" t="s">
        <v>8249</v>
      </c>
      <c r="I2280" s="8">
        <v>1451861940</v>
      </c>
      <c r="J2280" s="8">
        <v>1448902867</v>
      </c>
      <c r="K2280" s="8" t="b">
        <v>0</v>
      </c>
      <c r="L2280" s="8">
        <v>102</v>
      </c>
      <c r="M2280" s="8" t="b">
        <v>1</v>
      </c>
      <c r="N2280" s="8" t="s">
        <v>8297</v>
      </c>
      <c r="O2280" s="11">
        <f t="shared" si="140"/>
        <v>271</v>
      </c>
      <c r="P2280" s="8">
        <f t="shared" si="141"/>
        <v>53.08</v>
      </c>
      <c r="Q2280" s="8" t="s">
        <v>8333</v>
      </c>
      <c r="R2280" s="8" t="s">
        <v>8351</v>
      </c>
      <c r="S2280" s="17">
        <f t="shared" si="142"/>
        <v>42338.709108796291</v>
      </c>
      <c r="T2280" s="17">
        <f t="shared" si="143"/>
        <v>42372.957638888889</v>
      </c>
    </row>
    <row r="2281" spans="1:20" ht="42.75" x14ac:dyDescent="0.45">
      <c r="A2281" s="5">
        <v>2279</v>
      </c>
      <c r="B2281" s="7" t="s">
        <v>2280</v>
      </c>
      <c r="C2281" s="7" t="s">
        <v>6389</v>
      </c>
      <c r="D2281" s="8">
        <v>1000</v>
      </c>
      <c r="E2281" s="8">
        <v>1538</v>
      </c>
      <c r="F2281" s="8" t="s">
        <v>8219</v>
      </c>
      <c r="G2281" s="8" t="s">
        <v>8224</v>
      </c>
      <c r="H2281" s="8" t="s">
        <v>8246</v>
      </c>
      <c r="I2281" s="8">
        <v>1423022400</v>
      </c>
      <c r="J2281" s="8">
        <v>1421436099</v>
      </c>
      <c r="K2281" s="8" t="b">
        <v>0</v>
      </c>
      <c r="L2281" s="8">
        <v>32</v>
      </c>
      <c r="M2281" s="8" t="b">
        <v>1</v>
      </c>
      <c r="N2281" s="8" t="s">
        <v>8297</v>
      </c>
      <c r="O2281" s="11">
        <f t="shared" si="140"/>
        <v>154</v>
      </c>
      <c r="P2281" s="8">
        <f t="shared" si="141"/>
        <v>48.06</v>
      </c>
      <c r="Q2281" s="8" t="s">
        <v>8333</v>
      </c>
      <c r="R2281" s="8" t="s">
        <v>8351</v>
      </c>
      <c r="S2281" s="17">
        <f t="shared" si="142"/>
        <v>42020.806701388887</v>
      </c>
      <c r="T2281" s="17">
        <f t="shared" si="143"/>
        <v>42039.166666666672</v>
      </c>
    </row>
    <row r="2282" spans="1:20" ht="57" x14ac:dyDescent="0.45">
      <c r="A2282" s="5">
        <v>2280</v>
      </c>
      <c r="B2282" s="7" t="s">
        <v>2281</v>
      </c>
      <c r="C2282" s="7" t="s">
        <v>6390</v>
      </c>
      <c r="D2282" s="8">
        <v>9800</v>
      </c>
      <c r="E2282" s="8">
        <v>39550.5</v>
      </c>
      <c r="F2282" s="8" t="s">
        <v>8219</v>
      </c>
      <c r="G2282" s="8" t="s">
        <v>8224</v>
      </c>
      <c r="H2282" s="8" t="s">
        <v>8246</v>
      </c>
      <c r="I2282" s="8">
        <v>1442501991</v>
      </c>
      <c r="J2282" s="8">
        <v>1439909991</v>
      </c>
      <c r="K2282" s="8" t="b">
        <v>0</v>
      </c>
      <c r="L2282" s="8">
        <v>480</v>
      </c>
      <c r="M2282" s="8" t="b">
        <v>1</v>
      </c>
      <c r="N2282" s="8" t="s">
        <v>8297</v>
      </c>
      <c r="O2282" s="11">
        <f t="shared" si="140"/>
        <v>404</v>
      </c>
      <c r="P2282" s="8">
        <f t="shared" si="141"/>
        <v>82.4</v>
      </c>
      <c r="Q2282" s="8" t="s">
        <v>8333</v>
      </c>
      <c r="R2282" s="8" t="s">
        <v>8351</v>
      </c>
      <c r="S2282" s="17">
        <f t="shared" si="142"/>
        <v>42234.624895833331</v>
      </c>
      <c r="T2282" s="17">
        <f t="shared" si="143"/>
        <v>42264.624895833331</v>
      </c>
    </row>
    <row r="2283" spans="1:20" ht="42.75" x14ac:dyDescent="0.45">
      <c r="A2283" s="5">
        <v>2281</v>
      </c>
      <c r="B2283" s="7" t="s">
        <v>2282</v>
      </c>
      <c r="C2283" s="7" t="s">
        <v>6391</v>
      </c>
      <c r="D2283" s="8">
        <v>300</v>
      </c>
      <c r="E2283" s="8">
        <v>555</v>
      </c>
      <c r="F2283" s="8" t="s">
        <v>8219</v>
      </c>
      <c r="G2283" s="8" t="s">
        <v>8224</v>
      </c>
      <c r="H2283" s="8" t="s">
        <v>8246</v>
      </c>
      <c r="I2283" s="8">
        <v>1311576600</v>
      </c>
      <c r="J2283" s="8">
        <v>1306219897</v>
      </c>
      <c r="K2283" s="8" t="b">
        <v>0</v>
      </c>
      <c r="L2283" s="8">
        <v>11</v>
      </c>
      <c r="M2283" s="8" t="b">
        <v>1</v>
      </c>
      <c r="N2283" s="8" t="s">
        <v>8276</v>
      </c>
      <c r="O2283" s="11">
        <f t="shared" si="140"/>
        <v>185</v>
      </c>
      <c r="P2283" s="8">
        <f t="shared" si="141"/>
        <v>50.45</v>
      </c>
      <c r="Q2283" s="8" t="s">
        <v>8325</v>
      </c>
      <c r="R2283" s="8" t="s">
        <v>8326</v>
      </c>
      <c r="S2283" s="17">
        <f t="shared" si="142"/>
        <v>40687.285844907405</v>
      </c>
      <c r="T2283" s="17">
        <f t="shared" si="143"/>
        <v>40749.284722222219</v>
      </c>
    </row>
    <row r="2284" spans="1:20" ht="28.5" x14ac:dyDescent="0.45">
      <c r="A2284" s="5">
        <v>2282</v>
      </c>
      <c r="B2284" s="7" t="s">
        <v>2283</v>
      </c>
      <c r="C2284" s="7" t="s">
        <v>6392</v>
      </c>
      <c r="D2284" s="8">
        <v>750</v>
      </c>
      <c r="E2284" s="8">
        <v>1390</v>
      </c>
      <c r="F2284" s="8" t="s">
        <v>8219</v>
      </c>
      <c r="G2284" s="8" t="s">
        <v>8224</v>
      </c>
      <c r="H2284" s="8" t="s">
        <v>8246</v>
      </c>
      <c r="I2284" s="8">
        <v>1452744686</v>
      </c>
      <c r="J2284" s="8">
        <v>1447560686</v>
      </c>
      <c r="K2284" s="8" t="b">
        <v>0</v>
      </c>
      <c r="L2284" s="8">
        <v>12</v>
      </c>
      <c r="M2284" s="8" t="b">
        <v>1</v>
      </c>
      <c r="N2284" s="8" t="s">
        <v>8276</v>
      </c>
      <c r="O2284" s="11">
        <f t="shared" si="140"/>
        <v>185</v>
      </c>
      <c r="P2284" s="8">
        <f t="shared" si="141"/>
        <v>115.83</v>
      </c>
      <c r="Q2284" s="8" t="s">
        <v>8325</v>
      </c>
      <c r="R2284" s="8" t="s">
        <v>8326</v>
      </c>
      <c r="S2284" s="17">
        <f t="shared" si="142"/>
        <v>42323.17460648148</v>
      </c>
      <c r="T2284" s="17">
        <f t="shared" si="143"/>
        <v>42383.17460648148</v>
      </c>
    </row>
    <row r="2285" spans="1:20" ht="42.75" x14ac:dyDescent="0.45">
      <c r="A2285" s="5">
        <v>2283</v>
      </c>
      <c r="B2285" s="7" t="s">
        <v>2284</v>
      </c>
      <c r="C2285" s="7" t="s">
        <v>6393</v>
      </c>
      <c r="D2285" s="8">
        <v>3000</v>
      </c>
      <c r="E2285" s="8">
        <v>3025.66</v>
      </c>
      <c r="F2285" s="8" t="s">
        <v>8219</v>
      </c>
      <c r="G2285" s="8" t="s">
        <v>8224</v>
      </c>
      <c r="H2285" s="8" t="s">
        <v>8246</v>
      </c>
      <c r="I2285" s="8">
        <v>1336528804</v>
      </c>
      <c r="J2285" s="8">
        <v>1331348404</v>
      </c>
      <c r="K2285" s="8" t="b">
        <v>0</v>
      </c>
      <c r="L2285" s="8">
        <v>48</v>
      </c>
      <c r="M2285" s="8" t="b">
        <v>1</v>
      </c>
      <c r="N2285" s="8" t="s">
        <v>8276</v>
      </c>
      <c r="O2285" s="11">
        <f t="shared" si="140"/>
        <v>101</v>
      </c>
      <c r="P2285" s="8">
        <f t="shared" si="141"/>
        <v>63.03</v>
      </c>
      <c r="Q2285" s="8" t="s">
        <v>8325</v>
      </c>
      <c r="R2285" s="8" t="s">
        <v>8326</v>
      </c>
      <c r="S2285" s="17">
        <f t="shared" si="142"/>
        <v>40978.125046296293</v>
      </c>
      <c r="T2285" s="17">
        <f t="shared" si="143"/>
        <v>41038.083379629628</v>
      </c>
    </row>
    <row r="2286" spans="1:20" ht="28.5" x14ac:dyDescent="0.45">
      <c r="A2286" s="5">
        <v>2284</v>
      </c>
      <c r="B2286" s="7" t="s">
        <v>2285</v>
      </c>
      <c r="C2286" s="7" t="s">
        <v>6394</v>
      </c>
      <c r="D2286" s="8">
        <v>6000</v>
      </c>
      <c r="E2286" s="8">
        <v>6373.27</v>
      </c>
      <c r="F2286" s="8" t="s">
        <v>8219</v>
      </c>
      <c r="G2286" s="8" t="s">
        <v>8224</v>
      </c>
      <c r="H2286" s="8" t="s">
        <v>8246</v>
      </c>
      <c r="I2286" s="8">
        <v>1299902400</v>
      </c>
      <c r="J2286" s="8">
        <v>1297451245</v>
      </c>
      <c r="K2286" s="8" t="b">
        <v>0</v>
      </c>
      <c r="L2286" s="8">
        <v>59</v>
      </c>
      <c r="M2286" s="8" t="b">
        <v>1</v>
      </c>
      <c r="N2286" s="8" t="s">
        <v>8276</v>
      </c>
      <c r="O2286" s="11">
        <f t="shared" si="140"/>
        <v>106</v>
      </c>
      <c r="P2286" s="8">
        <f t="shared" si="141"/>
        <v>108.02</v>
      </c>
      <c r="Q2286" s="8" t="s">
        <v>8325</v>
      </c>
      <c r="R2286" s="8" t="s">
        <v>8326</v>
      </c>
      <c r="S2286" s="17">
        <f t="shared" si="142"/>
        <v>40585.796817129631</v>
      </c>
      <c r="T2286" s="17">
        <f t="shared" si="143"/>
        <v>40614.166666666664</v>
      </c>
    </row>
    <row r="2287" spans="1:20" ht="42.75" x14ac:dyDescent="0.45">
      <c r="A2287" s="5">
        <v>2285</v>
      </c>
      <c r="B2287" s="7" t="s">
        <v>2286</v>
      </c>
      <c r="C2287" s="7" t="s">
        <v>6395</v>
      </c>
      <c r="D2287" s="8">
        <v>3000</v>
      </c>
      <c r="E2287" s="8">
        <v>3641</v>
      </c>
      <c r="F2287" s="8" t="s">
        <v>8219</v>
      </c>
      <c r="G2287" s="8" t="s">
        <v>8224</v>
      </c>
      <c r="H2287" s="8" t="s">
        <v>8246</v>
      </c>
      <c r="I2287" s="8">
        <v>1340944043</v>
      </c>
      <c r="J2287" s="8">
        <v>1338352043</v>
      </c>
      <c r="K2287" s="8" t="b">
        <v>0</v>
      </c>
      <c r="L2287" s="8">
        <v>79</v>
      </c>
      <c r="M2287" s="8" t="b">
        <v>1</v>
      </c>
      <c r="N2287" s="8" t="s">
        <v>8276</v>
      </c>
      <c r="O2287" s="11">
        <f t="shared" si="140"/>
        <v>121</v>
      </c>
      <c r="P2287" s="8">
        <f t="shared" si="141"/>
        <v>46.09</v>
      </c>
      <c r="Q2287" s="8" t="s">
        <v>8325</v>
      </c>
      <c r="R2287" s="8" t="s">
        <v>8326</v>
      </c>
      <c r="S2287" s="17">
        <f t="shared" si="142"/>
        <v>41059.185682870368</v>
      </c>
      <c r="T2287" s="17">
        <f t="shared" si="143"/>
        <v>41089.185682870368</v>
      </c>
    </row>
    <row r="2288" spans="1:20" ht="42.75" x14ac:dyDescent="0.45">
      <c r="A2288" s="5">
        <v>2286</v>
      </c>
      <c r="B2288" s="7" t="s">
        <v>2287</v>
      </c>
      <c r="C2288" s="7" t="s">
        <v>6396</v>
      </c>
      <c r="D2288" s="8">
        <v>1500</v>
      </c>
      <c r="E2288" s="8">
        <v>1501</v>
      </c>
      <c r="F2288" s="8" t="s">
        <v>8219</v>
      </c>
      <c r="G2288" s="8" t="s">
        <v>8224</v>
      </c>
      <c r="H2288" s="8" t="s">
        <v>8246</v>
      </c>
      <c r="I2288" s="8">
        <v>1378439940</v>
      </c>
      <c r="J2288" s="8">
        <v>1376003254</v>
      </c>
      <c r="K2288" s="8" t="b">
        <v>0</v>
      </c>
      <c r="L2288" s="8">
        <v>14</v>
      </c>
      <c r="M2288" s="8" t="b">
        <v>1</v>
      </c>
      <c r="N2288" s="8" t="s">
        <v>8276</v>
      </c>
      <c r="O2288" s="11">
        <f t="shared" si="140"/>
        <v>100</v>
      </c>
      <c r="P2288" s="8">
        <f t="shared" si="141"/>
        <v>107.21</v>
      </c>
      <c r="Q2288" s="8" t="s">
        <v>8325</v>
      </c>
      <c r="R2288" s="8" t="s">
        <v>8326</v>
      </c>
      <c r="S2288" s="17">
        <f t="shared" si="142"/>
        <v>41494.963587962964</v>
      </c>
      <c r="T2288" s="17">
        <f t="shared" si="143"/>
        <v>41523.165972222225</v>
      </c>
    </row>
    <row r="2289" spans="1:20" ht="42.75" x14ac:dyDescent="0.45">
      <c r="A2289" s="5">
        <v>2287</v>
      </c>
      <c r="B2289" s="7" t="s">
        <v>2288</v>
      </c>
      <c r="C2289" s="7" t="s">
        <v>6397</v>
      </c>
      <c r="D2289" s="8">
        <v>4500</v>
      </c>
      <c r="E2289" s="8">
        <v>5398.99</v>
      </c>
      <c r="F2289" s="8" t="s">
        <v>8219</v>
      </c>
      <c r="G2289" s="8" t="s">
        <v>8224</v>
      </c>
      <c r="H2289" s="8" t="s">
        <v>8246</v>
      </c>
      <c r="I2289" s="8">
        <v>1403539260</v>
      </c>
      <c r="J2289" s="8">
        <v>1401724860</v>
      </c>
      <c r="K2289" s="8" t="b">
        <v>0</v>
      </c>
      <c r="L2289" s="8">
        <v>106</v>
      </c>
      <c r="M2289" s="8" t="b">
        <v>1</v>
      </c>
      <c r="N2289" s="8" t="s">
        <v>8276</v>
      </c>
      <c r="O2289" s="11">
        <f t="shared" si="140"/>
        <v>120</v>
      </c>
      <c r="P2289" s="8">
        <f t="shared" si="141"/>
        <v>50.93</v>
      </c>
      <c r="Q2289" s="8" t="s">
        <v>8325</v>
      </c>
      <c r="R2289" s="8" t="s">
        <v>8326</v>
      </c>
      <c r="S2289" s="17">
        <f t="shared" si="142"/>
        <v>41792.667361111111</v>
      </c>
      <c r="T2289" s="17">
        <f t="shared" si="143"/>
        <v>41813.667361111111</v>
      </c>
    </row>
    <row r="2290" spans="1:20" ht="42.75" x14ac:dyDescent="0.45">
      <c r="A2290" s="5">
        <v>2288</v>
      </c>
      <c r="B2290" s="7" t="s">
        <v>2289</v>
      </c>
      <c r="C2290" s="7" t="s">
        <v>6398</v>
      </c>
      <c r="D2290" s="8">
        <v>1000</v>
      </c>
      <c r="E2290" s="8">
        <v>1001</v>
      </c>
      <c r="F2290" s="8" t="s">
        <v>8219</v>
      </c>
      <c r="G2290" s="8" t="s">
        <v>8224</v>
      </c>
      <c r="H2290" s="8" t="s">
        <v>8246</v>
      </c>
      <c r="I2290" s="8">
        <v>1340733600</v>
      </c>
      <c r="J2290" s="8">
        <v>1339098689</v>
      </c>
      <c r="K2290" s="8" t="b">
        <v>0</v>
      </c>
      <c r="L2290" s="8">
        <v>25</v>
      </c>
      <c r="M2290" s="8" t="b">
        <v>1</v>
      </c>
      <c r="N2290" s="8" t="s">
        <v>8276</v>
      </c>
      <c r="O2290" s="11">
        <f t="shared" si="140"/>
        <v>100</v>
      </c>
      <c r="P2290" s="8">
        <f t="shared" si="141"/>
        <v>40.04</v>
      </c>
      <c r="Q2290" s="8" t="s">
        <v>8325</v>
      </c>
      <c r="R2290" s="8" t="s">
        <v>8326</v>
      </c>
      <c r="S2290" s="17">
        <f t="shared" si="142"/>
        <v>41067.827418981484</v>
      </c>
      <c r="T2290" s="17">
        <f t="shared" si="143"/>
        <v>41086.75</v>
      </c>
    </row>
    <row r="2291" spans="1:20" ht="42.75" x14ac:dyDescent="0.45">
      <c r="A2291" s="5">
        <v>2289</v>
      </c>
      <c r="B2291" s="7" t="s">
        <v>2290</v>
      </c>
      <c r="C2291" s="7" t="s">
        <v>6399</v>
      </c>
      <c r="D2291" s="8">
        <v>1500</v>
      </c>
      <c r="E2291" s="8">
        <v>1611</v>
      </c>
      <c r="F2291" s="8" t="s">
        <v>8219</v>
      </c>
      <c r="G2291" s="8" t="s">
        <v>8224</v>
      </c>
      <c r="H2291" s="8" t="s">
        <v>8246</v>
      </c>
      <c r="I2291" s="8">
        <v>1386372120</v>
      </c>
      <c r="J2291" s="8">
        <v>1382659060</v>
      </c>
      <c r="K2291" s="8" t="b">
        <v>0</v>
      </c>
      <c r="L2291" s="8">
        <v>25</v>
      </c>
      <c r="M2291" s="8" t="b">
        <v>1</v>
      </c>
      <c r="N2291" s="8" t="s">
        <v>8276</v>
      </c>
      <c r="O2291" s="11">
        <f t="shared" si="140"/>
        <v>107</v>
      </c>
      <c r="P2291" s="8">
        <f t="shared" si="141"/>
        <v>64.44</v>
      </c>
      <c r="Q2291" s="8" t="s">
        <v>8325</v>
      </c>
      <c r="R2291" s="8" t="s">
        <v>8326</v>
      </c>
      <c r="S2291" s="17">
        <f t="shared" si="142"/>
        <v>41571.998379629629</v>
      </c>
      <c r="T2291" s="17">
        <f t="shared" si="143"/>
        <v>41614.973611111112</v>
      </c>
    </row>
    <row r="2292" spans="1:20" ht="42.75" x14ac:dyDescent="0.45">
      <c r="A2292" s="5">
        <v>2290</v>
      </c>
      <c r="B2292" s="7" t="s">
        <v>2291</v>
      </c>
      <c r="C2292" s="7" t="s">
        <v>6400</v>
      </c>
      <c r="D2292" s="8">
        <v>1500</v>
      </c>
      <c r="E2292" s="8">
        <v>1561</v>
      </c>
      <c r="F2292" s="8" t="s">
        <v>8219</v>
      </c>
      <c r="G2292" s="8" t="s">
        <v>8224</v>
      </c>
      <c r="H2292" s="8" t="s">
        <v>8246</v>
      </c>
      <c r="I2292" s="8">
        <v>1259686800</v>
      </c>
      <c r="J2292" s="8">
        <v>1252908330</v>
      </c>
      <c r="K2292" s="8" t="b">
        <v>0</v>
      </c>
      <c r="L2292" s="8">
        <v>29</v>
      </c>
      <c r="M2292" s="8" t="b">
        <v>1</v>
      </c>
      <c r="N2292" s="8" t="s">
        <v>8276</v>
      </c>
      <c r="O2292" s="11">
        <f t="shared" si="140"/>
        <v>104</v>
      </c>
      <c r="P2292" s="8">
        <f t="shared" si="141"/>
        <v>53.83</v>
      </c>
      <c r="Q2292" s="8" t="s">
        <v>8325</v>
      </c>
      <c r="R2292" s="8" t="s">
        <v>8326</v>
      </c>
      <c r="S2292" s="17">
        <f t="shared" si="142"/>
        <v>40070.253819444442</v>
      </c>
      <c r="T2292" s="17">
        <f t="shared" si="143"/>
        <v>40148.708333333336</v>
      </c>
    </row>
    <row r="2293" spans="1:20" ht="42.75" x14ac:dyDescent="0.45">
      <c r="A2293" s="5">
        <v>2291</v>
      </c>
      <c r="B2293" s="7" t="s">
        <v>2292</v>
      </c>
      <c r="C2293" s="7" t="s">
        <v>6401</v>
      </c>
      <c r="D2293" s="8">
        <v>2500</v>
      </c>
      <c r="E2293" s="8">
        <v>4320</v>
      </c>
      <c r="F2293" s="8" t="s">
        <v>8219</v>
      </c>
      <c r="G2293" s="8" t="s">
        <v>8224</v>
      </c>
      <c r="H2293" s="8" t="s">
        <v>8246</v>
      </c>
      <c r="I2293" s="8">
        <v>1335153600</v>
      </c>
      <c r="J2293" s="8">
        <v>1332199618</v>
      </c>
      <c r="K2293" s="8" t="b">
        <v>0</v>
      </c>
      <c r="L2293" s="8">
        <v>43</v>
      </c>
      <c r="M2293" s="8" t="b">
        <v>1</v>
      </c>
      <c r="N2293" s="8" t="s">
        <v>8276</v>
      </c>
      <c r="O2293" s="11">
        <f t="shared" si="140"/>
        <v>173</v>
      </c>
      <c r="P2293" s="8">
        <f t="shared" si="141"/>
        <v>100.47</v>
      </c>
      <c r="Q2293" s="8" t="s">
        <v>8325</v>
      </c>
      <c r="R2293" s="8" t="s">
        <v>8326</v>
      </c>
      <c r="S2293" s="17">
        <f t="shared" si="142"/>
        <v>40987.977060185185</v>
      </c>
      <c r="T2293" s="17">
        <f t="shared" si="143"/>
        <v>41022.166666666664</v>
      </c>
    </row>
    <row r="2294" spans="1:20" ht="42.75" x14ac:dyDescent="0.45">
      <c r="A2294" s="5">
        <v>2292</v>
      </c>
      <c r="B2294" s="7" t="s">
        <v>2293</v>
      </c>
      <c r="C2294" s="7" t="s">
        <v>6402</v>
      </c>
      <c r="D2294" s="8">
        <v>2000</v>
      </c>
      <c r="E2294" s="8">
        <v>2145.0100000000002</v>
      </c>
      <c r="F2294" s="8" t="s">
        <v>8219</v>
      </c>
      <c r="G2294" s="8" t="s">
        <v>8224</v>
      </c>
      <c r="H2294" s="8" t="s">
        <v>8246</v>
      </c>
      <c r="I2294" s="8">
        <v>1334767476</v>
      </c>
      <c r="J2294" s="8">
        <v>1332175476</v>
      </c>
      <c r="K2294" s="8" t="b">
        <v>0</v>
      </c>
      <c r="L2294" s="8">
        <v>46</v>
      </c>
      <c r="M2294" s="8" t="b">
        <v>1</v>
      </c>
      <c r="N2294" s="8" t="s">
        <v>8276</v>
      </c>
      <c r="O2294" s="11">
        <f t="shared" si="140"/>
        <v>107</v>
      </c>
      <c r="P2294" s="8">
        <f t="shared" si="141"/>
        <v>46.63</v>
      </c>
      <c r="Q2294" s="8" t="s">
        <v>8325</v>
      </c>
      <c r="R2294" s="8" t="s">
        <v>8326</v>
      </c>
      <c r="S2294" s="17">
        <f t="shared" si="142"/>
        <v>40987.697638888887</v>
      </c>
      <c r="T2294" s="17">
        <f t="shared" si="143"/>
        <v>41017.697638888887</v>
      </c>
    </row>
    <row r="2295" spans="1:20" ht="28.5" x14ac:dyDescent="0.45">
      <c r="A2295" s="5">
        <v>2293</v>
      </c>
      <c r="B2295" s="7" t="s">
        <v>2294</v>
      </c>
      <c r="C2295" s="7" t="s">
        <v>6403</v>
      </c>
      <c r="D2295" s="8">
        <v>850</v>
      </c>
      <c r="E2295" s="8">
        <v>920</v>
      </c>
      <c r="F2295" s="8" t="s">
        <v>8219</v>
      </c>
      <c r="G2295" s="8" t="s">
        <v>8224</v>
      </c>
      <c r="H2295" s="8" t="s">
        <v>8246</v>
      </c>
      <c r="I2295" s="8">
        <v>1348545540</v>
      </c>
      <c r="J2295" s="8">
        <v>1346345999</v>
      </c>
      <c r="K2295" s="8" t="b">
        <v>0</v>
      </c>
      <c r="L2295" s="8">
        <v>27</v>
      </c>
      <c r="M2295" s="8" t="b">
        <v>1</v>
      </c>
      <c r="N2295" s="8" t="s">
        <v>8276</v>
      </c>
      <c r="O2295" s="11">
        <f t="shared" si="140"/>
        <v>108</v>
      </c>
      <c r="P2295" s="8">
        <f t="shared" si="141"/>
        <v>34.07</v>
      </c>
      <c r="Q2295" s="8" t="s">
        <v>8325</v>
      </c>
      <c r="R2295" s="8" t="s">
        <v>8326</v>
      </c>
      <c r="S2295" s="17">
        <f t="shared" si="142"/>
        <v>41151.708321759259</v>
      </c>
      <c r="T2295" s="17">
        <f t="shared" si="143"/>
        <v>41177.165972222225</v>
      </c>
    </row>
    <row r="2296" spans="1:20" ht="42.75" x14ac:dyDescent="0.45">
      <c r="A2296" s="5">
        <v>2294</v>
      </c>
      <c r="B2296" s="7" t="s">
        <v>2295</v>
      </c>
      <c r="C2296" s="7" t="s">
        <v>6404</v>
      </c>
      <c r="D2296" s="8">
        <v>5000</v>
      </c>
      <c r="E2296" s="8">
        <v>7304.04</v>
      </c>
      <c r="F2296" s="8" t="s">
        <v>8219</v>
      </c>
      <c r="G2296" s="8" t="s">
        <v>8224</v>
      </c>
      <c r="H2296" s="8" t="s">
        <v>8246</v>
      </c>
      <c r="I2296" s="8">
        <v>1358702480</v>
      </c>
      <c r="J2296" s="8">
        <v>1356110480</v>
      </c>
      <c r="K2296" s="8" t="b">
        <v>0</v>
      </c>
      <c r="L2296" s="8">
        <v>112</v>
      </c>
      <c r="M2296" s="8" t="b">
        <v>1</v>
      </c>
      <c r="N2296" s="8" t="s">
        <v>8276</v>
      </c>
      <c r="O2296" s="11">
        <f t="shared" si="140"/>
        <v>146</v>
      </c>
      <c r="P2296" s="8">
        <f t="shared" si="141"/>
        <v>65.209999999999994</v>
      </c>
      <c r="Q2296" s="8" t="s">
        <v>8325</v>
      </c>
      <c r="R2296" s="8" t="s">
        <v>8326</v>
      </c>
      <c r="S2296" s="17">
        <f t="shared" si="142"/>
        <v>41264.72314814815</v>
      </c>
      <c r="T2296" s="17">
        <f t="shared" si="143"/>
        <v>41294.72314814815</v>
      </c>
    </row>
    <row r="2297" spans="1:20" ht="42.75" x14ac:dyDescent="0.45">
      <c r="A2297" s="5">
        <v>2295</v>
      </c>
      <c r="B2297" s="7" t="s">
        <v>2296</v>
      </c>
      <c r="C2297" s="7" t="s">
        <v>6405</v>
      </c>
      <c r="D2297" s="8">
        <v>1200</v>
      </c>
      <c r="E2297" s="8">
        <v>1503</v>
      </c>
      <c r="F2297" s="8" t="s">
        <v>8219</v>
      </c>
      <c r="G2297" s="8" t="s">
        <v>8224</v>
      </c>
      <c r="H2297" s="8" t="s">
        <v>8246</v>
      </c>
      <c r="I2297" s="8">
        <v>1359240856</v>
      </c>
      <c r="J2297" s="8">
        <v>1356648856</v>
      </c>
      <c r="K2297" s="8" t="b">
        <v>0</v>
      </c>
      <c r="L2297" s="8">
        <v>34</v>
      </c>
      <c r="M2297" s="8" t="b">
        <v>1</v>
      </c>
      <c r="N2297" s="8" t="s">
        <v>8276</v>
      </c>
      <c r="O2297" s="11">
        <f t="shared" si="140"/>
        <v>125</v>
      </c>
      <c r="P2297" s="8">
        <f t="shared" si="141"/>
        <v>44.21</v>
      </c>
      <c r="Q2297" s="8" t="s">
        <v>8325</v>
      </c>
      <c r="R2297" s="8" t="s">
        <v>8326</v>
      </c>
      <c r="S2297" s="17">
        <f t="shared" si="142"/>
        <v>41270.954351851848</v>
      </c>
      <c r="T2297" s="17">
        <f t="shared" si="143"/>
        <v>41300.954351851848</v>
      </c>
    </row>
    <row r="2298" spans="1:20" ht="42.75" x14ac:dyDescent="0.45">
      <c r="A2298" s="5">
        <v>2296</v>
      </c>
      <c r="B2298" s="7" t="s">
        <v>2297</v>
      </c>
      <c r="C2298" s="7" t="s">
        <v>6406</v>
      </c>
      <c r="D2298" s="8">
        <v>7000</v>
      </c>
      <c r="E2298" s="8">
        <v>10435</v>
      </c>
      <c r="F2298" s="8" t="s">
        <v>8219</v>
      </c>
      <c r="G2298" s="8" t="s">
        <v>8224</v>
      </c>
      <c r="H2298" s="8" t="s">
        <v>8246</v>
      </c>
      <c r="I2298" s="8">
        <v>1330018426</v>
      </c>
      <c r="J2298" s="8">
        <v>1326994426</v>
      </c>
      <c r="K2298" s="8" t="b">
        <v>0</v>
      </c>
      <c r="L2298" s="8">
        <v>145</v>
      </c>
      <c r="M2298" s="8" t="b">
        <v>1</v>
      </c>
      <c r="N2298" s="8" t="s">
        <v>8276</v>
      </c>
      <c r="O2298" s="11">
        <f t="shared" si="140"/>
        <v>149</v>
      </c>
      <c r="P2298" s="8">
        <f t="shared" si="141"/>
        <v>71.97</v>
      </c>
      <c r="Q2298" s="8" t="s">
        <v>8325</v>
      </c>
      <c r="R2298" s="8" t="s">
        <v>8326</v>
      </c>
      <c r="S2298" s="17">
        <f t="shared" si="142"/>
        <v>40927.731782407405</v>
      </c>
      <c r="T2298" s="17">
        <f t="shared" si="143"/>
        <v>40962.731782407405</v>
      </c>
    </row>
    <row r="2299" spans="1:20" ht="28.5" x14ac:dyDescent="0.45">
      <c r="A2299" s="5">
        <v>2297</v>
      </c>
      <c r="B2299" s="7" t="s">
        <v>2298</v>
      </c>
      <c r="C2299" s="7" t="s">
        <v>6407</v>
      </c>
      <c r="D2299" s="8">
        <v>1000</v>
      </c>
      <c r="E2299" s="8">
        <v>1006</v>
      </c>
      <c r="F2299" s="8" t="s">
        <v>8219</v>
      </c>
      <c r="G2299" s="8" t="s">
        <v>8224</v>
      </c>
      <c r="H2299" s="8" t="s">
        <v>8246</v>
      </c>
      <c r="I2299" s="8">
        <v>1331697540</v>
      </c>
      <c r="J2299" s="8">
        <v>1328749249</v>
      </c>
      <c r="K2299" s="8" t="b">
        <v>0</v>
      </c>
      <c r="L2299" s="8">
        <v>19</v>
      </c>
      <c r="M2299" s="8" t="b">
        <v>1</v>
      </c>
      <c r="N2299" s="8" t="s">
        <v>8276</v>
      </c>
      <c r="O2299" s="11">
        <f t="shared" si="140"/>
        <v>101</v>
      </c>
      <c r="P2299" s="8">
        <f t="shared" si="141"/>
        <v>52.95</v>
      </c>
      <c r="Q2299" s="8" t="s">
        <v>8325</v>
      </c>
      <c r="R2299" s="8" t="s">
        <v>8326</v>
      </c>
      <c r="S2299" s="17">
        <f t="shared" si="142"/>
        <v>40948.042233796295</v>
      </c>
      <c r="T2299" s="17">
        <f t="shared" si="143"/>
        <v>40982.165972222225</v>
      </c>
    </row>
    <row r="2300" spans="1:20" ht="42.75" x14ac:dyDescent="0.45">
      <c r="A2300" s="5">
        <v>2298</v>
      </c>
      <c r="B2300" s="7" t="s">
        <v>2299</v>
      </c>
      <c r="C2300" s="7" t="s">
        <v>6408</v>
      </c>
      <c r="D2300" s="8">
        <v>30000</v>
      </c>
      <c r="E2300" s="8">
        <v>31522</v>
      </c>
      <c r="F2300" s="8" t="s">
        <v>8219</v>
      </c>
      <c r="G2300" s="8" t="s">
        <v>8224</v>
      </c>
      <c r="H2300" s="8" t="s">
        <v>8246</v>
      </c>
      <c r="I2300" s="8">
        <v>1395861033</v>
      </c>
      <c r="J2300" s="8">
        <v>1393272633</v>
      </c>
      <c r="K2300" s="8" t="b">
        <v>0</v>
      </c>
      <c r="L2300" s="8">
        <v>288</v>
      </c>
      <c r="M2300" s="8" t="b">
        <v>1</v>
      </c>
      <c r="N2300" s="8" t="s">
        <v>8276</v>
      </c>
      <c r="O2300" s="11">
        <f t="shared" si="140"/>
        <v>105</v>
      </c>
      <c r="P2300" s="8">
        <f t="shared" si="141"/>
        <v>109.45</v>
      </c>
      <c r="Q2300" s="8" t="s">
        <v>8325</v>
      </c>
      <c r="R2300" s="8" t="s">
        <v>8326</v>
      </c>
      <c r="S2300" s="17">
        <f t="shared" si="142"/>
        <v>41694.84065972222</v>
      </c>
      <c r="T2300" s="17">
        <f t="shared" si="143"/>
        <v>41724.798993055556</v>
      </c>
    </row>
    <row r="2301" spans="1:20" ht="42.75" x14ac:dyDescent="0.45">
      <c r="A2301" s="5">
        <v>2299</v>
      </c>
      <c r="B2301" s="7" t="s">
        <v>2300</v>
      </c>
      <c r="C2301" s="7" t="s">
        <v>6409</v>
      </c>
      <c r="D2301" s="8">
        <v>300</v>
      </c>
      <c r="E2301" s="8">
        <v>1050.5</v>
      </c>
      <c r="F2301" s="8" t="s">
        <v>8219</v>
      </c>
      <c r="G2301" s="8" t="s">
        <v>8224</v>
      </c>
      <c r="H2301" s="8" t="s">
        <v>8246</v>
      </c>
      <c r="I2301" s="8">
        <v>1296953209</v>
      </c>
      <c r="J2301" s="8">
        <v>1295657209</v>
      </c>
      <c r="K2301" s="8" t="b">
        <v>0</v>
      </c>
      <c r="L2301" s="8">
        <v>14</v>
      </c>
      <c r="M2301" s="8" t="b">
        <v>1</v>
      </c>
      <c r="N2301" s="8" t="s">
        <v>8276</v>
      </c>
      <c r="O2301" s="11">
        <f t="shared" si="140"/>
        <v>350</v>
      </c>
      <c r="P2301" s="8">
        <f t="shared" si="141"/>
        <v>75.040000000000006</v>
      </c>
      <c r="Q2301" s="8" t="s">
        <v>8325</v>
      </c>
      <c r="R2301" s="8" t="s">
        <v>8326</v>
      </c>
      <c r="S2301" s="17">
        <f t="shared" si="142"/>
        <v>40565.032511574071</v>
      </c>
      <c r="T2301" s="17">
        <f t="shared" si="143"/>
        <v>40580.032511574071</v>
      </c>
    </row>
    <row r="2302" spans="1:20" ht="42.75" x14ac:dyDescent="0.45">
      <c r="A2302" s="5">
        <v>2300</v>
      </c>
      <c r="B2302" s="7" t="s">
        <v>2301</v>
      </c>
      <c r="C2302" s="7" t="s">
        <v>6410</v>
      </c>
      <c r="D2302" s="8">
        <v>800</v>
      </c>
      <c r="E2302" s="8">
        <v>810</v>
      </c>
      <c r="F2302" s="8" t="s">
        <v>8219</v>
      </c>
      <c r="G2302" s="8" t="s">
        <v>8224</v>
      </c>
      <c r="H2302" s="8" t="s">
        <v>8246</v>
      </c>
      <c r="I2302" s="8">
        <v>1340904416</v>
      </c>
      <c r="J2302" s="8">
        <v>1339694816</v>
      </c>
      <c r="K2302" s="8" t="b">
        <v>0</v>
      </c>
      <c r="L2302" s="8">
        <v>7</v>
      </c>
      <c r="M2302" s="8" t="b">
        <v>1</v>
      </c>
      <c r="N2302" s="8" t="s">
        <v>8276</v>
      </c>
      <c r="O2302" s="11">
        <f t="shared" si="140"/>
        <v>101</v>
      </c>
      <c r="P2302" s="8">
        <f t="shared" si="141"/>
        <v>115.71</v>
      </c>
      <c r="Q2302" s="8" t="s">
        <v>8325</v>
      </c>
      <c r="R2302" s="8" t="s">
        <v>8326</v>
      </c>
      <c r="S2302" s="17">
        <f t="shared" si="142"/>
        <v>41074.727037037039</v>
      </c>
      <c r="T2302" s="17">
        <f t="shared" si="143"/>
        <v>41088.727037037039</v>
      </c>
    </row>
    <row r="2303" spans="1:20" ht="28.5" x14ac:dyDescent="0.45">
      <c r="A2303" s="5">
        <v>2301</v>
      </c>
      <c r="B2303" s="7" t="s">
        <v>2302</v>
      </c>
      <c r="C2303" s="7" t="s">
        <v>6411</v>
      </c>
      <c r="D2303" s="8">
        <v>5000</v>
      </c>
      <c r="E2303" s="8">
        <v>6680.22</v>
      </c>
      <c r="F2303" s="8" t="s">
        <v>8219</v>
      </c>
      <c r="G2303" s="8" t="s">
        <v>8224</v>
      </c>
      <c r="H2303" s="8" t="s">
        <v>8246</v>
      </c>
      <c r="I2303" s="8">
        <v>1371785496</v>
      </c>
      <c r="J2303" s="8">
        <v>1369193496</v>
      </c>
      <c r="K2303" s="8" t="b">
        <v>1</v>
      </c>
      <c r="L2303" s="8">
        <v>211</v>
      </c>
      <c r="M2303" s="8" t="b">
        <v>1</v>
      </c>
      <c r="N2303" s="8" t="s">
        <v>8279</v>
      </c>
      <c r="O2303" s="11">
        <f t="shared" si="140"/>
        <v>134</v>
      </c>
      <c r="P2303" s="8">
        <f t="shared" si="141"/>
        <v>31.66</v>
      </c>
      <c r="Q2303" s="8" t="s">
        <v>8325</v>
      </c>
      <c r="R2303" s="8" t="s">
        <v>8329</v>
      </c>
      <c r="S2303" s="17">
        <f t="shared" si="142"/>
        <v>41416.146944444445</v>
      </c>
      <c r="T2303" s="17">
        <f t="shared" si="143"/>
        <v>41446.146944444445</v>
      </c>
    </row>
    <row r="2304" spans="1:20" ht="42.75" x14ac:dyDescent="0.45">
      <c r="A2304" s="5">
        <v>2302</v>
      </c>
      <c r="B2304" s="7" t="s">
        <v>2303</v>
      </c>
      <c r="C2304" s="7" t="s">
        <v>6412</v>
      </c>
      <c r="D2304" s="8">
        <v>2300</v>
      </c>
      <c r="E2304" s="8">
        <v>3925</v>
      </c>
      <c r="F2304" s="8" t="s">
        <v>8219</v>
      </c>
      <c r="G2304" s="8" t="s">
        <v>8224</v>
      </c>
      <c r="H2304" s="8" t="s">
        <v>8246</v>
      </c>
      <c r="I2304" s="8">
        <v>1388473200</v>
      </c>
      <c r="J2304" s="8">
        <v>1385585434</v>
      </c>
      <c r="K2304" s="8" t="b">
        <v>1</v>
      </c>
      <c r="L2304" s="8">
        <v>85</v>
      </c>
      <c r="M2304" s="8" t="b">
        <v>1</v>
      </c>
      <c r="N2304" s="8" t="s">
        <v>8279</v>
      </c>
      <c r="O2304" s="11">
        <f t="shared" si="140"/>
        <v>171</v>
      </c>
      <c r="P2304" s="8">
        <f t="shared" si="141"/>
        <v>46.18</v>
      </c>
      <c r="Q2304" s="8" t="s">
        <v>8325</v>
      </c>
      <c r="R2304" s="8" t="s">
        <v>8329</v>
      </c>
      <c r="S2304" s="17">
        <f t="shared" si="142"/>
        <v>41605.868449074071</v>
      </c>
      <c r="T2304" s="17">
        <f t="shared" si="143"/>
        <v>41639.291666666664</v>
      </c>
    </row>
    <row r="2305" spans="1:20" ht="42.75" x14ac:dyDescent="0.45">
      <c r="A2305" s="5">
        <v>2303</v>
      </c>
      <c r="B2305" s="7" t="s">
        <v>2304</v>
      </c>
      <c r="C2305" s="7" t="s">
        <v>6413</v>
      </c>
      <c r="D2305" s="8">
        <v>6450</v>
      </c>
      <c r="E2305" s="8">
        <v>7053.61</v>
      </c>
      <c r="F2305" s="8" t="s">
        <v>8219</v>
      </c>
      <c r="G2305" s="8" t="s">
        <v>8224</v>
      </c>
      <c r="H2305" s="8" t="s">
        <v>8246</v>
      </c>
      <c r="I2305" s="8">
        <v>1323747596</v>
      </c>
      <c r="J2305" s="8">
        <v>1320287996</v>
      </c>
      <c r="K2305" s="8" t="b">
        <v>1</v>
      </c>
      <c r="L2305" s="8">
        <v>103</v>
      </c>
      <c r="M2305" s="8" t="b">
        <v>1</v>
      </c>
      <c r="N2305" s="8" t="s">
        <v>8279</v>
      </c>
      <c r="O2305" s="11">
        <f t="shared" si="140"/>
        <v>109</v>
      </c>
      <c r="P2305" s="8">
        <f t="shared" si="141"/>
        <v>68.48</v>
      </c>
      <c r="Q2305" s="8" t="s">
        <v>8325</v>
      </c>
      <c r="R2305" s="8" t="s">
        <v>8329</v>
      </c>
      <c r="S2305" s="17">
        <f t="shared" si="142"/>
        <v>40850.111064814817</v>
      </c>
      <c r="T2305" s="17">
        <f t="shared" si="143"/>
        <v>40890.152731481481</v>
      </c>
    </row>
    <row r="2306" spans="1:20" ht="42.75" x14ac:dyDescent="0.45">
      <c r="A2306" s="5">
        <v>2304</v>
      </c>
      <c r="B2306" s="7" t="s">
        <v>2305</v>
      </c>
      <c r="C2306" s="7" t="s">
        <v>6414</v>
      </c>
      <c r="D2306" s="8">
        <v>6000</v>
      </c>
      <c r="E2306" s="8">
        <v>6042.02</v>
      </c>
      <c r="F2306" s="8" t="s">
        <v>8219</v>
      </c>
      <c r="G2306" s="8" t="s">
        <v>8224</v>
      </c>
      <c r="H2306" s="8" t="s">
        <v>8246</v>
      </c>
      <c r="I2306" s="8">
        <v>1293857940</v>
      </c>
      <c r="J2306" s="8">
        <v>1290281691</v>
      </c>
      <c r="K2306" s="8" t="b">
        <v>1</v>
      </c>
      <c r="L2306" s="8">
        <v>113</v>
      </c>
      <c r="M2306" s="8" t="b">
        <v>1</v>
      </c>
      <c r="N2306" s="8" t="s">
        <v>8279</v>
      </c>
      <c r="O2306" s="11">
        <f t="shared" si="140"/>
        <v>101</v>
      </c>
      <c r="P2306" s="8">
        <f t="shared" si="141"/>
        <v>53.47</v>
      </c>
      <c r="Q2306" s="8" t="s">
        <v>8325</v>
      </c>
      <c r="R2306" s="8" t="s">
        <v>8329</v>
      </c>
      <c r="S2306" s="17">
        <f t="shared" si="142"/>
        <v>40502.815868055557</v>
      </c>
      <c r="T2306" s="17">
        <f t="shared" si="143"/>
        <v>40544.207638888889</v>
      </c>
    </row>
    <row r="2307" spans="1:20" ht="42.75" x14ac:dyDescent="0.45">
      <c r="A2307" s="5">
        <v>2305</v>
      </c>
      <c r="B2307" s="7" t="s">
        <v>2306</v>
      </c>
      <c r="C2307" s="7" t="s">
        <v>6415</v>
      </c>
      <c r="D2307" s="8">
        <v>18000</v>
      </c>
      <c r="E2307" s="8">
        <v>18221</v>
      </c>
      <c r="F2307" s="8" t="s">
        <v>8219</v>
      </c>
      <c r="G2307" s="8" t="s">
        <v>8224</v>
      </c>
      <c r="H2307" s="8" t="s">
        <v>8246</v>
      </c>
      <c r="I2307" s="8">
        <v>1407520800</v>
      </c>
      <c r="J2307" s="8">
        <v>1405356072</v>
      </c>
      <c r="K2307" s="8" t="b">
        <v>1</v>
      </c>
      <c r="L2307" s="8">
        <v>167</v>
      </c>
      <c r="M2307" s="8" t="b">
        <v>1</v>
      </c>
      <c r="N2307" s="8" t="s">
        <v>8279</v>
      </c>
      <c r="O2307" s="11">
        <f t="shared" ref="O2307:O2370" si="144">ROUND((E2307/D2307)*100,0)</f>
        <v>101</v>
      </c>
      <c r="P2307" s="8">
        <f t="shared" ref="P2307:P2370" si="145">ROUND(E2307/L2307,2)</f>
        <v>109.11</v>
      </c>
      <c r="Q2307" s="8" t="s">
        <v>8325</v>
      </c>
      <c r="R2307" s="8" t="s">
        <v>8329</v>
      </c>
      <c r="S2307" s="17">
        <f t="shared" ref="S2307:S2370" si="146">(((J2307/60)/60)/24)+DATE(1970,1,1)</f>
        <v>41834.695277777777</v>
      </c>
      <c r="T2307" s="17">
        <f t="shared" ref="T2307:T2370" si="147">(((I2307/60)/60)/24)+DATE(1970,1,1)</f>
        <v>41859.75</v>
      </c>
    </row>
    <row r="2308" spans="1:20" ht="42.75" x14ac:dyDescent="0.45">
      <c r="A2308" s="5">
        <v>2306</v>
      </c>
      <c r="B2308" s="7" t="s">
        <v>2307</v>
      </c>
      <c r="C2308" s="7" t="s">
        <v>6416</v>
      </c>
      <c r="D2308" s="8">
        <v>3500</v>
      </c>
      <c r="E2308" s="8">
        <v>3736.55</v>
      </c>
      <c r="F2308" s="8" t="s">
        <v>8219</v>
      </c>
      <c r="G2308" s="8" t="s">
        <v>8224</v>
      </c>
      <c r="H2308" s="8" t="s">
        <v>8246</v>
      </c>
      <c r="I2308" s="8">
        <v>1331352129</v>
      </c>
      <c r="J2308" s="8">
        <v>1328760129</v>
      </c>
      <c r="K2308" s="8" t="b">
        <v>1</v>
      </c>
      <c r="L2308" s="8">
        <v>73</v>
      </c>
      <c r="M2308" s="8" t="b">
        <v>1</v>
      </c>
      <c r="N2308" s="8" t="s">
        <v>8279</v>
      </c>
      <c r="O2308" s="11">
        <f t="shared" si="144"/>
        <v>107</v>
      </c>
      <c r="P2308" s="8">
        <f t="shared" si="145"/>
        <v>51.19</v>
      </c>
      <c r="Q2308" s="8" t="s">
        <v>8325</v>
      </c>
      <c r="R2308" s="8" t="s">
        <v>8329</v>
      </c>
      <c r="S2308" s="17">
        <f t="shared" si="146"/>
        <v>40948.16815972222</v>
      </c>
      <c r="T2308" s="17">
        <f t="shared" si="147"/>
        <v>40978.16815972222</v>
      </c>
    </row>
    <row r="2309" spans="1:20" ht="42.75" x14ac:dyDescent="0.45">
      <c r="A2309" s="5">
        <v>2307</v>
      </c>
      <c r="B2309" s="7" t="s">
        <v>2308</v>
      </c>
      <c r="C2309" s="7" t="s">
        <v>6417</v>
      </c>
      <c r="D2309" s="8">
        <v>1964.47</v>
      </c>
      <c r="E2309" s="8">
        <v>2095.2600000000002</v>
      </c>
      <c r="F2309" s="8" t="s">
        <v>8219</v>
      </c>
      <c r="G2309" s="8" t="s">
        <v>8224</v>
      </c>
      <c r="H2309" s="8" t="s">
        <v>8246</v>
      </c>
      <c r="I2309" s="8">
        <v>1336245328</v>
      </c>
      <c r="J2309" s="8">
        <v>1333653333</v>
      </c>
      <c r="K2309" s="8" t="b">
        <v>1</v>
      </c>
      <c r="L2309" s="8">
        <v>75</v>
      </c>
      <c r="M2309" s="8" t="b">
        <v>1</v>
      </c>
      <c r="N2309" s="8" t="s">
        <v>8279</v>
      </c>
      <c r="O2309" s="11">
        <f t="shared" si="144"/>
        <v>107</v>
      </c>
      <c r="P2309" s="8">
        <f t="shared" si="145"/>
        <v>27.94</v>
      </c>
      <c r="Q2309" s="8" t="s">
        <v>8325</v>
      </c>
      <c r="R2309" s="8" t="s">
        <v>8329</v>
      </c>
      <c r="S2309" s="17">
        <f t="shared" si="146"/>
        <v>41004.802465277775</v>
      </c>
      <c r="T2309" s="17">
        <f t="shared" si="147"/>
        <v>41034.802407407406</v>
      </c>
    </row>
    <row r="2310" spans="1:20" ht="42.75" x14ac:dyDescent="0.45">
      <c r="A2310" s="5">
        <v>2308</v>
      </c>
      <c r="B2310" s="7" t="s">
        <v>2309</v>
      </c>
      <c r="C2310" s="7" t="s">
        <v>6418</v>
      </c>
      <c r="D2310" s="8">
        <v>50000</v>
      </c>
      <c r="E2310" s="8">
        <v>50653.11</v>
      </c>
      <c r="F2310" s="8" t="s">
        <v>8219</v>
      </c>
      <c r="G2310" s="8" t="s">
        <v>8224</v>
      </c>
      <c r="H2310" s="8" t="s">
        <v>8246</v>
      </c>
      <c r="I2310" s="8">
        <v>1409274000</v>
      </c>
      <c r="J2310" s="8">
        <v>1406847996</v>
      </c>
      <c r="K2310" s="8" t="b">
        <v>1</v>
      </c>
      <c r="L2310" s="8">
        <v>614</v>
      </c>
      <c r="M2310" s="8" t="b">
        <v>1</v>
      </c>
      <c r="N2310" s="8" t="s">
        <v>8279</v>
      </c>
      <c r="O2310" s="11">
        <f t="shared" si="144"/>
        <v>101</v>
      </c>
      <c r="P2310" s="8">
        <f t="shared" si="145"/>
        <v>82.5</v>
      </c>
      <c r="Q2310" s="8" t="s">
        <v>8325</v>
      </c>
      <c r="R2310" s="8" t="s">
        <v>8329</v>
      </c>
      <c r="S2310" s="17">
        <f t="shared" si="146"/>
        <v>41851.962916666671</v>
      </c>
      <c r="T2310" s="17">
        <f t="shared" si="147"/>
        <v>41880.041666666664</v>
      </c>
    </row>
    <row r="2311" spans="1:20" ht="42.75" x14ac:dyDescent="0.45">
      <c r="A2311" s="5">
        <v>2309</v>
      </c>
      <c r="B2311" s="7" t="s">
        <v>2310</v>
      </c>
      <c r="C2311" s="7" t="s">
        <v>6419</v>
      </c>
      <c r="D2311" s="8">
        <v>6000</v>
      </c>
      <c r="E2311" s="8">
        <v>6400.47</v>
      </c>
      <c r="F2311" s="8" t="s">
        <v>8219</v>
      </c>
      <c r="G2311" s="8" t="s">
        <v>8224</v>
      </c>
      <c r="H2311" s="8" t="s">
        <v>8246</v>
      </c>
      <c r="I2311" s="8">
        <v>1362872537</v>
      </c>
      <c r="J2311" s="8">
        <v>1359848537</v>
      </c>
      <c r="K2311" s="8" t="b">
        <v>1</v>
      </c>
      <c r="L2311" s="8">
        <v>107</v>
      </c>
      <c r="M2311" s="8" t="b">
        <v>1</v>
      </c>
      <c r="N2311" s="8" t="s">
        <v>8279</v>
      </c>
      <c r="O2311" s="11">
        <f t="shared" si="144"/>
        <v>107</v>
      </c>
      <c r="P2311" s="8">
        <f t="shared" si="145"/>
        <v>59.82</v>
      </c>
      <c r="Q2311" s="8" t="s">
        <v>8325</v>
      </c>
      <c r="R2311" s="8" t="s">
        <v>8329</v>
      </c>
      <c r="S2311" s="17">
        <f t="shared" si="146"/>
        <v>41307.987696759257</v>
      </c>
      <c r="T2311" s="17">
        <f t="shared" si="147"/>
        <v>41342.987696759257</v>
      </c>
    </row>
    <row r="2312" spans="1:20" ht="42.75" x14ac:dyDescent="0.45">
      <c r="A2312" s="5">
        <v>2310</v>
      </c>
      <c r="B2312" s="7" t="s">
        <v>2311</v>
      </c>
      <c r="C2312" s="7" t="s">
        <v>6420</v>
      </c>
      <c r="D2312" s="8">
        <v>18500</v>
      </c>
      <c r="E2312" s="8">
        <v>79335.360000000001</v>
      </c>
      <c r="F2312" s="8" t="s">
        <v>8219</v>
      </c>
      <c r="G2312" s="8" t="s">
        <v>8224</v>
      </c>
      <c r="H2312" s="8" t="s">
        <v>8246</v>
      </c>
      <c r="I2312" s="8">
        <v>1363889015</v>
      </c>
      <c r="J2312" s="8">
        <v>1361300615</v>
      </c>
      <c r="K2312" s="8" t="b">
        <v>1</v>
      </c>
      <c r="L2312" s="8">
        <v>1224</v>
      </c>
      <c r="M2312" s="8" t="b">
        <v>1</v>
      </c>
      <c r="N2312" s="8" t="s">
        <v>8279</v>
      </c>
      <c r="O2312" s="11">
        <f t="shared" si="144"/>
        <v>429</v>
      </c>
      <c r="P2312" s="8">
        <f t="shared" si="145"/>
        <v>64.819999999999993</v>
      </c>
      <c r="Q2312" s="8" t="s">
        <v>8325</v>
      </c>
      <c r="R2312" s="8" t="s">
        <v>8329</v>
      </c>
      <c r="S2312" s="17">
        <f t="shared" si="146"/>
        <v>41324.79415509259</v>
      </c>
      <c r="T2312" s="17">
        <f t="shared" si="147"/>
        <v>41354.752488425926</v>
      </c>
    </row>
    <row r="2313" spans="1:20" ht="42.75" x14ac:dyDescent="0.45">
      <c r="A2313" s="5">
        <v>2311</v>
      </c>
      <c r="B2313" s="7" t="s">
        <v>2312</v>
      </c>
      <c r="C2313" s="7" t="s">
        <v>6421</v>
      </c>
      <c r="D2313" s="8">
        <v>9000</v>
      </c>
      <c r="E2313" s="8">
        <v>9370</v>
      </c>
      <c r="F2313" s="8" t="s">
        <v>8219</v>
      </c>
      <c r="G2313" s="8" t="s">
        <v>8224</v>
      </c>
      <c r="H2313" s="8" t="s">
        <v>8246</v>
      </c>
      <c r="I2313" s="8">
        <v>1399421189</v>
      </c>
      <c r="J2313" s="8">
        <v>1396829189</v>
      </c>
      <c r="K2313" s="8" t="b">
        <v>1</v>
      </c>
      <c r="L2313" s="8">
        <v>104</v>
      </c>
      <c r="M2313" s="8" t="b">
        <v>1</v>
      </c>
      <c r="N2313" s="8" t="s">
        <v>8279</v>
      </c>
      <c r="O2313" s="11">
        <f t="shared" si="144"/>
        <v>104</v>
      </c>
      <c r="P2313" s="8">
        <f t="shared" si="145"/>
        <v>90.1</v>
      </c>
      <c r="Q2313" s="8" t="s">
        <v>8325</v>
      </c>
      <c r="R2313" s="8" t="s">
        <v>8329</v>
      </c>
      <c r="S2313" s="17">
        <f t="shared" si="146"/>
        <v>41736.004502314812</v>
      </c>
      <c r="T2313" s="17">
        <f t="shared" si="147"/>
        <v>41766.004502314812</v>
      </c>
    </row>
    <row r="2314" spans="1:20" ht="42.75" x14ac:dyDescent="0.45">
      <c r="A2314" s="5">
        <v>2312</v>
      </c>
      <c r="B2314" s="7" t="s">
        <v>2313</v>
      </c>
      <c r="C2314" s="7" t="s">
        <v>6422</v>
      </c>
      <c r="D2314" s="8">
        <v>3000</v>
      </c>
      <c r="E2314" s="8">
        <v>3236</v>
      </c>
      <c r="F2314" s="8" t="s">
        <v>8219</v>
      </c>
      <c r="G2314" s="8" t="s">
        <v>8224</v>
      </c>
      <c r="H2314" s="8" t="s">
        <v>8246</v>
      </c>
      <c r="I2314" s="8">
        <v>1397862000</v>
      </c>
      <c r="J2314" s="8">
        <v>1395155478</v>
      </c>
      <c r="K2314" s="8" t="b">
        <v>1</v>
      </c>
      <c r="L2314" s="8">
        <v>79</v>
      </c>
      <c r="M2314" s="8" t="b">
        <v>1</v>
      </c>
      <c r="N2314" s="8" t="s">
        <v>8279</v>
      </c>
      <c r="O2314" s="11">
        <f t="shared" si="144"/>
        <v>108</v>
      </c>
      <c r="P2314" s="8">
        <f t="shared" si="145"/>
        <v>40.96</v>
      </c>
      <c r="Q2314" s="8" t="s">
        <v>8325</v>
      </c>
      <c r="R2314" s="8" t="s">
        <v>8329</v>
      </c>
      <c r="S2314" s="17">
        <f t="shared" si="146"/>
        <v>41716.632847222223</v>
      </c>
      <c r="T2314" s="17">
        <f t="shared" si="147"/>
        <v>41747.958333333336</v>
      </c>
    </row>
    <row r="2315" spans="1:20" ht="28.5" x14ac:dyDescent="0.45">
      <c r="A2315" s="5">
        <v>2313</v>
      </c>
      <c r="B2315" s="7" t="s">
        <v>2314</v>
      </c>
      <c r="C2315" s="7" t="s">
        <v>6423</v>
      </c>
      <c r="D2315" s="8">
        <v>5000</v>
      </c>
      <c r="E2315" s="8">
        <v>8792.02</v>
      </c>
      <c r="F2315" s="8" t="s">
        <v>8219</v>
      </c>
      <c r="G2315" s="8" t="s">
        <v>8224</v>
      </c>
      <c r="H2315" s="8" t="s">
        <v>8246</v>
      </c>
      <c r="I2315" s="8">
        <v>1336086026</v>
      </c>
      <c r="J2315" s="8">
        <v>1333494026</v>
      </c>
      <c r="K2315" s="8" t="b">
        <v>1</v>
      </c>
      <c r="L2315" s="8">
        <v>157</v>
      </c>
      <c r="M2315" s="8" t="b">
        <v>1</v>
      </c>
      <c r="N2315" s="8" t="s">
        <v>8279</v>
      </c>
      <c r="O2315" s="11">
        <f t="shared" si="144"/>
        <v>176</v>
      </c>
      <c r="P2315" s="8">
        <f t="shared" si="145"/>
        <v>56</v>
      </c>
      <c r="Q2315" s="8" t="s">
        <v>8325</v>
      </c>
      <c r="R2315" s="8" t="s">
        <v>8329</v>
      </c>
      <c r="S2315" s="17">
        <f t="shared" si="146"/>
        <v>41002.958634259259</v>
      </c>
      <c r="T2315" s="17">
        <f t="shared" si="147"/>
        <v>41032.958634259259</v>
      </c>
    </row>
    <row r="2316" spans="1:20" ht="42.75" x14ac:dyDescent="0.45">
      <c r="A2316" s="5">
        <v>2314</v>
      </c>
      <c r="B2316" s="7" t="s">
        <v>2315</v>
      </c>
      <c r="C2316" s="7" t="s">
        <v>6424</v>
      </c>
      <c r="D2316" s="8">
        <v>1200</v>
      </c>
      <c r="E2316" s="8">
        <v>1883.64</v>
      </c>
      <c r="F2316" s="8" t="s">
        <v>8219</v>
      </c>
      <c r="G2316" s="8" t="s">
        <v>8224</v>
      </c>
      <c r="H2316" s="8" t="s">
        <v>8246</v>
      </c>
      <c r="I2316" s="8">
        <v>1339074857</v>
      </c>
      <c r="J2316" s="8">
        <v>1336482857</v>
      </c>
      <c r="K2316" s="8" t="b">
        <v>1</v>
      </c>
      <c r="L2316" s="8">
        <v>50</v>
      </c>
      <c r="M2316" s="8" t="b">
        <v>1</v>
      </c>
      <c r="N2316" s="8" t="s">
        <v>8279</v>
      </c>
      <c r="O2316" s="11">
        <f t="shared" si="144"/>
        <v>157</v>
      </c>
      <c r="P2316" s="8">
        <f t="shared" si="145"/>
        <v>37.67</v>
      </c>
      <c r="Q2316" s="8" t="s">
        <v>8325</v>
      </c>
      <c r="R2316" s="8" t="s">
        <v>8329</v>
      </c>
      <c r="S2316" s="17">
        <f t="shared" si="146"/>
        <v>41037.551585648151</v>
      </c>
      <c r="T2316" s="17">
        <f t="shared" si="147"/>
        <v>41067.551585648151</v>
      </c>
    </row>
    <row r="2317" spans="1:20" ht="42.75" x14ac:dyDescent="0.45">
      <c r="A2317" s="5">
        <v>2315</v>
      </c>
      <c r="B2317" s="7" t="s">
        <v>2316</v>
      </c>
      <c r="C2317" s="7" t="s">
        <v>6425</v>
      </c>
      <c r="D2317" s="8">
        <v>2500</v>
      </c>
      <c r="E2317" s="8">
        <v>2565</v>
      </c>
      <c r="F2317" s="8" t="s">
        <v>8219</v>
      </c>
      <c r="G2317" s="8" t="s">
        <v>8224</v>
      </c>
      <c r="H2317" s="8" t="s">
        <v>8246</v>
      </c>
      <c r="I2317" s="8">
        <v>1336238743</v>
      </c>
      <c r="J2317" s="8">
        <v>1333646743</v>
      </c>
      <c r="K2317" s="8" t="b">
        <v>1</v>
      </c>
      <c r="L2317" s="8">
        <v>64</v>
      </c>
      <c r="M2317" s="8" t="b">
        <v>1</v>
      </c>
      <c r="N2317" s="8" t="s">
        <v>8279</v>
      </c>
      <c r="O2317" s="11">
        <f t="shared" si="144"/>
        <v>103</v>
      </c>
      <c r="P2317" s="8">
        <f t="shared" si="145"/>
        <v>40.08</v>
      </c>
      <c r="Q2317" s="8" t="s">
        <v>8325</v>
      </c>
      <c r="R2317" s="8" t="s">
        <v>8329</v>
      </c>
      <c r="S2317" s="17">
        <f t="shared" si="146"/>
        <v>41004.72619212963</v>
      </c>
      <c r="T2317" s="17">
        <f t="shared" si="147"/>
        <v>41034.72619212963</v>
      </c>
    </row>
    <row r="2318" spans="1:20" ht="57" x14ac:dyDescent="0.45">
      <c r="A2318" s="5">
        <v>2316</v>
      </c>
      <c r="B2318" s="7" t="s">
        <v>2317</v>
      </c>
      <c r="C2318" s="7" t="s">
        <v>6426</v>
      </c>
      <c r="D2318" s="8">
        <v>15000</v>
      </c>
      <c r="E2318" s="8">
        <v>15606.4</v>
      </c>
      <c r="F2318" s="8" t="s">
        <v>8219</v>
      </c>
      <c r="G2318" s="8" t="s">
        <v>8224</v>
      </c>
      <c r="H2318" s="8" t="s">
        <v>8246</v>
      </c>
      <c r="I2318" s="8">
        <v>1260383040</v>
      </c>
      <c r="J2318" s="8">
        <v>1253726650</v>
      </c>
      <c r="K2318" s="8" t="b">
        <v>1</v>
      </c>
      <c r="L2318" s="8">
        <v>200</v>
      </c>
      <c r="M2318" s="8" t="b">
        <v>1</v>
      </c>
      <c r="N2318" s="8" t="s">
        <v>8279</v>
      </c>
      <c r="O2318" s="11">
        <f t="shared" si="144"/>
        <v>104</v>
      </c>
      <c r="P2318" s="8">
        <f t="shared" si="145"/>
        <v>78.03</v>
      </c>
      <c r="Q2318" s="8" t="s">
        <v>8325</v>
      </c>
      <c r="R2318" s="8" t="s">
        <v>8329</v>
      </c>
      <c r="S2318" s="17">
        <f t="shared" si="146"/>
        <v>40079.725115740745</v>
      </c>
      <c r="T2318" s="17">
        <f t="shared" si="147"/>
        <v>40156.76666666667</v>
      </c>
    </row>
    <row r="2319" spans="1:20" ht="42.75" x14ac:dyDescent="0.45">
      <c r="A2319" s="5">
        <v>2317</v>
      </c>
      <c r="B2319" s="7" t="s">
        <v>2318</v>
      </c>
      <c r="C2319" s="7" t="s">
        <v>6427</v>
      </c>
      <c r="D2319" s="8">
        <v>400</v>
      </c>
      <c r="E2319" s="8">
        <v>416</v>
      </c>
      <c r="F2319" s="8" t="s">
        <v>8219</v>
      </c>
      <c r="G2319" s="8" t="s">
        <v>8224</v>
      </c>
      <c r="H2319" s="8" t="s">
        <v>8246</v>
      </c>
      <c r="I2319" s="8">
        <v>1266210000</v>
      </c>
      <c r="J2319" s="8">
        <v>1263474049</v>
      </c>
      <c r="K2319" s="8" t="b">
        <v>1</v>
      </c>
      <c r="L2319" s="8">
        <v>22</v>
      </c>
      <c r="M2319" s="8" t="b">
        <v>1</v>
      </c>
      <c r="N2319" s="8" t="s">
        <v>8279</v>
      </c>
      <c r="O2319" s="11">
        <f t="shared" si="144"/>
        <v>104</v>
      </c>
      <c r="P2319" s="8">
        <f t="shared" si="145"/>
        <v>18.91</v>
      </c>
      <c r="Q2319" s="8" t="s">
        <v>8325</v>
      </c>
      <c r="R2319" s="8" t="s">
        <v>8329</v>
      </c>
      <c r="S2319" s="17">
        <f t="shared" si="146"/>
        <v>40192.542233796295</v>
      </c>
      <c r="T2319" s="17">
        <f t="shared" si="147"/>
        <v>40224.208333333336</v>
      </c>
    </row>
    <row r="2320" spans="1:20" ht="57" x14ac:dyDescent="0.45">
      <c r="A2320" s="5">
        <v>2318</v>
      </c>
      <c r="B2320" s="7" t="s">
        <v>2319</v>
      </c>
      <c r="C2320" s="7" t="s">
        <v>6428</v>
      </c>
      <c r="D2320" s="8">
        <v>5000</v>
      </c>
      <c r="E2320" s="8">
        <v>6053</v>
      </c>
      <c r="F2320" s="8" t="s">
        <v>8219</v>
      </c>
      <c r="G2320" s="8" t="s">
        <v>8224</v>
      </c>
      <c r="H2320" s="8" t="s">
        <v>8246</v>
      </c>
      <c r="I2320" s="8">
        <v>1253937540</v>
      </c>
      <c r="J2320" s="8">
        <v>1251214014</v>
      </c>
      <c r="K2320" s="8" t="b">
        <v>1</v>
      </c>
      <c r="L2320" s="8">
        <v>163</v>
      </c>
      <c r="M2320" s="8" t="b">
        <v>1</v>
      </c>
      <c r="N2320" s="8" t="s">
        <v>8279</v>
      </c>
      <c r="O2320" s="11">
        <f t="shared" si="144"/>
        <v>121</v>
      </c>
      <c r="P2320" s="8">
        <f t="shared" si="145"/>
        <v>37.130000000000003</v>
      </c>
      <c r="Q2320" s="8" t="s">
        <v>8325</v>
      </c>
      <c r="R2320" s="8" t="s">
        <v>8329</v>
      </c>
      <c r="S2320" s="17">
        <f t="shared" si="146"/>
        <v>40050.643680555557</v>
      </c>
      <c r="T2320" s="17">
        <f t="shared" si="147"/>
        <v>40082.165972222225</v>
      </c>
    </row>
    <row r="2321" spans="1:20" ht="42.75" x14ac:dyDescent="0.45">
      <c r="A2321" s="5">
        <v>2319</v>
      </c>
      <c r="B2321" s="7" t="s">
        <v>2320</v>
      </c>
      <c r="C2321" s="7" t="s">
        <v>6429</v>
      </c>
      <c r="D2321" s="8">
        <v>3000</v>
      </c>
      <c r="E2321" s="8">
        <v>3231</v>
      </c>
      <c r="F2321" s="8" t="s">
        <v>8219</v>
      </c>
      <c r="G2321" s="8" t="s">
        <v>8224</v>
      </c>
      <c r="H2321" s="8" t="s">
        <v>8246</v>
      </c>
      <c r="I2321" s="8">
        <v>1387072685</v>
      </c>
      <c r="J2321" s="8">
        <v>1384480685</v>
      </c>
      <c r="K2321" s="8" t="b">
        <v>1</v>
      </c>
      <c r="L2321" s="8">
        <v>77</v>
      </c>
      <c r="M2321" s="8" t="b">
        <v>1</v>
      </c>
      <c r="N2321" s="8" t="s">
        <v>8279</v>
      </c>
      <c r="O2321" s="11">
        <f t="shared" si="144"/>
        <v>108</v>
      </c>
      <c r="P2321" s="8">
        <f t="shared" si="145"/>
        <v>41.96</v>
      </c>
      <c r="Q2321" s="8" t="s">
        <v>8325</v>
      </c>
      <c r="R2321" s="8" t="s">
        <v>8329</v>
      </c>
      <c r="S2321" s="17">
        <f t="shared" si="146"/>
        <v>41593.082002314812</v>
      </c>
      <c r="T2321" s="17">
        <f t="shared" si="147"/>
        <v>41623.082002314812</v>
      </c>
    </row>
    <row r="2322" spans="1:20" ht="42.75" x14ac:dyDescent="0.45">
      <c r="A2322" s="5">
        <v>2320</v>
      </c>
      <c r="B2322" s="7" t="s">
        <v>2321</v>
      </c>
      <c r="C2322" s="7" t="s">
        <v>6430</v>
      </c>
      <c r="D2322" s="8">
        <v>5000</v>
      </c>
      <c r="E2322" s="8">
        <v>5433</v>
      </c>
      <c r="F2322" s="8" t="s">
        <v>8219</v>
      </c>
      <c r="G2322" s="8" t="s">
        <v>8224</v>
      </c>
      <c r="H2322" s="8" t="s">
        <v>8246</v>
      </c>
      <c r="I2322" s="8">
        <v>1396463800</v>
      </c>
      <c r="J2322" s="8">
        <v>1393443400</v>
      </c>
      <c r="K2322" s="8" t="b">
        <v>1</v>
      </c>
      <c r="L2322" s="8">
        <v>89</v>
      </c>
      <c r="M2322" s="8" t="b">
        <v>1</v>
      </c>
      <c r="N2322" s="8" t="s">
        <v>8279</v>
      </c>
      <c r="O2322" s="11">
        <f t="shared" si="144"/>
        <v>109</v>
      </c>
      <c r="P2322" s="8">
        <f t="shared" si="145"/>
        <v>61.04</v>
      </c>
      <c r="Q2322" s="8" t="s">
        <v>8325</v>
      </c>
      <c r="R2322" s="8" t="s">
        <v>8329</v>
      </c>
      <c r="S2322" s="17">
        <f t="shared" si="146"/>
        <v>41696.817129629628</v>
      </c>
      <c r="T2322" s="17">
        <f t="shared" si="147"/>
        <v>41731.775462962964</v>
      </c>
    </row>
    <row r="2323" spans="1:20" ht="42.75" x14ac:dyDescent="0.45">
      <c r="A2323" s="5">
        <v>2321</v>
      </c>
      <c r="B2323" s="7" t="s">
        <v>2322</v>
      </c>
      <c r="C2323" s="7" t="s">
        <v>6431</v>
      </c>
      <c r="D2323" s="8">
        <v>10557</v>
      </c>
      <c r="E2323" s="8">
        <v>4130</v>
      </c>
      <c r="F2323" s="8" t="s">
        <v>8222</v>
      </c>
      <c r="G2323" s="8" t="s">
        <v>8239</v>
      </c>
      <c r="H2323" s="8" t="s">
        <v>8249</v>
      </c>
      <c r="I2323" s="8">
        <v>1491282901</v>
      </c>
      <c r="J2323" s="8">
        <v>1488694501</v>
      </c>
      <c r="K2323" s="8" t="b">
        <v>0</v>
      </c>
      <c r="L2323" s="8">
        <v>64</v>
      </c>
      <c r="M2323" s="8" t="b">
        <v>0</v>
      </c>
      <c r="N2323" s="8" t="s">
        <v>8298</v>
      </c>
      <c r="O2323" s="11">
        <f t="shared" si="144"/>
        <v>39</v>
      </c>
      <c r="P2323" s="8">
        <f t="shared" si="145"/>
        <v>64.53</v>
      </c>
      <c r="Q2323" s="8" t="s">
        <v>8336</v>
      </c>
      <c r="R2323" s="8" t="s">
        <v>8352</v>
      </c>
      <c r="S2323" s="17">
        <f t="shared" si="146"/>
        <v>42799.260428240741</v>
      </c>
      <c r="T2323" s="17">
        <f t="shared" si="147"/>
        <v>42829.21876157407</v>
      </c>
    </row>
    <row r="2324" spans="1:20" ht="42.75" x14ac:dyDescent="0.45">
      <c r="A2324" s="5">
        <v>2322</v>
      </c>
      <c r="B2324" s="7" t="s">
        <v>2323</v>
      </c>
      <c r="C2324" s="7" t="s">
        <v>6432</v>
      </c>
      <c r="D2324" s="8">
        <v>2700</v>
      </c>
      <c r="E2324" s="8">
        <v>85</v>
      </c>
      <c r="F2324" s="8" t="s">
        <v>8222</v>
      </c>
      <c r="G2324" s="8" t="s">
        <v>8224</v>
      </c>
      <c r="H2324" s="8" t="s">
        <v>8246</v>
      </c>
      <c r="I2324" s="8">
        <v>1491769769</v>
      </c>
      <c r="J2324" s="8">
        <v>1489181369</v>
      </c>
      <c r="K2324" s="8" t="b">
        <v>0</v>
      </c>
      <c r="L2324" s="8">
        <v>4</v>
      </c>
      <c r="M2324" s="8" t="b">
        <v>0</v>
      </c>
      <c r="N2324" s="8" t="s">
        <v>8298</v>
      </c>
      <c r="O2324" s="11">
        <f t="shared" si="144"/>
        <v>3</v>
      </c>
      <c r="P2324" s="8">
        <f t="shared" si="145"/>
        <v>21.25</v>
      </c>
      <c r="Q2324" s="8" t="s">
        <v>8336</v>
      </c>
      <c r="R2324" s="8" t="s">
        <v>8352</v>
      </c>
      <c r="S2324" s="17">
        <f t="shared" si="146"/>
        <v>42804.895474537043</v>
      </c>
      <c r="T2324" s="17">
        <f t="shared" si="147"/>
        <v>42834.853807870371</v>
      </c>
    </row>
    <row r="2325" spans="1:20" ht="42.75" x14ac:dyDescent="0.45">
      <c r="A2325" s="5">
        <v>2323</v>
      </c>
      <c r="B2325" s="7" t="s">
        <v>2324</v>
      </c>
      <c r="C2325" s="7" t="s">
        <v>6433</v>
      </c>
      <c r="D2325" s="8">
        <v>250</v>
      </c>
      <c r="E2325" s="8">
        <v>120</v>
      </c>
      <c r="F2325" s="8" t="s">
        <v>8222</v>
      </c>
      <c r="G2325" s="8" t="s">
        <v>8224</v>
      </c>
      <c r="H2325" s="8" t="s">
        <v>8246</v>
      </c>
      <c r="I2325" s="8">
        <v>1490033247</v>
      </c>
      <c r="J2325" s="8">
        <v>1489428447</v>
      </c>
      <c r="K2325" s="8" t="b">
        <v>0</v>
      </c>
      <c r="L2325" s="8">
        <v>4</v>
      </c>
      <c r="M2325" s="8" t="b">
        <v>0</v>
      </c>
      <c r="N2325" s="8" t="s">
        <v>8298</v>
      </c>
      <c r="O2325" s="11">
        <f t="shared" si="144"/>
        <v>48</v>
      </c>
      <c r="P2325" s="8">
        <f t="shared" si="145"/>
        <v>30</v>
      </c>
      <c r="Q2325" s="8" t="s">
        <v>8336</v>
      </c>
      <c r="R2325" s="8" t="s">
        <v>8352</v>
      </c>
      <c r="S2325" s="17">
        <f t="shared" si="146"/>
        <v>42807.755173611105</v>
      </c>
      <c r="T2325" s="17">
        <f t="shared" si="147"/>
        <v>42814.755173611105</v>
      </c>
    </row>
    <row r="2326" spans="1:20" ht="28.5" x14ac:dyDescent="0.45">
      <c r="A2326" s="5">
        <v>2324</v>
      </c>
      <c r="B2326" s="7" t="s">
        <v>2325</v>
      </c>
      <c r="C2326" s="7" t="s">
        <v>6434</v>
      </c>
      <c r="D2326" s="8">
        <v>7500</v>
      </c>
      <c r="E2326" s="8">
        <v>1555</v>
      </c>
      <c r="F2326" s="8" t="s">
        <v>8222</v>
      </c>
      <c r="G2326" s="8" t="s">
        <v>8225</v>
      </c>
      <c r="H2326" s="8" t="s">
        <v>8247</v>
      </c>
      <c r="I2326" s="8">
        <v>1490559285</v>
      </c>
      <c r="J2326" s="8">
        <v>1487970885</v>
      </c>
      <c r="K2326" s="8" t="b">
        <v>0</v>
      </c>
      <c r="L2326" s="8">
        <v>61</v>
      </c>
      <c r="M2326" s="8" t="b">
        <v>0</v>
      </c>
      <c r="N2326" s="8" t="s">
        <v>8298</v>
      </c>
      <c r="O2326" s="11">
        <f t="shared" si="144"/>
        <v>21</v>
      </c>
      <c r="P2326" s="8">
        <f t="shared" si="145"/>
        <v>25.49</v>
      </c>
      <c r="Q2326" s="8" t="s">
        <v>8336</v>
      </c>
      <c r="R2326" s="8" t="s">
        <v>8352</v>
      </c>
      <c r="S2326" s="17">
        <f t="shared" si="146"/>
        <v>42790.885243055556</v>
      </c>
      <c r="T2326" s="17">
        <f t="shared" si="147"/>
        <v>42820.843576388885</v>
      </c>
    </row>
    <row r="2327" spans="1:20" ht="42.75" x14ac:dyDescent="0.45">
      <c r="A2327" s="5">
        <v>2325</v>
      </c>
      <c r="B2327" s="7" t="s">
        <v>2326</v>
      </c>
      <c r="C2327" s="7" t="s">
        <v>6435</v>
      </c>
      <c r="D2327" s="8">
        <v>1000</v>
      </c>
      <c r="E2327" s="8">
        <v>80</v>
      </c>
      <c r="F2327" s="8" t="s">
        <v>8222</v>
      </c>
      <c r="G2327" s="8" t="s">
        <v>8224</v>
      </c>
      <c r="H2327" s="8" t="s">
        <v>8246</v>
      </c>
      <c r="I2327" s="8">
        <v>1490830331</v>
      </c>
      <c r="J2327" s="8">
        <v>1488241931</v>
      </c>
      <c r="K2327" s="8" t="b">
        <v>0</v>
      </c>
      <c r="L2327" s="8">
        <v>7</v>
      </c>
      <c r="M2327" s="8" t="b">
        <v>0</v>
      </c>
      <c r="N2327" s="8" t="s">
        <v>8298</v>
      </c>
      <c r="O2327" s="11">
        <f t="shared" si="144"/>
        <v>8</v>
      </c>
      <c r="P2327" s="8">
        <f t="shared" si="145"/>
        <v>11.43</v>
      </c>
      <c r="Q2327" s="8" t="s">
        <v>8336</v>
      </c>
      <c r="R2327" s="8" t="s">
        <v>8352</v>
      </c>
      <c r="S2327" s="17">
        <f t="shared" si="146"/>
        <v>42794.022349537037</v>
      </c>
      <c r="T2327" s="17">
        <f t="shared" si="147"/>
        <v>42823.980682870373</v>
      </c>
    </row>
    <row r="2328" spans="1:20" ht="42.75" x14ac:dyDescent="0.45">
      <c r="A2328" s="5">
        <v>2326</v>
      </c>
      <c r="B2328" s="7" t="s">
        <v>2327</v>
      </c>
      <c r="C2328" s="7" t="s">
        <v>6436</v>
      </c>
      <c r="D2328" s="8">
        <v>15000</v>
      </c>
      <c r="E2328" s="8">
        <v>108</v>
      </c>
      <c r="F2328" s="8" t="s">
        <v>8222</v>
      </c>
      <c r="G2328" s="8" t="s">
        <v>8224</v>
      </c>
      <c r="H2328" s="8" t="s">
        <v>8246</v>
      </c>
      <c r="I2328" s="8">
        <v>1493571600</v>
      </c>
      <c r="J2328" s="8">
        <v>1489106948</v>
      </c>
      <c r="K2328" s="8" t="b">
        <v>0</v>
      </c>
      <c r="L2328" s="8">
        <v>1</v>
      </c>
      <c r="M2328" s="8" t="b">
        <v>0</v>
      </c>
      <c r="N2328" s="8" t="s">
        <v>8298</v>
      </c>
      <c r="O2328" s="11">
        <f t="shared" si="144"/>
        <v>1</v>
      </c>
      <c r="P2328" s="8">
        <f t="shared" si="145"/>
        <v>108</v>
      </c>
      <c r="Q2328" s="8" t="s">
        <v>8336</v>
      </c>
      <c r="R2328" s="8" t="s">
        <v>8352</v>
      </c>
      <c r="S2328" s="17">
        <f t="shared" si="146"/>
        <v>42804.034120370372</v>
      </c>
      <c r="T2328" s="17">
        <f t="shared" si="147"/>
        <v>42855.708333333328</v>
      </c>
    </row>
    <row r="2329" spans="1:20" ht="28.5" x14ac:dyDescent="0.45">
      <c r="A2329" s="5">
        <v>2327</v>
      </c>
      <c r="B2329" s="7" t="s">
        <v>2328</v>
      </c>
      <c r="C2329" s="7" t="s">
        <v>6437</v>
      </c>
      <c r="D2329" s="8">
        <v>35000</v>
      </c>
      <c r="E2329" s="8">
        <v>184133.01</v>
      </c>
      <c r="F2329" s="8" t="s">
        <v>8219</v>
      </c>
      <c r="G2329" s="8" t="s">
        <v>8224</v>
      </c>
      <c r="H2329" s="8" t="s">
        <v>8246</v>
      </c>
      <c r="I2329" s="8">
        <v>1409090440</v>
      </c>
      <c r="J2329" s="8">
        <v>1406066440</v>
      </c>
      <c r="K2329" s="8" t="b">
        <v>1</v>
      </c>
      <c r="L2329" s="8">
        <v>3355</v>
      </c>
      <c r="M2329" s="8" t="b">
        <v>1</v>
      </c>
      <c r="N2329" s="8" t="s">
        <v>8298</v>
      </c>
      <c r="O2329" s="11">
        <f t="shared" si="144"/>
        <v>526</v>
      </c>
      <c r="P2329" s="8">
        <f t="shared" si="145"/>
        <v>54.88</v>
      </c>
      <c r="Q2329" s="8" t="s">
        <v>8336</v>
      </c>
      <c r="R2329" s="8" t="s">
        <v>8352</v>
      </c>
      <c r="S2329" s="17">
        <f t="shared" si="146"/>
        <v>41842.917129629634</v>
      </c>
      <c r="T2329" s="17">
        <f t="shared" si="147"/>
        <v>41877.917129629634</v>
      </c>
    </row>
    <row r="2330" spans="1:20" ht="57" x14ac:dyDescent="0.45">
      <c r="A2330" s="5">
        <v>2328</v>
      </c>
      <c r="B2330" s="7" t="s">
        <v>2329</v>
      </c>
      <c r="C2330" s="7" t="s">
        <v>6438</v>
      </c>
      <c r="D2330" s="8">
        <v>10000</v>
      </c>
      <c r="E2330" s="8">
        <v>25445</v>
      </c>
      <c r="F2330" s="8" t="s">
        <v>8219</v>
      </c>
      <c r="G2330" s="8" t="s">
        <v>8224</v>
      </c>
      <c r="H2330" s="8" t="s">
        <v>8246</v>
      </c>
      <c r="I2330" s="8">
        <v>1434307537</v>
      </c>
      <c r="J2330" s="8">
        <v>1431715537</v>
      </c>
      <c r="K2330" s="8" t="b">
        <v>1</v>
      </c>
      <c r="L2330" s="8">
        <v>537</v>
      </c>
      <c r="M2330" s="8" t="b">
        <v>1</v>
      </c>
      <c r="N2330" s="8" t="s">
        <v>8298</v>
      </c>
      <c r="O2330" s="11">
        <f t="shared" si="144"/>
        <v>254</v>
      </c>
      <c r="P2330" s="8">
        <f t="shared" si="145"/>
        <v>47.38</v>
      </c>
      <c r="Q2330" s="8" t="s">
        <v>8336</v>
      </c>
      <c r="R2330" s="8" t="s">
        <v>8352</v>
      </c>
      <c r="S2330" s="17">
        <f t="shared" si="146"/>
        <v>42139.781678240746</v>
      </c>
      <c r="T2330" s="17">
        <f t="shared" si="147"/>
        <v>42169.781678240746</v>
      </c>
    </row>
    <row r="2331" spans="1:20" ht="42.75" x14ac:dyDescent="0.45">
      <c r="A2331" s="5">
        <v>2329</v>
      </c>
      <c r="B2331" s="7" t="s">
        <v>2330</v>
      </c>
      <c r="C2331" s="7" t="s">
        <v>6439</v>
      </c>
      <c r="D2331" s="8">
        <v>25000</v>
      </c>
      <c r="E2331" s="8">
        <v>26480</v>
      </c>
      <c r="F2331" s="8" t="s">
        <v>8219</v>
      </c>
      <c r="G2331" s="8" t="s">
        <v>8224</v>
      </c>
      <c r="H2331" s="8" t="s">
        <v>8246</v>
      </c>
      <c r="I2331" s="8">
        <v>1405609146</v>
      </c>
      <c r="J2331" s="8">
        <v>1403017146</v>
      </c>
      <c r="K2331" s="8" t="b">
        <v>1</v>
      </c>
      <c r="L2331" s="8">
        <v>125</v>
      </c>
      <c r="M2331" s="8" t="b">
        <v>1</v>
      </c>
      <c r="N2331" s="8" t="s">
        <v>8298</v>
      </c>
      <c r="O2331" s="11">
        <f t="shared" si="144"/>
        <v>106</v>
      </c>
      <c r="P2331" s="8">
        <f t="shared" si="145"/>
        <v>211.84</v>
      </c>
      <c r="Q2331" s="8" t="s">
        <v>8336</v>
      </c>
      <c r="R2331" s="8" t="s">
        <v>8352</v>
      </c>
      <c r="S2331" s="17">
        <f t="shared" si="146"/>
        <v>41807.624374999999</v>
      </c>
      <c r="T2331" s="17">
        <f t="shared" si="147"/>
        <v>41837.624374999999</v>
      </c>
    </row>
    <row r="2332" spans="1:20" ht="42.75" x14ac:dyDescent="0.45">
      <c r="A2332" s="5">
        <v>2330</v>
      </c>
      <c r="B2332" s="7" t="s">
        <v>2331</v>
      </c>
      <c r="C2332" s="7" t="s">
        <v>6440</v>
      </c>
      <c r="D2332" s="8">
        <v>35000</v>
      </c>
      <c r="E2332" s="8">
        <v>35848</v>
      </c>
      <c r="F2332" s="8" t="s">
        <v>8219</v>
      </c>
      <c r="G2332" s="8" t="s">
        <v>8224</v>
      </c>
      <c r="H2332" s="8" t="s">
        <v>8246</v>
      </c>
      <c r="I2332" s="8">
        <v>1451001600</v>
      </c>
      <c r="J2332" s="8">
        <v>1448400943</v>
      </c>
      <c r="K2332" s="8" t="b">
        <v>1</v>
      </c>
      <c r="L2332" s="8">
        <v>163</v>
      </c>
      <c r="M2332" s="8" t="b">
        <v>1</v>
      </c>
      <c r="N2332" s="8" t="s">
        <v>8298</v>
      </c>
      <c r="O2332" s="11">
        <f t="shared" si="144"/>
        <v>102</v>
      </c>
      <c r="P2332" s="8">
        <f t="shared" si="145"/>
        <v>219.93</v>
      </c>
      <c r="Q2332" s="8" t="s">
        <v>8336</v>
      </c>
      <c r="R2332" s="8" t="s">
        <v>8352</v>
      </c>
      <c r="S2332" s="17">
        <f t="shared" si="146"/>
        <v>42332.89980324074</v>
      </c>
      <c r="T2332" s="17">
        <f t="shared" si="147"/>
        <v>42363</v>
      </c>
    </row>
    <row r="2333" spans="1:20" ht="42.75" x14ac:dyDescent="0.45">
      <c r="A2333" s="5">
        <v>2331</v>
      </c>
      <c r="B2333" s="7" t="s">
        <v>2332</v>
      </c>
      <c r="C2333" s="7" t="s">
        <v>6441</v>
      </c>
      <c r="D2333" s="8">
        <v>8000</v>
      </c>
      <c r="E2333" s="8">
        <v>11545.1</v>
      </c>
      <c r="F2333" s="8" t="s">
        <v>8219</v>
      </c>
      <c r="G2333" s="8" t="s">
        <v>8224</v>
      </c>
      <c r="H2333" s="8" t="s">
        <v>8246</v>
      </c>
      <c r="I2333" s="8">
        <v>1408320490</v>
      </c>
      <c r="J2333" s="8">
        <v>1405728490</v>
      </c>
      <c r="K2333" s="8" t="b">
        <v>1</v>
      </c>
      <c r="L2333" s="8">
        <v>283</v>
      </c>
      <c r="M2333" s="8" t="b">
        <v>1</v>
      </c>
      <c r="N2333" s="8" t="s">
        <v>8298</v>
      </c>
      <c r="O2333" s="11">
        <f t="shared" si="144"/>
        <v>144</v>
      </c>
      <c r="P2333" s="8">
        <f t="shared" si="145"/>
        <v>40.799999999999997</v>
      </c>
      <c r="Q2333" s="8" t="s">
        <v>8336</v>
      </c>
      <c r="R2333" s="8" t="s">
        <v>8352</v>
      </c>
      <c r="S2333" s="17">
        <f t="shared" si="146"/>
        <v>41839.005671296298</v>
      </c>
      <c r="T2333" s="17">
        <f t="shared" si="147"/>
        <v>41869.005671296298</v>
      </c>
    </row>
    <row r="2334" spans="1:20" ht="42.75" x14ac:dyDescent="0.45">
      <c r="A2334" s="5">
        <v>2332</v>
      </c>
      <c r="B2334" s="7" t="s">
        <v>2333</v>
      </c>
      <c r="C2334" s="7" t="s">
        <v>6442</v>
      </c>
      <c r="D2334" s="8">
        <v>25000</v>
      </c>
      <c r="E2334" s="8">
        <v>26577</v>
      </c>
      <c r="F2334" s="8" t="s">
        <v>8219</v>
      </c>
      <c r="G2334" s="8" t="s">
        <v>8224</v>
      </c>
      <c r="H2334" s="8" t="s">
        <v>8246</v>
      </c>
      <c r="I2334" s="8">
        <v>1423235071</v>
      </c>
      <c r="J2334" s="8">
        <v>1420643071</v>
      </c>
      <c r="K2334" s="8" t="b">
        <v>1</v>
      </c>
      <c r="L2334" s="8">
        <v>352</v>
      </c>
      <c r="M2334" s="8" t="b">
        <v>1</v>
      </c>
      <c r="N2334" s="8" t="s">
        <v>8298</v>
      </c>
      <c r="O2334" s="11">
        <f t="shared" si="144"/>
        <v>106</v>
      </c>
      <c r="P2334" s="8">
        <f t="shared" si="145"/>
        <v>75.5</v>
      </c>
      <c r="Q2334" s="8" t="s">
        <v>8336</v>
      </c>
      <c r="R2334" s="8" t="s">
        <v>8352</v>
      </c>
      <c r="S2334" s="17">
        <f t="shared" si="146"/>
        <v>42011.628136574072</v>
      </c>
      <c r="T2334" s="17">
        <f t="shared" si="147"/>
        <v>42041.628136574072</v>
      </c>
    </row>
    <row r="2335" spans="1:20" ht="42.75" x14ac:dyDescent="0.45">
      <c r="A2335" s="5">
        <v>2333</v>
      </c>
      <c r="B2335" s="7" t="s">
        <v>2334</v>
      </c>
      <c r="C2335" s="7" t="s">
        <v>6443</v>
      </c>
      <c r="D2335" s="8">
        <v>600</v>
      </c>
      <c r="E2335" s="8">
        <v>1273</v>
      </c>
      <c r="F2335" s="8" t="s">
        <v>8219</v>
      </c>
      <c r="G2335" s="8" t="s">
        <v>8224</v>
      </c>
      <c r="H2335" s="8" t="s">
        <v>8246</v>
      </c>
      <c r="I2335" s="8">
        <v>1401385800</v>
      </c>
      <c r="J2335" s="8">
        <v>1399563390</v>
      </c>
      <c r="K2335" s="8" t="b">
        <v>1</v>
      </c>
      <c r="L2335" s="8">
        <v>94</v>
      </c>
      <c r="M2335" s="8" t="b">
        <v>1</v>
      </c>
      <c r="N2335" s="8" t="s">
        <v>8298</v>
      </c>
      <c r="O2335" s="11">
        <f t="shared" si="144"/>
        <v>212</v>
      </c>
      <c r="P2335" s="8">
        <f t="shared" si="145"/>
        <v>13.54</v>
      </c>
      <c r="Q2335" s="8" t="s">
        <v>8336</v>
      </c>
      <c r="R2335" s="8" t="s">
        <v>8352</v>
      </c>
      <c r="S2335" s="17">
        <f t="shared" si="146"/>
        <v>41767.650347222225</v>
      </c>
      <c r="T2335" s="17">
        <f t="shared" si="147"/>
        <v>41788.743055555555</v>
      </c>
    </row>
    <row r="2336" spans="1:20" ht="42.75" x14ac:dyDescent="0.45">
      <c r="A2336" s="5">
        <v>2334</v>
      </c>
      <c r="B2336" s="7" t="s">
        <v>2335</v>
      </c>
      <c r="C2336" s="7" t="s">
        <v>6444</v>
      </c>
      <c r="D2336" s="8">
        <v>4000</v>
      </c>
      <c r="E2336" s="8">
        <v>4078</v>
      </c>
      <c r="F2336" s="8" t="s">
        <v>8219</v>
      </c>
      <c r="G2336" s="8" t="s">
        <v>8224</v>
      </c>
      <c r="H2336" s="8" t="s">
        <v>8246</v>
      </c>
      <c r="I2336" s="8">
        <v>1415208840</v>
      </c>
      <c r="J2336" s="8">
        <v>1412611498</v>
      </c>
      <c r="K2336" s="8" t="b">
        <v>1</v>
      </c>
      <c r="L2336" s="8">
        <v>67</v>
      </c>
      <c r="M2336" s="8" t="b">
        <v>1</v>
      </c>
      <c r="N2336" s="8" t="s">
        <v>8298</v>
      </c>
      <c r="O2336" s="11">
        <f t="shared" si="144"/>
        <v>102</v>
      </c>
      <c r="P2336" s="8">
        <f t="shared" si="145"/>
        <v>60.87</v>
      </c>
      <c r="Q2336" s="8" t="s">
        <v>8336</v>
      </c>
      <c r="R2336" s="8" t="s">
        <v>8352</v>
      </c>
      <c r="S2336" s="17">
        <f t="shared" si="146"/>
        <v>41918.670115740737</v>
      </c>
      <c r="T2336" s="17">
        <f t="shared" si="147"/>
        <v>41948.731944444444</v>
      </c>
    </row>
    <row r="2337" spans="1:20" ht="42.75" x14ac:dyDescent="0.45">
      <c r="A2337" s="5">
        <v>2335</v>
      </c>
      <c r="B2337" s="7" t="s">
        <v>2336</v>
      </c>
      <c r="C2337" s="7" t="s">
        <v>6445</v>
      </c>
      <c r="D2337" s="8">
        <v>25000</v>
      </c>
      <c r="E2337" s="8">
        <v>25568</v>
      </c>
      <c r="F2337" s="8" t="s">
        <v>8219</v>
      </c>
      <c r="G2337" s="8" t="s">
        <v>8224</v>
      </c>
      <c r="H2337" s="8" t="s">
        <v>8246</v>
      </c>
      <c r="I2337" s="8">
        <v>1402494243</v>
      </c>
      <c r="J2337" s="8">
        <v>1399902243</v>
      </c>
      <c r="K2337" s="8" t="b">
        <v>1</v>
      </c>
      <c r="L2337" s="8">
        <v>221</v>
      </c>
      <c r="M2337" s="8" t="b">
        <v>1</v>
      </c>
      <c r="N2337" s="8" t="s">
        <v>8298</v>
      </c>
      <c r="O2337" s="11">
        <f t="shared" si="144"/>
        <v>102</v>
      </c>
      <c r="P2337" s="8">
        <f t="shared" si="145"/>
        <v>115.69</v>
      </c>
      <c r="Q2337" s="8" t="s">
        <v>8336</v>
      </c>
      <c r="R2337" s="8" t="s">
        <v>8352</v>
      </c>
      <c r="S2337" s="17">
        <f t="shared" si="146"/>
        <v>41771.572256944448</v>
      </c>
      <c r="T2337" s="17">
        <f t="shared" si="147"/>
        <v>41801.572256944448</v>
      </c>
    </row>
    <row r="2338" spans="1:20" ht="42.75" x14ac:dyDescent="0.45">
      <c r="A2338" s="5">
        <v>2336</v>
      </c>
      <c r="B2338" s="7" t="s">
        <v>2337</v>
      </c>
      <c r="C2338" s="7" t="s">
        <v>6446</v>
      </c>
      <c r="D2338" s="8">
        <v>20000</v>
      </c>
      <c r="E2338" s="8">
        <v>104146.51</v>
      </c>
      <c r="F2338" s="8" t="s">
        <v>8219</v>
      </c>
      <c r="G2338" s="8" t="s">
        <v>8224</v>
      </c>
      <c r="H2338" s="8" t="s">
        <v>8246</v>
      </c>
      <c r="I2338" s="8">
        <v>1394316695</v>
      </c>
      <c r="J2338" s="8">
        <v>1390860695</v>
      </c>
      <c r="K2338" s="8" t="b">
        <v>1</v>
      </c>
      <c r="L2338" s="8">
        <v>2165</v>
      </c>
      <c r="M2338" s="8" t="b">
        <v>1</v>
      </c>
      <c r="N2338" s="8" t="s">
        <v>8298</v>
      </c>
      <c r="O2338" s="11">
        <f t="shared" si="144"/>
        <v>521</v>
      </c>
      <c r="P2338" s="8">
        <f t="shared" si="145"/>
        <v>48.1</v>
      </c>
      <c r="Q2338" s="8" t="s">
        <v>8336</v>
      </c>
      <c r="R2338" s="8" t="s">
        <v>8352</v>
      </c>
      <c r="S2338" s="17">
        <f t="shared" si="146"/>
        <v>41666.924710648149</v>
      </c>
      <c r="T2338" s="17">
        <f t="shared" si="147"/>
        <v>41706.924710648149</v>
      </c>
    </row>
    <row r="2339" spans="1:20" ht="28.5" x14ac:dyDescent="0.45">
      <c r="A2339" s="5">
        <v>2337</v>
      </c>
      <c r="B2339" s="7" t="s">
        <v>2338</v>
      </c>
      <c r="C2339" s="7" t="s">
        <v>6447</v>
      </c>
      <c r="D2339" s="8">
        <v>12000</v>
      </c>
      <c r="E2339" s="8">
        <v>13279</v>
      </c>
      <c r="F2339" s="8" t="s">
        <v>8219</v>
      </c>
      <c r="G2339" s="8" t="s">
        <v>8224</v>
      </c>
      <c r="H2339" s="8" t="s">
        <v>8246</v>
      </c>
      <c r="I2339" s="8">
        <v>1403796143</v>
      </c>
      <c r="J2339" s="8">
        <v>1401204143</v>
      </c>
      <c r="K2339" s="8" t="b">
        <v>1</v>
      </c>
      <c r="L2339" s="8">
        <v>179</v>
      </c>
      <c r="M2339" s="8" t="b">
        <v>1</v>
      </c>
      <c r="N2339" s="8" t="s">
        <v>8298</v>
      </c>
      <c r="O2339" s="11">
        <f t="shared" si="144"/>
        <v>111</v>
      </c>
      <c r="P2339" s="8">
        <f t="shared" si="145"/>
        <v>74.180000000000007</v>
      </c>
      <c r="Q2339" s="8" t="s">
        <v>8336</v>
      </c>
      <c r="R2339" s="8" t="s">
        <v>8352</v>
      </c>
      <c r="S2339" s="17">
        <f t="shared" si="146"/>
        <v>41786.640543981484</v>
      </c>
      <c r="T2339" s="17">
        <f t="shared" si="147"/>
        <v>41816.640543981484</v>
      </c>
    </row>
    <row r="2340" spans="1:20" ht="42.75" x14ac:dyDescent="0.45">
      <c r="A2340" s="5">
        <v>2338</v>
      </c>
      <c r="B2340" s="7" t="s">
        <v>2339</v>
      </c>
      <c r="C2340" s="7" t="s">
        <v>6448</v>
      </c>
      <c r="D2340" s="8">
        <v>15000</v>
      </c>
      <c r="E2340" s="8">
        <v>15171.5</v>
      </c>
      <c r="F2340" s="8" t="s">
        <v>8219</v>
      </c>
      <c r="G2340" s="8" t="s">
        <v>8224</v>
      </c>
      <c r="H2340" s="8" t="s">
        <v>8246</v>
      </c>
      <c r="I2340" s="8">
        <v>1404077484</v>
      </c>
      <c r="J2340" s="8">
        <v>1401485484</v>
      </c>
      <c r="K2340" s="8" t="b">
        <v>1</v>
      </c>
      <c r="L2340" s="8">
        <v>123</v>
      </c>
      <c r="M2340" s="8" t="b">
        <v>1</v>
      </c>
      <c r="N2340" s="8" t="s">
        <v>8298</v>
      </c>
      <c r="O2340" s="11">
        <f t="shared" si="144"/>
        <v>101</v>
      </c>
      <c r="P2340" s="8">
        <f t="shared" si="145"/>
        <v>123.35</v>
      </c>
      <c r="Q2340" s="8" t="s">
        <v>8336</v>
      </c>
      <c r="R2340" s="8" t="s">
        <v>8352</v>
      </c>
      <c r="S2340" s="17">
        <f t="shared" si="146"/>
        <v>41789.896805555552</v>
      </c>
      <c r="T2340" s="17">
        <f t="shared" si="147"/>
        <v>41819.896805555552</v>
      </c>
    </row>
    <row r="2341" spans="1:20" ht="42.75" x14ac:dyDescent="0.45">
      <c r="A2341" s="5">
        <v>2339</v>
      </c>
      <c r="B2341" s="7" t="s">
        <v>2340</v>
      </c>
      <c r="C2341" s="7" t="s">
        <v>6449</v>
      </c>
      <c r="D2341" s="8">
        <v>25000</v>
      </c>
      <c r="E2341" s="8">
        <v>73552</v>
      </c>
      <c r="F2341" s="8" t="s">
        <v>8219</v>
      </c>
      <c r="G2341" s="8" t="s">
        <v>8224</v>
      </c>
      <c r="H2341" s="8" t="s">
        <v>8246</v>
      </c>
      <c r="I2341" s="8">
        <v>1482134340</v>
      </c>
      <c r="J2341" s="8">
        <v>1479496309</v>
      </c>
      <c r="K2341" s="8" t="b">
        <v>1</v>
      </c>
      <c r="L2341" s="8">
        <v>1104</v>
      </c>
      <c r="M2341" s="8" t="b">
        <v>1</v>
      </c>
      <c r="N2341" s="8" t="s">
        <v>8298</v>
      </c>
      <c r="O2341" s="11">
        <f t="shared" si="144"/>
        <v>294</v>
      </c>
      <c r="P2341" s="8">
        <f t="shared" si="145"/>
        <v>66.62</v>
      </c>
      <c r="Q2341" s="8" t="s">
        <v>8336</v>
      </c>
      <c r="R2341" s="8" t="s">
        <v>8352</v>
      </c>
      <c r="S2341" s="17">
        <f t="shared" si="146"/>
        <v>42692.79987268518</v>
      </c>
      <c r="T2341" s="17">
        <f t="shared" si="147"/>
        <v>42723.332638888889</v>
      </c>
    </row>
    <row r="2342" spans="1:20" ht="42.75" x14ac:dyDescent="0.45">
      <c r="A2342" s="5">
        <v>2340</v>
      </c>
      <c r="B2342" s="7" t="s">
        <v>2341</v>
      </c>
      <c r="C2342" s="7" t="s">
        <v>6450</v>
      </c>
      <c r="D2342" s="8">
        <v>40000</v>
      </c>
      <c r="E2342" s="8">
        <v>42311</v>
      </c>
      <c r="F2342" s="8" t="s">
        <v>8219</v>
      </c>
      <c r="G2342" s="8" t="s">
        <v>8224</v>
      </c>
      <c r="H2342" s="8" t="s">
        <v>8246</v>
      </c>
      <c r="I2342" s="8">
        <v>1477841138</v>
      </c>
      <c r="J2342" s="8">
        <v>1475249138</v>
      </c>
      <c r="K2342" s="8" t="b">
        <v>1</v>
      </c>
      <c r="L2342" s="8">
        <v>403</v>
      </c>
      <c r="M2342" s="8" t="b">
        <v>1</v>
      </c>
      <c r="N2342" s="8" t="s">
        <v>8298</v>
      </c>
      <c r="O2342" s="11">
        <f t="shared" si="144"/>
        <v>106</v>
      </c>
      <c r="P2342" s="8">
        <f t="shared" si="145"/>
        <v>104.99</v>
      </c>
      <c r="Q2342" s="8" t="s">
        <v>8336</v>
      </c>
      <c r="R2342" s="8" t="s">
        <v>8352</v>
      </c>
      <c r="S2342" s="17">
        <f t="shared" si="146"/>
        <v>42643.642800925925</v>
      </c>
      <c r="T2342" s="17">
        <f t="shared" si="147"/>
        <v>42673.642800925925</v>
      </c>
    </row>
    <row r="2343" spans="1:20" ht="42.75" x14ac:dyDescent="0.45">
      <c r="A2343" s="5">
        <v>2341</v>
      </c>
      <c r="B2343" s="7" t="s">
        <v>2342</v>
      </c>
      <c r="C2343" s="7" t="s">
        <v>6451</v>
      </c>
      <c r="D2343" s="8">
        <v>5000</v>
      </c>
      <c r="E2343" s="8">
        <v>0</v>
      </c>
      <c r="F2343" s="8" t="s">
        <v>8220</v>
      </c>
      <c r="G2343" s="8" t="s">
        <v>8224</v>
      </c>
      <c r="H2343" s="8" t="s">
        <v>8246</v>
      </c>
      <c r="I2343" s="8">
        <v>1436729504</v>
      </c>
      <c r="J2343" s="8">
        <v>1434137504</v>
      </c>
      <c r="K2343" s="8" t="b">
        <v>0</v>
      </c>
      <c r="L2343" s="8">
        <v>0</v>
      </c>
      <c r="M2343" s="8" t="b">
        <v>0</v>
      </c>
      <c r="N2343" s="8" t="s">
        <v>8272</v>
      </c>
      <c r="O2343" s="11">
        <f t="shared" si="144"/>
        <v>0</v>
      </c>
      <c r="P2343" s="8" t="e">
        <f t="shared" si="145"/>
        <v>#DIV/0!</v>
      </c>
      <c r="Q2343" s="8" t="s">
        <v>8319</v>
      </c>
      <c r="R2343" s="8" t="s">
        <v>8320</v>
      </c>
      <c r="S2343" s="17">
        <f t="shared" si="146"/>
        <v>42167.813703703709</v>
      </c>
      <c r="T2343" s="17">
        <f t="shared" si="147"/>
        <v>42197.813703703709</v>
      </c>
    </row>
    <row r="2344" spans="1:20" ht="42.75" x14ac:dyDescent="0.45">
      <c r="A2344" s="5">
        <v>2342</v>
      </c>
      <c r="B2344" s="7" t="s">
        <v>2343</v>
      </c>
      <c r="C2344" s="7" t="s">
        <v>6452</v>
      </c>
      <c r="D2344" s="8">
        <v>5500</v>
      </c>
      <c r="E2344" s="8">
        <v>0</v>
      </c>
      <c r="F2344" s="8" t="s">
        <v>8220</v>
      </c>
      <c r="G2344" s="8" t="s">
        <v>8224</v>
      </c>
      <c r="H2344" s="8" t="s">
        <v>8246</v>
      </c>
      <c r="I2344" s="8">
        <v>1412571600</v>
      </c>
      <c r="J2344" s="8">
        <v>1410799870</v>
      </c>
      <c r="K2344" s="8" t="b">
        <v>0</v>
      </c>
      <c r="L2344" s="8">
        <v>0</v>
      </c>
      <c r="M2344" s="8" t="b">
        <v>0</v>
      </c>
      <c r="N2344" s="8" t="s">
        <v>8272</v>
      </c>
      <c r="O2344" s="11">
        <f t="shared" si="144"/>
        <v>0</v>
      </c>
      <c r="P2344" s="8" t="e">
        <f t="shared" si="145"/>
        <v>#DIV/0!</v>
      </c>
      <c r="Q2344" s="8" t="s">
        <v>8319</v>
      </c>
      <c r="R2344" s="8" t="s">
        <v>8320</v>
      </c>
      <c r="S2344" s="17">
        <f t="shared" si="146"/>
        <v>41897.702199074076</v>
      </c>
      <c r="T2344" s="17">
        <f t="shared" si="147"/>
        <v>41918.208333333336</v>
      </c>
    </row>
    <row r="2345" spans="1:20" ht="42.75" x14ac:dyDescent="0.45">
      <c r="A2345" s="5">
        <v>2343</v>
      </c>
      <c r="B2345" s="7" t="s">
        <v>2344</v>
      </c>
      <c r="C2345" s="7" t="s">
        <v>6453</v>
      </c>
      <c r="D2345" s="8">
        <v>10000</v>
      </c>
      <c r="E2345" s="8">
        <v>300</v>
      </c>
      <c r="F2345" s="8" t="s">
        <v>8220</v>
      </c>
      <c r="G2345" s="8" t="s">
        <v>8224</v>
      </c>
      <c r="H2345" s="8" t="s">
        <v>8246</v>
      </c>
      <c r="I2345" s="8">
        <v>1452282420</v>
      </c>
      <c r="J2345" s="8">
        <v>1447962505</v>
      </c>
      <c r="K2345" s="8" t="b">
        <v>0</v>
      </c>
      <c r="L2345" s="8">
        <v>1</v>
      </c>
      <c r="M2345" s="8" t="b">
        <v>0</v>
      </c>
      <c r="N2345" s="8" t="s">
        <v>8272</v>
      </c>
      <c r="O2345" s="11">
        <f t="shared" si="144"/>
        <v>3</v>
      </c>
      <c r="P2345" s="8">
        <f t="shared" si="145"/>
        <v>300</v>
      </c>
      <c r="Q2345" s="8" t="s">
        <v>8319</v>
      </c>
      <c r="R2345" s="8" t="s">
        <v>8320</v>
      </c>
      <c r="S2345" s="17">
        <f t="shared" si="146"/>
        <v>42327.825289351851</v>
      </c>
      <c r="T2345" s="17">
        <f t="shared" si="147"/>
        <v>42377.82430555555</v>
      </c>
    </row>
    <row r="2346" spans="1:20" ht="42.75" x14ac:dyDescent="0.45">
      <c r="A2346" s="5">
        <v>2344</v>
      </c>
      <c r="B2346" s="7" t="s">
        <v>2345</v>
      </c>
      <c r="C2346" s="7" t="s">
        <v>6454</v>
      </c>
      <c r="D2346" s="8">
        <v>1000</v>
      </c>
      <c r="E2346" s="8">
        <v>1</v>
      </c>
      <c r="F2346" s="8" t="s">
        <v>8220</v>
      </c>
      <c r="G2346" s="8" t="s">
        <v>8229</v>
      </c>
      <c r="H2346" s="8" t="s">
        <v>8251</v>
      </c>
      <c r="I2346" s="8">
        <v>1466789269</v>
      </c>
      <c r="J2346" s="8">
        <v>1464197269</v>
      </c>
      <c r="K2346" s="8" t="b">
        <v>0</v>
      </c>
      <c r="L2346" s="8">
        <v>1</v>
      </c>
      <c r="M2346" s="8" t="b">
        <v>0</v>
      </c>
      <c r="N2346" s="8" t="s">
        <v>8272</v>
      </c>
      <c r="O2346" s="11">
        <f t="shared" si="144"/>
        <v>0</v>
      </c>
      <c r="P2346" s="8">
        <f t="shared" si="145"/>
        <v>1</v>
      </c>
      <c r="Q2346" s="8" t="s">
        <v>8319</v>
      </c>
      <c r="R2346" s="8" t="s">
        <v>8320</v>
      </c>
      <c r="S2346" s="17">
        <f t="shared" si="146"/>
        <v>42515.727650462963</v>
      </c>
      <c r="T2346" s="17">
        <f t="shared" si="147"/>
        <v>42545.727650462963</v>
      </c>
    </row>
    <row r="2347" spans="1:20" ht="42.75" x14ac:dyDescent="0.45">
      <c r="A2347" s="5">
        <v>2345</v>
      </c>
      <c r="B2347" s="7" t="s">
        <v>2346</v>
      </c>
      <c r="C2347" s="7" t="s">
        <v>6455</v>
      </c>
      <c r="D2347" s="8">
        <v>3000</v>
      </c>
      <c r="E2347" s="8">
        <v>0</v>
      </c>
      <c r="F2347" s="8" t="s">
        <v>8220</v>
      </c>
      <c r="G2347" s="8" t="s">
        <v>8224</v>
      </c>
      <c r="H2347" s="8" t="s">
        <v>8246</v>
      </c>
      <c r="I2347" s="8">
        <v>1427845140</v>
      </c>
      <c r="J2347" s="8">
        <v>1424822556</v>
      </c>
      <c r="K2347" s="8" t="b">
        <v>0</v>
      </c>
      <c r="L2347" s="8">
        <v>0</v>
      </c>
      <c r="M2347" s="8" t="b">
        <v>0</v>
      </c>
      <c r="N2347" s="8" t="s">
        <v>8272</v>
      </c>
      <c r="O2347" s="11">
        <f t="shared" si="144"/>
        <v>0</v>
      </c>
      <c r="P2347" s="8" t="e">
        <f t="shared" si="145"/>
        <v>#DIV/0!</v>
      </c>
      <c r="Q2347" s="8" t="s">
        <v>8319</v>
      </c>
      <c r="R2347" s="8" t="s">
        <v>8320</v>
      </c>
      <c r="S2347" s="17">
        <f t="shared" si="146"/>
        <v>42060.001805555556</v>
      </c>
      <c r="T2347" s="17">
        <f t="shared" si="147"/>
        <v>42094.985416666663</v>
      </c>
    </row>
    <row r="2348" spans="1:20" ht="42.75" x14ac:dyDescent="0.45">
      <c r="A2348" s="5">
        <v>2346</v>
      </c>
      <c r="B2348" s="7" t="s">
        <v>2347</v>
      </c>
      <c r="C2348" s="7" t="s">
        <v>6456</v>
      </c>
      <c r="D2348" s="8">
        <v>60000</v>
      </c>
      <c r="E2348" s="8">
        <v>39</v>
      </c>
      <c r="F2348" s="8" t="s">
        <v>8220</v>
      </c>
      <c r="G2348" s="8" t="s">
        <v>8224</v>
      </c>
      <c r="H2348" s="8" t="s">
        <v>8246</v>
      </c>
      <c r="I2348" s="8">
        <v>1476731431</v>
      </c>
      <c r="J2348" s="8">
        <v>1472843431</v>
      </c>
      <c r="K2348" s="8" t="b">
        <v>0</v>
      </c>
      <c r="L2348" s="8">
        <v>3</v>
      </c>
      <c r="M2348" s="8" t="b">
        <v>0</v>
      </c>
      <c r="N2348" s="8" t="s">
        <v>8272</v>
      </c>
      <c r="O2348" s="11">
        <f t="shared" si="144"/>
        <v>0</v>
      </c>
      <c r="P2348" s="8">
        <f t="shared" si="145"/>
        <v>13</v>
      </c>
      <c r="Q2348" s="8" t="s">
        <v>8319</v>
      </c>
      <c r="R2348" s="8" t="s">
        <v>8320</v>
      </c>
      <c r="S2348" s="17">
        <f t="shared" si="146"/>
        <v>42615.79896990741</v>
      </c>
      <c r="T2348" s="17">
        <f t="shared" si="147"/>
        <v>42660.79896990741</v>
      </c>
    </row>
    <row r="2349" spans="1:20" ht="42.75" x14ac:dyDescent="0.45">
      <c r="A2349" s="5">
        <v>2347</v>
      </c>
      <c r="B2349" s="7" t="s">
        <v>2348</v>
      </c>
      <c r="C2349" s="7" t="s">
        <v>6457</v>
      </c>
      <c r="D2349" s="8">
        <v>1000</v>
      </c>
      <c r="E2349" s="8">
        <v>15</v>
      </c>
      <c r="F2349" s="8" t="s">
        <v>8220</v>
      </c>
      <c r="G2349" s="8" t="s">
        <v>8224</v>
      </c>
      <c r="H2349" s="8" t="s">
        <v>8246</v>
      </c>
      <c r="I2349" s="8">
        <v>1472135676</v>
      </c>
      <c r="J2349" s="8">
        <v>1469543676</v>
      </c>
      <c r="K2349" s="8" t="b">
        <v>0</v>
      </c>
      <c r="L2349" s="8">
        <v>1</v>
      </c>
      <c r="M2349" s="8" t="b">
        <v>0</v>
      </c>
      <c r="N2349" s="8" t="s">
        <v>8272</v>
      </c>
      <c r="O2349" s="11">
        <f t="shared" si="144"/>
        <v>2</v>
      </c>
      <c r="P2349" s="8">
        <f t="shared" si="145"/>
        <v>15</v>
      </c>
      <c r="Q2349" s="8" t="s">
        <v>8319</v>
      </c>
      <c r="R2349" s="8" t="s">
        <v>8320</v>
      </c>
      <c r="S2349" s="17">
        <f t="shared" si="146"/>
        <v>42577.607361111113</v>
      </c>
      <c r="T2349" s="17">
        <f t="shared" si="147"/>
        <v>42607.607361111113</v>
      </c>
    </row>
    <row r="2350" spans="1:20" ht="42.75" x14ac:dyDescent="0.45">
      <c r="A2350" s="5">
        <v>2348</v>
      </c>
      <c r="B2350" s="7" t="s">
        <v>2349</v>
      </c>
      <c r="C2350" s="7" t="s">
        <v>6458</v>
      </c>
      <c r="D2350" s="8">
        <v>70000</v>
      </c>
      <c r="E2350" s="8">
        <v>270</v>
      </c>
      <c r="F2350" s="8" t="s">
        <v>8220</v>
      </c>
      <c r="G2350" s="8" t="s">
        <v>8224</v>
      </c>
      <c r="H2350" s="8" t="s">
        <v>8246</v>
      </c>
      <c r="I2350" s="8">
        <v>1456006938</v>
      </c>
      <c r="J2350" s="8">
        <v>1450822938</v>
      </c>
      <c r="K2350" s="8" t="b">
        <v>0</v>
      </c>
      <c r="L2350" s="8">
        <v>5</v>
      </c>
      <c r="M2350" s="8" t="b">
        <v>0</v>
      </c>
      <c r="N2350" s="8" t="s">
        <v>8272</v>
      </c>
      <c r="O2350" s="11">
        <f t="shared" si="144"/>
        <v>0</v>
      </c>
      <c r="P2350" s="8">
        <f t="shared" si="145"/>
        <v>54</v>
      </c>
      <c r="Q2350" s="8" t="s">
        <v>8319</v>
      </c>
      <c r="R2350" s="8" t="s">
        <v>8320</v>
      </c>
      <c r="S2350" s="17">
        <f t="shared" si="146"/>
        <v>42360.932152777779</v>
      </c>
      <c r="T2350" s="17">
        <f t="shared" si="147"/>
        <v>42420.932152777779</v>
      </c>
    </row>
    <row r="2351" spans="1:20" ht="42.75" x14ac:dyDescent="0.45">
      <c r="A2351" s="5">
        <v>2349</v>
      </c>
      <c r="B2351" s="7" t="s">
        <v>2350</v>
      </c>
      <c r="C2351" s="7" t="s">
        <v>6459</v>
      </c>
      <c r="D2351" s="8">
        <v>474900</v>
      </c>
      <c r="E2351" s="8">
        <v>0</v>
      </c>
      <c r="F2351" s="8" t="s">
        <v>8220</v>
      </c>
      <c r="G2351" s="8" t="s">
        <v>8235</v>
      </c>
      <c r="H2351" s="8" t="s">
        <v>8255</v>
      </c>
      <c r="I2351" s="8">
        <v>1439318228</v>
      </c>
      <c r="J2351" s="8">
        <v>1436812628</v>
      </c>
      <c r="K2351" s="8" t="b">
        <v>0</v>
      </c>
      <c r="L2351" s="8">
        <v>0</v>
      </c>
      <c r="M2351" s="8" t="b">
        <v>0</v>
      </c>
      <c r="N2351" s="8" t="s">
        <v>8272</v>
      </c>
      <c r="O2351" s="11">
        <f t="shared" si="144"/>
        <v>0</v>
      </c>
      <c r="P2351" s="8" t="e">
        <f t="shared" si="145"/>
        <v>#DIV/0!</v>
      </c>
      <c r="Q2351" s="8" t="s">
        <v>8319</v>
      </c>
      <c r="R2351" s="8" t="s">
        <v>8320</v>
      </c>
      <c r="S2351" s="17">
        <f t="shared" si="146"/>
        <v>42198.775787037041</v>
      </c>
      <c r="T2351" s="17">
        <f t="shared" si="147"/>
        <v>42227.775787037041</v>
      </c>
    </row>
    <row r="2352" spans="1:20" ht="42.75" x14ac:dyDescent="0.45">
      <c r="A2352" s="5">
        <v>2350</v>
      </c>
      <c r="B2352" s="7" t="s">
        <v>2351</v>
      </c>
      <c r="C2352" s="7" t="s">
        <v>6460</v>
      </c>
      <c r="D2352" s="8">
        <v>50000</v>
      </c>
      <c r="E2352" s="8">
        <v>0</v>
      </c>
      <c r="F2352" s="8" t="s">
        <v>8220</v>
      </c>
      <c r="G2352" s="8" t="s">
        <v>8241</v>
      </c>
      <c r="H2352" s="8" t="s">
        <v>8249</v>
      </c>
      <c r="I2352" s="8">
        <v>1483474370</v>
      </c>
      <c r="J2352" s="8">
        <v>1480882370</v>
      </c>
      <c r="K2352" s="8" t="b">
        <v>0</v>
      </c>
      <c r="L2352" s="8">
        <v>0</v>
      </c>
      <c r="M2352" s="8" t="b">
        <v>0</v>
      </c>
      <c r="N2352" s="8" t="s">
        <v>8272</v>
      </c>
      <c r="O2352" s="11">
        <f t="shared" si="144"/>
        <v>0</v>
      </c>
      <c r="P2352" s="8" t="e">
        <f t="shared" si="145"/>
        <v>#DIV/0!</v>
      </c>
      <c r="Q2352" s="8" t="s">
        <v>8319</v>
      </c>
      <c r="R2352" s="8" t="s">
        <v>8320</v>
      </c>
      <c r="S2352" s="17">
        <f t="shared" si="146"/>
        <v>42708.842245370368</v>
      </c>
      <c r="T2352" s="17">
        <f t="shared" si="147"/>
        <v>42738.842245370368</v>
      </c>
    </row>
    <row r="2353" spans="1:20" ht="28.5" x14ac:dyDescent="0.45">
      <c r="A2353" s="5">
        <v>2351</v>
      </c>
      <c r="B2353" s="7" t="s">
        <v>2352</v>
      </c>
      <c r="C2353" s="7" t="s">
        <v>6461</v>
      </c>
      <c r="D2353" s="8">
        <v>18900</v>
      </c>
      <c r="E2353" s="8">
        <v>108</v>
      </c>
      <c r="F2353" s="8" t="s">
        <v>8220</v>
      </c>
      <c r="G2353" s="8" t="s">
        <v>8228</v>
      </c>
      <c r="H2353" s="8" t="s">
        <v>8250</v>
      </c>
      <c r="I2353" s="8">
        <v>1430360739</v>
      </c>
      <c r="J2353" s="8">
        <v>1427768739</v>
      </c>
      <c r="K2353" s="8" t="b">
        <v>0</v>
      </c>
      <c r="L2353" s="8">
        <v>7</v>
      </c>
      <c r="M2353" s="8" t="b">
        <v>0</v>
      </c>
      <c r="N2353" s="8" t="s">
        <v>8272</v>
      </c>
      <c r="O2353" s="11">
        <f t="shared" si="144"/>
        <v>1</v>
      </c>
      <c r="P2353" s="8">
        <f t="shared" si="145"/>
        <v>15.43</v>
      </c>
      <c r="Q2353" s="8" t="s">
        <v>8319</v>
      </c>
      <c r="R2353" s="8" t="s">
        <v>8320</v>
      </c>
      <c r="S2353" s="17">
        <f t="shared" si="146"/>
        <v>42094.101145833338</v>
      </c>
      <c r="T2353" s="17">
        <f t="shared" si="147"/>
        <v>42124.101145833338</v>
      </c>
    </row>
    <row r="2354" spans="1:20" ht="42.75" x14ac:dyDescent="0.45">
      <c r="A2354" s="5">
        <v>2352</v>
      </c>
      <c r="B2354" s="7" t="s">
        <v>2353</v>
      </c>
      <c r="C2354" s="7" t="s">
        <v>6462</v>
      </c>
      <c r="D2354" s="8">
        <v>2000</v>
      </c>
      <c r="E2354" s="8">
        <v>0</v>
      </c>
      <c r="F2354" s="8" t="s">
        <v>8220</v>
      </c>
      <c r="G2354" s="8" t="s">
        <v>8224</v>
      </c>
      <c r="H2354" s="8" t="s">
        <v>8246</v>
      </c>
      <c r="I2354" s="8">
        <v>1433603552</v>
      </c>
      <c r="J2354" s="8">
        <v>1428419552</v>
      </c>
      <c r="K2354" s="8" t="b">
        <v>0</v>
      </c>
      <c r="L2354" s="8">
        <v>0</v>
      </c>
      <c r="M2354" s="8" t="b">
        <v>0</v>
      </c>
      <c r="N2354" s="8" t="s">
        <v>8272</v>
      </c>
      <c r="O2354" s="11">
        <f t="shared" si="144"/>
        <v>0</v>
      </c>
      <c r="P2354" s="8" t="e">
        <f t="shared" si="145"/>
        <v>#DIV/0!</v>
      </c>
      <c r="Q2354" s="8" t="s">
        <v>8319</v>
      </c>
      <c r="R2354" s="8" t="s">
        <v>8320</v>
      </c>
      <c r="S2354" s="17">
        <f t="shared" si="146"/>
        <v>42101.633703703701</v>
      </c>
      <c r="T2354" s="17">
        <f t="shared" si="147"/>
        <v>42161.633703703701</v>
      </c>
    </row>
    <row r="2355" spans="1:20" ht="42.75" x14ac:dyDescent="0.45">
      <c r="A2355" s="5">
        <v>2353</v>
      </c>
      <c r="B2355" s="7" t="s">
        <v>2354</v>
      </c>
      <c r="C2355" s="7" t="s">
        <v>6463</v>
      </c>
      <c r="D2355" s="8">
        <v>1000</v>
      </c>
      <c r="E2355" s="8">
        <v>0</v>
      </c>
      <c r="F2355" s="8" t="s">
        <v>8220</v>
      </c>
      <c r="G2355" s="8" t="s">
        <v>8224</v>
      </c>
      <c r="H2355" s="8" t="s">
        <v>8246</v>
      </c>
      <c r="I2355" s="8">
        <v>1429632822</v>
      </c>
      <c r="J2355" s="8">
        <v>1428596022</v>
      </c>
      <c r="K2355" s="8" t="b">
        <v>0</v>
      </c>
      <c r="L2355" s="8">
        <v>0</v>
      </c>
      <c r="M2355" s="8" t="b">
        <v>0</v>
      </c>
      <c r="N2355" s="8" t="s">
        <v>8272</v>
      </c>
      <c r="O2355" s="11">
        <f t="shared" si="144"/>
        <v>0</v>
      </c>
      <c r="P2355" s="8" t="e">
        <f t="shared" si="145"/>
        <v>#DIV/0!</v>
      </c>
      <c r="Q2355" s="8" t="s">
        <v>8319</v>
      </c>
      <c r="R2355" s="8" t="s">
        <v>8320</v>
      </c>
      <c r="S2355" s="17">
        <f t="shared" si="146"/>
        <v>42103.676180555558</v>
      </c>
      <c r="T2355" s="17">
        <f t="shared" si="147"/>
        <v>42115.676180555558</v>
      </c>
    </row>
    <row r="2356" spans="1:20" ht="42.75" x14ac:dyDescent="0.45">
      <c r="A2356" s="5">
        <v>2354</v>
      </c>
      <c r="B2356" s="7" t="s">
        <v>2355</v>
      </c>
      <c r="C2356" s="7" t="s">
        <v>6464</v>
      </c>
      <c r="D2356" s="8">
        <v>35000</v>
      </c>
      <c r="E2356" s="8">
        <v>25</v>
      </c>
      <c r="F2356" s="8" t="s">
        <v>8220</v>
      </c>
      <c r="G2356" s="8" t="s">
        <v>8224</v>
      </c>
      <c r="H2356" s="8" t="s">
        <v>8246</v>
      </c>
      <c r="I2356" s="8">
        <v>1420910460</v>
      </c>
      <c r="J2356" s="8">
        <v>1415726460</v>
      </c>
      <c r="K2356" s="8" t="b">
        <v>0</v>
      </c>
      <c r="L2356" s="8">
        <v>1</v>
      </c>
      <c r="M2356" s="8" t="b">
        <v>0</v>
      </c>
      <c r="N2356" s="8" t="s">
        <v>8272</v>
      </c>
      <c r="O2356" s="11">
        <f t="shared" si="144"/>
        <v>0</v>
      </c>
      <c r="P2356" s="8">
        <f t="shared" si="145"/>
        <v>25</v>
      </c>
      <c r="Q2356" s="8" t="s">
        <v>8319</v>
      </c>
      <c r="R2356" s="8" t="s">
        <v>8320</v>
      </c>
      <c r="S2356" s="17">
        <f t="shared" si="146"/>
        <v>41954.722916666666</v>
      </c>
      <c r="T2356" s="17">
        <f t="shared" si="147"/>
        <v>42014.722916666666</v>
      </c>
    </row>
    <row r="2357" spans="1:20" ht="42.75" x14ac:dyDescent="0.45">
      <c r="A2357" s="5">
        <v>2355</v>
      </c>
      <c r="B2357" s="7" t="s">
        <v>2356</v>
      </c>
      <c r="C2357" s="7" t="s">
        <v>6465</v>
      </c>
      <c r="D2357" s="8">
        <v>8000</v>
      </c>
      <c r="E2357" s="8">
        <v>55</v>
      </c>
      <c r="F2357" s="8" t="s">
        <v>8220</v>
      </c>
      <c r="G2357" s="8" t="s">
        <v>8226</v>
      </c>
      <c r="H2357" s="8" t="s">
        <v>8248</v>
      </c>
      <c r="I2357" s="8">
        <v>1430604136</v>
      </c>
      <c r="J2357" s="8">
        <v>1428012136</v>
      </c>
      <c r="K2357" s="8" t="b">
        <v>0</v>
      </c>
      <c r="L2357" s="8">
        <v>2</v>
      </c>
      <c r="M2357" s="8" t="b">
        <v>0</v>
      </c>
      <c r="N2357" s="8" t="s">
        <v>8272</v>
      </c>
      <c r="O2357" s="11">
        <f t="shared" si="144"/>
        <v>1</v>
      </c>
      <c r="P2357" s="8">
        <f t="shared" si="145"/>
        <v>27.5</v>
      </c>
      <c r="Q2357" s="8" t="s">
        <v>8319</v>
      </c>
      <c r="R2357" s="8" t="s">
        <v>8320</v>
      </c>
      <c r="S2357" s="17">
        <f t="shared" si="146"/>
        <v>42096.918240740735</v>
      </c>
      <c r="T2357" s="17">
        <f t="shared" si="147"/>
        <v>42126.918240740735</v>
      </c>
    </row>
    <row r="2358" spans="1:20" ht="28.5" x14ac:dyDescent="0.45">
      <c r="A2358" s="5">
        <v>2356</v>
      </c>
      <c r="B2358" s="7" t="s">
        <v>2357</v>
      </c>
      <c r="C2358" s="7" t="s">
        <v>6466</v>
      </c>
      <c r="D2358" s="8">
        <v>10000</v>
      </c>
      <c r="E2358" s="8">
        <v>0</v>
      </c>
      <c r="F2358" s="8" t="s">
        <v>8220</v>
      </c>
      <c r="G2358" s="8" t="s">
        <v>8233</v>
      </c>
      <c r="H2358" s="8" t="s">
        <v>8249</v>
      </c>
      <c r="I2358" s="8">
        <v>1433530104</v>
      </c>
      <c r="J2358" s="8">
        <v>1430938104</v>
      </c>
      <c r="K2358" s="8" t="b">
        <v>0</v>
      </c>
      <c r="L2358" s="8">
        <v>0</v>
      </c>
      <c r="M2358" s="8" t="b">
        <v>0</v>
      </c>
      <c r="N2358" s="8" t="s">
        <v>8272</v>
      </c>
      <c r="O2358" s="11">
        <f t="shared" si="144"/>
        <v>0</v>
      </c>
      <c r="P2358" s="8" t="e">
        <f t="shared" si="145"/>
        <v>#DIV/0!</v>
      </c>
      <c r="Q2358" s="8" t="s">
        <v>8319</v>
      </c>
      <c r="R2358" s="8" t="s">
        <v>8320</v>
      </c>
      <c r="S2358" s="17">
        <f t="shared" si="146"/>
        <v>42130.78361111111</v>
      </c>
      <c r="T2358" s="17">
        <f t="shared" si="147"/>
        <v>42160.78361111111</v>
      </c>
    </row>
    <row r="2359" spans="1:20" ht="28.5" x14ac:dyDescent="0.45">
      <c r="A2359" s="5">
        <v>2357</v>
      </c>
      <c r="B2359" s="7" t="s">
        <v>2358</v>
      </c>
      <c r="C2359" s="7" t="s">
        <v>6467</v>
      </c>
      <c r="D2359" s="8">
        <v>27000</v>
      </c>
      <c r="E2359" s="8">
        <v>0</v>
      </c>
      <c r="F2359" s="8" t="s">
        <v>8220</v>
      </c>
      <c r="G2359" s="8" t="s">
        <v>8225</v>
      </c>
      <c r="H2359" s="8" t="s">
        <v>8247</v>
      </c>
      <c r="I2359" s="8">
        <v>1445093578</v>
      </c>
      <c r="J2359" s="8">
        <v>1442501578</v>
      </c>
      <c r="K2359" s="8" t="b">
        <v>0</v>
      </c>
      <c r="L2359" s="8">
        <v>0</v>
      </c>
      <c r="M2359" s="8" t="b">
        <v>0</v>
      </c>
      <c r="N2359" s="8" t="s">
        <v>8272</v>
      </c>
      <c r="O2359" s="11">
        <f t="shared" si="144"/>
        <v>0</v>
      </c>
      <c r="P2359" s="8" t="e">
        <f t="shared" si="145"/>
        <v>#DIV/0!</v>
      </c>
      <c r="Q2359" s="8" t="s">
        <v>8319</v>
      </c>
      <c r="R2359" s="8" t="s">
        <v>8320</v>
      </c>
      <c r="S2359" s="17">
        <f t="shared" si="146"/>
        <v>42264.620115740734</v>
      </c>
      <c r="T2359" s="17">
        <f t="shared" si="147"/>
        <v>42294.620115740734</v>
      </c>
    </row>
    <row r="2360" spans="1:20" ht="42.75" x14ac:dyDescent="0.45">
      <c r="A2360" s="5">
        <v>2358</v>
      </c>
      <c r="B2360" s="7" t="s">
        <v>2359</v>
      </c>
      <c r="C2360" s="7" t="s">
        <v>6468</v>
      </c>
      <c r="D2360" s="8">
        <v>1500</v>
      </c>
      <c r="E2360" s="8">
        <v>0</v>
      </c>
      <c r="F2360" s="8" t="s">
        <v>8220</v>
      </c>
      <c r="G2360" s="8" t="s">
        <v>8225</v>
      </c>
      <c r="H2360" s="8" t="s">
        <v>8247</v>
      </c>
      <c r="I2360" s="8">
        <v>1422664740</v>
      </c>
      <c r="J2360" s="8">
        <v>1417818036</v>
      </c>
      <c r="K2360" s="8" t="b">
        <v>0</v>
      </c>
      <c r="L2360" s="8">
        <v>0</v>
      </c>
      <c r="M2360" s="8" t="b">
        <v>0</v>
      </c>
      <c r="N2360" s="8" t="s">
        <v>8272</v>
      </c>
      <c r="O2360" s="11">
        <f t="shared" si="144"/>
        <v>0</v>
      </c>
      <c r="P2360" s="8" t="e">
        <f t="shared" si="145"/>
        <v>#DIV/0!</v>
      </c>
      <c r="Q2360" s="8" t="s">
        <v>8319</v>
      </c>
      <c r="R2360" s="8" t="s">
        <v>8320</v>
      </c>
      <c r="S2360" s="17">
        <f t="shared" si="146"/>
        <v>41978.930972222224</v>
      </c>
      <c r="T2360" s="17">
        <f t="shared" si="147"/>
        <v>42035.027083333334</v>
      </c>
    </row>
    <row r="2361" spans="1:20" ht="42.75" x14ac:dyDescent="0.45">
      <c r="A2361" s="5">
        <v>2359</v>
      </c>
      <c r="B2361" s="7" t="s">
        <v>2360</v>
      </c>
      <c r="C2361" s="7" t="s">
        <v>6469</v>
      </c>
      <c r="D2361" s="8">
        <v>7500</v>
      </c>
      <c r="E2361" s="8">
        <v>1101</v>
      </c>
      <c r="F2361" s="8" t="s">
        <v>8220</v>
      </c>
      <c r="G2361" s="8" t="s">
        <v>8224</v>
      </c>
      <c r="H2361" s="8" t="s">
        <v>8246</v>
      </c>
      <c r="I2361" s="8">
        <v>1438616124</v>
      </c>
      <c r="J2361" s="8">
        <v>1433432124</v>
      </c>
      <c r="K2361" s="8" t="b">
        <v>0</v>
      </c>
      <c r="L2361" s="8">
        <v>3</v>
      </c>
      <c r="M2361" s="8" t="b">
        <v>0</v>
      </c>
      <c r="N2361" s="8" t="s">
        <v>8272</v>
      </c>
      <c r="O2361" s="11">
        <f t="shared" si="144"/>
        <v>15</v>
      </c>
      <c r="P2361" s="8">
        <f t="shared" si="145"/>
        <v>367</v>
      </c>
      <c r="Q2361" s="8" t="s">
        <v>8319</v>
      </c>
      <c r="R2361" s="8" t="s">
        <v>8320</v>
      </c>
      <c r="S2361" s="17">
        <f t="shared" si="146"/>
        <v>42159.649583333332</v>
      </c>
      <c r="T2361" s="17">
        <f t="shared" si="147"/>
        <v>42219.649583333332</v>
      </c>
    </row>
    <row r="2362" spans="1:20" ht="42.75" x14ac:dyDescent="0.45">
      <c r="A2362" s="5">
        <v>2360</v>
      </c>
      <c r="B2362" s="7" t="s">
        <v>2361</v>
      </c>
      <c r="C2362" s="7" t="s">
        <v>6470</v>
      </c>
      <c r="D2362" s="8">
        <v>5000</v>
      </c>
      <c r="E2362" s="8">
        <v>2</v>
      </c>
      <c r="F2362" s="8" t="s">
        <v>8220</v>
      </c>
      <c r="G2362" s="8" t="s">
        <v>8229</v>
      </c>
      <c r="H2362" s="8" t="s">
        <v>8251</v>
      </c>
      <c r="I2362" s="8">
        <v>1454864280</v>
      </c>
      <c r="J2362" s="8">
        <v>1452272280</v>
      </c>
      <c r="K2362" s="8" t="b">
        <v>0</v>
      </c>
      <c r="L2362" s="8">
        <v>1</v>
      </c>
      <c r="M2362" s="8" t="b">
        <v>0</v>
      </c>
      <c r="N2362" s="8" t="s">
        <v>8272</v>
      </c>
      <c r="O2362" s="11">
        <f t="shared" si="144"/>
        <v>0</v>
      </c>
      <c r="P2362" s="8">
        <f t="shared" si="145"/>
        <v>2</v>
      </c>
      <c r="Q2362" s="8" t="s">
        <v>8319</v>
      </c>
      <c r="R2362" s="8" t="s">
        <v>8320</v>
      </c>
      <c r="S2362" s="17">
        <f t="shared" si="146"/>
        <v>42377.70694444445</v>
      </c>
      <c r="T2362" s="17">
        <f t="shared" si="147"/>
        <v>42407.70694444445</v>
      </c>
    </row>
    <row r="2363" spans="1:20" ht="42.75" x14ac:dyDescent="0.45">
      <c r="A2363" s="5">
        <v>2361</v>
      </c>
      <c r="B2363" s="7" t="s">
        <v>2362</v>
      </c>
      <c r="C2363" s="7" t="s">
        <v>6471</v>
      </c>
      <c r="D2363" s="8">
        <v>200</v>
      </c>
      <c r="E2363" s="8">
        <v>0</v>
      </c>
      <c r="F2363" s="8" t="s">
        <v>8220</v>
      </c>
      <c r="G2363" s="8" t="s">
        <v>8229</v>
      </c>
      <c r="H2363" s="8" t="s">
        <v>8251</v>
      </c>
      <c r="I2363" s="8">
        <v>1462053600</v>
      </c>
      <c r="J2363" s="8">
        <v>1459975008</v>
      </c>
      <c r="K2363" s="8" t="b">
        <v>0</v>
      </c>
      <c r="L2363" s="8">
        <v>0</v>
      </c>
      <c r="M2363" s="8" t="b">
        <v>0</v>
      </c>
      <c r="N2363" s="8" t="s">
        <v>8272</v>
      </c>
      <c r="O2363" s="11">
        <f t="shared" si="144"/>
        <v>0</v>
      </c>
      <c r="P2363" s="8" t="e">
        <f t="shared" si="145"/>
        <v>#DIV/0!</v>
      </c>
      <c r="Q2363" s="8" t="s">
        <v>8319</v>
      </c>
      <c r="R2363" s="8" t="s">
        <v>8320</v>
      </c>
      <c r="S2363" s="17">
        <f t="shared" si="146"/>
        <v>42466.858888888892</v>
      </c>
      <c r="T2363" s="17">
        <f t="shared" si="147"/>
        <v>42490.916666666672</v>
      </c>
    </row>
    <row r="2364" spans="1:20" ht="42.75" x14ac:dyDescent="0.45">
      <c r="A2364" s="5">
        <v>2362</v>
      </c>
      <c r="B2364" s="7" t="s">
        <v>2363</v>
      </c>
      <c r="C2364" s="7" t="s">
        <v>6472</v>
      </c>
      <c r="D2364" s="8">
        <v>420</v>
      </c>
      <c r="E2364" s="8">
        <v>120</v>
      </c>
      <c r="F2364" s="8" t="s">
        <v>8220</v>
      </c>
      <c r="G2364" s="8" t="s">
        <v>8224</v>
      </c>
      <c r="H2364" s="8" t="s">
        <v>8246</v>
      </c>
      <c r="I2364" s="8">
        <v>1418315470</v>
      </c>
      <c r="J2364" s="8">
        <v>1415723470</v>
      </c>
      <c r="K2364" s="8" t="b">
        <v>0</v>
      </c>
      <c r="L2364" s="8">
        <v>2</v>
      </c>
      <c r="M2364" s="8" t="b">
        <v>0</v>
      </c>
      <c r="N2364" s="8" t="s">
        <v>8272</v>
      </c>
      <c r="O2364" s="11">
        <f t="shared" si="144"/>
        <v>29</v>
      </c>
      <c r="P2364" s="8">
        <f t="shared" si="145"/>
        <v>60</v>
      </c>
      <c r="Q2364" s="8" t="s">
        <v>8319</v>
      </c>
      <c r="R2364" s="8" t="s">
        <v>8320</v>
      </c>
      <c r="S2364" s="17">
        <f t="shared" si="146"/>
        <v>41954.688310185185</v>
      </c>
      <c r="T2364" s="17">
        <f t="shared" si="147"/>
        <v>41984.688310185185</v>
      </c>
    </row>
    <row r="2365" spans="1:20" ht="42.75" x14ac:dyDescent="0.45">
      <c r="A2365" s="5">
        <v>2363</v>
      </c>
      <c r="B2365" s="7" t="s">
        <v>2364</v>
      </c>
      <c r="C2365" s="7" t="s">
        <v>6473</v>
      </c>
      <c r="D2365" s="8">
        <v>175000</v>
      </c>
      <c r="E2365" s="8">
        <v>0</v>
      </c>
      <c r="F2365" s="8" t="s">
        <v>8220</v>
      </c>
      <c r="G2365" s="8" t="s">
        <v>8224</v>
      </c>
      <c r="H2365" s="8" t="s">
        <v>8246</v>
      </c>
      <c r="I2365" s="8">
        <v>1451348200</v>
      </c>
      <c r="J2365" s="8">
        <v>1447460200</v>
      </c>
      <c r="K2365" s="8" t="b">
        <v>0</v>
      </c>
      <c r="L2365" s="8">
        <v>0</v>
      </c>
      <c r="M2365" s="8" t="b">
        <v>0</v>
      </c>
      <c r="N2365" s="8" t="s">
        <v>8272</v>
      </c>
      <c r="O2365" s="11">
        <f t="shared" si="144"/>
        <v>0</v>
      </c>
      <c r="P2365" s="8" t="e">
        <f t="shared" si="145"/>
        <v>#DIV/0!</v>
      </c>
      <c r="Q2365" s="8" t="s">
        <v>8319</v>
      </c>
      <c r="R2365" s="8" t="s">
        <v>8320</v>
      </c>
      <c r="S2365" s="17">
        <f t="shared" si="146"/>
        <v>42322.011574074073</v>
      </c>
      <c r="T2365" s="17">
        <f t="shared" si="147"/>
        <v>42367.011574074073</v>
      </c>
    </row>
    <row r="2366" spans="1:20" ht="28.5" x14ac:dyDescent="0.45">
      <c r="A2366" s="5">
        <v>2364</v>
      </c>
      <c r="B2366" s="7" t="s">
        <v>2365</v>
      </c>
      <c r="C2366" s="7" t="s">
        <v>6474</v>
      </c>
      <c r="D2366" s="8">
        <v>128</v>
      </c>
      <c r="E2366" s="8">
        <v>0</v>
      </c>
      <c r="F2366" s="8" t="s">
        <v>8220</v>
      </c>
      <c r="G2366" s="8" t="s">
        <v>8224</v>
      </c>
      <c r="H2366" s="8" t="s">
        <v>8246</v>
      </c>
      <c r="I2366" s="8">
        <v>1445898356</v>
      </c>
      <c r="J2366" s="8">
        <v>1441146356</v>
      </c>
      <c r="K2366" s="8" t="b">
        <v>0</v>
      </c>
      <c r="L2366" s="8">
        <v>0</v>
      </c>
      <c r="M2366" s="8" t="b">
        <v>0</v>
      </c>
      <c r="N2366" s="8" t="s">
        <v>8272</v>
      </c>
      <c r="O2366" s="11">
        <f t="shared" si="144"/>
        <v>0</v>
      </c>
      <c r="P2366" s="8" t="e">
        <f t="shared" si="145"/>
        <v>#DIV/0!</v>
      </c>
      <c r="Q2366" s="8" t="s">
        <v>8319</v>
      </c>
      <c r="R2366" s="8" t="s">
        <v>8320</v>
      </c>
      <c r="S2366" s="17">
        <f t="shared" si="146"/>
        <v>42248.934675925921</v>
      </c>
      <c r="T2366" s="17">
        <f t="shared" si="147"/>
        <v>42303.934675925921</v>
      </c>
    </row>
    <row r="2367" spans="1:20" ht="42.75" x14ac:dyDescent="0.45">
      <c r="A2367" s="5">
        <v>2365</v>
      </c>
      <c r="B2367" s="7" t="s">
        <v>2366</v>
      </c>
      <c r="C2367" s="7" t="s">
        <v>6475</v>
      </c>
      <c r="D2367" s="8">
        <v>1000</v>
      </c>
      <c r="E2367" s="8">
        <v>0</v>
      </c>
      <c r="F2367" s="8" t="s">
        <v>8220</v>
      </c>
      <c r="G2367" s="8" t="s">
        <v>8237</v>
      </c>
      <c r="H2367" s="8" t="s">
        <v>8249</v>
      </c>
      <c r="I2367" s="8">
        <v>1453071600</v>
      </c>
      <c r="J2367" s="8">
        <v>1449596425</v>
      </c>
      <c r="K2367" s="8" t="b">
        <v>0</v>
      </c>
      <c r="L2367" s="8">
        <v>0</v>
      </c>
      <c r="M2367" s="8" t="b">
        <v>0</v>
      </c>
      <c r="N2367" s="8" t="s">
        <v>8272</v>
      </c>
      <c r="O2367" s="11">
        <f t="shared" si="144"/>
        <v>0</v>
      </c>
      <c r="P2367" s="8" t="e">
        <f t="shared" si="145"/>
        <v>#DIV/0!</v>
      </c>
      <c r="Q2367" s="8" t="s">
        <v>8319</v>
      </c>
      <c r="R2367" s="8" t="s">
        <v>8320</v>
      </c>
      <c r="S2367" s="17">
        <f t="shared" si="146"/>
        <v>42346.736400462964</v>
      </c>
      <c r="T2367" s="17">
        <f t="shared" si="147"/>
        <v>42386.958333333328</v>
      </c>
    </row>
    <row r="2368" spans="1:20" ht="42.75" x14ac:dyDescent="0.45">
      <c r="A2368" s="5">
        <v>2366</v>
      </c>
      <c r="B2368" s="7" t="s">
        <v>2367</v>
      </c>
      <c r="C2368" s="7" t="s">
        <v>6476</v>
      </c>
      <c r="D2368" s="8">
        <v>25000</v>
      </c>
      <c r="E2368" s="8">
        <v>2630</v>
      </c>
      <c r="F2368" s="8" t="s">
        <v>8220</v>
      </c>
      <c r="G2368" s="8" t="s">
        <v>8225</v>
      </c>
      <c r="H2368" s="8" t="s">
        <v>8247</v>
      </c>
      <c r="I2368" s="8">
        <v>1445431533</v>
      </c>
      <c r="J2368" s="8">
        <v>1442839533</v>
      </c>
      <c r="K2368" s="8" t="b">
        <v>0</v>
      </c>
      <c r="L2368" s="8">
        <v>27</v>
      </c>
      <c r="M2368" s="8" t="b">
        <v>0</v>
      </c>
      <c r="N2368" s="8" t="s">
        <v>8272</v>
      </c>
      <c r="O2368" s="11">
        <f t="shared" si="144"/>
        <v>11</v>
      </c>
      <c r="P2368" s="8">
        <f t="shared" si="145"/>
        <v>97.41</v>
      </c>
      <c r="Q2368" s="8" t="s">
        <v>8319</v>
      </c>
      <c r="R2368" s="8" t="s">
        <v>8320</v>
      </c>
      <c r="S2368" s="17">
        <f t="shared" si="146"/>
        <v>42268.531631944439</v>
      </c>
      <c r="T2368" s="17">
        <f t="shared" si="147"/>
        <v>42298.531631944439</v>
      </c>
    </row>
    <row r="2369" spans="1:20" ht="42.75" x14ac:dyDescent="0.45">
      <c r="A2369" s="5">
        <v>2367</v>
      </c>
      <c r="B2369" s="7" t="s">
        <v>2368</v>
      </c>
      <c r="C2369" s="7" t="s">
        <v>6477</v>
      </c>
      <c r="D2369" s="8">
        <v>50000</v>
      </c>
      <c r="E2369" s="8">
        <v>670</v>
      </c>
      <c r="F2369" s="8" t="s">
        <v>8220</v>
      </c>
      <c r="G2369" s="8" t="s">
        <v>8224</v>
      </c>
      <c r="H2369" s="8" t="s">
        <v>8246</v>
      </c>
      <c r="I2369" s="8">
        <v>1461622616</v>
      </c>
      <c r="J2369" s="8">
        <v>1456442216</v>
      </c>
      <c r="K2369" s="8" t="b">
        <v>0</v>
      </c>
      <c r="L2369" s="8">
        <v>14</v>
      </c>
      <c r="M2369" s="8" t="b">
        <v>0</v>
      </c>
      <c r="N2369" s="8" t="s">
        <v>8272</v>
      </c>
      <c r="O2369" s="11">
        <f t="shared" si="144"/>
        <v>1</v>
      </c>
      <c r="P2369" s="8">
        <f t="shared" si="145"/>
        <v>47.86</v>
      </c>
      <c r="Q2369" s="8" t="s">
        <v>8319</v>
      </c>
      <c r="R2369" s="8" t="s">
        <v>8320</v>
      </c>
      <c r="S2369" s="17">
        <f t="shared" si="146"/>
        <v>42425.970092592594</v>
      </c>
      <c r="T2369" s="17">
        <f t="shared" si="147"/>
        <v>42485.928425925929</v>
      </c>
    </row>
    <row r="2370" spans="1:20" ht="42.75" x14ac:dyDescent="0.45">
      <c r="A2370" s="5">
        <v>2368</v>
      </c>
      <c r="B2370" s="7" t="s">
        <v>2369</v>
      </c>
      <c r="C2370" s="7" t="s">
        <v>6478</v>
      </c>
      <c r="D2370" s="8">
        <v>40000</v>
      </c>
      <c r="E2370" s="8">
        <v>100</v>
      </c>
      <c r="F2370" s="8" t="s">
        <v>8220</v>
      </c>
      <c r="G2370" s="8" t="s">
        <v>8224</v>
      </c>
      <c r="H2370" s="8" t="s">
        <v>8246</v>
      </c>
      <c r="I2370" s="8">
        <v>1429028365</v>
      </c>
      <c r="J2370" s="8">
        <v>1425143965</v>
      </c>
      <c r="K2370" s="8" t="b">
        <v>0</v>
      </c>
      <c r="L2370" s="8">
        <v>2</v>
      </c>
      <c r="M2370" s="8" t="b">
        <v>0</v>
      </c>
      <c r="N2370" s="8" t="s">
        <v>8272</v>
      </c>
      <c r="O2370" s="11">
        <f t="shared" si="144"/>
        <v>0</v>
      </c>
      <c r="P2370" s="8">
        <f t="shared" si="145"/>
        <v>50</v>
      </c>
      <c r="Q2370" s="8" t="s">
        <v>8319</v>
      </c>
      <c r="R2370" s="8" t="s">
        <v>8320</v>
      </c>
      <c r="S2370" s="17">
        <f t="shared" si="146"/>
        <v>42063.721817129626</v>
      </c>
      <c r="T2370" s="17">
        <f t="shared" si="147"/>
        <v>42108.680150462969</v>
      </c>
    </row>
    <row r="2371" spans="1:20" ht="42.75" x14ac:dyDescent="0.45">
      <c r="A2371" s="5">
        <v>2369</v>
      </c>
      <c r="B2371" s="7" t="s">
        <v>2370</v>
      </c>
      <c r="C2371" s="7" t="s">
        <v>6479</v>
      </c>
      <c r="D2371" s="8">
        <v>25000</v>
      </c>
      <c r="E2371" s="8">
        <v>0</v>
      </c>
      <c r="F2371" s="8" t="s">
        <v>8220</v>
      </c>
      <c r="G2371" s="8" t="s">
        <v>8224</v>
      </c>
      <c r="H2371" s="8" t="s">
        <v>8246</v>
      </c>
      <c r="I2371" s="8">
        <v>1455132611</v>
      </c>
      <c r="J2371" s="8">
        <v>1452540611</v>
      </c>
      <c r="K2371" s="8" t="b">
        <v>0</v>
      </c>
      <c r="L2371" s="8">
        <v>0</v>
      </c>
      <c r="M2371" s="8" t="b">
        <v>0</v>
      </c>
      <c r="N2371" s="8" t="s">
        <v>8272</v>
      </c>
      <c r="O2371" s="11">
        <f t="shared" ref="O2371:O2434" si="148">ROUND((E2371/D2371)*100,0)</f>
        <v>0</v>
      </c>
      <c r="P2371" s="8" t="e">
        <f t="shared" ref="P2371:P2434" si="149">ROUND(E2371/L2371,2)</f>
        <v>#DIV/0!</v>
      </c>
      <c r="Q2371" s="8" t="s">
        <v>8319</v>
      </c>
      <c r="R2371" s="8" t="s">
        <v>8320</v>
      </c>
      <c r="S2371" s="17">
        <f t="shared" ref="S2371:S2434" si="150">(((J2371/60)/60)/24)+DATE(1970,1,1)</f>
        <v>42380.812627314815</v>
      </c>
      <c r="T2371" s="17">
        <f t="shared" ref="T2371:T2434" si="151">(((I2371/60)/60)/24)+DATE(1970,1,1)</f>
        <v>42410.812627314815</v>
      </c>
    </row>
    <row r="2372" spans="1:20" ht="42.75" x14ac:dyDescent="0.45">
      <c r="A2372" s="5">
        <v>2370</v>
      </c>
      <c r="B2372" s="7" t="s">
        <v>2371</v>
      </c>
      <c r="C2372" s="7" t="s">
        <v>6480</v>
      </c>
      <c r="D2372" s="8">
        <v>25000</v>
      </c>
      <c r="E2372" s="8">
        <v>82</v>
      </c>
      <c r="F2372" s="8" t="s">
        <v>8220</v>
      </c>
      <c r="G2372" s="8" t="s">
        <v>8224</v>
      </c>
      <c r="H2372" s="8" t="s">
        <v>8246</v>
      </c>
      <c r="I2372" s="8">
        <v>1418877141</v>
      </c>
      <c r="J2372" s="8">
        <v>1416285141</v>
      </c>
      <c r="K2372" s="8" t="b">
        <v>0</v>
      </c>
      <c r="L2372" s="8">
        <v>4</v>
      </c>
      <c r="M2372" s="8" t="b">
        <v>0</v>
      </c>
      <c r="N2372" s="8" t="s">
        <v>8272</v>
      </c>
      <c r="O2372" s="11">
        <f t="shared" si="148"/>
        <v>0</v>
      </c>
      <c r="P2372" s="8">
        <f t="shared" si="149"/>
        <v>20.5</v>
      </c>
      <c r="Q2372" s="8" t="s">
        <v>8319</v>
      </c>
      <c r="R2372" s="8" t="s">
        <v>8320</v>
      </c>
      <c r="S2372" s="17">
        <f t="shared" si="150"/>
        <v>41961.18913194444</v>
      </c>
      <c r="T2372" s="17">
        <f t="shared" si="151"/>
        <v>41991.18913194444</v>
      </c>
    </row>
    <row r="2373" spans="1:20" ht="42.75" x14ac:dyDescent="0.45">
      <c r="A2373" s="5">
        <v>2371</v>
      </c>
      <c r="B2373" s="7" t="s">
        <v>2372</v>
      </c>
      <c r="C2373" s="7" t="s">
        <v>6481</v>
      </c>
      <c r="D2373" s="8">
        <v>2000</v>
      </c>
      <c r="E2373" s="8">
        <v>0</v>
      </c>
      <c r="F2373" s="8" t="s">
        <v>8220</v>
      </c>
      <c r="G2373" s="8" t="s">
        <v>8224</v>
      </c>
      <c r="H2373" s="8" t="s">
        <v>8246</v>
      </c>
      <c r="I2373" s="8">
        <v>1435257596</v>
      </c>
      <c r="J2373" s="8">
        <v>1432665596</v>
      </c>
      <c r="K2373" s="8" t="b">
        <v>0</v>
      </c>
      <c r="L2373" s="8">
        <v>0</v>
      </c>
      <c r="M2373" s="8" t="b">
        <v>0</v>
      </c>
      <c r="N2373" s="8" t="s">
        <v>8272</v>
      </c>
      <c r="O2373" s="11">
        <f t="shared" si="148"/>
        <v>0</v>
      </c>
      <c r="P2373" s="8" t="e">
        <f t="shared" si="149"/>
        <v>#DIV/0!</v>
      </c>
      <c r="Q2373" s="8" t="s">
        <v>8319</v>
      </c>
      <c r="R2373" s="8" t="s">
        <v>8320</v>
      </c>
      <c r="S2373" s="17">
        <f t="shared" si="150"/>
        <v>42150.777731481481</v>
      </c>
      <c r="T2373" s="17">
        <f t="shared" si="151"/>
        <v>42180.777731481481</v>
      </c>
    </row>
    <row r="2374" spans="1:20" ht="42.75" x14ac:dyDescent="0.45">
      <c r="A2374" s="5">
        <v>2372</v>
      </c>
      <c r="B2374" s="7" t="s">
        <v>2373</v>
      </c>
      <c r="C2374" s="7" t="s">
        <v>6482</v>
      </c>
      <c r="D2374" s="8">
        <v>5500</v>
      </c>
      <c r="E2374" s="8">
        <v>180</v>
      </c>
      <c r="F2374" s="8" t="s">
        <v>8220</v>
      </c>
      <c r="G2374" s="8" t="s">
        <v>8226</v>
      </c>
      <c r="H2374" s="8" t="s">
        <v>8248</v>
      </c>
      <c r="I2374" s="8">
        <v>1429839571</v>
      </c>
      <c r="J2374" s="8">
        <v>1427247571</v>
      </c>
      <c r="K2374" s="8" t="b">
        <v>0</v>
      </c>
      <c r="L2374" s="8">
        <v>6</v>
      </c>
      <c r="M2374" s="8" t="b">
        <v>0</v>
      </c>
      <c r="N2374" s="8" t="s">
        <v>8272</v>
      </c>
      <c r="O2374" s="11">
        <f t="shared" si="148"/>
        <v>3</v>
      </c>
      <c r="P2374" s="8">
        <f t="shared" si="149"/>
        <v>30</v>
      </c>
      <c r="Q2374" s="8" t="s">
        <v>8319</v>
      </c>
      <c r="R2374" s="8" t="s">
        <v>8320</v>
      </c>
      <c r="S2374" s="17">
        <f t="shared" si="150"/>
        <v>42088.069108796291</v>
      </c>
      <c r="T2374" s="17">
        <f t="shared" si="151"/>
        <v>42118.069108796291</v>
      </c>
    </row>
    <row r="2375" spans="1:20" ht="28.5" x14ac:dyDescent="0.45">
      <c r="A2375" s="5">
        <v>2373</v>
      </c>
      <c r="B2375" s="7" t="s">
        <v>2374</v>
      </c>
      <c r="C2375" s="7" t="s">
        <v>6483</v>
      </c>
      <c r="D2375" s="8">
        <v>850000</v>
      </c>
      <c r="E2375" s="8">
        <v>50</v>
      </c>
      <c r="F2375" s="8" t="s">
        <v>8220</v>
      </c>
      <c r="G2375" s="8" t="s">
        <v>8235</v>
      </c>
      <c r="H2375" s="8" t="s">
        <v>8255</v>
      </c>
      <c r="I2375" s="8">
        <v>1440863624</v>
      </c>
      <c r="J2375" s="8">
        <v>1438271624</v>
      </c>
      <c r="K2375" s="8" t="b">
        <v>0</v>
      </c>
      <c r="L2375" s="8">
        <v>1</v>
      </c>
      <c r="M2375" s="8" t="b">
        <v>0</v>
      </c>
      <c r="N2375" s="8" t="s">
        <v>8272</v>
      </c>
      <c r="O2375" s="11">
        <f t="shared" si="148"/>
        <v>0</v>
      </c>
      <c r="P2375" s="8">
        <f t="shared" si="149"/>
        <v>50</v>
      </c>
      <c r="Q2375" s="8" t="s">
        <v>8319</v>
      </c>
      <c r="R2375" s="8" t="s">
        <v>8320</v>
      </c>
      <c r="S2375" s="17">
        <f t="shared" si="150"/>
        <v>42215.662314814821</v>
      </c>
      <c r="T2375" s="17">
        <f t="shared" si="151"/>
        <v>42245.662314814821</v>
      </c>
    </row>
    <row r="2376" spans="1:20" ht="42.75" x14ac:dyDescent="0.45">
      <c r="A2376" s="5">
        <v>2374</v>
      </c>
      <c r="B2376" s="7" t="s">
        <v>2375</v>
      </c>
      <c r="C2376" s="7" t="s">
        <v>6484</v>
      </c>
      <c r="D2376" s="8">
        <v>22000</v>
      </c>
      <c r="E2376" s="8">
        <v>10</v>
      </c>
      <c r="F2376" s="8" t="s">
        <v>8220</v>
      </c>
      <c r="G2376" s="8" t="s">
        <v>8224</v>
      </c>
      <c r="H2376" s="8" t="s">
        <v>8246</v>
      </c>
      <c r="I2376" s="8">
        <v>1423772060</v>
      </c>
      <c r="J2376" s="8">
        <v>1421180060</v>
      </c>
      <c r="K2376" s="8" t="b">
        <v>0</v>
      </c>
      <c r="L2376" s="8">
        <v>1</v>
      </c>
      <c r="M2376" s="8" t="b">
        <v>0</v>
      </c>
      <c r="N2376" s="8" t="s">
        <v>8272</v>
      </c>
      <c r="O2376" s="11">
        <f t="shared" si="148"/>
        <v>0</v>
      </c>
      <c r="P2376" s="8">
        <f t="shared" si="149"/>
        <v>10</v>
      </c>
      <c r="Q2376" s="8" t="s">
        <v>8319</v>
      </c>
      <c r="R2376" s="8" t="s">
        <v>8320</v>
      </c>
      <c r="S2376" s="17">
        <f t="shared" si="150"/>
        <v>42017.843287037031</v>
      </c>
      <c r="T2376" s="17">
        <f t="shared" si="151"/>
        <v>42047.843287037031</v>
      </c>
    </row>
    <row r="2377" spans="1:20" ht="42.75" x14ac:dyDescent="0.45">
      <c r="A2377" s="5">
        <v>2375</v>
      </c>
      <c r="B2377" s="7" t="s">
        <v>2376</v>
      </c>
      <c r="C2377" s="7" t="s">
        <v>6485</v>
      </c>
      <c r="D2377" s="8">
        <v>10000</v>
      </c>
      <c r="E2377" s="8">
        <v>0</v>
      </c>
      <c r="F2377" s="8" t="s">
        <v>8220</v>
      </c>
      <c r="G2377" s="8" t="s">
        <v>8224</v>
      </c>
      <c r="H2377" s="8" t="s">
        <v>8246</v>
      </c>
      <c r="I2377" s="8">
        <v>1473451437</v>
      </c>
      <c r="J2377" s="8">
        <v>1470859437</v>
      </c>
      <c r="K2377" s="8" t="b">
        <v>0</v>
      </c>
      <c r="L2377" s="8">
        <v>0</v>
      </c>
      <c r="M2377" s="8" t="b">
        <v>0</v>
      </c>
      <c r="N2377" s="8" t="s">
        <v>8272</v>
      </c>
      <c r="O2377" s="11">
        <f t="shared" si="148"/>
        <v>0</v>
      </c>
      <c r="P2377" s="8" t="e">
        <f t="shared" si="149"/>
        <v>#DIV/0!</v>
      </c>
      <c r="Q2377" s="8" t="s">
        <v>8319</v>
      </c>
      <c r="R2377" s="8" t="s">
        <v>8320</v>
      </c>
      <c r="S2377" s="17">
        <f t="shared" si="150"/>
        <v>42592.836076388892</v>
      </c>
      <c r="T2377" s="17">
        <f t="shared" si="151"/>
        <v>42622.836076388892</v>
      </c>
    </row>
    <row r="2378" spans="1:20" ht="42.75" x14ac:dyDescent="0.45">
      <c r="A2378" s="5">
        <v>2376</v>
      </c>
      <c r="B2378" s="7" t="s">
        <v>2377</v>
      </c>
      <c r="C2378" s="7" t="s">
        <v>6486</v>
      </c>
      <c r="D2378" s="8">
        <v>3000</v>
      </c>
      <c r="E2378" s="8">
        <v>326.33</v>
      </c>
      <c r="F2378" s="8" t="s">
        <v>8220</v>
      </c>
      <c r="G2378" s="8" t="s">
        <v>8224</v>
      </c>
      <c r="H2378" s="8" t="s">
        <v>8246</v>
      </c>
      <c r="I2378" s="8">
        <v>1449785566</v>
      </c>
      <c r="J2378" s="8">
        <v>1447193566</v>
      </c>
      <c r="K2378" s="8" t="b">
        <v>0</v>
      </c>
      <c r="L2378" s="8">
        <v>4</v>
      </c>
      <c r="M2378" s="8" t="b">
        <v>0</v>
      </c>
      <c r="N2378" s="8" t="s">
        <v>8272</v>
      </c>
      <c r="O2378" s="11">
        <f t="shared" si="148"/>
        <v>11</v>
      </c>
      <c r="P2378" s="8">
        <f t="shared" si="149"/>
        <v>81.58</v>
      </c>
      <c r="Q2378" s="8" t="s">
        <v>8319</v>
      </c>
      <c r="R2378" s="8" t="s">
        <v>8320</v>
      </c>
      <c r="S2378" s="17">
        <f t="shared" si="150"/>
        <v>42318.925532407404</v>
      </c>
      <c r="T2378" s="17">
        <f t="shared" si="151"/>
        <v>42348.925532407404</v>
      </c>
    </row>
    <row r="2379" spans="1:20" ht="42.75" x14ac:dyDescent="0.45">
      <c r="A2379" s="5">
        <v>2377</v>
      </c>
      <c r="B2379" s="7" t="s">
        <v>2378</v>
      </c>
      <c r="C2379" s="7" t="s">
        <v>6487</v>
      </c>
      <c r="D2379" s="8">
        <v>2500</v>
      </c>
      <c r="E2379" s="8">
        <v>0</v>
      </c>
      <c r="F2379" s="8" t="s">
        <v>8220</v>
      </c>
      <c r="G2379" s="8" t="s">
        <v>8229</v>
      </c>
      <c r="H2379" s="8" t="s">
        <v>8251</v>
      </c>
      <c r="I2379" s="8">
        <v>1480110783</v>
      </c>
      <c r="J2379" s="8">
        <v>1477515183</v>
      </c>
      <c r="K2379" s="8" t="b">
        <v>0</v>
      </c>
      <c r="L2379" s="8">
        <v>0</v>
      </c>
      <c r="M2379" s="8" t="b">
        <v>0</v>
      </c>
      <c r="N2379" s="8" t="s">
        <v>8272</v>
      </c>
      <c r="O2379" s="11">
        <f t="shared" si="148"/>
        <v>0</v>
      </c>
      <c r="P2379" s="8" t="e">
        <f t="shared" si="149"/>
        <v>#DIV/0!</v>
      </c>
      <c r="Q2379" s="8" t="s">
        <v>8319</v>
      </c>
      <c r="R2379" s="8" t="s">
        <v>8320</v>
      </c>
      <c r="S2379" s="17">
        <f t="shared" si="150"/>
        <v>42669.870173611111</v>
      </c>
      <c r="T2379" s="17">
        <f t="shared" si="151"/>
        <v>42699.911840277782</v>
      </c>
    </row>
    <row r="2380" spans="1:20" ht="28.5" x14ac:dyDescent="0.45">
      <c r="A2380" s="5">
        <v>2378</v>
      </c>
      <c r="B2380" s="7" t="s">
        <v>2379</v>
      </c>
      <c r="C2380" s="7" t="s">
        <v>6488</v>
      </c>
      <c r="D2380" s="8">
        <v>110000</v>
      </c>
      <c r="E2380" s="8">
        <v>0</v>
      </c>
      <c r="F2380" s="8" t="s">
        <v>8220</v>
      </c>
      <c r="G2380" s="8" t="s">
        <v>8224</v>
      </c>
      <c r="H2380" s="8" t="s">
        <v>8246</v>
      </c>
      <c r="I2380" s="8">
        <v>1440548330</v>
      </c>
      <c r="J2380" s="8">
        <v>1438042730</v>
      </c>
      <c r="K2380" s="8" t="b">
        <v>0</v>
      </c>
      <c r="L2380" s="8">
        <v>0</v>
      </c>
      <c r="M2380" s="8" t="b">
        <v>0</v>
      </c>
      <c r="N2380" s="8" t="s">
        <v>8272</v>
      </c>
      <c r="O2380" s="11">
        <f t="shared" si="148"/>
        <v>0</v>
      </c>
      <c r="P2380" s="8" t="e">
        <f t="shared" si="149"/>
        <v>#DIV/0!</v>
      </c>
      <c r="Q2380" s="8" t="s">
        <v>8319</v>
      </c>
      <c r="R2380" s="8" t="s">
        <v>8320</v>
      </c>
      <c r="S2380" s="17">
        <f t="shared" si="150"/>
        <v>42213.013078703705</v>
      </c>
      <c r="T2380" s="17">
        <f t="shared" si="151"/>
        <v>42242.013078703705</v>
      </c>
    </row>
    <row r="2381" spans="1:20" ht="28.5" x14ac:dyDescent="0.45">
      <c r="A2381" s="5">
        <v>2379</v>
      </c>
      <c r="B2381" s="7" t="s">
        <v>2380</v>
      </c>
      <c r="C2381" s="7" t="s">
        <v>6489</v>
      </c>
      <c r="D2381" s="8">
        <v>30000</v>
      </c>
      <c r="E2381" s="8">
        <v>0</v>
      </c>
      <c r="F2381" s="8" t="s">
        <v>8220</v>
      </c>
      <c r="G2381" s="8" t="s">
        <v>8224</v>
      </c>
      <c r="H2381" s="8" t="s">
        <v>8246</v>
      </c>
      <c r="I2381" s="8">
        <v>1444004616</v>
      </c>
      <c r="J2381" s="8">
        <v>1440116616</v>
      </c>
      <c r="K2381" s="8" t="b">
        <v>0</v>
      </c>
      <c r="L2381" s="8">
        <v>0</v>
      </c>
      <c r="M2381" s="8" t="b">
        <v>0</v>
      </c>
      <c r="N2381" s="8" t="s">
        <v>8272</v>
      </c>
      <c r="O2381" s="11">
        <f t="shared" si="148"/>
        <v>0</v>
      </c>
      <c r="P2381" s="8" t="e">
        <f t="shared" si="149"/>
        <v>#DIV/0!</v>
      </c>
      <c r="Q2381" s="8" t="s">
        <v>8319</v>
      </c>
      <c r="R2381" s="8" t="s">
        <v>8320</v>
      </c>
      <c r="S2381" s="17">
        <f t="shared" si="150"/>
        <v>42237.016388888893</v>
      </c>
      <c r="T2381" s="17">
        <f t="shared" si="151"/>
        <v>42282.016388888893</v>
      </c>
    </row>
    <row r="2382" spans="1:20" ht="42.75" x14ac:dyDescent="0.45">
      <c r="A2382" s="5">
        <v>2380</v>
      </c>
      <c r="B2382" s="7" t="s">
        <v>2381</v>
      </c>
      <c r="C2382" s="7" t="s">
        <v>6490</v>
      </c>
      <c r="D2382" s="8">
        <v>15000</v>
      </c>
      <c r="E2382" s="8">
        <v>55</v>
      </c>
      <c r="F2382" s="8" t="s">
        <v>8220</v>
      </c>
      <c r="G2382" s="8" t="s">
        <v>8224</v>
      </c>
      <c r="H2382" s="8" t="s">
        <v>8246</v>
      </c>
      <c r="I2382" s="8">
        <v>1443726142</v>
      </c>
      <c r="J2382" s="8">
        <v>1441134142</v>
      </c>
      <c r="K2382" s="8" t="b">
        <v>0</v>
      </c>
      <c r="L2382" s="8">
        <v>3</v>
      </c>
      <c r="M2382" s="8" t="b">
        <v>0</v>
      </c>
      <c r="N2382" s="8" t="s">
        <v>8272</v>
      </c>
      <c r="O2382" s="11">
        <f t="shared" si="148"/>
        <v>0</v>
      </c>
      <c r="P2382" s="8">
        <f t="shared" si="149"/>
        <v>18.329999999999998</v>
      </c>
      <c r="Q2382" s="8" t="s">
        <v>8319</v>
      </c>
      <c r="R2382" s="8" t="s">
        <v>8320</v>
      </c>
      <c r="S2382" s="17">
        <f t="shared" si="150"/>
        <v>42248.793310185181</v>
      </c>
      <c r="T2382" s="17">
        <f t="shared" si="151"/>
        <v>42278.793310185181</v>
      </c>
    </row>
    <row r="2383" spans="1:20" ht="42.75" x14ac:dyDescent="0.45">
      <c r="A2383" s="5">
        <v>2381</v>
      </c>
      <c r="B2383" s="7" t="s">
        <v>2382</v>
      </c>
      <c r="C2383" s="7" t="s">
        <v>6491</v>
      </c>
      <c r="D2383" s="8">
        <v>86350</v>
      </c>
      <c r="E2383" s="8">
        <v>1571</v>
      </c>
      <c r="F2383" s="8" t="s">
        <v>8220</v>
      </c>
      <c r="G2383" s="8" t="s">
        <v>8224</v>
      </c>
      <c r="H2383" s="8" t="s">
        <v>8246</v>
      </c>
      <c r="I2383" s="8">
        <v>1428704848</v>
      </c>
      <c r="J2383" s="8">
        <v>1426112848</v>
      </c>
      <c r="K2383" s="8" t="b">
        <v>0</v>
      </c>
      <c r="L2383" s="8">
        <v>7</v>
      </c>
      <c r="M2383" s="8" t="b">
        <v>0</v>
      </c>
      <c r="N2383" s="8" t="s">
        <v>8272</v>
      </c>
      <c r="O2383" s="11">
        <f t="shared" si="148"/>
        <v>2</v>
      </c>
      <c r="P2383" s="8">
        <f t="shared" si="149"/>
        <v>224.43</v>
      </c>
      <c r="Q2383" s="8" t="s">
        <v>8319</v>
      </c>
      <c r="R2383" s="8" t="s">
        <v>8320</v>
      </c>
      <c r="S2383" s="17">
        <f t="shared" si="150"/>
        <v>42074.935740740737</v>
      </c>
      <c r="T2383" s="17">
        <f t="shared" si="151"/>
        <v>42104.935740740737</v>
      </c>
    </row>
    <row r="2384" spans="1:20" ht="57" x14ac:dyDescent="0.45">
      <c r="A2384" s="5">
        <v>2382</v>
      </c>
      <c r="B2384" s="7" t="s">
        <v>2383</v>
      </c>
      <c r="C2384" s="7" t="s">
        <v>6492</v>
      </c>
      <c r="D2384" s="8">
        <v>3000</v>
      </c>
      <c r="E2384" s="8">
        <v>75</v>
      </c>
      <c r="F2384" s="8" t="s">
        <v>8220</v>
      </c>
      <c r="G2384" s="8" t="s">
        <v>8224</v>
      </c>
      <c r="H2384" s="8" t="s">
        <v>8246</v>
      </c>
      <c r="I2384" s="8">
        <v>1438662603</v>
      </c>
      <c r="J2384" s="8">
        <v>1436502603</v>
      </c>
      <c r="K2384" s="8" t="b">
        <v>0</v>
      </c>
      <c r="L2384" s="8">
        <v>2</v>
      </c>
      <c r="M2384" s="8" t="b">
        <v>0</v>
      </c>
      <c r="N2384" s="8" t="s">
        <v>8272</v>
      </c>
      <c r="O2384" s="11">
        <f t="shared" si="148"/>
        <v>3</v>
      </c>
      <c r="P2384" s="8">
        <f t="shared" si="149"/>
        <v>37.5</v>
      </c>
      <c r="Q2384" s="8" t="s">
        <v>8319</v>
      </c>
      <c r="R2384" s="8" t="s">
        <v>8320</v>
      </c>
      <c r="S2384" s="17">
        <f t="shared" si="150"/>
        <v>42195.187534722223</v>
      </c>
      <c r="T2384" s="17">
        <f t="shared" si="151"/>
        <v>42220.187534722223</v>
      </c>
    </row>
    <row r="2385" spans="1:20" ht="42.75" x14ac:dyDescent="0.45">
      <c r="A2385" s="5">
        <v>2383</v>
      </c>
      <c r="B2385" s="7" t="s">
        <v>2384</v>
      </c>
      <c r="C2385" s="7" t="s">
        <v>6493</v>
      </c>
      <c r="D2385" s="8">
        <v>10000</v>
      </c>
      <c r="E2385" s="8">
        <v>435</v>
      </c>
      <c r="F2385" s="8" t="s">
        <v>8220</v>
      </c>
      <c r="G2385" s="8" t="s">
        <v>8228</v>
      </c>
      <c r="H2385" s="8" t="s">
        <v>8250</v>
      </c>
      <c r="I2385" s="8">
        <v>1424568107</v>
      </c>
      <c r="J2385" s="8">
        <v>1421976107</v>
      </c>
      <c r="K2385" s="8" t="b">
        <v>0</v>
      </c>
      <c r="L2385" s="8">
        <v>3</v>
      </c>
      <c r="M2385" s="8" t="b">
        <v>0</v>
      </c>
      <c r="N2385" s="8" t="s">
        <v>8272</v>
      </c>
      <c r="O2385" s="11">
        <f t="shared" si="148"/>
        <v>4</v>
      </c>
      <c r="P2385" s="8">
        <f t="shared" si="149"/>
        <v>145</v>
      </c>
      <c r="Q2385" s="8" t="s">
        <v>8319</v>
      </c>
      <c r="R2385" s="8" t="s">
        <v>8320</v>
      </c>
      <c r="S2385" s="17">
        <f t="shared" si="150"/>
        <v>42027.056793981479</v>
      </c>
      <c r="T2385" s="17">
        <f t="shared" si="151"/>
        <v>42057.056793981479</v>
      </c>
    </row>
    <row r="2386" spans="1:20" ht="42.75" x14ac:dyDescent="0.45">
      <c r="A2386" s="5">
        <v>2384</v>
      </c>
      <c r="B2386" s="7" t="s">
        <v>2385</v>
      </c>
      <c r="C2386" s="7" t="s">
        <v>6494</v>
      </c>
      <c r="D2386" s="8">
        <v>1000</v>
      </c>
      <c r="E2386" s="8">
        <v>8</v>
      </c>
      <c r="F2386" s="8" t="s">
        <v>8220</v>
      </c>
      <c r="G2386" s="8" t="s">
        <v>8224</v>
      </c>
      <c r="H2386" s="8" t="s">
        <v>8246</v>
      </c>
      <c r="I2386" s="8">
        <v>1415932643</v>
      </c>
      <c r="J2386" s="8">
        <v>1413337043</v>
      </c>
      <c r="K2386" s="8" t="b">
        <v>0</v>
      </c>
      <c r="L2386" s="8">
        <v>8</v>
      </c>
      <c r="M2386" s="8" t="b">
        <v>0</v>
      </c>
      <c r="N2386" s="8" t="s">
        <v>8272</v>
      </c>
      <c r="O2386" s="11">
        <f t="shared" si="148"/>
        <v>1</v>
      </c>
      <c r="P2386" s="8">
        <f t="shared" si="149"/>
        <v>1</v>
      </c>
      <c r="Q2386" s="8" t="s">
        <v>8319</v>
      </c>
      <c r="R2386" s="8" t="s">
        <v>8320</v>
      </c>
      <c r="S2386" s="17">
        <f t="shared" si="150"/>
        <v>41927.067627314813</v>
      </c>
      <c r="T2386" s="17">
        <f t="shared" si="151"/>
        <v>41957.109293981484</v>
      </c>
    </row>
    <row r="2387" spans="1:20" ht="42.75" x14ac:dyDescent="0.45">
      <c r="A2387" s="5">
        <v>2385</v>
      </c>
      <c r="B2387" s="7" t="s">
        <v>2386</v>
      </c>
      <c r="C2387" s="7" t="s">
        <v>6495</v>
      </c>
      <c r="D2387" s="8">
        <v>65000</v>
      </c>
      <c r="E2387" s="8">
        <v>788</v>
      </c>
      <c r="F2387" s="8" t="s">
        <v>8220</v>
      </c>
      <c r="G2387" s="8" t="s">
        <v>8224</v>
      </c>
      <c r="H2387" s="8" t="s">
        <v>8246</v>
      </c>
      <c r="I2387" s="8">
        <v>1438793432</v>
      </c>
      <c r="J2387" s="8">
        <v>1436201432</v>
      </c>
      <c r="K2387" s="8" t="b">
        <v>0</v>
      </c>
      <c r="L2387" s="8">
        <v>7</v>
      </c>
      <c r="M2387" s="8" t="b">
        <v>0</v>
      </c>
      <c r="N2387" s="8" t="s">
        <v>8272</v>
      </c>
      <c r="O2387" s="11">
        <f t="shared" si="148"/>
        <v>1</v>
      </c>
      <c r="P2387" s="8">
        <f t="shared" si="149"/>
        <v>112.57</v>
      </c>
      <c r="Q2387" s="8" t="s">
        <v>8319</v>
      </c>
      <c r="R2387" s="8" t="s">
        <v>8320</v>
      </c>
      <c r="S2387" s="17">
        <f t="shared" si="150"/>
        <v>42191.70175925926</v>
      </c>
      <c r="T2387" s="17">
        <f t="shared" si="151"/>
        <v>42221.70175925926</v>
      </c>
    </row>
    <row r="2388" spans="1:20" ht="42.75" x14ac:dyDescent="0.45">
      <c r="A2388" s="5">
        <v>2386</v>
      </c>
      <c r="B2388" s="7" t="s">
        <v>2387</v>
      </c>
      <c r="C2388" s="7" t="s">
        <v>6496</v>
      </c>
      <c r="D2388" s="8">
        <v>30000</v>
      </c>
      <c r="E2388" s="8">
        <v>0</v>
      </c>
      <c r="F2388" s="8" t="s">
        <v>8220</v>
      </c>
      <c r="G2388" s="8" t="s">
        <v>8229</v>
      </c>
      <c r="H2388" s="8" t="s">
        <v>8251</v>
      </c>
      <c r="I2388" s="8">
        <v>1420920424</v>
      </c>
      <c r="J2388" s="8">
        <v>1415736424</v>
      </c>
      <c r="K2388" s="8" t="b">
        <v>0</v>
      </c>
      <c r="L2388" s="8">
        <v>0</v>
      </c>
      <c r="M2388" s="8" t="b">
        <v>0</v>
      </c>
      <c r="N2388" s="8" t="s">
        <v>8272</v>
      </c>
      <c r="O2388" s="11">
        <f t="shared" si="148"/>
        <v>0</v>
      </c>
      <c r="P2388" s="8" t="e">
        <f t="shared" si="149"/>
        <v>#DIV/0!</v>
      </c>
      <c r="Q2388" s="8" t="s">
        <v>8319</v>
      </c>
      <c r="R2388" s="8" t="s">
        <v>8320</v>
      </c>
      <c r="S2388" s="17">
        <f t="shared" si="150"/>
        <v>41954.838240740741</v>
      </c>
      <c r="T2388" s="17">
        <f t="shared" si="151"/>
        <v>42014.838240740741</v>
      </c>
    </row>
    <row r="2389" spans="1:20" ht="42.75" x14ac:dyDescent="0.45">
      <c r="A2389" s="5">
        <v>2387</v>
      </c>
      <c r="B2389" s="7" t="s">
        <v>2388</v>
      </c>
      <c r="C2389" s="7" t="s">
        <v>6497</v>
      </c>
      <c r="D2389" s="8">
        <v>150000</v>
      </c>
      <c r="E2389" s="8">
        <v>1026</v>
      </c>
      <c r="F2389" s="8" t="s">
        <v>8220</v>
      </c>
      <c r="G2389" s="8" t="s">
        <v>8224</v>
      </c>
      <c r="H2389" s="8" t="s">
        <v>8246</v>
      </c>
      <c r="I2389" s="8">
        <v>1469199740</v>
      </c>
      <c r="J2389" s="8">
        <v>1465311740</v>
      </c>
      <c r="K2389" s="8" t="b">
        <v>0</v>
      </c>
      <c r="L2389" s="8">
        <v>3</v>
      </c>
      <c r="M2389" s="8" t="b">
        <v>0</v>
      </c>
      <c r="N2389" s="8" t="s">
        <v>8272</v>
      </c>
      <c r="O2389" s="11">
        <f t="shared" si="148"/>
        <v>1</v>
      </c>
      <c r="P2389" s="8">
        <f t="shared" si="149"/>
        <v>342</v>
      </c>
      <c r="Q2389" s="8" t="s">
        <v>8319</v>
      </c>
      <c r="R2389" s="8" t="s">
        <v>8320</v>
      </c>
      <c r="S2389" s="17">
        <f t="shared" si="150"/>
        <v>42528.626620370371</v>
      </c>
      <c r="T2389" s="17">
        <f t="shared" si="151"/>
        <v>42573.626620370371</v>
      </c>
    </row>
    <row r="2390" spans="1:20" ht="42.75" x14ac:dyDescent="0.45">
      <c r="A2390" s="5">
        <v>2388</v>
      </c>
      <c r="B2390" s="7" t="s">
        <v>2389</v>
      </c>
      <c r="C2390" s="7" t="s">
        <v>6498</v>
      </c>
      <c r="D2390" s="8">
        <v>37000</v>
      </c>
      <c r="E2390" s="8">
        <v>463</v>
      </c>
      <c r="F2390" s="8" t="s">
        <v>8220</v>
      </c>
      <c r="G2390" s="8" t="s">
        <v>8224</v>
      </c>
      <c r="H2390" s="8" t="s">
        <v>8246</v>
      </c>
      <c r="I2390" s="8">
        <v>1421350140</v>
      </c>
      <c r="J2390" s="8">
        <v>1418761759</v>
      </c>
      <c r="K2390" s="8" t="b">
        <v>0</v>
      </c>
      <c r="L2390" s="8">
        <v>8</v>
      </c>
      <c r="M2390" s="8" t="b">
        <v>0</v>
      </c>
      <c r="N2390" s="8" t="s">
        <v>8272</v>
      </c>
      <c r="O2390" s="11">
        <f t="shared" si="148"/>
        <v>1</v>
      </c>
      <c r="P2390" s="8">
        <f t="shared" si="149"/>
        <v>57.88</v>
      </c>
      <c r="Q2390" s="8" t="s">
        <v>8319</v>
      </c>
      <c r="R2390" s="8" t="s">
        <v>8320</v>
      </c>
      <c r="S2390" s="17">
        <f t="shared" si="150"/>
        <v>41989.853692129633</v>
      </c>
      <c r="T2390" s="17">
        <f t="shared" si="151"/>
        <v>42019.811805555553</v>
      </c>
    </row>
    <row r="2391" spans="1:20" ht="57" x14ac:dyDescent="0.45">
      <c r="A2391" s="5">
        <v>2389</v>
      </c>
      <c r="B2391" s="7" t="s">
        <v>2390</v>
      </c>
      <c r="C2391" s="7" t="s">
        <v>6499</v>
      </c>
      <c r="D2391" s="8">
        <v>16000</v>
      </c>
      <c r="E2391" s="8">
        <v>30</v>
      </c>
      <c r="F2391" s="8" t="s">
        <v>8220</v>
      </c>
      <c r="G2391" s="8" t="s">
        <v>8230</v>
      </c>
      <c r="H2391" s="8" t="s">
        <v>8249</v>
      </c>
      <c r="I2391" s="8">
        <v>1437861540</v>
      </c>
      <c r="J2391" s="8">
        <v>1435160452</v>
      </c>
      <c r="K2391" s="8" t="b">
        <v>0</v>
      </c>
      <c r="L2391" s="8">
        <v>1</v>
      </c>
      <c r="M2391" s="8" t="b">
        <v>0</v>
      </c>
      <c r="N2391" s="8" t="s">
        <v>8272</v>
      </c>
      <c r="O2391" s="11">
        <f t="shared" si="148"/>
        <v>0</v>
      </c>
      <c r="P2391" s="8">
        <f t="shared" si="149"/>
        <v>30</v>
      </c>
      <c r="Q2391" s="8" t="s">
        <v>8319</v>
      </c>
      <c r="R2391" s="8" t="s">
        <v>8320</v>
      </c>
      <c r="S2391" s="17">
        <f t="shared" si="150"/>
        <v>42179.653379629628</v>
      </c>
      <c r="T2391" s="17">
        <f t="shared" si="151"/>
        <v>42210.915972222225</v>
      </c>
    </row>
    <row r="2392" spans="1:20" ht="42.75" x14ac:dyDescent="0.45">
      <c r="A2392" s="5">
        <v>2390</v>
      </c>
      <c r="B2392" s="7" t="s">
        <v>2391</v>
      </c>
      <c r="C2392" s="7" t="s">
        <v>6500</v>
      </c>
      <c r="D2392" s="8">
        <v>510000</v>
      </c>
      <c r="E2392" s="8">
        <v>0</v>
      </c>
      <c r="F2392" s="8" t="s">
        <v>8220</v>
      </c>
      <c r="G2392" s="8" t="s">
        <v>8226</v>
      </c>
      <c r="H2392" s="8" t="s">
        <v>8248</v>
      </c>
      <c r="I2392" s="8">
        <v>1420352264</v>
      </c>
      <c r="J2392" s="8">
        <v>1416896264</v>
      </c>
      <c r="K2392" s="8" t="b">
        <v>0</v>
      </c>
      <c r="L2392" s="8">
        <v>0</v>
      </c>
      <c r="M2392" s="8" t="b">
        <v>0</v>
      </c>
      <c r="N2392" s="8" t="s">
        <v>8272</v>
      </c>
      <c r="O2392" s="11">
        <f t="shared" si="148"/>
        <v>0</v>
      </c>
      <c r="P2392" s="8" t="e">
        <f t="shared" si="149"/>
        <v>#DIV/0!</v>
      </c>
      <c r="Q2392" s="8" t="s">
        <v>8319</v>
      </c>
      <c r="R2392" s="8" t="s">
        <v>8320</v>
      </c>
      <c r="S2392" s="17">
        <f t="shared" si="150"/>
        <v>41968.262314814812</v>
      </c>
      <c r="T2392" s="17">
        <f t="shared" si="151"/>
        <v>42008.262314814812</v>
      </c>
    </row>
    <row r="2393" spans="1:20" ht="28.5" x14ac:dyDescent="0.45">
      <c r="A2393" s="5">
        <v>2391</v>
      </c>
      <c r="B2393" s="7" t="s">
        <v>2392</v>
      </c>
      <c r="C2393" s="7" t="s">
        <v>6501</v>
      </c>
      <c r="D2393" s="8">
        <v>20000</v>
      </c>
      <c r="E2393" s="8">
        <v>25</v>
      </c>
      <c r="F2393" s="8" t="s">
        <v>8220</v>
      </c>
      <c r="G2393" s="8" t="s">
        <v>8224</v>
      </c>
      <c r="H2393" s="8" t="s">
        <v>8246</v>
      </c>
      <c r="I2393" s="8">
        <v>1427825044</v>
      </c>
      <c r="J2393" s="8">
        <v>1425236644</v>
      </c>
      <c r="K2393" s="8" t="b">
        <v>0</v>
      </c>
      <c r="L2393" s="8">
        <v>1</v>
      </c>
      <c r="M2393" s="8" t="b">
        <v>0</v>
      </c>
      <c r="N2393" s="8" t="s">
        <v>8272</v>
      </c>
      <c r="O2393" s="11">
        <f t="shared" si="148"/>
        <v>0</v>
      </c>
      <c r="P2393" s="8">
        <f t="shared" si="149"/>
        <v>25</v>
      </c>
      <c r="Q2393" s="8" t="s">
        <v>8319</v>
      </c>
      <c r="R2393" s="8" t="s">
        <v>8320</v>
      </c>
      <c r="S2393" s="17">
        <f t="shared" si="150"/>
        <v>42064.794490740736</v>
      </c>
      <c r="T2393" s="17">
        <f t="shared" si="151"/>
        <v>42094.752824074079</v>
      </c>
    </row>
    <row r="2394" spans="1:20" ht="42.75" x14ac:dyDescent="0.45">
      <c r="A2394" s="5">
        <v>2392</v>
      </c>
      <c r="B2394" s="7" t="s">
        <v>2393</v>
      </c>
      <c r="C2394" s="7" t="s">
        <v>6502</v>
      </c>
      <c r="D2394" s="8">
        <v>4200</v>
      </c>
      <c r="E2394" s="8">
        <v>0</v>
      </c>
      <c r="F2394" s="8" t="s">
        <v>8220</v>
      </c>
      <c r="G2394" s="8" t="s">
        <v>8224</v>
      </c>
      <c r="H2394" s="8" t="s">
        <v>8246</v>
      </c>
      <c r="I2394" s="8">
        <v>1446087223</v>
      </c>
      <c r="J2394" s="8">
        <v>1443495223</v>
      </c>
      <c r="K2394" s="8" t="b">
        <v>0</v>
      </c>
      <c r="L2394" s="8">
        <v>0</v>
      </c>
      <c r="M2394" s="8" t="b">
        <v>0</v>
      </c>
      <c r="N2394" s="8" t="s">
        <v>8272</v>
      </c>
      <c r="O2394" s="11">
        <f t="shared" si="148"/>
        <v>0</v>
      </c>
      <c r="P2394" s="8" t="e">
        <f t="shared" si="149"/>
        <v>#DIV/0!</v>
      </c>
      <c r="Q2394" s="8" t="s">
        <v>8319</v>
      </c>
      <c r="R2394" s="8" t="s">
        <v>8320</v>
      </c>
      <c r="S2394" s="17">
        <f t="shared" si="150"/>
        <v>42276.120636574073</v>
      </c>
      <c r="T2394" s="17">
        <f t="shared" si="151"/>
        <v>42306.120636574073</v>
      </c>
    </row>
    <row r="2395" spans="1:20" ht="42.75" x14ac:dyDescent="0.45">
      <c r="A2395" s="5">
        <v>2393</v>
      </c>
      <c r="B2395" s="7" t="s">
        <v>2394</v>
      </c>
      <c r="C2395" s="7" t="s">
        <v>6503</v>
      </c>
      <c r="D2395" s="8">
        <v>100000</v>
      </c>
      <c r="E2395" s="8">
        <v>50</v>
      </c>
      <c r="F2395" s="8" t="s">
        <v>8220</v>
      </c>
      <c r="G2395" s="8" t="s">
        <v>8224</v>
      </c>
      <c r="H2395" s="8" t="s">
        <v>8246</v>
      </c>
      <c r="I2395" s="8">
        <v>1439048017</v>
      </c>
      <c r="J2395" s="8">
        <v>1436456017</v>
      </c>
      <c r="K2395" s="8" t="b">
        <v>0</v>
      </c>
      <c r="L2395" s="8">
        <v>1</v>
      </c>
      <c r="M2395" s="8" t="b">
        <v>0</v>
      </c>
      <c r="N2395" s="8" t="s">
        <v>8272</v>
      </c>
      <c r="O2395" s="11">
        <f t="shared" si="148"/>
        <v>0</v>
      </c>
      <c r="P2395" s="8">
        <f t="shared" si="149"/>
        <v>50</v>
      </c>
      <c r="Q2395" s="8" t="s">
        <v>8319</v>
      </c>
      <c r="R2395" s="8" t="s">
        <v>8320</v>
      </c>
      <c r="S2395" s="17">
        <f t="shared" si="150"/>
        <v>42194.648344907408</v>
      </c>
      <c r="T2395" s="17">
        <f t="shared" si="151"/>
        <v>42224.648344907408</v>
      </c>
    </row>
    <row r="2396" spans="1:20" ht="42.75" x14ac:dyDescent="0.45">
      <c r="A2396" s="5">
        <v>2394</v>
      </c>
      <c r="B2396" s="7" t="s">
        <v>2395</v>
      </c>
      <c r="C2396" s="7" t="s">
        <v>6504</v>
      </c>
      <c r="D2396" s="8">
        <v>5000</v>
      </c>
      <c r="E2396" s="8">
        <v>3</v>
      </c>
      <c r="F2396" s="8" t="s">
        <v>8220</v>
      </c>
      <c r="G2396" s="8" t="s">
        <v>8241</v>
      </c>
      <c r="H2396" s="8" t="s">
        <v>8249</v>
      </c>
      <c r="I2396" s="8">
        <v>1424940093</v>
      </c>
      <c r="J2396" s="8">
        <v>1422348093</v>
      </c>
      <c r="K2396" s="8" t="b">
        <v>0</v>
      </c>
      <c r="L2396" s="8">
        <v>2</v>
      </c>
      <c r="M2396" s="8" t="b">
        <v>0</v>
      </c>
      <c r="N2396" s="8" t="s">
        <v>8272</v>
      </c>
      <c r="O2396" s="11">
        <f t="shared" si="148"/>
        <v>0</v>
      </c>
      <c r="P2396" s="8">
        <f t="shared" si="149"/>
        <v>1.5</v>
      </c>
      <c r="Q2396" s="8" t="s">
        <v>8319</v>
      </c>
      <c r="R2396" s="8" t="s">
        <v>8320</v>
      </c>
      <c r="S2396" s="17">
        <f t="shared" si="150"/>
        <v>42031.362187499995</v>
      </c>
      <c r="T2396" s="17">
        <f t="shared" si="151"/>
        <v>42061.362187499995</v>
      </c>
    </row>
    <row r="2397" spans="1:20" ht="42.75" x14ac:dyDescent="0.45">
      <c r="A2397" s="5">
        <v>2395</v>
      </c>
      <c r="B2397" s="7" t="s">
        <v>2396</v>
      </c>
      <c r="C2397" s="7" t="s">
        <v>6505</v>
      </c>
      <c r="D2397" s="8">
        <v>33000</v>
      </c>
      <c r="E2397" s="8">
        <v>0</v>
      </c>
      <c r="F2397" s="8" t="s">
        <v>8220</v>
      </c>
      <c r="G2397" s="8" t="s">
        <v>8224</v>
      </c>
      <c r="H2397" s="8" t="s">
        <v>8246</v>
      </c>
      <c r="I2397" s="8">
        <v>1484038620</v>
      </c>
      <c r="J2397" s="8">
        <v>1481597687</v>
      </c>
      <c r="K2397" s="8" t="b">
        <v>0</v>
      </c>
      <c r="L2397" s="8">
        <v>0</v>
      </c>
      <c r="M2397" s="8" t="b">
        <v>0</v>
      </c>
      <c r="N2397" s="8" t="s">
        <v>8272</v>
      </c>
      <c r="O2397" s="11">
        <f t="shared" si="148"/>
        <v>0</v>
      </c>
      <c r="P2397" s="8" t="e">
        <f t="shared" si="149"/>
        <v>#DIV/0!</v>
      </c>
      <c r="Q2397" s="8" t="s">
        <v>8319</v>
      </c>
      <c r="R2397" s="8" t="s">
        <v>8320</v>
      </c>
      <c r="S2397" s="17">
        <f t="shared" si="150"/>
        <v>42717.121377314819</v>
      </c>
      <c r="T2397" s="17">
        <f t="shared" si="151"/>
        <v>42745.372916666667</v>
      </c>
    </row>
    <row r="2398" spans="1:20" ht="42.75" x14ac:dyDescent="0.45">
      <c r="A2398" s="5">
        <v>2396</v>
      </c>
      <c r="B2398" s="7" t="s">
        <v>2397</v>
      </c>
      <c r="C2398" s="7" t="s">
        <v>6506</v>
      </c>
      <c r="D2398" s="8">
        <v>5000</v>
      </c>
      <c r="E2398" s="8">
        <v>10</v>
      </c>
      <c r="F2398" s="8" t="s">
        <v>8220</v>
      </c>
      <c r="G2398" s="8" t="s">
        <v>8240</v>
      </c>
      <c r="H2398" s="8" t="s">
        <v>8257</v>
      </c>
      <c r="I2398" s="8">
        <v>1444940558</v>
      </c>
      <c r="J2398" s="8">
        <v>1442348558</v>
      </c>
      <c r="K2398" s="8" t="b">
        <v>0</v>
      </c>
      <c r="L2398" s="8">
        <v>1</v>
      </c>
      <c r="M2398" s="8" t="b">
        <v>0</v>
      </c>
      <c r="N2398" s="8" t="s">
        <v>8272</v>
      </c>
      <c r="O2398" s="11">
        <f t="shared" si="148"/>
        <v>0</v>
      </c>
      <c r="P2398" s="8">
        <f t="shared" si="149"/>
        <v>10</v>
      </c>
      <c r="Q2398" s="8" t="s">
        <v>8319</v>
      </c>
      <c r="R2398" s="8" t="s">
        <v>8320</v>
      </c>
      <c r="S2398" s="17">
        <f t="shared" si="150"/>
        <v>42262.849050925928</v>
      </c>
      <c r="T2398" s="17">
        <f t="shared" si="151"/>
        <v>42292.849050925928</v>
      </c>
    </row>
    <row r="2399" spans="1:20" ht="42.75" x14ac:dyDescent="0.45">
      <c r="A2399" s="5">
        <v>2397</v>
      </c>
      <c r="B2399" s="7" t="s">
        <v>2398</v>
      </c>
      <c r="C2399" s="7" t="s">
        <v>6507</v>
      </c>
      <c r="D2399" s="8">
        <v>124000</v>
      </c>
      <c r="E2399" s="8">
        <v>0</v>
      </c>
      <c r="F2399" s="8" t="s">
        <v>8220</v>
      </c>
      <c r="G2399" s="8" t="s">
        <v>8224</v>
      </c>
      <c r="H2399" s="8" t="s">
        <v>8246</v>
      </c>
      <c r="I2399" s="8">
        <v>1420233256</v>
      </c>
      <c r="J2399" s="8">
        <v>1417641256</v>
      </c>
      <c r="K2399" s="8" t="b">
        <v>0</v>
      </c>
      <c r="L2399" s="8">
        <v>0</v>
      </c>
      <c r="M2399" s="8" t="b">
        <v>0</v>
      </c>
      <c r="N2399" s="8" t="s">
        <v>8272</v>
      </c>
      <c r="O2399" s="11">
        <f t="shared" si="148"/>
        <v>0</v>
      </c>
      <c r="P2399" s="8" t="e">
        <f t="shared" si="149"/>
        <v>#DIV/0!</v>
      </c>
      <c r="Q2399" s="8" t="s">
        <v>8319</v>
      </c>
      <c r="R2399" s="8" t="s">
        <v>8320</v>
      </c>
      <c r="S2399" s="17">
        <f t="shared" si="150"/>
        <v>41976.88490740741</v>
      </c>
      <c r="T2399" s="17">
        <f t="shared" si="151"/>
        <v>42006.88490740741</v>
      </c>
    </row>
    <row r="2400" spans="1:20" ht="42.75" x14ac:dyDescent="0.45">
      <c r="A2400" s="5">
        <v>2398</v>
      </c>
      <c r="B2400" s="7" t="s">
        <v>2399</v>
      </c>
      <c r="C2400" s="7" t="s">
        <v>6508</v>
      </c>
      <c r="D2400" s="8">
        <v>4000</v>
      </c>
      <c r="E2400" s="8">
        <v>0</v>
      </c>
      <c r="F2400" s="8" t="s">
        <v>8220</v>
      </c>
      <c r="G2400" s="8" t="s">
        <v>8224</v>
      </c>
      <c r="H2400" s="8" t="s">
        <v>8246</v>
      </c>
      <c r="I2400" s="8">
        <v>1435874384</v>
      </c>
      <c r="J2400" s="8">
        <v>1433282384</v>
      </c>
      <c r="K2400" s="8" t="b">
        <v>0</v>
      </c>
      <c r="L2400" s="8">
        <v>0</v>
      </c>
      <c r="M2400" s="8" t="b">
        <v>0</v>
      </c>
      <c r="N2400" s="8" t="s">
        <v>8272</v>
      </c>
      <c r="O2400" s="11">
        <f t="shared" si="148"/>
        <v>0</v>
      </c>
      <c r="P2400" s="8" t="e">
        <f t="shared" si="149"/>
        <v>#DIV/0!</v>
      </c>
      <c r="Q2400" s="8" t="s">
        <v>8319</v>
      </c>
      <c r="R2400" s="8" t="s">
        <v>8320</v>
      </c>
      <c r="S2400" s="17">
        <f t="shared" si="150"/>
        <v>42157.916481481487</v>
      </c>
      <c r="T2400" s="17">
        <f t="shared" si="151"/>
        <v>42187.916481481487</v>
      </c>
    </row>
    <row r="2401" spans="1:20" ht="42.75" x14ac:dyDescent="0.45">
      <c r="A2401" s="5">
        <v>2399</v>
      </c>
      <c r="B2401" s="7" t="s">
        <v>2400</v>
      </c>
      <c r="C2401" s="7" t="s">
        <v>6509</v>
      </c>
      <c r="D2401" s="8">
        <v>13000</v>
      </c>
      <c r="E2401" s="8">
        <v>0</v>
      </c>
      <c r="F2401" s="8" t="s">
        <v>8220</v>
      </c>
      <c r="G2401" s="8" t="s">
        <v>8235</v>
      </c>
      <c r="H2401" s="8" t="s">
        <v>8255</v>
      </c>
      <c r="I2401" s="8">
        <v>1418934506</v>
      </c>
      <c r="J2401" s="8">
        <v>1415910506</v>
      </c>
      <c r="K2401" s="8" t="b">
        <v>0</v>
      </c>
      <c r="L2401" s="8">
        <v>0</v>
      </c>
      <c r="M2401" s="8" t="b">
        <v>0</v>
      </c>
      <c r="N2401" s="8" t="s">
        <v>8272</v>
      </c>
      <c r="O2401" s="11">
        <f t="shared" si="148"/>
        <v>0</v>
      </c>
      <c r="P2401" s="8" t="e">
        <f t="shared" si="149"/>
        <v>#DIV/0!</v>
      </c>
      <c r="Q2401" s="8" t="s">
        <v>8319</v>
      </c>
      <c r="R2401" s="8" t="s">
        <v>8320</v>
      </c>
      <c r="S2401" s="17">
        <f t="shared" si="150"/>
        <v>41956.853078703702</v>
      </c>
      <c r="T2401" s="17">
        <f t="shared" si="151"/>
        <v>41991.853078703702</v>
      </c>
    </row>
    <row r="2402" spans="1:20" ht="42.75" x14ac:dyDescent="0.45">
      <c r="A2402" s="5">
        <v>2400</v>
      </c>
      <c r="B2402" s="7" t="s">
        <v>2401</v>
      </c>
      <c r="C2402" s="7" t="s">
        <v>6510</v>
      </c>
      <c r="D2402" s="8">
        <v>50000</v>
      </c>
      <c r="E2402" s="8">
        <v>0</v>
      </c>
      <c r="F2402" s="8" t="s">
        <v>8220</v>
      </c>
      <c r="G2402" s="8" t="s">
        <v>8226</v>
      </c>
      <c r="H2402" s="8" t="s">
        <v>8248</v>
      </c>
      <c r="I2402" s="8">
        <v>1460615164</v>
      </c>
      <c r="J2402" s="8">
        <v>1458023164</v>
      </c>
      <c r="K2402" s="8" t="b">
        <v>0</v>
      </c>
      <c r="L2402" s="8">
        <v>0</v>
      </c>
      <c r="M2402" s="8" t="b">
        <v>0</v>
      </c>
      <c r="N2402" s="8" t="s">
        <v>8272</v>
      </c>
      <c r="O2402" s="11">
        <f t="shared" si="148"/>
        <v>0</v>
      </c>
      <c r="P2402" s="8" t="e">
        <f t="shared" si="149"/>
        <v>#DIV/0!</v>
      </c>
      <c r="Q2402" s="8" t="s">
        <v>8319</v>
      </c>
      <c r="R2402" s="8" t="s">
        <v>8320</v>
      </c>
      <c r="S2402" s="17">
        <f t="shared" si="150"/>
        <v>42444.268101851849</v>
      </c>
      <c r="T2402" s="17">
        <f t="shared" si="151"/>
        <v>42474.268101851849</v>
      </c>
    </row>
    <row r="2403" spans="1:20" ht="42.75" x14ac:dyDescent="0.45">
      <c r="A2403" s="5">
        <v>2401</v>
      </c>
      <c r="B2403" s="7" t="s">
        <v>2402</v>
      </c>
      <c r="C2403" s="7" t="s">
        <v>6511</v>
      </c>
      <c r="D2403" s="8">
        <v>28000</v>
      </c>
      <c r="E2403" s="8">
        <v>201</v>
      </c>
      <c r="F2403" s="8" t="s">
        <v>8221</v>
      </c>
      <c r="G2403" s="8" t="s">
        <v>8224</v>
      </c>
      <c r="H2403" s="8" t="s">
        <v>8246</v>
      </c>
      <c r="I2403" s="8">
        <v>1457207096</v>
      </c>
      <c r="J2403" s="8">
        <v>1452023096</v>
      </c>
      <c r="K2403" s="8" t="b">
        <v>0</v>
      </c>
      <c r="L2403" s="8">
        <v>9</v>
      </c>
      <c r="M2403" s="8" t="b">
        <v>0</v>
      </c>
      <c r="N2403" s="8" t="s">
        <v>8284</v>
      </c>
      <c r="O2403" s="11">
        <f t="shared" si="148"/>
        <v>1</v>
      </c>
      <c r="P2403" s="8">
        <f t="shared" si="149"/>
        <v>22.33</v>
      </c>
      <c r="Q2403" s="8" t="s">
        <v>8336</v>
      </c>
      <c r="R2403" s="8" t="s">
        <v>8337</v>
      </c>
      <c r="S2403" s="17">
        <f t="shared" si="150"/>
        <v>42374.822870370372</v>
      </c>
      <c r="T2403" s="17">
        <f t="shared" si="151"/>
        <v>42434.822870370372</v>
      </c>
    </row>
    <row r="2404" spans="1:20" x14ac:dyDescent="0.45">
      <c r="A2404" s="5">
        <v>2402</v>
      </c>
      <c r="B2404" s="7" t="s">
        <v>2403</v>
      </c>
      <c r="C2404" s="7" t="s">
        <v>6512</v>
      </c>
      <c r="D2404" s="8">
        <v>12000</v>
      </c>
      <c r="E2404" s="8">
        <v>52</v>
      </c>
      <c r="F2404" s="8" t="s">
        <v>8221</v>
      </c>
      <c r="G2404" s="8" t="s">
        <v>8224</v>
      </c>
      <c r="H2404" s="8" t="s">
        <v>8246</v>
      </c>
      <c r="I2404" s="8">
        <v>1431533931</v>
      </c>
      <c r="J2404" s="8">
        <v>1428941931</v>
      </c>
      <c r="K2404" s="8" t="b">
        <v>0</v>
      </c>
      <c r="L2404" s="8">
        <v>1</v>
      </c>
      <c r="M2404" s="8" t="b">
        <v>0</v>
      </c>
      <c r="N2404" s="8" t="s">
        <v>8284</v>
      </c>
      <c r="O2404" s="11">
        <f t="shared" si="148"/>
        <v>0</v>
      </c>
      <c r="P2404" s="8">
        <f t="shared" si="149"/>
        <v>52</v>
      </c>
      <c r="Q2404" s="8" t="s">
        <v>8336</v>
      </c>
      <c r="R2404" s="8" t="s">
        <v>8337</v>
      </c>
      <c r="S2404" s="17">
        <f t="shared" si="150"/>
        <v>42107.679756944446</v>
      </c>
      <c r="T2404" s="17">
        <f t="shared" si="151"/>
        <v>42137.679756944446</v>
      </c>
    </row>
    <row r="2405" spans="1:20" ht="42.75" x14ac:dyDescent="0.45">
      <c r="A2405" s="5">
        <v>2403</v>
      </c>
      <c r="B2405" s="7" t="s">
        <v>2404</v>
      </c>
      <c r="C2405" s="7" t="s">
        <v>6513</v>
      </c>
      <c r="D2405" s="8">
        <v>1200</v>
      </c>
      <c r="E2405" s="8">
        <v>202</v>
      </c>
      <c r="F2405" s="8" t="s">
        <v>8221</v>
      </c>
      <c r="G2405" s="8" t="s">
        <v>8225</v>
      </c>
      <c r="H2405" s="8" t="s">
        <v>8247</v>
      </c>
      <c r="I2405" s="8">
        <v>1459368658</v>
      </c>
      <c r="J2405" s="8">
        <v>1454188258</v>
      </c>
      <c r="K2405" s="8" t="b">
        <v>0</v>
      </c>
      <c r="L2405" s="8">
        <v>12</v>
      </c>
      <c r="M2405" s="8" t="b">
        <v>0</v>
      </c>
      <c r="N2405" s="8" t="s">
        <v>8284</v>
      </c>
      <c r="O2405" s="11">
        <f t="shared" si="148"/>
        <v>17</v>
      </c>
      <c r="P2405" s="8">
        <f t="shared" si="149"/>
        <v>16.829999999999998</v>
      </c>
      <c r="Q2405" s="8" t="s">
        <v>8336</v>
      </c>
      <c r="R2405" s="8" t="s">
        <v>8337</v>
      </c>
      <c r="S2405" s="17">
        <f t="shared" si="150"/>
        <v>42399.882615740738</v>
      </c>
      <c r="T2405" s="17">
        <f t="shared" si="151"/>
        <v>42459.840949074074</v>
      </c>
    </row>
    <row r="2406" spans="1:20" ht="42.75" x14ac:dyDescent="0.45">
      <c r="A2406" s="5">
        <v>2404</v>
      </c>
      <c r="B2406" s="7" t="s">
        <v>2405</v>
      </c>
      <c r="C2406" s="7" t="s">
        <v>6514</v>
      </c>
      <c r="D2406" s="8">
        <v>15000</v>
      </c>
      <c r="E2406" s="8">
        <v>0</v>
      </c>
      <c r="F2406" s="8" t="s">
        <v>8221</v>
      </c>
      <c r="G2406" s="8" t="s">
        <v>8224</v>
      </c>
      <c r="H2406" s="8" t="s">
        <v>8246</v>
      </c>
      <c r="I2406" s="8">
        <v>1451782607</v>
      </c>
      <c r="J2406" s="8">
        <v>1449190607</v>
      </c>
      <c r="K2406" s="8" t="b">
        <v>0</v>
      </c>
      <c r="L2406" s="8">
        <v>0</v>
      </c>
      <c r="M2406" s="8" t="b">
        <v>0</v>
      </c>
      <c r="N2406" s="8" t="s">
        <v>8284</v>
      </c>
      <c r="O2406" s="11">
        <f t="shared" si="148"/>
        <v>0</v>
      </c>
      <c r="P2406" s="8" t="e">
        <f t="shared" si="149"/>
        <v>#DIV/0!</v>
      </c>
      <c r="Q2406" s="8" t="s">
        <v>8336</v>
      </c>
      <c r="R2406" s="8" t="s">
        <v>8337</v>
      </c>
      <c r="S2406" s="17">
        <f t="shared" si="150"/>
        <v>42342.03943287037</v>
      </c>
      <c r="T2406" s="17">
        <f t="shared" si="151"/>
        <v>42372.03943287037</v>
      </c>
    </row>
    <row r="2407" spans="1:20" ht="42.75" x14ac:dyDescent="0.45">
      <c r="A2407" s="5">
        <v>2405</v>
      </c>
      <c r="B2407" s="7" t="s">
        <v>2406</v>
      </c>
      <c r="C2407" s="7" t="s">
        <v>6515</v>
      </c>
      <c r="D2407" s="8">
        <v>5000</v>
      </c>
      <c r="E2407" s="8">
        <v>1126</v>
      </c>
      <c r="F2407" s="8" t="s">
        <v>8221</v>
      </c>
      <c r="G2407" s="8" t="s">
        <v>8224</v>
      </c>
      <c r="H2407" s="8" t="s">
        <v>8246</v>
      </c>
      <c r="I2407" s="8">
        <v>1472911375</v>
      </c>
      <c r="J2407" s="8">
        <v>1471096975</v>
      </c>
      <c r="K2407" s="8" t="b">
        <v>0</v>
      </c>
      <c r="L2407" s="8">
        <v>20</v>
      </c>
      <c r="M2407" s="8" t="b">
        <v>0</v>
      </c>
      <c r="N2407" s="8" t="s">
        <v>8284</v>
      </c>
      <c r="O2407" s="11">
        <f t="shared" si="148"/>
        <v>23</v>
      </c>
      <c r="P2407" s="8">
        <f t="shared" si="149"/>
        <v>56.3</v>
      </c>
      <c r="Q2407" s="8" t="s">
        <v>8336</v>
      </c>
      <c r="R2407" s="8" t="s">
        <v>8337</v>
      </c>
      <c r="S2407" s="17">
        <f t="shared" si="150"/>
        <v>42595.585358796292</v>
      </c>
      <c r="T2407" s="17">
        <f t="shared" si="151"/>
        <v>42616.585358796292</v>
      </c>
    </row>
    <row r="2408" spans="1:20" ht="42.75" x14ac:dyDescent="0.45">
      <c r="A2408" s="5">
        <v>2406</v>
      </c>
      <c r="B2408" s="7" t="s">
        <v>2407</v>
      </c>
      <c r="C2408" s="7" t="s">
        <v>6516</v>
      </c>
      <c r="D2408" s="8">
        <v>3250</v>
      </c>
      <c r="E2408" s="8">
        <v>1345</v>
      </c>
      <c r="F2408" s="8" t="s">
        <v>8221</v>
      </c>
      <c r="G2408" s="8" t="s">
        <v>8224</v>
      </c>
      <c r="H2408" s="8" t="s">
        <v>8246</v>
      </c>
      <c r="I2408" s="8">
        <v>1421635190</v>
      </c>
      <c r="J2408" s="8">
        <v>1418179190</v>
      </c>
      <c r="K2408" s="8" t="b">
        <v>0</v>
      </c>
      <c r="L2408" s="8">
        <v>16</v>
      </c>
      <c r="M2408" s="8" t="b">
        <v>0</v>
      </c>
      <c r="N2408" s="8" t="s">
        <v>8284</v>
      </c>
      <c r="O2408" s="11">
        <f t="shared" si="148"/>
        <v>41</v>
      </c>
      <c r="P2408" s="8">
        <f t="shared" si="149"/>
        <v>84.06</v>
      </c>
      <c r="Q2408" s="8" t="s">
        <v>8336</v>
      </c>
      <c r="R2408" s="8" t="s">
        <v>8337</v>
      </c>
      <c r="S2408" s="17">
        <f t="shared" si="150"/>
        <v>41983.110995370371</v>
      </c>
      <c r="T2408" s="17">
        <f t="shared" si="151"/>
        <v>42023.110995370371</v>
      </c>
    </row>
    <row r="2409" spans="1:20" ht="57" x14ac:dyDescent="0.45">
      <c r="A2409" s="5">
        <v>2407</v>
      </c>
      <c r="B2409" s="7" t="s">
        <v>2408</v>
      </c>
      <c r="C2409" s="7" t="s">
        <v>6517</v>
      </c>
      <c r="D2409" s="8">
        <v>22000</v>
      </c>
      <c r="E2409" s="8">
        <v>5557</v>
      </c>
      <c r="F2409" s="8" t="s">
        <v>8221</v>
      </c>
      <c r="G2409" s="8" t="s">
        <v>8224</v>
      </c>
      <c r="H2409" s="8" t="s">
        <v>8246</v>
      </c>
      <c r="I2409" s="8">
        <v>1428732000</v>
      </c>
      <c r="J2409" s="8">
        <v>1426772928</v>
      </c>
      <c r="K2409" s="8" t="b">
        <v>0</v>
      </c>
      <c r="L2409" s="8">
        <v>33</v>
      </c>
      <c r="M2409" s="8" t="b">
        <v>0</v>
      </c>
      <c r="N2409" s="8" t="s">
        <v>8284</v>
      </c>
      <c r="O2409" s="11">
        <f t="shared" si="148"/>
        <v>25</v>
      </c>
      <c r="P2409" s="8">
        <f t="shared" si="149"/>
        <v>168.39</v>
      </c>
      <c r="Q2409" s="8" t="s">
        <v>8336</v>
      </c>
      <c r="R2409" s="8" t="s">
        <v>8337</v>
      </c>
      <c r="S2409" s="17">
        <f t="shared" si="150"/>
        <v>42082.575555555552</v>
      </c>
      <c r="T2409" s="17">
        <f t="shared" si="151"/>
        <v>42105.25</v>
      </c>
    </row>
    <row r="2410" spans="1:20" ht="28.5" x14ac:dyDescent="0.45">
      <c r="A2410" s="5">
        <v>2408</v>
      </c>
      <c r="B2410" s="7" t="s">
        <v>2409</v>
      </c>
      <c r="C2410" s="7" t="s">
        <v>6518</v>
      </c>
      <c r="D2410" s="8">
        <v>15000</v>
      </c>
      <c r="E2410" s="8">
        <v>30</v>
      </c>
      <c r="F2410" s="8" t="s">
        <v>8221</v>
      </c>
      <c r="G2410" s="8" t="s">
        <v>8224</v>
      </c>
      <c r="H2410" s="8" t="s">
        <v>8246</v>
      </c>
      <c r="I2410" s="8">
        <v>1415247757</v>
      </c>
      <c r="J2410" s="8">
        <v>1412652157</v>
      </c>
      <c r="K2410" s="8" t="b">
        <v>0</v>
      </c>
      <c r="L2410" s="8">
        <v>2</v>
      </c>
      <c r="M2410" s="8" t="b">
        <v>0</v>
      </c>
      <c r="N2410" s="8" t="s">
        <v>8284</v>
      </c>
      <c r="O2410" s="11">
        <f t="shared" si="148"/>
        <v>0</v>
      </c>
      <c r="P2410" s="8">
        <f t="shared" si="149"/>
        <v>15</v>
      </c>
      <c r="Q2410" s="8" t="s">
        <v>8336</v>
      </c>
      <c r="R2410" s="8" t="s">
        <v>8337</v>
      </c>
      <c r="S2410" s="17">
        <f t="shared" si="150"/>
        <v>41919.140706018516</v>
      </c>
      <c r="T2410" s="17">
        <f t="shared" si="151"/>
        <v>41949.182372685187</v>
      </c>
    </row>
    <row r="2411" spans="1:20" ht="28.5" x14ac:dyDescent="0.45">
      <c r="A2411" s="5">
        <v>2409</v>
      </c>
      <c r="B2411" s="7" t="s">
        <v>2410</v>
      </c>
      <c r="C2411" s="7" t="s">
        <v>6519</v>
      </c>
      <c r="D2411" s="8">
        <v>25000</v>
      </c>
      <c r="E2411" s="8">
        <v>460</v>
      </c>
      <c r="F2411" s="8" t="s">
        <v>8221</v>
      </c>
      <c r="G2411" s="8" t="s">
        <v>8224</v>
      </c>
      <c r="H2411" s="8" t="s">
        <v>8246</v>
      </c>
      <c r="I2411" s="8">
        <v>1439931675</v>
      </c>
      <c r="J2411" s="8">
        <v>1437339675</v>
      </c>
      <c r="K2411" s="8" t="b">
        <v>0</v>
      </c>
      <c r="L2411" s="8">
        <v>6</v>
      </c>
      <c r="M2411" s="8" t="b">
        <v>0</v>
      </c>
      <c r="N2411" s="8" t="s">
        <v>8284</v>
      </c>
      <c r="O2411" s="11">
        <f t="shared" si="148"/>
        <v>2</v>
      </c>
      <c r="P2411" s="8">
        <f t="shared" si="149"/>
        <v>76.67</v>
      </c>
      <c r="Q2411" s="8" t="s">
        <v>8336</v>
      </c>
      <c r="R2411" s="8" t="s">
        <v>8337</v>
      </c>
      <c r="S2411" s="17">
        <f t="shared" si="150"/>
        <v>42204.875868055555</v>
      </c>
      <c r="T2411" s="17">
        <f t="shared" si="151"/>
        <v>42234.875868055555</v>
      </c>
    </row>
    <row r="2412" spans="1:20" ht="57" x14ac:dyDescent="0.45">
      <c r="A2412" s="5">
        <v>2410</v>
      </c>
      <c r="B2412" s="7" t="s">
        <v>2411</v>
      </c>
      <c r="C2412" s="7" t="s">
        <v>6520</v>
      </c>
      <c r="D2412" s="8">
        <v>15000</v>
      </c>
      <c r="E2412" s="8">
        <v>0</v>
      </c>
      <c r="F2412" s="8" t="s">
        <v>8221</v>
      </c>
      <c r="G2412" s="8" t="s">
        <v>8226</v>
      </c>
      <c r="H2412" s="8" t="s">
        <v>8248</v>
      </c>
      <c r="I2412" s="8">
        <v>1441619275</v>
      </c>
      <c r="J2412" s="8">
        <v>1439027275</v>
      </c>
      <c r="K2412" s="8" t="b">
        <v>0</v>
      </c>
      <c r="L2412" s="8">
        <v>0</v>
      </c>
      <c r="M2412" s="8" t="b">
        <v>0</v>
      </c>
      <c r="N2412" s="8" t="s">
        <v>8284</v>
      </c>
      <c r="O2412" s="11">
        <f t="shared" si="148"/>
        <v>0</v>
      </c>
      <c r="P2412" s="8" t="e">
        <f t="shared" si="149"/>
        <v>#DIV/0!</v>
      </c>
      <c r="Q2412" s="8" t="s">
        <v>8336</v>
      </c>
      <c r="R2412" s="8" t="s">
        <v>8337</v>
      </c>
      <c r="S2412" s="17">
        <f t="shared" si="150"/>
        <v>42224.408275462964</v>
      </c>
      <c r="T2412" s="17">
        <f t="shared" si="151"/>
        <v>42254.408275462964</v>
      </c>
    </row>
    <row r="2413" spans="1:20" ht="42.75" x14ac:dyDescent="0.45">
      <c r="A2413" s="5">
        <v>2411</v>
      </c>
      <c r="B2413" s="7" t="s">
        <v>2412</v>
      </c>
      <c r="C2413" s="7" t="s">
        <v>6521</v>
      </c>
      <c r="D2413" s="8">
        <v>25000</v>
      </c>
      <c r="E2413" s="8">
        <v>151</v>
      </c>
      <c r="F2413" s="8" t="s">
        <v>8221</v>
      </c>
      <c r="G2413" s="8" t="s">
        <v>8224</v>
      </c>
      <c r="H2413" s="8" t="s">
        <v>8246</v>
      </c>
      <c r="I2413" s="8">
        <v>1440524082</v>
      </c>
      <c r="J2413" s="8">
        <v>1437932082</v>
      </c>
      <c r="K2413" s="8" t="b">
        <v>0</v>
      </c>
      <c r="L2413" s="8">
        <v>3</v>
      </c>
      <c r="M2413" s="8" t="b">
        <v>0</v>
      </c>
      <c r="N2413" s="8" t="s">
        <v>8284</v>
      </c>
      <c r="O2413" s="11">
        <f t="shared" si="148"/>
        <v>1</v>
      </c>
      <c r="P2413" s="8">
        <f t="shared" si="149"/>
        <v>50.33</v>
      </c>
      <c r="Q2413" s="8" t="s">
        <v>8336</v>
      </c>
      <c r="R2413" s="8" t="s">
        <v>8337</v>
      </c>
      <c r="S2413" s="17">
        <f t="shared" si="150"/>
        <v>42211.732430555552</v>
      </c>
      <c r="T2413" s="17">
        <f t="shared" si="151"/>
        <v>42241.732430555552</v>
      </c>
    </row>
    <row r="2414" spans="1:20" ht="42.75" x14ac:dyDescent="0.45">
      <c r="A2414" s="5">
        <v>2412</v>
      </c>
      <c r="B2414" s="7" t="s">
        <v>2413</v>
      </c>
      <c r="C2414" s="7" t="s">
        <v>6522</v>
      </c>
      <c r="D2414" s="8">
        <v>8000</v>
      </c>
      <c r="E2414" s="8">
        <v>0</v>
      </c>
      <c r="F2414" s="8" t="s">
        <v>8221</v>
      </c>
      <c r="G2414" s="8" t="s">
        <v>8230</v>
      </c>
      <c r="H2414" s="8" t="s">
        <v>8249</v>
      </c>
      <c r="I2414" s="8">
        <v>1480185673</v>
      </c>
      <c r="J2414" s="8">
        <v>1476294073</v>
      </c>
      <c r="K2414" s="8" t="b">
        <v>0</v>
      </c>
      <c r="L2414" s="8">
        <v>0</v>
      </c>
      <c r="M2414" s="8" t="b">
        <v>0</v>
      </c>
      <c r="N2414" s="8" t="s">
        <v>8284</v>
      </c>
      <c r="O2414" s="11">
        <f t="shared" si="148"/>
        <v>0</v>
      </c>
      <c r="P2414" s="8" t="e">
        <f t="shared" si="149"/>
        <v>#DIV/0!</v>
      </c>
      <c r="Q2414" s="8" t="s">
        <v>8336</v>
      </c>
      <c r="R2414" s="8" t="s">
        <v>8337</v>
      </c>
      <c r="S2414" s="17">
        <f t="shared" si="150"/>
        <v>42655.736956018518</v>
      </c>
      <c r="T2414" s="17">
        <f t="shared" si="151"/>
        <v>42700.778622685189</v>
      </c>
    </row>
    <row r="2415" spans="1:20" ht="42.75" x14ac:dyDescent="0.45">
      <c r="A2415" s="5">
        <v>2413</v>
      </c>
      <c r="B2415" s="7" t="s">
        <v>2414</v>
      </c>
      <c r="C2415" s="7" t="s">
        <v>6523</v>
      </c>
      <c r="D2415" s="8">
        <v>3000</v>
      </c>
      <c r="E2415" s="8">
        <v>25</v>
      </c>
      <c r="F2415" s="8" t="s">
        <v>8221</v>
      </c>
      <c r="G2415" s="8" t="s">
        <v>8224</v>
      </c>
      <c r="H2415" s="8" t="s">
        <v>8246</v>
      </c>
      <c r="I2415" s="8">
        <v>1401579000</v>
      </c>
      <c r="J2415" s="8">
        <v>1398911882</v>
      </c>
      <c r="K2415" s="8" t="b">
        <v>0</v>
      </c>
      <c r="L2415" s="8">
        <v>3</v>
      </c>
      <c r="M2415" s="8" t="b">
        <v>0</v>
      </c>
      <c r="N2415" s="8" t="s">
        <v>8284</v>
      </c>
      <c r="O2415" s="11">
        <f t="shared" si="148"/>
        <v>1</v>
      </c>
      <c r="P2415" s="8">
        <f t="shared" si="149"/>
        <v>8.33</v>
      </c>
      <c r="Q2415" s="8" t="s">
        <v>8336</v>
      </c>
      <c r="R2415" s="8" t="s">
        <v>8337</v>
      </c>
      <c r="S2415" s="17">
        <f t="shared" si="150"/>
        <v>41760.10974537037</v>
      </c>
      <c r="T2415" s="17">
        <f t="shared" si="151"/>
        <v>41790.979166666664</v>
      </c>
    </row>
    <row r="2416" spans="1:20" ht="42.75" x14ac:dyDescent="0.45">
      <c r="A2416" s="5">
        <v>2414</v>
      </c>
      <c r="B2416" s="7" t="s">
        <v>2415</v>
      </c>
      <c r="C2416" s="7" t="s">
        <v>6524</v>
      </c>
      <c r="D2416" s="8">
        <v>15000</v>
      </c>
      <c r="E2416" s="8">
        <v>460</v>
      </c>
      <c r="F2416" s="8" t="s">
        <v>8221</v>
      </c>
      <c r="G2416" s="8" t="s">
        <v>8224</v>
      </c>
      <c r="H2416" s="8" t="s">
        <v>8246</v>
      </c>
      <c r="I2416" s="8">
        <v>1440215940</v>
      </c>
      <c r="J2416" s="8">
        <v>1436805660</v>
      </c>
      <c r="K2416" s="8" t="b">
        <v>0</v>
      </c>
      <c r="L2416" s="8">
        <v>13</v>
      </c>
      <c r="M2416" s="8" t="b">
        <v>0</v>
      </c>
      <c r="N2416" s="8" t="s">
        <v>8284</v>
      </c>
      <c r="O2416" s="11">
        <f t="shared" si="148"/>
        <v>3</v>
      </c>
      <c r="P2416" s="8">
        <f t="shared" si="149"/>
        <v>35.380000000000003</v>
      </c>
      <c r="Q2416" s="8" t="s">
        <v>8336</v>
      </c>
      <c r="R2416" s="8" t="s">
        <v>8337</v>
      </c>
      <c r="S2416" s="17">
        <f t="shared" si="150"/>
        <v>42198.695138888885</v>
      </c>
      <c r="T2416" s="17">
        <f t="shared" si="151"/>
        <v>42238.165972222225</v>
      </c>
    </row>
    <row r="2417" spans="1:20" ht="42.75" x14ac:dyDescent="0.45">
      <c r="A2417" s="5">
        <v>2415</v>
      </c>
      <c r="B2417" s="7" t="s">
        <v>2416</v>
      </c>
      <c r="C2417" s="7" t="s">
        <v>6525</v>
      </c>
      <c r="D2417" s="8">
        <v>60000</v>
      </c>
      <c r="E2417" s="8">
        <v>335</v>
      </c>
      <c r="F2417" s="8" t="s">
        <v>8221</v>
      </c>
      <c r="G2417" s="8" t="s">
        <v>8224</v>
      </c>
      <c r="H2417" s="8" t="s">
        <v>8246</v>
      </c>
      <c r="I2417" s="8">
        <v>1468615346</v>
      </c>
      <c r="J2417" s="8">
        <v>1466023346</v>
      </c>
      <c r="K2417" s="8" t="b">
        <v>0</v>
      </c>
      <c r="L2417" s="8">
        <v>6</v>
      </c>
      <c r="M2417" s="8" t="b">
        <v>0</v>
      </c>
      <c r="N2417" s="8" t="s">
        <v>8284</v>
      </c>
      <c r="O2417" s="11">
        <f t="shared" si="148"/>
        <v>1</v>
      </c>
      <c r="P2417" s="8">
        <f t="shared" si="149"/>
        <v>55.83</v>
      </c>
      <c r="Q2417" s="8" t="s">
        <v>8336</v>
      </c>
      <c r="R2417" s="8" t="s">
        <v>8337</v>
      </c>
      <c r="S2417" s="17">
        <f t="shared" si="150"/>
        <v>42536.862800925926</v>
      </c>
      <c r="T2417" s="17">
        <f t="shared" si="151"/>
        <v>42566.862800925926</v>
      </c>
    </row>
    <row r="2418" spans="1:20" ht="42.75" x14ac:dyDescent="0.45">
      <c r="A2418" s="5">
        <v>2416</v>
      </c>
      <c r="B2418" s="7" t="s">
        <v>2417</v>
      </c>
      <c r="C2418" s="7" t="s">
        <v>6526</v>
      </c>
      <c r="D2418" s="8">
        <v>20000</v>
      </c>
      <c r="E2418" s="8">
        <v>5</v>
      </c>
      <c r="F2418" s="8" t="s">
        <v>8221</v>
      </c>
      <c r="G2418" s="8" t="s">
        <v>8224</v>
      </c>
      <c r="H2418" s="8" t="s">
        <v>8246</v>
      </c>
      <c r="I2418" s="8">
        <v>1426345200</v>
      </c>
      <c r="J2418" s="8">
        <v>1421343743</v>
      </c>
      <c r="K2418" s="8" t="b">
        <v>0</v>
      </c>
      <c r="L2418" s="8">
        <v>1</v>
      </c>
      <c r="M2418" s="8" t="b">
        <v>0</v>
      </c>
      <c r="N2418" s="8" t="s">
        <v>8284</v>
      </c>
      <c r="O2418" s="11">
        <f t="shared" si="148"/>
        <v>0</v>
      </c>
      <c r="P2418" s="8">
        <f t="shared" si="149"/>
        <v>5</v>
      </c>
      <c r="Q2418" s="8" t="s">
        <v>8336</v>
      </c>
      <c r="R2418" s="8" t="s">
        <v>8337</v>
      </c>
      <c r="S2418" s="17">
        <f t="shared" si="150"/>
        <v>42019.737766203703</v>
      </c>
      <c r="T2418" s="17">
        <f t="shared" si="151"/>
        <v>42077.625</v>
      </c>
    </row>
    <row r="2419" spans="1:20" ht="42.75" x14ac:dyDescent="0.45">
      <c r="A2419" s="5">
        <v>2417</v>
      </c>
      <c r="B2419" s="7" t="s">
        <v>2418</v>
      </c>
      <c r="C2419" s="7" t="s">
        <v>6527</v>
      </c>
      <c r="D2419" s="8">
        <v>1000</v>
      </c>
      <c r="E2419" s="8">
        <v>0</v>
      </c>
      <c r="F2419" s="8" t="s">
        <v>8221</v>
      </c>
      <c r="G2419" s="8" t="s">
        <v>8224</v>
      </c>
      <c r="H2419" s="8" t="s">
        <v>8246</v>
      </c>
      <c r="I2419" s="8">
        <v>1407705187</v>
      </c>
      <c r="J2419" s="8">
        <v>1405113187</v>
      </c>
      <c r="K2419" s="8" t="b">
        <v>0</v>
      </c>
      <c r="L2419" s="8">
        <v>0</v>
      </c>
      <c r="M2419" s="8" t="b">
        <v>0</v>
      </c>
      <c r="N2419" s="8" t="s">
        <v>8284</v>
      </c>
      <c r="O2419" s="11">
        <f t="shared" si="148"/>
        <v>0</v>
      </c>
      <c r="P2419" s="8" t="e">
        <f t="shared" si="149"/>
        <v>#DIV/0!</v>
      </c>
      <c r="Q2419" s="8" t="s">
        <v>8336</v>
      </c>
      <c r="R2419" s="8" t="s">
        <v>8337</v>
      </c>
      <c r="S2419" s="17">
        <f t="shared" si="150"/>
        <v>41831.884108796294</v>
      </c>
      <c r="T2419" s="17">
        <f t="shared" si="151"/>
        <v>41861.884108796294</v>
      </c>
    </row>
    <row r="2420" spans="1:20" x14ac:dyDescent="0.45">
      <c r="A2420" s="5">
        <v>2418</v>
      </c>
      <c r="B2420" s="7" t="s">
        <v>2419</v>
      </c>
      <c r="C2420" s="7" t="s">
        <v>6528</v>
      </c>
      <c r="D2420" s="8">
        <v>25000</v>
      </c>
      <c r="E2420" s="8">
        <v>5</v>
      </c>
      <c r="F2420" s="8" t="s">
        <v>8221</v>
      </c>
      <c r="G2420" s="8" t="s">
        <v>8224</v>
      </c>
      <c r="H2420" s="8" t="s">
        <v>8246</v>
      </c>
      <c r="I2420" s="8">
        <v>1427225644</v>
      </c>
      <c r="J2420" s="8">
        <v>1422045244</v>
      </c>
      <c r="K2420" s="8" t="b">
        <v>0</v>
      </c>
      <c r="L2420" s="8">
        <v>5</v>
      </c>
      <c r="M2420" s="8" t="b">
        <v>0</v>
      </c>
      <c r="N2420" s="8" t="s">
        <v>8284</v>
      </c>
      <c r="O2420" s="11">
        <f t="shared" si="148"/>
        <v>0</v>
      </c>
      <c r="P2420" s="8">
        <f t="shared" si="149"/>
        <v>1</v>
      </c>
      <c r="Q2420" s="8" t="s">
        <v>8336</v>
      </c>
      <c r="R2420" s="8" t="s">
        <v>8337</v>
      </c>
      <c r="S2420" s="17">
        <f t="shared" si="150"/>
        <v>42027.856990740736</v>
      </c>
      <c r="T2420" s="17">
        <f t="shared" si="151"/>
        <v>42087.815324074079</v>
      </c>
    </row>
    <row r="2421" spans="1:20" ht="42.75" x14ac:dyDescent="0.45">
      <c r="A2421" s="5">
        <v>2419</v>
      </c>
      <c r="B2421" s="7" t="s">
        <v>2420</v>
      </c>
      <c r="C2421" s="7" t="s">
        <v>6529</v>
      </c>
      <c r="D2421" s="8">
        <v>3000</v>
      </c>
      <c r="E2421" s="8">
        <v>0</v>
      </c>
      <c r="F2421" s="8" t="s">
        <v>8221</v>
      </c>
      <c r="G2421" s="8" t="s">
        <v>8224</v>
      </c>
      <c r="H2421" s="8" t="s">
        <v>8246</v>
      </c>
      <c r="I2421" s="8">
        <v>1424281389</v>
      </c>
      <c r="J2421" s="8">
        <v>1419097389</v>
      </c>
      <c r="K2421" s="8" t="b">
        <v>0</v>
      </c>
      <c r="L2421" s="8">
        <v>0</v>
      </c>
      <c r="M2421" s="8" t="b">
        <v>0</v>
      </c>
      <c r="N2421" s="8" t="s">
        <v>8284</v>
      </c>
      <c r="O2421" s="11">
        <f t="shared" si="148"/>
        <v>0</v>
      </c>
      <c r="P2421" s="8" t="e">
        <f t="shared" si="149"/>
        <v>#DIV/0!</v>
      </c>
      <c r="Q2421" s="8" t="s">
        <v>8336</v>
      </c>
      <c r="R2421" s="8" t="s">
        <v>8337</v>
      </c>
      <c r="S2421" s="17">
        <f t="shared" si="150"/>
        <v>41993.738298611104</v>
      </c>
      <c r="T2421" s="17">
        <f t="shared" si="151"/>
        <v>42053.738298611104</v>
      </c>
    </row>
    <row r="2422" spans="1:20" ht="42.75" x14ac:dyDescent="0.45">
      <c r="A2422" s="5">
        <v>2420</v>
      </c>
      <c r="B2422" s="7" t="s">
        <v>2421</v>
      </c>
      <c r="C2422" s="7" t="s">
        <v>6530</v>
      </c>
      <c r="D2422" s="8">
        <v>16870</v>
      </c>
      <c r="E2422" s="8">
        <v>2501</v>
      </c>
      <c r="F2422" s="8" t="s">
        <v>8221</v>
      </c>
      <c r="G2422" s="8" t="s">
        <v>8224</v>
      </c>
      <c r="H2422" s="8" t="s">
        <v>8246</v>
      </c>
      <c r="I2422" s="8">
        <v>1415583695</v>
      </c>
      <c r="J2422" s="8">
        <v>1410396095</v>
      </c>
      <c r="K2422" s="8" t="b">
        <v>0</v>
      </c>
      <c r="L2422" s="8">
        <v>36</v>
      </c>
      <c r="M2422" s="8" t="b">
        <v>0</v>
      </c>
      <c r="N2422" s="8" t="s">
        <v>8284</v>
      </c>
      <c r="O2422" s="11">
        <f t="shared" si="148"/>
        <v>15</v>
      </c>
      <c r="P2422" s="8">
        <f t="shared" si="149"/>
        <v>69.47</v>
      </c>
      <c r="Q2422" s="8" t="s">
        <v>8336</v>
      </c>
      <c r="R2422" s="8" t="s">
        <v>8337</v>
      </c>
      <c r="S2422" s="17">
        <f t="shared" si="150"/>
        <v>41893.028877314813</v>
      </c>
      <c r="T2422" s="17">
        <f t="shared" si="151"/>
        <v>41953.070543981477</v>
      </c>
    </row>
    <row r="2423" spans="1:20" ht="28.5" x14ac:dyDescent="0.45">
      <c r="A2423" s="5">
        <v>2421</v>
      </c>
      <c r="B2423" s="7" t="s">
        <v>2422</v>
      </c>
      <c r="C2423" s="7" t="s">
        <v>6531</v>
      </c>
      <c r="D2423" s="8">
        <v>6000</v>
      </c>
      <c r="E2423" s="8">
        <v>1</v>
      </c>
      <c r="F2423" s="8" t="s">
        <v>8221</v>
      </c>
      <c r="G2423" s="8" t="s">
        <v>8224</v>
      </c>
      <c r="H2423" s="8" t="s">
        <v>8246</v>
      </c>
      <c r="I2423" s="8">
        <v>1424536196</v>
      </c>
      <c r="J2423" s="8">
        <v>1421944196</v>
      </c>
      <c r="K2423" s="8" t="b">
        <v>0</v>
      </c>
      <c r="L2423" s="8">
        <v>1</v>
      </c>
      <c r="M2423" s="8" t="b">
        <v>0</v>
      </c>
      <c r="N2423" s="8" t="s">
        <v>8284</v>
      </c>
      <c r="O2423" s="11">
        <f t="shared" si="148"/>
        <v>0</v>
      </c>
      <c r="P2423" s="8">
        <f t="shared" si="149"/>
        <v>1</v>
      </c>
      <c r="Q2423" s="8" t="s">
        <v>8336</v>
      </c>
      <c r="R2423" s="8" t="s">
        <v>8337</v>
      </c>
      <c r="S2423" s="17">
        <f t="shared" si="150"/>
        <v>42026.687453703707</v>
      </c>
      <c r="T2423" s="17">
        <f t="shared" si="151"/>
        <v>42056.687453703707</v>
      </c>
    </row>
    <row r="2424" spans="1:20" ht="28.5" x14ac:dyDescent="0.45">
      <c r="A2424" s="5">
        <v>2422</v>
      </c>
      <c r="B2424" s="7" t="s">
        <v>2423</v>
      </c>
      <c r="C2424" s="7" t="s">
        <v>6532</v>
      </c>
      <c r="D2424" s="8">
        <v>500</v>
      </c>
      <c r="E2424" s="8">
        <v>1</v>
      </c>
      <c r="F2424" s="8" t="s">
        <v>8221</v>
      </c>
      <c r="G2424" s="8" t="s">
        <v>8224</v>
      </c>
      <c r="H2424" s="8" t="s">
        <v>8246</v>
      </c>
      <c r="I2424" s="8">
        <v>1426091036</v>
      </c>
      <c r="J2424" s="8">
        <v>1423502636</v>
      </c>
      <c r="K2424" s="8" t="b">
        <v>0</v>
      </c>
      <c r="L2424" s="8">
        <v>1</v>
      </c>
      <c r="M2424" s="8" t="b">
        <v>0</v>
      </c>
      <c r="N2424" s="8" t="s">
        <v>8284</v>
      </c>
      <c r="O2424" s="11">
        <f t="shared" si="148"/>
        <v>0</v>
      </c>
      <c r="P2424" s="8">
        <f t="shared" si="149"/>
        <v>1</v>
      </c>
      <c r="Q2424" s="8" t="s">
        <v>8336</v>
      </c>
      <c r="R2424" s="8" t="s">
        <v>8337</v>
      </c>
      <c r="S2424" s="17">
        <f t="shared" si="150"/>
        <v>42044.724953703699</v>
      </c>
      <c r="T2424" s="17">
        <f t="shared" si="151"/>
        <v>42074.683287037042</v>
      </c>
    </row>
    <row r="2425" spans="1:20" ht="42.75" x14ac:dyDescent="0.45">
      <c r="A2425" s="5">
        <v>2423</v>
      </c>
      <c r="B2425" s="7" t="s">
        <v>2424</v>
      </c>
      <c r="C2425" s="7" t="s">
        <v>6533</v>
      </c>
      <c r="D2425" s="8">
        <v>60000</v>
      </c>
      <c r="E2425" s="8">
        <v>8</v>
      </c>
      <c r="F2425" s="8" t="s">
        <v>8221</v>
      </c>
      <c r="G2425" s="8" t="s">
        <v>8224</v>
      </c>
      <c r="H2425" s="8" t="s">
        <v>8246</v>
      </c>
      <c r="I2425" s="8">
        <v>1420044890</v>
      </c>
      <c r="J2425" s="8">
        <v>1417452890</v>
      </c>
      <c r="K2425" s="8" t="b">
        <v>0</v>
      </c>
      <c r="L2425" s="8">
        <v>1</v>
      </c>
      <c r="M2425" s="8" t="b">
        <v>0</v>
      </c>
      <c r="N2425" s="8" t="s">
        <v>8284</v>
      </c>
      <c r="O2425" s="11">
        <f t="shared" si="148"/>
        <v>0</v>
      </c>
      <c r="P2425" s="8">
        <f t="shared" si="149"/>
        <v>8</v>
      </c>
      <c r="Q2425" s="8" t="s">
        <v>8336</v>
      </c>
      <c r="R2425" s="8" t="s">
        <v>8337</v>
      </c>
      <c r="S2425" s="17">
        <f t="shared" si="150"/>
        <v>41974.704745370371</v>
      </c>
      <c r="T2425" s="17">
        <f t="shared" si="151"/>
        <v>42004.704745370371</v>
      </c>
    </row>
    <row r="2426" spans="1:20" ht="28.5" x14ac:dyDescent="0.45">
      <c r="A2426" s="5">
        <v>2424</v>
      </c>
      <c r="B2426" s="7" t="s">
        <v>2425</v>
      </c>
      <c r="C2426" s="7" t="s">
        <v>6534</v>
      </c>
      <c r="D2426" s="8">
        <v>25000</v>
      </c>
      <c r="E2426" s="8">
        <v>310</v>
      </c>
      <c r="F2426" s="8" t="s">
        <v>8221</v>
      </c>
      <c r="G2426" s="8" t="s">
        <v>8224</v>
      </c>
      <c r="H2426" s="8" t="s">
        <v>8246</v>
      </c>
      <c r="I2426" s="8">
        <v>1414445108</v>
      </c>
      <c r="J2426" s="8">
        <v>1411853108</v>
      </c>
      <c r="K2426" s="8" t="b">
        <v>0</v>
      </c>
      <c r="L2426" s="8">
        <v>9</v>
      </c>
      <c r="M2426" s="8" t="b">
        <v>0</v>
      </c>
      <c r="N2426" s="8" t="s">
        <v>8284</v>
      </c>
      <c r="O2426" s="11">
        <f t="shared" si="148"/>
        <v>1</v>
      </c>
      <c r="P2426" s="8">
        <f t="shared" si="149"/>
        <v>34.44</v>
      </c>
      <c r="Q2426" s="8" t="s">
        <v>8336</v>
      </c>
      <c r="R2426" s="8" t="s">
        <v>8337</v>
      </c>
      <c r="S2426" s="17">
        <f t="shared" si="150"/>
        <v>41909.892453703702</v>
      </c>
      <c r="T2426" s="17">
        <f t="shared" si="151"/>
        <v>41939.892453703702</v>
      </c>
    </row>
    <row r="2427" spans="1:20" ht="42.75" x14ac:dyDescent="0.45">
      <c r="A2427" s="5">
        <v>2425</v>
      </c>
      <c r="B2427" s="7" t="s">
        <v>2426</v>
      </c>
      <c r="C2427" s="7" t="s">
        <v>6535</v>
      </c>
      <c r="D2427" s="8">
        <v>3500</v>
      </c>
      <c r="E2427" s="8">
        <v>1</v>
      </c>
      <c r="F2427" s="8" t="s">
        <v>8221</v>
      </c>
      <c r="G2427" s="8" t="s">
        <v>8224</v>
      </c>
      <c r="H2427" s="8" t="s">
        <v>8246</v>
      </c>
      <c r="I2427" s="8">
        <v>1464386640</v>
      </c>
      <c r="J2427" s="8">
        <v>1463090149</v>
      </c>
      <c r="K2427" s="8" t="b">
        <v>0</v>
      </c>
      <c r="L2427" s="8">
        <v>1</v>
      </c>
      <c r="M2427" s="8" t="b">
        <v>0</v>
      </c>
      <c r="N2427" s="8" t="s">
        <v>8284</v>
      </c>
      <c r="O2427" s="11">
        <f t="shared" si="148"/>
        <v>0</v>
      </c>
      <c r="P2427" s="8">
        <f t="shared" si="149"/>
        <v>1</v>
      </c>
      <c r="Q2427" s="8" t="s">
        <v>8336</v>
      </c>
      <c r="R2427" s="8" t="s">
        <v>8337</v>
      </c>
      <c r="S2427" s="17">
        <f t="shared" si="150"/>
        <v>42502.913761574076</v>
      </c>
      <c r="T2427" s="17">
        <f t="shared" si="151"/>
        <v>42517.919444444444</v>
      </c>
    </row>
    <row r="2428" spans="1:20" ht="42.75" x14ac:dyDescent="0.45">
      <c r="A2428" s="5">
        <v>2426</v>
      </c>
      <c r="B2428" s="7" t="s">
        <v>2427</v>
      </c>
      <c r="C2428" s="7" t="s">
        <v>6536</v>
      </c>
      <c r="D2428" s="8">
        <v>20000</v>
      </c>
      <c r="E2428" s="8">
        <v>0</v>
      </c>
      <c r="F2428" s="8" t="s">
        <v>8221</v>
      </c>
      <c r="G2428" s="8" t="s">
        <v>8224</v>
      </c>
      <c r="H2428" s="8" t="s">
        <v>8246</v>
      </c>
      <c r="I2428" s="8">
        <v>1439006692</v>
      </c>
      <c r="J2428" s="8">
        <v>1433822692</v>
      </c>
      <c r="K2428" s="8" t="b">
        <v>0</v>
      </c>
      <c r="L2428" s="8">
        <v>0</v>
      </c>
      <c r="M2428" s="8" t="b">
        <v>0</v>
      </c>
      <c r="N2428" s="8" t="s">
        <v>8284</v>
      </c>
      <c r="O2428" s="11">
        <f t="shared" si="148"/>
        <v>0</v>
      </c>
      <c r="P2428" s="8" t="e">
        <f t="shared" si="149"/>
        <v>#DIV/0!</v>
      </c>
      <c r="Q2428" s="8" t="s">
        <v>8336</v>
      </c>
      <c r="R2428" s="8" t="s">
        <v>8337</v>
      </c>
      <c r="S2428" s="17">
        <f t="shared" si="150"/>
        <v>42164.170046296291</v>
      </c>
      <c r="T2428" s="17">
        <f t="shared" si="151"/>
        <v>42224.170046296291</v>
      </c>
    </row>
    <row r="2429" spans="1:20" ht="28.5" x14ac:dyDescent="0.45">
      <c r="A2429" s="5">
        <v>2427</v>
      </c>
      <c r="B2429" s="7" t="s">
        <v>2428</v>
      </c>
      <c r="C2429" s="7" t="s">
        <v>6537</v>
      </c>
      <c r="D2429" s="8">
        <v>50000</v>
      </c>
      <c r="E2429" s="8">
        <v>1</v>
      </c>
      <c r="F2429" s="8" t="s">
        <v>8221</v>
      </c>
      <c r="G2429" s="8" t="s">
        <v>8224</v>
      </c>
      <c r="H2429" s="8" t="s">
        <v>8246</v>
      </c>
      <c r="I2429" s="8">
        <v>1458715133</v>
      </c>
      <c r="J2429" s="8">
        <v>1455262733</v>
      </c>
      <c r="K2429" s="8" t="b">
        <v>0</v>
      </c>
      <c r="L2429" s="8">
        <v>1</v>
      </c>
      <c r="M2429" s="8" t="b">
        <v>0</v>
      </c>
      <c r="N2429" s="8" t="s">
        <v>8284</v>
      </c>
      <c r="O2429" s="11">
        <f t="shared" si="148"/>
        <v>0</v>
      </c>
      <c r="P2429" s="8">
        <f t="shared" si="149"/>
        <v>1</v>
      </c>
      <c r="Q2429" s="8" t="s">
        <v>8336</v>
      </c>
      <c r="R2429" s="8" t="s">
        <v>8337</v>
      </c>
      <c r="S2429" s="17">
        <f t="shared" si="150"/>
        <v>42412.318668981476</v>
      </c>
      <c r="T2429" s="17">
        <f t="shared" si="151"/>
        <v>42452.277002314819</v>
      </c>
    </row>
    <row r="2430" spans="1:20" ht="28.5" x14ac:dyDescent="0.45">
      <c r="A2430" s="5">
        <v>2428</v>
      </c>
      <c r="B2430" s="7" t="s">
        <v>2429</v>
      </c>
      <c r="C2430" s="7" t="s">
        <v>6538</v>
      </c>
      <c r="D2430" s="8">
        <v>35000</v>
      </c>
      <c r="E2430" s="8">
        <v>1</v>
      </c>
      <c r="F2430" s="8" t="s">
        <v>8221</v>
      </c>
      <c r="G2430" s="8" t="s">
        <v>8224</v>
      </c>
      <c r="H2430" s="8" t="s">
        <v>8246</v>
      </c>
      <c r="I2430" s="8">
        <v>1426182551</v>
      </c>
      <c r="J2430" s="8">
        <v>1423594151</v>
      </c>
      <c r="K2430" s="8" t="b">
        <v>0</v>
      </c>
      <c r="L2430" s="8">
        <v>1</v>
      </c>
      <c r="M2430" s="8" t="b">
        <v>0</v>
      </c>
      <c r="N2430" s="8" t="s">
        <v>8284</v>
      </c>
      <c r="O2430" s="11">
        <f t="shared" si="148"/>
        <v>0</v>
      </c>
      <c r="P2430" s="8">
        <f t="shared" si="149"/>
        <v>1</v>
      </c>
      <c r="Q2430" s="8" t="s">
        <v>8336</v>
      </c>
      <c r="R2430" s="8" t="s">
        <v>8337</v>
      </c>
      <c r="S2430" s="17">
        <f t="shared" si="150"/>
        <v>42045.784155092595</v>
      </c>
      <c r="T2430" s="17">
        <f t="shared" si="151"/>
        <v>42075.742488425924</v>
      </c>
    </row>
    <row r="2431" spans="1:20" ht="42.75" x14ac:dyDescent="0.45">
      <c r="A2431" s="5">
        <v>2429</v>
      </c>
      <c r="B2431" s="7" t="s">
        <v>2430</v>
      </c>
      <c r="C2431" s="7" t="s">
        <v>6539</v>
      </c>
      <c r="D2431" s="8">
        <v>140000</v>
      </c>
      <c r="E2431" s="8">
        <v>2005</v>
      </c>
      <c r="F2431" s="8" t="s">
        <v>8221</v>
      </c>
      <c r="G2431" s="8" t="s">
        <v>8234</v>
      </c>
      <c r="H2431" s="8" t="s">
        <v>8254</v>
      </c>
      <c r="I2431" s="8">
        <v>1486313040</v>
      </c>
      <c r="J2431" s="8">
        <v>1483131966</v>
      </c>
      <c r="K2431" s="8" t="b">
        <v>0</v>
      </c>
      <c r="L2431" s="8">
        <v>4</v>
      </c>
      <c r="M2431" s="8" t="b">
        <v>0</v>
      </c>
      <c r="N2431" s="8" t="s">
        <v>8284</v>
      </c>
      <c r="O2431" s="11">
        <f t="shared" si="148"/>
        <v>1</v>
      </c>
      <c r="P2431" s="8">
        <f t="shared" si="149"/>
        <v>501.25</v>
      </c>
      <c r="Q2431" s="8" t="s">
        <v>8336</v>
      </c>
      <c r="R2431" s="8" t="s">
        <v>8337</v>
      </c>
      <c r="S2431" s="17">
        <f t="shared" si="150"/>
        <v>42734.879236111112</v>
      </c>
      <c r="T2431" s="17">
        <f t="shared" si="151"/>
        <v>42771.697222222225</v>
      </c>
    </row>
    <row r="2432" spans="1:20" ht="42.75" x14ac:dyDescent="0.45">
      <c r="A2432" s="5">
        <v>2430</v>
      </c>
      <c r="B2432" s="7" t="s">
        <v>2431</v>
      </c>
      <c r="C2432" s="7" t="s">
        <v>6540</v>
      </c>
      <c r="D2432" s="8">
        <v>3000</v>
      </c>
      <c r="E2432" s="8">
        <v>21</v>
      </c>
      <c r="F2432" s="8" t="s">
        <v>8221</v>
      </c>
      <c r="G2432" s="8" t="s">
        <v>8224</v>
      </c>
      <c r="H2432" s="8" t="s">
        <v>8246</v>
      </c>
      <c r="I2432" s="8">
        <v>1455246504</v>
      </c>
      <c r="J2432" s="8">
        <v>1452654504</v>
      </c>
      <c r="K2432" s="8" t="b">
        <v>0</v>
      </c>
      <c r="L2432" s="8">
        <v>2</v>
      </c>
      <c r="M2432" s="8" t="b">
        <v>0</v>
      </c>
      <c r="N2432" s="8" t="s">
        <v>8284</v>
      </c>
      <c r="O2432" s="11">
        <f t="shared" si="148"/>
        <v>1</v>
      </c>
      <c r="P2432" s="8">
        <f t="shared" si="149"/>
        <v>10.5</v>
      </c>
      <c r="Q2432" s="8" t="s">
        <v>8336</v>
      </c>
      <c r="R2432" s="8" t="s">
        <v>8337</v>
      </c>
      <c r="S2432" s="17">
        <f t="shared" si="150"/>
        <v>42382.130833333329</v>
      </c>
      <c r="T2432" s="17">
        <f t="shared" si="151"/>
        <v>42412.130833333329</v>
      </c>
    </row>
    <row r="2433" spans="1:20" ht="28.5" x14ac:dyDescent="0.45">
      <c r="A2433" s="5">
        <v>2431</v>
      </c>
      <c r="B2433" s="7" t="s">
        <v>2432</v>
      </c>
      <c r="C2433" s="7" t="s">
        <v>6541</v>
      </c>
      <c r="D2433" s="8">
        <v>100000</v>
      </c>
      <c r="E2433" s="8">
        <v>2</v>
      </c>
      <c r="F2433" s="8" t="s">
        <v>8221</v>
      </c>
      <c r="G2433" s="8" t="s">
        <v>8224</v>
      </c>
      <c r="H2433" s="8" t="s">
        <v>8246</v>
      </c>
      <c r="I2433" s="8">
        <v>1467080613</v>
      </c>
      <c r="J2433" s="8">
        <v>1461896613</v>
      </c>
      <c r="K2433" s="8" t="b">
        <v>0</v>
      </c>
      <c r="L2433" s="8">
        <v>2</v>
      </c>
      <c r="M2433" s="8" t="b">
        <v>0</v>
      </c>
      <c r="N2433" s="8" t="s">
        <v>8284</v>
      </c>
      <c r="O2433" s="11">
        <f t="shared" si="148"/>
        <v>0</v>
      </c>
      <c r="P2433" s="8">
        <f t="shared" si="149"/>
        <v>1</v>
      </c>
      <c r="Q2433" s="8" t="s">
        <v>8336</v>
      </c>
      <c r="R2433" s="8" t="s">
        <v>8337</v>
      </c>
      <c r="S2433" s="17">
        <f t="shared" si="150"/>
        <v>42489.099687499998</v>
      </c>
      <c r="T2433" s="17">
        <f t="shared" si="151"/>
        <v>42549.099687499998</v>
      </c>
    </row>
    <row r="2434" spans="1:20" ht="42.75" x14ac:dyDescent="0.45">
      <c r="A2434" s="5">
        <v>2432</v>
      </c>
      <c r="B2434" s="7" t="s">
        <v>2433</v>
      </c>
      <c r="C2434" s="7" t="s">
        <v>6542</v>
      </c>
      <c r="D2434" s="8">
        <v>14000</v>
      </c>
      <c r="E2434" s="8">
        <v>2</v>
      </c>
      <c r="F2434" s="8" t="s">
        <v>8221</v>
      </c>
      <c r="G2434" s="8" t="s">
        <v>8224</v>
      </c>
      <c r="H2434" s="8" t="s">
        <v>8246</v>
      </c>
      <c r="I2434" s="8">
        <v>1425791697</v>
      </c>
      <c r="J2434" s="8">
        <v>1423199697</v>
      </c>
      <c r="K2434" s="8" t="b">
        <v>0</v>
      </c>
      <c r="L2434" s="8">
        <v>2</v>
      </c>
      <c r="M2434" s="8" t="b">
        <v>0</v>
      </c>
      <c r="N2434" s="8" t="s">
        <v>8284</v>
      </c>
      <c r="O2434" s="11">
        <f t="shared" si="148"/>
        <v>0</v>
      </c>
      <c r="P2434" s="8">
        <f t="shared" si="149"/>
        <v>1</v>
      </c>
      <c r="Q2434" s="8" t="s">
        <v>8336</v>
      </c>
      <c r="R2434" s="8" t="s">
        <v>8337</v>
      </c>
      <c r="S2434" s="17">
        <f t="shared" si="150"/>
        <v>42041.218715277777</v>
      </c>
      <c r="T2434" s="17">
        <f t="shared" si="151"/>
        <v>42071.218715277777</v>
      </c>
    </row>
    <row r="2435" spans="1:20" ht="42.75" x14ac:dyDescent="0.45">
      <c r="A2435" s="5">
        <v>2433</v>
      </c>
      <c r="B2435" s="7" t="s">
        <v>2434</v>
      </c>
      <c r="C2435" s="7" t="s">
        <v>6543</v>
      </c>
      <c r="D2435" s="8">
        <v>10000</v>
      </c>
      <c r="E2435" s="8">
        <v>0</v>
      </c>
      <c r="F2435" s="8" t="s">
        <v>8221</v>
      </c>
      <c r="G2435" s="8" t="s">
        <v>8224</v>
      </c>
      <c r="H2435" s="8" t="s">
        <v>8246</v>
      </c>
      <c r="I2435" s="8">
        <v>1456608943</v>
      </c>
      <c r="J2435" s="8">
        <v>1454016943</v>
      </c>
      <c r="K2435" s="8" t="b">
        <v>0</v>
      </c>
      <c r="L2435" s="8">
        <v>0</v>
      </c>
      <c r="M2435" s="8" t="b">
        <v>0</v>
      </c>
      <c r="N2435" s="8" t="s">
        <v>8284</v>
      </c>
      <c r="O2435" s="11">
        <f t="shared" ref="O2435:O2498" si="152">ROUND((E2435/D2435)*100,0)</f>
        <v>0</v>
      </c>
      <c r="P2435" s="8" t="e">
        <f t="shared" ref="P2435:P2498" si="153">ROUND(E2435/L2435,2)</f>
        <v>#DIV/0!</v>
      </c>
      <c r="Q2435" s="8" t="s">
        <v>8336</v>
      </c>
      <c r="R2435" s="8" t="s">
        <v>8337</v>
      </c>
      <c r="S2435" s="17">
        <f t="shared" ref="S2435:S2498" si="154">(((J2435/60)/60)/24)+DATE(1970,1,1)</f>
        <v>42397.89980324074</v>
      </c>
      <c r="T2435" s="17">
        <f t="shared" ref="T2435:T2498" si="155">(((I2435/60)/60)/24)+DATE(1970,1,1)</f>
        <v>42427.89980324074</v>
      </c>
    </row>
    <row r="2436" spans="1:20" ht="42.75" x14ac:dyDescent="0.45">
      <c r="A2436" s="5">
        <v>2434</v>
      </c>
      <c r="B2436" s="7" t="s">
        <v>2435</v>
      </c>
      <c r="C2436" s="7" t="s">
        <v>6544</v>
      </c>
      <c r="D2436" s="8">
        <v>20000</v>
      </c>
      <c r="E2436" s="8">
        <v>26</v>
      </c>
      <c r="F2436" s="8" t="s">
        <v>8221</v>
      </c>
      <c r="G2436" s="8" t="s">
        <v>8224</v>
      </c>
      <c r="H2436" s="8" t="s">
        <v>8246</v>
      </c>
      <c r="I2436" s="8">
        <v>1438662474</v>
      </c>
      <c r="J2436" s="8">
        <v>1435206474</v>
      </c>
      <c r="K2436" s="8" t="b">
        <v>0</v>
      </c>
      <c r="L2436" s="8">
        <v>2</v>
      </c>
      <c r="M2436" s="8" t="b">
        <v>0</v>
      </c>
      <c r="N2436" s="8" t="s">
        <v>8284</v>
      </c>
      <c r="O2436" s="11">
        <f t="shared" si="152"/>
        <v>0</v>
      </c>
      <c r="P2436" s="8">
        <f t="shared" si="153"/>
        <v>13</v>
      </c>
      <c r="Q2436" s="8" t="s">
        <v>8336</v>
      </c>
      <c r="R2436" s="8" t="s">
        <v>8337</v>
      </c>
      <c r="S2436" s="17">
        <f t="shared" si="154"/>
        <v>42180.18604166666</v>
      </c>
      <c r="T2436" s="17">
        <f t="shared" si="155"/>
        <v>42220.18604166666</v>
      </c>
    </row>
    <row r="2437" spans="1:20" ht="42.75" x14ac:dyDescent="0.45">
      <c r="A2437" s="5">
        <v>2435</v>
      </c>
      <c r="B2437" s="7" t="s">
        <v>2436</v>
      </c>
      <c r="C2437" s="7" t="s">
        <v>6545</v>
      </c>
      <c r="D2437" s="8">
        <v>250000</v>
      </c>
      <c r="E2437" s="8">
        <v>1224</v>
      </c>
      <c r="F2437" s="8" t="s">
        <v>8221</v>
      </c>
      <c r="G2437" s="8" t="s">
        <v>8235</v>
      </c>
      <c r="H2437" s="8" t="s">
        <v>8255</v>
      </c>
      <c r="I2437" s="8">
        <v>1444027186</v>
      </c>
      <c r="J2437" s="8">
        <v>1441435186</v>
      </c>
      <c r="K2437" s="8" t="b">
        <v>0</v>
      </c>
      <c r="L2437" s="8">
        <v>4</v>
      </c>
      <c r="M2437" s="8" t="b">
        <v>0</v>
      </c>
      <c r="N2437" s="8" t="s">
        <v>8284</v>
      </c>
      <c r="O2437" s="11">
        <f t="shared" si="152"/>
        <v>0</v>
      </c>
      <c r="P2437" s="8">
        <f t="shared" si="153"/>
        <v>306</v>
      </c>
      <c r="Q2437" s="8" t="s">
        <v>8336</v>
      </c>
      <c r="R2437" s="8" t="s">
        <v>8337</v>
      </c>
      <c r="S2437" s="17">
        <f t="shared" si="154"/>
        <v>42252.277615740735</v>
      </c>
      <c r="T2437" s="17">
        <f t="shared" si="155"/>
        <v>42282.277615740735</v>
      </c>
    </row>
    <row r="2438" spans="1:20" ht="42.75" x14ac:dyDescent="0.45">
      <c r="A2438" s="5">
        <v>2436</v>
      </c>
      <c r="B2438" s="7" t="s">
        <v>2437</v>
      </c>
      <c r="C2438" s="7" t="s">
        <v>6546</v>
      </c>
      <c r="D2438" s="8">
        <v>117000</v>
      </c>
      <c r="E2438" s="8">
        <v>45</v>
      </c>
      <c r="F2438" s="8" t="s">
        <v>8221</v>
      </c>
      <c r="G2438" s="8" t="s">
        <v>8229</v>
      </c>
      <c r="H2438" s="8" t="s">
        <v>8251</v>
      </c>
      <c r="I2438" s="8">
        <v>1454078770</v>
      </c>
      <c r="J2438" s="8">
        <v>1448894770</v>
      </c>
      <c r="K2438" s="8" t="b">
        <v>0</v>
      </c>
      <c r="L2438" s="8">
        <v>2</v>
      </c>
      <c r="M2438" s="8" t="b">
        <v>0</v>
      </c>
      <c r="N2438" s="8" t="s">
        <v>8284</v>
      </c>
      <c r="O2438" s="11">
        <f t="shared" si="152"/>
        <v>0</v>
      </c>
      <c r="P2438" s="8">
        <f t="shared" si="153"/>
        <v>22.5</v>
      </c>
      <c r="Q2438" s="8" t="s">
        <v>8336</v>
      </c>
      <c r="R2438" s="8" t="s">
        <v>8337</v>
      </c>
      <c r="S2438" s="17">
        <f t="shared" si="154"/>
        <v>42338.615393518514</v>
      </c>
      <c r="T2438" s="17">
        <f t="shared" si="155"/>
        <v>42398.615393518514</v>
      </c>
    </row>
    <row r="2439" spans="1:20" ht="42.75" x14ac:dyDescent="0.45">
      <c r="A2439" s="5">
        <v>2437</v>
      </c>
      <c r="B2439" s="7" t="s">
        <v>2438</v>
      </c>
      <c r="C2439" s="7" t="s">
        <v>6547</v>
      </c>
      <c r="D2439" s="8">
        <v>8000</v>
      </c>
      <c r="E2439" s="8">
        <v>0</v>
      </c>
      <c r="F2439" s="8" t="s">
        <v>8221</v>
      </c>
      <c r="G2439" s="8" t="s">
        <v>8224</v>
      </c>
      <c r="H2439" s="8" t="s">
        <v>8246</v>
      </c>
      <c r="I2439" s="8">
        <v>1426615200</v>
      </c>
      <c r="J2439" s="8">
        <v>1422400188</v>
      </c>
      <c r="K2439" s="8" t="b">
        <v>0</v>
      </c>
      <c r="L2439" s="8">
        <v>0</v>
      </c>
      <c r="M2439" s="8" t="b">
        <v>0</v>
      </c>
      <c r="N2439" s="8" t="s">
        <v>8284</v>
      </c>
      <c r="O2439" s="11">
        <f t="shared" si="152"/>
        <v>0</v>
      </c>
      <c r="P2439" s="8" t="e">
        <f t="shared" si="153"/>
        <v>#DIV/0!</v>
      </c>
      <c r="Q2439" s="8" t="s">
        <v>8336</v>
      </c>
      <c r="R2439" s="8" t="s">
        <v>8337</v>
      </c>
      <c r="S2439" s="17">
        <f t="shared" si="154"/>
        <v>42031.965138888889</v>
      </c>
      <c r="T2439" s="17">
        <f t="shared" si="155"/>
        <v>42080.75</v>
      </c>
    </row>
    <row r="2440" spans="1:20" ht="42.75" x14ac:dyDescent="0.45">
      <c r="A2440" s="5">
        <v>2438</v>
      </c>
      <c r="B2440" s="7" t="s">
        <v>2439</v>
      </c>
      <c r="C2440" s="7" t="s">
        <v>6548</v>
      </c>
      <c r="D2440" s="8">
        <v>15000</v>
      </c>
      <c r="E2440" s="8">
        <v>50</v>
      </c>
      <c r="F2440" s="8" t="s">
        <v>8221</v>
      </c>
      <c r="G2440" s="8" t="s">
        <v>8224</v>
      </c>
      <c r="H2440" s="8" t="s">
        <v>8246</v>
      </c>
      <c r="I2440" s="8">
        <v>1449529062</v>
      </c>
      <c r="J2440" s="8">
        <v>1444341462</v>
      </c>
      <c r="K2440" s="8" t="b">
        <v>0</v>
      </c>
      <c r="L2440" s="8">
        <v>1</v>
      </c>
      <c r="M2440" s="8" t="b">
        <v>0</v>
      </c>
      <c r="N2440" s="8" t="s">
        <v>8284</v>
      </c>
      <c r="O2440" s="11">
        <f t="shared" si="152"/>
        <v>0</v>
      </c>
      <c r="P2440" s="8">
        <f t="shared" si="153"/>
        <v>50</v>
      </c>
      <c r="Q2440" s="8" t="s">
        <v>8336</v>
      </c>
      <c r="R2440" s="8" t="s">
        <v>8337</v>
      </c>
      <c r="S2440" s="17">
        <f t="shared" si="154"/>
        <v>42285.91506944444</v>
      </c>
      <c r="T2440" s="17">
        <f t="shared" si="155"/>
        <v>42345.956736111111</v>
      </c>
    </row>
    <row r="2441" spans="1:20" ht="42.75" x14ac:dyDescent="0.45">
      <c r="A2441" s="5">
        <v>2439</v>
      </c>
      <c r="B2441" s="7" t="s">
        <v>2440</v>
      </c>
      <c r="C2441" s="7" t="s">
        <v>6549</v>
      </c>
      <c r="D2441" s="8">
        <v>10000</v>
      </c>
      <c r="E2441" s="8">
        <v>0</v>
      </c>
      <c r="F2441" s="8" t="s">
        <v>8221</v>
      </c>
      <c r="G2441" s="8" t="s">
        <v>8224</v>
      </c>
      <c r="H2441" s="8" t="s">
        <v>8246</v>
      </c>
      <c r="I2441" s="8">
        <v>1445197129</v>
      </c>
      <c r="J2441" s="8">
        <v>1442605129</v>
      </c>
      <c r="K2441" s="8" t="b">
        <v>0</v>
      </c>
      <c r="L2441" s="8">
        <v>0</v>
      </c>
      <c r="M2441" s="8" t="b">
        <v>0</v>
      </c>
      <c r="N2441" s="8" t="s">
        <v>8284</v>
      </c>
      <c r="O2441" s="11">
        <f t="shared" si="152"/>
        <v>0</v>
      </c>
      <c r="P2441" s="8" t="e">
        <f t="shared" si="153"/>
        <v>#DIV/0!</v>
      </c>
      <c r="Q2441" s="8" t="s">
        <v>8336</v>
      </c>
      <c r="R2441" s="8" t="s">
        <v>8337</v>
      </c>
      <c r="S2441" s="17">
        <f t="shared" si="154"/>
        <v>42265.818622685183</v>
      </c>
      <c r="T2441" s="17">
        <f t="shared" si="155"/>
        <v>42295.818622685183</v>
      </c>
    </row>
    <row r="2442" spans="1:20" ht="28.5" x14ac:dyDescent="0.45">
      <c r="A2442" s="5">
        <v>2440</v>
      </c>
      <c r="B2442" s="7" t="s">
        <v>2441</v>
      </c>
      <c r="C2442" s="7" t="s">
        <v>6550</v>
      </c>
      <c r="D2442" s="8">
        <v>5000</v>
      </c>
      <c r="E2442" s="8">
        <v>10</v>
      </c>
      <c r="F2442" s="8" t="s">
        <v>8221</v>
      </c>
      <c r="G2442" s="8" t="s">
        <v>8242</v>
      </c>
      <c r="H2442" s="8" t="s">
        <v>8249</v>
      </c>
      <c r="I2442" s="8">
        <v>1455399313</v>
      </c>
      <c r="J2442" s="8">
        <v>1452807313</v>
      </c>
      <c r="K2442" s="8" t="b">
        <v>0</v>
      </c>
      <c r="L2442" s="8">
        <v>2</v>
      </c>
      <c r="M2442" s="8" t="b">
        <v>0</v>
      </c>
      <c r="N2442" s="8" t="s">
        <v>8284</v>
      </c>
      <c r="O2442" s="11">
        <f t="shared" si="152"/>
        <v>0</v>
      </c>
      <c r="P2442" s="8">
        <f t="shared" si="153"/>
        <v>5</v>
      </c>
      <c r="Q2442" s="8" t="s">
        <v>8336</v>
      </c>
      <c r="R2442" s="8" t="s">
        <v>8337</v>
      </c>
      <c r="S2442" s="17">
        <f t="shared" si="154"/>
        <v>42383.899456018517</v>
      </c>
      <c r="T2442" s="17">
        <f t="shared" si="155"/>
        <v>42413.899456018517</v>
      </c>
    </row>
    <row r="2443" spans="1:20" ht="28.5" x14ac:dyDescent="0.45">
      <c r="A2443" s="5">
        <v>2441</v>
      </c>
      <c r="B2443" s="7" t="s">
        <v>2442</v>
      </c>
      <c r="C2443" s="7" t="s">
        <v>6551</v>
      </c>
      <c r="D2443" s="8">
        <v>7500</v>
      </c>
      <c r="E2443" s="8">
        <v>8091</v>
      </c>
      <c r="F2443" s="8" t="s">
        <v>8219</v>
      </c>
      <c r="G2443" s="8" t="s">
        <v>8224</v>
      </c>
      <c r="H2443" s="8" t="s">
        <v>8246</v>
      </c>
      <c r="I2443" s="8">
        <v>1437627540</v>
      </c>
      <c r="J2443" s="8">
        <v>1435806054</v>
      </c>
      <c r="K2443" s="8" t="b">
        <v>0</v>
      </c>
      <c r="L2443" s="8">
        <v>109</v>
      </c>
      <c r="M2443" s="8" t="b">
        <v>1</v>
      </c>
      <c r="N2443" s="8" t="s">
        <v>8298</v>
      </c>
      <c r="O2443" s="11">
        <f t="shared" si="152"/>
        <v>108</v>
      </c>
      <c r="P2443" s="8">
        <f t="shared" si="153"/>
        <v>74.23</v>
      </c>
      <c r="Q2443" s="8" t="s">
        <v>8336</v>
      </c>
      <c r="R2443" s="8" t="s">
        <v>8352</v>
      </c>
      <c r="S2443" s="17">
        <f t="shared" si="154"/>
        <v>42187.125625000001</v>
      </c>
      <c r="T2443" s="17">
        <f t="shared" si="155"/>
        <v>42208.207638888889</v>
      </c>
    </row>
    <row r="2444" spans="1:20" ht="28.5" x14ac:dyDescent="0.45">
      <c r="A2444" s="5">
        <v>2442</v>
      </c>
      <c r="B2444" s="7" t="s">
        <v>2443</v>
      </c>
      <c r="C2444" s="7" t="s">
        <v>6552</v>
      </c>
      <c r="D2444" s="8">
        <v>24000</v>
      </c>
      <c r="E2444" s="8">
        <v>30226</v>
      </c>
      <c r="F2444" s="8" t="s">
        <v>8219</v>
      </c>
      <c r="G2444" s="8" t="s">
        <v>8224</v>
      </c>
      <c r="H2444" s="8" t="s">
        <v>8246</v>
      </c>
      <c r="I2444" s="8">
        <v>1426777228</v>
      </c>
      <c r="J2444" s="8">
        <v>1424188828</v>
      </c>
      <c r="K2444" s="8" t="b">
        <v>0</v>
      </c>
      <c r="L2444" s="8">
        <v>372</v>
      </c>
      <c r="M2444" s="8" t="b">
        <v>1</v>
      </c>
      <c r="N2444" s="8" t="s">
        <v>8298</v>
      </c>
      <c r="O2444" s="11">
        <f t="shared" si="152"/>
        <v>126</v>
      </c>
      <c r="P2444" s="8">
        <f t="shared" si="153"/>
        <v>81.25</v>
      </c>
      <c r="Q2444" s="8" t="s">
        <v>8336</v>
      </c>
      <c r="R2444" s="8" t="s">
        <v>8352</v>
      </c>
      <c r="S2444" s="17">
        <f t="shared" si="154"/>
        <v>42052.666990740734</v>
      </c>
      <c r="T2444" s="17">
        <f t="shared" si="155"/>
        <v>42082.625324074077</v>
      </c>
    </row>
    <row r="2445" spans="1:20" ht="42.75" x14ac:dyDescent="0.45">
      <c r="A2445" s="5">
        <v>2443</v>
      </c>
      <c r="B2445" s="7" t="s">
        <v>2444</v>
      </c>
      <c r="C2445" s="7" t="s">
        <v>6553</v>
      </c>
      <c r="D2445" s="8">
        <v>20000</v>
      </c>
      <c r="E2445" s="8">
        <v>40502.99</v>
      </c>
      <c r="F2445" s="8" t="s">
        <v>8219</v>
      </c>
      <c r="G2445" s="8" t="s">
        <v>8224</v>
      </c>
      <c r="H2445" s="8" t="s">
        <v>8246</v>
      </c>
      <c r="I2445" s="8">
        <v>1408114822</v>
      </c>
      <c r="J2445" s="8">
        <v>1405522822</v>
      </c>
      <c r="K2445" s="8" t="b">
        <v>0</v>
      </c>
      <c r="L2445" s="8">
        <v>311</v>
      </c>
      <c r="M2445" s="8" t="b">
        <v>1</v>
      </c>
      <c r="N2445" s="8" t="s">
        <v>8298</v>
      </c>
      <c r="O2445" s="11">
        <f t="shared" si="152"/>
        <v>203</v>
      </c>
      <c r="P2445" s="8">
        <f t="shared" si="153"/>
        <v>130.22999999999999</v>
      </c>
      <c r="Q2445" s="8" t="s">
        <v>8336</v>
      </c>
      <c r="R2445" s="8" t="s">
        <v>8352</v>
      </c>
      <c r="S2445" s="17">
        <f t="shared" si="154"/>
        <v>41836.625254629631</v>
      </c>
      <c r="T2445" s="17">
        <f t="shared" si="155"/>
        <v>41866.625254629631</v>
      </c>
    </row>
    <row r="2446" spans="1:20" ht="42.75" x14ac:dyDescent="0.45">
      <c r="A2446" s="5">
        <v>2444</v>
      </c>
      <c r="B2446" s="7" t="s">
        <v>2445</v>
      </c>
      <c r="C2446" s="7" t="s">
        <v>6554</v>
      </c>
      <c r="D2446" s="8">
        <v>3000</v>
      </c>
      <c r="E2446" s="8">
        <v>3258</v>
      </c>
      <c r="F2446" s="8" t="s">
        <v>8219</v>
      </c>
      <c r="G2446" s="8" t="s">
        <v>8224</v>
      </c>
      <c r="H2446" s="8" t="s">
        <v>8246</v>
      </c>
      <c r="I2446" s="8">
        <v>1464199591</v>
      </c>
      <c r="J2446" s="8">
        <v>1461607591</v>
      </c>
      <c r="K2446" s="8" t="b">
        <v>0</v>
      </c>
      <c r="L2446" s="8">
        <v>61</v>
      </c>
      <c r="M2446" s="8" t="b">
        <v>1</v>
      </c>
      <c r="N2446" s="8" t="s">
        <v>8298</v>
      </c>
      <c r="O2446" s="11">
        <f t="shared" si="152"/>
        <v>109</v>
      </c>
      <c r="P2446" s="8">
        <f t="shared" si="153"/>
        <v>53.41</v>
      </c>
      <c r="Q2446" s="8" t="s">
        <v>8336</v>
      </c>
      <c r="R2446" s="8" t="s">
        <v>8352</v>
      </c>
      <c r="S2446" s="17">
        <f t="shared" si="154"/>
        <v>42485.754525462966</v>
      </c>
      <c r="T2446" s="17">
        <f t="shared" si="155"/>
        <v>42515.754525462966</v>
      </c>
    </row>
    <row r="2447" spans="1:20" ht="57" x14ac:dyDescent="0.45">
      <c r="A2447" s="5">
        <v>2445</v>
      </c>
      <c r="B2447" s="7" t="s">
        <v>2446</v>
      </c>
      <c r="C2447" s="7" t="s">
        <v>6555</v>
      </c>
      <c r="D2447" s="8">
        <v>5000</v>
      </c>
      <c r="E2447" s="8">
        <v>8640</v>
      </c>
      <c r="F2447" s="8" t="s">
        <v>8219</v>
      </c>
      <c r="G2447" s="8" t="s">
        <v>8224</v>
      </c>
      <c r="H2447" s="8" t="s">
        <v>8246</v>
      </c>
      <c r="I2447" s="8">
        <v>1443242021</v>
      </c>
      <c r="J2447" s="8">
        <v>1440650021</v>
      </c>
      <c r="K2447" s="8" t="b">
        <v>0</v>
      </c>
      <c r="L2447" s="8">
        <v>115</v>
      </c>
      <c r="M2447" s="8" t="b">
        <v>1</v>
      </c>
      <c r="N2447" s="8" t="s">
        <v>8298</v>
      </c>
      <c r="O2447" s="11">
        <f t="shared" si="152"/>
        <v>173</v>
      </c>
      <c r="P2447" s="8">
        <f t="shared" si="153"/>
        <v>75.13</v>
      </c>
      <c r="Q2447" s="8" t="s">
        <v>8336</v>
      </c>
      <c r="R2447" s="8" t="s">
        <v>8352</v>
      </c>
      <c r="S2447" s="17">
        <f t="shared" si="154"/>
        <v>42243.190057870372</v>
      </c>
      <c r="T2447" s="17">
        <f t="shared" si="155"/>
        <v>42273.190057870372</v>
      </c>
    </row>
    <row r="2448" spans="1:20" ht="42.75" x14ac:dyDescent="0.45">
      <c r="A2448" s="5">
        <v>2446</v>
      </c>
      <c r="B2448" s="7" t="s">
        <v>2447</v>
      </c>
      <c r="C2448" s="7" t="s">
        <v>6556</v>
      </c>
      <c r="D2448" s="8">
        <v>5000</v>
      </c>
      <c r="E2448" s="8">
        <v>8399</v>
      </c>
      <c r="F2448" s="8" t="s">
        <v>8219</v>
      </c>
      <c r="G2448" s="8" t="s">
        <v>8224</v>
      </c>
      <c r="H2448" s="8" t="s">
        <v>8246</v>
      </c>
      <c r="I2448" s="8">
        <v>1480174071</v>
      </c>
      <c r="J2448" s="8">
        <v>1477578471</v>
      </c>
      <c r="K2448" s="8" t="b">
        <v>0</v>
      </c>
      <c r="L2448" s="8">
        <v>111</v>
      </c>
      <c r="M2448" s="8" t="b">
        <v>1</v>
      </c>
      <c r="N2448" s="8" t="s">
        <v>8298</v>
      </c>
      <c r="O2448" s="11">
        <f t="shared" si="152"/>
        <v>168</v>
      </c>
      <c r="P2448" s="8">
        <f t="shared" si="153"/>
        <v>75.67</v>
      </c>
      <c r="Q2448" s="8" t="s">
        <v>8336</v>
      </c>
      <c r="R2448" s="8" t="s">
        <v>8352</v>
      </c>
      <c r="S2448" s="17">
        <f t="shared" si="154"/>
        <v>42670.602673611109</v>
      </c>
      <c r="T2448" s="17">
        <f t="shared" si="155"/>
        <v>42700.64434027778</v>
      </c>
    </row>
    <row r="2449" spans="1:20" ht="42.75" x14ac:dyDescent="0.45">
      <c r="A2449" s="5">
        <v>2447</v>
      </c>
      <c r="B2449" s="7" t="s">
        <v>2448</v>
      </c>
      <c r="C2449" s="7" t="s">
        <v>6557</v>
      </c>
      <c r="D2449" s="8">
        <v>2500</v>
      </c>
      <c r="E2449" s="8">
        <v>10680</v>
      </c>
      <c r="F2449" s="8" t="s">
        <v>8219</v>
      </c>
      <c r="G2449" s="8" t="s">
        <v>8224</v>
      </c>
      <c r="H2449" s="8" t="s">
        <v>8246</v>
      </c>
      <c r="I2449" s="8">
        <v>1478923200</v>
      </c>
      <c r="J2449" s="8">
        <v>1476184593</v>
      </c>
      <c r="K2449" s="8" t="b">
        <v>0</v>
      </c>
      <c r="L2449" s="8">
        <v>337</v>
      </c>
      <c r="M2449" s="8" t="b">
        <v>1</v>
      </c>
      <c r="N2449" s="8" t="s">
        <v>8298</v>
      </c>
      <c r="O2449" s="11">
        <f t="shared" si="152"/>
        <v>427</v>
      </c>
      <c r="P2449" s="8">
        <f t="shared" si="153"/>
        <v>31.69</v>
      </c>
      <c r="Q2449" s="8" t="s">
        <v>8336</v>
      </c>
      <c r="R2449" s="8" t="s">
        <v>8352</v>
      </c>
      <c r="S2449" s="17">
        <f t="shared" si="154"/>
        <v>42654.469826388886</v>
      </c>
      <c r="T2449" s="17">
        <f t="shared" si="155"/>
        <v>42686.166666666672</v>
      </c>
    </row>
    <row r="2450" spans="1:20" ht="42.75" x14ac:dyDescent="0.45">
      <c r="A2450" s="5">
        <v>2448</v>
      </c>
      <c r="B2450" s="7" t="s">
        <v>2449</v>
      </c>
      <c r="C2450" s="7" t="s">
        <v>6558</v>
      </c>
      <c r="D2450" s="8">
        <v>400</v>
      </c>
      <c r="E2450" s="8">
        <v>430</v>
      </c>
      <c r="F2450" s="8" t="s">
        <v>8219</v>
      </c>
      <c r="G2450" s="8" t="s">
        <v>8224</v>
      </c>
      <c r="H2450" s="8" t="s">
        <v>8246</v>
      </c>
      <c r="I2450" s="8">
        <v>1472621760</v>
      </c>
      <c r="J2450" s="8">
        <v>1472110513</v>
      </c>
      <c r="K2450" s="8" t="b">
        <v>0</v>
      </c>
      <c r="L2450" s="8">
        <v>9</v>
      </c>
      <c r="M2450" s="8" t="b">
        <v>1</v>
      </c>
      <c r="N2450" s="8" t="s">
        <v>8298</v>
      </c>
      <c r="O2450" s="11">
        <f t="shared" si="152"/>
        <v>108</v>
      </c>
      <c r="P2450" s="8">
        <f t="shared" si="153"/>
        <v>47.78</v>
      </c>
      <c r="Q2450" s="8" t="s">
        <v>8336</v>
      </c>
      <c r="R2450" s="8" t="s">
        <v>8352</v>
      </c>
      <c r="S2450" s="17">
        <f t="shared" si="154"/>
        <v>42607.316122685181</v>
      </c>
      <c r="T2450" s="17">
        <f t="shared" si="155"/>
        <v>42613.233333333337</v>
      </c>
    </row>
    <row r="2451" spans="1:20" ht="42.75" x14ac:dyDescent="0.45">
      <c r="A2451" s="5">
        <v>2449</v>
      </c>
      <c r="B2451" s="7" t="s">
        <v>2450</v>
      </c>
      <c r="C2451" s="7" t="s">
        <v>6559</v>
      </c>
      <c r="D2451" s="8">
        <v>10000</v>
      </c>
      <c r="E2451" s="8">
        <v>10800</v>
      </c>
      <c r="F2451" s="8" t="s">
        <v>8219</v>
      </c>
      <c r="G2451" s="8" t="s">
        <v>8224</v>
      </c>
      <c r="H2451" s="8" t="s">
        <v>8246</v>
      </c>
      <c r="I2451" s="8">
        <v>1417321515</v>
      </c>
      <c r="J2451" s="8">
        <v>1414725915</v>
      </c>
      <c r="K2451" s="8" t="b">
        <v>0</v>
      </c>
      <c r="L2451" s="8">
        <v>120</v>
      </c>
      <c r="M2451" s="8" t="b">
        <v>1</v>
      </c>
      <c r="N2451" s="8" t="s">
        <v>8298</v>
      </c>
      <c r="O2451" s="11">
        <f t="shared" si="152"/>
        <v>108</v>
      </c>
      <c r="P2451" s="8">
        <f t="shared" si="153"/>
        <v>90</v>
      </c>
      <c r="Q2451" s="8" t="s">
        <v>8336</v>
      </c>
      <c r="R2451" s="8" t="s">
        <v>8352</v>
      </c>
      <c r="S2451" s="17">
        <f t="shared" si="154"/>
        <v>41943.142534722225</v>
      </c>
      <c r="T2451" s="17">
        <f t="shared" si="155"/>
        <v>41973.184201388889</v>
      </c>
    </row>
    <row r="2452" spans="1:20" ht="42.75" x14ac:dyDescent="0.45">
      <c r="A2452" s="5">
        <v>2450</v>
      </c>
      <c r="B2452" s="7" t="s">
        <v>2451</v>
      </c>
      <c r="C2452" s="7" t="s">
        <v>6560</v>
      </c>
      <c r="D2452" s="8">
        <v>15000</v>
      </c>
      <c r="E2452" s="8">
        <v>15230.03</v>
      </c>
      <c r="F2452" s="8" t="s">
        <v>8219</v>
      </c>
      <c r="G2452" s="8" t="s">
        <v>8224</v>
      </c>
      <c r="H2452" s="8" t="s">
        <v>8246</v>
      </c>
      <c r="I2452" s="8">
        <v>1414465860</v>
      </c>
      <c r="J2452" s="8">
        <v>1411177456</v>
      </c>
      <c r="K2452" s="8" t="b">
        <v>0</v>
      </c>
      <c r="L2452" s="8">
        <v>102</v>
      </c>
      <c r="M2452" s="8" t="b">
        <v>1</v>
      </c>
      <c r="N2452" s="8" t="s">
        <v>8298</v>
      </c>
      <c r="O2452" s="11">
        <f t="shared" si="152"/>
        <v>102</v>
      </c>
      <c r="P2452" s="8">
        <f t="shared" si="153"/>
        <v>149.31</v>
      </c>
      <c r="Q2452" s="8" t="s">
        <v>8336</v>
      </c>
      <c r="R2452" s="8" t="s">
        <v>8352</v>
      </c>
      <c r="S2452" s="17">
        <f t="shared" si="154"/>
        <v>41902.07240740741</v>
      </c>
      <c r="T2452" s="17">
        <f t="shared" si="155"/>
        <v>41940.132638888892</v>
      </c>
    </row>
    <row r="2453" spans="1:20" ht="42.75" x14ac:dyDescent="0.45">
      <c r="A2453" s="5">
        <v>2451</v>
      </c>
      <c r="B2453" s="7" t="s">
        <v>2452</v>
      </c>
      <c r="C2453" s="7" t="s">
        <v>6561</v>
      </c>
      <c r="D2453" s="8">
        <v>10000</v>
      </c>
      <c r="E2453" s="8">
        <v>11545</v>
      </c>
      <c r="F2453" s="8" t="s">
        <v>8219</v>
      </c>
      <c r="G2453" s="8" t="s">
        <v>8224</v>
      </c>
      <c r="H2453" s="8" t="s">
        <v>8246</v>
      </c>
      <c r="I2453" s="8">
        <v>1488750490</v>
      </c>
      <c r="J2453" s="8">
        <v>1487022490</v>
      </c>
      <c r="K2453" s="8" t="b">
        <v>0</v>
      </c>
      <c r="L2453" s="8">
        <v>186</v>
      </c>
      <c r="M2453" s="8" t="b">
        <v>1</v>
      </c>
      <c r="N2453" s="8" t="s">
        <v>8298</v>
      </c>
      <c r="O2453" s="11">
        <f t="shared" si="152"/>
        <v>115</v>
      </c>
      <c r="P2453" s="8">
        <f t="shared" si="153"/>
        <v>62.07</v>
      </c>
      <c r="Q2453" s="8" t="s">
        <v>8336</v>
      </c>
      <c r="R2453" s="8" t="s">
        <v>8352</v>
      </c>
      <c r="S2453" s="17">
        <f t="shared" si="154"/>
        <v>42779.908449074079</v>
      </c>
      <c r="T2453" s="17">
        <f t="shared" si="155"/>
        <v>42799.908449074079</v>
      </c>
    </row>
    <row r="2454" spans="1:20" ht="42.75" x14ac:dyDescent="0.45">
      <c r="A2454" s="5">
        <v>2452</v>
      </c>
      <c r="B2454" s="7" t="s">
        <v>2453</v>
      </c>
      <c r="C2454" s="7" t="s">
        <v>6562</v>
      </c>
      <c r="D2454" s="8">
        <v>600</v>
      </c>
      <c r="E2454" s="8">
        <v>801</v>
      </c>
      <c r="F2454" s="8" t="s">
        <v>8219</v>
      </c>
      <c r="G2454" s="8" t="s">
        <v>8224</v>
      </c>
      <c r="H2454" s="8" t="s">
        <v>8246</v>
      </c>
      <c r="I2454" s="8">
        <v>1451430000</v>
      </c>
      <c r="J2454" s="8">
        <v>1448914500</v>
      </c>
      <c r="K2454" s="8" t="b">
        <v>0</v>
      </c>
      <c r="L2454" s="8">
        <v>15</v>
      </c>
      <c r="M2454" s="8" t="b">
        <v>1</v>
      </c>
      <c r="N2454" s="8" t="s">
        <v>8298</v>
      </c>
      <c r="O2454" s="11">
        <f t="shared" si="152"/>
        <v>134</v>
      </c>
      <c r="P2454" s="8">
        <f t="shared" si="153"/>
        <v>53.4</v>
      </c>
      <c r="Q2454" s="8" t="s">
        <v>8336</v>
      </c>
      <c r="R2454" s="8" t="s">
        <v>8352</v>
      </c>
      <c r="S2454" s="17">
        <f t="shared" si="154"/>
        <v>42338.84375</v>
      </c>
      <c r="T2454" s="17">
        <f t="shared" si="155"/>
        <v>42367.958333333328</v>
      </c>
    </row>
    <row r="2455" spans="1:20" ht="42.75" x14ac:dyDescent="0.45">
      <c r="A2455" s="5">
        <v>2453</v>
      </c>
      <c r="B2455" s="7" t="s">
        <v>2454</v>
      </c>
      <c r="C2455" s="7" t="s">
        <v>6563</v>
      </c>
      <c r="D2455" s="8">
        <v>3000</v>
      </c>
      <c r="E2455" s="8">
        <v>4641</v>
      </c>
      <c r="F2455" s="8" t="s">
        <v>8219</v>
      </c>
      <c r="G2455" s="8" t="s">
        <v>8224</v>
      </c>
      <c r="H2455" s="8" t="s">
        <v>8246</v>
      </c>
      <c r="I2455" s="8">
        <v>1486053409</v>
      </c>
      <c r="J2455" s="8">
        <v>1483461409</v>
      </c>
      <c r="K2455" s="8" t="b">
        <v>0</v>
      </c>
      <c r="L2455" s="8">
        <v>67</v>
      </c>
      <c r="M2455" s="8" t="b">
        <v>1</v>
      </c>
      <c r="N2455" s="8" t="s">
        <v>8298</v>
      </c>
      <c r="O2455" s="11">
        <f t="shared" si="152"/>
        <v>155</v>
      </c>
      <c r="P2455" s="8">
        <f t="shared" si="153"/>
        <v>69.27</v>
      </c>
      <c r="Q2455" s="8" t="s">
        <v>8336</v>
      </c>
      <c r="R2455" s="8" t="s">
        <v>8352</v>
      </c>
      <c r="S2455" s="17">
        <f t="shared" si="154"/>
        <v>42738.692233796297</v>
      </c>
      <c r="T2455" s="17">
        <f t="shared" si="155"/>
        <v>42768.692233796297</v>
      </c>
    </row>
    <row r="2456" spans="1:20" ht="42.75" x14ac:dyDescent="0.45">
      <c r="A2456" s="5">
        <v>2454</v>
      </c>
      <c r="B2456" s="7" t="s">
        <v>2455</v>
      </c>
      <c r="C2456" s="7" t="s">
        <v>6564</v>
      </c>
      <c r="D2456" s="8">
        <v>35000</v>
      </c>
      <c r="E2456" s="8">
        <v>35296</v>
      </c>
      <c r="F2456" s="8" t="s">
        <v>8219</v>
      </c>
      <c r="G2456" s="8" t="s">
        <v>8224</v>
      </c>
      <c r="H2456" s="8" t="s">
        <v>8246</v>
      </c>
      <c r="I2456" s="8">
        <v>1489207808</v>
      </c>
      <c r="J2456" s="8">
        <v>1486183808</v>
      </c>
      <c r="K2456" s="8" t="b">
        <v>0</v>
      </c>
      <c r="L2456" s="8">
        <v>130</v>
      </c>
      <c r="M2456" s="8" t="b">
        <v>1</v>
      </c>
      <c r="N2456" s="8" t="s">
        <v>8298</v>
      </c>
      <c r="O2456" s="11">
        <f t="shared" si="152"/>
        <v>101</v>
      </c>
      <c r="P2456" s="8">
        <f t="shared" si="153"/>
        <v>271.51</v>
      </c>
      <c r="Q2456" s="8" t="s">
        <v>8336</v>
      </c>
      <c r="R2456" s="8" t="s">
        <v>8352</v>
      </c>
      <c r="S2456" s="17">
        <f t="shared" si="154"/>
        <v>42770.201481481476</v>
      </c>
      <c r="T2456" s="17">
        <f t="shared" si="155"/>
        <v>42805.201481481476</v>
      </c>
    </row>
    <row r="2457" spans="1:20" ht="42.75" x14ac:dyDescent="0.45">
      <c r="A2457" s="5">
        <v>2455</v>
      </c>
      <c r="B2457" s="7" t="s">
        <v>2456</v>
      </c>
      <c r="C2457" s="7" t="s">
        <v>6565</v>
      </c>
      <c r="D2457" s="8">
        <v>300</v>
      </c>
      <c r="E2457" s="8">
        <v>546</v>
      </c>
      <c r="F2457" s="8" t="s">
        <v>8219</v>
      </c>
      <c r="G2457" s="8" t="s">
        <v>8224</v>
      </c>
      <c r="H2457" s="8" t="s">
        <v>8246</v>
      </c>
      <c r="I2457" s="8">
        <v>1461177950</v>
      </c>
      <c r="J2457" s="8">
        <v>1458758750</v>
      </c>
      <c r="K2457" s="8" t="b">
        <v>0</v>
      </c>
      <c r="L2457" s="8">
        <v>16</v>
      </c>
      <c r="M2457" s="8" t="b">
        <v>1</v>
      </c>
      <c r="N2457" s="8" t="s">
        <v>8298</v>
      </c>
      <c r="O2457" s="11">
        <f t="shared" si="152"/>
        <v>182</v>
      </c>
      <c r="P2457" s="8">
        <f t="shared" si="153"/>
        <v>34.130000000000003</v>
      </c>
      <c r="Q2457" s="8" t="s">
        <v>8336</v>
      </c>
      <c r="R2457" s="8" t="s">
        <v>8352</v>
      </c>
      <c r="S2457" s="17">
        <f t="shared" si="154"/>
        <v>42452.781828703708</v>
      </c>
      <c r="T2457" s="17">
        <f t="shared" si="155"/>
        <v>42480.781828703708</v>
      </c>
    </row>
    <row r="2458" spans="1:20" ht="42.75" x14ac:dyDescent="0.45">
      <c r="A2458" s="5">
        <v>2456</v>
      </c>
      <c r="B2458" s="7" t="s">
        <v>2457</v>
      </c>
      <c r="C2458" s="7" t="s">
        <v>6566</v>
      </c>
      <c r="D2458" s="8">
        <v>1500</v>
      </c>
      <c r="E2458" s="8">
        <v>2713</v>
      </c>
      <c r="F2458" s="8" t="s">
        <v>8219</v>
      </c>
      <c r="G2458" s="8" t="s">
        <v>8224</v>
      </c>
      <c r="H2458" s="8" t="s">
        <v>8246</v>
      </c>
      <c r="I2458" s="8">
        <v>1488063839</v>
      </c>
      <c r="J2458" s="8">
        <v>1485471839</v>
      </c>
      <c r="K2458" s="8" t="b">
        <v>0</v>
      </c>
      <c r="L2458" s="8">
        <v>67</v>
      </c>
      <c r="M2458" s="8" t="b">
        <v>1</v>
      </c>
      <c r="N2458" s="8" t="s">
        <v>8298</v>
      </c>
      <c r="O2458" s="11">
        <f t="shared" si="152"/>
        <v>181</v>
      </c>
      <c r="P2458" s="8">
        <f t="shared" si="153"/>
        <v>40.49</v>
      </c>
      <c r="Q2458" s="8" t="s">
        <v>8336</v>
      </c>
      <c r="R2458" s="8" t="s">
        <v>8352</v>
      </c>
      <c r="S2458" s="17">
        <f t="shared" si="154"/>
        <v>42761.961099537039</v>
      </c>
      <c r="T2458" s="17">
        <f t="shared" si="155"/>
        <v>42791.961099537039</v>
      </c>
    </row>
    <row r="2459" spans="1:20" ht="42.75" x14ac:dyDescent="0.45">
      <c r="A2459" s="5">
        <v>2457</v>
      </c>
      <c r="B2459" s="7" t="s">
        <v>2458</v>
      </c>
      <c r="C2459" s="7" t="s">
        <v>6567</v>
      </c>
      <c r="D2459" s="8">
        <v>23000</v>
      </c>
      <c r="E2459" s="8">
        <v>23530</v>
      </c>
      <c r="F2459" s="8" t="s">
        <v>8219</v>
      </c>
      <c r="G2459" s="8" t="s">
        <v>8224</v>
      </c>
      <c r="H2459" s="8" t="s">
        <v>8246</v>
      </c>
      <c r="I2459" s="8">
        <v>1458826056</v>
      </c>
      <c r="J2459" s="8">
        <v>1456237656</v>
      </c>
      <c r="K2459" s="8" t="b">
        <v>0</v>
      </c>
      <c r="L2459" s="8">
        <v>124</v>
      </c>
      <c r="M2459" s="8" t="b">
        <v>1</v>
      </c>
      <c r="N2459" s="8" t="s">
        <v>8298</v>
      </c>
      <c r="O2459" s="11">
        <f t="shared" si="152"/>
        <v>102</v>
      </c>
      <c r="P2459" s="8">
        <f t="shared" si="153"/>
        <v>189.76</v>
      </c>
      <c r="Q2459" s="8" t="s">
        <v>8336</v>
      </c>
      <c r="R2459" s="8" t="s">
        <v>8352</v>
      </c>
      <c r="S2459" s="17">
        <f t="shared" si="154"/>
        <v>42423.602500000001</v>
      </c>
      <c r="T2459" s="17">
        <f t="shared" si="155"/>
        <v>42453.560833333337</v>
      </c>
    </row>
    <row r="2460" spans="1:20" ht="42.75" x14ac:dyDescent="0.45">
      <c r="A2460" s="5">
        <v>2458</v>
      </c>
      <c r="B2460" s="7" t="s">
        <v>2459</v>
      </c>
      <c r="C2460" s="7" t="s">
        <v>6568</v>
      </c>
      <c r="D2460" s="8">
        <v>5000</v>
      </c>
      <c r="E2460" s="8">
        <v>5509</v>
      </c>
      <c r="F2460" s="8" t="s">
        <v>8219</v>
      </c>
      <c r="G2460" s="8" t="s">
        <v>8224</v>
      </c>
      <c r="H2460" s="8" t="s">
        <v>8246</v>
      </c>
      <c r="I2460" s="8">
        <v>1465498800</v>
      </c>
      <c r="J2460" s="8">
        <v>1462481718</v>
      </c>
      <c r="K2460" s="8" t="b">
        <v>0</v>
      </c>
      <c r="L2460" s="8">
        <v>80</v>
      </c>
      <c r="M2460" s="8" t="b">
        <v>1</v>
      </c>
      <c r="N2460" s="8" t="s">
        <v>8298</v>
      </c>
      <c r="O2460" s="11">
        <f t="shared" si="152"/>
        <v>110</v>
      </c>
      <c r="P2460" s="8">
        <f t="shared" si="153"/>
        <v>68.86</v>
      </c>
      <c r="Q2460" s="8" t="s">
        <v>8336</v>
      </c>
      <c r="R2460" s="8" t="s">
        <v>8352</v>
      </c>
      <c r="S2460" s="17">
        <f t="shared" si="154"/>
        <v>42495.871736111112</v>
      </c>
      <c r="T2460" s="17">
        <f t="shared" si="155"/>
        <v>42530.791666666672</v>
      </c>
    </row>
    <row r="2461" spans="1:20" ht="42.75" x14ac:dyDescent="0.45">
      <c r="A2461" s="5">
        <v>2459</v>
      </c>
      <c r="B2461" s="7" t="s">
        <v>2460</v>
      </c>
      <c r="C2461" s="7" t="s">
        <v>6569</v>
      </c>
      <c r="D2461" s="8">
        <v>30000</v>
      </c>
      <c r="E2461" s="8">
        <v>30675</v>
      </c>
      <c r="F2461" s="8" t="s">
        <v>8219</v>
      </c>
      <c r="G2461" s="8" t="s">
        <v>8224</v>
      </c>
      <c r="H2461" s="8" t="s">
        <v>8246</v>
      </c>
      <c r="I2461" s="8">
        <v>1458742685</v>
      </c>
      <c r="J2461" s="8">
        <v>1454858285</v>
      </c>
      <c r="K2461" s="8" t="b">
        <v>0</v>
      </c>
      <c r="L2461" s="8">
        <v>282</v>
      </c>
      <c r="M2461" s="8" t="b">
        <v>1</v>
      </c>
      <c r="N2461" s="8" t="s">
        <v>8298</v>
      </c>
      <c r="O2461" s="11">
        <f t="shared" si="152"/>
        <v>102</v>
      </c>
      <c r="P2461" s="8">
        <f t="shared" si="153"/>
        <v>108.78</v>
      </c>
      <c r="Q2461" s="8" t="s">
        <v>8336</v>
      </c>
      <c r="R2461" s="8" t="s">
        <v>8352</v>
      </c>
      <c r="S2461" s="17">
        <f t="shared" si="154"/>
        <v>42407.637557870374</v>
      </c>
      <c r="T2461" s="17">
        <f t="shared" si="155"/>
        <v>42452.595891203702</v>
      </c>
    </row>
    <row r="2462" spans="1:20" ht="42.75" x14ac:dyDescent="0.45">
      <c r="A2462" s="5">
        <v>2460</v>
      </c>
      <c r="B2462" s="7" t="s">
        <v>2461</v>
      </c>
      <c r="C2462" s="7" t="s">
        <v>6570</v>
      </c>
      <c r="D2462" s="8">
        <v>8500</v>
      </c>
      <c r="E2462" s="8">
        <v>8567</v>
      </c>
      <c r="F2462" s="8" t="s">
        <v>8219</v>
      </c>
      <c r="G2462" s="8" t="s">
        <v>8224</v>
      </c>
      <c r="H2462" s="8" t="s">
        <v>8246</v>
      </c>
      <c r="I2462" s="8">
        <v>1483417020</v>
      </c>
      <c r="J2462" s="8">
        <v>1480480167</v>
      </c>
      <c r="K2462" s="8" t="b">
        <v>0</v>
      </c>
      <c r="L2462" s="8">
        <v>68</v>
      </c>
      <c r="M2462" s="8" t="b">
        <v>1</v>
      </c>
      <c r="N2462" s="8" t="s">
        <v>8298</v>
      </c>
      <c r="O2462" s="11">
        <f t="shared" si="152"/>
        <v>101</v>
      </c>
      <c r="P2462" s="8">
        <f t="shared" si="153"/>
        <v>125.99</v>
      </c>
      <c r="Q2462" s="8" t="s">
        <v>8336</v>
      </c>
      <c r="R2462" s="8" t="s">
        <v>8352</v>
      </c>
      <c r="S2462" s="17">
        <f t="shared" si="154"/>
        <v>42704.187118055561</v>
      </c>
      <c r="T2462" s="17">
        <f t="shared" si="155"/>
        <v>42738.178472222222</v>
      </c>
    </row>
    <row r="2463" spans="1:20" ht="42.75" x14ac:dyDescent="0.45">
      <c r="A2463" s="5">
        <v>2461</v>
      </c>
      <c r="B2463" s="7" t="s">
        <v>2462</v>
      </c>
      <c r="C2463" s="7" t="s">
        <v>6571</v>
      </c>
      <c r="D2463" s="8">
        <v>7500</v>
      </c>
      <c r="E2463" s="8">
        <v>7785</v>
      </c>
      <c r="F2463" s="8" t="s">
        <v>8219</v>
      </c>
      <c r="G2463" s="8" t="s">
        <v>8224</v>
      </c>
      <c r="H2463" s="8" t="s">
        <v>8246</v>
      </c>
      <c r="I2463" s="8">
        <v>1317438000</v>
      </c>
      <c r="J2463" s="8">
        <v>1314577097</v>
      </c>
      <c r="K2463" s="8" t="b">
        <v>0</v>
      </c>
      <c r="L2463" s="8">
        <v>86</v>
      </c>
      <c r="M2463" s="8" t="b">
        <v>1</v>
      </c>
      <c r="N2463" s="8" t="s">
        <v>8279</v>
      </c>
      <c r="O2463" s="11">
        <f t="shared" si="152"/>
        <v>104</v>
      </c>
      <c r="P2463" s="8">
        <f t="shared" si="153"/>
        <v>90.52</v>
      </c>
      <c r="Q2463" s="8" t="s">
        <v>8325</v>
      </c>
      <c r="R2463" s="8" t="s">
        <v>8329</v>
      </c>
      <c r="S2463" s="17">
        <f t="shared" si="154"/>
        <v>40784.012696759259</v>
      </c>
      <c r="T2463" s="17">
        <f t="shared" si="155"/>
        <v>40817.125</v>
      </c>
    </row>
    <row r="2464" spans="1:20" ht="42.75" x14ac:dyDescent="0.45">
      <c r="A2464" s="5">
        <v>2462</v>
      </c>
      <c r="B2464" s="7" t="s">
        <v>2463</v>
      </c>
      <c r="C2464" s="7" t="s">
        <v>6572</v>
      </c>
      <c r="D2464" s="8">
        <v>3000</v>
      </c>
      <c r="E2464" s="8">
        <v>3321.25</v>
      </c>
      <c r="F2464" s="8" t="s">
        <v>8219</v>
      </c>
      <c r="G2464" s="8" t="s">
        <v>8224</v>
      </c>
      <c r="H2464" s="8" t="s">
        <v>8246</v>
      </c>
      <c r="I2464" s="8">
        <v>1342672096</v>
      </c>
      <c r="J2464" s="8">
        <v>1340944096</v>
      </c>
      <c r="K2464" s="8" t="b">
        <v>0</v>
      </c>
      <c r="L2464" s="8">
        <v>115</v>
      </c>
      <c r="M2464" s="8" t="b">
        <v>1</v>
      </c>
      <c r="N2464" s="8" t="s">
        <v>8279</v>
      </c>
      <c r="O2464" s="11">
        <f t="shared" si="152"/>
        <v>111</v>
      </c>
      <c r="P2464" s="8">
        <f t="shared" si="153"/>
        <v>28.88</v>
      </c>
      <c r="Q2464" s="8" t="s">
        <v>8325</v>
      </c>
      <c r="R2464" s="8" t="s">
        <v>8329</v>
      </c>
      <c r="S2464" s="17">
        <f t="shared" si="154"/>
        <v>41089.186296296299</v>
      </c>
      <c r="T2464" s="17">
        <f t="shared" si="155"/>
        <v>41109.186296296299</v>
      </c>
    </row>
    <row r="2465" spans="1:20" x14ac:dyDescent="0.45">
      <c r="A2465" s="5">
        <v>2463</v>
      </c>
      <c r="B2465" s="7" t="s">
        <v>2464</v>
      </c>
      <c r="C2465" s="7" t="s">
        <v>6573</v>
      </c>
      <c r="D2465" s="8">
        <v>2000</v>
      </c>
      <c r="E2465" s="8">
        <v>2325</v>
      </c>
      <c r="F2465" s="8" t="s">
        <v>8219</v>
      </c>
      <c r="G2465" s="8" t="s">
        <v>8224</v>
      </c>
      <c r="H2465" s="8" t="s">
        <v>8246</v>
      </c>
      <c r="I2465" s="8">
        <v>1366138800</v>
      </c>
      <c r="J2465" s="8">
        <v>1362710425</v>
      </c>
      <c r="K2465" s="8" t="b">
        <v>0</v>
      </c>
      <c r="L2465" s="8">
        <v>75</v>
      </c>
      <c r="M2465" s="8" t="b">
        <v>1</v>
      </c>
      <c r="N2465" s="8" t="s">
        <v>8279</v>
      </c>
      <c r="O2465" s="11">
        <f t="shared" si="152"/>
        <v>116</v>
      </c>
      <c r="P2465" s="8">
        <f t="shared" si="153"/>
        <v>31</v>
      </c>
      <c r="Q2465" s="8" t="s">
        <v>8325</v>
      </c>
      <c r="R2465" s="8" t="s">
        <v>8329</v>
      </c>
      <c r="S2465" s="17">
        <f t="shared" si="154"/>
        <v>41341.111400462964</v>
      </c>
      <c r="T2465" s="17">
        <f t="shared" si="155"/>
        <v>41380.791666666664</v>
      </c>
    </row>
    <row r="2466" spans="1:20" ht="42.75" x14ac:dyDescent="0.45">
      <c r="A2466" s="5">
        <v>2464</v>
      </c>
      <c r="B2466" s="7" t="s">
        <v>2465</v>
      </c>
      <c r="C2466" s="7" t="s">
        <v>6574</v>
      </c>
      <c r="D2466" s="8">
        <v>2000</v>
      </c>
      <c r="E2466" s="8">
        <v>2222</v>
      </c>
      <c r="F2466" s="8" t="s">
        <v>8219</v>
      </c>
      <c r="G2466" s="8" t="s">
        <v>8229</v>
      </c>
      <c r="H2466" s="8" t="s">
        <v>8251</v>
      </c>
      <c r="I2466" s="8">
        <v>1443641340</v>
      </c>
      <c r="J2466" s="8">
        <v>1441143397</v>
      </c>
      <c r="K2466" s="8" t="b">
        <v>0</v>
      </c>
      <c r="L2466" s="8">
        <v>43</v>
      </c>
      <c r="M2466" s="8" t="b">
        <v>1</v>
      </c>
      <c r="N2466" s="8" t="s">
        <v>8279</v>
      </c>
      <c r="O2466" s="11">
        <f t="shared" si="152"/>
        <v>111</v>
      </c>
      <c r="P2466" s="8">
        <f t="shared" si="153"/>
        <v>51.67</v>
      </c>
      <c r="Q2466" s="8" t="s">
        <v>8325</v>
      </c>
      <c r="R2466" s="8" t="s">
        <v>8329</v>
      </c>
      <c r="S2466" s="17">
        <f t="shared" si="154"/>
        <v>42248.90042824074</v>
      </c>
      <c r="T2466" s="17">
        <f t="shared" si="155"/>
        <v>42277.811805555553</v>
      </c>
    </row>
    <row r="2467" spans="1:20" ht="28.5" x14ac:dyDescent="0.45">
      <c r="A2467" s="5">
        <v>2465</v>
      </c>
      <c r="B2467" s="7" t="s">
        <v>2466</v>
      </c>
      <c r="C2467" s="7" t="s">
        <v>6575</v>
      </c>
      <c r="D2467" s="8">
        <v>700</v>
      </c>
      <c r="E2467" s="8">
        <v>1261</v>
      </c>
      <c r="F2467" s="8" t="s">
        <v>8219</v>
      </c>
      <c r="G2467" s="8" t="s">
        <v>8224</v>
      </c>
      <c r="H2467" s="8" t="s">
        <v>8246</v>
      </c>
      <c r="I2467" s="8">
        <v>1348420548</v>
      </c>
      <c r="J2467" s="8">
        <v>1345828548</v>
      </c>
      <c r="K2467" s="8" t="b">
        <v>0</v>
      </c>
      <c r="L2467" s="8">
        <v>48</v>
      </c>
      <c r="M2467" s="8" t="b">
        <v>1</v>
      </c>
      <c r="N2467" s="8" t="s">
        <v>8279</v>
      </c>
      <c r="O2467" s="11">
        <f t="shared" si="152"/>
        <v>180</v>
      </c>
      <c r="P2467" s="8">
        <f t="shared" si="153"/>
        <v>26.27</v>
      </c>
      <c r="Q2467" s="8" t="s">
        <v>8325</v>
      </c>
      <c r="R2467" s="8" t="s">
        <v>8329</v>
      </c>
      <c r="S2467" s="17">
        <f t="shared" si="154"/>
        <v>41145.719305555554</v>
      </c>
      <c r="T2467" s="17">
        <f t="shared" si="155"/>
        <v>41175.719305555554</v>
      </c>
    </row>
    <row r="2468" spans="1:20" ht="42.75" x14ac:dyDescent="0.45">
      <c r="A2468" s="5">
        <v>2466</v>
      </c>
      <c r="B2468" s="7" t="s">
        <v>2467</v>
      </c>
      <c r="C2468" s="7" t="s">
        <v>6576</v>
      </c>
      <c r="D2468" s="8">
        <v>2500</v>
      </c>
      <c r="E2468" s="8">
        <v>2500</v>
      </c>
      <c r="F2468" s="8" t="s">
        <v>8219</v>
      </c>
      <c r="G2468" s="8" t="s">
        <v>8224</v>
      </c>
      <c r="H2468" s="8" t="s">
        <v>8246</v>
      </c>
      <c r="I2468" s="8">
        <v>1368066453</v>
      </c>
      <c r="J2468" s="8">
        <v>1365474453</v>
      </c>
      <c r="K2468" s="8" t="b">
        <v>0</v>
      </c>
      <c r="L2468" s="8">
        <v>52</v>
      </c>
      <c r="M2468" s="8" t="b">
        <v>1</v>
      </c>
      <c r="N2468" s="8" t="s">
        <v>8279</v>
      </c>
      <c r="O2468" s="11">
        <f t="shared" si="152"/>
        <v>100</v>
      </c>
      <c r="P2468" s="8">
        <f t="shared" si="153"/>
        <v>48.08</v>
      </c>
      <c r="Q2468" s="8" t="s">
        <v>8325</v>
      </c>
      <c r="R2468" s="8" t="s">
        <v>8329</v>
      </c>
      <c r="S2468" s="17">
        <f t="shared" si="154"/>
        <v>41373.102465277778</v>
      </c>
      <c r="T2468" s="17">
        <f t="shared" si="155"/>
        <v>41403.102465277778</v>
      </c>
    </row>
    <row r="2469" spans="1:20" ht="42.75" x14ac:dyDescent="0.45">
      <c r="A2469" s="5">
        <v>2467</v>
      </c>
      <c r="B2469" s="7" t="s">
        <v>2468</v>
      </c>
      <c r="C2469" s="7" t="s">
        <v>6577</v>
      </c>
      <c r="D2469" s="8">
        <v>1000</v>
      </c>
      <c r="E2469" s="8">
        <v>1185</v>
      </c>
      <c r="F2469" s="8" t="s">
        <v>8219</v>
      </c>
      <c r="G2469" s="8" t="s">
        <v>8224</v>
      </c>
      <c r="H2469" s="8" t="s">
        <v>8246</v>
      </c>
      <c r="I2469" s="8">
        <v>1336669200</v>
      </c>
      <c r="J2469" s="8">
        <v>1335473931</v>
      </c>
      <c r="K2469" s="8" t="b">
        <v>0</v>
      </c>
      <c r="L2469" s="8">
        <v>43</v>
      </c>
      <c r="M2469" s="8" t="b">
        <v>1</v>
      </c>
      <c r="N2469" s="8" t="s">
        <v>8279</v>
      </c>
      <c r="O2469" s="11">
        <f t="shared" si="152"/>
        <v>119</v>
      </c>
      <c r="P2469" s="8">
        <f t="shared" si="153"/>
        <v>27.56</v>
      </c>
      <c r="Q2469" s="8" t="s">
        <v>8325</v>
      </c>
      <c r="R2469" s="8" t="s">
        <v>8329</v>
      </c>
      <c r="S2469" s="17">
        <f t="shared" si="154"/>
        <v>41025.874201388891</v>
      </c>
      <c r="T2469" s="17">
        <f t="shared" si="155"/>
        <v>41039.708333333336</v>
      </c>
    </row>
    <row r="2470" spans="1:20" ht="28.5" x14ac:dyDescent="0.45">
      <c r="A2470" s="5">
        <v>2468</v>
      </c>
      <c r="B2470" s="7" t="s">
        <v>2469</v>
      </c>
      <c r="C2470" s="7" t="s">
        <v>6578</v>
      </c>
      <c r="D2470" s="8">
        <v>2000</v>
      </c>
      <c r="E2470" s="8">
        <v>2144.34</v>
      </c>
      <c r="F2470" s="8" t="s">
        <v>8219</v>
      </c>
      <c r="G2470" s="8" t="s">
        <v>8224</v>
      </c>
      <c r="H2470" s="8" t="s">
        <v>8246</v>
      </c>
      <c r="I2470" s="8">
        <v>1351400400</v>
      </c>
      <c r="J2470" s="8">
        <v>1348285321</v>
      </c>
      <c r="K2470" s="8" t="b">
        <v>0</v>
      </c>
      <c r="L2470" s="8">
        <v>58</v>
      </c>
      <c r="M2470" s="8" t="b">
        <v>1</v>
      </c>
      <c r="N2470" s="8" t="s">
        <v>8279</v>
      </c>
      <c r="O2470" s="11">
        <f t="shared" si="152"/>
        <v>107</v>
      </c>
      <c r="P2470" s="8">
        <f t="shared" si="153"/>
        <v>36.97</v>
      </c>
      <c r="Q2470" s="8" t="s">
        <v>8325</v>
      </c>
      <c r="R2470" s="8" t="s">
        <v>8329</v>
      </c>
      <c r="S2470" s="17">
        <f t="shared" si="154"/>
        <v>41174.154178240737</v>
      </c>
      <c r="T2470" s="17">
        <f t="shared" si="155"/>
        <v>41210.208333333336</v>
      </c>
    </row>
    <row r="2471" spans="1:20" ht="42.75" x14ac:dyDescent="0.45">
      <c r="A2471" s="5">
        <v>2469</v>
      </c>
      <c r="B2471" s="7" t="s">
        <v>2470</v>
      </c>
      <c r="C2471" s="7" t="s">
        <v>6579</v>
      </c>
      <c r="D2471" s="8">
        <v>1200</v>
      </c>
      <c r="E2471" s="8">
        <v>1364</v>
      </c>
      <c r="F2471" s="8" t="s">
        <v>8219</v>
      </c>
      <c r="G2471" s="8" t="s">
        <v>8224</v>
      </c>
      <c r="H2471" s="8" t="s">
        <v>8246</v>
      </c>
      <c r="I2471" s="8">
        <v>1297160329</v>
      </c>
      <c r="J2471" s="8">
        <v>1295000329</v>
      </c>
      <c r="K2471" s="8" t="b">
        <v>0</v>
      </c>
      <c r="L2471" s="8">
        <v>47</v>
      </c>
      <c r="M2471" s="8" t="b">
        <v>1</v>
      </c>
      <c r="N2471" s="8" t="s">
        <v>8279</v>
      </c>
      <c r="O2471" s="11">
        <f t="shared" si="152"/>
        <v>114</v>
      </c>
      <c r="P2471" s="8">
        <f t="shared" si="153"/>
        <v>29.02</v>
      </c>
      <c r="Q2471" s="8" t="s">
        <v>8325</v>
      </c>
      <c r="R2471" s="8" t="s">
        <v>8329</v>
      </c>
      <c r="S2471" s="17">
        <f t="shared" si="154"/>
        <v>40557.429733796293</v>
      </c>
      <c r="T2471" s="17">
        <f t="shared" si="155"/>
        <v>40582.429733796293</v>
      </c>
    </row>
    <row r="2472" spans="1:20" ht="42.75" x14ac:dyDescent="0.45">
      <c r="A2472" s="5">
        <v>2470</v>
      </c>
      <c r="B2472" s="7" t="s">
        <v>2471</v>
      </c>
      <c r="C2472" s="7" t="s">
        <v>6580</v>
      </c>
      <c r="D2472" s="8">
        <v>1000</v>
      </c>
      <c r="E2472" s="8">
        <v>1031.6400000000001</v>
      </c>
      <c r="F2472" s="8" t="s">
        <v>8219</v>
      </c>
      <c r="G2472" s="8" t="s">
        <v>8224</v>
      </c>
      <c r="H2472" s="8" t="s">
        <v>8246</v>
      </c>
      <c r="I2472" s="8">
        <v>1337824055</v>
      </c>
      <c r="J2472" s="8">
        <v>1335232055</v>
      </c>
      <c r="K2472" s="8" t="b">
        <v>0</v>
      </c>
      <c r="L2472" s="8">
        <v>36</v>
      </c>
      <c r="M2472" s="8" t="b">
        <v>1</v>
      </c>
      <c r="N2472" s="8" t="s">
        <v>8279</v>
      </c>
      <c r="O2472" s="11">
        <f t="shared" si="152"/>
        <v>103</v>
      </c>
      <c r="P2472" s="8">
        <f t="shared" si="153"/>
        <v>28.66</v>
      </c>
      <c r="Q2472" s="8" t="s">
        <v>8325</v>
      </c>
      <c r="R2472" s="8" t="s">
        <v>8329</v>
      </c>
      <c r="S2472" s="17">
        <f t="shared" si="154"/>
        <v>41023.07471064815</v>
      </c>
      <c r="T2472" s="17">
        <f t="shared" si="155"/>
        <v>41053.07471064815</v>
      </c>
    </row>
    <row r="2473" spans="1:20" ht="42.75" x14ac:dyDescent="0.45">
      <c r="A2473" s="5">
        <v>2471</v>
      </c>
      <c r="B2473" s="7" t="s">
        <v>2472</v>
      </c>
      <c r="C2473" s="7" t="s">
        <v>6581</v>
      </c>
      <c r="D2473" s="8">
        <v>500</v>
      </c>
      <c r="E2473" s="8">
        <v>640</v>
      </c>
      <c r="F2473" s="8" t="s">
        <v>8219</v>
      </c>
      <c r="G2473" s="8" t="s">
        <v>8224</v>
      </c>
      <c r="H2473" s="8" t="s">
        <v>8246</v>
      </c>
      <c r="I2473" s="8">
        <v>1327535392</v>
      </c>
      <c r="J2473" s="8">
        <v>1324079392</v>
      </c>
      <c r="K2473" s="8" t="b">
        <v>0</v>
      </c>
      <c r="L2473" s="8">
        <v>17</v>
      </c>
      <c r="M2473" s="8" t="b">
        <v>1</v>
      </c>
      <c r="N2473" s="8" t="s">
        <v>8279</v>
      </c>
      <c r="O2473" s="11">
        <f t="shared" si="152"/>
        <v>128</v>
      </c>
      <c r="P2473" s="8">
        <f t="shared" si="153"/>
        <v>37.65</v>
      </c>
      <c r="Q2473" s="8" t="s">
        <v>8325</v>
      </c>
      <c r="R2473" s="8" t="s">
        <v>8329</v>
      </c>
      <c r="S2473" s="17">
        <f t="shared" si="154"/>
        <v>40893.992962962962</v>
      </c>
      <c r="T2473" s="17">
        <f t="shared" si="155"/>
        <v>40933.992962962962</v>
      </c>
    </row>
    <row r="2474" spans="1:20" ht="57" x14ac:dyDescent="0.45">
      <c r="A2474" s="5">
        <v>2472</v>
      </c>
      <c r="B2474" s="7" t="s">
        <v>2473</v>
      </c>
      <c r="C2474" s="7" t="s">
        <v>6582</v>
      </c>
      <c r="D2474" s="8">
        <v>7500</v>
      </c>
      <c r="E2474" s="8">
        <v>10182.02</v>
      </c>
      <c r="F2474" s="8" t="s">
        <v>8219</v>
      </c>
      <c r="G2474" s="8" t="s">
        <v>8224</v>
      </c>
      <c r="H2474" s="8" t="s">
        <v>8246</v>
      </c>
      <c r="I2474" s="8">
        <v>1283562180</v>
      </c>
      <c r="J2474" s="8">
        <v>1277433980</v>
      </c>
      <c r="K2474" s="8" t="b">
        <v>0</v>
      </c>
      <c r="L2474" s="8">
        <v>104</v>
      </c>
      <c r="M2474" s="8" t="b">
        <v>1</v>
      </c>
      <c r="N2474" s="8" t="s">
        <v>8279</v>
      </c>
      <c r="O2474" s="11">
        <f t="shared" si="152"/>
        <v>136</v>
      </c>
      <c r="P2474" s="8">
        <f t="shared" si="153"/>
        <v>97.9</v>
      </c>
      <c r="Q2474" s="8" t="s">
        <v>8325</v>
      </c>
      <c r="R2474" s="8" t="s">
        <v>8329</v>
      </c>
      <c r="S2474" s="17">
        <f t="shared" si="154"/>
        <v>40354.11550925926</v>
      </c>
      <c r="T2474" s="17">
        <f t="shared" si="155"/>
        <v>40425.043749999997</v>
      </c>
    </row>
    <row r="2475" spans="1:20" ht="42.75" x14ac:dyDescent="0.45">
      <c r="A2475" s="5">
        <v>2473</v>
      </c>
      <c r="B2475" s="7" t="s">
        <v>2474</v>
      </c>
      <c r="C2475" s="7" t="s">
        <v>6583</v>
      </c>
      <c r="D2475" s="8">
        <v>2000</v>
      </c>
      <c r="E2475" s="8">
        <v>2000</v>
      </c>
      <c r="F2475" s="8" t="s">
        <v>8219</v>
      </c>
      <c r="G2475" s="8" t="s">
        <v>8224</v>
      </c>
      <c r="H2475" s="8" t="s">
        <v>8246</v>
      </c>
      <c r="I2475" s="8">
        <v>1352573869</v>
      </c>
      <c r="J2475" s="8">
        <v>1349978269</v>
      </c>
      <c r="K2475" s="8" t="b">
        <v>0</v>
      </c>
      <c r="L2475" s="8">
        <v>47</v>
      </c>
      <c r="M2475" s="8" t="b">
        <v>1</v>
      </c>
      <c r="N2475" s="8" t="s">
        <v>8279</v>
      </c>
      <c r="O2475" s="11">
        <f t="shared" si="152"/>
        <v>100</v>
      </c>
      <c r="P2475" s="8">
        <f t="shared" si="153"/>
        <v>42.55</v>
      </c>
      <c r="Q2475" s="8" t="s">
        <v>8325</v>
      </c>
      <c r="R2475" s="8" t="s">
        <v>8329</v>
      </c>
      <c r="S2475" s="17">
        <f t="shared" si="154"/>
        <v>41193.748483796298</v>
      </c>
      <c r="T2475" s="17">
        <f t="shared" si="155"/>
        <v>41223.790150462963</v>
      </c>
    </row>
    <row r="2476" spans="1:20" ht="57" x14ac:dyDescent="0.45">
      <c r="A2476" s="5">
        <v>2474</v>
      </c>
      <c r="B2476" s="7" t="s">
        <v>2475</v>
      </c>
      <c r="C2476" s="7" t="s">
        <v>6584</v>
      </c>
      <c r="D2476" s="8">
        <v>5000</v>
      </c>
      <c r="E2476" s="8">
        <v>5000.18</v>
      </c>
      <c r="F2476" s="8" t="s">
        <v>8219</v>
      </c>
      <c r="G2476" s="8" t="s">
        <v>8224</v>
      </c>
      <c r="H2476" s="8" t="s">
        <v>8246</v>
      </c>
      <c r="I2476" s="8">
        <v>1286756176</v>
      </c>
      <c r="J2476" s="8">
        <v>1282868176</v>
      </c>
      <c r="K2476" s="8" t="b">
        <v>0</v>
      </c>
      <c r="L2476" s="8">
        <v>38</v>
      </c>
      <c r="M2476" s="8" t="b">
        <v>1</v>
      </c>
      <c r="N2476" s="8" t="s">
        <v>8279</v>
      </c>
      <c r="O2476" s="11">
        <f t="shared" si="152"/>
        <v>100</v>
      </c>
      <c r="P2476" s="8">
        <f t="shared" si="153"/>
        <v>131.58000000000001</v>
      </c>
      <c r="Q2476" s="8" t="s">
        <v>8325</v>
      </c>
      <c r="R2476" s="8" t="s">
        <v>8329</v>
      </c>
      <c r="S2476" s="17">
        <f t="shared" si="154"/>
        <v>40417.011296296296</v>
      </c>
      <c r="T2476" s="17">
        <f t="shared" si="155"/>
        <v>40462.011296296296</v>
      </c>
    </row>
    <row r="2477" spans="1:20" ht="28.5" x14ac:dyDescent="0.45">
      <c r="A2477" s="5">
        <v>2475</v>
      </c>
      <c r="B2477" s="7" t="s">
        <v>2476</v>
      </c>
      <c r="C2477" s="7" t="s">
        <v>6585</v>
      </c>
      <c r="D2477" s="8">
        <v>2500</v>
      </c>
      <c r="E2477" s="8">
        <v>2618</v>
      </c>
      <c r="F2477" s="8" t="s">
        <v>8219</v>
      </c>
      <c r="G2477" s="8" t="s">
        <v>8224</v>
      </c>
      <c r="H2477" s="8" t="s">
        <v>8246</v>
      </c>
      <c r="I2477" s="8">
        <v>1278799200</v>
      </c>
      <c r="J2477" s="8">
        <v>1273647255</v>
      </c>
      <c r="K2477" s="8" t="b">
        <v>0</v>
      </c>
      <c r="L2477" s="8">
        <v>81</v>
      </c>
      <c r="M2477" s="8" t="b">
        <v>1</v>
      </c>
      <c r="N2477" s="8" t="s">
        <v>8279</v>
      </c>
      <c r="O2477" s="11">
        <f t="shared" si="152"/>
        <v>105</v>
      </c>
      <c r="P2477" s="8">
        <f t="shared" si="153"/>
        <v>32.32</v>
      </c>
      <c r="Q2477" s="8" t="s">
        <v>8325</v>
      </c>
      <c r="R2477" s="8" t="s">
        <v>8329</v>
      </c>
      <c r="S2477" s="17">
        <f t="shared" si="154"/>
        <v>40310.287673611114</v>
      </c>
      <c r="T2477" s="17">
        <f t="shared" si="155"/>
        <v>40369.916666666664</v>
      </c>
    </row>
    <row r="2478" spans="1:20" ht="42.75" x14ac:dyDescent="0.45">
      <c r="A2478" s="5">
        <v>2476</v>
      </c>
      <c r="B2478" s="7" t="s">
        <v>2477</v>
      </c>
      <c r="C2478" s="7" t="s">
        <v>6586</v>
      </c>
      <c r="D2478" s="8">
        <v>3200</v>
      </c>
      <c r="E2478" s="8">
        <v>3360.72</v>
      </c>
      <c r="F2478" s="8" t="s">
        <v>8219</v>
      </c>
      <c r="G2478" s="8" t="s">
        <v>8224</v>
      </c>
      <c r="H2478" s="8" t="s">
        <v>8246</v>
      </c>
      <c r="I2478" s="8">
        <v>1415004770</v>
      </c>
      <c r="J2478" s="8">
        <v>1412149970</v>
      </c>
      <c r="K2478" s="8" t="b">
        <v>0</v>
      </c>
      <c r="L2478" s="8">
        <v>55</v>
      </c>
      <c r="M2478" s="8" t="b">
        <v>1</v>
      </c>
      <c r="N2478" s="8" t="s">
        <v>8279</v>
      </c>
      <c r="O2478" s="11">
        <f t="shared" si="152"/>
        <v>105</v>
      </c>
      <c r="P2478" s="8">
        <f t="shared" si="153"/>
        <v>61.1</v>
      </c>
      <c r="Q2478" s="8" t="s">
        <v>8325</v>
      </c>
      <c r="R2478" s="8" t="s">
        <v>8329</v>
      </c>
      <c r="S2478" s="17">
        <f t="shared" si="154"/>
        <v>41913.328356481477</v>
      </c>
      <c r="T2478" s="17">
        <f t="shared" si="155"/>
        <v>41946.370023148149</v>
      </c>
    </row>
    <row r="2479" spans="1:20" ht="28.5" x14ac:dyDescent="0.45">
      <c r="A2479" s="5">
        <v>2477</v>
      </c>
      <c r="B2479" s="7" t="s">
        <v>824</v>
      </c>
      <c r="C2479" s="7" t="s">
        <v>6587</v>
      </c>
      <c r="D2479" s="8">
        <v>750</v>
      </c>
      <c r="E2479" s="8">
        <v>1285</v>
      </c>
      <c r="F2479" s="8" t="s">
        <v>8219</v>
      </c>
      <c r="G2479" s="8" t="s">
        <v>8224</v>
      </c>
      <c r="H2479" s="8" t="s">
        <v>8246</v>
      </c>
      <c r="I2479" s="8">
        <v>1344789345</v>
      </c>
      <c r="J2479" s="8">
        <v>1340901345</v>
      </c>
      <c r="K2479" s="8" t="b">
        <v>0</v>
      </c>
      <c r="L2479" s="8">
        <v>41</v>
      </c>
      <c r="M2479" s="8" t="b">
        <v>1</v>
      </c>
      <c r="N2479" s="8" t="s">
        <v>8279</v>
      </c>
      <c r="O2479" s="11">
        <f t="shared" si="152"/>
        <v>171</v>
      </c>
      <c r="P2479" s="8">
        <f t="shared" si="153"/>
        <v>31.34</v>
      </c>
      <c r="Q2479" s="8" t="s">
        <v>8325</v>
      </c>
      <c r="R2479" s="8" t="s">
        <v>8329</v>
      </c>
      <c r="S2479" s="17">
        <f t="shared" si="154"/>
        <v>41088.691493055558</v>
      </c>
      <c r="T2479" s="17">
        <f t="shared" si="155"/>
        <v>41133.691493055558</v>
      </c>
    </row>
    <row r="2480" spans="1:20" ht="42.75" x14ac:dyDescent="0.45">
      <c r="A2480" s="5">
        <v>2478</v>
      </c>
      <c r="B2480" s="7" t="s">
        <v>2478</v>
      </c>
      <c r="C2480" s="7" t="s">
        <v>6588</v>
      </c>
      <c r="D2480" s="8">
        <v>8000</v>
      </c>
      <c r="E2480" s="8">
        <v>10200</v>
      </c>
      <c r="F2480" s="8" t="s">
        <v>8219</v>
      </c>
      <c r="G2480" s="8" t="s">
        <v>8224</v>
      </c>
      <c r="H2480" s="8" t="s">
        <v>8246</v>
      </c>
      <c r="I2480" s="8">
        <v>1358117313</v>
      </c>
      <c r="J2480" s="8">
        <v>1355525313</v>
      </c>
      <c r="K2480" s="8" t="b">
        <v>0</v>
      </c>
      <c r="L2480" s="8">
        <v>79</v>
      </c>
      <c r="M2480" s="8" t="b">
        <v>1</v>
      </c>
      <c r="N2480" s="8" t="s">
        <v>8279</v>
      </c>
      <c r="O2480" s="11">
        <f t="shared" si="152"/>
        <v>128</v>
      </c>
      <c r="P2480" s="8">
        <f t="shared" si="153"/>
        <v>129.11000000000001</v>
      </c>
      <c r="Q2480" s="8" t="s">
        <v>8325</v>
      </c>
      <c r="R2480" s="8" t="s">
        <v>8329</v>
      </c>
      <c r="S2480" s="17">
        <f t="shared" si="154"/>
        <v>41257.950381944444</v>
      </c>
      <c r="T2480" s="17">
        <f t="shared" si="155"/>
        <v>41287.950381944444</v>
      </c>
    </row>
    <row r="2481" spans="1:20" ht="28.5" x14ac:dyDescent="0.45">
      <c r="A2481" s="5">
        <v>2479</v>
      </c>
      <c r="B2481" s="7" t="s">
        <v>2479</v>
      </c>
      <c r="C2481" s="7" t="s">
        <v>6589</v>
      </c>
      <c r="D2481" s="8">
        <v>300</v>
      </c>
      <c r="E2481" s="8">
        <v>400.33</v>
      </c>
      <c r="F2481" s="8" t="s">
        <v>8219</v>
      </c>
      <c r="G2481" s="8" t="s">
        <v>8224</v>
      </c>
      <c r="H2481" s="8" t="s">
        <v>8246</v>
      </c>
      <c r="I2481" s="8">
        <v>1343440800</v>
      </c>
      <c r="J2481" s="8">
        <v>1342545994</v>
      </c>
      <c r="K2481" s="8" t="b">
        <v>0</v>
      </c>
      <c r="L2481" s="8">
        <v>16</v>
      </c>
      <c r="M2481" s="8" t="b">
        <v>1</v>
      </c>
      <c r="N2481" s="8" t="s">
        <v>8279</v>
      </c>
      <c r="O2481" s="11">
        <f t="shared" si="152"/>
        <v>133</v>
      </c>
      <c r="P2481" s="8">
        <f t="shared" si="153"/>
        <v>25.02</v>
      </c>
      <c r="Q2481" s="8" t="s">
        <v>8325</v>
      </c>
      <c r="R2481" s="8" t="s">
        <v>8329</v>
      </c>
      <c r="S2481" s="17">
        <f t="shared" si="154"/>
        <v>41107.726782407408</v>
      </c>
      <c r="T2481" s="17">
        <f t="shared" si="155"/>
        <v>41118.083333333336</v>
      </c>
    </row>
    <row r="2482" spans="1:20" ht="42.75" x14ac:dyDescent="0.45">
      <c r="A2482" s="5">
        <v>2480</v>
      </c>
      <c r="B2482" s="7" t="s">
        <v>2480</v>
      </c>
      <c r="C2482" s="7" t="s">
        <v>6590</v>
      </c>
      <c r="D2482" s="8">
        <v>2000</v>
      </c>
      <c r="E2482" s="8">
        <v>2000</v>
      </c>
      <c r="F2482" s="8" t="s">
        <v>8219</v>
      </c>
      <c r="G2482" s="8" t="s">
        <v>8224</v>
      </c>
      <c r="H2482" s="8" t="s">
        <v>8246</v>
      </c>
      <c r="I2482" s="8">
        <v>1444516084</v>
      </c>
      <c r="J2482" s="8">
        <v>1439332084</v>
      </c>
      <c r="K2482" s="8" t="b">
        <v>0</v>
      </c>
      <c r="L2482" s="8">
        <v>8</v>
      </c>
      <c r="M2482" s="8" t="b">
        <v>1</v>
      </c>
      <c r="N2482" s="8" t="s">
        <v>8279</v>
      </c>
      <c r="O2482" s="11">
        <f t="shared" si="152"/>
        <v>100</v>
      </c>
      <c r="P2482" s="8">
        <f t="shared" si="153"/>
        <v>250</v>
      </c>
      <c r="Q2482" s="8" t="s">
        <v>8325</v>
      </c>
      <c r="R2482" s="8" t="s">
        <v>8329</v>
      </c>
      <c r="S2482" s="17">
        <f t="shared" si="154"/>
        <v>42227.936157407406</v>
      </c>
      <c r="T2482" s="17">
        <f t="shared" si="155"/>
        <v>42287.936157407406</v>
      </c>
    </row>
    <row r="2483" spans="1:20" ht="42.75" x14ac:dyDescent="0.45">
      <c r="A2483" s="5">
        <v>2481</v>
      </c>
      <c r="B2483" s="7" t="s">
        <v>2481</v>
      </c>
      <c r="C2483" s="7" t="s">
        <v>6591</v>
      </c>
      <c r="D2483" s="8">
        <v>4000</v>
      </c>
      <c r="E2483" s="8">
        <v>4516.4399999999996</v>
      </c>
      <c r="F2483" s="8" t="s">
        <v>8219</v>
      </c>
      <c r="G2483" s="8" t="s">
        <v>8224</v>
      </c>
      <c r="H2483" s="8" t="s">
        <v>8246</v>
      </c>
      <c r="I2483" s="8">
        <v>1335799808</v>
      </c>
      <c r="J2483" s="8">
        <v>1333207808</v>
      </c>
      <c r="K2483" s="8" t="b">
        <v>0</v>
      </c>
      <c r="L2483" s="8">
        <v>95</v>
      </c>
      <c r="M2483" s="8" t="b">
        <v>1</v>
      </c>
      <c r="N2483" s="8" t="s">
        <v>8279</v>
      </c>
      <c r="O2483" s="11">
        <f t="shared" si="152"/>
        <v>113</v>
      </c>
      <c r="P2483" s="8">
        <f t="shared" si="153"/>
        <v>47.54</v>
      </c>
      <c r="Q2483" s="8" t="s">
        <v>8325</v>
      </c>
      <c r="R2483" s="8" t="s">
        <v>8329</v>
      </c>
      <c r="S2483" s="17">
        <f t="shared" si="154"/>
        <v>40999.645925925928</v>
      </c>
      <c r="T2483" s="17">
        <f t="shared" si="155"/>
        <v>41029.645925925928</v>
      </c>
    </row>
    <row r="2484" spans="1:20" ht="42.75" x14ac:dyDescent="0.45">
      <c r="A2484" s="5">
        <v>2482</v>
      </c>
      <c r="B2484" s="7" t="s">
        <v>2482</v>
      </c>
      <c r="C2484" s="7" t="s">
        <v>6592</v>
      </c>
      <c r="D2484" s="8">
        <v>1000</v>
      </c>
      <c r="E2484" s="8">
        <v>1001</v>
      </c>
      <c r="F2484" s="8" t="s">
        <v>8219</v>
      </c>
      <c r="G2484" s="8" t="s">
        <v>8224</v>
      </c>
      <c r="H2484" s="8" t="s">
        <v>8246</v>
      </c>
      <c r="I2484" s="8">
        <v>1312224383</v>
      </c>
      <c r="J2484" s="8">
        <v>1308336383</v>
      </c>
      <c r="K2484" s="8" t="b">
        <v>0</v>
      </c>
      <c r="L2484" s="8">
        <v>25</v>
      </c>
      <c r="M2484" s="8" t="b">
        <v>1</v>
      </c>
      <c r="N2484" s="8" t="s">
        <v>8279</v>
      </c>
      <c r="O2484" s="11">
        <f t="shared" si="152"/>
        <v>100</v>
      </c>
      <c r="P2484" s="8">
        <f t="shared" si="153"/>
        <v>40.04</v>
      </c>
      <c r="Q2484" s="8" t="s">
        <v>8325</v>
      </c>
      <c r="R2484" s="8" t="s">
        <v>8329</v>
      </c>
      <c r="S2484" s="17">
        <f t="shared" si="154"/>
        <v>40711.782210648147</v>
      </c>
      <c r="T2484" s="17">
        <f t="shared" si="155"/>
        <v>40756.782210648147</v>
      </c>
    </row>
    <row r="2485" spans="1:20" ht="28.5" x14ac:dyDescent="0.45">
      <c r="A2485" s="5">
        <v>2483</v>
      </c>
      <c r="B2485" s="7" t="s">
        <v>2483</v>
      </c>
      <c r="C2485" s="7" t="s">
        <v>6593</v>
      </c>
      <c r="D2485" s="8">
        <v>1100</v>
      </c>
      <c r="E2485" s="8">
        <v>1251</v>
      </c>
      <c r="F2485" s="8" t="s">
        <v>8219</v>
      </c>
      <c r="G2485" s="8" t="s">
        <v>8224</v>
      </c>
      <c r="H2485" s="8" t="s">
        <v>8246</v>
      </c>
      <c r="I2485" s="8">
        <v>1335891603</v>
      </c>
      <c r="J2485" s="8">
        <v>1330711203</v>
      </c>
      <c r="K2485" s="8" t="b">
        <v>0</v>
      </c>
      <c r="L2485" s="8">
        <v>19</v>
      </c>
      <c r="M2485" s="8" t="b">
        <v>1</v>
      </c>
      <c r="N2485" s="8" t="s">
        <v>8279</v>
      </c>
      <c r="O2485" s="11">
        <f t="shared" si="152"/>
        <v>114</v>
      </c>
      <c r="P2485" s="8">
        <f t="shared" si="153"/>
        <v>65.84</v>
      </c>
      <c r="Q2485" s="8" t="s">
        <v>8325</v>
      </c>
      <c r="R2485" s="8" t="s">
        <v>8329</v>
      </c>
      <c r="S2485" s="17">
        <f t="shared" si="154"/>
        <v>40970.750034722223</v>
      </c>
      <c r="T2485" s="17">
        <f t="shared" si="155"/>
        <v>41030.708368055559</v>
      </c>
    </row>
    <row r="2486" spans="1:20" ht="42.75" x14ac:dyDescent="0.45">
      <c r="A2486" s="5">
        <v>2484</v>
      </c>
      <c r="B2486" s="7" t="s">
        <v>2484</v>
      </c>
      <c r="C2486" s="7" t="s">
        <v>6594</v>
      </c>
      <c r="D2486" s="8">
        <v>3500</v>
      </c>
      <c r="E2486" s="8">
        <v>4176.1099999999997</v>
      </c>
      <c r="F2486" s="8" t="s">
        <v>8219</v>
      </c>
      <c r="G2486" s="8" t="s">
        <v>8224</v>
      </c>
      <c r="H2486" s="8" t="s">
        <v>8246</v>
      </c>
      <c r="I2486" s="8">
        <v>1316124003</v>
      </c>
      <c r="J2486" s="8">
        <v>1313532003</v>
      </c>
      <c r="K2486" s="8" t="b">
        <v>0</v>
      </c>
      <c r="L2486" s="8">
        <v>90</v>
      </c>
      <c r="M2486" s="8" t="b">
        <v>1</v>
      </c>
      <c r="N2486" s="8" t="s">
        <v>8279</v>
      </c>
      <c r="O2486" s="11">
        <f t="shared" si="152"/>
        <v>119</v>
      </c>
      <c r="P2486" s="8">
        <f t="shared" si="153"/>
        <v>46.4</v>
      </c>
      <c r="Q2486" s="8" t="s">
        <v>8325</v>
      </c>
      <c r="R2486" s="8" t="s">
        <v>8329</v>
      </c>
      <c r="S2486" s="17">
        <f t="shared" si="154"/>
        <v>40771.916701388887</v>
      </c>
      <c r="T2486" s="17">
        <f t="shared" si="155"/>
        <v>40801.916701388887</v>
      </c>
    </row>
    <row r="2487" spans="1:20" ht="42.75" x14ac:dyDescent="0.45">
      <c r="A2487" s="5">
        <v>2485</v>
      </c>
      <c r="B2487" s="7" t="s">
        <v>2485</v>
      </c>
      <c r="C2487" s="7" t="s">
        <v>6595</v>
      </c>
      <c r="D2487" s="8">
        <v>2000</v>
      </c>
      <c r="E2487" s="8">
        <v>2065</v>
      </c>
      <c r="F2487" s="8" t="s">
        <v>8219</v>
      </c>
      <c r="G2487" s="8" t="s">
        <v>8224</v>
      </c>
      <c r="H2487" s="8" t="s">
        <v>8246</v>
      </c>
      <c r="I2487" s="8">
        <v>1318463879</v>
      </c>
      <c r="J2487" s="8">
        <v>1315439879</v>
      </c>
      <c r="K2487" s="8" t="b">
        <v>0</v>
      </c>
      <c r="L2487" s="8">
        <v>41</v>
      </c>
      <c r="M2487" s="8" t="b">
        <v>1</v>
      </c>
      <c r="N2487" s="8" t="s">
        <v>8279</v>
      </c>
      <c r="O2487" s="11">
        <f t="shared" si="152"/>
        <v>103</v>
      </c>
      <c r="P2487" s="8">
        <f t="shared" si="153"/>
        <v>50.37</v>
      </c>
      <c r="Q2487" s="8" t="s">
        <v>8325</v>
      </c>
      <c r="R2487" s="8" t="s">
        <v>8329</v>
      </c>
      <c r="S2487" s="17">
        <f t="shared" si="154"/>
        <v>40793.998599537037</v>
      </c>
      <c r="T2487" s="17">
        <f t="shared" si="155"/>
        <v>40828.998599537037</v>
      </c>
    </row>
    <row r="2488" spans="1:20" ht="42.75" x14ac:dyDescent="0.45">
      <c r="A2488" s="5">
        <v>2486</v>
      </c>
      <c r="B2488" s="7" t="s">
        <v>2486</v>
      </c>
      <c r="C2488" s="7" t="s">
        <v>6596</v>
      </c>
      <c r="D2488" s="8">
        <v>300</v>
      </c>
      <c r="E2488" s="8">
        <v>797</v>
      </c>
      <c r="F2488" s="8" t="s">
        <v>8219</v>
      </c>
      <c r="G2488" s="8" t="s">
        <v>8224</v>
      </c>
      <c r="H2488" s="8" t="s">
        <v>8246</v>
      </c>
      <c r="I2488" s="8">
        <v>1335113976</v>
      </c>
      <c r="J2488" s="8">
        <v>1332521976</v>
      </c>
      <c r="K2488" s="8" t="b">
        <v>0</v>
      </c>
      <c r="L2488" s="8">
        <v>30</v>
      </c>
      <c r="M2488" s="8" t="b">
        <v>1</v>
      </c>
      <c r="N2488" s="8" t="s">
        <v>8279</v>
      </c>
      <c r="O2488" s="11">
        <f t="shared" si="152"/>
        <v>266</v>
      </c>
      <c r="P2488" s="8">
        <f t="shared" si="153"/>
        <v>26.57</v>
      </c>
      <c r="Q2488" s="8" t="s">
        <v>8325</v>
      </c>
      <c r="R2488" s="8" t="s">
        <v>8329</v>
      </c>
      <c r="S2488" s="17">
        <f t="shared" si="154"/>
        <v>40991.708055555559</v>
      </c>
      <c r="T2488" s="17">
        <f t="shared" si="155"/>
        <v>41021.708055555559</v>
      </c>
    </row>
    <row r="2489" spans="1:20" ht="42.75" x14ac:dyDescent="0.45">
      <c r="A2489" s="5">
        <v>2487</v>
      </c>
      <c r="B2489" s="7" t="s">
        <v>2487</v>
      </c>
      <c r="C2489" s="7" t="s">
        <v>6597</v>
      </c>
      <c r="D2489" s="8">
        <v>1500</v>
      </c>
      <c r="E2489" s="8">
        <v>1500.76</v>
      </c>
      <c r="F2489" s="8" t="s">
        <v>8219</v>
      </c>
      <c r="G2489" s="8" t="s">
        <v>8224</v>
      </c>
      <c r="H2489" s="8" t="s">
        <v>8246</v>
      </c>
      <c r="I2489" s="8">
        <v>1338083997</v>
      </c>
      <c r="J2489" s="8">
        <v>1335491997</v>
      </c>
      <c r="K2489" s="8" t="b">
        <v>0</v>
      </c>
      <c r="L2489" s="8">
        <v>38</v>
      </c>
      <c r="M2489" s="8" t="b">
        <v>1</v>
      </c>
      <c r="N2489" s="8" t="s">
        <v>8279</v>
      </c>
      <c r="O2489" s="11">
        <f t="shared" si="152"/>
        <v>100</v>
      </c>
      <c r="P2489" s="8">
        <f t="shared" si="153"/>
        <v>39.49</v>
      </c>
      <c r="Q2489" s="8" t="s">
        <v>8325</v>
      </c>
      <c r="R2489" s="8" t="s">
        <v>8329</v>
      </c>
      <c r="S2489" s="17">
        <f t="shared" si="154"/>
        <v>41026.083298611113</v>
      </c>
      <c r="T2489" s="17">
        <f t="shared" si="155"/>
        <v>41056.083298611113</v>
      </c>
    </row>
    <row r="2490" spans="1:20" ht="42.75" x14ac:dyDescent="0.45">
      <c r="A2490" s="5">
        <v>2488</v>
      </c>
      <c r="B2490" s="7" t="s">
        <v>2488</v>
      </c>
      <c r="C2490" s="7" t="s">
        <v>6598</v>
      </c>
      <c r="D2490" s="8">
        <v>3000</v>
      </c>
      <c r="E2490" s="8">
        <v>3201</v>
      </c>
      <c r="F2490" s="8" t="s">
        <v>8219</v>
      </c>
      <c r="G2490" s="8" t="s">
        <v>8224</v>
      </c>
      <c r="H2490" s="8" t="s">
        <v>8246</v>
      </c>
      <c r="I2490" s="8">
        <v>1321459908</v>
      </c>
      <c r="J2490" s="8">
        <v>1318864308</v>
      </c>
      <c r="K2490" s="8" t="b">
        <v>0</v>
      </c>
      <c r="L2490" s="8">
        <v>65</v>
      </c>
      <c r="M2490" s="8" t="b">
        <v>1</v>
      </c>
      <c r="N2490" s="8" t="s">
        <v>8279</v>
      </c>
      <c r="O2490" s="11">
        <f t="shared" si="152"/>
        <v>107</v>
      </c>
      <c r="P2490" s="8">
        <f t="shared" si="153"/>
        <v>49.25</v>
      </c>
      <c r="Q2490" s="8" t="s">
        <v>8325</v>
      </c>
      <c r="R2490" s="8" t="s">
        <v>8329</v>
      </c>
      <c r="S2490" s="17">
        <f t="shared" si="154"/>
        <v>40833.633194444446</v>
      </c>
      <c r="T2490" s="17">
        <f t="shared" si="155"/>
        <v>40863.674861111111</v>
      </c>
    </row>
    <row r="2491" spans="1:20" ht="42.75" x14ac:dyDescent="0.45">
      <c r="A2491" s="5">
        <v>2489</v>
      </c>
      <c r="B2491" s="7" t="s">
        <v>2489</v>
      </c>
      <c r="C2491" s="7" t="s">
        <v>6599</v>
      </c>
      <c r="D2491" s="8">
        <v>3500</v>
      </c>
      <c r="E2491" s="8">
        <v>4678.5</v>
      </c>
      <c r="F2491" s="8" t="s">
        <v>8219</v>
      </c>
      <c r="G2491" s="8" t="s">
        <v>8224</v>
      </c>
      <c r="H2491" s="8" t="s">
        <v>8246</v>
      </c>
      <c r="I2491" s="8">
        <v>1368117239</v>
      </c>
      <c r="J2491" s="8">
        <v>1365525239</v>
      </c>
      <c r="K2491" s="8" t="b">
        <v>0</v>
      </c>
      <c r="L2491" s="8">
        <v>75</v>
      </c>
      <c r="M2491" s="8" t="b">
        <v>1</v>
      </c>
      <c r="N2491" s="8" t="s">
        <v>8279</v>
      </c>
      <c r="O2491" s="11">
        <f t="shared" si="152"/>
        <v>134</v>
      </c>
      <c r="P2491" s="8">
        <f t="shared" si="153"/>
        <v>62.38</v>
      </c>
      <c r="Q2491" s="8" t="s">
        <v>8325</v>
      </c>
      <c r="R2491" s="8" t="s">
        <v>8329</v>
      </c>
      <c r="S2491" s="17">
        <f t="shared" si="154"/>
        <v>41373.690266203703</v>
      </c>
      <c r="T2491" s="17">
        <f t="shared" si="155"/>
        <v>41403.690266203703</v>
      </c>
    </row>
    <row r="2492" spans="1:20" ht="42.75" x14ac:dyDescent="0.45">
      <c r="A2492" s="5">
        <v>2490</v>
      </c>
      <c r="B2492" s="7" t="s">
        <v>2490</v>
      </c>
      <c r="C2492" s="7" t="s">
        <v>6600</v>
      </c>
      <c r="D2492" s="8">
        <v>500</v>
      </c>
      <c r="E2492" s="8">
        <v>607</v>
      </c>
      <c r="F2492" s="8" t="s">
        <v>8219</v>
      </c>
      <c r="G2492" s="8" t="s">
        <v>8224</v>
      </c>
      <c r="H2492" s="8" t="s">
        <v>8246</v>
      </c>
      <c r="I2492" s="8">
        <v>1340429276</v>
      </c>
      <c r="J2492" s="8">
        <v>1335245276</v>
      </c>
      <c r="K2492" s="8" t="b">
        <v>0</v>
      </c>
      <c r="L2492" s="8">
        <v>16</v>
      </c>
      <c r="M2492" s="8" t="b">
        <v>1</v>
      </c>
      <c r="N2492" s="8" t="s">
        <v>8279</v>
      </c>
      <c r="O2492" s="11">
        <f t="shared" si="152"/>
        <v>121</v>
      </c>
      <c r="P2492" s="8">
        <f t="shared" si="153"/>
        <v>37.94</v>
      </c>
      <c r="Q2492" s="8" t="s">
        <v>8325</v>
      </c>
      <c r="R2492" s="8" t="s">
        <v>8329</v>
      </c>
      <c r="S2492" s="17">
        <f t="shared" si="154"/>
        <v>41023.227731481478</v>
      </c>
      <c r="T2492" s="17">
        <f t="shared" si="155"/>
        <v>41083.227731481478</v>
      </c>
    </row>
    <row r="2493" spans="1:20" ht="42.75" x14ac:dyDescent="0.45">
      <c r="A2493" s="5">
        <v>2491</v>
      </c>
      <c r="B2493" s="7" t="s">
        <v>2491</v>
      </c>
      <c r="C2493" s="7" t="s">
        <v>6601</v>
      </c>
      <c r="D2493" s="8">
        <v>500</v>
      </c>
      <c r="E2493" s="8">
        <v>516</v>
      </c>
      <c r="F2493" s="8" t="s">
        <v>8219</v>
      </c>
      <c r="G2493" s="8" t="s">
        <v>8224</v>
      </c>
      <c r="H2493" s="8" t="s">
        <v>8246</v>
      </c>
      <c r="I2493" s="8">
        <v>1295142660</v>
      </c>
      <c r="J2493" s="8">
        <v>1293739714</v>
      </c>
      <c r="K2493" s="8" t="b">
        <v>0</v>
      </c>
      <c r="L2493" s="8">
        <v>10</v>
      </c>
      <c r="M2493" s="8" t="b">
        <v>1</v>
      </c>
      <c r="N2493" s="8" t="s">
        <v>8279</v>
      </c>
      <c r="O2493" s="11">
        <f t="shared" si="152"/>
        <v>103</v>
      </c>
      <c r="P2493" s="8">
        <f t="shared" si="153"/>
        <v>51.6</v>
      </c>
      <c r="Q2493" s="8" t="s">
        <v>8325</v>
      </c>
      <c r="R2493" s="8" t="s">
        <v>8329</v>
      </c>
      <c r="S2493" s="17">
        <f t="shared" si="154"/>
        <v>40542.839282407411</v>
      </c>
      <c r="T2493" s="17">
        <f t="shared" si="155"/>
        <v>40559.07708333333</v>
      </c>
    </row>
    <row r="2494" spans="1:20" ht="28.5" x14ac:dyDescent="0.45">
      <c r="A2494" s="5">
        <v>2492</v>
      </c>
      <c r="B2494" s="7" t="s">
        <v>2492</v>
      </c>
      <c r="C2494" s="7" t="s">
        <v>6602</v>
      </c>
      <c r="D2494" s="8">
        <v>600</v>
      </c>
      <c r="E2494" s="8">
        <v>750</v>
      </c>
      <c r="F2494" s="8" t="s">
        <v>8219</v>
      </c>
      <c r="G2494" s="8" t="s">
        <v>8224</v>
      </c>
      <c r="H2494" s="8" t="s">
        <v>8246</v>
      </c>
      <c r="I2494" s="8">
        <v>1339840740</v>
      </c>
      <c r="J2494" s="8">
        <v>1335397188</v>
      </c>
      <c r="K2494" s="8" t="b">
        <v>0</v>
      </c>
      <c r="L2494" s="8">
        <v>27</v>
      </c>
      <c r="M2494" s="8" t="b">
        <v>1</v>
      </c>
      <c r="N2494" s="8" t="s">
        <v>8279</v>
      </c>
      <c r="O2494" s="11">
        <f t="shared" si="152"/>
        <v>125</v>
      </c>
      <c r="P2494" s="8">
        <f t="shared" si="153"/>
        <v>27.78</v>
      </c>
      <c r="Q2494" s="8" t="s">
        <v>8325</v>
      </c>
      <c r="R2494" s="8" t="s">
        <v>8329</v>
      </c>
      <c r="S2494" s="17">
        <f t="shared" si="154"/>
        <v>41024.985972222225</v>
      </c>
      <c r="T2494" s="17">
        <f t="shared" si="155"/>
        <v>41076.415972222225</v>
      </c>
    </row>
    <row r="2495" spans="1:20" ht="42.75" x14ac:dyDescent="0.45">
      <c r="A2495" s="5">
        <v>2493</v>
      </c>
      <c r="B2495" s="7" t="s">
        <v>2493</v>
      </c>
      <c r="C2495" s="7" t="s">
        <v>6603</v>
      </c>
      <c r="D2495" s="8">
        <v>20000</v>
      </c>
      <c r="E2495" s="8">
        <v>25740</v>
      </c>
      <c r="F2495" s="8" t="s">
        <v>8219</v>
      </c>
      <c r="G2495" s="8" t="s">
        <v>8224</v>
      </c>
      <c r="H2495" s="8" t="s">
        <v>8246</v>
      </c>
      <c r="I2495" s="8">
        <v>1367208140</v>
      </c>
      <c r="J2495" s="8">
        <v>1363320140</v>
      </c>
      <c r="K2495" s="8" t="b">
        <v>0</v>
      </c>
      <c r="L2495" s="8">
        <v>259</v>
      </c>
      <c r="M2495" s="8" t="b">
        <v>1</v>
      </c>
      <c r="N2495" s="8" t="s">
        <v>8279</v>
      </c>
      <c r="O2495" s="11">
        <f t="shared" si="152"/>
        <v>129</v>
      </c>
      <c r="P2495" s="8">
        <f t="shared" si="153"/>
        <v>99.38</v>
      </c>
      <c r="Q2495" s="8" t="s">
        <v>8325</v>
      </c>
      <c r="R2495" s="8" t="s">
        <v>8329</v>
      </c>
      <c r="S2495" s="17">
        <f t="shared" si="154"/>
        <v>41348.168287037035</v>
      </c>
      <c r="T2495" s="17">
        <f t="shared" si="155"/>
        <v>41393.168287037035</v>
      </c>
    </row>
    <row r="2496" spans="1:20" ht="42.75" x14ac:dyDescent="0.45">
      <c r="A2496" s="5">
        <v>2494</v>
      </c>
      <c r="B2496" s="7" t="s">
        <v>2494</v>
      </c>
      <c r="C2496" s="7" t="s">
        <v>6604</v>
      </c>
      <c r="D2496" s="8">
        <v>1500</v>
      </c>
      <c r="E2496" s="8">
        <v>1515.08</v>
      </c>
      <c r="F2496" s="8" t="s">
        <v>8219</v>
      </c>
      <c r="G2496" s="8" t="s">
        <v>8224</v>
      </c>
      <c r="H2496" s="8" t="s">
        <v>8246</v>
      </c>
      <c r="I2496" s="8">
        <v>1337786944</v>
      </c>
      <c r="J2496" s="8">
        <v>1335194944</v>
      </c>
      <c r="K2496" s="8" t="b">
        <v>0</v>
      </c>
      <c r="L2496" s="8">
        <v>39</v>
      </c>
      <c r="M2496" s="8" t="b">
        <v>1</v>
      </c>
      <c r="N2496" s="8" t="s">
        <v>8279</v>
      </c>
      <c r="O2496" s="11">
        <f t="shared" si="152"/>
        <v>101</v>
      </c>
      <c r="P2496" s="8">
        <f t="shared" si="153"/>
        <v>38.85</v>
      </c>
      <c r="Q2496" s="8" t="s">
        <v>8325</v>
      </c>
      <c r="R2496" s="8" t="s">
        <v>8329</v>
      </c>
      <c r="S2496" s="17">
        <f t="shared" si="154"/>
        <v>41022.645185185182</v>
      </c>
      <c r="T2496" s="17">
        <f t="shared" si="155"/>
        <v>41052.645185185182</v>
      </c>
    </row>
    <row r="2497" spans="1:20" ht="42.75" x14ac:dyDescent="0.45">
      <c r="A2497" s="5">
        <v>2495</v>
      </c>
      <c r="B2497" s="7" t="s">
        <v>2495</v>
      </c>
      <c r="C2497" s="7" t="s">
        <v>6605</v>
      </c>
      <c r="D2497" s="8">
        <v>1500</v>
      </c>
      <c r="E2497" s="8">
        <v>1913.05</v>
      </c>
      <c r="F2497" s="8" t="s">
        <v>8219</v>
      </c>
      <c r="G2497" s="8" t="s">
        <v>8224</v>
      </c>
      <c r="H2497" s="8" t="s">
        <v>8246</v>
      </c>
      <c r="I2497" s="8">
        <v>1339022575</v>
      </c>
      <c r="J2497" s="8">
        <v>1336430575</v>
      </c>
      <c r="K2497" s="8" t="b">
        <v>0</v>
      </c>
      <c r="L2497" s="8">
        <v>42</v>
      </c>
      <c r="M2497" s="8" t="b">
        <v>1</v>
      </c>
      <c r="N2497" s="8" t="s">
        <v>8279</v>
      </c>
      <c r="O2497" s="11">
        <f t="shared" si="152"/>
        <v>128</v>
      </c>
      <c r="P2497" s="8">
        <f t="shared" si="153"/>
        <v>45.55</v>
      </c>
      <c r="Q2497" s="8" t="s">
        <v>8325</v>
      </c>
      <c r="R2497" s="8" t="s">
        <v>8329</v>
      </c>
      <c r="S2497" s="17">
        <f t="shared" si="154"/>
        <v>41036.946469907409</v>
      </c>
      <c r="T2497" s="17">
        <f t="shared" si="155"/>
        <v>41066.946469907409</v>
      </c>
    </row>
    <row r="2498" spans="1:20" ht="28.5" x14ac:dyDescent="0.45">
      <c r="A2498" s="5">
        <v>2496</v>
      </c>
      <c r="B2498" s="7" t="s">
        <v>2496</v>
      </c>
      <c r="C2498" s="7" t="s">
        <v>6606</v>
      </c>
      <c r="D2498" s="8">
        <v>6000</v>
      </c>
      <c r="E2498" s="8">
        <v>6000</v>
      </c>
      <c r="F2498" s="8" t="s">
        <v>8219</v>
      </c>
      <c r="G2498" s="8" t="s">
        <v>8224</v>
      </c>
      <c r="H2498" s="8" t="s">
        <v>8246</v>
      </c>
      <c r="I2498" s="8">
        <v>1364597692</v>
      </c>
      <c r="J2498" s="8">
        <v>1361577292</v>
      </c>
      <c r="K2498" s="8" t="b">
        <v>0</v>
      </c>
      <c r="L2498" s="8">
        <v>10</v>
      </c>
      <c r="M2498" s="8" t="b">
        <v>1</v>
      </c>
      <c r="N2498" s="8" t="s">
        <v>8279</v>
      </c>
      <c r="O2498" s="11">
        <f t="shared" si="152"/>
        <v>100</v>
      </c>
      <c r="P2498" s="8">
        <f t="shared" si="153"/>
        <v>600</v>
      </c>
      <c r="Q2498" s="8" t="s">
        <v>8325</v>
      </c>
      <c r="R2498" s="8" t="s">
        <v>8329</v>
      </c>
      <c r="S2498" s="17">
        <f t="shared" si="154"/>
        <v>41327.996435185189</v>
      </c>
      <c r="T2498" s="17">
        <f t="shared" si="155"/>
        <v>41362.954768518517</v>
      </c>
    </row>
    <row r="2499" spans="1:20" ht="42.75" x14ac:dyDescent="0.45">
      <c r="A2499" s="5">
        <v>2497</v>
      </c>
      <c r="B2499" s="7" t="s">
        <v>2497</v>
      </c>
      <c r="C2499" s="7" t="s">
        <v>6607</v>
      </c>
      <c r="D2499" s="8">
        <v>4000</v>
      </c>
      <c r="E2499" s="8">
        <v>4510.8599999999997</v>
      </c>
      <c r="F2499" s="8" t="s">
        <v>8219</v>
      </c>
      <c r="G2499" s="8" t="s">
        <v>8224</v>
      </c>
      <c r="H2499" s="8" t="s">
        <v>8246</v>
      </c>
      <c r="I2499" s="8">
        <v>1312578338</v>
      </c>
      <c r="J2499" s="8">
        <v>1309986338</v>
      </c>
      <c r="K2499" s="8" t="b">
        <v>0</v>
      </c>
      <c r="L2499" s="8">
        <v>56</v>
      </c>
      <c r="M2499" s="8" t="b">
        <v>1</v>
      </c>
      <c r="N2499" s="8" t="s">
        <v>8279</v>
      </c>
      <c r="O2499" s="11">
        <f t="shared" ref="O2499:O2562" si="156">ROUND((E2499/D2499)*100,0)</f>
        <v>113</v>
      </c>
      <c r="P2499" s="8">
        <f t="shared" ref="P2499:P2562" si="157">ROUND(E2499/L2499,2)</f>
        <v>80.55</v>
      </c>
      <c r="Q2499" s="8" t="s">
        <v>8325</v>
      </c>
      <c r="R2499" s="8" t="s">
        <v>8329</v>
      </c>
      <c r="S2499" s="17">
        <f t="shared" ref="S2499:S2562" si="158">(((J2499/60)/60)/24)+DATE(1970,1,1)</f>
        <v>40730.878912037035</v>
      </c>
      <c r="T2499" s="17">
        <f t="shared" ref="T2499:T2562" si="159">(((I2499/60)/60)/24)+DATE(1970,1,1)</f>
        <v>40760.878912037035</v>
      </c>
    </row>
    <row r="2500" spans="1:20" ht="42.75" x14ac:dyDescent="0.45">
      <c r="A2500" s="5">
        <v>2498</v>
      </c>
      <c r="B2500" s="7" t="s">
        <v>2498</v>
      </c>
      <c r="C2500" s="7" t="s">
        <v>6608</v>
      </c>
      <c r="D2500" s="8">
        <v>1000</v>
      </c>
      <c r="E2500" s="8">
        <v>1056</v>
      </c>
      <c r="F2500" s="8" t="s">
        <v>8219</v>
      </c>
      <c r="G2500" s="8" t="s">
        <v>8224</v>
      </c>
      <c r="H2500" s="8" t="s">
        <v>8246</v>
      </c>
      <c r="I2500" s="8">
        <v>1422400387</v>
      </c>
      <c r="J2500" s="8">
        <v>1421190787</v>
      </c>
      <c r="K2500" s="8" t="b">
        <v>0</v>
      </c>
      <c r="L2500" s="8">
        <v>20</v>
      </c>
      <c r="M2500" s="8" t="b">
        <v>1</v>
      </c>
      <c r="N2500" s="8" t="s">
        <v>8279</v>
      </c>
      <c r="O2500" s="11">
        <f t="shared" si="156"/>
        <v>106</v>
      </c>
      <c r="P2500" s="8">
        <f t="shared" si="157"/>
        <v>52.8</v>
      </c>
      <c r="Q2500" s="8" t="s">
        <v>8325</v>
      </c>
      <c r="R2500" s="8" t="s">
        <v>8329</v>
      </c>
      <c r="S2500" s="17">
        <f t="shared" si="158"/>
        <v>42017.967442129629</v>
      </c>
      <c r="T2500" s="17">
        <f t="shared" si="159"/>
        <v>42031.967442129629</v>
      </c>
    </row>
    <row r="2501" spans="1:20" ht="42.75" x14ac:dyDescent="0.45">
      <c r="A2501" s="5">
        <v>2499</v>
      </c>
      <c r="B2501" s="7" t="s">
        <v>2499</v>
      </c>
      <c r="C2501" s="7" t="s">
        <v>6609</v>
      </c>
      <c r="D2501" s="8">
        <v>4000</v>
      </c>
      <c r="E2501" s="8">
        <v>8105</v>
      </c>
      <c r="F2501" s="8" t="s">
        <v>8219</v>
      </c>
      <c r="G2501" s="8" t="s">
        <v>8224</v>
      </c>
      <c r="H2501" s="8" t="s">
        <v>8246</v>
      </c>
      <c r="I2501" s="8">
        <v>1356976800</v>
      </c>
      <c r="J2501" s="8">
        <v>1352820837</v>
      </c>
      <c r="K2501" s="8" t="b">
        <v>0</v>
      </c>
      <c r="L2501" s="8">
        <v>170</v>
      </c>
      <c r="M2501" s="8" t="b">
        <v>1</v>
      </c>
      <c r="N2501" s="8" t="s">
        <v>8279</v>
      </c>
      <c r="O2501" s="11">
        <f t="shared" si="156"/>
        <v>203</v>
      </c>
      <c r="P2501" s="8">
        <f t="shared" si="157"/>
        <v>47.68</v>
      </c>
      <c r="Q2501" s="8" t="s">
        <v>8325</v>
      </c>
      <c r="R2501" s="8" t="s">
        <v>8329</v>
      </c>
      <c r="S2501" s="17">
        <f t="shared" si="158"/>
        <v>41226.648576388885</v>
      </c>
      <c r="T2501" s="17">
        <f t="shared" si="159"/>
        <v>41274.75</v>
      </c>
    </row>
    <row r="2502" spans="1:20" ht="42.75" x14ac:dyDescent="0.45">
      <c r="A2502" s="5">
        <v>2500</v>
      </c>
      <c r="B2502" s="7" t="s">
        <v>2500</v>
      </c>
      <c r="C2502" s="7" t="s">
        <v>6610</v>
      </c>
      <c r="D2502" s="8">
        <v>600</v>
      </c>
      <c r="E2502" s="8">
        <v>680</v>
      </c>
      <c r="F2502" s="8" t="s">
        <v>8219</v>
      </c>
      <c r="G2502" s="8" t="s">
        <v>8224</v>
      </c>
      <c r="H2502" s="8" t="s">
        <v>8246</v>
      </c>
      <c r="I2502" s="8">
        <v>1340476375</v>
      </c>
      <c r="J2502" s="8">
        <v>1337884375</v>
      </c>
      <c r="K2502" s="8" t="b">
        <v>0</v>
      </c>
      <c r="L2502" s="8">
        <v>29</v>
      </c>
      <c r="M2502" s="8" t="b">
        <v>1</v>
      </c>
      <c r="N2502" s="8" t="s">
        <v>8279</v>
      </c>
      <c r="O2502" s="11">
        <f t="shared" si="156"/>
        <v>113</v>
      </c>
      <c r="P2502" s="8">
        <f t="shared" si="157"/>
        <v>23.45</v>
      </c>
      <c r="Q2502" s="8" t="s">
        <v>8325</v>
      </c>
      <c r="R2502" s="8" t="s">
        <v>8329</v>
      </c>
      <c r="S2502" s="17">
        <f t="shared" si="158"/>
        <v>41053.772858796299</v>
      </c>
      <c r="T2502" s="17">
        <f t="shared" si="159"/>
        <v>41083.772858796299</v>
      </c>
    </row>
    <row r="2503" spans="1:20" ht="42.75" x14ac:dyDescent="0.45">
      <c r="A2503" s="5">
        <v>2501</v>
      </c>
      <c r="B2503" s="7" t="s">
        <v>2501</v>
      </c>
      <c r="C2503" s="7" t="s">
        <v>6611</v>
      </c>
      <c r="D2503" s="8">
        <v>11000</v>
      </c>
      <c r="E2503" s="8">
        <v>281</v>
      </c>
      <c r="F2503" s="8" t="s">
        <v>8221</v>
      </c>
      <c r="G2503" s="8" t="s">
        <v>8229</v>
      </c>
      <c r="H2503" s="8" t="s">
        <v>8251</v>
      </c>
      <c r="I2503" s="8">
        <v>1443379104</v>
      </c>
      <c r="J2503" s="8">
        <v>1440787104</v>
      </c>
      <c r="K2503" s="8" t="b">
        <v>0</v>
      </c>
      <c r="L2503" s="8">
        <v>7</v>
      </c>
      <c r="M2503" s="8" t="b">
        <v>0</v>
      </c>
      <c r="N2503" s="8" t="s">
        <v>8299</v>
      </c>
      <c r="O2503" s="11">
        <f t="shared" si="156"/>
        <v>3</v>
      </c>
      <c r="P2503" s="8">
        <f t="shared" si="157"/>
        <v>40.14</v>
      </c>
      <c r="Q2503" s="8" t="s">
        <v>8336</v>
      </c>
      <c r="R2503" s="8" t="s">
        <v>8353</v>
      </c>
      <c r="S2503" s="17">
        <f t="shared" si="158"/>
        <v>42244.776666666665</v>
      </c>
      <c r="T2503" s="17">
        <f t="shared" si="159"/>
        <v>42274.776666666665</v>
      </c>
    </row>
    <row r="2504" spans="1:20" ht="42.75" x14ac:dyDescent="0.45">
      <c r="A2504" s="5">
        <v>2502</v>
      </c>
      <c r="B2504" s="7" t="s">
        <v>2502</v>
      </c>
      <c r="C2504" s="7" t="s">
        <v>6612</v>
      </c>
      <c r="D2504" s="8">
        <v>110000</v>
      </c>
      <c r="E2504" s="8">
        <v>86</v>
      </c>
      <c r="F2504" s="8" t="s">
        <v>8221</v>
      </c>
      <c r="G2504" s="8" t="s">
        <v>8224</v>
      </c>
      <c r="H2504" s="8" t="s">
        <v>8246</v>
      </c>
      <c r="I2504" s="8">
        <v>1411328918</v>
      </c>
      <c r="J2504" s="8">
        <v>1407440918</v>
      </c>
      <c r="K2504" s="8" t="b">
        <v>0</v>
      </c>
      <c r="L2504" s="8">
        <v>5</v>
      </c>
      <c r="M2504" s="8" t="b">
        <v>0</v>
      </c>
      <c r="N2504" s="8" t="s">
        <v>8299</v>
      </c>
      <c r="O2504" s="11">
        <f t="shared" si="156"/>
        <v>0</v>
      </c>
      <c r="P2504" s="8">
        <f t="shared" si="157"/>
        <v>17.2</v>
      </c>
      <c r="Q2504" s="8" t="s">
        <v>8336</v>
      </c>
      <c r="R2504" s="8" t="s">
        <v>8353</v>
      </c>
      <c r="S2504" s="17">
        <f t="shared" si="158"/>
        <v>41858.825439814813</v>
      </c>
      <c r="T2504" s="17">
        <f t="shared" si="159"/>
        <v>41903.825439814813</v>
      </c>
    </row>
    <row r="2505" spans="1:20" ht="42.75" x14ac:dyDescent="0.45">
      <c r="A2505" s="5">
        <v>2503</v>
      </c>
      <c r="B2505" s="7" t="s">
        <v>2503</v>
      </c>
      <c r="C2505" s="7" t="s">
        <v>6613</v>
      </c>
      <c r="D2505" s="8">
        <v>10000</v>
      </c>
      <c r="E2505" s="8">
        <v>0</v>
      </c>
      <c r="F2505" s="8" t="s">
        <v>8221</v>
      </c>
      <c r="G2505" s="8" t="s">
        <v>8224</v>
      </c>
      <c r="H2505" s="8" t="s">
        <v>8246</v>
      </c>
      <c r="I2505" s="8">
        <v>1465333560</v>
      </c>
      <c r="J2505" s="8">
        <v>1462743308</v>
      </c>
      <c r="K2505" s="8" t="b">
        <v>0</v>
      </c>
      <c r="L2505" s="8">
        <v>0</v>
      </c>
      <c r="M2505" s="8" t="b">
        <v>0</v>
      </c>
      <c r="N2505" s="8" t="s">
        <v>8299</v>
      </c>
      <c r="O2505" s="11">
        <f t="shared" si="156"/>
        <v>0</v>
      </c>
      <c r="P2505" s="8" t="e">
        <f t="shared" si="157"/>
        <v>#DIV/0!</v>
      </c>
      <c r="Q2505" s="8" t="s">
        <v>8336</v>
      </c>
      <c r="R2505" s="8" t="s">
        <v>8353</v>
      </c>
      <c r="S2505" s="17">
        <f t="shared" si="158"/>
        <v>42498.899398148147</v>
      </c>
      <c r="T2505" s="17">
        <f t="shared" si="159"/>
        <v>42528.879166666666</v>
      </c>
    </row>
    <row r="2506" spans="1:20" ht="28.5" x14ac:dyDescent="0.45">
      <c r="A2506" s="5">
        <v>2504</v>
      </c>
      <c r="B2506" s="7" t="s">
        <v>2504</v>
      </c>
      <c r="C2506" s="7" t="s">
        <v>6614</v>
      </c>
      <c r="D2506" s="8">
        <v>35000</v>
      </c>
      <c r="E2506" s="8">
        <v>0</v>
      </c>
      <c r="F2506" s="8" t="s">
        <v>8221</v>
      </c>
      <c r="G2506" s="8" t="s">
        <v>8224</v>
      </c>
      <c r="H2506" s="8" t="s">
        <v>8246</v>
      </c>
      <c r="I2506" s="8">
        <v>1416014534</v>
      </c>
      <c r="J2506" s="8">
        <v>1413418934</v>
      </c>
      <c r="K2506" s="8" t="b">
        <v>0</v>
      </c>
      <c r="L2506" s="8">
        <v>0</v>
      </c>
      <c r="M2506" s="8" t="b">
        <v>0</v>
      </c>
      <c r="N2506" s="8" t="s">
        <v>8299</v>
      </c>
      <c r="O2506" s="11">
        <f t="shared" si="156"/>
        <v>0</v>
      </c>
      <c r="P2506" s="8" t="e">
        <f t="shared" si="157"/>
        <v>#DIV/0!</v>
      </c>
      <c r="Q2506" s="8" t="s">
        <v>8336</v>
      </c>
      <c r="R2506" s="8" t="s">
        <v>8353</v>
      </c>
      <c r="S2506" s="17">
        <f t="shared" si="158"/>
        <v>41928.015439814815</v>
      </c>
      <c r="T2506" s="17">
        <f t="shared" si="159"/>
        <v>41958.057106481487</v>
      </c>
    </row>
    <row r="2507" spans="1:20" ht="57" x14ac:dyDescent="0.45">
      <c r="A2507" s="5">
        <v>2505</v>
      </c>
      <c r="B2507" s="7" t="s">
        <v>2505</v>
      </c>
      <c r="C2507" s="7" t="s">
        <v>6615</v>
      </c>
      <c r="D2507" s="8">
        <v>7000</v>
      </c>
      <c r="E2507" s="8">
        <v>0</v>
      </c>
      <c r="F2507" s="8" t="s">
        <v>8221</v>
      </c>
      <c r="G2507" s="8" t="s">
        <v>8224</v>
      </c>
      <c r="H2507" s="8" t="s">
        <v>8246</v>
      </c>
      <c r="I2507" s="8">
        <v>1426292416</v>
      </c>
      <c r="J2507" s="8">
        <v>1423704016</v>
      </c>
      <c r="K2507" s="8" t="b">
        <v>0</v>
      </c>
      <c r="L2507" s="8">
        <v>0</v>
      </c>
      <c r="M2507" s="8" t="b">
        <v>0</v>
      </c>
      <c r="N2507" s="8" t="s">
        <v>8299</v>
      </c>
      <c r="O2507" s="11">
        <f t="shared" si="156"/>
        <v>0</v>
      </c>
      <c r="P2507" s="8" t="e">
        <f t="shared" si="157"/>
        <v>#DIV/0!</v>
      </c>
      <c r="Q2507" s="8" t="s">
        <v>8336</v>
      </c>
      <c r="R2507" s="8" t="s">
        <v>8353</v>
      </c>
      <c r="S2507" s="17">
        <f t="shared" si="158"/>
        <v>42047.05574074074</v>
      </c>
      <c r="T2507" s="17">
        <f t="shared" si="159"/>
        <v>42077.014074074075</v>
      </c>
    </row>
    <row r="2508" spans="1:20" ht="42.75" x14ac:dyDescent="0.45">
      <c r="A2508" s="5">
        <v>2506</v>
      </c>
      <c r="B2508" s="7" t="s">
        <v>2506</v>
      </c>
      <c r="C2508" s="7" t="s">
        <v>6616</v>
      </c>
      <c r="D2508" s="8">
        <v>5000</v>
      </c>
      <c r="E2508" s="8">
        <v>30</v>
      </c>
      <c r="F2508" s="8" t="s">
        <v>8221</v>
      </c>
      <c r="G2508" s="8" t="s">
        <v>8225</v>
      </c>
      <c r="H2508" s="8" t="s">
        <v>8247</v>
      </c>
      <c r="I2508" s="8">
        <v>1443906000</v>
      </c>
      <c r="J2508" s="8">
        <v>1441955269</v>
      </c>
      <c r="K2508" s="8" t="b">
        <v>0</v>
      </c>
      <c r="L2508" s="8">
        <v>2</v>
      </c>
      <c r="M2508" s="8" t="b">
        <v>0</v>
      </c>
      <c r="N2508" s="8" t="s">
        <v>8299</v>
      </c>
      <c r="O2508" s="11">
        <f t="shared" si="156"/>
        <v>1</v>
      </c>
      <c r="P2508" s="8">
        <f t="shared" si="157"/>
        <v>15</v>
      </c>
      <c r="Q2508" s="8" t="s">
        <v>8336</v>
      </c>
      <c r="R2508" s="8" t="s">
        <v>8353</v>
      </c>
      <c r="S2508" s="17">
        <f t="shared" si="158"/>
        <v>42258.297094907408</v>
      </c>
      <c r="T2508" s="17">
        <f t="shared" si="159"/>
        <v>42280.875</v>
      </c>
    </row>
    <row r="2509" spans="1:20" x14ac:dyDescent="0.45">
      <c r="A2509" s="5">
        <v>2507</v>
      </c>
      <c r="B2509" s="7" t="s">
        <v>2507</v>
      </c>
      <c r="C2509" s="7" t="s">
        <v>6617</v>
      </c>
      <c r="D2509" s="8">
        <v>42850</v>
      </c>
      <c r="E2509" s="8">
        <v>0</v>
      </c>
      <c r="F2509" s="8" t="s">
        <v>8221</v>
      </c>
      <c r="G2509" s="8" t="s">
        <v>8224</v>
      </c>
      <c r="H2509" s="8" t="s">
        <v>8246</v>
      </c>
      <c r="I2509" s="8">
        <v>1431308704</v>
      </c>
      <c r="J2509" s="8">
        <v>1428716704</v>
      </c>
      <c r="K2509" s="8" t="b">
        <v>0</v>
      </c>
      <c r="L2509" s="8">
        <v>0</v>
      </c>
      <c r="M2509" s="8" t="b">
        <v>0</v>
      </c>
      <c r="N2509" s="8" t="s">
        <v>8299</v>
      </c>
      <c r="O2509" s="11">
        <f t="shared" si="156"/>
        <v>0</v>
      </c>
      <c r="P2509" s="8" t="e">
        <f t="shared" si="157"/>
        <v>#DIV/0!</v>
      </c>
      <c r="Q2509" s="8" t="s">
        <v>8336</v>
      </c>
      <c r="R2509" s="8" t="s">
        <v>8353</v>
      </c>
      <c r="S2509" s="17">
        <f t="shared" si="158"/>
        <v>42105.072962962964</v>
      </c>
      <c r="T2509" s="17">
        <f t="shared" si="159"/>
        <v>42135.072962962964</v>
      </c>
    </row>
    <row r="2510" spans="1:20" ht="42.75" x14ac:dyDescent="0.45">
      <c r="A2510" s="5">
        <v>2508</v>
      </c>
      <c r="B2510" s="7" t="s">
        <v>2508</v>
      </c>
      <c r="C2510" s="7" t="s">
        <v>6618</v>
      </c>
      <c r="D2510" s="8">
        <v>20000</v>
      </c>
      <c r="E2510" s="8">
        <v>0</v>
      </c>
      <c r="F2510" s="8" t="s">
        <v>8221</v>
      </c>
      <c r="G2510" s="8" t="s">
        <v>8224</v>
      </c>
      <c r="H2510" s="8" t="s">
        <v>8246</v>
      </c>
      <c r="I2510" s="8">
        <v>1408056634</v>
      </c>
      <c r="J2510" s="8">
        <v>1405464634</v>
      </c>
      <c r="K2510" s="8" t="b">
        <v>0</v>
      </c>
      <c r="L2510" s="8">
        <v>0</v>
      </c>
      <c r="M2510" s="8" t="b">
        <v>0</v>
      </c>
      <c r="N2510" s="8" t="s">
        <v>8299</v>
      </c>
      <c r="O2510" s="11">
        <f t="shared" si="156"/>
        <v>0</v>
      </c>
      <c r="P2510" s="8" t="e">
        <f t="shared" si="157"/>
        <v>#DIV/0!</v>
      </c>
      <c r="Q2510" s="8" t="s">
        <v>8336</v>
      </c>
      <c r="R2510" s="8" t="s">
        <v>8353</v>
      </c>
      <c r="S2510" s="17">
        <f t="shared" si="158"/>
        <v>41835.951782407406</v>
      </c>
      <c r="T2510" s="17">
        <f t="shared" si="159"/>
        <v>41865.951782407406</v>
      </c>
    </row>
    <row r="2511" spans="1:20" ht="42.75" x14ac:dyDescent="0.45">
      <c r="A2511" s="5">
        <v>2509</v>
      </c>
      <c r="B2511" s="7" t="s">
        <v>2509</v>
      </c>
      <c r="C2511" s="7" t="s">
        <v>6619</v>
      </c>
      <c r="D2511" s="8">
        <v>95000</v>
      </c>
      <c r="E2511" s="8">
        <v>1000</v>
      </c>
      <c r="F2511" s="8" t="s">
        <v>8221</v>
      </c>
      <c r="G2511" s="8" t="s">
        <v>8225</v>
      </c>
      <c r="H2511" s="8" t="s">
        <v>8247</v>
      </c>
      <c r="I2511" s="8">
        <v>1429554349</v>
      </c>
      <c r="J2511" s="8">
        <v>1424719549</v>
      </c>
      <c r="K2511" s="8" t="b">
        <v>0</v>
      </c>
      <c r="L2511" s="8">
        <v>28</v>
      </c>
      <c r="M2511" s="8" t="b">
        <v>0</v>
      </c>
      <c r="N2511" s="8" t="s">
        <v>8299</v>
      </c>
      <c r="O2511" s="11">
        <f t="shared" si="156"/>
        <v>1</v>
      </c>
      <c r="P2511" s="8">
        <f t="shared" si="157"/>
        <v>35.71</v>
      </c>
      <c r="Q2511" s="8" t="s">
        <v>8336</v>
      </c>
      <c r="R2511" s="8" t="s">
        <v>8353</v>
      </c>
      <c r="S2511" s="17">
        <f t="shared" si="158"/>
        <v>42058.809594907405</v>
      </c>
      <c r="T2511" s="17">
        <f t="shared" si="159"/>
        <v>42114.767928240741</v>
      </c>
    </row>
    <row r="2512" spans="1:20" ht="42.75" x14ac:dyDescent="0.45">
      <c r="A2512" s="5">
        <v>2510</v>
      </c>
      <c r="B2512" s="7" t="s">
        <v>2510</v>
      </c>
      <c r="C2512" s="7" t="s">
        <v>6620</v>
      </c>
      <c r="D2512" s="8">
        <v>50000</v>
      </c>
      <c r="E2512" s="8">
        <v>75</v>
      </c>
      <c r="F2512" s="8" t="s">
        <v>8221</v>
      </c>
      <c r="G2512" s="8" t="s">
        <v>8224</v>
      </c>
      <c r="H2512" s="8" t="s">
        <v>8246</v>
      </c>
      <c r="I2512" s="8">
        <v>1431647772</v>
      </c>
      <c r="J2512" s="8">
        <v>1426463772</v>
      </c>
      <c r="K2512" s="8" t="b">
        <v>0</v>
      </c>
      <c r="L2512" s="8">
        <v>2</v>
      </c>
      <c r="M2512" s="8" t="b">
        <v>0</v>
      </c>
      <c r="N2512" s="8" t="s">
        <v>8299</v>
      </c>
      <c r="O2512" s="11">
        <f t="shared" si="156"/>
        <v>0</v>
      </c>
      <c r="P2512" s="8">
        <f t="shared" si="157"/>
        <v>37.5</v>
      </c>
      <c r="Q2512" s="8" t="s">
        <v>8336</v>
      </c>
      <c r="R2512" s="8" t="s">
        <v>8353</v>
      </c>
      <c r="S2512" s="17">
        <f t="shared" si="158"/>
        <v>42078.997361111105</v>
      </c>
      <c r="T2512" s="17">
        <f t="shared" si="159"/>
        <v>42138.997361111105</v>
      </c>
    </row>
    <row r="2513" spans="1:20" ht="42.75" x14ac:dyDescent="0.45">
      <c r="A2513" s="5">
        <v>2511</v>
      </c>
      <c r="B2513" s="7" t="s">
        <v>2511</v>
      </c>
      <c r="C2513" s="7" t="s">
        <v>6621</v>
      </c>
      <c r="D2513" s="8">
        <v>100000</v>
      </c>
      <c r="E2513" s="8">
        <v>0</v>
      </c>
      <c r="F2513" s="8" t="s">
        <v>8221</v>
      </c>
      <c r="G2513" s="8" t="s">
        <v>8225</v>
      </c>
      <c r="H2513" s="8" t="s">
        <v>8247</v>
      </c>
      <c r="I2513" s="8">
        <v>1454323413</v>
      </c>
      <c r="J2513" s="8">
        <v>1451731413</v>
      </c>
      <c r="K2513" s="8" t="b">
        <v>0</v>
      </c>
      <c r="L2513" s="8">
        <v>0</v>
      </c>
      <c r="M2513" s="8" t="b">
        <v>0</v>
      </c>
      <c r="N2513" s="8" t="s">
        <v>8299</v>
      </c>
      <c r="O2513" s="11">
        <f t="shared" si="156"/>
        <v>0</v>
      </c>
      <c r="P2513" s="8" t="e">
        <f t="shared" si="157"/>
        <v>#DIV/0!</v>
      </c>
      <c r="Q2513" s="8" t="s">
        <v>8336</v>
      </c>
      <c r="R2513" s="8" t="s">
        <v>8353</v>
      </c>
      <c r="S2513" s="17">
        <f t="shared" si="158"/>
        <v>42371.446909722217</v>
      </c>
      <c r="T2513" s="17">
        <f t="shared" si="159"/>
        <v>42401.446909722217</v>
      </c>
    </row>
    <row r="2514" spans="1:20" ht="42.75" x14ac:dyDescent="0.45">
      <c r="A2514" s="5">
        <v>2512</v>
      </c>
      <c r="B2514" s="7" t="s">
        <v>2512</v>
      </c>
      <c r="C2514" s="7" t="s">
        <v>6622</v>
      </c>
      <c r="D2514" s="8">
        <v>1150</v>
      </c>
      <c r="E2514" s="8">
        <v>0</v>
      </c>
      <c r="F2514" s="8" t="s">
        <v>8221</v>
      </c>
      <c r="G2514" s="8" t="s">
        <v>8224</v>
      </c>
      <c r="H2514" s="8" t="s">
        <v>8246</v>
      </c>
      <c r="I2514" s="8">
        <v>1418504561</v>
      </c>
      <c r="J2514" s="8">
        <v>1417208561</v>
      </c>
      <c r="K2514" s="8" t="b">
        <v>0</v>
      </c>
      <c r="L2514" s="8">
        <v>0</v>
      </c>
      <c r="M2514" s="8" t="b">
        <v>0</v>
      </c>
      <c r="N2514" s="8" t="s">
        <v>8299</v>
      </c>
      <c r="O2514" s="11">
        <f t="shared" si="156"/>
        <v>0</v>
      </c>
      <c r="P2514" s="8" t="e">
        <f t="shared" si="157"/>
        <v>#DIV/0!</v>
      </c>
      <c r="Q2514" s="8" t="s">
        <v>8336</v>
      </c>
      <c r="R2514" s="8" t="s">
        <v>8353</v>
      </c>
      <c r="S2514" s="17">
        <f t="shared" si="158"/>
        <v>41971.876863425925</v>
      </c>
      <c r="T2514" s="17">
        <f t="shared" si="159"/>
        <v>41986.876863425925</v>
      </c>
    </row>
    <row r="2515" spans="1:20" ht="42.75" x14ac:dyDescent="0.45">
      <c r="A2515" s="5">
        <v>2513</v>
      </c>
      <c r="B2515" s="7" t="s">
        <v>2513</v>
      </c>
      <c r="C2515" s="7" t="s">
        <v>6623</v>
      </c>
      <c r="D2515" s="8">
        <v>180000</v>
      </c>
      <c r="E2515" s="8">
        <v>0</v>
      </c>
      <c r="F2515" s="8" t="s">
        <v>8221</v>
      </c>
      <c r="G2515" s="8" t="s">
        <v>8236</v>
      </c>
      <c r="H2515" s="8" t="s">
        <v>8249</v>
      </c>
      <c r="I2515" s="8">
        <v>1488067789</v>
      </c>
      <c r="J2515" s="8">
        <v>1482883789</v>
      </c>
      <c r="K2515" s="8" t="b">
        <v>0</v>
      </c>
      <c r="L2515" s="8">
        <v>0</v>
      </c>
      <c r="M2515" s="8" t="b">
        <v>0</v>
      </c>
      <c r="N2515" s="8" t="s">
        <v>8299</v>
      </c>
      <c r="O2515" s="11">
        <f t="shared" si="156"/>
        <v>0</v>
      </c>
      <c r="P2515" s="8" t="e">
        <f t="shared" si="157"/>
        <v>#DIV/0!</v>
      </c>
      <c r="Q2515" s="8" t="s">
        <v>8336</v>
      </c>
      <c r="R2515" s="8" t="s">
        <v>8353</v>
      </c>
      <c r="S2515" s="17">
        <f t="shared" si="158"/>
        <v>42732.00681712963</v>
      </c>
      <c r="T2515" s="17">
        <f t="shared" si="159"/>
        <v>42792.00681712963</v>
      </c>
    </row>
    <row r="2516" spans="1:20" ht="42.75" x14ac:dyDescent="0.45">
      <c r="A2516" s="5">
        <v>2514</v>
      </c>
      <c r="B2516" s="7" t="s">
        <v>2514</v>
      </c>
      <c r="C2516" s="7" t="s">
        <v>6624</v>
      </c>
      <c r="D2516" s="8">
        <v>12000</v>
      </c>
      <c r="E2516" s="8">
        <v>210</v>
      </c>
      <c r="F2516" s="8" t="s">
        <v>8221</v>
      </c>
      <c r="G2516" s="8" t="s">
        <v>8224</v>
      </c>
      <c r="H2516" s="8" t="s">
        <v>8246</v>
      </c>
      <c r="I2516" s="8">
        <v>1408526477</v>
      </c>
      <c r="J2516" s="8">
        <v>1407057677</v>
      </c>
      <c r="K2516" s="8" t="b">
        <v>0</v>
      </c>
      <c r="L2516" s="8">
        <v>4</v>
      </c>
      <c r="M2516" s="8" t="b">
        <v>0</v>
      </c>
      <c r="N2516" s="8" t="s">
        <v>8299</v>
      </c>
      <c r="O2516" s="11">
        <f t="shared" si="156"/>
        <v>2</v>
      </c>
      <c r="P2516" s="8">
        <f t="shared" si="157"/>
        <v>52.5</v>
      </c>
      <c r="Q2516" s="8" t="s">
        <v>8336</v>
      </c>
      <c r="R2516" s="8" t="s">
        <v>8353</v>
      </c>
      <c r="S2516" s="17">
        <f t="shared" si="158"/>
        <v>41854.389780092592</v>
      </c>
      <c r="T2516" s="17">
        <f t="shared" si="159"/>
        <v>41871.389780092592</v>
      </c>
    </row>
    <row r="2517" spans="1:20" ht="42.75" x14ac:dyDescent="0.45">
      <c r="A2517" s="5">
        <v>2515</v>
      </c>
      <c r="B2517" s="7" t="s">
        <v>2515</v>
      </c>
      <c r="C2517" s="7" t="s">
        <v>6625</v>
      </c>
      <c r="D2517" s="8">
        <v>5000</v>
      </c>
      <c r="E2517" s="8">
        <v>930</v>
      </c>
      <c r="F2517" s="8" t="s">
        <v>8221</v>
      </c>
      <c r="G2517" s="8" t="s">
        <v>8224</v>
      </c>
      <c r="H2517" s="8" t="s">
        <v>8246</v>
      </c>
      <c r="I2517" s="8">
        <v>1424635753</v>
      </c>
      <c r="J2517" s="8">
        <v>1422043753</v>
      </c>
      <c r="K2517" s="8" t="b">
        <v>0</v>
      </c>
      <c r="L2517" s="8">
        <v>12</v>
      </c>
      <c r="M2517" s="8" t="b">
        <v>0</v>
      </c>
      <c r="N2517" s="8" t="s">
        <v>8299</v>
      </c>
      <c r="O2517" s="11">
        <f t="shared" si="156"/>
        <v>19</v>
      </c>
      <c r="P2517" s="8">
        <f t="shared" si="157"/>
        <v>77.5</v>
      </c>
      <c r="Q2517" s="8" t="s">
        <v>8336</v>
      </c>
      <c r="R2517" s="8" t="s">
        <v>8353</v>
      </c>
      <c r="S2517" s="17">
        <f t="shared" si="158"/>
        <v>42027.839733796296</v>
      </c>
      <c r="T2517" s="17">
        <f t="shared" si="159"/>
        <v>42057.839733796296</v>
      </c>
    </row>
    <row r="2518" spans="1:20" ht="42.75" x14ac:dyDescent="0.45">
      <c r="A2518" s="5">
        <v>2516</v>
      </c>
      <c r="B2518" s="7" t="s">
        <v>2516</v>
      </c>
      <c r="C2518" s="7" t="s">
        <v>6626</v>
      </c>
      <c r="D2518" s="8">
        <v>22000</v>
      </c>
      <c r="E2518" s="8">
        <v>0</v>
      </c>
      <c r="F2518" s="8" t="s">
        <v>8221</v>
      </c>
      <c r="G2518" s="8" t="s">
        <v>8224</v>
      </c>
      <c r="H2518" s="8" t="s">
        <v>8246</v>
      </c>
      <c r="I2518" s="8">
        <v>1417279252</v>
      </c>
      <c r="J2518" s="8">
        <v>1414683652</v>
      </c>
      <c r="K2518" s="8" t="b">
        <v>0</v>
      </c>
      <c r="L2518" s="8">
        <v>0</v>
      </c>
      <c r="M2518" s="8" t="b">
        <v>0</v>
      </c>
      <c r="N2518" s="8" t="s">
        <v>8299</v>
      </c>
      <c r="O2518" s="11">
        <f t="shared" si="156"/>
        <v>0</v>
      </c>
      <c r="P2518" s="8" t="e">
        <f t="shared" si="157"/>
        <v>#DIV/0!</v>
      </c>
      <c r="Q2518" s="8" t="s">
        <v>8336</v>
      </c>
      <c r="R2518" s="8" t="s">
        <v>8353</v>
      </c>
      <c r="S2518" s="17">
        <f t="shared" si="158"/>
        <v>41942.653379629628</v>
      </c>
      <c r="T2518" s="17">
        <f t="shared" si="159"/>
        <v>41972.6950462963</v>
      </c>
    </row>
    <row r="2519" spans="1:20" ht="42.75" x14ac:dyDescent="0.45">
      <c r="A2519" s="5">
        <v>2517</v>
      </c>
      <c r="B2519" s="7" t="s">
        <v>2517</v>
      </c>
      <c r="C2519" s="7" t="s">
        <v>6627</v>
      </c>
      <c r="D2519" s="8">
        <v>18000</v>
      </c>
      <c r="E2519" s="8">
        <v>1767</v>
      </c>
      <c r="F2519" s="8" t="s">
        <v>8221</v>
      </c>
      <c r="G2519" s="8" t="s">
        <v>8229</v>
      </c>
      <c r="H2519" s="8" t="s">
        <v>8251</v>
      </c>
      <c r="I2519" s="8">
        <v>1426788930</v>
      </c>
      <c r="J2519" s="8">
        <v>1424200530</v>
      </c>
      <c r="K2519" s="8" t="b">
        <v>0</v>
      </c>
      <c r="L2519" s="8">
        <v>33</v>
      </c>
      <c r="M2519" s="8" t="b">
        <v>0</v>
      </c>
      <c r="N2519" s="8" t="s">
        <v>8299</v>
      </c>
      <c r="O2519" s="11">
        <f t="shared" si="156"/>
        <v>10</v>
      </c>
      <c r="P2519" s="8">
        <f t="shared" si="157"/>
        <v>53.55</v>
      </c>
      <c r="Q2519" s="8" t="s">
        <v>8336</v>
      </c>
      <c r="R2519" s="8" t="s">
        <v>8353</v>
      </c>
      <c r="S2519" s="17">
        <f t="shared" si="158"/>
        <v>42052.802430555559</v>
      </c>
      <c r="T2519" s="17">
        <f t="shared" si="159"/>
        <v>42082.760763888888</v>
      </c>
    </row>
    <row r="2520" spans="1:20" ht="42.75" x14ac:dyDescent="0.45">
      <c r="A2520" s="5">
        <v>2518</v>
      </c>
      <c r="B2520" s="7" t="s">
        <v>2518</v>
      </c>
      <c r="C2520" s="7" t="s">
        <v>6628</v>
      </c>
      <c r="D2520" s="8">
        <v>5000</v>
      </c>
      <c r="E2520" s="8">
        <v>0</v>
      </c>
      <c r="F2520" s="8" t="s">
        <v>8221</v>
      </c>
      <c r="G2520" s="8" t="s">
        <v>8224</v>
      </c>
      <c r="H2520" s="8" t="s">
        <v>8246</v>
      </c>
      <c r="I2520" s="8">
        <v>1415899228</v>
      </c>
      <c r="J2520" s="8">
        <v>1413303628</v>
      </c>
      <c r="K2520" s="8" t="b">
        <v>0</v>
      </c>
      <c r="L2520" s="8">
        <v>0</v>
      </c>
      <c r="M2520" s="8" t="b">
        <v>0</v>
      </c>
      <c r="N2520" s="8" t="s">
        <v>8299</v>
      </c>
      <c r="O2520" s="11">
        <f t="shared" si="156"/>
        <v>0</v>
      </c>
      <c r="P2520" s="8" t="e">
        <f t="shared" si="157"/>
        <v>#DIV/0!</v>
      </c>
      <c r="Q2520" s="8" t="s">
        <v>8336</v>
      </c>
      <c r="R2520" s="8" t="s">
        <v>8353</v>
      </c>
      <c r="S2520" s="17">
        <f t="shared" si="158"/>
        <v>41926.680879629632</v>
      </c>
      <c r="T2520" s="17">
        <f t="shared" si="159"/>
        <v>41956.722546296296</v>
      </c>
    </row>
    <row r="2521" spans="1:20" ht="28.5" x14ac:dyDescent="0.45">
      <c r="A2521" s="5">
        <v>2519</v>
      </c>
      <c r="B2521" s="7" t="s">
        <v>2519</v>
      </c>
      <c r="C2521" s="7" t="s">
        <v>6629</v>
      </c>
      <c r="D2521" s="8">
        <v>150000</v>
      </c>
      <c r="E2521" s="8">
        <v>65</v>
      </c>
      <c r="F2521" s="8" t="s">
        <v>8221</v>
      </c>
      <c r="G2521" s="8" t="s">
        <v>8224</v>
      </c>
      <c r="H2521" s="8" t="s">
        <v>8246</v>
      </c>
      <c r="I2521" s="8">
        <v>1405741404</v>
      </c>
      <c r="J2521" s="8">
        <v>1403149404</v>
      </c>
      <c r="K2521" s="8" t="b">
        <v>0</v>
      </c>
      <c r="L2521" s="8">
        <v>4</v>
      </c>
      <c r="M2521" s="8" t="b">
        <v>0</v>
      </c>
      <c r="N2521" s="8" t="s">
        <v>8299</v>
      </c>
      <c r="O2521" s="11">
        <f t="shared" si="156"/>
        <v>0</v>
      </c>
      <c r="P2521" s="8">
        <f t="shared" si="157"/>
        <v>16.25</v>
      </c>
      <c r="Q2521" s="8" t="s">
        <v>8336</v>
      </c>
      <c r="R2521" s="8" t="s">
        <v>8353</v>
      </c>
      <c r="S2521" s="17">
        <f t="shared" si="158"/>
        <v>41809.155138888891</v>
      </c>
      <c r="T2521" s="17">
        <f t="shared" si="159"/>
        <v>41839.155138888891</v>
      </c>
    </row>
    <row r="2522" spans="1:20" ht="42.75" x14ac:dyDescent="0.45">
      <c r="A2522" s="5">
        <v>2520</v>
      </c>
      <c r="B2522" s="7" t="s">
        <v>2520</v>
      </c>
      <c r="C2522" s="7" t="s">
        <v>6630</v>
      </c>
      <c r="D2522" s="8">
        <v>100000</v>
      </c>
      <c r="E2522" s="8">
        <v>0</v>
      </c>
      <c r="F2522" s="8" t="s">
        <v>8221</v>
      </c>
      <c r="G2522" s="8" t="s">
        <v>8224</v>
      </c>
      <c r="H2522" s="8" t="s">
        <v>8246</v>
      </c>
      <c r="I2522" s="8">
        <v>1476559260</v>
      </c>
      <c r="J2522" s="8">
        <v>1472567085</v>
      </c>
      <c r="K2522" s="8" t="b">
        <v>0</v>
      </c>
      <c r="L2522" s="8">
        <v>0</v>
      </c>
      <c r="M2522" s="8" t="b">
        <v>0</v>
      </c>
      <c r="N2522" s="8" t="s">
        <v>8299</v>
      </c>
      <c r="O2522" s="11">
        <f t="shared" si="156"/>
        <v>0</v>
      </c>
      <c r="P2522" s="8" t="e">
        <f t="shared" si="157"/>
        <v>#DIV/0!</v>
      </c>
      <c r="Q2522" s="8" t="s">
        <v>8336</v>
      </c>
      <c r="R2522" s="8" t="s">
        <v>8353</v>
      </c>
      <c r="S2522" s="17">
        <f t="shared" si="158"/>
        <v>42612.600520833337</v>
      </c>
      <c r="T2522" s="17">
        <f t="shared" si="159"/>
        <v>42658.806249999994</v>
      </c>
    </row>
    <row r="2523" spans="1:20" ht="57" x14ac:dyDescent="0.45">
      <c r="A2523" s="5">
        <v>2521</v>
      </c>
      <c r="B2523" s="7" t="s">
        <v>2521</v>
      </c>
      <c r="C2523" s="7" t="s">
        <v>6631</v>
      </c>
      <c r="D2523" s="8">
        <v>12500</v>
      </c>
      <c r="E2523" s="8">
        <v>13685.99</v>
      </c>
      <c r="F2523" s="8" t="s">
        <v>8219</v>
      </c>
      <c r="G2523" s="8" t="s">
        <v>8224</v>
      </c>
      <c r="H2523" s="8" t="s">
        <v>8246</v>
      </c>
      <c r="I2523" s="8">
        <v>1444778021</v>
      </c>
      <c r="J2523" s="8">
        <v>1442963621</v>
      </c>
      <c r="K2523" s="8" t="b">
        <v>0</v>
      </c>
      <c r="L2523" s="8">
        <v>132</v>
      </c>
      <c r="M2523" s="8" t="b">
        <v>1</v>
      </c>
      <c r="N2523" s="8" t="s">
        <v>8300</v>
      </c>
      <c r="O2523" s="11">
        <f t="shared" si="156"/>
        <v>109</v>
      </c>
      <c r="P2523" s="8">
        <f t="shared" si="157"/>
        <v>103.68</v>
      </c>
      <c r="Q2523" s="8" t="s">
        <v>8325</v>
      </c>
      <c r="R2523" s="8" t="s">
        <v>8354</v>
      </c>
      <c r="S2523" s="17">
        <f t="shared" si="158"/>
        <v>42269.967835648145</v>
      </c>
      <c r="T2523" s="17">
        <f t="shared" si="159"/>
        <v>42290.967835648145</v>
      </c>
    </row>
    <row r="2524" spans="1:20" ht="42.75" x14ac:dyDescent="0.45">
      <c r="A2524" s="5">
        <v>2522</v>
      </c>
      <c r="B2524" s="7" t="s">
        <v>2522</v>
      </c>
      <c r="C2524" s="7" t="s">
        <v>6632</v>
      </c>
      <c r="D2524" s="8">
        <v>5000</v>
      </c>
      <c r="E2524" s="8">
        <v>5000</v>
      </c>
      <c r="F2524" s="8" t="s">
        <v>8219</v>
      </c>
      <c r="G2524" s="8" t="s">
        <v>8224</v>
      </c>
      <c r="H2524" s="8" t="s">
        <v>8246</v>
      </c>
      <c r="I2524" s="8">
        <v>1461336720</v>
      </c>
      <c r="J2524" s="8">
        <v>1459431960</v>
      </c>
      <c r="K2524" s="8" t="b">
        <v>0</v>
      </c>
      <c r="L2524" s="8">
        <v>27</v>
      </c>
      <c r="M2524" s="8" t="b">
        <v>1</v>
      </c>
      <c r="N2524" s="8" t="s">
        <v>8300</v>
      </c>
      <c r="O2524" s="11">
        <f t="shared" si="156"/>
        <v>100</v>
      </c>
      <c r="P2524" s="8">
        <f t="shared" si="157"/>
        <v>185.19</v>
      </c>
      <c r="Q2524" s="8" t="s">
        <v>8325</v>
      </c>
      <c r="R2524" s="8" t="s">
        <v>8354</v>
      </c>
      <c r="S2524" s="17">
        <f t="shared" si="158"/>
        <v>42460.573611111111</v>
      </c>
      <c r="T2524" s="17">
        <f t="shared" si="159"/>
        <v>42482.619444444441</v>
      </c>
    </row>
    <row r="2525" spans="1:20" ht="42.75" x14ac:dyDescent="0.45">
      <c r="A2525" s="5">
        <v>2523</v>
      </c>
      <c r="B2525" s="7" t="s">
        <v>2523</v>
      </c>
      <c r="C2525" s="7" t="s">
        <v>6633</v>
      </c>
      <c r="D2525" s="8">
        <v>900</v>
      </c>
      <c r="E2525" s="8">
        <v>1408</v>
      </c>
      <c r="F2525" s="8" t="s">
        <v>8219</v>
      </c>
      <c r="G2525" s="8" t="s">
        <v>8224</v>
      </c>
      <c r="H2525" s="8" t="s">
        <v>8246</v>
      </c>
      <c r="I2525" s="8">
        <v>1416270292</v>
      </c>
      <c r="J2525" s="8">
        <v>1413674692</v>
      </c>
      <c r="K2525" s="8" t="b">
        <v>0</v>
      </c>
      <c r="L2525" s="8">
        <v>26</v>
      </c>
      <c r="M2525" s="8" t="b">
        <v>1</v>
      </c>
      <c r="N2525" s="8" t="s">
        <v>8300</v>
      </c>
      <c r="O2525" s="11">
        <f t="shared" si="156"/>
        <v>156</v>
      </c>
      <c r="P2525" s="8">
        <f t="shared" si="157"/>
        <v>54.15</v>
      </c>
      <c r="Q2525" s="8" t="s">
        <v>8325</v>
      </c>
      <c r="R2525" s="8" t="s">
        <v>8354</v>
      </c>
      <c r="S2525" s="17">
        <f t="shared" si="158"/>
        <v>41930.975601851853</v>
      </c>
      <c r="T2525" s="17">
        <f t="shared" si="159"/>
        <v>41961.017268518524</v>
      </c>
    </row>
    <row r="2526" spans="1:20" ht="28.5" x14ac:dyDescent="0.45">
      <c r="A2526" s="5">
        <v>2524</v>
      </c>
      <c r="B2526" s="7" t="s">
        <v>2524</v>
      </c>
      <c r="C2526" s="7" t="s">
        <v>6634</v>
      </c>
      <c r="D2526" s="8">
        <v>7500</v>
      </c>
      <c r="E2526" s="8">
        <v>7620</v>
      </c>
      <c r="F2526" s="8" t="s">
        <v>8219</v>
      </c>
      <c r="G2526" s="8" t="s">
        <v>8224</v>
      </c>
      <c r="H2526" s="8" t="s">
        <v>8246</v>
      </c>
      <c r="I2526" s="8">
        <v>1419136200</v>
      </c>
      <c r="J2526" s="8">
        <v>1416338557</v>
      </c>
      <c r="K2526" s="8" t="b">
        <v>0</v>
      </c>
      <c r="L2526" s="8">
        <v>43</v>
      </c>
      <c r="M2526" s="8" t="b">
        <v>1</v>
      </c>
      <c r="N2526" s="8" t="s">
        <v>8300</v>
      </c>
      <c r="O2526" s="11">
        <f t="shared" si="156"/>
        <v>102</v>
      </c>
      <c r="P2526" s="8">
        <f t="shared" si="157"/>
        <v>177.21</v>
      </c>
      <c r="Q2526" s="8" t="s">
        <v>8325</v>
      </c>
      <c r="R2526" s="8" t="s">
        <v>8354</v>
      </c>
      <c r="S2526" s="17">
        <f t="shared" si="158"/>
        <v>41961.807372685187</v>
      </c>
      <c r="T2526" s="17">
        <f t="shared" si="159"/>
        <v>41994.1875</v>
      </c>
    </row>
    <row r="2527" spans="1:20" ht="42.75" x14ac:dyDescent="0.45">
      <c r="A2527" s="5">
        <v>2525</v>
      </c>
      <c r="B2527" s="7" t="s">
        <v>2525</v>
      </c>
      <c r="C2527" s="7" t="s">
        <v>6635</v>
      </c>
      <c r="D2527" s="8">
        <v>8000</v>
      </c>
      <c r="E2527" s="8">
        <v>8026</v>
      </c>
      <c r="F2527" s="8" t="s">
        <v>8219</v>
      </c>
      <c r="G2527" s="8" t="s">
        <v>8224</v>
      </c>
      <c r="H2527" s="8" t="s">
        <v>8246</v>
      </c>
      <c r="I2527" s="8">
        <v>1340914571</v>
      </c>
      <c r="J2527" s="8">
        <v>1338322571</v>
      </c>
      <c r="K2527" s="8" t="b">
        <v>0</v>
      </c>
      <c r="L2527" s="8">
        <v>80</v>
      </c>
      <c r="M2527" s="8" t="b">
        <v>1</v>
      </c>
      <c r="N2527" s="8" t="s">
        <v>8300</v>
      </c>
      <c r="O2527" s="11">
        <f t="shared" si="156"/>
        <v>100</v>
      </c>
      <c r="P2527" s="8">
        <f t="shared" si="157"/>
        <v>100.33</v>
      </c>
      <c r="Q2527" s="8" t="s">
        <v>8325</v>
      </c>
      <c r="R2527" s="8" t="s">
        <v>8354</v>
      </c>
      <c r="S2527" s="17">
        <f t="shared" si="158"/>
        <v>41058.844571759262</v>
      </c>
      <c r="T2527" s="17">
        <f t="shared" si="159"/>
        <v>41088.844571759262</v>
      </c>
    </row>
    <row r="2528" spans="1:20" ht="42.75" x14ac:dyDescent="0.45">
      <c r="A2528" s="5">
        <v>2526</v>
      </c>
      <c r="B2528" s="7" t="s">
        <v>2526</v>
      </c>
      <c r="C2528" s="7" t="s">
        <v>6636</v>
      </c>
      <c r="D2528" s="8">
        <v>4000</v>
      </c>
      <c r="E2528" s="8">
        <v>4518</v>
      </c>
      <c r="F2528" s="8" t="s">
        <v>8219</v>
      </c>
      <c r="G2528" s="8" t="s">
        <v>8224</v>
      </c>
      <c r="H2528" s="8" t="s">
        <v>8246</v>
      </c>
      <c r="I2528" s="8">
        <v>1418014740</v>
      </c>
      <c r="J2528" s="8">
        <v>1415585474</v>
      </c>
      <c r="K2528" s="8" t="b">
        <v>0</v>
      </c>
      <c r="L2528" s="8">
        <v>33</v>
      </c>
      <c r="M2528" s="8" t="b">
        <v>1</v>
      </c>
      <c r="N2528" s="8" t="s">
        <v>8300</v>
      </c>
      <c r="O2528" s="11">
        <f t="shared" si="156"/>
        <v>113</v>
      </c>
      <c r="P2528" s="8">
        <f t="shared" si="157"/>
        <v>136.91</v>
      </c>
      <c r="Q2528" s="8" t="s">
        <v>8325</v>
      </c>
      <c r="R2528" s="8" t="s">
        <v>8354</v>
      </c>
      <c r="S2528" s="17">
        <f t="shared" si="158"/>
        <v>41953.091134259259</v>
      </c>
      <c r="T2528" s="17">
        <f t="shared" si="159"/>
        <v>41981.207638888889</v>
      </c>
    </row>
    <row r="2529" spans="1:20" ht="42.75" x14ac:dyDescent="0.45">
      <c r="A2529" s="5">
        <v>2527</v>
      </c>
      <c r="B2529" s="7" t="s">
        <v>2527</v>
      </c>
      <c r="C2529" s="7" t="s">
        <v>6637</v>
      </c>
      <c r="D2529" s="8">
        <v>4000</v>
      </c>
      <c r="E2529" s="8">
        <v>4085</v>
      </c>
      <c r="F2529" s="8" t="s">
        <v>8219</v>
      </c>
      <c r="G2529" s="8" t="s">
        <v>8224</v>
      </c>
      <c r="H2529" s="8" t="s">
        <v>8246</v>
      </c>
      <c r="I2529" s="8">
        <v>1382068740</v>
      </c>
      <c r="J2529" s="8">
        <v>1380477691</v>
      </c>
      <c r="K2529" s="8" t="b">
        <v>0</v>
      </c>
      <c r="L2529" s="8">
        <v>71</v>
      </c>
      <c r="M2529" s="8" t="b">
        <v>1</v>
      </c>
      <c r="N2529" s="8" t="s">
        <v>8300</v>
      </c>
      <c r="O2529" s="11">
        <f t="shared" si="156"/>
        <v>102</v>
      </c>
      <c r="P2529" s="8">
        <f t="shared" si="157"/>
        <v>57.54</v>
      </c>
      <c r="Q2529" s="8" t="s">
        <v>8325</v>
      </c>
      <c r="R2529" s="8" t="s">
        <v>8354</v>
      </c>
      <c r="S2529" s="17">
        <f t="shared" si="158"/>
        <v>41546.75105324074</v>
      </c>
      <c r="T2529" s="17">
        <f t="shared" si="159"/>
        <v>41565.165972222225</v>
      </c>
    </row>
    <row r="2530" spans="1:20" ht="42.75" x14ac:dyDescent="0.45">
      <c r="A2530" s="5">
        <v>2528</v>
      </c>
      <c r="B2530" s="7" t="s">
        <v>2528</v>
      </c>
      <c r="C2530" s="7" t="s">
        <v>6638</v>
      </c>
      <c r="D2530" s="8">
        <v>4000</v>
      </c>
      <c r="E2530" s="8">
        <v>4289.99</v>
      </c>
      <c r="F2530" s="8" t="s">
        <v>8219</v>
      </c>
      <c r="G2530" s="8" t="s">
        <v>8225</v>
      </c>
      <c r="H2530" s="8" t="s">
        <v>8247</v>
      </c>
      <c r="I2530" s="8">
        <v>1440068400</v>
      </c>
      <c r="J2530" s="8">
        <v>1438459303</v>
      </c>
      <c r="K2530" s="8" t="b">
        <v>0</v>
      </c>
      <c r="L2530" s="8">
        <v>81</v>
      </c>
      <c r="M2530" s="8" t="b">
        <v>1</v>
      </c>
      <c r="N2530" s="8" t="s">
        <v>8300</v>
      </c>
      <c r="O2530" s="11">
        <f t="shared" si="156"/>
        <v>107</v>
      </c>
      <c r="P2530" s="8">
        <f t="shared" si="157"/>
        <v>52.96</v>
      </c>
      <c r="Q2530" s="8" t="s">
        <v>8325</v>
      </c>
      <c r="R2530" s="8" t="s">
        <v>8354</v>
      </c>
      <c r="S2530" s="17">
        <f t="shared" si="158"/>
        <v>42217.834525462968</v>
      </c>
      <c r="T2530" s="17">
        <f t="shared" si="159"/>
        <v>42236.458333333328</v>
      </c>
    </row>
    <row r="2531" spans="1:20" ht="28.5" x14ac:dyDescent="0.45">
      <c r="A2531" s="5">
        <v>2529</v>
      </c>
      <c r="B2531" s="7" t="s">
        <v>2529</v>
      </c>
      <c r="C2531" s="7" t="s">
        <v>6639</v>
      </c>
      <c r="D2531" s="8">
        <v>6000</v>
      </c>
      <c r="E2531" s="8">
        <v>6257</v>
      </c>
      <c r="F2531" s="8" t="s">
        <v>8219</v>
      </c>
      <c r="G2531" s="8" t="s">
        <v>8224</v>
      </c>
      <c r="H2531" s="8" t="s">
        <v>8246</v>
      </c>
      <c r="I2531" s="8">
        <v>1332636975</v>
      </c>
      <c r="J2531" s="8">
        <v>1328752575</v>
      </c>
      <c r="K2531" s="8" t="b">
        <v>0</v>
      </c>
      <c r="L2531" s="8">
        <v>76</v>
      </c>
      <c r="M2531" s="8" t="b">
        <v>1</v>
      </c>
      <c r="N2531" s="8" t="s">
        <v>8300</v>
      </c>
      <c r="O2531" s="11">
        <f t="shared" si="156"/>
        <v>104</v>
      </c>
      <c r="P2531" s="8">
        <f t="shared" si="157"/>
        <v>82.33</v>
      </c>
      <c r="Q2531" s="8" t="s">
        <v>8325</v>
      </c>
      <c r="R2531" s="8" t="s">
        <v>8354</v>
      </c>
      <c r="S2531" s="17">
        <f t="shared" si="158"/>
        <v>40948.080729166664</v>
      </c>
      <c r="T2531" s="17">
        <f t="shared" si="159"/>
        <v>40993.0390625</v>
      </c>
    </row>
    <row r="2532" spans="1:20" ht="42.75" x14ac:dyDescent="0.45">
      <c r="A2532" s="5">
        <v>2530</v>
      </c>
      <c r="B2532" s="7" t="s">
        <v>2530</v>
      </c>
      <c r="C2532" s="7" t="s">
        <v>6640</v>
      </c>
      <c r="D2532" s="8">
        <v>6500</v>
      </c>
      <c r="E2532" s="8">
        <v>6500</v>
      </c>
      <c r="F2532" s="8" t="s">
        <v>8219</v>
      </c>
      <c r="G2532" s="8" t="s">
        <v>8224</v>
      </c>
      <c r="H2532" s="8" t="s">
        <v>8246</v>
      </c>
      <c r="I2532" s="8">
        <v>1429505400</v>
      </c>
      <c r="J2532" s="8">
        <v>1426711505</v>
      </c>
      <c r="K2532" s="8" t="b">
        <v>0</v>
      </c>
      <c r="L2532" s="8">
        <v>48</v>
      </c>
      <c r="M2532" s="8" t="b">
        <v>1</v>
      </c>
      <c r="N2532" s="8" t="s">
        <v>8300</v>
      </c>
      <c r="O2532" s="11">
        <f t="shared" si="156"/>
        <v>100</v>
      </c>
      <c r="P2532" s="8">
        <f t="shared" si="157"/>
        <v>135.41999999999999</v>
      </c>
      <c r="Q2532" s="8" t="s">
        <v>8325</v>
      </c>
      <c r="R2532" s="8" t="s">
        <v>8354</v>
      </c>
      <c r="S2532" s="17">
        <f t="shared" si="158"/>
        <v>42081.864641203705</v>
      </c>
      <c r="T2532" s="17">
        <f t="shared" si="159"/>
        <v>42114.201388888891</v>
      </c>
    </row>
    <row r="2533" spans="1:20" ht="42.75" x14ac:dyDescent="0.45">
      <c r="A2533" s="5">
        <v>2531</v>
      </c>
      <c r="B2533" s="7" t="s">
        <v>2531</v>
      </c>
      <c r="C2533" s="7" t="s">
        <v>6641</v>
      </c>
      <c r="D2533" s="8">
        <v>4500</v>
      </c>
      <c r="E2533" s="8">
        <v>4518</v>
      </c>
      <c r="F2533" s="8" t="s">
        <v>8219</v>
      </c>
      <c r="G2533" s="8" t="s">
        <v>8224</v>
      </c>
      <c r="H2533" s="8" t="s">
        <v>8246</v>
      </c>
      <c r="I2533" s="8">
        <v>1439611140</v>
      </c>
      <c r="J2533" s="8">
        <v>1437668354</v>
      </c>
      <c r="K2533" s="8" t="b">
        <v>0</v>
      </c>
      <c r="L2533" s="8">
        <v>61</v>
      </c>
      <c r="M2533" s="8" t="b">
        <v>1</v>
      </c>
      <c r="N2533" s="8" t="s">
        <v>8300</v>
      </c>
      <c r="O2533" s="11">
        <f t="shared" si="156"/>
        <v>100</v>
      </c>
      <c r="P2533" s="8">
        <f t="shared" si="157"/>
        <v>74.069999999999993</v>
      </c>
      <c r="Q2533" s="8" t="s">
        <v>8325</v>
      </c>
      <c r="R2533" s="8" t="s">
        <v>8354</v>
      </c>
      <c r="S2533" s="17">
        <f t="shared" si="158"/>
        <v>42208.680023148147</v>
      </c>
      <c r="T2533" s="17">
        <f t="shared" si="159"/>
        <v>42231.165972222225</v>
      </c>
    </row>
    <row r="2534" spans="1:20" ht="42.75" x14ac:dyDescent="0.45">
      <c r="A2534" s="5">
        <v>2532</v>
      </c>
      <c r="B2534" s="7" t="s">
        <v>2532</v>
      </c>
      <c r="C2534" s="7" t="s">
        <v>6642</v>
      </c>
      <c r="D2534" s="8">
        <v>4000</v>
      </c>
      <c r="E2534" s="8">
        <v>5045</v>
      </c>
      <c r="F2534" s="8" t="s">
        <v>8219</v>
      </c>
      <c r="G2534" s="8" t="s">
        <v>8224</v>
      </c>
      <c r="H2534" s="8" t="s">
        <v>8246</v>
      </c>
      <c r="I2534" s="8">
        <v>1345148566</v>
      </c>
      <c r="J2534" s="8">
        <v>1342556566</v>
      </c>
      <c r="K2534" s="8" t="b">
        <v>0</v>
      </c>
      <c r="L2534" s="8">
        <v>60</v>
      </c>
      <c r="M2534" s="8" t="b">
        <v>1</v>
      </c>
      <c r="N2534" s="8" t="s">
        <v>8300</v>
      </c>
      <c r="O2534" s="11">
        <f t="shared" si="156"/>
        <v>126</v>
      </c>
      <c r="P2534" s="8">
        <f t="shared" si="157"/>
        <v>84.08</v>
      </c>
      <c r="Q2534" s="8" t="s">
        <v>8325</v>
      </c>
      <c r="R2534" s="8" t="s">
        <v>8354</v>
      </c>
      <c r="S2534" s="17">
        <f t="shared" si="158"/>
        <v>41107.849143518521</v>
      </c>
      <c r="T2534" s="17">
        <f t="shared" si="159"/>
        <v>41137.849143518521</v>
      </c>
    </row>
    <row r="2535" spans="1:20" ht="42.75" x14ac:dyDescent="0.45">
      <c r="A2535" s="5">
        <v>2533</v>
      </c>
      <c r="B2535" s="7" t="s">
        <v>2533</v>
      </c>
      <c r="C2535" s="7" t="s">
        <v>6643</v>
      </c>
      <c r="D2535" s="8">
        <v>7500</v>
      </c>
      <c r="E2535" s="8">
        <v>8300</v>
      </c>
      <c r="F2535" s="8" t="s">
        <v>8219</v>
      </c>
      <c r="G2535" s="8" t="s">
        <v>8224</v>
      </c>
      <c r="H2535" s="8" t="s">
        <v>8246</v>
      </c>
      <c r="I2535" s="8">
        <v>1362160868</v>
      </c>
      <c r="J2535" s="8">
        <v>1359568911</v>
      </c>
      <c r="K2535" s="8" t="b">
        <v>0</v>
      </c>
      <c r="L2535" s="8">
        <v>136</v>
      </c>
      <c r="M2535" s="8" t="b">
        <v>1</v>
      </c>
      <c r="N2535" s="8" t="s">
        <v>8300</v>
      </c>
      <c r="O2535" s="11">
        <f t="shared" si="156"/>
        <v>111</v>
      </c>
      <c r="P2535" s="8">
        <f t="shared" si="157"/>
        <v>61.03</v>
      </c>
      <c r="Q2535" s="8" t="s">
        <v>8325</v>
      </c>
      <c r="R2535" s="8" t="s">
        <v>8354</v>
      </c>
      <c r="S2535" s="17">
        <f t="shared" si="158"/>
        <v>41304.751284722224</v>
      </c>
      <c r="T2535" s="17">
        <f t="shared" si="159"/>
        <v>41334.750787037039</v>
      </c>
    </row>
    <row r="2536" spans="1:20" ht="57" x14ac:dyDescent="0.45">
      <c r="A2536" s="5">
        <v>2534</v>
      </c>
      <c r="B2536" s="7" t="s">
        <v>2534</v>
      </c>
      <c r="C2536" s="7" t="s">
        <v>6644</v>
      </c>
      <c r="D2536" s="8">
        <v>2000</v>
      </c>
      <c r="E2536" s="8">
        <v>2100</v>
      </c>
      <c r="F2536" s="8" t="s">
        <v>8219</v>
      </c>
      <c r="G2536" s="8" t="s">
        <v>8224</v>
      </c>
      <c r="H2536" s="8" t="s">
        <v>8246</v>
      </c>
      <c r="I2536" s="8">
        <v>1262325600</v>
      </c>
      <c r="J2536" s="8">
        <v>1257871712</v>
      </c>
      <c r="K2536" s="8" t="b">
        <v>0</v>
      </c>
      <c r="L2536" s="8">
        <v>14</v>
      </c>
      <c r="M2536" s="8" t="b">
        <v>1</v>
      </c>
      <c r="N2536" s="8" t="s">
        <v>8300</v>
      </c>
      <c r="O2536" s="11">
        <f t="shared" si="156"/>
        <v>105</v>
      </c>
      <c r="P2536" s="8">
        <f t="shared" si="157"/>
        <v>150</v>
      </c>
      <c r="Q2536" s="8" t="s">
        <v>8325</v>
      </c>
      <c r="R2536" s="8" t="s">
        <v>8354</v>
      </c>
      <c r="S2536" s="17">
        <f t="shared" si="158"/>
        <v>40127.700370370374</v>
      </c>
      <c r="T2536" s="17">
        <f t="shared" si="159"/>
        <v>40179.25</v>
      </c>
    </row>
    <row r="2537" spans="1:20" x14ac:dyDescent="0.45">
      <c r="A2537" s="5">
        <v>2535</v>
      </c>
      <c r="B2537" s="7" t="s">
        <v>2535</v>
      </c>
      <c r="C2537" s="7" t="s">
        <v>6645</v>
      </c>
      <c r="D2537" s="8">
        <v>20000</v>
      </c>
      <c r="E2537" s="8">
        <v>20755</v>
      </c>
      <c r="F2537" s="8" t="s">
        <v>8219</v>
      </c>
      <c r="G2537" s="8" t="s">
        <v>8224</v>
      </c>
      <c r="H2537" s="8" t="s">
        <v>8246</v>
      </c>
      <c r="I2537" s="8">
        <v>1417463945</v>
      </c>
      <c r="J2537" s="8">
        <v>1414781945</v>
      </c>
      <c r="K2537" s="8" t="b">
        <v>0</v>
      </c>
      <c r="L2537" s="8">
        <v>78</v>
      </c>
      <c r="M2537" s="8" t="b">
        <v>1</v>
      </c>
      <c r="N2537" s="8" t="s">
        <v>8300</v>
      </c>
      <c r="O2537" s="11">
        <f t="shared" si="156"/>
        <v>104</v>
      </c>
      <c r="P2537" s="8">
        <f t="shared" si="157"/>
        <v>266.08999999999997</v>
      </c>
      <c r="Q2537" s="8" t="s">
        <v>8325</v>
      </c>
      <c r="R2537" s="8" t="s">
        <v>8354</v>
      </c>
      <c r="S2537" s="17">
        <f t="shared" si="158"/>
        <v>41943.791030092594</v>
      </c>
      <c r="T2537" s="17">
        <f t="shared" si="159"/>
        <v>41974.832696759258</v>
      </c>
    </row>
    <row r="2538" spans="1:20" ht="42.75" x14ac:dyDescent="0.45">
      <c r="A2538" s="5">
        <v>2536</v>
      </c>
      <c r="B2538" s="7" t="s">
        <v>2536</v>
      </c>
      <c r="C2538" s="7" t="s">
        <v>6646</v>
      </c>
      <c r="D2538" s="8">
        <v>25</v>
      </c>
      <c r="E2538" s="8">
        <v>29</v>
      </c>
      <c r="F2538" s="8" t="s">
        <v>8219</v>
      </c>
      <c r="G2538" s="8" t="s">
        <v>8224</v>
      </c>
      <c r="H2538" s="8" t="s">
        <v>8246</v>
      </c>
      <c r="I2538" s="8">
        <v>1375151566</v>
      </c>
      <c r="J2538" s="8">
        <v>1373337166</v>
      </c>
      <c r="K2538" s="8" t="b">
        <v>0</v>
      </c>
      <c r="L2538" s="8">
        <v>4</v>
      </c>
      <c r="M2538" s="8" t="b">
        <v>1</v>
      </c>
      <c r="N2538" s="8" t="s">
        <v>8300</v>
      </c>
      <c r="O2538" s="11">
        <f t="shared" si="156"/>
        <v>116</v>
      </c>
      <c r="P2538" s="8">
        <f t="shared" si="157"/>
        <v>7.25</v>
      </c>
      <c r="Q2538" s="8" t="s">
        <v>8325</v>
      </c>
      <c r="R2538" s="8" t="s">
        <v>8354</v>
      </c>
      <c r="S2538" s="17">
        <f t="shared" si="158"/>
        <v>41464.106087962966</v>
      </c>
      <c r="T2538" s="17">
        <f t="shared" si="159"/>
        <v>41485.106087962966</v>
      </c>
    </row>
    <row r="2539" spans="1:20" ht="42.75" x14ac:dyDescent="0.45">
      <c r="A2539" s="5">
        <v>2537</v>
      </c>
      <c r="B2539" s="7" t="s">
        <v>2537</v>
      </c>
      <c r="C2539" s="7" t="s">
        <v>6647</v>
      </c>
      <c r="D2539" s="8">
        <v>1000</v>
      </c>
      <c r="E2539" s="8">
        <v>1100</v>
      </c>
      <c r="F2539" s="8" t="s">
        <v>8219</v>
      </c>
      <c r="G2539" s="8" t="s">
        <v>8224</v>
      </c>
      <c r="H2539" s="8" t="s">
        <v>8246</v>
      </c>
      <c r="I2539" s="8">
        <v>1312212855</v>
      </c>
      <c r="J2539" s="8">
        <v>1307028855</v>
      </c>
      <c r="K2539" s="8" t="b">
        <v>0</v>
      </c>
      <c r="L2539" s="8">
        <v>11</v>
      </c>
      <c r="M2539" s="8" t="b">
        <v>1</v>
      </c>
      <c r="N2539" s="8" t="s">
        <v>8300</v>
      </c>
      <c r="O2539" s="11">
        <f t="shared" si="156"/>
        <v>110</v>
      </c>
      <c r="P2539" s="8">
        <f t="shared" si="157"/>
        <v>100</v>
      </c>
      <c r="Q2539" s="8" t="s">
        <v>8325</v>
      </c>
      <c r="R2539" s="8" t="s">
        <v>8354</v>
      </c>
      <c r="S2539" s="17">
        <f t="shared" si="158"/>
        <v>40696.648784722223</v>
      </c>
      <c r="T2539" s="17">
        <f t="shared" si="159"/>
        <v>40756.648784722223</v>
      </c>
    </row>
    <row r="2540" spans="1:20" ht="28.5" x14ac:dyDescent="0.45">
      <c r="A2540" s="5">
        <v>2538</v>
      </c>
      <c r="B2540" s="7" t="s">
        <v>2538</v>
      </c>
      <c r="C2540" s="7" t="s">
        <v>6648</v>
      </c>
      <c r="D2540" s="8">
        <v>18000</v>
      </c>
      <c r="E2540" s="8">
        <v>20343.169999999998</v>
      </c>
      <c r="F2540" s="8" t="s">
        <v>8219</v>
      </c>
      <c r="G2540" s="8" t="s">
        <v>8224</v>
      </c>
      <c r="H2540" s="8" t="s">
        <v>8246</v>
      </c>
      <c r="I2540" s="8">
        <v>1361681940</v>
      </c>
      <c r="J2540" s="8">
        <v>1359029661</v>
      </c>
      <c r="K2540" s="8" t="b">
        <v>0</v>
      </c>
      <c r="L2540" s="8">
        <v>185</v>
      </c>
      <c r="M2540" s="8" t="b">
        <v>1</v>
      </c>
      <c r="N2540" s="8" t="s">
        <v>8300</v>
      </c>
      <c r="O2540" s="11">
        <f t="shared" si="156"/>
        <v>113</v>
      </c>
      <c r="P2540" s="8">
        <f t="shared" si="157"/>
        <v>109.96</v>
      </c>
      <c r="Q2540" s="8" t="s">
        <v>8325</v>
      </c>
      <c r="R2540" s="8" t="s">
        <v>8354</v>
      </c>
      <c r="S2540" s="17">
        <f t="shared" si="158"/>
        <v>41298.509965277779</v>
      </c>
      <c r="T2540" s="17">
        <f t="shared" si="159"/>
        <v>41329.207638888889</v>
      </c>
    </row>
    <row r="2541" spans="1:20" ht="42.75" x14ac:dyDescent="0.45">
      <c r="A2541" s="5">
        <v>2539</v>
      </c>
      <c r="B2541" s="7" t="s">
        <v>2539</v>
      </c>
      <c r="C2541" s="7" t="s">
        <v>6649</v>
      </c>
      <c r="D2541" s="8">
        <v>10000</v>
      </c>
      <c r="E2541" s="8">
        <v>10025</v>
      </c>
      <c r="F2541" s="8" t="s">
        <v>8219</v>
      </c>
      <c r="G2541" s="8" t="s">
        <v>8224</v>
      </c>
      <c r="H2541" s="8" t="s">
        <v>8246</v>
      </c>
      <c r="I2541" s="8">
        <v>1422913152</v>
      </c>
      <c r="J2541" s="8">
        <v>1417729152</v>
      </c>
      <c r="K2541" s="8" t="b">
        <v>0</v>
      </c>
      <c r="L2541" s="8">
        <v>59</v>
      </c>
      <c r="M2541" s="8" t="b">
        <v>1</v>
      </c>
      <c r="N2541" s="8" t="s">
        <v>8300</v>
      </c>
      <c r="O2541" s="11">
        <f t="shared" si="156"/>
        <v>100</v>
      </c>
      <c r="P2541" s="8">
        <f t="shared" si="157"/>
        <v>169.92</v>
      </c>
      <c r="Q2541" s="8" t="s">
        <v>8325</v>
      </c>
      <c r="R2541" s="8" t="s">
        <v>8354</v>
      </c>
      <c r="S2541" s="17">
        <f t="shared" si="158"/>
        <v>41977.902222222227</v>
      </c>
      <c r="T2541" s="17">
        <f t="shared" si="159"/>
        <v>42037.902222222227</v>
      </c>
    </row>
    <row r="2542" spans="1:20" ht="42.75" x14ac:dyDescent="0.45">
      <c r="A2542" s="5">
        <v>2540</v>
      </c>
      <c r="B2542" s="7" t="s">
        <v>2540</v>
      </c>
      <c r="C2542" s="7" t="s">
        <v>6650</v>
      </c>
      <c r="D2542" s="8">
        <v>2500</v>
      </c>
      <c r="E2542" s="8">
        <v>2585</v>
      </c>
      <c r="F2542" s="8" t="s">
        <v>8219</v>
      </c>
      <c r="G2542" s="8" t="s">
        <v>8224</v>
      </c>
      <c r="H2542" s="8" t="s">
        <v>8246</v>
      </c>
      <c r="I2542" s="8">
        <v>1319904721</v>
      </c>
      <c r="J2542" s="8">
        <v>1314720721</v>
      </c>
      <c r="K2542" s="8" t="b">
        <v>0</v>
      </c>
      <c r="L2542" s="8">
        <v>27</v>
      </c>
      <c r="M2542" s="8" t="b">
        <v>1</v>
      </c>
      <c r="N2542" s="8" t="s">
        <v>8300</v>
      </c>
      <c r="O2542" s="11">
        <f t="shared" si="156"/>
        <v>103</v>
      </c>
      <c r="P2542" s="8">
        <f t="shared" si="157"/>
        <v>95.74</v>
      </c>
      <c r="Q2542" s="8" t="s">
        <v>8325</v>
      </c>
      <c r="R2542" s="8" t="s">
        <v>8354</v>
      </c>
      <c r="S2542" s="17">
        <f t="shared" si="158"/>
        <v>40785.675011574072</v>
      </c>
      <c r="T2542" s="17">
        <f t="shared" si="159"/>
        <v>40845.675011574072</v>
      </c>
    </row>
    <row r="2543" spans="1:20" ht="57" x14ac:dyDescent="0.45">
      <c r="A2543" s="5">
        <v>2541</v>
      </c>
      <c r="B2543" s="7" t="s">
        <v>2541</v>
      </c>
      <c r="C2543" s="7" t="s">
        <v>6651</v>
      </c>
      <c r="D2543" s="8">
        <v>3500</v>
      </c>
      <c r="E2543" s="8">
        <v>3746</v>
      </c>
      <c r="F2543" s="8" t="s">
        <v>8219</v>
      </c>
      <c r="G2543" s="8" t="s">
        <v>8225</v>
      </c>
      <c r="H2543" s="8" t="s">
        <v>8247</v>
      </c>
      <c r="I2543" s="8">
        <v>1380192418</v>
      </c>
      <c r="J2543" s="8">
        <v>1375008418</v>
      </c>
      <c r="K2543" s="8" t="b">
        <v>0</v>
      </c>
      <c r="L2543" s="8">
        <v>63</v>
      </c>
      <c r="M2543" s="8" t="b">
        <v>1</v>
      </c>
      <c r="N2543" s="8" t="s">
        <v>8300</v>
      </c>
      <c r="O2543" s="11">
        <f t="shared" si="156"/>
        <v>107</v>
      </c>
      <c r="P2543" s="8">
        <f t="shared" si="157"/>
        <v>59.46</v>
      </c>
      <c r="Q2543" s="8" t="s">
        <v>8325</v>
      </c>
      <c r="R2543" s="8" t="s">
        <v>8354</v>
      </c>
      <c r="S2543" s="17">
        <f t="shared" si="158"/>
        <v>41483.449282407404</v>
      </c>
      <c r="T2543" s="17">
        <f t="shared" si="159"/>
        <v>41543.449282407404</v>
      </c>
    </row>
    <row r="2544" spans="1:20" ht="42.75" x14ac:dyDescent="0.45">
      <c r="A2544" s="5">
        <v>2542</v>
      </c>
      <c r="B2544" s="7" t="s">
        <v>2542</v>
      </c>
      <c r="C2544" s="7" t="s">
        <v>6652</v>
      </c>
      <c r="D2544" s="8">
        <v>700</v>
      </c>
      <c r="E2544" s="8">
        <v>725</v>
      </c>
      <c r="F2544" s="8" t="s">
        <v>8219</v>
      </c>
      <c r="G2544" s="8" t="s">
        <v>8224</v>
      </c>
      <c r="H2544" s="8" t="s">
        <v>8246</v>
      </c>
      <c r="I2544" s="8">
        <v>1380599940</v>
      </c>
      <c r="J2544" s="8">
        <v>1377252857</v>
      </c>
      <c r="K2544" s="8" t="b">
        <v>0</v>
      </c>
      <c r="L2544" s="8">
        <v>13</v>
      </c>
      <c r="M2544" s="8" t="b">
        <v>1</v>
      </c>
      <c r="N2544" s="8" t="s">
        <v>8300</v>
      </c>
      <c r="O2544" s="11">
        <f t="shared" si="156"/>
        <v>104</v>
      </c>
      <c r="P2544" s="8">
        <f t="shared" si="157"/>
        <v>55.77</v>
      </c>
      <c r="Q2544" s="8" t="s">
        <v>8325</v>
      </c>
      <c r="R2544" s="8" t="s">
        <v>8354</v>
      </c>
      <c r="S2544" s="17">
        <f t="shared" si="158"/>
        <v>41509.426585648151</v>
      </c>
      <c r="T2544" s="17">
        <f t="shared" si="159"/>
        <v>41548.165972222225</v>
      </c>
    </row>
    <row r="2545" spans="1:20" ht="42.75" x14ac:dyDescent="0.45">
      <c r="A2545" s="5">
        <v>2543</v>
      </c>
      <c r="B2545" s="7" t="s">
        <v>2543</v>
      </c>
      <c r="C2545" s="7" t="s">
        <v>6653</v>
      </c>
      <c r="D2545" s="8">
        <v>250</v>
      </c>
      <c r="E2545" s="8">
        <v>391</v>
      </c>
      <c r="F2545" s="8" t="s">
        <v>8219</v>
      </c>
      <c r="G2545" s="8" t="s">
        <v>8224</v>
      </c>
      <c r="H2545" s="8" t="s">
        <v>8246</v>
      </c>
      <c r="I2545" s="8">
        <v>1293937200</v>
      </c>
      <c r="J2545" s="8">
        <v>1291257298</v>
      </c>
      <c r="K2545" s="8" t="b">
        <v>0</v>
      </c>
      <c r="L2545" s="8">
        <v>13</v>
      </c>
      <c r="M2545" s="8" t="b">
        <v>1</v>
      </c>
      <c r="N2545" s="8" t="s">
        <v>8300</v>
      </c>
      <c r="O2545" s="11">
        <f t="shared" si="156"/>
        <v>156</v>
      </c>
      <c r="P2545" s="8">
        <f t="shared" si="157"/>
        <v>30.08</v>
      </c>
      <c r="Q2545" s="8" t="s">
        <v>8325</v>
      </c>
      <c r="R2545" s="8" t="s">
        <v>8354</v>
      </c>
      <c r="S2545" s="17">
        <f t="shared" si="158"/>
        <v>40514.107615740737</v>
      </c>
      <c r="T2545" s="17">
        <f t="shared" si="159"/>
        <v>40545.125</v>
      </c>
    </row>
    <row r="2546" spans="1:20" ht="42.75" x14ac:dyDescent="0.45">
      <c r="A2546" s="5">
        <v>2544</v>
      </c>
      <c r="B2546" s="7" t="s">
        <v>2544</v>
      </c>
      <c r="C2546" s="7" t="s">
        <v>6654</v>
      </c>
      <c r="D2546" s="8">
        <v>5000</v>
      </c>
      <c r="E2546" s="8">
        <v>5041</v>
      </c>
      <c r="F2546" s="8" t="s">
        <v>8219</v>
      </c>
      <c r="G2546" s="8" t="s">
        <v>8224</v>
      </c>
      <c r="H2546" s="8" t="s">
        <v>8246</v>
      </c>
      <c r="I2546" s="8">
        <v>1341750569</v>
      </c>
      <c r="J2546" s="8">
        <v>1339158569</v>
      </c>
      <c r="K2546" s="8" t="b">
        <v>0</v>
      </c>
      <c r="L2546" s="8">
        <v>57</v>
      </c>
      <c r="M2546" s="8" t="b">
        <v>1</v>
      </c>
      <c r="N2546" s="8" t="s">
        <v>8300</v>
      </c>
      <c r="O2546" s="11">
        <f t="shared" si="156"/>
        <v>101</v>
      </c>
      <c r="P2546" s="8">
        <f t="shared" si="157"/>
        <v>88.44</v>
      </c>
      <c r="Q2546" s="8" t="s">
        <v>8325</v>
      </c>
      <c r="R2546" s="8" t="s">
        <v>8354</v>
      </c>
      <c r="S2546" s="17">
        <f t="shared" si="158"/>
        <v>41068.520474537036</v>
      </c>
      <c r="T2546" s="17">
        <f t="shared" si="159"/>
        <v>41098.520474537036</v>
      </c>
    </row>
    <row r="2547" spans="1:20" ht="42.75" x14ac:dyDescent="0.45">
      <c r="A2547" s="5">
        <v>2545</v>
      </c>
      <c r="B2547" s="7" t="s">
        <v>2545</v>
      </c>
      <c r="C2547" s="7" t="s">
        <v>6655</v>
      </c>
      <c r="D2547" s="8">
        <v>2000</v>
      </c>
      <c r="E2547" s="8">
        <v>3906</v>
      </c>
      <c r="F2547" s="8" t="s">
        <v>8219</v>
      </c>
      <c r="G2547" s="8" t="s">
        <v>8224</v>
      </c>
      <c r="H2547" s="8" t="s">
        <v>8246</v>
      </c>
      <c r="I2547" s="8">
        <v>1424997000</v>
      </c>
      <c r="J2547" s="8">
        <v>1421983138</v>
      </c>
      <c r="K2547" s="8" t="b">
        <v>0</v>
      </c>
      <c r="L2547" s="8">
        <v>61</v>
      </c>
      <c r="M2547" s="8" t="b">
        <v>1</v>
      </c>
      <c r="N2547" s="8" t="s">
        <v>8300</v>
      </c>
      <c r="O2547" s="11">
        <f t="shared" si="156"/>
        <v>195</v>
      </c>
      <c r="P2547" s="8">
        <f t="shared" si="157"/>
        <v>64.03</v>
      </c>
      <c r="Q2547" s="8" t="s">
        <v>8325</v>
      </c>
      <c r="R2547" s="8" t="s">
        <v>8354</v>
      </c>
      <c r="S2547" s="17">
        <f t="shared" si="158"/>
        <v>42027.13817129629</v>
      </c>
      <c r="T2547" s="17">
        <f t="shared" si="159"/>
        <v>42062.020833333328</v>
      </c>
    </row>
    <row r="2548" spans="1:20" ht="42.75" x14ac:dyDescent="0.45">
      <c r="A2548" s="5">
        <v>2546</v>
      </c>
      <c r="B2548" s="7" t="s">
        <v>2546</v>
      </c>
      <c r="C2548" s="7" t="s">
        <v>6656</v>
      </c>
      <c r="D2548" s="8">
        <v>3500</v>
      </c>
      <c r="E2548" s="8">
        <v>3910</v>
      </c>
      <c r="F2548" s="8" t="s">
        <v>8219</v>
      </c>
      <c r="G2548" s="8" t="s">
        <v>8224</v>
      </c>
      <c r="H2548" s="8" t="s">
        <v>8246</v>
      </c>
      <c r="I2548" s="8">
        <v>1380949200</v>
      </c>
      <c r="J2548" s="8">
        <v>1378586179</v>
      </c>
      <c r="K2548" s="8" t="b">
        <v>0</v>
      </c>
      <c r="L2548" s="8">
        <v>65</v>
      </c>
      <c r="M2548" s="8" t="b">
        <v>1</v>
      </c>
      <c r="N2548" s="8" t="s">
        <v>8300</v>
      </c>
      <c r="O2548" s="11">
        <f t="shared" si="156"/>
        <v>112</v>
      </c>
      <c r="P2548" s="8">
        <f t="shared" si="157"/>
        <v>60.15</v>
      </c>
      <c r="Q2548" s="8" t="s">
        <v>8325</v>
      </c>
      <c r="R2548" s="8" t="s">
        <v>8354</v>
      </c>
      <c r="S2548" s="17">
        <f t="shared" si="158"/>
        <v>41524.858553240738</v>
      </c>
      <c r="T2548" s="17">
        <f t="shared" si="159"/>
        <v>41552.208333333336</v>
      </c>
    </row>
    <row r="2549" spans="1:20" ht="42.75" x14ac:dyDescent="0.45">
      <c r="A2549" s="5">
        <v>2547</v>
      </c>
      <c r="B2549" s="7" t="s">
        <v>2547</v>
      </c>
      <c r="C2549" s="7" t="s">
        <v>6657</v>
      </c>
      <c r="D2549" s="8">
        <v>5500</v>
      </c>
      <c r="E2549" s="8">
        <v>6592</v>
      </c>
      <c r="F2549" s="8" t="s">
        <v>8219</v>
      </c>
      <c r="G2549" s="8" t="s">
        <v>8224</v>
      </c>
      <c r="H2549" s="8" t="s">
        <v>8246</v>
      </c>
      <c r="I2549" s="8">
        <v>1333560803</v>
      </c>
      <c r="J2549" s="8">
        <v>1330972403</v>
      </c>
      <c r="K2549" s="8" t="b">
        <v>0</v>
      </c>
      <c r="L2549" s="8">
        <v>134</v>
      </c>
      <c r="M2549" s="8" t="b">
        <v>1</v>
      </c>
      <c r="N2549" s="8" t="s">
        <v>8300</v>
      </c>
      <c r="O2549" s="11">
        <f t="shared" si="156"/>
        <v>120</v>
      </c>
      <c r="P2549" s="8">
        <f t="shared" si="157"/>
        <v>49.19</v>
      </c>
      <c r="Q2549" s="8" t="s">
        <v>8325</v>
      </c>
      <c r="R2549" s="8" t="s">
        <v>8354</v>
      </c>
      <c r="S2549" s="17">
        <f t="shared" si="158"/>
        <v>40973.773182870369</v>
      </c>
      <c r="T2549" s="17">
        <f t="shared" si="159"/>
        <v>41003.731516203705</v>
      </c>
    </row>
    <row r="2550" spans="1:20" ht="42.75" x14ac:dyDescent="0.45">
      <c r="A2550" s="5">
        <v>2548</v>
      </c>
      <c r="B2550" s="7" t="s">
        <v>2548</v>
      </c>
      <c r="C2550" s="7" t="s">
        <v>6658</v>
      </c>
      <c r="D2550" s="8">
        <v>6000</v>
      </c>
      <c r="E2550" s="8">
        <v>6111</v>
      </c>
      <c r="F2550" s="8" t="s">
        <v>8219</v>
      </c>
      <c r="G2550" s="8" t="s">
        <v>8230</v>
      </c>
      <c r="H2550" s="8" t="s">
        <v>8249</v>
      </c>
      <c r="I2550" s="8">
        <v>1475209620</v>
      </c>
      <c r="J2550" s="8">
        <v>1473087637</v>
      </c>
      <c r="K2550" s="8" t="b">
        <v>0</v>
      </c>
      <c r="L2550" s="8">
        <v>37</v>
      </c>
      <c r="M2550" s="8" t="b">
        <v>1</v>
      </c>
      <c r="N2550" s="8" t="s">
        <v>8300</v>
      </c>
      <c r="O2550" s="11">
        <f t="shared" si="156"/>
        <v>102</v>
      </c>
      <c r="P2550" s="8">
        <f t="shared" si="157"/>
        <v>165.16</v>
      </c>
      <c r="Q2550" s="8" t="s">
        <v>8325</v>
      </c>
      <c r="R2550" s="8" t="s">
        <v>8354</v>
      </c>
      <c r="S2550" s="17">
        <f t="shared" si="158"/>
        <v>42618.625428240746</v>
      </c>
      <c r="T2550" s="17">
        <f t="shared" si="159"/>
        <v>42643.185416666667</v>
      </c>
    </row>
    <row r="2551" spans="1:20" ht="42.75" x14ac:dyDescent="0.45">
      <c r="A2551" s="5">
        <v>2549</v>
      </c>
      <c r="B2551" s="7" t="s">
        <v>2549</v>
      </c>
      <c r="C2551" s="7" t="s">
        <v>6659</v>
      </c>
      <c r="D2551" s="8">
        <v>1570</v>
      </c>
      <c r="E2551" s="8">
        <v>1614</v>
      </c>
      <c r="F2551" s="8" t="s">
        <v>8219</v>
      </c>
      <c r="G2551" s="8" t="s">
        <v>8225</v>
      </c>
      <c r="H2551" s="8" t="s">
        <v>8247</v>
      </c>
      <c r="I2551" s="8">
        <v>1370019600</v>
      </c>
      <c r="J2551" s="8">
        <v>1366999870</v>
      </c>
      <c r="K2551" s="8" t="b">
        <v>0</v>
      </c>
      <c r="L2551" s="8">
        <v>37</v>
      </c>
      <c r="M2551" s="8" t="b">
        <v>1</v>
      </c>
      <c r="N2551" s="8" t="s">
        <v>8300</v>
      </c>
      <c r="O2551" s="11">
        <f t="shared" si="156"/>
        <v>103</v>
      </c>
      <c r="P2551" s="8">
        <f t="shared" si="157"/>
        <v>43.62</v>
      </c>
      <c r="Q2551" s="8" t="s">
        <v>8325</v>
      </c>
      <c r="R2551" s="8" t="s">
        <v>8354</v>
      </c>
      <c r="S2551" s="17">
        <f t="shared" si="158"/>
        <v>41390.757754629631</v>
      </c>
      <c r="T2551" s="17">
        <f t="shared" si="159"/>
        <v>41425.708333333336</v>
      </c>
    </row>
    <row r="2552" spans="1:20" ht="57" x14ac:dyDescent="0.45">
      <c r="A2552" s="5">
        <v>2550</v>
      </c>
      <c r="B2552" s="7" t="s">
        <v>2550</v>
      </c>
      <c r="C2552" s="7" t="s">
        <v>6660</v>
      </c>
      <c r="D2552" s="8">
        <v>6500</v>
      </c>
      <c r="E2552" s="8">
        <v>6555</v>
      </c>
      <c r="F2552" s="8" t="s">
        <v>8219</v>
      </c>
      <c r="G2552" s="8" t="s">
        <v>8224</v>
      </c>
      <c r="H2552" s="8" t="s">
        <v>8246</v>
      </c>
      <c r="I2552" s="8">
        <v>1444276740</v>
      </c>
      <c r="J2552" s="8">
        <v>1439392406</v>
      </c>
      <c r="K2552" s="8" t="b">
        <v>0</v>
      </c>
      <c r="L2552" s="8">
        <v>150</v>
      </c>
      <c r="M2552" s="8" t="b">
        <v>1</v>
      </c>
      <c r="N2552" s="8" t="s">
        <v>8300</v>
      </c>
      <c r="O2552" s="11">
        <f t="shared" si="156"/>
        <v>101</v>
      </c>
      <c r="P2552" s="8">
        <f t="shared" si="157"/>
        <v>43.7</v>
      </c>
      <c r="Q2552" s="8" t="s">
        <v>8325</v>
      </c>
      <c r="R2552" s="8" t="s">
        <v>8354</v>
      </c>
      <c r="S2552" s="17">
        <f t="shared" si="158"/>
        <v>42228.634328703702</v>
      </c>
      <c r="T2552" s="17">
        <f t="shared" si="159"/>
        <v>42285.165972222225</v>
      </c>
    </row>
    <row r="2553" spans="1:20" ht="42.75" x14ac:dyDescent="0.45">
      <c r="A2553" s="5">
        <v>2551</v>
      </c>
      <c r="B2553" s="7" t="s">
        <v>2551</v>
      </c>
      <c r="C2553" s="7" t="s">
        <v>6661</v>
      </c>
      <c r="D2553" s="8">
        <v>3675</v>
      </c>
      <c r="E2553" s="8">
        <v>3775.5</v>
      </c>
      <c r="F2553" s="8" t="s">
        <v>8219</v>
      </c>
      <c r="G2553" s="8" t="s">
        <v>8224</v>
      </c>
      <c r="H2553" s="8" t="s">
        <v>8246</v>
      </c>
      <c r="I2553" s="8">
        <v>1332362880</v>
      </c>
      <c r="J2553" s="8">
        <v>1329890585</v>
      </c>
      <c r="K2553" s="8" t="b">
        <v>0</v>
      </c>
      <c r="L2553" s="8">
        <v>56</v>
      </c>
      <c r="M2553" s="8" t="b">
        <v>1</v>
      </c>
      <c r="N2553" s="8" t="s">
        <v>8300</v>
      </c>
      <c r="O2553" s="11">
        <f t="shared" si="156"/>
        <v>103</v>
      </c>
      <c r="P2553" s="8">
        <f t="shared" si="157"/>
        <v>67.42</v>
      </c>
      <c r="Q2553" s="8" t="s">
        <v>8325</v>
      </c>
      <c r="R2553" s="8" t="s">
        <v>8354</v>
      </c>
      <c r="S2553" s="17">
        <f t="shared" si="158"/>
        <v>40961.252141203702</v>
      </c>
      <c r="T2553" s="17">
        <f t="shared" si="159"/>
        <v>40989.866666666669</v>
      </c>
    </row>
    <row r="2554" spans="1:20" ht="42.75" x14ac:dyDescent="0.45">
      <c r="A2554" s="5">
        <v>2552</v>
      </c>
      <c r="B2554" s="7" t="s">
        <v>2552</v>
      </c>
      <c r="C2554" s="7" t="s">
        <v>6662</v>
      </c>
      <c r="D2554" s="8">
        <v>3000</v>
      </c>
      <c r="E2554" s="8">
        <v>3195</v>
      </c>
      <c r="F2554" s="8" t="s">
        <v>8219</v>
      </c>
      <c r="G2554" s="8" t="s">
        <v>8224</v>
      </c>
      <c r="H2554" s="8" t="s">
        <v>8246</v>
      </c>
      <c r="I2554" s="8">
        <v>1488741981</v>
      </c>
      <c r="J2554" s="8">
        <v>1486149981</v>
      </c>
      <c r="K2554" s="8" t="b">
        <v>0</v>
      </c>
      <c r="L2554" s="8">
        <v>18</v>
      </c>
      <c r="M2554" s="8" t="b">
        <v>1</v>
      </c>
      <c r="N2554" s="8" t="s">
        <v>8300</v>
      </c>
      <c r="O2554" s="11">
        <f t="shared" si="156"/>
        <v>107</v>
      </c>
      <c r="P2554" s="8">
        <f t="shared" si="157"/>
        <v>177.5</v>
      </c>
      <c r="Q2554" s="8" t="s">
        <v>8325</v>
      </c>
      <c r="R2554" s="8" t="s">
        <v>8354</v>
      </c>
      <c r="S2554" s="17">
        <f t="shared" si="158"/>
        <v>42769.809965277775</v>
      </c>
      <c r="T2554" s="17">
        <f t="shared" si="159"/>
        <v>42799.809965277775</v>
      </c>
    </row>
    <row r="2555" spans="1:20" ht="42.75" x14ac:dyDescent="0.45">
      <c r="A2555" s="5">
        <v>2553</v>
      </c>
      <c r="B2555" s="7" t="s">
        <v>2553</v>
      </c>
      <c r="C2555" s="7" t="s">
        <v>6663</v>
      </c>
      <c r="D2555" s="8">
        <v>1500</v>
      </c>
      <c r="E2555" s="8">
        <v>2333</v>
      </c>
      <c r="F2555" s="8" t="s">
        <v>8219</v>
      </c>
      <c r="G2555" s="8" t="s">
        <v>8224</v>
      </c>
      <c r="H2555" s="8" t="s">
        <v>8246</v>
      </c>
      <c r="I2555" s="8">
        <v>1348202807</v>
      </c>
      <c r="J2555" s="8">
        <v>1343018807</v>
      </c>
      <c r="K2555" s="8" t="b">
        <v>0</v>
      </c>
      <c r="L2555" s="8">
        <v>60</v>
      </c>
      <c r="M2555" s="8" t="b">
        <v>1</v>
      </c>
      <c r="N2555" s="8" t="s">
        <v>8300</v>
      </c>
      <c r="O2555" s="11">
        <f t="shared" si="156"/>
        <v>156</v>
      </c>
      <c r="P2555" s="8">
        <f t="shared" si="157"/>
        <v>38.880000000000003</v>
      </c>
      <c r="Q2555" s="8" t="s">
        <v>8325</v>
      </c>
      <c r="R2555" s="8" t="s">
        <v>8354</v>
      </c>
      <c r="S2555" s="17">
        <f t="shared" si="158"/>
        <v>41113.199155092596</v>
      </c>
      <c r="T2555" s="17">
        <f t="shared" si="159"/>
        <v>41173.199155092596</v>
      </c>
    </row>
    <row r="2556" spans="1:20" ht="42.75" x14ac:dyDescent="0.45">
      <c r="A2556" s="5">
        <v>2554</v>
      </c>
      <c r="B2556" s="7" t="s">
        <v>2554</v>
      </c>
      <c r="C2556" s="7" t="s">
        <v>6664</v>
      </c>
      <c r="D2556" s="8">
        <v>3000</v>
      </c>
      <c r="E2556" s="8">
        <v>3684</v>
      </c>
      <c r="F2556" s="8" t="s">
        <v>8219</v>
      </c>
      <c r="G2556" s="8" t="s">
        <v>8224</v>
      </c>
      <c r="H2556" s="8" t="s">
        <v>8246</v>
      </c>
      <c r="I2556" s="8">
        <v>1433131140</v>
      </c>
      <c r="J2556" s="8">
        <v>1430445163</v>
      </c>
      <c r="K2556" s="8" t="b">
        <v>0</v>
      </c>
      <c r="L2556" s="8">
        <v>67</v>
      </c>
      <c r="M2556" s="8" t="b">
        <v>1</v>
      </c>
      <c r="N2556" s="8" t="s">
        <v>8300</v>
      </c>
      <c r="O2556" s="11">
        <f t="shared" si="156"/>
        <v>123</v>
      </c>
      <c r="P2556" s="8">
        <f t="shared" si="157"/>
        <v>54.99</v>
      </c>
      <c r="Q2556" s="8" t="s">
        <v>8325</v>
      </c>
      <c r="R2556" s="8" t="s">
        <v>8354</v>
      </c>
      <c r="S2556" s="17">
        <f t="shared" si="158"/>
        <v>42125.078275462962</v>
      </c>
      <c r="T2556" s="17">
        <f t="shared" si="159"/>
        <v>42156.165972222225</v>
      </c>
    </row>
    <row r="2557" spans="1:20" ht="42.75" x14ac:dyDescent="0.45">
      <c r="A2557" s="5">
        <v>2555</v>
      </c>
      <c r="B2557" s="7" t="s">
        <v>2555</v>
      </c>
      <c r="C2557" s="7" t="s">
        <v>6665</v>
      </c>
      <c r="D2557" s="8">
        <v>2000</v>
      </c>
      <c r="E2557" s="8">
        <v>2147</v>
      </c>
      <c r="F2557" s="8" t="s">
        <v>8219</v>
      </c>
      <c r="G2557" s="8" t="s">
        <v>8224</v>
      </c>
      <c r="H2557" s="8" t="s">
        <v>8246</v>
      </c>
      <c r="I2557" s="8">
        <v>1338219793</v>
      </c>
      <c r="J2557" s="8">
        <v>1335541393</v>
      </c>
      <c r="K2557" s="8" t="b">
        <v>0</v>
      </c>
      <c r="L2557" s="8">
        <v>35</v>
      </c>
      <c r="M2557" s="8" t="b">
        <v>1</v>
      </c>
      <c r="N2557" s="8" t="s">
        <v>8300</v>
      </c>
      <c r="O2557" s="11">
        <f t="shared" si="156"/>
        <v>107</v>
      </c>
      <c r="P2557" s="8">
        <f t="shared" si="157"/>
        <v>61.34</v>
      </c>
      <c r="Q2557" s="8" t="s">
        <v>8325</v>
      </c>
      <c r="R2557" s="8" t="s">
        <v>8354</v>
      </c>
      <c r="S2557" s="17">
        <f t="shared" si="158"/>
        <v>41026.655011574076</v>
      </c>
      <c r="T2557" s="17">
        <f t="shared" si="159"/>
        <v>41057.655011574076</v>
      </c>
    </row>
    <row r="2558" spans="1:20" ht="42.75" x14ac:dyDescent="0.45">
      <c r="A2558" s="5">
        <v>2556</v>
      </c>
      <c r="B2558" s="7" t="s">
        <v>2556</v>
      </c>
      <c r="C2558" s="7" t="s">
        <v>6666</v>
      </c>
      <c r="D2558" s="8">
        <v>745</v>
      </c>
      <c r="E2558" s="8">
        <v>786</v>
      </c>
      <c r="F2558" s="8" t="s">
        <v>8219</v>
      </c>
      <c r="G2558" s="8" t="s">
        <v>8224</v>
      </c>
      <c r="H2558" s="8" t="s">
        <v>8246</v>
      </c>
      <c r="I2558" s="8">
        <v>1356392857</v>
      </c>
      <c r="J2558" s="8">
        <v>1352504857</v>
      </c>
      <c r="K2558" s="8" t="b">
        <v>0</v>
      </c>
      <c r="L2558" s="8">
        <v>34</v>
      </c>
      <c r="M2558" s="8" t="b">
        <v>1</v>
      </c>
      <c r="N2558" s="8" t="s">
        <v>8300</v>
      </c>
      <c r="O2558" s="11">
        <f t="shared" si="156"/>
        <v>106</v>
      </c>
      <c r="P2558" s="8">
        <f t="shared" si="157"/>
        <v>23.12</v>
      </c>
      <c r="Q2558" s="8" t="s">
        <v>8325</v>
      </c>
      <c r="R2558" s="8" t="s">
        <v>8354</v>
      </c>
      <c r="S2558" s="17">
        <f t="shared" si="158"/>
        <v>41222.991400462961</v>
      </c>
      <c r="T2558" s="17">
        <f t="shared" si="159"/>
        <v>41267.991400462961</v>
      </c>
    </row>
    <row r="2559" spans="1:20" ht="28.5" x14ac:dyDescent="0.45">
      <c r="A2559" s="5">
        <v>2557</v>
      </c>
      <c r="B2559" s="7" t="s">
        <v>2557</v>
      </c>
      <c r="C2559" s="7" t="s">
        <v>6667</v>
      </c>
      <c r="D2559" s="8">
        <v>900</v>
      </c>
      <c r="E2559" s="8">
        <v>1066</v>
      </c>
      <c r="F2559" s="8" t="s">
        <v>8219</v>
      </c>
      <c r="G2559" s="8" t="s">
        <v>8225</v>
      </c>
      <c r="H2559" s="8" t="s">
        <v>8247</v>
      </c>
      <c r="I2559" s="8">
        <v>1400176386</v>
      </c>
      <c r="J2559" s="8">
        <v>1397584386</v>
      </c>
      <c r="K2559" s="8" t="b">
        <v>0</v>
      </c>
      <c r="L2559" s="8">
        <v>36</v>
      </c>
      <c r="M2559" s="8" t="b">
        <v>1</v>
      </c>
      <c r="N2559" s="8" t="s">
        <v>8300</v>
      </c>
      <c r="O2559" s="11">
        <f t="shared" si="156"/>
        <v>118</v>
      </c>
      <c r="P2559" s="8">
        <f t="shared" si="157"/>
        <v>29.61</v>
      </c>
      <c r="Q2559" s="8" t="s">
        <v>8325</v>
      </c>
      <c r="R2559" s="8" t="s">
        <v>8354</v>
      </c>
      <c r="S2559" s="17">
        <f t="shared" si="158"/>
        <v>41744.745208333334</v>
      </c>
      <c r="T2559" s="17">
        <f t="shared" si="159"/>
        <v>41774.745208333334</v>
      </c>
    </row>
    <row r="2560" spans="1:20" ht="28.5" x14ac:dyDescent="0.45">
      <c r="A2560" s="5">
        <v>2558</v>
      </c>
      <c r="B2560" s="7" t="s">
        <v>2558</v>
      </c>
      <c r="C2560" s="7" t="s">
        <v>6668</v>
      </c>
      <c r="D2560" s="8">
        <v>1250</v>
      </c>
      <c r="E2560" s="8">
        <v>1361</v>
      </c>
      <c r="F2560" s="8" t="s">
        <v>8219</v>
      </c>
      <c r="G2560" s="8" t="s">
        <v>8226</v>
      </c>
      <c r="H2560" s="8" t="s">
        <v>8248</v>
      </c>
      <c r="I2560" s="8">
        <v>1430488740</v>
      </c>
      <c r="J2560" s="8">
        <v>1427747906</v>
      </c>
      <c r="K2560" s="8" t="b">
        <v>0</v>
      </c>
      <c r="L2560" s="8">
        <v>18</v>
      </c>
      <c r="M2560" s="8" t="b">
        <v>1</v>
      </c>
      <c r="N2560" s="8" t="s">
        <v>8300</v>
      </c>
      <c r="O2560" s="11">
        <f t="shared" si="156"/>
        <v>109</v>
      </c>
      <c r="P2560" s="8">
        <f t="shared" si="157"/>
        <v>75.61</v>
      </c>
      <c r="Q2560" s="8" t="s">
        <v>8325</v>
      </c>
      <c r="R2560" s="8" t="s">
        <v>8354</v>
      </c>
      <c r="S2560" s="17">
        <f t="shared" si="158"/>
        <v>42093.860023148154</v>
      </c>
      <c r="T2560" s="17">
        <f t="shared" si="159"/>
        <v>42125.582638888889</v>
      </c>
    </row>
    <row r="2561" spans="1:20" ht="42.75" x14ac:dyDescent="0.45">
      <c r="A2561" s="5">
        <v>2559</v>
      </c>
      <c r="B2561" s="7" t="s">
        <v>2559</v>
      </c>
      <c r="C2561" s="7" t="s">
        <v>6669</v>
      </c>
      <c r="D2561" s="8">
        <v>800</v>
      </c>
      <c r="E2561" s="8">
        <v>890</v>
      </c>
      <c r="F2561" s="8" t="s">
        <v>8219</v>
      </c>
      <c r="G2561" s="8" t="s">
        <v>8224</v>
      </c>
      <c r="H2561" s="8" t="s">
        <v>8246</v>
      </c>
      <c r="I2561" s="8">
        <v>1321385820</v>
      </c>
      <c r="J2561" s="8">
        <v>1318539484</v>
      </c>
      <c r="K2561" s="8" t="b">
        <v>0</v>
      </c>
      <c r="L2561" s="8">
        <v>25</v>
      </c>
      <c r="M2561" s="8" t="b">
        <v>1</v>
      </c>
      <c r="N2561" s="8" t="s">
        <v>8300</v>
      </c>
      <c r="O2561" s="11">
        <f t="shared" si="156"/>
        <v>111</v>
      </c>
      <c r="P2561" s="8">
        <f t="shared" si="157"/>
        <v>35.6</v>
      </c>
      <c r="Q2561" s="8" t="s">
        <v>8325</v>
      </c>
      <c r="R2561" s="8" t="s">
        <v>8354</v>
      </c>
      <c r="S2561" s="17">
        <f t="shared" si="158"/>
        <v>40829.873657407406</v>
      </c>
      <c r="T2561" s="17">
        <f t="shared" si="159"/>
        <v>40862.817361111112</v>
      </c>
    </row>
    <row r="2562" spans="1:20" ht="42.75" x14ac:dyDescent="0.45">
      <c r="A2562" s="5">
        <v>2560</v>
      </c>
      <c r="B2562" s="7" t="s">
        <v>2560</v>
      </c>
      <c r="C2562" s="7" t="s">
        <v>6670</v>
      </c>
      <c r="D2562" s="8">
        <v>3000</v>
      </c>
      <c r="E2562" s="8">
        <v>3003</v>
      </c>
      <c r="F2562" s="8" t="s">
        <v>8219</v>
      </c>
      <c r="G2562" s="8" t="s">
        <v>8225</v>
      </c>
      <c r="H2562" s="8" t="s">
        <v>8247</v>
      </c>
      <c r="I2562" s="8">
        <v>1425682174</v>
      </c>
      <c r="J2562" s="8">
        <v>1423090174</v>
      </c>
      <c r="K2562" s="8" t="b">
        <v>0</v>
      </c>
      <c r="L2562" s="8">
        <v>21</v>
      </c>
      <c r="M2562" s="8" t="b">
        <v>1</v>
      </c>
      <c r="N2562" s="8" t="s">
        <v>8300</v>
      </c>
      <c r="O2562" s="11">
        <f t="shared" si="156"/>
        <v>100</v>
      </c>
      <c r="P2562" s="8">
        <f t="shared" si="157"/>
        <v>143</v>
      </c>
      <c r="Q2562" s="8" t="s">
        <v>8325</v>
      </c>
      <c r="R2562" s="8" t="s">
        <v>8354</v>
      </c>
      <c r="S2562" s="17">
        <f t="shared" si="158"/>
        <v>42039.951087962967</v>
      </c>
      <c r="T2562" s="17">
        <f t="shared" si="159"/>
        <v>42069.951087962967</v>
      </c>
    </row>
    <row r="2563" spans="1:20" ht="42.75" x14ac:dyDescent="0.45">
      <c r="A2563" s="5">
        <v>2561</v>
      </c>
      <c r="B2563" s="7" t="s">
        <v>2561</v>
      </c>
      <c r="C2563" s="7" t="s">
        <v>6671</v>
      </c>
      <c r="D2563" s="8">
        <v>100000</v>
      </c>
      <c r="E2563" s="8">
        <v>0</v>
      </c>
      <c r="F2563" s="8" t="s">
        <v>8220</v>
      </c>
      <c r="G2563" s="8" t="s">
        <v>8229</v>
      </c>
      <c r="H2563" s="8" t="s">
        <v>8251</v>
      </c>
      <c r="I2563" s="8">
        <v>1444740089</v>
      </c>
      <c r="J2563" s="8">
        <v>1442148089</v>
      </c>
      <c r="K2563" s="8" t="b">
        <v>0</v>
      </c>
      <c r="L2563" s="8">
        <v>0</v>
      </c>
      <c r="M2563" s="8" t="b">
        <v>0</v>
      </c>
      <c r="N2563" s="8" t="s">
        <v>8284</v>
      </c>
      <c r="O2563" s="11">
        <f t="shared" ref="O2563:O2626" si="160">ROUND((E2563/D2563)*100,0)</f>
        <v>0</v>
      </c>
      <c r="P2563" s="8" t="e">
        <f t="shared" ref="P2563:P2626" si="161">ROUND(E2563/L2563,2)</f>
        <v>#DIV/0!</v>
      </c>
      <c r="Q2563" s="8" t="s">
        <v>8336</v>
      </c>
      <c r="R2563" s="8" t="s">
        <v>8337</v>
      </c>
      <c r="S2563" s="17">
        <f t="shared" ref="S2563:S2626" si="162">(((J2563/60)/60)/24)+DATE(1970,1,1)</f>
        <v>42260.528807870374</v>
      </c>
      <c r="T2563" s="17">
        <f t="shared" ref="T2563:T2626" si="163">(((I2563/60)/60)/24)+DATE(1970,1,1)</f>
        <v>42290.528807870374</v>
      </c>
    </row>
    <row r="2564" spans="1:20" ht="57" x14ac:dyDescent="0.45">
      <c r="A2564" s="5">
        <v>2562</v>
      </c>
      <c r="B2564" s="7" t="s">
        <v>2562</v>
      </c>
      <c r="C2564" s="7" t="s">
        <v>6672</v>
      </c>
      <c r="D2564" s="8">
        <v>10000</v>
      </c>
      <c r="E2564" s="8">
        <v>75</v>
      </c>
      <c r="F2564" s="8" t="s">
        <v>8220</v>
      </c>
      <c r="G2564" s="8" t="s">
        <v>8236</v>
      </c>
      <c r="H2564" s="8" t="s">
        <v>8249</v>
      </c>
      <c r="I2564" s="8">
        <v>1476189339</v>
      </c>
      <c r="J2564" s="8">
        <v>1471005339</v>
      </c>
      <c r="K2564" s="8" t="b">
        <v>0</v>
      </c>
      <c r="L2564" s="8">
        <v>3</v>
      </c>
      <c r="M2564" s="8" t="b">
        <v>0</v>
      </c>
      <c r="N2564" s="8" t="s">
        <v>8284</v>
      </c>
      <c r="O2564" s="11">
        <f t="shared" si="160"/>
        <v>1</v>
      </c>
      <c r="P2564" s="8">
        <f t="shared" si="161"/>
        <v>25</v>
      </c>
      <c r="Q2564" s="8" t="s">
        <v>8336</v>
      </c>
      <c r="R2564" s="8" t="s">
        <v>8337</v>
      </c>
      <c r="S2564" s="17">
        <f t="shared" si="162"/>
        <v>42594.524756944447</v>
      </c>
      <c r="T2564" s="17">
        <f t="shared" si="163"/>
        <v>42654.524756944447</v>
      </c>
    </row>
    <row r="2565" spans="1:20" ht="28.5" x14ac:dyDescent="0.45">
      <c r="A2565" s="5">
        <v>2563</v>
      </c>
      <c r="B2565" s="7" t="s">
        <v>2563</v>
      </c>
      <c r="C2565" s="7" t="s">
        <v>6673</v>
      </c>
      <c r="D2565" s="8">
        <v>20000</v>
      </c>
      <c r="E2565" s="8">
        <v>0</v>
      </c>
      <c r="F2565" s="8" t="s">
        <v>8220</v>
      </c>
      <c r="G2565" s="8" t="s">
        <v>8224</v>
      </c>
      <c r="H2565" s="8" t="s">
        <v>8246</v>
      </c>
      <c r="I2565" s="8">
        <v>1438226451</v>
      </c>
      <c r="J2565" s="8">
        <v>1433042451</v>
      </c>
      <c r="K2565" s="8" t="b">
        <v>0</v>
      </c>
      <c r="L2565" s="8">
        <v>0</v>
      </c>
      <c r="M2565" s="8" t="b">
        <v>0</v>
      </c>
      <c r="N2565" s="8" t="s">
        <v>8284</v>
      </c>
      <c r="O2565" s="11">
        <f t="shared" si="160"/>
        <v>0</v>
      </c>
      <c r="P2565" s="8" t="e">
        <f t="shared" si="161"/>
        <v>#DIV/0!</v>
      </c>
      <c r="Q2565" s="8" t="s">
        <v>8336</v>
      </c>
      <c r="R2565" s="8" t="s">
        <v>8337</v>
      </c>
      <c r="S2565" s="17">
        <f t="shared" si="162"/>
        <v>42155.139479166668</v>
      </c>
      <c r="T2565" s="17">
        <f t="shared" si="163"/>
        <v>42215.139479166668</v>
      </c>
    </row>
    <row r="2566" spans="1:20" ht="42.75" x14ac:dyDescent="0.45">
      <c r="A2566" s="5">
        <v>2564</v>
      </c>
      <c r="B2566" s="7" t="s">
        <v>2564</v>
      </c>
      <c r="C2566" s="7" t="s">
        <v>6674</v>
      </c>
      <c r="D2566" s="8">
        <v>40000</v>
      </c>
      <c r="E2566" s="8">
        <v>0</v>
      </c>
      <c r="F2566" s="8" t="s">
        <v>8220</v>
      </c>
      <c r="G2566" s="8" t="s">
        <v>8229</v>
      </c>
      <c r="H2566" s="8" t="s">
        <v>8251</v>
      </c>
      <c r="I2566" s="8">
        <v>1406854699</v>
      </c>
      <c r="J2566" s="8">
        <v>1404262699</v>
      </c>
      <c r="K2566" s="8" t="b">
        <v>0</v>
      </c>
      <c r="L2566" s="8">
        <v>0</v>
      </c>
      <c r="M2566" s="8" t="b">
        <v>0</v>
      </c>
      <c r="N2566" s="8" t="s">
        <v>8284</v>
      </c>
      <c r="O2566" s="11">
        <f t="shared" si="160"/>
        <v>0</v>
      </c>
      <c r="P2566" s="8" t="e">
        <f t="shared" si="161"/>
        <v>#DIV/0!</v>
      </c>
      <c r="Q2566" s="8" t="s">
        <v>8336</v>
      </c>
      <c r="R2566" s="8" t="s">
        <v>8337</v>
      </c>
      <c r="S2566" s="17">
        <f t="shared" si="162"/>
        <v>41822.040497685186</v>
      </c>
      <c r="T2566" s="17">
        <f t="shared" si="163"/>
        <v>41852.040497685186</v>
      </c>
    </row>
    <row r="2567" spans="1:20" ht="42.75" x14ac:dyDescent="0.45">
      <c r="A2567" s="5">
        <v>2565</v>
      </c>
      <c r="B2567" s="7" t="s">
        <v>2565</v>
      </c>
      <c r="C2567" s="7" t="s">
        <v>6675</v>
      </c>
      <c r="D2567" s="8">
        <v>10000</v>
      </c>
      <c r="E2567" s="8">
        <v>100</v>
      </c>
      <c r="F2567" s="8" t="s">
        <v>8220</v>
      </c>
      <c r="G2567" s="8" t="s">
        <v>8224</v>
      </c>
      <c r="H2567" s="8" t="s">
        <v>8246</v>
      </c>
      <c r="I2567" s="8">
        <v>1462827000</v>
      </c>
      <c r="J2567" s="8">
        <v>1457710589</v>
      </c>
      <c r="K2567" s="8" t="b">
        <v>0</v>
      </c>
      <c r="L2567" s="8">
        <v>1</v>
      </c>
      <c r="M2567" s="8" t="b">
        <v>0</v>
      </c>
      <c r="N2567" s="8" t="s">
        <v>8284</v>
      </c>
      <c r="O2567" s="11">
        <f t="shared" si="160"/>
        <v>1</v>
      </c>
      <c r="P2567" s="8">
        <f t="shared" si="161"/>
        <v>100</v>
      </c>
      <c r="Q2567" s="8" t="s">
        <v>8336</v>
      </c>
      <c r="R2567" s="8" t="s">
        <v>8337</v>
      </c>
      <c r="S2567" s="17">
        <f t="shared" si="162"/>
        <v>42440.650335648148</v>
      </c>
      <c r="T2567" s="17">
        <f t="shared" si="163"/>
        <v>42499.868055555555</v>
      </c>
    </row>
    <row r="2568" spans="1:20" ht="42.75" x14ac:dyDescent="0.45">
      <c r="A2568" s="5">
        <v>2566</v>
      </c>
      <c r="B2568" s="7" t="s">
        <v>2566</v>
      </c>
      <c r="C2568" s="7" t="s">
        <v>6676</v>
      </c>
      <c r="D2568" s="8">
        <v>35000</v>
      </c>
      <c r="E2568" s="8">
        <v>0</v>
      </c>
      <c r="F2568" s="8" t="s">
        <v>8220</v>
      </c>
      <c r="G2568" s="8" t="s">
        <v>8224</v>
      </c>
      <c r="H2568" s="8" t="s">
        <v>8246</v>
      </c>
      <c r="I2568" s="8">
        <v>1408663948</v>
      </c>
      <c r="J2568" s="8">
        <v>1406071948</v>
      </c>
      <c r="K2568" s="8" t="b">
        <v>0</v>
      </c>
      <c r="L2568" s="8">
        <v>0</v>
      </c>
      <c r="M2568" s="8" t="b">
        <v>0</v>
      </c>
      <c r="N2568" s="8" t="s">
        <v>8284</v>
      </c>
      <c r="O2568" s="11">
        <f t="shared" si="160"/>
        <v>0</v>
      </c>
      <c r="P2568" s="8" t="e">
        <f t="shared" si="161"/>
        <v>#DIV/0!</v>
      </c>
      <c r="Q2568" s="8" t="s">
        <v>8336</v>
      </c>
      <c r="R2568" s="8" t="s">
        <v>8337</v>
      </c>
      <c r="S2568" s="17">
        <f t="shared" si="162"/>
        <v>41842.980879629627</v>
      </c>
      <c r="T2568" s="17">
        <f t="shared" si="163"/>
        <v>41872.980879629627</v>
      </c>
    </row>
    <row r="2569" spans="1:20" ht="42.75" x14ac:dyDescent="0.45">
      <c r="A2569" s="5">
        <v>2567</v>
      </c>
      <c r="B2569" s="7" t="s">
        <v>2567</v>
      </c>
      <c r="C2569" s="7" t="s">
        <v>6677</v>
      </c>
      <c r="D2569" s="8">
        <v>45000</v>
      </c>
      <c r="E2569" s="8">
        <v>120</v>
      </c>
      <c r="F2569" s="8" t="s">
        <v>8220</v>
      </c>
      <c r="G2569" s="8" t="s">
        <v>8224</v>
      </c>
      <c r="H2569" s="8" t="s">
        <v>8246</v>
      </c>
      <c r="I2569" s="8">
        <v>1429823138</v>
      </c>
      <c r="J2569" s="8">
        <v>1427231138</v>
      </c>
      <c r="K2569" s="8" t="b">
        <v>0</v>
      </c>
      <c r="L2569" s="8">
        <v>2</v>
      </c>
      <c r="M2569" s="8" t="b">
        <v>0</v>
      </c>
      <c r="N2569" s="8" t="s">
        <v>8284</v>
      </c>
      <c r="O2569" s="11">
        <f t="shared" si="160"/>
        <v>0</v>
      </c>
      <c r="P2569" s="8">
        <f t="shared" si="161"/>
        <v>60</v>
      </c>
      <c r="Q2569" s="8" t="s">
        <v>8336</v>
      </c>
      <c r="R2569" s="8" t="s">
        <v>8337</v>
      </c>
      <c r="S2569" s="17">
        <f t="shared" si="162"/>
        <v>42087.878912037035</v>
      </c>
      <c r="T2569" s="17">
        <f t="shared" si="163"/>
        <v>42117.878912037035</v>
      </c>
    </row>
    <row r="2570" spans="1:20" ht="42.75" x14ac:dyDescent="0.45">
      <c r="A2570" s="5">
        <v>2568</v>
      </c>
      <c r="B2570" s="7" t="s">
        <v>2568</v>
      </c>
      <c r="C2570" s="7" t="s">
        <v>6678</v>
      </c>
      <c r="D2570" s="8">
        <v>10000</v>
      </c>
      <c r="E2570" s="8">
        <v>50</v>
      </c>
      <c r="F2570" s="8" t="s">
        <v>8220</v>
      </c>
      <c r="G2570" s="8" t="s">
        <v>8225</v>
      </c>
      <c r="H2570" s="8" t="s">
        <v>8247</v>
      </c>
      <c r="I2570" s="8">
        <v>1472745594</v>
      </c>
      <c r="J2570" s="8">
        <v>1470153594</v>
      </c>
      <c r="K2570" s="8" t="b">
        <v>0</v>
      </c>
      <c r="L2570" s="8">
        <v>1</v>
      </c>
      <c r="M2570" s="8" t="b">
        <v>0</v>
      </c>
      <c r="N2570" s="8" t="s">
        <v>8284</v>
      </c>
      <c r="O2570" s="11">
        <f t="shared" si="160"/>
        <v>1</v>
      </c>
      <c r="P2570" s="8">
        <f t="shared" si="161"/>
        <v>50</v>
      </c>
      <c r="Q2570" s="8" t="s">
        <v>8336</v>
      </c>
      <c r="R2570" s="8" t="s">
        <v>8337</v>
      </c>
      <c r="S2570" s="17">
        <f t="shared" si="162"/>
        <v>42584.666597222225</v>
      </c>
      <c r="T2570" s="17">
        <f t="shared" si="163"/>
        <v>42614.666597222225</v>
      </c>
    </row>
    <row r="2571" spans="1:20" ht="42.75" x14ac:dyDescent="0.45">
      <c r="A2571" s="5">
        <v>2569</v>
      </c>
      <c r="B2571" s="7" t="s">
        <v>2569</v>
      </c>
      <c r="C2571" s="7" t="s">
        <v>6679</v>
      </c>
      <c r="D2571" s="8">
        <v>6500</v>
      </c>
      <c r="E2571" s="8">
        <v>145</v>
      </c>
      <c r="F2571" s="8" t="s">
        <v>8220</v>
      </c>
      <c r="G2571" s="8" t="s">
        <v>8224</v>
      </c>
      <c r="H2571" s="8" t="s">
        <v>8246</v>
      </c>
      <c r="I2571" s="8">
        <v>1442457112</v>
      </c>
      <c r="J2571" s="8">
        <v>1439865112</v>
      </c>
      <c r="K2571" s="8" t="b">
        <v>0</v>
      </c>
      <c r="L2571" s="8">
        <v>2</v>
      </c>
      <c r="M2571" s="8" t="b">
        <v>0</v>
      </c>
      <c r="N2571" s="8" t="s">
        <v>8284</v>
      </c>
      <c r="O2571" s="11">
        <f t="shared" si="160"/>
        <v>2</v>
      </c>
      <c r="P2571" s="8">
        <f t="shared" si="161"/>
        <v>72.5</v>
      </c>
      <c r="Q2571" s="8" t="s">
        <v>8336</v>
      </c>
      <c r="R2571" s="8" t="s">
        <v>8337</v>
      </c>
      <c r="S2571" s="17">
        <f t="shared" si="162"/>
        <v>42234.105462962965</v>
      </c>
      <c r="T2571" s="17">
        <f t="shared" si="163"/>
        <v>42264.105462962965</v>
      </c>
    </row>
    <row r="2572" spans="1:20" ht="42.75" x14ac:dyDescent="0.45">
      <c r="A2572" s="5">
        <v>2570</v>
      </c>
      <c r="B2572" s="7" t="s">
        <v>2570</v>
      </c>
      <c r="C2572" s="7" t="s">
        <v>6680</v>
      </c>
      <c r="D2572" s="8">
        <v>7000</v>
      </c>
      <c r="E2572" s="8">
        <v>59</v>
      </c>
      <c r="F2572" s="8" t="s">
        <v>8220</v>
      </c>
      <c r="G2572" s="8" t="s">
        <v>8224</v>
      </c>
      <c r="H2572" s="8" t="s">
        <v>8246</v>
      </c>
      <c r="I2572" s="8">
        <v>1486590035</v>
      </c>
      <c r="J2572" s="8">
        <v>1483998035</v>
      </c>
      <c r="K2572" s="8" t="b">
        <v>0</v>
      </c>
      <c r="L2572" s="8">
        <v>2</v>
      </c>
      <c r="M2572" s="8" t="b">
        <v>0</v>
      </c>
      <c r="N2572" s="8" t="s">
        <v>8284</v>
      </c>
      <c r="O2572" s="11">
        <f t="shared" si="160"/>
        <v>1</v>
      </c>
      <c r="P2572" s="8">
        <f t="shared" si="161"/>
        <v>29.5</v>
      </c>
      <c r="Q2572" s="8" t="s">
        <v>8336</v>
      </c>
      <c r="R2572" s="8" t="s">
        <v>8337</v>
      </c>
      <c r="S2572" s="17">
        <f t="shared" si="162"/>
        <v>42744.903182870374</v>
      </c>
      <c r="T2572" s="17">
        <f t="shared" si="163"/>
        <v>42774.903182870374</v>
      </c>
    </row>
    <row r="2573" spans="1:20" ht="42.75" x14ac:dyDescent="0.45">
      <c r="A2573" s="5">
        <v>2571</v>
      </c>
      <c r="B2573" s="7" t="s">
        <v>2571</v>
      </c>
      <c r="C2573" s="7" t="s">
        <v>6681</v>
      </c>
      <c r="D2573" s="8">
        <v>100000</v>
      </c>
      <c r="E2573" s="8">
        <v>250</v>
      </c>
      <c r="F2573" s="8" t="s">
        <v>8220</v>
      </c>
      <c r="G2573" s="8" t="s">
        <v>8226</v>
      </c>
      <c r="H2573" s="8" t="s">
        <v>8248</v>
      </c>
      <c r="I2573" s="8">
        <v>1463645521</v>
      </c>
      <c r="J2573" s="8">
        <v>1458461521</v>
      </c>
      <c r="K2573" s="8" t="b">
        <v>0</v>
      </c>
      <c r="L2573" s="8">
        <v>4</v>
      </c>
      <c r="M2573" s="8" t="b">
        <v>0</v>
      </c>
      <c r="N2573" s="8" t="s">
        <v>8284</v>
      </c>
      <c r="O2573" s="11">
        <f t="shared" si="160"/>
        <v>0</v>
      </c>
      <c r="P2573" s="8">
        <f t="shared" si="161"/>
        <v>62.5</v>
      </c>
      <c r="Q2573" s="8" t="s">
        <v>8336</v>
      </c>
      <c r="R2573" s="8" t="s">
        <v>8337</v>
      </c>
      <c r="S2573" s="17">
        <f t="shared" si="162"/>
        <v>42449.341678240744</v>
      </c>
      <c r="T2573" s="17">
        <f t="shared" si="163"/>
        <v>42509.341678240744</v>
      </c>
    </row>
    <row r="2574" spans="1:20" ht="42.75" x14ac:dyDescent="0.45">
      <c r="A2574" s="5">
        <v>2572</v>
      </c>
      <c r="B2574" s="7" t="s">
        <v>2572</v>
      </c>
      <c r="C2574" s="7" t="s">
        <v>6682</v>
      </c>
      <c r="D2574" s="8">
        <v>30000</v>
      </c>
      <c r="E2574" s="8">
        <v>0</v>
      </c>
      <c r="F2574" s="8" t="s">
        <v>8220</v>
      </c>
      <c r="G2574" s="8" t="s">
        <v>8224</v>
      </c>
      <c r="H2574" s="8" t="s">
        <v>8246</v>
      </c>
      <c r="I2574" s="8">
        <v>1428893517</v>
      </c>
      <c r="J2574" s="8">
        <v>1426301517</v>
      </c>
      <c r="K2574" s="8" t="b">
        <v>0</v>
      </c>
      <c r="L2574" s="8">
        <v>0</v>
      </c>
      <c r="M2574" s="8" t="b">
        <v>0</v>
      </c>
      <c r="N2574" s="8" t="s">
        <v>8284</v>
      </c>
      <c r="O2574" s="11">
        <f t="shared" si="160"/>
        <v>0</v>
      </c>
      <c r="P2574" s="8" t="e">
        <f t="shared" si="161"/>
        <v>#DIV/0!</v>
      </c>
      <c r="Q2574" s="8" t="s">
        <v>8336</v>
      </c>
      <c r="R2574" s="8" t="s">
        <v>8337</v>
      </c>
      <c r="S2574" s="17">
        <f t="shared" si="162"/>
        <v>42077.119409722218</v>
      </c>
      <c r="T2574" s="17">
        <f t="shared" si="163"/>
        <v>42107.119409722218</v>
      </c>
    </row>
    <row r="2575" spans="1:20" ht="42.75" x14ac:dyDescent="0.45">
      <c r="A2575" s="5">
        <v>2573</v>
      </c>
      <c r="B2575" s="7" t="s">
        <v>2573</v>
      </c>
      <c r="C2575" s="7" t="s">
        <v>6683</v>
      </c>
      <c r="D2575" s="8">
        <v>8000</v>
      </c>
      <c r="E2575" s="8">
        <v>0</v>
      </c>
      <c r="F2575" s="8" t="s">
        <v>8220</v>
      </c>
      <c r="G2575" s="8" t="s">
        <v>8224</v>
      </c>
      <c r="H2575" s="8" t="s">
        <v>8246</v>
      </c>
      <c r="I2575" s="8">
        <v>1408803149</v>
      </c>
      <c r="J2575" s="8">
        <v>1404915149</v>
      </c>
      <c r="K2575" s="8" t="b">
        <v>0</v>
      </c>
      <c r="L2575" s="8">
        <v>0</v>
      </c>
      <c r="M2575" s="8" t="b">
        <v>0</v>
      </c>
      <c r="N2575" s="8" t="s">
        <v>8284</v>
      </c>
      <c r="O2575" s="11">
        <f t="shared" si="160"/>
        <v>0</v>
      </c>
      <c r="P2575" s="8" t="e">
        <f t="shared" si="161"/>
        <v>#DIV/0!</v>
      </c>
      <c r="Q2575" s="8" t="s">
        <v>8336</v>
      </c>
      <c r="R2575" s="8" t="s">
        <v>8337</v>
      </c>
      <c r="S2575" s="17">
        <f t="shared" si="162"/>
        <v>41829.592002314814</v>
      </c>
      <c r="T2575" s="17">
        <f t="shared" si="163"/>
        <v>41874.592002314814</v>
      </c>
    </row>
    <row r="2576" spans="1:20" ht="42.75" x14ac:dyDescent="0.45">
      <c r="A2576" s="5">
        <v>2574</v>
      </c>
      <c r="B2576" s="7" t="s">
        <v>2574</v>
      </c>
      <c r="C2576" s="7" t="s">
        <v>6684</v>
      </c>
      <c r="D2576" s="8">
        <v>10000</v>
      </c>
      <c r="E2576" s="8">
        <v>0</v>
      </c>
      <c r="F2576" s="8" t="s">
        <v>8220</v>
      </c>
      <c r="G2576" s="8" t="s">
        <v>8224</v>
      </c>
      <c r="H2576" s="8" t="s">
        <v>8246</v>
      </c>
      <c r="I2576" s="8">
        <v>1463600945</v>
      </c>
      <c r="J2576" s="8">
        <v>1461786545</v>
      </c>
      <c r="K2576" s="8" t="b">
        <v>0</v>
      </c>
      <c r="L2576" s="8">
        <v>0</v>
      </c>
      <c r="M2576" s="8" t="b">
        <v>0</v>
      </c>
      <c r="N2576" s="8" t="s">
        <v>8284</v>
      </c>
      <c r="O2576" s="11">
        <f t="shared" si="160"/>
        <v>0</v>
      </c>
      <c r="P2576" s="8" t="e">
        <f t="shared" si="161"/>
        <v>#DIV/0!</v>
      </c>
      <c r="Q2576" s="8" t="s">
        <v>8336</v>
      </c>
      <c r="R2576" s="8" t="s">
        <v>8337</v>
      </c>
      <c r="S2576" s="17">
        <f t="shared" si="162"/>
        <v>42487.825752314813</v>
      </c>
      <c r="T2576" s="17">
        <f t="shared" si="163"/>
        <v>42508.825752314813</v>
      </c>
    </row>
    <row r="2577" spans="1:20" ht="42.75" x14ac:dyDescent="0.45">
      <c r="A2577" s="5">
        <v>2575</v>
      </c>
      <c r="B2577" s="7" t="s">
        <v>2575</v>
      </c>
      <c r="C2577" s="7" t="s">
        <v>6685</v>
      </c>
      <c r="D2577" s="8">
        <v>85000</v>
      </c>
      <c r="E2577" s="8">
        <v>0</v>
      </c>
      <c r="F2577" s="8" t="s">
        <v>8220</v>
      </c>
      <c r="G2577" s="8" t="s">
        <v>8224</v>
      </c>
      <c r="H2577" s="8" t="s">
        <v>8246</v>
      </c>
      <c r="I2577" s="8">
        <v>1421030194</v>
      </c>
      <c r="J2577" s="8">
        <v>1418438194</v>
      </c>
      <c r="K2577" s="8" t="b">
        <v>0</v>
      </c>
      <c r="L2577" s="8">
        <v>0</v>
      </c>
      <c r="M2577" s="8" t="b">
        <v>0</v>
      </c>
      <c r="N2577" s="8" t="s">
        <v>8284</v>
      </c>
      <c r="O2577" s="11">
        <f t="shared" si="160"/>
        <v>0</v>
      </c>
      <c r="P2577" s="8" t="e">
        <f t="shared" si="161"/>
        <v>#DIV/0!</v>
      </c>
      <c r="Q2577" s="8" t="s">
        <v>8336</v>
      </c>
      <c r="R2577" s="8" t="s">
        <v>8337</v>
      </c>
      <c r="S2577" s="17">
        <f t="shared" si="162"/>
        <v>41986.108726851846</v>
      </c>
      <c r="T2577" s="17">
        <f t="shared" si="163"/>
        <v>42016.108726851846</v>
      </c>
    </row>
    <row r="2578" spans="1:20" ht="28.5" x14ac:dyDescent="0.45">
      <c r="A2578" s="5">
        <v>2576</v>
      </c>
      <c r="B2578" s="7" t="s">
        <v>2576</v>
      </c>
      <c r="C2578" s="7" t="s">
        <v>6686</v>
      </c>
      <c r="D2578" s="8">
        <v>10000</v>
      </c>
      <c r="E2578" s="8">
        <v>0</v>
      </c>
      <c r="F2578" s="8" t="s">
        <v>8220</v>
      </c>
      <c r="G2578" s="8" t="s">
        <v>8224</v>
      </c>
      <c r="H2578" s="8" t="s">
        <v>8246</v>
      </c>
      <c r="I2578" s="8">
        <v>1428707647</v>
      </c>
      <c r="J2578" s="8">
        <v>1424823247</v>
      </c>
      <c r="K2578" s="8" t="b">
        <v>0</v>
      </c>
      <c r="L2578" s="8">
        <v>0</v>
      </c>
      <c r="M2578" s="8" t="b">
        <v>0</v>
      </c>
      <c r="N2578" s="8" t="s">
        <v>8284</v>
      </c>
      <c r="O2578" s="11">
        <f t="shared" si="160"/>
        <v>0</v>
      </c>
      <c r="P2578" s="8" t="e">
        <f t="shared" si="161"/>
        <v>#DIV/0!</v>
      </c>
      <c r="Q2578" s="8" t="s">
        <v>8336</v>
      </c>
      <c r="R2578" s="8" t="s">
        <v>8337</v>
      </c>
      <c r="S2578" s="17">
        <f t="shared" si="162"/>
        <v>42060.00980324074</v>
      </c>
      <c r="T2578" s="17">
        <f t="shared" si="163"/>
        <v>42104.968136574069</v>
      </c>
    </row>
    <row r="2579" spans="1:20" ht="42.75" x14ac:dyDescent="0.45">
      <c r="A2579" s="5">
        <v>2577</v>
      </c>
      <c r="B2579" s="7" t="s">
        <v>2577</v>
      </c>
      <c r="C2579" s="7" t="s">
        <v>6687</v>
      </c>
      <c r="D2579" s="8">
        <v>15000</v>
      </c>
      <c r="E2579" s="8">
        <v>0</v>
      </c>
      <c r="F2579" s="8" t="s">
        <v>8220</v>
      </c>
      <c r="G2579" s="8" t="s">
        <v>8224</v>
      </c>
      <c r="H2579" s="8" t="s">
        <v>8246</v>
      </c>
      <c r="I2579" s="8">
        <v>1407181297</v>
      </c>
      <c r="J2579" s="8">
        <v>1405021297</v>
      </c>
      <c r="K2579" s="8" t="b">
        <v>0</v>
      </c>
      <c r="L2579" s="8">
        <v>0</v>
      </c>
      <c r="M2579" s="8" t="b">
        <v>0</v>
      </c>
      <c r="N2579" s="8" t="s">
        <v>8284</v>
      </c>
      <c r="O2579" s="11">
        <f t="shared" si="160"/>
        <v>0</v>
      </c>
      <c r="P2579" s="8" t="e">
        <f t="shared" si="161"/>
        <v>#DIV/0!</v>
      </c>
      <c r="Q2579" s="8" t="s">
        <v>8336</v>
      </c>
      <c r="R2579" s="8" t="s">
        <v>8337</v>
      </c>
      <c r="S2579" s="17">
        <f t="shared" si="162"/>
        <v>41830.820567129631</v>
      </c>
      <c r="T2579" s="17">
        <f t="shared" si="163"/>
        <v>41855.820567129631</v>
      </c>
    </row>
    <row r="2580" spans="1:20" ht="42.75" x14ac:dyDescent="0.45">
      <c r="A2580" s="5">
        <v>2578</v>
      </c>
      <c r="B2580" s="7" t="s">
        <v>2578</v>
      </c>
      <c r="C2580" s="7" t="s">
        <v>6688</v>
      </c>
      <c r="D2580" s="8">
        <v>6000</v>
      </c>
      <c r="E2580" s="8">
        <v>0</v>
      </c>
      <c r="F2580" s="8" t="s">
        <v>8220</v>
      </c>
      <c r="G2580" s="8" t="s">
        <v>8224</v>
      </c>
      <c r="H2580" s="8" t="s">
        <v>8246</v>
      </c>
      <c r="I2580" s="8">
        <v>1444410000</v>
      </c>
      <c r="J2580" s="8">
        <v>1440203579</v>
      </c>
      <c r="K2580" s="8" t="b">
        <v>0</v>
      </c>
      <c r="L2580" s="8">
        <v>0</v>
      </c>
      <c r="M2580" s="8" t="b">
        <v>0</v>
      </c>
      <c r="N2580" s="8" t="s">
        <v>8284</v>
      </c>
      <c r="O2580" s="11">
        <f t="shared" si="160"/>
        <v>0</v>
      </c>
      <c r="P2580" s="8" t="e">
        <f t="shared" si="161"/>
        <v>#DIV/0!</v>
      </c>
      <c r="Q2580" s="8" t="s">
        <v>8336</v>
      </c>
      <c r="R2580" s="8" t="s">
        <v>8337</v>
      </c>
      <c r="S2580" s="17">
        <f t="shared" si="162"/>
        <v>42238.022905092599</v>
      </c>
      <c r="T2580" s="17">
        <f t="shared" si="163"/>
        <v>42286.708333333328</v>
      </c>
    </row>
    <row r="2581" spans="1:20" ht="42.75" x14ac:dyDescent="0.45">
      <c r="A2581" s="5">
        <v>2579</v>
      </c>
      <c r="B2581" s="7" t="s">
        <v>2579</v>
      </c>
      <c r="C2581" s="7" t="s">
        <v>6689</v>
      </c>
      <c r="D2581" s="8">
        <v>200000</v>
      </c>
      <c r="E2581" s="8">
        <v>277</v>
      </c>
      <c r="F2581" s="8" t="s">
        <v>8220</v>
      </c>
      <c r="G2581" s="8" t="s">
        <v>8224</v>
      </c>
      <c r="H2581" s="8" t="s">
        <v>8246</v>
      </c>
      <c r="I2581" s="8">
        <v>1410810903</v>
      </c>
      <c r="J2581" s="8">
        <v>1405626903</v>
      </c>
      <c r="K2581" s="8" t="b">
        <v>0</v>
      </c>
      <c r="L2581" s="8">
        <v>12</v>
      </c>
      <c r="M2581" s="8" t="b">
        <v>0</v>
      </c>
      <c r="N2581" s="8" t="s">
        <v>8284</v>
      </c>
      <c r="O2581" s="11">
        <f t="shared" si="160"/>
        <v>0</v>
      </c>
      <c r="P2581" s="8">
        <f t="shared" si="161"/>
        <v>23.08</v>
      </c>
      <c r="Q2581" s="8" t="s">
        <v>8336</v>
      </c>
      <c r="R2581" s="8" t="s">
        <v>8337</v>
      </c>
      <c r="S2581" s="17">
        <f t="shared" si="162"/>
        <v>41837.829895833333</v>
      </c>
      <c r="T2581" s="17">
        <f t="shared" si="163"/>
        <v>41897.829895833333</v>
      </c>
    </row>
    <row r="2582" spans="1:20" ht="42.75" x14ac:dyDescent="0.45">
      <c r="A2582" s="5">
        <v>2580</v>
      </c>
      <c r="B2582" s="7" t="s">
        <v>2580</v>
      </c>
      <c r="C2582" s="7" t="s">
        <v>6690</v>
      </c>
      <c r="D2582" s="8">
        <v>8500</v>
      </c>
      <c r="E2582" s="8">
        <v>51</v>
      </c>
      <c r="F2582" s="8" t="s">
        <v>8220</v>
      </c>
      <c r="G2582" s="8" t="s">
        <v>8224</v>
      </c>
      <c r="H2582" s="8" t="s">
        <v>8246</v>
      </c>
      <c r="I2582" s="8">
        <v>1431745200</v>
      </c>
      <c r="J2582" s="8">
        <v>1429170603</v>
      </c>
      <c r="K2582" s="8" t="b">
        <v>0</v>
      </c>
      <c r="L2582" s="8">
        <v>2</v>
      </c>
      <c r="M2582" s="8" t="b">
        <v>0</v>
      </c>
      <c r="N2582" s="8" t="s">
        <v>8284</v>
      </c>
      <c r="O2582" s="11">
        <f t="shared" si="160"/>
        <v>1</v>
      </c>
      <c r="P2582" s="8">
        <f t="shared" si="161"/>
        <v>25.5</v>
      </c>
      <c r="Q2582" s="8" t="s">
        <v>8336</v>
      </c>
      <c r="R2582" s="8" t="s">
        <v>8337</v>
      </c>
      <c r="S2582" s="17">
        <f t="shared" si="162"/>
        <v>42110.326423611114</v>
      </c>
      <c r="T2582" s="17">
        <f t="shared" si="163"/>
        <v>42140.125</v>
      </c>
    </row>
    <row r="2583" spans="1:20" ht="42.75" x14ac:dyDescent="0.45">
      <c r="A2583" s="5">
        <v>2581</v>
      </c>
      <c r="B2583" s="7" t="s">
        <v>2581</v>
      </c>
      <c r="C2583" s="7" t="s">
        <v>6691</v>
      </c>
      <c r="D2583" s="8">
        <v>5000</v>
      </c>
      <c r="E2583" s="8">
        <v>530</v>
      </c>
      <c r="F2583" s="8" t="s">
        <v>8221</v>
      </c>
      <c r="G2583" s="8" t="s">
        <v>8224</v>
      </c>
      <c r="H2583" s="8" t="s">
        <v>8246</v>
      </c>
      <c r="I2583" s="8">
        <v>1447689898</v>
      </c>
      <c r="J2583" s="8">
        <v>1445094298</v>
      </c>
      <c r="K2583" s="8" t="b">
        <v>0</v>
      </c>
      <c r="L2583" s="8">
        <v>11</v>
      </c>
      <c r="M2583" s="8" t="b">
        <v>0</v>
      </c>
      <c r="N2583" s="8" t="s">
        <v>8284</v>
      </c>
      <c r="O2583" s="11">
        <f t="shared" si="160"/>
        <v>11</v>
      </c>
      <c r="P2583" s="8">
        <f t="shared" si="161"/>
        <v>48.18</v>
      </c>
      <c r="Q2583" s="8" t="s">
        <v>8336</v>
      </c>
      <c r="R2583" s="8" t="s">
        <v>8337</v>
      </c>
      <c r="S2583" s="17">
        <f t="shared" si="162"/>
        <v>42294.628449074073</v>
      </c>
      <c r="T2583" s="17">
        <f t="shared" si="163"/>
        <v>42324.670115740737</v>
      </c>
    </row>
    <row r="2584" spans="1:20" ht="28.5" x14ac:dyDescent="0.45">
      <c r="A2584" s="5">
        <v>2582</v>
      </c>
      <c r="B2584" s="7" t="s">
        <v>2582</v>
      </c>
      <c r="C2584" s="7" t="s">
        <v>6692</v>
      </c>
      <c r="D2584" s="8">
        <v>90000</v>
      </c>
      <c r="E2584" s="8">
        <v>1</v>
      </c>
      <c r="F2584" s="8" t="s">
        <v>8221</v>
      </c>
      <c r="G2584" s="8" t="s">
        <v>8224</v>
      </c>
      <c r="H2584" s="8" t="s">
        <v>8246</v>
      </c>
      <c r="I2584" s="8">
        <v>1477784634</v>
      </c>
      <c r="J2584" s="8">
        <v>1475192634</v>
      </c>
      <c r="K2584" s="8" t="b">
        <v>0</v>
      </c>
      <c r="L2584" s="8">
        <v>1</v>
      </c>
      <c r="M2584" s="8" t="b">
        <v>0</v>
      </c>
      <c r="N2584" s="8" t="s">
        <v>8284</v>
      </c>
      <c r="O2584" s="11">
        <f t="shared" si="160"/>
        <v>0</v>
      </c>
      <c r="P2584" s="8">
        <f t="shared" si="161"/>
        <v>1</v>
      </c>
      <c r="Q2584" s="8" t="s">
        <v>8336</v>
      </c>
      <c r="R2584" s="8" t="s">
        <v>8337</v>
      </c>
      <c r="S2584" s="17">
        <f t="shared" si="162"/>
        <v>42642.988819444443</v>
      </c>
      <c r="T2584" s="17">
        <f t="shared" si="163"/>
        <v>42672.988819444443</v>
      </c>
    </row>
    <row r="2585" spans="1:20" ht="42.75" x14ac:dyDescent="0.45">
      <c r="A2585" s="5">
        <v>2583</v>
      </c>
      <c r="B2585" s="7" t="s">
        <v>2583</v>
      </c>
      <c r="C2585" s="7" t="s">
        <v>6693</v>
      </c>
      <c r="D2585" s="8">
        <v>1000</v>
      </c>
      <c r="E2585" s="8">
        <v>5</v>
      </c>
      <c r="F2585" s="8" t="s">
        <v>8221</v>
      </c>
      <c r="G2585" s="8" t="s">
        <v>8224</v>
      </c>
      <c r="H2585" s="8" t="s">
        <v>8246</v>
      </c>
      <c r="I2585" s="8">
        <v>1426526880</v>
      </c>
      <c r="J2585" s="8">
        <v>1421346480</v>
      </c>
      <c r="K2585" s="8" t="b">
        <v>0</v>
      </c>
      <c r="L2585" s="8">
        <v>5</v>
      </c>
      <c r="M2585" s="8" t="b">
        <v>0</v>
      </c>
      <c r="N2585" s="8" t="s">
        <v>8284</v>
      </c>
      <c r="O2585" s="11">
        <f t="shared" si="160"/>
        <v>1</v>
      </c>
      <c r="P2585" s="8">
        <f t="shared" si="161"/>
        <v>1</v>
      </c>
      <c r="Q2585" s="8" t="s">
        <v>8336</v>
      </c>
      <c r="R2585" s="8" t="s">
        <v>8337</v>
      </c>
      <c r="S2585" s="17">
        <f t="shared" si="162"/>
        <v>42019.76944444445</v>
      </c>
      <c r="T2585" s="17">
        <f t="shared" si="163"/>
        <v>42079.727777777778</v>
      </c>
    </row>
    <row r="2586" spans="1:20" ht="28.5" x14ac:dyDescent="0.45">
      <c r="A2586" s="5">
        <v>2584</v>
      </c>
      <c r="B2586" s="7" t="s">
        <v>2584</v>
      </c>
      <c r="C2586" s="7" t="s">
        <v>6694</v>
      </c>
      <c r="D2586" s="8">
        <v>10000</v>
      </c>
      <c r="E2586" s="8">
        <v>0</v>
      </c>
      <c r="F2586" s="8" t="s">
        <v>8221</v>
      </c>
      <c r="G2586" s="8" t="s">
        <v>8224</v>
      </c>
      <c r="H2586" s="8" t="s">
        <v>8246</v>
      </c>
      <c r="I2586" s="8">
        <v>1434341369</v>
      </c>
      <c r="J2586" s="8">
        <v>1431749369</v>
      </c>
      <c r="K2586" s="8" t="b">
        <v>0</v>
      </c>
      <c r="L2586" s="8">
        <v>0</v>
      </c>
      <c r="M2586" s="8" t="b">
        <v>0</v>
      </c>
      <c r="N2586" s="8" t="s">
        <v>8284</v>
      </c>
      <c r="O2586" s="11">
        <f t="shared" si="160"/>
        <v>0</v>
      </c>
      <c r="P2586" s="8" t="e">
        <f t="shared" si="161"/>
        <v>#DIV/0!</v>
      </c>
      <c r="Q2586" s="8" t="s">
        <v>8336</v>
      </c>
      <c r="R2586" s="8" t="s">
        <v>8337</v>
      </c>
      <c r="S2586" s="17">
        <f t="shared" si="162"/>
        <v>42140.173252314817</v>
      </c>
      <c r="T2586" s="17">
        <f t="shared" si="163"/>
        <v>42170.173252314817</v>
      </c>
    </row>
    <row r="2587" spans="1:20" ht="42.75" x14ac:dyDescent="0.45">
      <c r="A2587" s="5">
        <v>2585</v>
      </c>
      <c r="B2587" s="7" t="s">
        <v>2585</v>
      </c>
      <c r="C2587" s="7" t="s">
        <v>6695</v>
      </c>
      <c r="D2587" s="8">
        <v>30000</v>
      </c>
      <c r="E2587" s="8">
        <v>50</v>
      </c>
      <c r="F2587" s="8" t="s">
        <v>8221</v>
      </c>
      <c r="G2587" s="8" t="s">
        <v>8224</v>
      </c>
      <c r="H2587" s="8" t="s">
        <v>8246</v>
      </c>
      <c r="I2587" s="8">
        <v>1404601632</v>
      </c>
      <c r="J2587" s="8">
        <v>1402009632</v>
      </c>
      <c r="K2587" s="8" t="b">
        <v>0</v>
      </c>
      <c r="L2587" s="8">
        <v>1</v>
      </c>
      <c r="M2587" s="8" t="b">
        <v>0</v>
      </c>
      <c r="N2587" s="8" t="s">
        <v>8284</v>
      </c>
      <c r="O2587" s="11">
        <f t="shared" si="160"/>
        <v>0</v>
      </c>
      <c r="P2587" s="8">
        <f t="shared" si="161"/>
        <v>50</v>
      </c>
      <c r="Q2587" s="8" t="s">
        <v>8336</v>
      </c>
      <c r="R2587" s="8" t="s">
        <v>8337</v>
      </c>
      <c r="S2587" s="17">
        <f t="shared" si="162"/>
        <v>41795.963333333333</v>
      </c>
      <c r="T2587" s="17">
        <f t="shared" si="163"/>
        <v>41825.963333333333</v>
      </c>
    </row>
    <row r="2588" spans="1:20" ht="28.5" x14ac:dyDescent="0.45">
      <c r="A2588" s="5">
        <v>2586</v>
      </c>
      <c r="B2588" s="7" t="s">
        <v>2586</v>
      </c>
      <c r="C2588" s="7" t="s">
        <v>6696</v>
      </c>
      <c r="D2588" s="8">
        <v>3000</v>
      </c>
      <c r="E2588" s="8">
        <v>5</v>
      </c>
      <c r="F2588" s="8" t="s">
        <v>8221</v>
      </c>
      <c r="G2588" s="8" t="s">
        <v>8225</v>
      </c>
      <c r="H2588" s="8" t="s">
        <v>8247</v>
      </c>
      <c r="I2588" s="8">
        <v>1451030136</v>
      </c>
      <c r="J2588" s="8">
        <v>1448438136</v>
      </c>
      <c r="K2588" s="8" t="b">
        <v>0</v>
      </c>
      <c r="L2588" s="8">
        <v>1</v>
      </c>
      <c r="M2588" s="8" t="b">
        <v>0</v>
      </c>
      <c r="N2588" s="8" t="s">
        <v>8284</v>
      </c>
      <c r="O2588" s="11">
        <f t="shared" si="160"/>
        <v>0</v>
      </c>
      <c r="P2588" s="8">
        <f t="shared" si="161"/>
        <v>5</v>
      </c>
      <c r="Q2588" s="8" t="s">
        <v>8336</v>
      </c>
      <c r="R2588" s="8" t="s">
        <v>8337</v>
      </c>
      <c r="S2588" s="17">
        <f t="shared" si="162"/>
        <v>42333.330277777779</v>
      </c>
      <c r="T2588" s="17">
        <f t="shared" si="163"/>
        <v>42363.330277777779</v>
      </c>
    </row>
    <row r="2589" spans="1:20" ht="42.75" x14ac:dyDescent="0.45">
      <c r="A2589" s="5">
        <v>2587</v>
      </c>
      <c r="B2589" s="7" t="s">
        <v>2587</v>
      </c>
      <c r="C2589" s="7" t="s">
        <v>6697</v>
      </c>
      <c r="D2589" s="8">
        <v>50000</v>
      </c>
      <c r="E2589" s="8">
        <v>1217</v>
      </c>
      <c r="F2589" s="8" t="s">
        <v>8221</v>
      </c>
      <c r="G2589" s="8" t="s">
        <v>8224</v>
      </c>
      <c r="H2589" s="8" t="s">
        <v>8246</v>
      </c>
      <c r="I2589" s="8">
        <v>1451491953</v>
      </c>
      <c r="J2589" s="8">
        <v>1448899953</v>
      </c>
      <c r="K2589" s="8" t="b">
        <v>0</v>
      </c>
      <c r="L2589" s="8">
        <v>6</v>
      </c>
      <c r="M2589" s="8" t="b">
        <v>0</v>
      </c>
      <c r="N2589" s="8" t="s">
        <v>8284</v>
      </c>
      <c r="O2589" s="11">
        <f t="shared" si="160"/>
        <v>2</v>
      </c>
      <c r="P2589" s="8">
        <f t="shared" si="161"/>
        <v>202.83</v>
      </c>
      <c r="Q2589" s="8" t="s">
        <v>8336</v>
      </c>
      <c r="R2589" s="8" t="s">
        <v>8337</v>
      </c>
      <c r="S2589" s="17">
        <f t="shared" si="162"/>
        <v>42338.675381944442</v>
      </c>
      <c r="T2589" s="17">
        <f t="shared" si="163"/>
        <v>42368.675381944442</v>
      </c>
    </row>
    <row r="2590" spans="1:20" ht="42.75" x14ac:dyDescent="0.45">
      <c r="A2590" s="5">
        <v>2588</v>
      </c>
      <c r="B2590" s="7" t="s">
        <v>2588</v>
      </c>
      <c r="C2590" s="7" t="s">
        <v>6698</v>
      </c>
      <c r="D2590" s="8">
        <v>6000</v>
      </c>
      <c r="E2590" s="8">
        <v>233</v>
      </c>
      <c r="F2590" s="8" t="s">
        <v>8221</v>
      </c>
      <c r="G2590" s="8" t="s">
        <v>8224</v>
      </c>
      <c r="H2590" s="8" t="s">
        <v>8246</v>
      </c>
      <c r="I2590" s="8">
        <v>1427807640</v>
      </c>
      <c r="J2590" s="8">
        <v>1423325626</v>
      </c>
      <c r="K2590" s="8" t="b">
        <v>0</v>
      </c>
      <c r="L2590" s="8">
        <v>8</v>
      </c>
      <c r="M2590" s="8" t="b">
        <v>0</v>
      </c>
      <c r="N2590" s="8" t="s">
        <v>8284</v>
      </c>
      <c r="O2590" s="11">
        <f t="shared" si="160"/>
        <v>4</v>
      </c>
      <c r="P2590" s="8">
        <f t="shared" si="161"/>
        <v>29.13</v>
      </c>
      <c r="Q2590" s="8" t="s">
        <v>8336</v>
      </c>
      <c r="R2590" s="8" t="s">
        <v>8337</v>
      </c>
      <c r="S2590" s="17">
        <f t="shared" si="162"/>
        <v>42042.676226851851</v>
      </c>
      <c r="T2590" s="17">
        <f t="shared" si="163"/>
        <v>42094.551388888889</v>
      </c>
    </row>
    <row r="2591" spans="1:20" ht="42.75" x14ac:dyDescent="0.45">
      <c r="A2591" s="5">
        <v>2589</v>
      </c>
      <c r="B2591" s="7" t="s">
        <v>2589</v>
      </c>
      <c r="C2591" s="7" t="s">
        <v>6699</v>
      </c>
      <c r="D2591" s="8">
        <v>50000</v>
      </c>
      <c r="E2591" s="8">
        <v>5</v>
      </c>
      <c r="F2591" s="8" t="s">
        <v>8221</v>
      </c>
      <c r="G2591" s="8" t="s">
        <v>8232</v>
      </c>
      <c r="H2591" s="8" t="s">
        <v>8253</v>
      </c>
      <c r="I2591" s="8">
        <v>1458733927</v>
      </c>
      <c r="J2591" s="8">
        <v>1456145527</v>
      </c>
      <c r="K2591" s="8" t="b">
        <v>0</v>
      </c>
      <c r="L2591" s="8">
        <v>1</v>
      </c>
      <c r="M2591" s="8" t="b">
        <v>0</v>
      </c>
      <c r="N2591" s="8" t="s">
        <v>8284</v>
      </c>
      <c r="O2591" s="11">
        <f t="shared" si="160"/>
        <v>0</v>
      </c>
      <c r="P2591" s="8">
        <f t="shared" si="161"/>
        <v>5</v>
      </c>
      <c r="Q2591" s="8" t="s">
        <v>8336</v>
      </c>
      <c r="R2591" s="8" t="s">
        <v>8337</v>
      </c>
      <c r="S2591" s="17">
        <f t="shared" si="162"/>
        <v>42422.536192129628</v>
      </c>
      <c r="T2591" s="17">
        <f t="shared" si="163"/>
        <v>42452.494525462964</v>
      </c>
    </row>
    <row r="2592" spans="1:20" ht="42.75" x14ac:dyDescent="0.45">
      <c r="A2592" s="5">
        <v>2590</v>
      </c>
      <c r="B2592" s="7" t="s">
        <v>2590</v>
      </c>
      <c r="C2592" s="7" t="s">
        <v>6700</v>
      </c>
      <c r="D2592" s="8">
        <v>3000</v>
      </c>
      <c r="E2592" s="8">
        <v>0</v>
      </c>
      <c r="F2592" s="8" t="s">
        <v>8221</v>
      </c>
      <c r="G2592" s="8" t="s">
        <v>8226</v>
      </c>
      <c r="H2592" s="8" t="s">
        <v>8248</v>
      </c>
      <c r="I2592" s="8">
        <v>1453817297</v>
      </c>
      <c r="J2592" s="8">
        <v>1453212497</v>
      </c>
      <c r="K2592" s="8" t="b">
        <v>0</v>
      </c>
      <c r="L2592" s="8">
        <v>0</v>
      </c>
      <c r="M2592" s="8" t="b">
        <v>0</v>
      </c>
      <c r="N2592" s="8" t="s">
        <v>8284</v>
      </c>
      <c r="O2592" s="11">
        <f t="shared" si="160"/>
        <v>0</v>
      </c>
      <c r="P2592" s="8" t="e">
        <f t="shared" si="161"/>
        <v>#DIV/0!</v>
      </c>
      <c r="Q2592" s="8" t="s">
        <v>8336</v>
      </c>
      <c r="R2592" s="8" t="s">
        <v>8337</v>
      </c>
      <c r="S2592" s="17">
        <f t="shared" si="162"/>
        <v>42388.589085648149</v>
      </c>
      <c r="T2592" s="17">
        <f t="shared" si="163"/>
        <v>42395.589085648149</v>
      </c>
    </row>
    <row r="2593" spans="1:20" ht="42.75" x14ac:dyDescent="0.45">
      <c r="A2593" s="5">
        <v>2591</v>
      </c>
      <c r="B2593" s="7" t="s">
        <v>2591</v>
      </c>
      <c r="C2593" s="7" t="s">
        <v>6701</v>
      </c>
      <c r="D2593" s="8">
        <v>1500</v>
      </c>
      <c r="E2593" s="8">
        <v>26</v>
      </c>
      <c r="F2593" s="8" t="s">
        <v>8221</v>
      </c>
      <c r="G2593" s="8" t="s">
        <v>8224</v>
      </c>
      <c r="H2593" s="8" t="s">
        <v>8246</v>
      </c>
      <c r="I2593" s="8">
        <v>1457901924</v>
      </c>
      <c r="J2593" s="8">
        <v>1452721524</v>
      </c>
      <c r="K2593" s="8" t="b">
        <v>0</v>
      </c>
      <c r="L2593" s="8">
        <v>2</v>
      </c>
      <c r="M2593" s="8" t="b">
        <v>0</v>
      </c>
      <c r="N2593" s="8" t="s">
        <v>8284</v>
      </c>
      <c r="O2593" s="11">
        <f t="shared" si="160"/>
        <v>2</v>
      </c>
      <c r="P2593" s="8">
        <f t="shared" si="161"/>
        <v>13</v>
      </c>
      <c r="Q2593" s="8" t="s">
        <v>8336</v>
      </c>
      <c r="R2593" s="8" t="s">
        <v>8337</v>
      </c>
      <c r="S2593" s="17">
        <f t="shared" si="162"/>
        <v>42382.906527777777</v>
      </c>
      <c r="T2593" s="17">
        <f t="shared" si="163"/>
        <v>42442.864861111113</v>
      </c>
    </row>
    <row r="2594" spans="1:20" ht="42.75" x14ac:dyDescent="0.45">
      <c r="A2594" s="5">
        <v>2592</v>
      </c>
      <c r="B2594" s="7" t="s">
        <v>2592</v>
      </c>
      <c r="C2594" s="7" t="s">
        <v>6702</v>
      </c>
      <c r="D2594" s="8">
        <v>30000</v>
      </c>
      <c r="E2594" s="8">
        <v>50</v>
      </c>
      <c r="F2594" s="8" t="s">
        <v>8221</v>
      </c>
      <c r="G2594" s="8" t="s">
        <v>8224</v>
      </c>
      <c r="H2594" s="8" t="s">
        <v>8246</v>
      </c>
      <c r="I2594" s="8">
        <v>1412536421</v>
      </c>
      <c r="J2594" s="8">
        <v>1409944421</v>
      </c>
      <c r="K2594" s="8" t="b">
        <v>0</v>
      </c>
      <c r="L2594" s="8">
        <v>1</v>
      </c>
      <c r="M2594" s="8" t="b">
        <v>0</v>
      </c>
      <c r="N2594" s="8" t="s">
        <v>8284</v>
      </c>
      <c r="O2594" s="11">
        <f t="shared" si="160"/>
        <v>0</v>
      </c>
      <c r="P2594" s="8">
        <f t="shared" si="161"/>
        <v>50</v>
      </c>
      <c r="Q2594" s="8" t="s">
        <v>8336</v>
      </c>
      <c r="R2594" s="8" t="s">
        <v>8337</v>
      </c>
      <c r="S2594" s="17">
        <f t="shared" si="162"/>
        <v>41887.801168981481</v>
      </c>
      <c r="T2594" s="17">
        <f t="shared" si="163"/>
        <v>41917.801168981481</v>
      </c>
    </row>
    <row r="2595" spans="1:20" ht="42.75" x14ac:dyDescent="0.45">
      <c r="A2595" s="5">
        <v>2593</v>
      </c>
      <c r="B2595" s="7" t="s">
        <v>2593</v>
      </c>
      <c r="C2595" s="7" t="s">
        <v>6703</v>
      </c>
      <c r="D2595" s="8">
        <v>10000</v>
      </c>
      <c r="E2595" s="8">
        <v>0</v>
      </c>
      <c r="F2595" s="8" t="s">
        <v>8221</v>
      </c>
      <c r="G2595" s="8" t="s">
        <v>8224</v>
      </c>
      <c r="H2595" s="8" t="s">
        <v>8246</v>
      </c>
      <c r="I2595" s="8">
        <v>1429993026</v>
      </c>
      <c r="J2595" s="8">
        <v>1427401026</v>
      </c>
      <c r="K2595" s="8" t="b">
        <v>0</v>
      </c>
      <c r="L2595" s="8">
        <v>0</v>
      </c>
      <c r="M2595" s="8" t="b">
        <v>0</v>
      </c>
      <c r="N2595" s="8" t="s">
        <v>8284</v>
      </c>
      <c r="O2595" s="11">
        <f t="shared" si="160"/>
        <v>0</v>
      </c>
      <c r="P2595" s="8" t="e">
        <f t="shared" si="161"/>
        <v>#DIV/0!</v>
      </c>
      <c r="Q2595" s="8" t="s">
        <v>8336</v>
      </c>
      <c r="R2595" s="8" t="s">
        <v>8337</v>
      </c>
      <c r="S2595" s="17">
        <f t="shared" si="162"/>
        <v>42089.84520833334</v>
      </c>
      <c r="T2595" s="17">
        <f t="shared" si="163"/>
        <v>42119.84520833334</v>
      </c>
    </row>
    <row r="2596" spans="1:20" ht="42.75" x14ac:dyDescent="0.45">
      <c r="A2596" s="5">
        <v>2594</v>
      </c>
      <c r="B2596" s="7" t="s">
        <v>2594</v>
      </c>
      <c r="C2596" s="7" t="s">
        <v>6704</v>
      </c>
      <c r="D2596" s="8">
        <v>80000</v>
      </c>
      <c r="E2596" s="8">
        <v>1</v>
      </c>
      <c r="F2596" s="8" t="s">
        <v>8221</v>
      </c>
      <c r="G2596" s="8" t="s">
        <v>8224</v>
      </c>
      <c r="H2596" s="8" t="s">
        <v>8246</v>
      </c>
      <c r="I2596" s="8">
        <v>1407453228</v>
      </c>
      <c r="J2596" s="8">
        <v>1404861228</v>
      </c>
      <c r="K2596" s="8" t="b">
        <v>0</v>
      </c>
      <c r="L2596" s="8">
        <v>1</v>
      </c>
      <c r="M2596" s="8" t="b">
        <v>0</v>
      </c>
      <c r="N2596" s="8" t="s">
        <v>8284</v>
      </c>
      <c r="O2596" s="11">
        <f t="shared" si="160"/>
        <v>0</v>
      </c>
      <c r="P2596" s="8">
        <f t="shared" si="161"/>
        <v>1</v>
      </c>
      <c r="Q2596" s="8" t="s">
        <v>8336</v>
      </c>
      <c r="R2596" s="8" t="s">
        <v>8337</v>
      </c>
      <c r="S2596" s="17">
        <f t="shared" si="162"/>
        <v>41828.967916666668</v>
      </c>
      <c r="T2596" s="17">
        <f t="shared" si="163"/>
        <v>41858.967916666668</v>
      </c>
    </row>
    <row r="2597" spans="1:20" ht="28.5" x14ac:dyDescent="0.45">
      <c r="A2597" s="5">
        <v>2595</v>
      </c>
      <c r="B2597" s="7" t="s">
        <v>2595</v>
      </c>
      <c r="C2597" s="7" t="s">
        <v>6705</v>
      </c>
      <c r="D2597" s="8">
        <v>15000</v>
      </c>
      <c r="E2597" s="8">
        <v>1825</v>
      </c>
      <c r="F2597" s="8" t="s">
        <v>8221</v>
      </c>
      <c r="G2597" s="8" t="s">
        <v>8224</v>
      </c>
      <c r="H2597" s="8" t="s">
        <v>8246</v>
      </c>
      <c r="I2597" s="8">
        <v>1487915500</v>
      </c>
      <c r="J2597" s="8">
        <v>1485323500</v>
      </c>
      <c r="K2597" s="8" t="b">
        <v>0</v>
      </c>
      <c r="L2597" s="8">
        <v>19</v>
      </c>
      <c r="M2597" s="8" t="b">
        <v>0</v>
      </c>
      <c r="N2597" s="8" t="s">
        <v>8284</v>
      </c>
      <c r="O2597" s="11">
        <f t="shared" si="160"/>
        <v>12</v>
      </c>
      <c r="P2597" s="8">
        <f t="shared" si="161"/>
        <v>96.05</v>
      </c>
      <c r="Q2597" s="8" t="s">
        <v>8336</v>
      </c>
      <c r="R2597" s="8" t="s">
        <v>8337</v>
      </c>
      <c r="S2597" s="17">
        <f t="shared" si="162"/>
        <v>42760.244212962964</v>
      </c>
      <c r="T2597" s="17">
        <f t="shared" si="163"/>
        <v>42790.244212962964</v>
      </c>
    </row>
    <row r="2598" spans="1:20" ht="42.75" x14ac:dyDescent="0.45">
      <c r="A2598" s="5">
        <v>2596</v>
      </c>
      <c r="B2598" s="7" t="s">
        <v>2596</v>
      </c>
      <c r="C2598" s="7" t="s">
        <v>6706</v>
      </c>
      <c r="D2598" s="8">
        <v>35000</v>
      </c>
      <c r="E2598" s="8">
        <v>8256</v>
      </c>
      <c r="F2598" s="8" t="s">
        <v>8221</v>
      </c>
      <c r="G2598" s="8" t="s">
        <v>8229</v>
      </c>
      <c r="H2598" s="8" t="s">
        <v>8251</v>
      </c>
      <c r="I2598" s="8">
        <v>1407427009</v>
      </c>
      <c r="J2598" s="8">
        <v>1404835009</v>
      </c>
      <c r="K2598" s="8" t="b">
        <v>0</v>
      </c>
      <c r="L2598" s="8">
        <v>27</v>
      </c>
      <c r="M2598" s="8" t="b">
        <v>0</v>
      </c>
      <c r="N2598" s="8" t="s">
        <v>8284</v>
      </c>
      <c r="O2598" s="11">
        <f t="shared" si="160"/>
        <v>24</v>
      </c>
      <c r="P2598" s="8">
        <f t="shared" si="161"/>
        <v>305.77999999999997</v>
      </c>
      <c r="Q2598" s="8" t="s">
        <v>8336</v>
      </c>
      <c r="R2598" s="8" t="s">
        <v>8337</v>
      </c>
      <c r="S2598" s="17">
        <f t="shared" si="162"/>
        <v>41828.664456018516</v>
      </c>
      <c r="T2598" s="17">
        <f t="shared" si="163"/>
        <v>41858.664456018516</v>
      </c>
    </row>
    <row r="2599" spans="1:20" ht="42.75" x14ac:dyDescent="0.45">
      <c r="A2599" s="5">
        <v>2597</v>
      </c>
      <c r="B2599" s="7" t="s">
        <v>2597</v>
      </c>
      <c r="C2599" s="7" t="s">
        <v>6707</v>
      </c>
      <c r="D2599" s="8">
        <v>1500</v>
      </c>
      <c r="E2599" s="8">
        <v>85</v>
      </c>
      <c r="F2599" s="8" t="s">
        <v>8221</v>
      </c>
      <c r="G2599" s="8" t="s">
        <v>8225</v>
      </c>
      <c r="H2599" s="8" t="s">
        <v>8247</v>
      </c>
      <c r="I2599" s="8">
        <v>1466323917</v>
      </c>
      <c r="J2599" s="8">
        <v>1463731917</v>
      </c>
      <c r="K2599" s="8" t="b">
        <v>0</v>
      </c>
      <c r="L2599" s="8">
        <v>7</v>
      </c>
      <c r="M2599" s="8" t="b">
        <v>0</v>
      </c>
      <c r="N2599" s="8" t="s">
        <v>8284</v>
      </c>
      <c r="O2599" s="11">
        <f t="shared" si="160"/>
        <v>6</v>
      </c>
      <c r="P2599" s="8">
        <f t="shared" si="161"/>
        <v>12.14</v>
      </c>
      <c r="Q2599" s="8" t="s">
        <v>8336</v>
      </c>
      <c r="R2599" s="8" t="s">
        <v>8337</v>
      </c>
      <c r="S2599" s="17">
        <f t="shared" si="162"/>
        <v>42510.341631944444</v>
      </c>
      <c r="T2599" s="17">
        <f t="shared" si="163"/>
        <v>42540.341631944444</v>
      </c>
    </row>
    <row r="2600" spans="1:20" ht="42.75" x14ac:dyDescent="0.45">
      <c r="A2600" s="5">
        <v>2598</v>
      </c>
      <c r="B2600" s="7" t="s">
        <v>2598</v>
      </c>
      <c r="C2600" s="7" t="s">
        <v>6708</v>
      </c>
      <c r="D2600" s="8">
        <v>3000</v>
      </c>
      <c r="E2600" s="8">
        <v>1170</v>
      </c>
      <c r="F2600" s="8" t="s">
        <v>8221</v>
      </c>
      <c r="G2600" s="8" t="s">
        <v>8224</v>
      </c>
      <c r="H2600" s="8" t="s">
        <v>8246</v>
      </c>
      <c r="I2600" s="8">
        <v>1443039001</v>
      </c>
      <c r="J2600" s="8">
        <v>1440447001</v>
      </c>
      <c r="K2600" s="8" t="b">
        <v>0</v>
      </c>
      <c r="L2600" s="8">
        <v>14</v>
      </c>
      <c r="M2600" s="8" t="b">
        <v>0</v>
      </c>
      <c r="N2600" s="8" t="s">
        <v>8284</v>
      </c>
      <c r="O2600" s="11">
        <f t="shared" si="160"/>
        <v>39</v>
      </c>
      <c r="P2600" s="8">
        <f t="shared" si="161"/>
        <v>83.57</v>
      </c>
      <c r="Q2600" s="8" t="s">
        <v>8336</v>
      </c>
      <c r="R2600" s="8" t="s">
        <v>8337</v>
      </c>
      <c r="S2600" s="17">
        <f t="shared" si="162"/>
        <v>42240.840289351851</v>
      </c>
      <c r="T2600" s="17">
        <f t="shared" si="163"/>
        <v>42270.840289351851</v>
      </c>
    </row>
    <row r="2601" spans="1:20" ht="28.5" x14ac:dyDescent="0.45">
      <c r="A2601" s="5">
        <v>2599</v>
      </c>
      <c r="B2601" s="7" t="s">
        <v>2599</v>
      </c>
      <c r="C2601" s="7" t="s">
        <v>6709</v>
      </c>
      <c r="D2601" s="8">
        <v>9041</v>
      </c>
      <c r="E2601" s="8">
        <v>90</v>
      </c>
      <c r="F2601" s="8" t="s">
        <v>8221</v>
      </c>
      <c r="G2601" s="8" t="s">
        <v>8224</v>
      </c>
      <c r="H2601" s="8" t="s">
        <v>8246</v>
      </c>
      <c r="I2601" s="8">
        <v>1407089147</v>
      </c>
      <c r="J2601" s="8">
        <v>1403201147</v>
      </c>
      <c r="K2601" s="8" t="b">
        <v>0</v>
      </c>
      <c r="L2601" s="8">
        <v>5</v>
      </c>
      <c r="M2601" s="8" t="b">
        <v>0</v>
      </c>
      <c r="N2601" s="8" t="s">
        <v>8284</v>
      </c>
      <c r="O2601" s="11">
        <f t="shared" si="160"/>
        <v>1</v>
      </c>
      <c r="P2601" s="8">
        <f t="shared" si="161"/>
        <v>18</v>
      </c>
      <c r="Q2601" s="8" t="s">
        <v>8336</v>
      </c>
      <c r="R2601" s="8" t="s">
        <v>8337</v>
      </c>
      <c r="S2601" s="17">
        <f t="shared" si="162"/>
        <v>41809.754016203704</v>
      </c>
      <c r="T2601" s="17">
        <f t="shared" si="163"/>
        <v>41854.754016203704</v>
      </c>
    </row>
    <row r="2602" spans="1:20" ht="28.5" x14ac:dyDescent="0.45">
      <c r="A2602" s="5">
        <v>2600</v>
      </c>
      <c r="B2602" s="7" t="s">
        <v>2600</v>
      </c>
      <c r="C2602" s="7" t="s">
        <v>6710</v>
      </c>
      <c r="D2602" s="8">
        <v>50000</v>
      </c>
      <c r="E2602" s="8">
        <v>3466</v>
      </c>
      <c r="F2602" s="8" t="s">
        <v>8221</v>
      </c>
      <c r="G2602" s="8" t="s">
        <v>8224</v>
      </c>
      <c r="H2602" s="8" t="s">
        <v>8246</v>
      </c>
      <c r="I2602" s="8">
        <v>1458938200</v>
      </c>
      <c r="J2602" s="8">
        <v>1453757800</v>
      </c>
      <c r="K2602" s="8" t="b">
        <v>0</v>
      </c>
      <c r="L2602" s="8">
        <v>30</v>
      </c>
      <c r="M2602" s="8" t="b">
        <v>0</v>
      </c>
      <c r="N2602" s="8" t="s">
        <v>8284</v>
      </c>
      <c r="O2602" s="11">
        <f t="shared" si="160"/>
        <v>7</v>
      </c>
      <c r="P2602" s="8">
        <f t="shared" si="161"/>
        <v>115.53</v>
      </c>
      <c r="Q2602" s="8" t="s">
        <v>8336</v>
      </c>
      <c r="R2602" s="8" t="s">
        <v>8337</v>
      </c>
      <c r="S2602" s="17">
        <f t="shared" si="162"/>
        <v>42394.900462962964</v>
      </c>
      <c r="T2602" s="17">
        <f t="shared" si="163"/>
        <v>42454.858796296292</v>
      </c>
    </row>
    <row r="2603" spans="1:20" ht="42.75" x14ac:dyDescent="0.45">
      <c r="A2603" s="5">
        <v>2601</v>
      </c>
      <c r="B2603" s="7" t="s">
        <v>2601</v>
      </c>
      <c r="C2603" s="7" t="s">
        <v>6711</v>
      </c>
      <c r="D2603" s="8">
        <v>500</v>
      </c>
      <c r="E2603" s="8">
        <v>3307</v>
      </c>
      <c r="F2603" s="8" t="s">
        <v>8219</v>
      </c>
      <c r="G2603" s="8" t="s">
        <v>8224</v>
      </c>
      <c r="H2603" s="8" t="s">
        <v>8246</v>
      </c>
      <c r="I2603" s="8">
        <v>1347508740</v>
      </c>
      <c r="J2603" s="8">
        <v>1346276349</v>
      </c>
      <c r="K2603" s="8" t="b">
        <v>1</v>
      </c>
      <c r="L2603" s="8">
        <v>151</v>
      </c>
      <c r="M2603" s="8" t="b">
        <v>1</v>
      </c>
      <c r="N2603" s="8" t="s">
        <v>8301</v>
      </c>
      <c r="O2603" s="11">
        <f t="shared" si="160"/>
        <v>661</v>
      </c>
      <c r="P2603" s="8">
        <f t="shared" si="161"/>
        <v>21.9</v>
      </c>
      <c r="Q2603" s="8" t="s">
        <v>8319</v>
      </c>
      <c r="R2603" s="8" t="s">
        <v>8355</v>
      </c>
      <c r="S2603" s="17">
        <f t="shared" si="162"/>
        <v>41150.902187499996</v>
      </c>
      <c r="T2603" s="17">
        <f t="shared" si="163"/>
        <v>41165.165972222225</v>
      </c>
    </row>
    <row r="2604" spans="1:20" ht="42.75" x14ac:dyDescent="0.45">
      <c r="A2604" s="5">
        <v>2602</v>
      </c>
      <c r="B2604" s="7" t="s">
        <v>2602</v>
      </c>
      <c r="C2604" s="7" t="s">
        <v>6712</v>
      </c>
      <c r="D2604" s="8">
        <v>12000</v>
      </c>
      <c r="E2604" s="8">
        <v>39131</v>
      </c>
      <c r="F2604" s="8" t="s">
        <v>8219</v>
      </c>
      <c r="G2604" s="8" t="s">
        <v>8224</v>
      </c>
      <c r="H2604" s="8" t="s">
        <v>8246</v>
      </c>
      <c r="I2604" s="8">
        <v>1415827200</v>
      </c>
      <c r="J2604" s="8">
        <v>1412358968</v>
      </c>
      <c r="K2604" s="8" t="b">
        <v>1</v>
      </c>
      <c r="L2604" s="8">
        <v>489</v>
      </c>
      <c r="M2604" s="8" t="b">
        <v>1</v>
      </c>
      <c r="N2604" s="8" t="s">
        <v>8301</v>
      </c>
      <c r="O2604" s="11">
        <f t="shared" si="160"/>
        <v>326</v>
      </c>
      <c r="P2604" s="8">
        <f t="shared" si="161"/>
        <v>80.02</v>
      </c>
      <c r="Q2604" s="8" t="s">
        <v>8319</v>
      </c>
      <c r="R2604" s="8" t="s">
        <v>8355</v>
      </c>
      <c r="S2604" s="17">
        <f t="shared" si="162"/>
        <v>41915.747314814813</v>
      </c>
      <c r="T2604" s="17">
        <f t="shared" si="163"/>
        <v>41955.888888888891</v>
      </c>
    </row>
    <row r="2605" spans="1:20" ht="28.5" x14ac:dyDescent="0.45">
      <c r="A2605" s="5">
        <v>2603</v>
      </c>
      <c r="B2605" s="7" t="s">
        <v>2603</v>
      </c>
      <c r="C2605" s="7" t="s">
        <v>6713</v>
      </c>
      <c r="D2605" s="8">
        <v>1750</v>
      </c>
      <c r="E2605" s="8">
        <v>1776</v>
      </c>
      <c r="F2605" s="8" t="s">
        <v>8219</v>
      </c>
      <c r="G2605" s="8" t="s">
        <v>8224</v>
      </c>
      <c r="H2605" s="8" t="s">
        <v>8246</v>
      </c>
      <c r="I2605" s="8">
        <v>1387835654</v>
      </c>
      <c r="J2605" s="8">
        <v>1386626054</v>
      </c>
      <c r="K2605" s="8" t="b">
        <v>1</v>
      </c>
      <c r="L2605" s="8">
        <v>50</v>
      </c>
      <c r="M2605" s="8" t="b">
        <v>1</v>
      </c>
      <c r="N2605" s="8" t="s">
        <v>8301</v>
      </c>
      <c r="O2605" s="11">
        <f t="shared" si="160"/>
        <v>101</v>
      </c>
      <c r="P2605" s="8">
        <f t="shared" si="161"/>
        <v>35.520000000000003</v>
      </c>
      <c r="Q2605" s="8" t="s">
        <v>8319</v>
      </c>
      <c r="R2605" s="8" t="s">
        <v>8355</v>
      </c>
      <c r="S2605" s="17">
        <f t="shared" si="162"/>
        <v>41617.912662037037</v>
      </c>
      <c r="T2605" s="17">
        <f t="shared" si="163"/>
        <v>41631.912662037037</v>
      </c>
    </row>
    <row r="2606" spans="1:20" ht="42.75" x14ac:dyDescent="0.45">
      <c r="A2606" s="5">
        <v>2604</v>
      </c>
      <c r="B2606" s="7" t="s">
        <v>2604</v>
      </c>
      <c r="C2606" s="7" t="s">
        <v>6714</v>
      </c>
      <c r="D2606" s="8">
        <v>20000</v>
      </c>
      <c r="E2606" s="8">
        <v>20843.599999999999</v>
      </c>
      <c r="F2606" s="8" t="s">
        <v>8219</v>
      </c>
      <c r="G2606" s="8" t="s">
        <v>8224</v>
      </c>
      <c r="H2606" s="8" t="s">
        <v>8246</v>
      </c>
      <c r="I2606" s="8">
        <v>1335662023</v>
      </c>
      <c r="J2606" s="8">
        <v>1333070023</v>
      </c>
      <c r="K2606" s="8" t="b">
        <v>1</v>
      </c>
      <c r="L2606" s="8">
        <v>321</v>
      </c>
      <c r="M2606" s="8" t="b">
        <v>1</v>
      </c>
      <c r="N2606" s="8" t="s">
        <v>8301</v>
      </c>
      <c r="O2606" s="11">
        <f t="shared" si="160"/>
        <v>104</v>
      </c>
      <c r="P2606" s="8">
        <f t="shared" si="161"/>
        <v>64.930000000000007</v>
      </c>
      <c r="Q2606" s="8" t="s">
        <v>8319</v>
      </c>
      <c r="R2606" s="8" t="s">
        <v>8355</v>
      </c>
      <c r="S2606" s="17">
        <f t="shared" si="162"/>
        <v>40998.051192129627</v>
      </c>
      <c r="T2606" s="17">
        <f t="shared" si="163"/>
        <v>41028.051192129627</v>
      </c>
    </row>
    <row r="2607" spans="1:20" ht="42.75" x14ac:dyDescent="0.45">
      <c r="A2607" s="5">
        <v>2605</v>
      </c>
      <c r="B2607" s="7" t="s">
        <v>2605</v>
      </c>
      <c r="C2607" s="7" t="s">
        <v>6715</v>
      </c>
      <c r="D2607" s="8">
        <v>100000</v>
      </c>
      <c r="E2607" s="8">
        <v>107421.57</v>
      </c>
      <c r="F2607" s="8" t="s">
        <v>8219</v>
      </c>
      <c r="G2607" s="8" t="s">
        <v>8224</v>
      </c>
      <c r="H2607" s="8" t="s">
        <v>8246</v>
      </c>
      <c r="I2607" s="8">
        <v>1466168390</v>
      </c>
      <c r="J2607" s="8">
        <v>1463576390</v>
      </c>
      <c r="K2607" s="8" t="b">
        <v>1</v>
      </c>
      <c r="L2607" s="8">
        <v>1762</v>
      </c>
      <c r="M2607" s="8" t="b">
        <v>1</v>
      </c>
      <c r="N2607" s="8" t="s">
        <v>8301</v>
      </c>
      <c r="O2607" s="11">
        <f t="shared" si="160"/>
        <v>107</v>
      </c>
      <c r="P2607" s="8">
        <f t="shared" si="161"/>
        <v>60.97</v>
      </c>
      <c r="Q2607" s="8" t="s">
        <v>8319</v>
      </c>
      <c r="R2607" s="8" t="s">
        <v>8355</v>
      </c>
      <c r="S2607" s="17">
        <f t="shared" si="162"/>
        <v>42508.541550925926</v>
      </c>
      <c r="T2607" s="17">
        <f t="shared" si="163"/>
        <v>42538.541550925926</v>
      </c>
    </row>
    <row r="2608" spans="1:20" ht="57" x14ac:dyDescent="0.45">
      <c r="A2608" s="5">
        <v>2606</v>
      </c>
      <c r="B2608" s="7" t="s">
        <v>2606</v>
      </c>
      <c r="C2608" s="7" t="s">
        <v>6716</v>
      </c>
      <c r="D2608" s="8">
        <v>11000</v>
      </c>
      <c r="E2608" s="8">
        <v>12106</v>
      </c>
      <c r="F2608" s="8" t="s">
        <v>8219</v>
      </c>
      <c r="G2608" s="8" t="s">
        <v>8224</v>
      </c>
      <c r="H2608" s="8" t="s">
        <v>8246</v>
      </c>
      <c r="I2608" s="8">
        <v>1398791182</v>
      </c>
      <c r="J2608" s="8">
        <v>1396026382</v>
      </c>
      <c r="K2608" s="8" t="b">
        <v>1</v>
      </c>
      <c r="L2608" s="8">
        <v>385</v>
      </c>
      <c r="M2608" s="8" t="b">
        <v>1</v>
      </c>
      <c r="N2608" s="8" t="s">
        <v>8301</v>
      </c>
      <c r="O2608" s="11">
        <f t="shared" si="160"/>
        <v>110</v>
      </c>
      <c r="P2608" s="8">
        <f t="shared" si="161"/>
        <v>31.44</v>
      </c>
      <c r="Q2608" s="8" t="s">
        <v>8319</v>
      </c>
      <c r="R2608" s="8" t="s">
        <v>8355</v>
      </c>
      <c r="S2608" s="17">
        <f t="shared" si="162"/>
        <v>41726.712754629632</v>
      </c>
      <c r="T2608" s="17">
        <f t="shared" si="163"/>
        <v>41758.712754629632</v>
      </c>
    </row>
    <row r="2609" spans="1:20" ht="42.75" x14ac:dyDescent="0.45">
      <c r="A2609" s="5">
        <v>2607</v>
      </c>
      <c r="B2609" s="7" t="s">
        <v>2607</v>
      </c>
      <c r="C2609" s="7" t="s">
        <v>6717</v>
      </c>
      <c r="D2609" s="8">
        <v>8000</v>
      </c>
      <c r="E2609" s="8">
        <v>32616</v>
      </c>
      <c r="F2609" s="8" t="s">
        <v>8219</v>
      </c>
      <c r="G2609" s="8" t="s">
        <v>8224</v>
      </c>
      <c r="H2609" s="8" t="s">
        <v>8246</v>
      </c>
      <c r="I2609" s="8">
        <v>1439344800</v>
      </c>
      <c r="J2609" s="8">
        <v>1435611572</v>
      </c>
      <c r="K2609" s="8" t="b">
        <v>1</v>
      </c>
      <c r="L2609" s="8">
        <v>398</v>
      </c>
      <c r="M2609" s="8" t="b">
        <v>1</v>
      </c>
      <c r="N2609" s="8" t="s">
        <v>8301</v>
      </c>
      <c r="O2609" s="11">
        <f t="shared" si="160"/>
        <v>408</v>
      </c>
      <c r="P2609" s="8">
        <f t="shared" si="161"/>
        <v>81.95</v>
      </c>
      <c r="Q2609" s="8" t="s">
        <v>8319</v>
      </c>
      <c r="R2609" s="8" t="s">
        <v>8355</v>
      </c>
      <c r="S2609" s="17">
        <f t="shared" si="162"/>
        <v>42184.874675925923</v>
      </c>
      <c r="T2609" s="17">
        <f t="shared" si="163"/>
        <v>42228.083333333328</v>
      </c>
    </row>
    <row r="2610" spans="1:20" ht="42.75" x14ac:dyDescent="0.45">
      <c r="A2610" s="5">
        <v>2608</v>
      </c>
      <c r="B2610" s="7" t="s">
        <v>2608</v>
      </c>
      <c r="C2610" s="7" t="s">
        <v>6718</v>
      </c>
      <c r="D2610" s="8">
        <v>8000</v>
      </c>
      <c r="E2610" s="8">
        <v>17914</v>
      </c>
      <c r="F2610" s="8" t="s">
        <v>8219</v>
      </c>
      <c r="G2610" s="8" t="s">
        <v>8224</v>
      </c>
      <c r="H2610" s="8" t="s">
        <v>8246</v>
      </c>
      <c r="I2610" s="8">
        <v>1489536000</v>
      </c>
      <c r="J2610" s="8">
        <v>1485976468</v>
      </c>
      <c r="K2610" s="8" t="b">
        <v>1</v>
      </c>
      <c r="L2610" s="8">
        <v>304</v>
      </c>
      <c r="M2610" s="8" t="b">
        <v>1</v>
      </c>
      <c r="N2610" s="8" t="s">
        <v>8301</v>
      </c>
      <c r="O2610" s="11">
        <f t="shared" si="160"/>
        <v>224</v>
      </c>
      <c r="P2610" s="8">
        <f t="shared" si="161"/>
        <v>58.93</v>
      </c>
      <c r="Q2610" s="8" t="s">
        <v>8319</v>
      </c>
      <c r="R2610" s="8" t="s">
        <v>8355</v>
      </c>
      <c r="S2610" s="17">
        <f t="shared" si="162"/>
        <v>42767.801712962959</v>
      </c>
      <c r="T2610" s="17">
        <f t="shared" si="163"/>
        <v>42809</v>
      </c>
    </row>
    <row r="2611" spans="1:20" ht="42.75" x14ac:dyDescent="0.45">
      <c r="A2611" s="5">
        <v>2609</v>
      </c>
      <c r="B2611" s="7" t="s">
        <v>2609</v>
      </c>
      <c r="C2611" s="7" t="s">
        <v>6719</v>
      </c>
      <c r="D2611" s="8">
        <v>35000</v>
      </c>
      <c r="E2611" s="8">
        <v>106330.39</v>
      </c>
      <c r="F2611" s="8" t="s">
        <v>8219</v>
      </c>
      <c r="G2611" s="8" t="s">
        <v>8224</v>
      </c>
      <c r="H2611" s="8" t="s">
        <v>8246</v>
      </c>
      <c r="I2611" s="8">
        <v>1342330951</v>
      </c>
      <c r="J2611" s="8">
        <v>1339738951</v>
      </c>
      <c r="K2611" s="8" t="b">
        <v>1</v>
      </c>
      <c r="L2611" s="8">
        <v>676</v>
      </c>
      <c r="M2611" s="8" t="b">
        <v>1</v>
      </c>
      <c r="N2611" s="8" t="s">
        <v>8301</v>
      </c>
      <c r="O2611" s="11">
        <f t="shared" si="160"/>
        <v>304</v>
      </c>
      <c r="P2611" s="8">
        <f t="shared" si="161"/>
        <v>157.29</v>
      </c>
      <c r="Q2611" s="8" t="s">
        <v>8319</v>
      </c>
      <c r="R2611" s="8" t="s">
        <v>8355</v>
      </c>
      <c r="S2611" s="17">
        <f t="shared" si="162"/>
        <v>41075.237858796296</v>
      </c>
      <c r="T2611" s="17">
        <f t="shared" si="163"/>
        <v>41105.237858796296</v>
      </c>
    </row>
    <row r="2612" spans="1:20" ht="28.5" x14ac:dyDescent="0.45">
      <c r="A2612" s="5">
        <v>2610</v>
      </c>
      <c r="B2612" s="7" t="s">
        <v>2610</v>
      </c>
      <c r="C2612" s="7" t="s">
        <v>6720</v>
      </c>
      <c r="D2612" s="8">
        <v>22765</v>
      </c>
      <c r="E2612" s="8">
        <v>32172.66</v>
      </c>
      <c r="F2612" s="8" t="s">
        <v>8219</v>
      </c>
      <c r="G2612" s="8" t="s">
        <v>8224</v>
      </c>
      <c r="H2612" s="8" t="s">
        <v>8246</v>
      </c>
      <c r="I2612" s="8">
        <v>1471849140</v>
      </c>
      <c r="J2612" s="8">
        <v>1468444125</v>
      </c>
      <c r="K2612" s="8" t="b">
        <v>1</v>
      </c>
      <c r="L2612" s="8">
        <v>577</v>
      </c>
      <c r="M2612" s="8" t="b">
        <v>1</v>
      </c>
      <c r="N2612" s="8" t="s">
        <v>8301</v>
      </c>
      <c r="O2612" s="11">
        <f t="shared" si="160"/>
        <v>141</v>
      </c>
      <c r="P2612" s="8">
        <f t="shared" si="161"/>
        <v>55.76</v>
      </c>
      <c r="Q2612" s="8" t="s">
        <v>8319</v>
      </c>
      <c r="R2612" s="8" t="s">
        <v>8355</v>
      </c>
      <c r="S2612" s="17">
        <f t="shared" si="162"/>
        <v>42564.881076388891</v>
      </c>
      <c r="T2612" s="17">
        <f t="shared" si="163"/>
        <v>42604.290972222225</v>
      </c>
    </row>
    <row r="2613" spans="1:20" ht="42.75" x14ac:dyDescent="0.45">
      <c r="A2613" s="5">
        <v>2611</v>
      </c>
      <c r="B2613" s="7" t="s">
        <v>2611</v>
      </c>
      <c r="C2613" s="7" t="s">
        <v>6721</v>
      </c>
      <c r="D2613" s="8">
        <v>11000</v>
      </c>
      <c r="E2613" s="8">
        <v>306970</v>
      </c>
      <c r="F2613" s="8" t="s">
        <v>8219</v>
      </c>
      <c r="G2613" s="8" t="s">
        <v>8236</v>
      </c>
      <c r="H2613" s="8" t="s">
        <v>8249</v>
      </c>
      <c r="I2613" s="8">
        <v>1483397940</v>
      </c>
      <c r="J2613" s="8">
        <v>1480493014</v>
      </c>
      <c r="K2613" s="8" t="b">
        <v>1</v>
      </c>
      <c r="L2613" s="8">
        <v>3663</v>
      </c>
      <c r="M2613" s="8" t="b">
        <v>1</v>
      </c>
      <c r="N2613" s="8" t="s">
        <v>8301</v>
      </c>
      <c r="O2613" s="11">
        <f t="shared" si="160"/>
        <v>2791</v>
      </c>
      <c r="P2613" s="8">
        <f t="shared" si="161"/>
        <v>83.8</v>
      </c>
      <c r="Q2613" s="8" t="s">
        <v>8319</v>
      </c>
      <c r="R2613" s="8" t="s">
        <v>8355</v>
      </c>
      <c r="S2613" s="17">
        <f t="shared" si="162"/>
        <v>42704.335810185185</v>
      </c>
      <c r="T2613" s="17">
        <f t="shared" si="163"/>
        <v>42737.957638888889</v>
      </c>
    </row>
    <row r="2614" spans="1:20" ht="42.75" x14ac:dyDescent="0.45">
      <c r="A2614" s="5">
        <v>2612</v>
      </c>
      <c r="B2614" s="7" t="s">
        <v>2612</v>
      </c>
      <c r="C2614" s="7" t="s">
        <v>6722</v>
      </c>
      <c r="D2614" s="8">
        <v>10000</v>
      </c>
      <c r="E2614" s="8">
        <v>17176.13</v>
      </c>
      <c r="F2614" s="8" t="s">
        <v>8219</v>
      </c>
      <c r="G2614" s="8" t="s">
        <v>8224</v>
      </c>
      <c r="H2614" s="8" t="s">
        <v>8246</v>
      </c>
      <c r="I2614" s="8">
        <v>1420773970</v>
      </c>
      <c r="J2614" s="8">
        <v>1418095570</v>
      </c>
      <c r="K2614" s="8" t="b">
        <v>1</v>
      </c>
      <c r="L2614" s="8">
        <v>294</v>
      </c>
      <c r="M2614" s="8" t="b">
        <v>1</v>
      </c>
      <c r="N2614" s="8" t="s">
        <v>8301</v>
      </c>
      <c r="O2614" s="11">
        <f t="shared" si="160"/>
        <v>172</v>
      </c>
      <c r="P2614" s="8">
        <f t="shared" si="161"/>
        <v>58.42</v>
      </c>
      <c r="Q2614" s="8" t="s">
        <v>8319</v>
      </c>
      <c r="R2614" s="8" t="s">
        <v>8355</v>
      </c>
      <c r="S2614" s="17">
        <f t="shared" si="162"/>
        <v>41982.143171296295</v>
      </c>
      <c r="T2614" s="17">
        <f t="shared" si="163"/>
        <v>42013.143171296295</v>
      </c>
    </row>
    <row r="2615" spans="1:20" ht="42.75" x14ac:dyDescent="0.45">
      <c r="A2615" s="5">
        <v>2613</v>
      </c>
      <c r="B2615" s="7" t="s">
        <v>2613</v>
      </c>
      <c r="C2615" s="7" t="s">
        <v>6723</v>
      </c>
      <c r="D2615" s="8">
        <v>7500</v>
      </c>
      <c r="E2615" s="8">
        <v>7576</v>
      </c>
      <c r="F2615" s="8" t="s">
        <v>8219</v>
      </c>
      <c r="G2615" s="8" t="s">
        <v>8224</v>
      </c>
      <c r="H2615" s="8" t="s">
        <v>8246</v>
      </c>
      <c r="I2615" s="8">
        <v>1348256294</v>
      </c>
      <c r="J2615" s="8">
        <v>1345664294</v>
      </c>
      <c r="K2615" s="8" t="b">
        <v>1</v>
      </c>
      <c r="L2615" s="8">
        <v>28</v>
      </c>
      <c r="M2615" s="8" t="b">
        <v>1</v>
      </c>
      <c r="N2615" s="8" t="s">
        <v>8301</v>
      </c>
      <c r="O2615" s="11">
        <f t="shared" si="160"/>
        <v>101</v>
      </c>
      <c r="P2615" s="8">
        <f t="shared" si="161"/>
        <v>270.57</v>
      </c>
      <c r="Q2615" s="8" t="s">
        <v>8319</v>
      </c>
      <c r="R2615" s="8" t="s">
        <v>8355</v>
      </c>
      <c r="S2615" s="17">
        <f t="shared" si="162"/>
        <v>41143.81821759259</v>
      </c>
      <c r="T2615" s="17">
        <f t="shared" si="163"/>
        <v>41173.81821759259</v>
      </c>
    </row>
    <row r="2616" spans="1:20" ht="42.75" x14ac:dyDescent="0.45">
      <c r="A2616" s="5">
        <v>2614</v>
      </c>
      <c r="B2616" s="7" t="s">
        <v>2614</v>
      </c>
      <c r="C2616" s="7" t="s">
        <v>6724</v>
      </c>
      <c r="D2616" s="8">
        <v>10500</v>
      </c>
      <c r="E2616" s="8">
        <v>10710</v>
      </c>
      <c r="F2616" s="8" t="s">
        <v>8219</v>
      </c>
      <c r="G2616" s="8" t="s">
        <v>8224</v>
      </c>
      <c r="H2616" s="8" t="s">
        <v>8246</v>
      </c>
      <c r="I2616" s="8">
        <v>1398834000</v>
      </c>
      <c r="J2616" s="8">
        <v>1396371612</v>
      </c>
      <c r="K2616" s="8" t="b">
        <v>1</v>
      </c>
      <c r="L2616" s="8">
        <v>100</v>
      </c>
      <c r="M2616" s="8" t="b">
        <v>1</v>
      </c>
      <c r="N2616" s="8" t="s">
        <v>8301</v>
      </c>
      <c r="O2616" s="11">
        <f t="shared" si="160"/>
        <v>102</v>
      </c>
      <c r="P2616" s="8">
        <f t="shared" si="161"/>
        <v>107.1</v>
      </c>
      <c r="Q2616" s="8" t="s">
        <v>8319</v>
      </c>
      <c r="R2616" s="8" t="s">
        <v>8355</v>
      </c>
      <c r="S2616" s="17">
        <f t="shared" si="162"/>
        <v>41730.708472222221</v>
      </c>
      <c r="T2616" s="17">
        <f t="shared" si="163"/>
        <v>41759.208333333336</v>
      </c>
    </row>
    <row r="2617" spans="1:20" ht="42.75" x14ac:dyDescent="0.45">
      <c r="A2617" s="5">
        <v>2615</v>
      </c>
      <c r="B2617" s="7" t="s">
        <v>2615</v>
      </c>
      <c r="C2617" s="7" t="s">
        <v>6725</v>
      </c>
      <c r="D2617" s="8">
        <v>2001</v>
      </c>
      <c r="E2617" s="8">
        <v>3397</v>
      </c>
      <c r="F2617" s="8" t="s">
        <v>8219</v>
      </c>
      <c r="G2617" s="8" t="s">
        <v>8225</v>
      </c>
      <c r="H2617" s="8" t="s">
        <v>8247</v>
      </c>
      <c r="I2617" s="8">
        <v>1462017600</v>
      </c>
      <c r="J2617" s="8">
        <v>1458820564</v>
      </c>
      <c r="K2617" s="8" t="b">
        <v>0</v>
      </c>
      <c r="L2617" s="8">
        <v>72</v>
      </c>
      <c r="M2617" s="8" t="b">
        <v>1</v>
      </c>
      <c r="N2617" s="8" t="s">
        <v>8301</v>
      </c>
      <c r="O2617" s="11">
        <f t="shared" si="160"/>
        <v>170</v>
      </c>
      <c r="P2617" s="8">
        <f t="shared" si="161"/>
        <v>47.18</v>
      </c>
      <c r="Q2617" s="8" t="s">
        <v>8319</v>
      </c>
      <c r="R2617" s="8" t="s">
        <v>8355</v>
      </c>
      <c r="S2617" s="17">
        <f t="shared" si="162"/>
        <v>42453.49726851852</v>
      </c>
      <c r="T2617" s="17">
        <f t="shared" si="163"/>
        <v>42490.5</v>
      </c>
    </row>
    <row r="2618" spans="1:20" ht="42.75" x14ac:dyDescent="0.45">
      <c r="A2618" s="5">
        <v>2616</v>
      </c>
      <c r="B2618" s="7" t="s">
        <v>2616</v>
      </c>
      <c r="C2618" s="7" t="s">
        <v>6726</v>
      </c>
      <c r="D2618" s="8">
        <v>25000</v>
      </c>
      <c r="E2618" s="8">
        <v>28633.5</v>
      </c>
      <c r="F2618" s="8" t="s">
        <v>8219</v>
      </c>
      <c r="G2618" s="8" t="s">
        <v>8224</v>
      </c>
      <c r="H2618" s="8" t="s">
        <v>8246</v>
      </c>
      <c r="I2618" s="8">
        <v>1440546729</v>
      </c>
      <c r="J2618" s="8">
        <v>1437954729</v>
      </c>
      <c r="K2618" s="8" t="b">
        <v>1</v>
      </c>
      <c r="L2618" s="8">
        <v>238</v>
      </c>
      <c r="M2618" s="8" t="b">
        <v>1</v>
      </c>
      <c r="N2618" s="8" t="s">
        <v>8301</v>
      </c>
      <c r="O2618" s="11">
        <f t="shared" si="160"/>
        <v>115</v>
      </c>
      <c r="P2618" s="8">
        <f t="shared" si="161"/>
        <v>120.31</v>
      </c>
      <c r="Q2618" s="8" t="s">
        <v>8319</v>
      </c>
      <c r="R2618" s="8" t="s">
        <v>8355</v>
      </c>
      <c r="S2618" s="17">
        <f t="shared" si="162"/>
        <v>42211.99454861111</v>
      </c>
      <c r="T2618" s="17">
        <f t="shared" si="163"/>
        <v>42241.99454861111</v>
      </c>
    </row>
    <row r="2619" spans="1:20" ht="42.75" x14ac:dyDescent="0.45">
      <c r="A2619" s="5">
        <v>2617</v>
      </c>
      <c r="B2619" s="7" t="s">
        <v>2617</v>
      </c>
      <c r="C2619" s="7" t="s">
        <v>6727</v>
      </c>
      <c r="D2619" s="8">
        <v>500</v>
      </c>
      <c r="E2619" s="8">
        <v>4388</v>
      </c>
      <c r="F2619" s="8" t="s">
        <v>8219</v>
      </c>
      <c r="G2619" s="8" t="s">
        <v>8224</v>
      </c>
      <c r="H2619" s="8" t="s">
        <v>8246</v>
      </c>
      <c r="I2619" s="8">
        <v>1413838751</v>
      </c>
      <c r="J2619" s="8">
        <v>1411246751</v>
      </c>
      <c r="K2619" s="8" t="b">
        <v>1</v>
      </c>
      <c r="L2619" s="8">
        <v>159</v>
      </c>
      <c r="M2619" s="8" t="b">
        <v>1</v>
      </c>
      <c r="N2619" s="8" t="s">
        <v>8301</v>
      </c>
      <c r="O2619" s="11">
        <f t="shared" si="160"/>
        <v>878</v>
      </c>
      <c r="P2619" s="8">
        <f t="shared" si="161"/>
        <v>27.6</v>
      </c>
      <c r="Q2619" s="8" t="s">
        <v>8319</v>
      </c>
      <c r="R2619" s="8" t="s">
        <v>8355</v>
      </c>
      <c r="S2619" s="17">
        <f t="shared" si="162"/>
        <v>41902.874432870369</v>
      </c>
      <c r="T2619" s="17">
        <f t="shared" si="163"/>
        <v>41932.874432870369</v>
      </c>
    </row>
    <row r="2620" spans="1:20" ht="28.5" x14ac:dyDescent="0.45">
      <c r="A2620" s="5">
        <v>2618</v>
      </c>
      <c r="B2620" s="7" t="s">
        <v>2618</v>
      </c>
      <c r="C2620" s="7" t="s">
        <v>6728</v>
      </c>
      <c r="D2620" s="8">
        <v>15000</v>
      </c>
      <c r="E2620" s="8">
        <v>15808</v>
      </c>
      <c r="F2620" s="8" t="s">
        <v>8219</v>
      </c>
      <c r="G2620" s="8" t="s">
        <v>8224</v>
      </c>
      <c r="H2620" s="8" t="s">
        <v>8246</v>
      </c>
      <c r="I2620" s="8">
        <v>1449000061</v>
      </c>
      <c r="J2620" s="8">
        <v>1443812461</v>
      </c>
      <c r="K2620" s="8" t="b">
        <v>1</v>
      </c>
      <c r="L2620" s="8">
        <v>77</v>
      </c>
      <c r="M2620" s="8" t="b">
        <v>1</v>
      </c>
      <c r="N2620" s="8" t="s">
        <v>8301</v>
      </c>
      <c r="O2620" s="11">
        <f t="shared" si="160"/>
        <v>105</v>
      </c>
      <c r="P2620" s="8">
        <f t="shared" si="161"/>
        <v>205.3</v>
      </c>
      <c r="Q2620" s="8" t="s">
        <v>8319</v>
      </c>
      <c r="R2620" s="8" t="s">
        <v>8355</v>
      </c>
      <c r="S2620" s="17">
        <f t="shared" si="162"/>
        <v>42279.792372685188</v>
      </c>
      <c r="T2620" s="17">
        <f t="shared" si="163"/>
        <v>42339.834039351852</v>
      </c>
    </row>
    <row r="2621" spans="1:20" ht="42.75" x14ac:dyDescent="0.45">
      <c r="A2621" s="5">
        <v>2619</v>
      </c>
      <c r="B2621" s="7" t="s">
        <v>2619</v>
      </c>
      <c r="C2621" s="7" t="s">
        <v>6729</v>
      </c>
      <c r="D2621" s="8">
        <v>1000</v>
      </c>
      <c r="E2621" s="8">
        <v>1884</v>
      </c>
      <c r="F2621" s="8" t="s">
        <v>8219</v>
      </c>
      <c r="G2621" s="8" t="s">
        <v>8224</v>
      </c>
      <c r="H2621" s="8" t="s">
        <v>8246</v>
      </c>
      <c r="I2621" s="8">
        <v>1445598000</v>
      </c>
      <c r="J2621" s="8">
        <v>1443302004</v>
      </c>
      <c r="K2621" s="8" t="b">
        <v>1</v>
      </c>
      <c r="L2621" s="8">
        <v>53</v>
      </c>
      <c r="M2621" s="8" t="b">
        <v>1</v>
      </c>
      <c r="N2621" s="8" t="s">
        <v>8301</v>
      </c>
      <c r="O2621" s="11">
        <f t="shared" si="160"/>
        <v>188</v>
      </c>
      <c r="P2621" s="8">
        <f t="shared" si="161"/>
        <v>35.549999999999997</v>
      </c>
      <c r="Q2621" s="8" t="s">
        <v>8319</v>
      </c>
      <c r="R2621" s="8" t="s">
        <v>8355</v>
      </c>
      <c r="S2621" s="17">
        <f t="shared" si="162"/>
        <v>42273.884305555555</v>
      </c>
      <c r="T2621" s="17">
        <f t="shared" si="163"/>
        <v>42300.458333333328</v>
      </c>
    </row>
    <row r="2622" spans="1:20" ht="42.75" x14ac:dyDescent="0.45">
      <c r="A2622" s="5">
        <v>2620</v>
      </c>
      <c r="B2622" s="7" t="s">
        <v>2620</v>
      </c>
      <c r="C2622" s="7" t="s">
        <v>6730</v>
      </c>
      <c r="D2622" s="8">
        <v>65000</v>
      </c>
      <c r="E2622" s="8">
        <v>93374</v>
      </c>
      <c r="F2622" s="8" t="s">
        <v>8219</v>
      </c>
      <c r="G2622" s="8" t="s">
        <v>8226</v>
      </c>
      <c r="H2622" s="8" t="s">
        <v>8248</v>
      </c>
      <c r="I2622" s="8">
        <v>1444525200</v>
      </c>
      <c r="J2622" s="8">
        <v>1441339242</v>
      </c>
      <c r="K2622" s="8" t="b">
        <v>1</v>
      </c>
      <c r="L2622" s="8">
        <v>1251</v>
      </c>
      <c r="M2622" s="8" t="b">
        <v>1</v>
      </c>
      <c r="N2622" s="8" t="s">
        <v>8301</v>
      </c>
      <c r="O2622" s="11">
        <f t="shared" si="160"/>
        <v>144</v>
      </c>
      <c r="P2622" s="8">
        <f t="shared" si="161"/>
        <v>74.64</v>
      </c>
      <c r="Q2622" s="8" t="s">
        <v>8319</v>
      </c>
      <c r="R2622" s="8" t="s">
        <v>8355</v>
      </c>
      <c r="S2622" s="17">
        <f t="shared" si="162"/>
        <v>42251.16715277778</v>
      </c>
      <c r="T2622" s="17">
        <f t="shared" si="163"/>
        <v>42288.041666666672</v>
      </c>
    </row>
    <row r="2623" spans="1:20" ht="42.75" x14ac:dyDescent="0.45">
      <c r="A2623" s="5">
        <v>2621</v>
      </c>
      <c r="B2623" s="7" t="s">
        <v>2621</v>
      </c>
      <c r="C2623" s="7" t="s">
        <v>6731</v>
      </c>
      <c r="D2623" s="8">
        <v>15000</v>
      </c>
      <c r="E2623" s="8">
        <v>21882</v>
      </c>
      <c r="F2623" s="8" t="s">
        <v>8219</v>
      </c>
      <c r="G2623" s="8" t="s">
        <v>8224</v>
      </c>
      <c r="H2623" s="8" t="s">
        <v>8246</v>
      </c>
      <c r="I2623" s="8">
        <v>1432230988</v>
      </c>
      <c r="J2623" s="8">
        <v>1429638988</v>
      </c>
      <c r="K2623" s="8" t="b">
        <v>1</v>
      </c>
      <c r="L2623" s="8">
        <v>465</v>
      </c>
      <c r="M2623" s="8" t="b">
        <v>1</v>
      </c>
      <c r="N2623" s="8" t="s">
        <v>8301</v>
      </c>
      <c r="O2623" s="11">
        <f t="shared" si="160"/>
        <v>146</v>
      </c>
      <c r="P2623" s="8">
        <f t="shared" si="161"/>
        <v>47.06</v>
      </c>
      <c r="Q2623" s="8" t="s">
        <v>8319</v>
      </c>
      <c r="R2623" s="8" t="s">
        <v>8355</v>
      </c>
      <c r="S2623" s="17">
        <f t="shared" si="162"/>
        <v>42115.74754629629</v>
      </c>
      <c r="T2623" s="17">
        <f t="shared" si="163"/>
        <v>42145.74754629629</v>
      </c>
    </row>
    <row r="2624" spans="1:20" ht="42.75" x14ac:dyDescent="0.45">
      <c r="A2624" s="5">
        <v>2622</v>
      </c>
      <c r="B2624" s="7" t="s">
        <v>2622</v>
      </c>
      <c r="C2624" s="7" t="s">
        <v>6732</v>
      </c>
      <c r="D2624" s="8">
        <v>1500</v>
      </c>
      <c r="E2624" s="8">
        <v>1967.76</v>
      </c>
      <c r="F2624" s="8" t="s">
        <v>8219</v>
      </c>
      <c r="G2624" s="8" t="s">
        <v>8237</v>
      </c>
      <c r="H2624" s="8" t="s">
        <v>8249</v>
      </c>
      <c r="I2624" s="8">
        <v>1483120216</v>
      </c>
      <c r="J2624" s="8">
        <v>1479232216</v>
      </c>
      <c r="K2624" s="8" t="b">
        <v>0</v>
      </c>
      <c r="L2624" s="8">
        <v>74</v>
      </c>
      <c r="M2624" s="8" t="b">
        <v>1</v>
      </c>
      <c r="N2624" s="8" t="s">
        <v>8301</v>
      </c>
      <c r="O2624" s="11">
        <f t="shared" si="160"/>
        <v>131</v>
      </c>
      <c r="P2624" s="8">
        <f t="shared" si="161"/>
        <v>26.59</v>
      </c>
      <c r="Q2624" s="8" t="s">
        <v>8319</v>
      </c>
      <c r="R2624" s="8" t="s">
        <v>8355</v>
      </c>
      <c r="S2624" s="17">
        <f t="shared" si="162"/>
        <v>42689.74324074074</v>
      </c>
      <c r="T2624" s="17">
        <f t="shared" si="163"/>
        <v>42734.74324074074</v>
      </c>
    </row>
    <row r="2625" spans="1:20" ht="42.75" x14ac:dyDescent="0.45">
      <c r="A2625" s="5">
        <v>2623</v>
      </c>
      <c r="B2625" s="7" t="s">
        <v>2623</v>
      </c>
      <c r="C2625" s="7" t="s">
        <v>6733</v>
      </c>
      <c r="D2625" s="8">
        <v>2000</v>
      </c>
      <c r="E2625" s="8">
        <v>2280</v>
      </c>
      <c r="F2625" s="8" t="s">
        <v>8219</v>
      </c>
      <c r="G2625" s="8" t="s">
        <v>8224</v>
      </c>
      <c r="H2625" s="8" t="s">
        <v>8246</v>
      </c>
      <c r="I2625" s="8">
        <v>1480658966</v>
      </c>
      <c r="J2625" s="8">
        <v>1479449366</v>
      </c>
      <c r="K2625" s="8" t="b">
        <v>0</v>
      </c>
      <c r="L2625" s="8">
        <v>62</v>
      </c>
      <c r="M2625" s="8" t="b">
        <v>1</v>
      </c>
      <c r="N2625" s="8" t="s">
        <v>8301</v>
      </c>
      <c r="O2625" s="11">
        <f t="shared" si="160"/>
        <v>114</v>
      </c>
      <c r="P2625" s="8">
        <f t="shared" si="161"/>
        <v>36.770000000000003</v>
      </c>
      <c r="Q2625" s="8" t="s">
        <v>8319</v>
      </c>
      <c r="R2625" s="8" t="s">
        <v>8355</v>
      </c>
      <c r="S2625" s="17">
        <f t="shared" si="162"/>
        <v>42692.256550925929</v>
      </c>
      <c r="T2625" s="17">
        <f t="shared" si="163"/>
        <v>42706.256550925929</v>
      </c>
    </row>
    <row r="2626" spans="1:20" ht="42.75" x14ac:dyDescent="0.45">
      <c r="A2626" s="5">
        <v>2624</v>
      </c>
      <c r="B2626" s="7" t="s">
        <v>2624</v>
      </c>
      <c r="C2626" s="7" t="s">
        <v>6734</v>
      </c>
      <c r="D2626" s="8">
        <v>8000</v>
      </c>
      <c r="E2626" s="8">
        <v>110353.65</v>
      </c>
      <c r="F2626" s="8" t="s">
        <v>8219</v>
      </c>
      <c r="G2626" s="8" t="s">
        <v>8224</v>
      </c>
      <c r="H2626" s="8" t="s">
        <v>8246</v>
      </c>
      <c r="I2626" s="8">
        <v>1347530822</v>
      </c>
      <c r="J2626" s="8">
        <v>1345716422</v>
      </c>
      <c r="K2626" s="8" t="b">
        <v>0</v>
      </c>
      <c r="L2626" s="8">
        <v>3468</v>
      </c>
      <c r="M2626" s="8" t="b">
        <v>1</v>
      </c>
      <c r="N2626" s="8" t="s">
        <v>8301</v>
      </c>
      <c r="O2626" s="11">
        <f t="shared" si="160"/>
        <v>1379</v>
      </c>
      <c r="P2626" s="8">
        <f t="shared" si="161"/>
        <v>31.82</v>
      </c>
      <c r="Q2626" s="8" t="s">
        <v>8319</v>
      </c>
      <c r="R2626" s="8" t="s">
        <v>8355</v>
      </c>
      <c r="S2626" s="17">
        <f t="shared" si="162"/>
        <v>41144.42155092593</v>
      </c>
      <c r="T2626" s="17">
        <f t="shared" si="163"/>
        <v>41165.42155092593</v>
      </c>
    </row>
    <row r="2627" spans="1:20" ht="42.75" x14ac:dyDescent="0.45">
      <c r="A2627" s="5">
        <v>2625</v>
      </c>
      <c r="B2627" s="7" t="s">
        <v>2625</v>
      </c>
      <c r="C2627" s="7" t="s">
        <v>6735</v>
      </c>
      <c r="D2627" s="8">
        <v>150</v>
      </c>
      <c r="E2627" s="8">
        <v>1434</v>
      </c>
      <c r="F2627" s="8" t="s">
        <v>8219</v>
      </c>
      <c r="G2627" s="8" t="s">
        <v>8236</v>
      </c>
      <c r="H2627" s="8" t="s">
        <v>8249</v>
      </c>
      <c r="I2627" s="8">
        <v>1478723208</v>
      </c>
      <c r="J2627" s="8">
        <v>1476559608</v>
      </c>
      <c r="K2627" s="8" t="b">
        <v>0</v>
      </c>
      <c r="L2627" s="8">
        <v>52</v>
      </c>
      <c r="M2627" s="8" t="b">
        <v>1</v>
      </c>
      <c r="N2627" s="8" t="s">
        <v>8301</v>
      </c>
      <c r="O2627" s="11">
        <f t="shared" ref="O2627:O2690" si="164">ROUND((E2627/D2627)*100,0)</f>
        <v>956</v>
      </c>
      <c r="P2627" s="8">
        <f t="shared" ref="P2627:P2690" si="165">ROUND(E2627/L2627,2)</f>
        <v>27.58</v>
      </c>
      <c r="Q2627" s="8" t="s">
        <v>8319</v>
      </c>
      <c r="R2627" s="8" t="s">
        <v>8355</v>
      </c>
      <c r="S2627" s="17">
        <f t="shared" ref="S2627:S2690" si="166">(((J2627/60)/60)/24)+DATE(1970,1,1)</f>
        <v>42658.810277777782</v>
      </c>
      <c r="T2627" s="17">
        <f t="shared" ref="T2627:T2690" si="167">(((I2627/60)/60)/24)+DATE(1970,1,1)</f>
        <v>42683.851944444439</v>
      </c>
    </row>
    <row r="2628" spans="1:20" ht="42.75" x14ac:dyDescent="0.45">
      <c r="A2628" s="5">
        <v>2626</v>
      </c>
      <c r="B2628" s="7" t="s">
        <v>2626</v>
      </c>
      <c r="C2628" s="7" t="s">
        <v>6736</v>
      </c>
      <c r="D2628" s="8">
        <v>2500</v>
      </c>
      <c r="E2628" s="8">
        <v>2800</v>
      </c>
      <c r="F2628" s="8" t="s">
        <v>8219</v>
      </c>
      <c r="G2628" s="8" t="s">
        <v>8224</v>
      </c>
      <c r="H2628" s="8" t="s">
        <v>8246</v>
      </c>
      <c r="I2628" s="8">
        <v>1433343869</v>
      </c>
      <c r="J2628" s="8">
        <v>1430751869</v>
      </c>
      <c r="K2628" s="8" t="b">
        <v>0</v>
      </c>
      <c r="L2628" s="8">
        <v>50</v>
      </c>
      <c r="M2628" s="8" t="b">
        <v>1</v>
      </c>
      <c r="N2628" s="8" t="s">
        <v>8301</v>
      </c>
      <c r="O2628" s="11">
        <f t="shared" si="164"/>
        <v>112</v>
      </c>
      <c r="P2628" s="8">
        <f t="shared" si="165"/>
        <v>56</v>
      </c>
      <c r="Q2628" s="8" t="s">
        <v>8319</v>
      </c>
      <c r="R2628" s="8" t="s">
        <v>8355</v>
      </c>
      <c r="S2628" s="17">
        <f t="shared" si="166"/>
        <v>42128.628113425926</v>
      </c>
      <c r="T2628" s="17">
        <f t="shared" si="167"/>
        <v>42158.628113425926</v>
      </c>
    </row>
    <row r="2629" spans="1:20" ht="42.75" x14ac:dyDescent="0.45">
      <c r="A2629" s="5">
        <v>2627</v>
      </c>
      <c r="B2629" s="7" t="s">
        <v>2627</v>
      </c>
      <c r="C2629" s="7" t="s">
        <v>6737</v>
      </c>
      <c r="D2629" s="8">
        <v>150</v>
      </c>
      <c r="E2629" s="8">
        <v>970</v>
      </c>
      <c r="F2629" s="8" t="s">
        <v>8219</v>
      </c>
      <c r="G2629" s="8" t="s">
        <v>8224</v>
      </c>
      <c r="H2629" s="8" t="s">
        <v>8246</v>
      </c>
      <c r="I2629" s="8">
        <v>1448571261</v>
      </c>
      <c r="J2629" s="8">
        <v>1445975661</v>
      </c>
      <c r="K2629" s="8" t="b">
        <v>0</v>
      </c>
      <c r="L2629" s="8">
        <v>45</v>
      </c>
      <c r="M2629" s="8" t="b">
        <v>1</v>
      </c>
      <c r="N2629" s="8" t="s">
        <v>8301</v>
      </c>
      <c r="O2629" s="11">
        <f t="shared" si="164"/>
        <v>647</v>
      </c>
      <c r="P2629" s="8">
        <f t="shared" si="165"/>
        <v>21.56</v>
      </c>
      <c r="Q2629" s="8" t="s">
        <v>8319</v>
      </c>
      <c r="R2629" s="8" t="s">
        <v>8355</v>
      </c>
      <c r="S2629" s="17">
        <f t="shared" si="166"/>
        <v>42304.829409722224</v>
      </c>
      <c r="T2629" s="17">
        <f t="shared" si="167"/>
        <v>42334.871076388896</v>
      </c>
    </row>
    <row r="2630" spans="1:20" ht="28.5" x14ac:dyDescent="0.45">
      <c r="A2630" s="5">
        <v>2628</v>
      </c>
      <c r="B2630" s="7" t="s">
        <v>2628</v>
      </c>
      <c r="C2630" s="7" t="s">
        <v>6738</v>
      </c>
      <c r="D2630" s="8">
        <v>839</v>
      </c>
      <c r="E2630" s="8">
        <v>926</v>
      </c>
      <c r="F2630" s="8" t="s">
        <v>8219</v>
      </c>
      <c r="G2630" s="8" t="s">
        <v>8224</v>
      </c>
      <c r="H2630" s="8" t="s">
        <v>8246</v>
      </c>
      <c r="I2630" s="8">
        <v>1417389067</v>
      </c>
      <c r="J2630" s="8">
        <v>1415661067</v>
      </c>
      <c r="K2630" s="8" t="b">
        <v>0</v>
      </c>
      <c r="L2630" s="8">
        <v>21</v>
      </c>
      <c r="M2630" s="8" t="b">
        <v>1</v>
      </c>
      <c r="N2630" s="8" t="s">
        <v>8301</v>
      </c>
      <c r="O2630" s="11">
        <f t="shared" si="164"/>
        <v>110</v>
      </c>
      <c r="P2630" s="8">
        <f t="shared" si="165"/>
        <v>44.1</v>
      </c>
      <c r="Q2630" s="8" t="s">
        <v>8319</v>
      </c>
      <c r="R2630" s="8" t="s">
        <v>8355</v>
      </c>
      <c r="S2630" s="17">
        <f t="shared" si="166"/>
        <v>41953.966053240743</v>
      </c>
      <c r="T2630" s="17">
        <f t="shared" si="167"/>
        <v>41973.966053240743</v>
      </c>
    </row>
    <row r="2631" spans="1:20" ht="28.5" x14ac:dyDescent="0.45">
      <c r="A2631" s="5">
        <v>2629</v>
      </c>
      <c r="B2631" s="7" t="s">
        <v>2629</v>
      </c>
      <c r="C2631" s="7" t="s">
        <v>6739</v>
      </c>
      <c r="D2631" s="8">
        <v>5000</v>
      </c>
      <c r="E2631" s="8">
        <v>6387</v>
      </c>
      <c r="F2631" s="8" t="s">
        <v>8219</v>
      </c>
      <c r="G2631" s="8" t="s">
        <v>8225</v>
      </c>
      <c r="H2631" s="8" t="s">
        <v>8247</v>
      </c>
      <c r="I2631" s="8">
        <v>1431608122</v>
      </c>
      <c r="J2631" s="8">
        <v>1429016122</v>
      </c>
      <c r="K2631" s="8" t="b">
        <v>0</v>
      </c>
      <c r="L2631" s="8">
        <v>100</v>
      </c>
      <c r="M2631" s="8" t="b">
        <v>1</v>
      </c>
      <c r="N2631" s="8" t="s">
        <v>8301</v>
      </c>
      <c r="O2631" s="11">
        <f t="shared" si="164"/>
        <v>128</v>
      </c>
      <c r="P2631" s="8">
        <f t="shared" si="165"/>
        <v>63.87</v>
      </c>
      <c r="Q2631" s="8" t="s">
        <v>8319</v>
      </c>
      <c r="R2631" s="8" t="s">
        <v>8355</v>
      </c>
      <c r="S2631" s="17">
        <f t="shared" si="166"/>
        <v>42108.538449074069</v>
      </c>
      <c r="T2631" s="17">
        <f t="shared" si="167"/>
        <v>42138.538449074069</v>
      </c>
    </row>
    <row r="2632" spans="1:20" ht="42.75" x14ac:dyDescent="0.45">
      <c r="A2632" s="5">
        <v>2630</v>
      </c>
      <c r="B2632" s="7" t="s">
        <v>2630</v>
      </c>
      <c r="C2632" s="7" t="s">
        <v>6740</v>
      </c>
      <c r="D2632" s="8">
        <v>2000</v>
      </c>
      <c r="E2632" s="8">
        <v>3158</v>
      </c>
      <c r="F2632" s="8" t="s">
        <v>8219</v>
      </c>
      <c r="G2632" s="8" t="s">
        <v>8226</v>
      </c>
      <c r="H2632" s="8" t="s">
        <v>8248</v>
      </c>
      <c r="I2632" s="8">
        <v>1467280800</v>
      </c>
      <c r="J2632" s="8">
        <v>1464921112</v>
      </c>
      <c r="K2632" s="8" t="b">
        <v>0</v>
      </c>
      <c r="L2632" s="8">
        <v>81</v>
      </c>
      <c r="M2632" s="8" t="b">
        <v>1</v>
      </c>
      <c r="N2632" s="8" t="s">
        <v>8301</v>
      </c>
      <c r="O2632" s="11">
        <f t="shared" si="164"/>
        <v>158</v>
      </c>
      <c r="P2632" s="8">
        <f t="shared" si="165"/>
        <v>38.99</v>
      </c>
      <c r="Q2632" s="8" t="s">
        <v>8319</v>
      </c>
      <c r="R2632" s="8" t="s">
        <v>8355</v>
      </c>
      <c r="S2632" s="17">
        <f t="shared" si="166"/>
        <v>42524.105462962965</v>
      </c>
      <c r="T2632" s="17">
        <f t="shared" si="167"/>
        <v>42551.416666666672</v>
      </c>
    </row>
    <row r="2633" spans="1:20" ht="42.75" x14ac:dyDescent="0.45">
      <c r="A2633" s="5">
        <v>2631</v>
      </c>
      <c r="B2633" s="7" t="s">
        <v>2631</v>
      </c>
      <c r="C2633" s="7" t="s">
        <v>6741</v>
      </c>
      <c r="D2633" s="8">
        <v>20000</v>
      </c>
      <c r="E2633" s="8">
        <v>22933.05</v>
      </c>
      <c r="F2633" s="8" t="s">
        <v>8219</v>
      </c>
      <c r="G2633" s="8" t="s">
        <v>8224</v>
      </c>
      <c r="H2633" s="8" t="s">
        <v>8246</v>
      </c>
      <c r="I2633" s="8">
        <v>1440907427</v>
      </c>
      <c r="J2633" s="8">
        <v>1438488227</v>
      </c>
      <c r="K2633" s="8" t="b">
        <v>0</v>
      </c>
      <c r="L2633" s="8">
        <v>286</v>
      </c>
      <c r="M2633" s="8" t="b">
        <v>1</v>
      </c>
      <c r="N2633" s="8" t="s">
        <v>8301</v>
      </c>
      <c r="O2633" s="11">
        <f t="shared" si="164"/>
        <v>115</v>
      </c>
      <c r="P2633" s="8">
        <f t="shared" si="165"/>
        <v>80.19</v>
      </c>
      <c r="Q2633" s="8" t="s">
        <v>8319</v>
      </c>
      <c r="R2633" s="8" t="s">
        <v>8355</v>
      </c>
      <c r="S2633" s="17">
        <f t="shared" si="166"/>
        <v>42218.169293981482</v>
      </c>
      <c r="T2633" s="17">
        <f t="shared" si="167"/>
        <v>42246.169293981482</v>
      </c>
    </row>
    <row r="2634" spans="1:20" ht="42.75" x14ac:dyDescent="0.45">
      <c r="A2634" s="5">
        <v>2632</v>
      </c>
      <c r="B2634" s="7" t="s">
        <v>2632</v>
      </c>
      <c r="C2634" s="7" t="s">
        <v>6742</v>
      </c>
      <c r="D2634" s="8">
        <v>1070</v>
      </c>
      <c r="E2634" s="8">
        <v>1466</v>
      </c>
      <c r="F2634" s="8" t="s">
        <v>8219</v>
      </c>
      <c r="G2634" s="8" t="s">
        <v>8224</v>
      </c>
      <c r="H2634" s="8" t="s">
        <v>8246</v>
      </c>
      <c r="I2634" s="8">
        <v>1464485339</v>
      </c>
      <c r="J2634" s="8">
        <v>1462325339</v>
      </c>
      <c r="K2634" s="8" t="b">
        <v>0</v>
      </c>
      <c r="L2634" s="8">
        <v>42</v>
      </c>
      <c r="M2634" s="8" t="b">
        <v>1</v>
      </c>
      <c r="N2634" s="8" t="s">
        <v>8301</v>
      </c>
      <c r="O2634" s="11">
        <f t="shared" si="164"/>
        <v>137</v>
      </c>
      <c r="P2634" s="8">
        <f t="shared" si="165"/>
        <v>34.9</v>
      </c>
      <c r="Q2634" s="8" t="s">
        <v>8319</v>
      </c>
      <c r="R2634" s="8" t="s">
        <v>8355</v>
      </c>
      <c r="S2634" s="17">
        <f t="shared" si="166"/>
        <v>42494.061793981484</v>
      </c>
      <c r="T2634" s="17">
        <f t="shared" si="167"/>
        <v>42519.061793981484</v>
      </c>
    </row>
    <row r="2635" spans="1:20" ht="42.75" x14ac:dyDescent="0.45">
      <c r="A2635" s="5">
        <v>2633</v>
      </c>
      <c r="B2635" s="7" t="s">
        <v>2633</v>
      </c>
      <c r="C2635" s="7" t="s">
        <v>6743</v>
      </c>
      <c r="D2635" s="8">
        <v>5000</v>
      </c>
      <c r="E2635" s="8">
        <v>17731</v>
      </c>
      <c r="F2635" s="8" t="s">
        <v>8219</v>
      </c>
      <c r="G2635" s="8" t="s">
        <v>8224</v>
      </c>
      <c r="H2635" s="8" t="s">
        <v>8246</v>
      </c>
      <c r="I2635" s="8">
        <v>1393542000</v>
      </c>
      <c r="J2635" s="8">
        <v>1390938332</v>
      </c>
      <c r="K2635" s="8" t="b">
        <v>0</v>
      </c>
      <c r="L2635" s="8">
        <v>199</v>
      </c>
      <c r="M2635" s="8" t="b">
        <v>1</v>
      </c>
      <c r="N2635" s="8" t="s">
        <v>8301</v>
      </c>
      <c r="O2635" s="11">
        <f t="shared" si="164"/>
        <v>355</v>
      </c>
      <c r="P2635" s="8">
        <f t="shared" si="165"/>
        <v>89.1</v>
      </c>
      <c r="Q2635" s="8" t="s">
        <v>8319</v>
      </c>
      <c r="R2635" s="8" t="s">
        <v>8355</v>
      </c>
      <c r="S2635" s="17">
        <f t="shared" si="166"/>
        <v>41667.823287037041</v>
      </c>
      <c r="T2635" s="17">
        <f t="shared" si="167"/>
        <v>41697.958333333336</v>
      </c>
    </row>
    <row r="2636" spans="1:20" ht="42.75" x14ac:dyDescent="0.45">
      <c r="A2636" s="5">
        <v>2634</v>
      </c>
      <c r="B2636" s="7" t="s">
        <v>2634</v>
      </c>
      <c r="C2636" s="7" t="s">
        <v>6744</v>
      </c>
      <c r="D2636" s="8">
        <v>930</v>
      </c>
      <c r="E2636" s="8">
        <v>986</v>
      </c>
      <c r="F2636" s="8" t="s">
        <v>8219</v>
      </c>
      <c r="G2636" s="8" t="s">
        <v>8224</v>
      </c>
      <c r="H2636" s="8" t="s">
        <v>8246</v>
      </c>
      <c r="I2636" s="8">
        <v>1475163921</v>
      </c>
      <c r="J2636" s="8">
        <v>1472571921</v>
      </c>
      <c r="K2636" s="8" t="b">
        <v>0</v>
      </c>
      <c r="L2636" s="8">
        <v>25</v>
      </c>
      <c r="M2636" s="8" t="b">
        <v>1</v>
      </c>
      <c r="N2636" s="8" t="s">
        <v>8301</v>
      </c>
      <c r="O2636" s="11">
        <f t="shared" si="164"/>
        <v>106</v>
      </c>
      <c r="P2636" s="8">
        <f t="shared" si="165"/>
        <v>39.44</v>
      </c>
      <c r="Q2636" s="8" t="s">
        <v>8319</v>
      </c>
      <c r="R2636" s="8" t="s">
        <v>8355</v>
      </c>
      <c r="S2636" s="17">
        <f t="shared" si="166"/>
        <v>42612.656493055561</v>
      </c>
      <c r="T2636" s="17">
        <f t="shared" si="167"/>
        <v>42642.656493055561</v>
      </c>
    </row>
    <row r="2637" spans="1:20" ht="42.75" x14ac:dyDescent="0.45">
      <c r="A2637" s="5">
        <v>2635</v>
      </c>
      <c r="B2637" s="7" t="s">
        <v>2635</v>
      </c>
      <c r="C2637" s="7" t="s">
        <v>6745</v>
      </c>
      <c r="D2637" s="8">
        <v>11500</v>
      </c>
      <c r="E2637" s="8">
        <v>11500</v>
      </c>
      <c r="F2637" s="8" t="s">
        <v>8219</v>
      </c>
      <c r="G2637" s="8" t="s">
        <v>8229</v>
      </c>
      <c r="H2637" s="8" t="s">
        <v>8251</v>
      </c>
      <c r="I2637" s="8">
        <v>1425937761</v>
      </c>
      <c r="J2637" s="8">
        <v>1422917361</v>
      </c>
      <c r="K2637" s="8" t="b">
        <v>0</v>
      </c>
      <c r="L2637" s="8">
        <v>84</v>
      </c>
      <c r="M2637" s="8" t="b">
        <v>1</v>
      </c>
      <c r="N2637" s="8" t="s">
        <v>8301</v>
      </c>
      <c r="O2637" s="11">
        <f t="shared" si="164"/>
        <v>100</v>
      </c>
      <c r="P2637" s="8">
        <f t="shared" si="165"/>
        <v>136.9</v>
      </c>
      <c r="Q2637" s="8" t="s">
        <v>8319</v>
      </c>
      <c r="R2637" s="8" t="s">
        <v>8355</v>
      </c>
      <c r="S2637" s="17">
        <f t="shared" si="166"/>
        <v>42037.950937500005</v>
      </c>
      <c r="T2637" s="17">
        <f t="shared" si="167"/>
        <v>42072.909270833334</v>
      </c>
    </row>
    <row r="2638" spans="1:20" ht="42.75" x14ac:dyDescent="0.45">
      <c r="A2638" s="5">
        <v>2636</v>
      </c>
      <c r="B2638" s="7" t="s">
        <v>2636</v>
      </c>
      <c r="C2638" s="7" t="s">
        <v>6746</v>
      </c>
      <c r="D2638" s="8">
        <v>1000</v>
      </c>
      <c r="E2638" s="8">
        <v>1873</v>
      </c>
      <c r="F2638" s="8" t="s">
        <v>8219</v>
      </c>
      <c r="G2638" s="8" t="s">
        <v>8224</v>
      </c>
      <c r="H2638" s="8" t="s">
        <v>8246</v>
      </c>
      <c r="I2638" s="8">
        <v>1476579600</v>
      </c>
      <c r="J2638" s="8">
        <v>1474641914</v>
      </c>
      <c r="K2638" s="8" t="b">
        <v>0</v>
      </c>
      <c r="L2638" s="8">
        <v>50</v>
      </c>
      <c r="M2638" s="8" t="b">
        <v>1</v>
      </c>
      <c r="N2638" s="8" t="s">
        <v>8301</v>
      </c>
      <c r="O2638" s="11">
        <f t="shared" si="164"/>
        <v>187</v>
      </c>
      <c r="P2638" s="8">
        <f t="shared" si="165"/>
        <v>37.46</v>
      </c>
      <c r="Q2638" s="8" t="s">
        <v>8319</v>
      </c>
      <c r="R2638" s="8" t="s">
        <v>8355</v>
      </c>
      <c r="S2638" s="17">
        <f t="shared" si="166"/>
        <v>42636.614745370374</v>
      </c>
      <c r="T2638" s="17">
        <f t="shared" si="167"/>
        <v>42659.041666666672</v>
      </c>
    </row>
    <row r="2639" spans="1:20" ht="28.5" x14ac:dyDescent="0.45">
      <c r="A2639" s="5">
        <v>2637</v>
      </c>
      <c r="B2639" s="7" t="s">
        <v>2637</v>
      </c>
      <c r="C2639" s="7" t="s">
        <v>6747</v>
      </c>
      <c r="D2639" s="8">
        <v>500</v>
      </c>
      <c r="E2639" s="8">
        <v>831</v>
      </c>
      <c r="F2639" s="8" t="s">
        <v>8219</v>
      </c>
      <c r="G2639" s="8" t="s">
        <v>8224</v>
      </c>
      <c r="H2639" s="8" t="s">
        <v>8246</v>
      </c>
      <c r="I2639" s="8">
        <v>1476277875</v>
      </c>
      <c r="J2639" s="8">
        <v>1474895475</v>
      </c>
      <c r="K2639" s="8" t="b">
        <v>0</v>
      </c>
      <c r="L2639" s="8">
        <v>26</v>
      </c>
      <c r="M2639" s="8" t="b">
        <v>1</v>
      </c>
      <c r="N2639" s="8" t="s">
        <v>8301</v>
      </c>
      <c r="O2639" s="11">
        <f t="shared" si="164"/>
        <v>166</v>
      </c>
      <c r="P2639" s="8">
        <f t="shared" si="165"/>
        <v>31.96</v>
      </c>
      <c r="Q2639" s="8" t="s">
        <v>8319</v>
      </c>
      <c r="R2639" s="8" t="s">
        <v>8355</v>
      </c>
      <c r="S2639" s="17">
        <f t="shared" si="166"/>
        <v>42639.549479166672</v>
      </c>
      <c r="T2639" s="17">
        <f t="shared" si="167"/>
        <v>42655.549479166672</v>
      </c>
    </row>
    <row r="2640" spans="1:20" ht="42.75" x14ac:dyDescent="0.45">
      <c r="A2640" s="5">
        <v>2638</v>
      </c>
      <c r="B2640" s="7" t="s">
        <v>2638</v>
      </c>
      <c r="C2640" s="7" t="s">
        <v>6748</v>
      </c>
      <c r="D2640" s="8">
        <v>347</v>
      </c>
      <c r="E2640" s="8">
        <v>353</v>
      </c>
      <c r="F2640" s="8" t="s">
        <v>8219</v>
      </c>
      <c r="G2640" s="8" t="s">
        <v>8224</v>
      </c>
      <c r="H2640" s="8" t="s">
        <v>8246</v>
      </c>
      <c r="I2640" s="8">
        <v>1421358895</v>
      </c>
      <c r="J2640" s="8">
        <v>1418766895</v>
      </c>
      <c r="K2640" s="8" t="b">
        <v>0</v>
      </c>
      <c r="L2640" s="8">
        <v>14</v>
      </c>
      <c r="M2640" s="8" t="b">
        <v>1</v>
      </c>
      <c r="N2640" s="8" t="s">
        <v>8301</v>
      </c>
      <c r="O2640" s="11">
        <f t="shared" si="164"/>
        <v>102</v>
      </c>
      <c r="P2640" s="8">
        <f t="shared" si="165"/>
        <v>25.21</v>
      </c>
      <c r="Q2640" s="8" t="s">
        <v>8319</v>
      </c>
      <c r="R2640" s="8" t="s">
        <v>8355</v>
      </c>
      <c r="S2640" s="17">
        <f t="shared" si="166"/>
        <v>41989.913136574076</v>
      </c>
      <c r="T2640" s="17">
        <f t="shared" si="167"/>
        <v>42019.913136574076</v>
      </c>
    </row>
    <row r="2641" spans="1:20" ht="42.75" x14ac:dyDescent="0.45">
      <c r="A2641" s="5">
        <v>2639</v>
      </c>
      <c r="B2641" s="7" t="s">
        <v>2639</v>
      </c>
      <c r="C2641" s="7" t="s">
        <v>6749</v>
      </c>
      <c r="D2641" s="8">
        <v>300</v>
      </c>
      <c r="E2641" s="8">
        <v>492</v>
      </c>
      <c r="F2641" s="8" t="s">
        <v>8219</v>
      </c>
      <c r="G2641" s="8" t="s">
        <v>8225</v>
      </c>
      <c r="H2641" s="8" t="s">
        <v>8247</v>
      </c>
      <c r="I2641" s="8">
        <v>1424378748</v>
      </c>
      <c r="J2641" s="8">
        <v>1421786748</v>
      </c>
      <c r="K2641" s="8" t="b">
        <v>0</v>
      </c>
      <c r="L2641" s="8">
        <v>49</v>
      </c>
      <c r="M2641" s="8" t="b">
        <v>1</v>
      </c>
      <c r="N2641" s="8" t="s">
        <v>8301</v>
      </c>
      <c r="O2641" s="11">
        <f t="shared" si="164"/>
        <v>164</v>
      </c>
      <c r="P2641" s="8">
        <f t="shared" si="165"/>
        <v>10.039999999999999</v>
      </c>
      <c r="Q2641" s="8" t="s">
        <v>8319</v>
      </c>
      <c r="R2641" s="8" t="s">
        <v>8355</v>
      </c>
      <c r="S2641" s="17">
        <f t="shared" si="166"/>
        <v>42024.86513888889</v>
      </c>
      <c r="T2641" s="17">
        <f t="shared" si="167"/>
        <v>42054.86513888889</v>
      </c>
    </row>
    <row r="2642" spans="1:20" ht="57" x14ac:dyDescent="0.45">
      <c r="A2642" s="5">
        <v>2640</v>
      </c>
      <c r="B2642" s="7" t="s">
        <v>2640</v>
      </c>
      <c r="C2642" s="7" t="s">
        <v>6750</v>
      </c>
      <c r="D2642" s="8">
        <v>3000</v>
      </c>
      <c r="E2642" s="8">
        <v>3170</v>
      </c>
      <c r="F2642" s="8" t="s">
        <v>8219</v>
      </c>
      <c r="G2642" s="8" t="s">
        <v>8224</v>
      </c>
      <c r="H2642" s="8" t="s">
        <v>8246</v>
      </c>
      <c r="I2642" s="8">
        <v>1433735474</v>
      </c>
      <c r="J2642" s="8">
        <v>1428551474</v>
      </c>
      <c r="K2642" s="8" t="b">
        <v>0</v>
      </c>
      <c r="L2642" s="8">
        <v>69</v>
      </c>
      <c r="M2642" s="8" t="b">
        <v>1</v>
      </c>
      <c r="N2642" s="8" t="s">
        <v>8301</v>
      </c>
      <c r="O2642" s="11">
        <f t="shared" si="164"/>
        <v>106</v>
      </c>
      <c r="P2642" s="8">
        <f t="shared" si="165"/>
        <v>45.94</v>
      </c>
      <c r="Q2642" s="8" t="s">
        <v>8319</v>
      </c>
      <c r="R2642" s="8" t="s">
        <v>8355</v>
      </c>
      <c r="S2642" s="17">
        <f t="shared" si="166"/>
        <v>42103.160578703704</v>
      </c>
      <c r="T2642" s="17">
        <f t="shared" si="167"/>
        <v>42163.160578703704</v>
      </c>
    </row>
    <row r="2643" spans="1:20" ht="28.5" x14ac:dyDescent="0.45">
      <c r="A2643" s="5">
        <v>2641</v>
      </c>
      <c r="B2643" s="7" t="s">
        <v>2641</v>
      </c>
      <c r="C2643" s="7" t="s">
        <v>6751</v>
      </c>
      <c r="D2643" s="8">
        <v>1500</v>
      </c>
      <c r="E2643" s="8">
        <v>15</v>
      </c>
      <c r="F2643" s="8" t="s">
        <v>8221</v>
      </c>
      <c r="G2643" s="8" t="s">
        <v>8224</v>
      </c>
      <c r="H2643" s="8" t="s">
        <v>8246</v>
      </c>
      <c r="I2643" s="8">
        <v>1410811740</v>
      </c>
      <c r="J2643" s="8">
        <v>1409341863</v>
      </c>
      <c r="K2643" s="8" t="b">
        <v>0</v>
      </c>
      <c r="L2643" s="8">
        <v>1</v>
      </c>
      <c r="M2643" s="8" t="b">
        <v>0</v>
      </c>
      <c r="N2643" s="8" t="s">
        <v>8301</v>
      </c>
      <c r="O2643" s="11">
        <f t="shared" si="164"/>
        <v>1</v>
      </c>
      <c r="P2643" s="8">
        <f t="shared" si="165"/>
        <v>15</v>
      </c>
      <c r="Q2643" s="8" t="s">
        <v>8319</v>
      </c>
      <c r="R2643" s="8" t="s">
        <v>8355</v>
      </c>
      <c r="S2643" s="17">
        <f t="shared" si="166"/>
        <v>41880.827118055553</v>
      </c>
      <c r="T2643" s="17">
        <f t="shared" si="167"/>
        <v>41897.839583333334</v>
      </c>
    </row>
    <row r="2644" spans="1:20" ht="57" x14ac:dyDescent="0.45">
      <c r="A2644" s="5">
        <v>2642</v>
      </c>
      <c r="B2644" s="7" t="s">
        <v>2642</v>
      </c>
      <c r="C2644" s="7" t="s">
        <v>6752</v>
      </c>
      <c r="D2644" s="8">
        <v>500000</v>
      </c>
      <c r="E2644" s="8">
        <v>0</v>
      </c>
      <c r="F2644" s="8" t="s">
        <v>8221</v>
      </c>
      <c r="G2644" s="8" t="s">
        <v>8236</v>
      </c>
      <c r="H2644" s="8" t="s">
        <v>8249</v>
      </c>
      <c r="I2644" s="8">
        <v>1468565820</v>
      </c>
      <c r="J2644" s="8">
        <v>1465970108</v>
      </c>
      <c r="K2644" s="8" t="b">
        <v>0</v>
      </c>
      <c r="L2644" s="8">
        <v>0</v>
      </c>
      <c r="M2644" s="8" t="b">
        <v>0</v>
      </c>
      <c r="N2644" s="8" t="s">
        <v>8301</v>
      </c>
      <c r="O2644" s="11">
        <f t="shared" si="164"/>
        <v>0</v>
      </c>
      <c r="P2644" s="8" t="e">
        <f t="shared" si="165"/>
        <v>#DIV/0!</v>
      </c>
      <c r="Q2644" s="8" t="s">
        <v>8319</v>
      </c>
      <c r="R2644" s="8" t="s">
        <v>8355</v>
      </c>
      <c r="S2644" s="17">
        <f t="shared" si="166"/>
        <v>42536.246620370366</v>
      </c>
      <c r="T2644" s="17">
        <f t="shared" si="167"/>
        <v>42566.289583333331</v>
      </c>
    </row>
    <row r="2645" spans="1:20" ht="42.75" x14ac:dyDescent="0.45">
      <c r="A2645" s="5">
        <v>2643</v>
      </c>
      <c r="B2645" s="7" t="s">
        <v>2643</v>
      </c>
      <c r="C2645" s="7" t="s">
        <v>6753</v>
      </c>
      <c r="D2645" s="8">
        <v>1000000</v>
      </c>
      <c r="E2645" s="8">
        <v>335597.31</v>
      </c>
      <c r="F2645" s="8" t="s">
        <v>8220</v>
      </c>
      <c r="G2645" s="8" t="s">
        <v>8224</v>
      </c>
      <c r="H2645" s="8" t="s">
        <v>8246</v>
      </c>
      <c r="I2645" s="8">
        <v>1482307140</v>
      </c>
      <c r="J2645" s="8">
        <v>1479218315</v>
      </c>
      <c r="K2645" s="8" t="b">
        <v>1</v>
      </c>
      <c r="L2645" s="8">
        <v>1501</v>
      </c>
      <c r="M2645" s="8" t="b">
        <v>0</v>
      </c>
      <c r="N2645" s="8" t="s">
        <v>8301</v>
      </c>
      <c r="O2645" s="11">
        <f t="shared" si="164"/>
        <v>34</v>
      </c>
      <c r="P2645" s="8">
        <f t="shared" si="165"/>
        <v>223.58</v>
      </c>
      <c r="Q2645" s="8" t="s">
        <v>8319</v>
      </c>
      <c r="R2645" s="8" t="s">
        <v>8355</v>
      </c>
      <c r="S2645" s="17">
        <f t="shared" si="166"/>
        <v>42689.582349537035</v>
      </c>
      <c r="T2645" s="17">
        <f t="shared" si="167"/>
        <v>42725.332638888889</v>
      </c>
    </row>
    <row r="2646" spans="1:20" ht="42.75" x14ac:dyDescent="0.45">
      <c r="A2646" s="5">
        <v>2644</v>
      </c>
      <c r="B2646" s="7" t="s">
        <v>2644</v>
      </c>
      <c r="C2646" s="7" t="s">
        <v>6754</v>
      </c>
      <c r="D2646" s="8">
        <v>100000</v>
      </c>
      <c r="E2646" s="8">
        <v>2053</v>
      </c>
      <c r="F2646" s="8" t="s">
        <v>8220</v>
      </c>
      <c r="G2646" s="8" t="s">
        <v>8224</v>
      </c>
      <c r="H2646" s="8" t="s">
        <v>8246</v>
      </c>
      <c r="I2646" s="8">
        <v>1489172435</v>
      </c>
      <c r="J2646" s="8">
        <v>1486580435</v>
      </c>
      <c r="K2646" s="8" t="b">
        <v>1</v>
      </c>
      <c r="L2646" s="8">
        <v>52</v>
      </c>
      <c r="M2646" s="8" t="b">
        <v>0</v>
      </c>
      <c r="N2646" s="8" t="s">
        <v>8301</v>
      </c>
      <c r="O2646" s="11">
        <f t="shared" si="164"/>
        <v>2</v>
      </c>
      <c r="P2646" s="8">
        <f t="shared" si="165"/>
        <v>39.479999999999997</v>
      </c>
      <c r="Q2646" s="8" t="s">
        <v>8319</v>
      </c>
      <c r="R2646" s="8" t="s">
        <v>8355</v>
      </c>
      <c r="S2646" s="17">
        <f t="shared" si="166"/>
        <v>42774.792071759264</v>
      </c>
      <c r="T2646" s="17">
        <f t="shared" si="167"/>
        <v>42804.792071759264</v>
      </c>
    </row>
    <row r="2647" spans="1:20" ht="42.75" x14ac:dyDescent="0.45">
      <c r="A2647" s="5">
        <v>2645</v>
      </c>
      <c r="B2647" s="7" t="s">
        <v>2645</v>
      </c>
      <c r="C2647" s="7" t="s">
        <v>6755</v>
      </c>
      <c r="D2647" s="8">
        <v>20000</v>
      </c>
      <c r="E2647" s="8">
        <v>2100</v>
      </c>
      <c r="F2647" s="8" t="s">
        <v>8220</v>
      </c>
      <c r="G2647" s="8" t="s">
        <v>8226</v>
      </c>
      <c r="H2647" s="8" t="s">
        <v>8248</v>
      </c>
      <c r="I2647" s="8">
        <v>1415481203</v>
      </c>
      <c r="J2647" s="8">
        <v>1412885603</v>
      </c>
      <c r="K2647" s="8" t="b">
        <v>1</v>
      </c>
      <c r="L2647" s="8">
        <v>23</v>
      </c>
      <c r="M2647" s="8" t="b">
        <v>0</v>
      </c>
      <c r="N2647" s="8" t="s">
        <v>8301</v>
      </c>
      <c r="O2647" s="11">
        <f t="shared" si="164"/>
        <v>11</v>
      </c>
      <c r="P2647" s="8">
        <f t="shared" si="165"/>
        <v>91.3</v>
      </c>
      <c r="Q2647" s="8" t="s">
        <v>8319</v>
      </c>
      <c r="R2647" s="8" t="s">
        <v>8355</v>
      </c>
      <c r="S2647" s="17">
        <f t="shared" si="166"/>
        <v>41921.842627314814</v>
      </c>
      <c r="T2647" s="17">
        <f t="shared" si="167"/>
        <v>41951.884293981479</v>
      </c>
    </row>
    <row r="2648" spans="1:20" ht="42.75" x14ac:dyDescent="0.45">
      <c r="A2648" s="5">
        <v>2646</v>
      </c>
      <c r="B2648" s="7" t="s">
        <v>2646</v>
      </c>
      <c r="C2648" s="7" t="s">
        <v>6756</v>
      </c>
      <c r="D2648" s="8">
        <v>500000</v>
      </c>
      <c r="E2648" s="8">
        <v>42086.42</v>
      </c>
      <c r="F2648" s="8" t="s">
        <v>8220</v>
      </c>
      <c r="G2648" s="8" t="s">
        <v>8224</v>
      </c>
      <c r="H2648" s="8" t="s">
        <v>8246</v>
      </c>
      <c r="I2648" s="8">
        <v>1441783869</v>
      </c>
      <c r="J2648" s="8">
        <v>1439191869</v>
      </c>
      <c r="K2648" s="8" t="b">
        <v>1</v>
      </c>
      <c r="L2648" s="8">
        <v>535</v>
      </c>
      <c r="M2648" s="8" t="b">
        <v>0</v>
      </c>
      <c r="N2648" s="8" t="s">
        <v>8301</v>
      </c>
      <c r="O2648" s="11">
        <f t="shared" si="164"/>
        <v>8</v>
      </c>
      <c r="P2648" s="8">
        <f t="shared" si="165"/>
        <v>78.67</v>
      </c>
      <c r="Q2648" s="8" t="s">
        <v>8319</v>
      </c>
      <c r="R2648" s="8" t="s">
        <v>8355</v>
      </c>
      <c r="S2648" s="17">
        <f t="shared" si="166"/>
        <v>42226.313298611116</v>
      </c>
      <c r="T2648" s="17">
        <f t="shared" si="167"/>
        <v>42256.313298611116</v>
      </c>
    </row>
    <row r="2649" spans="1:20" ht="42.75" x14ac:dyDescent="0.45">
      <c r="A2649" s="5">
        <v>2647</v>
      </c>
      <c r="B2649" s="7" t="s">
        <v>2647</v>
      </c>
      <c r="C2649" s="7" t="s">
        <v>6757</v>
      </c>
      <c r="D2649" s="8">
        <v>2500</v>
      </c>
      <c r="E2649" s="8">
        <v>36</v>
      </c>
      <c r="F2649" s="8" t="s">
        <v>8220</v>
      </c>
      <c r="G2649" s="8" t="s">
        <v>8229</v>
      </c>
      <c r="H2649" s="8" t="s">
        <v>8251</v>
      </c>
      <c r="I2649" s="8">
        <v>1439533019</v>
      </c>
      <c r="J2649" s="8">
        <v>1436941019</v>
      </c>
      <c r="K2649" s="8" t="b">
        <v>0</v>
      </c>
      <c r="L2649" s="8">
        <v>3</v>
      </c>
      <c r="M2649" s="8" t="b">
        <v>0</v>
      </c>
      <c r="N2649" s="8" t="s">
        <v>8301</v>
      </c>
      <c r="O2649" s="11">
        <f t="shared" si="164"/>
        <v>1</v>
      </c>
      <c r="P2649" s="8">
        <f t="shared" si="165"/>
        <v>12</v>
      </c>
      <c r="Q2649" s="8" t="s">
        <v>8319</v>
      </c>
      <c r="R2649" s="8" t="s">
        <v>8355</v>
      </c>
      <c r="S2649" s="17">
        <f t="shared" si="166"/>
        <v>42200.261793981481</v>
      </c>
      <c r="T2649" s="17">
        <f t="shared" si="167"/>
        <v>42230.261793981481</v>
      </c>
    </row>
    <row r="2650" spans="1:20" ht="42.75" x14ac:dyDescent="0.45">
      <c r="A2650" s="5">
        <v>2648</v>
      </c>
      <c r="B2650" s="7" t="s">
        <v>2648</v>
      </c>
      <c r="C2650" s="7" t="s">
        <v>6758</v>
      </c>
      <c r="D2650" s="8">
        <v>12000</v>
      </c>
      <c r="E2650" s="8">
        <v>106</v>
      </c>
      <c r="F2650" s="8" t="s">
        <v>8220</v>
      </c>
      <c r="G2650" s="8" t="s">
        <v>8224</v>
      </c>
      <c r="H2650" s="8" t="s">
        <v>8246</v>
      </c>
      <c r="I2650" s="8">
        <v>1457543360</v>
      </c>
      <c r="J2650" s="8">
        <v>1454951360</v>
      </c>
      <c r="K2650" s="8" t="b">
        <v>0</v>
      </c>
      <c r="L2650" s="8">
        <v>6</v>
      </c>
      <c r="M2650" s="8" t="b">
        <v>0</v>
      </c>
      <c r="N2650" s="8" t="s">
        <v>8301</v>
      </c>
      <c r="O2650" s="11">
        <f t="shared" si="164"/>
        <v>1</v>
      </c>
      <c r="P2650" s="8">
        <f t="shared" si="165"/>
        <v>17.670000000000002</v>
      </c>
      <c r="Q2650" s="8" t="s">
        <v>8319</v>
      </c>
      <c r="R2650" s="8" t="s">
        <v>8355</v>
      </c>
      <c r="S2650" s="17">
        <f t="shared" si="166"/>
        <v>42408.714814814812</v>
      </c>
      <c r="T2650" s="17">
        <f t="shared" si="167"/>
        <v>42438.714814814812</v>
      </c>
    </row>
    <row r="2651" spans="1:20" ht="28.5" x14ac:dyDescent="0.45">
      <c r="A2651" s="5">
        <v>2649</v>
      </c>
      <c r="B2651" s="7" t="s">
        <v>2649</v>
      </c>
      <c r="C2651" s="7" t="s">
        <v>6759</v>
      </c>
      <c r="D2651" s="8">
        <v>125000</v>
      </c>
      <c r="E2651" s="8">
        <v>124</v>
      </c>
      <c r="F2651" s="8" t="s">
        <v>8220</v>
      </c>
      <c r="G2651" s="8" t="s">
        <v>8224</v>
      </c>
      <c r="H2651" s="8" t="s">
        <v>8246</v>
      </c>
      <c r="I2651" s="8">
        <v>1454370941</v>
      </c>
      <c r="J2651" s="8">
        <v>1449186941</v>
      </c>
      <c r="K2651" s="8" t="b">
        <v>0</v>
      </c>
      <c r="L2651" s="8">
        <v>3</v>
      </c>
      <c r="M2651" s="8" t="b">
        <v>0</v>
      </c>
      <c r="N2651" s="8" t="s">
        <v>8301</v>
      </c>
      <c r="O2651" s="11">
        <f t="shared" si="164"/>
        <v>0</v>
      </c>
      <c r="P2651" s="8">
        <f t="shared" si="165"/>
        <v>41.33</v>
      </c>
      <c r="Q2651" s="8" t="s">
        <v>8319</v>
      </c>
      <c r="R2651" s="8" t="s">
        <v>8355</v>
      </c>
      <c r="S2651" s="17">
        <f t="shared" si="166"/>
        <v>42341.99700231482</v>
      </c>
      <c r="T2651" s="17">
        <f t="shared" si="167"/>
        <v>42401.99700231482</v>
      </c>
    </row>
    <row r="2652" spans="1:20" ht="57" x14ac:dyDescent="0.45">
      <c r="A2652" s="5">
        <v>2650</v>
      </c>
      <c r="B2652" s="7" t="s">
        <v>2650</v>
      </c>
      <c r="C2652" s="7" t="s">
        <v>6760</v>
      </c>
      <c r="D2652" s="8">
        <v>60000</v>
      </c>
      <c r="E2652" s="8">
        <v>358</v>
      </c>
      <c r="F2652" s="8" t="s">
        <v>8220</v>
      </c>
      <c r="G2652" s="8" t="s">
        <v>8224</v>
      </c>
      <c r="H2652" s="8" t="s">
        <v>8246</v>
      </c>
      <c r="I2652" s="8">
        <v>1482332343</v>
      </c>
      <c r="J2652" s="8">
        <v>1479740343</v>
      </c>
      <c r="K2652" s="8" t="b">
        <v>0</v>
      </c>
      <c r="L2652" s="8">
        <v>5</v>
      </c>
      <c r="M2652" s="8" t="b">
        <v>0</v>
      </c>
      <c r="N2652" s="8" t="s">
        <v>8301</v>
      </c>
      <c r="O2652" s="11">
        <f t="shared" si="164"/>
        <v>1</v>
      </c>
      <c r="P2652" s="8">
        <f t="shared" si="165"/>
        <v>71.599999999999994</v>
      </c>
      <c r="Q2652" s="8" t="s">
        <v>8319</v>
      </c>
      <c r="R2652" s="8" t="s">
        <v>8355</v>
      </c>
      <c r="S2652" s="17">
        <f t="shared" si="166"/>
        <v>42695.624340277776</v>
      </c>
      <c r="T2652" s="17">
        <f t="shared" si="167"/>
        <v>42725.624340277776</v>
      </c>
    </row>
    <row r="2653" spans="1:20" ht="42.75" x14ac:dyDescent="0.45">
      <c r="A2653" s="5">
        <v>2651</v>
      </c>
      <c r="B2653" s="7" t="s">
        <v>2651</v>
      </c>
      <c r="C2653" s="7" t="s">
        <v>6761</v>
      </c>
      <c r="D2653" s="8">
        <v>280000</v>
      </c>
      <c r="E2653" s="8">
        <v>5233</v>
      </c>
      <c r="F2653" s="8" t="s">
        <v>8220</v>
      </c>
      <c r="G2653" s="8" t="s">
        <v>8224</v>
      </c>
      <c r="H2653" s="8" t="s">
        <v>8246</v>
      </c>
      <c r="I2653" s="8">
        <v>1450380009</v>
      </c>
      <c r="J2653" s="8">
        <v>1447960809</v>
      </c>
      <c r="K2653" s="8" t="b">
        <v>0</v>
      </c>
      <c r="L2653" s="8">
        <v>17</v>
      </c>
      <c r="M2653" s="8" t="b">
        <v>0</v>
      </c>
      <c r="N2653" s="8" t="s">
        <v>8301</v>
      </c>
      <c r="O2653" s="11">
        <f t="shared" si="164"/>
        <v>2</v>
      </c>
      <c r="P2653" s="8">
        <f t="shared" si="165"/>
        <v>307.82</v>
      </c>
      <c r="Q2653" s="8" t="s">
        <v>8319</v>
      </c>
      <c r="R2653" s="8" t="s">
        <v>8355</v>
      </c>
      <c r="S2653" s="17">
        <f t="shared" si="166"/>
        <v>42327.805659722217</v>
      </c>
      <c r="T2653" s="17">
        <f t="shared" si="167"/>
        <v>42355.805659722217</v>
      </c>
    </row>
    <row r="2654" spans="1:20" ht="42.75" x14ac:dyDescent="0.45">
      <c r="A2654" s="5">
        <v>2652</v>
      </c>
      <c r="B2654" s="7" t="s">
        <v>2652</v>
      </c>
      <c r="C2654" s="7" t="s">
        <v>6762</v>
      </c>
      <c r="D2654" s="8">
        <v>100000</v>
      </c>
      <c r="E2654" s="8">
        <v>885</v>
      </c>
      <c r="F2654" s="8" t="s">
        <v>8220</v>
      </c>
      <c r="G2654" s="8" t="s">
        <v>8226</v>
      </c>
      <c r="H2654" s="8" t="s">
        <v>8248</v>
      </c>
      <c r="I2654" s="8">
        <v>1418183325</v>
      </c>
      <c r="J2654" s="8">
        <v>1415591325</v>
      </c>
      <c r="K2654" s="8" t="b">
        <v>0</v>
      </c>
      <c r="L2654" s="8">
        <v>11</v>
      </c>
      <c r="M2654" s="8" t="b">
        <v>0</v>
      </c>
      <c r="N2654" s="8" t="s">
        <v>8301</v>
      </c>
      <c r="O2654" s="11">
        <f t="shared" si="164"/>
        <v>1</v>
      </c>
      <c r="P2654" s="8">
        <f t="shared" si="165"/>
        <v>80.45</v>
      </c>
      <c r="Q2654" s="8" t="s">
        <v>8319</v>
      </c>
      <c r="R2654" s="8" t="s">
        <v>8355</v>
      </c>
      <c r="S2654" s="17">
        <f t="shared" si="166"/>
        <v>41953.158854166672</v>
      </c>
      <c r="T2654" s="17">
        <f t="shared" si="167"/>
        <v>41983.158854166672</v>
      </c>
    </row>
    <row r="2655" spans="1:20" ht="42.75" x14ac:dyDescent="0.45">
      <c r="A2655" s="5">
        <v>2653</v>
      </c>
      <c r="B2655" s="7" t="s">
        <v>2653</v>
      </c>
      <c r="C2655" s="7" t="s">
        <v>6763</v>
      </c>
      <c r="D2655" s="8">
        <v>51000</v>
      </c>
      <c r="E2655" s="8">
        <v>5876</v>
      </c>
      <c r="F2655" s="8" t="s">
        <v>8220</v>
      </c>
      <c r="G2655" s="8" t="s">
        <v>8224</v>
      </c>
      <c r="H2655" s="8" t="s">
        <v>8246</v>
      </c>
      <c r="I2655" s="8">
        <v>1402632000</v>
      </c>
      <c r="J2655" s="8">
        <v>1399909127</v>
      </c>
      <c r="K2655" s="8" t="b">
        <v>0</v>
      </c>
      <c r="L2655" s="8">
        <v>70</v>
      </c>
      <c r="M2655" s="8" t="b">
        <v>0</v>
      </c>
      <c r="N2655" s="8" t="s">
        <v>8301</v>
      </c>
      <c r="O2655" s="11">
        <f t="shared" si="164"/>
        <v>12</v>
      </c>
      <c r="P2655" s="8">
        <f t="shared" si="165"/>
        <v>83.94</v>
      </c>
      <c r="Q2655" s="8" t="s">
        <v>8319</v>
      </c>
      <c r="R2655" s="8" t="s">
        <v>8355</v>
      </c>
      <c r="S2655" s="17">
        <f t="shared" si="166"/>
        <v>41771.651932870373</v>
      </c>
      <c r="T2655" s="17">
        <f t="shared" si="167"/>
        <v>41803.166666666664</v>
      </c>
    </row>
    <row r="2656" spans="1:20" ht="42.75" x14ac:dyDescent="0.45">
      <c r="A2656" s="5">
        <v>2654</v>
      </c>
      <c r="B2656" s="7" t="s">
        <v>2654</v>
      </c>
      <c r="C2656" s="7" t="s">
        <v>6764</v>
      </c>
      <c r="D2656" s="8">
        <v>100000</v>
      </c>
      <c r="E2656" s="8">
        <v>51</v>
      </c>
      <c r="F2656" s="8" t="s">
        <v>8220</v>
      </c>
      <c r="G2656" s="8" t="s">
        <v>8224</v>
      </c>
      <c r="H2656" s="8" t="s">
        <v>8246</v>
      </c>
      <c r="I2656" s="8">
        <v>1429622726</v>
      </c>
      <c r="J2656" s="8">
        <v>1424442326</v>
      </c>
      <c r="K2656" s="8" t="b">
        <v>0</v>
      </c>
      <c r="L2656" s="8">
        <v>6</v>
      </c>
      <c r="M2656" s="8" t="b">
        <v>0</v>
      </c>
      <c r="N2656" s="8" t="s">
        <v>8301</v>
      </c>
      <c r="O2656" s="11">
        <f t="shared" si="164"/>
        <v>0</v>
      </c>
      <c r="P2656" s="8">
        <f t="shared" si="165"/>
        <v>8.5</v>
      </c>
      <c r="Q2656" s="8" t="s">
        <v>8319</v>
      </c>
      <c r="R2656" s="8" t="s">
        <v>8355</v>
      </c>
      <c r="S2656" s="17">
        <f t="shared" si="166"/>
        <v>42055.600995370376</v>
      </c>
      <c r="T2656" s="17">
        <f t="shared" si="167"/>
        <v>42115.559328703705</v>
      </c>
    </row>
    <row r="2657" spans="1:20" x14ac:dyDescent="0.45">
      <c r="A2657" s="5">
        <v>2655</v>
      </c>
      <c r="B2657" s="7" t="s">
        <v>2655</v>
      </c>
      <c r="C2657" s="7" t="s">
        <v>6765</v>
      </c>
      <c r="D2657" s="8">
        <v>15000</v>
      </c>
      <c r="E2657" s="8">
        <v>3155</v>
      </c>
      <c r="F2657" s="8" t="s">
        <v>8220</v>
      </c>
      <c r="G2657" s="8" t="s">
        <v>8224</v>
      </c>
      <c r="H2657" s="8" t="s">
        <v>8246</v>
      </c>
      <c r="I2657" s="8">
        <v>1455048000</v>
      </c>
      <c r="J2657" s="8">
        <v>1452631647</v>
      </c>
      <c r="K2657" s="8" t="b">
        <v>0</v>
      </c>
      <c r="L2657" s="8">
        <v>43</v>
      </c>
      <c r="M2657" s="8" t="b">
        <v>0</v>
      </c>
      <c r="N2657" s="8" t="s">
        <v>8301</v>
      </c>
      <c r="O2657" s="11">
        <f t="shared" si="164"/>
        <v>21</v>
      </c>
      <c r="P2657" s="8">
        <f t="shared" si="165"/>
        <v>73.37</v>
      </c>
      <c r="Q2657" s="8" t="s">
        <v>8319</v>
      </c>
      <c r="R2657" s="8" t="s">
        <v>8355</v>
      </c>
      <c r="S2657" s="17">
        <f t="shared" si="166"/>
        <v>42381.866284722222</v>
      </c>
      <c r="T2657" s="17">
        <f t="shared" si="167"/>
        <v>42409.833333333328</v>
      </c>
    </row>
    <row r="2658" spans="1:20" ht="28.5" x14ac:dyDescent="0.45">
      <c r="A2658" s="5">
        <v>2656</v>
      </c>
      <c r="B2658" s="7" t="s">
        <v>2656</v>
      </c>
      <c r="C2658" s="7" t="s">
        <v>6766</v>
      </c>
      <c r="D2658" s="8">
        <v>150000</v>
      </c>
      <c r="E2658" s="8">
        <v>17155</v>
      </c>
      <c r="F2658" s="8" t="s">
        <v>8220</v>
      </c>
      <c r="G2658" s="8" t="s">
        <v>8224</v>
      </c>
      <c r="H2658" s="8" t="s">
        <v>8246</v>
      </c>
      <c r="I2658" s="8">
        <v>1489345200</v>
      </c>
      <c r="J2658" s="8">
        <v>1485966688</v>
      </c>
      <c r="K2658" s="8" t="b">
        <v>0</v>
      </c>
      <c r="L2658" s="8">
        <v>152</v>
      </c>
      <c r="M2658" s="8" t="b">
        <v>0</v>
      </c>
      <c r="N2658" s="8" t="s">
        <v>8301</v>
      </c>
      <c r="O2658" s="11">
        <f t="shared" si="164"/>
        <v>11</v>
      </c>
      <c r="P2658" s="8">
        <f t="shared" si="165"/>
        <v>112.86</v>
      </c>
      <c r="Q2658" s="8" t="s">
        <v>8319</v>
      </c>
      <c r="R2658" s="8" t="s">
        <v>8355</v>
      </c>
      <c r="S2658" s="17">
        <f t="shared" si="166"/>
        <v>42767.688518518517</v>
      </c>
      <c r="T2658" s="17">
        <f t="shared" si="167"/>
        <v>42806.791666666672</v>
      </c>
    </row>
    <row r="2659" spans="1:20" ht="42.75" x14ac:dyDescent="0.45">
      <c r="A2659" s="5">
        <v>2657</v>
      </c>
      <c r="B2659" s="7" t="s">
        <v>2657</v>
      </c>
      <c r="C2659" s="7" t="s">
        <v>6767</v>
      </c>
      <c r="D2659" s="8">
        <v>30000</v>
      </c>
      <c r="E2659" s="8">
        <v>5621.38</v>
      </c>
      <c r="F2659" s="8" t="s">
        <v>8220</v>
      </c>
      <c r="G2659" s="8" t="s">
        <v>8224</v>
      </c>
      <c r="H2659" s="8" t="s">
        <v>8246</v>
      </c>
      <c r="I2659" s="8">
        <v>1470187800</v>
      </c>
      <c r="J2659" s="8">
        <v>1467325053</v>
      </c>
      <c r="K2659" s="8" t="b">
        <v>0</v>
      </c>
      <c r="L2659" s="8">
        <v>59</v>
      </c>
      <c r="M2659" s="8" t="b">
        <v>0</v>
      </c>
      <c r="N2659" s="8" t="s">
        <v>8301</v>
      </c>
      <c r="O2659" s="11">
        <f t="shared" si="164"/>
        <v>19</v>
      </c>
      <c r="P2659" s="8">
        <f t="shared" si="165"/>
        <v>95.28</v>
      </c>
      <c r="Q2659" s="8" t="s">
        <v>8319</v>
      </c>
      <c r="R2659" s="8" t="s">
        <v>8355</v>
      </c>
      <c r="S2659" s="17">
        <f t="shared" si="166"/>
        <v>42551.928854166668</v>
      </c>
      <c r="T2659" s="17">
        <f t="shared" si="167"/>
        <v>42585.0625</v>
      </c>
    </row>
    <row r="2660" spans="1:20" ht="42.75" x14ac:dyDescent="0.45">
      <c r="A2660" s="5">
        <v>2658</v>
      </c>
      <c r="B2660" s="7" t="s">
        <v>2658</v>
      </c>
      <c r="C2660" s="7" t="s">
        <v>6768</v>
      </c>
      <c r="D2660" s="8">
        <v>98000</v>
      </c>
      <c r="E2660" s="8">
        <v>91</v>
      </c>
      <c r="F2660" s="8" t="s">
        <v>8220</v>
      </c>
      <c r="G2660" s="8" t="s">
        <v>8224</v>
      </c>
      <c r="H2660" s="8" t="s">
        <v>8246</v>
      </c>
      <c r="I2660" s="8">
        <v>1469913194</v>
      </c>
      <c r="J2660" s="8">
        <v>1467321194</v>
      </c>
      <c r="K2660" s="8" t="b">
        <v>0</v>
      </c>
      <c r="L2660" s="8">
        <v>4</v>
      </c>
      <c r="M2660" s="8" t="b">
        <v>0</v>
      </c>
      <c r="N2660" s="8" t="s">
        <v>8301</v>
      </c>
      <c r="O2660" s="11">
        <f t="shared" si="164"/>
        <v>0</v>
      </c>
      <c r="P2660" s="8">
        <f t="shared" si="165"/>
        <v>22.75</v>
      </c>
      <c r="Q2660" s="8" t="s">
        <v>8319</v>
      </c>
      <c r="R2660" s="8" t="s">
        <v>8355</v>
      </c>
      <c r="S2660" s="17">
        <f t="shared" si="166"/>
        <v>42551.884189814817</v>
      </c>
      <c r="T2660" s="17">
        <f t="shared" si="167"/>
        <v>42581.884189814817</v>
      </c>
    </row>
    <row r="2661" spans="1:20" x14ac:dyDescent="0.45">
      <c r="A2661" s="5">
        <v>2659</v>
      </c>
      <c r="B2661" s="7" t="s">
        <v>2659</v>
      </c>
      <c r="C2661" s="7" t="s">
        <v>6769</v>
      </c>
      <c r="D2661" s="8">
        <v>49000</v>
      </c>
      <c r="E2661" s="8">
        <v>1333</v>
      </c>
      <c r="F2661" s="8" t="s">
        <v>8220</v>
      </c>
      <c r="G2661" s="8" t="s">
        <v>8224</v>
      </c>
      <c r="H2661" s="8" t="s">
        <v>8246</v>
      </c>
      <c r="I2661" s="8">
        <v>1429321210</v>
      </c>
      <c r="J2661" s="8">
        <v>1426729210</v>
      </c>
      <c r="K2661" s="8" t="b">
        <v>0</v>
      </c>
      <c r="L2661" s="8">
        <v>10</v>
      </c>
      <c r="M2661" s="8" t="b">
        <v>0</v>
      </c>
      <c r="N2661" s="8" t="s">
        <v>8301</v>
      </c>
      <c r="O2661" s="11">
        <f t="shared" si="164"/>
        <v>3</v>
      </c>
      <c r="P2661" s="8">
        <f t="shared" si="165"/>
        <v>133.30000000000001</v>
      </c>
      <c r="Q2661" s="8" t="s">
        <v>8319</v>
      </c>
      <c r="R2661" s="8" t="s">
        <v>8355</v>
      </c>
      <c r="S2661" s="17">
        <f t="shared" si="166"/>
        <v>42082.069560185191</v>
      </c>
      <c r="T2661" s="17">
        <f t="shared" si="167"/>
        <v>42112.069560185191</v>
      </c>
    </row>
    <row r="2662" spans="1:20" ht="42.75" x14ac:dyDescent="0.45">
      <c r="A2662" s="5">
        <v>2660</v>
      </c>
      <c r="B2662" s="7" t="s">
        <v>2660</v>
      </c>
      <c r="C2662" s="7" t="s">
        <v>6770</v>
      </c>
      <c r="D2662" s="8">
        <v>20000</v>
      </c>
      <c r="E2662" s="8">
        <v>19</v>
      </c>
      <c r="F2662" s="8" t="s">
        <v>8220</v>
      </c>
      <c r="G2662" s="8" t="s">
        <v>8224</v>
      </c>
      <c r="H2662" s="8" t="s">
        <v>8246</v>
      </c>
      <c r="I2662" s="8">
        <v>1448388418</v>
      </c>
      <c r="J2662" s="8">
        <v>1443200818</v>
      </c>
      <c r="K2662" s="8" t="b">
        <v>0</v>
      </c>
      <c r="L2662" s="8">
        <v>5</v>
      </c>
      <c r="M2662" s="8" t="b">
        <v>0</v>
      </c>
      <c r="N2662" s="8" t="s">
        <v>8301</v>
      </c>
      <c r="O2662" s="11">
        <f t="shared" si="164"/>
        <v>0</v>
      </c>
      <c r="P2662" s="8">
        <f t="shared" si="165"/>
        <v>3.8</v>
      </c>
      <c r="Q2662" s="8" t="s">
        <v>8319</v>
      </c>
      <c r="R2662" s="8" t="s">
        <v>8355</v>
      </c>
      <c r="S2662" s="17">
        <f t="shared" si="166"/>
        <v>42272.713171296295</v>
      </c>
      <c r="T2662" s="17">
        <f t="shared" si="167"/>
        <v>42332.754837962959</v>
      </c>
    </row>
    <row r="2663" spans="1:20" ht="42.75" x14ac:dyDescent="0.45">
      <c r="A2663" s="5">
        <v>2661</v>
      </c>
      <c r="B2663" s="7" t="s">
        <v>2661</v>
      </c>
      <c r="C2663" s="7" t="s">
        <v>6771</v>
      </c>
      <c r="D2663" s="8">
        <v>5000</v>
      </c>
      <c r="E2663" s="8">
        <v>5145</v>
      </c>
      <c r="F2663" s="8" t="s">
        <v>8219</v>
      </c>
      <c r="G2663" s="8" t="s">
        <v>8224</v>
      </c>
      <c r="H2663" s="8" t="s">
        <v>8246</v>
      </c>
      <c r="I2663" s="8">
        <v>1382742010</v>
      </c>
      <c r="J2663" s="8">
        <v>1380150010</v>
      </c>
      <c r="K2663" s="8" t="b">
        <v>0</v>
      </c>
      <c r="L2663" s="8">
        <v>60</v>
      </c>
      <c r="M2663" s="8" t="b">
        <v>1</v>
      </c>
      <c r="N2663" s="8" t="s">
        <v>8302</v>
      </c>
      <c r="O2663" s="11">
        <f t="shared" si="164"/>
        <v>103</v>
      </c>
      <c r="P2663" s="8">
        <f t="shared" si="165"/>
        <v>85.75</v>
      </c>
      <c r="Q2663" s="8" t="s">
        <v>8319</v>
      </c>
      <c r="R2663" s="8" t="s">
        <v>8356</v>
      </c>
      <c r="S2663" s="17">
        <f t="shared" si="166"/>
        <v>41542.958449074074</v>
      </c>
      <c r="T2663" s="17">
        <f t="shared" si="167"/>
        <v>41572.958449074074</v>
      </c>
    </row>
    <row r="2664" spans="1:20" ht="42.75" x14ac:dyDescent="0.45">
      <c r="A2664" s="5">
        <v>2662</v>
      </c>
      <c r="B2664" s="7" t="s">
        <v>2662</v>
      </c>
      <c r="C2664" s="7" t="s">
        <v>6772</v>
      </c>
      <c r="D2664" s="8">
        <v>20000</v>
      </c>
      <c r="E2664" s="8">
        <v>21360</v>
      </c>
      <c r="F2664" s="8" t="s">
        <v>8219</v>
      </c>
      <c r="G2664" s="8" t="s">
        <v>8224</v>
      </c>
      <c r="H2664" s="8" t="s">
        <v>8246</v>
      </c>
      <c r="I2664" s="8">
        <v>1440179713</v>
      </c>
      <c r="J2664" s="8">
        <v>1437587713</v>
      </c>
      <c r="K2664" s="8" t="b">
        <v>0</v>
      </c>
      <c r="L2664" s="8">
        <v>80</v>
      </c>
      <c r="M2664" s="8" t="b">
        <v>1</v>
      </c>
      <c r="N2664" s="8" t="s">
        <v>8302</v>
      </c>
      <c r="O2664" s="11">
        <f t="shared" si="164"/>
        <v>107</v>
      </c>
      <c r="P2664" s="8">
        <f t="shared" si="165"/>
        <v>267</v>
      </c>
      <c r="Q2664" s="8" t="s">
        <v>8319</v>
      </c>
      <c r="R2664" s="8" t="s">
        <v>8356</v>
      </c>
      <c r="S2664" s="17">
        <f t="shared" si="166"/>
        <v>42207.746678240743</v>
      </c>
      <c r="T2664" s="17">
        <f t="shared" si="167"/>
        <v>42237.746678240743</v>
      </c>
    </row>
    <row r="2665" spans="1:20" ht="42.75" x14ac:dyDescent="0.45">
      <c r="A2665" s="5">
        <v>2663</v>
      </c>
      <c r="B2665" s="7" t="s">
        <v>2663</v>
      </c>
      <c r="C2665" s="7" t="s">
        <v>6773</v>
      </c>
      <c r="D2665" s="8">
        <v>20000</v>
      </c>
      <c r="E2665" s="8">
        <v>20919.25</v>
      </c>
      <c r="F2665" s="8" t="s">
        <v>8219</v>
      </c>
      <c r="G2665" s="8" t="s">
        <v>8229</v>
      </c>
      <c r="H2665" s="8" t="s">
        <v>8251</v>
      </c>
      <c r="I2665" s="8">
        <v>1441378800</v>
      </c>
      <c r="J2665" s="8">
        <v>1438873007</v>
      </c>
      <c r="K2665" s="8" t="b">
        <v>0</v>
      </c>
      <c r="L2665" s="8">
        <v>56</v>
      </c>
      <c r="M2665" s="8" t="b">
        <v>1</v>
      </c>
      <c r="N2665" s="8" t="s">
        <v>8302</v>
      </c>
      <c r="O2665" s="11">
        <f t="shared" si="164"/>
        <v>105</v>
      </c>
      <c r="P2665" s="8">
        <f t="shared" si="165"/>
        <v>373.56</v>
      </c>
      <c r="Q2665" s="8" t="s">
        <v>8319</v>
      </c>
      <c r="R2665" s="8" t="s">
        <v>8356</v>
      </c>
      <c r="S2665" s="17">
        <f t="shared" si="166"/>
        <v>42222.622766203705</v>
      </c>
      <c r="T2665" s="17">
        <f t="shared" si="167"/>
        <v>42251.625</v>
      </c>
    </row>
    <row r="2666" spans="1:20" ht="42.75" x14ac:dyDescent="0.45">
      <c r="A2666" s="5">
        <v>2664</v>
      </c>
      <c r="B2666" s="7" t="s">
        <v>2664</v>
      </c>
      <c r="C2666" s="7" t="s">
        <v>6774</v>
      </c>
      <c r="D2666" s="8">
        <v>17500</v>
      </c>
      <c r="E2666" s="8">
        <v>18100</v>
      </c>
      <c r="F2666" s="8" t="s">
        <v>8219</v>
      </c>
      <c r="G2666" s="8" t="s">
        <v>8224</v>
      </c>
      <c r="H2666" s="8" t="s">
        <v>8246</v>
      </c>
      <c r="I2666" s="8">
        <v>1449644340</v>
      </c>
      <c r="J2666" s="8">
        <v>1446683797</v>
      </c>
      <c r="K2666" s="8" t="b">
        <v>0</v>
      </c>
      <c r="L2666" s="8">
        <v>104</v>
      </c>
      <c r="M2666" s="8" t="b">
        <v>1</v>
      </c>
      <c r="N2666" s="8" t="s">
        <v>8302</v>
      </c>
      <c r="O2666" s="11">
        <f t="shared" si="164"/>
        <v>103</v>
      </c>
      <c r="P2666" s="8">
        <f t="shared" si="165"/>
        <v>174.04</v>
      </c>
      <c r="Q2666" s="8" t="s">
        <v>8319</v>
      </c>
      <c r="R2666" s="8" t="s">
        <v>8356</v>
      </c>
      <c r="S2666" s="17">
        <f t="shared" si="166"/>
        <v>42313.02542824074</v>
      </c>
      <c r="T2666" s="17">
        <f t="shared" si="167"/>
        <v>42347.290972222225</v>
      </c>
    </row>
    <row r="2667" spans="1:20" ht="42.75" x14ac:dyDescent="0.45">
      <c r="A2667" s="5">
        <v>2665</v>
      </c>
      <c r="B2667" s="7" t="s">
        <v>2665</v>
      </c>
      <c r="C2667" s="7" t="s">
        <v>6775</v>
      </c>
      <c r="D2667" s="8">
        <v>3500</v>
      </c>
      <c r="E2667" s="8">
        <v>4310</v>
      </c>
      <c r="F2667" s="8" t="s">
        <v>8219</v>
      </c>
      <c r="G2667" s="8" t="s">
        <v>8224</v>
      </c>
      <c r="H2667" s="8" t="s">
        <v>8246</v>
      </c>
      <c r="I2667" s="8">
        <v>1430774974</v>
      </c>
      <c r="J2667" s="8">
        <v>1426886974</v>
      </c>
      <c r="K2667" s="8" t="b">
        <v>0</v>
      </c>
      <c r="L2667" s="8">
        <v>46</v>
      </c>
      <c r="M2667" s="8" t="b">
        <v>1</v>
      </c>
      <c r="N2667" s="8" t="s">
        <v>8302</v>
      </c>
      <c r="O2667" s="11">
        <f t="shared" si="164"/>
        <v>123</v>
      </c>
      <c r="P2667" s="8">
        <f t="shared" si="165"/>
        <v>93.7</v>
      </c>
      <c r="Q2667" s="8" t="s">
        <v>8319</v>
      </c>
      <c r="R2667" s="8" t="s">
        <v>8356</v>
      </c>
      <c r="S2667" s="17">
        <f t="shared" si="166"/>
        <v>42083.895532407405</v>
      </c>
      <c r="T2667" s="17">
        <f t="shared" si="167"/>
        <v>42128.895532407405</v>
      </c>
    </row>
    <row r="2668" spans="1:20" ht="42.75" x14ac:dyDescent="0.45">
      <c r="A2668" s="5">
        <v>2666</v>
      </c>
      <c r="B2668" s="7" t="s">
        <v>2666</v>
      </c>
      <c r="C2668" s="7" t="s">
        <v>6776</v>
      </c>
      <c r="D2668" s="8">
        <v>10000</v>
      </c>
      <c r="E2668" s="8">
        <v>15929.51</v>
      </c>
      <c r="F2668" s="8" t="s">
        <v>8219</v>
      </c>
      <c r="G2668" s="8" t="s">
        <v>8224</v>
      </c>
      <c r="H2668" s="8" t="s">
        <v>8246</v>
      </c>
      <c r="I2668" s="8">
        <v>1443214800</v>
      </c>
      <c r="J2668" s="8">
        <v>1440008439</v>
      </c>
      <c r="K2668" s="8" t="b">
        <v>0</v>
      </c>
      <c r="L2668" s="8">
        <v>206</v>
      </c>
      <c r="M2668" s="8" t="b">
        <v>1</v>
      </c>
      <c r="N2668" s="8" t="s">
        <v>8302</v>
      </c>
      <c r="O2668" s="11">
        <f t="shared" si="164"/>
        <v>159</v>
      </c>
      <c r="P2668" s="8">
        <f t="shared" si="165"/>
        <v>77.33</v>
      </c>
      <c r="Q2668" s="8" t="s">
        <v>8319</v>
      </c>
      <c r="R2668" s="8" t="s">
        <v>8356</v>
      </c>
      <c r="S2668" s="17">
        <f t="shared" si="166"/>
        <v>42235.764340277776</v>
      </c>
      <c r="T2668" s="17">
        <f t="shared" si="167"/>
        <v>42272.875</v>
      </c>
    </row>
    <row r="2669" spans="1:20" ht="42.75" x14ac:dyDescent="0.45">
      <c r="A2669" s="5">
        <v>2667</v>
      </c>
      <c r="B2669" s="7" t="s">
        <v>2667</v>
      </c>
      <c r="C2669" s="7" t="s">
        <v>6777</v>
      </c>
      <c r="D2669" s="8">
        <v>1500</v>
      </c>
      <c r="E2669" s="8">
        <v>1660</v>
      </c>
      <c r="F2669" s="8" t="s">
        <v>8219</v>
      </c>
      <c r="G2669" s="8" t="s">
        <v>8224</v>
      </c>
      <c r="H2669" s="8" t="s">
        <v>8246</v>
      </c>
      <c r="I2669" s="8">
        <v>1455142416</v>
      </c>
      <c r="J2669" s="8">
        <v>1452550416</v>
      </c>
      <c r="K2669" s="8" t="b">
        <v>0</v>
      </c>
      <c r="L2669" s="8">
        <v>18</v>
      </c>
      <c r="M2669" s="8" t="b">
        <v>1</v>
      </c>
      <c r="N2669" s="8" t="s">
        <v>8302</v>
      </c>
      <c r="O2669" s="11">
        <f t="shared" si="164"/>
        <v>111</v>
      </c>
      <c r="P2669" s="8">
        <f t="shared" si="165"/>
        <v>92.22</v>
      </c>
      <c r="Q2669" s="8" t="s">
        <v>8319</v>
      </c>
      <c r="R2669" s="8" t="s">
        <v>8356</v>
      </c>
      <c r="S2669" s="17">
        <f t="shared" si="166"/>
        <v>42380.926111111112</v>
      </c>
      <c r="T2669" s="17">
        <f t="shared" si="167"/>
        <v>42410.926111111112</v>
      </c>
    </row>
    <row r="2670" spans="1:20" ht="28.5" x14ac:dyDescent="0.45">
      <c r="A2670" s="5">
        <v>2668</v>
      </c>
      <c r="B2670" s="7" t="s">
        <v>2668</v>
      </c>
      <c r="C2670" s="7" t="s">
        <v>6778</v>
      </c>
      <c r="D2670" s="8">
        <v>1000</v>
      </c>
      <c r="E2670" s="8">
        <v>1707</v>
      </c>
      <c r="F2670" s="8" t="s">
        <v>8219</v>
      </c>
      <c r="G2670" s="8" t="s">
        <v>8229</v>
      </c>
      <c r="H2670" s="8" t="s">
        <v>8251</v>
      </c>
      <c r="I2670" s="8">
        <v>1447079520</v>
      </c>
      <c r="J2670" s="8">
        <v>1443449265</v>
      </c>
      <c r="K2670" s="8" t="b">
        <v>0</v>
      </c>
      <c r="L2670" s="8">
        <v>28</v>
      </c>
      <c r="M2670" s="8" t="b">
        <v>1</v>
      </c>
      <c r="N2670" s="8" t="s">
        <v>8302</v>
      </c>
      <c r="O2670" s="11">
        <f t="shared" si="164"/>
        <v>171</v>
      </c>
      <c r="P2670" s="8">
        <f t="shared" si="165"/>
        <v>60.96</v>
      </c>
      <c r="Q2670" s="8" t="s">
        <v>8319</v>
      </c>
      <c r="R2670" s="8" t="s">
        <v>8356</v>
      </c>
      <c r="S2670" s="17">
        <f t="shared" si="166"/>
        <v>42275.588715277772</v>
      </c>
      <c r="T2670" s="17">
        <f t="shared" si="167"/>
        <v>42317.60555555555</v>
      </c>
    </row>
    <row r="2671" spans="1:20" ht="42.75" x14ac:dyDescent="0.45">
      <c r="A2671" s="5">
        <v>2669</v>
      </c>
      <c r="B2671" s="7" t="s">
        <v>2669</v>
      </c>
      <c r="C2671" s="7" t="s">
        <v>6779</v>
      </c>
      <c r="D2671" s="8">
        <v>800</v>
      </c>
      <c r="E2671" s="8">
        <v>1001</v>
      </c>
      <c r="F2671" s="8" t="s">
        <v>8219</v>
      </c>
      <c r="G2671" s="8" t="s">
        <v>8224</v>
      </c>
      <c r="H2671" s="8" t="s">
        <v>8246</v>
      </c>
      <c r="I2671" s="8">
        <v>1452387096</v>
      </c>
      <c r="J2671" s="8">
        <v>1447203096</v>
      </c>
      <c r="K2671" s="8" t="b">
        <v>0</v>
      </c>
      <c r="L2671" s="8">
        <v>11</v>
      </c>
      <c r="M2671" s="8" t="b">
        <v>1</v>
      </c>
      <c r="N2671" s="8" t="s">
        <v>8302</v>
      </c>
      <c r="O2671" s="11">
        <f t="shared" si="164"/>
        <v>125</v>
      </c>
      <c r="P2671" s="8">
        <f t="shared" si="165"/>
        <v>91</v>
      </c>
      <c r="Q2671" s="8" t="s">
        <v>8319</v>
      </c>
      <c r="R2671" s="8" t="s">
        <v>8356</v>
      </c>
      <c r="S2671" s="17">
        <f t="shared" si="166"/>
        <v>42319.035833333335</v>
      </c>
      <c r="T2671" s="17">
        <f t="shared" si="167"/>
        <v>42379.035833333335</v>
      </c>
    </row>
    <row r="2672" spans="1:20" ht="42.75" x14ac:dyDescent="0.45">
      <c r="A2672" s="5">
        <v>2670</v>
      </c>
      <c r="B2672" s="7" t="s">
        <v>2670</v>
      </c>
      <c r="C2672" s="7" t="s">
        <v>6780</v>
      </c>
      <c r="D2672" s="8">
        <v>38888</v>
      </c>
      <c r="E2672" s="8">
        <v>2495</v>
      </c>
      <c r="F2672" s="8" t="s">
        <v>8221</v>
      </c>
      <c r="G2672" s="8" t="s">
        <v>8226</v>
      </c>
      <c r="H2672" s="8" t="s">
        <v>8248</v>
      </c>
      <c r="I2672" s="8">
        <v>1406593780</v>
      </c>
      <c r="J2672" s="8">
        <v>1404174580</v>
      </c>
      <c r="K2672" s="8" t="b">
        <v>1</v>
      </c>
      <c r="L2672" s="8">
        <v>60</v>
      </c>
      <c r="M2672" s="8" t="b">
        <v>0</v>
      </c>
      <c r="N2672" s="8" t="s">
        <v>8302</v>
      </c>
      <c r="O2672" s="11">
        <f t="shared" si="164"/>
        <v>6</v>
      </c>
      <c r="P2672" s="8">
        <f t="shared" si="165"/>
        <v>41.58</v>
      </c>
      <c r="Q2672" s="8" t="s">
        <v>8319</v>
      </c>
      <c r="R2672" s="8" t="s">
        <v>8356</v>
      </c>
      <c r="S2672" s="17">
        <f t="shared" si="166"/>
        <v>41821.020601851851</v>
      </c>
      <c r="T2672" s="17">
        <f t="shared" si="167"/>
        <v>41849.020601851851</v>
      </c>
    </row>
    <row r="2673" spans="1:20" ht="42.75" x14ac:dyDescent="0.45">
      <c r="A2673" s="5">
        <v>2671</v>
      </c>
      <c r="B2673" s="7" t="s">
        <v>2671</v>
      </c>
      <c r="C2673" s="7" t="s">
        <v>6781</v>
      </c>
      <c r="D2673" s="8">
        <v>25000</v>
      </c>
      <c r="E2673" s="8">
        <v>2836</v>
      </c>
      <c r="F2673" s="8" t="s">
        <v>8221</v>
      </c>
      <c r="G2673" s="8" t="s">
        <v>8224</v>
      </c>
      <c r="H2673" s="8" t="s">
        <v>8246</v>
      </c>
      <c r="I2673" s="8">
        <v>1419017880</v>
      </c>
      <c r="J2673" s="8">
        <v>1416419916</v>
      </c>
      <c r="K2673" s="8" t="b">
        <v>1</v>
      </c>
      <c r="L2673" s="8">
        <v>84</v>
      </c>
      <c r="M2673" s="8" t="b">
        <v>0</v>
      </c>
      <c r="N2673" s="8" t="s">
        <v>8302</v>
      </c>
      <c r="O2673" s="11">
        <f t="shared" si="164"/>
        <v>11</v>
      </c>
      <c r="P2673" s="8">
        <f t="shared" si="165"/>
        <v>33.76</v>
      </c>
      <c r="Q2673" s="8" t="s">
        <v>8319</v>
      </c>
      <c r="R2673" s="8" t="s">
        <v>8356</v>
      </c>
      <c r="S2673" s="17">
        <f t="shared" si="166"/>
        <v>41962.749027777783</v>
      </c>
      <c r="T2673" s="17">
        <f t="shared" si="167"/>
        <v>41992.818055555559</v>
      </c>
    </row>
    <row r="2674" spans="1:20" ht="42.75" x14ac:dyDescent="0.45">
      <c r="A2674" s="5">
        <v>2672</v>
      </c>
      <c r="B2674" s="7" t="s">
        <v>2672</v>
      </c>
      <c r="C2674" s="7" t="s">
        <v>6782</v>
      </c>
      <c r="D2674" s="8">
        <v>10000</v>
      </c>
      <c r="E2674" s="8">
        <v>3319</v>
      </c>
      <c r="F2674" s="8" t="s">
        <v>8221</v>
      </c>
      <c r="G2674" s="8" t="s">
        <v>8224</v>
      </c>
      <c r="H2674" s="8" t="s">
        <v>8246</v>
      </c>
      <c r="I2674" s="8">
        <v>1451282400</v>
      </c>
      <c r="J2674" s="8">
        <v>1449436390</v>
      </c>
      <c r="K2674" s="8" t="b">
        <v>1</v>
      </c>
      <c r="L2674" s="8">
        <v>47</v>
      </c>
      <c r="M2674" s="8" t="b">
        <v>0</v>
      </c>
      <c r="N2674" s="8" t="s">
        <v>8302</v>
      </c>
      <c r="O2674" s="11">
        <f t="shared" si="164"/>
        <v>33</v>
      </c>
      <c r="P2674" s="8">
        <f t="shared" si="165"/>
        <v>70.62</v>
      </c>
      <c r="Q2674" s="8" t="s">
        <v>8319</v>
      </c>
      <c r="R2674" s="8" t="s">
        <v>8356</v>
      </c>
      <c r="S2674" s="17">
        <f t="shared" si="166"/>
        <v>42344.884143518517</v>
      </c>
      <c r="T2674" s="17">
        <f t="shared" si="167"/>
        <v>42366.25</v>
      </c>
    </row>
    <row r="2675" spans="1:20" ht="42.75" x14ac:dyDescent="0.45">
      <c r="A2675" s="5">
        <v>2673</v>
      </c>
      <c r="B2675" s="7" t="s">
        <v>2673</v>
      </c>
      <c r="C2675" s="7" t="s">
        <v>6783</v>
      </c>
      <c r="D2675" s="8">
        <v>40000</v>
      </c>
      <c r="E2675" s="8">
        <v>11032</v>
      </c>
      <c r="F2675" s="8" t="s">
        <v>8221</v>
      </c>
      <c r="G2675" s="8" t="s">
        <v>8224</v>
      </c>
      <c r="H2675" s="8" t="s">
        <v>8246</v>
      </c>
      <c r="I2675" s="8">
        <v>1414622700</v>
      </c>
      <c r="J2675" s="8">
        <v>1412081999</v>
      </c>
      <c r="K2675" s="8" t="b">
        <v>1</v>
      </c>
      <c r="L2675" s="8">
        <v>66</v>
      </c>
      <c r="M2675" s="8" t="b">
        <v>0</v>
      </c>
      <c r="N2675" s="8" t="s">
        <v>8302</v>
      </c>
      <c r="O2675" s="11">
        <f t="shared" si="164"/>
        <v>28</v>
      </c>
      <c r="P2675" s="8">
        <f t="shared" si="165"/>
        <v>167.15</v>
      </c>
      <c r="Q2675" s="8" t="s">
        <v>8319</v>
      </c>
      <c r="R2675" s="8" t="s">
        <v>8356</v>
      </c>
      <c r="S2675" s="17">
        <f t="shared" si="166"/>
        <v>41912.541655092595</v>
      </c>
      <c r="T2675" s="17">
        <f t="shared" si="167"/>
        <v>41941.947916666664</v>
      </c>
    </row>
    <row r="2676" spans="1:20" ht="57" x14ac:dyDescent="0.45">
      <c r="A2676" s="5">
        <v>2674</v>
      </c>
      <c r="B2676" s="7" t="s">
        <v>2674</v>
      </c>
      <c r="C2676" s="7" t="s">
        <v>6784</v>
      </c>
      <c r="D2676" s="8">
        <v>35000</v>
      </c>
      <c r="E2676" s="8">
        <v>21994</v>
      </c>
      <c r="F2676" s="8" t="s">
        <v>8221</v>
      </c>
      <c r="G2676" s="8" t="s">
        <v>8224</v>
      </c>
      <c r="H2676" s="8" t="s">
        <v>8246</v>
      </c>
      <c r="I2676" s="8">
        <v>1467694740</v>
      </c>
      <c r="J2676" s="8">
        <v>1465398670</v>
      </c>
      <c r="K2676" s="8" t="b">
        <v>1</v>
      </c>
      <c r="L2676" s="8">
        <v>171</v>
      </c>
      <c r="M2676" s="8" t="b">
        <v>0</v>
      </c>
      <c r="N2676" s="8" t="s">
        <v>8302</v>
      </c>
      <c r="O2676" s="11">
        <f t="shared" si="164"/>
        <v>63</v>
      </c>
      <c r="P2676" s="8">
        <f t="shared" si="165"/>
        <v>128.62</v>
      </c>
      <c r="Q2676" s="8" t="s">
        <v>8319</v>
      </c>
      <c r="R2676" s="8" t="s">
        <v>8356</v>
      </c>
      <c r="S2676" s="17">
        <f t="shared" si="166"/>
        <v>42529.632754629631</v>
      </c>
      <c r="T2676" s="17">
        <f t="shared" si="167"/>
        <v>42556.207638888889</v>
      </c>
    </row>
    <row r="2677" spans="1:20" ht="42.75" x14ac:dyDescent="0.45">
      <c r="A2677" s="5">
        <v>2675</v>
      </c>
      <c r="B2677" s="7" t="s">
        <v>2675</v>
      </c>
      <c r="C2677" s="7" t="s">
        <v>6785</v>
      </c>
      <c r="D2677" s="8">
        <v>25000</v>
      </c>
      <c r="E2677" s="8">
        <v>1897</v>
      </c>
      <c r="F2677" s="8" t="s">
        <v>8221</v>
      </c>
      <c r="G2677" s="8" t="s">
        <v>8224</v>
      </c>
      <c r="H2677" s="8" t="s">
        <v>8246</v>
      </c>
      <c r="I2677" s="8">
        <v>1415655289</v>
      </c>
      <c r="J2677" s="8">
        <v>1413059689</v>
      </c>
      <c r="K2677" s="8" t="b">
        <v>1</v>
      </c>
      <c r="L2677" s="8">
        <v>29</v>
      </c>
      <c r="M2677" s="8" t="b">
        <v>0</v>
      </c>
      <c r="N2677" s="8" t="s">
        <v>8302</v>
      </c>
      <c r="O2677" s="11">
        <f t="shared" si="164"/>
        <v>8</v>
      </c>
      <c r="P2677" s="8">
        <f t="shared" si="165"/>
        <v>65.41</v>
      </c>
      <c r="Q2677" s="8" t="s">
        <v>8319</v>
      </c>
      <c r="R2677" s="8" t="s">
        <v>8356</v>
      </c>
      <c r="S2677" s="17">
        <f t="shared" si="166"/>
        <v>41923.857511574075</v>
      </c>
      <c r="T2677" s="17">
        <f t="shared" si="167"/>
        <v>41953.899178240739</v>
      </c>
    </row>
    <row r="2678" spans="1:20" ht="42.75" x14ac:dyDescent="0.45">
      <c r="A2678" s="5">
        <v>2676</v>
      </c>
      <c r="B2678" s="7" t="s">
        <v>2676</v>
      </c>
      <c r="C2678" s="7" t="s">
        <v>6786</v>
      </c>
      <c r="D2678" s="8">
        <v>2100</v>
      </c>
      <c r="E2678" s="8">
        <v>1058</v>
      </c>
      <c r="F2678" s="8" t="s">
        <v>8221</v>
      </c>
      <c r="G2678" s="8" t="s">
        <v>8229</v>
      </c>
      <c r="H2678" s="8" t="s">
        <v>8251</v>
      </c>
      <c r="I2678" s="8">
        <v>1463929174</v>
      </c>
      <c r="J2678" s="8">
        <v>1461337174</v>
      </c>
      <c r="K2678" s="8" t="b">
        <v>0</v>
      </c>
      <c r="L2678" s="8">
        <v>9</v>
      </c>
      <c r="M2678" s="8" t="b">
        <v>0</v>
      </c>
      <c r="N2678" s="8" t="s">
        <v>8302</v>
      </c>
      <c r="O2678" s="11">
        <f t="shared" si="164"/>
        <v>50</v>
      </c>
      <c r="P2678" s="8">
        <f t="shared" si="165"/>
        <v>117.56</v>
      </c>
      <c r="Q2678" s="8" t="s">
        <v>8319</v>
      </c>
      <c r="R2678" s="8" t="s">
        <v>8356</v>
      </c>
      <c r="S2678" s="17">
        <f t="shared" si="166"/>
        <v>42482.624699074076</v>
      </c>
      <c r="T2678" s="17">
        <f t="shared" si="167"/>
        <v>42512.624699074076</v>
      </c>
    </row>
    <row r="2679" spans="1:20" ht="42.75" x14ac:dyDescent="0.45">
      <c r="A2679" s="5">
        <v>2677</v>
      </c>
      <c r="B2679" s="7" t="s">
        <v>2677</v>
      </c>
      <c r="C2679" s="7" t="s">
        <v>6787</v>
      </c>
      <c r="D2679" s="8">
        <v>19500</v>
      </c>
      <c r="E2679" s="8">
        <v>3415</v>
      </c>
      <c r="F2679" s="8" t="s">
        <v>8221</v>
      </c>
      <c r="G2679" s="8" t="s">
        <v>8224</v>
      </c>
      <c r="H2679" s="8" t="s">
        <v>8246</v>
      </c>
      <c r="I2679" s="8">
        <v>1404348143</v>
      </c>
      <c r="J2679" s="8">
        <v>1401756143</v>
      </c>
      <c r="K2679" s="8" t="b">
        <v>0</v>
      </c>
      <c r="L2679" s="8">
        <v>27</v>
      </c>
      <c r="M2679" s="8" t="b">
        <v>0</v>
      </c>
      <c r="N2679" s="8" t="s">
        <v>8302</v>
      </c>
      <c r="O2679" s="11">
        <f t="shared" si="164"/>
        <v>18</v>
      </c>
      <c r="P2679" s="8">
        <f t="shared" si="165"/>
        <v>126.48</v>
      </c>
      <c r="Q2679" s="8" t="s">
        <v>8319</v>
      </c>
      <c r="R2679" s="8" t="s">
        <v>8356</v>
      </c>
      <c r="S2679" s="17">
        <f t="shared" si="166"/>
        <v>41793.029432870368</v>
      </c>
      <c r="T2679" s="17">
        <f t="shared" si="167"/>
        <v>41823.029432870368</v>
      </c>
    </row>
    <row r="2680" spans="1:20" ht="42.75" x14ac:dyDescent="0.45">
      <c r="A2680" s="5">
        <v>2678</v>
      </c>
      <c r="B2680" s="7" t="s">
        <v>2678</v>
      </c>
      <c r="C2680" s="7" t="s">
        <v>6788</v>
      </c>
      <c r="D2680" s="8">
        <v>8000000</v>
      </c>
      <c r="E2680" s="8">
        <v>1100</v>
      </c>
      <c r="F2680" s="8" t="s">
        <v>8221</v>
      </c>
      <c r="G2680" s="8" t="s">
        <v>8227</v>
      </c>
      <c r="H2680" s="8" t="s">
        <v>8249</v>
      </c>
      <c r="I2680" s="8">
        <v>1443121765</v>
      </c>
      <c r="J2680" s="8">
        <v>1440529765</v>
      </c>
      <c r="K2680" s="8" t="b">
        <v>0</v>
      </c>
      <c r="L2680" s="8">
        <v>2</v>
      </c>
      <c r="M2680" s="8" t="b">
        <v>0</v>
      </c>
      <c r="N2680" s="8" t="s">
        <v>8302</v>
      </c>
      <c r="O2680" s="11">
        <f t="shared" si="164"/>
        <v>0</v>
      </c>
      <c r="P2680" s="8">
        <f t="shared" si="165"/>
        <v>550</v>
      </c>
      <c r="Q2680" s="8" t="s">
        <v>8319</v>
      </c>
      <c r="R2680" s="8" t="s">
        <v>8356</v>
      </c>
      <c r="S2680" s="17">
        <f t="shared" si="166"/>
        <v>42241.798206018517</v>
      </c>
      <c r="T2680" s="17">
        <f t="shared" si="167"/>
        <v>42271.798206018517</v>
      </c>
    </row>
    <row r="2681" spans="1:20" ht="42.75" x14ac:dyDescent="0.45">
      <c r="A2681" s="5">
        <v>2679</v>
      </c>
      <c r="B2681" s="7" t="s">
        <v>2679</v>
      </c>
      <c r="C2681" s="7" t="s">
        <v>6789</v>
      </c>
      <c r="D2681" s="8">
        <v>40000</v>
      </c>
      <c r="E2681" s="8">
        <v>132</v>
      </c>
      <c r="F2681" s="8" t="s">
        <v>8221</v>
      </c>
      <c r="G2681" s="8" t="s">
        <v>8224</v>
      </c>
      <c r="H2681" s="8" t="s">
        <v>8246</v>
      </c>
      <c r="I2681" s="8">
        <v>1425081694</v>
      </c>
      <c r="J2681" s="8">
        <v>1422489694</v>
      </c>
      <c r="K2681" s="8" t="b">
        <v>0</v>
      </c>
      <c r="L2681" s="8">
        <v>3</v>
      </c>
      <c r="M2681" s="8" t="b">
        <v>0</v>
      </c>
      <c r="N2681" s="8" t="s">
        <v>8302</v>
      </c>
      <c r="O2681" s="11">
        <f t="shared" si="164"/>
        <v>0</v>
      </c>
      <c r="P2681" s="8">
        <f t="shared" si="165"/>
        <v>44</v>
      </c>
      <c r="Q2681" s="8" t="s">
        <v>8319</v>
      </c>
      <c r="R2681" s="8" t="s">
        <v>8356</v>
      </c>
      <c r="S2681" s="17">
        <f t="shared" si="166"/>
        <v>42033.001087962963</v>
      </c>
      <c r="T2681" s="17">
        <f t="shared" si="167"/>
        <v>42063.001087962963</v>
      </c>
    </row>
    <row r="2682" spans="1:20" x14ac:dyDescent="0.45">
      <c r="A2682" s="5">
        <v>2680</v>
      </c>
      <c r="B2682" s="7" t="s">
        <v>2680</v>
      </c>
      <c r="C2682" s="7" t="s">
        <v>6790</v>
      </c>
      <c r="D2682" s="8">
        <v>32000</v>
      </c>
      <c r="E2682" s="8">
        <v>276</v>
      </c>
      <c r="F2682" s="8" t="s">
        <v>8221</v>
      </c>
      <c r="G2682" s="8" t="s">
        <v>8227</v>
      </c>
      <c r="H2682" s="8" t="s">
        <v>8249</v>
      </c>
      <c r="I2682" s="8">
        <v>1459915491</v>
      </c>
      <c r="J2682" s="8">
        <v>1457327091</v>
      </c>
      <c r="K2682" s="8" t="b">
        <v>0</v>
      </c>
      <c r="L2682" s="8">
        <v>4</v>
      </c>
      <c r="M2682" s="8" t="b">
        <v>0</v>
      </c>
      <c r="N2682" s="8" t="s">
        <v>8302</v>
      </c>
      <c r="O2682" s="11">
        <f t="shared" si="164"/>
        <v>1</v>
      </c>
      <c r="P2682" s="8">
        <f t="shared" si="165"/>
        <v>69</v>
      </c>
      <c r="Q2682" s="8" t="s">
        <v>8319</v>
      </c>
      <c r="R2682" s="8" t="s">
        <v>8356</v>
      </c>
      <c r="S2682" s="17">
        <f t="shared" si="166"/>
        <v>42436.211701388893</v>
      </c>
      <c r="T2682" s="17">
        <f t="shared" si="167"/>
        <v>42466.170034722221</v>
      </c>
    </row>
    <row r="2683" spans="1:20" ht="42.75" x14ac:dyDescent="0.45">
      <c r="A2683" s="5">
        <v>2681</v>
      </c>
      <c r="B2683" s="7" t="s">
        <v>2681</v>
      </c>
      <c r="C2683" s="7" t="s">
        <v>6791</v>
      </c>
      <c r="D2683" s="8">
        <v>8000</v>
      </c>
      <c r="E2683" s="8">
        <v>55</v>
      </c>
      <c r="F2683" s="8" t="s">
        <v>8221</v>
      </c>
      <c r="G2683" s="8" t="s">
        <v>8224</v>
      </c>
      <c r="H2683" s="8" t="s">
        <v>8246</v>
      </c>
      <c r="I2683" s="8">
        <v>1405027750</v>
      </c>
      <c r="J2683" s="8">
        <v>1402867750</v>
      </c>
      <c r="K2683" s="8" t="b">
        <v>0</v>
      </c>
      <c r="L2683" s="8">
        <v>2</v>
      </c>
      <c r="M2683" s="8" t="b">
        <v>0</v>
      </c>
      <c r="N2683" s="8" t="s">
        <v>8284</v>
      </c>
      <c r="O2683" s="11">
        <f t="shared" si="164"/>
        <v>1</v>
      </c>
      <c r="P2683" s="8">
        <f t="shared" si="165"/>
        <v>27.5</v>
      </c>
      <c r="Q2683" s="8" t="s">
        <v>8336</v>
      </c>
      <c r="R2683" s="8" t="s">
        <v>8337</v>
      </c>
      <c r="S2683" s="17">
        <f t="shared" si="166"/>
        <v>41805.895254629628</v>
      </c>
      <c r="T2683" s="17">
        <f t="shared" si="167"/>
        <v>41830.895254629628</v>
      </c>
    </row>
    <row r="2684" spans="1:20" ht="42.75" x14ac:dyDescent="0.45">
      <c r="A2684" s="5">
        <v>2682</v>
      </c>
      <c r="B2684" s="7" t="s">
        <v>2682</v>
      </c>
      <c r="C2684" s="7" t="s">
        <v>6792</v>
      </c>
      <c r="D2684" s="8">
        <v>6000</v>
      </c>
      <c r="E2684" s="8">
        <v>1698</v>
      </c>
      <c r="F2684" s="8" t="s">
        <v>8221</v>
      </c>
      <c r="G2684" s="8" t="s">
        <v>8224</v>
      </c>
      <c r="H2684" s="8" t="s">
        <v>8246</v>
      </c>
      <c r="I2684" s="8">
        <v>1416635940</v>
      </c>
      <c r="J2684" s="8">
        <v>1413838540</v>
      </c>
      <c r="K2684" s="8" t="b">
        <v>0</v>
      </c>
      <c r="L2684" s="8">
        <v>20</v>
      </c>
      <c r="M2684" s="8" t="b">
        <v>0</v>
      </c>
      <c r="N2684" s="8" t="s">
        <v>8284</v>
      </c>
      <c r="O2684" s="11">
        <f t="shared" si="164"/>
        <v>28</v>
      </c>
      <c r="P2684" s="8">
        <f t="shared" si="165"/>
        <v>84.9</v>
      </c>
      <c r="Q2684" s="8" t="s">
        <v>8336</v>
      </c>
      <c r="R2684" s="8" t="s">
        <v>8337</v>
      </c>
      <c r="S2684" s="17">
        <f t="shared" si="166"/>
        <v>41932.871990740743</v>
      </c>
      <c r="T2684" s="17">
        <f t="shared" si="167"/>
        <v>41965.249305555553</v>
      </c>
    </row>
    <row r="2685" spans="1:20" ht="42.75" x14ac:dyDescent="0.45">
      <c r="A2685" s="5">
        <v>2683</v>
      </c>
      <c r="B2685" s="7" t="s">
        <v>2683</v>
      </c>
      <c r="C2685" s="7" t="s">
        <v>6793</v>
      </c>
      <c r="D2685" s="8">
        <v>15000</v>
      </c>
      <c r="E2685" s="8">
        <v>36</v>
      </c>
      <c r="F2685" s="8" t="s">
        <v>8221</v>
      </c>
      <c r="G2685" s="8" t="s">
        <v>8224</v>
      </c>
      <c r="H2685" s="8" t="s">
        <v>8246</v>
      </c>
      <c r="I2685" s="8">
        <v>1425233240</v>
      </c>
      <c r="J2685" s="8">
        <v>1422641240</v>
      </c>
      <c r="K2685" s="8" t="b">
        <v>0</v>
      </c>
      <c r="L2685" s="8">
        <v>3</v>
      </c>
      <c r="M2685" s="8" t="b">
        <v>0</v>
      </c>
      <c r="N2685" s="8" t="s">
        <v>8284</v>
      </c>
      <c r="O2685" s="11">
        <f t="shared" si="164"/>
        <v>0</v>
      </c>
      <c r="P2685" s="8">
        <f t="shared" si="165"/>
        <v>12</v>
      </c>
      <c r="Q2685" s="8" t="s">
        <v>8336</v>
      </c>
      <c r="R2685" s="8" t="s">
        <v>8337</v>
      </c>
      <c r="S2685" s="17">
        <f t="shared" si="166"/>
        <v>42034.75509259259</v>
      </c>
      <c r="T2685" s="17">
        <f t="shared" si="167"/>
        <v>42064.75509259259</v>
      </c>
    </row>
    <row r="2686" spans="1:20" ht="42.75" x14ac:dyDescent="0.45">
      <c r="A2686" s="5">
        <v>2684</v>
      </c>
      <c r="B2686" s="7" t="s">
        <v>2684</v>
      </c>
      <c r="C2686" s="7" t="s">
        <v>6794</v>
      </c>
      <c r="D2686" s="8">
        <v>70000</v>
      </c>
      <c r="E2686" s="8">
        <v>800</v>
      </c>
      <c r="F2686" s="8" t="s">
        <v>8221</v>
      </c>
      <c r="G2686" s="8" t="s">
        <v>8224</v>
      </c>
      <c r="H2686" s="8" t="s">
        <v>8246</v>
      </c>
      <c r="I2686" s="8">
        <v>1407621425</v>
      </c>
      <c r="J2686" s="8">
        <v>1404165425</v>
      </c>
      <c r="K2686" s="8" t="b">
        <v>0</v>
      </c>
      <c r="L2686" s="8">
        <v>4</v>
      </c>
      <c r="M2686" s="8" t="b">
        <v>0</v>
      </c>
      <c r="N2686" s="8" t="s">
        <v>8284</v>
      </c>
      <c r="O2686" s="11">
        <f t="shared" si="164"/>
        <v>1</v>
      </c>
      <c r="P2686" s="8">
        <f t="shared" si="165"/>
        <v>200</v>
      </c>
      <c r="Q2686" s="8" t="s">
        <v>8336</v>
      </c>
      <c r="R2686" s="8" t="s">
        <v>8337</v>
      </c>
      <c r="S2686" s="17">
        <f t="shared" si="166"/>
        <v>41820.914641203701</v>
      </c>
      <c r="T2686" s="17">
        <f t="shared" si="167"/>
        <v>41860.914641203701</v>
      </c>
    </row>
    <row r="2687" spans="1:20" ht="42.75" x14ac:dyDescent="0.45">
      <c r="A2687" s="5">
        <v>2685</v>
      </c>
      <c r="B2687" s="7" t="s">
        <v>2685</v>
      </c>
      <c r="C2687" s="7" t="s">
        <v>6795</v>
      </c>
      <c r="D2687" s="8">
        <v>50000</v>
      </c>
      <c r="E2687" s="8">
        <v>10</v>
      </c>
      <c r="F2687" s="8" t="s">
        <v>8221</v>
      </c>
      <c r="G2687" s="8" t="s">
        <v>8224</v>
      </c>
      <c r="H2687" s="8" t="s">
        <v>8246</v>
      </c>
      <c r="I2687" s="8">
        <v>1430149330</v>
      </c>
      <c r="J2687" s="8">
        <v>1424968930</v>
      </c>
      <c r="K2687" s="8" t="b">
        <v>0</v>
      </c>
      <c r="L2687" s="8">
        <v>1</v>
      </c>
      <c r="M2687" s="8" t="b">
        <v>0</v>
      </c>
      <c r="N2687" s="8" t="s">
        <v>8284</v>
      </c>
      <c r="O2687" s="11">
        <f t="shared" si="164"/>
        <v>0</v>
      </c>
      <c r="P2687" s="8">
        <f t="shared" si="165"/>
        <v>10</v>
      </c>
      <c r="Q2687" s="8" t="s">
        <v>8336</v>
      </c>
      <c r="R2687" s="8" t="s">
        <v>8337</v>
      </c>
      <c r="S2687" s="17">
        <f t="shared" si="166"/>
        <v>42061.69594907407</v>
      </c>
      <c r="T2687" s="17">
        <f t="shared" si="167"/>
        <v>42121.654282407413</v>
      </c>
    </row>
    <row r="2688" spans="1:20" ht="42.75" x14ac:dyDescent="0.45">
      <c r="A2688" s="5">
        <v>2686</v>
      </c>
      <c r="B2688" s="7" t="s">
        <v>2686</v>
      </c>
      <c r="C2688" s="7" t="s">
        <v>6796</v>
      </c>
      <c r="D2688" s="8">
        <v>30000</v>
      </c>
      <c r="E2688" s="8">
        <v>0</v>
      </c>
      <c r="F2688" s="8" t="s">
        <v>8221</v>
      </c>
      <c r="G2688" s="8" t="s">
        <v>8224</v>
      </c>
      <c r="H2688" s="8" t="s">
        <v>8246</v>
      </c>
      <c r="I2688" s="8">
        <v>1412119423</v>
      </c>
      <c r="J2688" s="8">
        <v>1410391423</v>
      </c>
      <c r="K2688" s="8" t="b">
        <v>0</v>
      </c>
      <c r="L2688" s="8">
        <v>0</v>
      </c>
      <c r="M2688" s="8" t="b">
        <v>0</v>
      </c>
      <c r="N2688" s="8" t="s">
        <v>8284</v>
      </c>
      <c r="O2688" s="11">
        <f t="shared" si="164"/>
        <v>0</v>
      </c>
      <c r="P2688" s="8" t="e">
        <f t="shared" si="165"/>
        <v>#DIV/0!</v>
      </c>
      <c r="Q2688" s="8" t="s">
        <v>8336</v>
      </c>
      <c r="R2688" s="8" t="s">
        <v>8337</v>
      </c>
      <c r="S2688" s="17">
        <f t="shared" si="166"/>
        <v>41892.974803240737</v>
      </c>
      <c r="T2688" s="17">
        <f t="shared" si="167"/>
        <v>41912.974803240737</v>
      </c>
    </row>
    <row r="2689" spans="1:20" ht="42.75" x14ac:dyDescent="0.45">
      <c r="A2689" s="5">
        <v>2687</v>
      </c>
      <c r="B2689" s="7" t="s">
        <v>2687</v>
      </c>
      <c r="C2689" s="7" t="s">
        <v>6797</v>
      </c>
      <c r="D2689" s="8">
        <v>15000</v>
      </c>
      <c r="E2689" s="8">
        <v>0</v>
      </c>
      <c r="F2689" s="8" t="s">
        <v>8221</v>
      </c>
      <c r="G2689" s="8" t="s">
        <v>8224</v>
      </c>
      <c r="H2689" s="8" t="s">
        <v>8246</v>
      </c>
      <c r="I2689" s="8">
        <v>1435591318</v>
      </c>
      <c r="J2689" s="8">
        <v>1432999318</v>
      </c>
      <c r="K2689" s="8" t="b">
        <v>0</v>
      </c>
      <c r="L2689" s="8">
        <v>0</v>
      </c>
      <c r="M2689" s="8" t="b">
        <v>0</v>
      </c>
      <c r="N2689" s="8" t="s">
        <v>8284</v>
      </c>
      <c r="O2689" s="11">
        <f t="shared" si="164"/>
        <v>0</v>
      </c>
      <c r="P2689" s="8" t="e">
        <f t="shared" si="165"/>
        <v>#DIV/0!</v>
      </c>
      <c r="Q2689" s="8" t="s">
        <v>8336</v>
      </c>
      <c r="R2689" s="8" t="s">
        <v>8337</v>
      </c>
      <c r="S2689" s="17">
        <f t="shared" si="166"/>
        <v>42154.64025462963</v>
      </c>
      <c r="T2689" s="17">
        <f t="shared" si="167"/>
        <v>42184.64025462963</v>
      </c>
    </row>
    <row r="2690" spans="1:20" ht="28.5" x14ac:dyDescent="0.45">
      <c r="A2690" s="5">
        <v>2688</v>
      </c>
      <c r="B2690" s="7" t="s">
        <v>2688</v>
      </c>
      <c r="C2690" s="7" t="s">
        <v>6798</v>
      </c>
      <c r="D2690" s="8">
        <v>50000</v>
      </c>
      <c r="E2690" s="8">
        <v>74</v>
      </c>
      <c r="F2690" s="8" t="s">
        <v>8221</v>
      </c>
      <c r="G2690" s="8" t="s">
        <v>8224</v>
      </c>
      <c r="H2690" s="8" t="s">
        <v>8246</v>
      </c>
      <c r="I2690" s="8">
        <v>1424746800</v>
      </c>
      <c r="J2690" s="8">
        <v>1422067870</v>
      </c>
      <c r="K2690" s="8" t="b">
        <v>0</v>
      </c>
      <c r="L2690" s="8">
        <v>14</v>
      </c>
      <c r="M2690" s="8" t="b">
        <v>0</v>
      </c>
      <c r="N2690" s="8" t="s">
        <v>8284</v>
      </c>
      <c r="O2690" s="11">
        <f t="shared" si="164"/>
        <v>0</v>
      </c>
      <c r="P2690" s="8">
        <f t="shared" si="165"/>
        <v>5.29</v>
      </c>
      <c r="Q2690" s="8" t="s">
        <v>8336</v>
      </c>
      <c r="R2690" s="8" t="s">
        <v>8337</v>
      </c>
      <c r="S2690" s="17">
        <f t="shared" si="166"/>
        <v>42028.118865740747</v>
      </c>
      <c r="T2690" s="17">
        <f t="shared" si="167"/>
        <v>42059.125</v>
      </c>
    </row>
    <row r="2691" spans="1:20" ht="42.75" x14ac:dyDescent="0.45">
      <c r="A2691" s="5">
        <v>2689</v>
      </c>
      <c r="B2691" s="7" t="s">
        <v>2689</v>
      </c>
      <c r="C2691" s="7" t="s">
        <v>6799</v>
      </c>
      <c r="D2691" s="8">
        <v>35000</v>
      </c>
      <c r="E2691" s="8">
        <v>1</v>
      </c>
      <c r="F2691" s="8" t="s">
        <v>8221</v>
      </c>
      <c r="G2691" s="8" t="s">
        <v>8224</v>
      </c>
      <c r="H2691" s="8" t="s">
        <v>8246</v>
      </c>
      <c r="I2691" s="8">
        <v>1469919890</v>
      </c>
      <c r="J2691" s="8">
        <v>1467327890</v>
      </c>
      <c r="K2691" s="8" t="b">
        <v>0</v>
      </c>
      <c r="L2691" s="8">
        <v>1</v>
      </c>
      <c r="M2691" s="8" t="b">
        <v>0</v>
      </c>
      <c r="N2691" s="8" t="s">
        <v>8284</v>
      </c>
      <c r="O2691" s="11">
        <f t="shared" ref="O2691:O2754" si="168">ROUND((E2691/D2691)*100,0)</f>
        <v>0</v>
      </c>
      <c r="P2691" s="8">
        <f t="shared" ref="P2691:P2754" si="169">ROUND(E2691/L2691,2)</f>
        <v>1</v>
      </c>
      <c r="Q2691" s="8" t="s">
        <v>8336</v>
      </c>
      <c r="R2691" s="8" t="s">
        <v>8337</v>
      </c>
      <c r="S2691" s="17">
        <f t="shared" ref="S2691:S2754" si="170">(((J2691/60)/60)/24)+DATE(1970,1,1)</f>
        <v>42551.961689814809</v>
      </c>
      <c r="T2691" s="17">
        <f t="shared" ref="T2691:T2754" si="171">(((I2691/60)/60)/24)+DATE(1970,1,1)</f>
        <v>42581.961689814809</v>
      </c>
    </row>
    <row r="2692" spans="1:20" ht="42.75" x14ac:dyDescent="0.45">
      <c r="A2692" s="5">
        <v>2690</v>
      </c>
      <c r="B2692" s="7" t="s">
        <v>2690</v>
      </c>
      <c r="C2692" s="7" t="s">
        <v>6800</v>
      </c>
      <c r="D2692" s="8">
        <v>80000</v>
      </c>
      <c r="E2692" s="8">
        <v>8586</v>
      </c>
      <c r="F2692" s="8" t="s">
        <v>8221</v>
      </c>
      <c r="G2692" s="8" t="s">
        <v>8224</v>
      </c>
      <c r="H2692" s="8" t="s">
        <v>8246</v>
      </c>
      <c r="I2692" s="8">
        <v>1433298676</v>
      </c>
      <c r="J2692" s="8">
        <v>1429410676</v>
      </c>
      <c r="K2692" s="8" t="b">
        <v>0</v>
      </c>
      <c r="L2692" s="8">
        <v>118</v>
      </c>
      <c r="M2692" s="8" t="b">
        <v>0</v>
      </c>
      <c r="N2692" s="8" t="s">
        <v>8284</v>
      </c>
      <c r="O2692" s="11">
        <f t="shared" si="168"/>
        <v>11</v>
      </c>
      <c r="P2692" s="8">
        <f t="shared" si="169"/>
        <v>72.760000000000005</v>
      </c>
      <c r="Q2692" s="8" t="s">
        <v>8336</v>
      </c>
      <c r="R2692" s="8" t="s">
        <v>8337</v>
      </c>
      <c r="S2692" s="17">
        <f t="shared" si="170"/>
        <v>42113.105046296296</v>
      </c>
      <c r="T2692" s="17">
        <f t="shared" si="171"/>
        <v>42158.105046296296</v>
      </c>
    </row>
    <row r="2693" spans="1:20" ht="28.5" x14ac:dyDescent="0.45">
      <c r="A2693" s="5">
        <v>2691</v>
      </c>
      <c r="B2693" s="7" t="s">
        <v>2691</v>
      </c>
      <c r="C2693" s="7" t="s">
        <v>6801</v>
      </c>
      <c r="D2693" s="8">
        <v>65000</v>
      </c>
      <c r="E2693" s="8">
        <v>35</v>
      </c>
      <c r="F2693" s="8" t="s">
        <v>8221</v>
      </c>
      <c r="G2693" s="8" t="s">
        <v>8229</v>
      </c>
      <c r="H2693" s="8" t="s">
        <v>8251</v>
      </c>
      <c r="I2693" s="8">
        <v>1431278557</v>
      </c>
      <c r="J2693" s="8">
        <v>1427390557</v>
      </c>
      <c r="K2693" s="8" t="b">
        <v>0</v>
      </c>
      <c r="L2693" s="8">
        <v>2</v>
      </c>
      <c r="M2693" s="8" t="b">
        <v>0</v>
      </c>
      <c r="N2693" s="8" t="s">
        <v>8284</v>
      </c>
      <c r="O2693" s="11">
        <f t="shared" si="168"/>
        <v>0</v>
      </c>
      <c r="P2693" s="8">
        <f t="shared" si="169"/>
        <v>17.5</v>
      </c>
      <c r="Q2693" s="8" t="s">
        <v>8336</v>
      </c>
      <c r="R2693" s="8" t="s">
        <v>8337</v>
      </c>
      <c r="S2693" s="17">
        <f t="shared" si="170"/>
        <v>42089.724039351851</v>
      </c>
      <c r="T2693" s="17">
        <f t="shared" si="171"/>
        <v>42134.724039351851</v>
      </c>
    </row>
    <row r="2694" spans="1:20" ht="42.75" x14ac:dyDescent="0.45">
      <c r="A2694" s="5">
        <v>2692</v>
      </c>
      <c r="B2694" s="7" t="s">
        <v>2692</v>
      </c>
      <c r="C2694" s="7" t="s">
        <v>6802</v>
      </c>
      <c r="D2694" s="8">
        <v>3500</v>
      </c>
      <c r="E2694" s="8">
        <v>25</v>
      </c>
      <c r="F2694" s="8" t="s">
        <v>8221</v>
      </c>
      <c r="G2694" s="8" t="s">
        <v>8224</v>
      </c>
      <c r="H2694" s="8" t="s">
        <v>8246</v>
      </c>
      <c r="I2694" s="8">
        <v>1427266860</v>
      </c>
      <c r="J2694" s="8">
        <v>1424678460</v>
      </c>
      <c r="K2694" s="8" t="b">
        <v>0</v>
      </c>
      <c r="L2694" s="8">
        <v>1</v>
      </c>
      <c r="M2694" s="8" t="b">
        <v>0</v>
      </c>
      <c r="N2694" s="8" t="s">
        <v>8284</v>
      </c>
      <c r="O2694" s="11">
        <f t="shared" si="168"/>
        <v>1</v>
      </c>
      <c r="P2694" s="8">
        <f t="shared" si="169"/>
        <v>25</v>
      </c>
      <c r="Q2694" s="8" t="s">
        <v>8336</v>
      </c>
      <c r="R2694" s="8" t="s">
        <v>8337</v>
      </c>
      <c r="S2694" s="17">
        <f t="shared" si="170"/>
        <v>42058.334027777775</v>
      </c>
      <c r="T2694" s="17">
        <f t="shared" si="171"/>
        <v>42088.292361111111</v>
      </c>
    </row>
    <row r="2695" spans="1:20" ht="42.75" x14ac:dyDescent="0.45">
      <c r="A2695" s="5">
        <v>2693</v>
      </c>
      <c r="B2695" s="7" t="s">
        <v>2693</v>
      </c>
      <c r="C2695" s="7" t="s">
        <v>6803</v>
      </c>
      <c r="D2695" s="8">
        <v>5000</v>
      </c>
      <c r="E2695" s="8">
        <v>40</v>
      </c>
      <c r="F2695" s="8" t="s">
        <v>8221</v>
      </c>
      <c r="G2695" s="8" t="s">
        <v>8224</v>
      </c>
      <c r="H2695" s="8" t="s">
        <v>8246</v>
      </c>
      <c r="I2695" s="8">
        <v>1407899966</v>
      </c>
      <c r="J2695" s="8">
        <v>1405307966</v>
      </c>
      <c r="K2695" s="8" t="b">
        <v>0</v>
      </c>
      <c r="L2695" s="8">
        <v>3</v>
      </c>
      <c r="M2695" s="8" t="b">
        <v>0</v>
      </c>
      <c r="N2695" s="8" t="s">
        <v>8284</v>
      </c>
      <c r="O2695" s="11">
        <f t="shared" si="168"/>
        <v>1</v>
      </c>
      <c r="P2695" s="8">
        <f t="shared" si="169"/>
        <v>13.33</v>
      </c>
      <c r="Q2695" s="8" t="s">
        <v>8336</v>
      </c>
      <c r="R2695" s="8" t="s">
        <v>8337</v>
      </c>
      <c r="S2695" s="17">
        <f t="shared" si="170"/>
        <v>41834.138495370367</v>
      </c>
      <c r="T2695" s="17">
        <f t="shared" si="171"/>
        <v>41864.138495370367</v>
      </c>
    </row>
    <row r="2696" spans="1:20" ht="42.75" x14ac:dyDescent="0.45">
      <c r="A2696" s="5">
        <v>2694</v>
      </c>
      <c r="B2696" s="7" t="s">
        <v>2694</v>
      </c>
      <c r="C2696" s="7" t="s">
        <v>6804</v>
      </c>
      <c r="D2696" s="8">
        <v>30000</v>
      </c>
      <c r="E2696" s="8">
        <v>1</v>
      </c>
      <c r="F2696" s="8" t="s">
        <v>8221</v>
      </c>
      <c r="G2696" s="8" t="s">
        <v>8224</v>
      </c>
      <c r="H2696" s="8" t="s">
        <v>8246</v>
      </c>
      <c r="I2696" s="8">
        <v>1411701739</v>
      </c>
      <c r="J2696" s="8">
        <v>1409109739</v>
      </c>
      <c r="K2696" s="8" t="b">
        <v>0</v>
      </c>
      <c r="L2696" s="8">
        <v>1</v>
      </c>
      <c r="M2696" s="8" t="b">
        <v>0</v>
      </c>
      <c r="N2696" s="8" t="s">
        <v>8284</v>
      </c>
      <c r="O2696" s="11">
        <f t="shared" si="168"/>
        <v>0</v>
      </c>
      <c r="P2696" s="8">
        <f t="shared" si="169"/>
        <v>1</v>
      </c>
      <c r="Q2696" s="8" t="s">
        <v>8336</v>
      </c>
      <c r="R2696" s="8" t="s">
        <v>8337</v>
      </c>
      <c r="S2696" s="17">
        <f t="shared" si="170"/>
        <v>41878.140497685185</v>
      </c>
      <c r="T2696" s="17">
        <f t="shared" si="171"/>
        <v>41908.140497685185</v>
      </c>
    </row>
    <row r="2697" spans="1:20" ht="28.5" x14ac:dyDescent="0.45">
      <c r="A2697" s="5">
        <v>2695</v>
      </c>
      <c r="B2697" s="7" t="s">
        <v>2695</v>
      </c>
      <c r="C2697" s="7" t="s">
        <v>6805</v>
      </c>
      <c r="D2697" s="8">
        <v>15000</v>
      </c>
      <c r="E2697" s="8">
        <v>71</v>
      </c>
      <c r="F2697" s="8" t="s">
        <v>8221</v>
      </c>
      <c r="G2697" s="8" t="s">
        <v>8224</v>
      </c>
      <c r="H2697" s="8" t="s">
        <v>8246</v>
      </c>
      <c r="I2697" s="8">
        <v>1428981718</v>
      </c>
      <c r="J2697" s="8">
        <v>1423801318</v>
      </c>
      <c r="K2697" s="8" t="b">
        <v>0</v>
      </c>
      <c r="L2697" s="8">
        <v>3</v>
      </c>
      <c r="M2697" s="8" t="b">
        <v>0</v>
      </c>
      <c r="N2697" s="8" t="s">
        <v>8284</v>
      </c>
      <c r="O2697" s="11">
        <f t="shared" si="168"/>
        <v>0</v>
      </c>
      <c r="P2697" s="8">
        <f t="shared" si="169"/>
        <v>23.67</v>
      </c>
      <c r="Q2697" s="8" t="s">
        <v>8336</v>
      </c>
      <c r="R2697" s="8" t="s">
        <v>8337</v>
      </c>
      <c r="S2697" s="17">
        <f t="shared" si="170"/>
        <v>42048.181921296295</v>
      </c>
      <c r="T2697" s="17">
        <f t="shared" si="171"/>
        <v>42108.14025462963</v>
      </c>
    </row>
    <row r="2698" spans="1:20" ht="42.75" x14ac:dyDescent="0.45">
      <c r="A2698" s="5">
        <v>2696</v>
      </c>
      <c r="B2698" s="7" t="s">
        <v>2696</v>
      </c>
      <c r="C2698" s="7" t="s">
        <v>6806</v>
      </c>
      <c r="D2698" s="8">
        <v>60000</v>
      </c>
      <c r="E2698" s="8">
        <v>3390</v>
      </c>
      <c r="F2698" s="8" t="s">
        <v>8221</v>
      </c>
      <c r="G2698" s="8" t="s">
        <v>8224</v>
      </c>
      <c r="H2698" s="8" t="s">
        <v>8246</v>
      </c>
      <c r="I2698" s="8">
        <v>1419538560</v>
      </c>
      <c r="J2698" s="8">
        <v>1416600960</v>
      </c>
      <c r="K2698" s="8" t="b">
        <v>0</v>
      </c>
      <c r="L2698" s="8">
        <v>38</v>
      </c>
      <c r="M2698" s="8" t="b">
        <v>0</v>
      </c>
      <c r="N2698" s="8" t="s">
        <v>8284</v>
      </c>
      <c r="O2698" s="11">
        <f t="shared" si="168"/>
        <v>6</v>
      </c>
      <c r="P2698" s="8">
        <f t="shared" si="169"/>
        <v>89.21</v>
      </c>
      <c r="Q2698" s="8" t="s">
        <v>8336</v>
      </c>
      <c r="R2698" s="8" t="s">
        <v>8337</v>
      </c>
      <c r="S2698" s="17">
        <f t="shared" si="170"/>
        <v>41964.844444444447</v>
      </c>
      <c r="T2698" s="17">
        <f t="shared" si="171"/>
        <v>41998.844444444447</v>
      </c>
    </row>
    <row r="2699" spans="1:20" ht="42.75" x14ac:dyDescent="0.45">
      <c r="A2699" s="5">
        <v>2697</v>
      </c>
      <c r="B2699" s="7" t="s">
        <v>2697</v>
      </c>
      <c r="C2699" s="7" t="s">
        <v>6807</v>
      </c>
      <c r="D2699" s="8">
        <v>23000</v>
      </c>
      <c r="E2699" s="8">
        <v>6061</v>
      </c>
      <c r="F2699" s="8" t="s">
        <v>8221</v>
      </c>
      <c r="G2699" s="8" t="s">
        <v>8224</v>
      </c>
      <c r="H2699" s="8" t="s">
        <v>8246</v>
      </c>
      <c r="I2699" s="8">
        <v>1438552800</v>
      </c>
      <c r="J2699" s="8">
        <v>1435876423</v>
      </c>
      <c r="K2699" s="8" t="b">
        <v>0</v>
      </c>
      <c r="L2699" s="8">
        <v>52</v>
      </c>
      <c r="M2699" s="8" t="b">
        <v>0</v>
      </c>
      <c r="N2699" s="8" t="s">
        <v>8284</v>
      </c>
      <c r="O2699" s="11">
        <f t="shared" si="168"/>
        <v>26</v>
      </c>
      <c r="P2699" s="8">
        <f t="shared" si="169"/>
        <v>116.56</v>
      </c>
      <c r="Q2699" s="8" t="s">
        <v>8336</v>
      </c>
      <c r="R2699" s="8" t="s">
        <v>8337</v>
      </c>
      <c r="S2699" s="17">
        <f t="shared" si="170"/>
        <v>42187.940081018518</v>
      </c>
      <c r="T2699" s="17">
        <f t="shared" si="171"/>
        <v>42218.916666666672</v>
      </c>
    </row>
    <row r="2700" spans="1:20" ht="42.75" x14ac:dyDescent="0.45">
      <c r="A2700" s="5">
        <v>2698</v>
      </c>
      <c r="B2700" s="7" t="s">
        <v>2698</v>
      </c>
      <c r="C2700" s="7" t="s">
        <v>6808</v>
      </c>
      <c r="D2700" s="8">
        <v>8000</v>
      </c>
      <c r="E2700" s="8">
        <v>26.01</v>
      </c>
      <c r="F2700" s="8" t="s">
        <v>8221</v>
      </c>
      <c r="G2700" s="8" t="s">
        <v>8224</v>
      </c>
      <c r="H2700" s="8" t="s">
        <v>8246</v>
      </c>
      <c r="I2700" s="8">
        <v>1403904808</v>
      </c>
      <c r="J2700" s="8">
        <v>1401312808</v>
      </c>
      <c r="K2700" s="8" t="b">
        <v>0</v>
      </c>
      <c r="L2700" s="8">
        <v>2</v>
      </c>
      <c r="M2700" s="8" t="b">
        <v>0</v>
      </c>
      <c r="N2700" s="8" t="s">
        <v>8284</v>
      </c>
      <c r="O2700" s="11">
        <f t="shared" si="168"/>
        <v>0</v>
      </c>
      <c r="P2700" s="8">
        <f t="shared" si="169"/>
        <v>13.01</v>
      </c>
      <c r="Q2700" s="8" t="s">
        <v>8336</v>
      </c>
      <c r="R2700" s="8" t="s">
        <v>8337</v>
      </c>
      <c r="S2700" s="17">
        <f t="shared" si="170"/>
        <v>41787.898240740738</v>
      </c>
      <c r="T2700" s="17">
        <f t="shared" si="171"/>
        <v>41817.898240740738</v>
      </c>
    </row>
    <row r="2701" spans="1:20" ht="42.75" x14ac:dyDescent="0.45">
      <c r="A2701" s="5">
        <v>2699</v>
      </c>
      <c r="B2701" s="7" t="s">
        <v>2699</v>
      </c>
      <c r="C2701" s="7" t="s">
        <v>6809</v>
      </c>
      <c r="D2701" s="8">
        <v>2</v>
      </c>
      <c r="E2701" s="8">
        <v>0</v>
      </c>
      <c r="F2701" s="8" t="s">
        <v>8221</v>
      </c>
      <c r="G2701" s="8" t="s">
        <v>8229</v>
      </c>
      <c r="H2701" s="8" t="s">
        <v>8251</v>
      </c>
      <c r="I2701" s="8">
        <v>1407533463</v>
      </c>
      <c r="J2701" s="8">
        <v>1404941463</v>
      </c>
      <c r="K2701" s="8" t="b">
        <v>0</v>
      </c>
      <c r="L2701" s="8">
        <v>0</v>
      </c>
      <c r="M2701" s="8" t="b">
        <v>0</v>
      </c>
      <c r="N2701" s="8" t="s">
        <v>8284</v>
      </c>
      <c r="O2701" s="11">
        <f t="shared" si="168"/>
        <v>0</v>
      </c>
      <c r="P2701" s="8" t="e">
        <f t="shared" si="169"/>
        <v>#DIV/0!</v>
      </c>
      <c r="Q2701" s="8" t="s">
        <v>8336</v>
      </c>
      <c r="R2701" s="8" t="s">
        <v>8337</v>
      </c>
      <c r="S2701" s="17">
        <f t="shared" si="170"/>
        <v>41829.896562499998</v>
      </c>
      <c r="T2701" s="17">
        <f t="shared" si="171"/>
        <v>41859.896562499998</v>
      </c>
    </row>
    <row r="2702" spans="1:20" ht="42.75" x14ac:dyDescent="0.45">
      <c r="A2702" s="5">
        <v>2700</v>
      </c>
      <c r="B2702" s="7" t="s">
        <v>2700</v>
      </c>
      <c r="C2702" s="7" t="s">
        <v>6810</v>
      </c>
      <c r="D2702" s="8">
        <v>9999</v>
      </c>
      <c r="E2702" s="8">
        <v>70</v>
      </c>
      <c r="F2702" s="8" t="s">
        <v>8221</v>
      </c>
      <c r="G2702" s="8" t="s">
        <v>8224</v>
      </c>
      <c r="H2702" s="8" t="s">
        <v>8246</v>
      </c>
      <c r="I2702" s="8">
        <v>1411073972</v>
      </c>
      <c r="J2702" s="8">
        <v>1408481972</v>
      </c>
      <c r="K2702" s="8" t="b">
        <v>0</v>
      </c>
      <c r="L2702" s="8">
        <v>4</v>
      </c>
      <c r="M2702" s="8" t="b">
        <v>0</v>
      </c>
      <c r="N2702" s="8" t="s">
        <v>8284</v>
      </c>
      <c r="O2702" s="11">
        <f t="shared" si="168"/>
        <v>1</v>
      </c>
      <c r="P2702" s="8">
        <f t="shared" si="169"/>
        <v>17.5</v>
      </c>
      <c r="Q2702" s="8" t="s">
        <v>8336</v>
      </c>
      <c r="R2702" s="8" t="s">
        <v>8337</v>
      </c>
      <c r="S2702" s="17">
        <f t="shared" si="170"/>
        <v>41870.87467592593</v>
      </c>
      <c r="T2702" s="17">
        <f t="shared" si="171"/>
        <v>41900.87467592593</v>
      </c>
    </row>
    <row r="2703" spans="1:20" ht="42.75" x14ac:dyDescent="0.45">
      <c r="A2703" s="5">
        <v>2701</v>
      </c>
      <c r="B2703" s="7" t="s">
        <v>2701</v>
      </c>
      <c r="C2703" s="7" t="s">
        <v>6811</v>
      </c>
      <c r="D2703" s="8">
        <v>3400</v>
      </c>
      <c r="E2703" s="8">
        <v>1570</v>
      </c>
      <c r="F2703" s="8" t="s">
        <v>8222</v>
      </c>
      <c r="G2703" s="8" t="s">
        <v>8241</v>
      </c>
      <c r="H2703" s="8" t="s">
        <v>8249</v>
      </c>
      <c r="I2703" s="8">
        <v>1491586534</v>
      </c>
      <c r="J2703" s="8">
        <v>1488911734</v>
      </c>
      <c r="K2703" s="8" t="b">
        <v>0</v>
      </c>
      <c r="L2703" s="8">
        <v>46</v>
      </c>
      <c r="M2703" s="8" t="b">
        <v>0</v>
      </c>
      <c r="N2703" s="8" t="s">
        <v>8303</v>
      </c>
      <c r="O2703" s="11">
        <f t="shared" si="168"/>
        <v>46</v>
      </c>
      <c r="P2703" s="8">
        <f t="shared" si="169"/>
        <v>34.130000000000003</v>
      </c>
      <c r="Q2703" s="8" t="s">
        <v>8317</v>
      </c>
      <c r="R2703" s="8" t="s">
        <v>8357</v>
      </c>
      <c r="S2703" s="17">
        <f t="shared" si="170"/>
        <v>42801.774699074071</v>
      </c>
      <c r="T2703" s="17">
        <f t="shared" si="171"/>
        <v>42832.733032407406</v>
      </c>
    </row>
    <row r="2704" spans="1:20" ht="42.75" x14ac:dyDescent="0.45">
      <c r="A2704" s="5">
        <v>2702</v>
      </c>
      <c r="B2704" s="7" t="s">
        <v>2702</v>
      </c>
      <c r="C2704" s="7" t="s">
        <v>6812</v>
      </c>
      <c r="D2704" s="8">
        <v>10000</v>
      </c>
      <c r="E2704" s="8">
        <v>3441</v>
      </c>
      <c r="F2704" s="8" t="s">
        <v>8222</v>
      </c>
      <c r="G2704" s="8" t="s">
        <v>8224</v>
      </c>
      <c r="H2704" s="8" t="s">
        <v>8246</v>
      </c>
      <c r="I2704" s="8">
        <v>1491416077</v>
      </c>
      <c r="J2704" s="8">
        <v>1488827677</v>
      </c>
      <c r="K2704" s="8" t="b">
        <v>1</v>
      </c>
      <c r="L2704" s="8">
        <v>26</v>
      </c>
      <c r="M2704" s="8" t="b">
        <v>0</v>
      </c>
      <c r="N2704" s="8" t="s">
        <v>8303</v>
      </c>
      <c r="O2704" s="11">
        <f t="shared" si="168"/>
        <v>34</v>
      </c>
      <c r="P2704" s="8">
        <f t="shared" si="169"/>
        <v>132.35</v>
      </c>
      <c r="Q2704" s="8" t="s">
        <v>8317</v>
      </c>
      <c r="R2704" s="8" t="s">
        <v>8357</v>
      </c>
      <c r="S2704" s="17">
        <f t="shared" si="170"/>
        <v>42800.801817129628</v>
      </c>
      <c r="T2704" s="17">
        <f t="shared" si="171"/>
        <v>42830.760150462964</v>
      </c>
    </row>
    <row r="2705" spans="1:20" ht="28.5" x14ac:dyDescent="0.45">
      <c r="A2705" s="5">
        <v>2703</v>
      </c>
      <c r="B2705" s="7" t="s">
        <v>2703</v>
      </c>
      <c r="C2705" s="7" t="s">
        <v>6813</v>
      </c>
      <c r="D2705" s="8">
        <v>40000</v>
      </c>
      <c r="E2705" s="8">
        <v>41500</v>
      </c>
      <c r="F2705" s="8" t="s">
        <v>8222</v>
      </c>
      <c r="G2705" s="8" t="s">
        <v>8238</v>
      </c>
      <c r="H2705" s="8" t="s">
        <v>8256</v>
      </c>
      <c r="I2705" s="8">
        <v>1490196830</v>
      </c>
      <c r="J2705" s="8">
        <v>1485016430</v>
      </c>
      <c r="K2705" s="8" t="b">
        <v>0</v>
      </c>
      <c r="L2705" s="8">
        <v>45</v>
      </c>
      <c r="M2705" s="8" t="b">
        <v>0</v>
      </c>
      <c r="N2705" s="8" t="s">
        <v>8303</v>
      </c>
      <c r="O2705" s="11">
        <f t="shared" si="168"/>
        <v>104</v>
      </c>
      <c r="P2705" s="8">
        <f t="shared" si="169"/>
        <v>922.22</v>
      </c>
      <c r="Q2705" s="8" t="s">
        <v>8317</v>
      </c>
      <c r="R2705" s="8" t="s">
        <v>8357</v>
      </c>
      <c r="S2705" s="17">
        <f t="shared" si="170"/>
        <v>42756.690162037034</v>
      </c>
      <c r="T2705" s="17">
        <f t="shared" si="171"/>
        <v>42816.648495370369</v>
      </c>
    </row>
    <row r="2706" spans="1:20" ht="42.75" x14ac:dyDescent="0.45">
      <c r="A2706" s="5">
        <v>2704</v>
      </c>
      <c r="B2706" s="7" t="s">
        <v>2704</v>
      </c>
      <c r="C2706" s="7" t="s">
        <v>6814</v>
      </c>
      <c r="D2706" s="8">
        <v>19000</v>
      </c>
      <c r="E2706" s="8">
        <v>1145</v>
      </c>
      <c r="F2706" s="8" t="s">
        <v>8222</v>
      </c>
      <c r="G2706" s="8" t="s">
        <v>8224</v>
      </c>
      <c r="H2706" s="8" t="s">
        <v>8246</v>
      </c>
      <c r="I2706" s="8">
        <v>1491421314</v>
      </c>
      <c r="J2706" s="8">
        <v>1487709714</v>
      </c>
      <c r="K2706" s="8" t="b">
        <v>0</v>
      </c>
      <c r="L2706" s="8">
        <v>7</v>
      </c>
      <c r="M2706" s="8" t="b">
        <v>0</v>
      </c>
      <c r="N2706" s="8" t="s">
        <v>8303</v>
      </c>
      <c r="O2706" s="11">
        <f t="shared" si="168"/>
        <v>6</v>
      </c>
      <c r="P2706" s="8">
        <f t="shared" si="169"/>
        <v>163.57</v>
      </c>
      <c r="Q2706" s="8" t="s">
        <v>8317</v>
      </c>
      <c r="R2706" s="8" t="s">
        <v>8357</v>
      </c>
      <c r="S2706" s="17">
        <f t="shared" si="170"/>
        <v>42787.862430555557</v>
      </c>
      <c r="T2706" s="17">
        <f t="shared" si="171"/>
        <v>42830.820763888885</v>
      </c>
    </row>
    <row r="2707" spans="1:20" ht="28.5" x14ac:dyDescent="0.45">
      <c r="A2707" s="5">
        <v>2705</v>
      </c>
      <c r="B2707" s="7" t="s">
        <v>2705</v>
      </c>
      <c r="C2707" s="7" t="s">
        <v>6815</v>
      </c>
      <c r="D2707" s="8">
        <v>16500</v>
      </c>
      <c r="E2707" s="8">
        <v>1739</v>
      </c>
      <c r="F2707" s="8" t="s">
        <v>8222</v>
      </c>
      <c r="G2707" s="8" t="s">
        <v>8224</v>
      </c>
      <c r="H2707" s="8" t="s">
        <v>8246</v>
      </c>
      <c r="I2707" s="8">
        <v>1490389158</v>
      </c>
      <c r="J2707" s="8">
        <v>1486504758</v>
      </c>
      <c r="K2707" s="8" t="b">
        <v>0</v>
      </c>
      <c r="L2707" s="8">
        <v>8</v>
      </c>
      <c r="M2707" s="8" t="b">
        <v>0</v>
      </c>
      <c r="N2707" s="8" t="s">
        <v>8303</v>
      </c>
      <c r="O2707" s="11">
        <f t="shared" si="168"/>
        <v>11</v>
      </c>
      <c r="P2707" s="8">
        <f t="shared" si="169"/>
        <v>217.38</v>
      </c>
      <c r="Q2707" s="8" t="s">
        <v>8317</v>
      </c>
      <c r="R2707" s="8" t="s">
        <v>8357</v>
      </c>
      <c r="S2707" s="17">
        <f t="shared" si="170"/>
        <v>42773.916180555556</v>
      </c>
      <c r="T2707" s="17">
        <f t="shared" si="171"/>
        <v>42818.874513888892</v>
      </c>
    </row>
    <row r="2708" spans="1:20" ht="42.75" x14ac:dyDescent="0.45">
      <c r="A2708" s="5">
        <v>2706</v>
      </c>
      <c r="B2708" s="7" t="s">
        <v>2706</v>
      </c>
      <c r="C2708" s="7" t="s">
        <v>6816</v>
      </c>
      <c r="D2708" s="8">
        <v>35000</v>
      </c>
      <c r="E2708" s="8">
        <v>39304</v>
      </c>
      <c r="F2708" s="8" t="s">
        <v>8219</v>
      </c>
      <c r="G2708" s="8" t="s">
        <v>8224</v>
      </c>
      <c r="H2708" s="8" t="s">
        <v>8246</v>
      </c>
      <c r="I2708" s="8">
        <v>1413442740</v>
      </c>
      <c r="J2708" s="8">
        <v>1410937483</v>
      </c>
      <c r="K2708" s="8" t="b">
        <v>1</v>
      </c>
      <c r="L2708" s="8">
        <v>263</v>
      </c>
      <c r="M2708" s="8" t="b">
        <v>1</v>
      </c>
      <c r="N2708" s="8" t="s">
        <v>8303</v>
      </c>
      <c r="O2708" s="11">
        <f t="shared" si="168"/>
        <v>112</v>
      </c>
      <c r="P2708" s="8">
        <f t="shared" si="169"/>
        <v>149.44</v>
      </c>
      <c r="Q2708" s="8" t="s">
        <v>8317</v>
      </c>
      <c r="R2708" s="8" t="s">
        <v>8357</v>
      </c>
      <c r="S2708" s="17">
        <f t="shared" si="170"/>
        <v>41899.294942129629</v>
      </c>
      <c r="T2708" s="17">
        <f t="shared" si="171"/>
        <v>41928.290972222225</v>
      </c>
    </row>
    <row r="2709" spans="1:20" ht="42.75" x14ac:dyDescent="0.45">
      <c r="A2709" s="5">
        <v>2707</v>
      </c>
      <c r="B2709" s="7" t="s">
        <v>2707</v>
      </c>
      <c r="C2709" s="7" t="s">
        <v>6817</v>
      </c>
      <c r="D2709" s="8">
        <v>8000</v>
      </c>
      <c r="E2709" s="8">
        <v>28067.57</v>
      </c>
      <c r="F2709" s="8" t="s">
        <v>8219</v>
      </c>
      <c r="G2709" s="8" t="s">
        <v>8224</v>
      </c>
      <c r="H2709" s="8" t="s">
        <v>8246</v>
      </c>
      <c r="I2709" s="8">
        <v>1369637940</v>
      </c>
      <c r="J2709" s="8">
        <v>1367088443</v>
      </c>
      <c r="K2709" s="8" t="b">
        <v>1</v>
      </c>
      <c r="L2709" s="8">
        <v>394</v>
      </c>
      <c r="M2709" s="8" t="b">
        <v>1</v>
      </c>
      <c r="N2709" s="8" t="s">
        <v>8303</v>
      </c>
      <c r="O2709" s="11">
        <f t="shared" si="168"/>
        <v>351</v>
      </c>
      <c r="P2709" s="8">
        <f t="shared" si="169"/>
        <v>71.239999999999995</v>
      </c>
      <c r="Q2709" s="8" t="s">
        <v>8317</v>
      </c>
      <c r="R2709" s="8" t="s">
        <v>8357</v>
      </c>
      <c r="S2709" s="17">
        <f t="shared" si="170"/>
        <v>41391.782905092594</v>
      </c>
      <c r="T2709" s="17">
        <f t="shared" si="171"/>
        <v>41421.290972222225</v>
      </c>
    </row>
    <row r="2710" spans="1:20" ht="42.75" x14ac:dyDescent="0.45">
      <c r="A2710" s="5">
        <v>2708</v>
      </c>
      <c r="B2710" s="7" t="s">
        <v>2708</v>
      </c>
      <c r="C2710" s="7" t="s">
        <v>6818</v>
      </c>
      <c r="D2710" s="8">
        <v>20000</v>
      </c>
      <c r="E2710" s="8">
        <v>46643.07</v>
      </c>
      <c r="F2710" s="8" t="s">
        <v>8219</v>
      </c>
      <c r="G2710" s="8" t="s">
        <v>8225</v>
      </c>
      <c r="H2710" s="8" t="s">
        <v>8247</v>
      </c>
      <c r="I2710" s="8">
        <v>1469119526</v>
      </c>
      <c r="J2710" s="8">
        <v>1463935526</v>
      </c>
      <c r="K2710" s="8" t="b">
        <v>1</v>
      </c>
      <c r="L2710" s="8">
        <v>1049</v>
      </c>
      <c r="M2710" s="8" t="b">
        <v>1</v>
      </c>
      <c r="N2710" s="8" t="s">
        <v>8303</v>
      </c>
      <c r="O2710" s="11">
        <f t="shared" si="168"/>
        <v>233</v>
      </c>
      <c r="P2710" s="8">
        <f t="shared" si="169"/>
        <v>44.46</v>
      </c>
      <c r="Q2710" s="8" t="s">
        <v>8317</v>
      </c>
      <c r="R2710" s="8" t="s">
        <v>8357</v>
      </c>
      <c r="S2710" s="17">
        <f t="shared" si="170"/>
        <v>42512.698217592595</v>
      </c>
      <c r="T2710" s="17">
        <f t="shared" si="171"/>
        <v>42572.698217592595</v>
      </c>
    </row>
    <row r="2711" spans="1:20" ht="42.75" x14ac:dyDescent="0.45">
      <c r="A2711" s="5">
        <v>2709</v>
      </c>
      <c r="B2711" s="7" t="s">
        <v>2709</v>
      </c>
      <c r="C2711" s="7" t="s">
        <v>6819</v>
      </c>
      <c r="D2711" s="8">
        <v>50000</v>
      </c>
      <c r="E2711" s="8">
        <v>50803</v>
      </c>
      <c r="F2711" s="8" t="s">
        <v>8219</v>
      </c>
      <c r="G2711" s="8" t="s">
        <v>8224</v>
      </c>
      <c r="H2711" s="8" t="s">
        <v>8246</v>
      </c>
      <c r="I2711" s="8">
        <v>1475553540</v>
      </c>
      <c r="J2711" s="8">
        <v>1472528141</v>
      </c>
      <c r="K2711" s="8" t="b">
        <v>1</v>
      </c>
      <c r="L2711" s="8">
        <v>308</v>
      </c>
      <c r="M2711" s="8" t="b">
        <v>1</v>
      </c>
      <c r="N2711" s="8" t="s">
        <v>8303</v>
      </c>
      <c r="O2711" s="11">
        <f t="shared" si="168"/>
        <v>102</v>
      </c>
      <c r="P2711" s="8">
        <f t="shared" si="169"/>
        <v>164.94</v>
      </c>
      <c r="Q2711" s="8" t="s">
        <v>8317</v>
      </c>
      <c r="R2711" s="8" t="s">
        <v>8357</v>
      </c>
      <c r="S2711" s="17">
        <f t="shared" si="170"/>
        <v>42612.149780092594</v>
      </c>
      <c r="T2711" s="17">
        <f t="shared" si="171"/>
        <v>42647.165972222225</v>
      </c>
    </row>
    <row r="2712" spans="1:20" ht="28.5" x14ac:dyDescent="0.45">
      <c r="A2712" s="5">
        <v>2710</v>
      </c>
      <c r="B2712" s="7" t="s">
        <v>2710</v>
      </c>
      <c r="C2712" s="7" t="s">
        <v>6820</v>
      </c>
      <c r="D2712" s="8">
        <v>60000</v>
      </c>
      <c r="E2712" s="8">
        <v>92340.21</v>
      </c>
      <c r="F2712" s="8" t="s">
        <v>8219</v>
      </c>
      <c r="G2712" s="8" t="s">
        <v>8224</v>
      </c>
      <c r="H2712" s="8" t="s">
        <v>8246</v>
      </c>
      <c r="I2712" s="8">
        <v>1407549600</v>
      </c>
      <c r="J2712" s="8">
        <v>1404797428</v>
      </c>
      <c r="K2712" s="8" t="b">
        <v>1</v>
      </c>
      <c r="L2712" s="8">
        <v>1088</v>
      </c>
      <c r="M2712" s="8" t="b">
        <v>1</v>
      </c>
      <c r="N2712" s="8" t="s">
        <v>8303</v>
      </c>
      <c r="O2712" s="11">
        <f t="shared" si="168"/>
        <v>154</v>
      </c>
      <c r="P2712" s="8">
        <f t="shared" si="169"/>
        <v>84.87</v>
      </c>
      <c r="Q2712" s="8" t="s">
        <v>8317</v>
      </c>
      <c r="R2712" s="8" t="s">
        <v>8357</v>
      </c>
      <c r="S2712" s="17">
        <f t="shared" si="170"/>
        <v>41828.229490740741</v>
      </c>
      <c r="T2712" s="17">
        <f t="shared" si="171"/>
        <v>41860.083333333336</v>
      </c>
    </row>
    <row r="2713" spans="1:20" ht="42.75" x14ac:dyDescent="0.45">
      <c r="A2713" s="5">
        <v>2711</v>
      </c>
      <c r="B2713" s="7" t="s">
        <v>2711</v>
      </c>
      <c r="C2713" s="7" t="s">
        <v>6821</v>
      </c>
      <c r="D2713" s="8">
        <v>3910</v>
      </c>
      <c r="E2713" s="8">
        <v>3938</v>
      </c>
      <c r="F2713" s="8" t="s">
        <v>8219</v>
      </c>
      <c r="G2713" s="8" t="s">
        <v>8225</v>
      </c>
      <c r="H2713" s="8" t="s">
        <v>8247</v>
      </c>
      <c r="I2713" s="8">
        <v>1403301660</v>
      </c>
      <c r="J2713" s="8">
        <v>1400694790</v>
      </c>
      <c r="K2713" s="8" t="b">
        <v>1</v>
      </c>
      <c r="L2713" s="8">
        <v>73</v>
      </c>
      <c r="M2713" s="8" t="b">
        <v>1</v>
      </c>
      <c r="N2713" s="8" t="s">
        <v>8303</v>
      </c>
      <c r="O2713" s="11">
        <f t="shared" si="168"/>
        <v>101</v>
      </c>
      <c r="P2713" s="8">
        <f t="shared" si="169"/>
        <v>53.95</v>
      </c>
      <c r="Q2713" s="8" t="s">
        <v>8317</v>
      </c>
      <c r="R2713" s="8" t="s">
        <v>8357</v>
      </c>
      <c r="S2713" s="17">
        <f t="shared" si="170"/>
        <v>41780.745254629634</v>
      </c>
      <c r="T2713" s="17">
        <f t="shared" si="171"/>
        <v>41810.917361111111</v>
      </c>
    </row>
    <row r="2714" spans="1:20" ht="42.75" x14ac:dyDescent="0.45">
      <c r="A2714" s="5">
        <v>2712</v>
      </c>
      <c r="B2714" s="7" t="s">
        <v>2712</v>
      </c>
      <c r="C2714" s="7" t="s">
        <v>6822</v>
      </c>
      <c r="D2714" s="8">
        <v>5500</v>
      </c>
      <c r="E2714" s="8">
        <v>7226</v>
      </c>
      <c r="F2714" s="8" t="s">
        <v>8219</v>
      </c>
      <c r="G2714" s="8" t="s">
        <v>8224</v>
      </c>
      <c r="H2714" s="8" t="s">
        <v>8246</v>
      </c>
      <c r="I2714" s="8">
        <v>1373738400</v>
      </c>
      <c r="J2714" s="8">
        <v>1370568560</v>
      </c>
      <c r="K2714" s="8" t="b">
        <v>1</v>
      </c>
      <c r="L2714" s="8">
        <v>143</v>
      </c>
      <c r="M2714" s="8" t="b">
        <v>1</v>
      </c>
      <c r="N2714" s="8" t="s">
        <v>8303</v>
      </c>
      <c r="O2714" s="11">
        <f t="shared" si="168"/>
        <v>131</v>
      </c>
      <c r="P2714" s="8">
        <f t="shared" si="169"/>
        <v>50.53</v>
      </c>
      <c r="Q2714" s="8" t="s">
        <v>8317</v>
      </c>
      <c r="R2714" s="8" t="s">
        <v>8357</v>
      </c>
      <c r="S2714" s="17">
        <f t="shared" si="170"/>
        <v>41432.062037037038</v>
      </c>
      <c r="T2714" s="17">
        <f t="shared" si="171"/>
        <v>41468.75</v>
      </c>
    </row>
    <row r="2715" spans="1:20" ht="42.75" x14ac:dyDescent="0.45">
      <c r="A2715" s="5">
        <v>2713</v>
      </c>
      <c r="B2715" s="7" t="s">
        <v>2713</v>
      </c>
      <c r="C2715" s="7" t="s">
        <v>6823</v>
      </c>
      <c r="D2715" s="8">
        <v>150000</v>
      </c>
      <c r="E2715" s="8">
        <v>153362</v>
      </c>
      <c r="F2715" s="8" t="s">
        <v>8219</v>
      </c>
      <c r="G2715" s="8" t="s">
        <v>8224</v>
      </c>
      <c r="H2715" s="8" t="s">
        <v>8246</v>
      </c>
      <c r="I2715" s="8">
        <v>1450971684</v>
      </c>
      <c r="J2715" s="8">
        <v>1447515684</v>
      </c>
      <c r="K2715" s="8" t="b">
        <v>1</v>
      </c>
      <c r="L2715" s="8">
        <v>1420</v>
      </c>
      <c r="M2715" s="8" t="b">
        <v>1</v>
      </c>
      <c r="N2715" s="8" t="s">
        <v>8303</v>
      </c>
      <c r="O2715" s="11">
        <f t="shared" si="168"/>
        <v>102</v>
      </c>
      <c r="P2715" s="8">
        <f t="shared" si="169"/>
        <v>108</v>
      </c>
      <c r="Q2715" s="8" t="s">
        <v>8317</v>
      </c>
      <c r="R2715" s="8" t="s">
        <v>8357</v>
      </c>
      <c r="S2715" s="17">
        <f t="shared" si="170"/>
        <v>42322.653749999998</v>
      </c>
      <c r="T2715" s="17">
        <f t="shared" si="171"/>
        <v>42362.653749999998</v>
      </c>
    </row>
    <row r="2716" spans="1:20" ht="28.5" x14ac:dyDescent="0.45">
      <c r="A2716" s="5">
        <v>2714</v>
      </c>
      <c r="B2716" s="7" t="s">
        <v>2714</v>
      </c>
      <c r="C2716" s="7" t="s">
        <v>6824</v>
      </c>
      <c r="D2716" s="8">
        <v>25000</v>
      </c>
      <c r="E2716" s="8">
        <v>29089</v>
      </c>
      <c r="F2716" s="8" t="s">
        <v>8219</v>
      </c>
      <c r="G2716" s="8" t="s">
        <v>8224</v>
      </c>
      <c r="H2716" s="8" t="s">
        <v>8246</v>
      </c>
      <c r="I2716" s="8">
        <v>1476486000</v>
      </c>
      <c r="J2716" s="8">
        <v>1474040596</v>
      </c>
      <c r="K2716" s="8" t="b">
        <v>1</v>
      </c>
      <c r="L2716" s="8">
        <v>305</v>
      </c>
      <c r="M2716" s="8" t="b">
        <v>1</v>
      </c>
      <c r="N2716" s="8" t="s">
        <v>8303</v>
      </c>
      <c r="O2716" s="11">
        <f t="shared" si="168"/>
        <v>116</v>
      </c>
      <c r="P2716" s="8">
        <f t="shared" si="169"/>
        <v>95.37</v>
      </c>
      <c r="Q2716" s="8" t="s">
        <v>8317</v>
      </c>
      <c r="R2716" s="8" t="s">
        <v>8357</v>
      </c>
      <c r="S2716" s="17">
        <f t="shared" si="170"/>
        <v>42629.655046296291</v>
      </c>
      <c r="T2716" s="17">
        <f t="shared" si="171"/>
        <v>42657.958333333328</v>
      </c>
    </row>
    <row r="2717" spans="1:20" ht="42.75" x14ac:dyDescent="0.45">
      <c r="A2717" s="5">
        <v>2715</v>
      </c>
      <c r="B2717" s="7" t="s">
        <v>2715</v>
      </c>
      <c r="C2717" s="7" t="s">
        <v>6825</v>
      </c>
      <c r="D2717" s="8">
        <v>12000</v>
      </c>
      <c r="E2717" s="8">
        <v>31754.69</v>
      </c>
      <c r="F2717" s="8" t="s">
        <v>8219</v>
      </c>
      <c r="G2717" s="8" t="s">
        <v>8224</v>
      </c>
      <c r="H2717" s="8" t="s">
        <v>8246</v>
      </c>
      <c r="I2717" s="8">
        <v>1456047228</v>
      </c>
      <c r="J2717" s="8">
        <v>1453109628</v>
      </c>
      <c r="K2717" s="8" t="b">
        <v>1</v>
      </c>
      <c r="L2717" s="8">
        <v>551</v>
      </c>
      <c r="M2717" s="8" t="b">
        <v>1</v>
      </c>
      <c r="N2717" s="8" t="s">
        <v>8303</v>
      </c>
      <c r="O2717" s="11">
        <f t="shared" si="168"/>
        <v>265</v>
      </c>
      <c r="P2717" s="8">
        <f t="shared" si="169"/>
        <v>57.63</v>
      </c>
      <c r="Q2717" s="8" t="s">
        <v>8317</v>
      </c>
      <c r="R2717" s="8" t="s">
        <v>8357</v>
      </c>
      <c r="S2717" s="17">
        <f t="shared" si="170"/>
        <v>42387.398472222223</v>
      </c>
      <c r="T2717" s="17">
        <f t="shared" si="171"/>
        <v>42421.398472222223</v>
      </c>
    </row>
    <row r="2718" spans="1:20" ht="57" x14ac:dyDescent="0.45">
      <c r="A2718" s="5">
        <v>2716</v>
      </c>
      <c r="B2718" s="7" t="s">
        <v>2716</v>
      </c>
      <c r="C2718" s="7" t="s">
        <v>6826</v>
      </c>
      <c r="D2718" s="8">
        <v>10000</v>
      </c>
      <c r="E2718" s="8">
        <v>11998.01</v>
      </c>
      <c r="F2718" s="8" t="s">
        <v>8219</v>
      </c>
      <c r="G2718" s="8" t="s">
        <v>8236</v>
      </c>
      <c r="H2718" s="8" t="s">
        <v>8249</v>
      </c>
      <c r="I2718" s="8">
        <v>1444291193</v>
      </c>
      <c r="J2718" s="8">
        <v>1441699193</v>
      </c>
      <c r="K2718" s="8" t="b">
        <v>1</v>
      </c>
      <c r="L2718" s="8">
        <v>187</v>
      </c>
      <c r="M2718" s="8" t="b">
        <v>1</v>
      </c>
      <c r="N2718" s="8" t="s">
        <v>8303</v>
      </c>
      <c r="O2718" s="11">
        <f t="shared" si="168"/>
        <v>120</v>
      </c>
      <c r="P2718" s="8">
        <f t="shared" si="169"/>
        <v>64.16</v>
      </c>
      <c r="Q2718" s="8" t="s">
        <v>8317</v>
      </c>
      <c r="R2718" s="8" t="s">
        <v>8357</v>
      </c>
      <c r="S2718" s="17">
        <f t="shared" si="170"/>
        <v>42255.333252314813</v>
      </c>
      <c r="T2718" s="17">
        <f t="shared" si="171"/>
        <v>42285.333252314813</v>
      </c>
    </row>
    <row r="2719" spans="1:20" ht="42.75" x14ac:dyDescent="0.45">
      <c r="A2719" s="5">
        <v>2717</v>
      </c>
      <c r="B2719" s="7" t="s">
        <v>2717</v>
      </c>
      <c r="C2719" s="7" t="s">
        <v>6827</v>
      </c>
      <c r="D2719" s="8">
        <v>25000</v>
      </c>
      <c r="E2719" s="8">
        <v>30026</v>
      </c>
      <c r="F2719" s="8" t="s">
        <v>8219</v>
      </c>
      <c r="G2719" s="8" t="s">
        <v>8224</v>
      </c>
      <c r="H2719" s="8" t="s">
        <v>8246</v>
      </c>
      <c r="I2719" s="8">
        <v>1417906649</v>
      </c>
      <c r="J2719" s="8">
        <v>1414015049</v>
      </c>
      <c r="K2719" s="8" t="b">
        <v>1</v>
      </c>
      <c r="L2719" s="8">
        <v>325</v>
      </c>
      <c r="M2719" s="8" t="b">
        <v>1</v>
      </c>
      <c r="N2719" s="8" t="s">
        <v>8303</v>
      </c>
      <c r="O2719" s="11">
        <f t="shared" si="168"/>
        <v>120</v>
      </c>
      <c r="P2719" s="8">
        <f t="shared" si="169"/>
        <v>92.39</v>
      </c>
      <c r="Q2719" s="8" t="s">
        <v>8317</v>
      </c>
      <c r="R2719" s="8" t="s">
        <v>8357</v>
      </c>
      <c r="S2719" s="17">
        <f t="shared" si="170"/>
        <v>41934.914918981485</v>
      </c>
      <c r="T2719" s="17">
        <f t="shared" si="171"/>
        <v>41979.956585648149</v>
      </c>
    </row>
    <row r="2720" spans="1:20" ht="42.75" x14ac:dyDescent="0.45">
      <c r="A2720" s="5">
        <v>2718</v>
      </c>
      <c r="B2720" s="7" t="s">
        <v>2718</v>
      </c>
      <c r="C2720" s="7" t="s">
        <v>6828</v>
      </c>
      <c r="D2720" s="8">
        <v>18000</v>
      </c>
      <c r="E2720" s="8">
        <v>18645</v>
      </c>
      <c r="F2720" s="8" t="s">
        <v>8219</v>
      </c>
      <c r="G2720" s="8" t="s">
        <v>8224</v>
      </c>
      <c r="H2720" s="8" t="s">
        <v>8246</v>
      </c>
      <c r="I2720" s="8">
        <v>1462316400</v>
      </c>
      <c r="J2720" s="8">
        <v>1459865945</v>
      </c>
      <c r="K2720" s="8" t="b">
        <v>1</v>
      </c>
      <c r="L2720" s="8">
        <v>148</v>
      </c>
      <c r="M2720" s="8" t="b">
        <v>1</v>
      </c>
      <c r="N2720" s="8" t="s">
        <v>8303</v>
      </c>
      <c r="O2720" s="11">
        <f t="shared" si="168"/>
        <v>104</v>
      </c>
      <c r="P2720" s="8">
        <f t="shared" si="169"/>
        <v>125.98</v>
      </c>
      <c r="Q2720" s="8" t="s">
        <v>8317</v>
      </c>
      <c r="R2720" s="8" t="s">
        <v>8357</v>
      </c>
      <c r="S2720" s="17">
        <f t="shared" si="170"/>
        <v>42465.596585648149</v>
      </c>
      <c r="T2720" s="17">
        <f t="shared" si="171"/>
        <v>42493.958333333328</v>
      </c>
    </row>
    <row r="2721" spans="1:20" ht="42.75" x14ac:dyDescent="0.45">
      <c r="A2721" s="5">
        <v>2719</v>
      </c>
      <c r="B2721" s="7" t="s">
        <v>2719</v>
      </c>
      <c r="C2721" s="7" t="s">
        <v>6829</v>
      </c>
      <c r="D2721" s="8">
        <v>6000</v>
      </c>
      <c r="E2721" s="8">
        <v>6530</v>
      </c>
      <c r="F2721" s="8" t="s">
        <v>8219</v>
      </c>
      <c r="G2721" s="8" t="s">
        <v>8224</v>
      </c>
      <c r="H2721" s="8" t="s">
        <v>8246</v>
      </c>
      <c r="I2721" s="8">
        <v>1460936694</v>
      </c>
      <c r="J2721" s="8">
        <v>1455756294</v>
      </c>
      <c r="K2721" s="8" t="b">
        <v>0</v>
      </c>
      <c r="L2721" s="8">
        <v>69</v>
      </c>
      <c r="M2721" s="8" t="b">
        <v>1</v>
      </c>
      <c r="N2721" s="8" t="s">
        <v>8303</v>
      </c>
      <c r="O2721" s="11">
        <f t="shared" si="168"/>
        <v>109</v>
      </c>
      <c r="P2721" s="8">
        <f t="shared" si="169"/>
        <v>94.64</v>
      </c>
      <c r="Q2721" s="8" t="s">
        <v>8317</v>
      </c>
      <c r="R2721" s="8" t="s">
        <v>8357</v>
      </c>
      <c r="S2721" s="17">
        <f t="shared" si="170"/>
        <v>42418.031180555554</v>
      </c>
      <c r="T2721" s="17">
        <f t="shared" si="171"/>
        <v>42477.989513888882</v>
      </c>
    </row>
    <row r="2722" spans="1:20" ht="42.75" x14ac:dyDescent="0.45">
      <c r="A2722" s="5">
        <v>2720</v>
      </c>
      <c r="B2722" s="7" t="s">
        <v>2720</v>
      </c>
      <c r="C2722" s="7" t="s">
        <v>6830</v>
      </c>
      <c r="D2722" s="8">
        <v>25000</v>
      </c>
      <c r="E2722" s="8">
        <v>29531</v>
      </c>
      <c r="F2722" s="8" t="s">
        <v>8219</v>
      </c>
      <c r="G2722" s="8" t="s">
        <v>8224</v>
      </c>
      <c r="H2722" s="8" t="s">
        <v>8246</v>
      </c>
      <c r="I2722" s="8">
        <v>1478866253</v>
      </c>
      <c r="J2722" s="8">
        <v>1476270653</v>
      </c>
      <c r="K2722" s="8" t="b">
        <v>0</v>
      </c>
      <c r="L2722" s="8">
        <v>173</v>
      </c>
      <c r="M2722" s="8" t="b">
        <v>1</v>
      </c>
      <c r="N2722" s="8" t="s">
        <v>8303</v>
      </c>
      <c r="O2722" s="11">
        <f t="shared" si="168"/>
        <v>118</v>
      </c>
      <c r="P2722" s="8">
        <f t="shared" si="169"/>
        <v>170.7</v>
      </c>
      <c r="Q2722" s="8" t="s">
        <v>8317</v>
      </c>
      <c r="R2722" s="8" t="s">
        <v>8357</v>
      </c>
      <c r="S2722" s="17">
        <f t="shared" si="170"/>
        <v>42655.465891203698</v>
      </c>
      <c r="T2722" s="17">
        <f t="shared" si="171"/>
        <v>42685.507557870369</v>
      </c>
    </row>
    <row r="2723" spans="1:20" ht="42.75" x14ac:dyDescent="0.45">
      <c r="A2723" s="5">
        <v>2721</v>
      </c>
      <c r="B2723" s="7" t="s">
        <v>2721</v>
      </c>
      <c r="C2723" s="7" t="s">
        <v>6831</v>
      </c>
      <c r="D2723" s="8">
        <v>750</v>
      </c>
      <c r="E2723" s="8">
        <v>10965</v>
      </c>
      <c r="F2723" s="8" t="s">
        <v>8219</v>
      </c>
      <c r="G2723" s="8" t="s">
        <v>8225</v>
      </c>
      <c r="H2723" s="8" t="s">
        <v>8247</v>
      </c>
      <c r="I2723" s="8">
        <v>1378494000</v>
      </c>
      <c r="J2723" s="8">
        <v>1375880598</v>
      </c>
      <c r="K2723" s="8" t="b">
        <v>0</v>
      </c>
      <c r="L2723" s="8">
        <v>269</v>
      </c>
      <c r="M2723" s="8" t="b">
        <v>1</v>
      </c>
      <c r="N2723" s="8" t="s">
        <v>8295</v>
      </c>
      <c r="O2723" s="11">
        <f t="shared" si="168"/>
        <v>1462</v>
      </c>
      <c r="P2723" s="8">
        <f t="shared" si="169"/>
        <v>40.76</v>
      </c>
      <c r="Q2723" s="8" t="s">
        <v>8319</v>
      </c>
      <c r="R2723" s="8" t="s">
        <v>8349</v>
      </c>
      <c r="S2723" s="17">
        <f t="shared" si="170"/>
        <v>41493.543958333335</v>
      </c>
      <c r="T2723" s="17">
        <f t="shared" si="171"/>
        <v>41523.791666666664</v>
      </c>
    </row>
    <row r="2724" spans="1:20" ht="42.75" x14ac:dyDescent="0.45">
      <c r="A2724" s="5">
        <v>2722</v>
      </c>
      <c r="B2724" s="7" t="s">
        <v>2722</v>
      </c>
      <c r="C2724" s="7" t="s">
        <v>6832</v>
      </c>
      <c r="D2724" s="8">
        <v>5000</v>
      </c>
      <c r="E2724" s="8">
        <v>12627</v>
      </c>
      <c r="F2724" s="8" t="s">
        <v>8219</v>
      </c>
      <c r="G2724" s="8" t="s">
        <v>8224</v>
      </c>
      <c r="H2724" s="8" t="s">
        <v>8246</v>
      </c>
      <c r="I2724" s="8">
        <v>1485722053</v>
      </c>
      <c r="J2724" s="8">
        <v>1480538053</v>
      </c>
      <c r="K2724" s="8" t="b">
        <v>0</v>
      </c>
      <c r="L2724" s="8">
        <v>185</v>
      </c>
      <c r="M2724" s="8" t="b">
        <v>1</v>
      </c>
      <c r="N2724" s="8" t="s">
        <v>8295</v>
      </c>
      <c r="O2724" s="11">
        <f t="shared" si="168"/>
        <v>253</v>
      </c>
      <c r="P2724" s="8">
        <f t="shared" si="169"/>
        <v>68.25</v>
      </c>
      <c r="Q2724" s="8" t="s">
        <v>8319</v>
      </c>
      <c r="R2724" s="8" t="s">
        <v>8349</v>
      </c>
      <c r="S2724" s="17">
        <f t="shared" si="170"/>
        <v>42704.857094907406</v>
      </c>
      <c r="T2724" s="17">
        <f t="shared" si="171"/>
        <v>42764.857094907406</v>
      </c>
    </row>
    <row r="2725" spans="1:20" ht="42.75" x14ac:dyDescent="0.45">
      <c r="A2725" s="5">
        <v>2723</v>
      </c>
      <c r="B2725" s="7" t="s">
        <v>2723</v>
      </c>
      <c r="C2725" s="7" t="s">
        <v>6833</v>
      </c>
      <c r="D2725" s="8">
        <v>12000</v>
      </c>
      <c r="E2725" s="8">
        <v>16806</v>
      </c>
      <c r="F2725" s="8" t="s">
        <v>8219</v>
      </c>
      <c r="G2725" s="8" t="s">
        <v>8224</v>
      </c>
      <c r="H2725" s="8" t="s">
        <v>8246</v>
      </c>
      <c r="I2725" s="8">
        <v>1420060088</v>
      </c>
      <c r="J2725" s="8">
        <v>1414872488</v>
      </c>
      <c r="K2725" s="8" t="b">
        <v>0</v>
      </c>
      <c r="L2725" s="8">
        <v>176</v>
      </c>
      <c r="M2725" s="8" t="b">
        <v>1</v>
      </c>
      <c r="N2725" s="8" t="s">
        <v>8295</v>
      </c>
      <c r="O2725" s="11">
        <f t="shared" si="168"/>
        <v>140</v>
      </c>
      <c r="P2725" s="8">
        <f t="shared" si="169"/>
        <v>95.49</v>
      </c>
      <c r="Q2725" s="8" t="s">
        <v>8319</v>
      </c>
      <c r="R2725" s="8" t="s">
        <v>8349</v>
      </c>
      <c r="S2725" s="17">
        <f t="shared" si="170"/>
        <v>41944.83898148148</v>
      </c>
      <c r="T2725" s="17">
        <f t="shared" si="171"/>
        <v>42004.880648148144</v>
      </c>
    </row>
    <row r="2726" spans="1:20" ht="42.75" x14ac:dyDescent="0.45">
      <c r="A2726" s="5">
        <v>2724</v>
      </c>
      <c r="B2726" s="7" t="s">
        <v>2724</v>
      </c>
      <c r="C2726" s="7" t="s">
        <v>6834</v>
      </c>
      <c r="D2726" s="8">
        <v>2468</v>
      </c>
      <c r="E2726" s="8">
        <v>7326.88</v>
      </c>
      <c r="F2726" s="8" t="s">
        <v>8219</v>
      </c>
      <c r="G2726" s="8" t="s">
        <v>8225</v>
      </c>
      <c r="H2726" s="8" t="s">
        <v>8247</v>
      </c>
      <c r="I2726" s="8">
        <v>1439625059</v>
      </c>
      <c r="J2726" s="8">
        <v>1436860259</v>
      </c>
      <c r="K2726" s="8" t="b">
        <v>0</v>
      </c>
      <c r="L2726" s="8">
        <v>1019</v>
      </c>
      <c r="M2726" s="8" t="b">
        <v>1</v>
      </c>
      <c r="N2726" s="8" t="s">
        <v>8295</v>
      </c>
      <c r="O2726" s="11">
        <f t="shared" si="168"/>
        <v>297</v>
      </c>
      <c r="P2726" s="8">
        <f t="shared" si="169"/>
        <v>7.19</v>
      </c>
      <c r="Q2726" s="8" t="s">
        <v>8319</v>
      </c>
      <c r="R2726" s="8" t="s">
        <v>8349</v>
      </c>
      <c r="S2726" s="17">
        <f t="shared" si="170"/>
        <v>42199.32707175926</v>
      </c>
      <c r="T2726" s="17">
        <f t="shared" si="171"/>
        <v>42231.32707175926</v>
      </c>
    </row>
    <row r="2727" spans="1:20" ht="28.5" x14ac:dyDescent="0.45">
      <c r="A2727" s="5">
        <v>2725</v>
      </c>
      <c r="B2727" s="7" t="s">
        <v>2725</v>
      </c>
      <c r="C2727" s="7" t="s">
        <v>6835</v>
      </c>
      <c r="D2727" s="8">
        <v>40000</v>
      </c>
      <c r="E2727" s="8">
        <v>57817</v>
      </c>
      <c r="F2727" s="8" t="s">
        <v>8219</v>
      </c>
      <c r="G2727" s="8" t="s">
        <v>8229</v>
      </c>
      <c r="H2727" s="8" t="s">
        <v>8251</v>
      </c>
      <c r="I2727" s="8">
        <v>1488390735</v>
      </c>
      <c r="J2727" s="8">
        <v>1484070735</v>
      </c>
      <c r="K2727" s="8" t="b">
        <v>0</v>
      </c>
      <c r="L2727" s="8">
        <v>113</v>
      </c>
      <c r="M2727" s="8" t="b">
        <v>1</v>
      </c>
      <c r="N2727" s="8" t="s">
        <v>8295</v>
      </c>
      <c r="O2727" s="11">
        <f t="shared" si="168"/>
        <v>145</v>
      </c>
      <c r="P2727" s="8">
        <f t="shared" si="169"/>
        <v>511.65</v>
      </c>
      <c r="Q2727" s="8" t="s">
        <v>8319</v>
      </c>
      <c r="R2727" s="8" t="s">
        <v>8349</v>
      </c>
      <c r="S2727" s="17">
        <f t="shared" si="170"/>
        <v>42745.744618055556</v>
      </c>
      <c r="T2727" s="17">
        <f t="shared" si="171"/>
        <v>42795.744618055556</v>
      </c>
    </row>
    <row r="2728" spans="1:20" x14ac:dyDescent="0.45">
      <c r="A2728" s="5">
        <v>2726</v>
      </c>
      <c r="B2728" s="7" t="s">
        <v>2726</v>
      </c>
      <c r="C2728" s="7" t="s">
        <v>6836</v>
      </c>
      <c r="D2728" s="8">
        <v>100000</v>
      </c>
      <c r="E2728" s="8">
        <v>105745</v>
      </c>
      <c r="F2728" s="8" t="s">
        <v>8219</v>
      </c>
      <c r="G2728" s="8" t="s">
        <v>8224</v>
      </c>
      <c r="H2728" s="8" t="s">
        <v>8246</v>
      </c>
      <c r="I2728" s="8">
        <v>1461333311</v>
      </c>
      <c r="J2728" s="8">
        <v>1458741311</v>
      </c>
      <c r="K2728" s="8" t="b">
        <v>0</v>
      </c>
      <c r="L2728" s="8">
        <v>404</v>
      </c>
      <c r="M2728" s="8" t="b">
        <v>1</v>
      </c>
      <c r="N2728" s="8" t="s">
        <v>8295</v>
      </c>
      <c r="O2728" s="11">
        <f t="shared" si="168"/>
        <v>106</v>
      </c>
      <c r="P2728" s="8">
        <f t="shared" si="169"/>
        <v>261.75</v>
      </c>
      <c r="Q2728" s="8" t="s">
        <v>8319</v>
      </c>
      <c r="R2728" s="8" t="s">
        <v>8349</v>
      </c>
      <c r="S2728" s="17">
        <f t="shared" si="170"/>
        <v>42452.579988425925</v>
      </c>
      <c r="T2728" s="17">
        <f t="shared" si="171"/>
        <v>42482.579988425925</v>
      </c>
    </row>
    <row r="2729" spans="1:20" ht="42.75" x14ac:dyDescent="0.45">
      <c r="A2729" s="5">
        <v>2727</v>
      </c>
      <c r="B2729" s="7" t="s">
        <v>2727</v>
      </c>
      <c r="C2729" s="7" t="s">
        <v>6837</v>
      </c>
      <c r="D2729" s="8">
        <v>10000</v>
      </c>
      <c r="E2729" s="8">
        <v>49321</v>
      </c>
      <c r="F2729" s="8" t="s">
        <v>8219</v>
      </c>
      <c r="G2729" s="8" t="s">
        <v>8224</v>
      </c>
      <c r="H2729" s="8" t="s">
        <v>8246</v>
      </c>
      <c r="I2729" s="8">
        <v>1438964063</v>
      </c>
      <c r="J2729" s="8">
        <v>1436804063</v>
      </c>
      <c r="K2729" s="8" t="b">
        <v>0</v>
      </c>
      <c r="L2729" s="8">
        <v>707</v>
      </c>
      <c r="M2729" s="8" t="b">
        <v>1</v>
      </c>
      <c r="N2729" s="8" t="s">
        <v>8295</v>
      </c>
      <c r="O2729" s="11">
        <f t="shared" si="168"/>
        <v>493</v>
      </c>
      <c r="P2729" s="8">
        <f t="shared" si="169"/>
        <v>69.760000000000005</v>
      </c>
      <c r="Q2729" s="8" t="s">
        <v>8319</v>
      </c>
      <c r="R2729" s="8" t="s">
        <v>8349</v>
      </c>
      <c r="S2729" s="17">
        <f t="shared" si="170"/>
        <v>42198.676655092597</v>
      </c>
      <c r="T2729" s="17">
        <f t="shared" si="171"/>
        <v>42223.676655092597</v>
      </c>
    </row>
    <row r="2730" spans="1:20" ht="28.5" x14ac:dyDescent="0.45">
      <c r="A2730" s="5">
        <v>2728</v>
      </c>
      <c r="B2730" s="7" t="s">
        <v>2728</v>
      </c>
      <c r="C2730" s="7" t="s">
        <v>6838</v>
      </c>
      <c r="D2730" s="8">
        <v>15000</v>
      </c>
      <c r="E2730" s="8">
        <v>30274</v>
      </c>
      <c r="F2730" s="8" t="s">
        <v>8219</v>
      </c>
      <c r="G2730" s="8" t="s">
        <v>8224</v>
      </c>
      <c r="H2730" s="8" t="s">
        <v>8246</v>
      </c>
      <c r="I2730" s="8">
        <v>1451485434</v>
      </c>
      <c r="J2730" s="8">
        <v>1448461434</v>
      </c>
      <c r="K2730" s="8" t="b">
        <v>0</v>
      </c>
      <c r="L2730" s="8">
        <v>392</v>
      </c>
      <c r="M2730" s="8" t="b">
        <v>1</v>
      </c>
      <c r="N2730" s="8" t="s">
        <v>8295</v>
      </c>
      <c r="O2730" s="11">
        <f t="shared" si="168"/>
        <v>202</v>
      </c>
      <c r="P2730" s="8">
        <f t="shared" si="169"/>
        <v>77.23</v>
      </c>
      <c r="Q2730" s="8" t="s">
        <v>8319</v>
      </c>
      <c r="R2730" s="8" t="s">
        <v>8349</v>
      </c>
      <c r="S2730" s="17">
        <f t="shared" si="170"/>
        <v>42333.59993055556</v>
      </c>
      <c r="T2730" s="17">
        <f t="shared" si="171"/>
        <v>42368.59993055556</v>
      </c>
    </row>
    <row r="2731" spans="1:20" ht="28.5" x14ac:dyDescent="0.45">
      <c r="A2731" s="5">
        <v>2729</v>
      </c>
      <c r="B2731" s="7" t="s">
        <v>2729</v>
      </c>
      <c r="C2731" s="7" t="s">
        <v>6839</v>
      </c>
      <c r="D2731" s="8">
        <v>7500</v>
      </c>
      <c r="E2731" s="8">
        <v>7833</v>
      </c>
      <c r="F2731" s="8" t="s">
        <v>8219</v>
      </c>
      <c r="G2731" s="8" t="s">
        <v>8224</v>
      </c>
      <c r="H2731" s="8" t="s">
        <v>8246</v>
      </c>
      <c r="I2731" s="8">
        <v>1430459197</v>
      </c>
      <c r="J2731" s="8">
        <v>1427867197</v>
      </c>
      <c r="K2731" s="8" t="b">
        <v>0</v>
      </c>
      <c r="L2731" s="8">
        <v>23</v>
      </c>
      <c r="M2731" s="8" t="b">
        <v>1</v>
      </c>
      <c r="N2731" s="8" t="s">
        <v>8295</v>
      </c>
      <c r="O2731" s="11">
        <f t="shared" si="168"/>
        <v>104</v>
      </c>
      <c r="P2731" s="8">
        <f t="shared" si="169"/>
        <v>340.57</v>
      </c>
      <c r="Q2731" s="8" t="s">
        <v>8319</v>
      </c>
      <c r="R2731" s="8" t="s">
        <v>8349</v>
      </c>
      <c r="S2731" s="17">
        <f t="shared" si="170"/>
        <v>42095.240706018521</v>
      </c>
      <c r="T2731" s="17">
        <f t="shared" si="171"/>
        <v>42125.240706018521</v>
      </c>
    </row>
    <row r="2732" spans="1:20" ht="28.5" x14ac:dyDescent="0.45">
      <c r="A2732" s="5">
        <v>2730</v>
      </c>
      <c r="B2732" s="7" t="s">
        <v>2730</v>
      </c>
      <c r="C2732" s="7" t="s">
        <v>6840</v>
      </c>
      <c r="D2732" s="8">
        <v>27000</v>
      </c>
      <c r="E2732" s="8">
        <v>45979.01</v>
      </c>
      <c r="F2732" s="8" t="s">
        <v>8219</v>
      </c>
      <c r="G2732" s="8" t="s">
        <v>8224</v>
      </c>
      <c r="H2732" s="8" t="s">
        <v>8246</v>
      </c>
      <c r="I2732" s="8">
        <v>1366635575</v>
      </c>
      <c r="J2732" s="8">
        <v>1363611575</v>
      </c>
      <c r="K2732" s="8" t="b">
        <v>0</v>
      </c>
      <c r="L2732" s="8">
        <v>682</v>
      </c>
      <c r="M2732" s="8" t="b">
        <v>1</v>
      </c>
      <c r="N2732" s="8" t="s">
        <v>8295</v>
      </c>
      <c r="O2732" s="11">
        <f t="shared" si="168"/>
        <v>170</v>
      </c>
      <c r="P2732" s="8">
        <f t="shared" si="169"/>
        <v>67.42</v>
      </c>
      <c r="Q2732" s="8" t="s">
        <v>8319</v>
      </c>
      <c r="R2732" s="8" t="s">
        <v>8349</v>
      </c>
      <c r="S2732" s="17">
        <f t="shared" si="170"/>
        <v>41351.541377314818</v>
      </c>
      <c r="T2732" s="17">
        <f t="shared" si="171"/>
        <v>41386.541377314818</v>
      </c>
    </row>
    <row r="2733" spans="1:20" ht="42.75" x14ac:dyDescent="0.45">
      <c r="A2733" s="5">
        <v>2731</v>
      </c>
      <c r="B2733" s="7" t="s">
        <v>2731</v>
      </c>
      <c r="C2733" s="7" t="s">
        <v>6841</v>
      </c>
      <c r="D2733" s="8">
        <v>30000</v>
      </c>
      <c r="E2733" s="8">
        <v>31291</v>
      </c>
      <c r="F2733" s="8" t="s">
        <v>8219</v>
      </c>
      <c r="G2733" s="8" t="s">
        <v>8224</v>
      </c>
      <c r="H2733" s="8" t="s">
        <v>8246</v>
      </c>
      <c r="I2733" s="8">
        <v>1413604800</v>
      </c>
      <c r="J2733" s="8">
        <v>1408624622</v>
      </c>
      <c r="K2733" s="8" t="b">
        <v>0</v>
      </c>
      <c r="L2733" s="8">
        <v>37</v>
      </c>
      <c r="M2733" s="8" t="b">
        <v>1</v>
      </c>
      <c r="N2733" s="8" t="s">
        <v>8295</v>
      </c>
      <c r="O2733" s="11">
        <f t="shared" si="168"/>
        <v>104</v>
      </c>
      <c r="P2733" s="8">
        <f t="shared" si="169"/>
        <v>845.7</v>
      </c>
      <c r="Q2733" s="8" t="s">
        <v>8319</v>
      </c>
      <c r="R2733" s="8" t="s">
        <v>8349</v>
      </c>
      <c r="S2733" s="17">
        <f t="shared" si="170"/>
        <v>41872.525717592594</v>
      </c>
      <c r="T2733" s="17">
        <f t="shared" si="171"/>
        <v>41930.166666666664</v>
      </c>
    </row>
    <row r="2734" spans="1:20" ht="42.75" x14ac:dyDescent="0.45">
      <c r="A2734" s="5">
        <v>2732</v>
      </c>
      <c r="B2734" s="7" t="s">
        <v>2732</v>
      </c>
      <c r="C2734" s="7" t="s">
        <v>6842</v>
      </c>
      <c r="D2734" s="8">
        <v>12000</v>
      </c>
      <c r="E2734" s="8">
        <v>14190</v>
      </c>
      <c r="F2734" s="8" t="s">
        <v>8219</v>
      </c>
      <c r="G2734" s="8" t="s">
        <v>8224</v>
      </c>
      <c r="H2734" s="8" t="s">
        <v>8246</v>
      </c>
      <c r="I2734" s="8">
        <v>1369699200</v>
      </c>
      <c r="J2734" s="8">
        <v>1366917828</v>
      </c>
      <c r="K2734" s="8" t="b">
        <v>0</v>
      </c>
      <c r="L2734" s="8">
        <v>146</v>
      </c>
      <c r="M2734" s="8" t="b">
        <v>1</v>
      </c>
      <c r="N2734" s="8" t="s">
        <v>8295</v>
      </c>
      <c r="O2734" s="11">
        <f t="shared" si="168"/>
        <v>118</v>
      </c>
      <c r="P2734" s="8">
        <f t="shared" si="169"/>
        <v>97.19</v>
      </c>
      <c r="Q2734" s="8" t="s">
        <v>8319</v>
      </c>
      <c r="R2734" s="8" t="s">
        <v>8349</v>
      </c>
      <c r="S2734" s="17">
        <f t="shared" si="170"/>
        <v>41389.808194444442</v>
      </c>
      <c r="T2734" s="17">
        <f t="shared" si="171"/>
        <v>41422</v>
      </c>
    </row>
    <row r="2735" spans="1:20" ht="42.75" x14ac:dyDescent="0.45">
      <c r="A2735" s="5">
        <v>2733</v>
      </c>
      <c r="B2735" s="7" t="s">
        <v>2733</v>
      </c>
      <c r="C2735" s="7" t="s">
        <v>6843</v>
      </c>
      <c r="D2735" s="8">
        <v>50000</v>
      </c>
      <c r="E2735" s="8">
        <v>53769</v>
      </c>
      <c r="F2735" s="8" t="s">
        <v>8219</v>
      </c>
      <c r="G2735" s="8" t="s">
        <v>8224</v>
      </c>
      <c r="H2735" s="8" t="s">
        <v>8246</v>
      </c>
      <c r="I2735" s="8">
        <v>1428643974</v>
      </c>
      <c r="J2735" s="8">
        <v>1423463574</v>
      </c>
      <c r="K2735" s="8" t="b">
        <v>0</v>
      </c>
      <c r="L2735" s="8">
        <v>119</v>
      </c>
      <c r="M2735" s="8" t="b">
        <v>1</v>
      </c>
      <c r="N2735" s="8" t="s">
        <v>8295</v>
      </c>
      <c r="O2735" s="11">
        <f t="shared" si="168"/>
        <v>108</v>
      </c>
      <c r="P2735" s="8">
        <f t="shared" si="169"/>
        <v>451.84</v>
      </c>
      <c r="Q2735" s="8" t="s">
        <v>8319</v>
      </c>
      <c r="R2735" s="8" t="s">
        <v>8349</v>
      </c>
      <c r="S2735" s="17">
        <f t="shared" si="170"/>
        <v>42044.272847222222</v>
      </c>
      <c r="T2735" s="17">
        <f t="shared" si="171"/>
        <v>42104.231180555551</v>
      </c>
    </row>
    <row r="2736" spans="1:20" ht="42.75" x14ac:dyDescent="0.45">
      <c r="A2736" s="5">
        <v>2734</v>
      </c>
      <c r="B2736" s="7" t="s">
        <v>2734</v>
      </c>
      <c r="C2736" s="7" t="s">
        <v>6844</v>
      </c>
      <c r="D2736" s="8">
        <v>1</v>
      </c>
      <c r="E2736" s="8">
        <v>22603</v>
      </c>
      <c r="F2736" s="8" t="s">
        <v>8219</v>
      </c>
      <c r="G2736" s="8" t="s">
        <v>8224</v>
      </c>
      <c r="H2736" s="8" t="s">
        <v>8246</v>
      </c>
      <c r="I2736" s="8">
        <v>1476395940</v>
      </c>
      <c r="J2736" s="8">
        <v>1473782592</v>
      </c>
      <c r="K2736" s="8" t="b">
        <v>0</v>
      </c>
      <c r="L2736" s="8">
        <v>163</v>
      </c>
      <c r="M2736" s="8" t="b">
        <v>1</v>
      </c>
      <c r="N2736" s="8" t="s">
        <v>8295</v>
      </c>
      <c r="O2736" s="11">
        <f>ROUND((E2736/D2736)*100,0)</f>
        <v>2260300</v>
      </c>
      <c r="P2736" s="8">
        <f t="shared" si="169"/>
        <v>138.66999999999999</v>
      </c>
      <c r="Q2736" s="8" t="s">
        <v>8319</v>
      </c>
      <c r="R2736" s="8" t="s">
        <v>8349</v>
      </c>
      <c r="S2736" s="17">
        <f t="shared" si="170"/>
        <v>42626.668888888889</v>
      </c>
      <c r="T2736" s="17">
        <f t="shared" si="171"/>
        <v>42656.915972222225</v>
      </c>
    </row>
    <row r="2737" spans="1:20" ht="42.75" x14ac:dyDescent="0.45">
      <c r="A2737" s="5">
        <v>2735</v>
      </c>
      <c r="B2737" s="7" t="s">
        <v>2735</v>
      </c>
      <c r="C2737" s="7" t="s">
        <v>6845</v>
      </c>
      <c r="D2737" s="8">
        <v>750</v>
      </c>
      <c r="E2737" s="8">
        <v>7336.01</v>
      </c>
      <c r="F2737" s="8" t="s">
        <v>8219</v>
      </c>
      <c r="G2737" s="8" t="s">
        <v>8225</v>
      </c>
      <c r="H2737" s="8" t="s">
        <v>8247</v>
      </c>
      <c r="I2737" s="8">
        <v>1363204800</v>
      </c>
      <c r="J2737" s="8">
        <v>1360551250</v>
      </c>
      <c r="K2737" s="8" t="b">
        <v>0</v>
      </c>
      <c r="L2737" s="8">
        <v>339</v>
      </c>
      <c r="M2737" s="8" t="b">
        <v>1</v>
      </c>
      <c r="N2737" s="8" t="s">
        <v>8295</v>
      </c>
      <c r="O2737" s="11">
        <f t="shared" si="168"/>
        <v>978</v>
      </c>
      <c r="P2737" s="8">
        <f t="shared" si="169"/>
        <v>21.64</v>
      </c>
      <c r="Q2737" s="8" t="s">
        <v>8319</v>
      </c>
      <c r="R2737" s="8" t="s">
        <v>8349</v>
      </c>
      <c r="S2737" s="17">
        <f t="shared" si="170"/>
        <v>41316.120949074073</v>
      </c>
      <c r="T2737" s="17">
        <f t="shared" si="171"/>
        <v>41346.833333333336</v>
      </c>
    </row>
    <row r="2738" spans="1:20" ht="57" x14ac:dyDescent="0.45">
      <c r="A2738" s="5">
        <v>2736</v>
      </c>
      <c r="B2738" s="7" t="s">
        <v>2736</v>
      </c>
      <c r="C2738" s="7" t="s">
        <v>6846</v>
      </c>
      <c r="D2738" s="8">
        <v>8000</v>
      </c>
      <c r="E2738" s="8">
        <v>9832</v>
      </c>
      <c r="F2738" s="8" t="s">
        <v>8219</v>
      </c>
      <c r="G2738" s="8" t="s">
        <v>8229</v>
      </c>
      <c r="H2738" s="8" t="s">
        <v>8251</v>
      </c>
      <c r="I2738" s="8">
        <v>1398268773</v>
      </c>
      <c r="J2738" s="8">
        <v>1395676773</v>
      </c>
      <c r="K2738" s="8" t="b">
        <v>0</v>
      </c>
      <c r="L2738" s="8">
        <v>58</v>
      </c>
      <c r="M2738" s="8" t="b">
        <v>1</v>
      </c>
      <c r="N2738" s="8" t="s">
        <v>8295</v>
      </c>
      <c r="O2738" s="11">
        <f t="shared" si="168"/>
        <v>123</v>
      </c>
      <c r="P2738" s="8">
        <f t="shared" si="169"/>
        <v>169.52</v>
      </c>
      <c r="Q2738" s="8" t="s">
        <v>8319</v>
      </c>
      <c r="R2738" s="8" t="s">
        <v>8349</v>
      </c>
      <c r="S2738" s="17">
        <f t="shared" si="170"/>
        <v>41722.666354166664</v>
      </c>
      <c r="T2738" s="17">
        <f t="shared" si="171"/>
        <v>41752.666354166664</v>
      </c>
    </row>
    <row r="2739" spans="1:20" ht="42.75" x14ac:dyDescent="0.45">
      <c r="A2739" s="5">
        <v>2737</v>
      </c>
      <c r="B2739" s="7" t="s">
        <v>2737</v>
      </c>
      <c r="C2739" s="7" t="s">
        <v>6847</v>
      </c>
      <c r="D2739" s="8">
        <v>30000</v>
      </c>
      <c r="E2739" s="8">
        <v>73818.240000000005</v>
      </c>
      <c r="F2739" s="8" t="s">
        <v>8219</v>
      </c>
      <c r="G2739" s="8" t="s">
        <v>8224</v>
      </c>
      <c r="H2739" s="8" t="s">
        <v>8246</v>
      </c>
      <c r="I2739" s="8">
        <v>1389812400</v>
      </c>
      <c r="J2739" s="8">
        <v>1386108087</v>
      </c>
      <c r="K2739" s="8" t="b">
        <v>0</v>
      </c>
      <c r="L2739" s="8">
        <v>456</v>
      </c>
      <c r="M2739" s="8" t="b">
        <v>1</v>
      </c>
      <c r="N2739" s="8" t="s">
        <v>8295</v>
      </c>
      <c r="O2739" s="11">
        <f t="shared" si="168"/>
        <v>246</v>
      </c>
      <c r="P2739" s="8">
        <f t="shared" si="169"/>
        <v>161.88</v>
      </c>
      <c r="Q2739" s="8" t="s">
        <v>8319</v>
      </c>
      <c r="R2739" s="8" t="s">
        <v>8349</v>
      </c>
      <c r="S2739" s="17">
        <f t="shared" si="170"/>
        <v>41611.917673611111</v>
      </c>
      <c r="T2739" s="17">
        <f t="shared" si="171"/>
        <v>41654.791666666664</v>
      </c>
    </row>
    <row r="2740" spans="1:20" ht="42.75" x14ac:dyDescent="0.45">
      <c r="A2740" s="5">
        <v>2738</v>
      </c>
      <c r="B2740" s="7" t="s">
        <v>2738</v>
      </c>
      <c r="C2740" s="7" t="s">
        <v>6848</v>
      </c>
      <c r="D2740" s="8">
        <v>5000</v>
      </c>
      <c r="E2740" s="8">
        <v>7397</v>
      </c>
      <c r="F2740" s="8" t="s">
        <v>8219</v>
      </c>
      <c r="G2740" s="8" t="s">
        <v>8224</v>
      </c>
      <c r="H2740" s="8" t="s">
        <v>8246</v>
      </c>
      <c r="I2740" s="8">
        <v>1478402804</v>
      </c>
      <c r="J2740" s="8">
        <v>1473218804</v>
      </c>
      <c r="K2740" s="8" t="b">
        <v>0</v>
      </c>
      <c r="L2740" s="8">
        <v>15</v>
      </c>
      <c r="M2740" s="8" t="b">
        <v>1</v>
      </c>
      <c r="N2740" s="8" t="s">
        <v>8295</v>
      </c>
      <c r="O2740" s="11">
        <f t="shared" si="168"/>
        <v>148</v>
      </c>
      <c r="P2740" s="8">
        <f t="shared" si="169"/>
        <v>493.13</v>
      </c>
      <c r="Q2740" s="8" t="s">
        <v>8319</v>
      </c>
      <c r="R2740" s="8" t="s">
        <v>8349</v>
      </c>
      <c r="S2740" s="17">
        <f t="shared" si="170"/>
        <v>42620.143564814818</v>
      </c>
      <c r="T2740" s="17">
        <f t="shared" si="171"/>
        <v>42680.143564814818</v>
      </c>
    </row>
    <row r="2741" spans="1:20" ht="42.75" x14ac:dyDescent="0.45">
      <c r="A2741" s="5">
        <v>2739</v>
      </c>
      <c r="B2741" s="7" t="s">
        <v>2739</v>
      </c>
      <c r="C2741" s="7" t="s">
        <v>6849</v>
      </c>
      <c r="D2741" s="8">
        <v>1100</v>
      </c>
      <c r="E2741" s="8">
        <v>4225</v>
      </c>
      <c r="F2741" s="8" t="s">
        <v>8219</v>
      </c>
      <c r="G2741" s="8" t="s">
        <v>8225</v>
      </c>
      <c r="H2741" s="8" t="s">
        <v>8247</v>
      </c>
      <c r="I2741" s="8">
        <v>1399324717</v>
      </c>
      <c r="J2741" s="8">
        <v>1395436717</v>
      </c>
      <c r="K2741" s="8" t="b">
        <v>0</v>
      </c>
      <c r="L2741" s="8">
        <v>191</v>
      </c>
      <c r="M2741" s="8" t="b">
        <v>1</v>
      </c>
      <c r="N2741" s="8" t="s">
        <v>8295</v>
      </c>
      <c r="O2741" s="11">
        <f t="shared" si="168"/>
        <v>384</v>
      </c>
      <c r="P2741" s="8">
        <f t="shared" si="169"/>
        <v>22.12</v>
      </c>
      <c r="Q2741" s="8" t="s">
        <v>8319</v>
      </c>
      <c r="R2741" s="8" t="s">
        <v>8349</v>
      </c>
      <c r="S2741" s="17">
        <f t="shared" si="170"/>
        <v>41719.887928240743</v>
      </c>
      <c r="T2741" s="17">
        <f t="shared" si="171"/>
        <v>41764.887928240743</v>
      </c>
    </row>
    <row r="2742" spans="1:20" ht="28.5" x14ac:dyDescent="0.45">
      <c r="A2742" s="5">
        <v>2740</v>
      </c>
      <c r="B2742" s="7" t="s">
        <v>2740</v>
      </c>
      <c r="C2742" s="7" t="s">
        <v>6850</v>
      </c>
      <c r="D2742" s="8">
        <v>300</v>
      </c>
      <c r="E2742" s="8">
        <v>310</v>
      </c>
      <c r="F2742" s="8" t="s">
        <v>8219</v>
      </c>
      <c r="G2742" s="8" t="s">
        <v>8224</v>
      </c>
      <c r="H2742" s="8" t="s">
        <v>8246</v>
      </c>
      <c r="I2742" s="8">
        <v>1426117552</v>
      </c>
      <c r="J2742" s="8">
        <v>1423529152</v>
      </c>
      <c r="K2742" s="8" t="b">
        <v>0</v>
      </c>
      <c r="L2742" s="8">
        <v>17</v>
      </c>
      <c r="M2742" s="8" t="b">
        <v>1</v>
      </c>
      <c r="N2742" s="8" t="s">
        <v>8295</v>
      </c>
      <c r="O2742" s="11">
        <f t="shared" si="168"/>
        <v>103</v>
      </c>
      <c r="P2742" s="8">
        <f t="shared" si="169"/>
        <v>18.239999999999998</v>
      </c>
      <c r="Q2742" s="8" t="s">
        <v>8319</v>
      </c>
      <c r="R2742" s="8" t="s">
        <v>8349</v>
      </c>
      <c r="S2742" s="17">
        <f t="shared" si="170"/>
        <v>42045.031851851847</v>
      </c>
      <c r="T2742" s="17">
        <f t="shared" si="171"/>
        <v>42074.99018518519</v>
      </c>
    </row>
    <row r="2743" spans="1:20" ht="28.5" x14ac:dyDescent="0.45">
      <c r="A2743" s="5">
        <v>2741</v>
      </c>
      <c r="B2743" s="7" t="s">
        <v>2741</v>
      </c>
      <c r="C2743" s="7" t="s">
        <v>6851</v>
      </c>
      <c r="D2743" s="8">
        <v>8000</v>
      </c>
      <c r="E2743" s="8">
        <v>35</v>
      </c>
      <c r="F2743" s="8" t="s">
        <v>8221</v>
      </c>
      <c r="G2743" s="8" t="s">
        <v>8224</v>
      </c>
      <c r="H2743" s="8" t="s">
        <v>8246</v>
      </c>
      <c r="I2743" s="8">
        <v>1413770820</v>
      </c>
      <c r="J2743" s="8">
        <v>1412005602</v>
      </c>
      <c r="K2743" s="8" t="b">
        <v>0</v>
      </c>
      <c r="L2743" s="8">
        <v>4</v>
      </c>
      <c r="M2743" s="8" t="b">
        <v>0</v>
      </c>
      <c r="N2743" s="8" t="s">
        <v>8304</v>
      </c>
      <c r="O2743" s="11">
        <f t="shared" si="168"/>
        <v>0</v>
      </c>
      <c r="P2743" s="8">
        <f t="shared" si="169"/>
        <v>8.75</v>
      </c>
      <c r="Q2743" s="8" t="s">
        <v>8322</v>
      </c>
      <c r="R2743" s="8" t="s">
        <v>8358</v>
      </c>
      <c r="S2743" s="17">
        <f t="shared" si="170"/>
        <v>41911.657430555555</v>
      </c>
      <c r="T2743" s="17">
        <f t="shared" si="171"/>
        <v>41932.088194444441</v>
      </c>
    </row>
    <row r="2744" spans="1:20" ht="42.75" x14ac:dyDescent="0.45">
      <c r="A2744" s="5">
        <v>2742</v>
      </c>
      <c r="B2744" s="7" t="s">
        <v>2742</v>
      </c>
      <c r="C2744" s="7" t="s">
        <v>6852</v>
      </c>
      <c r="D2744" s="8">
        <v>2500</v>
      </c>
      <c r="E2744" s="8">
        <v>731</v>
      </c>
      <c r="F2744" s="8" t="s">
        <v>8221</v>
      </c>
      <c r="G2744" s="8" t="s">
        <v>8224</v>
      </c>
      <c r="H2744" s="8" t="s">
        <v>8246</v>
      </c>
      <c r="I2744" s="8">
        <v>1337102187</v>
      </c>
      <c r="J2744" s="8">
        <v>1335892587</v>
      </c>
      <c r="K2744" s="8" t="b">
        <v>0</v>
      </c>
      <c r="L2744" s="8">
        <v>18</v>
      </c>
      <c r="M2744" s="8" t="b">
        <v>0</v>
      </c>
      <c r="N2744" s="8" t="s">
        <v>8304</v>
      </c>
      <c r="O2744" s="11">
        <f t="shared" si="168"/>
        <v>29</v>
      </c>
      <c r="P2744" s="8">
        <f t="shared" si="169"/>
        <v>40.61</v>
      </c>
      <c r="Q2744" s="8" t="s">
        <v>8322</v>
      </c>
      <c r="R2744" s="8" t="s">
        <v>8358</v>
      </c>
      <c r="S2744" s="17">
        <f t="shared" si="170"/>
        <v>41030.719756944447</v>
      </c>
      <c r="T2744" s="17">
        <f t="shared" si="171"/>
        <v>41044.719756944447</v>
      </c>
    </row>
    <row r="2745" spans="1:20" ht="57" x14ac:dyDescent="0.45">
      <c r="A2745" s="5">
        <v>2743</v>
      </c>
      <c r="B2745" s="7" t="s">
        <v>2743</v>
      </c>
      <c r="C2745" s="7" t="s">
        <v>6853</v>
      </c>
      <c r="D2745" s="8">
        <v>5999</v>
      </c>
      <c r="E2745" s="8">
        <v>0</v>
      </c>
      <c r="F2745" s="8" t="s">
        <v>8221</v>
      </c>
      <c r="G2745" s="8" t="s">
        <v>8224</v>
      </c>
      <c r="H2745" s="8" t="s">
        <v>8246</v>
      </c>
      <c r="I2745" s="8">
        <v>1476863607</v>
      </c>
      <c r="J2745" s="8">
        <v>1474271607</v>
      </c>
      <c r="K2745" s="8" t="b">
        <v>0</v>
      </c>
      <c r="L2745" s="8">
        <v>0</v>
      </c>
      <c r="M2745" s="8" t="b">
        <v>0</v>
      </c>
      <c r="N2745" s="8" t="s">
        <v>8304</v>
      </c>
      <c r="O2745" s="11">
        <f t="shared" si="168"/>
        <v>0</v>
      </c>
      <c r="P2745" s="8" t="e">
        <f t="shared" si="169"/>
        <v>#DIV/0!</v>
      </c>
      <c r="Q2745" s="8" t="s">
        <v>8322</v>
      </c>
      <c r="R2745" s="8" t="s">
        <v>8358</v>
      </c>
      <c r="S2745" s="17">
        <f t="shared" si="170"/>
        <v>42632.328784722224</v>
      </c>
      <c r="T2745" s="17">
        <f t="shared" si="171"/>
        <v>42662.328784722224</v>
      </c>
    </row>
    <row r="2746" spans="1:20" ht="42.75" x14ac:dyDescent="0.45">
      <c r="A2746" s="5">
        <v>2744</v>
      </c>
      <c r="B2746" s="7" t="s">
        <v>2744</v>
      </c>
      <c r="C2746" s="7" t="s">
        <v>6854</v>
      </c>
      <c r="D2746" s="8">
        <v>16000</v>
      </c>
      <c r="E2746" s="8">
        <v>835</v>
      </c>
      <c r="F2746" s="8" t="s">
        <v>8221</v>
      </c>
      <c r="G2746" s="8" t="s">
        <v>8224</v>
      </c>
      <c r="H2746" s="8" t="s">
        <v>8246</v>
      </c>
      <c r="I2746" s="8">
        <v>1330478998</v>
      </c>
      <c r="J2746" s="8">
        <v>1327886998</v>
      </c>
      <c r="K2746" s="8" t="b">
        <v>0</v>
      </c>
      <c r="L2746" s="8">
        <v>22</v>
      </c>
      <c r="M2746" s="8" t="b">
        <v>0</v>
      </c>
      <c r="N2746" s="8" t="s">
        <v>8304</v>
      </c>
      <c r="O2746" s="11">
        <f t="shared" si="168"/>
        <v>5</v>
      </c>
      <c r="P2746" s="8">
        <f t="shared" si="169"/>
        <v>37.950000000000003</v>
      </c>
      <c r="Q2746" s="8" t="s">
        <v>8322</v>
      </c>
      <c r="R2746" s="8" t="s">
        <v>8358</v>
      </c>
      <c r="S2746" s="17">
        <f t="shared" si="170"/>
        <v>40938.062476851854</v>
      </c>
      <c r="T2746" s="17">
        <f t="shared" si="171"/>
        <v>40968.062476851854</v>
      </c>
    </row>
    <row r="2747" spans="1:20" ht="42.75" x14ac:dyDescent="0.45">
      <c r="A2747" s="5">
        <v>2745</v>
      </c>
      <c r="B2747" s="7" t="s">
        <v>2745</v>
      </c>
      <c r="C2747" s="7" t="s">
        <v>6855</v>
      </c>
      <c r="D2747" s="8">
        <v>8000</v>
      </c>
      <c r="E2747" s="8">
        <v>1751</v>
      </c>
      <c r="F2747" s="8" t="s">
        <v>8221</v>
      </c>
      <c r="G2747" s="8" t="s">
        <v>8224</v>
      </c>
      <c r="H2747" s="8" t="s">
        <v>8246</v>
      </c>
      <c r="I2747" s="8">
        <v>1342309368</v>
      </c>
      <c r="J2747" s="8">
        <v>1337125368</v>
      </c>
      <c r="K2747" s="8" t="b">
        <v>0</v>
      </c>
      <c r="L2747" s="8">
        <v>49</v>
      </c>
      <c r="M2747" s="8" t="b">
        <v>0</v>
      </c>
      <c r="N2747" s="8" t="s">
        <v>8304</v>
      </c>
      <c r="O2747" s="11">
        <f t="shared" si="168"/>
        <v>22</v>
      </c>
      <c r="P2747" s="8">
        <f t="shared" si="169"/>
        <v>35.729999999999997</v>
      </c>
      <c r="Q2747" s="8" t="s">
        <v>8322</v>
      </c>
      <c r="R2747" s="8" t="s">
        <v>8358</v>
      </c>
      <c r="S2747" s="17">
        <f t="shared" si="170"/>
        <v>41044.988055555557</v>
      </c>
      <c r="T2747" s="17">
        <f t="shared" si="171"/>
        <v>41104.988055555557</v>
      </c>
    </row>
    <row r="2748" spans="1:20" ht="42.75" x14ac:dyDescent="0.45">
      <c r="A2748" s="5">
        <v>2746</v>
      </c>
      <c r="B2748" s="7" t="s">
        <v>2746</v>
      </c>
      <c r="C2748" s="7" t="s">
        <v>6856</v>
      </c>
      <c r="D2748" s="8">
        <v>3000</v>
      </c>
      <c r="E2748" s="8">
        <v>801</v>
      </c>
      <c r="F2748" s="8" t="s">
        <v>8221</v>
      </c>
      <c r="G2748" s="8" t="s">
        <v>8224</v>
      </c>
      <c r="H2748" s="8" t="s">
        <v>8246</v>
      </c>
      <c r="I2748" s="8">
        <v>1409337911</v>
      </c>
      <c r="J2748" s="8">
        <v>1406745911</v>
      </c>
      <c r="K2748" s="8" t="b">
        <v>0</v>
      </c>
      <c r="L2748" s="8">
        <v>19</v>
      </c>
      <c r="M2748" s="8" t="b">
        <v>0</v>
      </c>
      <c r="N2748" s="8" t="s">
        <v>8304</v>
      </c>
      <c r="O2748" s="11">
        <f t="shared" si="168"/>
        <v>27</v>
      </c>
      <c r="P2748" s="8">
        <f t="shared" si="169"/>
        <v>42.16</v>
      </c>
      <c r="Q2748" s="8" t="s">
        <v>8322</v>
      </c>
      <c r="R2748" s="8" t="s">
        <v>8358</v>
      </c>
      <c r="S2748" s="17">
        <f t="shared" si="170"/>
        <v>41850.781377314815</v>
      </c>
      <c r="T2748" s="17">
        <f t="shared" si="171"/>
        <v>41880.781377314815</v>
      </c>
    </row>
    <row r="2749" spans="1:20" ht="42.75" x14ac:dyDescent="0.45">
      <c r="A2749" s="5">
        <v>2747</v>
      </c>
      <c r="B2749" s="7" t="s">
        <v>2747</v>
      </c>
      <c r="C2749" s="7" t="s">
        <v>6857</v>
      </c>
      <c r="D2749" s="8">
        <v>500</v>
      </c>
      <c r="E2749" s="8">
        <v>140</v>
      </c>
      <c r="F2749" s="8" t="s">
        <v>8221</v>
      </c>
      <c r="G2749" s="8" t="s">
        <v>8224</v>
      </c>
      <c r="H2749" s="8" t="s">
        <v>8246</v>
      </c>
      <c r="I2749" s="8">
        <v>1339816200</v>
      </c>
      <c r="J2749" s="8">
        <v>1337095997</v>
      </c>
      <c r="K2749" s="8" t="b">
        <v>0</v>
      </c>
      <c r="L2749" s="8">
        <v>4</v>
      </c>
      <c r="M2749" s="8" t="b">
        <v>0</v>
      </c>
      <c r="N2749" s="8" t="s">
        <v>8304</v>
      </c>
      <c r="O2749" s="11">
        <f t="shared" si="168"/>
        <v>28</v>
      </c>
      <c r="P2749" s="8">
        <f t="shared" si="169"/>
        <v>35</v>
      </c>
      <c r="Q2749" s="8" t="s">
        <v>8322</v>
      </c>
      <c r="R2749" s="8" t="s">
        <v>8358</v>
      </c>
      <c r="S2749" s="17">
        <f t="shared" si="170"/>
        <v>41044.64811342593</v>
      </c>
      <c r="T2749" s="17">
        <f t="shared" si="171"/>
        <v>41076.131944444445</v>
      </c>
    </row>
    <row r="2750" spans="1:20" ht="42.75" x14ac:dyDescent="0.45">
      <c r="A2750" s="5">
        <v>2748</v>
      </c>
      <c r="B2750" s="7" t="s">
        <v>2748</v>
      </c>
      <c r="C2750" s="7" t="s">
        <v>6858</v>
      </c>
      <c r="D2750" s="8">
        <v>5000</v>
      </c>
      <c r="E2750" s="8">
        <v>53</v>
      </c>
      <c r="F2750" s="8" t="s">
        <v>8221</v>
      </c>
      <c r="G2750" s="8" t="s">
        <v>8224</v>
      </c>
      <c r="H2750" s="8" t="s">
        <v>8246</v>
      </c>
      <c r="I2750" s="8">
        <v>1472835802</v>
      </c>
      <c r="J2750" s="8">
        <v>1470243802</v>
      </c>
      <c r="K2750" s="8" t="b">
        <v>0</v>
      </c>
      <c r="L2750" s="8">
        <v>4</v>
      </c>
      <c r="M2750" s="8" t="b">
        <v>0</v>
      </c>
      <c r="N2750" s="8" t="s">
        <v>8304</v>
      </c>
      <c r="O2750" s="11">
        <f t="shared" si="168"/>
        <v>1</v>
      </c>
      <c r="P2750" s="8">
        <f t="shared" si="169"/>
        <v>13.25</v>
      </c>
      <c r="Q2750" s="8" t="s">
        <v>8322</v>
      </c>
      <c r="R2750" s="8" t="s">
        <v>8358</v>
      </c>
      <c r="S2750" s="17">
        <f t="shared" si="170"/>
        <v>42585.7106712963</v>
      </c>
      <c r="T2750" s="17">
        <f t="shared" si="171"/>
        <v>42615.7106712963</v>
      </c>
    </row>
    <row r="2751" spans="1:20" ht="28.5" x14ac:dyDescent="0.45">
      <c r="A2751" s="5">
        <v>2749</v>
      </c>
      <c r="B2751" s="7" t="s">
        <v>2749</v>
      </c>
      <c r="C2751" s="7" t="s">
        <v>6859</v>
      </c>
      <c r="D2751" s="8">
        <v>10000</v>
      </c>
      <c r="E2751" s="8">
        <v>110</v>
      </c>
      <c r="F2751" s="8" t="s">
        <v>8221</v>
      </c>
      <c r="G2751" s="8" t="s">
        <v>8224</v>
      </c>
      <c r="H2751" s="8" t="s">
        <v>8246</v>
      </c>
      <c r="I2751" s="8">
        <v>1428171037</v>
      </c>
      <c r="J2751" s="8">
        <v>1425582637</v>
      </c>
      <c r="K2751" s="8" t="b">
        <v>0</v>
      </c>
      <c r="L2751" s="8">
        <v>2</v>
      </c>
      <c r="M2751" s="8" t="b">
        <v>0</v>
      </c>
      <c r="N2751" s="8" t="s">
        <v>8304</v>
      </c>
      <c r="O2751" s="11">
        <f t="shared" si="168"/>
        <v>1</v>
      </c>
      <c r="P2751" s="8">
        <f t="shared" si="169"/>
        <v>55</v>
      </c>
      <c r="Q2751" s="8" t="s">
        <v>8322</v>
      </c>
      <c r="R2751" s="8" t="s">
        <v>8358</v>
      </c>
      <c r="S2751" s="17">
        <f t="shared" si="170"/>
        <v>42068.799039351856</v>
      </c>
      <c r="T2751" s="17">
        <f t="shared" si="171"/>
        <v>42098.757372685184</v>
      </c>
    </row>
    <row r="2752" spans="1:20" ht="42.75" x14ac:dyDescent="0.45">
      <c r="A2752" s="5">
        <v>2750</v>
      </c>
      <c r="B2752" s="7" t="s">
        <v>2750</v>
      </c>
      <c r="C2752" s="7" t="s">
        <v>6860</v>
      </c>
      <c r="D2752" s="8">
        <v>1999</v>
      </c>
      <c r="E2752" s="8">
        <v>0</v>
      </c>
      <c r="F2752" s="8" t="s">
        <v>8221</v>
      </c>
      <c r="G2752" s="8" t="s">
        <v>8224</v>
      </c>
      <c r="H2752" s="8" t="s">
        <v>8246</v>
      </c>
      <c r="I2752" s="8">
        <v>1341086400</v>
      </c>
      <c r="J2752" s="8">
        <v>1340055345</v>
      </c>
      <c r="K2752" s="8" t="b">
        <v>0</v>
      </c>
      <c r="L2752" s="8">
        <v>0</v>
      </c>
      <c r="M2752" s="8" t="b">
        <v>0</v>
      </c>
      <c r="N2752" s="8" t="s">
        <v>8304</v>
      </c>
      <c r="O2752" s="11">
        <f t="shared" si="168"/>
        <v>0</v>
      </c>
      <c r="P2752" s="8" t="e">
        <f t="shared" si="169"/>
        <v>#DIV/0!</v>
      </c>
      <c r="Q2752" s="8" t="s">
        <v>8322</v>
      </c>
      <c r="R2752" s="8" t="s">
        <v>8358</v>
      </c>
      <c r="S2752" s="17">
        <f t="shared" si="170"/>
        <v>41078.899826388886</v>
      </c>
      <c r="T2752" s="17">
        <f t="shared" si="171"/>
        <v>41090.833333333336</v>
      </c>
    </row>
    <row r="2753" spans="1:20" ht="42.75" x14ac:dyDescent="0.45">
      <c r="A2753" s="5">
        <v>2751</v>
      </c>
      <c r="B2753" s="7" t="s">
        <v>2751</v>
      </c>
      <c r="C2753" s="7" t="s">
        <v>6861</v>
      </c>
      <c r="D2753" s="8">
        <v>3274</v>
      </c>
      <c r="E2753" s="8">
        <v>0</v>
      </c>
      <c r="F2753" s="8" t="s">
        <v>8221</v>
      </c>
      <c r="G2753" s="8" t="s">
        <v>8224</v>
      </c>
      <c r="H2753" s="8" t="s">
        <v>8246</v>
      </c>
      <c r="I2753" s="8">
        <v>1403039842</v>
      </c>
      <c r="J2753" s="8">
        <v>1397855842</v>
      </c>
      <c r="K2753" s="8" t="b">
        <v>0</v>
      </c>
      <c r="L2753" s="8">
        <v>0</v>
      </c>
      <c r="M2753" s="8" t="b">
        <v>0</v>
      </c>
      <c r="N2753" s="8" t="s">
        <v>8304</v>
      </c>
      <c r="O2753" s="11">
        <f t="shared" si="168"/>
        <v>0</v>
      </c>
      <c r="P2753" s="8" t="e">
        <f t="shared" si="169"/>
        <v>#DIV/0!</v>
      </c>
      <c r="Q2753" s="8" t="s">
        <v>8322</v>
      </c>
      <c r="R2753" s="8" t="s">
        <v>8358</v>
      </c>
      <c r="S2753" s="17">
        <f t="shared" si="170"/>
        <v>41747.887060185189</v>
      </c>
      <c r="T2753" s="17">
        <f t="shared" si="171"/>
        <v>41807.887060185189</v>
      </c>
    </row>
    <row r="2754" spans="1:20" ht="42.75" x14ac:dyDescent="0.45">
      <c r="A2754" s="5">
        <v>2752</v>
      </c>
      <c r="B2754" s="7" t="s">
        <v>2752</v>
      </c>
      <c r="C2754" s="7" t="s">
        <v>6862</v>
      </c>
      <c r="D2754" s="8">
        <v>4800</v>
      </c>
      <c r="E2754" s="8">
        <v>550</v>
      </c>
      <c r="F2754" s="8" t="s">
        <v>8221</v>
      </c>
      <c r="G2754" s="8" t="s">
        <v>8224</v>
      </c>
      <c r="H2754" s="8" t="s">
        <v>8246</v>
      </c>
      <c r="I2754" s="8">
        <v>1324232504</v>
      </c>
      <c r="J2754" s="8">
        <v>1320776504</v>
      </c>
      <c r="K2754" s="8" t="b">
        <v>0</v>
      </c>
      <c r="L2754" s="8">
        <v>14</v>
      </c>
      <c r="M2754" s="8" t="b">
        <v>0</v>
      </c>
      <c r="N2754" s="8" t="s">
        <v>8304</v>
      </c>
      <c r="O2754" s="11">
        <f t="shared" si="168"/>
        <v>11</v>
      </c>
      <c r="P2754" s="8">
        <f t="shared" si="169"/>
        <v>39.29</v>
      </c>
      <c r="Q2754" s="8" t="s">
        <v>8322</v>
      </c>
      <c r="R2754" s="8" t="s">
        <v>8358</v>
      </c>
      <c r="S2754" s="17">
        <f t="shared" si="170"/>
        <v>40855.765092592592</v>
      </c>
      <c r="T2754" s="17">
        <f t="shared" si="171"/>
        <v>40895.765092592592</v>
      </c>
    </row>
    <row r="2755" spans="1:20" ht="42.75" x14ac:dyDescent="0.45">
      <c r="A2755" s="5">
        <v>2753</v>
      </c>
      <c r="B2755" s="7" t="s">
        <v>2753</v>
      </c>
      <c r="C2755" s="7" t="s">
        <v>6863</v>
      </c>
      <c r="D2755" s="8">
        <v>2000</v>
      </c>
      <c r="E2755" s="8">
        <v>380</v>
      </c>
      <c r="F2755" s="8" t="s">
        <v>8221</v>
      </c>
      <c r="G2755" s="8" t="s">
        <v>8224</v>
      </c>
      <c r="H2755" s="8" t="s">
        <v>8246</v>
      </c>
      <c r="I2755" s="8">
        <v>1346017023</v>
      </c>
      <c r="J2755" s="8">
        <v>1343425023</v>
      </c>
      <c r="K2755" s="8" t="b">
        <v>0</v>
      </c>
      <c r="L2755" s="8">
        <v>8</v>
      </c>
      <c r="M2755" s="8" t="b">
        <v>0</v>
      </c>
      <c r="N2755" s="8" t="s">
        <v>8304</v>
      </c>
      <c r="O2755" s="11">
        <f t="shared" ref="O2755:O2818" si="172">ROUND((E2755/D2755)*100,0)</f>
        <v>19</v>
      </c>
      <c r="P2755" s="8">
        <f t="shared" ref="P2755:P2818" si="173">ROUND(E2755/L2755,2)</f>
        <v>47.5</v>
      </c>
      <c r="Q2755" s="8" t="s">
        <v>8322</v>
      </c>
      <c r="R2755" s="8" t="s">
        <v>8358</v>
      </c>
      <c r="S2755" s="17">
        <f t="shared" ref="S2755:S2818" si="174">(((J2755/60)/60)/24)+DATE(1970,1,1)</f>
        <v>41117.900729166664</v>
      </c>
      <c r="T2755" s="17">
        <f t="shared" ref="T2755:T2818" si="175">(((I2755/60)/60)/24)+DATE(1970,1,1)</f>
        <v>41147.900729166664</v>
      </c>
    </row>
    <row r="2756" spans="1:20" ht="42.75" x14ac:dyDescent="0.45">
      <c r="A2756" s="5">
        <v>2754</v>
      </c>
      <c r="B2756" s="7" t="s">
        <v>2754</v>
      </c>
      <c r="C2756" s="7" t="s">
        <v>6864</v>
      </c>
      <c r="D2756" s="8">
        <v>10000</v>
      </c>
      <c r="E2756" s="8">
        <v>0</v>
      </c>
      <c r="F2756" s="8" t="s">
        <v>8221</v>
      </c>
      <c r="G2756" s="8" t="s">
        <v>8224</v>
      </c>
      <c r="H2756" s="8" t="s">
        <v>8246</v>
      </c>
      <c r="I2756" s="8">
        <v>1410448551</v>
      </c>
      <c r="J2756" s="8">
        <v>1407856551</v>
      </c>
      <c r="K2756" s="8" t="b">
        <v>0</v>
      </c>
      <c r="L2756" s="8">
        <v>0</v>
      </c>
      <c r="M2756" s="8" t="b">
        <v>0</v>
      </c>
      <c r="N2756" s="8" t="s">
        <v>8304</v>
      </c>
      <c r="O2756" s="11">
        <f t="shared" si="172"/>
        <v>0</v>
      </c>
      <c r="P2756" s="8" t="e">
        <f t="shared" si="173"/>
        <v>#DIV/0!</v>
      </c>
      <c r="Q2756" s="8" t="s">
        <v>8322</v>
      </c>
      <c r="R2756" s="8" t="s">
        <v>8358</v>
      </c>
      <c r="S2756" s="17">
        <f t="shared" si="174"/>
        <v>41863.636006944449</v>
      </c>
      <c r="T2756" s="17">
        <f t="shared" si="175"/>
        <v>41893.636006944449</v>
      </c>
    </row>
    <row r="2757" spans="1:20" ht="42.75" x14ac:dyDescent="0.45">
      <c r="A2757" s="5">
        <v>2755</v>
      </c>
      <c r="B2757" s="7" t="s">
        <v>2755</v>
      </c>
      <c r="C2757" s="7" t="s">
        <v>6865</v>
      </c>
      <c r="D2757" s="8">
        <v>500</v>
      </c>
      <c r="E2757" s="8">
        <v>260</v>
      </c>
      <c r="F2757" s="8" t="s">
        <v>8221</v>
      </c>
      <c r="G2757" s="8" t="s">
        <v>8241</v>
      </c>
      <c r="H2757" s="8" t="s">
        <v>8249</v>
      </c>
      <c r="I2757" s="8">
        <v>1428519527</v>
      </c>
      <c r="J2757" s="8">
        <v>1425927527</v>
      </c>
      <c r="K2757" s="8" t="b">
        <v>0</v>
      </c>
      <c r="L2757" s="8">
        <v>15</v>
      </c>
      <c r="M2757" s="8" t="b">
        <v>0</v>
      </c>
      <c r="N2757" s="8" t="s">
        <v>8304</v>
      </c>
      <c r="O2757" s="11">
        <f t="shared" si="172"/>
        <v>52</v>
      </c>
      <c r="P2757" s="8">
        <f t="shared" si="173"/>
        <v>17.329999999999998</v>
      </c>
      <c r="Q2757" s="8" t="s">
        <v>8322</v>
      </c>
      <c r="R2757" s="8" t="s">
        <v>8358</v>
      </c>
      <c r="S2757" s="17">
        <f t="shared" si="174"/>
        <v>42072.790821759263</v>
      </c>
      <c r="T2757" s="17">
        <f t="shared" si="175"/>
        <v>42102.790821759263</v>
      </c>
    </row>
    <row r="2758" spans="1:20" ht="42.75" x14ac:dyDescent="0.45">
      <c r="A2758" s="5">
        <v>2756</v>
      </c>
      <c r="B2758" s="7" t="s">
        <v>2756</v>
      </c>
      <c r="C2758" s="7" t="s">
        <v>6866</v>
      </c>
      <c r="D2758" s="8">
        <v>10000</v>
      </c>
      <c r="E2758" s="8">
        <v>1048</v>
      </c>
      <c r="F2758" s="8" t="s">
        <v>8221</v>
      </c>
      <c r="G2758" s="8" t="s">
        <v>8224</v>
      </c>
      <c r="H2758" s="8" t="s">
        <v>8246</v>
      </c>
      <c r="I2758" s="8">
        <v>1389476201</v>
      </c>
      <c r="J2758" s="8">
        <v>1386884201</v>
      </c>
      <c r="K2758" s="8" t="b">
        <v>0</v>
      </c>
      <c r="L2758" s="8">
        <v>33</v>
      </c>
      <c r="M2758" s="8" t="b">
        <v>0</v>
      </c>
      <c r="N2758" s="8" t="s">
        <v>8304</v>
      </c>
      <c r="O2758" s="11">
        <f t="shared" si="172"/>
        <v>10</v>
      </c>
      <c r="P2758" s="8">
        <f t="shared" si="173"/>
        <v>31.76</v>
      </c>
      <c r="Q2758" s="8" t="s">
        <v>8322</v>
      </c>
      <c r="R2758" s="8" t="s">
        <v>8358</v>
      </c>
      <c r="S2758" s="17">
        <f t="shared" si="174"/>
        <v>41620.90047453704</v>
      </c>
      <c r="T2758" s="17">
        <f t="shared" si="175"/>
        <v>41650.90047453704</v>
      </c>
    </row>
    <row r="2759" spans="1:20" ht="28.5" x14ac:dyDescent="0.45">
      <c r="A2759" s="5">
        <v>2757</v>
      </c>
      <c r="B2759" s="7" t="s">
        <v>2757</v>
      </c>
      <c r="C2759" s="7" t="s">
        <v>6867</v>
      </c>
      <c r="D2759" s="8">
        <v>1500</v>
      </c>
      <c r="E2759" s="8">
        <v>10</v>
      </c>
      <c r="F2759" s="8" t="s">
        <v>8221</v>
      </c>
      <c r="G2759" s="8" t="s">
        <v>8224</v>
      </c>
      <c r="H2759" s="8" t="s">
        <v>8246</v>
      </c>
      <c r="I2759" s="8">
        <v>1470498332</v>
      </c>
      <c r="J2759" s="8">
        <v>1469202332</v>
      </c>
      <c r="K2759" s="8" t="b">
        <v>0</v>
      </c>
      <c r="L2759" s="8">
        <v>2</v>
      </c>
      <c r="M2759" s="8" t="b">
        <v>0</v>
      </c>
      <c r="N2759" s="8" t="s">
        <v>8304</v>
      </c>
      <c r="O2759" s="11">
        <f t="shared" si="172"/>
        <v>1</v>
      </c>
      <c r="P2759" s="8">
        <f t="shared" si="173"/>
        <v>5</v>
      </c>
      <c r="Q2759" s="8" t="s">
        <v>8322</v>
      </c>
      <c r="R2759" s="8" t="s">
        <v>8358</v>
      </c>
      <c r="S2759" s="17">
        <f t="shared" si="174"/>
        <v>42573.65662037037</v>
      </c>
      <c r="T2759" s="17">
        <f t="shared" si="175"/>
        <v>42588.65662037037</v>
      </c>
    </row>
    <row r="2760" spans="1:20" ht="57" x14ac:dyDescent="0.45">
      <c r="A2760" s="5">
        <v>2758</v>
      </c>
      <c r="B2760" s="7" t="s">
        <v>2758</v>
      </c>
      <c r="C2760" s="7" t="s">
        <v>6868</v>
      </c>
      <c r="D2760" s="8">
        <v>2000</v>
      </c>
      <c r="E2760" s="8">
        <v>234</v>
      </c>
      <c r="F2760" s="8" t="s">
        <v>8221</v>
      </c>
      <c r="G2760" s="8" t="s">
        <v>8226</v>
      </c>
      <c r="H2760" s="8" t="s">
        <v>8248</v>
      </c>
      <c r="I2760" s="8">
        <v>1476095783</v>
      </c>
      <c r="J2760" s="8">
        <v>1474886183</v>
      </c>
      <c r="K2760" s="8" t="b">
        <v>0</v>
      </c>
      <c r="L2760" s="8">
        <v>6</v>
      </c>
      <c r="M2760" s="8" t="b">
        <v>0</v>
      </c>
      <c r="N2760" s="8" t="s">
        <v>8304</v>
      </c>
      <c r="O2760" s="11">
        <f t="shared" si="172"/>
        <v>12</v>
      </c>
      <c r="P2760" s="8">
        <f t="shared" si="173"/>
        <v>39</v>
      </c>
      <c r="Q2760" s="8" t="s">
        <v>8322</v>
      </c>
      <c r="R2760" s="8" t="s">
        <v>8358</v>
      </c>
      <c r="S2760" s="17">
        <f t="shared" si="174"/>
        <v>42639.441932870366</v>
      </c>
      <c r="T2760" s="17">
        <f t="shared" si="175"/>
        <v>42653.441932870366</v>
      </c>
    </row>
    <row r="2761" spans="1:20" ht="42.75" x14ac:dyDescent="0.45">
      <c r="A2761" s="5">
        <v>2759</v>
      </c>
      <c r="B2761" s="7" t="s">
        <v>2759</v>
      </c>
      <c r="C2761" s="7" t="s">
        <v>6869</v>
      </c>
      <c r="D2761" s="8">
        <v>1000</v>
      </c>
      <c r="E2761" s="8">
        <v>105</v>
      </c>
      <c r="F2761" s="8" t="s">
        <v>8221</v>
      </c>
      <c r="G2761" s="8" t="s">
        <v>8226</v>
      </c>
      <c r="H2761" s="8" t="s">
        <v>8248</v>
      </c>
      <c r="I2761" s="8">
        <v>1468658866</v>
      </c>
      <c r="J2761" s="8">
        <v>1464943666</v>
      </c>
      <c r="K2761" s="8" t="b">
        <v>0</v>
      </c>
      <c r="L2761" s="8">
        <v>2</v>
      </c>
      <c r="M2761" s="8" t="b">
        <v>0</v>
      </c>
      <c r="N2761" s="8" t="s">
        <v>8304</v>
      </c>
      <c r="O2761" s="11">
        <f t="shared" si="172"/>
        <v>11</v>
      </c>
      <c r="P2761" s="8">
        <f t="shared" si="173"/>
        <v>52.5</v>
      </c>
      <c r="Q2761" s="8" t="s">
        <v>8322</v>
      </c>
      <c r="R2761" s="8" t="s">
        <v>8358</v>
      </c>
      <c r="S2761" s="17">
        <f t="shared" si="174"/>
        <v>42524.36650462963</v>
      </c>
      <c r="T2761" s="17">
        <f t="shared" si="175"/>
        <v>42567.36650462963</v>
      </c>
    </row>
    <row r="2762" spans="1:20" ht="42.75" x14ac:dyDescent="0.45">
      <c r="A2762" s="5">
        <v>2760</v>
      </c>
      <c r="B2762" s="7" t="s">
        <v>2760</v>
      </c>
      <c r="C2762" s="7" t="s">
        <v>6870</v>
      </c>
      <c r="D2762" s="8">
        <v>5000</v>
      </c>
      <c r="E2762" s="8">
        <v>0</v>
      </c>
      <c r="F2762" s="8" t="s">
        <v>8221</v>
      </c>
      <c r="G2762" s="8" t="s">
        <v>8225</v>
      </c>
      <c r="H2762" s="8" t="s">
        <v>8247</v>
      </c>
      <c r="I2762" s="8">
        <v>1371726258</v>
      </c>
      <c r="J2762" s="8">
        <v>1369134258</v>
      </c>
      <c r="K2762" s="8" t="b">
        <v>0</v>
      </c>
      <c r="L2762" s="8">
        <v>0</v>
      </c>
      <c r="M2762" s="8" t="b">
        <v>0</v>
      </c>
      <c r="N2762" s="8" t="s">
        <v>8304</v>
      </c>
      <c r="O2762" s="11">
        <f t="shared" si="172"/>
        <v>0</v>
      </c>
      <c r="P2762" s="8" t="e">
        <f t="shared" si="173"/>
        <v>#DIV/0!</v>
      </c>
      <c r="Q2762" s="8" t="s">
        <v>8322</v>
      </c>
      <c r="R2762" s="8" t="s">
        <v>8358</v>
      </c>
      <c r="S2762" s="17">
        <f t="shared" si="174"/>
        <v>41415.461319444446</v>
      </c>
      <c r="T2762" s="17">
        <f t="shared" si="175"/>
        <v>41445.461319444446</v>
      </c>
    </row>
    <row r="2763" spans="1:20" ht="28.5" x14ac:dyDescent="0.45">
      <c r="A2763" s="5">
        <v>2761</v>
      </c>
      <c r="B2763" s="7" t="s">
        <v>2761</v>
      </c>
      <c r="C2763" s="7" t="s">
        <v>6871</v>
      </c>
      <c r="D2763" s="8">
        <v>5000</v>
      </c>
      <c r="E2763" s="8">
        <v>36</v>
      </c>
      <c r="F2763" s="8" t="s">
        <v>8221</v>
      </c>
      <c r="G2763" s="8" t="s">
        <v>8224</v>
      </c>
      <c r="H2763" s="8" t="s">
        <v>8246</v>
      </c>
      <c r="I2763" s="8">
        <v>1357176693</v>
      </c>
      <c r="J2763" s="8">
        <v>1354584693</v>
      </c>
      <c r="K2763" s="8" t="b">
        <v>0</v>
      </c>
      <c r="L2763" s="8">
        <v>4</v>
      </c>
      <c r="M2763" s="8" t="b">
        <v>0</v>
      </c>
      <c r="N2763" s="8" t="s">
        <v>8304</v>
      </c>
      <c r="O2763" s="11">
        <f t="shared" si="172"/>
        <v>1</v>
      </c>
      <c r="P2763" s="8">
        <f t="shared" si="173"/>
        <v>9</v>
      </c>
      <c r="Q2763" s="8" t="s">
        <v>8322</v>
      </c>
      <c r="R2763" s="8" t="s">
        <v>8358</v>
      </c>
      <c r="S2763" s="17">
        <f t="shared" si="174"/>
        <v>41247.063576388886</v>
      </c>
      <c r="T2763" s="17">
        <f t="shared" si="175"/>
        <v>41277.063576388886</v>
      </c>
    </row>
    <row r="2764" spans="1:20" ht="42.75" x14ac:dyDescent="0.45">
      <c r="A2764" s="5">
        <v>2762</v>
      </c>
      <c r="B2764" s="7" t="s">
        <v>2762</v>
      </c>
      <c r="C2764" s="7" t="s">
        <v>6872</v>
      </c>
      <c r="D2764" s="8">
        <v>3250</v>
      </c>
      <c r="E2764" s="8">
        <v>25</v>
      </c>
      <c r="F2764" s="8" t="s">
        <v>8221</v>
      </c>
      <c r="G2764" s="8" t="s">
        <v>8224</v>
      </c>
      <c r="H2764" s="8" t="s">
        <v>8246</v>
      </c>
      <c r="I2764" s="8">
        <v>1332114795</v>
      </c>
      <c r="J2764" s="8">
        <v>1326934395</v>
      </c>
      <c r="K2764" s="8" t="b">
        <v>0</v>
      </c>
      <c r="L2764" s="8">
        <v>1</v>
      </c>
      <c r="M2764" s="8" t="b">
        <v>0</v>
      </c>
      <c r="N2764" s="8" t="s">
        <v>8304</v>
      </c>
      <c r="O2764" s="11">
        <f t="shared" si="172"/>
        <v>1</v>
      </c>
      <c r="P2764" s="8">
        <f t="shared" si="173"/>
        <v>25</v>
      </c>
      <c r="Q2764" s="8" t="s">
        <v>8322</v>
      </c>
      <c r="R2764" s="8" t="s">
        <v>8358</v>
      </c>
      <c r="S2764" s="17">
        <f t="shared" si="174"/>
        <v>40927.036979166667</v>
      </c>
      <c r="T2764" s="17">
        <f t="shared" si="175"/>
        <v>40986.995312500003</v>
      </c>
    </row>
    <row r="2765" spans="1:20" ht="28.5" x14ac:dyDescent="0.45">
      <c r="A2765" s="5">
        <v>2763</v>
      </c>
      <c r="B2765" s="7" t="s">
        <v>2763</v>
      </c>
      <c r="C2765" s="7" t="s">
        <v>6873</v>
      </c>
      <c r="D2765" s="8">
        <v>39400</v>
      </c>
      <c r="E2765" s="8">
        <v>90</v>
      </c>
      <c r="F2765" s="8" t="s">
        <v>8221</v>
      </c>
      <c r="G2765" s="8" t="s">
        <v>8224</v>
      </c>
      <c r="H2765" s="8" t="s">
        <v>8246</v>
      </c>
      <c r="I2765" s="8">
        <v>1369403684</v>
      </c>
      <c r="J2765" s="8">
        <v>1365515684</v>
      </c>
      <c r="K2765" s="8" t="b">
        <v>0</v>
      </c>
      <c r="L2765" s="8">
        <v>3</v>
      </c>
      <c r="M2765" s="8" t="b">
        <v>0</v>
      </c>
      <c r="N2765" s="8" t="s">
        <v>8304</v>
      </c>
      <c r="O2765" s="11">
        <f t="shared" si="172"/>
        <v>0</v>
      </c>
      <c r="P2765" s="8">
        <f t="shared" si="173"/>
        <v>30</v>
      </c>
      <c r="Q2765" s="8" t="s">
        <v>8322</v>
      </c>
      <c r="R2765" s="8" t="s">
        <v>8358</v>
      </c>
      <c r="S2765" s="17">
        <f t="shared" si="174"/>
        <v>41373.579675925925</v>
      </c>
      <c r="T2765" s="17">
        <f t="shared" si="175"/>
        <v>41418.579675925925</v>
      </c>
    </row>
    <row r="2766" spans="1:20" ht="42.75" x14ac:dyDescent="0.45">
      <c r="A2766" s="5">
        <v>2764</v>
      </c>
      <c r="B2766" s="7" t="s">
        <v>2764</v>
      </c>
      <c r="C2766" s="7" t="s">
        <v>6874</v>
      </c>
      <c r="D2766" s="8">
        <v>4000</v>
      </c>
      <c r="E2766" s="8">
        <v>45</v>
      </c>
      <c r="F2766" s="8" t="s">
        <v>8221</v>
      </c>
      <c r="G2766" s="8" t="s">
        <v>8224</v>
      </c>
      <c r="H2766" s="8" t="s">
        <v>8246</v>
      </c>
      <c r="I2766" s="8">
        <v>1338404400</v>
      </c>
      <c r="J2766" s="8">
        <v>1335855631</v>
      </c>
      <c r="K2766" s="8" t="b">
        <v>0</v>
      </c>
      <c r="L2766" s="8">
        <v>4</v>
      </c>
      <c r="M2766" s="8" t="b">
        <v>0</v>
      </c>
      <c r="N2766" s="8" t="s">
        <v>8304</v>
      </c>
      <c r="O2766" s="11">
        <f t="shared" si="172"/>
        <v>1</v>
      </c>
      <c r="P2766" s="8">
        <f t="shared" si="173"/>
        <v>11.25</v>
      </c>
      <c r="Q2766" s="8" t="s">
        <v>8322</v>
      </c>
      <c r="R2766" s="8" t="s">
        <v>8358</v>
      </c>
      <c r="S2766" s="17">
        <f t="shared" si="174"/>
        <v>41030.292025462964</v>
      </c>
      <c r="T2766" s="17">
        <f t="shared" si="175"/>
        <v>41059.791666666664</v>
      </c>
    </row>
    <row r="2767" spans="1:20" ht="42.75" x14ac:dyDescent="0.45">
      <c r="A2767" s="5">
        <v>2765</v>
      </c>
      <c r="B2767" s="7" t="s">
        <v>2765</v>
      </c>
      <c r="C2767" s="7" t="s">
        <v>6875</v>
      </c>
      <c r="D2767" s="8">
        <v>4000</v>
      </c>
      <c r="E2767" s="8">
        <v>0</v>
      </c>
      <c r="F2767" s="8" t="s">
        <v>8221</v>
      </c>
      <c r="G2767" s="8" t="s">
        <v>8224</v>
      </c>
      <c r="H2767" s="8" t="s">
        <v>8246</v>
      </c>
      <c r="I2767" s="8">
        <v>1351432428</v>
      </c>
      <c r="J2767" s="8">
        <v>1350050028</v>
      </c>
      <c r="K2767" s="8" t="b">
        <v>0</v>
      </c>
      <c r="L2767" s="8">
        <v>0</v>
      </c>
      <c r="M2767" s="8" t="b">
        <v>0</v>
      </c>
      <c r="N2767" s="8" t="s">
        <v>8304</v>
      </c>
      <c r="O2767" s="11">
        <f t="shared" si="172"/>
        <v>0</v>
      </c>
      <c r="P2767" s="8" t="e">
        <f t="shared" si="173"/>
        <v>#DIV/0!</v>
      </c>
      <c r="Q2767" s="8" t="s">
        <v>8322</v>
      </c>
      <c r="R2767" s="8" t="s">
        <v>8358</v>
      </c>
      <c r="S2767" s="17">
        <f t="shared" si="174"/>
        <v>41194.579027777778</v>
      </c>
      <c r="T2767" s="17">
        <f t="shared" si="175"/>
        <v>41210.579027777778</v>
      </c>
    </row>
    <row r="2768" spans="1:20" ht="42.75" x14ac:dyDescent="0.45">
      <c r="A2768" s="5">
        <v>2766</v>
      </c>
      <c r="B2768" s="7" t="s">
        <v>2766</v>
      </c>
      <c r="C2768" s="7" t="s">
        <v>6876</v>
      </c>
      <c r="D2768" s="8">
        <v>5000</v>
      </c>
      <c r="E2768" s="8">
        <v>100</v>
      </c>
      <c r="F2768" s="8" t="s">
        <v>8221</v>
      </c>
      <c r="G2768" s="8" t="s">
        <v>8224</v>
      </c>
      <c r="H2768" s="8" t="s">
        <v>8246</v>
      </c>
      <c r="I2768" s="8">
        <v>1313078518</v>
      </c>
      <c r="J2768" s="8">
        <v>1310486518</v>
      </c>
      <c r="K2768" s="8" t="b">
        <v>0</v>
      </c>
      <c r="L2768" s="8">
        <v>4</v>
      </c>
      <c r="M2768" s="8" t="b">
        <v>0</v>
      </c>
      <c r="N2768" s="8" t="s">
        <v>8304</v>
      </c>
      <c r="O2768" s="11">
        <f t="shared" si="172"/>
        <v>2</v>
      </c>
      <c r="P2768" s="8">
        <f t="shared" si="173"/>
        <v>25</v>
      </c>
      <c r="Q2768" s="8" t="s">
        <v>8322</v>
      </c>
      <c r="R2768" s="8" t="s">
        <v>8358</v>
      </c>
      <c r="S2768" s="17">
        <f t="shared" si="174"/>
        <v>40736.668032407404</v>
      </c>
      <c r="T2768" s="17">
        <f t="shared" si="175"/>
        <v>40766.668032407404</v>
      </c>
    </row>
    <row r="2769" spans="1:20" ht="42.75" x14ac:dyDescent="0.45">
      <c r="A2769" s="5">
        <v>2767</v>
      </c>
      <c r="B2769" s="7" t="s">
        <v>2767</v>
      </c>
      <c r="C2769" s="7" t="s">
        <v>6877</v>
      </c>
      <c r="D2769" s="8">
        <v>4000</v>
      </c>
      <c r="E2769" s="8">
        <v>34</v>
      </c>
      <c r="F2769" s="8" t="s">
        <v>8221</v>
      </c>
      <c r="G2769" s="8" t="s">
        <v>8229</v>
      </c>
      <c r="H2769" s="8" t="s">
        <v>8251</v>
      </c>
      <c r="I2769" s="8">
        <v>1439766050</v>
      </c>
      <c r="J2769" s="8">
        <v>1434582050</v>
      </c>
      <c r="K2769" s="8" t="b">
        <v>0</v>
      </c>
      <c r="L2769" s="8">
        <v>3</v>
      </c>
      <c r="M2769" s="8" t="b">
        <v>0</v>
      </c>
      <c r="N2769" s="8" t="s">
        <v>8304</v>
      </c>
      <c r="O2769" s="11">
        <f t="shared" si="172"/>
        <v>1</v>
      </c>
      <c r="P2769" s="8">
        <f t="shared" si="173"/>
        <v>11.33</v>
      </c>
      <c r="Q2769" s="8" t="s">
        <v>8322</v>
      </c>
      <c r="R2769" s="8" t="s">
        <v>8358</v>
      </c>
      <c r="S2769" s="17">
        <f t="shared" si="174"/>
        <v>42172.958912037036</v>
      </c>
      <c r="T2769" s="17">
        <f t="shared" si="175"/>
        <v>42232.958912037036</v>
      </c>
    </row>
    <row r="2770" spans="1:20" ht="42.75" x14ac:dyDescent="0.45">
      <c r="A2770" s="5">
        <v>2768</v>
      </c>
      <c r="B2770" s="7" t="s">
        <v>2768</v>
      </c>
      <c r="C2770" s="7" t="s">
        <v>6878</v>
      </c>
      <c r="D2770" s="8">
        <v>7000</v>
      </c>
      <c r="E2770" s="8">
        <v>1002</v>
      </c>
      <c r="F2770" s="8" t="s">
        <v>8221</v>
      </c>
      <c r="G2770" s="8" t="s">
        <v>8224</v>
      </c>
      <c r="H2770" s="8" t="s">
        <v>8246</v>
      </c>
      <c r="I2770" s="8">
        <v>1333028723</v>
      </c>
      <c r="J2770" s="8">
        <v>1330440323</v>
      </c>
      <c r="K2770" s="8" t="b">
        <v>0</v>
      </c>
      <c r="L2770" s="8">
        <v>34</v>
      </c>
      <c r="M2770" s="8" t="b">
        <v>0</v>
      </c>
      <c r="N2770" s="8" t="s">
        <v>8304</v>
      </c>
      <c r="O2770" s="11">
        <f t="shared" si="172"/>
        <v>14</v>
      </c>
      <c r="P2770" s="8">
        <f t="shared" si="173"/>
        <v>29.47</v>
      </c>
      <c r="Q2770" s="8" t="s">
        <v>8322</v>
      </c>
      <c r="R2770" s="8" t="s">
        <v>8358</v>
      </c>
      <c r="S2770" s="17">
        <f t="shared" si="174"/>
        <v>40967.614849537036</v>
      </c>
      <c r="T2770" s="17">
        <f t="shared" si="175"/>
        <v>40997.573182870372</v>
      </c>
    </row>
    <row r="2771" spans="1:20" ht="42.75" x14ac:dyDescent="0.45">
      <c r="A2771" s="5">
        <v>2769</v>
      </c>
      <c r="B2771" s="7" t="s">
        <v>2769</v>
      </c>
      <c r="C2771" s="7" t="s">
        <v>6879</v>
      </c>
      <c r="D2771" s="8">
        <v>800</v>
      </c>
      <c r="E2771" s="8">
        <v>2</v>
      </c>
      <c r="F2771" s="8" t="s">
        <v>8221</v>
      </c>
      <c r="G2771" s="8" t="s">
        <v>8225</v>
      </c>
      <c r="H2771" s="8" t="s">
        <v>8247</v>
      </c>
      <c r="I2771" s="8">
        <v>1401997790</v>
      </c>
      <c r="J2771" s="8">
        <v>1397677790</v>
      </c>
      <c r="K2771" s="8" t="b">
        <v>0</v>
      </c>
      <c r="L2771" s="8">
        <v>2</v>
      </c>
      <c r="M2771" s="8" t="b">
        <v>0</v>
      </c>
      <c r="N2771" s="8" t="s">
        <v>8304</v>
      </c>
      <c r="O2771" s="11">
        <f t="shared" si="172"/>
        <v>0</v>
      </c>
      <c r="P2771" s="8">
        <f t="shared" si="173"/>
        <v>1</v>
      </c>
      <c r="Q2771" s="8" t="s">
        <v>8322</v>
      </c>
      <c r="R2771" s="8" t="s">
        <v>8358</v>
      </c>
      <c r="S2771" s="17">
        <f t="shared" si="174"/>
        <v>41745.826273148145</v>
      </c>
      <c r="T2771" s="17">
        <f t="shared" si="175"/>
        <v>41795.826273148145</v>
      </c>
    </row>
    <row r="2772" spans="1:20" ht="42.75" x14ac:dyDescent="0.45">
      <c r="A2772" s="5">
        <v>2770</v>
      </c>
      <c r="B2772" s="7" t="s">
        <v>2770</v>
      </c>
      <c r="C2772" s="7" t="s">
        <v>6880</v>
      </c>
      <c r="D2772" s="8">
        <v>20000</v>
      </c>
      <c r="E2772" s="8">
        <v>2082.25</v>
      </c>
      <c r="F2772" s="8" t="s">
        <v>8221</v>
      </c>
      <c r="G2772" s="8" t="s">
        <v>8224</v>
      </c>
      <c r="H2772" s="8" t="s">
        <v>8246</v>
      </c>
      <c r="I2772" s="8">
        <v>1395158130</v>
      </c>
      <c r="J2772" s="8">
        <v>1392569730</v>
      </c>
      <c r="K2772" s="8" t="b">
        <v>0</v>
      </c>
      <c r="L2772" s="8">
        <v>33</v>
      </c>
      <c r="M2772" s="8" t="b">
        <v>0</v>
      </c>
      <c r="N2772" s="8" t="s">
        <v>8304</v>
      </c>
      <c r="O2772" s="11">
        <f t="shared" si="172"/>
        <v>10</v>
      </c>
      <c r="P2772" s="8">
        <f t="shared" si="173"/>
        <v>63.1</v>
      </c>
      <c r="Q2772" s="8" t="s">
        <v>8322</v>
      </c>
      <c r="R2772" s="8" t="s">
        <v>8358</v>
      </c>
      <c r="S2772" s="17">
        <f t="shared" si="174"/>
        <v>41686.705208333333</v>
      </c>
      <c r="T2772" s="17">
        <f t="shared" si="175"/>
        <v>41716.663541666669</v>
      </c>
    </row>
    <row r="2773" spans="1:20" ht="42.75" x14ac:dyDescent="0.45">
      <c r="A2773" s="5">
        <v>2771</v>
      </c>
      <c r="B2773" s="7" t="s">
        <v>2771</v>
      </c>
      <c r="C2773" s="7" t="s">
        <v>6881</v>
      </c>
      <c r="D2773" s="8">
        <v>19980</v>
      </c>
      <c r="E2773" s="8">
        <v>0</v>
      </c>
      <c r="F2773" s="8" t="s">
        <v>8221</v>
      </c>
      <c r="G2773" s="8" t="s">
        <v>8224</v>
      </c>
      <c r="H2773" s="8" t="s">
        <v>8246</v>
      </c>
      <c r="I2773" s="8">
        <v>1359738000</v>
      </c>
      <c r="J2773" s="8">
        <v>1355489140</v>
      </c>
      <c r="K2773" s="8" t="b">
        <v>0</v>
      </c>
      <c r="L2773" s="8">
        <v>0</v>
      </c>
      <c r="M2773" s="8" t="b">
        <v>0</v>
      </c>
      <c r="N2773" s="8" t="s">
        <v>8304</v>
      </c>
      <c r="O2773" s="11">
        <f t="shared" si="172"/>
        <v>0</v>
      </c>
      <c r="P2773" s="8" t="e">
        <f t="shared" si="173"/>
        <v>#DIV/0!</v>
      </c>
      <c r="Q2773" s="8" t="s">
        <v>8322</v>
      </c>
      <c r="R2773" s="8" t="s">
        <v>8358</v>
      </c>
      <c r="S2773" s="17">
        <f t="shared" si="174"/>
        <v>41257.531712962962</v>
      </c>
      <c r="T2773" s="17">
        <f t="shared" si="175"/>
        <v>41306.708333333336</v>
      </c>
    </row>
    <row r="2774" spans="1:20" ht="42.75" x14ac:dyDescent="0.45">
      <c r="A2774" s="5">
        <v>2772</v>
      </c>
      <c r="B2774" s="7" t="s">
        <v>2772</v>
      </c>
      <c r="C2774" s="7" t="s">
        <v>6882</v>
      </c>
      <c r="D2774" s="8">
        <v>8000</v>
      </c>
      <c r="E2774" s="8">
        <v>0</v>
      </c>
      <c r="F2774" s="8" t="s">
        <v>8221</v>
      </c>
      <c r="G2774" s="8" t="s">
        <v>8224</v>
      </c>
      <c r="H2774" s="8" t="s">
        <v>8246</v>
      </c>
      <c r="I2774" s="8">
        <v>1381006294</v>
      </c>
      <c r="J2774" s="8">
        <v>1379710294</v>
      </c>
      <c r="K2774" s="8" t="b">
        <v>0</v>
      </c>
      <c r="L2774" s="8">
        <v>0</v>
      </c>
      <c r="M2774" s="8" t="b">
        <v>0</v>
      </c>
      <c r="N2774" s="8" t="s">
        <v>8304</v>
      </c>
      <c r="O2774" s="11">
        <f t="shared" si="172"/>
        <v>0</v>
      </c>
      <c r="P2774" s="8" t="e">
        <f t="shared" si="173"/>
        <v>#DIV/0!</v>
      </c>
      <c r="Q2774" s="8" t="s">
        <v>8322</v>
      </c>
      <c r="R2774" s="8" t="s">
        <v>8358</v>
      </c>
      <c r="S2774" s="17">
        <f t="shared" si="174"/>
        <v>41537.869143518517</v>
      </c>
      <c r="T2774" s="17">
        <f t="shared" si="175"/>
        <v>41552.869143518517</v>
      </c>
    </row>
    <row r="2775" spans="1:20" ht="42.75" x14ac:dyDescent="0.45">
      <c r="A2775" s="5">
        <v>2773</v>
      </c>
      <c r="B2775" s="7" t="s">
        <v>2773</v>
      </c>
      <c r="C2775" s="7" t="s">
        <v>6883</v>
      </c>
      <c r="D2775" s="8">
        <v>530</v>
      </c>
      <c r="E2775" s="8">
        <v>1</v>
      </c>
      <c r="F2775" s="8" t="s">
        <v>8221</v>
      </c>
      <c r="G2775" s="8" t="s">
        <v>8229</v>
      </c>
      <c r="H2775" s="8" t="s">
        <v>8251</v>
      </c>
      <c r="I2775" s="8">
        <v>1461530721</v>
      </c>
      <c r="J2775" s="8">
        <v>1460666721</v>
      </c>
      <c r="K2775" s="8" t="b">
        <v>0</v>
      </c>
      <c r="L2775" s="8">
        <v>1</v>
      </c>
      <c r="M2775" s="8" t="b">
        <v>0</v>
      </c>
      <c r="N2775" s="8" t="s">
        <v>8304</v>
      </c>
      <c r="O2775" s="11">
        <f t="shared" si="172"/>
        <v>0</v>
      </c>
      <c r="P2775" s="8">
        <f t="shared" si="173"/>
        <v>1</v>
      </c>
      <c r="Q2775" s="8" t="s">
        <v>8322</v>
      </c>
      <c r="R2775" s="8" t="s">
        <v>8358</v>
      </c>
      <c r="S2775" s="17">
        <f t="shared" si="174"/>
        <v>42474.86482638889</v>
      </c>
      <c r="T2775" s="17">
        <f t="shared" si="175"/>
        <v>42484.86482638889</v>
      </c>
    </row>
    <row r="2776" spans="1:20" ht="42.75" x14ac:dyDescent="0.45">
      <c r="A2776" s="5">
        <v>2774</v>
      </c>
      <c r="B2776" s="7" t="s">
        <v>2774</v>
      </c>
      <c r="C2776" s="7" t="s">
        <v>6884</v>
      </c>
      <c r="D2776" s="8">
        <v>4000</v>
      </c>
      <c r="E2776" s="8">
        <v>570</v>
      </c>
      <c r="F2776" s="8" t="s">
        <v>8221</v>
      </c>
      <c r="G2776" s="8" t="s">
        <v>8224</v>
      </c>
      <c r="H2776" s="8" t="s">
        <v>8246</v>
      </c>
      <c r="I2776" s="8">
        <v>1362711728</v>
      </c>
      <c r="J2776" s="8">
        <v>1360119728</v>
      </c>
      <c r="K2776" s="8" t="b">
        <v>0</v>
      </c>
      <c r="L2776" s="8">
        <v>13</v>
      </c>
      <c r="M2776" s="8" t="b">
        <v>0</v>
      </c>
      <c r="N2776" s="8" t="s">
        <v>8304</v>
      </c>
      <c r="O2776" s="11">
        <f t="shared" si="172"/>
        <v>14</v>
      </c>
      <c r="P2776" s="8">
        <f t="shared" si="173"/>
        <v>43.85</v>
      </c>
      <c r="Q2776" s="8" t="s">
        <v>8322</v>
      </c>
      <c r="R2776" s="8" t="s">
        <v>8358</v>
      </c>
      <c r="S2776" s="17">
        <f t="shared" si="174"/>
        <v>41311.126481481479</v>
      </c>
      <c r="T2776" s="17">
        <f t="shared" si="175"/>
        <v>41341.126481481479</v>
      </c>
    </row>
    <row r="2777" spans="1:20" ht="42.75" x14ac:dyDescent="0.45">
      <c r="A2777" s="5">
        <v>2775</v>
      </c>
      <c r="B2777" s="7" t="s">
        <v>2775</v>
      </c>
      <c r="C2777" s="7" t="s">
        <v>6885</v>
      </c>
      <c r="D2777" s="8">
        <v>5000</v>
      </c>
      <c r="E2777" s="8">
        <v>150</v>
      </c>
      <c r="F2777" s="8" t="s">
        <v>8221</v>
      </c>
      <c r="G2777" s="8" t="s">
        <v>8224</v>
      </c>
      <c r="H2777" s="8" t="s">
        <v>8246</v>
      </c>
      <c r="I2777" s="8">
        <v>1323994754</v>
      </c>
      <c r="J2777" s="8">
        <v>1321402754</v>
      </c>
      <c r="K2777" s="8" t="b">
        <v>0</v>
      </c>
      <c r="L2777" s="8">
        <v>2</v>
      </c>
      <c r="M2777" s="8" t="b">
        <v>0</v>
      </c>
      <c r="N2777" s="8" t="s">
        <v>8304</v>
      </c>
      <c r="O2777" s="11">
        <f t="shared" si="172"/>
        <v>3</v>
      </c>
      <c r="P2777" s="8">
        <f t="shared" si="173"/>
        <v>75</v>
      </c>
      <c r="Q2777" s="8" t="s">
        <v>8322</v>
      </c>
      <c r="R2777" s="8" t="s">
        <v>8358</v>
      </c>
      <c r="S2777" s="17">
        <f t="shared" si="174"/>
        <v>40863.013356481482</v>
      </c>
      <c r="T2777" s="17">
        <f t="shared" si="175"/>
        <v>40893.013356481482</v>
      </c>
    </row>
    <row r="2778" spans="1:20" ht="57" x14ac:dyDescent="0.45">
      <c r="A2778" s="5">
        <v>2776</v>
      </c>
      <c r="B2778" s="7" t="s">
        <v>2776</v>
      </c>
      <c r="C2778" s="7" t="s">
        <v>6886</v>
      </c>
      <c r="D2778" s="8">
        <v>21000</v>
      </c>
      <c r="E2778" s="8">
        <v>1655</v>
      </c>
      <c r="F2778" s="8" t="s">
        <v>8221</v>
      </c>
      <c r="G2778" s="8" t="s">
        <v>8224</v>
      </c>
      <c r="H2778" s="8" t="s">
        <v>8246</v>
      </c>
      <c r="I2778" s="8">
        <v>1434092876</v>
      </c>
      <c r="J2778" s="8">
        <v>1431414476</v>
      </c>
      <c r="K2778" s="8" t="b">
        <v>0</v>
      </c>
      <c r="L2778" s="8">
        <v>36</v>
      </c>
      <c r="M2778" s="8" t="b">
        <v>0</v>
      </c>
      <c r="N2778" s="8" t="s">
        <v>8304</v>
      </c>
      <c r="O2778" s="11">
        <f t="shared" si="172"/>
        <v>8</v>
      </c>
      <c r="P2778" s="8">
        <f t="shared" si="173"/>
        <v>45.97</v>
      </c>
      <c r="Q2778" s="8" t="s">
        <v>8322</v>
      </c>
      <c r="R2778" s="8" t="s">
        <v>8358</v>
      </c>
      <c r="S2778" s="17">
        <f t="shared" si="174"/>
        <v>42136.297175925924</v>
      </c>
      <c r="T2778" s="17">
        <f t="shared" si="175"/>
        <v>42167.297175925924</v>
      </c>
    </row>
    <row r="2779" spans="1:20" ht="42.75" x14ac:dyDescent="0.45">
      <c r="A2779" s="5">
        <v>2777</v>
      </c>
      <c r="B2779" s="7" t="s">
        <v>2777</v>
      </c>
      <c r="C2779" s="7" t="s">
        <v>6887</v>
      </c>
      <c r="D2779" s="8">
        <v>3000</v>
      </c>
      <c r="E2779" s="8">
        <v>10</v>
      </c>
      <c r="F2779" s="8" t="s">
        <v>8221</v>
      </c>
      <c r="G2779" s="8" t="s">
        <v>8224</v>
      </c>
      <c r="H2779" s="8" t="s">
        <v>8246</v>
      </c>
      <c r="I2779" s="8">
        <v>1437149004</v>
      </c>
      <c r="J2779" s="8">
        <v>1434557004</v>
      </c>
      <c r="K2779" s="8" t="b">
        <v>0</v>
      </c>
      <c r="L2779" s="8">
        <v>1</v>
      </c>
      <c r="M2779" s="8" t="b">
        <v>0</v>
      </c>
      <c r="N2779" s="8" t="s">
        <v>8304</v>
      </c>
      <c r="O2779" s="11">
        <f t="shared" si="172"/>
        <v>0</v>
      </c>
      <c r="P2779" s="8">
        <f t="shared" si="173"/>
        <v>10</v>
      </c>
      <c r="Q2779" s="8" t="s">
        <v>8322</v>
      </c>
      <c r="R2779" s="8" t="s">
        <v>8358</v>
      </c>
      <c r="S2779" s="17">
        <f t="shared" si="174"/>
        <v>42172.669027777782</v>
      </c>
      <c r="T2779" s="17">
        <f t="shared" si="175"/>
        <v>42202.669027777782</v>
      </c>
    </row>
    <row r="2780" spans="1:20" ht="57" x14ac:dyDescent="0.45">
      <c r="A2780" s="5">
        <v>2778</v>
      </c>
      <c r="B2780" s="7" t="s">
        <v>2778</v>
      </c>
      <c r="C2780" s="7" t="s">
        <v>6888</v>
      </c>
      <c r="D2780" s="8">
        <v>5500</v>
      </c>
      <c r="E2780" s="8">
        <v>1405</v>
      </c>
      <c r="F2780" s="8" t="s">
        <v>8221</v>
      </c>
      <c r="G2780" s="8" t="s">
        <v>8224</v>
      </c>
      <c r="H2780" s="8" t="s">
        <v>8246</v>
      </c>
      <c r="I2780" s="8">
        <v>1409009306</v>
      </c>
      <c r="J2780" s="8">
        <v>1406417306</v>
      </c>
      <c r="K2780" s="8" t="b">
        <v>0</v>
      </c>
      <c r="L2780" s="8">
        <v>15</v>
      </c>
      <c r="M2780" s="8" t="b">
        <v>0</v>
      </c>
      <c r="N2780" s="8" t="s">
        <v>8304</v>
      </c>
      <c r="O2780" s="11">
        <f t="shared" si="172"/>
        <v>26</v>
      </c>
      <c r="P2780" s="8">
        <f t="shared" si="173"/>
        <v>93.67</v>
      </c>
      <c r="Q2780" s="8" t="s">
        <v>8322</v>
      </c>
      <c r="R2780" s="8" t="s">
        <v>8358</v>
      </c>
      <c r="S2780" s="17">
        <f t="shared" si="174"/>
        <v>41846.978078703702</v>
      </c>
      <c r="T2780" s="17">
        <f t="shared" si="175"/>
        <v>41876.978078703702</v>
      </c>
    </row>
    <row r="2781" spans="1:20" ht="42.75" x14ac:dyDescent="0.45">
      <c r="A2781" s="5">
        <v>2779</v>
      </c>
      <c r="B2781" s="7" t="s">
        <v>2779</v>
      </c>
      <c r="C2781" s="7" t="s">
        <v>6889</v>
      </c>
      <c r="D2781" s="8">
        <v>2500</v>
      </c>
      <c r="E2781" s="8">
        <v>53</v>
      </c>
      <c r="F2781" s="8" t="s">
        <v>8221</v>
      </c>
      <c r="G2781" s="8" t="s">
        <v>8224</v>
      </c>
      <c r="H2781" s="8" t="s">
        <v>8246</v>
      </c>
      <c r="I2781" s="8">
        <v>1448204621</v>
      </c>
      <c r="J2781" s="8">
        <v>1445609021</v>
      </c>
      <c r="K2781" s="8" t="b">
        <v>0</v>
      </c>
      <c r="L2781" s="8">
        <v>1</v>
      </c>
      <c r="M2781" s="8" t="b">
        <v>0</v>
      </c>
      <c r="N2781" s="8" t="s">
        <v>8304</v>
      </c>
      <c r="O2781" s="11">
        <f t="shared" si="172"/>
        <v>2</v>
      </c>
      <c r="P2781" s="8">
        <f t="shared" si="173"/>
        <v>53</v>
      </c>
      <c r="Q2781" s="8" t="s">
        <v>8322</v>
      </c>
      <c r="R2781" s="8" t="s">
        <v>8358</v>
      </c>
      <c r="S2781" s="17">
        <f t="shared" si="174"/>
        <v>42300.585891203707</v>
      </c>
      <c r="T2781" s="17">
        <f t="shared" si="175"/>
        <v>42330.627557870372</v>
      </c>
    </row>
    <row r="2782" spans="1:20" ht="28.5" x14ac:dyDescent="0.45">
      <c r="A2782" s="5">
        <v>2780</v>
      </c>
      <c r="B2782" s="7" t="s">
        <v>2780</v>
      </c>
      <c r="C2782" s="7" t="s">
        <v>6890</v>
      </c>
      <c r="D2782" s="8">
        <v>100000</v>
      </c>
      <c r="E2782" s="8">
        <v>0</v>
      </c>
      <c r="F2782" s="8" t="s">
        <v>8221</v>
      </c>
      <c r="G2782" s="8" t="s">
        <v>8237</v>
      </c>
      <c r="H2782" s="8" t="s">
        <v>8249</v>
      </c>
      <c r="I2782" s="8">
        <v>1489142688</v>
      </c>
      <c r="J2782" s="8">
        <v>1486550688</v>
      </c>
      <c r="K2782" s="8" t="b">
        <v>0</v>
      </c>
      <c r="L2782" s="8">
        <v>0</v>
      </c>
      <c r="M2782" s="8" t="b">
        <v>0</v>
      </c>
      <c r="N2782" s="8" t="s">
        <v>8304</v>
      </c>
      <c r="O2782" s="11">
        <f t="shared" si="172"/>
        <v>0</v>
      </c>
      <c r="P2782" s="8" t="e">
        <f t="shared" si="173"/>
        <v>#DIV/0!</v>
      </c>
      <c r="Q2782" s="8" t="s">
        <v>8322</v>
      </c>
      <c r="R2782" s="8" t="s">
        <v>8358</v>
      </c>
      <c r="S2782" s="17">
        <f t="shared" si="174"/>
        <v>42774.447777777779</v>
      </c>
      <c r="T2782" s="17">
        <f t="shared" si="175"/>
        <v>42804.447777777779</v>
      </c>
    </row>
    <row r="2783" spans="1:20" ht="42.75" x14ac:dyDescent="0.45">
      <c r="A2783" s="5">
        <v>2781</v>
      </c>
      <c r="B2783" s="7" t="s">
        <v>2781</v>
      </c>
      <c r="C2783" s="7" t="s">
        <v>6891</v>
      </c>
      <c r="D2783" s="8">
        <v>1250</v>
      </c>
      <c r="E2783" s="8">
        <v>1316</v>
      </c>
      <c r="F2783" s="8" t="s">
        <v>8219</v>
      </c>
      <c r="G2783" s="8" t="s">
        <v>8224</v>
      </c>
      <c r="H2783" s="8" t="s">
        <v>8246</v>
      </c>
      <c r="I2783" s="8">
        <v>1423724400</v>
      </c>
      <c r="J2783" s="8">
        <v>1421274954</v>
      </c>
      <c r="K2783" s="8" t="b">
        <v>0</v>
      </c>
      <c r="L2783" s="8">
        <v>28</v>
      </c>
      <c r="M2783" s="8" t="b">
        <v>1</v>
      </c>
      <c r="N2783" s="8" t="s">
        <v>8271</v>
      </c>
      <c r="O2783" s="11">
        <f t="shared" si="172"/>
        <v>105</v>
      </c>
      <c r="P2783" s="8">
        <f t="shared" si="173"/>
        <v>47</v>
      </c>
      <c r="Q2783" s="8" t="s">
        <v>8317</v>
      </c>
      <c r="R2783" s="8" t="s">
        <v>8318</v>
      </c>
      <c r="S2783" s="17">
        <f t="shared" si="174"/>
        <v>42018.94159722222</v>
      </c>
      <c r="T2783" s="17">
        <f t="shared" si="175"/>
        <v>42047.291666666672</v>
      </c>
    </row>
    <row r="2784" spans="1:20" ht="28.5" x14ac:dyDescent="0.45">
      <c r="A2784" s="5">
        <v>2782</v>
      </c>
      <c r="B2784" s="7" t="s">
        <v>2782</v>
      </c>
      <c r="C2784" s="7" t="s">
        <v>6892</v>
      </c>
      <c r="D2784" s="8">
        <v>1000</v>
      </c>
      <c r="E2784" s="8">
        <v>1200</v>
      </c>
      <c r="F2784" s="8" t="s">
        <v>8219</v>
      </c>
      <c r="G2784" s="8" t="s">
        <v>8224</v>
      </c>
      <c r="H2784" s="8" t="s">
        <v>8246</v>
      </c>
      <c r="I2784" s="8">
        <v>1424149140</v>
      </c>
      <c r="J2784" s="8">
        <v>1421964718</v>
      </c>
      <c r="K2784" s="8" t="b">
        <v>0</v>
      </c>
      <c r="L2784" s="8">
        <v>18</v>
      </c>
      <c r="M2784" s="8" t="b">
        <v>1</v>
      </c>
      <c r="N2784" s="8" t="s">
        <v>8271</v>
      </c>
      <c r="O2784" s="11">
        <f t="shared" si="172"/>
        <v>120</v>
      </c>
      <c r="P2784" s="8">
        <f t="shared" si="173"/>
        <v>66.67</v>
      </c>
      <c r="Q2784" s="8" t="s">
        <v>8317</v>
      </c>
      <c r="R2784" s="8" t="s">
        <v>8318</v>
      </c>
      <c r="S2784" s="17">
        <f t="shared" si="174"/>
        <v>42026.924976851849</v>
      </c>
      <c r="T2784" s="17">
        <f t="shared" si="175"/>
        <v>42052.207638888889</v>
      </c>
    </row>
    <row r="2785" spans="1:20" ht="42.75" x14ac:dyDescent="0.45">
      <c r="A2785" s="5">
        <v>2783</v>
      </c>
      <c r="B2785" s="7" t="s">
        <v>2783</v>
      </c>
      <c r="C2785" s="7" t="s">
        <v>6893</v>
      </c>
      <c r="D2785" s="8">
        <v>1000</v>
      </c>
      <c r="E2785" s="8">
        <v>1145</v>
      </c>
      <c r="F2785" s="8" t="s">
        <v>8219</v>
      </c>
      <c r="G2785" s="8" t="s">
        <v>8225</v>
      </c>
      <c r="H2785" s="8" t="s">
        <v>8247</v>
      </c>
      <c r="I2785" s="8">
        <v>1429793446</v>
      </c>
      <c r="J2785" s="8">
        <v>1428583846</v>
      </c>
      <c r="K2785" s="8" t="b">
        <v>0</v>
      </c>
      <c r="L2785" s="8">
        <v>61</v>
      </c>
      <c r="M2785" s="8" t="b">
        <v>1</v>
      </c>
      <c r="N2785" s="8" t="s">
        <v>8271</v>
      </c>
      <c r="O2785" s="11">
        <f t="shared" si="172"/>
        <v>115</v>
      </c>
      <c r="P2785" s="8">
        <f t="shared" si="173"/>
        <v>18.77</v>
      </c>
      <c r="Q2785" s="8" t="s">
        <v>8317</v>
      </c>
      <c r="R2785" s="8" t="s">
        <v>8318</v>
      </c>
      <c r="S2785" s="17">
        <f t="shared" si="174"/>
        <v>42103.535254629634</v>
      </c>
      <c r="T2785" s="17">
        <f t="shared" si="175"/>
        <v>42117.535254629634</v>
      </c>
    </row>
    <row r="2786" spans="1:20" ht="42.75" x14ac:dyDescent="0.45">
      <c r="A2786" s="5">
        <v>2784</v>
      </c>
      <c r="B2786" s="7" t="s">
        <v>2784</v>
      </c>
      <c r="C2786" s="7" t="s">
        <v>6894</v>
      </c>
      <c r="D2786" s="8">
        <v>6000</v>
      </c>
      <c r="E2786" s="8">
        <v>7140</v>
      </c>
      <c r="F2786" s="8" t="s">
        <v>8219</v>
      </c>
      <c r="G2786" s="8" t="s">
        <v>8224</v>
      </c>
      <c r="H2786" s="8" t="s">
        <v>8246</v>
      </c>
      <c r="I2786" s="8">
        <v>1414608843</v>
      </c>
      <c r="J2786" s="8">
        <v>1412794443</v>
      </c>
      <c r="K2786" s="8" t="b">
        <v>0</v>
      </c>
      <c r="L2786" s="8">
        <v>108</v>
      </c>
      <c r="M2786" s="8" t="b">
        <v>1</v>
      </c>
      <c r="N2786" s="8" t="s">
        <v>8271</v>
      </c>
      <c r="O2786" s="11">
        <f t="shared" si="172"/>
        <v>119</v>
      </c>
      <c r="P2786" s="8">
        <f t="shared" si="173"/>
        <v>66.11</v>
      </c>
      <c r="Q2786" s="8" t="s">
        <v>8317</v>
      </c>
      <c r="R2786" s="8" t="s">
        <v>8318</v>
      </c>
      <c r="S2786" s="17">
        <f t="shared" si="174"/>
        <v>41920.787534722222</v>
      </c>
      <c r="T2786" s="17">
        <f t="shared" si="175"/>
        <v>41941.787534722222</v>
      </c>
    </row>
    <row r="2787" spans="1:20" ht="42.75" x14ac:dyDescent="0.45">
      <c r="A2787" s="5">
        <v>2785</v>
      </c>
      <c r="B2787" s="7" t="s">
        <v>2785</v>
      </c>
      <c r="C2787" s="7" t="s">
        <v>6895</v>
      </c>
      <c r="D2787" s="8">
        <v>5000</v>
      </c>
      <c r="E2787" s="8">
        <v>5234</v>
      </c>
      <c r="F2787" s="8" t="s">
        <v>8219</v>
      </c>
      <c r="G2787" s="8" t="s">
        <v>8224</v>
      </c>
      <c r="H2787" s="8" t="s">
        <v>8246</v>
      </c>
      <c r="I2787" s="8">
        <v>1470430800</v>
      </c>
      <c r="J2787" s="8">
        <v>1467865967</v>
      </c>
      <c r="K2787" s="8" t="b">
        <v>0</v>
      </c>
      <c r="L2787" s="8">
        <v>142</v>
      </c>
      <c r="M2787" s="8" t="b">
        <v>1</v>
      </c>
      <c r="N2787" s="8" t="s">
        <v>8271</v>
      </c>
      <c r="O2787" s="11">
        <f t="shared" si="172"/>
        <v>105</v>
      </c>
      <c r="P2787" s="8">
        <f t="shared" si="173"/>
        <v>36.86</v>
      </c>
      <c r="Q2787" s="8" t="s">
        <v>8317</v>
      </c>
      <c r="R2787" s="8" t="s">
        <v>8318</v>
      </c>
      <c r="S2787" s="17">
        <f t="shared" si="174"/>
        <v>42558.189432870371</v>
      </c>
      <c r="T2787" s="17">
        <f t="shared" si="175"/>
        <v>42587.875</v>
      </c>
    </row>
    <row r="2788" spans="1:20" ht="28.5" x14ac:dyDescent="0.45">
      <c r="A2788" s="5">
        <v>2786</v>
      </c>
      <c r="B2788" s="7" t="s">
        <v>2786</v>
      </c>
      <c r="C2788" s="7" t="s">
        <v>6896</v>
      </c>
      <c r="D2788" s="8">
        <v>2500</v>
      </c>
      <c r="E2788" s="8">
        <v>2946</v>
      </c>
      <c r="F2788" s="8" t="s">
        <v>8219</v>
      </c>
      <c r="G2788" s="8" t="s">
        <v>8225</v>
      </c>
      <c r="H2788" s="8" t="s">
        <v>8247</v>
      </c>
      <c r="I2788" s="8">
        <v>1404913180</v>
      </c>
      <c r="J2788" s="8">
        <v>1403703580</v>
      </c>
      <c r="K2788" s="8" t="b">
        <v>0</v>
      </c>
      <c r="L2788" s="8">
        <v>74</v>
      </c>
      <c r="M2788" s="8" t="b">
        <v>1</v>
      </c>
      <c r="N2788" s="8" t="s">
        <v>8271</v>
      </c>
      <c r="O2788" s="11">
        <f t="shared" si="172"/>
        <v>118</v>
      </c>
      <c r="P2788" s="8">
        <f t="shared" si="173"/>
        <v>39.81</v>
      </c>
      <c r="Q2788" s="8" t="s">
        <v>8317</v>
      </c>
      <c r="R2788" s="8" t="s">
        <v>8318</v>
      </c>
      <c r="S2788" s="17">
        <f t="shared" si="174"/>
        <v>41815.569212962961</v>
      </c>
      <c r="T2788" s="17">
        <f t="shared" si="175"/>
        <v>41829.569212962961</v>
      </c>
    </row>
    <row r="2789" spans="1:20" ht="42.75" x14ac:dyDescent="0.45">
      <c r="A2789" s="5">
        <v>2787</v>
      </c>
      <c r="B2789" s="7" t="s">
        <v>2787</v>
      </c>
      <c r="C2789" s="7" t="s">
        <v>6897</v>
      </c>
      <c r="D2789" s="8">
        <v>1000</v>
      </c>
      <c r="E2789" s="8">
        <v>1197</v>
      </c>
      <c r="F2789" s="8" t="s">
        <v>8219</v>
      </c>
      <c r="G2789" s="8" t="s">
        <v>8224</v>
      </c>
      <c r="H2789" s="8" t="s">
        <v>8246</v>
      </c>
      <c r="I2789" s="8">
        <v>1405658752</v>
      </c>
      <c r="J2789" s="8">
        <v>1403066752</v>
      </c>
      <c r="K2789" s="8" t="b">
        <v>0</v>
      </c>
      <c r="L2789" s="8">
        <v>38</v>
      </c>
      <c r="M2789" s="8" t="b">
        <v>1</v>
      </c>
      <c r="N2789" s="8" t="s">
        <v>8271</v>
      </c>
      <c r="O2789" s="11">
        <f t="shared" si="172"/>
        <v>120</v>
      </c>
      <c r="P2789" s="8">
        <f t="shared" si="173"/>
        <v>31.5</v>
      </c>
      <c r="Q2789" s="8" t="s">
        <v>8317</v>
      </c>
      <c r="R2789" s="8" t="s">
        <v>8318</v>
      </c>
      <c r="S2789" s="17">
        <f t="shared" si="174"/>
        <v>41808.198518518519</v>
      </c>
      <c r="T2789" s="17">
        <f t="shared" si="175"/>
        <v>41838.198518518519</v>
      </c>
    </row>
    <row r="2790" spans="1:20" ht="42.75" x14ac:dyDescent="0.45">
      <c r="A2790" s="5">
        <v>2788</v>
      </c>
      <c r="B2790" s="7" t="s">
        <v>2788</v>
      </c>
      <c r="C2790" s="7" t="s">
        <v>6898</v>
      </c>
      <c r="D2790" s="8">
        <v>2000</v>
      </c>
      <c r="E2790" s="8">
        <v>2050</v>
      </c>
      <c r="F2790" s="8" t="s">
        <v>8219</v>
      </c>
      <c r="G2790" s="8" t="s">
        <v>8224</v>
      </c>
      <c r="H2790" s="8" t="s">
        <v>8246</v>
      </c>
      <c r="I2790" s="8">
        <v>1469811043</v>
      </c>
      <c r="J2790" s="8">
        <v>1467219043</v>
      </c>
      <c r="K2790" s="8" t="b">
        <v>0</v>
      </c>
      <c r="L2790" s="8">
        <v>20</v>
      </c>
      <c r="M2790" s="8" t="b">
        <v>1</v>
      </c>
      <c r="N2790" s="8" t="s">
        <v>8271</v>
      </c>
      <c r="O2790" s="11">
        <f t="shared" si="172"/>
        <v>103</v>
      </c>
      <c r="P2790" s="8">
        <f t="shared" si="173"/>
        <v>102.5</v>
      </c>
      <c r="Q2790" s="8" t="s">
        <v>8317</v>
      </c>
      <c r="R2790" s="8" t="s">
        <v>8318</v>
      </c>
      <c r="S2790" s="17">
        <f t="shared" si="174"/>
        <v>42550.701886574068</v>
      </c>
      <c r="T2790" s="17">
        <f t="shared" si="175"/>
        <v>42580.701886574068</v>
      </c>
    </row>
    <row r="2791" spans="1:20" ht="28.5" x14ac:dyDescent="0.45">
      <c r="A2791" s="5">
        <v>2789</v>
      </c>
      <c r="B2791" s="7" t="s">
        <v>2789</v>
      </c>
      <c r="C2791" s="7" t="s">
        <v>6899</v>
      </c>
      <c r="D2791" s="8">
        <v>3000</v>
      </c>
      <c r="E2791" s="8">
        <v>3035</v>
      </c>
      <c r="F2791" s="8" t="s">
        <v>8219</v>
      </c>
      <c r="G2791" s="8" t="s">
        <v>8224</v>
      </c>
      <c r="H2791" s="8" t="s">
        <v>8246</v>
      </c>
      <c r="I2791" s="8">
        <v>1426132800</v>
      </c>
      <c r="J2791" s="8">
        <v>1424477934</v>
      </c>
      <c r="K2791" s="8" t="b">
        <v>0</v>
      </c>
      <c r="L2791" s="8">
        <v>24</v>
      </c>
      <c r="M2791" s="8" t="b">
        <v>1</v>
      </c>
      <c r="N2791" s="8" t="s">
        <v>8271</v>
      </c>
      <c r="O2791" s="11">
        <f t="shared" si="172"/>
        <v>101</v>
      </c>
      <c r="P2791" s="8">
        <f t="shared" si="173"/>
        <v>126.46</v>
      </c>
      <c r="Q2791" s="8" t="s">
        <v>8317</v>
      </c>
      <c r="R2791" s="8" t="s">
        <v>8318</v>
      </c>
      <c r="S2791" s="17">
        <f t="shared" si="174"/>
        <v>42056.013124999998</v>
      </c>
      <c r="T2791" s="17">
        <f t="shared" si="175"/>
        <v>42075.166666666672</v>
      </c>
    </row>
    <row r="2792" spans="1:20" ht="42.75" x14ac:dyDescent="0.45">
      <c r="A2792" s="5">
        <v>2790</v>
      </c>
      <c r="B2792" s="7" t="s">
        <v>2790</v>
      </c>
      <c r="C2792" s="7" t="s">
        <v>6900</v>
      </c>
      <c r="D2792" s="8">
        <v>3000</v>
      </c>
      <c r="E2792" s="8">
        <v>3160</v>
      </c>
      <c r="F2792" s="8" t="s">
        <v>8219</v>
      </c>
      <c r="G2792" s="8" t="s">
        <v>8224</v>
      </c>
      <c r="H2792" s="8" t="s">
        <v>8246</v>
      </c>
      <c r="I2792" s="8">
        <v>1423693903</v>
      </c>
      <c r="J2792" s="8">
        <v>1421101903</v>
      </c>
      <c r="K2792" s="8" t="b">
        <v>0</v>
      </c>
      <c r="L2792" s="8">
        <v>66</v>
      </c>
      <c r="M2792" s="8" t="b">
        <v>1</v>
      </c>
      <c r="N2792" s="8" t="s">
        <v>8271</v>
      </c>
      <c r="O2792" s="11">
        <f t="shared" si="172"/>
        <v>105</v>
      </c>
      <c r="P2792" s="8">
        <f t="shared" si="173"/>
        <v>47.88</v>
      </c>
      <c r="Q2792" s="8" t="s">
        <v>8317</v>
      </c>
      <c r="R2792" s="8" t="s">
        <v>8318</v>
      </c>
      <c r="S2792" s="17">
        <f t="shared" si="174"/>
        <v>42016.938692129625</v>
      </c>
      <c r="T2792" s="17">
        <f t="shared" si="175"/>
        <v>42046.938692129625</v>
      </c>
    </row>
    <row r="2793" spans="1:20" ht="42.75" x14ac:dyDescent="0.45">
      <c r="A2793" s="5">
        <v>2791</v>
      </c>
      <c r="B2793" s="7" t="s">
        <v>2791</v>
      </c>
      <c r="C2793" s="7" t="s">
        <v>6901</v>
      </c>
      <c r="D2793" s="8">
        <v>2000</v>
      </c>
      <c r="E2793" s="8">
        <v>2050</v>
      </c>
      <c r="F2793" s="8" t="s">
        <v>8219</v>
      </c>
      <c r="G2793" s="8" t="s">
        <v>8224</v>
      </c>
      <c r="H2793" s="8" t="s">
        <v>8246</v>
      </c>
      <c r="I2793" s="8">
        <v>1473393600</v>
      </c>
      <c r="J2793" s="8">
        <v>1470778559</v>
      </c>
      <c r="K2793" s="8" t="b">
        <v>0</v>
      </c>
      <c r="L2793" s="8">
        <v>28</v>
      </c>
      <c r="M2793" s="8" t="b">
        <v>1</v>
      </c>
      <c r="N2793" s="8" t="s">
        <v>8271</v>
      </c>
      <c r="O2793" s="11">
        <f t="shared" si="172"/>
        <v>103</v>
      </c>
      <c r="P2793" s="8">
        <f t="shared" si="173"/>
        <v>73.209999999999994</v>
      </c>
      <c r="Q2793" s="8" t="s">
        <v>8317</v>
      </c>
      <c r="R2793" s="8" t="s">
        <v>8318</v>
      </c>
      <c r="S2793" s="17">
        <f t="shared" si="174"/>
        <v>42591.899988425925</v>
      </c>
      <c r="T2793" s="17">
        <f t="shared" si="175"/>
        <v>42622.166666666672</v>
      </c>
    </row>
    <row r="2794" spans="1:20" ht="42.75" x14ac:dyDescent="0.45">
      <c r="A2794" s="5">
        <v>2792</v>
      </c>
      <c r="B2794" s="7" t="s">
        <v>2792</v>
      </c>
      <c r="C2794" s="7" t="s">
        <v>6902</v>
      </c>
      <c r="D2794" s="8">
        <v>2000</v>
      </c>
      <c r="E2794" s="8">
        <v>2152</v>
      </c>
      <c r="F2794" s="8" t="s">
        <v>8219</v>
      </c>
      <c r="G2794" s="8" t="s">
        <v>8224</v>
      </c>
      <c r="H2794" s="8" t="s">
        <v>8246</v>
      </c>
      <c r="I2794" s="8">
        <v>1439357559</v>
      </c>
      <c r="J2794" s="8">
        <v>1435469559</v>
      </c>
      <c r="K2794" s="8" t="b">
        <v>0</v>
      </c>
      <c r="L2794" s="8">
        <v>24</v>
      </c>
      <c r="M2794" s="8" t="b">
        <v>1</v>
      </c>
      <c r="N2794" s="8" t="s">
        <v>8271</v>
      </c>
      <c r="O2794" s="11">
        <f t="shared" si="172"/>
        <v>108</v>
      </c>
      <c r="P2794" s="8">
        <f t="shared" si="173"/>
        <v>89.67</v>
      </c>
      <c r="Q2794" s="8" t="s">
        <v>8317</v>
      </c>
      <c r="R2794" s="8" t="s">
        <v>8318</v>
      </c>
      <c r="S2794" s="17">
        <f t="shared" si="174"/>
        <v>42183.231006944443</v>
      </c>
      <c r="T2794" s="17">
        <f t="shared" si="175"/>
        <v>42228.231006944443</v>
      </c>
    </row>
    <row r="2795" spans="1:20" ht="57" x14ac:dyDescent="0.45">
      <c r="A2795" s="5">
        <v>2793</v>
      </c>
      <c r="B2795" s="7" t="s">
        <v>2793</v>
      </c>
      <c r="C2795" s="7" t="s">
        <v>6903</v>
      </c>
      <c r="D2795" s="8">
        <v>10000</v>
      </c>
      <c r="E2795" s="8">
        <v>11056.75</v>
      </c>
      <c r="F2795" s="8" t="s">
        <v>8219</v>
      </c>
      <c r="G2795" s="8" t="s">
        <v>8226</v>
      </c>
      <c r="H2795" s="8" t="s">
        <v>8248</v>
      </c>
      <c r="I2795" s="8">
        <v>1437473005</v>
      </c>
      <c r="J2795" s="8">
        <v>1434881005</v>
      </c>
      <c r="K2795" s="8" t="b">
        <v>0</v>
      </c>
      <c r="L2795" s="8">
        <v>73</v>
      </c>
      <c r="M2795" s="8" t="b">
        <v>1</v>
      </c>
      <c r="N2795" s="8" t="s">
        <v>8271</v>
      </c>
      <c r="O2795" s="11">
        <f t="shared" si="172"/>
        <v>111</v>
      </c>
      <c r="P2795" s="8">
        <f t="shared" si="173"/>
        <v>151.46</v>
      </c>
      <c r="Q2795" s="8" t="s">
        <v>8317</v>
      </c>
      <c r="R2795" s="8" t="s">
        <v>8318</v>
      </c>
      <c r="S2795" s="17">
        <f t="shared" si="174"/>
        <v>42176.419039351851</v>
      </c>
      <c r="T2795" s="17">
        <f t="shared" si="175"/>
        <v>42206.419039351851</v>
      </c>
    </row>
    <row r="2796" spans="1:20" ht="57" x14ac:dyDescent="0.45">
      <c r="A2796" s="5">
        <v>2794</v>
      </c>
      <c r="B2796" s="7" t="s">
        <v>2794</v>
      </c>
      <c r="C2796" s="7" t="s">
        <v>6904</v>
      </c>
      <c r="D2796" s="8">
        <v>50</v>
      </c>
      <c r="E2796" s="8">
        <v>75</v>
      </c>
      <c r="F2796" s="8" t="s">
        <v>8219</v>
      </c>
      <c r="G2796" s="8" t="s">
        <v>8225</v>
      </c>
      <c r="H2796" s="8" t="s">
        <v>8247</v>
      </c>
      <c r="I2796" s="8">
        <v>1457031600</v>
      </c>
      <c r="J2796" s="8">
        <v>1455640559</v>
      </c>
      <c r="K2796" s="8" t="b">
        <v>0</v>
      </c>
      <c r="L2796" s="8">
        <v>3</v>
      </c>
      <c r="M2796" s="8" t="b">
        <v>1</v>
      </c>
      <c r="N2796" s="8" t="s">
        <v>8271</v>
      </c>
      <c r="O2796" s="11">
        <f t="shared" si="172"/>
        <v>150</v>
      </c>
      <c r="P2796" s="8">
        <f t="shared" si="173"/>
        <v>25</v>
      </c>
      <c r="Q2796" s="8" t="s">
        <v>8317</v>
      </c>
      <c r="R2796" s="8" t="s">
        <v>8318</v>
      </c>
      <c r="S2796" s="17">
        <f t="shared" si="174"/>
        <v>42416.691655092596</v>
      </c>
      <c r="T2796" s="17">
        <f t="shared" si="175"/>
        <v>42432.791666666672</v>
      </c>
    </row>
    <row r="2797" spans="1:20" ht="42.75" x14ac:dyDescent="0.45">
      <c r="A2797" s="5">
        <v>2795</v>
      </c>
      <c r="B2797" s="7" t="s">
        <v>2795</v>
      </c>
      <c r="C2797" s="7" t="s">
        <v>6905</v>
      </c>
      <c r="D2797" s="8">
        <v>700</v>
      </c>
      <c r="E2797" s="8">
        <v>730</v>
      </c>
      <c r="F2797" s="8" t="s">
        <v>8219</v>
      </c>
      <c r="G2797" s="8" t="s">
        <v>8224</v>
      </c>
      <c r="H2797" s="8" t="s">
        <v>8246</v>
      </c>
      <c r="I2797" s="8">
        <v>1402095600</v>
      </c>
      <c r="J2797" s="8">
        <v>1400675841</v>
      </c>
      <c r="K2797" s="8" t="b">
        <v>0</v>
      </c>
      <c r="L2797" s="8">
        <v>20</v>
      </c>
      <c r="M2797" s="8" t="b">
        <v>1</v>
      </c>
      <c r="N2797" s="8" t="s">
        <v>8271</v>
      </c>
      <c r="O2797" s="11">
        <f t="shared" si="172"/>
        <v>104</v>
      </c>
      <c r="P2797" s="8">
        <f t="shared" si="173"/>
        <v>36.5</v>
      </c>
      <c r="Q2797" s="8" t="s">
        <v>8317</v>
      </c>
      <c r="R2797" s="8" t="s">
        <v>8318</v>
      </c>
      <c r="S2797" s="17">
        <f t="shared" si="174"/>
        <v>41780.525937500002</v>
      </c>
      <c r="T2797" s="17">
        <f t="shared" si="175"/>
        <v>41796.958333333336</v>
      </c>
    </row>
    <row r="2798" spans="1:20" ht="42.75" x14ac:dyDescent="0.45">
      <c r="A2798" s="5">
        <v>2796</v>
      </c>
      <c r="B2798" s="7" t="s">
        <v>2796</v>
      </c>
      <c r="C2798" s="7" t="s">
        <v>6906</v>
      </c>
      <c r="D2798" s="8">
        <v>800</v>
      </c>
      <c r="E2798" s="8">
        <v>924</v>
      </c>
      <c r="F2798" s="8" t="s">
        <v>8219</v>
      </c>
      <c r="G2798" s="8" t="s">
        <v>8225</v>
      </c>
      <c r="H2798" s="8" t="s">
        <v>8247</v>
      </c>
      <c r="I2798" s="8">
        <v>1404564028</v>
      </c>
      <c r="J2798" s="8">
        <v>1401972028</v>
      </c>
      <c r="K2798" s="8" t="b">
        <v>0</v>
      </c>
      <c r="L2798" s="8">
        <v>21</v>
      </c>
      <c r="M2798" s="8" t="b">
        <v>1</v>
      </c>
      <c r="N2798" s="8" t="s">
        <v>8271</v>
      </c>
      <c r="O2798" s="11">
        <f t="shared" si="172"/>
        <v>116</v>
      </c>
      <c r="P2798" s="8">
        <f t="shared" si="173"/>
        <v>44</v>
      </c>
      <c r="Q2798" s="8" t="s">
        <v>8317</v>
      </c>
      <c r="R2798" s="8" t="s">
        <v>8318</v>
      </c>
      <c r="S2798" s="17">
        <f t="shared" si="174"/>
        <v>41795.528101851851</v>
      </c>
      <c r="T2798" s="17">
        <f t="shared" si="175"/>
        <v>41825.528101851851</v>
      </c>
    </row>
    <row r="2799" spans="1:20" ht="42.75" x14ac:dyDescent="0.45">
      <c r="A2799" s="5">
        <v>2797</v>
      </c>
      <c r="B2799" s="7" t="s">
        <v>2797</v>
      </c>
      <c r="C2799" s="7" t="s">
        <v>6907</v>
      </c>
      <c r="D2799" s="8">
        <v>8000</v>
      </c>
      <c r="E2799" s="8">
        <v>8211.61</v>
      </c>
      <c r="F2799" s="8" t="s">
        <v>8219</v>
      </c>
      <c r="G2799" s="8" t="s">
        <v>8225</v>
      </c>
      <c r="H2799" s="8" t="s">
        <v>8247</v>
      </c>
      <c r="I2799" s="8">
        <v>1404858840</v>
      </c>
      <c r="J2799" s="8">
        <v>1402266840</v>
      </c>
      <c r="K2799" s="8" t="b">
        <v>0</v>
      </c>
      <c r="L2799" s="8">
        <v>94</v>
      </c>
      <c r="M2799" s="8" t="b">
        <v>1</v>
      </c>
      <c r="N2799" s="8" t="s">
        <v>8271</v>
      </c>
      <c r="O2799" s="11">
        <f t="shared" si="172"/>
        <v>103</v>
      </c>
      <c r="P2799" s="8">
        <f t="shared" si="173"/>
        <v>87.36</v>
      </c>
      <c r="Q2799" s="8" t="s">
        <v>8317</v>
      </c>
      <c r="R2799" s="8" t="s">
        <v>8318</v>
      </c>
      <c r="S2799" s="17">
        <f t="shared" si="174"/>
        <v>41798.94027777778</v>
      </c>
      <c r="T2799" s="17">
        <f t="shared" si="175"/>
        <v>41828.94027777778</v>
      </c>
    </row>
    <row r="2800" spans="1:20" ht="42.75" x14ac:dyDescent="0.45">
      <c r="A2800" s="5">
        <v>2798</v>
      </c>
      <c r="B2800" s="7" t="s">
        <v>2798</v>
      </c>
      <c r="C2800" s="7" t="s">
        <v>6908</v>
      </c>
      <c r="D2800" s="8">
        <v>5000</v>
      </c>
      <c r="E2800" s="8">
        <v>5070</v>
      </c>
      <c r="F2800" s="8" t="s">
        <v>8219</v>
      </c>
      <c r="G2800" s="8" t="s">
        <v>8225</v>
      </c>
      <c r="H2800" s="8" t="s">
        <v>8247</v>
      </c>
      <c r="I2800" s="8">
        <v>1438358400</v>
      </c>
      <c r="J2800" s="8">
        <v>1437063121</v>
      </c>
      <c r="K2800" s="8" t="b">
        <v>0</v>
      </c>
      <c r="L2800" s="8">
        <v>139</v>
      </c>
      <c r="M2800" s="8" t="b">
        <v>1</v>
      </c>
      <c r="N2800" s="8" t="s">
        <v>8271</v>
      </c>
      <c r="O2800" s="11">
        <f t="shared" si="172"/>
        <v>101</v>
      </c>
      <c r="P2800" s="8">
        <f t="shared" si="173"/>
        <v>36.47</v>
      </c>
      <c r="Q2800" s="8" t="s">
        <v>8317</v>
      </c>
      <c r="R2800" s="8" t="s">
        <v>8318</v>
      </c>
      <c r="S2800" s="17">
        <f t="shared" si="174"/>
        <v>42201.675011574072</v>
      </c>
      <c r="T2800" s="17">
        <f t="shared" si="175"/>
        <v>42216.666666666672</v>
      </c>
    </row>
    <row r="2801" spans="1:20" ht="42.75" x14ac:dyDescent="0.45">
      <c r="A2801" s="5">
        <v>2799</v>
      </c>
      <c r="B2801" s="7" t="s">
        <v>2799</v>
      </c>
      <c r="C2801" s="7" t="s">
        <v>6909</v>
      </c>
      <c r="D2801" s="8">
        <v>5000</v>
      </c>
      <c r="E2801" s="8">
        <v>5831.74</v>
      </c>
      <c r="F2801" s="8" t="s">
        <v>8219</v>
      </c>
      <c r="G2801" s="8" t="s">
        <v>8225</v>
      </c>
      <c r="H2801" s="8" t="s">
        <v>8247</v>
      </c>
      <c r="I2801" s="8">
        <v>1466179200</v>
      </c>
      <c r="J2801" s="8">
        <v>1463466070</v>
      </c>
      <c r="K2801" s="8" t="b">
        <v>0</v>
      </c>
      <c r="L2801" s="8">
        <v>130</v>
      </c>
      <c r="M2801" s="8" t="b">
        <v>1</v>
      </c>
      <c r="N2801" s="8" t="s">
        <v>8271</v>
      </c>
      <c r="O2801" s="11">
        <f t="shared" si="172"/>
        <v>117</v>
      </c>
      <c r="P2801" s="8">
        <f t="shared" si="173"/>
        <v>44.86</v>
      </c>
      <c r="Q2801" s="8" t="s">
        <v>8317</v>
      </c>
      <c r="R2801" s="8" t="s">
        <v>8318</v>
      </c>
      <c r="S2801" s="17">
        <f t="shared" si="174"/>
        <v>42507.264699074076</v>
      </c>
      <c r="T2801" s="17">
        <f t="shared" si="175"/>
        <v>42538.666666666672</v>
      </c>
    </row>
    <row r="2802" spans="1:20" ht="42.75" x14ac:dyDescent="0.45">
      <c r="A2802" s="5">
        <v>2800</v>
      </c>
      <c r="B2802" s="7" t="s">
        <v>2800</v>
      </c>
      <c r="C2802" s="7" t="s">
        <v>6910</v>
      </c>
      <c r="D2802" s="8">
        <v>1000</v>
      </c>
      <c r="E2802" s="8">
        <v>1330</v>
      </c>
      <c r="F2802" s="8" t="s">
        <v>8219</v>
      </c>
      <c r="G2802" s="8" t="s">
        <v>8225</v>
      </c>
      <c r="H2802" s="8" t="s">
        <v>8247</v>
      </c>
      <c r="I2802" s="8">
        <v>1420377366</v>
      </c>
      <c r="J2802" s="8">
        <v>1415193366</v>
      </c>
      <c r="K2802" s="8" t="b">
        <v>0</v>
      </c>
      <c r="L2802" s="8">
        <v>31</v>
      </c>
      <c r="M2802" s="8" t="b">
        <v>1</v>
      </c>
      <c r="N2802" s="8" t="s">
        <v>8271</v>
      </c>
      <c r="O2802" s="11">
        <f t="shared" si="172"/>
        <v>133</v>
      </c>
      <c r="P2802" s="8">
        <f t="shared" si="173"/>
        <v>42.9</v>
      </c>
      <c r="Q2802" s="8" t="s">
        <v>8317</v>
      </c>
      <c r="R2802" s="8" t="s">
        <v>8318</v>
      </c>
      <c r="S2802" s="17">
        <f t="shared" si="174"/>
        <v>41948.552847222221</v>
      </c>
      <c r="T2802" s="17">
        <f t="shared" si="175"/>
        <v>42008.552847222221</v>
      </c>
    </row>
    <row r="2803" spans="1:20" ht="42.75" x14ac:dyDescent="0.45">
      <c r="A2803" s="5">
        <v>2801</v>
      </c>
      <c r="B2803" s="7" t="s">
        <v>2801</v>
      </c>
      <c r="C2803" s="7" t="s">
        <v>6911</v>
      </c>
      <c r="D2803" s="8">
        <v>500</v>
      </c>
      <c r="E2803" s="8">
        <v>666</v>
      </c>
      <c r="F2803" s="8" t="s">
        <v>8219</v>
      </c>
      <c r="G2803" s="8" t="s">
        <v>8226</v>
      </c>
      <c r="H2803" s="8" t="s">
        <v>8248</v>
      </c>
      <c r="I2803" s="8">
        <v>1412938800</v>
      </c>
      <c r="J2803" s="8">
        <v>1411019409</v>
      </c>
      <c r="K2803" s="8" t="b">
        <v>0</v>
      </c>
      <c r="L2803" s="8">
        <v>13</v>
      </c>
      <c r="M2803" s="8" t="b">
        <v>1</v>
      </c>
      <c r="N2803" s="8" t="s">
        <v>8271</v>
      </c>
      <c r="O2803" s="11">
        <f t="shared" si="172"/>
        <v>133</v>
      </c>
      <c r="P2803" s="8">
        <f t="shared" si="173"/>
        <v>51.23</v>
      </c>
      <c r="Q2803" s="8" t="s">
        <v>8317</v>
      </c>
      <c r="R2803" s="8" t="s">
        <v>8318</v>
      </c>
      <c r="S2803" s="17">
        <f t="shared" si="174"/>
        <v>41900.243159722224</v>
      </c>
      <c r="T2803" s="17">
        <f t="shared" si="175"/>
        <v>41922.458333333336</v>
      </c>
    </row>
    <row r="2804" spans="1:20" ht="42.75" x14ac:dyDescent="0.45">
      <c r="A2804" s="5">
        <v>2802</v>
      </c>
      <c r="B2804" s="7" t="s">
        <v>2802</v>
      </c>
      <c r="C2804" s="7" t="s">
        <v>6912</v>
      </c>
      <c r="D2804" s="8">
        <v>3000</v>
      </c>
      <c r="E2804" s="8">
        <v>3055</v>
      </c>
      <c r="F2804" s="8" t="s">
        <v>8219</v>
      </c>
      <c r="G2804" s="8" t="s">
        <v>8225</v>
      </c>
      <c r="H2804" s="8" t="s">
        <v>8247</v>
      </c>
      <c r="I2804" s="8">
        <v>1438875107</v>
      </c>
      <c r="J2804" s="8">
        <v>1436283107</v>
      </c>
      <c r="K2804" s="8" t="b">
        <v>0</v>
      </c>
      <c r="L2804" s="8">
        <v>90</v>
      </c>
      <c r="M2804" s="8" t="b">
        <v>1</v>
      </c>
      <c r="N2804" s="8" t="s">
        <v>8271</v>
      </c>
      <c r="O2804" s="11">
        <f t="shared" si="172"/>
        <v>102</v>
      </c>
      <c r="P2804" s="8">
        <f t="shared" si="173"/>
        <v>33.94</v>
      </c>
      <c r="Q2804" s="8" t="s">
        <v>8317</v>
      </c>
      <c r="R2804" s="8" t="s">
        <v>8318</v>
      </c>
      <c r="S2804" s="17">
        <f t="shared" si="174"/>
        <v>42192.64707175926</v>
      </c>
      <c r="T2804" s="17">
        <f t="shared" si="175"/>
        <v>42222.64707175926</v>
      </c>
    </row>
    <row r="2805" spans="1:20" ht="42.75" x14ac:dyDescent="0.45">
      <c r="A2805" s="5">
        <v>2803</v>
      </c>
      <c r="B2805" s="7" t="s">
        <v>2803</v>
      </c>
      <c r="C2805" s="7" t="s">
        <v>6913</v>
      </c>
      <c r="D2805" s="8">
        <v>10000</v>
      </c>
      <c r="E2805" s="8">
        <v>12795</v>
      </c>
      <c r="F2805" s="8" t="s">
        <v>8219</v>
      </c>
      <c r="G2805" s="8" t="s">
        <v>8224</v>
      </c>
      <c r="H2805" s="8" t="s">
        <v>8246</v>
      </c>
      <c r="I2805" s="8">
        <v>1437004800</v>
      </c>
      <c r="J2805" s="8">
        <v>1433295276</v>
      </c>
      <c r="K2805" s="8" t="b">
        <v>0</v>
      </c>
      <c r="L2805" s="8">
        <v>141</v>
      </c>
      <c r="M2805" s="8" t="b">
        <v>1</v>
      </c>
      <c r="N2805" s="8" t="s">
        <v>8271</v>
      </c>
      <c r="O2805" s="11">
        <f t="shared" si="172"/>
        <v>128</v>
      </c>
      <c r="P2805" s="8">
        <f t="shared" si="173"/>
        <v>90.74</v>
      </c>
      <c r="Q2805" s="8" t="s">
        <v>8317</v>
      </c>
      <c r="R2805" s="8" t="s">
        <v>8318</v>
      </c>
      <c r="S2805" s="17">
        <f t="shared" si="174"/>
        <v>42158.065694444449</v>
      </c>
      <c r="T2805" s="17">
        <f t="shared" si="175"/>
        <v>42201</v>
      </c>
    </row>
    <row r="2806" spans="1:20" ht="42.75" x14ac:dyDescent="0.45">
      <c r="A2806" s="5">
        <v>2804</v>
      </c>
      <c r="B2806" s="7" t="s">
        <v>2804</v>
      </c>
      <c r="C2806" s="7" t="s">
        <v>6914</v>
      </c>
      <c r="D2806" s="8">
        <v>1000</v>
      </c>
      <c r="E2806" s="8">
        <v>1150</v>
      </c>
      <c r="F2806" s="8" t="s">
        <v>8219</v>
      </c>
      <c r="G2806" s="8" t="s">
        <v>8225</v>
      </c>
      <c r="H2806" s="8" t="s">
        <v>8247</v>
      </c>
      <c r="I2806" s="8">
        <v>1411987990</v>
      </c>
      <c r="J2806" s="8">
        <v>1409395990</v>
      </c>
      <c r="K2806" s="8" t="b">
        <v>0</v>
      </c>
      <c r="L2806" s="8">
        <v>23</v>
      </c>
      <c r="M2806" s="8" t="b">
        <v>1</v>
      </c>
      <c r="N2806" s="8" t="s">
        <v>8271</v>
      </c>
      <c r="O2806" s="11">
        <f t="shared" si="172"/>
        <v>115</v>
      </c>
      <c r="P2806" s="8">
        <f t="shared" si="173"/>
        <v>50</v>
      </c>
      <c r="Q2806" s="8" t="s">
        <v>8317</v>
      </c>
      <c r="R2806" s="8" t="s">
        <v>8318</v>
      </c>
      <c r="S2806" s="17">
        <f t="shared" si="174"/>
        <v>41881.453587962962</v>
      </c>
      <c r="T2806" s="17">
        <f t="shared" si="175"/>
        <v>41911.453587962962</v>
      </c>
    </row>
    <row r="2807" spans="1:20" ht="57" x14ac:dyDescent="0.45">
      <c r="A2807" s="5">
        <v>2805</v>
      </c>
      <c r="B2807" s="7" t="s">
        <v>2805</v>
      </c>
      <c r="C2807" s="7" t="s">
        <v>6915</v>
      </c>
      <c r="D2807" s="8">
        <v>400</v>
      </c>
      <c r="E2807" s="8">
        <v>440</v>
      </c>
      <c r="F2807" s="8" t="s">
        <v>8219</v>
      </c>
      <c r="G2807" s="8" t="s">
        <v>8225</v>
      </c>
      <c r="H2807" s="8" t="s">
        <v>8247</v>
      </c>
      <c r="I2807" s="8">
        <v>1440245273</v>
      </c>
      <c r="J2807" s="8">
        <v>1438085273</v>
      </c>
      <c r="K2807" s="8" t="b">
        <v>0</v>
      </c>
      <c r="L2807" s="8">
        <v>18</v>
      </c>
      <c r="M2807" s="8" t="b">
        <v>1</v>
      </c>
      <c r="N2807" s="8" t="s">
        <v>8271</v>
      </c>
      <c r="O2807" s="11">
        <f t="shared" si="172"/>
        <v>110</v>
      </c>
      <c r="P2807" s="8">
        <f t="shared" si="173"/>
        <v>24.44</v>
      </c>
      <c r="Q2807" s="8" t="s">
        <v>8317</v>
      </c>
      <c r="R2807" s="8" t="s">
        <v>8318</v>
      </c>
      <c r="S2807" s="17">
        <f t="shared" si="174"/>
        <v>42213.505474537036</v>
      </c>
      <c r="T2807" s="17">
        <f t="shared" si="175"/>
        <v>42238.505474537036</v>
      </c>
    </row>
    <row r="2808" spans="1:20" ht="42.75" x14ac:dyDescent="0.45">
      <c r="A2808" s="5">
        <v>2806</v>
      </c>
      <c r="B2808" s="7" t="s">
        <v>2806</v>
      </c>
      <c r="C2808" s="7" t="s">
        <v>6916</v>
      </c>
      <c r="D2808" s="8">
        <v>3000</v>
      </c>
      <c r="E2808" s="8">
        <v>3363</v>
      </c>
      <c r="F2808" s="8" t="s">
        <v>8219</v>
      </c>
      <c r="G2808" s="8" t="s">
        <v>8225</v>
      </c>
      <c r="H2808" s="8" t="s">
        <v>8247</v>
      </c>
      <c r="I2808" s="8">
        <v>1438772400</v>
      </c>
      <c r="J2808" s="8">
        <v>1435645490</v>
      </c>
      <c r="K2808" s="8" t="b">
        <v>0</v>
      </c>
      <c r="L2808" s="8">
        <v>76</v>
      </c>
      <c r="M2808" s="8" t="b">
        <v>1</v>
      </c>
      <c r="N2808" s="8" t="s">
        <v>8271</v>
      </c>
      <c r="O2808" s="11">
        <f t="shared" si="172"/>
        <v>112</v>
      </c>
      <c r="P2808" s="8">
        <f t="shared" si="173"/>
        <v>44.25</v>
      </c>
      <c r="Q2808" s="8" t="s">
        <v>8317</v>
      </c>
      <c r="R2808" s="8" t="s">
        <v>8318</v>
      </c>
      <c r="S2808" s="17">
        <f t="shared" si="174"/>
        <v>42185.267245370371</v>
      </c>
      <c r="T2808" s="17">
        <f t="shared" si="175"/>
        <v>42221.458333333328</v>
      </c>
    </row>
    <row r="2809" spans="1:20" x14ac:dyDescent="0.45">
      <c r="A2809" s="5">
        <v>2807</v>
      </c>
      <c r="B2809" s="7" t="s">
        <v>2807</v>
      </c>
      <c r="C2809" s="7" t="s">
        <v>6917</v>
      </c>
      <c r="D2809" s="8">
        <v>5000</v>
      </c>
      <c r="E2809" s="8">
        <v>6300</v>
      </c>
      <c r="F2809" s="8" t="s">
        <v>8219</v>
      </c>
      <c r="G2809" s="8" t="s">
        <v>8224</v>
      </c>
      <c r="H2809" s="8" t="s">
        <v>8246</v>
      </c>
      <c r="I2809" s="8">
        <v>1435611438</v>
      </c>
      <c r="J2809" s="8">
        <v>1433019438</v>
      </c>
      <c r="K2809" s="8" t="b">
        <v>0</v>
      </c>
      <c r="L2809" s="8">
        <v>93</v>
      </c>
      <c r="M2809" s="8" t="b">
        <v>1</v>
      </c>
      <c r="N2809" s="8" t="s">
        <v>8271</v>
      </c>
      <c r="O2809" s="11">
        <f t="shared" si="172"/>
        <v>126</v>
      </c>
      <c r="P2809" s="8">
        <f t="shared" si="173"/>
        <v>67.739999999999995</v>
      </c>
      <c r="Q2809" s="8" t="s">
        <v>8317</v>
      </c>
      <c r="R2809" s="8" t="s">
        <v>8318</v>
      </c>
      <c r="S2809" s="17">
        <f t="shared" si="174"/>
        <v>42154.873124999998</v>
      </c>
      <c r="T2809" s="17">
        <f t="shared" si="175"/>
        <v>42184.873124999998</v>
      </c>
    </row>
    <row r="2810" spans="1:20" ht="42.75" x14ac:dyDescent="0.45">
      <c r="A2810" s="5">
        <v>2808</v>
      </c>
      <c r="B2810" s="7" t="s">
        <v>2808</v>
      </c>
      <c r="C2810" s="7" t="s">
        <v>6918</v>
      </c>
      <c r="D2810" s="8">
        <v>4500</v>
      </c>
      <c r="E2810" s="8">
        <v>4511</v>
      </c>
      <c r="F2810" s="8" t="s">
        <v>8219</v>
      </c>
      <c r="G2810" s="8" t="s">
        <v>8224</v>
      </c>
      <c r="H2810" s="8" t="s">
        <v>8246</v>
      </c>
      <c r="I2810" s="8">
        <v>1440274735</v>
      </c>
      <c r="J2810" s="8">
        <v>1437682735</v>
      </c>
      <c r="K2810" s="8" t="b">
        <v>0</v>
      </c>
      <c r="L2810" s="8">
        <v>69</v>
      </c>
      <c r="M2810" s="8" t="b">
        <v>1</v>
      </c>
      <c r="N2810" s="8" t="s">
        <v>8271</v>
      </c>
      <c r="O2810" s="11">
        <f t="shared" si="172"/>
        <v>100</v>
      </c>
      <c r="P2810" s="8">
        <f t="shared" si="173"/>
        <v>65.38</v>
      </c>
      <c r="Q2810" s="8" t="s">
        <v>8317</v>
      </c>
      <c r="R2810" s="8" t="s">
        <v>8318</v>
      </c>
      <c r="S2810" s="17">
        <f t="shared" si="174"/>
        <v>42208.84646990741</v>
      </c>
      <c r="T2810" s="17">
        <f t="shared" si="175"/>
        <v>42238.84646990741</v>
      </c>
    </row>
    <row r="2811" spans="1:20" ht="42.75" x14ac:dyDescent="0.45">
      <c r="A2811" s="5">
        <v>2809</v>
      </c>
      <c r="B2811" s="7" t="s">
        <v>2809</v>
      </c>
      <c r="C2811" s="7" t="s">
        <v>6919</v>
      </c>
      <c r="D2811" s="8">
        <v>2500</v>
      </c>
      <c r="E2811" s="8">
        <v>2560</v>
      </c>
      <c r="F2811" s="8" t="s">
        <v>8219</v>
      </c>
      <c r="G2811" s="8" t="s">
        <v>8224</v>
      </c>
      <c r="H2811" s="8" t="s">
        <v>8246</v>
      </c>
      <c r="I2811" s="8">
        <v>1459348740</v>
      </c>
      <c r="J2811" s="8">
        <v>1458647725</v>
      </c>
      <c r="K2811" s="8" t="b">
        <v>0</v>
      </c>
      <c r="L2811" s="8">
        <v>21</v>
      </c>
      <c r="M2811" s="8" t="b">
        <v>1</v>
      </c>
      <c r="N2811" s="8" t="s">
        <v>8271</v>
      </c>
      <c r="O2811" s="11">
        <f t="shared" si="172"/>
        <v>102</v>
      </c>
      <c r="P2811" s="8">
        <f t="shared" si="173"/>
        <v>121.9</v>
      </c>
      <c r="Q2811" s="8" t="s">
        <v>8317</v>
      </c>
      <c r="R2811" s="8" t="s">
        <v>8318</v>
      </c>
      <c r="S2811" s="17">
        <f t="shared" si="174"/>
        <v>42451.496817129635</v>
      </c>
      <c r="T2811" s="17">
        <f t="shared" si="175"/>
        <v>42459.610416666663</v>
      </c>
    </row>
    <row r="2812" spans="1:20" ht="42.75" x14ac:dyDescent="0.45">
      <c r="A2812" s="5">
        <v>2810</v>
      </c>
      <c r="B2812" s="7" t="s">
        <v>2810</v>
      </c>
      <c r="C2812" s="7" t="s">
        <v>6920</v>
      </c>
      <c r="D2812" s="8">
        <v>2500</v>
      </c>
      <c r="E2812" s="8">
        <v>2705</v>
      </c>
      <c r="F2812" s="8" t="s">
        <v>8219</v>
      </c>
      <c r="G2812" s="8" t="s">
        <v>8224</v>
      </c>
      <c r="H2812" s="8" t="s">
        <v>8246</v>
      </c>
      <c r="I2812" s="8">
        <v>1401595140</v>
      </c>
      <c r="J2812" s="8">
        <v>1398828064</v>
      </c>
      <c r="K2812" s="8" t="b">
        <v>0</v>
      </c>
      <c r="L2812" s="8">
        <v>57</v>
      </c>
      <c r="M2812" s="8" t="b">
        <v>1</v>
      </c>
      <c r="N2812" s="8" t="s">
        <v>8271</v>
      </c>
      <c r="O2812" s="11">
        <f t="shared" si="172"/>
        <v>108</v>
      </c>
      <c r="P2812" s="8">
        <f t="shared" si="173"/>
        <v>47.46</v>
      </c>
      <c r="Q2812" s="8" t="s">
        <v>8317</v>
      </c>
      <c r="R2812" s="8" t="s">
        <v>8318</v>
      </c>
      <c r="S2812" s="17">
        <f t="shared" si="174"/>
        <v>41759.13962962963</v>
      </c>
      <c r="T2812" s="17">
        <f t="shared" si="175"/>
        <v>41791.165972222225</v>
      </c>
    </row>
    <row r="2813" spans="1:20" ht="42.75" x14ac:dyDescent="0.45">
      <c r="A2813" s="5">
        <v>2811</v>
      </c>
      <c r="B2813" s="7" t="s">
        <v>2811</v>
      </c>
      <c r="C2813" s="7" t="s">
        <v>6921</v>
      </c>
      <c r="D2813" s="8">
        <v>10000</v>
      </c>
      <c r="E2813" s="8">
        <v>10027</v>
      </c>
      <c r="F2813" s="8" t="s">
        <v>8219</v>
      </c>
      <c r="G2813" s="8" t="s">
        <v>8225</v>
      </c>
      <c r="H2813" s="8" t="s">
        <v>8247</v>
      </c>
      <c r="I2813" s="8">
        <v>1424692503</v>
      </c>
      <c r="J2813" s="8">
        <v>1422100503</v>
      </c>
      <c r="K2813" s="8" t="b">
        <v>0</v>
      </c>
      <c r="L2813" s="8">
        <v>108</v>
      </c>
      <c r="M2813" s="8" t="b">
        <v>1</v>
      </c>
      <c r="N2813" s="8" t="s">
        <v>8271</v>
      </c>
      <c r="O2813" s="11">
        <f t="shared" si="172"/>
        <v>100</v>
      </c>
      <c r="P2813" s="8">
        <f t="shared" si="173"/>
        <v>92.84</v>
      </c>
      <c r="Q2813" s="8" t="s">
        <v>8317</v>
      </c>
      <c r="R2813" s="8" t="s">
        <v>8318</v>
      </c>
      <c r="S2813" s="17">
        <f t="shared" si="174"/>
        <v>42028.496562500004</v>
      </c>
      <c r="T2813" s="17">
        <f t="shared" si="175"/>
        <v>42058.496562500004</v>
      </c>
    </row>
    <row r="2814" spans="1:20" ht="42.75" x14ac:dyDescent="0.45">
      <c r="A2814" s="5">
        <v>2812</v>
      </c>
      <c r="B2814" s="7" t="s">
        <v>2812</v>
      </c>
      <c r="C2814" s="7" t="s">
        <v>6922</v>
      </c>
      <c r="D2814" s="8">
        <v>5000</v>
      </c>
      <c r="E2814" s="8">
        <v>5665</v>
      </c>
      <c r="F2814" s="8" t="s">
        <v>8219</v>
      </c>
      <c r="G2814" s="8" t="s">
        <v>8229</v>
      </c>
      <c r="H2814" s="8" t="s">
        <v>8251</v>
      </c>
      <c r="I2814" s="8">
        <v>1428292800</v>
      </c>
      <c r="J2814" s="8">
        <v>1424368298</v>
      </c>
      <c r="K2814" s="8" t="b">
        <v>0</v>
      </c>
      <c r="L2814" s="8">
        <v>83</v>
      </c>
      <c r="M2814" s="8" t="b">
        <v>1</v>
      </c>
      <c r="N2814" s="8" t="s">
        <v>8271</v>
      </c>
      <c r="O2814" s="11">
        <f t="shared" si="172"/>
        <v>113</v>
      </c>
      <c r="P2814" s="8">
        <f t="shared" si="173"/>
        <v>68.25</v>
      </c>
      <c r="Q2814" s="8" t="s">
        <v>8317</v>
      </c>
      <c r="R2814" s="8" t="s">
        <v>8318</v>
      </c>
      <c r="S2814" s="17">
        <f t="shared" si="174"/>
        <v>42054.74418981481</v>
      </c>
      <c r="T2814" s="17">
        <f t="shared" si="175"/>
        <v>42100.166666666672</v>
      </c>
    </row>
    <row r="2815" spans="1:20" ht="42.75" x14ac:dyDescent="0.45">
      <c r="A2815" s="5">
        <v>2813</v>
      </c>
      <c r="B2815" s="7" t="s">
        <v>2813</v>
      </c>
      <c r="C2815" s="7" t="s">
        <v>6923</v>
      </c>
      <c r="D2815" s="8">
        <v>2800</v>
      </c>
      <c r="E2815" s="8">
        <v>3572.12</v>
      </c>
      <c r="F2815" s="8" t="s">
        <v>8219</v>
      </c>
      <c r="G2815" s="8" t="s">
        <v>8224</v>
      </c>
      <c r="H2815" s="8" t="s">
        <v>8246</v>
      </c>
      <c r="I2815" s="8">
        <v>1481737761</v>
      </c>
      <c r="J2815" s="8">
        <v>1479577761</v>
      </c>
      <c r="K2815" s="8" t="b">
        <v>0</v>
      </c>
      <c r="L2815" s="8">
        <v>96</v>
      </c>
      <c r="M2815" s="8" t="b">
        <v>1</v>
      </c>
      <c r="N2815" s="8" t="s">
        <v>8271</v>
      </c>
      <c r="O2815" s="11">
        <f t="shared" si="172"/>
        <v>128</v>
      </c>
      <c r="P2815" s="8">
        <f t="shared" si="173"/>
        <v>37.21</v>
      </c>
      <c r="Q2815" s="8" t="s">
        <v>8317</v>
      </c>
      <c r="R2815" s="8" t="s">
        <v>8318</v>
      </c>
      <c r="S2815" s="17">
        <f t="shared" si="174"/>
        <v>42693.742604166662</v>
      </c>
      <c r="T2815" s="17">
        <f t="shared" si="175"/>
        <v>42718.742604166662</v>
      </c>
    </row>
    <row r="2816" spans="1:20" ht="42.75" x14ac:dyDescent="0.45">
      <c r="A2816" s="5">
        <v>2814</v>
      </c>
      <c r="B2816" s="7" t="s">
        <v>2814</v>
      </c>
      <c r="C2816" s="7" t="s">
        <v>6924</v>
      </c>
      <c r="D2816" s="8">
        <v>1500</v>
      </c>
      <c r="E2816" s="8">
        <v>1616</v>
      </c>
      <c r="F2816" s="8" t="s">
        <v>8219</v>
      </c>
      <c r="G2816" s="8" t="s">
        <v>8225</v>
      </c>
      <c r="H2816" s="8" t="s">
        <v>8247</v>
      </c>
      <c r="I2816" s="8">
        <v>1431164115</v>
      </c>
      <c r="J2816" s="8">
        <v>1428572115</v>
      </c>
      <c r="K2816" s="8" t="b">
        <v>0</v>
      </c>
      <c r="L2816" s="8">
        <v>64</v>
      </c>
      <c r="M2816" s="8" t="b">
        <v>1</v>
      </c>
      <c r="N2816" s="8" t="s">
        <v>8271</v>
      </c>
      <c r="O2816" s="11">
        <f t="shared" si="172"/>
        <v>108</v>
      </c>
      <c r="P2816" s="8">
        <f t="shared" si="173"/>
        <v>25.25</v>
      </c>
      <c r="Q2816" s="8" t="s">
        <v>8317</v>
      </c>
      <c r="R2816" s="8" t="s">
        <v>8318</v>
      </c>
      <c r="S2816" s="17">
        <f t="shared" si="174"/>
        <v>42103.399479166663</v>
      </c>
      <c r="T2816" s="17">
        <f t="shared" si="175"/>
        <v>42133.399479166663</v>
      </c>
    </row>
    <row r="2817" spans="1:20" ht="42.75" x14ac:dyDescent="0.45">
      <c r="A2817" s="5">
        <v>2815</v>
      </c>
      <c r="B2817" s="7" t="s">
        <v>2815</v>
      </c>
      <c r="C2817" s="7" t="s">
        <v>6925</v>
      </c>
      <c r="D2817" s="8">
        <v>250</v>
      </c>
      <c r="E2817" s="8">
        <v>605</v>
      </c>
      <c r="F2817" s="8" t="s">
        <v>8219</v>
      </c>
      <c r="G2817" s="8" t="s">
        <v>8229</v>
      </c>
      <c r="H2817" s="8" t="s">
        <v>8251</v>
      </c>
      <c r="I2817" s="8">
        <v>1470595109</v>
      </c>
      <c r="J2817" s="8">
        <v>1468003109</v>
      </c>
      <c r="K2817" s="8" t="b">
        <v>0</v>
      </c>
      <c r="L2817" s="8">
        <v>14</v>
      </c>
      <c r="M2817" s="8" t="b">
        <v>1</v>
      </c>
      <c r="N2817" s="8" t="s">
        <v>8271</v>
      </c>
      <c r="O2817" s="11">
        <f t="shared" si="172"/>
        <v>242</v>
      </c>
      <c r="P2817" s="8">
        <f t="shared" si="173"/>
        <v>43.21</v>
      </c>
      <c r="Q2817" s="8" t="s">
        <v>8317</v>
      </c>
      <c r="R2817" s="8" t="s">
        <v>8318</v>
      </c>
      <c r="S2817" s="17">
        <f t="shared" si="174"/>
        <v>42559.776724537034</v>
      </c>
      <c r="T2817" s="17">
        <f t="shared" si="175"/>
        <v>42589.776724537034</v>
      </c>
    </row>
    <row r="2818" spans="1:20" ht="42.75" x14ac:dyDescent="0.45">
      <c r="A2818" s="5">
        <v>2816</v>
      </c>
      <c r="B2818" s="7" t="s">
        <v>2816</v>
      </c>
      <c r="C2818" s="7" t="s">
        <v>6926</v>
      </c>
      <c r="D2818" s="8">
        <v>3000</v>
      </c>
      <c r="E2818" s="8">
        <v>4247</v>
      </c>
      <c r="F2818" s="8" t="s">
        <v>8219</v>
      </c>
      <c r="G2818" s="8" t="s">
        <v>8225</v>
      </c>
      <c r="H2818" s="8" t="s">
        <v>8247</v>
      </c>
      <c r="I2818" s="8">
        <v>1438531200</v>
      </c>
      <c r="J2818" s="8">
        <v>1435921992</v>
      </c>
      <c r="K2818" s="8" t="b">
        <v>0</v>
      </c>
      <c r="L2818" s="8">
        <v>169</v>
      </c>
      <c r="M2818" s="8" t="b">
        <v>1</v>
      </c>
      <c r="N2818" s="8" t="s">
        <v>8271</v>
      </c>
      <c r="O2818" s="11">
        <f t="shared" si="172"/>
        <v>142</v>
      </c>
      <c r="P2818" s="8">
        <f t="shared" si="173"/>
        <v>25.13</v>
      </c>
      <c r="Q2818" s="8" t="s">
        <v>8317</v>
      </c>
      <c r="R2818" s="8" t="s">
        <v>8318</v>
      </c>
      <c r="S2818" s="17">
        <f t="shared" si="174"/>
        <v>42188.467499999999</v>
      </c>
      <c r="T2818" s="17">
        <f t="shared" si="175"/>
        <v>42218.666666666672</v>
      </c>
    </row>
    <row r="2819" spans="1:20" ht="42.75" x14ac:dyDescent="0.45">
      <c r="A2819" s="5">
        <v>2817</v>
      </c>
      <c r="B2819" s="7" t="s">
        <v>2817</v>
      </c>
      <c r="C2819" s="7" t="s">
        <v>6927</v>
      </c>
      <c r="D2819" s="8">
        <v>600</v>
      </c>
      <c r="E2819" s="8">
        <v>780</v>
      </c>
      <c r="F2819" s="8" t="s">
        <v>8219</v>
      </c>
      <c r="G2819" s="8" t="s">
        <v>8225</v>
      </c>
      <c r="H2819" s="8" t="s">
        <v>8247</v>
      </c>
      <c r="I2819" s="8">
        <v>1425136462</v>
      </c>
      <c r="J2819" s="8">
        <v>1421680462</v>
      </c>
      <c r="K2819" s="8" t="b">
        <v>0</v>
      </c>
      <c r="L2819" s="8">
        <v>33</v>
      </c>
      <c r="M2819" s="8" t="b">
        <v>1</v>
      </c>
      <c r="N2819" s="8" t="s">
        <v>8271</v>
      </c>
      <c r="O2819" s="11">
        <f t="shared" ref="O2819:O2882" si="176">ROUND((E2819/D2819)*100,0)</f>
        <v>130</v>
      </c>
      <c r="P2819" s="8">
        <f t="shared" ref="P2819:P2882" si="177">ROUND(E2819/L2819,2)</f>
        <v>23.64</v>
      </c>
      <c r="Q2819" s="8" t="s">
        <v>8317</v>
      </c>
      <c r="R2819" s="8" t="s">
        <v>8318</v>
      </c>
      <c r="S2819" s="17">
        <f t="shared" ref="S2819:S2882" si="178">(((J2819/60)/60)/24)+DATE(1970,1,1)</f>
        <v>42023.634976851856</v>
      </c>
      <c r="T2819" s="17">
        <f t="shared" ref="T2819:T2882" si="179">(((I2819/60)/60)/24)+DATE(1970,1,1)</f>
        <v>42063.634976851856</v>
      </c>
    </row>
    <row r="2820" spans="1:20" ht="42.75" x14ac:dyDescent="0.45">
      <c r="A2820" s="5">
        <v>2818</v>
      </c>
      <c r="B2820" s="7" t="s">
        <v>2818</v>
      </c>
      <c r="C2820" s="7" t="s">
        <v>6928</v>
      </c>
      <c r="D2820" s="8">
        <v>10000</v>
      </c>
      <c r="E2820" s="8">
        <v>10603</v>
      </c>
      <c r="F2820" s="8" t="s">
        <v>8219</v>
      </c>
      <c r="G2820" s="8" t="s">
        <v>8224</v>
      </c>
      <c r="H2820" s="8" t="s">
        <v>8246</v>
      </c>
      <c r="I2820" s="8">
        <v>1443018086</v>
      </c>
      <c r="J2820" s="8">
        <v>1441290086</v>
      </c>
      <c r="K2820" s="8" t="b">
        <v>0</v>
      </c>
      <c r="L2820" s="8">
        <v>102</v>
      </c>
      <c r="M2820" s="8" t="b">
        <v>1</v>
      </c>
      <c r="N2820" s="8" t="s">
        <v>8271</v>
      </c>
      <c r="O2820" s="11">
        <f t="shared" si="176"/>
        <v>106</v>
      </c>
      <c r="P2820" s="8">
        <f t="shared" si="177"/>
        <v>103.95</v>
      </c>
      <c r="Q2820" s="8" t="s">
        <v>8317</v>
      </c>
      <c r="R2820" s="8" t="s">
        <v>8318</v>
      </c>
      <c r="S2820" s="17">
        <f t="shared" si="178"/>
        <v>42250.598217592589</v>
      </c>
      <c r="T2820" s="17">
        <f t="shared" si="179"/>
        <v>42270.598217592589</v>
      </c>
    </row>
    <row r="2821" spans="1:20" ht="42.75" x14ac:dyDescent="0.45">
      <c r="A2821" s="5">
        <v>2819</v>
      </c>
      <c r="B2821" s="7" t="s">
        <v>2819</v>
      </c>
      <c r="C2821" s="7" t="s">
        <v>6929</v>
      </c>
      <c r="D2821" s="8">
        <v>5000</v>
      </c>
      <c r="E2821" s="8">
        <v>5240</v>
      </c>
      <c r="F2821" s="8" t="s">
        <v>8219</v>
      </c>
      <c r="G2821" s="8" t="s">
        <v>8225</v>
      </c>
      <c r="H2821" s="8" t="s">
        <v>8247</v>
      </c>
      <c r="I2821" s="8">
        <v>1434285409</v>
      </c>
      <c r="J2821" s="8">
        <v>1431693409</v>
      </c>
      <c r="K2821" s="8" t="b">
        <v>0</v>
      </c>
      <c r="L2821" s="8">
        <v>104</v>
      </c>
      <c r="M2821" s="8" t="b">
        <v>1</v>
      </c>
      <c r="N2821" s="8" t="s">
        <v>8271</v>
      </c>
      <c r="O2821" s="11">
        <f t="shared" si="176"/>
        <v>105</v>
      </c>
      <c r="P2821" s="8">
        <f t="shared" si="177"/>
        <v>50.38</v>
      </c>
      <c r="Q2821" s="8" t="s">
        <v>8317</v>
      </c>
      <c r="R2821" s="8" t="s">
        <v>8318</v>
      </c>
      <c r="S2821" s="17">
        <f t="shared" si="178"/>
        <v>42139.525567129633</v>
      </c>
      <c r="T2821" s="17">
        <f t="shared" si="179"/>
        <v>42169.525567129633</v>
      </c>
    </row>
    <row r="2822" spans="1:20" ht="42.75" x14ac:dyDescent="0.45">
      <c r="A2822" s="5">
        <v>2820</v>
      </c>
      <c r="B2822" s="7" t="s">
        <v>2820</v>
      </c>
      <c r="C2822" s="7" t="s">
        <v>6930</v>
      </c>
      <c r="D2822" s="8">
        <v>200</v>
      </c>
      <c r="E2822" s="8">
        <v>272</v>
      </c>
      <c r="F2822" s="8" t="s">
        <v>8219</v>
      </c>
      <c r="G2822" s="8" t="s">
        <v>8225</v>
      </c>
      <c r="H2822" s="8" t="s">
        <v>8247</v>
      </c>
      <c r="I2822" s="8">
        <v>1456444800</v>
      </c>
      <c r="J2822" s="8">
        <v>1454337589</v>
      </c>
      <c r="K2822" s="8" t="b">
        <v>0</v>
      </c>
      <c r="L2822" s="8">
        <v>20</v>
      </c>
      <c r="M2822" s="8" t="b">
        <v>1</v>
      </c>
      <c r="N2822" s="8" t="s">
        <v>8271</v>
      </c>
      <c r="O2822" s="11">
        <f t="shared" si="176"/>
        <v>136</v>
      </c>
      <c r="P2822" s="8">
        <f t="shared" si="177"/>
        <v>13.6</v>
      </c>
      <c r="Q2822" s="8" t="s">
        <v>8317</v>
      </c>
      <c r="R2822" s="8" t="s">
        <v>8318</v>
      </c>
      <c r="S2822" s="17">
        <f t="shared" si="178"/>
        <v>42401.610983796301</v>
      </c>
      <c r="T2822" s="17">
        <f t="shared" si="179"/>
        <v>42426</v>
      </c>
    </row>
    <row r="2823" spans="1:20" ht="42.75" x14ac:dyDescent="0.45">
      <c r="A2823" s="5">
        <v>2821</v>
      </c>
      <c r="B2823" s="7" t="s">
        <v>2821</v>
      </c>
      <c r="C2823" s="7" t="s">
        <v>6931</v>
      </c>
      <c r="D2823" s="8">
        <v>1000</v>
      </c>
      <c r="E2823" s="8">
        <v>1000</v>
      </c>
      <c r="F2823" s="8" t="s">
        <v>8219</v>
      </c>
      <c r="G2823" s="8" t="s">
        <v>8225</v>
      </c>
      <c r="H2823" s="8" t="s">
        <v>8247</v>
      </c>
      <c r="I2823" s="8">
        <v>1411510135</v>
      </c>
      <c r="J2823" s="8">
        <v>1408918135</v>
      </c>
      <c r="K2823" s="8" t="b">
        <v>0</v>
      </c>
      <c r="L2823" s="8">
        <v>35</v>
      </c>
      <c r="M2823" s="8" t="b">
        <v>1</v>
      </c>
      <c r="N2823" s="8" t="s">
        <v>8271</v>
      </c>
      <c r="O2823" s="11">
        <f t="shared" si="176"/>
        <v>100</v>
      </c>
      <c r="P2823" s="8">
        <f t="shared" si="177"/>
        <v>28.57</v>
      </c>
      <c r="Q2823" s="8" t="s">
        <v>8317</v>
      </c>
      <c r="R2823" s="8" t="s">
        <v>8318</v>
      </c>
      <c r="S2823" s="17">
        <f t="shared" si="178"/>
        <v>41875.922858796301</v>
      </c>
      <c r="T2823" s="17">
        <f t="shared" si="179"/>
        <v>41905.922858796301</v>
      </c>
    </row>
    <row r="2824" spans="1:20" ht="42.75" x14ac:dyDescent="0.45">
      <c r="A2824" s="5">
        <v>2822</v>
      </c>
      <c r="B2824" s="7" t="s">
        <v>2822</v>
      </c>
      <c r="C2824" s="7" t="s">
        <v>6932</v>
      </c>
      <c r="D2824" s="8">
        <v>6000</v>
      </c>
      <c r="E2824" s="8">
        <v>6000</v>
      </c>
      <c r="F2824" s="8" t="s">
        <v>8219</v>
      </c>
      <c r="G2824" s="8" t="s">
        <v>8224</v>
      </c>
      <c r="H2824" s="8" t="s">
        <v>8246</v>
      </c>
      <c r="I2824" s="8">
        <v>1427469892</v>
      </c>
      <c r="J2824" s="8">
        <v>1424881492</v>
      </c>
      <c r="K2824" s="8" t="b">
        <v>0</v>
      </c>
      <c r="L2824" s="8">
        <v>94</v>
      </c>
      <c r="M2824" s="8" t="b">
        <v>1</v>
      </c>
      <c r="N2824" s="8" t="s">
        <v>8271</v>
      </c>
      <c r="O2824" s="11">
        <f t="shared" si="176"/>
        <v>100</v>
      </c>
      <c r="P2824" s="8">
        <f t="shared" si="177"/>
        <v>63.83</v>
      </c>
      <c r="Q2824" s="8" t="s">
        <v>8317</v>
      </c>
      <c r="R2824" s="8" t="s">
        <v>8318</v>
      </c>
      <c r="S2824" s="17">
        <f t="shared" si="178"/>
        <v>42060.683935185181</v>
      </c>
      <c r="T2824" s="17">
        <f t="shared" si="179"/>
        <v>42090.642268518524</v>
      </c>
    </row>
    <row r="2825" spans="1:20" ht="42.75" x14ac:dyDescent="0.45">
      <c r="A2825" s="5">
        <v>2823</v>
      </c>
      <c r="B2825" s="7" t="s">
        <v>2823</v>
      </c>
      <c r="C2825" s="7" t="s">
        <v>6933</v>
      </c>
      <c r="D2825" s="8">
        <v>100</v>
      </c>
      <c r="E2825" s="8">
        <v>124</v>
      </c>
      <c r="F2825" s="8" t="s">
        <v>8219</v>
      </c>
      <c r="G2825" s="8" t="s">
        <v>8225</v>
      </c>
      <c r="H2825" s="8" t="s">
        <v>8247</v>
      </c>
      <c r="I2825" s="8">
        <v>1427842740</v>
      </c>
      <c r="J2825" s="8">
        <v>1425428206</v>
      </c>
      <c r="K2825" s="8" t="b">
        <v>0</v>
      </c>
      <c r="L2825" s="8">
        <v>14</v>
      </c>
      <c r="M2825" s="8" t="b">
        <v>1</v>
      </c>
      <c r="N2825" s="8" t="s">
        <v>8271</v>
      </c>
      <c r="O2825" s="11">
        <f t="shared" si="176"/>
        <v>124</v>
      </c>
      <c r="P2825" s="8">
        <f t="shared" si="177"/>
        <v>8.86</v>
      </c>
      <c r="Q2825" s="8" t="s">
        <v>8317</v>
      </c>
      <c r="R2825" s="8" t="s">
        <v>8318</v>
      </c>
      <c r="S2825" s="17">
        <f t="shared" si="178"/>
        <v>42067.011643518519</v>
      </c>
      <c r="T2825" s="17">
        <f t="shared" si="179"/>
        <v>42094.957638888889</v>
      </c>
    </row>
    <row r="2826" spans="1:20" ht="28.5" x14ac:dyDescent="0.45">
      <c r="A2826" s="5">
        <v>2824</v>
      </c>
      <c r="B2826" s="7" t="s">
        <v>2824</v>
      </c>
      <c r="C2826" s="7" t="s">
        <v>6934</v>
      </c>
      <c r="D2826" s="8">
        <v>650</v>
      </c>
      <c r="E2826" s="8">
        <v>760</v>
      </c>
      <c r="F2826" s="8" t="s">
        <v>8219</v>
      </c>
      <c r="G2826" s="8" t="s">
        <v>8224</v>
      </c>
      <c r="H2826" s="8" t="s">
        <v>8246</v>
      </c>
      <c r="I2826" s="8">
        <v>1434159780</v>
      </c>
      <c r="J2826" s="8">
        <v>1431412196</v>
      </c>
      <c r="K2826" s="8" t="b">
        <v>0</v>
      </c>
      <c r="L2826" s="8">
        <v>15</v>
      </c>
      <c r="M2826" s="8" t="b">
        <v>1</v>
      </c>
      <c r="N2826" s="8" t="s">
        <v>8271</v>
      </c>
      <c r="O2826" s="11">
        <f t="shared" si="176"/>
        <v>117</v>
      </c>
      <c r="P2826" s="8">
        <f t="shared" si="177"/>
        <v>50.67</v>
      </c>
      <c r="Q2826" s="8" t="s">
        <v>8317</v>
      </c>
      <c r="R2826" s="8" t="s">
        <v>8318</v>
      </c>
      <c r="S2826" s="17">
        <f t="shared" si="178"/>
        <v>42136.270787037036</v>
      </c>
      <c r="T2826" s="17">
        <f t="shared" si="179"/>
        <v>42168.071527777778</v>
      </c>
    </row>
    <row r="2827" spans="1:20" ht="42.75" x14ac:dyDescent="0.45">
      <c r="A2827" s="5">
        <v>2825</v>
      </c>
      <c r="B2827" s="7" t="s">
        <v>2825</v>
      </c>
      <c r="C2827" s="7" t="s">
        <v>6935</v>
      </c>
      <c r="D2827" s="8">
        <v>3000</v>
      </c>
      <c r="E2827" s="8">
        <v>3100</v>
      </c>
      <c r="F2827" s="8" t="s">
        <v>8219</v>
      </c>
      <c r="G2827" s="8" t="s">
        <v>8225</v>
      </c>
      <c r="H2827" s="8" t="s">
        <v>8247</v>
      </c>
      <c r="I2827" s="8">
        <v>1449255686</v>
      </c>
      <c r="J2827" s="8">
        <v>1446663686</v>
      </c>
      <c r="K2827" s="8" t="b">
        <v>0</v>
      </c>
      <c r="L2827" s="8">
        <v>51</v>
      </c>
      <c r="M2827" s="8" t="b">
        <v>1</v>
      </c>
      <c r="N2827" s="8" t="s">
        <v>8271</v>
      </c>
      <c r="O2827" s="11">
        <f t="shared" si="176"/>
        <v>103</v>
      </c>
      <c r="P2827" s="8">
        <f t="shared" si="177"/>
        <v>60.78</v>
      </c>
      <c r="Q2827" s="8" t="s">
        <v>8317</v>
      </c>
      <c r="R2827" s="8" t="s">
        <v>8318</v>
      </c>
      <c r="S2827" s="17">
        <f t="shared" si="178"/>
        <v>42312.792662037042</v>
      </c>
      <c r="T2827" s="17">
        <f t="shared" si="179"/>
        <v>42342.792662037042</v>
      </c>
    </row>
    <row r="2828" spans="1:20" ht="42.75" x14ac:dyDescent="0.45">
      <c r="A2828" s="5">
        <v>2826</v>
      </c>
      <c r="B2828" s="7" t="s">
        <v>2826</v>
      </c>
      <c r="C2828" s="7" t="s">
        <v>6936</v>
      </c>
      <c r="D2828" s="8">
        <v>2000</v>
      </c>
      <c r="E2828" s="8">
        <v>2155</v>
      </c>
      <c r="F2828" s="8" t="s">
        <v>8219</v>
      </c>
      <c r="G2828" s="8" t="s">
        <v>8224</v>
      </c>
      <c r="H2828" s="8" t="s">
        <v>8246</v>
      </c>
      <c r="I2828" s="8">
        <v>1436511600</v>
      </c>
      <c r="J2828" s="8">
        <v>1434415812</v>
      </c>
      <c r="K2828" s="8" t="b">
        <v>0</v>
      </c>
      <c r="L2828" s="8">
        <v>19</v>
      </c>
      <c r="M2828" s="8" t="b">
        <v>1</v>
      </c>
      <c r="N2828" s="8" t="s">
        <v>8271</v>
      </c>
      <c r="O2828" s="11">
        <f t="shared" si="176"/>
        <v>108</v>
      </c>
      <c r="P2828" s="8">
        <f t="shared" si="177"/>
        <v>113.42</v>
      </c>
      <c r="Q2828" s="8" t="s">
        <v>8317</v>
      </c>
      <c r="R2828" s="8" t="s">
        <v>8318</v>
      </c>
      <c r="S2828" s="17">
        <f t="shared" si="178"/>
        <v>42171.034861111111</v>
      </c>
      <c r="T2828" s="17">
        <f t="shared" si="179"/>
        <v>42195.291666666672</v>
      </c>
    </row>
    <row r="2829" spans="1:20" ht="42.75" x14ac:dyDescent="0.45">
      <c r="A2829" s="5">
        <v>2827</v>
      </c>
      <c r="B2829" s="7" t="s">
        <v>2827</v>
      </c>
      <c r="C2829" s="7" t="s">
        <v>6937</v>
      </c>
      <c r="D2829" s="8">
        <v>2000</v>
      </c>
      <c r="E2829" s="8">
        <v>2405</v>
      </c>
      <c r="F2829" s="8" t="s">
        <v>8219</v>
      </c>
      <c r="G2829" s="8" t="s">
        <v>8224</v>
      </c>
      <c r="H2829" s="8" t="s">
        <v>8246</v>
      </c>
      <c r="I2829" s="8">
        <v>1464971400</v>
      </c>
      <c r="J2829" s="8">
        <v>1462379066</v>
      </c>
      <c r="K2829" s="8" t="b">
        <v>0</v>
      </c>
      <c r="L2829" s="8">
        <v>23</v>
      </c>
      <c r="M2829" s="8" t="b">
        <v>1</v>
      </c>
      <c r="N2829" s="8" t="s">
        <v>8271</v>
      </c>
      <c r="O2829" s="11">
        <f t="shared" si="176"/>
        <v>120</v>
      </c>
      <c r="P2829" s="8">
        <f t="shared" si="177"/>
        <v>104.57</v>
      </c>
      <c r="Q2829" s="8" t="s">
        <v>8317</v>
      </c>
      <c r="R2829" s="8" t="s">
        <v>8318</v>
      </c>
      <c r="S2829" s="17">
        <f t="shared" si="178"/>
        <v>42494.683634259258</v>
      </c>
      <c r="T2829" s="17">
        <f t="shared" si="179"/>
        <v>42524.6875</v>
      </c>
    </row>
    <row r="2830" spans="1:20" ht="42.75" x14ac:dyDescent="0.45">
      <c r="A2830" s="5">
        <v>2828</v>
      </c>
      <c r="B2830" s="7" t="s">
        <v>2828</v>
      </c>
      <c r="C2830" s="7" t="s">
        <v>6938</v>
      </c>
      <c r="D2830" s="8">
        <v>9500</v>
      </c>
      <c r="E2830" s="8">
        <v>9536</v>
      </c>
      <c r="F2830" s="8" t="s">
        <v>8219</v>
      </c>
      <c r="G2830" s="8" t="s">
        <v>8225</v>
      </c>
      <c r="H2830" s="8" t="s">
        <v>8247</v>
      </c>
      <c r="I2830" s="8">
        <v>1443826800</v>
      </c>
      <c r="J2830" s="8">
        <v>1441606869</v>
      </c>
      <c r="K2830" s="8" t="b">
        <v>0</v>
      </c>
      <c r="L2830" s="8">
        <v>97</v>
      </c>
      <c r="M2830" s="8" t="b">
        <v>1</v>
      </c>
      <c r="N2830" s="8" t="s">
        <v>8271</v>
      </c>
      <c r="O2830" s="11">
        <f t="shared" si="176"/>
        <v>100</v>
      </c>
      <c r="P2830" s="8">
        <f t="shared" si="177"/>
        <v>98.31</v>
      </c>
      <c r="Q2830" s="8" t="s">
        <v>8317</v>
      </c>
      <c r="R2830" s="8" t="s">
        <v>8318</v>
      </c>
      <c r="S2830" s="17">
        <f t="shared" si="178"/>
        <v>42254.264687499999</v>
      </c>
      <c r="T2830" s="17">
        <f t="shared" si="179"/>
        <v>42279.958333333328</v>
      </c>
    </row>
    <row r="2831" spans="1:20" ht="42.75" x14ac:dyDescent="0.45">
      <c r="A2831" s="5">
        <v>2829</v>
      </c>
      <c r="B2831" s="7" t="s">
        <v>2829</v>
      </c>
      <c r="C2831" s="7" t="s">
        <v>6939</v>
      </c>
      <c r="D2831" s="8">
        <v>2500</v>
      </c>
      <c r="E2831" s="8">
        <v>2663</v>
      </c>
      <c r="F2831" s="8" t="s">
        <v>8219</v>
      </c>
      <c r="G2831" s="8" t="s">
        <v>8225</v>
      </c>
      <c r="H2831" s="8" t="s">
        <v>8247</v>
      </c>
      <c r="I2831" s="8">
        <v>1464863118</v>
      </c>
      <c r="J2831" s="8">
        <v>1462443918</v>
      </c>
      <c r="K2831" s="8" t="b">
        <v>0</v>
      </c>
      <c r="L2831" s="8">
        <v>76</v>
      </c>
      <c r="M2831" s="8" t="b">
        <v>1</v>
      </c>
      <c r="N2831" s="8" t="s">
        <v>8271</v>
      </c>
      <c r="O2831" s="11">
        <f t="shared" si="176"/>
        <v>107</v>
      </c>
      <c r="P2831" s="8">
        <f t="shared" si="177"/>
        <v>35.04</v>
      </c>
      <c r="Q2831" s="8" t="s">
        <v>8317</v>
      </c>
      <c r="R2831" s="8" t="s">
        <v>8318</v>
      </c>
      <c r="S2831" s="17">
        <f t="shared" si="178"/>
        <v>42495.434236111112</v>
      </c>
      <c r="T2831" s="17">
        <f t="shared" si="179"/>
        <v>42523.434236111112</v>
      </c>
    </row>
    <row r="2832" spans="1:20" ht="28.5" x14ac:dyDescent="0.45">
      <c r="A2832" s="5">
        <v>2830</v>
      </c>
      <c r="B2832" s="7" t="s">
        <v>2830</v>
      </c>
      <c r="C2832" s="7" t="s">
        <v>6940</v>
      </c>
      <c r="D2832" s="8">
        <v>3000</v>
      </c>
      <c r="E2832" s="8">
        <v>3000</v>
      </c>
      <c r="F2832" s="8" t="s">
        <v>8219</v>
      </c>
      <c r="G2832" s="8" t="s">
        <v>8224</v>
      </c>
      <c r="H2832" s="8" t="s">
        <v>8246</v>
      </c>
      <c r="I2832" s="8">
        <v>1399867140</v>
      </c>
      <c r="J2832" s="8">
        <v>1398802148</v>
      </c>
      <c r="K2832" s="8" t="b">
        <v>0</v>
      </c>
      <c r="L2832" s="8">
        <v>11</v>
      </c>
      <c r="M2832" s="8" t="b">
        <v>1</v>
      </c>
      <c r="N2832" s="8" t="s">
        <v>8271</v>
      </c>
      <c r="O2832" s="11">
        <f t="shared" si="176"/>
        <v>100</v>
      </c>
      <c r="P2832" s="8">
        <f t="shared" si="177"/>
        <v>272.73</v>
      </c>
      <c r="Q2832" s="8" t="s">
        <v>8317</v>
      </c>
      <c r="R2832" s="8" t="s">
        <v>8318</v>
      </c>
      <c r="S2832" s="17">
        <f t="shared" si="178"/>
        <v>41758.839675925927</v>
      </c>
      <c r="T2832" s="17">
        <f t="shared" si="179"/>
        <v>41771.165972222225</v>
      </c>
    </row>
    <row r="2833" spans="1:20" ht="28.5" x14ac:dyDescent="0.45">
      <c r="A2833" s="5">
        <v>2831</v>
      </c>
      <c r="B2833" s="7" t="s">
        <v>2831</v>
      </c>
      <c r="C2833" s="7" t="s">
        <v>6941</v>
      </c>
      <c r="D2833" s="8">
        <v>3000</v>
      </c>
      <c r="E2833" s="8">
        <v>3320</v>
      </c>
      <c r="F2833" s="8" t="s">
        <v>8219</v>
      </c>
      <c r="G2833" s="8" t="s">
        <v>8224</v>
      </c>
      <c r="H2833" s="8" t="s">
        <v>8246</v>
      </c>
      <c r="I2833" s="8">
        <v>1437076070</v>
      </c>
      <c r="J2833" s="8">
        <v>1434484070</v>
      </c>
      <c r="K2833" s="8" t="b">
        <v>0</v>
      </c>
      <c r="L2833" s="8">
        <v>52</v>
      </c>
      <c r="M2833" s="8" t="b">
        <v>1</v>
      </c>
      <c r="N2833" s="8" t="s">
        <v>8271</v>
      </c>
      <c r="O2833" s="11">
        <f t="shared" si="176"/>
        <v>111</v>
      </c>
      <c r="P2833" s="8">
        <f t="shared" si="177"/>
        <v>63.85</v>
      </c>
      <c r="Q2833" s="8" t="s">
        <v>8317</v>
      </c>
      <c r="R2833" s="8" t="s">
        <v>8318</v>
      </c>
      <c r="S2833" s="17">
        <f t="shared" si="178"/>
        <v>42171.824884259258</v>
      </c>
      <c r="T2833" s="17">
        <f t="shared" si="179"/>
        <v>42201.824884259258</v>
      </c>
    </row>
    <row r="2834" spans="1:20" ht="42.75" x14ac:dyDescent="0.45">
      <c r="A2834" s="5">
        <v>2832</v>
      </c>
      <c r="B2834" s="7" t="s">
        <v>2832</v>
      </c>
      <c r="C2834" s="7" t="s">
        <v>6942</v>
      </c>
      <c r="D2834" s="8">
        <v>2500</v>
      </c>
      <c r="E2834" s="8">
        <v>2867.99</v>
      </c>
      <c r="F2834" s="8" t="s">
        <v>8219</v>
      </c>
      <c r="G2834" s="8" t="s">
        <v>8225</v>
      </c>
      <c r="H2834" s="8" t="s">
        <v>8247</v>
      </c>
      <c r="I2834" s="8">
        <v>1416780000</v>
      </c>
      <c r="J2834" s="8">
        <v>1414342894</v>
      </c>
      <c r="K2834" s="8" t="b">
        <v>0</v>
      </c>
      <c r="L2834" s="8">
        <v>95</v>
      </c>
      <c r="M2834" s="8" t="b">
        <v>1</v>
      </c>
      <c r="N2834" s="8" t="s">
        <v>8271</v>
      </c>
      <c r="O2834" s="11">
        <f t="shared" si="176"/>
        <v>115</v>
      </c>
      <c r="P2834" s="8">
        <f t="shared" si="177"/>
        <v>30.19</v>
      </c>
      <c r="Q2834" s="8" t="s">
        <v>8317</v>
      </c>
      <c r="R2834" s="8" t="s">
        <v>8318</v>
      </c>
      <c r="S2834" s="17">
        <f t="shared" si="178"/>
        <v>41938.709421296298</v>
      </c>
      <c r="T2834" s="17">
        <f t="shared" si="179"/>
        <v>41966.916666666672</v>
      </c>
    </row>
    <row r="2835" spans="1:20" x14ac:dyDescent="0.45">
      <c r="A2835" s="5">
        <v>2833</v>
      </c>
      <c r="B2835" s="7" t="s">
        <v>2833</v>
      </c>
      <c r="C2835" s="7" t="s">
        <v>6943</v>
      </c>
      <c r="D2835" s="8">
        <v>2700</v>
      </c>
      <c r="E2835" s="8">
        <v>2923</v>
      </c>
      <c r="F2835" s="8" t="s">
        <v>8219</v>
      </c>
      <c r="G2835" s="8" t="s">
        <v>8224</v>
      </c>
      <c r="H2835" s="8" t="s">
        <v>8246</v>
      </c>
      <c r="I2835" s="8">
        <v>1444528800</v>
      </c>
      <c r="J2835" s="8">
        <v>1442804633</v>
      </c>
      <c r="K2835" s="8" t="b">
        <v>0</v>
      </c>
      <c r="L2835" s="8">
        <v>35</v>
      </c>
      <c r="M2835" s="8" t="b">
        <v>1</v>
      </c>
      <c r="N2835" s="8" t="s">
        <v>8271</v>
      </c>
      <c r="O2835" s="11">
        <f t="shared" si="176"/>
        <v>108</v>
      </c>
      <c r="P2835" s="8">
        <f t="shared" si="177"/>
        <v>83.51</v>
      </c>
      <c r="Q2835" s="8" t="s">
        <v>8317</v>
      </c>
      <c r="R2835" s="8" t="s">
        <v>8318</v>
      </c>
      <c r="S2835" s="17">
        <f t="shared" si="178"/>
        <v>42268.127696759257</v>
      </c>
      <c r="T2835" s="17">
        <f t="shared" si="179"/>
        <v>42288.083333333328</v>
      </c>
    </row>
    <row r="2836" spans="1:20" ht="42.75" x14ac:dyDescent="0.45">
      <c r="A2836" s="5">
        <v>2834</v>
      </c>
      <c r="B2836" s="7" t="s">
        <v>2834</v>
      </c>
      <c r="C2836" s="7" t="s">
        <v>6944</v>
      </c>
      <c r="D2836" s="8">
        <v>800</v>
      </c>
      <c r="E2836" s="8">
        <v>1360</v>
      </c>
      <c r="F2836" s="8" t="s">
        <v>8219</v>
      </c>
      <c r="G2836" s="8" t="s">
        <v>8225</v>
      </c>
      <c r="H2836" s="8" t="s">
        <v>8247</v>
      </c>
      <c r="I2836" s="8">
        <v>1422658930</v>
      </c>
      <c r="J2836" s="8">
        <v>1421362930</v>
      </c>
      <c r="K2836" s="8" t="b">
        <v>0</v>
      </c>
      <c r="L2836" s="8">
        <v>21</v>
      </c>
      <c r="M2836" s="8" t="b">
        <v>1</v>
      </c>
      <c r="N2836" s="8" t="s">
        <v>8271</v>
      </c>
      <c r="O2836" s="11">
        <f t="shared" si="176"/>
        <v>170</v>
      </c>
      <c r="P2836" s="8">
        <f t="shared" si="177"/>
        <v>64.760000000000005</v>
      </c>
      <c r="Q2836" s="8" t="s">
        <v>8317</v>
      </c>
      <c r="R2836" s="8" t="s">
        <v>8318</v>
      </c>
      <c r="S2836" s="17">
        <f t="shared" si="178"/>
        <v>42019.959837962961</v>
      </c>
      <c r="T2836" s="17">
        <f t="shared" si="179"/>
        <v>42034.959837962961</v>
      </c>
    </row>
    <row r="2837" spans="1:20" ht="42.75" x14ac:dyDescent="0.45">
      <c r="A2837" s="5">
        <v>2835</v>
      </c>
      <c r="B2837" s="7" t="s">
        <v>2835</v>
      </c>
      <c r="C2837" s="7" t="s">
        <v>6945</v>
      </c>
      <c r="D2837" s="8">
        <v>1000</v>
      </c>
      <c r="E2837" s="8">
        <v>1870.99</v>
      </c>
      <c r="F2837" s="8" t="s">
        <v>8219</v>
      </c>
      <c r="G2837" s="8" t="s">
        <v>8225</v>
      </c>
      <c r="H2837" s="8" t="s">
        <v>8247</v>
      </c>
      <c r="I2837" s="8">
        <v>1449273600</v>
      </c>
      <c r="J2837" s="8">
        <v>1446742417</v>
      </c>
      <c r="K2837" s="8" t="b">
        <v>0</v>
      </c>
      <c r="L2837" s="8">
        <v>93</v>
      </c>
      <c r="M2837" s="8" t="b">
        <v>1</v>
      </c>
      <c r="N2837" s="8" t="s">
        <v>8271</v>
      </c>
      <c r="O2837" s="11">
        <f t="shared" si="176"/>
        <v>187</v>
      </c>
      <c r="P2837" s="8">
        <f t="shared" si="177"/>
        <v>20.12</v>
      </c>
      <c r="Q2837" s="8" t="s">
        <v>8317</v>
      </c>
      <c r="R2837" s="8" t="s">
        <v>8318</v>
      </c>
      <c r="S2837" s="17">
        <f t="shared" si="178"/>
        <v>42313.703900462962</v>
      </c>
      <c r="T2837" s="17">
        <f t="shared" si="179"/>
        <v>42343</v>
      </c>
    </row>
    <row r="2838" spans="1:20" ht="42.75" x14ac:dyDescent="0.45">
      <c r="A2838" s="5">
        <v>2836</v>
      </c>
      <c r="B2838" s="7" t="s">
        <v>2836</v>
      </c>
      <c r="C2838" s="7" t="s">
        <v>6946</v>
      </c>
      <c r="D2838" s="8">
        <v>450</v>
      </c>
      <c r="E2838" s="8">
        <v>485</v>
      </c>
      <c r="F2838" s="8" t="s">
        <v>8219</v>
      </c>
      <c r="G2838" s="8" t="s">
        <v>8224</v>
      </c>
      <c r="H2838" s="8" t="s">
        <v>8246</v>
      </c>
      <c r="I2838" s="8">
        <v>1487393940</v>
      </c>
      <c r="J2838" s="8">
        <v>1484115418</v>
      </c>
      <c r="K2838" s="8" t="b">
        <v>0</v>
      </c>
      <c r="L2838" s="8">
        <v>11</v>
      </c>
      <c r="M2838" s="8" t="b">
        <v>1</v>
      </c>
      <c r="N2838" s="8" t="s">
        <v>8271</v>
      </c>
      <c r="O2838" s="11">
        <f t="shared" si="176"/>
        <v>108</v>
      </c>
      <c r="P2838" s="8">
        <f t="shared" si="177"/>
        <v>44.09</v>
      </c>
      <c r="Q2838" s="8" t="s">
        <v>8317</v>
      </c>
      <c r="R2838" s="8" t="s">
        <v>8318</v>
      </c>
      <c r="S2838" s="17">
        <f t="shared" si="178"/>
        <v>42746.261782407411</v>
      </c>
      <c r="T2838" s="17">
        <f t="shared" si="179"/>
        <v>42784.207638888889</v>
      </c>
    </row>
    <row r="2839" spans="1:20" ht="57" x14ac:dyDescent="0.45">
      <c r="A2839" s="5">
        <v>2837</v>
      </c>
      <c r="B2839" s="7" t="s">
        <v>2837</v>
      </c>
      <c r="C2839" s="7" t="s">
        <v>6947</v>
      </c>
      <c r="D2839" s="8">
        <v>850</v>
      </c>
      <c r="E2839" s="8">
        <v>850</v>
      </c>
      <c r="F2839" s="8" t="s">
        <v>8219</v>
      </c>
      <c r="G2839" s="8" t="s">
        <v>8229</v>
      </c>
      <c r="H2839" s="8" t="s">
        <v>8251</v>
      </c>
      <c r="I2839" s="8">
        <v>1449701284</v>
      </c>
      <c r="J2839" s="8">
        <v>1446241684</v>
      </c>
      <c r="K2839" s="8" t="b">
        <v>0</v>
      </c>
      <c r="L2839" s="8">
        <v>21</v>
      </c>
      <c r="M2839" s="8" t="b">
        <v>1</v>
      </c>
      <c r="N2839" s="8" t="s">
        <v>8271</v>
      </c>
      <c r="O2839" s="11">
        <f t="shared" si="176"/>
        <v>100</v>
      </c>
      <c r="P2839" s="8">
        <f t="shared" si="177"/>
        <v>40.479999999999997</v>
      </c>
      <c r="Q2839" s="8" t="s">
        <v>8317</v>
      </c>
      <c r="R2839" s="8" t="s">
        <v>8318</v>
      </c>
      <c r="S2839" s="17">
        <f t="shared" si="178"/>
        <v>42307.908379629633</v>
      </c>
      <c r="T2839" s="17">
        <f t="shared" si="179"/>
        <v>42347.950046296297</v>
      </c>
    </row>
    <row r="2840" spans="1:20" ht="42.75" x14ac:dyDescent="0.45">
      <c r="A2840" s="5">
        <v>2838</v>
      </c>
      <c r="B2840" s="7" t="s">
        <v>2838</v>
      </c>
      <c r="C2840" s="7" t="s">
        <v>6948</v>
      </c>
      <c r="D2840" s="8">
        <v>2000</v>
      </c>
      <c r="E2840" s="8">
        <v>2405</v>
      </c>
      <c r="F2840" s="8" t="s">
        <v>8219</v>
      </c>
      <c r="G2840" s="8" t="s">
        <v>8224</v>
      </c>
      <c r="H2840" s="8" t="s">
        <v>8246</v>
      </c>
      <c r="I2840" s="8">
        <v>1407967200</v>
      </c>
      <c r="J2840" s="8">
        <v>1406039696</v>
      </c>
      <c r="K2840" s="8" t="b">
        <v>0</v>
      </c>
      <c r="L2840" s="8">
        <v>54</v>
      </c>
      <c r="M2840" s="8" t="b">
        <v>1</v>
      </c>
      <c r="N2840" s="8" t="s">
        <v>8271</v>
      </c>
      <c r="O2840" s="11">
        <f t="shared" si="176"/>
        <v>120</v>
      </c>
      <c r="P2840" s="8">
        <f t="shared" si="177"/>
        <v>44.54</v>
      </c>
      <c r="Q2840" s="8" t="s">
        <v>8317</v>
      </c>
      <c r="R2840" s="8" t="s">
        <v>8318</v>
      </c>
      <c r="S2840" s="17">
        <f t="shared" si="178"/>
        <v>41842.607592592591</v>
      </c>
      <c r="T2840" s="17">
        <f t="shared" si="179"/>
        <v>41864.916666666664</v>
      </c>
    </row>
    <row r="2841" spans="1:20" ht="42.75" x14ac:dyDescent="0.45">
      <c r="A2841" s="5">
        <v>2839</v>
      </c>
      <c r="B2841" s="7" t="s">
        <v>2839</v>
      </c>
      <c r="C2841" s="7" t="s">
        <v>6949</v>
      </c>
      <c r="D2841" s="8">
        <v>3500</v>
      </c>
      <c r="E2841" s="8">
        <v>3900</v>
      </c>
      <c r="F2841" s="8" t="s">
        <v>8219</v>
      </c>
      <c r="G2841" s="8" t="s">
        <v>8224</v>
      </c>
      <c r="H2841" s="8" t="s">
        <v>8246</v>
      </c>
      <c r="I2841" s="8">
        <v>1408942740</v>
      </c>
      <c r="J2841" s="8">
        <v>1406958354</v>
      </c>
      <c r="K2841" s="8" t="b">
        <v>0</v>
      </c>
      <c r="L2841" s="8">
        <v>31</v>
      </c>
      <c r="M2841" s="8" t="b">
        <v>1</v>
      </c>
      <c r="N2841" s="8" t="s">
        <v>8271</v>
      </c>
      <c r="O2841" s="11">
        <f t="shared" si="176"/>
        <v>111</v>
      </c>
      <c r="P2841" s="8">
        <f t="shared" si="177"/>
        <v>125.81</v>
      </c>
      <c r="Q2841" s="8" t="s">
        <v>8317</v>
      </c>
      <c r="R2841" s="8" t="s">
        <v>8318</v>
      </c>
      <c r="S2841" s="17">
        <f t="shared" si="178"/>
        <v>41853.240208333329</v>
      </c>
      <c r="T2841" s="17">
        <f t="shared" si="179"/>
        <v>41876.207638888889</v>
      </c>
    </row>
    <row r="2842" spans="1:20" ht="57" x14ac:dyDescent="0.45">
      <c r="A2842" s="5">
        <v>2840</v>
      </c>
      <c r="B2842" s="7" t="s">
        <v>2840</v>
      </c>
      <c r="C2842" s="7" t="s">
        <v>6950</v>
      </c>
      <c r="D2842" s="8">
        <v>2500</v>
      </c>
      <c r="E2842" s="8">
        <v>2600</v>
      </c>
      <c r="F2842" s="8" t="s">
        <v>8219</v>
      </c>
      <c r="G2842" s="8" t="s">
        <v>8225</v>
      </c>
      <c r="H2842" s="8" t="s">
        <v>8247</v>
      </c>
      <c r="I2842" s="8">
        <v>1426698000</v>
      </c>
      <c r="J2842" s="8">
        <v>1424825479</v>
      </c>
      <c r="K2842" s="8" t="b">
        <v>0</v>
      </c>
      <c r="L2842" s="8">
        <v>132</v>
      </c>
      <c r="M2842" s="8" t="b">
        <v>1</v>
      </c>
      <c r="N2842" s="8" t="s">
        <v>8271</v>
      </c>
      <c r="O2842" s="11">
        <f t="shared" si="176"/>
        <v>104</v>
      </c>
      <c r="P2842" s="8">
        <f t="shared" si="177"/>
        <v>19.7</v>
      </c>
      <c r="Q2842" s="8" t="s">
        <v>8317</v>
      </c>
      <c r="R2842" s="8" t="s">
        <v>8318</v>
      </c>
      <c r="S2842" s="17">
        <f t="shared" si="178"/>
        <v>42060.035636574074</v>
      </c>
      <c r="T2842" s="17">
        <f t="shared" si="179"/>
        <v>42081.708333333328</v>
      </c>
    </row>
    <row r="2843" spans="1:20" ht="42.75" x14ac:dyDescent="0.45">
      <c r="A2843" s="5">
        <v>2841</v>
      </c>
      <c r="B2843" s="7" t="s">
        <v>2841</v>
      </c>
      <c r="C2843" s="7" t="s">
        <v>6951</v>
      </c>
      <c r="D2843" s="8">
        <v>1000</v>
      </c>
      <c r="E2843" s="8">
        <v>10</v>
      </c>
      <c r="F2843" s="8" t="s">
        <v>8221</v>
      </c>
      <c r="G2843" s="8" t="s">
        <v>8225</v>
      </c>
      <c r="H2843" s="8" t="s">
        <v>8247</v>
      </c>
      <c r="I2843" s="8">
        <v>1450032297</v>
      </c>
      <c r="J2843" s="8">
        <v>1444844697</v>
      </c>
      <c r="K2843" s="8" t="b">
        <v>0</v>
      </c>
      <c r="L2843" s="8">
        <v>1</v>
      </c>
      <c r="M2843" s="8" t="b">
        <v>0</v>
      </c>
      <c r="N2843" s="8" t="s">
        <v>8271</v>
      </c>
      <c r="O2843" s="11">
        <f t="shared" si="176"/>
        <v>1</v>
      </c>
      <c r="P2843" s="8">
        <f t="shared" si="177"/>
        <v>10</v>
      </c>
      <c r="Q2843" s="8" t="s">
        <v>8317</v>
      </c>
      <c r="R2843" s="8" t="s">
        <v>8318</v>
      </c>
      <c r="S2843" s="17">
        <f t="shared" si="178"/>
        <v>42291.739548611105</v>
      </c>
      <c r="T2843" s="17">
        <f t="shared" si="179"/>
        <v>42351.781215277777</v>
      </c>
    </row>
    <row r="2844" spans="1:20" ht="42.75" x14ac:dyDescent="0.45">
      <c r="A2844" s="5">
        <v>2842</v>
      </c>
      <c r="B2844" s="7" t="s">
        <v>2842</v>
      </c>
      <c r="C2844" s="7" t="s">
        <v>6952</v>
      </c>
      <c r="D2844" s="8">
        <v>1500</v>
      </c>
      <c r="E2844" s="8">
        <v>0</v>
      </c>
      <c r="F2844" s="8" t="s">
        <v>8221</v>
      </c>
      <c r="G2844" s="8" t="s">
        <v>8225</v>
      </c>
      <c r="H2844" s="8" t="s">
        <v>8247</v>
      </c>
      <c r="I2844" s="8">
        <v>1403348400</v>
      </c>
      <c r="J2844" s="8">
        <v>1401058295</v>
      </c>
      <c r="K2844" s="8" t="b">
        <v>0</v>
      </c>
      <c r="L2844" s="8">
        <v>0</v>
      </c>
      <c r="M2844" s="8" t="b">
        <v>0</v>
      </c>
      <c r="N2844" s="8" t="s">
        <v>8271</v>
      </c>
      <c r="O2844" s="11">
        <f t="shared" si="176"/>
        <v>0</v>
      </c>
      <c r="P2844" s="8" t="e">
        <f t="shared" si="177"/>
        <v>#DIV/0!</v>
      </c>
      <c r="Q2844" s="8" t="s">
        <v>8317</v>
      </c>
      <c r="R2844" s="8" t="s">
        <v>8318</v>
      </c>
      <c r="S2844" s="17">
        <f t="shared" si="178"/>
        <v>41784.952488425923</v>
      </c>
      <c r="T2844" s="17">
        <f t="shared" si="179"/>
        <v>41811.458333333336</v>
      </c>
    </row>
    <row r="2845" spans="1:20" ht="42.75" x14ac:dyDescent="0.45">
      <c r="A2845" s="5">
        <v>2843</v>
      </c>
      <c r="B2845" s="7" t="s">
        <v>2843</v>
      </c>
      <c r="C2845" s="7" t="s">
        <v>6953</v>
      </c>
      <c r="D2845" s="8">
        <v>1200</v>
      </c>
      <c r="E2845" s="8">
        <v>0</v>
      </c>
      <c r="F2845" s="8" t="s">
        <v>8221</v>
      </c>
      <c r="G2845" s="8" t="s">
        <v>8224</v>
      </c>
      <c r="H2845" s="8" t="s">
        <v>8246</v>
      </c>
      <c r="I2845" s="8">
        <v>1465790400</v>
      </c>
      <c r="J2845" s="8">
        <v>1462210950</v>
      </c>
      <c r="K2845" s="8" t="b">
        <v>0</v>
      </c>
      <c r="L2845" s="8">
        <v>0</v>
      </c>
      <c r="M2845" s="8" t="b">
        <v>0</v>
      </c>
      <c r="N2845" s="8" t="s">
        <v>8271</v>
      </c>
      <c r="O2845" s="11">
        <f t="shared" si="176"/>
        <v>0</v>
      </c>
      <c r="P2845" s="8" t="e">
        <f t="shared" si="177"/>
        <v>#DIV/0!</v>
      </c>
      <c r="Q2845" s="8" t="s">
        <v>8317</v>
      </c>
      <c r="R2845" s="8" t="s">
        <v>8318</v>
      </c>
      <c r="S2845" s="17">
        <f t="shared" si="178"/>
        <v>42492.737847222219</v>
      </c>
      <c r="T2845" s="17">
        <f t="shared" si="179"/>
        <v>42534.166666666672</v>
      </c>
    </row>
    <row r="2846" spans="1:20" ht="42.75" x14ac:dyDescent="0.45">
      <c r="A2846" s="5">
        <v>2844</v>
      </c>
      <c r="B2846" s="7" t="s">
        <v>2844</v>
      </c>
      <c r="C2846" s="7" t="s">
        <v>6954</v>
      </c>
      <c r="D2846" s="8">
        <v>550</v>
      </c>
      <c r="E2846" s="8">
        <v>30</v>
      </c>
      <c r="F2846" s="8" t="s">
        <v>8221</v>
      </c>
      <c r="G2846" s="8" t="s">
        <v>8239</v>
      </c>
      <c r="H2846" s="8" t="s">
        <v>8249</v>
      </c>
      <c r="I2846" s="8">
        <v>1483535180</v>
      </c>
      <c r="J2846" s="8">
        <v>1480943180</v>
      </c>
      <c r="K2846" s="8" t="b">
        <v>0</v>
      </c>
      <c r="L2846" s="8">
        <v>1</v>
      </c>
      <c r="M2846" s="8" t="b">
        <v>0</v>
      </c>
      <c r="N2846" s="8" t="s">
        <v>8271</v>
      </c>
      <c r="O2846" s="11">
        <f t="shared" si="176"/>
        <v>5</v>
      </c>
      <c r="P2846" s="8">
        <f t="shared" si="177"/>
        <v>30</v>
      </c>
      <c r="Q2846" s="8" t="s">
        <v>8317</v>
      </c>
      <c r="R2846" s="8" t="s">
        <v>8318</v>
      </c>
      <c r="S2846" s="17">
        <f t="shared" si="178"/>
        <v>42709.546064814815</v>
      </c>
      <c r="T2846" s="17">
        <f t="shared" si="179"/>
        <v>42739.546064814815</v>
      </c>
    </row>
    <row r="2847" spans="1:20" ht="42.75" x14ac:dyDescent="0.45">
      <c r="A2847" s="5">
        <v>2845</v>
      </c>
      <c r="B2847" s="7" t="s">
        <v>2845</v>
      </c>
      <c r="C2847" s="7" t="s">
        <v>6955</v>
      </c>
      <c r="D2847" s="8">
        <v>7500</v>
      </c>
      <c r="E2847" s="8">
        <v>2366</v>
      </c>
      <c r="F2847" s="8" t="s">
        <v>8221</v>
      </c>
      <c r="G2847" s="8" t="s">
        <v>8224</v>
      </c>
      <c r="H2847" s="8" t="s">
        <v>8246</v>
      </c>
      <c r="I2847" s="8">
        <v>1433723033</v>
      </c>
      <c r="J2847" s="8">
        <v>1428539033</v>
      </c>
      <c r="K2847" s="8" t="b">
        <v>0</v>
      </c>
      <c r="L2847" s="8">
        <v>39</v>
      </c>
      <c r="M2847" s="8" t="b">
        <v>0</v>
      </c>
      <c r="N2847" s="8" t="s">
        <v>8271</v>
      </c>
      <c r="O2847" s="11">
        <f t="shared" si="176"/>
        <v>32</v>
      </c>
      <c r="P2847" s="8">
        <f t="shared" si="177"/>
        <v>60.67</v>
      </c>
      <c r="Q2847" s="8" t="s">
        <v>8317</v>
      </c>
      <c r="R2847" s="8" t="s">
        <v>8318</v>
      </c>
      <c r="S2847" s="17">
        <f t="shared" si="178"/>
        <v>42103.016585648147</v>
      </c>
      <c r="T2847" s="17">
        <f t="shared" si="179"/>
        <v>42163.016585648147</v>
      </c>
    </row>
    <row r="2848" spans="1:20" ht="42.75" x14ac:dyDescent="0.45">
      <c r="A2848" s="5">
        <v>2846</v>
      </c>
      <c r="B2848" s="7" t="s">
        <v>2846</v>
      </c>
      <c r="C2848" s="7" t="s">
        <v>6956</v>
      </c>
      <c r="D2848" s="8">
        <v>8000</v>
      </c>
      <c r="E2848" s="8">
        <v>0</v>
      </c>
      <c r="F2848" s="8" t="s">
        <v>8221</v>
      </c>
      <c r="G2848" s="8" t="s">
        <v>8224</v>
      </c>
      <c r="H2848" s="8" t="s">
        <v>8246</v>
      </c>
      <c r="I2848" s="8">
        <v>1432917394</v>
      </c>
      <c r="J2848" s="8">
        <v>1429029394</v>
      </c>
      <c r="K2848" s="8" t="b">
        <v>0</v>
      </c>
      <c r="L2848" s="8">
        <v>0</v>
      </c>
      <c r="M2848" s="8" t="b">
        <v>0</v>
      </c>
      <c r="N2848" s="8" t="s">
        <v>8271</v>
      </c>
      <c r="O2848" s="11">
        <f t="shared" si="176"/>
        <v>0</v>
      </c>
      <c r="P2848" s="8" t="e">
        <f t="shared" si="177"/>
        <v>#DIV/0!</v>
      </c>
      <c r="Q2848" s="8" t="s">
        <v>8317</v>
      </c>
      <c r="R2848" s="8" t="s">
        <v>8318</v>
      </c>
      <c r="S2848" s="17">
        <f t="shared" si="178"/>
        <v>42108.692060185189</v>
      </c>
      <c r="T2848" s="17">
        <f t="shared" si="179"/>
        <v>42153.692060185189</v>
      </c>
    </row>
    <row r="2849" spans="1:20" ht="42.75" x14ac:dyDescent="0.45">
      <c r="A2849" s="5">
        <v>2847</v>
      </c>
      <c r="B2849" s="7" t="s">
        <v>2847</v>
      </c>
      <c r="C2849" s="7" t="s">
        <v>6957</v>
      </c>
      <c r="D2849" s="8">
        <v>2000</v>
      </c>
      <c r="E2849" s="8">
        <v>0</v>
      </c>
      <c r="F2849" s="8" t="s">
        <v>8221</v>
      </c>
      <c r="G2849" s="8" t="s">
        <v>8224</v>
      </c>
      <c r="H2849" s="8" t="s">
        <v>8246</v>
      </c>
      <c r="I2849" s="8">
        <v>1464031265</v>
      </c>
      <c r="J2849" s="8">
        <v>1458847265</v>
      </c>
      <c r="K2849" s="8" t="b">
        <v>0</v>
      </c>
      <c r="L2849" s="8">
        <v>0</v>
      </c>
      <c r="M2849" s="8" t="b">
        <v>0</v>
      </c>
      <c r="N2849" s="8" t="s">
        <v>8271</v>
      </c>
      <c r="O2849" s="11">
        <f t="shared" si="176"/>
        <v>0</v>
      </c>
      <c r="P2849" s="8" t="e">
        <f t="shared" si="177"/>
        <v>#DIV/0!</v>
      </c>
      <c r="Q2849" s="8" t="s">
        <v>8317</v>
      </c>
      <c r="R2849" s="8" t="s">
        <v>8318</v>
      </c>
      <c r="S2849" s="17">
        <f t="shared" si="178"/>
        <v>42453.806307870371</v>
      </c>
      <c r="T2849" s="17">
        <f t="shared" si="179"/>
        <v>42513.806307870371</v>
      </c>
    </row>
    <row r="2850" spans="1:20" ht="57" x14ac:dyDescent="0.45">
      <c r="A2850" s="5">
        <v>2848</v>
      </c>
      <c r="B2850" s="7" t="s">
        <v>2848</v>
      </c>
      <c r="C2850" s="7" t="s">
        <v>6958</v>
      </c>
      <c r="D2850" s="8">
        <v>35000</v>
      </c>
      <c r="E2850" s="8">
        <v>70</v>
      </c>
      <c r="F2850" s="8" t="s">
        <v>8221</v>
      </c>
      <c r="G2850" s="8" t="s">
        <v>8224</v>
      </c>
      <c r="H2850" s="8" t="s">
        <v>8246</v>
      </c>
      <c r="I2850" s="8">
        <v>1432913659</v>
      </c>
      <c r="J2850" s="8">
        <v>1430321659</v>
      </c>
      <c r="K2850" s="8" t="b">
        <v>0</v>
      </c>
      <c r="L2850" s="8">
        <v>3</v>
      </c>
      <c r="M2850" s="8" t="b">
        <v>0</v>
      </c>
      <c r="N2850" s="8" t="s">
        <v>8271</v>
      </c>
      <c r="O2850" s="11">
        <f t="shared" si="176"/>
        <v>0</v>
      </c>
      <c r="P2850" s="8">
        <f t="shared" si="177"/>
        <v>23.33</v>
      </c>
      <c r="Q2850" s="8" t="s">
        <v>8317</v>
      </c>
      <c r="R2850" s="8" t="s">
        <v>8318</v>
      </c>
      <c r="S2850" s="17">
        <f t="shared" si="178"/>
        <v>42123.648831018523</v>
      </c>
      <c r="T2850" s="17">
        <f t="shared" si="179"/>
        <v>42153.648831018523</v>
      </c>
    </row>
    <row r="2851" spans="1:20" ht="42.75" x14ac:dyDescent="0.45">
      <c r="A2851" s="5">
        <v>2849</v>
      </c>
      <c r="B2851" s="7" t="s">
        <v>2849</v>
      </c>
      <c r="C2851" s="7" t="s">
        <v>6959</v>
      </c>
      <c r="D2851" s="8">
        <v>500</v>
      </c>
      <c r="E2851" s="8">
        <v>5</v>
      </c>
      <c r="F2851" s="8" t="s">
        <v>8221</v>
      </c>
      <c r="G2851" s="8" t="s">
        <v>8225</v>
      </c>
      <c r="H2851" s="8" t="s">
        <v>8247</v>
      </c>
      <c r="I2851" s="8">
        <v>1461406600</v>
      </c>
      <c r="J2851" s="8">
        <v>1458814600</v>
      </c>
      <c r="K2851" s="8" t="b">
        <v>0</v>
      </c>
      <c r="L2851" s="8">
        <v>1</v>
      </c>
      <c r="M2851" s="8" t="b">
        <v>0</v>
      </c>
      <c r="N2851" s="8" t="s">
        <v>8271</v>
      </c>
      <c r="O2851" s="11">
        <f t="shared" si="176"/>
        <v>1</v>
      </c>
      <c r="P2851" s="8">
        <f t="shared" si="177"/>
        <v>5</v>
      </c>
      <c r="Q2851" s="8" t="s">
        <v>8317</v>
      </c>
      <c r="R2851" s="8" t="s">
        <v>8318</v>
      </c>
      <c r="S2851" s="17">
        <f t="shared" si="178"/>
        <v>42453.428240740745</v>
      </c>
      <c r="T2851" s="17">
        <f t="shared" si="179"/>
        <v>42483.428240740745</v>
      </c>
    </row>
    <row r="2852" spans="1:20" ht="42.75" x14ac:dyDescent="0.45">
      <c r="A2852" s="5">
        <v>2850</v>
      </c>
      <c r="B2852" s="7" t="s">
        <v>2850</v>
      </c>
      <c r="C2852" s="7" t="s">
        <v>6960</v>
      </c>
      <c r="D2852" s="8">
        <v>8000</v>
      </c>
      <c r="E2852" s="8">
        <v>311</v>
      </c>
      <c r="F2852" s="8" t="s">
        <v>8221</v>
      </c>
      <c r="G2852" s="8" t="s">
        <v>8224</v>
      </c>
      <c r="H2852" s="8" t="s">
        <v>8246</v>
      </c>
      <c r="I2852" s="8">
        <v>1409962211</v>
      </c>
      <c r="J2852" s="8">
        <v>1407370211</v>
      </c>
      <c r="K2852" s="8" t="b">
        <v>0</v>
      </c>
      <c r="L2852" s="8">
        <v>13</v>
      </c>
      <c r="M2852" s="8" t="b">
        <v>0</v>
      </c>
      <c r="N2852" s="8" t="s">
        <v>8271</v>
      </c>
      <c r="O2852" s="11">
        <f t="shared" si="176"/>
        <v>4</v>
      </c>
      <c r="P2852" s="8">
        <f t="shared" si="177"/>
        <v>23.92</v>
      </c>
      <c r="Q2852" s="8" t="s">
        <v>8317</v>
      </c>
      <c r="R2852" s="8" t="s">
        <v>8318</v>
      </c>
      <c r="S2852" s="17">
        <f t="shared" si="178"/>
        <v>41858.007071759261</v>
      </c>
      <c r="T2852" s="17">
        <f t="shared" si="179"/>
        <v>41888.007071759261</v>
      </c>
    </row>
    <row r="2853" spans="1:20" ht="42.75" x14ac:dyDescent="0.45">
      <c r="A2853" s="5">
        <v>2851</v>
      </c>
      <c r="B2853" s="7" t="s">
        <v>2851</v>
      </c>
      <c r="C2853" s="7" t="s">
        <v>6961</v>
      </c>
      <c r="D2853" s="8">
        <v>4500</v>
      </c>
      <c r="E2853" s="8">
        <v>0</v>
      </c>
      <c r="F2853" s="8" t="s">
        <v>8221</v>
      </c>
      <c r="G2853" s="8" t="s">
        <v>8241</v>
      </c>
      <c r="H2853" s="8" t="s">
        <v>8249</v>
      </c>
      <c r="I2853" s="8">
        <v>1454109420</v>
      </c>
      <c r="J2853" s="8">
        <v>1453334629</v>
      </c>
      <c r="K2853" s="8" t="b">
        <v>0</v>
      </c>
      <c r="L2853" s="8">
        <v>0</v>
      </c>
      <c r="M2853" s="8" t="b">
        <v>0</v>
      </c>
      <c r="N2853" s="8" t="s">
        <v>8271</v>
      </c>
      <c r="O2853" s="11">
        <f t="shared" si="176"/>
        <v>0</v>
      </c>
      <c r="P2853" s="8" t="e">
        <f t="shared" si="177"/>
        <v>#DIV/0!</v>
      </c>
      <c r="Q2853" s="8" t="s">
        <v>8317</v>
      </c>
      <c r="R2853" s="8" t="s">
        <v>8318</v>
      </c>
      <c r="S2853" s="17">
        <f t="shared" si="178"/>
        <v>42390.002650462964</v>
      </c>
      <c r="T2853" s="17">
        <f t="shared" si="179"/>
        <v>42398.970138888893</v>
      </c>
    </row>
    <row r="2854" spans="1:20" ht="42.75" x14ac:dyDescent="0.45">
      <c r="A2854" s="5">
        <v>2852</v>
      </c>
      <c r="B2854" s="7" t="s">
        <v>2852</v>
      </c>
      <c r="C2854" s="7" t="s">
        <v>6962</v>
      </c>
      <c r="D2854" s="8">
        <v>5000</v>
      </c>
      <c r="E2854" s="8">
        <v>95</v>
      </c>
      <c r="F2854" s="8" t="s">
        <v>8221</v>
      </c>
      <c r="G2854" s="8" t="s">
        <v>8224</v>
      </c>
      <c r="H2854" s="8" t="s">
        <v>8246</v>
      </c>
      <c r="I2854" s="8">
        <v>1403312703</v>
      </c>
      <c r="J2854" s="8">
        <v>1400720703</v>
      </c>
      <c r="K2854" s="8" t="b">
        <v>0</v>
      </c>
      <c r="L2854" s="8">
        <v>6</v>
      </c>
      <c r="M2854" s="8" t="b">
        <v>0</v>
      </c>
      <c r="N2854" s="8" t="s">
        <v>8271</v>
      </c>
      <c r="O2854" s="11">
        <f t="shared" si="176"/>
        <v>2</v>
      </c>
      <c r="P2854" s="8">
        <f t="shared" si="177"/>
        <v>15.83</v>
      </c>
      <c r="Q2854" s="8" t="s">
        <v>8317</v>
      </c>
      <c r="R2854" s="8" t="s">
        <v>8318</v>
      </c>
      <c r="S2854" s="17">
        <f t="shared" si="178"/>
        <v>41781.045173611114</v>
      </c>
      <c r="T2854" s="17">
        <f t="shared" si="179"/>
        <v>41811.045173611114</v>
      </c>
    </row>
    <row r="2855" spans="1:20" ht="42.75" x14ac:dyDescent="0.45">
      <c r="A2855" s="5">
        <v>2853</v>
      </c>
      <c r="B2855" s="7" t="s">
        <v>2853</v>
      </c>
      <c r="C2855" s="7" t="s">
        <v>6963</v>
      </c>
      <c r="D2855" s="8">
        <v>9500</v>
      </c>
      <c r="E2855" s="8">
        <v>0</v>
      </c>
      <c r="F2855" s="8" t="s">
        <v>8221</v>
      </c>
      <c r="G2855" s="8" t="s">
        <v>8229</v>
      </c>
      <c r="H2855" s="8" t="s">
        <v>8251</v>
      </c>
      <c r="I2855" s="8">
        <v>1410669297</v>
      </c>
      <c r="J2855" s="8">
        <v>1405485297</v>
      </c>
      <c r="K2855" s="8" t="b">
        <v>0</v>
      </c>
      <c r="L2855" s="8">
        <v>0</v>
      </c>
      <c r="M2855" s="8" t="b">
        <v>0</v>
      </c>
      <c r="N2855" s="8" t="s">
        <v>8271</v>
      </c>
      <c r="O2855" s="11">
        <f t="shared" si="176"/>
        <v>0</v>
      </c>
      <c r="P2855" s="8" t="e">
        <f t="shared" si="177"/>
        <v>#DIV/0!</v>
      </c>
      <c r="Q2855" s="8" t="s">
        <v>8317</v>
      </c>
      <c r="R2855" s="8" t="s">
        <v>8318</v>
      </c>
      <c r="S2855" s="17">
        <f t="shared" si="178"/>
        <v>41836.190937499996</v>
      </c>
      <c r="T2855" s="17">
        <f t="shared" si="179"/>
        <v>41896.190937499996</v>
      </c>
    </row>
    <row r="2856" spans="1:20" ht="42.75" x14ac:dyDescent="0.45">
      <c r="A2856" s="5">
        <v>2854</v>
      </c>
      <c r="B2856" s="7" t="s">
        <v>2854</v>
      </c>
      <c r="C2856" s="7" t="s">
        <v>6964</v>
      </c>
      <c r="D2856" s="8">
        <v>1000</v>
      </c>
      <c r="E2856" s="8">
        <v>417</v>
      </c>
      <c r="F2856" s="8" t="s">
        <v>8221</v>
      </c>
      <c r="G2856" s="8" t="s">
        <v>8225</v>
      </c>
      <c r="H2856" s="8" t="s">
        <v>8247</v>
      </c>
      <c r="I2856" s="8">
        <v>1431018719</v>
      </c>
      <c r="J2856" s="8">
        <v>1429290719</v>
      </c>
      <c r="K2856" s="8" t="b">
        <v>0</v>
      </c>
      <c r="L2856" s="8">
        <v>14</v>
      </c>
      <c r="M2856" s="8" t="b">
        <v>0</v>
      </c>
      <c r="N2856" s="8" t="s">
        <v>8271</v>
      </c>
      <c r="O2856" s="11">
        <f t="shared" si="176"/>
        <v>42</v>
      </c>
      <c r="P2856" s="8">
        <f t="shared" si="177"/>
        <v>29.79</v>
      </c>
      <c r="Q2856" s="8" t="s">
        <v>8317</v>
      </c>
      <c r="R2856" s="8" t="s">
        <v>8318</v>
      </c>
      <c r="S2856" s="17">
        <f t="shared" si="178"/>
        <v>42111.71665509259</v>
      </c>
      <c r="T2856" s="17">
        <f t="shared" si="179"/>
        <v>42131.71665509259</v>
      </c>
    </row>
    <row r="2857" spans="1:20" ht="42.75" x14ac:dyDescent="0.45">
      <c r="A2857" s="5">
        <v>2855</v>
      </c>
      <c r="B2857" s="7" t="s">
        <v>2855</v>
      </c>
      <c r="C2857" s="7" t="s">
        <v>6965</v>
      </c>
      <c r="D2857" s="8">
        <v>600</v>
      </c>
      <c r="E2857" s="8">
        <v>300</v>
      </c>
      <c r="F2857" s="8" t="s">
        <v>8221</v>
      </c>
      <c r="G2857" s="8" t="s">
        <v>8224</v>
      </c>
      <c r="H2857" s="8" t="s">
        <v>8246</v>
      </c>
      <c r="I2857" s="8">
        <v>1454110440</v>
      </c>
      <c r="J2857" s="8">
        <v>1451607071</v>
      </c>
      <c r="K2857" s="8" t="b">
        <v>0</v>
      </c>
      <c r="L2857" s="8">
        <v>5</v>
      </c>
      <c r="M2857" s="8" t="b">
        <v>0</v>
      </c>
      <c r="N2857" s="8" t="s">
        <v>8271</v>
      </c>
      <c r="O2857" s="11">
        <f t="shared" si="176"/>
        <v>50</v>
      </c>
      <c r="P2857" s="8">
        <f t="shared" si="177"/>
        <v>60</v>
      </c>
      <c r="Q2857" s="8" t="s">
        <v>8317</v>
      </c>
      <c r="R2857" s="8" t="s">
        <v>8318</v>
      </c>
      <c r="S2857" s="17">
        <f t="shared" si="178"/>
        <v>42370.007766203707</v>
      </c>
      <c r="T2857" s="17">
        <f t="shared" si="179"/>
        <v>42398.981944444444</v>
      </c>
    </row>
    <row r="2858" spans="1:20" ht="42.75" x14ac:dyDescent="0.45">
      <c r="A2858" s="5">
        <v>2856</v>
      </c>
      <c r="B2858" s="7" t="s">
        <v>2856</v>
      </c>
      <c r="C2858" s="7" t="s">
        <v>6966</v>
      </c>
      <c r="D2858" s="8">
        <v>3000</v>
      </c>
      <c r="E2858" s="8">
        <v>146</v>
      </c>
      <c r="F2858" s="8" t="s">
        <v>8221</v>
      </c>
      <c r="G2858" s="8" t="s">
        <v>8224</v>
      </c>
      <c r="H2858" s="8" t="s">
        <v>8246</v>
      </c>
      <c r="I2858" s="8">
        <v>1439069640</v>
      </c>
      <c r="J2858" s="8">
        <v>1433897647</v>
      </c>
      <c r="K2858" s="8" t="b">
        <v>0</v>
      </c>
      <c r="L2858" s="8">
        <v>6</v>
      </c>
      <c r="M2858" s="8" t="b">
        <v>0</v>
      </c>
      <c r="N2858" s="8" t="s">
        <v>8271</v>
      </c>
      <c r="O2858" s="11">
        <f t="shared" si="176"/>
        <v>5</v>
      </c>
      <c r="P2858" s="8">
        <f t="shared" si="177"/>
        <v>24.33</v>
      </c>
      <c r="Q2858" s="8" t="s">
        <v>8317</v>
      </c>
      <c r="R2858" s="8" t="s">
        <v>8318</v>
      </c>
      <c r="S2858" s="17">
        <f t="shared" si="178"/>
        <v>42165.037581018521</v>
      </c>
      <c r="T2858" s="17">
        <f t="shared" si="179"/>
        <v>42224.898611111115</v>
      </c>
    </row>
    <row r="2859" spans="1:20" ht="57" x14ac:dyDescent="0.45">
      <c r="A2859" s="5">
        <v>2857</v>
      </c>
      <c r="B2859" s="7" t="s">
        <v>2857</v>
      </c>
      <c r="C2859" s="7" t="s">
        <v>6967</v>
      </c>
      <c r="D2859" s="8">
        <v>38000</v>
      </c>
      <c r="E2859" s="8">
        <v>7500</v>
      </c>
      <c r="F2859" s="8" t="s">
        <v>8221</v>
      </c>
      <c r="G2859" s="8" t="s">
        <v>8238</v>
      </c>
      <c r="H2859" s="8" t="s">
        <v>8256</v>
      </c>
      <c r="I2859" s="8">
        <v>1487613600</v>
      </c>
      <c r="J2859" s="8">
        <v>1482444295</v>
      </c>
      <c r="K2859" s="8" t="b">
        <v>0</v>
      </c>
      <c r="L2859" s="8">
        <v>15</v>
      </c>
      <c r="M2859" s="8" t="b">
        <v>0</v>
      </c>
      <c r="N2859" s="8" t="s">
        <v>8271</v>
      </c>
      <c r="O2859" s="11">
        <f t="shared" si="176"/>
        <v>20</v>
      </c>
      <c r="P2859" s="8">
        <f t="shared" si="177"/>
        <v>500</v>
      </c>
      <c r="Q2859" s="8" t="s">
        <v>8317</v>
      </c>
      <c r="R2859" s="8" t="s">
        <v>8318</v>
      </c>
      <c r="S2859" s="17">
        <f t="shared" si="178"/>
        <v>42726.920081018514</v>
      </c>
      <c r="T2859" s="17">
        <f t="shared" si="179"/>
        <v>42786.75</v>
      </c>
    </row>
    <row r="2860" spans="1:20" ht="42.75" x14ac:dyDescent="0.45">
      <c r="A2860" s="5">
        <v>2858</v>
      </c>
      <c r="B2860" s="7" t="s">
        <v>2858</v>
      </c>
      <c r="C2860" s="7" t="s">
        <v>6968</v>
      </c>
      <c r="D2860" s="8">
        <v>1000</v>
      </c>
      <c r="E2860" s="8">
        <v>0</v>
      </c>
      <c r="F2860" s="8" t="s">
        <v>8221</v>
      </c>
      <c r="G2860" s="8" t="s">
        <v>8233</v>
      </c>
      <c r="H2860" s="8" t="s">
        <v>8249</v>
      </c>
      <c r="I2860" s="8">
        <v>1417778880</v>
      </c>
      <c r="J2860" s="8">
        <v>1415711095</v>
      </c>
      <c r="K2860" s="8" t="b">
        <v>0</v>
      </c>
      <c r="L2860" s="8">
        <v>0</v>
      </c>
      <c r="M2860" s="8" t="b">
        <v>0</v>
      </c>
      <c r="N2860" s="8" t="s">
        <v>8271</v>
      </c>
      <c r="O2860" s="11">
        <f t="shared" si="176"/>
        <v>0</v>
      </c>
      <c r="P2860" s="8" t="e">
        <f t="shared" si="177"/>
        <v>#DIV/0!</v>
      </c>
      <c r="Q2860" s="8" t="s">
        <v>8317</v>
      </c>
      <c r="R2860" s="8" t="s">
        <v>8318</v>
      </c>
      <c r="S2860" s="17">
        <f t="shared" si="178"/>
        <v>41954.545081018514</v>
      </c>
      <c r="T2860" s="17">
        <f t="shared" si="179"/>
        <v>41978.477777777778</v>
      </c>
    </row>
    <row r="2861" spans="1:20" ht="28.5" x14ac:dyDescent="0.45">
      <c r="A2861" s="5">
        <v>2859</v>
      </c>
      <c r="B2861" s="7" t="s">
        <v>2859</v>
      </c>
      <c r="C2861" s="7" t="s">
        <v>6969</v>
      </c>
      <c r="D2861" s="8">
        <v>2000</v>
      </c>
      <c r="E2861" s="8">
        <v>35</v>
      </c>
      <c r="F2861" s="8" t="s">
        <v>8221</v>
      </c>
      <c r="G2861" s="8" t="s">
        <v>8226</v>
      </c>
      <c r="H2861" s="8" t="s">
        <v>8248</v>
      </c>
      <c r="I2861" s="8">
        <v>1444984904</v>
      </c>
      <c r="J2861" s="8">
        <v>1439800904</v>
      </c>
      <c r="K2861" s="8" t="b">
        <v>0</v>
      </c>
      <c r="L2861" s="8">
        <v>1</v>
      </c>
      <c r="M2861" s="8" t="b">
        <v>0</v>
      </c>
      <c r="N2861" s="8" t="s">
        <v>8271</v>
      </c>
      <c r="O2861" s="11">
        <f t="shared" si="176"/>
        <v>2</v>
      </c>
      <c r="P2861" s="8">
        <f t="shared" si="177"/>
        <v>35</v>
      </c>
      <c r="Q2861" s="8" t="s">
        <v>8317</v>
      </c>
      <c r="R2861" s="8" t="s">
        <v>8318</v>
      </c>
      <c r="S2861" s="17">
        <f t="shared" si="178"/>
        <v>42233.362314814818</v>
      </c>
      <c r="T2861" s="17">
        <f t="shared" si="179"/>
        <v>42293.362314814818</v>
      </c>
    </row>
    <row r="2862" spans="1:20" ht="42.75" x14ac:dyDescent="0.45">
      <c r="A2862" s="5">
        <v>2860</v>
      </c>
      <c r="B2862" s="7" t="s">
        <v>2860</v>
      </c>
      <c r="C2862" s="7" t="s">
        <v>6970</v>
      </c>
      <c r="D2862" s="8">
        <v>4000</v>
      </c>
      <c r="E2862" s="8">
        <v>266</v>
      </c>
      <c r="F2862" s="8" t="s">
        <v>8221</v>
      </c>
      <c r="G2862" s="8" t="s">
        <v>8224</v>
      </c>
      <c r="H2862" s="8" t="s">
        <v>8246</v>
      </c>
      <c r="I2862" s="8">
        <v>1466363576</v>
      </c>
      <c r="J2862" s="8">
        <v>1461179576</v>
      </c>
      <c r="K2862" s="8" t="b">
        <v>0</v>
      </c>
      <c r="L2862" s="8">
        <v>9</v>
      </c>
      <c r="M2862" s="8" t="b">
        <v>0</v>
      </c>
      <c r="N2862" s="8" t="s">
        <v>8271</v>
      </c>
      <c r="O2862" s="11">
        <f t="shared" si="176"/>
        <v>7</v>
      </c>
      <c r="P2862" s="8">
        <f t="shared" si="177"/>
        <v>29.56</v>
      </c>
      <c r="Q2862" s="8" t="s">
        <v>8317</v>
      </c>
      <c r="R2862" s="8" t="s">
        <v>8318</v>
      </c>
      <c r="S2862" s="17">
        <f t="shared" si="178"/>
        <v>42480.800648148142</v>
      </c>
      <c r="T2862" s="17">
        <f t="shared" si="179"/>
        <v>42540.800648148142</v>
      </c>
    </row>
    <row r="2863" spans="1:20" ht="42.75" x14ac:dyDescent="0.45">
      <c r="A2863" s="5">
        <v>2861</v>
      </c>
      <c r="B2863" s="7" t="s">
        <v>2861</v>
      </c>
      <c r="C2863" s="7" t="s">
        <v>6971</v>
      </c>
      <c r="D2863" s="8">
        <v>250</v>
      </c>
      <c r="E2863" s="8">
        <v>80</v>
      </c>
      <c r="F2863" s="8" t="s">
        <v>8221</v>
      </c>
      <c r="G2863" s="8" t="s">
        <v>8226</v>
      </c>
      <c r="H2863" s="8" t="s">
        <v>8248</v>
      </c>
      <c r="I2863" s="8">
        <v>1443103848</v>
      </c>
      <c r="J2863" s="8">
        <v>1441894248</v>
      </c>
      <c r="K2863" s="8" t="b">
        <v>0</v>
      </c>
      <c r="L2863" s="8">
        <v>3</v>
      </c>
      <c r="M2863" s="8" t="b">
        <v>0</v>
      </c>
      <c r="N2863" s="8" t="s">
        <v>8271</v>
      </c>
      <c r="O2863" s="11">
        <f t="shared" si="176"/>
        <v>32</v>
      </c>
      <c r="P2863" s="8">
        <f t="shared" si="177"/>
        <v>26.67</v>
      </c>
      <c r="Q2863" s="8" t="s">
        <v>8317</v>
      </c>
      <c r="R2863" s="8" t="s">
        <v>8318</v>
      </c>
      <c r="S2863" s="17">
        <f t="shared" si="178"/>
        <v>42257.590833333335</v>
      </c>
      <c r="T2863" s="17">
        <f t="shared" si="179"/>
        <v>42271.590833333335</v>
      </c>
    </row>
    <row r="2864" spans="1:20" ht="42.75" x14ac:dyDescent="0.45">
      <c r="A2864" s="5">
        <v>2862</v>
      </c>
      <c r="B2864" s="7" t="s">
        <v>2862</v>
      </c>
      <c r="C2864" s="7" t="s">
        <v>6972</v>
      </c>
      <c r="D2864" s="8">
        <v>12700</v>
      </c>
      <c r="E2864" s="8">
        <v>55</v>
      </c>
      <c r="F2864" s="8" t="s">
        <v>8221</v>
      </c>
      <c r="G2864" s="8" t="s">
        <v>8224</v>
      </c>
      <c r="H2864" s="8" t="s">
        <v>8246</v>
      </c>
      <c r="I2864" s="8">
        <v>1403636229</v>
      </c>
      <c r="J2864" s="8">
        <v>1401044229</v>
      </c>
      <c r="K2864" s="8" t="b">
        <v>0</v>
      </c>
      <c r="L2864" s="8">
        <v>3</v>
      </c>
      <c r="M2864" s="8" t="b">
        <v>0</v>
      </c>
      <c r="N2864" s="8" t="s">
        <v>8271</v>
      </c>
      <c r="O2864" s="11">
        <f t="shared" si="176"/>
        <v>0</v>
      </c>
      <c r="P2864" s="8">
        <f t="shared" si="177"/>
        <v>18.329999999999998</v>
      </c>
      <c r="Q2864" s="8" t="s">
        <v>8317</v>
      </c>
      <c r="R2864" s="8" t="s">
        <v>8318</v>
      </c>
      <c r="S2864" s="17">
        <f t="shared" si="178"/>
        <v>41784.789687500001</v>
      </c>
      <c r="T2864" s="17">
        <f t="shared" si="179"/>
        <v>41814.789687500001</v>
      </c>
    </row>
    <row r="2865" spans="1:20" ht="42.75" x14ac:dyDescent="0.45">
      <c r="A2865" s="5">
        <v>2863</v>
      </c>
      <c r="B2865" s="7" t="s">
        <v>2863</v>
      </c>
      <c r="C2865" s="7" t="s">
        <v>6973</v>
      </c>
      <c r="D2865" s="8">
        <v>50000</v>
      </c>
      <c r="E2865" s="8">
        <v>20</v>
      </c>
      <c r="F2865" s="8" t="s">
        <v>8221</v>
      </c>
      <c r="G2865" s="8" t="s">
        <v>8224</v>
      </c>
      <c r="H2865" s="8" t="s">
        <v>8246</v>
      </c>
      <c r="I2865" s="8">
        <v>1410279123</v>
      </c>
      <c r="J2865" s="8">
        <v>1405095123</v>
      </c>
      <c r="K2865" s="8" t="b">
        <v>0</v>
      </c>
      <c r="L2865" s="8">
        <v>1</v>
      </c>
      <c r="M2865" s="8" t="b">
        <v>0</v>
      </c>
      <c r="N2865" s="8" t="s">
        <v>8271</v>
      </c>
      <c r="O2865" s="11">
        <f t="shared" si="176"/>
        <v>0</v>
      </c>
      <c r="P2865" s="8">
        <f t="shared" si="177"/>
        <v>20</v>
      </c>
      <c r="Q2865" s="8" t="s">
        <v>8317</v>
      </c>
      <c r="R2865" s="8" t="s">
        <v>8318</v>
      </c>
      <c r="S2865" s="17">
        <f t="shared" si="178"/>
        <v>41831.675034722226</v>
      </c>
      <c r="T2865" s="17">
        <f t="shared" si="179"/>
        <v>41891.675034722226</v>
      </c>
    </row>
    <row r="2866" spans="1:20" x14ac:dyDescent="0.45">
      <c r="A2866" s="5">
        <v>2864</v>
      </c>
      <c r="B2866" s="7" t="s">
        <v>2864</v>
      </c>
      <c r="C2866" s="7" t="s">
        <v>6974</v>
      </c>
      <c r="D2866" s="8">
        <v>2500</v>
      </c>
      <c r="E2866" s="8">
        <v>40</v>
      </c>
      <c r="F2866" s="8" t="s">
        <v>8221</v>
      </c>
      <c r="G2866" s="8" t="s">
        <v>8225</v>
      </c>
      <c r="H2866" s="8" t="s">
        <v>8247</v>
      </c>
      <c r="I2866" s="8">
        <v>1437139080</v>
      </c>
      <c r="J2866" s="8">
        <v>1434552207</v>
      </c>
      <c r="K2866" s="8" t="b">
        <v>0</v>
      </c>
      <c r="L2866" s="8">
        <v>3</v>
      </c>
      <c r="M2866" s="8" t="b">
        <v>0</v>
      </c>
      <c r="N2866" s="8" t="s">
        <v>8271</v>
      </c>
      <c r="O2866" s="11">
        <f t="shared" si="176"/>
        <v>2</v>
      </c>
      <c r="P2866" s="8">
        <f t="shared" si="177"/>
        <v>13.33</v>
      </c>
      <c r="Q2866" s="8" t="s">
        <v>8317</v>
      </c>
      <c r="R2866" s="8" t="s">
        <v>8318</v>
      </c>
      <c r="S2866" s="17">
        <f t="shared" si="178"/>
        <v>42172.613506944443</v>
      </c>
      <c r="T2866" s="17">
        <f t="shared" si="179"/>
        <v>42202.554166666669</v>
      </c>
    </row>
    <row r="2867" spans="1:20" ht="42.75" x14ac:dyDescent="0.45">
      <c r="A2867" s="5">
        <v>2865</v>
      </c>
      <c r="B2867" s="7" t="s">
        <v>2865</v>
      </c>
      <c r="C2867" s="7" t="s">
        <v>6975</v>
      </c>
      <c r="D2867" s="8">
        <v>2888</v>
      </c>
      <c r="E2867" s="8">
        <v>0</v>
      </c>
      <c r="F2867" s="8" t="s">
        <v>8221</v>
      </c>
      <c r="G2867" s="8" t="s">
        <v>8224</v>
      </c>
      <c r="H2867" s="8" t="s">
        <v>8246</v>
      </c>
      <c r="I2867" s="8">
        <v>1420512259</v>
      </c>
      <c r="J2867" s="8">
        <v>1415328259</v>
      </c>
      <c r="K2867" s="8" t="b">
        <v>0</v>
      </c>
      <c r="L2867" s="8">
        <v>0</v>
      </c>
      <c r="M2867" s="8" t="b">
        <v>0</v>
      </c>
      <c r="N2867" s="8" t="s">
        <v>8271</v>
      </c>
      <c r="O2867" s="11">
        <f t="shared" si="176"/>
        <v>0</v>
      </c>
      <c r="P2867" s="8" t="e">
        <f t="shared" si="177"/>
        <v>#DIV/0!</v>
      </c>
      <c r="Q2867" s="8" t="s">
        <v>8317</v>
      </c>
      <c r="R2867" s="8" t="s">
        <v>8318</v>
      </c>
      <c r="S2867" s="17">
        <f t="shared" si="178"/>
        <v>41950.114108796297</v>
      </c>
      <c r="T2867" s="17">
        <f t="shared" si="179"/>
        <v>42010.114108796297</v>
      </c>
    </row>
    <row r="2868" spans="1:20" ht="42.75" x14ac:dyDescent="0.45">
      <c r="A2868" s="5">
        <v>2866</v>
      </c>
      <c r="B2868" s="7" t="s">
        <v>2866</v>
      </c>
      <c r="C2868" s="7" t="s">
        <v>6976</v>
      </c>
      <c r="D2868" s="8">
        <v>5000</v>
      </c>
      <c r="E2868" s="8">
        <v>45</v>
      </c>
      <c r="F2868" s="8" t="s">
        <v>8221</v>
      </c>
      <c r="G2868" s="8" t="s">
        <v>8224</v>
      </c>
      <c r="H2868" s="8" t="s">
        <v>8246</v>
      </c>
      <c r="I2868" s="8">
        <v>1476482400</v>
      </c>
      <c r="J2868" s="8">
        <v>1473893721</v>
      </c>
      <c r="K2868" s="8" t="b">
        <v>0</v>
      </c>
      <c r="L2868" s="8">
        <v>2</v>
      </c>
      <c r="M2868" s="8" t="b">
        <v>0</v>
      </c>
      <c r="N2868" s="8" t="s">
        <v>8271</v>
      </c>
      <c r="O2868" s="11">
        <f t="shared" si="176"/>
        <v>1</v>
      </c>
      <c r="P2868" s="8">
        <f t="shared" si="177"/>
        <v>22.5</v>
      </c>
      <c r="Q2868" s="8" t="s">
        <v>8317</v>
      </c>
      <c r="R2868" s="8" t="s">
        <v>8318</v>
      </c>
      <c r="S2868" s="17">
        <f t="shared" si="178"/>
        <v>42627.955104166671</v>
      </c>
      <c r="T2868" s="17">
        <f t="shared" si="179"/>
        <v>42657.916666666672</v>
      </c>
    </row>
    <row r="2869" spans="1:20" ht="42.75" x14ac:dyDescent="0.45">
      <c r="A2869" s="5">
        <v>2867</v>
      </c>
      <c r="B2869" s="7" t="s">
        <v>2867</v>
      </c>
      <c r="C2869" s="7" t="s">
        <v>6977</v>
      </c>
      <c r="D2869" s="8">
        <v>2500</v>
      </c>
      <c r="E2869" s="8">
        <v>504</v>
      </c>
      <c r="F2869" s="8" t="s">
        <v>8221</v>
      </c>
      <c r="G2869" s="8" t="s">
        <v>8224</v>
      </c>
      <c r="H2869" s="8" t="s">
        <v>8246</v>
      </c>
      <c r="I2869" s="8">
        <v>1467604800</v>
      </c>
      <c r="J2869" s="8">
        <v>1465533672</v>
      </c>
      <c r="K2869" s="8" t="b">
        <v>0</v>
      </c>
      <c r="L2869" s="8">
        <v>10</v>
      </c>
      <c r="M2869" s="8" t="b">
        <v>0</v>
      </c>
      <c r="N2869" s="8" t="s">
        <v>8271</v>
      </c>
      <c r="O2869" s="11">
        <f t="shared" si="176"/>
        <v>20</v>
      </c>
      <c r="P2869" s="8">
        <f t="shared" si="177"/>
        <v>50.4</v>
      </c>
      <c r="Q2869" s="8" t="s">
        <v>8317</v>
      </c>
      <c r="R2869" s="8" t="s">
        <v>8318</v>
      </c>
      <c r="S2869" s="17">
        <f t="shared" si="178"/>
        <v>42531.195277777777</v>
      </c>
      <c r="T2869" s="17">
        <f t="shared" si="179"/>
        <v>42555.166666666672</v>
      </c>
    </row>
    <row r="2870" spans="1:20" ht="42.75" x14ac:dyDescent="0.45">
      <c r="A2870" s="5">
        <v>2868</v>
      </c>
      <c r="B2870" s="7" t="s">
        <v>2868</v>
      </c>
      <c r="C2870" s="7" t="s">
        <v>6978</v>
      </c>
      <c r="D2870" s="8">
        <v>15000</v>
      </c>
      <c r="E2870" s="8">
        <v>6301.76</v>
      </c>
      <c r="F2870" s="8" t="s">
        <v>8221</v>
      </c>
      <c r="G2870" s="8" t="s">
        <v>8224</v>
      </c>
      <c r="H2870" s="8" t="s">
        <v>8246</v>
      </c>
      <c r="I2870" s="8">
        <v>1475697054</v>
      </c>
      <c r="J2870" s="8">
        <v>1473105054</v>
      </c>
      <c r="K2870" s="8" t="b">
        <v>0</v>
      </c>
      <c r="L2870" s="8">
        <v>60</v>
      </c>
      <c r="M2870" s="8" t="b">
        <v>0</v>
      </c>
      <c r="N2870" s="8" t="s">
        <v>8271</v>
      </c>
      <c r="O2870" s="11">
        <f t="shared" si="176"/>
        <v>42</v>
      </c>
      <c r="P2870" s="8">
        <f t="shared" si="177"/>
        <v>105.03</v>
      </c>
      <c r="Q2870" s="8" t="s">
        <v>8317</v>
      </c>
      <c r="R2870" s="8" t="s">
        <v>8318</v>
      </c>
      <c r="S2870" s="17">
        <f t="shared" si="178"/>
        <v>42618.827013888891</v>
      </c>
      <c r="T2870" s="17">
        <f t="shared" si="179"/>
        <v>42648.827013888891</v>
      </c>
    </row>
    <row r="2871" spans="1:20" ht="57" x14ac:dyDescent="0.45">
      <c r="A2871" s="5">
        <v>2869</v>
      </c>
      <c r="B2871" s="7" t="s">
        <v>2869</v>
      </c>
      <c r="C2871" s="7" t="s">
        <v>6979</v>
      </c>
      <c r="D2871" s="8">
        <v>20000</v>
      </c>
      <c r="E2871" s="8">
        <v>177</v>
      </c>
      <c r="F2871" s="8" t="s">
        <v>8221</v>
      </c>
      <c r="G2871" s="8" t="s">
        <v>8224</v>
      </c>
      <c r="H2871" s="8" t="s">
        <v>8246</v>
      </c>
      <c r="I2871" s="8">
        <v>1468937681</v>
      </c>
      <c r="J2871" s="8">
        <v>1466345681</v>
      </c>
      <c r="K2871" s="8" t="b">
        <v>0</v>
      </c>
      <c r="L2871" s="8">
        <v>5</v>
      </c>
      <c r="M2871" s="8" t="b">
        <v>0</v>
      </c>
      <c r="N2871" s="8" t="s">
        <v>8271</v>
      </c>
      <c r="O2871" s="11">
        <f t="shared" si="176"/>
        <v>1</v>
      </c>
      <c r="P2871" s="8">
        <f t="shared" si="177"/>
        <v>35.4</v>
      </c>
      <c r="Q2871" s="8" t="s">
        <v>8317</v>
      </c>
      <c r="R2871" s="8" t="s">
        <v>8318</v>
      </c>
      <c r="S2871" s="17">
        <f t="shared" si="178"/>
        <v>42540.593530092592</v>
      </c>
      <c r="T2871" s="17">
        <f t="shared" si="179"/>
        <v>42570.593530092592</v>
      </c>
    </row>
    <row r="2872" spans="1:20" ht="42.75" x14ac:dyDescent="0.45">
      <c r="A2872" s="5">
        <v>2870</v>
      </c>
      <c r="B2872" s="7" t="s">
        <v>2870</v>
      </c>
      <c r="C2872" s="7" t="s">
        <v>6980</v>
      </c>
      <c r="D2872" s="8">
        <v>5000</v>
      </c>
      <c r="E2872" s="8">
        <v>750</v>
      </c>
      <c r="F2872" s="8" t="s">
        <v>8221</v>
      </c>
      <c r="G2872" s="8" t="s">
        <v>8224</v>
      </c>
      <c r="H2872" s="8" t="s">
        <v>8246</v>
      </c>
      <c r="I2872" s="8">
        <v>1400301165</v>
      </c>
      <c r="J2872" s="8">
        <v>1397709165</v>
      </c>
      <c r="K2872" s="8" t="b">
        <v>0</v>
      </c>
      <c r="L2872" s="8">
        <v>9</v>
      </c>
      <c r="M2872" s="8" t="b">
        <v>0</v>
      </c>
      <c r="N2872" s="8" t="s">
        <v>8271</v>
      </c>
      <c r="O2872" s="11">
        <f t="shared" si="176"/>
        <v>15</v>
      </c>
      <c r="P2872" s="8">
        <f t="shared" si="177"/>
        <v>83.33</v>
      </c>
      <c r="Q2872" s="8" t="s">
        <v>8317</v>
      </c>
      <c r="R2872" s="8" t="s">
        <v>8318</v>
      </c>
      <c r="S2872" s="17">
        <f t="shared" si="178"/>
        <v>41746.189409722225</v>
      </c>
      <c r="T2872" s="17">
        <f t="shared" si="179"/>
        <v>41776.189409722225</v>
      </c>
    </row>
    <row r="2873" spans="1:20" ht="42.75" x14ac:dyDescent="0.45">
      <c r="A2873" s="5">
        <v>2871</v>
      </c>
      <c r="B2873" s="7" t="s">
        <v>2871</v>
      </c>
      <c r="C2873" s="7" t="s">
        <v>6981</v>
      </c>
      <c r="D2873" s="8">
        <v>10000</v>
      </c>
      <c r="E2873" s="8">
        <v>467</v>
      </c>
      <c r="F2873" s="8" t="s">
        <v>8221</v>
      </c>
      <c r="G2873" s="8" t="s">
        <v>8224</v>
      </c>
      <c r="H2873" s="8" t="s">
        <v>8246</v>
      </c>
      <c r="I2873" s="8">
        <v>1419183813</v>
      </c>
      <c r="J2873" s="8">
        <v>1417455813</v>
      </c>
      <c r="K2873" s="8" t="b">
        <v>0</v>
      </c>
      <c r="L2873" s="8">
        <v>13</v>
      </c>
      <c r="M2873" s="8" t="b">
        <v>0</v>
      </c>
      <c r="N2873" s="8" t="s">
        <v>8271</v>
      </c>
      <c r="O2873" s="11">
        <f t="shared" si="176"/>
        <v>5</v>
      </c>
      <c r="P2873" s="8">
        <f t="shared" si="177"/>
        <v>35.92</v>
      </c>
      <c r="Q2873" s="8" t="s">
        <v>8317</v>
      </c>
      <c r="R2873" s="8" t="s">
        <v>8318</v>
      </c>
      <c r="S2873" s="17">
        <f t="shared" si="178"/>
        <v>41974.738576388889</v>
      </c>
      <c r="T2873" s="17">
        <f t="shared" si="179"/>
        <v>41994.738576388889</v>
      </c>
    </row>
    <row r="2874" spans="1:20" ht="28.5" x14ac:dyDescent="0.45">
      <c r="A2874" s="5">
        <v>2872</v>
      </c>
      <c r="B2874" s="7" t="s">
        <v>2872</v>
      </c>
      <c r="C2874" s="7" t="s">
        <v>6982</v>
      </c>
      <c r="D2874" s="8">
        <v>3000</v>
      </c>
      <c r="E2874" s="8">
        <v>0</v>
      </c>
      <c r="F2874" s="8" t="s">
        <v>8221</v>
      </c>
      <c r="G2874" s="8" t="s">
        <v>8224</v>
      </c>
      <c r="H2874" s="8" t="s">
        <v>8246</v>
      </c>
      <c r="I2874" s="8">
        <v>1434768438</v>
      </c>
      <c r="J2874" s="8">
        <v>1429584438</v>
      </c>
      <c r="K2874" s="8" t="b">
        <v>0</v>
      </c>
      <c r="L2874" s="8">
        <v>0</v>
      </c>
      <c r="M2874" s="8" t="b">
        <v>0</v>
      </c>
      <c r="N2874" s="8" t="s">
        <v>8271</v>
      </c>
      <c r="O2874" s="11">
        <f t="shared" si="176"/>
        <v>0</v>
      </c>
      <c r="P2874" s="8" t="e">
        <f t="shared" si="177"/>
        <v>#DIV/0!</v>
      </c>
      <c r="Q2874" s="8" t="s">
        <v>8317</v>
      </c>
      <c r="R2874" s="8" t="s">
        <v>8318</v>
      </c>
      <c r="S2874" s="17">
        <f t="shared" si="178"/>
        <v>42115.11618055556</v>
      </c>
      <c r="T2874" s="17">
        <f t="shared" si="179"/>
        <v>42175.11618055556</v>
      </c>
    </row>
    <row r="2875" spans="1:20" ht="42.75" x14ac:dyDescent="0.45">
      <c r="A2875" s="5">
        <v>2873</v>
      </c>
      <c r="B2875" s="7" t="s">
        <v>2873</v>
      </c>
      <c r="C2875" s="7" t="s">
        <v>6983</v>
      </c>
      <c r="D2875" s="8">
        <v>2500</v>
      </c>
      <c r="E2875" s="8">
        <v>953</v>
      </c>
      <c r="F2875" s="8" t="s">
        <v>8221</v>
      </c>
      <c r="G2875" s="8" t="s">
        <v>8224</v>
      </c>
      <c r="H2875" s="8" t="s">
        <v>8246</v>
      </c>
      <c r="I2875" s="8">
        <v>1422473831</v>
      </c>
      <c r="J2875" s="8">
        <v>1419881831</v>
      </c>
      <c r="K2875" s="8" t="b">
        <v>0</v>
      </c>
      <c r="L2875" s="8">
        <v>8</v>
      </c>
      <c r="M2875" s="8" t="b">
        <v>0</v>
      </c>
      <c r="N2875" s="8" t="s">
        <v>8271</v>
      </c>
      <c r="O2875" s="11">
        <f t="shared" si="176"/>
        <v>38</v>
      </c>
      <c r="P2875" s="8">
        <f t="shared" si="177"/>
        <v>119.13</v>
      </c>
      <c r="Q2875" s="8" t="s">
        <v>8317</v>
      </c>
      <c r="R2875" s="8" t="s">
        <v>8318</v>
      </c>
      <c r="S2875" s="17">
        <f t="shared" si="178"/>
        <v>42002.817488425921</v>
      </c>
      <c r="T2875" s="17">
        <f t="shared" si="179"/>
        <v>42032.817488425921</v>
      </c>
    </row>
    <row r="2876" spans="1:20" ht="42.75" x14ac:dyDescent="0.45">
      <c r="A2876" s="5">
        <v>2874</v>
      </c>
      <c r="B2876" s="7" t="s">
        <v>2874</v>
      </c>
      <c r="C2876" s="7" t="s">
        <v>6984</v>
      </c>
      <c r="D2876" s="8">
        <v>5000</v>
      </c>
      <c r="E2876" s="8">
        <v>271</v>
      </c>
      <c r="F2876" s="8" t="s">
        <v>8221</v>
      </c>
      <c r="G2876" s="8" t="s">
        <v>8224</v>
      </c>
      <c r="H2876" s="8" t="s">
        <v>8246</v>
      </c>
      <c r="I2876" s="8">
        <v>1484684186</v>
      </c>
      <c r="J2876" s="8">
        <v>1482092186</v>
      </c>
      <c r="K2876" s="8" t="b">
        <v>0</v>
      </c>
      <c r="L2876" s="8">
        <v>3</v>
      </c>
      <c r="M2876" s="8" t="b">
        <v>0</v>
      </c>
      <c r="N2876" s="8" t="s">
        <v>8271</v>
      </c>
      <c r="O2876" s="11">
        <f t="shared" si="176"/>
        <v>5</v>
      </c>
      <c r="P2876" s="8">
        <f t="shared" si="177"/>
        <v>90.33</v>
      </c>
      <c r="Q2876" s="8" t="s">
        <v>8317</v>
      </c>
      <c r="R2876" s="8" t="s">
        <v>8318</v>
      </c>
      <c r="S2876" s="17">
        <f t="shared" si="178"/>
        <v>42722.84474537037</v>
      </c>
      <c r="T2876" s="17">
        <f t="shared" si="179"/>
        <v>42752.84474537037</v>
      </c>
    </row>
    <row r="2877" spans="1:20" ht="42.75" x14ac:dyDescent="0.45">
      <c r="A2877" s="5">
        <v>2875</v>
      </c>
      <c r="B2877" s="7" t="s">
        <v>2875</v>
      </c>
      <c r="C2877" s="7" t="s">
        <v>6985</v>
      </c>
      <c r="D2877" s="8">
        <v>20000</v>
      </c>
      <c r="E2877" s="8">
        <v>7</v>
      </c>
      <c r="F2877" s="8" t="s">
        <v>8221</v>
      </c>
      <c r="G2877" s="8" t="s">
        <v>8224</v>
      </c>
      <c r="H2877" s="8" t="s">
        <v>8246</v>
      </c>
      <c r="I2877" s="8">
        <v>1462417493</v>
      </c>
      <c r="J2877" s="8">
        <v>1459825493</v>
      </c>
      <c r="K2877" s="8" t="b">
        <v>0</v>
      </c>
      <c r="L2877" s="8">
        <v>3</v>
      </c>
      <c r="M2877" s="8" t="b">
        <v>0</v>
      </c>
      <c r="N2877" s="8" t="s">
        <v>8271</v>
      </c>
      <c r="O2877" s="11">
        <f t="shared" si="176"/>
        <v>0</v>
      </c>
      <c r="P2877" s="8">
        <f t="shared" si="177"/>
        <v>2.33</v>
      </c>
      <c r="Q2877" s="8" t="s">
        <v>8317</v>
      </c>
      <c r="R2877" s="8" t="s">
        <v>8318</v>
      </c>
      <c r="S2877" s="17">
        <f t="shared" si="178"/>
        <v>42465.128391203703</v>
      </c>
      <c r="T2877" s="17">
        <f t="shared" si="179"/>
        <v>42495.128391203703</v>
      </c>
    </row>
    <row r="2878" spans="1:20" ht="42.75" x14ac:dyDescent="0.45">
      <c r="A2878" s="5">
        <v>2876</v>
      </c>
      <c r="B2878" s="7" t="s">
        <v>2876</v>
      </c>
      <c r="C2878" s="7" t="s">
        <v>6986</v>
      </c>
      <c r="D2878" s="8">
        <v>150000</v>
      </c>
      <c r="E2878" s="8">
        <v>0</v>
      </c>
      <c r="F2878" s="8" t="s">
        <v>8221</v>
      </c>
      <c r="G2878" s="8" t="s">
        <v>8224</v>
      </c>
      <c r="H2878" s="8" t="s">
        <v>8246</v>
      </c>
      <c r="I2878" s="8">
        <v>1437069079</v>
      </c>
      <c r="J2878" s="8">
        <v>1434477079</v>
      </c>
      <c r="K2878" s="8" t="b">
        <v>0</v>
      </c>
      <c r="L2878" s="8">
        <v>0</v>
      </c>
      <c r="M2878" s="8" t="b">
        <v>0</v>
      </c>
      <c r="N2878" s="8" t="s">
        <v>8271</v>
      </c>
      <c r="O2878" s="11">
        <f t="shared" si="176"/>
        <v>0</v>
      </c>
      <c r="P2878" s="8" t="e">
        <f t="shared" si="177"/>
        <v>#DIV/0!</v>
      </c>
      <c r="Q2878" s="8" t="s">
        <v>8317</v>
      </c>
      <c r="R2878" s="8" t="s">
        <v>8318</v>
      </c>
      <c r="S2878" s="17">
        <f t="shared" si="178"/>
        <v>42171.743969907402</v>
      </c>
      <c r="T2878" s="17">
        <f t="shared" si="179"/>
        <v>42201.743969907402</v>
      </c>
    </row>
    <row r="2879" spans="1:20" ht="42.75" x14ac:dyDescent="0.45">
      <c r="A2879" s="5">
        <v>2877</v>
      </c>
      <c r="B2879" s="7" t="s">
        <v>2877</v>
      </c>
      <c r="C2879" s="7" t="s">
        <v>6987</v>
      </c>
      <c r="D2879" s="8">
        <v>6000</v>
      </c>
      <c r="E2879" s="8">
        <v>650</v>
      </c>
      <c r="F2879" s="8" t="s">
        <v>8221</v>
      </c>
      <c r="G2879" s="8" t="s">
        <v>8224</v>
      </c>
      <c r="H2879" s="8" t="s">
        <v>8246</v>
      </c>
      <c r="I2879" s="8">
        <v>1480525200</v>
      </c>
      <c r="J2879" s="8">
        <v>1477781724</v>
      </c>
      <c r="K2879" s="8" t="b">
        <v>0</v>
      </c>
      <c r="L2879" s="8">
        <v>6</v>
      </c>
      <c r="M2879" s="8" t="b">
        <v>0</v>
      </c>
      <c r="N2879" s="8" t="s">
        <v>8271</v>
      </c>
      <c r="O2879" s="11">
        <f t="shared" si="176"/>
        <v>11</v>
      </c>
      <c r="P2879" s="8">
        <f t="shared" si="177"/>
        <v>108.33</v>
      </c>
      <c r="Q2879" s="8" t="s">
        <v>8317</v>
      </c>
      <c r="R2879" s="8" t="s">
        <v>8318</v>
      </c>
      <c r="S2879" s="17">
        <f t="shared" si="178"/>
        <v>42672.955138888887</v>
      </c>
      <c r="T2879" s="17">
        <f t="shared" si="179"/>
        <v>42704.708333333328</v>
      </c>
    </row>
    <row r="2880" spans="1:20" ht="42.75" x14ac:dyDescent="0.45">
      <c r="A2880" s="5">
        <v>2878</v>
      </c>
      <c r="B2880" s="7" t="s">
        <v>2878</v>
      </c>
      <c r="C2880" s="7" t="s">
        <v>6988</v>
      </c>
      <c r="D2880" s="8">
        <v>3000</v>
      </c>
      <c r="E2880" s="8">
        <v>63</v>
      </c>
      <c r="F2880" s="8" t="s">
        <v>8221</v>
      </c>
      <c r="G2880" s="8" t="s">
        <v>8225</v>
      </c>
      <c r="H2880" s="8" t="s">
        <v>8247</v>
      </c>
      <c r="I2880" s="8">
        <v>1435934795</v>
      </c>
      <c r="J2880" s="8">
        <v>1430750795</v>
      </c>
      <c r="K2880" s="8" t="b">
        <v>0</v>
      </c>
      <c r="L2880" s="8">
        <v>4</v>
      </c>
      <c r="M2880" s="8" t="b">
        <v>0</v>
      </c>
      <c r="N2880" s="8" t="s">
        <v>8271</v>
      </c>
      <c r="O2880" s="11">
        <f t="shared" si="176"/>
        <v>2</v>
      </c>
      <c r="P2880" s="8">
        <f t="shared" si="177"/>
        <v>15.75</v>
      </c>
      <c r="Q2880" s="8" t="s">
        <v>8317</v>
      </c>
      <c r="R2880" s="8" t="s">
        <v>8318</v>
      </c>
      <c r="S2880" s="17">
        <f t="shared" si="178"/>
        <v>42128.615682870368</v>
      </c>
      <c r="T2880" s="17">
        <f t="shared" si="179"/>
        <v>42188.615682870368</v>
      </c>
    </row>
    <row r="2881" spans="1:20" ht="42.75" x14ac:dyDescent="0.45">
      <c r="A2881" s="5">
        <v>2879</v>
      </c>
      <c r="B2881" s="7" t="s">
        <v>2879</v>
      </c>
      <c r="C2881" s="7" t="s">
        <v>6989</v>
      </c>
      <c r="D2881" s="8">
        <v>11200</v>
      </c>
      <c r="E2881" s="8">
        <v>29</v>
      </c>
      <c r="F2881" s="8" t="s">
        <v>8221</v>
      </c>
      <c r="G2881" s="8" t="s">
        <v>8224</v>
      </c>
      <c r="H2881" s="8" t="s">
        <v>8246</v>
      </c>
      <c r="I2881" s="8">
        <v>1453310661</v>
      </c>
      <c r="J2881" s="8">
        <v>1450718661</v>
      </c>
      <c r="K2881" s="8" t="b">
        <v>0</v>
      </c>
      <c r="L2881" s="8">
        <v>1</v>
      </c>
      <c r="M2881" s="8" t="b">
        <v>0</v>
      </c>
      <c r="N2881" s="8" t="s">
        <v>8271</v>
      </c>
      <c r="O2881" s="11">
        <f t="shared" si="176"/>
        <v>0</v>
      </c>
      <c r="P2881" s="8">
        <f t="shared" si="177"/>
        <v>29</v>
      </c>
      <c r="Q2881" s="8" t="s">
        <v>8317</v>
      </c>
      <c r="R2881" s="8" t="s">
        <v>8318</v>
      </c>
      <c r="S2881" s="17">
        <f t="shared" si="178"/>
        <v>42359.725243055553</v>
      </c>
      <c r="T2881" s="17">
        <f t="shared" si="179"/>
        <v>42389.725243055553</v>
      </c>
    </row>
    <row r="2882" spans="1:20" ht="42.75" x14ac:dyDescent="0.45">
      <c r="A2882" s="5">
        <v>2880</v>
      </c>
      <c r="B2882" s="7" t="s">
        <v>2880</v>
      </c>
      <c r="C2882" s="7" t="s">
        <v>6990</v>
      </c>
      <c r="D2882" s="8">
        <v>12000</v>
      </c>
      <c r="E2882" s="8">
        <v>2800</v>
      </c>
      <c r="F2882" s="8" t="s">
        <v>8221</v>
      </c>
      <c r="G2882" s="8" t="s">
        <v>8224</v>
      </c>
      <c r="H2882" s="8" t="s">
        <v>8246</v>
      </c>
      <c r="I2882" s="8">
        <v>1440090300</v>
      </c>
      <c r="J2882" s="8">
        <v>1436305452</v>
      </c>
      <c r="K2882" s="8" t="b">
        <v>0</v>
      </c>
      <c r="L2882" s="8">
        <v>29</v>
      </c>
      <c r="M2882" s="8" t="b">
        <v>0</v>
      </c>
      <c r="N2882" s="8" t="s">
        <v>8271</v>
      </c>
      <c r="O2882" s="11">
        <f t="shared" si="176"/>
        <v>23</v>
      </c>
      <c r="P2882" s="8">
        <f t="shared" si="177"/>
        <v>96.55</v>
      </c>
      <c r="Q2882" s="8" t="s">
        <v>8317</v>
      </c>
      <c r="R2882" s="8" t="s">
        <v>8318</v>
      </c>
      <c r="S2882" s="17">
        <f t="shared" si="178"/>
        <v>42192.905694444446</v>
      </c>
      <c r="T2882" s="17">
        <f t="shared" si="179"/>
        <v>42236.711805555555</v>
      </c>
    </row>
    <row r="2883" spans="1:20" ht="42.75" x14ac:dyDescent="0.45">
      <c r="A2883" s="5">
        <v>2881</v>
      </c>
      <c r="B2883" s="7" t="s">
        <v>2881</v>
      </c>
      <c r="C2883" s="7" t="s">
        <v>6991</v>
      </c>
      <c r="D2883" s="8">
        <v>5500</v>
      </c>
      <c r="E2883" s="8">
        <v>0</v>
      </c>
      <c r="F2883" s="8" t="s">
        <v>8221</v>
      </c>
      <c r="G2883" s="8" t="s">
        <v>8224</v>
      </c>
      <c r="H2883" s="8" t="s">
        <v>8246</v>
      </c>
      <c r="I2883" s="8">
        <v>1417620036</v>
      </c>
      <c r="J2883" s="8">
        <v>1412432436</v>
      </c>
      <c r="K2883" s="8" t="b">
        <v>0</v>
      </c>
      <c r="L2883" s="8">
        <v>0</v>
      </c>
      <c r="M2883" s="8" t="b">
        <v>0</v>
      </c>
      <c r="N2883" s="8" t="s">
        <v>8271</v>
      </c>
      <c r="O2883" s="11">
        <f t="shared" ref="O2883:O2946" si="180">ROUND((E2883/D2883)*100,0)</f>
        <v>0</v>
      </c>
      <c r="P2883" s="8" t="e">
        <f t="shared" ref="P2883:P2946" si="181">ROUND(E2883/L2883,2)</f>
        <v>#DIV/0!</v>
      </c>
      <c r="Q2883" s="8" t="s">
        <v>8317</v>
      </c>
      <c r="R2883" s="8" t="s">
        <v>8318</v>
      </c>
      <c r="S2883" s="17">
        <f t="shared" ref="S2883:S2946" si="182">(((J2883/60)/60)/24)+DATE(1970,1,1)</f>
        <v>41916.597638888888</v>
      </c>
      <c r="T2883" s="17">
        <f t="shared" ref="T2883:T2946" si="183">(((I2883/60)/60)/24)+DATE(1970,1,1)</f>
        <v>41976.639305555553</v>
      </c>
    </row>
    <row r="2884" spans="1:20" ht="42.75" x14ac:dyDescent="0.45">
      <c r="A2884" s="5">
        <v>2882</v>
      </c>
      <c r="B2884" s="7" t="s">
        <v>2882</v>
      </c>
      <c r="C2884" s="7" t="s">
        <v>6992</v>
      </c>
      <c r="D2884" s="8">
        <v>750</v>
      </c>
      <c r="E2884" s="8">
        <v>252</v>
      </c>
      <c r="F2884" s="8" t="s">
        <v>8221</v>
      </c>
      <c r="G2884" s="8" t="s">
        <v>8224</v>
      </c>
      <c r="H2884" s="8" t="s">
        <v>8246</v>
      </c>
      <c r="I2884" s="8">
        <v>1462112318</v>
      </c>
      <c r="J2884" s="8">
        <v>1459520318</v>
      </c>
      <c r="K2884" s="8" t="b">
        <v>0</v>
      </c>
      <c r="L2884" s="8">
        <v>4</v>
      </c>
      <c r="M2884" s="8" t="b">
        <v>0</v>
      </c>
      <c r="N2884" s="8" t="s">
        <v>8271</v>
      </c>
      <c r="O2884" s="11">
        <f t="shared" si="180"/>
        <v>34</v>
      </c>
      <c r="P2884" s="8">
        <f t="shared" si="181"/>
        <v>63</v>
      </c>
      <c r="Q2884" s="8" t="s">
        <v>8317</v>
      </c>
      <c r="R2884" s="8" t="s">
        <v>8318</v>
      </c>
      <c r="S2884" s="17">
        <f t="shared" si="182"/>
        <v>42461.596273148149</v>
      </c>
      <c r="T2884" s="17">
        <f t="shared" si="183"/>
        <v>42491.596273148149</v>
      </c>
    </row>
    <row r="2885" spans="1:20" ht="42.75" x14ac:dyDescent="0.45">
      <c r="A2885" s="5">
        <v>2883</v>
      </c>
      <c r="B2885" s="7" t="s">
        <v>2883</v>
      </c>
      <c r="C2885" s="7" t="s">
        <v>6993</v>
      </c>
      <c r="D2885" s="8">
        <v>10000</v>
      </c>
      <c r="E2885" s="8">
        <v>1908</v>
      </c>
      <c r="F2885" s="8" t="s">
        <v>8221</v>
      </c>
      <c r="G2885" s="8" t="s">
        <v>8224</v>
      </c>
      <c r="H2885" s="8" t="s">
        <v>8246</v>
      </c>
      <c r="I2885" s="8">
        <v>1454734740</v>
      </c>
      <c r="J2885" s="8">
        <v>1451684437</v>
      </c>
      <c r="K2885" s="8" t="b">
        <v>0</v>
      </c>
      <c r="L2885" s="8">
        <v>5</v>
      </c>
      <c r="M2885" s="8" t="b">
        <v>0</v>
      </c>
      <c r="N2885" s="8" t="s">
        <v>8271</v>
      </c>
      <c r="O2885" s="11">
        <f t="shared" si="180"/>
        <v>19</v>
      </c>
      <c r="P2885" s="8">
        <f t="shared" si="181"/>
        <v>381.6</v>
      </c>
      <c r="Q2885" s="8" t="s">
        <v>8317</v>
      </c>
      <c r="R2885" s="8" t="s">
        <v>8318</v>
      </c>
      <c r="S2885" s="17">
        <f t="shared" si="182"/>
        <v>42370.90320601852</v>
      </c>
      <c r="T2885" s="17">
        <f t="shared" si="183"/>
        <v>42406.207638888889</v>
      </c>
    </row>
    <row r="2886" spans="1:20" ht="28.5" x14ac:dyDescent="0.45">
      <c r="A2886" s="5">
        <v>2884</v>
      </c>
      <c r="B2886" s="7" t="s">
        <v>2884</v>
      </c>
      <c r="C2886" s="7" t="s">
        <v>6994</v>
      </c>
      <c r="D2886" s="8">
        <v>45000</v>
      </c>
      <c r="E2886" s="8">
        <v>185</v>
      </c>
      <c r="F2886" s="8" t="s">
        <v>8221</v>
      </c>
      <c r="G2886" s="8" t="s">
        <v>8224</v>
      </c>
      <c r="H2886" s="8" t="s">
        <v>8246</v>
      </c>
      <c r="I2886" s="8">
        <v>1417800435</v>
      </c>
      <c r="J2886" s="8">
        <v>1415208435</v>
      </c>
      <c r="K2886" s="8" t="b">
        <v>0</v>
      </c>
      <c r="L2886" s="8">
        <v>4</v>
      </c>
      <c r="M2886" s="8" t="b">
        <v>0</v>
      </c>
      <c r="N2886" s="8" t="s">
        <v>8271</v>
      </c>
      <c r="O2886" s="11">
        <f t="shared" si="180"/>
        <v>0</v>
      </c>
      <c r="P2886" s="8">
        <f t="shared" si="181"/>
        <v>46.25</v>
      </c>
      <c r="Q2886" s="8" t="s">
        <v>8317</v>
      </c>
      <c r="R2886" s="8" t="s">
        <v>8318</v>
      </c>
      <c r="S2886" s="17">
        <f t="shared" si="182"/>
        <v>41948.727256944447</v>
      </c>
      <c r="T2886" s="17">
        <f t="shared" si="183"/>
        <v>41978.727256944447</v>
      </c>
    </row>
    <row r="2887" spans="1:20" ht="28.5" x14ac:dyDescent="0.45">
      <c r="A2887" s="5">
        <v>2885</v>
      </c>
      <c r="B2887" s="7" t="s">
        <v>2885</v>
      </c>
      <c r="C2887" s="7" t="s">
        <v>6995</v>
      </c>
      <c r="D2887" s="8">
        <v>400</v>
      </c>
      <c r="E2887" s="8">
        <v>130</v>
      </c>
      <c r="F2887" s="8" t="s">
        <v>8221</v>
      </c>
      <c r="G2887" s="8" t="s">
        <v>8224</v>
      </c>
      <c r="H2887" s="8" t="s">
        <v>8246</v>
      </c>
      <c r="I2887" s="8">
        <v>1426294201</v>
      </c>
      <c r="J2887" s="8">
        <v>1423705801</v>
      </c>
      <c r="K2887" s="8" t="b">
        <v>0</v>
      </c>
      <c r="L2887" s="8">
        <v>5</v>
      </c>
      <c r="M2887" s="8" t="b">
        <v>0</v>
      </c>
      <c r="N2887" s="8" t="s">
        <v>8271</v>
      </c>
      <c r="O2887" s="11">
        <f t="shared" si="180"/>
        <v>33</v>
      </c>
      <c r="P2887" s="8">
        <f t="shared" si="181"/>
        <v>26</v>
      </c>
      <c r="Q2887" s="8" t="s">
        <v>8317</v>
      </c>
      <c r="R2887" s="8" t="s">
        <v>8318</v>
      </c>
      <c r="S2887" s="17">
        <f t="shared" si="182"/>
        <v>42047.07640046296</v>
      </c>
      <c r="T2887" s="17">
        <f t="shared" si="183"/>
        <v>42077.034733796296</v>
      </c>
    </row>
    <row r="2888" spans="1:20" ht="42.75" x14ac:dyDescent="0.45">
      <c r="A2888" s="5">
        <v>2886</v>
      </c>
      <c r="B2888" s="7" t="s">
        <v>2886</v>
      </c>
      <c r="C2888" s="7" t="s">
        <v>6996</v>
      </c>
      <c r="D2888" s="8">
        <v>200</v>
      </c>
      <c r="E2888" s="8">
        <v>10</v>
      </c>
      <c r="F2888" s="8" t="s">
        <v>8221</v>
      </c>
      <c r="G2888" s="8" t="s">
        <v>8224</v>
      </c>
      <c r="H2888" s="8" t="s">
        <v>8246</v>
      </c>
      <c r="I2888" s="8">
        <v>1442635140</v>
      </c>
      <c r="J2888" s="8">
        <v>1442243484</v>
      </c>
      <c r="K2888" s="8" t="b">
        <v>0</v>
      </c>
      <c r="L2888" s="8">
        <v>1</v>
      </c>
      <c r="M2888" s="8" t="b">
        <v>0</v>
      </c>
      <c r="N2888" s="8" t="s">
        <v>8271</v>
      </c>
      <c r="O2888" s="11">
        <f t="shared" si="180"/>
        <v>5</v>
      </c>
      <c r="P2888" s="8">
        <f t="shared" si="181"/>
        <v>10</v>
      </c>
      <c r="Q2888" s="8" t="s">
        <v>8317</v>
      </c>
      <c r="R2888" s="8" t="s">
        <v>8318</v>
      </c>
      <c r="S2888" s="17">
        <f t="shared" si="182"/>
        <v>42261.632916666669</v>
      </c>
      <c r="T2888" s="17">
        <f t="shared" si="183"/>
        <v>42266.165972222225</v>
      </c>
    </row>
    <row r="2889" spans="1:20" ht="42.75" x14ac:dyDescent="0.45">
      <c r="A2889" s="5">
        <v>2887</v>
      </c>
      <c r="B2889" s="7" t="s">
        <v>2887</v>
      </c>
      <c r="C2889" s="7" t="s">
        <v>6997</v>
      </c>
      <c r="D2889" s="8">
        <v>3000</v>
      </c>
      <c r="E2889" s="8">
        <v>5</v>
      </c>
      <c r="F2889" s="8" t="s">
        <v>8221</v>
      </c>
      <c r="G2889" s="8" t="s">
        <v>8224</v>
      </c>
      <c r="H2889" s="8" t="s">
        <v>8246</v>
      </c>
      <c r="I2889" s="8">
        <v>1420971324</v>
      </c>
      <c r="J2889" s="8">
        <v>1418379324</v>
      </c>
      <c r="K2889" s="8" t="b">
        <v>0</v>
      </c>
      <c r="L2889" s="8">
        <v>1</v>
      </c>
      <c r="M2889" s="8" t="b">
        <v>0</v>
      </c>
      <c r="N2889" s="8" t="s">
        <v>8271</v>
      </c>
      <c r="O2889" s="11">
        <f t="shared" si="180"/>
        <v>0</v>
      </c>
      <c r="P2889" s="8">
        <f t="shared" si="181"/>
        <v>5</v>
      </c>
      <c r="Q2889" s="8" t="s">
        <v>8317</v>
      </c>
      <c r="R2889" s="8" t="s">
        <v>8318</v>
      </c>
      <c r="S2889" s="17">
        <f t="shared" si="182"/>
        <v>41985.427361111113</v>
      </c>
      <c r="T2889" s="17">
        <f t="shared" si="183"/>
        <v>42015.427361111113</v>
      </c>
    </row>
    <row r="2890" spans="1:20" ht="42.75" x14ac:dyDescent="0.45">
      <c r="A2890" s="5">
        <v>2888</v>
      </c>
      <c r="B2890" s="7" t="s">
        <v>2888</v>
      </c>
      <c r="C2890" s="7" t="s">
        <v>6998</v>
      </c>
      <c r="D2890" s="8">
        <v>30000</v>
      </c>
      <c r="E2890" s="8">
        <v>0</v>
      </c>
      <c r="F2890" s="8" t="s">
        <v>8221</v>
      </c>
      <c r="G2890" s="8" t="s">
        <v>8224</v>
      </c>
      <c r="H2890" s="8" t="s">
        <v>8246</v>
      </c>
      <c r="I2890" s="8">
        <v>1413608340</v>
      </c>
      <c r="J2890" s="8">
        <v>1412945440</v>
      </c>
      <c r="K2890" s="8" t="b">
        <v>0</v>
      </c>
      <c r="L2890" s="8">
        <v>0</v>
      </c>
      <c r="M2890" s="8" t="b">
        <v>0</v>
      </c>
      <c r="N2890" s="8" t="s">
        <v>8271</v>
      </c>
      <c r="O2890" s="11">
        <f t="shared" si="180"/>
        <v>0</v>
      </c>
      <c r="P2890" s="8" t="e">
        <f t="shared" si="181"/>
        <v>#DIV/0!</v>
      </c>
      <c r="Q2890" s="8" t="s">
        <v>8317</v>
      </c>
      <c r="R2890" s="8" t="s">
        <v>8318</v>
      </c>
      <c r="S2890" s="17">
        <f t="shared" si="182"/>
        <v>41922.535185185188</v>
      </c>
      <c r="T2890" s="17">
        <f t="shared" si="183"/>
        <v>41930.207638888889</v>
      </c>
    </row>
    <row r="2891" spans="1:20" ht="42.75" x14ac:dyDescent="0.45">
      <c r="A2891" s="5">
        <v>2889</v>
      </c>
      <c r="B2891" s="7" t="s">
        <v>2889</v>
      </c>
      <c r="C2891" s="7" t="s">
        <v>6999</v>
      </c>
      <c r="D2891" s="8">
        <v>3000</v>
      </c>
      <c r="E2891" s="8">
        <v>1142</v>
      </c>
      <c r="F2891" s="8" t="s">
        <v>8221</v>
      </c>
      <c r="G2891" s="8" t="s">
        <v>8224</v>
      </c>
      <c r="H2891" s="8" t="s">
        <v>8246</v>
      </c>
      <c r="I2891" s="8">
        <v>1409344985</v>
      </c>
      <c r="J2891" s="8">
        <v>1406752985</v>
      </c>
      <c r="K2891" s="8" t="b">
        <v>0</v>
      </c>
      <c r="L2891" s="8">
        <v>14</v>
      </c>
      <c r="M2891" s="8" t="b">
        <v>0</v>
      </c>
      <c r="N2891" s="8" t="s">
        <v>8271</v>
      </c>
      <c r="O2891" s="11">
        <f t="shared" si="180"/>
        <v>38</v>
      </c>
      <c r="P2891" s="8">
        <f t="shared" si="181"/>
        <v>81.569999999999993</v>
      </c>
      <c r="Q2891" s="8" t="s">
        <v>8317</v>
      </c>
      <c r="R2891" s="8" t="s">
        <v>8318</v>
      </c>
      <c r="S2891" s="17">
        <f t="shared" si="182"/>
        <v>41850.863252314812</v>
      </c>
      <c r="T2891" s="17">
        <f t="shared" si="183"/>
        <v>41880.863252314812</v>
      </c>
    </row>
    <row r="2892" spans="1:20" ht="42.75" x14ac:dyDescent="0.45">
      <c r="A2892" s="5">
        <v>2890</v>
      </c>
      <c r="B2892" s="7" t="s">
        <v>2890</v>
      </c>
      <c r="C2892" s="7" t="s">
        <v>7000</v>
      </c>
      <c r="D2892" s="8">
        <v>2000</v>
      </c>
      <c r="E2892" s="8">
        <v>21</v>
      </c>
      <c r="F2892" s="8" t="s">
        <v>8221</v>
      </c>
      <c r="G2892" s="8" t="s">
        <v>8224</v>
      </c>
      <c r="H2892" s="8" t="s">
        <v>8246</v>
      </c>
      <c r="I2892" s="8">
        <v>1407553200</v>
      </c>
      <c r="J2892" s="8">
        <v>1405100992</v>
      </c>
      <c r="K2892" s="8" t="b">
        <v>0</v>
      </c>
      <c r="L2892" s="8">
        <v>3</v>
      </c>
      <c r="M2892" s="8" t="b">
        <v>0</v>
      </c>
      <c r="N2892" s="8" t="s">
        <v>8271</v>
      </c>
      <c r="O2892" s="11">
        <f t="shared" si="180"/>
        <v>1</v>
      </c>
      <c r="P2892" s="8">
        <f t="shared" si="181"/>
        <v>7</v>
      </c>
      <c r="Q2892" s="8" t="s">
        <v>8317</v>
      </c>
      <c r="R2892" s="8" t="s">
        <v>8318</v>
      </c>
      <c r="S2892" s="17">
        <f t="shared" si="182"/>
        <v>41831.742962962962</v>
      </c>
      <c r="T2892" s="17">
        <f t="shared" si="183"/>
        <v>41860.125</v>
      </c>
    </row>
    <row r="2893" spans="1:20" ht="42.75" x14ac:dyDescent="0.45">
      <c r="A2893" s="5">
        <v>2891</v>
      </c>
      <c r="B2893" s="7" t="s">
        <v>2891</v>
      </c>
      <c r="C2893" s="7" t="s">
        <v>7001</v>
      </c>
      <c r="D2893" s="8">
        <v>10000</v>
      </c>
      <c r="E2893" s="8">
        <v>273</v>
      </c>
      <c r="F2893" s="8" t="s">
        <v>8221</v>
      </c>
      <c r="G2893" s="8" t="s">
        <v>8224</v>
      </c>
      <c r="H2893" s="8" t="s">
        <v>8246</v>
      </c>
      <c r="I2893" s="8">
        <v>1460751128</v>
      </c>
      <c r="J2893" s="8">
        <v>1455570728</v>
      </c>
      <c r="K2893" s="8" t="b">
        <v>0</v>
      </c>
      <c r="L2893" s="8">
        <v>10</v>
      </c>
      <c r="M2893" s="8" t="b">
        <v>0</v>
      </c>
      <c r="N2893" s="8" t="s">
        <v>8271</v>
      </c>
      <c r="O2893" s="11">
        <f t="shared" si="180"/>
        <v>3</v>
      </c>
      <c r="P2893" s="8">
        <f t="shared" si="181"/>
        <v>27.3</v>
      </c>
      <c r="Q2893" s="8" t="s">
        <v>8317</v>
      </c>
      <c r="R2893" s="8" t="s">
        <v>8318</v>
      </c>
      <c r="S2893" s="17">
        <f t="shared" si="182"/>
        <v>42415.883425925931</v>
      </c>
      <c r="T2893" s="17">
        <f t="shared" si="183"/>
        <v>42475.84175925926</v>
      </c>
    </row>
    <row r="2894" spans="1:20" ht="42.75" x14ac:dyDescent="0.45">
      <c r="A2894" s="5">
        <v>2892</v>
      </c>
      <c r="B2894" s="7" t="s">
        <v>2892</v>
      </c>
      <c r="C2894" s="7" t="s">
        <v>7002</v>
      </c>
      <c r="D2894" s="8">
        <v>5500</v>
      </c>
      <c r="E2894" s="8">
        <v>500</v>
      </c>
      <c r="F2894" s="8" t="s">
        <v>8221</v>
      </c>
      <c r="G2894" s="8" t="s">
        <v>8224</v>
      </c>
      <c r="H2894" s="8" t="s">
        <v>8246</v>
      </c>
      <c r="I2894" s="8">
        <v>1409000400</v>
      </c>
      <c r="J2894" s="8">
        <v>1408381704</v>
      </c>
      <c r="K2894" s="8" t="b">
        <v>0</v>
      </c>
      <c r="L2894" s="8">
        <v>17</v>
      </c>
      <c r="M2894" s="8" t="b">
        <v>0</v>
      </c>
      <c r="N2894" s="8" t="s">
        <v>8271</v>
      </c>
      <c r="O2894" s="11">
        <f t="shared" si="180"/>
        <v>9</v>
      </c>
      <c r="P2894" s="8">
        <f t="shared" si="181"/>
        <v>29.41</v>
      </c>
      <c r="Q2894" s="8" t="s">
        <v>8317</v>
      </c>
      <c r="R2894" s="8" t="s">
        <v>8318</v>
      </c>
      <c r="S2894" s="17">
        <f t="shared" si="182"/>
        <v>41869.714166666665</v>
      </c>
      <c r="T2894" s="17">
        <f t="shared" si="183"/>
        <v>41876.875</v>
      </c>
    </row>
    <row r="2895" spans="1:20" x14ac:dyDescent="0.45">
      <c r="A2895" s="5">
        <v>2893</v>
      </c>
      <c r="B2895" s="7" t="s">
        <v>2893</v>
      </c>
      <c r="C2895" s="7" t="s">
        <v>7003</v>
      </c>
      <c r="D2895" s="8">
        <v>5000</v>
      </c>
      <c r="E2895" s="8">
        <v>25</v>
      </c>
      <c r="F2895" s="8" t="s">
        <v>8221</v>
      </c>
      <c r="G2895" s="8" t="s">
        <v>8224</v>
      </c>
      <c r="H2895" s="8" t="s">
        <v>8246</v>
      </c>
      <c r="I2895" s="8">
        <v>1420768800</v>
      </c>
      <c r="J2895" s="8">
        <v>1415644395</v>
      </c>
      <c r="K2895" s="8" t="b">
        <v>0</v>
      </c>
      <c r="L2895" s="8">
        <v>2</v>
      </c>
      <c r="M2895" s="8" t="b">
        <v>0</v>
      </c>
      <c r="N2895" s="8" t="s">
        <v>8271</v>
      </c>
      <c r="O2895" s="11">
        <f t="shared" si="180"/>
        <v>1</v>
      </c>
      <c r="P2895" s="8">
        <f t="shared" si="181"/>
        <v>12.5</v>
      </c>
      <c r="Q2895" s="8" t="s">
        <v>8317</v>
      </c>
      <c r="R2895" s="8" t="s">
        <v>8318</v>
      </c>
      <c r="S2895" s="17">
        <f t="shared" si="182"/>
        <v>41953.773090277777</v>
      </c>
      <c r="T2895" s="17">
        <f t="shared" si="183"/>
        <v>42013.083333333328</v>
      </c>
    </row>
    <row r="2896" spans="1:20" ht="28.5" x14ac:dyDescent="0.45">
      <c r="A2896" s="5">
        <v>2894</v>
      </c>
      <c r="B2896" s="7" t="s">
        <v>2894</v>
      </c>
      <c r="C2896" s="7" t="s">
        <v>7004</v>
      </c>
      <c r="D2896" s="8">
        <v>50000</v>
      </c>
      <c r="E2896" s="8">
        <v>0</v>
      </c>
      <c r="F2896" s="8" t="s">
        <v>8221</v>
      </c>
      <c r="G2896" s="8" t="s">
        <v>8224</v>
      </c>
      <c r="H2896" s="8" t="s">
        <v>8246</v>
      </c>
      <c r="I2896" s="8">
        <v>1428100815</v>
      </c>
      <c r="J2896" s="8">
        <v>1422920415</v>
      </c>
      <c r="K2896" s="8" t="b">
        <v>0</v>
      </c>
      <c r="L2896" s="8">
        <v>0</v>
      </c>
      <c r="M2896" s="8" t="b">
        <v>0</v>
      </c>
      <c r="N2896" s="8" t="s">
        <v>8271</v>
      </c>
      <c r="O2896" s="11">
        <f t="shared" si="180"/>
        <v>0</v>
      </c>
      <c r="P2896" s="8" t="e">
        <f t="shared" si="181"/>
        <v>#DIV/0!</v>
      </c>
      <c r="Q2896" s="8" t="s">
        <v>8317</v>
      </c>
      <c r="R2896" s="8" t="s">
        <v>8318</v>
      </c>
      <c r="S2896" s="17">
        <f t="shared" si="182"/>
        <v>42037.986284722225</v>
      </c>
      <c r="T2896" s="17">
        <f t="shared" si="183"/>
        <v>42097.944618055553</v>
      </c>
    </row>
    <row r="2897" spans="1:20" ht="42.75" x14ac:dyDescent="0.45">
      <c r="A2897" s="5">
        <v>2895</v>
      </c>
      <c r="B2897" s="7" t="s">
        <v>2895</v>
      </c>
      <c r="C2897" s="7" t="s">
        <v>7005</v>
      </c>
      <c r="D2897" s="8">
        <v>500</v>
      </c>
      <c r="E2897" s="8">
        <v>23</v>
      </c>
      <c r="F2897" s="8" t="s">
        <v>8221</v>
      </c>
      <c r="G2897" s="8" t="s">
        <v>8224</v>
      </c>
      <c r="H2897" s="8" t="s">
        <v>8246</v>
      </c>
      <c r="I2897" s="8">
        <v>1403470800</v>
      </c>
      <c r="J2897" s="8">
        <v>1403356792</v>
      </c>
      <c r="K2897" s="8" t="b">
        <v>0</v>
      </c>
      <c r="L2897" s="8">
        <v>4</v>
      </c>
      <c r="M2897" s="8" t="b">
        <v>0</v>
      </c>
      <c r="N2897" s="8" t="s">
        <v>8271</v>
      </c>
      <c r="O2897" s="11">
        <f t="shared" si="180"/>
        <v>5</v>
      </c>
      <c r="P2897" s="8">
        <f t="shared" si="181"/>
        <v>5.75</v>
      </c>
      <c r="Q2897" s="8" t="s">
        <v>8317</v>
      </c>
      <c r="R2897" s="8" t="s">
        <v>8318</v>
      </c>
      <c r="S2897" s="17">
        <f t="shared" si="182"/>
        <v>41811.555462962962</v>
      </c>
      <c r="T2897" s="17">
        <f t="shared" si="183"/>
        <v>41812.875</v>
      </c>
    </row>
    <row r="2898" spans="1:20" ht="42.75" x14ac:dyDescent="0.45">
      <c r="A2898" s="5">
        <v>2896</v>
      </c>
      <c r="B2898" s="7" t="s">
        <v>2896</v>
      </c>
      <c r="C2898" s="7" t="s">
        <v>7006</v>
      </c>
      <c r="D2898" s="8">
        <v>3000</v>
      </c>
      <c r="E2898" s="8">
        <v>625</v>
      </c>
      <c r="F2898" s="8" t="s">
        <v>8221</v>
      </c>
      <c r="G2898" s="8" t="s">
        <v>8224</v>
      </c>
      <c r="H2898" s="8" t="s">
        <v>8246</v>
      </c>
      <c r="I2898" s="8">
        <v>1481522400</v>
      </c>
      <c r="J2898" s="8">
        <v>1480283321</v>
      </c>
      <c r="K2898" s="8" t="b">
        <v>0</v>
      </c>
      <c r="L2898" s="8">
        <v>12</v>
      </c>
      <c r="M2898" s="8" t="b">
        <v>0</v>
      </c>
      <c r="N2898" s="8" t="s">
        <v>8271</v>
      </c>
      <c r="O2898" s="11">
        <f t="shared" si="180"/>
        <v>21</v>
      </c>
      <c r="P2898" s="8">
        <f t="shared" si="181"/>
        <v>52.08</v>
      </c>
      <c r="Q2898" s="8" t="s">
        <v>8317</v>
      </c>
      <c r="R2898" s="8" t="s">
        <v>8318</v>
      </c>
      <c r="S2898" s="17">
        <f t="shared" si="182"/>
        <v>42701.908807870372</v>
      </c>
      <c r="T2898" s="17">
        <f t="shared" si="183"/>
        <v>42716.25</v>
      </c>
    </row>
    <row r="2899" spans="1:20" ht="42.75" x14ac:dyDescent="0.45">
      <c r="A2899" s="5">
        <v>2897</v>
      </c>
      <c r="B2899" s="7" t="s">
        <v>2897</v>
      </c>
      <c r="C2899" s="7" t="s">
        <v>7007</v>
      </c>
      <c r="D2899" s="8">
        <v>12000</v>
      </c>
      <c r="E2899" s="8">
        <v>550</v>
      </c>
      <c r="F2899" s="8" t="s">
        <v>8221</v>
      </c>
      <c r="G2899" s="8" t="s">
        <v>8224</v>
      </c>
      <c r="H2899" s="8" t="s">
        <v>8246</v>
      </c>
      <c r="I2899" s="8">
        <v>1444577345</v>
      </c>
      <c r="J2899" s="8">
        <v>1441985458</v>
      </c>
      <c r="K2899" s="8" t="b">
        <v>0</v>
      </c>
      <c r="L2899" s="8">
        <v>3</v>
      </c>
      <c r="M2899" s="8" t="b">
        <v>0</v>
      </c>
      <c r="N2899" s="8" t="s">
        <v>8271</v>
      </c>
      <c r="O2899" s="11">
        <f t="shared" si="180"/>
        <v>5</v>
      </c>
      <c r="P2899" s="8">
        <f t="shared" si="181"/>
        <v>183.33</v>
      </c>
      <c r="Q2899" s="8" t="s">
        <v>8317</v>
      </c>
      <c r="R2899" s="8" t="s">
        <v>8318</v>
      </c>
      <c r="S2899" s="17">
        <f t="shared" si="182"/>
        <v>42258.646504629629</v>
      </c>
      <c r="T2899" s="17">
        <f t="shared" si="183"/>
        <v>42288.645196759258</v>
      </c>
    </row>
    <row r="2900" spans="1:20" ht="42.75" x14ac:dyDescent="0.45">
      <c r="A2900" s="5">
        <v>2898</v>
      </c>
      <c r="B2900" s="7" t="s">
        <v>2898</v>
      </c>
      <c r="C2900" s="7" t="s">
        <v>7008</v>
      </c>
      <c r="D2900" s="8">
        <v>7500</v>
      </c>
      <c r="E2900" s="8">
        <v>316</v>
      </c>
      <c r="F2900" s="8" t="s">
        <v>8221</v>
      </c>
      <c r="G2900" s="8" t="s">
        <v>8224</v>
      </c>
      <c r="H2900" s="8" t="s">
        <v>8246</v>
      </c>
      <c r="I2900" s="8">
        <v>1446307053</v>
      </c>
      <c r="J2900" s="8">
        <v>1443715053</v>
      </c>
      <c r="K2900" s="8" t="b">
        <v>0</v>
      </c>
      <c r="L2900" s="8">
        <v>12</v>
      </c>
      <c r="M2900" s="8" t="b">
        <v>0</v>
      </c>
      <c r="N2900" s="8" t="s">
        <v>8271</v>
      </c>
      <c r="O2900" s="11">
        <f t="shared" si="180"/>
        <v>4</v>
      </c>
      <c r="P2900" s="8">
        <f t="shared" si="181"/>
        <v>26.33</v>
      </c>
      <c r="Q2900" s="8" t="s">
        <v>8317</v>
      </c>
      <c r="R2900" s="8" t="s">
        <v>8318</v>
      </c>
      <c r="S2900" s="17">
        <f t="shared" si="182"/>
        <v>42278.664965277778</v>
      </c>
      <c r="T2900" s="17">
        <f t="shared" si="183"/>
        <v>42308.664965277778</v>
      </c>
    </row>
    <row r="2901" spans="1:20" ht="42.75" x14ac:dyDescent="0.45">
      <c r="A2901" s="5">
        <v>2899</v>
      </c>
      <c r="B2901" s="7" t="s">
        <v>2899</v>
      </c>
      <c r="C2901" s="7" t="s">
        <v>7009</v>
      </c>
      <c r="D2901" s="8">
        <v>10000</v>
      </c>
      <c r="E2901" s="8">
        <v>0</v>
      </c>
      <c r="F2901" s="8" t="s">
        <v>8221</v>
      </c>
      <c r="G2901" s="8" t="s">
        <v>8224</v>
      </c>
      <c r="H2901" s="8" t="s">
        <v>8246</v>
      </c>
      <c r="I2901" s="8">
        <v>1469325158</v>
      </c>
      <c r="J2901" s="8">
        <v>1464141158</v>
      </c>
      <c r="K2901" s="8" t="b">
        <v>0</v>
      </c>
      <c r="L2901" s="8">
        <v>0</v>
      </c>
      <c r="M2901" s="8" t="b">
        <v>0</v>
      </c>
      <c r="N2901" s="8" t="s">
        <v>8271</v>
      </c>
      <c r="O2901" s="11">
        <f t="shared" si="180"/>
        <v>0</v>
      </c>
      <c r="P2901" s="8" t="e">
        <f t="shared" si="181"/>
        <v>#DIV/0!</v>
      </c>
      <c r="Q2901" s="8" t="s">
        <v>8317</v>
      </c>
      <c r="R2901" s="8" t="s">
        <v>8318</v>
      </c>
      <c r="S2901" s="17">
        <f t="shared" si="182"/>
        <v>42515.078217592592</v>
      </c>
      <c r="T2901" s="17">
        <f t="shared" si="183"/>
        <v>42575.078217592592</v>
      </c>
    </row>
    <row r="2902" spans="1:20" ht="57" x14ac:dyDescent="0.45">
      <c r="A2902" s="5">
        <v>2900</v>
      </c>
      <c r="B2902" s="7" t="s">
        <v>2900</v>
      </c>
      <c r="C2902" s="7" t="s">
        <v>7010</v>
      </c>
      <c r="D2902" s="8">
        <v>5500</v>
      </c>
      <c r="E2902" s="8">
        <v>3405</v>
      </c>
      <c r="F2902" s="8" t="s">
        <v>8221</v>
      </c>
      <c r="G2902" s="8" t="s">
        <v>8224</v>
      </c>
      <c r="H2902" s="8" t="s">
        <v>8246</v>
      </c>
      <c r="I2902" s="8">
        <v>1407562632</v>
      </c>
      <c r="J2902" s="8">
        <v>1404970632</v>
      </c>
      <c r="K2902" s="8" t="b">
        <v>0</v>
      </c>
      <c r="L2902" s="8">
        <v>7</v>
      </c>
      <c r="M2902" s="8" t="b">
        <v>0</v>
      </c>
      <c r="N2902" s="8" t="s">
        <v>8271</v>
      </c>
      <c r="O2902" s="11">
        <f t="shared" si="180"/>
        <v>62</v>
      </c>
      <c r="P2902" s="8">
        <f t="shared" si="181"/>
        <v>486.43</v>
      </c>
      <c r="Q2902" s="8" t="s">
        <v>8317</v>
      </c>
      <c r="R2902" s="8" t="s">
        <v>8318</v>
      </c>
      <c r="S2902" s="17">
        <f t="shared" si="182"/>
        <v>41830.234166666669</v>
      </c>
      <c r="T2902" s="17">
        <f t="shared" si="183"/>
        <v>41860.234166666669</v>
      </c>
    </row>
    <row r="2903" spans="1:20" ht="42.75" x14ac:dyDescent="0.45">
      <c r="A2903" s="5">
        <v>2901</v>
      </c>
      <c r="B2903" s="7" t="s">
        <v>2901</v>
      </c>
      <c r="C2903" s="7" t="s">
        <v>7011</v>
      </c>
      <c r="D2903" s="8">
        <v>750</v>
      </c>
      <c r="E2903" s="8">
        <v>6</v>
      </c>
      <c r="F2903" s="8" t="s">
        <v>8221</v>
      </c>
      <c r="G2903" s="8" t="s">
        <v>8224</v>
      </c>
      <c r="H2903" s="8" t="s">
        <v>8246</v>
      </c>
      <c r="I2903" s="8">
        <v>1423345339</v>
      </c>
      <c r="J2903" s="8">
        <v>1418161339</v>
      </c>
      <c r="K2903" s="8" t="b">
        <v>0</v>
      </c>
      <c r="L2903" s="8">
        <v>2</v>
      </c>
      <c r="M2903" s="8" t="b">
        <v>0</v>
      </c>
      <c r="N2903" s="8" t="s">
        <v>8271</v>
      </c>
      <c r="O2903" s="11">
        <f t="shared" si="180"/>
        <v>1</v>
      </c>
      <c r="P2903" s="8">
        <f t="shared" si="181"/>
        <v>3</v>
      </c>
      <c r="Q2903" s="8" t="s">
        <v>8317</v>
      </c>
      <c r="R2903" s="8" t="s">
        <v>8318</v>
      </c>
      <c r="S2903" s="17">
        <f t="shared" si="182"/>
        <v>41982.904386574075</v>
      </c>
      <c r="T2903" s="17">
        <f t="shared" si="183"/>
        <v>42042.904386574075</v>
      </c>
    </row>
    <row r="2904" spans="1:20" ht="42.75" x14ac:dyDescent="0.45">
      <c r="A2904" s="5">
        <v>2902</v>
      </c>
      <c r="B2904" s="7" t="s">
        <v>2902</v>
      </c>
      <c r="C2904" s="7" t="s">
        <v>7012</v>
      </c>
      <c r="D2904" s="8">
        <v>150000</v>
      </c>
      <c r="E2904" s="8">
        <v>25</v>
      </c>
      <c r="F2904" s="8" t="s">
        <v>8221</v>
      </c>
      <c r="G2904" s="8" t="s">
        <v>8224</v>
      </c>
      <c r="H2904" s="8" t="s">
        <v>8246</v>
      </c>
      <c r="I2904" s="8">
        <v>1440412396</v>
      </c>
      <c r="J2904" s="8">
        <v>1437820396</v>
      </c>
      <c r="K2904" s="8" t="b">
        <v>0</v>
      </c>
      <c r="L2904" s="8">
        <v>1</v>
      </c>
      <c r="M2904" s="8" t="b">
        <v>0</v>
      </c>
      <c r="N2904" s="8" t="s">
        <v>8271</v>
      </c>
      <c r="O2904" s="11">
        <f t="shared" si="180"/>
        <v>0</v>
      </c>
      <c r="P2904" s="8">
        <f t="shared" si="181"/>
        <v>25</v>
      </c>
      <c r="Q2904" s="8" t="s">
        <v>8317</v>
      </c>
      <c r="R2904" s="8" t="s">
        <v>8318</v>
      </c>
      <c r="S2904" s="17">
        <f t="shared" si="182"/>
        <v>42210.439768518518</v>
      </c>
      <c r="T2904" s="17">
        <f t="shared" si="183"/>
        <v>42240.439768518518</v>
      </c>
    </row>
    <row r="2905" spans="1:20" ht="42.75" x14ac:dyDescent="0.45">
      <c r="A2905" s="5">
        <v>2903</v>
      </c>
      <c r="B2905" s="7" t="s">
        <v>2903</v>
      </c>
      <c r="C2905" s="7" t="s">
        <v>7013</v>
      </c>
      <c r="D2905" s="8">
        <v>5000</v>
      </c>
      <c r="E2905" s="8">
        <v>39</v>
      </c>
      <c r="F2905" s="8" t="s">
        <v>8221</v>
      </c>
      <c r="G2905" s="8" t="s">
        <v>8224</v>
      </c>
      <c r="H2905" s="8" t="s">
        <v>8246</v>
      </c>
      <c r="I2905" s="8">
        <v>1441771218</v>
      </c>
      <c r="J2905" s="8">
        <v>1436587218</v>
      </c>
      <c r="K2905" s="8" t="b">
        <v>0</v>
      </c>
      <c r="L2905" s="8">
        <v>4</v>
      </c>
      <c r="M2905" s="8" t="b">
        <v>0</v>
      </c>
      <c r="N2905" s="8" t="s">
        <v>8271</v>
      </c>
      <c r="O2905" s="11">
        <f t="shared" si="180"/>
        <v>1</v>
      </c>
      <c r="P2905" s="8">
        <f t="shared" si="181"/>
        <v>9.75</v>
      </c>
      <c r="Q2905" s="8" t="s">
        <v>8317</v>
      </c>
      <c r="R2905" s="8" t="s">
        <v>8318</v>
      </c>
      <c r="S2905" s="17">
        <f t="shared" si="182"/>
        <v>42196.166874999995</v>
      </c>
      <c r="T2905" s="17">
        <f t="shared" si="183"/>
        <v>42256.166874999995</v>
      </c>
    </row>
    <row r="2906" spans="1:20" ht="42.75" x14ac:dyDescent="0.45">
      <c r="A2906" s="5">
        <v>2904</v>
      </c>
      <c r="B2906" s="7" t="s">
        <v>2904</v>
      </c>
      <c r="C2906" s="7" t="s">
        <v>7014</v>
      </c>
      <c r="D2906" s="8">
        <v>1500</v>
      </c>
      <c r="E2906" s="8">
        <v>75</v>
      </c>
      <c r="F2906" s="8" t="s">
        <v>8221</v>
      </c>
      <c r="G2906" s="8" t="s">
        <v>8225</v>
      </c>
      <c r="H2906" s="8" t="s">
        <v>8247</v>
      </c>
      <c r="I2906" s="8">
        <v>1415534400</v>
      </c>
      <c r="J2906" s="8">
        <v>1414538031</v>
      </c>
      <c r="K2906" s="8" t="b">
        <v>0</v>
      </c>
      <c r="L2906" s="8">
        <v>4</v>
      </c>
      <c r="M2906" s="8" t="b">
        <v>0</v>
      </c>
      <c r="N2906" s="8" t="s">
        <v>8271</v>
      </c>
      <c r="O2906" s="11">
        <f t="shared" si="180"/>
        <v>5</v>
      </c>
      <c r="P2906" s="8">
        <f t="shared" si="181"/>
        <v>18.75</v>
      </c>
      <c r="Q2906" s="8" t="s">
        <v>8317</v>
      </c>
      <c r="R2906" s="8" t="s">
        <v>8318</v>
      </c>
      <c r="S2906" s="17">
        <f t="shared" si="182"/>
        <v>41940.967951388891</v>
      </c>
      <c r="T2906" s="17">
        <f t="shared" si="183"/>
        <v>41952.5</v>
      </c>
    </row>
    <row r="2907" spans="1:20" ht="42.75" x14ac:dyDescent="0.45">
      <c r="A2907" s="5">
        <v>2905</v>
      </c>
      <c r="B2907" s="7" t="s">
        <v>2905</v>
      </c>
      <c r="C2907" s="7" t="s">
        <v>7015</v>
      </c>
      <c r="D2907" s="8">
        <v>3500</v>
      </c>
      <c r="E2907" s="8">
        <v>622</v>
      </c>
      <c r="F2907" s="8" t="s">
        <v>8221</v>
      </c>
      <c r="G2907" s="8" t="s">
        <v>8224</v>
      </c>
      <c r="H2907" s="8" t="s">
        <v>8246</v>
      </c>
      <c r="I2907" s="8">
        <v>1473211313</v>
      </c>
      <c r="J2907" s="8">
        <v>1472001713</v>
      </c>
      <c r="K2907" s="8" t="b">
        <v>0</v>
      </c>
      <c r="L2907" s="8">
        <v>17</v>
      </c>
      <c r="M2907" s="8" t="b">
        <v>0</v>
      </c>
      <c r="N2907" s="8" t="s">
        <v>8271</v>
      </c>
      <c r="O2907" s="11">
        <f t="shared" si="180"/>
        <v>18</v>
      </c>
      <c r="P2907" s="8">
        <f t="shared" si="181"/>
        <v>36.590000000000003</v>
      </c>
      <c r="Q2907" s="8" t="s">
        <v>8317</v>
      </c>
      <c r="R2907" s="8" t="s">
        <v>8318</v>
      </c>
      <c r="S2907" s="17">
        <f t="shared" si="182"/>
        <v>42606.056863425925</v>
      </c>
      <c r="T2907" s="17">
        <f t="shared" si="183"/>
        <v>42620.056863425925</v>
      </c>
    </row>
    <row r="2908" spans="1:20" ht="42.75" x14ac:dyDescent="0.45">
      <c r="A2908" s="5">
        <v>2906</v>
      </c>
      <c r="B2908" s="7" t="s">
        <v>2906</v>
      </c>
      <c r="C2908" s="7" t="s">
        <v>7016</v>
      </c>
      <c r="D2908" s="8">
        <v>6000</v>
      </c>
      <c r="E2908" s="8">
        <v>565</v>
      </c>
      <c r="F2908" s="8" t="s">
        <v>8221</v>
      </c>
      <c r="G2908" s="8" t="s">
        <v>8224</v>
      </c>
      <c r="H2908" s="8" t="s">
        <v>8246</v>
      </c>
      <c r="I2908" s="8">
        <v>1438390800</v>
      </c>
      <c r="J2908" s="8">
        <v>1436888066</v>
      </c>
      <c r="K2908" s="8" t="b">
        <v>0</v>
      </c>
      <c r="L2908" s="8">
        <v>7</v>
      </c>
      <c r="M2908" s="8" t="b">
        <v>0</v>
      </c>
      <c r="N2908" s="8" t="s">
        <v>8271</v>
      </c>
      <c r="O2908" s="11">
        <f t="shared" si="180"/>
        <v>9</v>
      </c>
      <c r="P2908" s="8">
        <f t="shared" si="181"/>
        <v>80.709999999999994</v>
      </c>
      <c r="Q2908" s="8" t="s">
        <v>8317</v>
      </c>
      <c r="R2908" s="8" t="s">
        <v>8318</v>
      </c>
      <c r="S2908" s="17">
        <f t="shared" si="182"/>
        <v>42199.648912037039</v>
      </c>
      <c r="T2908" s="17">
        <f t="shared" si="183"/>
        <v>42217.041666666672</v>
      </c>
    </row>
    <row r="2909" spans="1:20" ht="42.75" x14ac:dyDescent="0.45">
      <c r="A2909" s="5">
        <v>2907</v>
      </c>
      <c r="B2909" s="7" t="s">
        <v>2907</v>
      </c>
      <c r="C2909" s="7" t="s">
        <v>7017</v>
      </c>
      <c r="D2909" s="8">
        <v>2500</v>
      </c>
      <c r="E2909" s="8">
        <v>2</v>
      </c>
      <c r="F2909" s="8" t="s">
        <v>8221</v>
      </c>
      <c r="G2909" s="8" t="s">
        <v>8224</v>
      </c>
      <c r="H2909" s="8" t="s">
        <v>8246</v>
      </c>
      <c r="I2909" s="8">
        <v>1463259837</v>
      </c>
      <c r="J2909" s="8">
        <v>1458075837</v>
      </c>
      <c r="K2909" s="8" t="b">
        <v>0</v>
      </c>
      <c r="L2909" s="8">
        <v>2</v>
      </c>
      <c r="M2909" s="8" t="b">
        <v>0</v>
      </c>
      <c r="N2909" s="8" t="s">
        <v>8271</v>
      </c>
      <c r="O2909" s="11">
        <f t="shared" si="180"/>
        <v>0</v>
      </c>
      <c r="P2909" s="8">
        <f t="shared" si="181"/>
        <v>1</v>
      </c>
      <c r="Q2909" s="8" t="s">
        <v>8317</v>
      </c>
      <c r="R2909" s="8" t="s">
        <v>8318</v>
      </c>
      <c r="S2909" s="17">
        <f t="shared" si="182"/>
        <v>42444.877743055549</v>
      </c>
      <c r="T2909" s="17">
        <f t="shared" si="183"/>
        <v>42504.877743055549</v>
      </c>
    </row>
    <row r="2910" spans="1:20" ht="57" x14ac:dyDescent="0.45">
      <c r="A2910" s="5">
        <v>2908</v>
      </c>
      <c r="B2910" s="7" t="s">
        <v>2908</v>
      </c>
      <c r="C2910" s="7" t="s">
        <v>7018</v>
      </c>
      <c r="D2910" s="8">
        <v>9600</v>
      </c>
      <c r="E2910" s="8">
        <v>264</v>
      </c>
      <c r="F2910" s="8" t="s">
        <v>8221</v>
      </c>
      <c r="G2910" s="8" t="s">
        <v>8224</v>
      </c>
      <c r="H2910" s="8" t="s">
        <v>8246</v>
      </c>
      <c r="I2910" s="8">
        <v>1465407219</v>
      </c>
      <c r="J2910" s="8">
        <v>1462815219</v>
      </c>
      <c r="K2910" s="8" t="b">
        <v>0</v>
      </c>
      <c r="L2910" s="8">
        <v>5</v>
      </c>
      <c r="M2910" s="8" t="b">
        <v>0</v>
      </c>
      <c r="N2910" s="8" t="s">
        <v>8271</v>
      </c>
      <c r="O2910" s="11">
        <f t="shared" si="180"/>
        <v>3</v>
      </c>
      <c r="P2910" s="8">
        <f t="shared" si="181"/>
        <v>52.8</v>
      </c>
      <c r="Q2910" s="8" t="s">
        <v>8317</v>
      </c>
      <c r="R2910" s="8" t="s">
        <v>8318</v>
      </c>
      <c r="S2910" s="17">
        <f t="shared" si="182"/>
        <v>42499.731701388882</v>
      </c>
      <c r="T2910" s="17">
        <f t="shared" si="183"/>
        <v>42529.731701388882</v>
      </c>
    </row>
    <row r="2911" spans="1:20" ht="42.75" x14ac:dyDescent="0.45">
      <c r="A2911" s="5">
        <v>2909</v>
      </c>
      <c r="B2911" s="7" t="s">
        <v>2909</v>
      </c>
      <c r="C2911" s="7" t="s">
        <v>7019</v>
      </c>
      <c r="D2911" s="8">
        <v>180000</v>
      </c>
      <c r="E2911" s="8">
        <v>20</v>
      </c>
      <c r="F2911" s="8" t="s">
        <v>8221</v>
      </c>
      <c r="G2911" s="8" t="s">
        <v>8224</v>
      </c>
      <c r="H2911" s="8" t="s">
        <v>8246</v>
      </c>
      <c r="I2911" s="8">
        <v>1416944760</v>
      </c>
      <c r="J2911" s="8">
        <v>1413527001</v>
      </c>
      <c r="K2911" s="8" t="b">
        <v>0</v>
      </c>
      <c r="L2911" s="8">
        <v>1</v>
      </c>
      <c r="M2911" s="8" t="b">
        <v>0</v>
      </c>
      <c r="N2911" s="8" t="s">
        <v>8271</v>
      </c>
      <c r="O2911" s="11">
        <f t="shared" si="180"/>
        <v>0</v>
      </c>
      <c r="P2911" s="8">
        <f t="shared" si="181"/>
        <v>20</v>
      </c>
      <c r="Q2911" s="8" t="s">
        <v>8317</v>
      </c>
      <c r="R2911" s="8" t="s">
        <v>8318</v>
      </c>
      <c r="S2911" s="17">
        <f t="shared" si="182"/>
        <v>41929.266215277778</v>
      </c>
      <c r="T2911" s="17">
        <f t="shared" si="183"/>
        <v>41968.823611111111</v>
      </c>
    </row>
    <row r="2912" spans="1:20" ht="42.75" x14ac:dyDescent="0.45">
      <c r="A2912" s="5">
        <v>2910</v>
      </c>
      <c r="B2912" s="7" t="s">
        <v>2910</v>
      </c>
      <c r="C2912" s="7" t="s">
        <v>7020</v>
      </c>
      <c r="D2912" s="8">
        <v>30000</v>
      </c>
      <c r="E2912" s="8">
        <v>1</v>
      </c>
      <c r="F2912" s="8" t="s">
        <v>8221</v>
      </c>
      <c r="G2912" s="8" t="s">
        <v>8225</v>
      </c>
      <c r="H2912" s="8" t="s">
        <v>8247</v>
      </c>
      <c r="I2912" s="8">
        <v>1434139887</v>
      </c>
      <c r="J2912" s="8">
        <v>1428955887</v>
      </c>
      <c r="K2912" s="8" t="b">
        <v>0</v>
      </c>
      <c r="L2912" s="8">
        <v>1</v>
      </c>
      <c r="M2912" s="8" t="b">
        <v>0</v>
      </c>
      <c r="N2912" s="8" t="s">
        <v>8271</v>
      </c>
      <c r="O2912" s="11">
        <f t="shared" si="180"/>
        <v>0</v>
      </c>
      <c r="P2912" s="8">
        <f t="shared" si="181"/>
        <v>1</v>
      </c>
      <c r="Q2912" s="8" t="s">
        <v>8317</v>
      </c>
      <c r="R2912" s="8" t="s">
        <v>8318</v>
      </c>
      <c r="S2912" s="17">
        <f t="shared" si="182"/>
        <v>42107.841284722221</v>
      </c>
      <c r="T2912" s="17">
        <f t="shared" si="183"/>
        <v>42167.841284722221</v>
      </c>
    </row>
    <row r="2913" spans="1:20" ht="42.75" x14ac:dyDescent="0.45">
      <c r="A2913" s="5">
        <v>2911</v>
      </c>
      <c r="B2913" s="7" t="s">
        <v>2911</v>
      </c>
      <c r="C2913" s="7" t="s">
        <v>7021</v>
      </c>
      <c r="D2913" s="8">
        <v>1800</v>
      </c>
      <c r="E2913" s="8">
        <v>657</v>
      </c>
      <c r="F2913" s="8" t="s">
        <v>8221</v>
      </c>
      <c r="G2913" s="8" t="s">
        <v>8224</v>
      </c>
      <c r="H2913" s="8" t="s">
        <v>8246</v>
      </c>
      <c r="I2913" s="8">
        <v>1435429626</v>
      </c>
      <c r="J2913" s="8">
        <v>1431973626</v>
      </c>
      <c r="K2913" s="8" t="b">
        <v>0</v>
      </c>
      <c r="L2913" s="8">
        <v>14</v>
      </c>
      <c r="M2913" s="8" t="b">
        <v>0</v>
      </c>
      <c r="N2913" s="8" t="s">
        <v>8271</v>
      </c>
      <c r="O2913" s="11">
        <f t="shared" si="180"/>
        <v>37</v>
      </c>
      <c r="P2913" s="8">
        <f t="shared" si="181"/>
        <v>46.93</v>
      </c>
      <c r="Q2913" s="8" t="s">
        <v>8317</v>
      </c>
      <c r="R2913" s="8" t="s">
        <v>8318</v>
      </c>
      <c r="S2913" s="17">
        <f t="shared" si="182"/>
        <v>42142.768819444449</v>
      </c>
      <c r="T2913" s="17">
        <f t="shared" si="183"/>
        <v>42182.768819444449</v>
      </c>
    </row>
    <row r="2914" spans="1:20" ht="42.75" x14ac:dyDescent="0.45">
      <c r="A2914" s="5">
        <v>2912</v>
      </c>
      <c r="B2914" s="7" t="s">
        <v>2912</v>
      </c>
      <c r="C2914" s="7" t="s">
        <v>7022</v>
      </c>
      <c r="D2914" s="8">
        <v>14440</v>
      </c>
      <c r="E2914" s="8">
        <v>2030</v>
      </c>
      <c r="F2914" s="8" t="s">
        <v>8221</v>
      </c>
      <c r="G2914" s="8" t="s">
        <v>8224</v>
      </c>
      <c r="H2914" s="8" t="s">
        <v>8246</v>
      </c>
      <c r="I2914" s="8">
        <v>1452827374</v>
      </c>
      <c r="J2914" s="8">
        <v>1450235374</v>
      </c>
      <c r="K2914" s="8" t="b">
        <v>0</v>
      </c>
      <c r="L2914" s="8">
        <v>26</v>
      </c>
      <c r="M2914" s="8" t="b">
        <v>0</v>
      </c>
      <c r="N2914" s="8" t="s">
        <v>8271</v>
      </c>
      <c r="O2914" s="11">
        <f t="shared" si="180"/>
        <v>14</v>
      </c>
      <c r="P2914" s="8">
        <f t="shared" si="181"/>
        <v>78.08</v>
      </c>
      <c r="Q2914" s="8" t="s">
        <v>8317</v>
      </c>
      <c r="R2914" s="8" t="s">
        <v>8318</v>
      </c>
      <c r="S2914" s="17">
        <f t="shared" si="182"/>
        <v>42354.131643518514</v>
      </c>
      <c r="T2914" s="17">
        <f t="shared" si="183"/>
        <v>42384.131643518514</v>
      </c>
    </row>
    <row r="2915" spans="1:20" ht="42.75" x14ac:dyDescent="0.45">
      <c r="A2915" s="5">
        <v>2913</v>
      </c>
      <c r="B2915" s="7" t="s">
        <v>2913</v>
      </c>
      <c r="C2915" s="7" t="s">
        <v>7023</v>
      </c>
      <c r="D2915" s="8">
        <v>10000</v>
      </c>
      <c r="E2915" s="8">
        <v>2</v>
      </c>
      <c r="F2915" s="8" t="s">
        <v>8221</v>
      </c>
      <c r="G2915" s="8" t="s">
        <v>8224</v>
      </c>
      <c r="H2915" s="8" t="s">
        <v>8246</v>
      </c>
      <c r="I2915" s="8">
        <v>1410041339</v>
      </c>
      <c r="J2915" s="8">
        <v>1404857339</v>
      </c>
      <c r="K2915" s="8" t="b">
        <v>0</v>
      </c>
      <c r="L2915" s="8">
        <v>2</v>
      </c>
      <c r="M2915" s="8" t="b">
        <v>0</v>
      </c>
      <c r="N2915" s="8" t="s">
        <v>8271</v>
      </c>
      <c r="O2915" s="11">
        <f t="shared" si="180"/>
        <v>0</v>
      </c>
      <c r="P2915" s="8">
        <f t="shared" si="181"/>
        <v>1</v>
      </c>
      <c r="Q2915" s="8" t="s">
        <v>8317</v>
      </c>
      <c r="R2915" s="8" t="s">
        <v>8318</v>
      </c>
      <c r="S2915" s="17">
        <f t="shared" si="182"/>
        <v>41828.922905092593</v>
      </c>
      <c r="T2915" s="17">
        <f t="shared" si="183"/>
        <v>41888.922905092593</v>
      </c>
    </row>
    <row r="2916" spans="1:20" ht="28.5" x14ac:dyDescent="0.45">
      <c r="A2916" s="5">
        <v>2914</v>
      </c>
      <c r="B2916" s="7" t="s">
        <v>2914</v>
      </c>
      <c r="C2916" s="7" t="s">
        <v>7024</v>
      </c>
      <c r="D2916" s="8">
        <v>25000</v>
      </c>
      <c r="E2916" s="8">
        <v>1</v>
      </c>
      <c r="F2916" s="8" t="s">
        <v>8221</v>
      </c>
      <c r="G2916" s="8" t="s">
        <v>8225</v>
      </c>
      <c r="H2916" s="8" t="s">
        <v>8247</v>
      </c>
      <c r="I2916" s="8">
        <v>1426365994</v>
      </c>
      <c r="J2916" s="8">
        <v>1421185594</v>
      </c>
      <c r="K2916" s="8" t="b">
        <v>0</v>
      </c>
      <c r="L2916" s="8">
        <v>1</v>
      </c>
      <c r="M2916" s="8" t="b">
        <v>0</v>
      </c>
      <c r="N2916" s="8" t="s">
        <v>8271</v>
      </c>
      <c r="O2916" s="11">
        <f t="shared" si="180"/>
        <v>0</v>
      </c>
      <c r="P2916" s="8">
        <f t="shared" si="181"/>
        <v>1</v>
      </c>
      <c r="Q2916" s="8" t="s">
        <v>8317</v>
      </c>
      <c r="R2916" s="8" t="s">
        <v>8318</v>
      </c>
      <c r="S2916" s="17">
        <f t="shared" si="182"/>
        <v>42017.907337962963</v>
      </c>
      <c r="T2916" s="17">
        <f t="shared" si="183"/>
        <v>42077.865671296298</v>
      </c>
    </row>
    <row r="2917" spans="1:20" ht="42.75" x14ac:dyDescent="0.45">
      <c r="A2917" s="5">
        <v>2915</v>
      </c>
      <c r="B2917" s="7" t="s">
        <v>2915</v>
      </c>
      <c r="C2917" s="7" t="s">
        <v>7025</v>
      </c>
      <c r="D2917" s="8">
        <v>1000</v>
      </c>
      <c r="E2917" s="8">
        <v>611</v>
      </c>
      <c r="F2917" s="8" t="s">
        <v>8221</v>
      </c>
      <c r="G2917" s="8" t="s">
        <v>8225</v>
      </c>
      <c r="H2917" s="8" t="s">
        <v>8247</v>
      </c>
      <c r="I2917" s="8">
        <v>1458117190</v>
      </c>
      <c r="J2917" s="8">
        <v>1455528790</v>
      </c>
      <c r="K2917" s="8" t="b">
        <v>0</v>
      </c>
      <c r="L2917" s="8">
        <v>3</v>
      </c>
      <c r="M2917" s="8" t="b">
        <v>0</v>
      </c>
      <c r="N2917" s="8" t="s">
        <v>8271</v>
      </c>
      <c r="O2917" s="11">
        <f t="shared" si="180"/>
        <v>61</v>
      </c>
      <c r="P2917" s="8">
        <f t="shared" si="181"/>
        <v>203.67</v>
      </c>
      <c r="Q2917" s="8" t="s">
        <v>8317</v>
      </c>
      <c r="R2917" s="8" t="s">
        <v>8318</v>
      </c>
      <c r="S2917" s="17">
        <f t="shared" si="182"/>
        <v>42415.398032407407</v>
      </c>
      <c r="T2917" s="17">
        <f t="shared" si="183"/>
        <v>42445.356365740736</v>
      </c>
    </row>
    <row r="2918" spans="1:20" ht="42.75" x14ac:dyDescent="0.45">
      <c r="A2918" s="5">
        <v>2916</v>
      </c>
      <c r="B2918" s="7" t="s">
        <v>2916</v>
      </c>
      <c r="C2918" s="7" t="s">
        <v>7026</v>
      </c>
      <c r="D2918" s="8">
        <v>1850</v>
      </c>
      <c r="E2918" s="8">
        <v>145</v>
      </c>
      <c r="F2918" s="8" t="s">
        <v>8221</v>
      </c>
      <c r="G2918" s="8" t="s">
        <v>8225</v>
      </c>
      <c r="H2918" s="8" t="s">
        <v>8247</v>
      </c>
      <c r="I2918" s="8">
        <v>1400498789</v>
      </c>
      <c r="J2918" s="8">
        <v>1398511589</v>
      </c>
      <c r="K2918" s="8" t="b">
        <v>0</v>
      </c>
      <c r="L2918" s="8">
        <v>7</v>
      </c>
      <c r="M2918" s="8" t="b">
        <v>0</v>
      </c>
      <c r="N2918" s="8" t="s">
        <v>8271</v>
      </c>
      <c r="O2918" s="11">
        <f t="shared" si="180"/>
        <v>8</v>
      </c>
      <c r="P2918" s="8">
        <f t="shared" si="181"/>
        <v>20.71</v>
      </c>
      <c r="Q2918" s="8" t="s">
        <v>8317</v>
      </c>
      <c r="R2918" s="8" t="s">
        <v>8318</v>
      </c>
      <c r="S2918" s="17">
        <f t="shared" si="182"/>
        <v>41755.476724537039</v>
      </c>
      <c r="T2918" s="17">
        <f t="shared" si="183"/>
        <v>41778.476724537039</v>
      </c>
    </row>
    <row r="2919" spans="1:20" ht="42.75" x14ac:dyDescent="0.45">
      <c r="A2919" s="5">
        <v>2917</v>
      </c>
      <c r="B2919" s="7" t="s">
        <v>2917</v>
      </c>
      <c r="C2919" s="7" t="s">
        <v>7027</v>
      </c>
      <c r="D2919" s="8">
        <v>2000</v>
      </c>
      <c r="E2919" s="8">
        <v>437</v>
      </c>
      <c r="F2919" s="8" t="s">
        <v>8221</v>
      </c>
      <c r="G2919" s="8" t="s">
        <v>8224</v>
      </c>
      <c r="H2919" s="8" t="s">
        <v>8246</v>
      </c>
      <c r="I2919" s="8">
        <v>1442381847</v>
      </c>
      <c r="J2919" s="8">
        <v>1440826647</v>
      </c>
      <c r="K2919" s="8" t="b">
        <v>0</v>
      </c>
      <c r="L2919" s="8">
        <v>9</v>
      </c>
      <c r="M2919" s="8" t="b">
        <v>0</v>
      </c>
      <c r="N2919" s="8" t="s">
        <v>8271</v>
      </c>
      <c r="O2919" s="11">
        <f t="shared" si="180"/>
        <v>22</v>
      </c>
      <c r="P2919" s="8">
        <f t="shared" si="181"/>
        <v>48.56</v>
      </c>
      <c r="Q2919" s="8" t="s">
        <v>8317</v>
      </c>
      <c r="R2919" s="8" t="s">
        <v>8318</v>
      </c>
      <c r="S2919" s="17">
        <f t="shared" si="182"/>
        <v>42245.234340277777</v>
      </c>
      <c r="T2919" s="17">
        <f t="shared" si="183"/>
        <v>42263.234340277777</v>
      </c>
    </row>
    <row r="2920" spans="1:20" ht="42.75" x14ac:dyDescent="0.45">
      <c r="A2920" s="5">
        <v>2918</v>
      </c>
      <c r="B2920" s="7" t="s">
        <v>2918</v>
      </c>
      <c r="C2920" s="7" t="s">
        <v>7028</v>
      </c>
      <c r="D2920" s="8">
        <v>5000</v>
      </c>
      <c r="E2920" s="8">
        <v>1362</v>
      </c>
      <c r="F2920" s="8" t="s">
        <v>8221</v>
      </c>
      <c r="G2920" s="8" t="s">
        <v>8224</v>
      </c>
      <c r="H2920" s="8" t="s">
        <v>8246</v>
      </c>
      <c r="I2920" s="8">
        <v>1446131207</v>
      </c>
      <c r="J2920" s="8">
        <v>1443712007</v>
      </c>
      <c r="K2920" s="8" t="b">
        <v>0</v>
      </c>
      <c r="L2920" s="8">
        <v>20</v>
      </c>
      <c r="M2920" s="8" t="b">
        <v>0</v>
      </c>
      <c r="N2920" s="8" t="s">
        <v>8271</v>
      </c>
      <c r="O2920" s="11">
        <f t="shared" si="180"/>
        <v>27</v>
      </c>
      <c r="P2920" s="8">
        <f t="shared" si="181"/>
        <v>68.099999999999994</v>
      </c>
      <c r="Q2920" s="8" t="s">
        <v>8317</v>
      </c>
      <c r="R2920" s="8" t="s">
        <v>8318</v>
      </c>
      <c r="S2920" s="17">
        <f t="shared" si="182"/>
        <v>42278.629710648151</v>
      </c>
      <c r="T2920" s="17">
        <f t="shared" si="183"/>
        <v>42306.629710648151</v>
      </c>
    </row>
    <row r="2921" spans="1:20" ht="42.75" x14ac:dyDescent="0.45">
      <c r="A2921" s="5">
        <v>2919</v>
      </c>
      <c r="B2921" s="7" t="s">
        <v>2919</v>
      </c>
      <c r="C2921" s="7" t="s">
        <v>7029</v>
      </c>
      <c r="D2921" s="8">
        <v>600</v>
      </c>
      <c r="E2921" s="8">
        <v>51</v>
      </c>
      <c r="F2921" s="8" t="s">
        <v>8221</v>
      </c>
      <c r="G2921" s="8" t="s">
        <v>8224</v>
      </c>
      <c r="H2921" s="8" t="s">
        <v>8246</v>
      </c>
      <c r="I2921" s="8">
        <v>1407250329</v>
      </c>
      <c r="J2921" s="8">
        <v>1404658329</v>
      </c>
      <c r="K2921" s="8" t="b">
        <v>0</v>
      </c>
      <c r="L2921" s="8">
        <v>6</v>
      </c>
      <c r="M2921" s="8" t="b">
        <v>0</v>
      </c>
      <c r="N2921" s="8" t="s">
        <v>8271</v>
      </c>
      <c r="O2921" s="11">
        <f t="shared" si="180"/>
        <v>9</v>
      </c>
      <c r="P2921" s="8">
        <f t="shared" si="181"/>
        <v>8.5</v>
      </c>
      <c r="Q2921" s="8" t="s">
        <v>8317</v>
      </c>
      <c r="R2921" s="8" t="s">
        <v>8318</v>
      </c>
      <c r="S2921" s="17">
        <f t="shared" si="182"/>
        <v>41826.61954861111</v>
      </c>
      <c r="T2921" s="17">
        <f t="shared" si="183"/>
        <v>41856.61954861111</v>
      </c>
    </row>
    <row r="2922" spans="1:20" ht="42.75" x14ac:dyDescent="0.45">
      <c r="A2922" s="5">
        <v>2920</v>
      </c>
      <c r="B2922" s="7" t="s">
        <v>2920</v>
      </c>
      <c r="C2922" s="7" t="s">
        <v>7030</v>
      </c>
      <c r="D2922" s="8">
        <v>2500</v>
      </c>
      <c r="E2922" s="8">
        <v>671</v>
      </c>
      <c r="F2922" s="8" t="s">
        <v>8221</v>
      </c>
      <c r="G2922" s="8" t="s">
        <v>8229</v>
      </c>
      <c r="H2922" s="8" t="s">
        <v>8251</v>
      </c>
      <c r="I2922" s="8">
        <v>1427306470</v>
      </c>
      <c r="J2922" s="8">
        <v>1424718070</v>
      </c>
      <c r="K2922" s="8" t="b">
        <v>0</v>
      </c>
      <c r="L2922" s="8">
        <v>13</v>
      </c>
      <c r="M2922" s="8" t="b">
        <v>0</v>
      </c>
      <c r="N2922" s="8" t="s">
        <v>8271</v>
      </c>
      <c r="O2922" s="11">
        <f t="shared" si="180"/>
        <v>27</v>
      </c>
      <c r="P2922" s="8">
        <f t="shared" si="181"/>
        <v>51.62</v>
      </c>
      <c r="Q2922" s="8" t="s">
        <v>8317</v>
      </c>
      <c r="R2922" s="8" t="s">
        <v>8318</v>
      </c>
      <c r="S2922" s="17">
        <f t="shared" si="182"/>
        <v>42058.792476851857</v>
      </c>
      <c r="T2922" s="17">
        <f t="shared" si="183"/>
        <v>42088.750810185185</v>
      </c>
    </row>
    <row r="2923" spans="1:20" ht="28.5" x14ac:dyDescent="0.45">
      <c r="A2923" s="5">
        <v>2921</v>
      </c>
      <c r="B2923" s="7" t="s">
        <v>2921</v>
      </c>
      <c r="C2923" s="7" t="s">
        <v>7031</v>
      </c>
      <c r="D2923" s="8">
        <v>100</v>
      </c>
      <c r="E2923" s="8">
        <v>129</v>
      </c>
      <c r="F2923" s="8" t="s">
        <v>8219</v>
      </c>
      <c r="G2923" s="8" t="s">
        <v>8224</v>
      </c>
      <c r="H2923" s="8" t="s">
        <v>8246</v>
      </c>
      <c r="I2923" s="8">
        <v>1411679804</v>
      </c>
      <c r="J2923" s="8">
        <v>1409087804</v>
      </c>
      <c r="K2923" s="8" t="b">
        <v>0</v>
      </c>
      <c r="L2923" s="8">
        <v>3</v>
      </c>
      <c r="M2923" s="8" t="b">
        <v>1</v>
      </c>
      <c r="N2923" s="8" t="s">
        <v>8305</v>
      </c>
      <c r="O2923" s="11">
        <f t="shared" si="180"/>
        <v>129</v>
      </c>
      <c r="P2923" s="8">
        <f t="shared" si="181"/>
        <v>43</v>
      </c>
      <c r="Q2923" s="8" t="s">
        <v>8317</v>
      </c>
      <c r="R2923" s="8" t="s">
        <v>8359</v>
      </c>
      <c r="S2923" s="17">
        <f t="shared" si="182"/>
        <v>41877.886620370373</v>
      </c>
      <c r="T2923" s="17">
        <f t="shared" si="183"/>
        <v>41907.886620370373</v>
      </c>
    </row>
    <row r="2924" spans="1:20" ht="42.75" x14ac:dyDescent="0.45">
      <c r="A2924" s="5">
        <v>2922</v>
      </c>
      <c r="B2924" s="7" t="s">
        <v>2922</v>
      </c>
      <c r="C2924" s="7" t="s">
        <v>7032</v>
      </c>
      <c r="D2924" s="8">
        <v>500</v>
      </c>
      <c r="E2924" s="8">
        <v>500</v>
      </c>
      <c r="F2924" s="8" t="s">
        <v>8219</v>
      </c>
      <c r="G2924" s="8" t="s">
        <v>8225</v>
      </c>
      <c r="H2924" s="8" t="s">
        <v>8247</v>
      </c>
      <c r="I2924" s="8">
        <v>1431982727</v>
      </c>
      <c r="J2924" s="8">
        <v>1428094727</v>
      </c>
      <c r="K2924" s="8" t="b">
        <v>0</v>
      </c>
      <c r="L2924" s="8">
        <v>6</v>
      </c>
      <c r="M2924" s="8" t="b">
        <v>1</v>
      </c>
      <c r="N2924" s="8" t="s">
        <v>8305</v>
      </c>
      <c r="O2924" s="11">
        <f t="shared" si="180"/>
        <v>100</v>
      </c>
      <c r="P2924" s="8">
        <f t="shared" si="181"/>
        <v>83.33</v>
      </c>
      <c r="Q2924" s="8" t="s">
        <v>8317</v>
      </c>
      <c r="R2924" s="8" t="s">
        <v>8359</v>
      </c>
      <c r="S2924" s="17">
        <f t="shared" si="182"/>
        <v>42097.874155092592</v>
      </c>
      <c r="T2924" s="17">
        <f t="shared" si="183"/>
        <v>42142.874155092592</v>
      </c>
    </row>
    <row r="2925" spans="1:20" ht="42.75" x14ac:dyDescent="0.45">
      <c r="A2925" s="5">
        <v>2923</v>
      </c>
      <c r="B2925" s="7" t="s">
        <v>2923</v>
      </c>
      <c r="C2925" s="7" t="s">
        <v>7033</v>
      </c>
      <c r="D2925" s="8">
        <v>300</v>
      </c>
      <c r="E2925" s="8">
        <v>300</v>
      </c>
      <c r="F2925" s="8" t="s">
        <v>8219</v>
      </c>
      <c r="G2925" s="8" t="s">
        <v>8224</v>
      </c>
      <c r="H2925" s="8" t="s">
        <v>8246</v>
      </c>
      <c r="I2925" s="8">
        <v>1422068400</v>
      </c>
      <c r="J2925" s="8">
        <v>1420774779</v>
      </c>
      <c r="K2925" s="8" t="b">
        <v>0</v>
      </c>
      <c r="L2925" s="8">
        <v>10</v>
      </c>
      <c r="M2925" s="8" t="b">
        <v>1</v>
      </c>
      <c r="N2925" s="8" t="s">
        <v>8305</v>
      </c>
      <c r="O2925" s="11">
        <f t="shared" si="180"/>
        <v>100</v>
      </c>
      <c r="P2925" s="8">
        <f t="shared" si="181"/>
        <v>30</v>
      </c>
      <c r="Q2925" s="8" t="s">
        <v>8317</v>
      </c>
      <c r="R2925" s="8" t="s">
        <v>8359</v>
      </c>
      <c r="S2925" s="17">
        <f t="shared" si="182"/>
        <v>42013.15253472222</v>
      </c>
      <c r="T2925" s="17">
        <f t="shared" si="183"/>
        <v>42028.125</v>
      </c>
    </row>
    <row r="2926" spans="1:20" ht="42.75" x14ac:dyDescent="0.45">
      <c r="A2926" s="5">
        <v>2924</v>
      </c>
      <c r="B2926" s="7" t="s">
        <v>2924</v>
      </c>
      <c r="C2926" s="7" t="s">
        <v>7034</v>
      </c>
      <c r="D2926" s="8">
        <v>25000</v>
      </c>
      <c r="E2926" s="8">
        <v>25800</v>
      </c>
      <c r="F2926" s="8" t="s">
        <v>8219</v>
      </c>
      <c r="G2926" s="8" t="s">
        <v>8224</v>
      </c>
      <c r="H2926" s="8" t="s">
        <v>8246</v>
      </c>
      <c r="I2926" s="8">
        <v>1431143940</v>
      </c>
      <c r="J2926" s="8">
        <v>1428585710</v>
      </c>
      <c r="K2926" s="8" t="b">
        <v>0</v>
      </c>
      <c r="L2926" s="8">
        <v>147</v>
      </c>
      <c r="M2926" s="8" t="b">
        <v>1</v>
      </c>
      <c r="N2926" s="8" t="s">
        <v>8305</v>
      </c>
      <c r="O2926" s="11">
        <f t="shared" si="180"/>
        <v>103</v>
      </c>
      <c r="P2926" s="8">
        <f t="shared" si="181"/>
        <v>175.51</v>
      </c>
      <c r="Q2926" s="8" t="s">
        <v>8317</v>
      </c>
      <c r="R2926" s="8" t="s">
        <v>8359</v>
      </c>
      <c r="S2926" s="17">
        <f t="shared" si="182"/>
        <v>42103.556828703702</v>
      </c>
      <c r="T2926" s="17">
        <f t="shared" si="183"/>
        <v>42133.165972222225</v>
      </c>
    </row>
    <row r="2927" spans="1:20" ht="42.75" x14ac:dyDescent="0.45">
      <c r="A2927" s="5">
        <v>2925</v>
      </c>
      <c r="B2927" s="7" t="s">
        <v>2925</v>
      </c>
      <c r="C2927" s="7" t="s">
        <v>7035</v>
      </c>
      <c r="D2927" s="8">
        <v>45000</v>
      </c>
      <c r="E2927" s="8">
        <v>46100.69</v>
      </c>
      <c r="F2927" s="8" t="s">
        <v>8219</v>
      </c>
      <c r="G2927" s="8" t="s">
        <v>8224</v>
      </c>
      <c r="H2927" s="8" t="s">
        <v>8246</v>
      </c>
      <c r="I2927" s="8">
        <v>1410444068</v>
      </c>
      <c r="J2927" s="8">
        <v>1407852068</v>
      </c>
      <c r="K2927" s="8" t="b">
        <v>0</v>
      </c>
      <c r="L2927" s="8">
        <v>199</v>
      </c>
      <c r="M2927" s="8" t="b">
        <v>1</v>
      </c>
      <c r="N2927" s="8" t="s">
        <v>8305</v>
      </c>
      <c r="O2927" s="11">
        <f t="shared" si="180"/>
        <v>102</v>
      </c>
      <c r="P2927" s="8">
        <f t="shared" si="181"/>
        <v>231.66</v>
      </c>
      <c r="Q2927" s="8" t="s">
        <v>8317</v>
      </c>
      <c r="R2927" s="8" t="s">
        <v>8359</v>
      </c>
      <c r="S2927" s="17">
        <f t="shared" si="182"/>
        <v>41863.584120370368</v>
      </c>
      <c r="T2927" s="17">
        <f t="shared" si="183"/>
        <v>41893.584120370368</v>
      </c>
    </row>
    <row r="2928" spans="1:20" ht="42.75" x14ac:dyDescent="0.45">
      <c r="A2928" s="5">
        <v>2926</v>
      </c>
      <c r="B2928" s="7" t="s">
        <v>2926</v>
      </c>
      <c r="C2928" s="7" t="s">
        <v>7036</v>
      </c>
      <c r="D2928" s="8">
        <v>3000</v>
      </c>
      <c r="E2928" s="8">
        <v>3750</v>
      </c>
      <c r="F2928" s="8" t="s">
        <v>8219</v>
      </c>
      <c r="G2928" s="8" t="s">
        <v>8224</v>
      </c>
      <c r="H2928" s="8" t="s">
        <v>8246</v>
      </c>
      <c r="I2928" s="8">
        <v>1424715779</v>
      </c>
      <c r="J2928" s="8">
        <v>1423506179</v>
      </c>
      <c r="K2928" s="8" t="b">
        <v>0</v>
      </c>
      <c r="L2928" s="8">
        <v>50</v>
      </c>
      <c r="M2928" s="8" t="b">
        <v>1</v>
      </c>
      <c r="N2928" s="8" t="s">
        <v>8305</v>
      </c>
      <c r="O2928" s="11">
        <f t="shared" si="180"/>
        <v>125</v>
      </c>
      <c r="P2928" s="8">
        <f t="shared" si="181"/>
        <v>75</v>
      </c>
      <c r="Q2928" s="8" t="s">
        <v>8317</v>
      </c>
      <c r="R2928" s="8" t="s">
        <v>8359</v>
      </c>
      <c r="S2928" s="17">
        <f t="shared" si="182"/>
        <v>42044.765960648147</v>
      </c>
      <c r="T2928" s="17">
        <f t="shared" si="183"/>
        <v>42058.765960648147</v>
      </c>
    </row>
    <row r="2929" spans="1:20" ht="42.75" x14ac:dyDescent="0.45">
      <c r="A2929" s="5">
        <v>2927</v>
      </c>
      <c r="B2929" s="7" t="s">
        <v>2927</v>
      </c>
      <c r="C2929" s="7" t="s">
        <v>7037</v>
      </c>
      <c r="D2929" s="8">
        <v>1800</v>
      </c>
      <c r="E2929" s="8">
        <v>2355</v>
      </c>
      <c r="F2929" s="8" t="s">
        <v>8219</v>
      </c>
      <c r="G2929" s="8" t="s">
        <v>8224</v>
      </c>
      <c r="H2929" s="8" t="s">
        <v>8246</v>
      </c>
      <c r="I2929" s="8">
        <v>1405400400</v>
      </c>
      <c r="J2929" s="8">
        <v>1402934629</v>
      </c>
      <c r="K2929" s="8" t="b">
        <v>0</v>
      </c>
      <c r="L2929" s="8">
        <v>21</v>
      </c>
      <c r="M2929" s="8" t="b">
        <v>1</v>
      </c>
      <c r="N2929" s="8" t="s">
        <v>8305</v>
      </c>
      <c r="O2929" s="11">
        <f t="shared" si="180"/>
        <v>131</v>
      </c>
      <c r="P2929" s="8">
        <f t="shared" si="181"/>
        <v>112.14</v>
      </c>
      <c r="Q2929" s="8" t="s">
        <v>8317</v>
      </c>
      <c r="R2929" s="8" t="s">
        <v>8359</v>
      </c>
      <c r="S2929" s="17">
        <f t="shared" si="182"/>
        <v>41806.669317129628</v>
      </c>
      <c r="T2929" s="17">
        <f t="shared" si="183"/>
        <v>41835.208333333336</v>
      </c>
    </row>
    <row r="2930" spans="1:20" ht="28.5" x14ac:dyDescent="0.45">
      <c r="A2930" s="5">
        <v>2928</v>
      </c>
      <c r="B2930" s="7" t="s">
        <v>2928</v>
      </c>
      <c r="C2930" s="7" t="s">
        <v>7038</v>
      </c>
      <c r="D2930" s="8">
        <v>1000</v>
      </c>
      <c r="E2930" s="8">
        <v>1000</v>
      </c>
      <c r="F2930" s="8" t="s">
        <v>8219</v>
      </c>
      <c r="G2930" s="8" t="s">
        <v>8224</v>
      </c>
      <c r="H2930" s="8" t="s">
        <v>8246</v>
      </c>
      <c r="I2930" s="8">
        <v>1457135846</v>
      </c>
      <c r="J2930" s="8">
        <v>1454543846</v>
      </c>
      <c r="K2930" s="8" t="b">
        <v>0</v>
      </c>
      <c r="L2930" s="8">
        <v>24</v>
      </c>
      <c r="M2930" s="8" t="b">
        <v>1</v>
      </c>
      <c r="N2930" s="8" t="s">
        <v>8305</v>
      </c>
      <c r="O2930" s="11">
        <f t="shared" si="180"/>
        <v>100</v>
      </c>
      <c r="P2930" s="8">
        <f t="shared" si="181"/>
        <v>41.67</v>
      </c>
      <c r="Q2930" s="8" t="s">
        <v>8317</v>
      </c>
      <c r="R2930" s="8" t="s">
        <v>8359</v>
      </c>
      <c r="S2930" s="17">
        <f t="shared" si="182"/>
        <v>42403.998217592598</v>
      </c>
      <c r="T2930" s="17">
        <f t="shared" si="183"/>
        <v>42433.998217592598</v>
      </c>
    </row>
    <row r="2931" spans="1:20" ht="42.75" x14ac:dyDescent="0.45">
      <c r="A2931" s="5">
        <v>2929</v>
      </c>
      <c r="B2931" s="7" t="s">
        <v>2929</v>
      </c>
      <c r="C2931" s="7" t="s">
        <v>7039</v>
      </c>
      <c r="D2931" s="8">
        <v>8000</v>
      </c>
      <c r="E2931" s="8">
        <v>8165.55</v>
      </c>
      <c r="F2931" s="8" t="s">
        <v>8219</v>
      </c>
      <c r="G2931" s="8" t="s">
        <v>8224</v>
      </c>
      <c r="H2931" s="8" t="s">
        <v>8246</v>
      </c>
      <c r="I2931" s="8">
        <v>1401024758</v>
      </c>
      <c r="J2931" s="8">
        <v>1398432758</v>
      </c>
      <c r="K2931" s="8" t="b">
        <v>0</v>
      </c>
      <c r="L2931" s="8">
        <v>32</v>
      </c>
      <c r="M2931" s="8" t="b">
        <v>1</v>
      </c>
      <c r="N2931" s="8" t="s">
        <v>8305</v>
      </c>
      <c r="O2931" s="11">
        <f t="shared" si="180"/>
        <v>102</v>
      </c>
      <c r="P2931" s="8">
        <f t="shared" si="181"/>
        <v>255.17</v>
      </c>
      <c r="Q2931" s="8" t="s">
        <v>8317</v>
      </c>
      <c r="R2931" s="8" t="s">
        <v>8359</v>
      </c>
      <c r="S2931" s="17">
        <f t="shared" si="182"/>
        <v>41754.564328703702</v>
      </c>
      <c r="T2931" s="17">
        <f t="shared" si="183"/>
        <v>41784.564328703702</v>
      </c>
    </row>
    <row r="2932" spans="1:20" ht="42.75" x14ac:dyDescent="0.45">
      <c r="A2932" s="5">
        <v>2930</v>
      </c>
      <c r="B2932" s="7" t="s">
        <v>2930</v>
      </c>
      <c r="C2932" s="7" t="s">
        <v>7040</v>
      </c>
      <c r="D2932" s="8">
        <v>10000</v>
      </c>
      <c r="E2932" s="8">
        <v>10092</v>
      </c>
      <c r="F2932" s="8" t="s">
        <v>8219</v>
      </c>
      <c r="G2932" s="8" t="s">
        <v>8225</v>
      </c>
      <c r="H2932" s="8" t="s">
        <v>8247</v>
      </c>
      <c r="I2932" s="8">
        <v>1431007264</v>
      </c>
      <c r="J2932" s="8">
        <v>1428415264</v>
      </c>
      <c r="K2932" s="8" t="b">
        <v>0</v>
      </c>
      <c r="L2932" s="8">
        <v>62</v>
      </c>
      <c r="M2932" s="8" t="b">
        <v>1</v>
      </c>
      <c r="N2932" s="8" t="s">
        <v>8305</v>
      </c>
      <c r="O2932" s="11">
        <f t="shared" si="180"/>
        <v>101</v>
      </c>
      <c r="P2932" s="8">
        <f t="shared" si="181"/>
        <v>162.77000000000001</v>
      </c>
      <c r="Q2932" s="8" t="s">
        <v>8317</v>
      </c>
      <c r="R2932" s="8" t="s">
        <v>8359</v>
      </c>
      <c r="S2932" s="17">
        <f t="shared" si="182"/>
        <v>42101.584074074075</v>
      </c>
      <c r="T2932" s="17">
        <f t="shared" si="183"/>
        <v>42131.584074074075</v>
      </c>
    </row>
    <row r="2933" spans="1:20" ht="42.75" x14ac:dyDescent="0.45">
      <c r="A2933" s="5">
        <v>2931</v>
      </c>
      <c r="B2933" s="7" t="s">
        <v>2931</v>
      </c>
      <c r="C2933" s="7" t="s">
        <v>7041</v>
      </c>
      <c r="D2933" s="8">
        <v>750</v>
      </c>
      <c r="E2933" s="8">
        <v>795</v>
      </c>
      <c r="F2933" s="8" t="s">
        <v>8219</v>
      </c>
      <c r="G2933" s="8" t="s">
        <v>8229</v>
      </c>
      <c r="H2933" s="8" t="s">
        <v>8251</v>
      </c>
      <c r="I2933" s="8">
        <v>1410761280</v>
      </c>
      <c r="J2933" s="8">
        <v>1408604363</v>
      </c>
      <c r="K2933" s="8" t="b">
        <v>0</v>
      </c>
      <c r="L2933" s="8">
        <v>9</v>
      </c>
      <c r="M2933" s="8" t="b">
        <v>1</v>
      </c>
      <c r="N2933" s="8" t="s">
        <v>8305</v>
      </c>
      <c r="O2933" s="11">
        <f t="shared" si="180"/>
        <v>106</v>
      </c>
      <c r="P2933" s="8">
        <f t="shared" si="181"/>
        <v>88.33</v>
      </c>
      <c r="Q2933" s="8" t="s">
        <v>8317</v>
      </c>
      <c r="R2933" s="8" t="s">
        <v>8359</v>
      </c>
      <c r="S2933" s="17">
        <f t="shared" si="182"/>
        <v>41872.291238425925</v>
      </c>
      <c r="T2933" s="17">
        <f t="shared" si="183"/>
        <v>41897.255555555559</v>
      </c>
    </row>
    <row r="2934" spans="1:20" ht="42.75" x14ac:dyDescent="0.45">
      <c r="A2934" s="5">
        <v>2932</v>
      </c>
      <c r="B2934" s="7" t="s">
        <v>2932</v>
      </c>
      <c r="C2934" s="7" t="s">
        <v>7042</v>
      </c>
      <c r="D2934" s="8">
        <v>3100</v>
      </c>
      <c r="E2934" s="8">
        <v>3258</v>
      </c>
      <c r="F2934" s="8" t="s">
        <v>8219</v>
      </c>
      <c r="G2934" s="8" t="s">
        <v>8226</v>
      </c>
      <c r="H2934" s="8" t="s">
        <v>8248</v>
      </c>
      <c r="I2934" s="8">
        <v>1424516400</v>
      </c>
      <c r="J2934" s="8">
        <v>1421812637</v>
      </c>
      <c r="K2934" s="8" t="b">
        <v>0</v>
      </c>
      <c r="L2934" s="8">
        <v>38</v>
      </c>
      <c r="M2934" s="8" t="b">
        <v>1</v>
      </c>
      <c r="N2934" s="8" t="s">
        <v>8305</v>
      </c>
      <c r="O2934" s="11">
        <f t="shared" si="180"/>
        <v>105</v>
      </c>
      <c r="P2934" s="8">
        <f t="shared" si="181"/>
        <v>85.74</v>
      </c>
      <c r="Q2934" s="8" t="s">
        <v>8317</v>
      </c>
      <c r="R2934" s="8" t="s">
        <v>8359</v>
      </c>
      <c r="S2934" s="17">
        <f t="shared" si="182"/>
        <v>42025.164780092593</v>
      </c>
      <c r="T2934" s="17">
        <f t="shared" si="183"/>
        <v>42056.458333333328</v>
      </c>
    </row>
    <row r="2935" spans="1:20" ht="42.75" x14ac:dyDescent="0.45">
      <c r="A2935" s="5">
        <v>2933</v>
      </c>
      <c r="B2935" s="7" t="s">
        <v>2933</v>
      </c>
      <c r="C2935" s="7" t="s">
        <v>7043</v>
      </c>
      <c r="D2935" s="8">
        <v>2500</v>
      </c>
      <c r="E2935" s="8">
        <v>2569</v>
      </c>
      <c r="F2935" s="8" t="s">
        <v>8219</v>
      </c>
      <c r="G2935" s="8" t="s">
        <v>8224</v>
      </c>
      <c r="H2935" s="8" t="s">
        <v>8246</v>
      </c>
      <c r="I2935" s="8">
        <v>1465081053</v>
      </c>
      <c r="J2935" s="8">
        <v>1462489053</v>
      </c>
      <c r="K2935" s="8" t="b">
        <v>0</v>
      </c>
      <c r="L2935" s="8">
        <v>54</v>
      </c>
      <c r="M2935" s="8" t="b">
        <v>1</v>
      </c>
      <c r="N2935" s="8" t="s">
        <v>8305</v>
      </c>
      <c r="O2935" s="11">
        <f t="shared" si="180"/>
        <v>103</v>
      </c>
      <c r="P2935" s="8">
        <f t="shared" si="181"/>
        <v>47.57</v>
      </c>
      <c r="Q2935" s="8" t="s">
        <v>8317</v>
      </c>
      <c r="R2935" s="8" t="s">
        <v>8359</v>
      </c>
      <c r="S2935" s="17">
        <f t="shared" si="182"/>
        <v>42495.956631944442</v>
      </c>
      <c r="T2935" s="17">
        <f t="shared" si="183"/>
        <v>42525.956631944442</v>
      </c>
    </row>
    <row r="2936" spans="1:20" ht="42.75" x14ac:dyDescent="0.45">
      <c r="A2936" s="5">
        <v>2934</v>
      </c>
      <c r="B2936" s="7" t="s">
        <v>2934</v>
      </c>
      <c r="C2936" s="7" t="s">
        <v>7044</v>
      </c>
      <c r="D2936" s="8">
        <v>2500</v>
      </c>
      <c r="E2936" s="8">
        <v>2700</v>
      </c>
      <c r="F2936" s="8" t="s">
        <v>8219</v>
      </c>
      <c r="G2936" s="8" t="s">
        <v>8229</v>
      </c>
      <c r="H2936" s="8" t="s">
        <v>8251</v>
      </c>
      <c r="I2936" s="8">
        <v>1402845364</v>
      </c>
      <c r="J2936" s="8">
        <v>1400253364</v>
      </c>
      <c r="K2936" s="8" t="b">
        <v>0</v>
      </c>
      <c r="L2936" s="8">
        <v>37</v>
      </c>
      <c r="M2936" s="8" t="b">
        <v>1</v>
      </c>
      <c r="N2936" s="8" t="s">
        <v>8305</v>
      </c>
      <c r="O2936" s="11">
        <f t="shared" si="180"/>
        <v>108</v>
      </c>
      <c r="P2936" s="8">
        <f t="shared" si="181"/>
        <v>72.97</v>
      </c>
      <c r="Q2936" s="8" t="s">
        <v>8317</v>
      </c>
      <c r="R2936" s="8" t="s">
        <v>8359</v>
      </c>
      <c r="S2936" s="17">
        <f t="shared" si="182"/>
        <v>41775.636157407411</v>
      </c>
      <c r="T2936" s="17">
        <f t="shared" si="183"/>
        <v>41805.636157407411</v>
      </c>
    </row>
    <row r="2937" spans="1:20" ht="42.75" x14ac:dyDescent="0.45">
      <c r="A2937" s="5">
        <v>2935</v>
      </c>
      <c r="B2937" s="7" t="s">
        <v>2935</v>
      </c>
      <c r="C2937" s="7" t="s">
        <v>7045</v>
      </c>
      <c r="D2937" s="8">
        <v>3500</v>
      </c>
      <c r="E2937" s="8">
        <v>3531</v>
      </c>
      <c r="F2937" s="8" t="s">
        <v>8219</v>
      </c>
      <c r="G2937" s="8" t="s">
        <v>8224</v>
      </c>
      <c r="H2937" s="8" t="s">
        <v>8246</v>
      </c>
      <c r="I2937" s="8">
        <v>1472490000</v>
      </c>
      <c r="J2937" s="8">
        <v>1467468008</v>
      </c>
      <c r="K2937" s="8" t="b">
        <v>0</v>
      </c>
      <c r="L2937" s="8">
        <v>39</v>
      </c>
      <c r="M2937" s="8" t="b">
        <v>1</v>
      </c>
      <c r="N2937" s="8" t="s">
        <v>8305</v>
      </c>
      <c r="O2937" s="11">
        <f t="shared" si="180"/>
        <v>101</v>
      </c>
      <c r="P2937" s="8">
        <f t="shared" si="181"/>
        <v>90.54</v>
      </c>
      <c r="Q2937" s="8" t="s">
        <v>8317</v>
      </c>
      <c r="R2937" s="8" t="s">
        <v>8359</v>
      </c>
      <c r="S2937" s="17">
        <f t="shared" si="182"/>
        <v>42553.583425925928</v>
      </c>
      <c r="T2937" s="17">
        <f t="shared" si="183"/>
        <v>42611.708333333328</v>
      </c>
    </row>
    <row r="2938" spans="1:20" ht="42.75" x14ac:dyDescent="0.45">
      <c r="A2938" s="5">
        <v>2936</v>
      </c>
      <c r="B2938" s="7" t="s">
        <v>2936</v>
      </c>
      <c r="C2938" s="7" t="s">
        <v>7046</v>
      </c>
      <c r="D2938" s="8">
        <v>1000</v>
      </c>
      <c r="E2938" s="8">
        <v>1280</v>
      </c>
      <c r="F2938" s="8" t="s">
        <v>8219</v>
      </c>
      <c r="G2938" s="8" t="s">
        <v>8224</v>
      </c>
      <c r="H2938" s="8" t="s">
        <v>8246</v>
      </c>
      <c r="I2938" s="8">
        <v>1413176340</v>
      </c>
      <c r="J2938" s="8">
        <v>1412091423</v>
      </c>
      <c r="K2938" s="8" t="b">
        <v>0</v>
      </c>
      <c r="L2938" s="8">
        <v>34</v>
      </c>
      <c r="M2938" s="8" t="b">
        <v>1</v>
      </c>
      <c r="N2938" s="8" t="s">
        <v>8305</v>
      </c>
      <c r="O2938" s="11">
        <f t="shared" si="180"/>
        <v>128</v>
      </c>
      <c r="P2938" s="8">
        <f t="shared" si="181"/>
        <v>37.65</v>
      </c>
      <c r="Q2938" s="8" t="s">
        <v>8317</v>
      </c>
      <c r="R2938" s="8" t="s">
        <v>8359</v>
      </c>
      <c r="S2938" s="17">
        <f t="shared" si="182"/>
        <v>41912.650729166664</v>
      </c>
      <c r="T2938" s="17">
        <f t="shared" si="183"/>
        <v>41925.207638888889</v>
      </c>
    </row>
    <row r="2939" spans="1:20" ht="28.5" x14ac:dyDescent="0.45">
      <c r="A2939" s="5">
        <v>2937</v>
      </c>
      <c r="B2939" s="7" t="s">
        <v>2937</v>
      </c>
      <c r="C2939" s="7" t="s">
        <v>7047</v>
      </c>
      <c r="D2939" s="8">
        <v>1500</v>
      </c>
      <c r="E2939" s="8">
        <v>2000</v>
      </c>
      <c r="F2939" s="8" t="s">
        <v>8219</v>
      </c>
      <c r="G2939" s="8" t="s">
        <v>8225</v>
      </c>
      <c r="H2939" s="8" t="s">
        <v>8247</v>
      </c>
      <c r="I2939" s="8">
        <v>1405249113</v>
      </c>
      <c r="J2939" s="8">
        <v>1402657113</v>
      </c>
      <c r="K2939" s="8" t="b">
        <v>0</v>
      </c>
      <c r="L2939" s="8">
        <v>55</v>
      </c>
      <c r="M2939" s="8" t="b">
        <v>1</v>
      </c>
      <c r="N2939" s="8" t="s">
        <v>8305</v>
      </c>
      <c r="O2939" s="11">
        <f t="shared" si="180"/>
        <v>133</v>
      </c>
      <c r="P2939" s="8">
        <f t="shared" si="181"/>
        <v>36.36</v>
      </c>
      <c r="Q2939" s="8" t="s">
        <v>8317</v>
      </c>
      <c r="R2939" s="8" t="s">
        <v>8359</v>
      </c>
      <c r="S2939" s="17">
        <f t="shared" si="182"/>
        <v>41803.457326388889</v>
      </c>
      <c r="T2939" s="17">
        <f t="shared" si="183"/>
        <v>41833.457326388889</v>
      </c>
    </row>
    <row r="2940" spans="1:20" ht="42.75" x14ac:dyDescent="0.45">
      <c r="A2940" s="5">
        <v>2938</v>
      </c>
      <c r="B2940" s="7" t="s">
        <v>2938</v>
      </c>
      <c r="C2940" s="7" t="s">
        <v>7048</v>
      </c>
      <c r="D2940" s="8">
        <v>4000</v>
      </c>
      <c r="E2940" s="8">
        <v>4055</v>
      </c>
      <c r="F2940" s="8" t="s">
        <v>8219</v>
      </c>
      <c r="G2940" s="8" t="s">
        <v>8224</v>
      </c>
      <c r="H2940" s="8" t="s">
        <v>8246</v>
      </c>
      <c r="I2940" s="8">
        <v>1422636814</v>
      </c>
      <c r="J2940" s="8">
        <v>1420044814</v>
      </c>
      <c r="K2940" s="8" t="b">
        <v>0</v>
      </c>
      <c r="L2940" s="8">
        <v>32</v>
      </c>
      <c r="M2940" s="8" t="b">
        <v>1</v>
      </c>
      <c r="N2940" s="8" t="s">
        <v>8305</v>
      </c>
      <c r="O2940" s="11">
        <f t="shared" si="180"/>
        <v>101</v>
      </c>
      <c r="P2940" s="8">
        <f t="shared" si="181"/>
        <v>126.72</v>
      </c>
      <c r="Q2940" s="8" t="s">
        <v>8317</v>
      </c>
      <c r="R2940" s="8" t="s">
        <v>8359</v>
      </c>
      <c r="S2940" s="17">
        <f t="shared" si="182"/>
        <v>42004.703865740739</v>
      </c>
      <c r="T2940" s="17">
        <f t="shared" si="183"/>
        <v>42034.703865740739</v>
      </c>
    </row>
    <row r="2941" spans="1:20" ht="42.75" x14ac:dyDescent="0.45">
      <c r="A2941" s="5">
        <v>2939</v>
      </c>
      <c r="B2941" s="7" t="s">
        <v>2939</v>
      </c>
      <c r="C2941" s="7" t="s">
        <v>7049</v>
      </c>
      <c r="D2941" s="8">
        <v>8000</v>
      </c>
      <c r="E2941" s="8">
        <v>8230</v>
      </c>
      <c r="F2941" s="8" t="s">
        <v>8219</v>
      </c>
      <c r="G2941" s="8" t="s">
        <v>8224</v>
      </c>
      <c r="H2941" s="8" t="s">
        <v>8246</v>
      </c>
      <c r="I2941" s="8">
        <v>1409187600</v>
      </c>
      <c r="J2941" s="8">
        <v>1406316312</v>
      </c>
      <c r="K2941" s="8" t="b">
        <v>0</v>
      </c>
      <c r="L2941" s="8">
        <v>25</v>
      </c>
      <c r="M2941" s="8" t="b">
        <v>1</v>
      </c>
      <c r="N2941" s="8" t="s">
        <v>8305</v>
      </c>
      <c r="O2941" s="11">
        <f t="shared" si="180"/>
        <v>103</v>
      </c>
      <c r="P2941" s="8">
        <f t="shared" si="181"/>
        <v>329.2</v>
      </c>
      <c r="Q2941" s="8" t="s">
        <v>8317</v>
      </c>
      <c r="R2941" s="8" t="s">
        <v>8359</v>
      </c>
      <c r="S2941" s="17">
        <f t="shared" si="182"/>
        <v>41845.809166666666</v>
      </c>
      <c r="T2941" s="17">
        <f t="shared" si="183"/>
        <v>41879.041666666664</v>
      </c>
    </row>
    <row r="2942" spans="1:20" ht="42.75" x14ac:dyDescent="0.45">
      <c r="A2942" s="5">
        <v>2940</v>
      </c>
      <c r="B2942" s="7" t="s">
        <v>2940</v>
      </c>
      <c r="C2942" s="7" t="s">
        <v>7050</v>
      </c>
      <c r="D2942" s="8">
        <v>2500</v>
      </c>
      <c r="E2942" s="8">
        <v>2681</v>
      </c>
      <c r="F2942" s="8" t="s">
        <v>8219</v>
      </c>
      <c r="G2942" s="8" t="s">
        <v>8224</v>
      </c>
      <c r="H2942" s="8" t="s">
        <v>8246</v>
      </c>
      <c r="I2942" s="8">
        <v>1421606018</v>
      </c>
      <c r="J2942" s="8">
        <v>1418150018</v>
      </c>
      <c r="K2942" s="8" t="b">
        <v>0</v>
      </c>
      <c r="L2942" s="8">
        <v>33</v>
      </c>
      <c r="M2942" s="8" t="b">
        <v>1</v>
      </c>
      <c r="N2942" s="8" t="s">
        <v>8305</v>
      </c>
      <c r="O2942" s="11">
        <f t="shared" si="180"/>
        <v>107</v>
      </c>
      <c r="P2942" s="8">
        <f t="shared" si="181"/>
        <v>81.239999999999995</v>
      </c>
      <c r="Q2942" s="8" t="s">
        <v>8317</v>
      </c>
      <c r="R2942" s="8" t="s">
        <v>8359</v>
      </c>
      <c r="S2942" s="17">
        <f t="shared" si="182"/>
        <v>41982.773356481484</v>
      </c>
      <c r="T2942" s="17">
        <f t="shared" si="183"/>
        <v>42022.773356481484</v>
      </c>
    </row>
    <row r="2943" spans="1:20" ht="42.75" x14ac:dyDescent="0.45">
      <c r="A2943" s="5">
        <v>2941</v>
      </c>
      <c r="B2943" s="7" t="s">
        <v>2941</v>
      </c>
      <c r="C2943" s="7" t="s">
        <v>7051</v>
      </c>
      <c r="D2943" s="8">
        <v>25000</v>
      </c>
      <c r="E2943" s="8">
        <v>1</v>
      </c>
      <c r="F2943" s="8" t="s">
        <v>8221</v>
      </c>
      <c r="G2943" s="8" t="s">
        <v>8224</v>
      </c>
      <c r="H2943" s="8" t="s">
        <v>8246</v>
      </c>
      <c r="I2943" s="8">
        <v>1425250955</v>
      </c>
      <c r="J2943" s="8">
        <v>1422658955</v>
      </c>
      <c r="K2943" s="8" t="b">
        <v>0</v>
      </c>
      <c r="L2943" s="8">
        <v>1</v>
      </c>
      <c r="M2943" s="8" t="b">
        <v>0</v>
      </c>
      <c r="N2943" s="8" t="s">
        <v>8303</v>
      </c>
      <c r="O2943" s="11">
        <f t="shared" si="180"/>
        <v>0</v>
      </c>
      <c r="P2943" s="8">
        <f t="shared" si="181"/>
        <v>1</v>
      </c>
      <c r="Q2943" s="8" t="s">
        <v>8317</v>
      </c>
      <c r="R2943" s="8" t="s">
        <v>8357</v>
      </c>
      <c r="S2943" s="17">
        <f t="shared" si="182"/>
        <v>42034.960127314815</v>
      </c>
      <c r="T2943" s="17">
        <f t="shared" si="183"/>
        <v>42064.960127314815</v>
      </c>
    </row>
    <row r="2944" spans="1:20" ht="42.75" x14ac:dyDescent="0.45">
      <c r="A2944" s="5">
        <v>2942</v>
      </c>
      <c r="B2944" s="7" t="s">
        <v>2942</v>
      </c>
      <c r="C2944" s="7" t="s">
        <v>7052</v>
      </c>
      <c r="D2944" s="8">
        <v>200000</v>
      </c>
      <c r="E2944" s="8">
        <v>40850</v>
      </c>
      <c r="F2944" s="8" t="s">
        <v>8221</v>
      </c>
      <c r="G2944" s="8" t="s">
        <v>8229</v>
      </c>
      <c r="H2944" s="8" t="s">
        <v>8251</v>
      </c>
      <c r="I2944" s="8">
        <v>1450297080</v>
      </c>
      <c r="J2944" s="8">
        <v>1448565459</v>
      </c>
      <c r="K2944" s="8" t="b">
        <v>0</v>
      </c>
      <c r="L2944" s="8">
        <v>202</v>
      </c>
      <c r="M2944" s="8" t="b">
        <v>0</v>
      </c>
      <c r="N2944" s="8" t="s">
        <v>8303</v>
      </c>
      <c r="O2944" s="11">
        <f t="shared" si="180"/>
        <v>20</v>
      </c>
      <c r="P2944" s="8">
        <f t="shared" si="181"/>
        <v>202.23</v>
      </c>
      <c r="Q2944" s="8" t="s">
        <v>8317</v>
      </c>
      <c r="R2944" s="8" t="s">
        <v>8357</v>
      </c>
      <c r="S2944" s="17">
        <f t="shared" si="182"/>
        <v>42334.803923611107</v>
      </c>
      <c r="T2944" s="17">
        <f t="shared" si="183"/>
        <v>42354.845833333333</v>
      </c>
    </row>
    <row r="2945" spans="1:20" ht="42.75" x14ac:dyDescent="0.45">
      <c r="A2945" s="5">
        <v>2943</v>
      </c>
      <c r="B2945" s="7" t="s">
        <v>2943</v>
      </c>
      <c r="C2945" s="7" t="s">
        <v>7053</v>
      </c>
      <c r="D2945" s="8">
        <v>3000</v>
      </c>
      <c r="E2945" s="8">
        <v>0</v>
      </c>
      <c r="F2945" s="8" t="s">
        <v>8221</v>
      </c>
      <c r="G2945" s="8" t="s">
        <v>8224</v>
      </c>
      <c r="H2945" s="8" t="s">
        <v>8246</v>
      </c>
      <c r="I2945" s="8">
        <v>1428894380</v>
      </c>
      <c r="J2945" s="8">
        <v>1426302380</v>
      </c>
      <c r="K2945" s="8" t="b">
        <v>0</v>
      </c>
      <c r="L2945" s="8">
        <v>0</v>
      </c>
      <c r="M2945" s="8" t="b">
        <v>0</v>
      </c>
      <c r="N2945" s="8" t="s">
        <v>8303</v>
      </c>
      <c r="O2945" s="11">
        <f t="shared" si="180"/>
        <v>0</v>
      </c>
      <c r="P2945" s="8" t="e">
        <f t="shared" si="181"/>
        <v>#DIV/0!</v>
      </c>
      <c r="Q2945" s="8" t="s">
        <v>8317</v>
      </c>
      <c r="R2945" s="8" t="s">
        <v>8357</v>
      </c>
      <c r="S2945" s="17">
        <f t="shared" si="182"/>
        <v>42077.129398148143</v>
      </c>
      <c r="T2945" s="17">
        <f t="shared" si="183"/>
        <v>42107.129398148143</v>
      </c>
    </row>
    <row r="2946" spans="1:20" ht="42.75" x14ac:dyDescent="0.45">
      <c r="A2946" s="5">
        <v>2944</v>
      </c>
      <c r="B2946" s="7" t="s">
        <v>2944</v>
      </c>
      <c r="C2946" s="7" t="s">
        <v>7054</v>
      </c>
      <c r="D2946" s="8">
        <v>10000</v>
      </c>
      <c r="E2946" s="8">
        <v>100</v>
      </c>
      <c r="F2946" s="8" t="s">
        <v>8221</v>
      </c>
      <c r="G2946" s="8" t="s">
        <v>8224</v>
      </c>
      <c r="H2946" s="8" t="s">
        <v>8246</v>
      </c>
      <c r="I2946" s="8">
        <v>1433714198</v>
      </c>
      <c r="J2946" s="8">
        <v>1431122198</v>
      </c>
      <c r="K2946" s="8" t="b">
        <v>0</v>
      </c>
      <c r="L2946" s="8">
        <v>1</v>
      </c>
      <c r="M2946" s="8" t="b">
        <v>0</v>
      </c>
      <c r="N2946" s="8" t="s">
        <v>8303</v>
      </c>
      <c r="O2946" s="11">
        <f t="shared" si="180"/>
        <v>1</v>
      </c>
      <c r="P2946" s="8">
        <f t="shared" si="181"/>
        <v>100</v>
      </c>
      <c r="Q2946" s="8" t="s">
        <v>8317</v>
      </c>
      <c r="R2946" s="8" t="s">
        <v>8357</v>
      </c>
      <c r="S2946" s="17">
        <f t="shared" si="182"/>
        <v>42132.9143287037</v>
      </c>
      <c r="T2946" s="17">
        <f t="shared" si="183"/>
        <v>42162.9143287037</v>
      </c>
    </row>
    <row r="2947" spans="1:20" ht="57" x14ac:dyDescent="0.45">
      <c r="A2947" s="5">
        <v>2945</v>
      </c>
      <c r="B2947" s="7" t="s">
        <v>2945</v>
      </c>
      <c r="C2947" s="7" t="s">
        <v>7055</v>
      </c>
      <c r="D2947" s="8">
        <v>50000</v>
      </c>
      <c r="E2947" s="8">
        <v>0</v>
      </c>
      <c r="F2947" s="8" t="s">
        <v>8221</v>
      </c>
      <c r="G2947" s="8" t="s">
        <v>8224</v>
      </c>
      <c r="H2947" s="8" t="s">
        <v>8246</v>
      </c>
      <c r="I2947" s="8">
        <v>1432437660</v>
      </c>
      <c r="J2947" s="8">
        <v>1429845660</v>
      </c>
      <c r="K2947" s="8" t="b">
        <v>0</v>
      </c>
      <c r="L2947" s="8">
        <v>0</v>
      </c>
      <c r="M2947" s="8" t="b">
        <v>0</v>
      </c>
      <c r="N2947" s="8" t="s">
        <v>8303</v>
      </c>
      <c r="O2947" s="11">
        <f t="shared" ref="O2947:O3010" si="184">ROUND((E2947/D2947)*100,0)</f>
        <v>0</v>
      </c>
      <c r="P2947" s="8" t="e">
        <f t="shared" ref="P2947:P3010" si="185">ROUND(E2947/L2947,2)</f>
        <v>#DIV/0!</v>
      </c>
      <c r="Q2947" s="8" t="s">
        <v>8317</v>
      </c>
      <c r="R2947" s="8" t="s">
        <v>8357</v>
      </c>
      <c r="S2947" s="17">
        <f t="shared" ref="S2947:S3010" si="186">(((J2947/60)/60)/24)+DATE(1970,1,1)</f>
        <v>42118.139583333337</v>
      </c>
      <c r="T2947" s="17">
        <f t="shared" ref="T2947:T3010" si="187">(((I2947/60)/60)/24)+DATE(1970,1,1)</f>
        <v>42148.139583333337</v>
      </c>
    </row>
    <row r="2948" spans="1:20" ht="42.75" x14ac:dyDescent="0.45">
      <c r="A2948" s="5">
        <v>2946</v>
      </c>
      <c r="B2948" s="7" t="s">
        <v>2946</v>
      </c>
      <c r="C2948" s="7" t="s">
        <v>7056</v>
      </c>
      <c r="D2948" s="8">
        <v>2000</v>
      </c>
      <c r="E2948" s="8">
        <v>2</v>
      </c>
      <c r="F2948" s="8" t="s">
        <v>8221</v>
      </c>
      <c r="G2948" s="8" t="s">
        <v>8225</v>
      </c>
      <c r="H2948" s="8" t="s">
        <v>8247</v>
      </c>
      <c r="I2948" s="8">
        <v>1471265092</v>
      </c>
      <c r="J2948" s="8">
        <v>1468673092</v>
      </c>
      <c r="K2948" s="8" t="b">
        <v>0</v>
      </c>
      <c r="L2948" s="8">
        <v>2</v>
      </c>
      <c r="M2948" s="8" t="b">
        <v>0</v>
      </c>
      <c r="N2948" s="8" t="s">
        <v>8303</v>
      </c>
      <c r="O2948" s="11">
        <f t="shared" si="184"/>
        <v>0</v>
      </c>
      <c r="P2948" s="8">
        <f t="shared" si="185"/>
        <v>1</v>
      </c>
      <c r="Q2948" s="8" t="s">
        <v>8317</v>
      </c>
      <c r="R2948" s="8" t="s">
        <v>8357</v>
      </c>
      <c r="S2948" s="17">
        <f t="shared" si="186"/>
        <v>42567.531157407408</v>
      </c>
      <c r="T2948" s="17">
        <f t="shared" si="187"/>
        <v>42597.531157407408</v>
      </c>
    </row>
    <row r="2949" spans="1:20" ht="57" x14ac:dyDescent="0.45">
      <c r="A2949" s="5">
        <v>2947</v>
      </c>
      <c r="B2949" s="7" t="s">
        <v>2947</v>
      </c>
      <c r="C2949" s="7" t="s">
        <v>7057</v>
      </c>
      <c r="D2949" s="8">
        <v>25000</v>
      </c>
      <c r="E2949" s="8">
        <v>1072</v>
      </c>
      <c r="F2949" s="8" t="s">
        <v>8221</v>
      </c>
      <c r="G2949" s="8" t="s">
        <v>8224</v>
      </c>
      <c r="H2949" s="8" t="s">
        <v>8246</v>
      </c>
      <c r="I2949" s="8">
        <v>1480007460</v>
      </c>
      <c r="J2949" s="8">
        <v>1475760567</v>
      </c>
      <c r="K2949" s="8" t="b">
        <v>0</v>
      </c>
      <c r="L2949" s="8">
        <v>13</v>
      </c>
      <c r="M2949" s="8" t="b">
        <v>0</v>
      </c>
      <c r="N2949" s="8" t="s">
        <v>8303</v>
      </c>
      <c r="O2949" s="11">
        <f t="shared" si="184"/>
        <v>4</v>
      </c>
      <c r="P2949" s="8">
        <f t="shared" si="185"/>
        <v>82.46</v>
      </c>
      <c r="Q2949" s="8" t="s">
        <v>8317</v>
      </c>
      <c r="R2949" s="8" t="s">
        <v>8357</v>
      </c>
      <c r="S2949" s="17">
        <f t="shared" si="186"/>
        <v>42649.562118055561</v>
      </c>
      <c r="T2949" s="17">
        <f t="shared" si="187"/>
        <v>42698.715972222228</v>
      </c>
    </row>
    <row r="2950" spans="1:20" ht="42.75" x14ac:dyDescent="0.45">
      <c r="A2950" s="5">
        <v>2948</v>
      </c>
      <c r="B2950" s="7" t="s">
        <v>2948</v>
      </c>
      <c r="C2950" s="7" t="s">
        <v>7058</v>
      </c>
      <c r="D2950" s="8">
        <v>500000</v>
      </c>
      <c r="E2950" s="8">
        <v>24</v>
      </c>
      <c r="F2950" s="8" t="s">
        <v>8221</v>
      </c>
      <c r="G2950" s="8" t="s">
        <v>8224</v>
      </c>
      <c r="H2950" s="8" t="s">
        <v>8246</v>
      </c>
      <c r="I2950" s="8">
        <v>1433259293</v>
      </c>
      <c r="J2950" s="8">
        <v>1428075293</v>
      </c>
      <c r="K2950" s="8" t="b">
        <v>0</v>
      </c>
      <c r="L2950" s="8">
        <v>9</v>
      </c>
      <c r="M2950" s="8" t="b">
        <v>0</v>
      </c>
      <c r="N2950" s="8" t="s">
        <v>8303</v>
      </c>
      <c r="O2950" s="11">
        <f t="shared" si="184"/>
        <v>0</v>
      </c>
      <c r="P2950" s="8">
        <f t="shared" si="185"/>
        <v>2.67</v>
      </c>
      <c r="Q2950" s="8" t="s">
        <v>8317</v>
      </c>
      <c r="R2950" s="8" t="s">
        <v>8357</v>
      </c>
      <c r="S2950" s="17">
        <f t="shared" si="186"/>
        <v>42097.649224537032</v>
      </c>
      <c r="T2950" s="17">
        <f t="shared" si="187"/>
        <v>42157.649224537032</v>
      </c>
    </row>
    <row r="2951" spans="1:20" ht="42.75" x14ac:dyDescent="0.45">
      <c r="A2951" s="5">
        <v>2949</v>
      </c>
      <c r="B2951" s="7" t="s">
        <v>2949</v>
      </c>
      <c r="C2951" s="7" t="s">
        <v>7059</v>
      </c>
      <c r="D2951" s="8">
        <v>1000</v>
      </c>
      <c r="E2951" s="8">
        <v>25</v>
      </c>
      <c r="F2951" s="8" t="s">
        <v>8221</v>
      </c>
      <c r="G2951" s="8" t="s">
        <v>8224</v>
      </c>
      <c r="H2951" s="8" t="s">
        <v>8246</v>
      </c>
      <c r="I2951" s="8">
        <v>1447965917</v>
      </c>
      <c r="J2951" s="8">
        <v>1445370317</v>
      </c>
      <c r="K2951" s="8" t="b">
        <v>0</v>
      </c>
      <c r="L2951" s="8">
        <v>2</v>
      </c>
      <c r="M2951" s="8" t="b">
        <v>0</v>
      </c>
      <c r="N2951" s="8" t="s">
        <v>8303</v>
      </c>
      <c r="O2951" s="11">
        <f t="shared" si="184"/>
        <v>3</v>
      </c>
      <c r="P2951" s="8">
        <f t="shared" si="185"/>
        <v>12.5</v>
      </c>
      <c r="Q2951" s="8" t="s">
        <v>8317</v>
      </c>
      <c r="R2951" s="8" t="s">
        <v>8357</v>
      </c>
      <c r="S2951" s="17">
        <f t="shared" si="186"/>
        <v>42297.823113425926</v>
      </c>
      <c r="T2951" s="17">
        <f t="shared" si="187"/>
        <v>42327.864780092597</v>
      </c>
    </row>
    <row r="2952" spans="1:20" ht="42.75" x14ac:dyDescent="0.45">
      <c r="A2952" s="5">
        <v>2950</v>
      </c>
      <c r="B2952" s="7" t="s">
        <v>2950</v>
      </c>
      <c r="C2952" s="7" t="s">
        <v>7060</v>
      </c>
      <c r="D2952" s="8">
        <v>5000000</v>
      </c>
      <c r="E2952" s="8">
        <v>0</v>
      </c>
      <c r="F2952" s="8" t="s">
        <v>8221</v>
      </c>
      <c r="G2952" s="8" t="s">
        <v>8224</v>
      </c>
      <c r="H2952" s="8" t="s">
        <v>8246</v>
      </c>
      <c r="I2952" s="8">
        <v>1453538752</v>
      </c>
      <c r="J2952" s="8">
        <v>1450946752</v>
      </c>
      <c r="K2952" s="8" t="b">
        <v>0</v>
      </c>
      <c r="L2952" s="8">
        <v>0</v>
      </c>
      <c r="M2952" s="8" t="b">
        <v>0</v>
      </c>
      <c r="N2952" s="8" t="s">
        <v>8303</v>
      </c>
      <c r="O2952" s="11">
        <f t="shared" si="184"/>
        <v>0</v>
      </c>
      <c r="P2952" s="8" t="e">
        <f t="shared" si="185"/>
        <v>#DIV/0!</v>
      </c>
      <c r="Q2952" s="8" t="s">
        <v>8317</v>
      </c>
      <c r="R2952" s="8" t="s">
        <v>8357</v>
      </c>
      <c r="S2952" s="17">
        <f t="shared" si="186"/>
        <v>42362.36518518519</v>
      </c>
      <c r="T2952" s="17">
        <f t="shared" si="187"/>
        <v>42392.36518518519</v>
      </c>
    </row>
    <row r="2953" spans="1:20" ht="57" x14ac:dyDescent="0.45">
      <c r="A2953" s="5">
        <v>2951</v>
      </c>
      <c r="B2953" s="7" t="s">
        <v>2951</v>
      </c>
      <c r="C2953" s="7" t="s">
        <v>7061</v>
      </c>
      <c r="D2953" s="8">
        <v>50000</v>
      </c>
      <c r="E2953" s="8">
        <v>1096</v>
      </c>
      <c r="F2953" s="8" t="s">
        <v>8220</v>
      </c>
      <c r="G2953" s="8" t="s">
        <v>8224</v>
      </c>
      <c r="H2953" s="8" t="s">
        <v>8246</v>
      </c>
      <c r="I2953" s="8">
        <v>1412536573</v>
      </c>
      <c r="J2953" s="8">
        <v>1408648573</v>
      </c>
      <c r="K2953" s="8" t="b">
        <v>0</v>
      </c>
      <c r="L2953" s="8">
        <v>58</v>
      </c>
      <c r="M2953" s="8" t="b">
        <v>0</v>
      </c>
      <c r="N2953" s="8" t="s">
        <v>8303</v>
      </c>
      <c r="O2953" s="11">
        <f t="shared" si="184"/>
        <v>2</v>
      </c>
      <c r="P2953" s="8">
        <f t="shared" si="185"/>
        <v>18.899999999999999</v>
      </c>
      <c r="Q2953" s="8" t="s">
        <v>8317</v>
      </c>
      <c r="R2953" s="8" t="s">
        <v>8357</v>
      </c>
      <c r="S2953" s="17">
        <f t="shared" si="186"/>
        <v>41872.802928240737</v>
      </c>
      <c r="T2953" s="17">
        <f t="shared" si="187"/>
        <v>41917.802928240737</v>
      </c>
    </row>
    <row r="2954" spans="1:20" ht="42.75" x14ac:dyDescent="0.45">
      <c r="A2954" s="5">
        <v>2952</v>
      </c>
      <c r="B2954" s="7" t="s">
        <v>2952</v>
      </c>
      <c r="C2954" s="7" t="s">
        <v>7062</v>
      </c>
      <c r="D2954" s="8">
        <v>20000</v>
      </c>
      <c r="E2954" s="8">
        <v>1605</v>
      </c>
      <c r="F2954" s="8" t="s">
        <v>8220</v>
      </c>
      <c r="G2954" s="8" t="s">
        <v>8224</v>
      </c>
      <c r="H2954" s="8" t="s">
        <v>8246</v>
      </c>
      <c r="I2954" s="8">
        <v>1476676800</v>
      </c>
      <c r="J2954" s="8">
        <v>1473957239</v>
      </c>
      <c r="K2954" s="8" t="b">
        <v>0</v>
      </c>
      <c r="L2954" s="8">
        <v>8</v>
      </c>
      <c r="M2954" s="8" t="b">
        <v>0</v>
      </c>
      <c r="N2954" s="8" t="s">
        <v>8303</v>
      </c>
      <c r="O2954" s="11">
        <f t="shared" si="184"/>
        <v>8</v>
      </c>
      <c r="P2954" s="8">
        <f t="shared" si="185"/>
        <v>200.63</v>
      </c>
      <c r="Q2954" s="8" t="s">
        <v>8317</v>
      </c>
      <c r="R2954" s="8" t="s">
        <v>8357</v>
      </c>
      <c r="S2954" s="17">
        <f t="shared" si="186"/>
        <v>42628.690266203703</v>
      </c>
      <c r="T2954" s="17">
        <f t="shared" si="187"/>
        <v>42660.166666666672</v>
      </c>
    </row>
    <row r="2955" spans="1:20" ht="42.75" x14ac:dyDescent="0.45">
      <c r="A2955" s="5">
        <v>2953</v>
      </c>
      <c r="B2955" s="7" t="s">
        <v>2953</v>
      </c>
      <c r="C2955" s="7" t="s">
        <v>7063</v>
      </c>
      <c r="D2955" s="8">
        <v>400000</v>
      </c>
      <c r="E2955" s="8">
        <v>605</v>
      </c>
      <c r="F2955" s="8" t="s">
        <v>8220</v>
      </c>
      <c r="G2955" s="8" t="s">
        <v>8224</v>
      </c>
      <c r="H2955" s="8" t="s">
        <v>8246</v>
      </c>
      <c r="I2955" s="8">
        <v>1444330821</v>
      </c>
      <c r="J2955" s="8">
        <v>1441738821</v>
      </c>
      <c r="K2955" s="8" t="b">
        <v>0</v>
      </c>
      <c r="L2955" s="8">
        <v>3</v>
      </c>
      <c r="M2955" s="8" t="b">
        <v>0</v>
      </c>
      <c r="N2955" s="8" t="s">
        <v>8303</v>
      </c>
      <c r="O2955" s="11">
        <f t="shared" si="184"/>
        <v>0</v>
      </c>
      <c r="P2955" s="8">
        <f t="shared" si="185"/>
        <v>201.67</v>
      </c>
      <c r="Q2955" s="8" t="s">
        <v>8317</v>
      </c>
      <c r="R2955" s="8" t="s">
        <v>8357</v>
      </c>
      <c r="S2955" s="17">
        <f t="shared" si="186"/>
        <v>42255.791909722218</v>
      </c>
      <c r="T2955" s="17">
        <f t="shared" si="187"/>
        <v>42285.791909722218</v>
      </c>
    </row>
    <row r="2956" spans="1:20" ht="42.75" x14ac:dyDescent="0.45">
      <c r="A2956" s="5">
        <v>2954</v>
      </c>
      <c r="B2956" s="7" t="s">
        <v>2954</v>
      </c>
      <c r="C2956" s="7" t="s">
        <v>7064</v>
      </c>
      <c r="D2956" s="8">
        <v>15000</v>
      </c>
      <c r="E2956" s="8">
        <v>0</v>
      </c>
      <c r="F2956" s="8" t="s">
        <v>8220</v>
      </c>
      <c r="G2956" s="8" t="s">
        <v>8224</v>
      </c>
      <c r="H2956" s="8" t="s">
        <v>8246</v>
      </c>
      <c r="I2956" s="8">
        <v>1489669203</v>
      </c>
      <c r="J2956" s="8">
        <v>1487944803</v>
      </c>
      <c r="K2956" s="8" t="b">
        <v>0</v>
      </c>
      <c r="L2956" s="8">
        <v>0</v>
      </c>
      <c r="M2956" s="8" t="b">
        <v>0</v>
      </c>
      <c r="N2956" s="8" t="s">
        <v>8303</v>
      </c>
      <c r="O2956" s="11">
        <f t="shared" si="184"/>
        <v>0</v>
      </c>
      <c r="P2956" s="8" t="e">
        <f t="shared" si="185"/>
        <v>#DIV/0!</v>
      </c>
      <c r="Q2956" s="8" t="s">
        <v>8317</v>
      </c>
      <c r="R2956" s="8" t="s">
        <v>8357</v>
      </c>
      <c r="S2956" s="17">
        <f t="shared" si="186"/>
        <v>42790.583368055552</v>
      </c>
      <c r="T2956" s="17">
        <f t="shared" si="187"/>
        <v>42810.541701388895</v>
      </c>
    </row>
    <row r="2957" spans="1:20" ht="28.5" x14ac:dyDescent="0.45">
      <c r="A2957" s="5">
        <v>2955</v>
      </c>
      <c r="B2957" s="7" t="s">
        <v>2955</v>
      </c>
      <c r="C2957" s="7" t="s">
        <v>7065</v>
      </c>
      <c r="D2957" s="8">
        <v>1200</v>
      </c>
      <c r="E2957" s="8">
        <v>715</v>
      </c>
      <c r="F2957" s="8" t="s">
        <v>8220</v>
      </c>
      <c r="G2957" s="8" t="s">
        <v>8224</v>
      </c>
      <c r="H2957" s="8" t="s">
        <v>8246</v>
      </c>
      <c r="I2957" s="8">
        <v>1434476849</v>
      </c>
      <c r="J2957" s="8">
        <v>1431884849</v>
      </c>
      <c r="K2957" s="8" t="b">
        <v>0</v>
      </c>
      <c r="L2957" s="8">
        <v>11</v>
      </c>
      <c r="M2957" s="8" t="b">
        <v>0</v>
      </c>
      <c r="N2957" s="8" t="s">
        <v>8303</v>
      </c>
      <c r="O2957" s="11">
        <f t="shared" si="184"/>
        <v>60</v>
      </c>
      <c r="P2957" s="8">
        <f t="shared" si="185"/>
        <v>65</v>
      </c>
      <c r="Q2957" s="8" t="s">
        <v>8317</v>
      </c>
      <c r="R2957" s="8" t="s">
        <v>8357</v>
      </c>
      <c r="S2957" s="17">
        <f t="shared" si="186"/>
        <v>42141.741307870368</v>
      </c>
      <c r="T2957" s="17">
        <f t="shared" si="187"/>
        <v>42171.741307870368</v>
      </c>
    </row>
    <row r="2958" spans="1:20" ht="42.75" x14ac:dyDescent="0.45">
      <c r="A2958" s="5">
        <v>2956</v>
      </c>
      <c r="B2958" s="7" t="s">
        <v>2956</v>
      </c>
      <c r="C2958" s="7" t="s">
        <v>7066</v>
      </c>
      <c r="D2958" s="8">
        <v>7900</v>
      </c>
      <c r="E2958" s="8">
        <v>1322</v>
      </c>
      <c r="F2958" s="8" t="s">
        <v>8220</v>
      </c>
      <c r="G2958" s="8" t="s">
        <v>8224</v>
      </c>
      <c r="H2958" s="8" t="s">
        <v>8246</v>
      </c>
      <c r="I2958" s="8">
        <v>1462402850</v>
      </c>
      <c r="J2958" s="8">
        <v>1459810850</v>
      </c>
      <c r="K2958" s="8" t="b">
        <v>0</v>
      </c>
      <c r="L2958" s="8">
        <v>20</v>
      </c>
      <c r="M2958" s="8" t="b">
        <v>0</v>
      </c>
      <c r="N2958" s="8" t="s">
        <v>8303</v>
      </c>
      <c r="O2958" s="11">
        <f t="shared" si="184"/>
        <v>17</v>
      </c>
      <c r="P2958" s="8">
        <f t="shared" si="185"/>
        <v>66.099999999999994</v>
      </c>
      <c r="Q2958" s="8" t="s">
        <v>8317</v>
      </c>
      <c r="R2958" s="8" t="s">
        <v>8357</v>
      </c>
      <c r="S2958" s="17">
        <f t="shared" si="186"/>
        <v>42464.958912037036</v>
      </c>
      <c r="T2958" s="17">
        <f t="shared" si="187"/>
        <v>42494.958912037036</v>
      </c>
    </row>
    <row r="2959" spans="1:20" ht="42.75" x14ac:dyDescent="0.45">
      <c r="A2959" s="5">
        <v>2957</v>
      </c>
      <c r="B2959" s="7" t="s">
        <v>2957</v>
      </c>
      <c r="C2959" s="7" t="s">
        <v>7067</v>
      </c>
      <c r="D2959" s="8">
        <v>15000</v>
      </c>
      <c r="E2959" s="8">
        <v>280</v>
      </c>
      <c r="F2959" s="8" t="s">
        <v>8220</v>
      </c>
      <c r="G2959" s="8" t="s">
        <v>8224</v>
      </c>
      <c r="H2959" s="8" t="s">
        <v>8246</v>
      </c>
      <c r="I2959" s="8">
        <v>1427498172</v>
      </c>
      <c r="J2959" s="8">
        <v>1422317772</v>
      </c>
      <c r="K2959" s="8" t="b">
        <v>0</v>
      </c>
      <c r="L2959" s="8">
        <v>3</v>
      </c>
      <c r="M2959" s="8" t="b">
        <v>0</v>
      </c>
      <c r="N2959" s="8" t="s">
        <v>8303</v>
      </c>
      <c r="O2959" s="11">
        <f t="shared" si="184"/>
        <v>2</v>
      </c>
      <c r="P2959" s="8">
        <f t="shared" si="185"/>
        <v>93.33</v>
      </c>
      <c r="Q2959" s="8" t="s">
        <v>8317</v>
      </c>
      <c r="R2959" s="8" t="s">
        <v>8357</v>
      </c>
      <c r="S2959" s="17">
        <f t="shared" si="186"/>
        <v>42031.011249999996</v>
      </c>
      <c r="T2959" s="17">
        <f t="shared" si="187"/>
        <v>42090.969583333332</v>
      </c>
    </row>
    <row r="2960" spans="1:20" ht="42.75" x14ac:dyDescent="0.45">
      <c r="A2960" s="5">
        <v>2958</v>
      </c>
      <c r="B2960" s="7" t="s">
        <v>2958</v>
      </c>
      <c r="C2960" s="7" t="s">
        <v>7068</v>
      </c>
      <c r="D2960" s="8">
        <v>80000</v>
      </c>
      <c r="E2960" s="8">
        <v>0</v>
      </c>
      <c r="F2960" s="8" t="s">
        <v>8220</v>
      </c>
      <c r="G2960" s="8" t="s">
        <v>8224</v>
      </c>
      <c r="H2960" s="8" t="s">
        <v>8246</v>
      </c>
      <c r="I2960" s="8">
        <v>1462729317</v>
      </c>
      <c r="J2960" s="8">
        <v>1457548917</v>
      </c>
      <c r="K2960" s="8" t="b">
        <v>0</v>
      </c>
      <c r="L2960" s="8">
        <v>0</v>
      </c>
      <c r="M2960" s="8" t="b">
        <v>0</v>
      </c>
      <c r="N2960" s="8" t="s">
        <v>8303</v>
      </c>
      <c r="O2960" s="11">
        <f t="shared" si="184"/>
        <v>0</v>
      </c>
      <c r="P2960" s="8" t="e">
        <f t="shared" si="185"/>
        <v>#DIV/0!</v>
      </c>
      <c r="Q2960" s="8" t="s">
        <v>8317</v>
      </c>
      <c r="R2960" s="8" t="s">
        <v>8357</v>
      </c>
      <c r="S2960" s="17">
        <f t="shared" si="186"/>
        <v>42438.779131944444</v>
      </c>
      <c r="T2960" s="17">
        <f t="shared" si="187"/>
        <v>42498.73746527778</v>
      </c>
    </row>
    <row r="2961" spans="1:20" ht="42.75" x14ac:dyDescent="0.45">
      <c r="A2961" s="5">
        <v>2959</v>
      </c>
      <c r="B2961" s="7" t="s">
        <v>2959</v>
      </c>
      <c r="C2961" s="7" t="s">
        <v>7069</v>
      </c>
      <c r="D2961" s="8">
        <v>10000</v>
      </c>
      <c r="E2961" s="8">
        <v>0</v>
      </c>
      <c r="F2961" s="8" t="s">
        <v>8220</v>
      </c>
      <c r="G2961" s="8" t="s">
        <v>8225</v>
      </c>
      <c r="H2961" s="8" t="s">
        <v>8247</v>
      </c>
      <c r="I2961" s="8">
        <v>1465258325</v>
      </c>
      <c r="J2961" s="8">
        <v>1462666325</v>
      </c>
      <c r="K2961" s="8" t="b">
        <v>0</v>
      </c>
      <c r="L2961" s="8">
        <v>0</v>
      </c>
      <c r="M2961" s="8" t="b">
        <v>0</v>
      </c>
      <c r="N2961" s="8" t="s">
        <v>8303</v>
      </c>
      <c r="O2961" s="11">
        <f t="shared" si="184"/>
        <v>0</v>
      </c>
      <c r="P2961" s="8" t="e">
        <f t="shared" si="185"/>
        <v>#DIV/0!</v>
      </c>
      <c r="Q2961" s="8" t="s">
        <v>8317</v>
      </c>
      <c r="R2961" s="8" t="s">
        <v>8357</v>
      </c>
      <c r="S2961" s="17">
        <f t="shared" si="186"/>
        <v>42498.008391203708</v>
      </c>
      <c r="T2961" s="17">
        <f t="shared" si="187"/>
        <v>42528.008391203708</v>
      </c>
    </row>
    <row r="2962" spans="1:20" ht="42.75" x14ac:dyDescent="0.45">
      <c r="A2962" s="5">
        <v>2960</v>
      </c>
      <c r="B2962" s="7" t="s">
        <v>2960</v>
      </c>
      <c r="C2962" s="7" t="s">
        <v>7070</v>
      </c>
      <c r="D2962" s="8">
        <v>30000000</v>
      </c>
      <c r="E2962" s="8">
        <v>0</v>
      </c>
      <c r="F2962" s="8" t="s">
        <v>8220</v>
      </c>
      <c r="G2962" s="8" t="s">
        <v>8224</v>
      </c>
      <c r="H2962" s="8" t="s">
        <v>8246</v>
      </c>
      <c r="I2962" s="8">
        <v>1410459023</v>
      </c>
      <c r="J2962" s="8">
        <v>1407867023</v>
      </c>
      <c r="K2962" s="8" t="b">
        <v>0</v>
      </c>
      <c r="L2962" s="8">
        <v>0</v>
      </c>
      <c r="M2962" s="8" t="b">
        <v>0</v>
      </c>
      <c r="N2962" s="8" t="s">
        <v>8303</v>
      </c>
      <c r="O2962" s="11">
        <f t="shared" si="184"/>
        <v>0</v>
      </c>
      <c r="P2962" s="8" t="e">
        <f t="shared" si="185"/>
        <v>#DIV/0!</v>
      </c>
      <c r="Q2962" s="8" t="s">
        <v>8317</v>
      </c>
      <c r="R2962" s="8" t="s">
        <v>8357</v>
      </c>
      <c r="S2962" s="17">
        <f t="shared" si="186"/>
        <v>41863.757210648146</v>
      </c>
      <c r="T2962" s="17">
        <f t="shared" si="187"/>
        <v>41893.757210648146</v>
      </c>
    </row>
    <row r="2963" spans="1:20" ht="42.75" x14ac:dyDescent="0.45">
      <c r="A2963" s="5">
        <v>2961</v>
      </c>
      <c r="B2963" s="7" t="s">
        <v>2961</v>
      </c>
      <c r="C2963" s="7" t="s">
        <v>7071</v>
      </c>
      <c r="D2963" s="8">
        <v>5000</v>
      </c>
      <c r="E2963" s="8">
        <v>5481</v>
      </c>
      <c r="F2963" s="8" t="s">
        <v>8219</v>
      </c>
      <c r="G2963" s="8" t="s">
        <v>8224</v>
      </c>
      <c r="H2963" s="8" t="s">
        <v>8246</v>
      </c>
      <c r="I2963" s="8">
        <v>1427342400</v>
      </c>
      <c r="J2963" s="8">
        <v>1424927159</v>
      </c>
      <c r="K2963" s="8" t="b">
        <v>0</v>
      </c>
      <c r="L2963" s="8">
        <v>108</v>
      </c>
      <c r="M2963" s="8" t="b">
        <v>1</v>
      </c>
      <c r="N2963" s="8" t="s">
        <v>8271</v>
      </c>
      <c r="O2963" s="11">
        <f t="shared" si="184"/>
        <v>110</v>
      </c>
      <c r="P2963" s="8">
        <f t="shared" si="185"/>
        <v>50.75</v>
      </c>
      <c r="Q2963" s="8" t="s">
        <v>8317</v>
      </c>
      <c r="R2963" s="8" t="s">
        <v>8318</v>
      </c>
      <c r="S2963" s="17">
        <f t="shared" si="186"/>
        <v>42061.212488425925</v>
      </c>
      <c r="T2963" s="17">
        <f t="shared" si="187"/>
        <v>42089.166666666672</v>
      </c>
    </row>
    <row r="2964" spans="1:20" ht="42.75" x14ac:dyDescent="0.45">
      <c r="A2964" s="5">
        <v>2962</v>
      </c>
      <c r="B2964" s="7" t="s">
        <v>2962</v>
      </c>
      <c r="C2964" s="7" t="s">
        <v>7072</v>
      </c>
      <c r="D2964" s="8">
        <v>1000</v>
      </c>
      <c r="E2964" s="8">
        <v>1218</v>
      </c>
      <c r="F2964" s="8" t="s">
        <v>8219</v>
      </c>
      <c r="G2964" s="8" t="s">
        <v>8224</v>
      </c>
      <c r="H2964" s="8" t="s">
        <v>8246</v>
      </c>
      <c r="I2964" s="8">
        <v>1425193140</v>
      </c>
      <c r="J2964" s="8">
        <v>1422769906</v>
      </c>
      <c r="K2964" s="8" t="b">
        <v>0</v>
      </c>
      <c r="L2964" s="8">
        <v>20</v>
      </c>
      <c r="M2964" s="8" t="b">
        <v>1</v>
      </c>
      <c r="N2964" s="8" t="s">
        <v>8271</v>
      </c>
      <c r="O2964" s="11">
        <f t="shared" si="184"/>
        <v>122</v>
      </c>
      <c r="P2964" s="8">
        <f t="shared" si="185"/>
        <v>60.9</v>
      </c>
      <c r="Q2964" s="8" t="s">
        <v>8317</v>
      </c>
      <c r="R2964" s="8" t="s">
        <v>8318</v>
      </c>
      <c r="S2964" s="17">
        <f t="shared" si="186"/>
        <v>42036.24428240741</v>
      </c>
      <c r="T2964" s="17">
        <f t="shared" si="187"/>
        <v>42064.290972222225</v>
      </c>
    </row>
    <row r="2965" spans="1:20" ht="57" x14ac:dyDescent="0.45">
      <c r="A2965" s="5">
        <v>2963</v>
      </c>
      <c r="B2965" s="7" t="s">
        <v>2963</v>
      </c>
      <c r="C2965" s="7" t="s">
        <v>7073</v>
      </c>
      <c r="D2965" s="8">
        <v>10000</v>
      </c>
      <c r="E2965" s="8">
        <v>10685</v>
      </c>
      <c r="F2965" s="8" t="s">
        <v>8219</v>
      </c>
      <c r="G2965" s="8" t="s">
        <v>8224</v>
      </c>
      <c r="H2965" s="8" t="s">
        <v>8246</v>
      </c>
      <c r="I2965" s="8">
        <v>1435835824</v>
      </c>
      <c r="J2965" s="8">
        <v>1433243824</v>
      </c>
      <c r="K2965" s="8" t="b">
        <v>0</v>
      </c>
      <c r="L2965" s="8">
        <v>98</v>
      </c>
      <c r="M2965" s="8" t="b">
        <v>1</v>
      </c>
      <c r="N2965" s="8" t="s">
        <v>8271</v>
      </c>
      <c r="O2965" s="11">
        <f t="shared" si="184"/>
        <v>107</v>
      </c>
      <c r="P2965" s="8">
        <f t="shared" si="185"/>
        <v>109.03</v>
      </c>
      <c r="Q2965" s="8" t="s">
        <v>8317</v>
      </c>
      <c r="R2965" s="8" t="s">
        <v>8318</v>
      </c>
      <c r="S2965" s="17">
        <f t="shared" si="186"/>
        <v>42157.470185185186</v>
      </c>
      <c r="T2965" s="17">
        <f t="shared" si="187"/>
        <v>42187.470185185186</v>
      </c>
    </row>
    <row r="2966" spans="1:20" ht="42.75" x14ac:dyDescent="0.45">
      <c r="A2966" s="5">
        <v>2964</v>
      </c>
      <c r="B2966" s="7" t="s">
        <v>2964</v>
      </c>
      <c r="C2966" s="7" t="s">
        <v>7074</v>
      </c>
      <c r="D2966" s="8">
        <v>5000</v>
      </c>
      <c r="E2966" s="8">
        <v>5035.6899999999996</v>
      </c>
      <c r="F2966" s="8" t="s">
        <v>8219</v>
      </c>
      <c r="G2966" s="8" t="s">
        <v>8224</v>
      </c>
      <c r="H2966" s="8" t="s">
        <v>8246</v>
      </c>
      <c r="I2966" s="8">
        <v>1407360720</v>
      </c>
      <c r="J2966" s="8">
        <v>1404769819</v>
      </c>
      <c r="K2966" s="8" t="b">
        <v>0</v>
      </c>
      <c r="L2966" s="8">
        <v>196</v>
      </c>
      <c r="M2966" s="8" t="b">
        <v>1</v>
      </c>
      <c r="N2966" s="8" t="s">
        <v>8271</v>
      </c>
      <c r="O2966" s="11">
        <f t="shared" si="184"/>
        <v>101</v>
      </c>
      <c r="P2966" s="8">
        <f t="shared" si="185"/>
        <v>25.69</v>
      </c>
      <c r="Q2966" s="8" t="s">
        <v>8317</v>
      </c>
      <c r="R2966" s="8" t="s">
        <v>8318</v>
      </c>
      <c r="S2966" s="17">
        <f t="shared" si="186"/>
        <v>41827.909942129627</v>
      </c>
      <c r="T2966" s="17">
        <f t="shared" si="187"/>
        <v>41857.897222222222</v>
      </c>
    </row>
    <row r="2967" spans="1:20" ht="42.75" x14ac:dyDescent="0.45">
      <c r="A2967" s="5">
        <v>2965</v>
      </c>
      <c r="B2967" s="7" t="s">
        <v>2965</v>
      </c>
      <c r="C2967" s="7" t="s">
        <v>7075</v>
      </c>
      <c r="D2967" s="8">
        <v>1500</v>
      </c>
      <c r="E2967" s="8">
        <v>1635</v>
      </c>
      <c r="F2967" s="8" t="s">
        <v>8219</v>
      </c>
      <c r="G2967" s="8" t="s">
        <v>8224</v>
      </c>
      <c r="H2967" s="8" t="s">
        <v>8246</v>
      </c>
      <c r="I2967" s="8">
        <v>1436290233</v>
      </c>
      <c r="J2967" s="8">
        <v>1433698233</v>
      </c>
      <c r="K2967" s="8" t="b">
        <v>0</v>
      </c>
      <c r="L2967" s="8">
        <v>39</v>
      </c>
      <c r="M2967" s="8" t="b">
        <v>1</v>
      </c>
      <c r="N2967" s="8" t="s">
        <v>8271</v>
      </c>
      <c r="O2967" s="11">
        <f t="shared" si="184"/>
        <v>109</v>
      </c>
      <c r="P2967" s="8">
        <f t="shared" si="185"/>
        <v>41.92</v>
      </c>
      <c r="Q2967" s="8" t="s">
        <v>8317</v>
      </c>
      <c r="R2967" s="8" t="s">
        <v>8318</v>
      </c>
      <c r="S2967" s="17">
        <f t="shared" si="186"/>
        <v>42162.729548611111</v>
      </c>
      <c r="T2967" s="17">
        <f t="shared" si="187"/>
        <v>42192.729548611111</v>
      </c>
    </row>
    <row r="2968" spans="1:20" ht="42.75" x14ac:dyDescent="0.45">
      <c r="A2968" s="5">
        <v>2966</v>
      </c>
      <c r="B2968" s="7" t="s">
        <v>2966</v>
      </c>
      <c r="C2968" s="7" t="s">
        <v>7076</v>
      </c>
      <c r="D2968" s="8">
        <v>10000</v>
      </c>
      <c r="E2968" s="8">
        <v>11363</v>
      </c>
      <c r="F2968" s="8" t="s">
        <v>8219</v>
      </c>
      <c r="G2968" s="8" t="s">
        <v>8224</v>
      </c>
      <c r="H2968" s="8" t="s">
        <v>8246</v>
      </c>
      <c r="I2968" s="8">
        <v>1442425412</v>
      </c>
      <c r="J2968" s="8">
        <v>1439833412</v>
      </c>
      <c r="K2968" s="8" t="b">
        <v>0</v>
      </c>
      <c r="L2968" s="8">
        <v>128</v>
      </c>
      <c r="M2968" s="8" t="b">
        <v>1</v>
      </c>
      <c r="N2968" s="8" t="s">
        <v>8271</v>
      </c>
      <c r="O2968" s="11">
        <f t="shared" si="184"/>
        <v>114</v>
      </c>
      <c r="P2968" s="8">
        <f t="shared" si="185"/>
        <v>88.77</v>
      </c>
      <c r="Q2968" s="8" t="s">
        <v>8317</v>
      </c>
      <c r="R2968" s="8" t="s">
        <v>8318</v>
      </c>
      <c r="S2968" s="17">
        <f t="shared" si="186"/>
        <v>42233.738564814819</v>
      </c>
      <c r="T2968" s="17">
        <f t="shared" si="187"/>
        <v>42263.738564814819</v>
      </c>
    </row>
    <row r="2969" spans="1:20" ht="42.75" x14ac:dyDescent="0.45">
      <c r="A2969" s="5">
        <v>2967</v>
      </c>
      <c r="B2969" s="7" t="s">
        <v>2967</v>
      </c>
      <c r="C2969" s="7" t="s">
        <v>7077</v>
      </c>
      <c r="D2969" s="8">
        <v>5000</v>
      </c>
      <c r="E2969" s="8">
        <v>5696</v>
      </c>
      <c r="F2969" s="8" t="s">
        <v>8219</v>
      </c>
      <c r="G2969" s="8" t="s">
        <v>8224</v>
      </c>
      <c r="H2969" s="8" t="s">
        <v>8246</v>
      </c>
      <c r="I2969" s="8">
        <v>1425872692</v>
      </c>
      <c r="J2969" s="8">
        <v>1423284292</v>
      </c>
      <c r="K2969" s="8" t="b">
        <v>0</v>
      </c>
      <c r="L2969" s="8">
        <v>71</v>
      </c>
      <c r="M2969" s="8" t="b">
        <v>1</v>
      </c>
      <c r="N2969" s="8" t="s">
        <v>8271</v>
      </c>
      <c r="O2969" s="11">
        <f t="shared" si="184"/>
        <v>114</v>
      </c>
      <c r="P2969" s="8">
        <f t="shared" si="185"/>
        <v>80.23</v>
      </c>
      <c r="Q2969" s="8" t="s">
        <v>8317</v>
      </c>
      <c r="R2969" s="8" t="s">
        <v>8318</v>
      </c>
      <c r="S2969" s="17">
        <f t="shared" si="186"/>
        <v>42042.197824074072</v>
      </c>
      <c r="T2969" s="17">
        <f t="shared" si="187"/>
        <v>42072.156157407408</v>
      </c>
    </row>
    <row r="2970" spans="1:20" ht="28.5" x14ac:dyDescent="0.45">
      <c r="A2970" s="5">
        <v>2968</v>
      </c>
      <c r="B2970" s="7" t="s">
        <v>2968</v>
      </c>
      <c r="C2970" s="7" t="s">
        <v>7078</v>
      </c>
      <c r="D2970" s="8">
        <v>3500</v>
      </c>
      <c r="E2970" s="8">
        <v>3710</v>
      </c>
      <c r="F2970" s="8" t="s">
        <v>8219</v>
      </c>
      <c r="G2970" s="8" t="s">
        <v>8224</v>
      </c>
      <c r="H2970" s="8" t="s">
        <v>8246</v>
      </c>
      <c r="I2970" s="8">
        <v>1471406340</v>
      </c>
      <c r="J2970" s="8">
        <v>1470227660</v>
      </c>
      <c r="K2970" s="8" t="b">
        <v>0</v>
      </c>
      <c r="L2970" s="8">
        <v>47</v>
      </c>
      <c r="M2970" s="8" t="b">
        <v>1</v>
      </c>
      <c r="N2970" s="8" t="s">
        <v>8271</v>
      </c>
      <c r="O2970" s="11">
        <f t="shared" si="184"/>
        <v>106</v>
      </c>
      <c r="P2970" s="8">
        <f t="shared" si="185"/>
        <v>78.94</v>
      </c>
      <c r="Q2970" s="8" t="s">
        <v>8317</v>
      </c>
      <c r="R2970" s="8" t="s">
        <v>8318</v>
      </c>
      <c r="S2970" s="17">
        <f t="shared" si="186"/>
        <v>42585.523842592593</v>
      </c>
      <c r="T2970" s="17">
        <f t="shared" si="187"/>
        <v>42599.165972222225</v>
      </c>
    </row>
    <row r="2971" spans="1:20" ht="42.75" x14ac:dyDescent="0.45">
      <c r="A2971" s="5">
        <v>2969</v>
      </c>
      <c r="B2971" s="7" t="s">
        <v>2969</v>
      </c>
      <c r="C2971" s="7" t="s">
        <v>7079</v>
      </c>
      <c r="D2971" s="8">
        <v>1000</v>
      </c>
      <c r="E2971" s="8">
        <v>1625</v>
      </c>
      <c r="F2971" s="8" t="s">
        <v>8219</v>
      </c>
      <c r="G2971" s="8" t="s">
        <v>8229</v>
      </c>
      <c r="H2971" s="8" t="s">
        <v>8251</v>
      </c>
      <c r="I2971" s="8">
        <v>1430693460</v>
      </c>
      <c r="J2971" s="8">
        <v>1428087153</v>
      </c>
      <c r="K2971" s="8" t="b">
        <v>0</v>
      </c>
      <c r="L2971" s="8">
        <v>17</v>
      </c>
      <c r="M2971" s="8" t="b">
        <v>1</v>
      </c>
      <c r="N2971" s="8" t="s">
        <v>8271</v>
      </c>
      <c r="O2971" s="11">
        <f t="shared" si="184"/>
        <v>163</v>
      </c>
      <c r="P2971" s="8">
        <f t="shared" si="185"/>
        <v>95.59</v>
      </c>
      <c r="Q2971" s="8" t="s">
        <v>8317</v>
      </c>
      <c r="R2971" s="8" t="s">
        <v>8318</v>
      </c>
      <c r="S2971" s="17">
        <f t="shared" si="186"/>
        <v>42097.786493055552</v>
      </c>
      <c r="T2971" s="17">
        <f t="shared" si="187"/>
        <v>42127.952083333337</v>
      </c>
    </row>
    <row r="2972" spans="1:20" ht="42.75" x14ac:dyDescent="0.45">
      <c r="A2972" s="5">
        <v>2970</v>
      </c>
      <c r="B2972" s="7" t="s">
        <v>2970</v>
      </c>
      <c r="C2972" s="7" t="s">
        <v>7080</v>
      </c>
      <c r="D2972" s="8">
        <v>6000</v>
      </c>
      <c r="E2972" s="8">
        <v>6360</v>
      </c>
      <c r="F2972" s="8" t="s">
        <v>8219</v>
      </c>
      <c r="G2972" s="8" t="s">
        <v>8224</v>
      </c>
      <c r="H2972" s="8" t="s">
        <v>8246</v>
      </c>
      <c r="I2972" s="8">
        <v>1405699451</v>
      </c>
      <c r="J2972" s="8">
        <v>1403107451</v>
      </c>
      <c r="K2972" s="8" t="b">
        <v>0</v>
      </c>
      <c r="L2972" s="8">
        <v>91</v>
      </c>
      <c r="M2972" s="8" t="b">
        <v>1</v>
      </c>
      <c r="N2972" s="8" t="s">
        <v>8271</v>
      </c>
      <c r="O2972" s="11">
        <f t="shared" si="184"/>
        <v>106</v>
      </c>
      <c r="P2972" s="8">
        <f t="shared" si="185"/>
        <v>69.89</v>
      </c>
      <c r="Q2972" s="8" t="s">
        <v>8317</v>
      </c>
      <c r="R2972" s="8" t="s">
        <v>8318</v>
      </c>
      <c r="S2972" s="17">
        <f t="shared" si="186"/>
        <v>41808.669571759259</v>
      </c>
      <c r="T2972" s="17">
        <f t="shared" si="187"/>
        <v>41838.669571759259</v>
      </c>
    </row>
    <row r="2973" spans="1:20" ht="42.75" x14ac:dyDescent="0.45">
      <c r="A2973" s="5">
        <v>2971</v>
      </c>
      <c r="B2973" s="7" t="s">
        <v>2971</v>
      </c>
      <c r="C2973" s="7" t="s">
        <v>7081</v>
      </c>
      <c r="D2973" s="8">
        <v>3200</v>
      </c>
      <c r="E2973" s="8">
        <v>3205</v>
      </c>
      <c r="F2973" s="8" t="s">
        <v>8219</v>
      </c>
      <c r="G2973" s="8" t="s">
        <v>8224</v>
      </c>
      <c r="H2973" s="8" t="s">
        <v>8246</v>
      </c>
      <c r="I2973" s="8">
        <v>1409500078</v>
      </c>
      <c r="J2973" s="8">
        <v>1406908078</v>
      </c>
      <c r="K2973" s="8" t="b">
        <v>0</v>
      </c>
      <c r="L2973" s="8">
        <v>43</v>
      </c>
      <c r="M2973" s="8" t="b">
        <v>1</v>
      </c>
      <c r="N2973" s="8" t="s">
        <v>8271</v>
      </c>
      <c r="O2973" s="11">
        <f t="shared" si="184"/>
        <v>100</v>
      </c>
      <c r="P2973" s="8">
        <f t="shared" si="185"/>
        <v>74.53</v>
      </c>
      <c r="Q2973" s="8" t="s">
        <v>8317</v>
      </c>
      <c r="R2973" s="8" t="s">
        <v>8318</v>
      </c>
      <c r="S2973" s="17">
        <f t="shared" si="186"/>
        <v>41852.658310185187</v>
      </c>
      <c r="T2973" s="17">
        <f t="shared" si="187"/>
        <v>41882.658310185187</v>
      </c>
    </row>
    <row r="2974" spans="1:20" ht="28.5" x14ac:dyDescent="0.45">
      <c r="A2974" s="5">
        <v>2972</v>
      </c>
      <c r="B2974" s="7" t="s">
        <v>2972</v>
      </c>
      <c r="C2974" s="7" t="s">
        <v>7082</v>
      </c>
      <c r="D2974" s="8">
        <v>2000</v>
      </c>
      <c r="E2974" s="8">
        <v>2107</v>
      </c>
      <c r="F2974" s="8" t="s">
        <v>8219</v>
      </c>
      <c r="G2974" s="8" t="s">
        <v>8224</v>
      </c>
      <c r="H2974" s="8" t="s">
        <v>8246</v>
      </c>
      <c r="I2974" s="8">
        <v>1480899600</v>
      </c>
      <c r="J2974" s="8">
        <v>1479609520</v>
      </c>
      <c r="K2974" s="8" t="b">
        <v>0</v>
      </c>
      <c r="L2974" s="8">
        <v>17</v>
      </c>
      <c r="M2974" s="8" t="b">
        <v>1</v>
      </c>
      <c r="N2974" s="8" t="s">
        <v>8271</v>
      </c>
      <c r="O2974" s="11">
        <f t="shared" si="184"/>
        <v>105</v>
      </c>
      <c r="P2974" s="8">
        <f t="shared" si="185"/>
        <v>123.94</v>
      </c>
      <c r="Q2974" s="8" t="s">
        <v>8317</v>
      </c>
      <c r="R2974" s="8" t="s">
        <v>8318</v>
      </c>
      <c r="S2974" s="17">
        <f t="shared" si="186"/>
        <v>42694.110185185185</v>
      </c>
      <c r="T2974" s="17">
        <f t="shared" si="187"/>
        <v>42709.041666666672</v>
      </c>
    </row>
    <row r="2975" spans="1:20" ht="42.75" x14ac:dyDescent="0.45">
      <c r="A2975" s="5">
        <v>2973</v>
      </c>
      <c r="B2975" s="7" t="s">
        <v>2973</v>
      </c>
      <c r="C2975" s="7" t="s">
        <v>7083</v>
      </c>
      <c r="D2975" s="8">
        <v>5000</v>
      </c>
      <c r="E2975" s="8">
        <v>8740</v>
      </c>
      <c r="F2975" s="8" t="s">
        <v>8219</v>
      </c>
      <c r="G2975" s="8" t="s">
        <v>8224</v>
      </c>
      <c r="H2975" s="8" t="s">
        <v>8246</v>
      </c>
      <c r="I2975" s="8">
        <v>1451620800</v>
      </c>
      <c r="J2975" s="8">
        <v>1449171508</v>
      </c>
      <c r="K2975" s="8" t="b">
        <v>0</v>
      </c>
      <c r="L2975" s="8">
        <v>33</v>
      </c>
      <c r="M2975" s="8" t="b">
        <v>1</v>
      </c>
      <c r="N2975" s="8" t="s">
        <v>8271</v>
      </c>
      <c r="O2975" s="11">
        <f t="shared" si="184"/>
        <v>175</v>
      </c>
      <c r="P2975" s="8">
        <f t="shared" si="185"/>
        <v>264.85000000000002</v>
      </c>
      <c r="Q2975" s="8" t="s">
        <v>8317</v>
      </c>
      <c r="R2975" s="8" t="s">
        <v>8318</v>
      </c>
      <c r="S2975" s="17">
        <f t="shared" si="186"/>
        <v>42341.818379629629</v>
      </c>
      <c r="T2975" s="17">
        <f t="shared" si="187"/>
        <v>42370.166666666672</v>
      </c>
    </row>
    <row r="2976" spans="1:20" ht="42.75" x14ac:dyDescent="0.45">
      <c r="A2976" s="5">
        <v>2974</v>
      </c>
      <c r="B2976" s="7" t="s">
        <v>2974</v>
      </c>
      <c r="C2976" s="7" t="s">
        <v>7084</v>
      </c>
      <c r="D2976" s="8">
        <v>5000</v>
      </c>
      <c r="E2976" s="8">
        <v>5100</v>
      </c>
      <c r="F2976" s="8" t="s">
        <v>8219</v>
      </c>
      <c r="G2976" s="8" t="s">
        <v>8224</v>
      </c>
      <c r="H2976" s="8" t="s">
        <v>8246</v>
      </c>
      <c r="I2976" s="8">
        <v>1411695300</v>
      </c>
      <c r="J2976" s="8">
        <v>1409275671</v>
      </c>
      <c r="K2976" s="8" t="b">
        <v>0</v>
      </c>
      <c r="L2976" s="8">
        <v>87</v>
      </c>
      <c r="M2976" s="8" t="b">
        <v>1</v>
      </c>
      <c r="N2976" s="8" t="s">
        <v>8271</v>
      </c>
      <c r="O2976" s="11">
        <f t="shared" si="184"/>
        <v>102</v>
      </c>
      <c r="P2976" s="8">
        <f t="shared" si="185"/>
        <v>58.62</v>
      </c>
      <c r="Q2976" s="8" t="s">
        <v>8317</v>
      </c>
      <c r="R2976" s="8" t="s">
        <v>8318</v>
      </c>
      <c r="S2976" s="17">
        <f t="shared" si="186"/>
        <v>41880.061006944445</v>
      </c>
      <c r="T2976" s="17">
        <f t="shared" si="187"/>
        <v>41908.065972222219</v>
      </c>
    </row>
    <row r="2977" spans="1:20" ht="42.75" x14ac:dyDescent="0.45">
      <c r="A2977" s="5">
        <v>2975</v>
      </c>
      <c r="B2977" s="7" t="s">
        <v>2975</v>
      </c>
      <c r="C2977" s="7" t="s">
        <v>7085</v>
      </c>
      <c r="D2977" s="8">
        <v>8000</v>
      </c>
      <c r="E2977" s="8">
        <v>8010</v>
      </c>
      <c r="F2977" s="8" t="s">
        <v>8219</v>
      </c>
      <c r="G2977" s="8" t="s">
        <v>8224</v>
      </c>
      <c r="H2977" s="8" t="s">
        <v>8246</v>
      </c>
      <c r="I2977" s="8">
        <v>1417057200</v>
      </c>
      <c r="J2977" s="8">
        <v>1414599886</v>
      </c>
      <c r="K2977" s="8" t="b">
        <v>0</v>
      </c>
      <c r="L2977" s="8">
        <v>113</v>
      </c>
      <c r="M2977" s="8" t="b">
        <v>1</v>
      </c>
      <c r="N2977" s="8" t="s">
        <v>8271</v>
      </c>
      <c r="O2977" s="11">
        <f t="shared" si="184"/>
        <v>100</v>
      </c>
      <c r="P2977" s="8">
        <f t="shared" si="185"/>
        <v>70.88</v>
      </c>
      <c r="Q2977" s="8" t="s">
        <v>8317</v>
      </c>
      <c r="R2977" s="8" t="s">
        <v>8318</v>
      </c>
      <c r="S2977" s="17">
        <f t="shared" si="186"/>
        <v>41941.683865740742</v>
      </c>
      <c r="T2977" s="17">
        <f t="shared" si="187"/>
        <v>41970.125</v>
      </c>
    </row>
    <row r="2978" spans="1:20" ht="42.75" x14ac:dyDescent="0.45">
      <c r="A2978" s="5">
        <v>2976</v>
      </c>
      <c r="B2978" s="7" t="s">
        <v>2976</v>
      </c>
      <c r="C2978" s="7" t="s">
        <v>7086</v>
      </c>
      <c r="D2978" s="8">
        <v>70</v>
      </c>
      <c r="E2978" s="8">
        <v>120</v>
      </c>
      <c r="F2978" s="8" t="s">
        <v>8219</v>
      </c>
      <c r="G2978" s="8" t="s">
        <v>8225</v>
      </c>
      <c r="H2978" s="8" t="s">
        <v>8247</v>
      </c>
      <c r="I2978" s="8">
        <v>1457870400</v>
      </c>
      <c r="J2978" s="8">
        <v>1456421530</v>
      </c>
      <c r="K2978" s="8" t="b">
        <v>0</v>
      </c>
      <c r="L2978" s="8">
        <v>14</v>
      </c>
      <c r="M2978" s="8" t="b">
        <v>1</v>
      </c>
      <c r="N2978" s="8" t="s">
        <v>8271</v>
      </c>
      <c r="O2978" s="11">
        <f t="shared" si="184"/>
        <v>171</v>
      </c>
      <c r="P2978" s="8">
        <f t="shared" si="185"/>
        <v>8.57</v>
      </c>
      <c r="Q2978" s="8" t="s">
        <v>8317</v>
      </c>
      <c r="R2978" s="8" t="s">
        <v>8318</v>
      </c>
      <c r="S2978" s="17">
        <f t="shared" si="186"/>
        <v>42425.730671296296</v>
      </c>
      <c r="T2978" s="17">
        <f t="shared" si="187"/>
        <v>42442.5</v>
      </c>
    </row>
    <row r="2979" spans="1:20" ht="57" x14ac:dyDescent="0.45">
      <c r="A2979" s="5">
        <v>2977</v>
      </c>
      <c r="B2979" s="7" t="s">
        <v>2977</v>
      </c>
      <c r="C2979" s="7" t="s">
        <v>7087</v>
      </c>
      <c r="D2979" s="8">
        <v>3000</v>
      </c>
      <c r="E2979" s="8">
        <v>3407</v>
      </c>
      <c r="F2979" s="8" t="s">
        <v>8219</v>
      </c>
      <c r="G2979" s="8" t="s">
        <v>8224</v>
      </c>
      <c r="H2979" s="8" t="s">
        <v>8246</v>
      </c>
      <c r="I2979" s="8">
        <v>1427076840</v>
      </c>
      <c r="J2979" s="8">
        <v>1421960934</v>
      </c>
      <c r="K2979" s="8" t="b">
        <v>0</v>
      </c>
      <c r="L2979" s="8">
        <v>30</v>
      </c>
      <c r="M2979" s="8" t="b">
        <v>1</v>
      </c>
      <c r="N2979" s="8" t="s">
        <v>8271</v>
      </c>
      <c r="O2979" s="11">
        <f t="shared" si="184"/>
        <v>114</v>
      </c>
      <c r="P2979" s="8">
        <f t="shared" si="185"/>
        <v>113.57</v>
      </c>
      <c r="Q2979" s="8" t="s">
        <v>8317</v>
      </c>
      <c r="R2979" s="8" t="s">
        <v>8318</v>
      </c>
      <c r="S2979" s="17">
        <f t="shared" si="186"/>
        <v>42026.88118055556</v>
      </c>
      <c r="T2979" s="17">
        <f t="shared" si="187"/>
        <v>42086.093055555553</v>
      </c>
    </row>
    <row r="2980" spans="1:20" ht="42.75" x14ac:dyDescent="0.45">
      <c r="A2980" s="5">
        <v>2978</v>
      </c>
      <c r="B2980" s="7" t="s">
        <v>2978</v>
      </c>
      <c r="C2980" s="7" t="s">
        <v>7088</v>
      </c>
      <c r="D2980" s="8">
        <v>750</v>
      </c>
      <c r="E2980" s="8">
        <v>971</v>
      </c>
      <c r="F2980" s="8" t="s">
        <v>8219</v>
      </c>
      <c r="G2980" s="8" t="s">
        <v>8224</v>
      </c>
      <c r="H2980" s="8" t="s">
        <v>8246</v>
      </c>
      <c r="I2980" s="8">
        <v>1413784740</v>
      </c>
      <c r="J2980" s="8">
        <v>1412954547</v>
      </c>
      <c r="K2980" s="8" t="b">
        <v>0</v>
      </c>
      <c r="L2980" s="8">
        <v>16</v>
      </c>
      <c r="M2980" s="8" t="b">
        <v>1</v>
      </c>
      <c r="N2980" s="8" t="s">
        <v>8271</v>
      </c>
      <c r="O2980" s="11">
        <f t="shared" si="184"/>
        <v>129</v>
      </c>
      <c r="P2980" s="8">
        <f t="shared" si="185"/>
        <v>60.69</v>
      </c>
      <c r="Q2980" s="8" t="s">
        <v>8317</v>
      </c>
      <c r="R2980" s="8" t="s">
        <v>8318</v>
      </c>
      <c r="S2980" s="17">
        <f t="shared" si="186"/>
        <v>41922.640590277777</v>
      </c>
      <c r="T2980" s="17">
        <f t="shared" si="187"/>
        <v>41932.249305555553</v>
      </c>
    </row>
    <row r="2981" spans="1:20" ht="42.75" x14ac:dyDescent="0.45">
      <c r="A2981" s="5">
        <v>2979</v>
      </c>
      <c r="B2981" s="7" t="s">
        <v>2979</v>
      </c>
      <c r="C2981" s="7" t="s">
        <v>7089</v>
      </c>
      <c r="D2981" s="8">
        <v>5000</v>
      </c>
      <c r="E2981" s="8">
        <v>5070</v>
      </c>
      <c r="F2981" s="8" t="s">
        <v>8219</v>
      </c>
      <c r="G2981" s="8" t="s">
        <v>8224</v>
      </c>
      <c r="H2981" s="8" t="s">
        <v>8246</v>
      </c>
      <c r="I2981" s="8">
        <v>1420524000</v>
      </c>
      <c r="J2981" s="8">
        <v>1419104823</v>
      </c>
      <c r="K2981" s="8" t="b">
        <v>0</v>
      </c>
      <c r="L2981" s="8">
        <v>46</v>
      </c>
      <c r="M2981" s="8" t="b">
        <v>1</v>
      </c>
      <c r="N2981" s="8" t="s">
        <v>8271</v>
      </c>
      <c r="O2981" s="11">
        <f t="shared" si="184"/>
        <v>101</v>
      </c>
      <c r="P2981" s="8">
        <f t="shared" si="185"/>
        <v>110.22</v>
      </c>
      <c r="Q2981" s="8" t="s">
        <v>8317</v>
      </c>
      <c r="R2981" s="8" t="s">
        <v>8318</v>
      </c>
      <c r="S2981" s="17">
        <f t="shared" si="186"/>
        <v>41993.824340277773</v>
      </c>
      <c r="T2981" s="17">
        <f t="shared" si="187"/>
        <v>42010.25</v>
      </c>
    </row>
    <row r="2982" spans="1:20" ht="42.75" x14ac:dyDescent="0.45">
      <c r="A2982" s="5">
        <v>2980</v>
      </c>
      <c r="B2982" s="7" t="s">
        <v>2980</v>
      </c>
      <c r="C2982" s="7" t="s">
        <v>7090</v>
      </c>
      <c r="D2982" s="8">
        <v>3000</v>
      </c>
      <c r="E2982" s="8">
        <v>3275</v>
      </c>
      <c r="F2982" s="8" t="s">
        <v>8219</v>
      </c>
      <c r="G2982" s="8" t="s">
        <v>8224</v>
      </c>
      <c r="H2982" s="8" t="s">
        <v>8246</v>
      </c>
      <c r="I2982" s="8">
        <v>1440381600</v>
      </c>
      <c r="J2982" s="8">
        <v>1438639130</v>
      </c>
      <c r="K2982" s="8" t="b">
        <v>0</v>
      </c>
      <c r="L2982" s="8">
        <v>24</v>
      </c>
      <c r="M2982" s="8" t="b">
        <v>1</v>
      </c>
      <c r="N2982" s="8" t="s">
        <v>8271</v>
      </c>
      <c r="O2982" s="11">
        <f t="shared" si="184"/>
        <v>109</v>
      </c>
      <c r="P2982" s="8">
        <f t="shared" si="185"/>
        <v>136.46</v>
      </c>
      <c r="Q2982" s="8" t="s">
        <v>8317</v>
      </c>
      <c r="R2982" s="8" t="s">
        <v>8318</v>
      </c>
      <c r="S2982" s="17">
        <f t="shared" si="186"/>
        <v>42219.915856481486</v>
      </c>
      <c r="T2982" s="17">
        <f t="shared" si="187"/>
        <v>42240.083333333328</v>
      </c>
    </row>
    <row r="2983" spans="1:20" ht="42.75" x14ac:dyDescent="0.45">
      <c r="A2983" s="5">
        <v>2981</v>
      </c>
      <c r="B2983" s="7" t="s">
        <v>2981</v>
      </c>
      <c r="C2983" s="7" t="s">
        <v>7091</v>
      </c>
      <c r="D2983" s="8">
        <v>4000</v>
      </c>
      <c r="E2983" s="8">
        <v>5157</v>
      </c>
      <c r="F2983" s="8" t="s">
        <v>8219</v>
      </c>
      <c r="G2983" s="8" t="s">
        <v>8241</v>
      </c>
      <c r="H2983" s="8" t="s">
        <v>8249</v>
      </c>
      <c r="I2983" s="8">
        <v>1443014756</v>
      </c>
      <c r="J2983" s="8">
        <v>1439126756</v>
      </c>
      <c r="K2983" s="8" t="b">
        <v>1</v>
      </c>
      <c r="L2983" s="8">
        <v>97</v>
      </c>
      <c r="M2983" s="8" t="b">
        <v>1</v>
      </c>
      <c r="N2983" s="8" t="s">
        <v>8303</v>
      </c>
      <c r="O2983" s="11">
        <f t="shared" si="184"/>
        <v>129</v>
      </c>
      <c r="P2983" s="8">
        <f t="shared" si="185"/>
        <v>53.16</v>
      </c>
      <c r="Q2983" s="8" t="s">
        <v>8317</v>
      </c>
      <c r="R2983" s="8" t="s">
        <v>8357</v>
      </c>
      <c r="S2983" s="17">
        <f t="shared" si="186"/>
        <v>42225.559675925921</v>
      </c>
      <c r="T2983" s="17">
        <f t="shared" si="187"/>
        <v>42270.559675925921</v>
      </c>
    </row>
    <row r="2984" spans="1:20" ht="28.5" x14ac:dyDescent="0.45">
      <c r="A2984" s="5">
        <v>2982</v>
      </c>
      <c r="B2984" s="7" t="s">
        <v>2982</v>
      </c>
      <c r="C2984" s="7" t="s">
        <v>7092</v>
      </c>
      <c r="D2984" s="8">
        <v>5000</v>
      </c>
      <c r="E2984" s="8">
        <v>5103</v>
      </c>
      <c r="F2984" s="8" t="s">
        <v>8219</v>
      </c>
      <c r="G2984" s="8" t="s">
        <v>8225</v>
      </c>
      <c r="H2984" s="8" t="s">
        <v>8247</v>
      </c>
      <c r="I2984" s="8">
        <v>1455208143</v>
      </c>
      <c r="J2984" s="8">
        <v>1452616143</v>
      </c>
      <c r="K2984" s="8" t="b">
        <v>1</v>
      </c>
      <c r="L2984" s="8">
        <v>59</v>
      </c>
      <c r="M2984" s="8" t="b">
        <v>1</v>
      </c>
      <c r="N2984" s="8" t="s">
        <v>8303</v>
      </c>
      <c r="O2984" s="11">
        <f t="shared" si="184"/>
        <v>102</v>
      </c>
      <c r="P2984" s="8">
        <f t="shared" si="185"/>
        <v>86.49</v>
      </c>
      <c r="Q2984" s="8" t="s">
        <v>8317</v>
      </c>
      <c r="R2984" s="8" t="s">
        <v>8357</v>
      </c>
      <c r="S2984" s="17">
        <f t="shared" si="186"/>
        <v>42381.686840277776</v>
      </c>
      <c r="T2984" s="17">
        <f t="shared" si="187"/>
        <v>42411.686840277776</v>
      </c>
    </row>
    <row r="2985" spans="1:20" ht="42.75" x14ac:dyDescent="0.45">
      <c r="A2985" s="5">
        <v>2983</v>
      </c>
      <c r="B2985" s="7" t="s">
        <v>2983</v>
      </c>
      <c r="C2985" s="7" t="s">
        <v>7093</v>
      </c>
      <c r="D2985" s="8">
        <v>116000</v>
      </c>
      <c r="E2985" s="8">
        <v>169985.91</v>
      </c>
      <c r="F2985" s="8" t="s">
        <v>8219</v>
      </c>
      <c r="G2985" s="8" t="s">
        <v>8224</v>
      </c>
      <c r="H2985" s="8" t="s">
        <v>8246</v>
      </c>
      <c r="I2985" s="8">
        <v>1415722236</v>
      </c>
      <c r="J2985" s="8">
        <v>1410534636</v>
      </c>
      <c r="K2985" s="8" t="b">
        <v>1</v>
      </c>
      <c r="L2985" s="8">
        <v>1095</v>
      </c>
      <c r="M2985" s="8" t="b">
        <v>1</v>
      </c>
      <c r="N2985" s="8" t="s">
        <v>8303</v>
      </c>
      <c r="O2985" s="11">
        <f t="shared" si="184"/>
        <v>147</v>
      </c>
      <c r="P2985" s="8">
        <f t="shared" si="185"/>
        <v>155.24</v>
      </c>
      <c r="Q2985" s="8" t="s">
        <v>8317</v>
      </c>
      <c r="R2985" s="8" t="s">
        <v>8357</v>
      </c>
      <c r="S2985" s="17">
        <f t="shared" si="186"/>
        <v>41894.632361111115</v>
      </c>
      <c r="T2985" s="17">
        <f t="shared" si="187"/>
        <v>41954.674027777779</v>
      </c>
    </row>
    <row r="2986" spans="1:20" ht="42.75" x14ac:dyDescent="0.45">
      <c r="A2986" s="5">
        <v>2984</v>
      </c>
      <c r="B2986" s="7" t="s">
        <v>2984</v>
      </c>
      <c r="C2986" s="7" t="s">
        <v>7094</v>
      </c>
      <c r="D2986" s="8">
        <v>25000</v>
      </c>
      <c r="E2986" s="8">
        <v>25088</v>
      </c>
      <c r="F2986" s="8" t="s">
        <v>8219</v>
      </c>
      <c r="G2986" s="8" t="s">
        <v>8224</v>
      </c>
      <c r="H2986" s="8" t="s">
        <v>8246</v>
      </c>
      <c r="I2986" s="8">
        <v>1472020881</v>
      </c>
      <c r="J2986" s="8">
        <v>1469428881</v>
      </c>
      <c r="K2986" s="8" t="b">
        <v>1</v>
      </c>
      <c r="L2986" s="8">
        <v>218</v>
      </c>
      <c r="M2986" s="8" t="b">
        <v>1</v>
      </c>
      <c r="N2986" s="8" t="s">
        <v>8303</v>
      </c>
      <c r="O2986" s="11">
        <f t="shared" si="184"/>
        <v>100</v>
      </c>
      <c r="P2986" s="8">
        <f t="shared" si="185"/>
        <v>115.08</v>
      </c>
      <c r="Q2986" s="8" t="s">
        <v>8317</v>
      </c>
      <c r="R2986" s="8" t="s">
        <v>8357</v>
      </c>
      <c r="S2986" s="17">
        <f t="shared" si="186"/>
        <v>42576.278715277775</v>
      </c>
      <c r="T2986" s="17">
        <f t="shared" si="187"/>
        <v>42606.278715277775</v>
      </c>
    </row>
    <row r="2987" spans="1:20" ht="42.75" x14ac:dyDescent="0.45">
      <c r="A2987" s="5">
        <v>2985</v>
      </c>
      <c r="B2987" s="7" t="s">
        <v>2985</v>
      </c>
      <c r="C2987" s="7" t="s">
        <v>7095</v>
      </c>
      <c r="D2987" s="8">
        <v>10000</v>
      </c>
      <c r="E2987" s="8">
        <v>12165</v>
      </c>
      <c r="F2987" s="8" t="s">
        <v>8219</v>
      </c>
      <c r="G2987" s="8" t="s">
        <v>8228</v>
      </c>
      <c r="H2987" s="8" t="s">
        <v>8250</v>
      </c>
      <c r="I2987" s="8">
        <v>1477886400</v>
      </c>
      <c r="J2987" s="8">
        <v>1476228128</v>
      </c>
      <c r="K2987" s="8" t="b">
        <v>0</v>
      </c>
      <c r="L2987" s="8">
        <v>111</v>
      </c>
      <c r="M2987" s="8" t="b">
        <v>1</v>
      </c>
      <c r="N2987" s="8" t="s">
        <v>8303</v>
      </c>
      <c r="O2987" s="11">
        <f t="shared" si="184"/>
        <v>122</v>
      </c>
      <c r="P2987" s="8">
        <f t="shared" si="185"/>
        <v>109.59</v>
      </c>
      <c r="Q2987" s="8" t="s">
        <v>8317</v>
      </c>
      <c r="R2987" s="8" t="s">
        <v>8357</v>
      </c>
      <c r="S2987" s="17">
        <f t="shared" si="186"/>
        <v>42654.973703703698</v>
      </c>
      <c r="T2987" s="17">
        <f t="shared" si="187"/>
        <v>42674.166666666672</v>
      </c>
    </row>
    <row r="2988" spans="1:20" ht="42.75" x14ac:dyDescent="0.45">
      <c r="A2988" s="5">
        <v>2986</v>
      </c>
      <c r="B2988" s="7" t="s">
        <v>2986</v>
      </c>
      <c r="C2988" s="7" t="s">
        <v>7096</v>
      </c>
      <c r="D2988" s="8">
        <v>2400</v>
      </c>
      <c r="E2988" s="8">
        <v>2532</v>
      </c>
      <c r="F2988" s="8" t="s">
        <v>8219</v>
      </c>
      <c r="G2988" s="8" t="s">
        <v>8225</v>
      </c>
      <c r="H2988" s="8" t="s">
        <v>8247</v>
      </c>
      <c r="I2988" s="8">
        <v>1462100406</v>
      </c>
      <c r="J2988" s="8">
        <v>1456920006</v>
      </c>
      <c r="K2988" s="8" t="b">
        <v>0</v>
      </c>
      <c r="L2988" s="8">
        <v>56</v>
      </c>
      <c r="M2988" s="8" t="b">
        <v>1</v>
      </c>
      <c r="N2988" s="8" t="s">
        <v>8303</v>
      </c>
      <c r="O2988" s="11">
        <f t="shared" si="184"/>
        <v>106</v>
      </c>
      <c r="P2988" s="8">
        <f t="shared" si="185"/>
        <v>45.21</v>
      </c>
      <c r="Q2988" s="8" t="s">
        <v>8317</v>
      </c>
      <c r="R2988" s="8" t="s">
        <v>8357</v>
      </c>
      <c r="S2988" s="17">
        <f t="shared" si="186"/>
        <v>42431.500069444446</v>
      </c>
      <c r="T2988" s="17">
        <f t="shared" si="187"/>
        <v>42491.458402777775</v>
      </c>
    </row>
    <row r="2989" spans="1:20" ht="42.75" x14ac:dyDescent="0.45">
      <c r="A2989" s="5">
        <v>2987</v>
      </c>
      <c r="B2989" s="7" t="s">
        <v>2987</v>
      </c>
      <c r="C2989" s="7" t="s">
        <v>7097</v>
      </c>
      <c r="D2989" s="8">
        <v>25000</v>
      </c>
      <c r="E2989" s="8">
        <v>27600.2</v>
      </c>
      <c r="F2989" s="8" t="s">
        <v>8219</v>
      </c>
      <c r="G2989" s="8" t="s">
        <v>8224</v>
      </c>
      <c r="H2989" s="8" t="s">
        <v>8246</v>
      </c>
      <c r="I2989" s="8">
        <v>1476316800</v>
      </c>
      <c r="J2989" s="8">
        <v>1473837751</v>
      </c>
      <c r="K2989" s="8" t="b">
        <v>0</v>
      </c>
      <c r="L2989" s="8">
        <v>265</v>
      </c>
      <c r="M2989" s="8" t="b">
        <v>1</v>
      </c>
      <c r="N2989" s="8" t="s">
        <v>8303</v>
      </c>
      <c r="O2989" s="11">
        <f t="shared" si="184"/>
        <v>110</v>
      </c>
      <c r="P2989" s="8">
        <f t="shared" si="185"/>
        <v>104.15</v>
      </c>
      <c r="Q2989" s="8" t="s">
        <v>8317</v>
      </c>
      <c r="R2989" s="8" t="s">
        <v>8357</v>
      </c>
      <c r="S2989" s="17">
        <f t="shared" si="186"/>
        <v>42627.307303240741</v>
      </c>
      <c r="T2989" s="17">
        <f t="shared" si="187"/>
        <v>42656</v>
      </c>
    </row>
    <row r="2990" spans="1:20" ht="42.75" x14ac:dyDescent="0.45">
      <c r="A2990" s="5">
        <v>2988</v>
      </c>
      <c r="B2990" s="7" t="s">
        <v>2988</v>
      </c>
      <c r="C2990" s="7" t="s">
        <v>7098</v>
      </c>
      <c r="D2990" s="8">
        <v>1000</v>
      </c>
      <c r="E2990" s="8">
        <v>1000</v>
      </c>
      <c r="F2990" s="8" t="s">
        <v>8219</v>
      </c>
      <c r="G2990" s="8" t="s">
        <v>8225</v>
      </c>
      <c r="H2990" s="8" t="s">
        <v>8247</v>
      </c>
      <c r="I2990" s="8">
        <v>1466412081</v>
      </c>
      <c r="J2990" s="8">
        <v>1463820081</v>
      </c>
      <c r="K2990" s="8" t="b">
        <v>0</v>
      </c>
      <c r="L2990" s="8">
        <v>28</v>
      </c>
      <c r="M2990" s="8" t="b">
        <v>1</v>
      </c>
      <c r="N2990" s="8" t="s">
        <v>8303</v>
      </c>
      <c r="O2990" s="11">
        <f t="shared" si="184"/>
        <v>100</v>
      </c>
      <c r="P2990" s="8">
        <f t="shared" si="185"/>
        <v>35.71</v>
      </c>
      <c r="Q2990" s="8" t="s">
        <v>8317</v>
      </c>
      <c r="R2990" s="8" t="s">
        <v>8357</v>
      </c>
      <c r="S2990" s="17">
        <f t="shared" si="186"/>
        <v>42511.362048611118</v>
      </c>
      <c r="T2990" s="17">
        <f t="shared" si="187"/>
        <v>42541.362048611118</v>
      </c>
    </row>
    <row r="2991" spans="1:20" x14ac:dyDescent="0.45">
      <c r="A2991" s="5">
        <v>2989</v>
      </c>
      <c r="B2991" s="7" t="s">
        <v>2989</v>
      </c>
      <c r="C2991" s="7" t="s">
        <v>7099</v>
      </c>
      <c r="D2991" s="8">
        <v>20000</v>
      </c>
      <c r="E2991" s="8">
        <v>35307</v>
      </c>
      <c r="F2991" s="8" t="s">
        <v>8219</v>
      </c>
      <c r="G2991" s="8" t="s">
        <v>8224</v>
      </c>
      <c r="H2991" s="8" t="s">
        <v>8246</v>
      </c>
      <c r="I2991" s="8">
        <v>1450673940</v>
      </c>
      <c r="J2991" s="8">
        <v>1448756962</v>
      </c>
      <c r="K2991" s="8" t="b">
        <v>0</v>
      </c>
      <c r="L2991" s="8">
        <v>364</v>
      </c>
      <c r="M2991" s="8" t="b">
        <v>1</v>
      </c>
      <c r="N2991" s="8" t="s">
        <v>8303</v>
      </c>
      <c r="O2991" s="11">
        <f t="shared" si="184"/>
        <v>177</v>
      </c>
      <c r="P2991" s="8">
        <f t="shared" si="185"/>
        <v>97</v>
      </c>
      <c r="Q2991" s="8" t="s">
        <v>8317</v>
      </c>
      <c r="R2991" s="8" t="s">
        <v>8357</v>
      </c>
      <c r="S2991" s="17">
        <f t="shared" si="186"/>
        <v>42337.02039351852</v>
      </c>
      <c r="T2991" s="17">
        <f t="shared" si="187"/>
        <v>42359.207638888889</v>
      </c>
    </row>
    <row r="2992" spans="1:20" ht="42.75" x14ac:dyDescent="0.45">
      <c r="A2992" s="5">
        <v>2990</v>
      </c>
      <c r="B2992" s="7" t="s">
        <v>2990</v>
      </c>
      <c r="C2992" s="7" t="s">
        <v>7100</v>
      </c>
      <c r="D2992" s="8">
        <v>10000</v>
      </c>
      <c r="E2992" s="8">
        <v>10000</v>
      </c>
      <c r="F2992" s="8" t="s">
        <v>8219</v>
      </c>
      <c r="G2992" s="8" t="s">
        <v>8224</v>
      </c>
      <c r="H2992" s="8" t="s">
        <v>8246</v>
      </c>
      <c r="I2992" s="8">
        <v>1452174420</v>
      </c>
      <c r="J2992" s="8">
        <v>1449150420</v>
      </c>
      <c r="K2992" s="8" t="b">
        <v>0</v>
      </c>
      <c r="L2992" s="8">
        <v>27</v>
      </c>
      <c r="M2992" s="8" t="b">
        <v>1</v>
      </c>
      <c r="N2992" s="8" t="s">
        <v>8303</v>
      </c>
      <c r="O2992" s="11">
        <f t="shared" si="184"/>
        <v>100</v>
      </c>
      <c r="P2992" s="8">
        <f t="shared" si="185"/>
        <v>370.37</v>
      </c>
      <c r="Q2992" s="8" t="s">
        <v>8317</v>
      </c>
      <c r="R2992" s="8" t="s">
        <v>8357</v>
      </c>
      <c r="S2992" s="17">
        <f t="shared" si="186"/>
        <v>42341.57430555555</v>
      </c>
      <c r="T2992" s="17">
        <f t="shared" si="187"/>
        <v>42376.57430555555</v>
      </c>
    </row>
    <row r="2993" spans="1:20" ht="42.75" x14ac:dyDescent="0.45">
      <c r="A2993" s="5">
        <v>2991</v>
      </c>
      <c r="B2993" s="7" t="s">
        <v>2991</v>
      </c>
      <c r="C2993" s="7" t="s">
        <v>7101</v>
      </c>
      <c r="D2993" s="8">
        <v>8500</v>
      </c>
      <c r="E2993" s="8">
        <v>8780</v>
      </c>
      <c r="F2993" s="8" t="s">
        <v>8219</v>
      </c>
      <c r="G2993" s="8" t="s">
        <v>8224</v>
      </c>
      <c r="H2993" s="8" t="s">
        <v>8246</v>
      </c>
      <c r="I2993" s="8">
        <v>1485547530</v>
      </c>
      <c r="J2993" s="8">
        <v>1483646730</v>
      </c>
      <c r="K2993" s="8" t="b">
        <v>0</v>
      </c>
      <c r="L2993" s="8">
        <v>93</v>
      </c>
      <c r="M2993" s="8" t="b">
        <v>1</v>
      </c>
      <c r="N2993" s="8" t="s">
        <v>8303</v>
      </c>
      <c r="O2993" s="11">
        <f t="shared" si="184"/>
        <v>103</v>
      </c>
      <c r="P2993" s="8">
        <f t="shared" si="185"/>
        <v>94.41</v>
      </c>
      <c r="Q2993" s="8" t="s">
        <v>8317</v>
      </c>
      <c r="R2993" s="8" t="s">
        <v>8357</v>
      </c>
      <c r="S2993" s="17">
        <f t="shared" si="186"/>
        <v>42740.837152777778</v>
      </c>
      <c r="T2993" s="17">
        <f t="shared" si="187"/>
        <v>42762.837152777778</v>
      </c>
    </row>
    <row r="2994" spans="1:20" ht="42.75" x14ac:dyDescent="0.45">
      <c r="A2994" s="5">
        <v>2992</v>
      </c>
      <c r="B2994" s="7" t="s">
        <v>2992</v>
      </c>
      <c r="C2994" s="7" t="s">
        <v>7102</v>
      </c>
      <c r="D2994" s="8">
        <v>3000</v>
      </c>
      <c r="E2994" s="8">
        <v>3135</v>
      </c>
      <c r="F2994" s="8" t="s">
        <v>8219</v>
      </c>
      <c r="G2994" s="8" t="s">
        <v>8224</v>
      </c>
      <c r="H2994" s="8" t="s">
        <v>8246</v>
      </c>
      <c r="I2994" s="8">
        <v>1476037510</v>
      </c>
      <c r="J2994" s="8">
        <v>1473445510</v>
      </c>
      <c r="K2994" s="8" t="b">
        <v>0</v>
      </c>
      <c r="L2994" s="8">
        <v>64</v>
      </c>
      <c r="M2994" s="8" t="b">
        <v>1</v>
      </c>
      <c r="N2994" s="8" t="s">
        <v>8303</v>
      </c>
      <c r="O2994" s="11">
        <f t="shared" si="184"/>
        <v>105</v>
      </c>
      <c r="P2994" s="8">
        <f t="shared" si="185"/>
        <v>48.98</v>
      </c>
      <c r="Q2994" s="8" t="s">
        <v>8317</v>
      </c>
      <c r="R2994" s="8" t="s">
        <v>8357</v>
      </c>
      <c r="S2994" s="17">
        <f t="shared" si="186"/>
        <v>42622.767476851848</v>
      </c>
      <c r="T2994" s="17">
        <f t="shared" si="187"/>
        <v>42652.767476851848</v>
      </c>
    </row>
    <row r="2995" spans="1:20" x14ac:dyDescent="0.45">
      <c r="A2995" s="5">
        <v>2993</v>
      </c>
      <c r="B2995" s="7" t="s">
        <v>2993</v>
      </c>
      <c r="C2995" s="7" t="s">
        <v>7103</v>
      </c>
      <c r="D2995" s="8">
        <v>1000</v>
      </c>
      <c r="E2995" s="8">
        <v>1003</v>
      </c>
      <c r="F2995" s="8" t="s">
        <v>8219</v>
      </c>
      <c r="G2995" s="8" t="s">
        <v>8224</v>
      </c>
      <c r="H2995" s="8" t="s">
        <v>8246</v>
      </c>
      <c r="I2995" s="8">
        <v>1455998867</v>
      </c>
      <c r="J2995" s="8">
        <v>1453406867</v>
      </c>
      <c r="K2995" s="8" t="b">
        <v>0</v>
      </c>
      <c r="L2995" s="8">
        <v>22</v>
      </c>
      <c r="M2995" s="8" t="b">
        <v>1</v>
      </c>
      <c r="N2995" s="8" t="s">
        <v>8303</v>
      </c>
      <c r="O2995" s="11">
        <f t="shared" si="184"/>
        <v>100</v>
      </c>
      <c r="P2995" s="8">
        <f t="shared" si="185"/>
        <v>45.59</v>
      </c>
      <c r="Q2995" s="8" t="s">
        <v>8317</v>
      </c>
      <c r="R2995" s="8" t="s">
        <v>8357</v>
      </c>
      <c r="S2995" s="17">
        <f t="shared" si="186"/>
        <v>42390.838738425926</v>
      </c>
      <c r="T2995" s="17">
        <f t="shared" si="187"/>
        <v>42420.838738425926</v>
      </c>
    </row>
    <row r="2996" spans="1:20" ht="42.75" x14ac:dyDescent="0.45">
      <c r="A2996" s="5">
        <v>2994</v>
      </c>
      <c r="B2996" s="7" t="s">
        <v>2994</v>
      </c>
      <c r="C2996" s="7" t="s">
        <v>7104</v>
      </c>
      <c r="D2996" s="8">
        <v>300</v>
      </c>
      <c r="E2996" s="8">
        <v>1373.24</v>
      </c>
      <c r="F2996" s="8" t="s">
        <v>8219</v>
      </c>
      <c r="G2996" s="8" t="s">
        <v>8225</v>
      </c>
      <c r="H2996" s="8" t="s">
        <v>8247</v>
      </c>
      <c r="I2996" s="8">
        <v>1412335772</v>
      </c>
      <c r="J2996" s="8">
        <v>1409743772</v>
      </c>
      <c r="K2996" s="8" t="b">
        <v>0</v>
      </c>
      <c r="L2996" s="8">
        <v>59</v>
      </c>
      <c r="M2996" s="8" t="b">
        <v>1</v>
      </c>
      <c r="N2996" s="8" t="s">
        <v>8303</v>
      </c>
      <c r="O2996" s="11">
        <f t="shared" si="184"/>
        <v>458</v>
      </c>
      <c r="P2996" s="8">
        <f t="shared" si="185"/>
        <v>23.28</v>
      </c>
      <c r="Q2996" s="8" t="s">
        <v>8317</v>
      </c>
      <c r="R2996" s="8" t="s">
        <v>8357</v>
      </c>
      <c r="S2996" s="17">
        <f t="shared" si="186"/>
        <v>41885.478842592594</v>
      </c>
      <c r="T2996" s="17">
        <f t="shared" si="187"/>
        <v>41915.478842592594</v>
      </c>
    </row>
    <row r="2997" spans="1:20" ht="42.75" x14ac:dyDescent="0.45">
      <c r="A2997" s="5">
        <v>2995</v>
      </c>
      <c r="B2997" s="7" t="s">
        <v>2995</v>
      </c>
      <c r="C2997" s="7" t="s">
        <v>7105</v>
      </c>
      <c r="D2997" s="8">
        <v>15000</v>
      </c>
      <c r="E2997" s="8">
        <v>15744</v>
      </c>
      <c r="F2997" s="8" t="s">
        <v>8219</v>
      </c>
      <c r="G2997" s="8" t="s">
        <v>8224</v>
      </c>
      <c r="H2997" s="8" t="s">
        <v>8246</v>
      </c>
      <c r="I2997" s="8">
        <v>1484841471</v>
      </c>
      <c r="J2997" s="8">
        <v>1482249471</v>
      </c>
      <c r="K2997" s="8" t="b">
        <v>0</v>
      </c>
      <c r="L2997" s="8">
        <v>249</v>
      </c>
      <c r="M2997" s="8" t="b">
        <v>1</v>
      </c>
      <c r="N2997" s="8" t="s">
        <v>8303</v>
      </c>
      <c r="O2997" s="11">
        <f t="shared" si="184"/>
        <v>105</v>
      </c>
      <c r="P2997" s="8">
        <f t="shared" si="185"/>
        <v>63.23</v>
      </c>
      <c r="Q2997" s="8" t="s">
        <v>8317</v>
      </c>
      <c r="R2997" s="8" t="s">
        <v>8357</v>
      </c>
      <c r="S2997" s="17">
        <f t="shared" si="186"/>
        <v>42724.665173611109</v>
      </c>
      <c r="T2997" s="17">
        <f t="shared" si="187"/>
        <v>42754.665173611109</v>
      </c>
    </row>
    <row r="2998" spans="1:20" ht="28.5" x14ac:dyDescent="0.45">
      <c r="A2998" s="5">
        <v>2996</v>
      </c>
      <c r="B2998" s="7" t="s">
        <v>2996</v>
      </c>
      <c r="C2998" s="7" t="s">
        <v>7106</v>
      </c>
      <c r="D2998" s="8">
        <v>35000</v>
      </c>
      <c r="E2998" s="8">
        <v>60180</v>
      </c>
      <c r="F2998" s="8" t="s">
        <v>8219</v>
      </c>
      <c r="G2998" s="8" t="s">
        <v>8224</v>
      </c>
      <c r="H2998" s="8" t="s">
        <v>8246</v>
      </c>
      <c r="I2998" s="8">
        <v>1432677240</v>
      </c>
      <c r="J2998" s="8">
        <v>1427493240</v>
      </c>
      <c r="K2998" s="8" t="b">
        <v>0</v>
      </c>
      <c r="L2998" s="8">
        <v>392</v>
      </c>
      <c r="M2998" s="8" t="b">
        <v>1</v>
      </c>
      <c r="N2998" s="8" t="s">
        <v>8303</v>
      </c>
      <c r="O2998" s="11">
        <f t="shared" si="184"/>
        <v>172</v>
      </c>
      <c r="P2998" s="8">
        <f t="shared" si="185"/>
        <v>153.52000000000001</v>
      </c>
      <c r="Q2998" s="8" t="s">
        <v>8317</v>
      </c>
      <c r="R2998" s="8" t="s">
        <v>8357</v>
      </c>
      <c r="S2998" s="17">
        <f t="shared" si="186"/>
        <v>42090.912500000006</v>
      </c>
      <c r="T2998" s="17">
        <f t="shared" si="187"/>
        <v>42150.912500000006</v>
      </c>
    </row>
    <row r="2999" spans="1:20" ht="42.75" x14ac:dyDescent="0.45">
      <c r="A2999" s="5">
        <v>2997</v>
      </c>
      <c r="B2999" s="7" t="s">
        <v>2997</v>
      </c>
      <c r="C2999" s="7" t="s">
        <v>7107</v>
      </c>
      <c r="D2999" s="8">
        <v>10000</v>
      </c>
      <c r="E2999" s="8">
        <v>10373</v>
      </c>
      <c r="F2999" s="8" t="s">
        <v>8219</v>
      </c>
      <c r="G2999" s="8" t="s">
        <v>8224</v>
      </c>
      <c r="H2999" s="8" t="s">
        <v>8246</v>
      </c>
      <c r="I2999" s="8">
        <v>1488171540</v>
      </c>
      <c r="J2999" s="8">
        <v>1486661793</v>
      </c>
      <c r="K2999" s="8" t="b">
        <v>0</v>
      </c>
      <c r="L2999" s="8">
        <v>115</v>
      </c>
      <c r="M2999" s="8" t="b">
        <v>1</v>
      </c>
      <c r="N2999" s="8" t="s">
        <v>8303</v>
      </c>
      <c r="O2999" s="11">
        <f t="shared" si="184"/>
        <v>104</v>
      </c>
      <c r="P2999" s="8">
        <f t="shared" si="185"/>
        <v>90.2</v>
      </c>
      <c r="Q2999" s="8" t="s">
        <v>8317</v>
      </c>
      <c r="R2999" s="8" t="s">
        <v>8357</v>
      </c>
      <c r="S2999" s="17">
        <f t="shared" si="186"/>
        <v>42775.733715277776</v>
      </c>
      <c r="T2999" s="17">
        <f t="shared" si="187"/>
        <v>42793.207638888889</v>
      </c>
    </row>
    <row r="3000" spans="1:20" ht="42.75" x14ac:dyDescent="0.45">
      <c r="A3000" s="5">
        <v>2998</v>
      </c>
      <c r="B3000" s="7" t="s">
        <v>2998</v>
      </c>
      <c r="C3000" s="7" t="s">
        <v>7108</v>
      </c>
      <c r="D3000" s="8">
        <v>50000</v>
      </c>
      <c r="E3000" s="8">
        <v>51514.5</v>
      </c>
      <c r="F3000" s="8" t="s">
        <v>8219</v>
      </c>
      <c r="G3000" s="8" t="s">
        <v>8224</v>
      </c>
      <c r="H3000" s="8" t="s">
        <v>8246</v>
      </c>
      <c r="I3000" s="8">
        <v>1402892700</v>
      </c>
      <c r="J3000" s="8">
        <v>1400474329</v>
      </c>
      <c r="K3000" s="8" t="b">
        <v>0</v>
      </c>
      <c r="L3000" s="8">
        <v>433</v>
      </c>
      <c r="M3000" s="8" t="b">
        <v>1</v>
      </c>
      <c r="N3000" s="8" t="s">
        <v>8303</v>
      </c>
      <c r="O3000" s="11">
        <f t="shared" si="184"/>
        <v>103</v>
      </c>
      <c r="P3000" s="8">
        <f t="shared" si="185"/>
        <v>118.97</v>
      </c>
      <c r="Q3000" s="8" t="s">
        <v>8317</v>
      </c>
      <c r="R3000" s="8" t="s">
        <v>8357</v>
      </c>
      <c r="S3000" s="17">
        <f t="shared" si="186"/>
        <v>41778.193622685183</v>
      </c>
      <c r="T3000" s="17">
        <f t="shared" si="187"/>
        <v>41806.184027777781</v>
      </c>
    </row>
    <row r="3001" spans="1:20" ht="42.75" x14ac:dyDescent="0.45">
      <c r="A3001" s="5">
        <v>2999</v>
      </c>
      <c r="B3001" s="7" t="s">
        <v>2999</v>
      </c>
      <c r="C3001" s="7" t="s">
        <v>7109</v>
      </c>
      <c r="D3001" s="8">
        <v>1350</v>
      </c>
      <c r="E3001" s="8">
        <v>1605</v>
      </c>
      <c r="F3001" s="8" t="s">
        <v>8219</v>
      </c>
      <c r="G3001" s="8" t="s">
        <v>8224</v>
      </c>
      <c r="H3001" s="8" t="s">
        <v>8246</v>
      </c>
      <c r="I3001" s="8">
        <v>1488333600</v>
      </c>
      <c r="J3001" s="8">
        <v>1487094360</v>
      </c>
      <c r="K3001" s="8" t="b">
        <v>0</v>
      </c>
      <c r="L3001" s="8">
        <v>20</v>
      </c>
      <c r="M3001" s="8" t="b">
        <v>1</v>
      </c>
      <c r="N3001" s="8" t="s">
        <v>8303</v>
      </c>
      <c r="O3001" s="11">
        <f t="shared" si="184"/>
        <v>119</v>
      </c>
      <c r="P3001" s="8">
        <f t="shared" si="185"/>
        <v>80.25</v>
      </c>
      <c r="Q3001" s="8" t="s">
        <v>8317</v>
      </c>
      <c r="R3001" s="8" t="s">
        <v>8357</v>
      </c>
      <c r="S3001" s="17">
        <f t="shared" si="186"/>
        <v>42780.740277777775</v>
      </c>
      <c r="T3001" s="17">
        <f t="shared" si="187"/>
        <v>42795.083333333328</v>
      </c>
    </row>
    <row r="3002" spans="1:20" ht="42.75" x14ac:dyDescent="0.45">
      <c r="A3002" s="5">
        <v>3000</v>
      </c>
      <c r="B3002" s="7" t="s">
        <v>3000</v>
      </c>
      <c r="C3002" s="7" t="s">
        <v>7110</v>
      </c>
      <c r="D3002" s="8">
        <v>500</v>
      </c>
      <c r="E3002" s="8">
        <v>500</v>
      </c>
      <c r="F3002" s="8" t="s">
        <v>8219</v>
      </c>
      <c r="G3002" s="8" t="s">
        <v>8224</v>
      </c>
      <c r="H3002" s="8" t="s">
        <v>8246</v>
      </c>
      <c r="I3002" s="8">
        <v>1485885600</v>
      </c>
      <c r="J3002" s="8">
        <v>1484682670</v>
      </c>
      <c r="K3002" s="8" t="b">
        <v>0</v>
      </c>
      <c r="L3002" s="8">
        <v>8</v>
      </c>
      <c r="M3002" s="8" t="b">
        <v>1</v>
      </c>
      <c r="N3002" s="8" t="s">
        <v>8303</v>
      </c>
      <c r="O3002" s="11">
        <f t="shared" si="184"/>
        <v>100</v>
      </c>
      <c r="P3002" s="8">
        <f t="shared" si="185"/>
        <v>62.5</v>
      </c>
      <c r="Q3002" s="8" t="s">
        <v>8317</v>
      </c>
      <c r="R3002" s="8" t="s">
        <v>8357</v>
      </c>
      <c r="S3002" s="17">
        <f t="shared" si="186"/>
        <v>42752.827199074076</v>
      </c>
      <c r="T3002" s="17">
        <f t="shared" si="187"/>
        <v>42766.75</v>
      </c>
    </row>
    <row r="3003" spans="1:20" ht="42.75" x14ac:dyDescent="0.45">
      <c r="A3003" s="5">
        <v>3001</v>
      </c>
      <c r="B3003" s="7" t="s">
        <v>3001</v>
      </c>
      <c r="C3003" s="7" t="s">
        <v>7111</v>
      </c>
      <c r="D3003" s="8">
        <v>7214</v>
      </c>
      <c r="E3003" s="8">
        <v>22991.01</v>
      </c>
      <c r="F3003" s="8" t="s">
        <v>8219</v>
      </c>
      <c r="G3003" s="8" t="s">
        <v>8224</v>
      </c>
      <c r="H3003" s="8" t="s">
        <v>8246</v>
      </c>
      <c r="I3003" s="8">
        <v>1468445382</v>
      </c>
      <c r="J3003" s="8">
        <v>1465853382</v>
      </c>
      <c r="K3003" s="8" t="b">
        <v>0</v>
      </c>
      <c r="L3003" s="8">
        <v>175</v>
      </c>
      <c r="M3003" s="8" t="b">
        <v>1</v>
      </c>
      <c r="N3003" s="8" t="s">
        <v>8303</v>
      </c>
      <c r="O3003" s="11">
        <f t="shared" si="184"/>
        <v>319</v>
      </c>
      <c r="P3003" s="8">
        <f t="shared" si="185"/>
        <v>131.38</v>
      </c>
      <c r="Q3003" s="8" t="s">
        <v>8317</v>
      </c>
      <c r="R3003" s="8" t="s">
        <v>8357</v>
      </c>
      <c r="S3003" s="17">
        <f t="shared" si="186"/>
        <v>42534.895625000005</v>
      </c>
      <c r="T3003" s="17">
        <f t="shared" si="187"/>
        <v>42564.895625000005</v>
      </c>
    </row>
    <row r="3004" spans="1:20" ht="28.5" x14ac:dyDescent="0.45">
      <c r="A3004" s="5">
        <v>3002</v>
      </c>
      <c r="B3004" s="7" t="s">
        <v>3002</v>
      </c>
      <c r="C3004" s="7" t="s">
        <v>7112</v>
      </c>
      <c r="D3004" s="8">
        <v>7000</v>
      </c>
      <c r="E3004" s="8">
        <v>7595.43</v>
      </c>
      <c r="F3004" s="8" t="s">
        <v>8219</v>
      </c>
      <c r="G3004" s="8" t="s">
        <v>8224</v>
      </c>
      <c r="H3004" s="8" t="s">
        <v>8246</v>
      </c>
      <c r="I3004" s="8">
        <v>1356552252</v>
      </c>
      <c r="J3004" s="8">
        <v>1353960252</v>
      </c>
      <c r="K3004" s="8" t="b">
        <v>0</v>
      </c>
      <c r="L3004" s="8">
        <v>104</v>
      </c>
      <c r="M3004" s="8" t="b">
        <v>1</v>
      </c>
      <c r="N3004" s="8" t="s">
        <v>8303</v>
      </c>
      <c r="O3004" s="11">
        <f t="shared" si="184"/>
        <v>109</v>
      </c>
      <c r="P3004" s="8">
        <f t="shared" si="185"/>
        <v>73.03</v>
      </c>
      <c r="Q3004" s="8" t="s">
        <v>8317</v>
      </c>
      <c r="R3004" s="8" t="s">
        <v>8357</v>
      </c>
      <c r="S3004" s="17">
        <f t="shared" si="186"/>
        <v>41239.83625</v>
      </c>
      <c r="T3004" s="17">
        <f t="shared" si="187"/>
        <v>41269.83625</v>
      </c>
    </row>
    <row r="3005" spans="1:20" ht="42.75" x14ac:dyDescent="0.45">
      <c r="A3005" s="5">
        <v>3003</v>
      </c>
      <c r="B3005" s="7" t="s">
        <v>3003</v>
      </c>
      <c r="C3005" s="7" t="s">
        <v>7113</v>
      </c>
      <c r="D3005" s="8">
        <v>3000</v>
      </c>
      <c r="E3005" s="8">
        <v>3035</v>
      </c>
      <c r="F3005" s="8" t="s">
        <v>8219</v>
      </c>
      <c r="G3005" s="8" t="s">
        <v>8224</v>
      </c>
      <c r="H3005" s="8" t="s">
        <v>8246</v>
      </c>
      <c r="I3005" s="8">
        <v>1456811940</v>
      </c>
      <c r="J3005" s="8">
        <v>1454098976</v>
      </c>
      <c r="K3005" s="8" t="b">
        <v>0</v>
      </c>
      <c r="L3005" s="8">
        <v>17</v>
      </c>
      <c r="M3005" s="8" t="b">
        <v>1</v>
      </c>
      <c r="N3005" s="8" t="s">
        <v>8303</v>
      </c>
      <c r="O3005" s="11">
        <f t="shared" si="184"/>
        <v>101</v>
      </c>
      <c r="P3005" s="8">
        <f t="shared" si="185"/>
        <v>178.53</v>
      </c>
      <c r="Q3005" s="8" t="s">
        <v>8317</v>
      </c>
      <c r="R3005" s="8" t="s">
        <v>8357</v>
      </c>
      <c r="S3005" s="17">
        <f t="shared" si="186"/>
        <v>42398.849259259259</v>
      </c>
      <c r="T3005" s="17">
        <f t="shared" si="187"/>
        <v>42430.249305555553</v>
      </c>
    </row>
    <row r="3006" spans="1:20" ht="42.75" x14ac:dyDescent="0.45">
      <c r="A3006" s="5">
        <v>3004</v>
      </c>
      <c r="B3006" s="7" t="s">
        <v>3004</v>
      </c>
      <c r="C3006" s="7" t="s">
        <v>7114</v>
      </c>
      <c r="D3006" s="8">
        <v>40000</v>
      </c>
      <c r="E3006" s="8">
        <v>45126</v>
      </c>
      <c r="F3006" s="8" t="s">
        <v>8219</v>
      </c>
      <c r="G3006" s="8" t="s">
        <v>8224</v>
      </c>
      <c r="H3006" s="8" t="s">
        <v>8246</v>
      </c>
      <c r="I3006" s="8">
        <v>1416089324</v>
      </c>
      <c r="J3006" s="8">
        <v>1413493724</v>
      </c>
      <c r="K3006" s="8" t="b">
        <v>0</v>
      </c>
      <c r="L3006" s="8">
        <v>277</v>
      </c>
      <c r="M3006" s="8" t="b">
        <v>1</v>
      </c>
      <c r="N3006" s="8" t="s">
        <v>8303</v>
      </c>
      <c r="O3006" s="11">
        <f t="shared" si="184"/>
        <v>113</v>
      </c>
      <c r="P3006" s="8">
        <f t="shared" si="185"/>
        <v>162.91</v>
      </c>
      <c r="Q3006" s="8" t="s">
        <v>8317</v>
      </c>
      <c r="R3006" s="8" t="s">
        <v>8357</v>
      </c>
      <c r="S3006" s="17">
        <f t="shared" si="186"/>
        <v>41928.881064814814</v>
      </c>
      <c r="T3006" s="17">
        <f t="shared" si="187"/>
        <v>41958.922731481478</v>
      </c>
    </row>
    <row r="3007" spans="1:20" ht="42.75" x14ac:dyDescent="0.45">
      <c r="A3007" s="5">
        <v>3005</v>
      </c>
      <c r="B3007" s="7" t="s">
        <v>3005</v>
      </c>
      <c r="C3007" s="7" t="s">
        <v>7115</v>
      </c>
      <c r="D3007" s="8">
        <v>10600</v>
      </c>
      <c r="E3007" s="8">
        <v>12772.6</v>
      </c>
      <c r="F3007" s="8" t="s">
        <v>8219</v>
      </c>
      <c r="G3007" s="8" t="s">
        <v>8224</v>
      </c>
      <c r="H3007" s="8" t="s">
        <v>8246</v>
      </c>
      <c r="I3007" s="8">
        <v>1412611905</v>
      </c>
      <c r="J3007" s="8">
        <v>1410019905</v>
      </c>
      <c r="K3007" s="8" t="b">
        <v>0</v>
      </c>
      <c r="L3007" s="8">
        <v>118</v>
      </c>
      <c r="M3007" s="8" t="b">
        <v>1</v>
      </c>
      <c r="N3007" s="8" t="s">
        <v>8303</v>
      </c>
      <c r="O3007" s="11">
        <f t="shared" si="184"/>
        <v>120</v>
      </c>
      <c r="P3007" s="8">
        <f t="shared" si="185"/>
        <v>108.24</v>
      </c>
      <c r="Q3007" s="8" t="s">
        <v>8317</v>
      </c>
      <c r="R3007" s="8" t="s">
        <v>8357</v>
      </c>
      <c r="S3007" s="17">
        <f t="shared" si="186"/>
        <v>41888.674826388888</v>
      </c>
      <c r="T3007" s="17">
        <f t="shared" si="187"/>
        <v>41918.674826388888</v>
      </c>
    </row>
    <row r="3008" spans="1:20" ht="28.5" x14ac:dyDescent="0.45">
      <c r="A3008" s="5">
        <v>3006</v>
      </c>
      <c r="B3008" s="7" t="s">
        <v>3006</v>
      </c>
      <c r="C3008" s="7" t="s">
        <v>7116</v>
      </c>
      <c r="D3008" s="8">
        <v>8000</v>
      </c>
      <c r="E3008" s="8">
        <v>8620</v>
      </c>
      <c r="F3008" s="8" t="s">
        <v>8219</v>
      </c>
      <c r="G3008" s="8" t="s">
        <v>8229</v>
      </c>
      <c r="H3008" s="8" t="s">
        <v>8251</v>
      </c>
      <c r="I3008" s="8">
        <v>1418580591</v>
      </c>
      <c r="J3008" s="8">
        <v>1415988591</v>
      </c>
      <c r="K3008" s="8" t="b">
        <v>0</v>
      </c>
      <c r="L3008" s="8">
        <v>97</v>
      </c>
      <c r="M3008" s="8" t="b">
        <v>1</v>
      </c>
      <c r="N3008" s="8" t="s">
        <v>8303</v>
      </c>
      <c r="O3008" s="11">
        <f t="shared" si="184"/>
        <v>108</v>
      </c>
      <c r="P3008" s="8">
        <f t="shared" si="185"/>
        <v>88.87</v>
      </c>
      <c r="Q3008" s="8" t="s">
        <v>8317</v>
      </c>
      <c r="R3008" s="8" t="s">
        <v>8357</v>
      </c>
      <c r="S3008" s="17">
        <f t="shared" si="186"/>
        <v>41957.756840277783</v>
      </c>
      <c r="T3008" s="17">
        <f t="shared" si="187"/>
        <v>41987.756840277783</v>
      </c>
    </row>
    <row r="3009" spans="1:20" ht="28.5" x14ac:dyDescent="0.45">
      <c r="A3009" s="5">
        <v>3007</v>
      </c>
      <c r="B3009" s="7" t="s">
        <v>3007</v>
      </c>
      <c r="C3009" s="7" t="s">
        <v>7117</v>
      </c>
      <c r="D3009" s="8">
        <v>600</v>
      </c>
      <c r="E3009" s="8">
        <v>1080</v>
      </c>
      <c r="F3009" s="8" t="s">
        <v>8219</v>
      </c>
      <c r="G3009" s="8" t="s">
        <v>8224</v>
      </c>
      <c r="H3009" s="8" t="s">
        <v>8246</v>
      </c>
      <c r="I3009" s="8">
        <v>1429938683</v>
      </c>
      <c r="J3009" s="8">
        <v>1428124283</v>
      </c>
      <c r="K3009" s="8" t="b">
        <v>0</v>
      </c>
      <c r="L3009" s="8">
        <v>20</v>
      </c>
      <c r="M3009" s="8" t="b">
        <v>1</v>
      </c>
      <c r="N3009" s="8" t="s">
        <v>8303</v>
      </c>
      <c r="O3009" s="11">
        <f t="shared" si="184"/>
        <v>180</v>
      </c>
      <c r="P3009" s="8">
        <f t="shared" si="185"/>
        <v>54</v>
      </c>
      <c r="Q3009" s="8" t="s">
        <v>8317</v>
      </c>
      <c r="R3009" s="8" t="s">
        <v>8357</v>
      </c>
      <c r="S3009" s="17">
        <f t="shared" si="186"/>
        <v>42098.216238425928</v>
      </c>
      <c r="T3009" s="17">
        <f t="shared" si="187"/>
        <v>42119.216238425928</v>
      </c>
    </row>
    <row r="3010" spans="1:20" ht="42.75" x14ac:dyDescent="0.45">
      <c r="A3010" s="5">
        <v>3008</v>
      </c>
      <c r="B3010" s="7" t="s">
        <v>3008</v>
      </c>
      <c r="C3010" s="7" t="s">
        <v>7118</v>
      </c>
      <c r="D3010" s="8">
        <v>3000</v>
      </c>
      <c r="E3010" s="8">
        <v>3035</v>
      </c>
      <c r="F3010" s="8" t="s">
        <v>8219</v>
      </c>
      <c r="G3010" s="8" t="s">
        <v>8224</v>
      </c>
      <c r="H3010" s="8" t="s">
        <v>8246</v>
      </c>
      <c r="I3010" s="8">
        <v>1453352719</v>
      </c>
      <c r="J3010" s="8">
        <v>1450760719</v>
      </c>
      <c r="K3010" s="8" t="b">
        <v>0</v>
      </c>
      <c r="L3010" s="8">
        <v>26</v>
      </c>
      <c r="M3010" s="8" t="b">
        <v>1</v>
      </c>
      <c r="N3010" s="8" t="s">
        <v>8303</v>
      </c>
      <c r="O3010" s="11">
        <f t="shared" si="184"/>
        <v>101</v>
      </c>
      <c r="P3010" s="8">
        <f t="shared" si="185"/>
        <v>116.73</v>
      </c>
      <c r="Q3010" s="8" t="s">
        <v>8317</v>
      </c>
      <c r="R3010" s="8" t="s">
        <v>8357</v>
      </c>
      <c r="S3010" s="17">
        <f t="shared" si="186"/>
        <v>42360.212025462963</v>
      </c>
      <c r="T3010" s="17">
        <f t="shared" si="187"/>
        <v>42390.212025462963</v>
      </c>
    </row>
    <row r="3011" spans="1:20" ht="42.75" x14ac:dyDescent="0.45">
      <c r="A3011" s="5">
        <v>3009</v>
      </c>
      <c r="B3011" s="7" t="s">
        <v>3009</v>
      </c>
      <c r="C3011" s="7" t="s">
        <v>7119</v>
      </c>
      <c r="D3011" s="8">
        <v>25000</v>
      </c>
      <c r="E3011" s="8">
        <v>29939</v>
      </c>
      <c r="F3011" s="8" t="s">
        <v>8219</v>
      </c>
      <c r="G3011" s="8" t="s">
        <v>8224</v>
      </c>
      <c r="H3011" s="8" t="s">
        <v>8246</v>
      </c>
      <c r="I3011" s="8">
        <v>1417012840</v>
      </c>
      <c r="J3011" s="8">
        <v>1414417240</v>
      </c>
      <c r="K3011" s="8" t="b">
        <v>0</v>
      </c>
      <c r="L3011" s="8">
        <v>128</v>
      </c>
      <c r="M3011" s="8" t="b">
        <v>1</v>
      </c>
      <c r="N3011" s="8" t="s">
        <v>8303</v>
      </c>
      <c r="O3011" s="11">
        <f t="shared" ref="O3011:O3074" si="188">ROUND((E3011/D3011)*100,0)</f>
        <v>120</v>
      </c>
      <c r="P3011" s="8">
        <f t="shared" ref="P3011:P3074" si="189">ROUND(E3011/L3011,2)</f>
        <v>233.9</v>
      </c>
      <c r="Q3011" s="8" t="s">
        <v>8317</v>
      </c>
      <c r="R3011" s="8" t="s">
        <v>8357</v>
      </c>
      <c r="S3011" s="17">
        <f t="shared" ref="S3011:S3074" si="190">(((J3011/60)/60)/24)+DATE(1970,1,1)</f>
        <v>41939.569907407407</v>
      </c>
      <c r="T3011" s="17">
        <f t="shared" ref="T3011:T3074" si="191">(((I3011/60)/60)/24)+DATE(1970,1,1)</f>
        <v>41969.611574074079</v>
      </c>
    </row>
    <row r="3012" spans="1:20" ht="42.75" x14ac:dyDescent="0.45">
      <c r="A3012" s="5">
        <v>3010</v>
      </c>
      <c r="B3012" s="7" t="s">
        <v>3010</v>
      </c>
      <c r="C3012" s="7" t="s">
        <v>7120</v>
      </c>
      <c r="D3012" s="8">
        <v>1500</v>
      </c>
      <c r="E3012" s="8">
        <v>2370</v>
      </c>
      <c r="F3012" s="8" t="s">
        <v>8219</v>
      </c>
      <c r="G3012" s="8" t="s">
        <v>8224</v>
      </c>
      <c r="H3012" s="8" t="s">
        <v>8246</v>
      </c>
      <c r="I3012" s="8">
        <v>1424548719</v>
      </c>
      <c r="J3012" s="8">
        <v>1419364719</v>
      </c>
      <c r="K3012" s="8" t="b">
        <v>0</v>
      </c>
      <c r="L3012" s="8">
        <v>15</v>
      </c>
      <c r="M3012" s="8" t="b">
        <v>1</v>
      </c>
      <c r="N3012" s="8" t="s">
        <v>8303</v>
      </c>
      <c r="O3012" s="11">
        <f t="shared" si="188"/>
        <v>158</v>
      </c>
      <c r="P3012" s="8">
        <f t="shared" si="189"/>
        <v>158</v>
      </c>
      <c r="Q3012" s="8" t="s">
        <v>8317</v>
      </c>
      <c r="R3012" s="8" t="s">
        <v>8357</v>
      </c>
      <c r="S3012" s="17">
        <f t="shared" si="190"/>
        <v>41996.832395833335</v>
      </c>
      <c r="T3012" s="17">
        <f t="shared" si="191"/>
        <v>42056.832395833335</v>
      </c>
    </row>
    <row r="3013" spans="1:20" ht="42.75" x14ac:dyDescent="0.45">
      <c r="A3013" s="5">
        <v>3011</v>
      </c>
      <c r="B3013" s="7" t="s">
        <v>3011</v>
      </c>
      <c r="C3013" s="7" t="s">
        <v>7121</v>
      </c>
      <c r="D3013" s="8">
        <v>300</v>
      </c>
      <c r="E3013" s="8">
        <v>371</v>
      </c>
      <c r="F3013" s="8" t="s">
        <v>8219</v>
      </c>
      <c r="G3013" s="8" t="s">
        <v>8227</v>
      </c>
      <c r="H3013" s="8" t="s">
        <v>8249</v>
      </c>
      <c r="I3013" s="8">
        <v>1450911540</v>
      </c>
      <c r="J3013" s="8">
        <v>1448536516</v>
      </c>
      <c r="K3013" s="8" t="b">
        <v>0</v>
      </c>
      <c r="L3013" s="8">
        <v>25</v>
      </c>
      <c r="M3013" s="8" t="b">
        <v>1</v>
      </c>
      <c r="N3013" s="8" t="s">
        <v>8303</v>
      </c>
      <c r="O3013" s="11">
        <f t="shared" si="188"/>
        <v>124</v>
      </c>
      <c r="P3013" s="8">
        <f t="shared" si="189"/>
        <v>14.84</v>
      </c>
      <c r="Q3013" s="8" t="s">
        <v>8317</v>
      </c>
      <c r="R3013" s="8" t="s">
        <v>8357</v>
      </c>
      <c r="S3013" s="17">
        <f t="shared" si="190"/>
        <v>42334.468935185185</v>
      </c>
      <c r="T3013" s="17">
        <f t="shared" si="191"/>
        <v>42361.957638888889</v>
      </c>
    </row>
    <row r="3014" spans="1:20" ht="42.75" x14ac:dyDescent="0.45">
      <c r="A3014" s="5">
        <v>3012</v>
      </c>
      <c r="B3014" s="7" t="s">
        <v>3012</v>
      </c>
      <c r="C3014" s="7" t="s">
        <v>7122</v>
      </c>
      <c r="D3014" s="8">
        <v>4000</v>
      </c>
      <c r="E3014" s="8">
        <v>4685</v>
      </c>
      <c r="F3014" s="8" t="s">
        <v>8219</v>
      </c>
      <c r="G3014" s="8" t="s">
        <v>8224</v>
      </c>
      <c r="H3014" s="8" t="s">
        <v>8246</v>
      </c>
      <c r="I3014" s="8">
        <v>1423587130</v>
      </c>
      <c r="J3014" s="8">
        <v>1421772730</v>
      </c>
      <c r="K3014" s="8" t="b">
        <v>0</v>
      </c>
      <c r="L3014" s="8">
        <v>55</v>
      </c>
      <c r="M3014" s="8" t="b">
        <v>1</v>
      </c>
      <c r="N3014" s="8" t="s">
        <v>8303</v>
      </c>
      <c r="O3014" s="11">
        <f t="shared" si="188"/>
        <v>117</v>
      </c>
      <c r="P3014" s="8">
        <f t="shared" si="189"/>
        <v>85.18</v>
      </c>
      <c r="Q3014" s="8" t="s">
        <v>8317</v>
      </c>
      <c r="R3014" s="8" t="s">
        <v>8357</v>
      </c>
      <c r="S3014" s="17">
        <f t="shared" si="190"/>
        <v>42024.702893518523</v>
      </c>
      <c r="T3014" s="17">
        <f t="shared" si="191"/>
        <v>42045.702893518523</v>
      </c>
    </row>
    <row r="3015" spans="1:20" ht="42.75" x14ac:dyDescent="0.45">
      <c r="A3015" s="5">
        <v>3013</v>
      </c>
      <c r="B3015" s="7" t="s">
        <v>3013</v>
      </c>
      <c r="C3015" s="7" t="s">
        <v>7123</v>
      </c>
      <c r="D3015" s="8">
        <v>10000</v>
      </c>
      <c r="E3015" s="8">
        <v>15696</v>
      </c>
      <c r="F3015" s="8" t="s">
        <v>8219</v>
      </c>
      <c r="G3015" s="8" t="s">
        <v>8224</v>
      </c>
      <c r="H3015" s="8" t="s">
        <v>8246</v>
      </c>
      <c r="I3015" s="8">
        <v>1434917049</v>
      </c>
      <c r="J3015" s="8">
        <v>1432325049</v>
      </c>
      <c r="K3015" s="8" t="b">
        <v>0</v>
      </c>
      <c r="L3015" s="8">
        <v>107</v>
      </c>
      <c r="M3015" s="8" t="b">
        <v>1</v>
      </c>
      <c r="N3015" s="8" t="s">
        <v>8303</v>
      </c>
      <c r="O3015" s="11">
        <f t="shared" si="188"/>
        <v>157</v>
      </c>
      <c r="P3015" s="8">
        <f t="shared" si="189"/>
        <v>146.69</v>
      </c>
      <c r="Q3015" s="8" t="s">
        <v>8317</v>
      </c>
      <c r="R3015" s="8" t="s">
        <v>8357</v>
      </c>
      <c r="S3015" s="17">
        <f t="shared" si="190"/>
        <v>42146.836215277777</v>
      </c>
      <c r="T3015" s="17">
        <f t="shared" si="191"/>
        <v>42176.836215277777</v>
      </c>
    </row>
    <row r="3016" spans="1:20" ht="42.75" x14ac:dyDescent="0.45">
      <c r="A3016" s="5">
        <v>3014</v>
      </c>
      <c r="B3016" s="7" t="s">
        <v>3014</v>
      </c>
      <c r="C3016" s="7" t="s">
        <v>7124</v>
      </c>
      <c r="D3016" s="8">
        <v>25000</v>
      </c>
      <c r="E3016" s="8">
        <v>28276</v>
      </c>
      <c r="F3016" s="8" t="s">
        <v>8219</v>
      </c>
      <c r="G3016" s="8" t="s">
        <v>8224</v>
      </c>
      <c r="H3016" s="8" t="s">
        <v>8246</v>
      </c>
      <c r="I3016" s="8">
        <v>1415163600</v>
      </c>
      <c r="J3016" s="8">
        <v>1412737080</v>
      </c>
      <c r="K3016" s="8" t="b">
        <v>0</v>
      </c>
      <c r="L3016" s="8">
        <v>557</v>
      </c>
      <c r="M3016" s="8" t="b">
        <v>1</v>
      </c>
      <c r="N3016" s="8" t="s">
        <v>8303</v>
      </c>
      <c r="O3016" s="11">
        <f t="shared" si="188"/>
        <v>113</v>
      </c>
      <c r="P3016" s="8">
        <f t="shared" si="189"/>
        <v>50.76</v>
      </c>
      <c r="Q3016" s="8" t="s">
        <v>8317</v>
      </c>
      <c r="R3016" s="8" t="s">
        <v>8357</v>
      </c>
      <c r="S3016" s="17">
        <f t="shared" si="190"/>
        <v>41920.123611111114</v>
      </c>
      <c r="T3016" s="17">
        <f t="shared" si="191"/>
        <v>41948.208333333336</v>
      </c>
    </row>
    <row r="3017" spans="1:20" ht="42.75" x14ac:dyDescent="0.45">
      <c r="A3017" s="5">
        <v>3015</v>
      </c>
      <c r="B3017" s="7" t="s">
        <v>3015</v>
      </c>
      <c r="C3017" s="7" t="s">
        <v>7125</v>
      </c>
      <c r="D3017" s="8">
        <v>3400</v>
      </c>
      <c r="E3017" s="8">
        <v>3508</v>
      </c>
      <c r="F3017" s="8" t="s">
        <v>8219</v>
      </c>
      <c r="G3017" s="8" t="s">
        <v>8224</v>
      </c>
      <c r="H3017" s="8" t="s">
        <v>8246</v>
      </c>
      <c r="I3017" s="8">
        <v>1402459200</v>
      </c>
      <c r="J3017" s="8">
        <v>1401125238</v>
      </c>
      <c r="K3017" s="8" t="b">
        <v>0</v>
      </c>
      <c r="L3017" s="8">
        <v>40</v>
      </c>
      <c r="M3017" s="8" t="b">
        <v>1</v>
      </c>
      <c r="N3017" s="8" t="s">
        <v>8303</v>
      </c>
      <c r="O3017" s="11">
        <f t="shared" si="188"/>
        <v>103</v>
      </c>
      <c r="P3017" s="8">
        <f t="shared" si="189"/>
        <v>87.7</v>
      </c>
      <c r="Q3017" s="8" t="s">
        <v>8317</v>
      </c>
      <c r="R3017" s="8" t="s">
        <v>8357</v>
      </c>
      <c r="S3017" s="17">
        <f t="shared" si="190"/>
        <v>41785.72729166667</v>
      </c>
      <c r="T3017" s="17">
        <f t="shared" si="191"/>
        <v>41801.166666666664</v>
      </c>
    </row>
    <row r="3018" spans="1:20" ht="42.75" x14ac:dyDescent="0.45">
      <c r="A3018" s="5">
        <v>3016</v>
      </c>
      <c r="B3018" s="7" t="s">
        <v>3016</v>
      </c>
      <c r="C3018" s="7" t="s">
        <v>7126</v>
      </c>
      <c r="D3018" s="8">
        <v>8500</v>
      </c>
      <c r="E3018" s="8">
        <v>8722</v>
      </c>
      <c r="F3018" s="8" t="s">
        <v>8219</v>
      </c>
      <c r="G3018" s="8" t="s">
        <v>8224</v>
      </c>
      <c r="H3018" s="8" t="s">
        <v>8246</v>
      </c>
      <c r="I3018" s="8">
        <v>1405688952</v>
      </c>
      <c r="J3018" s="8">
        <v>1400504952</v>
      </c>
      <c r="K3018" s="8" t="b">
        <v>0</v>
      </c>
      <c r="L3018" s="8">
        <v>36</v>
      </c>
      <c r="M3018" s="8" t="b">
        <v>1</v>
      </c>
      <c r="N3018" s="8" t="s">
        <v>8303</v>
      </c>
      <c r="O3018" s="11">
        <f t="shared" si="188"/>
        <v>103</v>
      </c>
      <c r="P3018" s="8">
        <f t="shared" si="189"/>
        <v>242.28</v>
      </c>
      <c r="Q3018" s="8" t="s">
        <v>8317</v>
      </c>
      <c r="R3018" s="8" t="s">
        <v>8357</v>
      </c>
      <c r="S3018" s="17">
        <f t="shared" si="190"/>
        <v>41778.548055555555</v>
      </c>
      <c r="T3018" s="17">
        <f t="shared" si="191"/>
        <v>41838.548055555555</v>
      </c>
    </row>
    <row r="3019" spans="1:20" ht="42.75" x14ac:dyDescent="0.45">
      <c r="A3019" s="5">
        <v>3017</v>
      </c>
      <c r="B3019" s="7" t="s">
        <v>3017</v>
      </c>
      <c r="C3019" s="7" t="s">
        <v>7127</v>
      </c>
      <c r="D3019" s="8">
        <v>22000</v>
      </c>
      <c r="E3019" s="8">
        <v>23285</v>
      </c>
      <c r="F3019" s="8" t="s">
        <v>8219</v>
      </c>
      <c r="G3019" s="8" t="s">
        <v>8224</v>
      </c>
      <c r="H3019" s="8" t="s">
        <v>8246</v>
      </c>
      <c r="I3019" s="8">
        <v>1408566243</v>
      </c>
      <c r="J3019" s="8">
        <v>1405974243</v>
      </c>
      <c r="K3019" s="8" t="b">
        <v>0</v>
      </c>
      <c r="L3019" s="8">
        <v>159</v>
      </c>
      <c r="M3019" s="8" t="b">
        <v>1</v>
      </c>
      <c r="N3019" s="8" t="s">
        <v>8303</v>
      </c>
      <c r="O3019" s="11">
        <f t="shared" si="188"/>
        <v>106</v>
      </c>
      <c r="P3019" s="8">
        <f t="shared" si="189"/>
        <v>146.44999999999999</v>
      </c>
      <c r="Q3019" s="8" t="s">
        <v>8317</v>
      </c>
      <c r="R3019" s="8" t="s">
        <v>8357</v>
      </c>
      <c r="S3019" s="17">
        <f t="shared" si="190"/>
        <v>41841.850034722222</v>
      </c>
      <c r="T3019" s="17">
        <f t="shared" si="191"/>
        <v>41871.850034722222</v>
      </c>
    </row>
    <row r="3020" spans="1:20" ht="42.75" x14ac:dyDescent="0.45">
      <c r="A3020" s="5">
        <v>3018</v>
      </c>
      <c r="B3020" s="7" t="s">
        <v>3018</v>
      </c>
      <c r="C3020" s="7" t="s">
        <v>7128</v>
      </c>
      <c r="D3020" s="8">
        <v>4200</v>
      </c>
      <c r="E3020" s="8">
        <v>4230</v>
      </c>
      <c r="F3020" s="8" t="s">
        <v>8219</v>
      </c>
      <c r="G3020" s="8" t="s">
        <v>8230</v>
      </c>
      <c r="H3020" s="8" t="s">
        <v>8249</v>
      </c>
      <c r="I3020" s="8">
        <v>1437429600</v>
      </c>
      <c r="J3020" s="8">
        <v>1433747376</v>
      </c>
      <c r="K3020" s="8" t="b">
        <v>0</v>
      </c>
      <c r="L3020" s="8">
        <v>41</v>
      </c>
      <c r="M3020" s="8" t="b">
        <v>1</v>
      </c>
      <c r="N3020" s="8" t="s">
        <v>8303</v>
      </c>
      <c r="O3020" s="11">
        <f t="shared" si="188"/>
        <v>101</v>
      </c>
      <c r="P3020" s="8">
        <f t="shared" si="189"/>
        <v>103.17</v>
      </c>
      <c r="Q3020" s="8" t="s">
        <v>8317</v>
      </c>
      <c r="R3020" s="8" t="s">
        <v>8357</v>
      </c>
      <c r="S3020" s="17">
        <f t="shared" si="190"/>
        <v>42163.29833333334</v>
      </c>
      <c r="T3020" s="17">
        <f t="shared" si="191"/>
        <v>42205.916666666672</v>
      </c>
    </row>
    <row r="3021" spans="1:20" ht="42.75" x14ac:dyDescent="0.45">
      <c r="A3021" s="5">
        <v>3019</v>
      </c>
      <c r="B3021" s="7" t="s">
        <v>3019</v>
      </c>
      <c r="C3021" s="7" t="s">
        <v>7129</v>
      </c>
      <c r="D3021" s="8">
        <v>15000</v>
      </c>
      <c r="E3021" s="8">
        <v>18185</v>
      </c>
      <c r="F3021" s="8" t="s">
        <v>8219</v>
      </c>
      <c r="G3021" s="8" t="s">
        <v>8224</v>
      </c>
      <c r="H3021" s="8" t="s">
        <v>8246</v>
      </c>
      <c r="I3021" s="8">
        <v>1401159600</v>
      </c>
      <c r="J3021" s="8">
        <v>1398801620</v>
      </c>
      <c r="K3021" s="8" t="b">
        <v>0</v>
      </c>
      <c r="L3021" s="8">
        <v>226</v>
      </c>
      <c r="M3021" s="8" t="b">
        <v>1</v>
      </c>
      <c r="N3021" s="8" t="s">
        <v>8303</v>
      </c>
      <c r="O3021" s="11">
        <f t="shared" si="188"/>
        <v>121</v>
      </c>
      <c r="P3021" s="8">
        <f t="shared" si="189"/>
        <v>80.459999999999994</v>
      </c>
      <c r="Q3021" s="8" t="s">
        <v>8317</v>
      </c>
      <c r="R3021" s="8" t="s">
        <v>8357</v>
      </c>
      <c r="S3021" s="17">
        <f t="shared" si="190"/>
        <v>41758.833564814813</v>
      </c>
      <c r="T3021" s="17">
        <f t="shared" si="191"/>
        <v>41786.125</v>
      </c>
    </row>
    <row r="3022" spans="1:20" ht="42.75" x14ac:dyDescent="0.45">
      <c r="A3022" s="5">
        <v>3020</v>
      </c>
      <c r="B3022" s="7" t="s">
        <v>3020</v>
      </c>
      <c r="C3022" s="7" t="s">
        <v>7130</v>
      </c>
      <c r="D3022" s="8">
        <v>7000</v>
      </c>
      <c r="E3022" s="8">
        <v>7040</v>
      </c>
      <c r="F3022" s="8" t="s">
        <v>8219</v>
      </c>
      <c r="G3022" s="8" t="s">
        <v>8224</v>
      </c>
      <c r="H3022" s="8" t="s">
        <v>8246</v>
      </c>
      <c r="I3022" s="8">
        <v>1439583533</v>
      </c>
      <c r="J3022" s="8">
        <v>1434399533</v>
      </c>
      <c r="K3022" s="8" t="b">
        <v>0</v>
      </c>
      <c r="L3022" s="8">
        <v>30</v>
      </c>
      <c r="M3022" s="8" t="b">
        <v>1</v>
      </c>
      <c r="N3022" s="8" t="s">
        <v>8303</v>
      </c>
      <c r="O3022" s="11">
        <f t="shared" si="188"/>
        <v>101</v>
      </c>
      <c r="P3022" s="8">
        <f t="shared" si="189"/>
        <v>234.67</v>
      </c>
      <c r="Q3022" s="8" t="s">
        <v>8317</v>
      </c>
      <c r="R3022" s="8" t="s">
        <v>8357</v>
      </c>
      <c r="S3022" s="17">
        <f t="shared" si="190"/>
        <v>42170.846446759257</v>
      </c>
      <c r="T3022" s="17">
        <f t="shared" si="191"/>
        <v>42230.846446759257</v>
      </c>
    </row>
    <row r="3023" spans="1:20" ht="42.75" x14ac:dyDescent="0.45">
      <c r="A3023" s="5">
        <v>3021</v>
      </c>
      <c r="B3023" s="7" t="s">
        <v>3021</v>
      </c>
      <c r="C3023" s="7" t="s">
        <v>7131</v>
      </c>
      <c r="D3023" s="8">
        <v>4500</v>
      </c>
      <c r="E3023" s="8">
        <v>5221</v>
      </c>
      <c r="F3023" s="8" t="s">
        <v>8219</v>
      </c>
      <c r="G3023" s="8" t="s">
        <v>8224</v>
      </c>
      <c r="H3023" s="8" t="s">
        <v>8246</v>
      </c>
      <c r="I3023" s="8">
        <v>1479794340</v>
      </c>
      <c r="J3023" s="8">
        <v>1476715869</v>
      </c>
      <c r="K3023" s="8" t="b">
        <v>0</v>
      </c>
      <c r="L3023" s="8">
        <v>103</v>
      </c>
      <c r="M3023" s="8" t="b">
        <v>1</v>
      </c>
      <c r="N3023" s="8" t="s">
        <v>8303</v>
      </c>
      <c r="O3023" s="11">
        <f t="shared" si="188"/>
        <v>116</v>
      </c>
      <c r="P3023" s="8">
        <f t="shared" si="189"/>
        <v>50.69</v>
      </c>
      <c r="Q3023" s="8" t="s">
        <v>8317</v>
      </c>
      <c r="R3023" s="8" t="s">
        <v>8357</v>
      </c>
      <c r="S3023" s="17">
        <f t="shared" si="190"/>
        <v>42660.618854166663</v>
      </c>
      <c r="T3023" s="17">
        <f t="shared" si="191"/>
        <v>42696.249305555553</v>
      </c>
    </row>
    <row r="3024" spans="1:20" ht="42.75" x14ac:dyDescent="0.45">
      <c r="A3024" s="5">
        <v>3022</v>
      </c>
      <c r="B3024" s="7" t="s">
        <v>3022</v>
      </c>
      <c r="C3024" s="7" t="s">
        <v>7132</v>
      </c>
      <c r="D3024" s="8">
        <v>10000</v>
      </c>
      <c r="E3024" s="8">
        <v>10088</v>
      </c>
      <c r="F3024" s="8" t="s">
        <v>8219</v>
      </c>
      <c r="G3024" s="8" t="s">
        <v>8224</v>
      </c>
      <c r="H3024" s="8" t="s">
        <v>8246</v>
      </c>
      <c r="I3024" s="8">
        <v>1472338409</v>
      </c>
      <c r="J3024" s="8">
        <v>1468450409</v>
      </c>
      <c r="K3024" s="8" t="b">
        <v>0</v>
      </c>
      <c r="L3024" s="8">
        <v>62</v>
      </c>
      <c r="M3024" s="8" t="b">
        <v>1</v>
      </c>
      <c r="N3024" s="8" t="s">
        <v>8303</v>
      </c>
      <c r="O3024" s="11">
        <f t="shared" si="188"/>
        <v>101</v>
      </c>
      <c r="P3024" s="8">
        <f t="shared" si="189"/>
        <v>162.71</v>
      </c>
      <c r="Q3024" s="8" t="s">
        <v>8317</v>
      </c>
      <c r="R3024" s="8" t="s">
        <v>8357</v>
      </c>
      <c r="S3024" s="17">
        <f t="shared" si="190"/>
        <v>42564.95380787037</v>
      </c>
      <c r="T3024" s="17">
        <f t="shared" si="191"/>
        <v>42609.95380787037</v>
      </c>
    </row>
    <row r="3025" spans="1:20" ht="42.75" x14ac:dyDescent="0.45">
      <c r="A3025" s="5">
        <v>3023</v>
      </c>
      <c r="B3025" s="7" t="s">
        <v>3023</v>
      </c>
      <c r="C3025" s="7" t="s">
        <v>7133</v>
      </c>
      <c r="D3025" s="8">
        <v>700</v>
      </c>
      <c r="E3025" s="8">
        <v>721</v>
      </c>
      <c r="F3025" s="8" t="s">
        <v>8219</v>
      </c>
      <c r="G3025" s="8" t="s">
        <v>8225</v>
      </c>
      <c r="H3025" s="8" t="s">
        <v>8247</v>
      </c>
      <c r="I3025" s="8">
        <v>1434039186</v>
      </c>
      <c r="J3025" s="8">
        <v>1430151186</v>
      </c>
      <c r="K3025" s="8" t="b">
        <v>0</v>
      </c>
      <c r="L3025" s="8">
        <v>6</v>
      </c>
      <c r="M3025" s="8" t="b">
        <v>1</v>
      </c>
      <c r="N3025" s="8" t="s">
        <v>8303</v>
      </c>
      <c r="O3025" s="11">
        <f t="shared" si="188"/>
        <v>103</v>
      </c>
      <c r="P3025" s="8">
        <f t="shared" si="189"/>
        <v>120.17</v>
      </c>
      <c r="Q3025" s="8" t="s">
        <v>8317</v>
      </c>
      <c r="R3025" s="8" t="s">
        <v>8357</v>
      </c>
      <c r="S3025" s="17">
        <f t="shared" si="190"/>
        <v>42121.675763888896</v>
      </c>
      <c r="T3025" s="17">
        <f t="shared" si="191"/>
        <v>42166.675763888896</v>
      </c>
    </row>
    <row r="3026" spans="1:20" ht="42.75" x14ac:dyDescent="0.45">
      <c r="A3026" s="5">
        <v>3024</v>
      </c>
      <c r="B3026" s="7" t="s">
        <v>3024</v>
      </c>
      <c r="C3026" s="7" t="s">
        <v>7134</v>
      </c>
      <c r="D3026" s="8">
        <v>5000</v>
      </c>
      <c r="E3026" s="8">
        <v>12321</v>
      </c>
      <c r="F3026" s="8" t="s">
        <v>8219</v>
      </c>
      <c r="G3026" s="8" t="s">
        <v>8224</v>
      </c>
      <c r="H3026" s="8" t="s">
        <v>8246</v>
      </c>
      <c r="I3026" s="8">
        <v>1349567475</v>
      </c>
      <c r="J3026" s="8">
        <v>1346975475</v>
      </c>
      <c r="K3026" s="8" t="b">
        <v>0</v>
      </c>
      <c r="L3026" s="8">
        <v>182</v>
      </c>
      <c r="M3026" s="8" t="b">
        <v>1</v>
      </c>
      <c r="N3026" s="8" t="s">
        <v>8303</v>
      </c>
      <c r="O3026" s="11">
        <f t="shared" si="188"/>
        <v>246</v>
      </c>
      <c r="P3026" s="8">
        <f t="shared" si="189"/>
        <v>67.7</v>
      </c>
      <c r="Q3026" s="8" t="s">
        <v>8317</v>
      </c>
      <c r="R3026" s="8" t="s">
        <v>8357</v>
      </c>
      <c r="S3026" s="17">
        <f t="shared" si="190"/>
        <v>41158.993923611109</v>
      </c>
      <c r="T3026" s="17">
        <f t="shared" si="191"/>
        <v>41188.993923611109</v>
      </c>
    </row>
    <row r="3027" spans="1:20" ht="42.75" x14ac:dyDescent="0.45">
      <c r="A3027" s="5">
        <v>3025</v>
      </c>
      <c r="B3027" s="7" t="s">
        <v>3025</v>
      </c>
      <c r="C3027" s="7" t="s">
        <v>7135</v>
      </c>
      <c r="D3027" s="8">
        <v>2500</v>
      </c>
      <c r="E3027" s="8">
        <v>7555</v>
      </c>
      <c r="F3027" s="8" t="s">
        <v>8219</v>
      </c>
      <c r="G3027" s="8" t="s">
        <v>8225</v>
      </c>
      <c r="H3027" s="8" t="s">
        <v>8247</v>
      </c>
      <c r="I3027" s="8">
        <v>1401465600</v>
      </c>
      <c r="J3027" s="8">
        <v>1399032813</v>
      </c>
      <c r="K3027" s="8" t="b">
        <v>0</v>
      </c>
      <c r="L3027" s="8">
        <v>145</v>
      </c>
      <c r="M3027" s="8" t="b">
        <v>1</v>
      </c>
      <c r="N3027" s="8" t="s">
        <v>8303</v>
      </c>
      <c r="O3027" s="11">
        <f t="shared" si="188"/>
        <v>302</v>
      </c>
      <c r="P3027" s="8">
        <f t="shared" si="189"/>
        <v>52.1</v>
      </c>
      <c r="Q3027" s="8" t="s">
        <v>8317</v>
      </c>
      <c r="R3027" s="8" t="s">
        <v>8357</v>
      </c>
      <c r="S3027" s="17">
        <f t="shared" si="190"/>
        <v>41761.509409722225</v>
      </c>
      <c r="T3027" s="17">
        <f t="shared" si="191"/>
        <v>41789.666666666664</v>
      </c>
    </row>
    <row r="3028" spans="1:20" ht="42.75" x14ac:dyDescent="0.45">
      <c r="A3028" s="5">
        <v>3026</v>
      </c>
      <c r="B3028" s="7" t="s">
        <v>3026</v>
      </c>
      <c r="C3028" s="7" t="s">
        <v>7136</v>
      </c>
      <c r="D3028" s="8">
        <v>900</v>
      </c>
      <c r="E3028" s="8">
        <v>1290</v>
      </c>
      <c r="F3028" s="8" t="s">
        <v>8219</v>
      </c>
      <c r="G3028" s="8" t="s">
        <v>8225</v>
      </c>
      <c r="H3028" s="8" t="s">
        <v>8247</v>
      </c>
      <c r="I3028" s="8">
        <v>1488538892</v>
      </c>
      <c r="J3028" s="8">
        <v>1487329292</v>
      </c>
      <c r="K3028" s="8" t="b">
        <v>0</v>
      </c>
      <c r="L3028" s="8">
        <v>25</v>
      </c>
      <c r="M3028" s="8" t="b">
        <v>1</v>
      </c>
      <c r="N3028" s="8" t="s">
        <v>8303</v>
      </c>
      <c r="O3028" s="11">
        <f t="shared" si="188"/>
        <v>143</v>
      </c>
      <c r="P3028" s="8">
        <f t="shared" si="189"/>
        <v>51.6</v>
      </c>
      <c r="Q3028" s="8" t="s">
        <v>8317</v>
      </c>
      <c r="R3028" s="8" t="s">
        <v>8357</v>
      </c>
      <c r="S3028" s="17">
        <f t="shared" si="190"/>
        <v>42783.459398148145</v>
      </c>
      <c r="T3028" s="17">
        <f t="shared" si="191"/>
        <v>42797.459398148145</v>
      </c>
    </row>
    <row r="3029" spans="1:20" ht="42.75" x14ac:dyDescent="0.45">
      <c r="A3029" s="5">
        <v>3027</v>
      </c>
      <c r="B3029" s="7" t="s">
        <v>3027</v>
      </c>
      <c r="C3029" s="7" t="s">
        <v>7137</v>
      </c>
      <c r="D3029" s="8">
        <v>40000</v>
      </c>
      <c r="E3029" s="8">
        <v>52576</v>
      </c>
      <c r="F3029" s="8" t="s">
        <v>8219</v>
      </c>
      <c r="G3029" s="8" t="s">
        <v>8224</v>
      </c>
      <c r="H3029" s="8" t="s">
        <v>8246</v>
      </c>
      <c r="I3029" s="8">
        <v>1426866851</v>
      </c>
      <c r="J3029" s="8">
        <v>1424278451</v>
      </c>
      <c r="K3029" s="8" t="b">
        <v>0</v>
      </c>
      <c r="L3029" s="8">
        <v>320</v>
      </c>
      <c r="M3029" s="8" t="b">
        <v>1</v>
      </c>
      <c r="N3029" s="8" t="s">
        <v>8303</v>
      </c>
      <c r="O3029" s="11">
        <f t="shared" si="188"/>
        <v>131</v>
      </c>
      <c r="P3029" s="8">
        <f t="shared" si="189"/>
        <v>164.3</v>
      </c>
      <c r="Q3029" s="8" t="s">
        <v>8317</v>
      </c>
      <c r="R3029" s="8" t="s">
        <v>8357</v>
      </c>
      <c r="S3029" s="17">
        <f t="shared" si="190"/>
        <v>42053.704293981486</v>
      </c>
      <c r="T3029" s="17">
        <f t="shared" si="191"/>
        <v>42083.662627314814</v>
      </c>
    </row>
    <row r="3030" spans="1:20" ht="28.5" x14ac:dyDescent="0.45">
      <c r="A3030" s="5">
        <v>3028</v>
      </c>
      <c r="B3030" s="7" t="s">
        <v>3028</v>
      </c>
      <c r="C3030" s="7" t="s">
        <v>7138</v>
      </c>
      <c r="D3030" s="8">
        <v>5000</v>
      </c>
      <c r="E3030" s="8">
        <v>8401</v>
      </c>
      <c r="F3030" s="8" t="s">
        <v>8219</v>
      </c>
      <c r="G3030" s="8" t="s">
        <v>8224</v>
      </c>
      <c r="H3030" s="8" t="s">
        <v>8246</v>
      </c>
      <c r="I3030" s="8">
        <v>1471242025</v>
      </c>
      <c r="J3030" s="8">
        <v>1468650025</v>
      </c>
      <c r="K3030" s="8" t="b">
        <v>0</v>
      </c>
      <c r="L3030" s="8">
        <v>99</v>
      </c>
      <c r="M3030" s="8" t="b">
        <v>1</v>
      </c>
      <c r="N3030" s="8" t="s">
        <v>8303</v>
      </c>
      <c r="O3030" s="11">
        <f t="shared" si="188"/>
        <v>168</v>
      </c>
      <c r="P3030" s="8">
        <f t="shared" si="189"/>
        <v>84.86</v>
      </c>
      <c r="Q3030" s="8" t="s">
        <v>8317</v>
      </c>
      <c r="R3030" s="8" t="s">
        <v>8357</v>
      </c>
      <c r="S3030" s="17">
        <f t="shared" si="190"/>
        <v>42567.264178240745</v>
      </c>
      <c r="T3030" s="17">
        <f t="shared" si="191"/>
        <v>42597.264178240745</v>
      </c>
    </row>
    <row r="3031" spans="1:20" ht="42.75" x14ac:dyDescent="0.45">
      <c r="A3031" s="5">
        <v>3029</v>
      </c>
      <c r="B3031" s="7" t="s">
        <v>3029</v>
      </c>
      <c r="C3031" s="7" t="s">
        <v>7139</v>
      </c>
      <c r="D3031" s="8">
        <v>30000</v>
      </c>
      <c r="E3031" s="8">
        <v>32903</v>
      </c>
      <c r="F3031" s="8" t="s">
        <v>8219</v>
      </c>
      <c r="G3031" s="8" t="s">
        <v>8224</v>
      </c>
      <c r="H3031" s="8" t="s">
        <v>8246</v>
      </c>
      <c r="I3031" s="8">
        <v>1416285300</v>
      </c>
      <c r="J3031" s="8">
        <v>1413824447</v>
      </c>
      <c r="K3031" s="8" t="b">
        <v>0</v>
      </c>
      <c r="L3031" s="8">
        <v>348</v>
      </c>
      <c r="M3031" s="8" t="b">
        <v>1</v>
      </c>
      <c r="N3031" s="8" t="s">
        <v>8303</v>
      </c>
      <c r="O3031" s="11">
        <f t="shared" si="188"/>
        <v>110</v>
      </c>
      <c r="P3031" s="8">
        <f t="shared" si="189"/>
        <v>94.55</v>
      </c>
      <c r="Q3031" s="8" t="s">
        <v>8317</v>
      </c>
      <c r="R3031" s="8" t="s">
        <v>8357</v>
      </c>
      <c r="S3031" s="17">
        <f t="shared" si="190"/>
        <v>41932.708877314813</v>
      </c>
      <c r="T3031" s="17">
        <f t="shared" si="191"/>
        <v>41961.190972222219</v>
      </c>
    </row>
    <row r="3032" spans="1:20" ht="42.75" x14ac:dyDescent="0.45">
      <c r="A3032" s="5">
        <v>3030</v>
      </c>
      <c r="B3032" s="7" t="s">
        <v>3030</v>
      </c>
      <c r="C3032" s="7" t="s">
        <v>7140</v>
      </c>
      <c r="D3032" s="8">
        <v>1750</v>
      </c>
      <c r="E3032" s="8">
        <v>1867</v>
      </c>
      <c r="F3032" s="8" t="s">
        <v>8219</v>
      </c>
      <c r="G3032" s="8" t="s">
        <v>8224</v>
      </c>
      <c r="H3032" s="8" t="s">
        <v>8246</v>
      </c>
      <c r="I3032" s="8">
        <v>1442426171</v>
      </c>
      <c r="J3032" s="8">
        <v>1439834171</v>
      </c>
      <c r="K3032" s="8" t="b">
        <v>0</v>
      </c>
      <c r="L3032" s="8">
        <v>41</v>
      </c>
      <c r="M3032" s="8" t="b">
        <v>1</v>
      </c>
      <c r="N3032" s="8" t="s">
        <v>8303</v>
      </c>
      <c r="O3032" s="11">
        <f t="shared" si="188"/>
        <v>107</v>
      </c>
      <c r="P3032" s="8">
        <f t="shared" si="189"/>
        <v>45.54</v>
      </c>
      <c r="Q3032" s="8" t="s">
        <v>8317</v>
      </c>
      <c r="R3032" s="8" t="s">
        <v>8357</v>
      </c>
      <c r="S3032" s="17">
        <f t="shared" si="190"/>
        <v>42233.747349537036</v>
      </c>
      <c r="T3032" s="17">
        <f t="shared" si="191"/>
        <v>42263.747349537036</v>
      </c>
    </row>
    <row r="3033" spans="1:20" ht="71.25" x14ac:dyDescent="0.45">
      <c r="A3033" s="5">
        <v>3031</v>
      </c>
      <c r="B3033" s="7" t="s">
        <v>3031</v>
      </c>
      <c r="C3033" s="7" t="s">
        <v>7141</v>
      </c>
      <c r="D3033" s="8">
        <v>1500</v>
      </c>
      <c r="E3033" s="8">
        <v>1500</v>
      </c>
      <c r="F3033" s="8" t="s">
        <v>8219</v>
      </c>
      <c r="G3033" s="8" t="s">
        <v>8224</v>
      </c>
      <c r="H3033" s="8" t="s">
        <v>8246</v>
      </c>
      <c r="I3033" s="8">
        <v>1476479447</v>
      </c>
      <c r="J3033" s="8">
        <v>1471295447</v>
      </c>
      <c r="K3033" s="8" t="b">
        <v>0</v>
      </c>
      <c r="L3033" s="8">
        <v>29</v>
      </c>
      <c r="M3033" s="8" t="b">
        <v>1</v>
      </c>
      <c r="N3033" s="8" t="s">
        <v>8303</v>
      </c>
      <c r="O3033" s="11">
        <f t="shared" si="188"/>
        <v>100</v>
      </c>
      <c r="P3033" s="8">
        <f t="shared" si="189"/>
        <v>51.72</v>
      </c>
      <c r="Q3033" s="8" t="s">
        <v>8317</v>
      </c>
      <c r="R3033" s="8" t="s">
        <v>8357</v>
      </c>
      <c r="S3033" s="17">
        <f t="shared" si="190"/>
        <v>42597.882488425923</v>
      </c>
      <c r="T3033" s="17">
        <f t="shared" si="191"/>
        <v>42657.882488425923</v>
      </c>
    </row>
    <row r="3034" spans="1:20" ht="42.75" x14ac:dyDescent="0.45">
      <c r="A3034" s="5">
        <v>3032</v>
      </c>
      <c r="B3034" s="7" t="s">
        <v>3032</v>
      </c>
      <c r="C3034" s="7" t="s">
        <v>7142</v>
      </c>
      <c r="D3034" s="8">
        <v>1000</v>
      </c>
      <c r="E3034" s="8">
        <v>1272</v>
      </c>
      <c r="F3034" s="8" t="s">
        <v>8219</v>
      </c>
      <c r="G3034" s="8" t="s">
        <v>8224</v>
      </c>
      <c r="H3034" s="8" t="s">
        <v>8246</v>
      </c>
      <c r="I3034" s="8">
        <v>1441933459</v>
      </c>
      <c r="J3034" s="8">
        <v>1439341459</v>
      </c>
      <c r="K3034" s="8" t="b">
        <v>0</v>
      </c>
      <c r="L3034" s="8">
        <v>25</v>
      </c>
      <c r="M3034" s="8" t="b">
        <v>1</v>
      </c>
      <c r="N3034" s="8" t="s">
        <v>8303</v>
      </c>
      <c r="O3034" s="11">
        <f t="shared" si="188"/>
        <v>127</v>
      </c>
      <c r="P3034" s="8">
        <f t="shared" si="189"/>
        <v>50.88</v>
      </c>
      <c r="Q3034" s="8" t="s">
        <v>8317</v>
      </c>
      <c r="R3034" s="8" t="s">
        <v>8357</v>
      </c>
      <c r="S3034" s="17">
        <f t="shared" si="190"/>
        <v>42228.044664351852</v>
      </c>
      <c r="T3034" s="17">
        <f t="shared" si="191"/>
        <v>42258.044664351852</v>
      </c>
    </row>
    <row r="3035" spans="1:20" ht="42.75" x14ac:dyDescent="0.45">
      <c r="A3035" s="5">
        <v>3033</v>
      </c>
      <c r="B3035" s="7" t="s">
        <v>3033</v>
      </c>
      <c r="C3035" s="7" t="s">
        <v>7143</v>
      </c>
      <c r="D3035" s="8">
        <v>3000</v>
      </c>
      <c r="E3035" s="8">
        <v>4396</v>
      </c>
      <c r="F3035" s="8" t="s">
        <v>8219</v>
      </c>
      <c r="G3035" s="8" t="s">
        <v>8224</v>
      </c>
      <c r="H3035" s="8" t="s">
        <v>8246</v>
      </c>
      <c r="I3035" s="8">
        <v>1471487925</v>
      </c>
      <c r="J3035" s="8">
        <v>1468895925</v>
      </c>
      <c r="K3035" s="8" t="b">
        <v>0</v>
      </c>
      <c r="L3035" s="8">
        <v>23</v>
      </c>
      <c r="M3035" s="8" t="b">
        <v>1</v>
      </c>
      <c r="N3035" s="8" t="s">
        <v>8303</v>
      </c>
      <c r="O3035" s="11">
        <f t="shared" si="188"/>
        <v>147</v>
      </c>
      <c r="P3035" s="8">
        <f t="shared" si="189"/>
        <v>191.13</v>
      </c>
      <c r="Q3035" s="8" t="s">
        <v>8317</v>
      </c>
      <c r="R3035" s="8" t="s">
        <v>8357</v>
      </c>
      <c r="S3035" s="17">
        <f t="shared" si="190"/>
        <v>42570.110243055555</v>
      </c>
      <c r="T3035" s="17">
        <f t="shared" si="191"/>
        <v>42600.110243055555</v>
      </c>
    </row>
    <row r="3036" spans="1:20" ht="57" x14ac:dyDescent="0.45">
      <c r="A3036" s="5">
        <v>3034</v>
      </c>
      <c r="B3036" s="7" t="s">
        <v>3034</v>
      </c>
      <c r="C3036" s="7" t="s">
        <v>7144</v>
      </c>
      <c r="D3036" s="8">
        <v>100000</v>
      </c>
      <c r="E3036" s="8">
        <v>112536</v>
      </c>
      <c r="F3036" s="8" t="s">
        <v>8219</v>
      </c>
      <c r="G3036" s="8" t="s">
        <v>8224</v>
      </c>
      <c r="H3036" s="8" t="s">
        <v>8246</v>
      </c>
      <c r="I3036" s="8">
        <v>1477972740</v>
      </c>
      <c r="J3036" s="8">
        <v>1475326255</v>
      </c>
      <c r="K3036" s="8" t="b">
        <v>0</v>
      </c>
      <c r="L3036" s="8">
        <v>1260</v>
      </c>
      <c r="M3036" s="8" t="b">
        <v>1</v>
      </c>
      <c r="N3036" s="8" t="s">
        <v>8303</v>
      </c>
      <c r="O3036" s="11">
        <f t="shared" si="188"/>
        <v>113</v>
      </c>
      <c r="P3036" s="8">
        <f t="shared" si="189"/>
        <v>89.31</v>
      </c>
      <c r="Q3036" s="8" t="s">
        <v>8317</v>
      </c>
      <c r="R3036" s="8" t="s">
        <v>8357</v>
      </c>
      <c r="S3036" s="17">
        <f t="shared" si="190"/>
        <v>42644.535358796296</v>
      </c>
      <c r="T3036" s="17">
        <f t="shared" si="191"/>
        <v>42675.165972222225</v>
      </c>
    </row>
    <row r="3037" spans="1:20" ht="28.5" x14ac:dyDescent="0.45">
      <c r="A3037" s="5">
        <v>3035</v>
      </c>
      <c r="B3037" s="7" t="s">
        <v>3035</v>
      </c>
      <c r="C3037" s="7" t="s">
        <v>7145</v>
      </c>
      <c r="D3037" s="8">
        <v>25000</v>
      </c>
      <c r="E3037" s="8">
        <v>27196.71</v>
      </c>
      <c r="F3037" s="8" t="s">
        <v>8219</v>
      </c>
      <c r="G3037" s="8" t="s">
        <v>8224</v>
      </c>
      <c r="H3037" s="8" t="s">
        <v>8246</v>
      </c>
      <c r="I3037" s="8">
        <v>1367674009</v>
      </c>
      <c r="J3037" s="8">
        <v>1365082009</v>
      </c>
      <c r="K3037" s="8" t="b">
        <v>0</v>
      </c>
      <c r="L3037" s="8">
        <v>307</v>
      </c>
      <c r="M3037" s="8" t="b">
        <v>1</v>
      </c>
      <c r="N3037" s="8" t="s">
        <v>8303</v>
      </c>
      <c r="O3037" s="11">
        <f t="shared" si="188"/>
        <v>109</v>
      </c>
      <c r="P3037" s="8">
        <f t="shared" si="189"/>
        <v>88.59</v>
      </c>
      <c r="Q3037" s="8" t="s">
        <v>8317</v>
      </c>
      <c r="R3037" s="8" t="s">
        <v>8357</v>
      </c>
      <c r="S3037" s="17">
        <f t="shared" si="190"/>
        <v>41368.560289351852</v>
      </c>
      <c r="T3037" s="17">
        <f t="shared" si="191"/>
        <v>41398.560289351852</v>
      </c>
    </row>
    <row r="3038" spans="1:20" ht="42.75" x14ac:dyDescent="0.45">
      <c r="A3038" s="5">
        <v>3036</v>
      </c>
      <c r="B3038" s="7" t="s">
        <v>3036</v>
      </c>
      <c r="C3038" s="7" t="s">
        <v>7146</v>
      </c>
      <c r="D3038" s="8">
        <v>25000</v>
      </c>
      <c r="E3038" s="8">
        <v>31683</v>
      </c>
      <c r="F3038" s="8" t="s">
        <v>8219</v>
      </c>
      <c r="G3038" s="8" t="s">
        <v>8224</v>
      </c>
      <c r="H3038" s="8" t="s">
        <v>8246</v>
      </c>
      <c r="I3038" s="8">
        <v>1376654340</v>
      </c>
      <c r="J3038" s="8">
        <v>1373568644</v>
      </c>
      <c r="K3038" s="8" t="b">
        <v>0</v>
      </c>
      <c r="L3038" s="8">
        <v>329</v>
      </c>
      <c r="M3038" s="8" t="b">
        <v>1</v>
      </c>
      <c r="N3038" s="8" t="s">
        <v>8303</v>
      </c>
      <c r="O3038" s="11">
        <f t="shared" si="188"/>
        <v>127</v>
      </c>
      <c r="P3038" s="8">
        <f t="shared" si="189"/>
        <v>96.3</v>
      </c>
      <c r="Q3038" s="8" t="s">
        <v>8317</v>
      </c>
      <c r="R3038" s="8" t="s">
        <v>8357</v>
      </c>
      <c r="S3038" s="17">
        <f t="shared" si="190"/>
        <v>41466.785231481481</v>
      </c>
      <c r="T3038" s="17">
        <f t="shared" si="191"/>
        <v>41502.499305555553</v>
      </c>
    </row>
    <row r="3039" spans="1:20" ht="57" x14ac:dyDescent="0.45">
      <c r="A3039" s="5">
        <v>3037</v>
      </c>
      <c r="B3039" s="7" t="s">
        <v>3037</v>
      </c>
      <c r="C3039" s="7" t="s">
        <v>7147</v>
      </c>
      <c r="D3039" s="8">
        <v>500</v>
      </c>
      <c r="E3039" s="8">
        <v>1066</v>
      </c>
      <c r="F3039" s="8" t="s">
        <v>8219</v>
      </c>
      <c r="G3039" s="8" t="s">
        <v>8224</v>
      </c>
      <c r="H3039" s="8" t="s">
        <v>8246</v>
      </c>
      <c r="I3039" s="8">
        <v>1285995540</v>
      </c>
      <c r="J3039" s="8">
        <v>1279574773</v>
      </c>
      <c r="K3039" s="8" t="b">
        <v>0</v>
      </c>
      <c r="L3039" s="8">
        <v>32</v>
      </c>
      <c r="M3039" s="8" t="b">
        <v>1</v>
      </c>
      <c r="N3039" s="8" t="s">
        <v>8303</v>
      </c>
      <c r="O3039" s="11">
        <f t="shared" si="188"/>
        <v>213</v>
      </c>
      <c r="P3039" s="8">
        <f t="shared" si="189"/>
        <v>33.31</v>
      </c>
      <c r="Q3039" s="8" t="s">
        <v>8317</v>
      </c>
      <c r="R3039" s="8" t="s">
        <v>8357</v>
      </c>
      <c r="S3039" s="17">
        <f t="shared" si="190"/>
        <v>40378.893206018518</v>
      </c>
      <c r="T3039" s="17">
        <f t="shared" si="191"/>
        <v>40453.207638888889</v>
      </c>
    </row>
    <row r="3040" spans="1:20" ht="42.75" x14ac:dyDescent="0.45">
      <c r="A3040" s="5">
        <v>3038</v>
      </c>
      <c r="B3040" s="7" t="s">
        <v>3038</v>
      </c>
      <c r="C3040" s="7" t="s">
        <v>7148</v>
      </c>
      <c r="D3040" s="8">
        <v>1000</v>
      </c>
      <c r="E3040" s="8">
        <v>1005</v>
      </c>
      <c r="F3040" s="8" t="s">
        <v>8219</v>
      </c>
      <c r="G3040" s="8" t="s">
        <v>8224</v>
      </c>
      <c r="H3040" s="8" t="s">
        <v>8246</v>
      </c>
      <c r="I3040" s="8">
        <v>1457071397</v>
      </c>
      <c r="J3040" s="8">
        <v>1451887397</v>
      </c>
      <c r="K3040" s="8" t="b">
        <v>0</v>
      </c>
      <c r="L3040" s="8">
        <v>27</v>
      </c>
      <c r="M3040" s="8" t="b">
        <v>1</v>
      </c>
      <c r="N3040" s="8" t="s">
        <v>8303</v>
      </c>
      <c r="O3040" s="11">
        <f t="shared" si="188"/>
        <v>101</v>
      </c>
      <c r="P3040" s="8">
        <f t="shared" si="189"/>
        <v>37.22</v>
      </c>
      <c r="Q3040" s="8" t="s">
        <v>8317</v>
      </c>
      <c r="R3040" s="8" t="s">
        <v>8357</v>
      </c>
      <c r="S3040" s="17">
        <f t="shared" si="190"/>
        <v>42373.252280092594</v>
      </c>
      <c r="T3040" s="17">
        <f t="shared" si="191"/>
        <v>42433.252280092594</v>
      </c>
    </row>
    <row r="3041" spans="1:20" ht="42.75" x14ac:dyDescent="0.45">
      <c r="A3041" s="5">
        <v>3039</v>
      </c>
      <c r="B3041" s="7" t="s">
        <v>3039</v>
      </c>
      <c r="C3041" s="7" t="s">
        <v>7149</v>
      </c>
      <c r="D3041" s="8">
        <v>20000</v>
      </c>
      <c r="E3041" s="8">
        <v>21742.78</v>
      </c>
      <c r="F3041" s="8" t="s">
        <v>8219</v>
      </c>
      <c r="G3041" s="8" t="s">
        <v>8224</v>
      </c>
      <c r="H3041" s="8" t="s">
        <v>8246</v>
      </c>
      <c r="I3041" s="8">
        <v>1388303940</v>
      </c>
      <c r="J3041" s="8">
        <v>1386011038</v>
      </c>
      <c r="K3041" s="8" t="b">
        <v>0</v>
      </c>
      <c r="L3041" s="8">
        <v>236</v>
      </c>
      <c r="M3041" s="8" t="b">
        <v>1</v>
      </c>
      <c r="N3041" s="8" t="s">
        <v>8303</v>
      </c>
      <c r="O3041" s="11">
        <f t="shared" si="188"/>
        <v>109</v>
      </c>
      <c r="P3041" s="8">
        <f t="shared" si="189"/>
        <v>92.13</v>
      </c>
      <c r="Q3041" s="8" t="s">
        <v>8317</v>
      </c>
      <c r="R3041" s="8" t="s">
        <v>8357</v>
      </c>
      <c r="S3041" s="17">
        <f t="shared" si="190"/>
        <v>41610.794421296298</v>
      </c>
      <c r="T3041" s="17">
        <f t="shared" si="191"/>
        <v>41637.332638888889</v>
      </c>
    </row>
    <row r="3042" spans="1:20" ht="42.75" x14ac:dyDescent="0.45">
      <c r="A3042" s="5">
        <v>3040</v>
      </c>
      <c r="B3042" s="7" t="s">
        <v>3040</v>
      </c>
      <c r="C3042" s="7" t="s">
        <v>7150</v>
      </c>
      <c r="D3042" s="8">
        <v>3000</v>
      </c>
      <c r="E3042" s="8">
        <v>3225</v>
      </c>
      <c r="F3042" s="8" t="s">
        <v>8219</v>
      </c>
      <c r="G3042" s="8" t="s">
        <v>8224</v>
      </c>
      <c r="H3042" s="8" t="s">
        <v>8246</v>
      </c>
      <c r="I3042" s="8">
        <v>1435359600</v>
      </c>
      <c r="J3042" s="8">
        <v>1434999621</v>
      </c>
      <c r="K3042" s="8" t="b">
        <v>0</v>
      </c>
      <c r="L3042" s="8">
        <v>42</v>
      </c>
      <c r="M3042" s="8" t="b">
        <v>1</v>
      </c>
      <c r="N3042" s="8" t="s">
        <v>8303</v>
      </c>
      <c r="O3042" s="11">
        <f t="shared" si="188"/>
        <v>108</v>
      </c>
      <c r="P3042" s="8">
        <f t="shared" si="189"/>
        <v>76.790000000000006</v>
      </c>
      <c r="Q3042" s="8" t="s">
        <v>8317</v>
      </c>
      <c r="R3042" s="8" t="s">
        <v>8357</v>
      </c>
      <c r="S3042" s="17">
        <f t="shared" si="190"/>
        <v>42177.791909722218</v>
      </c>
      <c r="T3042" s="17">
        <f t="shared" si="191"/>
        <v>42181.958333333328</v>
      </c>
    </row>
    <row r="3043" spans="1:20" ht="28.5" x14ac:dyDescent="0.45">
      <c r="A3043" s="5">
        <v>3041</v>
      </c>
      <c r="B3043" s="7" t="s">
        <v>3041</v>
      </c>
      <c r="C3043" s="7" t="s">
        <v>7151</v>
      </c>
      <c r="D3043" s="8">
        <v>8300</v>
      </c>
      <c r="E3043" s="8">
        <v>9170</v>
      </c>
      <c r="F3043" s="8" t="s">
        <v>8219</v>
      </c>
      <c r="G3043" s="8" t="s">
        <v>8224</v>
      </c>
      <c r="H3043" s="8" t="s">
        <v>8246</v>
      </c>
      <c r="I3043" s="8">
        <v>1453323048</v>
      </c>
      <c r="J3043" s="8">
        <v>1450731048</v>
      </c>
      <c r="K3043" s="8" t="b">
        <v>0</v>
      </c>
      <c r="L3043" s="8">
        <v>95</v>
      </c>
      <c r="M3043" s="8" t="b">
        <v>1</v>
      </c>
      <c r="N3043" s="8" t="s">
        <v>8303</v>
      </c>
      <c r="O3043" s="11">
        <f t="shared" si="188"/>
        <v>110</v>
      </c>
      <c r="P3043" s="8">
        <f t="shared" si="189"/>
        <v>96.53</v>
      </c>
      <c r="Q3043" s="8" t="s">
        <v>8317</v>
      </c>
      <c r="R3043" s="8" t="s">
        <v>8357</v>
      </c>
      <c r="S3043" s="17">
        <f t="shared" si="190"/>
        <v>42359.868611111116</v>
      </c>
      <c r="T3043" s="17">
        <f t="shared" si="191"/>
        <v>42389.868611111116</v>
      </c>
    </row>
    <row r="3044" spans="1:20" ht="42.75" x14ac:dyDescent="0.45">
      <c r="A3044" s="5">
        <v>3042</v>
      </c>
      <c r="B3044" s="7" t="s">
        <v>3042</v>
      </c>
      <c r="C3044" s="7" t="s">
        <v>7152</v>
      </c>
      <c r="D3044" s="8">
        <v>1500</v>
      </c>
      <c r="E3044" s="8">
        <v>1920</v>
      </c>
      <c r="F3044" s="8" t="s">
        <v>8219</v>
      </c>
      <c r="G3044" s="8" t="s">
        <v>8225</v>
      </c>
      <c r="H3044" s="8" t="s">
        <v>8247</v>
      </c>
      <c r="I3044" s="8">
        <v>1444149047</v>
      </c>
      <c r="J3044" s="8">
        <v>1441557047</v>
      </c>
      <c r="K3044" s="8" t="b">
        <v>0</v>
      </c>
      <c r="L3044" s="8">
        <v>37</v>
      </c>
      <c r="M3044" s="8" t="b">
        <v>1</v>
      </c>
      <c r="N3044" s="8" t="s">
        <v>8303</v>
      </c>
      <c r="O3044" s="11">
        <f t="shared" si="188"/>
        <v>128</v>
      </c>
      <c r="P3044" s="8">
        <f t="shared" si="189"/>
        <v>51.89</v>
      </c>
      <c r="Q3044" s="8" t="s">
        <v>8317</v>
      </c>
      <c r="R3044" s="8" t="s">
        <v>8357</v>
      </c>
      <c r="S3044" s="17">
        <f t="shared" si="190"/>
        <v>42253.688043981485</v>
      </c>
      <c r="T3044" s="17">
        <f t="shared" si="191"/>
        <v>42283.688043981485</v>
      </c>
    </row>
    <row r="3045" spans="1:20" ht="42.75" x14ac:dyDescent="0.45">
      <c r="A3045" s="5">
        <v>3043</v>
      </c>
      <c r="B3045" s="7" t="s">
        <v>3043</v>
      </c>
      <c r="C3045" s="7" t="s">
        <v>7153</v>
      </c>
      <c r="D3045" s="8">
        <v>15000</v>
      </c>
      <c r="E3045" s="8">
        <v>16501</v>
      </c>
      <c r="F3045" s="8" t="s">
        <v>8219</v>
      </c>
      <c r="G3045" s="8" t="s">
        <v>8229</v>
      </c>
      <c r="H3045" s="8" t="s">
        <v>8251</v>
      </c>
      <c r="I3045" s="8">
        <v>1429152600</v>
      </c>
      <c r="J3045" s="8">
        <v>1426815699</v>
      </c>
      <c r="K3045" s="8" t="b">
        <v>0</v>
      </c>
      <c r="L3045" s="8">
        <v>128</v>
      </c>
      <c r="M3045" s="8" t="b">
        <v>1</v>
      </c>
      <c r="N3045" s="8" t="s">
        <v>8303</v>
      </c>
      <c r="O3045" s="11">
        <f t="shared" si="188"/>
        <v>110</v>
      </c>
      <c r="P3045" s="8">
        <f t="shared" si="189"/>
        <v>128.91</v>
      </c>
      <c r="Q3045" s="8" t="s">
        <v>8317</v>
      </c>
      <c r="R3045" s="8" t="s">
        <v>8357</v>
      </c>
      <c r="S3045" s="17">
        <f t="shared" si="190"/>
        <v>42083.070590277777</v>
      </c>
      <c r="T3045" s="17">
        <f t="shared" si="191"/>
        <v>42110.118055555555</v>
      </c>
    </row>
    <row r="3046" spans="1:20" ht="42.75" x14ac:dyDescent="0.45">
      <c r="A3046" s="5">
        <v>3044</v>
      </c>
      <c r="B3046" s="7" t="s">
        <v>3044</v>
      </c>
      <c r="C3046" s="7" t="s">
        <v>7154</v>
      </c>
      <c r="D3046" s="8">
        <v>12000</v>
      </c>
      <c r="E3046" s="8">
        <v>13121</v>
      </c>
      <c r="F3046" s="8" t="s">
        <v>8219</v>
      </c>
      <c r="G3046" s="8" t="s">
        <v>8224</v>
      </c>
      <c r="H3046" s="8" t="s">
        <v>8246</v>
      </c>
      <c r="I3046" s="8">
        <v>1454433998</v>
      </c>
      <c r="J3046" s="8">
        <v>1453137998</v>
      </c>
      <c r="K3046" s="8" t="b">
        <v>0</v>
      </c>
      <c r="L3046" s="8">
        <v>156</v>
      </c>
      <c r="M3046" s="8" t="b">
        <v>1</v>
      </c>
      <c r="N3046" s="8" t="s">
        <v>8303</v>
      </c>
      <c r="O3046" s="11">
        <f t="shared" si="188"/>
        <v>109</v>
      </c>
      <c r="P3046" s="8">
        <f t="shared" si="189"/>
        <v>84.11</v>
      </c>
      <c r="Q3046" s="8" t="s">
        <v>8317</v>
      </c>
      <c r="R3046" s="8" t="s">
        <v>8357</v>
      </c>
      <c r="S3046" s="17">
        <f t="shared" si="190"/>
        <v>42387.7268287037</v>
      </c>
      <c r="T3046" s="17">
        <f t="shared" si="191"/>
        <v>42402.7268287037</v>
      </c>
    </row>
    <row r="3047" spans="1:20" ht="42.75" x14ac:dyDescent="0.45">
      <c r="A3047" s="5">
        <v>3045</v>
      </c>
      <c r="B3047" s="7" t="s">
        <v>3045</v>
      </c>
      <c r="C3047" s="7" t="s">
        <v>7155</v>
      </c>
      <c r="D3047" s="8">
        <v>4000</v>
      </c>
      <c r="E3047" s="8">
        <v>5308.26</v>
      </c>
      <c r="F3047" s="8" t="s">
        <v>8219</v>
      </c>
      <c r="G3047" s="8" t="s">
        <v>8224</v>
      </c>
      <c r="H3047" s="8" t="s">
        <v>8246</v>
      </c>
      <c r="I3047" s="8">
        <v>1408679055</v>
      </c>
      <c r="J3047" s="8">
        <v>1406087055</v>
      </c>
      <c r="K3047" s="8" t="b">
        <v>0</v>
      </c>
      <c r="L3047" s="8">
        <v>64</v>
      </c>
      <c r="M3047" s="8" t="b">
        <v>1</v>
      </c>
      <c r="N3047" s="8" t="s">
        <v>8303</v>
      </c>
      <c r="O3047" s="11">
        <f t="shared" si="188"/>
        <v>133</v>
      </c>
      <c r="P3047" s="8">
        <f t="shared" si="189"/>
        <v>82.94</v>
      </c>
      <c r="Q3047" s="8" t="s">
        <v>8317</v>
      </c>
      <c r="R3047" s="8" t="s">
        <v>8357</v>
      </c>
      <c r="S3047" s="17">
        <f t="shared" si="190"/>
        <v>41843.155729166669</v>
      </c>
      <c r="T3047" s="17">
        <f t="shared" si="191"/>
        <v>41873.155729166669</v>
      </c>
    </row>
    <row r="3048" spans="1:20" ht="42.75" x14ac:dyDescent="0.45">
      <c r="A3048" s="5">
        <v>3046</v>
      </c>
      <c r="B3048" s="7" t="s">
        <v>3046</v>
      </c>
      <c r="C3048" s="7" t="s">
        <v>7156</v>
      </c>
      <c r="D3048" s="8">
        <v>7900</v>
      </c>
      <c r="E3048" s="8">
        <v>15077</v>
      </c>
      <c r="F3048" s="8" t="s">
        <v>8219</v>
      </c>
      <c r="G3048" s="8" t="s">
        <v>8224</v>
      </c>
      <c r="H3048" s="8" t="s">
        <v>8246</v>
      </c>
      <c r="I3048" s="8">
        <v>1410324720</v>
      </c>
      <c r="J3048" s="8">
        <v>1407784586</v>
      </c>
      <c r="K3048" s="8" t="b">
        <v>0</v>
      </c>
      <c r="L3048" s="8">
        <v>58</v>
      </c>
      <c r="M3048" s="8" t="b">
        <v>1</v>
      </c>
      <c r="N3048" s="8" t="s">
        <v>8303</v>
      </c>
      <c r="O3048" s="11">
        <f t="shared" si="188"/>
        <v>191</v>
      </c>
      <c r="P3048" s="8">
        <f t="shared" si="189"/>
        <v>259.95</v>
      </c>
      <c r="Q3048" s="8" t="s">
        <v>8317</v>
      </c>
      <c r="R3048" s="8" t="s">
        <v>8357</v>
      </c>
      <c r="S3048" s="17">
        <f t="shared" si="190"/>
        <v>41862.803078703706</v>
      </c>
      <c r="T3048" s="17">
        <f t="shared" si="191"/>
        <v>41892.202777777777</v>
      </c>
    </row>
    <row r="3049" spans="1:20" ht="42.75" x14ac:dyDescent="0.45">
      <c r="A3049" s="5">
        <v>3047</v>
      </c>
      <c r="B3049" s="7" t="s">
        <v>3047</v>
      </c>
      <c r="C3049" s="7" t="s">
        <v>7157</v>
      </c>
      <c r="D3049" s="8">
        <v>500</v>
      </c>
      <c r="E3049" s="8">
        <v>745</v>
      </c>
      <c r="F3049" s="8" t="s">
        <v>8219</v>
      </c>
      <c r="G3049" s="8" t="s">
        <v>8224</v>
      </c>
      <c r="H3049" s="8" t="s">
        <v>8246</v>
      </c>
      <c r="I3049" s="8">
        <v>1461762960</v>
      </c>
      <c r="J3049" s="8">
        <v>1457999054</v>
      </c>
      <c r="K3049" s="8" t="b">
        <v>0</v>
      </c>
      <c r="L3049" s="8">
        <v>20</v>
      </c>
      <c r="M3049" s="8" t="b">
        <v>1</v>
      </c>
      <c r="N3049" s="8" t="s">
        <v>8303</v>
      </c>
      <c r="O3049" s="11">
        <f t="shared" si="188"/>
        <v>149</v>
      </c>
      <c r="P3049" s="8">
        <f t="shared" si="189"/>
        <v>37.25</v>
      </c>
      <c r="Q3049" s="8" t="s">
        <v>8317</v>
      </c>
      <c r="R3049" s="8" t="s">
        <v>8357</v>
      </c>
      <c r="S3049" s="17">
        <f t="shared" si="190"/>
        <v>42443.989050925928</v>
      </c>
      <c r="T3049" s="17">
        <f t="shared" si="191"/>
        <v>42487.552777777775</v>
      </c>
    </row>
    <row r="3050" spans="1:20" ht="42.75" x14ac:dyDescent="0.45">
      <c r="A3050" s="5">
        <v>3048</v>
      </c>
      <c r="B3050" s="7" t="s">
        <v>3048</v>
      </c>
      <c r="C3050" s="7" t="s">
        <v>7158</v>
      </c>
      <c r="D3050" s="8">
        <v>5000</v>
      </c>
      <c r="E3050" s="8">
        <v>8320</v>
      </c>
      <c r="F3050" s="8" t="s">
        <v>8219</v>
      </c>
      <c r="G3050" s="8" t="s">
        <v>8224</v>
      </c>
      <c r="H3050" s="8" t="s">
        <v>8246</v>
      </c>
      <c r="I3050" s="8">
        <v>1420060920</v>
      </c>
      <c r="J3050" s="8">
        <v>1417556262</v>
      </c>
      <c r="K3050" s="8" t="b">
        <v>0</v>
      </c>
      <c r="L3050" s="8">
        <v>47</v>
      </c>
      <c r="M3050" s="8" t="b">
        <v>1</v>
      </c>
      <c r="N3050" s="8" t="s">
        <v>8303</v>
      </c>
      <c r="O3050" s="11">
        <f t="shared" si="188"/>
        <v>166</v>
      </c>
      <c r="P3050" s="8">
        <f t="shared" si="189"/>
        <v>177.02</v>
      </c>
      <c r="Q3050" s="8" t="s">
        <v>8317</v>
      </c>
      <c r="R3050" s="8" t="s">
        <v>8357</v>
      </c>
      <c r="S3050" s="17">
        <f t="shared" si="190"/>
        <v>41975.901180555549</v>
      </c>
      <c r="T3050" s="17">
        <f t="shared" si="191"/>
        <v>42004.890277777777</v>
      </c>
    </row>
    <row r="3051" spans="1:20" ht="42.75" x14ac:dyDescent="0.45">
      <c r="A3051" s="5">
        <v>3049</v>
      </c>
      <c r="B3051" s="7" t="s">
        <v>3049</v>
      </c>
      <c r="C3051" s="7" t="s">
        <v>7159</v>
      </c>
      <c r="D3051" s="8">
        <v>3750</v>
      </c>
      <c r="E3051" s="8">
        <v>4000</v>
      </c>
      <c r="F3051" s="8" t="s">
        <v>8219</v>
      </c>
      <c r="G3051" s="8" t="s">
        <v>8224</v>
      </c>
      <c r="H3051" s="8" t="s">
        <v>8246</v>
      </c>
      <c r="I3051" s="8">
        <v>1434241255</v>
      </c>
      <c r="J3051" s="8">
        <v>1431649255</v>
      </c>
      <c r="K3051" s="8" t="b">
        <v>0</v>
      </c>
      <c r="L3051" s="8">
        <v>54</v>
      </c>
      <c r="M3051" s="8" t="b">
        <v>1</v>
      </c>
      <c r="N3051" s="8" t="s">
        <v>8303</v>
      </c>
      <c r="O3051" s="11">
        <f t="shared" si="188"/>
        <v>107</v>
      </c>
      <c r="P3051" s="8">
        <f t="shared" si="189"/>
        <v>74.069999999999993</v>
      </c>
      <c r="Q3051" s="8" t="s">
        <v>8317</v>
      </c>
      <c r="R3051" s="8" t="s">
        <v>8357</v>
      </c>
      <c r="S3051" s="17">
        <f t="shared" si="190"/>
        <v>42139.014525462961</v>
      </c>
      <c r="T3051" s="17">
        <f t="shared" si="191"/>
        <v>42169.014525462961</v>
      </c>
    </row>
    <row r="3052" spans="1:20" ht="28.5" x14ac:dyDescent="0.45">
      <c r="A3052" s="5">
        <v>3050</v>
      </c>
      <c r="B3052" s="7" t="s">
        <v>3050</v>
      </c>
      <c r="C3052" s="7" t="s">
        <v>7160</v>
      </c>
      <c r="D3052" s="8">
        <v>600</v>
      </c>
      <c r="E3052" s="8">
        <v>636</v>
      </c>
      <c r="F3052" s="8" t="s">
        <v>8219</v>
      </c>
      <c r="G3052" s="8" t="s">
        <v>8224</v>
      </c>
      <c r="H3052" s="8" t="s">
        <v>8246</v>
      </c>
      <c r="I3052" s="8">
        <v>1462420960</v>
      </c>
      <c r="J3052" s="8">
        <v>1459828960</v>
      </c>
      <c r="K3052" s="8" t="b">
        <v>0</v>
      </c>
      <c r="L3052" s="8">
        <v>9</v>
      </c>
      <c r="M3052" s="8" t="b">
        <v>1</v>
      </c>
      <c r="N3052" s="8" t="s">
        <v>8303</v>
      </c>
      <c r="O3052" s="11">
        <f t="shared" si="188"/>
        <v>106</v>
      </c>
      <c r="P3052" s="8">
        <f t="shared" si="189"/>
        <v>70.67</v>
      </c>
      <c r="Q3052" s="8" t="s">
        <v>8317</v>
      </c>
      <c r="R3052" s="8" t="s">
        <v>8357</v>
      </c>
      <c r="S3052" s="17">
        <f t="shared" si="190"/>
        <v>42465.16851851852</v>
      </c>
      <c r="T3052" s="17">
        <f t="shared" si="191"/>
        <v>42495.16851851852</v>
      </c>
    </row>
    <row r="3053" spans="1:20" ht="42.75" x14ac:dyDescent="0.45">
      <c r="A3053" s="5">
        <v>3051</v>
      </c>
      <c r="B3053" s="7" t="s">
        <v>3051</v>
      </c>
      <c r="C3053" s="7" t="s">
        <v>7161</v>
      </c>
      <c r="D3053" s="8">
        <v>3500</v>
      </c>
      <c r="E3053" s="8">
        <v>827</v>
      </c>
      <c r="F3053" s="8" t="s">
        <v>8221</v>
      </c>
      <c r="G3053" s="8" t="s">
        <v>8225</v>
      </c>
      <c r="H3053" s="8" t="s">
        <v>8247</v>
      </c>
      <c r="I3053" s="8">
        <v>1486547945</v>
      </c>
      <c r="J3053" s="8">
        <v>1483955945</v>
      </c>
      <c r="K3053" s="8" t="b">
        <v>1</v>
      </c>
      <c r="L3053" s="8">
        <v>35</v>
      </c>
      <c r="M3053" s="8" t="b">
        <v>0</v>
      </c>
      <c r="N3053" s="8" t="s">
        <v>8303</v>
      </c>
      <c r="O3053" s="11">
        <f t="shared" si="188"/>
        <v>24</v>
      </c>
      <c r="P3053" s="8">
        <f t="shared" si="189"/>
        <v>23.63</v>
      </c>
      <c r="Q3053" s="8" t="s">
        <v>8317</v>
      </c>
      <c r="R3053" s="8" t="s">
        <v>8357</v>
      </c>
      <c r="S3053" s="17">
        <f t="shared" si="190"/>
        <v>42744.416030092587</v>
      </c>
      <c r="T3053" s="17">
        <f t="shared" si="191"/>
        <v>42774.416030092587</v>
      </c>
    </row>
    <row r="3054" spans="1:20" ht="28.5" x14ac:dyDescent="0.45">
      <c r="A3054" s="5">
        <v>3052</v>
      </c>
      <c r="B3054" s="7" t="s">
        <v>3052</v>
      </c>
      <c r="C3054" s="7" t="s">
        <v>7162</v>
      </c>
      <c r="D3054" s="8">
        <v>50000</v>
      </c>
      <c r="E3054" s="8">
        <v>75</v>
      </c>
      <c r="F3054" s="8" t="s">
        <v>8221</v>
      </c>
      <c r="G3054" s="8" t="s">
        <v>8224</v>
      </c>
      <c r="H3054" s="8" t="s">
        <v>8246</v>
      </c>
      <c r="I3054" s="8">
        <v>1432828740</v>
      </c>
      <c r="J3054" s="8">
        <v>1430237094</v>
      </c>
      <c r="K3054" s="8" t="b">
        <v>0</v>
      </c>
      <c r="L3054" s="8">
        <v>2</v>
      </c>
      <c r="M3054" s="8" t="b">
        <v>0</v>
      </c>
      <c r="N3054" s="8" t="s">
        <v>8303</v>
      </c>
      <c r="O3054" s="11">
        <f t="shared" si="188"/>
        <v>0</v>
      </c>
      <c r="P3054" s="8">
        <f t="shared" si="189"/>
        <v>37.5</v>
      </c>
      <c r="Q3054" s="8" t="s">
        <v>8317</v>
      </c>
      <c r="R3054" s="8" t="s">
        <v>8357</v>
      </c>
      <c r="S3054" s="17">
        <f t="shared" si="190"/>
        <v>42122.670069444444</v>
      </c>
      <c r="T3054" s="17">
        <f t="shared" si="191"/>
        <v>42152.665972222225</v>
      </c>
    </row>
    <row r="3055" spans="1:20" ht="42.75" x14ac:dyDescent="0.45">
      <c r="A3055" s="5">
        <v>3053</v>
      </c>
      <c r="B3055" s="7" t="s">
        <v>3053</v>
      </c>
      <c r="C3055" s="7" t="s">
        <v>7163</v>
      </c>
      <c r="D3055" s="8">
        <v>10000</v>
      </c>
      <c r="E3055" s="8">
        <v>40</v>
      </c>
      <c r="F3055" s="8" t="s">
        <v>8221</v>
      </c>
      <c r="G3055" s="8" t="s">
        <v>8224</v>
      </c>
      <c r="H3055" s="8" t="s">
        <v>8246</v>
      </c>
      <c r="I3055" s="8">
        <v>1412222340</v>
      </c>
      <c r="J3055" s="8">
        <v>1407781013</v>
      </c>
      <c r="K3055" s="8" t="b">
        <v>0</v>
      </c>
      <c r="L3055" s="8">
        <v>3</v>
      </c>
      <c r="M3055" s="8" t="b">
        <v>0</v>
      </c>
      <c r="N3055" s="8" t="s">
        <v>8303</v>
      </c>
      <c r="O3055" s="11">
        <f t="shared" si="188"/>
        <v>0</v>
      </c>
      <c r="P3055" s="8">
        <f t="shared" si="189"/>
        <v>13.33</v>
      </c>
      <c r="Q3055" s="8" t="s">
        <v>8317</v>
      </c>
      <c r="R3055" s="8" t="s">
        <v>8357</v>
      </c>
      <c r="S3055" s="17">
        <f t="shared" si="190"/>
        <v>41862.761724537035</v>
      </c>
      <c r="T3055" s="17">
        <f t="shared" si="191"/>
        <v>41914.165972222225</v>
      </c>
    </row>
    <row r="3056" spans="1:20" ht="42.75" x14ac:dyDescent="0.45">
      <c r="A3056" s="5">
        <v>3054</v>
      </c>
      <c r="B3056" s="7" t="s">
        <v>3054</v>
      </c>
      <c r="C3056" s="7" t="s">
        <v>7164</v>
      </c>
      <c r="D3056" s="8">
        <v>300</v>
      </c>
      <c r="E3056" s="8">
        <v>0</v>
      </c>
      <c r="F3056" s="8" t="s">
        <v>8221</v>
      </c>
      <c r="G3056" s="8" t="s">
        <v>8224</v>
      </c>
      <c r="H3056" s="8" t="s">
        <v>8246</v>
      </c>
      <c r="I3056" s="8">
        <v>1425258240</v>
      </c>
      <c r="J3056" s="8">
        <v>1422043154</v>
      </c>
      <c r="K3056" s="8" t="b">
        <v>0</v>
      </c>
      <c r="L3056" s="8">
        <v>0</v>
      </c>
      <c r="M3056" s="8" t="b">
        <v>0</v>
      </c>
      <c r="N3056" s="8" t="s">
        <v>8303</v>
      </c>
      <c r="O3056" s="11">
        <f t="shared" si="188"/>
        <v>0</v>
      </c>
      <c r="P3056" s="8" t="e">
        <f t="shared" si="189"/>
        <v>#DIV/0!</v>
      </c>
      <c r="Q3056" s="8" t="s">
        <v>8317</v>
      </c>
      <c r="R3056" s="8" t="s">
        <v>8357</v>
      </c>
      <c r="S3056" s="17">
        <f t="shared" si="190"/>
        <v>42027.832800925928</v>
      </c>
      <c r="T3056" s="17">
        <f t="shared" si="191"/>
        <v>42065.044444444444</v>
      </c>
    </row>
    <row r="3057" spans="1:20" ht="42.75" x14ac:dyDescent="0.45">
      <c r="A3057" s="5">
        <v>3055</v>
      </c>
      <c r="B3057" s="7" t="s">
        <v>3055</v>
      </c>
      <c r="C3057" s="7" t="s">
        <v>7165</v>
      </c>
      <c r="D3057" s="8">
        <v>20000</v>
      </c>
      <c r="E3057" s="8">
        <v>1</v>
      </c>
      <c r="F3057" s="8" t="s">
        <v>8221</v>
      </c>
      <c r="G3057" s="8" t="s">
        <v>8224</v>
      </c>
      <c r="H3057" s="8" t="s">
        <v>8246</v>
      </c>
      <c r="I3057" s="8">
        <v>1420844390</v>
      </c>
      <c r="J3057" s="8">
        <v>1415660390</v>
      </c>
      <c r="K3057" s="8" t="b">
        <v>0</v>
      </c>
      <c r="L3057" s="8">
        <v>1</v>
      </c>
      <c r="M3057" s="8" t="b">
        <v>0</v>
      </c>
      <c r="N3057" s="8" t="s">
        <v>8303</v>
      </c>
      <c r="O3057" s="11">
        <f t="shared" si="188"/>
        <v>0</v>
      </c>
      <c r="P3057" s="8">
        <f t="shared" si="189"/>
        <v>1</v>
      </c>
      <c r="Q3057" s="8" t="s">
        <v>8317</v>
      </c>
      <c r="R3057" s="8" t="s">
        <v>8357</v>
      </c>
      <c r="S3057" s="17">
        <f t="shared" si="190"/>
        <v>41953.95821759259</v>
      </c>
      <c r="T3057" s="17">
        <f t="shared" si="191"/>
        <v>42013.95821759259</v>
      </c>
    </row>
    <row r="3058" spans="1:20" ht="42.75" x14ac:dyDescent="0.45">
      <c r="A3058" s="5">
        <v>3056</v>
      </c>
      <c r="B3058" s="7" t="s">
        <v>3056</v>
      </c>
      <c r="C3058" s="7" t="s">
        <v>7166</v>
      </c>
      <c r="D3058" s="8">
        <v>25000</v>
      </c>
      <c r="E3058" s="8">
        <v>0</v>
      </c>
      <c r="F3058" s="8" t="s">
        <v>8221</v>
      </c>
      <c r="G3058" s="8" t="s">
        <v>8224</v>
      </c>
      <c r="H3058" s="8" t="s">
        <v>8246</v>
      </c>
      <c r="I3058" s="8">
        <v>1412003784</v>
      </c>
      <c r="J3058" s="8">
        <v>1406819784</v>
      </c>
      <c r="K3058" s="8" t="b">
        <v>0</v>
      </c>
      <c r="L3058" s="8">
        <v>0</v>
      </c>
      <c r="M3058" s="8" t="b">
        <v>0</v>
      </c>
      <c r="N3058" s="8" t="s">
        <v>8303</v>
      </c>
      <c r="O3058" s="11">
        <f t="shared" si="188"/>
        <v>0</v>
      </c>
      <c r="P3058" s="8" t="e">
        <f t="shared" si="189"/>
        <v>#DIV/0!</v>
      </c>
      <c r="Q3058" s="8" t="s">
        <v>8317</v>
      </c>
      <c r="R3058" s="8" t="s">
        <v>8357</v>
      </c>
      <c r="S3058" s="17">
        <f t="shared" si="190"/>
        <v>41851.636388888888</v>
      </c>
      <c r="T3058" s="17">
        <f t="shared" si="191"/>
        <v>41911.636388888888</v>
      </c>
    </row>
    <row r="3059" spans="1:20" ht="42.75" x14ac:dyDescent="0.45">
      <c r="A3059" s="5">
        <v>3057</v>
      </c>
      <c r="B3059" s="7" t="s">
        <v>3057</v>
      </c>
      <c r="C3059" s="7" t="s">
        <v>7167</v>
      </c>
      <c r="D3059" s="8">
        <v>50000</v>
      </c>
      <c r="E3059" s="8">
        <v>0</v>
      </c>
      <c r="F3059" s="8" t="s">
        <v>8221</v>
      </c>
      <c r="G3059" s="8" t="s">
        <v>8225</v>
      </c>
      <c r="H3059" s="8" t="s">
        <v>8247</v>
      </c>
      <c r="I3059" s="8">
        <v>1459694211</v>
      </c>
      <c r="J3059" s="8">
        <v>1457105811</v>
      </c>
      <c r="K3059" s="8" t="b">
        <v>0</v>
      </c>
      <c r="L3059" s="8">
        <v>0</v>
      </c>
      <c r="M3059" s="8" t="b">
        <v>0</v>
      </c>
      <c r="N3059" s="8" t="s">
        <v>8303</v>
      </c>
      <c r="O3059" s="11">
        <f t="shared" si="188"/>
        <v>0</v>
      </c>
      <c r="P3059" s="8" t="e">
        <f t="shared" si="189"/>
        <v>#DIV/0!</v>
      </c>
      <c r="Q3059" s="8" t="s">
        <v>8317</v>
      </c>
      <c r="R3059" s="8" t="s">
        <v>8357</v>
      </c>
      <c r="S3059" s="17">
        <f t="shared" si="190"/>
        <v>42433.650590277779</v>
      </c>
      <c r="T3059" s="17">
        <f t="shared" si="191"/>
        <v>42463.608923611115</v>
      </c>
    </row>
    <row r="3060" spans="1:20" ht="42.75" x14ac:dyDescent="0.45">
      <c r="A3060" s="5">
        <v>3058</v>
      </c>
      <c r="B3060" s="7" t="s">
        <v>3058</v>
      </c>
      <c r="C3060" s="7" t="s">
        <v>7168</v>
      </c>
      <c r="D3060" s="8">
        <v>18000</v>
      </c>
      <c r="E3060" s="8">
        <v>3</v>
      </c>
      <c r="F3060" s="8" t="s">
        <v>8221</v>
      </c>
      <c r="G3060" s="8" t="s">
        <v>8237</v>
      </c>
      <c r="H3060" s="8" t="s">
        <v>8249</v>
      </c>
      <c r="I3060" s="8">
        <v>1463734740</v>
      </c>
      <c r="J3060" s="8">
        <v>1459414740</v>
      </c>
      <c r="K3060" s="8" t="b">
        <v>0</v>
      </c>
      <c r="L3060" s="8">
        <v>3</v>
      </c>
      <c r="M3060" s="8" t="b">
        <v>0</v>
      </c>
      <c r="N3060" s="8" t="s">
        <v>8303</v>
      </c>
      <c r="O3060" s="11">
        <f t="shared" si="188"/>
        <v>0</v>
      </c>
      <c r="P3060" s="8">
        <f t="shared" si="189"/>
        <v>1</v>
      </c>
      <c r="Q3060" s="8" t="s">
        <v>8317</v>
      </c>
      <c r="R3060" s="8" t="s">
        <v>8357</v>
      </c>
      <c r="S3060" s="17">
        <f t="shared" si="190"/>
        <v>42460.374305555553</v>
      </c>
      <c r="T3060" s="17">
        <f t="shared" si="191"/>
        <v>42510.374305555553</v>
      </c>
    </row>
    <row r="3061" spans="1:20" ht="42.75" x14ac:dyDescent="0.45">
      <c r="A3061" s="5">
        <v>3059</v>
      </c>
      <c r="B3061" s="7" t="s">
        <v>3059</v>
      </c>
      <c r="C3061" s="7" t="s">
        <v>7169</v>
      </c>
      <c r="D3061" s="8">
        <v>15000</v>
      </c>
      <c r="E3061" s="8">
        <v>451</v>
      </c>
      <c r="F3061" s="8" t="s">
        <v>8221</v>
      </c>
      <c r="G3061" s="8" t="s">
        <v>8224</v>
      </c>
      <c r="H3061" s="8" t="s">
        <v>8246</v>
      </c>
      <c r="I3061" s="8">
        <v>1407536846</v>
      </c>
      <c r="J3061" s="8">
        <v>1404944846</v>
      </c>
      <c r="K3061" s="8" t="b">
        <v>0</v>
      </c>
      <c r="L3061" s="8">
        <v>11</v>
      </c>
      <c r="M3061" s="8" t="b">
        <v>0</v>
      </c>
      <c r="N3061" s="8" t="s">
        <v>8303</v>
      </c>
      <c r="O3061" s="11">
        <f t="shared" si="188"/>
        <v>3</v>
      </c>
      <c r="P3061" s="8">
        <f t="shared" si="189"/>
        <v>41</v>
      </c>
      <c r="Q3061" s="8" t="s">
        <v>8317</v>
      </c>
      <c r="R3061" s="8" t="s">
        <v>8357</v>
      </c>
      <c r="S3061" s="17">
        <f t="shared" si="190"/>
        <v>41829.935717592591</v>
      </c>
      <c r="T3061" s="17">
        <f t="shared" si="191"/>
        <v>41859.935717592591</v>
      </c>
    </row>
    <row r="3062" spans="1:20" ht="28.5" x14ac:dyDescent="0.45">
      <c r="A3062" s="5">
        <v>3060</v>
      </c>
      <c r="B3062" s="7" t="s">
        <v>3060</v>
      </c>
      <c r="C3062" s="7" t="s">
        <v>7170</v>
      </c>
      <c r="D3062" s="8">
        <v>220000</v>
      </c>
      <c r="E3062" s="8">
        <v>335</v>
      </c>
      <c r="F3062" s="8" t="s">
        <v>8221</v>
      </c>
      <c r="G3062" s="8" t="s">
        <v>8224</v>
      </c>
      <c r="H3062" s="8" t="s">
        <v>8246</v>
      </c>
      <c r="I3062" s="8">
        <v>1443422134</v>
      </c>
      <c r="J3062" s="8">
        <v>1440830134</v>
      </c>
      <c r="K3062" s="8" t="b">
        <v>0</v>
      </c>
      <c r="L3062" s="8">
        <v>6</v>
      </c>
      <c r="M3062" s="8" t="b">
        <v>0</v>
      </c>
      <c r="N3062" s="8" t="s">
        <v>8303</v>
      </c>
      <c r="O3062" s="11">
        <f t="shared" si="188"/>
        <v>0</v>
      </c>
      <c r="P3062" s="8">
        <f t="shared" si="189"/>
        <v>55.83</v>
      </c>
      <c r="Q3062" s="8" t="s">
        <v>8317</v>
      </c>
      <c r="R3062" s="8" t="s">
        <v>8357</v>
      </c>
      <c r="S3062" s="17">
        <f t="shared" si="190"/>
        <v>42245.274699074071</v>
      </c>
      <c r="T3062" s="17">
        <f t="shared" si="191"/>
        <v>42275.274699074071</v>
      </c>
    </row>
    <row r="3063" spans="1:20" x14ac:dyDescent="0.45">
      <c r="A3063" s="5">
        <v>3061</v>
      </c>
      <c r="B3063" s="7" t="s">
        <v>3061</v>
      </c>
      <c r="C3063" s="7" t="s">
        <v>7171</v>
      </c>
      <c r="D3063" s="8">
        <v>1000000</v>
      </c>
      <c r="E3063" s="8">
        <v>0</v>
      </c>
      <c r="F3063" s="8" t="s">
        <v>8221</v>
      </c>
      <c r="G3063" s="8" t="s">
        <v>8224</v>
      </c>
      <c r="H3063" s="8" t="s">
        <v>8246</v>
      </c>
      <c r="I3063" s="8">
        <v>1407955748</v>
      </c>
      <c r="J3063" s="8">
        <v>1405363748</v>
      </c>
      <c r="K3063" s="8" t="b">
        <v>0</v>
      </c>
      <c r="L3063" s="8">
        <v>0</v>
      </c>
      <c r="M3063" s="8" t="b">
        <v>0</v>
      </c>
      <c r="N3063" s="8" t="s">
        <v>8303</v>
      </c>
      <c r="O3063" s="11">
        <f t="shared" si="188"/>
        <v>0</v>
      </c>
      <c r="P3063" s="8" t="e">
        <f t="shared" si="189"/>
        <v>#DIV/0!</v>
      </c>
      <c r="Q3063" s="8" t="s">
        <v>8317</v>
      </c>
      <c r="R3063" s="8" t="s">
        <v>8357</v>
      </c>
      <c r="S3063" s="17">
        <f t="shared" si="190"/>
        <v>41834.784120370372</v>
      </c>
      <c r="T3063" s="17">
        <f t="shared" si="191"/>
        <v>41864.784120370372</v>
      </c>
    </row>
    <row r="3064" spans="1:20" ht="42.75" x14ac:dyDescent="0.45">
      <c r="A3064" s="5">
        <v>3062</v>
      </c>
      <c r="B3064" s="7" t="s">
        <v>3062</v>
      </c>
      <c r="C3064" s="7" t="s">
        <v>7172</v>
      </c>
      <c r="D3064" s="8">
        <v>10000</v>
      </c>
      <c r="E3064" s="8">
        <v>6684</v>
      </c>
      <c r="F3064" s="8" t="s">
        <v>8221</v>
      </c>
      <c r="G3064" s="8" t="s">
        <v>8224</v>
      </c>
      <c r="H3064" s="8" t="s">
        <v>8246</v>
      </c>
      <c r="I3064" s="8">
        <v>1443636000</v>
      </c>
      <c r="J3064" s="8">
        <v>1441111892</v>
      </c>
      <c r="K3064" s="8" t="b">
        <v>0</v>
      </c>
      <c r="L3064" s="8">
        <v>67</v>
      </c>
      <c r="M3064" s="8" t="b">
        <v>0</v>
      </c>
      <c r="N3064" s="8" t="s">
        <v>8303</v>
      </c>
      <c r="O3064" s="11">
        <f t="shared" si="188"/>
        <v>67</v>
      </c>
      <c r="P3064" s="8">
        <f t="shared" si="189"/>
        <v>99.76</v>
      </c>
      <c r="Q3064" s="8" t="s">
        <v>8317</v>
      </c>
      <c r="R3064" s="8" t="s">
        <v>8357</v>
      </c>
      <c r="S3064" s="17">
        <f t="shared" si="190"/>
        <v>42248.535787037035</v>
      </c>
      <c r="T3064" s="17">
        <f t="shared" si="191"/>
        <v>42277.75</v>
      </c>
    </row>
    <row r="3065" spans="1:20" ht="42.75" x14ac:dyDescent="0.45">
      <c r="A3065" s="5">
        <v>3063</v>
      </c>
      <c r="B3065" s="7" t="s">
        <v>3063</v>
      </c>
      <c r="C3065" s="7" t="s">
        <v>7173</v>
      </c>
      <c r="D3065" s="8">
        <v>3000</v>
      </c>
      <c r="E3065" s="8">
        <v>587</v>
      </c>
      <c r="F3065" s="8" t="s">
        <v>8221</v>
      </c>
      <c r="G3065" s="8" t="s">
        <v>8224</v>
      </c>
      <c r="H3065" s="8" t="s">
        <v>8246</v>
      </c>
      <c r="I3065" s="8">
        <v>1477174138</v>
      </c>
      <c r="J3065" s="8">
        <v>1474150138</v>
      </c>
      <c r="K3065" s="8" t="b">
        <v>0</v>
      </c>
      <c r="L3065" s="8">
        <v>23</v>
      </c>
      <c r="M3065" s="8" t="b">
        <v>0</v>
      </c>
      <c r="N3065" s="8" t="s">
        <v>8303</v>
      </c>
      <c r="O3065" s="11">
        <f t="shared" si="188"/>
        <v>20</v>
      </c>
      <c r="P3065" s="8">
        <f t="shared" si="189"/>
        <v>25.52</v>
      </c>
      <c r="Q3065" s="8" t="s">
        <v>8317</v>
      </c>
      <c r="R3065" s="8" t="s">
        <v>8357</v>
      </c>
      <c r="S3065" s="17">
        <f t="shared" si="190"/>
        <v>42630.922893518517</v>
      </c>
      <c r="T3065" s="17">
        <f t="shared" si="191"/>
        <v>42665.922893518517</v>
      </c>
    </row>
    <row r="3066" spans="1:20" ht="28.5" x14ac:dyDescent="0.45">
      <c r="A3066" s="5">
        <v>3064</v>
      </c>
      <c r="B3066" s="7" t="s">
        <v>3064</v>
      </c>
      <c r="C3066" s="7" t="s">
        <v>7174</v>
      </c>
      <c r="D3066" s="8">
        <v>75000</v>
      </c>
      <c r="E3066" s="8">
        <v>8471</v>
      </c>
      <c r="F3066" s="8" t="s">
        <v>8221</v>
      </c>
      <c r="G3066" s="8" t="s">
        <v>8224</v>
      </c>
      <c r="H3066" s="8" t="s">
        <v>8246</v>
      </c>
      <c r="I3066" s="8">
        <v>1448175540</v>
      </c>
      <c r="J3066" s="8">
        <v>1445483246</v>
      </c>
      <c r="K3066" s="8" t="b">
        <v>0</v>
      </c>
      <c r="L3066" s="8">
        <v>72</v>
      </c>
      <c r="M3066" s="8" t="b">
        <v>0</v>
      </c>
      <c r="N3066" s="8" t="s">
        <v>8303</v>
      </c>
      <c r="O3066" s="11">
        <f t="shared" si="188"/>
        <v>11</v>
      </c>
      <c r="P3066" s="8">
        <f t="shared" si="189"/>
        <v>117.65</v>
      </c>
      <c r="Q3066" s="8" t="s">
        <v>8317</v>
      </c>
      <c r="R3066" s="8" t="s">
        <v>8357</v>
      </c>
      <c r="S3066" s="17">
        <f t="shared" si="190"/>
        <v>42299.130162037036</v>
      </c>
      <c r="T3066" s="17">
        <f t="shared" si="191"/>
        <v>42330.290972222225</v>
      </c>
    </row>
    <row r="3067" spans="1:20" ht="42.75" x14ac:dyDescent="0.45">
      <c r="A3067" s="5">
        <v>3065</v>
      </c>
      <c r="B3067" s="7" t="s">
        <v>3065</v>
      </c>
      <c r="C3067" s="7" t="s">
        <v>7175</v>
      </c>
      <c r="D3067" s="8">
        <v>25000</v>
      </c>
      <c r="E3067" s="8">
        <v>10</v>
      </c>
      <c r="F3067" s="8" t="s">
        <v>8221</v>
      </c>
      <c r="G3067" s="8" t="s">
        <v>8224</v>
      </c>
      <c r="H3067" s="8" t="s">
        <v>8246</v>
      </c>
      <c r="I3067" s="8">
        <v>1406683172</v>
      </c>
      <c r="J3067" s="8">
        <v>1404523172</v>
      </c>
      <c r="K3067" s="8" t="b">
        <v>0</v>
      </c>
      <c r="L3067" s="8">
        <v>2</v>
      </c>
      <c r="M3067" s="8" t="b">
        <v>0</v>
      </c>
      <c r="N3067" s="8" t="s">
        <v>8303</v>
      </c>
      <c r="O3067" s="11">
        <f t="shared" si="188"/>
        <v>0</v>
      </c>
      <c r="P3067" s="8">
        <f t="shared" si="189"/>
        <v>5</v>
      </c>
      <c r="Q3067" s="8" t="s">
        <v>8317</v>
      </c>
      <c r="R3067" s="8" t="s">
        <v>8357</v>
      </c>
      <c r="S3067" s="17">
        <f t="shared" si="190"/>
        <v>41825.055231481485</v>
      </c>
      <c r="T3067" s="17">
        <f t="shared" si="191"/>
        <v>41850.055231481485</v>
      </c>
    </row>
    <row r="3068" spans="1:20" ht="42.75" x14ac:dyDescent="0.45">
      <c r="A3068" s="5">
        <v>3066</v>
      </c>
      <c r="B3068" s="7" t="s">
        <v>3066</v>
      </c>
      <c r="C3068" s="7" t="s">
        <v>7176</v>
      </c>
      <c r="D3068" s="8">
        <v>350000</v>
      </c>
      <c r="E3068" s="8">
        <v>41950</v>
      </c>
      <c r="F3068" s="8" t="s">
        <v>8221</v>
      </c>
      <c r="G3068" s="8" t="s">
        <v>8226</v>
      </c>
      <c r="H3068" s="8" t="s">
        <v>8248</v>
      </c>
      <c r="I3068" s="8">
        <v>1468128537</v>
      </c>
      <c r="J3068" s="8">
        <v>1465536537</v>
      </c>
      <c r="K3068" s="8" t="b">
        <v>0</v>
      </c>
      <c r="L3068" s="8">
        <v>15</v>
      </c>
      <c r="M3068" s="8" t="b">
        <v>0</v>
      </c>
      <c r="N3068" s="8" t="s">
        <v>8303</v>
      </c>
      <c r="O3068" s="11">
        <f t="shared" si="188"/>
        <v>12</v>
      </c>
      <c r="P3068" s="8">
        <f t="shared" si="189"/>
        <v>2796.67</v>
      </c>
      <c r="Q3068" s="8" t="s">
        <v>8317</v>
      </c>
      <c r="R3068" s="8" t="s">
        <v>8357</v>
      </c>
      <c r="S3068" s="17">
        <f t="shared" si="190"/>
        <v>42531.228437500002</v>
      </c>
      <c r="T3068" s="17">
        <f t="shared" si="191"/>
        <v>42561.228437500002</v>
      </c>
    </row>
    <row r="3069" spans="1:20" ht="42.75" x14ac:dyDescent="0.45">
      <c r="A3069" s="5">
        <v>3067</v>
      </c>
      <c r="B3069" s="7" t="s">
        <v>3067</v>
      </c>
      <c r="C3069" s="7" t="s">
        <v>7177</v>
      </c>
      <c r="D3069" s="8">
        <v>8000</v>
      </c>
      <c r="E3069" s="8">
        <v>200</v>
      </c>
      <c r="F3069" s="8" t="s">
        <v>8221</v>
      </c>
      <c r="G3069" s="8" t="s">
        <v>8228</v>
      </c>
      <c r="H3069" s="8" t="s">
        <v>8250</v>
      </c>
      <c r="I3069" s="8">
        <v>1441837879</v>
      </c>
      <c r="J3069" s="8">
        <v>1439245879</v>
      </c>
      <c r="K3069" s="8" t="b">
        <v>0</v>
      </c>
      <c r="L3069" s="8">
        <v>1</v>
      </c>
      <c r="M3069" s="8" t="b">
        <v>0</v>
      </c>
      <c r="N3069" s="8" t="s">
        <v>8303</v>
      </c>
      <c r="O3069" s="11">
        <f t="shared" si="188"/>
        <v>3</v>
      </c>
      <c r="P3069" s="8">
        <f t="shared" si="189"/>
        <v>200</v>
      </c>
      <c r="Q3069" s="8" t="s">
        <v>8317</v>
      </c>
      <c r="R3069" s="8" t="s">
        <v>8357</v>
      </c>
      <c r="S3069" s="17">
        <f t="shared" si="190"/>
        <v>42226.938414351855</v>
      </c>
      <c r="T3069" s="17">
        <f t="shared" si="191"/>
        <v>42256.938414351855</v>
      </c>
    </row>
    <row r="3070" spans="1:20" ht="42.75" x14ac:dyDescent="0.45">
      <c r="A3070" s="5">
        <v>3068</v>
      </c>
      <c r="B3070" s="7" t="s">
        <v>3068</v>
      </c>
      <c r="C3070" s="7" t="s">
        <v>7178</v>
      </c>
      <c r="D3070" s="8">
        <v>250000</v>
      </c>
      <c r="E3070" s="8">
        <v>175</v>
      </c>
      <c r="F3070" s="8" t="s">
        <v>8221</v>
      </c>
      <c r="G3070" s="8" t="s">
        <v>8224</v>
      </c>
      <c r="H3070" s="8" t="s">
        <v>8246</v>
      </c>
      <c r="I3070" s="8">
        <v>1445013352</v>
      </c>
      <c r="J3070" s="8">
        <v>1442421352</v>
      </c>
      <c r="K3070" s="8" t="b">
        <v>0</v>
      </c>
      <c r="L3070" s="8">
        <v>2</v>
      </c>
      <c r="M3070" s="8" t="b">
        <v>0</v>
      </c>
      <c r="N3070" s="8" t="s">
        <v>8303</v>
      </c>
      <c r="O3070" s="11">
        <f t="shared" si="188"/>
        <v>0</v>
      </c>
      <c r="P3070" s="8">
        <f t="shared" si="189"/>
        <v>87.5</v>
      </c>
      <c r="Q3070" s="8" t="s">
        <v>8317</v>
      </c>
      <c r="R3070" s="8" t="s">
        <v>8357</v>
      </c>
      <c r="S3070" s="17">
        <f t="shared" si="190"/>
        <v>42263.691574074073</v>
      </c>
      <c r="T3070" s="17">
        <f t="shared" si="191"/>
        <v>42293.691574074073</v>
      </c>
    </row>
    <row r="3071" spans="1:20" ht="42.75" x14ac:dyDescent="0.45">
      <c r="A3071" s="5">
        <v>3069</v>
      </c>
      <c r="B3071" s="7" t="s">
        <v>3069</v>
      </c>
      <c r="C3071" s="7" t="s">
        <v>7179</v>
      </c>
      <c r="D3071" s="8">
        <v>1000</v>
      </c>
      <c r="E3071" s="8">
        <v>141</v>
      </c>
      <c r="F3071" s="8" t="s">
        <v>8221</v>
      </c>
      <c r="G3071" s="8" t="s">
        <v>8224</v>
      </c>
      <c r="H3071" s="8" t="s">
        <v>8246</v>
      </c>
      <c r="I3071" s="8">
        <v>1418587234</v>
      </c>
      <c r="J3071" s="8">
        <v>1415995234</v>
      </c>
      <c r="K3071" s="8" t="b">
        <v>0</v>
      </c>
      <c r="L3071" s="8">
        <v>7</v>
      </c>
      <c r="M3071" s="8" t="b">
        <v>0</v>
      </c>
      <c r="N3071" s="8" t="s">
        <v>8303</v>
      </c>
      <c r="O3071" s="11">
        <f t="shared" si="188"/>
        <v>14</v>
      </c>
      <c r="P3071" s="8">
        <f t="shared" si="189"/>
        <v>20.14</v>
      </c>
      <c r="Q3071" s="8" t="s">
        <v>8317</v>
      </c>
      <c r="R3071" s="8" t="s">
        <v>8357</v>
      </c>
      <c r="S3071" s="17">
        <f t="shared" si="190"/>
        <v>41957.833726851852</v>
      </c>
      <c r="T3071" s="17">
        <f t="shared" si="191"/>
        <v>41987.833726851852</v>
      </c>
    </row>
    <row r="3072" spans="1:20" ht="42.75" x14ac:dyDescent="0.45">
      <c r="A3072" s="5">
        <v>3070</v>
      </c>
      <c r="B3072" s="7" t="s">
        <v>3070</v>
      </c>
      <c r="C3072" s="7" t="s">
        <v>7180</v>
      </c>
      <c r="D3072" s="8">
        <v>10000</v>
      </c>
      <c r="E3072" s="8">
        <v>334</v>
      </c>
      <c r="F3072" s="8" t="s">
        <v>8221</v>
      </c>
      <c r="G3072" s="8" t="s">
        <v>8225</v>
      </c>
      <c r="H3072" s="8" t="s">
        <v>8247</v>
      </c>
      <c r="I3072" s="8">
        <v>1481132169</v>
      </c>
      <c r="J3072" s="8">
        <v>1479317769</v>
      </c>
      <c r="K3072" s="8" t="b">
        <v>0</v>
      </c>
      <c r="L3072" s="8">
        <v>16</v>
      </c>
      <c r="M3072" s="8" t="b">
        <v>0</v>
      </c>
      <c r="N3072" s="8" t="s">
        <v>8303</v>
      </c>
      <c r="O3072" s="11">
        <f t="shared" si="188"/>
        <v>3</v>
      </c>
      <c r="P3072" s="8">
        <f t="shared" si="189"/>
        <v>20.88</v>
      </c>
      <c r="Q3072" s="8" t="s">
        <v>8317</v>
      </c>
      <c r="R3072" s="8" t="s">
        <v>8357</v>
      </c>
      <c r="S3072" s="17">
        <f t="shared" si="190"/>
        <v>42690.733437499999</v>
      </c>
      <c r="T3072" s="17">
        <f t="shared" si="191"/>
        <v>42711.733437499999</v>
      </c>
    </row>
    <row r="3073" spans="1:20" ht="42.75" x14ac:dyDescent="0.45">
      <c r="A3073" s="5">
        <v>3071</v>
      </c>
      <c r="B3073" s="7" t="s">
        <v>3071</v>
      </c>
      <c r="C3073" s="7" t="s">
        <v>7181</v>
      </c>
      <c r="D3073" s="8">
        <v>12000</v>
      </c>
      <c r="E3073" s="8">
        <v>7173</v>
      </c>
      <c r="F3073" s="8" t="s">
        <v>8221</v>
      </c>
      <c r="G3073" s="8" t="s">
        <v>8224</v>
      </c>
      <c r="H3073" s="8" t="s">
        <v>8246</v>
      </c>
      <c r="I3073" s="8">
        <v>1429595940</v>
      </c>
      <c r="J3073" s="8">
        <v>1428082481</v>
      </c>
      <c r="K3073" s="8" t="b">
        <v>0</v>
      </c>
      <c r="L3073" s="8">
        <v>117</v>
      </c>
      <c r="M3073" s="8" t="b">
        <v>0</v>
      </c>
      <c r="N3073" s="8" t="s">
        <v>8303</v>
      </c>
      <c r="O3073" s="11">
        <f t="shared" si="188"/>
        <v>60</v>
      </c>
      <c r="P3073" s="8">
        <f t="shared" si="189"/>
        <v>61.31</v>
      </c>
      <c r="Q3073" s="8" t="s">
        <v>8317</v>
      </c>
      <c r="R3073" s="8" t="s">
        <v>8357</v>
      </c>
      <c r="S3073" s="17">
        <f t="shared" si="190"/>
        <v>42097.732418981483</v>
      </c>
      <c r="T3073" s="17">
        <f t="shared" si="191"/>
        <v>42115.249305555553</v>
      </c>
    </row>
    <row r="3074" spans="1:20" ht="42.75" x14ac:dyDescent="0.45">
      <c r="A3074" s="5">
        <v>3072</v>
      </c>
      <c r="B3074" s="7" t="s">
        <v>3072</v>
      </c>
      <c r="C3074" s="7" t="s">
        <v>7182</v>
      </c>
      <c r="D3074" s="8">
        <v>12000</v>
      </c>
      <c r="E3074" s="8">
        <v>2</v>
      </c>
      <c r="F3074" s="8" t="s">
        <v>8221</v>
      </c>
      <c r="G3074" s="8" t="s">
        <v>8224</v>
      </c>
      <c r="H3074" s="8" t="s">
        <v>8246</v>
      </c>
      <c r="I3074" s="8">
        <v>1477791960</v>
      </c>
      <c r="J3074" s="8">
        <v>1476549262</v>
      </c>
      <c r="K3074" s="8" t="b">
        <v>0</v>
      </c>
      <c r="L3074" s="8">
        <v>2</v>
      </c>
      <c r="M3074" s="8" t="b">
        <v>0</v>
      </c>
      <c r="N3074" s="8" t="s">
        <v>8303</v>
      </c>
      <c r="O3074" s="11">
        <f t="shared" si="188"/>
        <v>0</v>
      </c>
      <c r="P3074" s="8">
        <f t="shared" si="189"/>
        <v>1</v>
      </c>
      <c r="Q3074" s="8" t="s">
        <v>8317</v>
      </c>
      <c r="R3074" s="8" t="s">
        <v>8357</v>
      </c>
      <c r="S3074" s="17">
        <f t="shared" si="190"/>
        <v>42658.690532407403</v>
      </c>
      <c r="T3074" s="17">
        <f t="shared" si="191"/>
        <v>42673.073611111111</v>
      </c>
    </row>
    <row r="3075" spans="1:20" ht="42.75" x14ac:dyDescent="0.45">
      <c r="A3075" s="5">
        <v>3073</v>
      </c>
      <c r="B3075" s="7" t="s">
        <v>3073</v>
      </c>
      <c r="C3075" s="7" t="s">
        <v>7183</v>
      </c>
      <c r="D3075" s="8">
        <v>2800000</v>
      </c>
      <c r="E3075" s="8">
        <v>645</v>
      </c>
      <c r="F3075" s="8" t="s">
        <v>8221</v>
      </c>
      <c r="G3075" s="8" t="s">
        <v>8224</v>
      </c>
      <c r="H3075" s="8" t="s">
        <v>8246</v>
      </c>
      <c r="I3075" s="8">
        <v>1434309540</v>
      </c>
      <c r="J3075" s="8">
        <v>1429287900</v>
      </c>
      <c r="K3075" s="8" t="b">
        <v>0</v>
      </c>
      <c r="L3075" s="8">
        <v>7</v>
      </c>
      <c r="M3075" s="8" t="b">
        <v>0</v>
      </c>
      <c r="N3075" s="8" t="s">
        <v>8303</v>
      </c>
      <c r="O3075" s="11">
        <f t="shared" ref="O3075:O3138" si="192">ROUND((E3075/D3075)*100,0)</f>
        <v>0</v>
      </c>
      <c r="P3075" s="8">
        <f t="shared" ref="P3075:P3138" si="193">ROUND(E3075/L3075,2)</f>
        <v>92.14</v>
      </c>
      <c r="Q3075" s="8" t="s">
        <v>8317</v>
      </c>
      <c r="R3075" s="8" t="s">
        <v>8357</v>
      </c>
      <c r="S3075" s="17">
        <f t="shared" ref="S3075:S3138" si="194">(((J3075/60)/60)/24)+DATE(1970,1,1)</f>
        <v>42111.684027777781</v>
      </c>
      <c r="T3075" s="17">
        <f t="shared" ref="T3075:T3138" si="195">(((I3075/60)/60)/24)+DATE(1970,1,1)</f>
        <v>42169.804861111115</v>
      </c>
    </row>
    <row r="3076" spans="1:20" ht="57" x14ac:dyDescent="0.45">
      <c r="A3076" s="5">
        <v>3074</v>
      </c>
      <c r="B3076" s="7" t="s">
        <v>3074</v>
      </c>
      <c r="C3076" s="7" t="s">
        <v>7184</v>
      </c>
      <c r="D3076" s="8">
        <v>25000</v>
      </c>
      <c r="E3076" s="8">
        <v>22</v>
      </c>
      <c r="F3076" s="8" t="s">
        <v>8221</v>
      </c>
      <c r="G3076" s="8" t="s">
        <v>8230</v>
      </c>
      <c r="H3076" s="8" t="s">
        <v>8249</v>
      </c>
      <c r="I3076" s="8">
        <v>1457617359</v>
      </c>
      <c r="J3076" s="8">
        <v>1455025359</v>
      </c>
      <c r="K3076" s="8" t="b">
        <v>0</v>
      </c>
      <c r="L3076" s="8">
        <v>3</v>
      </c>
      <c r="M3076" s="8" t="b">
        <v>0</v>
      </c>
      <c r="N3076" s="8" t="s">
        <v>8303</v>
      </c>
      <c r="O3076" s="11">
        <f t="shared" si="192"/>
        <v>0</v>
      </c>
      <c r="P3076" s="8">
        <f t="shared" si="193"/>
        <v>7.33</v>
      </c>
      <c r="Q3076" s="8" t="s">
        <v>8317</v>
      </c>
      <c r="R3076" s="8" t="s">
        <v>8357</v>
      </c>
      <c r="S3076" s="17">
        <f t="shared" si="194"/>
        <v>42409.571284722217</v>
      </c>
      <c r="T3076" s="17">
        <f t="shared" si="195"/>
        <v>42439.571284722217</v>
      </c>
    </row>
    <row r="3077" spans="1:20" ht="42.75" x14ac:dyDescent="0.45">
      <c r="A3077" s="5">
        <v>3075</v>
      </c>
      <c r="B3077" s="7" t="s">
        <v>3075</v>
      </c>
      <c r="C3077" s="7" t="s">
        <v>7185</v>
      </c>
      <c r="D3077" s="8">
        <v>15000</v>
      </c>
      <c r="E3077" s="8">
        <v>1296</v>
      </c>
      <c r="F3077" s="8" t="s">
        <v>8221</v>
      </c>
      <c r="G3077" s="8" t="s">
        <v>8224</v>
      </c>
      <c r="H3077" s="8" t="s">
        <v>8246</v>
      </c>
      <c r="I3077" s="8">
        <v>1471573640</v>
      </c>
      <c r="J3077" s="8">
        <v>1467253640</v>
      </c>
      <c r="K3077" s="8" t="b">
        <v>0</v>
      </c>
      <c r="L3077" s="8">
        <v>20</v>
      </c>
      <c r="M3077" s="8" t="b">
        <v>0</v>
      </c>
      <c r="N3077" s="8" t="s">
        <v>8303</v>
      </c>
      <c r="O3077" s="11">
        <f t="shared" si="192"/>
        <v>9</v>
      </c>
      <c r="P3077" s="8">
        <f t="shared" si="193"/>
        <v>64.8</v>
      </c>
      <c r="Q3077" s="8" t="s">
        <v>8317</v>
      </c>
      <c r="R3077" s="8" t="s">
        <v>8357</v>
      </c>
      <c r="S3077" s="17">
        <f t="shared" si="194"/>
        <v>42551.102314814809</v>
      </c>
      <c r="T3077" s="17">
        <f t="shared" si="195"/>
        <v>42601.102314814809</v>
      </c>
    </row>
    <row r="3078" spans="1:20" ht="28.5" x14ac:dyDescent="0.45">
      <c r="A3078" s="5">
        <v>3076</v>
      </c>
      <c r="B3078" s="7" t="s">
        <v>3076</v>
      </c>
      <c r="C3078" s="7" t="s">
        <v>7186</v>
      </c>
      <c r="D3078" s="8">
        <v>10000</v>
      </c>
      <c r="E3078" s="8">
        <v>1506</v>
      </c>
      <c r="F3078" s="8" t="s">
        <v>8221</v>
      </c>
      <c r="G3078" s="8" t="s">
        <v>8224</v>
      </c>
      <c r="H3078" s="8" t="s">
        <v>8246</v>
      </c>
      <c r="I3078" s="8">
        <v>1444405123</v>
      </c>
      <c r="J3078" s="8">
        <v>1439221123</v>
      </c>
      <c r="K3078" s="8" t="b">
        <v>0</v>
      </c>
      <c r="L3078" s="8">
        <v>50</v>
      </c>
      <c r="M3078" s="8" t="b">
        <v>0</v>
      </c>
      <c r="N3078" s="8" t="s">
        <v>8303</v>
      </c>
      <c r="O3078" s="11">
        <f t="shared" si="192"/>
        <v>15</v>
      </c>
      <c r="P3078" s="8">
        <f t="shared" si="193"/>
        <v>30.12</v>
      </c>
      <c r="Q3078" s="8" t="s">
        <v>8317</v>
      </c>
      <c r="R3078" s="8" t="s">
        <v>8357</v>
      </c>
      <c r="S3078" s="17">
        <f t="shared" si="194"/>
        <v>42226.651886574073</v>
      </c>
      <c r="T3078" s="17">
        <f t="shared" si="195"/>
        <v>42286.651886574073</v>
      </c>
    </row>
    <row r="3079" spans="1:20" ht="42.75" x14ac:dyDescent="0.45">
      <c r="A3079" s="5">
        <v>3077</v>
      </c>
      <c r="B3079" s="7" t="s">
        <v>3077</v>
      </c>
      <c r="C3079" s="7" t="s">
        <v>7187</v>
      </c>
      <c r="D3079" s="8">
        <v>22000</v>
      </c>
      <c r="E3079" s="8">
        <v>105</v>
      </c>
      <c r="F3079" s="8" t="s">
        <v>8221</v>
      </c>
      <c r="G3079" s="8" t="s">
        <v>8229</v>
      </c>
      <c r="H3079" s="8" t="s">
        <v>8251</v>
      </c>
      <c r="I3079" s="8">
        <v>1488495478</v>
      </c>
      <c r="J3079" s="8">
        <v>1485903478</v>
      </c>
      <c r="K3079" s="8" t="b">
        <v>0</v>
      </c>
      <c r="L3079" s="8">
        <v>2</v>
      </c>
      <c r="M3079" s="8" t="b">
        <v>0</v>
      </c>
      <c r="N3079" s="8" t="s">
        <v>8303</v>
      </c>
      <c r="O3079" s="11">
        <f t="shared" si="192"/>
        <v>0</v>
      </c>
      <c r="P3079" s="8">
        <f t="shared" si="193"/>
        <v>52.5</v>
      </c>
      <c r="Q3079" s="8" t="s">
        <v>8317</v>
      </c>
      <c r="R3079" s="8" t="s">
        <v>8357</v>
      </c>
      <c r="S3079" s="17">
        <f t="shared" si="194"/>
        <v>42766.956921296296</v>
      </c>
      <c r="T3079" s="17">
        <f t="shared" si="195"/>
        <v>42796.956921296296</v>
      </c>
    </row>
    <row r="3080" spans="1:20" ht="42.75" x14ac:dyDescent="0.45">
      <c r="A3080" s="5">
        <v>3078</v>
      </c>
      <c r="B3080" s="7" t="s">
        <v>3078</v>
      </c>
      <c r="C3080" s="7" t="s">
        <v>7188</v>
      </c>
      <c r="D3080" s="8">
        <v>60000</v>
      </c>
      <c r="E3080" s="8">
        <v>71</v>
      </c>
      <c r="F3080" s="8" t="s">
        <v>8221</v>
      </c>
      <c r="G3080" s="8" t="s">
        <v>8224</v>
      </c>
      <c r="H3080" s="8" t="s">
        <v>8246</v>
      </c>
      <c r="I3080" s="8">
        <v>1424920795</v>
      </c>
      <c r="J3080" s="8">
        <v>1422328795</v>
      </c>
      <c r="K3080" s="8" t="b">
        <v>0</v>
      </c>
      <c r="L3080" s="8">
        <v>3</v>
      </c>
      <c r="M3080" s="8" t="b">
        <v>0</v>
      </c>
      <c r="N3080" s="8" t="s">
        <v>8303</v>
      </c>
      <c r="O3080" s="11">
        <f t="shared" si="192"/>
        <v>0</v>
      </c>
      <c r="P3080" s="8">
        <f t="shared" si="193"/>
        <v>23.67</v>
      </c>
      <c r="Q3080" s="8" t="s">
        <v>8317</v>
      </c>
      <c r="R3080" s="8" t="s">
        <v>8357</v>
      </c>
      <c r="S3080" s="17">
        <f t="shared" si="194"/>
        <v>42031.138831018514</v>
      </c>
      <c r="T3080" s="17">
        <f t="shared" si="195"/>
        <v>42061.138831018514</v>
      </c>
    </row>
    <row r="3081" spans="1:20" ht="42.75" x14ac:dyDescent="0.45">
      <c r="A3081" s="5">
        <v>3079</v>
      </c>
      <c r="B3081" s="7" t="s">
        <v>3079</v>
      </c>
      <c r="C3081" s="7" t="s">
        <v>7189</v>
      </c>
      <c r="D3081" s="8">
        <v>1333666</v>
      </c>
      <c r="E3081" s="8">
        <v>11226</v>
      </c>
      <c r="F3081" s="8" t="s">
        <v>8221</v>
      </c>
      <c r="G3081" s="8" t="s">
        <v>8224</v>
      </c>
      <c r="H3081" s="8" t="s">
        <v>8246</v>
      </c>
      <c r="I3081" s="8">
        <v>1427040435</v>
      </c>
      <c r="J3081" s="8">
        <v>1424452035</v>
      </c>
      <c r="K3081" s="8" t="b">
        <v>0</v>
      </c>
      <c r="L3081" s="8">
        <v>27</v>
      </c>
      <c r="M3081" s="8" t="b">
        <v>0</v>
      </c>
      <c r="N3081" s="8" t="s">
        <v>8303</v>
      </c>
      <c r="O3081" s="11">
        <f t="shared" si="192"/>
        <v>1</v>
      </c>
      <c r="P3081" s="8">
        <f t="shared" si="193"/>
        <v>415.78</v>
      </c>
      <c r="Q3081" s="8" t="s">
        <v>8317</v>
      </c>
      <c r="R3081" s="8" t="s">
        <v>8357</v>
      </c>
      <c r="S3081" s="17">
        <f t="shared" si="194"/>
        <v>42055.713368055556</v>
      </c>
      <c r="T3081" s="17">
        <f t="shared" si="195"/>
        <v>42085.671701388885</v>
      </c>
    </row>
    <row r="3082" spans="1:20" ht="42.75" x14ac:dyDescent="0.45">
      <c r="A3082" s="5">
        <v>3080</v>
      </c>
      <c r="B3082" s="7" t="s">
        <v>3080</v>
      </c>
      <c r="C3082" s="7" t="s">
        <v>7190</v>
      </c>
      <c r="D3082" s="8">
        <v>2000000</v>
      </c>
      <c r="E3082" s="8">
        <v>376</v>
      </c>
      <c r="F3082" s="8" t="s">
        <v>8221</v>
      </c>
      <c r="G3082" s="8" t="s">
        <v>8224</v>
      </c>
      <c r="H3082" s="8" t="s">
        <v>8246</v>
      </c>
      <c r="I3082" s="8">
        <v>1419644444</v>
      </c>
      <c r="J3082" s="8">
        <v>1414456844</v>
      </c>
      <c r="K3082" s="8" t="b">
        <v>0</v>
      </c>
      <c r="L3082" s="8">
        <v>7</v>
      </c>
      <c r="M3082" s="8" t="b">
        <v>0</v>
      </c>
      <c r="N3082" s="8" t="s">
        <v>8303</v>
      </c>
      <c r="O3082" s="11">
        <f t="shared" si="192"/>
        <v>0</v>
      </c>
      <c r="P3082" s="8">
        <f t="shared" si="193"/>
        <v>53.71</v>
      </c>
      <c r="Q3082" s="8" t="s">
        <v>8317</v>
      </c>
      <c r="R3082" s="8" t="s">
        <v>8357</v>
      </c>
      <c r="S3082" s="17">
        <f t="shared" si="194"/>
        <v>41940.028287037036</v>
      </c>
      <c r="T3082" s="17">
        <f t="shared" si="195"/>
        <v>42000.0699537037</v>
      </c>
    </row>
    <row r="3083" spans="1:20" ht="42.75" x14ac:dyDescent="0.45">
      <c r="A3083" s="5">
        <v>3081</v>
      </c>
      <c r="B3083" s="7" t="s">
        <v>3081</v>
      </c>
      <c r="C3083" s="7" t="s">
        <v>7191</v>
      </c>
      <c r="D3083" s="8">
        <v>1000000</v>
      </c>
      <c r="E3083" s="8">
        <v>2103</v>
      </c>
      <c r="F3083" s="8" t="s">
        <v>8221</v>
      </c>
      <c r="G3083" s="8" t="s">
        <v>8224</v>
      </c>
      <c r="H3083" s="8" t="s">
        <v>8246</v>
      </c>
      <c r="I3083" s="8">
        <v>1442722891</v>
      </c>
      <c r="J3083" s="8">
        <v>1440130891</v>
      </c>
      <c r="K3083" s="8" t="b">
        <v>0</v>
      </c>
      <c r="L3083" s="8">
        <v>5</v>
      </c>
      <c r="M3083" s="8" t="b">
        <v>0</v>
      </c>
      <c r="N3083" s="8" t="s">
        <v>8303</v>
      </c>
      <c r="O3083" s="11">
        <f t="shared" si="192"/>
        <v>0</v>
      </c>
      <c r="P3083" s="8">
        <f t="shared" si="193"/>
        <v>420.6</v>
      </c>
      <c r="Q3083" s="8" t="s">
        <v>8317</v>
      </c>
      <c r="R3083" s="8" t="s">
        <v>8357</v>
      </c>
      <c r="S3083" s="17">
        <f t="shared" si="194"/>
        <v>42237.181608796294</v>
      </c>
      <c r="T3083" s="17">
        <f t="shared" si="195"/>
        <v>42267.181608796294</v>
      </c>
    </row>
    <row r="3084" spans="1:20" ht="42.75" x14ac:dyDescent="0.45">
      <c r="A3084" s="5">
        <v>3082</v>
      </c>
      <c r="B3084" s="7" t="s">
        <v>3082</v>
      </c>
      <c r="C3084" s="7" t="s">
        <v>7192</v>
      </c>
      <c r="D3084" s="8">
        <v>9000</v>
      </c>
      <c r="E3084" s="8">
        <v>0</v>
      </c>
      <c r="F3084" s="8" t="s">
        <v>8221</v>
      </c>
      <c r="G3084" s="8" t="s">
        <v>8224</v>
      </c>
      <c r="H3084" s="8" t="s">
        <v>8246</v>
      </c>
      <c r="I3084" s="8">
        <v>1447628946</v>
      </c>
      <c r="J3084" s="8">
        <v>1445033346</v>
      </c>
      <c r="K3084" s="8" t="b">
        <v>0</v>
      </c>
      <c r="L3084" s="8">
        <v>0</v>
      </c>
      <c r="M3084" s="8" t="b">
        <v>0</v>
      </c>
      <c r="N3084" s="8" t="s">
        <v>8303</v>
      </c>
      <c r="O3084" s="11">
        <f t="shared" si="192"/>
        <v>0</v>
      </c>
      <c r="P3084" s="8" t="e">
        <f t="shared" si="193"/>
        <v>#DIV/0!</v>
      </c>
      <c r="Q3084" s="8" t="s">
        <v>8317</v>
      </c>
      <c r="R3084" s="8" t="s">
        <v>8357</v>
      </c>
      <c r="S3084" s="17">
        <f t="shared" si="194"/>
        <v>42293.922986111109</v>
      </c>
      <c r="T3084" s="17">
        <f t="shared" si="195"/>
        <v>42323.96465277778</v>
      </c>
    </row>
    <row r="3085" spans="1:20" ht="57" x14ac:dyDescent="0.45">
      <c r="A3085" s="5">
        <v>3083</v>
      </c>
      <c r="B3085" s="7" t="s">
        <v>3083</v>
      </c>
      <c r="C3085" s="7" t="s">
        <v>7193</v>
      </c>
      <c r="D3085" s="8">
        <v>20000</v>
      </c>
      <c r="E3085" s="8">
        <v>56</v>
      </c>
      <c r="F3085" s="8" t="s">
        <v>8221</v>
      </c>
      <c r="G3085" s="8" t="s">
        <v>8224</v>
      </c>
      <c r="H3085" s="8" t="s">
        <v>8246</v>
      </c>
      <c r="I3085" s="8">
        <v>1409547600</v>
      </c>
      <c r="J3085" s="8">
        <v>1406986278</v>
      </c>
      <c r="K3085" s="8" t="b">
        <v>0</v>
      </c>
      <c r="L3085" s="8">
        <v>3</v>
      </c>
      <c r="M3085" s="8" t="b">
        <v>0</v>
      </c>
      <c r="N3085" s="8" t="s">
        <v>8303</v>
      </c>
      <c r="O3085" s="11">
        <f t="shared" si="192"/>
        <v>0</v>
      </c>
      <c r="P3085" s="8">
        <f t="shared" si="193"/>
        <v>18.670000000000002</v>
      </c>
      <c r="Q3085" s="8" t="s">
        <v>8317</v>
      </c>
      <c r="R3085" s="8" t="s">
        <v>8357</v>
      </c>
      <c r="S3085" s="17">
        <f t="shared" si="194"/>
        <v>41853.563402777778</v>
      </c>
      <c r="T3085" s="17">
        <f t="shared" si="195"/>
        <v>41883.208333333336</v>
      </c>
    </row>
    <row r="3086" spans="1:20" ht="42.75" x14ac:dyDescent="0.45">
      <c r="A3086" s="5">
        <v>3084</v>
      </c>
      <c r="B3086" s="7" t="s">
        <v>3084</v>
      </c>
      <c r="C3086" s="7" t="s">
        <v>7194</v>
      </c>
      <c r="D3086" s="8">
        <v>4059</v>
      </c>
      <c r="E3086" s="8">
        <v>470</v>
      </c>
      <c r="F3086" s="8" t="s">
        <v>8221</v>
      </c>
      <c r="G3086" s="8" t="s">
        <v>8224</v>
      </c>
      <c r="H3086" s="8" t="s">
        <v>8246</v>
      </c>
      <c r="I3086" s="8">
        <v>1430851680</v>
      </c>
      <c r="J3086" s="8">
        <v>1428340931</v>
      </c>
      <c r="K3086" s="8" t="b">
        <v>0</v>
      </c>
      <c r="L3086" s="8">
        <v>6</v>
      </c>
      <c r="M3086" s="8" t="b">
        <v>0</v>
      </c>
      <c r="N3086" s="8" t="s">
        <v>8303</v>
      </c>
      <c r="O3086" s="11">
        <f t="shared" si="192"/>
        <v>12</v>
      </c>
      <c r="P3086" s="8">
        <f t="shared" si="193"/>
        <v>78.33</v>
      </c>
      <c r="Q3086" s="8" t="s">
        <v>8317</v>
      </c>
      <c r="R3086" s="8" t="s">
        <v>8357</v>
      </c>
      <c r="S3086" s="17">
        <f t="shared" si="194"/>
        <v>42100.723738425921</v>
      </c>
      <c r="T3086" s="17">
        <f t="shared" si="195"/>
        <v>42129.783333333333</v>
      </c>
    </row>
    <row r="3087" spans="1:20" ht="42.75" x14ac:dyDescent="0.45">
      <c r="A3087" s="5">
        <v>3085</v>
      </c>
      <c r="B3087" s="7" t="s">
        <v>3085</v>
      </c>
      <c r="C3087" s="7" t="s">
        <v>7195</v>
      </c>
      <c r="D3087" s="8">
        <v>25000</v>
      </c>
      <c r="E3087" s="8">
        <v>610</v>
      </c>
      <c r="F3087" s="8" t="s">
        <v>8221</v>
      </c>
      <c r="G3087" s="8" t="s">
        <v>8224</v>
      </c>
      <c r="H3087" s="8" t="s">
        <v>8246</v>
      </c>
      <c r="I3087" s="8">
        <v>1443561159</v>
      </c>
      <c r="J3087" s="8">
        <v>1440969159</v>
      </c>
      <c r="K3087" s="8" t="b">
        <v>0</v>
      </c>
      <c r="L3087" s="8">
        <v>9</v>
      </c>
      <c r="M3087" s="8" t="b">
        <v>0</v>
      </c>
      <c r="N3087" s="8" t="s">
        <v>8303</v>
      </c>
      <c r="O3087" s="11">
        <f t="shared" si="192"/>
        <v>2</v>
      </c>
      <c r="P3087" s="8">
        <f t="shared" si="193"/>
        <v>67.78</v>
      </c>
      <c r="Q3087" s="8" t="s">
        <v>8317</v>
      </c>
      <c r="R3087" s="8" t="s">
        <v>8357</v>
      </c>
      <c r="S3087" s="17">
        <f t="shared" si="194"/>
        <v>42246.883784722217</v>
      </c>
      <c r="T3087" s="17">
        <f t="shared" si="195"/>
        <v>42276.883784722217</v>
      </c>
    </row>
    <row r="3088" spans="1:20" ht="42.75" x14ac:dyDescent="0.45">
      <c r="A3088" s="5">
        <v>3086</v>
      </c>
      <c r="B3088" s="7" t="s">
        <v>3086</v>
      </c>
      <c r="C3088" s="7" t="s">
        <v>7196</v>
      </c>
      <c r="D3088" s="8">
        <v>20000</v>
      </c>
      <c r="E3088" s="8">
        <v>50</v>
      </c>
      <c r="F3088" s="8" t="s">
        <v>8221</v>
      </c>
      <c r="G3088" s="8" t="s">
        <v>8237</v>
      </c>
      <c r="H3088" s="8" t="s">
        <v>8249</v>
      </c>
      <c r="I3088" s="8">
        <v>1439827559</v>
      </c>
      <c r="J3088" s="8">
        <v>1434643559</v>
      </c>
      <c r="K3088" s="8" t="b">
        <v>0</v>
      </c>
      <c r="L3088" s="8">
        <v>3</v>
      </c>
      <c r="M3088" s="8" t="b">
        <v>0</v>
      </c>
      <c r="N3088" s="8" t="s">
        <v>8303</v>
      </c>
      <c r="O3088" s="11">
        <f t="shared" si="192"/>
        <v>0</v>
      </c>
      <c r="P3088" s="8">
        <f t="shared" si="193"/>
        <v>16.670000000000002</v>
      </c>
      <c r="Q3088" s="8" t="s">
        <v>8317</v>
      </c>
      <c r="R3088" s="8" t="s">
        <v>8357</v>
      </c>
      <c r="S3088" s="17">
        <f t="shared" si="194"/>
        <v>42173.67082175926</v>
      </c>
      <c r="T3088" s="17">
        <f t="shared" si="195"/>
        <v>42233.67082175926</v>
      </c>
    </row>
    <row r="3089" spans="1:20" ht="42.75" x14ac:dyDescent="0.45">
      <c r="A3089" s="5">
        <v>3087</v>
      </c>
      <c r="B3089" s="7" t="s">
        <v>3087</v>
      </c>
      <c r="C3089" s="7" t="s">
        <v>7197</v>
      </c>
      <c r="D3089" s="8">
        <v>20000</v>
      </c>
      <c r="E3089" s="8">
        <v>125</v>
      </c>
      <c r="F3089" s="8" t="s">
        <v>8221</v>
      </c>
      <c r="G3089" s="8" t="s">
        <v>8224</v>
      </c>
      <c r="H3089" s="8" t="s">
        <v>8246</v>
      </c>
      <c r="I3089" s="8">
        <v>1482294990</v>
      </c>
      <c r="J3089" s="8">
        <v>1477107390</v>
      </c>
      <c r="K3089" s="8" t="b">
        <v>0</v>
      </c>
      <c r="L3089" s="8">
        <v>2</v>
      </c>
      <c r="M3089" s="8" t="b">
        <v>0</v>
      </c>
      <c r="N3089" s="8" t="s">
        <v>8303</v>
      </c>
      <c r="O3089" s="11">
        <f t="shared" si="192"/>
        <v>1</v>
      </c>
      <c r="P3089" s="8">
        <f t="shared" si="193"/>
        <v>62.5</v>
      </c>
      <c r="Q3089" s="8" t="s">
        <v>8317</v>
      </c>
      <c r="R3089" s="8" t="s">
        <v>8357</v>
      </c>
      <c r="S3089" s="17">
        <f t="shared" si="194"/>
        <v>42665.150347222225</v>
      </c>
      <c r="T3089" s="17">
        <f t="shared" si="195"/>
        <v>42725.192013888889</v>
      </c>
    </row>
    <row r="3090" spans="1:20" ht="42.75" x14ac:dyDescent="0.45">
      <c r="A3090" s="5">
        <v>3088</v>
      </c>
      <c r="B3090" s="7" t="s">
        <v>3088</v>
      </c>
      <c r="C3090" s="7" t="s">
        <v>7198</v>
      </c>
      <c r="D3090" s="8">
        <v>65000</v>
      </c>
      <c r="E3090" s="8">
        <v>126</v>
      </c>
      <c r="F3090" s="8" t="s">
        <v>8221</v>
      </c>
      <c r="G3090" s="8" t="s">
        <v>8224</v>
      </c>
      <c r="H3090" s="8" t="s">
        <v>8246</v>
      </c>
      <c r="I3090" s="8">
        <v>1420724460</v>
      </c>
      <c r="J3090" s="8">
        <v>1418046247</v>
      </c>
      <c r="K3090" s="8" t="b">
        <v>0</v>
      </c>
      <c r="L3090" s="8">
        <v>3</v>
      </c>
      <c r="M3090" s="8" t="b">
        <v>0</v>
      </c>
      <c r="N3090" s="8" t="s">
        <v>8303</v>
      </c>
      <c r="O3090" s="11">
        <f t="shared" si="192"/>
        <v>0</v>
      </c>
      <c r="P3090" s="8">
        <f t="shared" si="193"/>
        <v>42</v>
      </c>
      <c r="Q3090" s="8" t="s">
        <v>8317</v>
      </c>
      <c r="R3090" s="8" t="s">
        <v>8357</v>
      </c>
      <c r="S3090" s="17">
        <f t="shared" si="194"/>
        <v>41981.57230324074</v>
      </c>
      <c r="T3090" s="17">
        <f t="shared" si="195"/>
        <v>42012.570138888885</v>
      </c>
    </row>
    <row r="3091" spans="1:20" ht="42.75" x14ac:dyDescent="0.45">
      <c r="A3091" s="5">
        <v>3089</v>
      </c>
      <c r="B3091" s="7" t="s">
        <v>3089</v>
      </c>
      <c r="C3091" s="7" t="s">
        <v>7199</v>
      </c>
      <c r="D3091" s="8">
        <v>25000</v>
      </c>
      <c r="E3091" s="8">
        <v>5854</v>
      </c>
      <c r="F3091" s="8" t="s">
        <v>8221</v>
      </c>
      <c r="G3091" s="8" t="s">
        <v>8224</v>
      </c>
      <c r="H3091" s="8" t="s">
        <v>8246</v>
      </c>
      <c r="I3091" s="8">
        <v>1468029540</v>
      </c>
      <c r="J3091" s="8">
        <v>1465304483</v>
      </c>
      <c r="K3091" s="8" t="b">
        <v>0</v>
      </c>
      <c r="L3091" s="8">
        <v>45</v>
      </c>
      <c r="M3091" s="8" t="b">
        <v>0</v>
      </c>
      <c r="N3091" s="8" t="s">
        <v>8303</v>
      </c>
      <c r="O3091" s="11">
        <f t="shared" si="192"/>
        <v>23</v>
      </c>
      <c r="P3091" s="8">
        <f t="shared" si="193"/>
        <v>130.09</v>
      </c>
      <c r="Q3091" s="8" t="s">
        <v>8317</v>
      </c>
      <c r="R3091" s="8" t="s">
        <v>8357</v>
      </c>
      <c r="S3091" s="17">
        <f t="shared" si="194"/>
        <v>42528.542627314819</v>
      </c>
      <c r="T3091" s="17">
        <f t="shared" si="195"/>
        <v>42560.082638888889</v>
      </c>
    </row>
    <row r="3092" spans="1:20" ht="42.75" x14ac:dyDescent="0.45">
      <c r="A3092" s="5">
        <v>3090</v>
      </c>
      <c r="B3092" s="7" t="s">
        <v>3090</v>
      </c>
      <c r="C3092" s="7" t="s">
        <v>7200</v>
      </c>
      <c r="D3092" s="8">
        <v>225000</v>
      </c>
      <c r="E3092" s="8">
        <v>11432</v>
      </c>
      <c r="F3092" s="8" t="s">
        <v>8221</v>
      </c>
      <c r="G3092" s="8" t="s">
        <v>8224</v>
      </c>
      <c r="H3092" s="8" t="s">
        <v>8246</v>
      </c>
      <c r="I3092" s="8">
        <v>1430505545</v>
      </c>
      <c r="J3092" s="8">
        <v>1425325145</v>
      </c>
      <c r="K3092" s="8" t="b">
        <v>0</v>
      </c>
      <c r="L3092" s="8">
        <v>9</v>
      </c>
      <c r="M3092" s="8" t="b">
        <v>0</v>
      </c>
      <c r="N3092" s="8" t="s">
        <v>8303</v>
      </c>
      <c r="O3092" s="11">
        <f t="shared" si="192"/>
        <v>5</v>
      </c>
      <c r="P3092" s="8">
        <f t="shared" si="193"/>
        <v>1270.22</v>
      </c>
      <c r="Q3092" s="8" t="s">
        <v>8317</v>
      </c>
      <c r="R3092" s="8" t="s">
        <v>8357</v>
      </c>
      <c r="S3092" s="17">
        <f t="shared" si="194"/>
        <v>42065.818807870368</v>
      </c>
      <c r="T3092" s="17">
        <f t="shared" si="195"/>
        <v>42125.777141203704</v>
      </c>
    </row>
    <row r="3093" spans="1:20" ht="42.75" x14ac:dyDescent="0.45">
      <c r="A3093" s="5">
        <v>3091</v>
      </c>
      <c r="B3093" s="7" t="s">
        <v>3091</v>
      </c>
      <c r="C3093" s="7" t="s">
        <v>7201</v>
      </c>
      <c r="D3093" s="8">
        <v>5000</v>
      </c>
      <c r="E3093" s="8">
        <v>796</v>
      </c>
      <c r="F3093" s="8" t="s">
        <v>8221</v>
      </c>
      <c r="G3093" s="8" t="s">
        <v>8224</v>
      </c>
      <c r="H3093" s="8" t="s">
        <v>8246</v>
      </c>
      <c r="I3093" s="8">
        <v>1471214743</v>
      </c>
      <c r="J3093" s="8">
        <v>1468622743</v>
      </c>
      <c r="K3093" s="8" t="b">
        <v>0</v>
      </c>
      <c r="L3093" s="8">
        <v>9</v>
      </c>
      <c r="M3093" s="8" t="b">
        <v>0</v>
      </c>
      <c r="N3093" s="8" t="s">
        <v>8303</v>
      </c>
      <c r="O3093" s="11">
        <f t="shared" si="192"/>
        <v>16</v>
      </c>
      <c r="P3093" s="8">
        <f t="shared" si="193"/>
        <v>88.44</v>
      </c>
      <c r="Q3093" s="8" t="s">
        <v>8317</v>
      </c>
      <c r="R3093" s="8" t="s">
        <v>8357</v>
      </c>
      <c r="S3093" s="17">
        <f t="shared" si="194"/>
        <v>42566.948414351849</v>
      </c>
      <c r="T3093" s="17">
        <f t="shared" si="195"/>
        <v>42596.948414351849</v>
      </c>
    </row>
    <row r="3094" spans="1:20" ht="42.75" x14ac:dyDescent="0.45">
      <c r="A3094" s="5">
        <v>3092</v>
      </c>
      <c r="B3094" s="7" t="s">
        <v>3092</v>
      </c>
      <c r="C3094" s="7" t="s">
        <v>7202</v>
      </c>
      <c r="D3094" s="8">
        <v>100000</v>
      </c>
      <c r="E3094" s="8">
        <v>1183.19</v>
      </c>
      <c r="F3094" s="8" t="s">
        <v>8221</v>
      </c>
      <c r="G3094" s="8" t="s">
        <v>8224</v>
      </c>
      <c r="H3094" s="8" t="s">
        <v>8246</v>
      </c>
      <c r="I3094" s="8">
        <v>1444946400</v>
      </c>
      <c r="J3094" s="8">
        <v>1441723912</v>
      </c>
      <c r="K3094" s="8" t="b">
        <v>0</v>
      </c>
      <c r="L3094" s="8">
        <v>21</v>
      </c>
      <c r="M3094" s="8" t="b">
        <v>0</v>
      </c>
      <c r="N3094" s="8" t="s">
        <v>8303</v>
      </c>
      <c r="O3094" s="11">
        <f t="shared" si="192"/>
        <v>1</v>
      </c>
      <c r="P3094" s="8">
        <f t="shared" si="193"/>
        <v>56.34</v>
      </c>
      <c r="Q3094" s="8" t="s">
        <v>8317</v>
      </c>
      <c r="R3094" s="8" t="s">
        <v>8357</v>
      </c>
      <c r="S3094" s="17">
        <f t="shared" si="194"/>
        <v>42255.619351851856</v>
      </c>
      <c r="T3094" s="17">
        <f t="shared" si="195"/>
        <v>42292.916666666672</v>
      </c>
    </row>
    <row r="3095" spans="1:20" ht="42.75" x14ac:dyDescent="0.45">
      <c r="A3095" s="5">
        <v>3093</v>
      </c>
      <c r="B3095" s="7" t="s">
        <v>3093</v>
      </c>
      <c r="C3095" s="7" t="s">
        <v>7203</v>
      </c>
      <c r="D3095" s="8">
        <v>4000</v>
      </c>
      <c r="E3095" s="8">
        <v>910</v>
      </c>
      <c r="F3095" s="8" t="s">
        <v>8221</v>
      </c>
      <c r="G3095" s="8" t="s">
        <v>8229</v>
      </c>
      <c r="H3095" s="8" t="s">
        <v>8251</v>
      </c>
      <c r="I3095" s="8">
        <v>1401595140</v>
      </c>
      <c r="J3095" s="8">
        <v>1398980941</v>
      </c>
      <c r="K3095" s="8" t="b">
        <v>0</v>
      </c>
      <c r="L3095" s="8">
        <v>17</v>
      </c>
      <c r="M3095" s="8" t="b">
        <v>0</v>
      </c>
      <c r="N3095" s="8" t="s">
        <v>8303</v>
      </c>
      <c r="O3095" s="11">
        <f t="shared" si="192"/>
        <v>23</v>
      </c>
      <c r="P3095" s="8">
        <f t="shared" si="193"/>
        <v>53.53</v>
      </c>
      <c r="Q3095" s="8" t="s">
        <v>8317</v>
      </c>
      <c r="R3095" s="8" t="s">
        <v>8357</v>
      </c>
      <c r="S3095" s="17">
        <f t="shared" si="194"/>
        <v>41760.909039351849</v>
      </c>
      <c r="T3095" s="17">
        <f t="shared" si="195"/>
        <v>41791.165972222225</v>
      </c>
    </row>
    <row r="3096" spans="1:20" ht="42.75" x14ac:dyDescent="0.45">
      <c r="A3096" s="5">
        <v>3094</v>
      </c>
      <c r="B3096" s="7" t="s">
        <v>3094</v>
      </c>
      <c r="C3096" s="7" t="s">
        <v>7204</v>
      </c>
      <c r="D3096" s="8">
        <v>100000</v>
      </c>
      <c r="E3096" s="8">
        <v>25</v>
      </c>
      <c r="F3096" s="8" t="s">
        <v>8221</v>
      </c>
      <c r="G3096" s="8" t="s">
        <v>8224</v>
      </c>
      <c r="H3096" s="8" t="s">
        <v>8246</v>
      </c>
      <c r="I3096" s="8">
        <v>1442775956</v>
      </c>
      <c r="J3096" s="8">
        <v>1437591956</v>
      </c>
      <c r="K3096" s="8" t="b">
        <v>0</v>
      </c>
      <c r="L3096" s="8">
        <v>1</v>
      </c>
      <c r="M3096" s="8" t="b">
        <v>0</v>
      </c>
      <c r="N3096" s="8" t="s">
        <v>8303</v>
      </c>
      <c r="O3096" s="11">
        <f t="shared" si="192"/>
        <v>0</v>
      </c>
      <c r="P3096" s="8">
        <f t="shared" si="193"/>
        <v>25</v>
      </c>
      <c r="Q3096" s="8" t="s">
        <v>8317</v>
      </c>
      <c r="R3096" s="8" t="s">
        <v>8357</v>
      </c>
      <c r="S3096" s="17">
        <f t="shared" si="194"/>
        <v>42207.795787037037</v>
      </c>
      <c r="T3096" s="17">
        <f t="shared" si="195"/>
        <v>42267.795787037037</v>
      </c>
    </row>
    <row r="3097" spans="1:20" ht="42.75" x14ac:dyDescent="0.45">
      <c r="A3097" s="5">
        <v>3095</v>
      </c>
      <c r="B3097" s="7" t="s">
        <v>3095</v>
      </c>
      <c r="C3097" s="7" t="s">
        <v>7205</v>
      </c>
      <c r="D3097" s="8">
        <v>14920</v>
      </c>
      <c r="E3097" s="8">
        <v>50</v>
      </c>
      <c r="F3097" s="8" t="s">
        <v>8221</v>
      </c>
      <c r="G3097" s="8" t="s">
        <v>8224</v>
      </c>
      <c r="H3097" s="8" t="s">
        <v>8246</v>
      </c>
      <c r="I3097" s="8">
        <v>1470011780</v>
      </c>
      <c r="J3097" s="8">
        <v>1464827780</v>
      </c>
      <c r="K3097" s="8" t="b">
        <v>0</v>
      </c>
      <c r="L3097" s="8">
        <v>1</v>
      </c>
      <c r="M3097" s="8" t="b">
        <v>0</v>
      </c>
      <c r="N3097" s="8" t="s">
        <v>8303</v>
      </c>
      <c r="O3097" s="11">
        <f t="shared" si="192"/>
        <v>0</v>
      </c>
      <c r="P3097" s="8">
        <f t="shared" si="193"/>
        <v>50</v>
      </c>
      <c r="Q3097" s="8" t="s">
        <v>8317</v>
      </c>
      <c r="R3097" s="8" t="s">
        <v>8357</v>
      </c>
      <c r="S3097" s="17">
        <f t="shared" si="194"/>
        <v>42523.025231481486</v>
      </c>
      <c r="T3097" s="17">
        <f t="shared" si="195"/>
        <v>42583.025231481486</v>
      </c>
    </row>
    <row r="3098" spans="1:20" ht="42.75" x14ac:dyDescent="0.45">
      <c r="A3098" s="5">
        <v>3096</v>
      </c>
      <c r="B3098" s="7" t="s">
        <v>3096</v>
      </c>
      <c r="C3098" s="7" t="s">
        <v>7206</v>
      </c>
      <c r="D3098" s="8">
        <v>20000</v>
      </c>
      <c r="E3098" s="8">
        <v>795</v>
      </c>
      <c r="F3098" s="8" t="s">
        <v>8221</v>
      </c>
      <c r="G3098" s="8" t="s">
        <v>8224</v>
      </c>
      <c r="H3098" s="8" t="s">
        <v>8246</v>
      </c>
      <c r="I3098" s="8">
        <v>1432151326</v>
      </c>
      <c r="J3098" s="8">
        <v>1429559326</v>
      </c>
      <c r="K3098" s="8" t="b">
        <v>0</v>
      </c>
      <c r="L3098" s="8">
        <v>14</v>
      </c>
      <c r="M3098" s="8" t="b">
        <v>0</v>
      </c>
      <c r="N3098" s="8" t="s">
        <v>8303</v>
      </c>
      <c r="O3098" s="11">
        <f t="shared" si="192"/>
        <v>4</v>
      </c>
      <c r="P3098" s="8">
        <f t="shared" si="193"/>
        <v>56.79</v>
      </c>
      <c r="Q3098" s="8" t="s">
        <v>8317</v>
      </c>
      <c r="R3098" s="8" t="s">
        <v>8357</v>
      </c>
      <c r="S3098" s="17">
        <f t="shared" si="194"/>
        <v>42114.825532407413</v>
      </c>
      <c r="T3098" s="17">
        <f t="shared" si="195"/>
        <v>42144.825532407413</v>
      </c>
    </row>
    <row r="3099" spans="1:20" ht="42.75" x14ac:dyDescent="0.45">
      <c r="A3099" s="5">
        <v>3097</v>
      </c>
      <c r="B3099" s="7" t="s">
        <v>3097</v>
      </c>
      <c r="C3099" s="7" t="s">
        <v>7207</v>
      </c>
      <c r="D3099" s="8">
        <v>10000</v>
      </c>
      <c r="E3099" s="8">
        <v>1715</v>
      </c>
      <c r="F3099" s="8" t="s">
        <v>8221</v>
      </c>
      <c r="G3099" s="8" t="s">
        <v>8225</v>
      </c>
      <c r="H3099" s="8" t="s">
        <v>8247</v>
      </c>
      <c r="I3099" s="8">
        <v>1475848800</v>
      </c>
      <c r="J3099" s="8">
        <v>1474027501</v>
      </c>
      <c r="K3099" s="8" t="b">
        <v>0</v>
      </c>
      <c r="L3099" s="8">
        <v>42</v>
      </c>
      <c r="M3099" s="8" t="b">
        <v>0</v>
      </c>
      <c r="N3099" s="8" t="s">
        <v>8303</v>
      </c>
      <c r="O3099" s="11">
        <f t="shared" si="192"/>
        <v>17</v>
      </c>
      <c r="P3099" s="8">
        <f t="shared" si="193"/>
        <v>40.83</v>
      </c>
      <c r="Q3099" s="8" t="s">
        <v>8317</v>
      </c>
      <c r="R3099" s="8" t="s">
        <v>8357</v>
      </c>
      <c r="S3099" s="17">
        <f t="shared" si="194"/>
        <v>42629.503483796296</v>
      </c>
      <c r="T3099" s="17">
        <f t="shared" si="195"/>
        <v>42650.583333333328</v>
      </c>
    </row>
    <row r="3100" spans="1:20" ht="42.75" x14ac:dyDescent="0.45">
      <c r="A3100" s="5">
        <v>3098</v>
      </c>
      <c r="B3100" s="7" t="s">
        <v>3098</v>
      </c>
      <c r="C3100" s="7" t="s">
        <v>7208</v>
      </c>
      <c r="D3100" s="8">
        <v>48725</v>
      </c>
      <c r="E3100" s="8">
        <v>1758</v>
      </c>
      <c r="F3100" s="8" t="s">
        <v>8221</v>
      </c>
      <c r="G3100" s="8" t="s">
        <v>8224</v>
      </c>
      <c r="H3100" s="8" t="s">
        <v>8246</v>
      </c>
      <c r="I3100" s="8">
        <v>1454890620</v>
      </c>
      <c r="J3100" s="8">
        <v>1450724449</v>
      </c>
      <c r="K3100" s="8" t="b">
        <v>0</v>
      </c>
      <c r="L3100" s="8">
        <v>27</v>
      </c>
      <c r="M3100" s="8" t="b">
        <v>0</v>
      </c>
      <c r="N3100" s="8" t="s">
        <v>8303</v>
      </c>
      <c r="O3100" s="11">
        <f t="shared" si="192"/>
        <v>4</v>
      </c>
      <c r="P3100" s="8">
        <f t="shared" si="193"/>
        <v>65.11</v>
      </c>
      <c r="Q3100" s="8" t="s">
        <v>8317</v>
      </c>
      <c r="R3100" s="8" t="s">
        <v>8357</v>
      </c>
      <c r="S3100" s="17">
        <f t="shared" si="194"/>
        <v>42359.792233796295</v>
      </c>
      <c r="T3100" s="17">
        <f t="shared" si="195"/>
        <v>42408.01180555555</v>
      </c>
    </row>
    <row r="3101" spans="1:20" ht="42.75" x14ac:dyDescent="0.45">
      <c r="A3101" s="5">
        <v>3099</v>
      </c>
      <c r="B3101" s="7" t="s">
        <v>3099</v>
      </c>
      <c r="C3101" s="7" t="s">
        <v>7209</v>
      </c>
      <c r="D3101" s="8">
        <v>2000</v>
      </c>
      <c r="E3101" s="8">
        <v>278</v>
      </c>
      <c r="F3101" s="8" t="s">
        <v>8221</v>
      </c>
      <c r="G3101" s="8" t="s">
        <v>8224</v>
      </c>
      <c r="H3101" s="8" t="s">
        <v>8246</v>
      </c>
      <c r="I3101" s="8">
        <v>1455251591</v>
      </c>
      <c r="J3101" s="8">
        <v>1452659591</v>
      </c>
      <c r="K3101" s="8" t="b">
        <v>0</v>
      </c>
      <c r="L3101" s="8">
        <v>5</v>
      </c>
      <c r="M3101" s="8" t="b">
        <v>0</v>
      </c>
      <c r="N3101" s="8" t="s">
        <v>8303</v>
      </c>
      <c r="O3101" s="11">
        <f t="shared" si="192"/>
        <v>14</v>
      </c>
      <c r="P3101" s="8">
        <f t="shared" si="193"/>
        <v>55.6</v>
      </c>
      <c r="Q3101" s="8" t="s">
        <v>8317</v>
      </c>
      <c r="R3101" s="8" t="s">
        <v>8357</v>
      </c>
      <c r="S3101" s="17">
        <f t="shared" si="194"/>
        <v>42382.189710648148</v>
      </c>
      <c r="T3101" s="17">
        <f t="shared" si="195"/>
        <v>42412.189710648148</v>
      </c>
    </row>
    <row r="3102" spans="1:20" ht="42.75" x14ac:dyDescent="0.45">
      <c r="A3102" s="5">
        <v>3100</v>
      </c>
      <c r="B3102" s="7" t="s">
        <v>3100</v>
      </c>
      <c r="C3102" s="7" t="s">
        <v>7210</v>
      </c>
      <c r="D3102" s="8">
        <v>12000</v>
      </c>
      <c r="E3102" s="8">
        <v>1827</v>
      </c>
      <c r="F3102" s="8" t="s">
        <v>8221</v>
      </c>
      <c r="G3102" s="8" t="s">
        <v>8224</v>
      </c>
      <c r="H3102" s="8" t="s">
        <v>8246</v>
      </c>
      <c r="I3102" s="8">
        <v>1413816975</v>
      </c>
      <c r="J3102" s="8">
        <v>1411224975</v>
      </c>
      <c r="K3102" s="8" t="b">
        <v>0</v>
      </c>
      <c r="L3102" s="8">
        <v>13</v>
      </c>
      <c r="M3102" s="8" t="b">
        <v>0</v>
      </c>
      <c r="N3102" s="8" t="s">
        <v>8303</v>
      </c>
      <c r="O3102" s="11">
        <f t="shared" si="192"/>
        <v>15</v>
      </c>
      <c r="P3102" s="8">
        <f t="shared" si="193"/>
        <v>140.54</v>
      </c>
      <c r="Q3102" s="8" t="s">
        <v>8317</v>
      </c>
      <c r="R3102" s="8" t="s">
        <v>8357</v>
      </c>
      <c r="S3102" s="17">
        <f t="shared" si="194"/>
        <v>41902.622395833336</v>
      </c>
      <c r="T3102" s="17">
        <f t="shared" si="195"/>
        <v>41932.622395833336</v>
      </c>
    </row>
    <row r="3103" spans="1:20" ht="57" x14ac:dyDescent="0.45">
      <c r="A3103" s="5">
        <v>3101</v>
      </c>
      <c r="B3103" s="7" t="s">
        <v>3101</v>
      </c>
      <c r="C3103" s="7" t="s">
        <v>7211</v>
      </c>
      <c r="D3103" s="8">
        <v>2500</v>
      </c>
      <c r="E3103" s="8">
        <v>300</v>
      </c>
      <c r="F3103" s="8" t="s">
        <v>8221</v>
      </c>
      <c r="G3103" s="8" t="s">
        <v>8230</v>
      </c>
      <c r="H3103" s="8" t="s">
        <v>8249</v>
      </c>
      <c r="I3103" s="8">
        <v>1437033360</v>
      </c>
      <c r="J3103" s="8">
        <v>1434445937</v>
      </c>
      <c r="K3103" s="8" t="b">
        <v>0</v>
      </c>
      <c r="L3103" s="8">
        <v>12</v>
      </c>
      <c r="M3103" s="8" t="b">
        <v>0</v>
      </c>
      <c r="N3103" s="8" t="s">
        <v>8303</v>
      </c>
      <c r="O3103" s="11">
        <f t="shared" si="192"/>
        <v>12</v>
      </c>
      <c r="P3103" s="8">
        <f t="shared" si="193"/>
        <v>25</v>
      </c>
      <c r="Q3103" s="8" t="s">
        <v>8317</v>
      </c>
      <c r="R3103" s="8" t="s">
        <v>8357</v>
      </c>
      <c r="S3103" s="17">
        <f t="shared" si="194"/>
        <v>42171.383530092593</v>
      </c>
      <c r="T3103" s="17">
        <f t="shared" si="195"/>
        <v>42201.330555555556</v>
      </c>
    </row>
    <row r="3104" spans="1:20" ht="42.75" x14ac:dyDescent="0.45">
      <c r="A3104" s="5">
        <v>3102</v>
      </c>
      <c r="B3104" s="7" t="s">
        <v>3102</v>
      </c>
      <c r="C3104" s="7" t="s">
        <v>7212</v>
      </c>
      <c r="D3104" s="8">
        <v>16000</v>
      </c>
      <c r="E3104" s="8">
        <v>6258</v>
      </c>
      <c r="F3104" s="8" t="s">
        <v>8221</v>
      </c>
      <c r="G3104" s="8" t="s">
        <v>8225</v>
      </c>
      <c r="H3104" s="8" t="s">
        <v>8247</v>
      </c>
      <c r="I3104" s="8">
        <v>1471939818</v>
      </c>
      <c r="J3104" s="8">
        <v>1467619818</v>
      </c>
      <c r="K3104" s="8" t="b">
        <v>0</v>
      </c>
      <c r="L3104" s="8">
        <v>90</v>
      </c>
      <c r="M3104" s="8" t="b">
        <v>0</v>
      </c>
      <c r="N3104" s="8" t="s">
        <v>8303</v>
      </c>
      <c r="O3104" s="11">
        <f t="shared" si="192"/>
        <v>39</v>
      </c>
      <c r="P3104" s="8">
        <f t="shared" si="193"/>
        <v>69.53</v>
      </c>
      <c r="Q3104" s="8" t="s">
        <v>8317</v>
      </c>
      <c r="R3104" s="8" t="s">
        <v>8357</v>
      </c>
      <c r="S3104" s="17">
        <f t="shared" si="194"/>
        <v>42555.340486111112</v>
      </c>
      <c r="T3104" s="17">
        <f t="shared" si="195"/>
        <v>42605.340486111112</v>
      </c>
    </row>
    <row r="3105" spans="1:20" ht="28.5" x14ac:dyDescent="0.45">
      <c r="A3105" s="5">
        <v>3103</v>
      </c>
      <c r="B3105" s="7" t="s">
        <v>3103</v>
      </c>
      <c r="C3105" s="7" t="s">
        <v>7213</v>
      </c>
      <c r="D3105" s="8">
        <v>4100</v>
      </c>
      <c r="E3105" s="8">
        <v>11</v>
      </c>
      <c r="F3105" s="8" t="s">
        <v>8221</v>
      </c>
      <c r="G3105" s="8" t="s">
        <v>8224</v>
      </c>
      <c r="H3105" s="8" t="s">
        <v>8246</v>
      </c>
      <c r="I3105" s="8">
        <v>1434080706</v>
      </c>
      <c r="J3105" s="8">
        <v>1428896706</v>
      </c>
      <c r="K3105" s="8" t="b">
        <v>0</v>
      </c>
      <c r="L3105" s="8">
        <v>2</v>
      </c>
      <c r="M3105" s="8" t="b">
        <v>0</v>
      </c>
      <c r="N3105" s="8" t="s">
        <v>8303</v>
      </c>
      <c r="O3105" s="11">
        <f t="shared" si="192"/>
        <v>0</v>
      </c>
      <c r="P3105" s="8">
        <f t="shared" si="193"/>
        <v>5.5</v>
      </c>
      <c r="Q3105" s="8" t="s">
        <v>8317</v>
      </c>
      <c r="R3105" s="8" t="s">
        <v>8357</v>
      </c>
      <c r="S3105" s="17">
        <f t="shared" si="194"/>
        <v>42107.156319444446</v>
      </c>
      <c r="T3105" s="17">
        <f t="shared" si="195"/>
        <v>42167.156319444446</v>
      </c>
    </row>
    <row r="3106" spans="1:20" ht="42.75" x14ac:dyDescent="0.45">
      <c r="A3106" s="5">
        <v>3104</v>
      </c>
      <c r="B3106" s="7" t="s">
        <v>3104</v>
      </c>
      <c r="C3106" s="7" t="s">
        <v>7214</v>
      </c>
      <c r="D3106" s="8">
        <v>4000</v>
      </c>
      <c r="E3106" s="8">
        <v>1185</v>
      </c>
      <c r="F3106" s="8" t="s">
        <v>8221</v>
      </c>
      <c r="G3106" s="8" t="s">
        <v>8226</v>
      </c>
      <c r="H3106" s="8" t="s">
        <v>8248</v>
      </c>
      <c r="I3106" s="8">
        <v>1422928800</v>
      </c>
      <c r="J3106" s="8">
        <v>1420235311</v>
      </c>
      <c r="K3106" s="8" t="b">
        <v>0</v>
      </c>
      <c r="L3106" s="8">
        <v>5</v>
      </c>
      <c r="M3106" s="8" t="b">
        <v>0</v>
      </c>
      <c r="N3106" s="8" t="s">
        <v>8303</v>
      </c>
      <c r="O3106" s="11">
        <f t="shared" si="192"/>
        <v>30</v>
      </c>
      <c r="P3106" s="8">
        <f t="shared" si="193"/>
        <v>237</v>
      </c>
      <c r="Q3106" s="8" t="s">
        <v>8317</v>
      </c>
      <c r="R3106" s="8" t="s">
        <v>8357</v>
      </c>
      <c r="S3106" s="17">
        <f t="shared" si="194"/>
        <v>42006.908692129626</v>
      </c>
      <c r="T3106" s="17">
        <f t="shared" si="195"/>
        <v>42038.083333333328</v>
      </c>
    </row>
    <row r="3107" spans="1:20" ht="42.75" x14ac:dyDescent="0.45">
      <c r="A3107" s="5">
        <v>3105</v>
      </c>
      <c r="B3107" s="7" t="s">
        <v>3105</v>
      </c>
      <c r="C3107" s="7" t="s">
        <v>7215</v>
      </c>
      <c r="D3107" s="8">
        <v>5845</v>
      </c>
      <c r="E3107" s="8">
        <v>2476</v>
      </c>
      <c r="F3107" s="8" t="s">
        <v>8221</v>
      </c>
      <c r="G3107" s="8" t="s">
        <v>8224</v>
      </c>
      <c r="H3107" s="8" t="s">
        <v>8246</v>
      </c>
      <c r="I3107" s="8">
        <v>1413694800</v>
      </c>
      <c r="J3107" s="8">
        <v>1408986916</v>
      </c>
      <c r="K3107" s="8" t="b">
        <v>0</v>
      </c>
      <c r="L3107" s="8">
        <v>31</v>
      </c>
      <c r="M3107" s="8" t="b">
        <v>0</v>
      </c>
      <c r="N3107" s="8" t="s">
        <v>8303</v>
      </c>
      <c r="O3107" s="11">
        <f t="shared" si="192"/>
        <v>42</v>
      </c>
      <c r="P3107" s="8">
        <f t="shared" si="193"/>
        <v>79.87</v>
      </c>
      <c r="Q3107" s="8" t="s">
        <v>8317</v>
      </c>
      <c r="R3107" s="8" t="s">
        <v>8357</v>
      </c>
      <c r="S3107" s="17">
        <f t="shared" si="194"/>
        <v>41876.718935185185</v>
      </c>
      <c r="T3107" s="17">
        <f t="shared" si="195"/>
        <v>41931.208333333336</v>
      </c>
    </row>
    <row r="3108" spans="1:20" ht="57" x14ac:dyDescent="0.45">
      <c r="A3108" s="5">
        <v>3106</v>
      </c>
      <c r="B3108" s="7" t="s">
        <v>3106</v>
      </c>
      <c r="C3108" s="7" t="s">
        <v>7216</v>
      </c>
      <c r="D3108" s="8">
        <v>1000</v>
      </c>
      <c r="E3108" s="8">
        <v>41</v>
      </c>
      <c r="F3108" s="8" t="s">
        <v>8221</v>
      </c>
      <c r="G3108" s="8" t="s">
        <v>8225</v>
      </c>
      <c r="H3108" s="8" t="s">
        <v>8247</v>
      </c>
      <c r="I3108" s="8">
        <v>1442440800</v>
      </c>
      <c r="J3108" s="8">
        <v>1440497876</v>
      </c>
      <c r="K3108" s="8" t="b">
        <v>0</v>
      </c>
      <c r="L3108" s="8">
        <v>4</v>
      </c>
      <c r="M3108" s="8" t="b">
        <v>0</v>
      </c>
      <c r="N3108" s="8" t="s">
        <v>8303</v>
      </c>
      <c r="O3108" s="11">
        <f t="shared" si="192"/>
        <v>4</v>
      </c>
      <c r="P3108" s="8">
        <f t="shared" si="193"/>
        <v>10.25</v>
      </c>
      <c r="Q3108" s="8" t="s">
        <v>8317</v>
      </c>
      <c r="R3108" s="8" t="s">
        <v>8357</v>
      </c>
      <c r="S3108" s="17">
        <f t="shared" si="194"/>
        <v>42241.429120370376</v>
      </c>
      <c r="T3108" s="17">
        <f t="shared" si="195"/>
        <v>42263.916666666672</v>
      </c>
    </row>
    <row r="3109" spans="1:20" ht="42.75" x14ac:dyDescent="0.45">
      <c r="A3109" s="5">
        <v>3107</v>
      </c>
      <c r="B3109" s="7" t="s">
        <v>3107</v>
      </c>
      <c r="C3109" s="7" t="s">
        <v>7217</v>
      </c>
      <c r="D3109" s="8">
        <v>40000</v>
      </c>
      <c r="E3109" s="8">
        <v>7905</v>
      </c>
      <c r="F3109" s="8" t="s">
        <v>8221</v>
      </c>
      <c r="G3109" s="8" t="s">
        <v>8224</v>
      </c>
      <c r="H3109" s="8" t="s">
        <v>8246</v>
      </c>
      <c r="I3109" s="8">
        <v>1431372751</v>
      </c>
      <c r="J3109" s="8">
        <v>1430767951</v>
      </c>
      <c r="K3109" s="8" t="b">
        <v>0</v>
      </c>
      <c r="L3109" s="8">
        <v>29</v>
      </c>
      <c r="M3109" s="8" t="b">
        <v>0</v>
      </c>
      <c r="N3109" s="8" t="s">
        <v>8303</v>
      </c>
      <c r="O3109" s="11">
        <f t="shared" si="192"/>
        <v>20</v>
      </c>
      <c r="P3109" s="8">
        <f t="shared" si="193"/>
        <v>272.58999999999997</v>
      </c>
      <c r="Q3109" s="8" t="s">
        <v>8317</v>
      </c>
      <c r="R3109" s="8" t="s">
        <v>8357</v>
      </c>
      <c r="S3109" s="17">
        <f t="shared" si="194"/>
        <v>42128.814247685179</v>
      </c>
      <c r="T3109" s="17">
        <f t="shared" si="195"/>
        <v>42135.814247685179</v>
      </c>
    </row>
    <row r="3110" spans="1:20" x14ac:dyDescent="0.45">
      <c r="A3110" s="5">
        <v>3108</v>
      </c>
      <c r="B3110" s="7" t="s">
        <v>3108</v>
      </c>
      <c r="C3110" s="7" t="s">
        <v>7218</v>
      </c>
      <c r="D3110" s="8">
        <v>50000</v>
      </c>
      <c r="E3110" s="8">
        <v>26</v>
      </c>
      <c r="F3110" s="8" t="s">
        <v>8221</v>
      </c>
      <c r="G3110" s="8" t="s">
        <v>8224</v>
      </c>
      <c r="H3110" s="8" t="s">
        <v>8246</v>
      </c>
      <c r="I3110" s="8">
        <v>1430234394</v>
      </c>
      <c r="J3110" s="8">
        <v>1425053994</v>
      </c>
      <c r="K3110" s="8" t="b">
        <v>0</v>
      </c>
      <c r="L3110" s="8">
        <v>2</v>
      </c>
      <c r="M3110" s="8" t="b">
        <v>0</v>
      </c>
      <c r="N3110" s="8" t="s">
        <v>8303</v>
      </c>
      <c r="O3110" s="11">
        <f t="shared" si="192"/>
        <v>0</v>
      </c>
      <c r="P3110" s="8">
        <f t="shared" si="193"/>
        <v>13</v>
      </c>
      <c r="Q3110" s="8" t="s">
        <v>8317</v>
      </c>
      <c r="R3110" s="8" t="s">
        <v>8357</v>
      </c>
      <c r="S3110" s="17">
        <f t="shared" si="194"/>
        <v>42062.680486111116</v>
      </c>
      <c r="T3110" s="17">
        <f t="shared" si="195"/>
        <v>42122.638819444444</v>
      </c>
    </row>
    <row r="3111" spans="1:20" ht="42.75" x14ac:dyDescent="0.45">
      <c r="A3111" s="5">
        <v>3109</v>
      </c>
      <c r="B3111" s="7" t="s">
        <v>3109</v>
      </c>
      <c r="C3111" s="7" t="s">
        <v>7219</v>
      </c>
      <c r="D3111" s="8">
        <v>26500</v>
      </c>
      <c r="E3111" s="8">
        <v>6633</v>
      </c>
      <c r="F3111" s="8" t="s">
        <v>8221</v>
      </c>
      <c r="G3111" s="8" t="s">
        <v>8224</v>
      </c>
      <c r="H3111" s="8" t="s">
        <v>8246</v>
      </c>
      <c r="I3111" s="8">
        <v>1409194810</v>
      </c>
      <c r="J3111" s="8">
        <v>1406170810</v>
      </c>
      <c r="K3111" s="8" t="b">
        <v>0</v>
      </c>
      <c r="L3111" s="8">
        <v>114</v>
      </c>
      <c r="M3111" s="8" t="b">
        <v>0</v>
      </c>
      <c r="N3111" s="8" t="s">
        <v>8303</v>
      </c>
      <c r="O3111" s="11">
        <f t="shared" si="192"/>
        <v>25</v>
      </c>
      <c r="P3111" s="8">
        <f t="shared" si="193"/>
        <v>58.18</v>
      </c>
      <c r="Q3111" s="8" t="s">
        <v>8317</v>
      </c>
      <c r="R3111" s="8" t="s">
        <v>8357</v>
      </c>
      <c r="S3111" s="17">
        <f t="shared" si="194"/>
        <v>41844.125115740739</v>
      </c>
      <c r="T3111" s="17">
        <f t="shared" si="195"/>
        <v>41879.125115740739</v>
      </c>
    </row>
    <row r="3112" spans="1:20" ht="42.75" x14ac:dyDescent="0.45">
      <c r="A3112" s="5">
        <v>3110</v>
      </c>
      <c r="B3112" s="7" t="s">
        <v>3110</v>
      </c>
      <c r="C3112" s="7" t="s">
        <v>7220</v>
      </c>
      <c r="D3112" s="8">
        <v>25000</v>
      </c>
      <c r="E3112" s="8">
        <v>10</v>
      </c>
      <c r="F3112" s="8" t="s">
        <v>8221</v>
      </c>
      <c r="G3112" s="8" t="s">
        <v>8224</v>
      </c>
      <c r="H3112" s="8" t="s">
        <v>8246</v>
      </c>
      <c r="I3112" s="8">
        <v>1487465119</v>
      </c>
      <c r="J3112" s="8">
        <v>1484009119</v>
      </c>
      <c r="K3112" s="8" t="b">
        <v>0</v>
      </c>
      <c r="L3112" s="8">
        <v>1</v>
      </c>
      <c r="M3112" s="8" t="b">
        <v>0</v>
      </c>
      <c r="N3112" s="8" t="s">
        <v>8303</v>
      </c>
      <c r="O3112" s="11">
        <f t="shared" si="192"/>
        <v>0</v>
      </c>
      <c r="P3112" s="8">
        <f t="shared" si="193"/>
        <v>10</v>
      </c>
      <c r="Q3112" s="8" t="s">
        <v>8317</v>
      </c>
      <c r="R3112" s="8" t="s">
        <v>8357</v>
      </c>
      <c r="S3112" s="17">
        <f t="shared" si="194"/>
        <v>42745.031469907408</v>
      </c>
      <c r="T3112" s="17">
        <f t="shared" si="195"/>
        <v>42785.031469907408</v>
      </c>
    </row>
    <row r="3113" spans="1:20" ht="28.5" x14ac:dyDescent="0.45">
      <c r="A3113" s="5">
        <v>3111</v>
      </c>
      <c r="B3113" s="7" t="s">
        <v>3111</v>
      </c>
      <c r="C3113" s="7" t="s">
        <v>7221</v>
      </c>
      <c r="D3113" s="8">
        <v>20000</v>
      </c>
      <c r="E3113" s="8">
        <v>5328</v>
      </c>
      <c r="F3113" s="8" t="s">
        <v>8221</v>
      </c>
      <c r="G3113" s="8" t="s">
        <v>8224</v>
      </c>
      <c r="H3113" s="8" t="s">
        <v>8246</v>
      </c>
      <c r="I3113" s="8">
        <v>1412432220</v>
      </c>
      <c r="J3113" s="8">
        <v>1409753820</v>
      </c>
      <c r="K3113" s="8" t="b">
        <v>0</v>
      </c>
      <c r="L3113" s="8">
        <v>76</v>
      </c>
      <c r="M3113" s="8" t="b">
        <v>0</v>
      </c>
      <c r="N3113" s="8" t="s">
        <v>8303</v>
      </c>
      <c r="O3113" s="11">
        <f t="shared" si="192"/>
        <v>27</v>
      </c>
      <c r="P3113" s="8">
        <f t="shared" si="193"/>
        <v>70.11</v>
      </c>
      <c r="Q3113" s="8" t="s">
        <v>8317</v>
      </c>
      <c r="R3113" s="8" t="s">
        <v>8357</v>
      </c>
      <c r="S3113" s="17">
        <f t="shared" si="194"/>
        <v>41885.595138888886</v>
      </c>
      <c r="T3113" s="17">
        <f t="shared" si="195"/>
        <v>41916.595138888886</v>
      </c>
    </row>
    <row r="3114" spans="1:20" ht="42.75" x14ac:dyDescent="0.45">
      <c r="A3114" s="5">
        <v>3112</v>
      </c>
      <c r="B3114" s="7" t="s">
        <v>3112</v>
      </c>
      <c r="C3114" s="7" t="s">
        <v>7222</v>
      </c>
      <c r="D3114" s="8">
        <v>11000</v>
      </c>
      <c r="E3114" s="8">
        <v>521</v>
      </c>
      <c r="F3114" s="8" t="s">
        <v>8221</v>
      </c>
      <c r="G3114" s="8" t="s">
        <v>8224</v>
      </c>
      <c r="H3114" s="8" t="s">
        <v>8246</v>
      </c>
      <c r="I3114" s="8">
        <v>1477968934</v>
      </c>
      <c r="J3114" s="8">
        <v>1472784934</v>
      </c>
      <c r="K3114" s="8" t="b">
        <v>0</v>
      </c>
      <c r="L3114" s="8">
        <v>9</v>
      </c>
      <c r="M3114" s="8" t="b">
        <v>0</v>
      </c>
      <c r="N3114" s="8" t="s">
        <v>8303</v>
      </c>
      <c r="O3114" s="11">
        <f t="shared" si="192"/>
        <v>5</v>
      </c>
      <c r="P3114" s="8">
        <f t="shared" si="193"/>
        <v>57.89</v>
      </c>
      <c r="Q3114" s="8" t="s">
        <v>8317</v>
      </c>
      <c r="R3114" s="8" t="s">
        <v>8357</v>
      </c>
      <c r="S3114" s="17">
        <f t="shared" si="194"/>
        <v>42615.121921296297</v>
      </c>
      <c r="T3114" s="17">
        <f t="shared" si="195"/>
        <v>42675.121921296297</v>
      </c>
    </row>
    <row r="3115" spans="1:20" ht="42.75" x14ac:dyDescent="0.45">
      <c r="A3115" s="5">
        <v>3113</v>
      </c>
      <c r="B3115" s="7" t="s">
        <v>3113</v>
      </c>
      <c r="C3115" s="7" t="s">
        <v>7223</v>
      </c>
      <c r="D3115" s="8">
        <v>109225</v>
      </c>
      <c r="E3115" s="8">
        <v>4635</v>
      </c>
      <c r="F3115" s="8" t="s">
        <v>8221</v>
      </c>
      <c r="G3115" s="8" t="s">
        <v>8224</v>
      </c>
      <c r="H3115" s="8" t="s">
        <v>8246</v>
      </c>
      <c r="I3115" s="8">
        <v>1429291982</v>
      </c>
      <c r="J3115" s="8">
        <v>1426699982</v>
      </c>
      <c r="K3115" s="8" t="b">
        <v>0</v>
      </c>
      <c r="L3115" s="8">
        <v>37</v>
      </c>
      <c r="M3115" s="8" t="b">
        <v>0</v>
      </c>
      <c r="N3115" s="8" t="s">
        <v>8303</v>
      </c>
      <c r="O3115" s="11">
        <f t="shared" si="192"/>
        <v>4</v>
      </c>
      <c r="P3115" s="8">
        <f t="shared" si="193"/>
        <v>125.27</v>
      </c>
      <c r="Q3115" s="8" t="s">
        <v>8317</v>
      </c>
      <c r="R3115" s="8" t="s">
        <v>8357</v>
      </c>
      <c r="S3115" s="17">
        <f t="shared" si="194"/>
        <v>42081.731273148151</v>
      </c>
      <c r="T3115" s="17">
        <f t="shared" si="195"/>
        <v>42111.731273148151</v>
      </c>
    </row>
    <row r="3116" spans="1:20" ht="42.75" x14ac:dyDescent="0.45">
      <c r="A3116" s="5">
        <v>3114</v>
      </c>
      <c r="B3116" s="7" t="s">
        <v>3114</v>
      </c>
      <c r="C3116" s="7" t="s">
        <v>7224</v>
      </c>
      <c r="D3116" s="8">
        <v>75000</v>
      </c>
      <c r="E3116" s="8">
        <v>0</v>
      </c>
      <c r="F3116" s="8" t="s">
        <v>8221</v>
      </c>
      <c r="G3116" s="8" t="s">
        <v>8224</v>
      </c>
      <c r="H3116" s="8" t="s">
        <v>8246</v>
      </c>
      <c r="I3116" s="8">
        <v>1411312250</v>
      </c>
      <c r="J3116" s="8">
        <v>1406128250</v>
      </c>
      <c r="K3116" s="8" t="b">
        <v>0</v>
      </c>
      <c r="L3116" s="8">
        <v>0</v>
      </c>
      <c r="M3116" s="8" t="b">
        <v>0</v>
      </c>
      <c r="N3116" s="8" t="s">
        <v>8303</v>
      </c>
      <c r="O3116" s="11">
        <f t="shared" si="192"/>
        <v>0</v>
      </c>
      <c r="P3116" s="8" t="e">
        <f t="shared" si="193"/>
        <v>#DIV/0!</v>
      </c>
      <c r="Q3116" s="8" t="s">
        <v>8317</v>
      </c>
      <c r="R3116" s="8" t="s">
        <v>8357</v>
      </c>
      <c r="S3116" s="17">
        <f t="shared" si="194"/>
        <v>41843.632523148146</v>
      </c>
      <c r="T3116" s="17">
        <f t="shared" si="195"/>
        <v>41903.632523148146</v>
      </c>
    </row>
    <row r="3117" spans="1:20" ht="42.75" x14ac:dyDescent="0.45">
      <c r="A3117" s="5">
        <v>3115</v>
      </c>
      <c r="B3117" s="7" t="s">
        <v>3115</v>
      </c>
      <c r="C3117" s="7" t="s">
        <v>7225</v>
      </c>
      <c r="D3117" s="8">
        <v>10000</v>
      </c>
      <c r="E3117" s="8">
        <v>300</v>
      </c>
      <c r="F3117" s="8" t="s">
        <v>8221</v>
      </c>
      <c r="G3117" s="8" t="s">
        <v>8235</v>
      </c>
      <c r="H3117" s="8" t="s">
        <v>8255</v>
      </c>
      <c r="I3117" s="8">
        <v>1465123427</v>
      </c>
      <c r="J3117" s="8">
        <v>1462531427</v>
      </c>
      <c r="K3117" s="8" t="b">
        <v>0</v>
      </c>
      <c r="L3117" s="8">
        <v>1</v>
      </c>
      <c r="M3117" s="8" t="b">
        <v>0</v>
      </c>
      <c r="N3117" s="8" t="s">
        <v>8303</v>
      </c>
      <c r="O3117" s="11">
        <f t="shared" si="192"/>
        <v>3</v>
      </c>
      <c r="P3117" s="8">
        <f t="shared" si="193"/>
        <v>300</v>
      </c>
      <c r="Q3117" s="8" t="s">
        <v>8317</v>
      </c>
      <c r="R3117" s="8" t="s">
        <v>8357</v>
      </c>
      <c r="S3117" s="17">
        <f t="shared" si="194"/>
        <v>42496.447071759263</v>
      </c>
      <c r="T3117" s="17">
        <f t="shared" si="195"/>
        <v>42526.447071759263</v>
      </c>
    </row>
    <row r="3118" spans="1:20" ht="42.75" x14ac:dyDescent="0.45">
      <c r="A3118" s="5">
        <v>3116</v>
      </c>
      <c r="B3118" s="7" t="s">
        <v>3116</v>
      </c>
      <c r="C3118" s="7" t="s">
        <v>7226</v>
      </c>
      <c r="D3118" s="8">
        <v>750</v>
      </c>
      <c r="E3118" s="8">
        <v>430</v>
      </c>
      <c r="F3118" s="8" t="s">
        <v>8221</v>
      </c>
      <c r="G3118" s="8" t="s">
        <v>8224</v>
      </c>
      <c r="H3118" s="8" t="s">
        <v>8246</v>
      </c>
      <c r="I3118" s="8">
        <v>1427890925</v>
      </c>
      <c r="J3118" s="8">
        <v>1426681325</v>
      </c>
      <c r="K3118" s="8" t="b">
        <v>0</v>
      </c>
      <c r="L3118" s="8">
        <v>10</v>
      </c>
      <c r="M3118" s="8" t="b">
        <v>0</v>
      </c>
      <c r="N3118" s="8" t="s">
        <v>8303</v>
      </c>
      <c r="O3118" s="11">
        <f t="shared" si="192"/>
        <v>57</v>
      </c>
      <c r="P3118" s="8">
        <f t="shared" si="193"/>
        <v>43</v>
      </c>
      <c r="Q3118" s="8" t="s">
        <v>8317</v>
      </c>
      <c r="R3118" s="8" t="s">
        <v>8357</v>
      </c>
      <c r="S3118" s="17">
        <f t="shared" si="194"/>
        <v>42081.515335648146</v>
      </c>
      <c r="T3118" s="17">
        <f t="shared" si="195"/>
        <v>42095.515335648146</v>
      </c>
    </row>
    <row r="3119" spans="1:20" ht="42.75" x14ac:dyDescent="0.45">
      <c r="A3119" s="5">
        <v>3117</v>
      </c>
      <c r="B3119" s="7" t="s">
        <v>3117</v>
      </c>
      <c r="C3119" s="7" t="s">
        <v>7227</v>
      </c>
      <c r="D3119" s="8">
        <v>1000</v>
      </c>
      <c r="E3119" s="8">
        <v>1</v>
      </c>
      <c r="F3119" s="8" t="s">
        <v>8221</v>
      </c>
      <c r="G3119" s="8" t="s">
        <v>8225</v>
      </c>
      <c r="H3119" s="8" t="s">
        <v>8247</v>
      </c>
      <c r="I3119" s="8">
        <v>1464354720</v>
      </c>
      <c r="J3119" s="8">
        <v>1463648360</v>
      </c>
      <c r="K3119" s="8" t="b">
        <v>0</v>
      </c>
      <c r="L3119" s="8">
        <v>1</v>
      </c>
      <c r="M3119" s="8" t="b">
        <v>0</v>
      </c>
      <c r="N3119" s="8" t="s">
        <v>8303</v>
      </c>
      <c r="O3119" s="11">
        <f t="shared" si="192"/>
        <v>0</v>
      </c>
      <c r="P3119" s="8">
        <f t="shared" si="193"/>
        <v>1</v>
      </c>
      <c r="Q3119" s="8" t="s">
        <v>8317</v>
      </c>
      <c r="R3119" s="8" t="s">
        <v>8357</v>
      </c>
      <c r="S3119" s="17">
        <f t="shared" si="194"/>
        <v>42509.374537037031</v>
      </c>
      <c r="T3119" s="17">
        <f t="shared" si="195"/>
        <v>42517.55</v>
      </c>
    </row>
    <row r="3120" spans="1:20" ht="28.5" x14ac:dyDescent="0.45">
      <c r="A3120" s="5">
        <v>3118</v>
      </c>
      <c r="B3120" s="7" t="s">
        <v>3118</v>
      </c>
      <c r="C3120" s="7" t="s">
        <v>7228</v>
      </c>
      <c r="D3120" s="8">
        <v>500000</v>
      </c>
      <c r="E3120" s="8">
        <v>1550</v>
      </c>
      <c r="F3120" s="8" t="s">
        <v>8221</v>
      </c>
      <c r="G3120" s="8" t="s">
        <v>8235</v>
      </c>
      <c r="H3120" s="8" t="s">
        <v>8255</v>
      </c>
      <c r="I3120" s="8">
        <v>1467473723</v>
      </c>
      <c r="J3120" s="8">
        <v>1465832123</v>
      </c>
      <c r="K3120" s="8" t="b">
        <v>0</v>
      </c>
      <c r="L3120" s="8">
        <v>2</v>
      </c>
      <c r="M3120" s="8" t="b">
        <v>0</v>
      </c>
      <c r="N3120" s="8" t="s">
        <v>8303</v>
      </c>
      <c r="O3120" s="11">
        <f t="shared" si="192"/>
        <v>0</v>
      </c>
      <c r="P3120" s="8">
        <f t="shared" si="193"/>
        <v>775</v>
      </c>
      <c r="Q3120" s="8" t="s">
        <v>8317</v>
      </c>
      <c r="R3120" s="8" t="s">
        <v>8357</v>
      </c>
      <c r="S3120" s="17">
        <f t="shared" si="194"/>
        <v>42534.649571759262</v>
      </c>
      <c r="T3120" s="17">
        <f t="shared" si="195"/>
        <v>42553.649571759262</v>
      </c>
    </row>
    <row r="3121" spans="1:20" ht="42.75" x14ac:dyDescent="0.45">
      <c r="A3121" s="5">
        <v>3119</v>
      </c>
      <c r="B3121" s="7" t="s">
        <v>3119</v>
      </c>
      <c r="C3121" s="7" t="s">
        <v>7229</v>
      </c>
      <c r="D3121" s="8">
        <v>10000</v>
      </c>
      <c r="E3121" s="8">
        <v>5</v>
      </c>
      <c r="F3121" s="8" t="s">
        <v>8221</v>
      </c>
      <c r="G3121" s="8" t="s">
        <v>8224</v>
      </c>
      <c r="H3121" s="8" t="s">
        <v>8246</v>
      </c>
      <c r="I3121" s="8">
        <v>1427414732</v>
      </c>
      <c r="J3121" s="8">
        <v>1424826332</v>
      </c>
      <c r="K3121" s="8" t="b">
        <v>0</v>
      </c>
      <c r="L3121" s="8">
        <v>1</v>
      </c>
      <c r="M3121" s="8" t="b">
        <v>0</v>
      </c>
      <c r="N3121" s="8" t="s">
        <v>8303</v>
      </c>
      <c r="O3121" s="11">
        <f t="shared" si="192"/>
        <v>0</v>
      </c>
      <c r="P3121" s="8">
        <f t="shared" si="193"/>
        <v>5</v>
      </c>
      <c r="Q3121" s="8" t="s">
        <v>8317</v>
      </c>
      <c r="R3121" s="8" t="s">
        <v>8357</v>
      </c>
      <c r="S3121" s="17">
        <f t="shared" si="194"/>
        <v>42060.04550925926</v>
      </c>
      <c r="T3121" s="17">
        <f t="shared" si="195"/>
        <v>42090.003842592589</v>
      </c>
    </row>
    <row r="3122" spans="1:20" ht="42.75" x14ac:dyDescent="0.45">
      <c r="A3122" s="5">
        <v>3120</v>
      </c>
      <c r="B3122" s="7" t="s">
        <v>3120</v>
      </c>
      <c r="C3122" s="7" t="s">
        <v>7230</v>
      </c>
      <c r="D3122" s="8">
        <v>1300000</v>
      </c>
      <c r="E3122" s="8">
        <v>128</v>
      </c>
      <c r="F3122" s="8" t="s">
        <v>8221</v>
      </c>
      <c r="G3122" s="8" t="s">
        <v>8233</v>
      </c>
      <c r="H3122" s="8" t="s">
        <v>8249</v>
      </c>
      <c r="I3122" s="8">
        <v>1462484196</v>
      </c>
      <c r="J3122" s="8">
        <v>1457303796</v>
      </c>
      <c r="K3122" s="8" t="b">
        <v>0</v>
      </c>
      <c r="L3122" s="8">
        <v>10</v>
      </c>
      <c r="M3122" s="8" t="b">
        <v>0</v>
      </c>
      <c r="N3122" s="8" t="s">
        <v>8303</v>
      </c>
      <c r="O3122" s="11">
        <f t="shared" si="192"/>
        <v>0</v>
      </c>
      <c r="P3122" s="8">
        <f t="shared" si="193"/>
        <v>12.8</v>
      </c>
      <c r="Q3122" s="8" t="s">
        <v>8317</v>
      </c>
      <c r="R3122" s="8" t="s">
        <v>8357</v>
      </c>
      <c r="S3122" s="17">
        <f t="shared" si="194"/>
        <v>42435.942083333335</v>
      </c>
      <c r="T3122" s="17">
        <f t="shared" si="195"/>
        <v>42495.900416666671</v>
      </c>
    </row>
    <row r="3123" spans="1:20" ht="28.5" x14ac:dyDescent="0.45">
      <c r="A3123" s="5">
        <v>3121</v>
      </c>
      <c r="B3123" s="7" t="s">
        <v>3121</v>
      </c>
      <c r="C3123" s="7" t="s">
        <v>7231</v>
      </c>
      <c r="D3123" s="8">
        <v>1500</v>
      </c>
      <c r="E3123" s="8">
        <v>10</v>
      </c>
      <c r="F3123" s="8" t="s">
        <v>8220</v>
      </c>
      <c r="G3123" s="8" t="s">
        <v>8229</v>
      </c>
      <c r="H3123" s="8" t="s">
        <v>8251</v>
      </c>
      <c r="I3123" s="8">
        <v>1411748335</v>
      </c>
      <c r="J3123" s="8">
        <v>1406564335</v>
      </c>
      <c r="K3123" s="8" t="b">
        <v>0</v>
      </c>
      <c r="L3123" s="8">
        <v>1</v>
      </c>
      <c r="M3123" s="8" t="b">
        <v>0</v>
      </c>
      <c r="N3123" s="8" t="s">
        <v>8303</v>
      </c>
      <c r="O3123" s="11">
        <f t="shared" si="192"/>
        <v>1</v>
      </c>
      <c r="P3123" s="8">
        <f t="shared" si="193"/>
        <v>10</v>
      </c>
      <c r="Q3123" s="8" t="s">
        <v>8317</v>
      </c>
      <c r="R3123" s="8" t="s">
        <v>8357</v>
      </c>
      <c r="S3123" s="17">
        <f t="shared" si="194"/>
        <v>41848.679803240739</v>
      </c>
      <c r="T3123" s="17">
        <f t="shared" si="195"/>
        <v>41908.679803240739</v>
      </c>
    </row>
    <row r="3124" spans="1:20" x14ac:dyDescent="0.45">
      <c r="A3124" s="5">
        <v>3122</v>
      </c>
      <c r="B3124" s="7" t="s">
        <v>3122</v>
      </c>
      <c r="C3124" s="7" t="s">
        <v>7232</v>
      </c>
      <c r="D3124" s="8">
        <v>199</v>
      </c>
      <c r="E3124" s="8">
        <v>116</v>
      </c>
      <c r="F3124" s="8" t="s">
        <v>8220</v>
      </c>
      <c r="G3124" s="8" t="s">
        <v>8224</v>
      </c>
      <c r="H3124" s="8" t="s">
        <v>8246</v>
      </c>
      <c r="I3124" s="8">
        <v>1478733732</v>
      </c>
      <c r="J3124" s="8">
        <v>1478298132</v>
      </c>
      <c r="K3124" s="8" t="b">
        <v>0</v>
      </c>
      <c r="L3124" s="8">
        <v>2</v>
      </c>
      <c r="M3124" s="8" t="b">
        <v>0</v>
      </c>
      <c r="N3124" s="8" t="s">
        <v>8303</v>
      </c>
      <c r="O3124" s="11">
        <f t="shared" si="192"/>
        <v>58</v>
      </c>
      <c r="P3124" s="8">
        <f t="shared" si="193"/>
        <v>58</v>
      </c>
      <c r="Q3124" s="8" t="s">
        <v>8317</v>
      </c>
      <c r="R3124" s="8" t="s">
        <v>8357</v>
      </c>
      <c r="S3124" s="17">
        <f t="shared" si="194"/>
        <v>42678.932083333333</v>
      </c>
      <c r="T3124" s="17">
        <f t="shared" si="195"/>
        <v>42683.973750000005</v>
      </c>
    </row>
    <row r="3125" spans="1:20" ht="42.75" x14ac:dyDescent="0.45">
      <c r="A3125" s="5">
        <v>3123</v>
      </c>
      <c r="B3125" s="7" t="s">
        <v>3123</v>
      </c>
      <c r="C3125" s="7" t="s">
        <v>7233</v>
      </c>
      <c r="D3125" s="8">
        <v>125000</v>
      </c>
      <c r="E3125" s="8">
        <v>85192</v>
      </c>
      <c r="F3125" s="8" t="s">
        <v>8220</v>
      </c>
      <c r="G3125" s="8" t="s">
        <v>8224</v>
      </c>
      <c r="H3125" s="8" t="s">
        <v>8246</v>
      </c>
      <c r="I3125" s="8">
        <v>1468108198</v>
      </c>
      <c r="J3125" s="8">
        <v>1465516198</v>
      </c>
      <c r="K3125" s="8" t="b">
        <v>0</v>
      </c>
      <c r="L3125" s="8">
        <v>348</v>
      </c>
      <c r="M3125" s="8" t="b">
        <v>0</v>
      </c>
      <c r="N3125" s="8" t="s">
        <v>8303</v>
      </c>
      <c r="O3125" s="11">
        <f t="shared" si="192"/>
        <v>68</v>
      </c>
      <c r="P3125" s="8">
        <f t="shared" si="193"/>
        <v>244.8</v>
      </c>
      <c r="Q3125" s="8" t="s">
        <v>8317</v>
      </c>
      <c r="R3125" s="8" t="s">
        <v>8357</v>
      </c>
      <c r="S3125" s="17">
        <f t="shared" si="194"/>
        <v>42530.993032407408</v>
      </c>
      <c r="T3125" s="17">
        <f t="shared" si="195"/>
        <v>42560.993032407408</v>
      </c>
    </row>
    <row r="3126" spans="1:20" ht="42.75" x14ac:dyDescent="0.45">
      <c r="A3126" s="5">
        <v>3124</v>
      </c>
      <c r="B3126" s="7" t="s">
        <v>3124</v>
      </c>
      <c r="C3126" s="7" t="s">
        <v>7234</v>
      </c>
      <c r="D3126" s="8">
        <v>800000</v>
      </c>
      <c r="E3126" s="8">
        <v>26</v>
      </c>
      <c r="F3126" s="8" t="s">
        <v>8220</v>
      </c>
      <c r="G3126" s="8" t="s">
        <v>8224</v>
      </c>
      <c r="H3126" s="8" t="s">
        <v>8246</v>
      </c>
      <c r="I3126" s="8">
        <v>1422902601</v>
      </c>
      <c r="J3126" s="8">
        <v>1417718601</v>
      </c>
      <c r="K3126" s="8" t="b">
        <v>0</v>
      </c>
      <c r="L3126" s="8">
        <v>4</v>
      </c>
      <c r="M3126" s="8" t="b">
        <v>0</v>
      </c>
      <c r="N3126" s="8" t="s">
        <v>8303</v>
      </c>
      <c r="O3126" s="11">
        <f t="shared" si="192"/>
        <v>0</v>
      </c>
      <c r="P3126" s="8">
        <f t="shared" si="193"/>
        <v>6.5</v>
      </c>
      <c r="Q3126" s="8" t="s">
        <v>8317</v>
      </c>
      <c r="R3126" s="8" t="s">
        <v>8357</v>
      </c>
      <c r="S3126" s="17">
        <f t="shared" si="194"/>
        <v>41977.780104166668</v>
      </c>
      <c r="T3126" s="17">
        <f t="shared" si="195"/>
        <v>42037.780104166668</v>
      </c>
    </row>
    <row r="3127" spans="1:20" x14ac:dyDescent="0.45">
      <c r="A3127" s="5">
        <v>3125</v>
      </c>
      <c r="B3127" s="7" t="s">
        <v>3125</v>
      </c>
      <c r="C3127" s="7" t="s">
        <v>7235</v>
      </c>
      <c r="D3127" s="8">
        <v>1500000</v>
      </c>
      <c r="E3127" s="8">
        <v>0</v>
      </c>
      <c r="F3127" s="8" t="s">
        <v>8220</v>
      </c>
      <c r="G3127" s="8" t="s">
        <v>8224</v>
      </c>
      <c r="H3127" s="8" t="s">
        <v>8246</v>
      </c>
      <c r="I3127" s="8">
        <v>1452142672</v>
      </c>
      <c r="J3127" s="8">
        <v>1449550672</v>
      </c>
      <c r="K3127" s="8" t="b">
        <v>0</v>
      </c>
      <c r="L3127" s="8">
        <v>0</v>
      </c>
      <c r="M3127" s="8" t="b">
        <v>0</v>
      </c>
      <c r="N3127" s="8" t="s">
        <v>8303</v>
      </c>
      <c r="O3127" s="11">
        <f t="shared" si="192"/>
        <v>0</v>
      </c>
      <c r="P3127" s="8" t="e">
        <f t="shared" si="193"/>
        <v>#DIV/0!</v>
      </c>
      <c r="Q3127" s="8" t="s">
        <v>8317</v>
      </c>
      <c r="R3127" s="8" t="s">
        <v>8357</v>
      </c>
      <c r="S3127" s="17">
        <f t="shared" si="194"/>
        <v>42346.20685185185</v>
      </c>
      <c r="T3127" s="17">
        <f t="shared" si="195"/>
        <v>42376.20685185185</v>
      </c>
    </row>
    <row r="3128" spans="1:20" ht="71.25" x14ac:dyDescent="0.45">
      <c r="A3128" s="5">
        <v>3126</v>
      </c>
      <c r="B3128" s="7" t="s">
        <v>3126</v>
      </c>
      <c r="C3128" s="7" t="s">
        <v>7236</v>
      </c>
      <c r="D3128" s="8">
        <v>25000</v>
      </c>
      <c r="E3128" s="8">
        <v>1040</v>
      </c>
      <c r="F3128" s="8" t="s">
        <v>8220</v>
      </c>
      <c r="G3128" s="8" t="s">
        <v>8224</v>
      </c>
      <c r="H3128" s="8" t="s">
        <v>8246</v>
      </c>
      <c r="I3128" s="8">
        <v>1459121162</v>
      </c>
      <c r="J3128" s="8">
        <v>1456532762</v>
      </c>
      <c r="K3128" s="8" t="b">
        <v>0</v>
      </c>
      <c r="L3128" s="8">
        <v>17</v>
      </c>
      <c r="M3128" s="8" t="b">
        <v>0</v>
      </c>
      <c r="N3128" s="8" t="s">
        <v>8303</v>
      </c>
      <c r="O3128" s="11">
        <f t="shared" si="192"/>
        <v>4</v>
      </c>
      <c r="P3128" s="8">
        <f t="shared" si="193"/>
        <v>61.18</v>
      </c>
      <c r="Q3128" s="8" t="s">
        <v>8317</v>
      </c>
      <c r="R3128" s="8" t="s">
        <v>8357</v>
      </c>
      <c r="S3128" s="17">
        <f t="shared" si="194"/>
        <v>42427.01807870371</v>
      </c>
      <c r="T3128" s="17">
        <f t="shared" si="195"/>
        <v>42456.976412037038</v>
      </c>
    </row>
    <row r="3129" spans="1:20" ht="42.75" x14ac:dyDescent="0.45">
      <c r="A3129" s="5">
        <v>3127</v>
      </c>
      <c r="B3129" s="7" t="s">
        <v>3127</v>
      </c>
      <c r="C3129" s="7" t="s">
        <v>7237</v>
      </c>
      <c r="D3129" s="8">
        <v>100000</v>
      </c>
      <c r="E3129" s="8">
        <v>0</v>
      </c>
      <c r="F3129" s="8" t="s">
        <v>8220</v>
      </c>
      <c r="G3129" s="8" t="s">
        <v>8224</v>
      </c>
      <c r="H3129" s="8" t="s">
        <v>8246</v>
      </c>
      <c r="I3129" s="8">
        <v>1425242029</v>
      </c>
      <c r="J3129" s="8">
        <v>1422650029</v>
      </c>
      <c r="K3129" s="8" t="b">
        <v>0</v>
      </c>
      <c r="L3129" s="8">
        <v>0</v>
      </c>
      <c r="M3129" s="8" t="b">
        <v>0</v>
      </c>
      <c r="N3129" s="8" t="s">
        <v>8303</v>
      </c>
      <c r="O3129" s="11">
        <f t="shared" si="192"/>
        <v>0</v>
      </c>
      <c r="P3129" s="8" t="e">
        <f t="shared" si="193"/>
        <v>#DIV/0!</v>
      </c>
      <c r="Q3129" s="8" t="s">
        <v>8317</v>
      </c>
      <c r="R3129" s="8" t="s">
        <v>8357</v>
      </c>
      <c r="S3129" s="17">
        <f t="shared" si="194"/>
        <v>42034.856817129628</v>
      </c>
      <c r="T3129" s="17">
        <f t="shared" si="195"/>
        <v>42064.856817129628</v>
      </c>
    </row>
    <row r="3130" spans="1:20" ht="42.75" x14ac:dyDescent="0.45">
      <c r="A3130" s="5">
        <v>3128</v>
      </c>
      <c r="B3130" s="7" t="s">
        <v>3128</v>
      </c>
      <c r="C3130" s="7" t="s">
        <v>7238</v>
      </c>
      <c r="D3130" s="8">
        <v>15000</v>
      </c>
      <c r="E3130" s="8">
        <v>16291</v>
      </c>
      <c r="F3130" s="8" t="s">
        <v>8222</v>
      </c>
      <c r="G3130" s="8" t="s">
        <v>8224</v>
      </c>
      <c r="H3130" s="8" t="s">
        <v>8246</v>
      </c>
      <c r="I3130" s="8">
        <v>1489690141</v>
      </c>
      <c r="J3130" s="8">
        <v>1487101741</v>
      </c>
      <c r="K3130" s="8" t="b">
        <v>0</v>
      </c>
      <c r="L3130" s="8">
        <v>117</v>
      </c>
      <c r="M3130" s="8" t="b">
        <v>0</v>
      </c>
      <c r="N3130" s="8" t="s">
        <v>8271</v>
      </c>
      <c r="O3130" s="11">
        <f t="shared" si="192"/>
        <v>109</v>
      </c>
      <c r="P3130" s="8">
        <f t="shared" si="193"/>
        <v>139.24</v>
      </c>
      <c r="Q3130" s="8" t="s">
        <v>8317</v>
      </c>
      <c r="R3130" s="8" t="s">
        <v>8318</v>
      </c>
      <c r="S3130" s="17">
        <f t="shared" si="194"/>
        <v>42780.825706018513</v>
      </c>
      <c r="T3130" s="17">
        <f t="shared" si="195"/>
        <v>42810.784039351856</v>
      </c>
    </row>
    <row r="3131" spans="1:20" ht="42.75" x14ac:dyDescent="0.45">
      <c r="A3131" s="5">
        <v>3129</v>
      </c>
      <c r="B3131" s="7" t="s">
        <v>3129</v>
      </c>
      <c r="C3131" s="7" t="s">
        <v>7239</v>
      </c>
      <c r="D3131" s="8">
        <v>1250</v>
      </c>
      <c r="E3131" s="8">
        <v>10</v>
      </c>
      <c r="F3131" s="8" t="s">
        <v>8222</v>
      </c>
      <c r="G3131" s="8" t="s">
        <v>8224</v>
      </c>
      <c r="H3131" s="8" t="s">
        <v>8246</v>
      </c>
      <c r="I3131" s="8">
        <v>1492542819</v>
      </c>
      <c r="J3131" s="8">
        <v>1489090419</v>
      </c>
      <c r="K3131" s="8" t="b">
        <v>0</v>
      </c>
      <c r="L3131" s="8">
        <v>1</v>
      </c>
      <c r="M3131" s="8" t="b">
        <v>0</v>
      </c>
      <c r="N3131" s="8" t="s">
        <v>8271</v>
      </c>
      <c r="O3131" s="11">
        <f t="shared" si="192"/>
        <v>1</v>
      </c>
      <c r="P3131" s="8">
        <f t="shared" si="193"/>
        <v>10</v>
      </c>
      <c r="Q3131" s="8" t="s">
        <v>8317</v>
      </c>
      <c r="R3131" s="8" t="s">
        <v>8318</v>
      </c>
      <c r="S3131" s="17">
        <f t="shared" si="194"/>
        <v>42803.842812499999</v>
      </c>
      <c r="T3131" s="17">
        <f t="shared" si="195"/>
        <v>42843.801145833335</v>
      </c>
    </row>
    <row r="3132" spans="1:20" ht="42.75" x14ac:dyDescent="0.45">
      <c r="A3132" s="5">
        <v>3130</v>
      </c>
      <c r="B3132" s="7" t="s">
        <v>3130</v>
      </c>
      <c r="C3132" s="7" t="s">
        <v>7240</v>
      </c>
      <c r="D3132" s="8">
        <v>10000</v>
      </c>
      <c r="E3132" s="8">
        <v>375</v>
      </c>
      <c r="F3132" s="8" t="s">
        <v>8222</v>
      </c>
      <c r="G3132" s="8" t="s">
        <v>8224</v>
      </c>
      <c r="H3132" s="8" t="s">
        <v>8246</v>
      </c>
      <c r="I3132" s="8">
        <v>1492145940</v>
      </c>
      <c r="J3132" s="8">
        <v>1489504916</v>
      </c>
      <c r="K3132" s="8" t="b">
        <v>0</v>
      </c>
      <c r="L3132" s="8">
        <v>4</v>
      </c>
      <c r="M3132" s="8" t="b">
        <v>0</v>
      </c>
      <c r="N3132" s="8" t="s">
        <v>8271</v>
      </c>
      <c r="O3132" s="11">
        <f t="shared" si="192"/>
        <v>4</v>
      </c>
      <c r="P3132" s="8">
        <f t="shared" si="193"/>
        <v>93.75</v>
      </c>
      <c r="Q3132" s="8" t="s">
        <v>8317</v>
      </c>
      <c r="R3132" s="8" t="s">
        <v>8318</v>
      </c>
      <c r="S3132" s="17">
        <f t="shared" si="194"/>
        <v>42808.640231481477</v>
      </c>
      <c r="T3132" s="17">
        <f t="shared" si="195"/>
        <v>42839.207638888889</v>
      </c>
    </row>
    <row r="3133" spans="1:20" ht="28.5" x14ac:dyDescent="0.45">
      <c r="A3133" s="5">
        <v>3131</v>
      </c>
      <c r="B3133" s="7" t="s">
        <v>3131</v>
      </c>
      <c r="C3133" s="7" t="s">
        <v>7241</v>
      </c>
      <c r="D3133" s="8">
        <v>4100</v>
      </c>
      <c r="E3133" s="8">
        <v>645</v>
      </c>
      <c r="F3133" s="8" t="s">
        <v>8222</v>
      </c>
      <c r="G3133" s="8" t="s">
        <v>8224</v>
      </c>
      <c r="H3133" s="8" t="s">
        <v>8246</v>
      </c>
      <c r="I3133" s="8">
        <v>1491656045</v>
      </c>
      <c r="J3133" s="8">
        <v>1489067645</v>
      </c>
      <c r="K3133" s="8" t="b">
        <v>0</v>
      </c>
      <c r="L3133" s="8">
        <v>12</v>
      </c>
      <c r="M3133" s="8" t="b">
        <v>0</v>
      </c>
      <c r="N3133" s="8" t="s">
        <v>8271</v>
      </c>
      <c r="O3133" s="11">
        <f t="shared" si="192"/>
        <v>16</v>
      </c>
      <c r="P3133" s="8">
        <f t="shared" si="193"/>
        <v>53.75</v>
      </c>
      <c r="Q3133" s="8" t="s">
        <v>8317</v>
      </c>
      <c r="R3133" s="8" t="s">
        <v>8318</v>
      </c>
      <c r="S3133" s="17">
        <f t="shared" si="194"/>
        <v>42803.579224537039</v>
      </c>
      <c r="T3133" s="17">
        <f t="shared" si="195"/>
        <v>42833.537557870368</v>
      </c>
    </row>
    <row r="3134" spans="1:20" ht="28.5" x14ac:dyDescent="0.45">
      <c r="A3134" s="5">
        <v>3132</v>
      </c>
      <c r="B3134" s="7" t="s">
        <v>3132</v>
      </c>
      <c r="C3134" s="7" t="s">
        <v>7242</v>
      </c>
      <c r="D3134" s="8">
        <v>30000</v>
      </c>
      <c r="E3134" s="8">
        <v>10</v>
      </c>
      <c r="F3134" s="8" t="s">
        <v>8222</v>
      </c>
      <c r="G3134" s="8" t="s">
        <v>8224</v>
      </c>
      <c r="H3134" s="8" t="s">
        <v>8246</v>
      </c>
      <c r="I3134" s="8">
        <v>1492759460</v>
      </c>
      <c r="J3134" s="8">
        <v>1487579060</v>
      </c>
      <c r="K3134" s="8" t="b">
        <v>0</v>
      </c>
      <c r="L3134" s="8">
        <v>1</v>
      </c>
      <c r="M3134" s="8" t="b">
        <v>0</v>
      </c>
      <c r="N3134" s="8" t="s">
        <v>8271</v>
      </c>
      <c r="O3134" s="11">
        <f t="shared" si="192"/>
        <v>0</v>
      </c>
      <c r="P3134" s="8">
        <f t="shared" si="193"/>
        <v>10</v>
      </c>
      <c r="Q3134" s="8" t="s">
        <v>8317</v>
      </c>
      <c r="R3134" s="8" t="s">
        <v>8318</v>
      </c>
      <c r="S3134" s="17">
        <f t="shared" si="194"/>
        <v>42786.350231481483</v>
      </c>
      <c r="T3134" s="17">
        <f t="shared" si="195"/>
        <v>42846.308564814812</v>
      </c>
    </row>
    <row r="3135" spans="1:20" ht="42.75" x14ac:dyDescent="0.45">
      <c r="A3135" s="5">
        <v>3133</v>
      </c>
      <c r="B3135" s="7" t="s">
        <v>3133</v>
      </c>
      <c r="C3135" s="7" t="s">
        <v>7243</v>
      </c>
      <c r="D3135" s="8">
        <v>500</v>
      </c>
      <c r="E3135" s="8">
        <v>540</v>
      </c>
      <c r="F3135" s="8" t="s">
        <v>8222</v>
      </c>
      <c r="G3135" s="8" t="s">
        <v>8225</v>
      </c>
      <c r="H3135" s="8" t="s">
        <v>8247</v>
      </c>
      <c r="I3135" s="8">
        <v>1490358834</v>
      </c>
      <c r="J3135" s="8">
        <v>1487770434</v>
      </c>
      <c r="K3135" s="8" t="b">
        <v>0</v>
      </c>
      <c r="L3135" s="8">
        <v>16</v>
      </c>
      <c r="M3135" s="8" t="b">
        <v>0</v>
      </c>
      <c r="N3135" s="8" t="s">
        <v>8271</v>
      </c>
      <c r="O3135" s="11">
        <f t="shared" si="192"/>
        <v>108</v>
      </c>
      <c r="P3135" s="8">
        <f t="shared" si="193"/>
        <v>33.75</v>
      </c>
      <c r="Q3135" s="8" t="s">
        <v>8317</v>
      </c>
      <c r="R3135" s="8" t="s">
        <v>8318</v>
      </c>
      <c r="S3135" s="17">
        <f t="shared" si="194"/>
        <v>42788.565208333333</v>
      </c>
      <c r="T3135" s="17">
        <f t="shared" si="195"/>
        <v>42818.523541666669</v>
      </c>
    </row>
    <row r="3136" spans="1:20" ht="42.75" x14ac:dyDescent="0.45">
      <c r="A3136" s="5">
        <v>3134</v>
      </c>
      <c r="B3136" s="7" t="s">
        <v>3134</v>
      </c>
      <c r="C3136" s="7" t="s">
        <v>7244</v>
      </c>
      <c r="D3136" s="8">
        <v>1000</v>
      </c>
      <c r="E3136" s="8">
        <v>225</v>
      </c>
      <c r="F3136" s="8" t="s">
        <v>8222</v>
      </c>
      <c r="G3136" s="8" t="s">
        <v>8225</v>
      </c>
      <c r="H3136" s="8" t="s">
        <v>8247</v>
      </c>
      <c r="I3136" s="8">
        <v>1490631419</v>
      </c>
      <c r="J3136" s="8">
        <v>1488820619</v>
      </c>
      <c r="K3136" s="8" t="b">
        <v>0</v>
      </c>
      <c r="L3136" s="8">
        <v>12</v>
      </c>
      <c r="M3136" s="8" t="b">
        <v>0</v>
      </c>
      <c r="N3136" s="8" t="s">
        <v>8271</v>
      </c>
      <c r="O3136" s="11">
        <f t="shared" si="192"/>
        <v>23</v>
      </c>
      <c r="P3136" s="8">
        <f t="shared" si="193"/>
        <v>18.75</v>
      </c>
      <c r="Q3136" s="8" t="s">
        <v>8317</v>
      </c>
      <c r="R3136" s="8" t="s">
        <v>8318</v>
      </c>
      <c r="S3136" s="17">
        <f t="shared" si="194"/>
        <v>42800.720127314817</v>
      </c>
      <c r="T3136" s="17">
        <f t="shared" si="195"/>
        <v>42821.678460648152</v>
      </c>
    </row>
    <row r="3137" spans="1:20" ht="42.75" x14ac:dyDescent="0.45">
      <c r="A3137" s="5">
        <v>3135</v>
      </c>
      <c r="B3137" s="7" t="s">
        <v>3135</v>
      </c>
      <c r="C3137" s="7" t="s">
        <v>7245</v>
      </c>
      <c r="D3137" s="8">
        <v>777</v>
      </c>
      <c r="E3137" s="8">
        <v>162</v>
      </c>
      <c r="F3137" s="8" t="s">
        <v>8222</v>
      </c>
      <c r="G3137" s="8" t="s">
        <v>8224</v>
      </c>
      <c r="H3137" s="8" t="s">
        <v>8246</v>
      </c>
      <c r="I3137" s="8">
        <v>1491277121</v>
      </c>
      <c r="J3137" s="8">
        <v>1489376321</v>
      </c>
      <c r="K3137" s="8" t="b">
        <v>0</v>
      </c>
      <c r="L3137" s="8">
        <v>7</v>
      </c>
      <c r="M3137" s="8" t="b">
        <v>0</v>
      </c>
      <c r="N3137" s="8" t="s">
        <v>8271</v>
      </c>
      <c r="O3137" s="11">
        <f t="shared" si="192"/>
        <v>21</v>
      </c>
      <c r="P3137" s="8">
        <f t="shared" si="193"/>
        <v>23.14</v>
      </c>
      <c r="Q3137" s="8" t="s">
        <v>8317</v>
      </c>
      <c r="R3137" s="8" t="s">
        <v>8318</v>
      </c>
      <c r="S3137" s="17">
        <f t="shared" si="194"/>
        <v>42807.151863425926</v>
      </c>
      <c r="T3137" s="17">
        <f t="shared" si="195"/>
        <v>42829.151863425926</v>
      </c>
    </row>
    <row r="3138" spans="1:20" ht="42.75" x14ac:dyDescent="0.45">
      <c r="A3138" s="5">
        <v>3136</v>
      </c>
      <c r="B3138" s="7" t="s">
        <v>3136</v>
      </c>
      <c r="C3138" s="7" t="s">
        <v>7246</v>
      </c>
      <c r="D3138" s="8">
        <v>500</v>
      </c>
      <c r="E3138" s="8">
        <v>639</v>
      </c>
      <c r="F3138" s="8" t="s">
        <v>8222</v>
      </c>
      <c r="G3138" s="8" t="s">
        <v>8225</v>
      </c>
      <c r="H3138" s="8" t="s">
        <v>8247</v>
      </c>
      <c r="I3138" s="8">
        <v>1491001140</v>
      </c>
      <c r="J3138" s="8">
        <v>1487847954</v>
      </c>
      <c r="K3138" s="8" t="b">
        <v>0</v>
      </c>
      <c r="L3138" s="8">
        <v>22</v>
      </c>
      <c r="M3138" s="8" t="b">
        <v>0</v>
      </c>
      <c r="N3138" s="8" t="s">
        <v>8271</v>
      </c>
      <c r="O3138" s="11">
        <f t="shared" si="192"/>
        <v>128</v>
      </c>
      <c r="P3138" s="8">
        <f t="shared" si="193"/>
        <v>29.05</v>
      </c>
      <c r="Q3138" s="8" t="s">
        <v>8317</v>
      </c>
      <c r="R3138" s="8" t="s">
        <v>8318</v>
      </c>
      <c r="S3138" s="17">
        <f t="shared" si="194"/>
        <v>42789.462430555555</v>
      </c>
      <c r="T3138" s="17">
        <f t="shared" si="195"/>
        <v>42825.957638888889</v>
      </c>
    </row>
    <row r="3139" spans="1:20" ht="28.5" x14ac:dyDescent="0.45">
      <c r="A3139" s="5">
        <v>3137</v>
      </c>
      <c r="B3139" s="7" t="s">
        <v>3137</v>
      </c>
      <c r="C3139" s="7" t="s">
        <v>7247</v>
      </c>
      <c r="D3139" s="8">
        <v>1500</v>
      </c>
      <c r="E3139" s="8">
        <v>50</v>
      </c>
      <c r="F3139" s="8" t="s">
        <v>8222</v>
      </c>
      <c r="G3139" s="8" t="s">
        <v>8224</v>
      </c>
      <c r="H3139" s="8" t="s">
        <v>8246</v>
      </c>
      <c r="I3139" s="8">
        <v>1493838720</v>
      </c>
      <c r="J3139" s="8">
        <v>1489439669</v>
      </c>
      <c r="K3139" s="8" t="b">
        <v>0</v>
      </c>
      <c r="L3139" s="8">
        <v>1</v>
      </c>
      <c r="M3139" s="8" t="b">
        <v>0</v>
      </c>
      <c r="N3139" s="8" t="s">
        <v>8271</v>
      </c>
      <c r="O3139" s="11">
        <f t="shared" ref="O3139:O3202" si="196">ROUND((E3139/D3139)*100,0)</f>
        <v>3</v>
      </c>
      <c r="P3139" s="8">
        <f t="shared" ref="P3139:P3202" si="197">ROUND(E3139/L3139,2)</f>
        <v>50</v>
      </c>
      <c r="Q3139" s="8" t="s">
        <v>8317</v>
      </c>
      <c r="R3139" s="8" t="s">
        <v>8318</v>
      </c>
      <c r="S3139" s="17">
        <f t="shared" ref="S3139:S3202" si="198">(((J3139/60)/60)/24)+DATE(1970,1,1)</f>
        <v>42807.885057870371</v>
      </c>
      <c r="T3139" s="17">
        <f t="shared" ref="T3139:T3202" si="199">(((I3139/60)/60)/24)+DATE(1970,1,1)</f>
        <v>42858.8</v>
      </c>
    </row>
    <row r="3140" spans="1:20" ht="57" x14ac:dyDescent="0.45">
      <c r="A3140" s="5">
        <v>3138</v>
      </c>
      <c r="B3140" s="7" t="s">
        <v>3138</v>
      </c>
      <c r="C3140" s="7" t="s">
        <v>7248</v>
      </c>
      <c r="D3140" s="8">
        <v>200</v>
      </c>
      <c r="E3140" s="8">
        <v>0</v>
      </c>
      <c r="F3140" s="8" t="s">
        <v>8222</v>
      </c>
      <c r="G3140" s="8" t="s">
        <v>8225</v>
      </c>
      <c r="H3140" s="8" t="s">
        <v>8247</v>
      </c>
      <c r="I3140" s="8">
        <v>1491233407</v>
      </c>
      <c r="J3140" s="8">
        <v>1489591807</v>
      </c>
      <c r="K3140" s="8" t="b">
        <v>0</v>
      </c>
      <c r="L3140" s="8">
        <v>0</v>
      </c>
      <c r="M3140" s="8" t="b">
        <v>0</v>
      </c>
      <c r="N3140" s="8" t="s">
        <v>8271</v>
      </c>
      <c r="O3140" s="11">
        <f t="shared" si="196"/>
        <v>0</v>
      </c>
      <c r="P3140" s="8" t="e">
        <f t="shared" si="197"/>
        <v>#DIV/0!</v>
      </c>
      <c r="Q3140" s="8" t="s">
        <v>8317</v>
      </c>
      <c r="R3140" s="8" t="s">
        <v>8318</v>
      </c>
      <c r="S3140" s="17">
        <f t="shared" si="198"/>
        <v>42809.645914351851</v>
      </c>
      <c r="T3140" s="17">
        <f t="shared" si="199"/>
        <v>42828.645914351851</v>
      </c>
    </row>
    <row r="3141" spans="1:20" ht="42.75" x14ac:dyDescent="0.45">
      <c r="A3141" s="5">
        <v>3139</v>
      </c>
      <c r="B3141" s="7" t="s">
        <v>3139</v>
      </c>
      <c r="C3141" s="7" t="s">
        <v>7249</v>
      </c>
      <c r="D3141" s="8">
        <v>50000</v>
      </c>
      <c r="E3141" s="8">
        <v>2700</v>
      </c>
      <c r="F3141" s="8" t="s">
        <v>8222</v>
      </c>
      <c r="G3141" s="8" t="s">
        <v>8238</v>
      </c>
      <c r="H3141" s="8" t="s">
        <v>8256</v>
      </c>
      <c r="I3141" s="8">
        <v>1490416380</v>
      </c>
      <c r="J3141" s="8">
        <v>1487485760</v>
      </c>
      <c r="K3141" s="8" t="b">
        <v>0</v>
      </c>
      <c r="L3141" s="8">
        <v>6</v>
      </c>
      <c r="M3141" s="8" t="b">
        <v>0</v>
      </c>
      <c r="N3141" s="8" t="s">
        <v>8271</v>
      </c>
      <c r="O3141" s="11">
        <f t="shared" si="196"/>
        <v>5</v>
      </c>
      <c r="P3141" s="8">
        <f t="shared" si="197"/>
        <v>450</v>
      </c>
      <c r="Q3141" s="8" t="s">
        <v>8317</v>
      </c>
      <c r="R3141" s="8" t="s">
        <v>8318</v>
      </c>
      <c r="S3141" s="17">
        <f t="shared" si="198"/>
        <v>42785.270370370374</v>
      </c>
      <c r="T3141" s="17">
        <f t="shared" si="199"/>
        <v>42819.189583333333</v>
      </c>
    </row>
    <row r="3142" spans="1:20" ht="42.75" x14ac:dyDescent="0.45">
      <c r="A3142" s="5">
        <v>3140</v>
      </c>
      <c r="B3142" s="7" t="s">
        <v>3140</v>
      </c>
      <c r="C3142" s="7" t="s">
        <v>7250</v>
      </c>
      <c r="D3142" s="8">
        <v>10000</v>
      </c>
      <c r="E3142" s="8">
        <v>96</v>
      </c>
      <c r="F3142" s="8" t="s">
        <v>8222</v>
      </c>
      <c r="G3142" s="8" t="s">
        <v>8230</v>
      </c>
      <c r="H3142" s="8" t="s">
        <v>8249</v>
      </c>
      <c r="I3142" s="8">
        <v>1491581703</v>
      </c>
      <c r="J3142" s="8">
        <v>1488993303</v>
      </c>
      <c r="K3142" s="8" t="b">
        <v>0</v>
      </c>
      <c r="L3142" s="8">
        <v>4</v>
      </c>
      <c r="M3142" s="8" t="b">
        <v>0</v>
      </c>
      <c r="N3142" s="8" t="s">
        <v>8271</v>
      </c>
      <c r="O3142" s="11">
        <f t="shared" si="196"/>
        <v>1</v>
      </c>
      <c r="P3142" s="8">
        <f t="shared" si="197"/>
        <v>24</v>
      </c>
      <c r="Q3142" s="8" t="s">
        <v>8317</v>
      </c>
      <c r="R3142" s="8" t="s">
        <v>8318</v>
      </c>
      <c r="S3142" s="17">
        <f t="shared" si="198"/>
        <v>42802.718784722223</v>
      </c>
      <c r="T3142" s="17">
        <f t="shared" si="199"/>
        <v>42832.677118055552</v>
      </c>
    </row>
    <row r="3143" spans="1:20" ht="57" x14ac:dyDescent="0.45">
      <c r="A3143" s="5">
        <v>3141</v>
      </c>
      <c r="B3143" s="7" t="s">
        <v>3141</v>
      </c>
      <c r="C3143" s="7" t="s">
        <v>7251</v>
      </c>
      <c r="D3143" s="8">
        <v>500</v>
      </c>
      <c r="E3143" s="8">
        <v>258</v>
      </c>
      <c r="F3143" s="8" t="s">
        <v>8222</v>
      </c>
      <c r="G3143" s="8" t="s">
        <v>8233</v>
      </c>
      <c r="H3143" s="8" t="s">
        <v>8249</v>
      </c>
      <c r="I3143" s="8">
        <v>1492372800</v>
      </c>
      <c r="J3143" s="8">
        <v>1488823488</v>
      </c>
      <c r="K3143" s="8" t="b">
        <v>0</v>
      </c>
      <c r="L3143" s="8">
        <v>8</v>
      </c>
      <c r="M3143" s="8" t="b">
        <v>0</v>
      </c>
      <c r="N3143" s="8" t="s">
        <v>8271</v>
      </c>
      <c r="O3143" s="11">
        <f t="shared" si="196"/>
        <v>52</v>
      </c>
      <c r="P3143" s="8">
        <f t="shared" si="197"/>
        <v>32.25</v>
      </c>
      <c r="Q3143" s="8" t="s">
        <v>8317</v>
      </c>
      <c r="R3143" s="8" t="s">
        <v>8318</v>
      </c>
      <c r="S3143" s="17">
        <f t="shared" si="198"/>
        <v>42800.753333333334</v>
      </c>
      <c r="T3143" s="17">
        <f t="shared" si="199"/>
        <v>42841.833333333328</v>
      </c>
    </row>
    <row r="3144" spans="1:20" ht="42.75" x14ac:dyDescent="0.45">
      <c r="A3144" s="5">
        <v>3142</v>
      </c>
      <c r="B3144" s="7" t="s">
        <v>3142</v>
      </c>
      <c r="C3144" s="7" t="s">
        <v>7252</v>
      </c>
      <c r="D3144" s="8">
        <v>2750</v>
      </c>
      <c r="E3144" s="8">
        <v>45</v>
      </c>
      <c r="F3144" s="8" t="s">
        <v>8222</v>
      </c>
      <c r="G3144" s="8" t="s">
        <v>8225</v>
      </c>
      <c r="H3144" s="8" t="s">
        <v>8247</v>
      </c>
      <c r="I3144" s="8">
        <v>1489922339</v>
      </c>
      <c r="J3144" s="8">
        <v>1487333939</v>
      </c>
      <c r="K3144" s="8" t="b">
        <v>0</v>
      </c>
      <c r="L3144" s="8">
        <v>3</v>
      </c>
      <c r="M3144" s="8" t="b">
        <v>0</v>
      </c>
      <c r="N3144" s="8" t="s">
        <v>8271</v>
      </c>
      <c r="O3144" s="11">
        <f t="shared" si="196"/>
        <v>2</v>
      </c>
      <c r="P3144" s="8">
        <f t="shared" si="197"/>
        <v>15</v>
      </c>
      <c r="Q3144" s="8" t="s">
        <v>8317</v>
      </c>
      <c r="R3144" s="8" t="s">
        <v>8318</v>
      </c>
      <c r="S3144" s="17">
        <f t="shared" si="198"/>
        <v>42783.513182870374</v>
      </c>
      <c r="T3144" s="17">
        <f t="shared" si="199"/>
        <v>42813.471516203703</v>
      </c>
    </row>
    <row r="3145" spans="1:20" ht="57" x14ac:dyDescent="0.45">
      <c r="A3145" s="5">
        <v>3143</v>
      </c>
      <c r="B3145" s="7" t="s">
        <v>3143</v>
      </c>
      <c r="C3145" s="7" t="s">
        <v>7253</v>
      </c>
      <c r="D3145" s="8">
        <v>700</v>
      </c>
      <c r="E3145" s="8">
        <v>0</v>
      </c>
      <c r="F3145" s="8" t="s">
        <v>8222</v>
      </c>
      <c r="G3145" s="8" t="s">
        <v>8225</v>
      </c>
      <c r="H3145" s="8" t="s">
        <v>8247</v>
      </c>
      <c r="I3145" s="8">
        <v>1491726956</v>
      </c>
      <c r="J3145" s="8">
        <v>1489480556</v>
      </c>
      <c r="K3145" s="8" t="b">
        <v>0</v>
      </c>
      <c r="L3145" s="8">
        <v>0</v>
      </c>
      <c r="M3145" s="8" t="b">
        <v>0</v>
      </c>
      <c r="N3145" s="8" t="s">
        <v>8271</v>
      </c>
      <c r="O3145" s="11">
        <f t="shared" si="196"/>
        <v>0</v>
      </c>
      <c r="P3145" s="8" t="e">
        <f t="shared" si="197"/>
        <v>#DIV/0!</v>
      </c>
      <c r="Q3145" s="8" t="s">
        <v>8317</v>
      </c>
      <c r="R3145" s="8" t="s">
        <v>8318</v>
      </c>
      <c r="S3145" s="17">
        <f t="shared" si="198"/>
        <v>42808.358287037037</v>
      </c>
      <c r="T3145" s="17">
        <f t="shared" si="199"/>
        <v>42834.358287037037</v>
      </c>
    </row>
    <row r="3146" spans="1:20" ht="57" x14ac:dyDescent="0.45">
      <c r="A3146" s="5">
        <v>3144</v>
      </c>
      <c r="B3146" s="7" t="s">
        <v>3144</v>
      </c>
      <c r="C3146" s="7" t="s">
        <v>7254</v>
      </c>
      <c r="D3146" s="8">
        <v>10000</v>
      </c>
      <c r="E3146" s="8">
        <v>7540</v>
      </c>
      <c r="F3146" s="8" t="s">
        <v>8222</v>
      </c>
      <c r="G3146" s="8" t="s">
        <v>8224</v>
      </c>
      <c r="H3146" s="8" t="s">
        <v>8246</v>
      </c>
      <c r="I3146" s="8">
        <v>1489903200</v>
      </c>
      <c r="J3146" s="8">
        <v>1488459307</v>
      </c>
      <c r="K3146" s="8" t="b">
        <v>0</v>
      </c>
      <c r="L3146" s="8">
        <v>30</v>
      </c>
      <c r="M3146" s="8" t="b">
        <v>0</v>
      </c>
      <c r="N3146" s="8" t="s">
        <v>8271</v>
      </c>
      <c r="O3146" s="11">
        <f t="shared" si="196"/>
        <v>75</v>
      </c>
      <c r="P3146" s="8">
        <f t="shared" si="197"/>
        <v>251.33</v>
      </c>
      <c r="Q3146" s="8" t="s">
        <v>8317</v>
      </c>
      <c r="R3146" s="8" t="s">
        <v>8318</v>
      </c>
      <c r="S3146" s="17">
        <f t="shared" si="198"/>
        <v>42796.538275462968</v>
      </c>
      <c r="T3146" s="17">
        <f t="shared" si="199"/>
        <v>42813.25</v>
      </c>
    </row>
    <row r="3147" spans="1:20" ht="42.75" x14ac:dyDescent="0.45">
      <c r="A3147" s="5">
        <v>3145</v>
      </c>
      <c r="B3147" s="7" t="s">
        <v>3145</v>
      </c>
      <c r="C3147" s="7" t="s">
        <v>7255</v>
      </c>
      <c r="D3147" s="8">
        <v>25000</v>
      </c>
      <c r="E3147" s="8">
        <v>0</v>
      </c>
      <c r="F3147" s="8" t="s">
        <v>8222</v>
      </c>
      <c r="G3147" s="8" t="s">
        <v>8224</v>
      </c>
      <c r="H3147" s="8" t="s">
        <v>8246</v>
      </c>
      <c r="I3147" s="8">
        <v>1490659134</v>
      </c>
      <c r="J3147" s="8">
        <v>1485478734</v>
      </c>
      <c r="K3147" s="8" t="b">
        <v>0</v>
      </c>
      <c r="L3147" s="8">
        <v>0</v>
      </c>
      <c r="M3147" s="8" t="b">
        <v>0</v>
      </c>
      <c r="N3147" s="8" t="s">
        <v>8271</v>
      </c>
      <c r="O3147" s="11">
        <f t="shared" si="196"/>
        <v>0</v>
      </c>
      <c r="P3147" s="8" t="e">
        <f t="shared" si="197"/>
        <v>#DIV/0!</v>
      </c>
      <c r="Q3147" s="8" t="s">
        <v>8317</v>
      </c>
      <c r="R3147" s="8" t="s">
        <v>8318</v>
      </c>
      <c r="S3147" s="17">
        <f t="shared" si="198"/>
        <v>42762.040902777779</v>
      </c>
      <c r="T3147" s="17">
        <f t="shared" si="199"/>
        <v>42821.999236111107</v>
      </c>
    </row>
    <row r="3148" spans="1:20" ht="28.5" x14ac:dyDescent="0.45">
      <c r="A3148" s="5">
        <v>3146</v>
      </c>
      <c r="B3148" s="7" t="s">
        <v>3146</v>
      </c>
      <c r="C3148" s="7" t="s">
        <v>7256</v>
      </c>
      <c r="D3148" s="8">
        <v>50000</v>
      </c>
      <c r="E3148" s="8">
        <v>5250</v>
      </c>
      <c r="F3148" s="8" t="s">
        <v>8222</v>
      </c>
      <c r="G3148" s="8" t="s">
        <v>8238</v>
      </c>
      <c r="H3148" s="8" t="s">
        <v>8256</v>
      </c>
      <c r="I3148" s="8">
        <v>1492356166</v>
      </c>
      <c r="J3148" s="8">
        <v>1488471766</v>
      </c>
      <c r="K3148" s="8" t="b">
        <v>0</v>
      </c>
      <c r="L3148" s="8">
        <v>12</v>
      </c>
      <c r="M3148" s="8" t="b">
        <v>0</v>
      </c>
      <c r="N3148" s="8" t="s">
        <v>8271</v>
      </c>
      <c r="O3148" s="11">
        <f t="shared" si="196"/>
        <v>11</v>
      </c>
      <c r="P3148" s="8">
        <f t="shared" si="197"/>
        <v>437.5</v>
      </c>
      <c r="Q3148" s="8" t="s">
        <v>8317</v>
      </c>
      <c r="R3148" s="8" t="s">
        <v>8318</v>
      </c>
      <c r="S3148" s="17">
        <f t="shared" si="198"/>
        <v>42796.682476851856</v>
      </c>
      <c r="T3148" s="17">
        <f t="shared" si="199"/>
        <v>42841.640810185185</v>
      </c>
    </row>
    <row r="3149" spans="1:20" ht="42.75" x14ac:dyDescent="0.45">
      <c r="A3149" s="5">
        <v>3147</v>
      </c>
      <c r="B3149" s="7" t="s">
        <v>3147</v>
      </c>
      <c r="C3149" s="7" t="s">
        <v>7257</v>
      </c>
      <c r="D3149" s="8">
        <v>20000</v>
      </c>
      <c r="E3149" s="8">
        <v>23505</v>
      </c>
      <c r="F3149" s="8" t="s">
        <v>8219</v>
      </c>
      <c r="G3149" s="8" t="s">
        <v>8224</v>
      </c>
      <c r="H3149" s="8" t="s">
        <v>8246</v>
      </c>
      <c r="I3149" s="8">
        <v>1415319355</v>
      </c>
      <c r="J3149" s="8">
        <v>1411859755</v>
      </c>
      <c r="K3149" s="8" t="b">
        <v>1</v>
      </c>
      <c r="L3149" s="8">
        <v>213</v>
      </c>
      <c r="M3149" s="8" t="b">
        <v>1</v>
      </c>
      <c r="N3149" s="8" t="s">
        <v>8271</v>
      </c>
      <c r="O3149" s="11">
        <f t="shared" si="196"/>
        <v>118</v>
      </c>
      <c r="P3149" s="8">
        <f t="shared" si="197"/>
        <v>110.35</v>
      </c>
      <c r="Q3149" s="8" t="s">
        <v>8317</v>
      </c>
      <c r="R3149" s="8" t="s">
        <v>8318</v>
      </c>
      <c r="S3149" s="17">
        <f t="shared" si="198"/>
        <v>41909.969386574077</v>
      </c>
      <c r="T3149" s="17">
        <f t="shared" si="199"/>
        <v>41950.011053240742</v>
      </c>
    </row>
    <row r="3150" spans="1:20" ht="28.5" x14ac:dyDescent="0.45">
      <c r="A3150" s="5">
        <v>3148</v>
      </c>
      <c r="B3150" s="7" t="s">
        <v>3148</v>
      </c>
      <c r="C3150" s="7" t="s">
        <v>7258</v>
      </c>
      <c r="D3150" s="8">
        <v>1800</v>
      </c>
      <c r="E3150" s="8">
        <v>2361</v>
      </c>
      <c r="F3150" s="8" t="s">
        <v>8219</v>
      </c>
      <c r="G3150" s="8" t="s">
        <v>8224</v>
      </c>
      <c r="H3150" s="8" t="s">
        <v>8246</v>
      </c>
      <c r="I3150" s="8">
        <v>1412136000</v>
      </c>
      <c r="J3150" s="8">
        <v>1410278284</v>
      </c>
      <c r="K3150" s="8" t="b">
        <v>1</v>
      </c>
      <c r="L3150" s="8">
        <v>57</v>
      </c>
      <c r="M3150" s="8" t="b">
        <v>1</v>
      </c>
      <c r="N3150" s="8" t="s">
        <v>8271</v>
      </c>
      <c r="O3150" s="11">
        <f t="shared" si="196"/>
        <v>131</v>
      </c>
      <c r="P3150" s="8">
        <f t="shared" si="197"/>
        <v>41.42</v>
      </c>
      <c r="Q3150" s="8" t="s">
        <v>8317</v>
      </c>
      <c r="R3150" s="8" t="s">
        <v>8318</v>
      </c>
      <c r="S3150" s="17">
        <f t="shared" si="198"/>
        <v>41891.665324074071</v>
      </c>
      <c r="T3150" s="17">
        <f t="shared" si="199"/>
        <v>41913.166666666664</v>
      </c>
    </row>
    <row r="3151" spans="1:20" ht="42.75" x14ac:dyDescent="0.45">
      <c r="A3151" s="5">
        <v>3149</v>
      </c>
      <c r="B3151" s="7" t="s">
        <v>3149</v>
      </c>
      <c r="C3151" s="7" t="s">
        <v>7259</v>
      </c>
      <c r="D3151" s="8">
        <v>1250</v>
      </c>
      <c r="E3151" s="8">
        <v>1300</v>
      </c>
      <c r="F3151" s="8" t="s">
        <v>8219</v>
      </c>
      <c r="G3151" s="8" t="s">
        <v>8224</v>
      </c>
      <c r="H3151" s="8" t="s">
        <v>8246</v>
      </c>
      <c r="I3151" s="8">
        <v>1354845600</v>
      </c>
      <c r="J3151" s="8">
        <v>1352766300</v>
      </c>
      <c r="K3151" s="8" t="b">
        <v>1</v>
      </c>
      <c r="L3151" s="8">
        <v>25</v>
      </c>
      <c r="M3151" s="8" t="b">
        <v>1</v>
      </c>
      <c r="N3151" s="8" t="s">
        <v>8271</v>
      </c>
      <c r="O3151" s="11">
        <f t="shared" si="196"/>
        <v>104</v>
      </c>
      <c r="P3151" s="8">
        <f t="shared" si="197"/>
        <v>52</v>
      </c>
      <c r="Q3151" s="8" t="s">
        <v>8317</v>
      </c>
      <c r="R3151" s="8" t="s">
        <v>8318</v>
      </c>
      <c r="S3151" s="17">
        <f t="shared" si="198"/>
        <v>41226.017361111109</v>
      </c>
      <c r="T3151" s="17">
        <f t="shared" si="199"/>
        <v>41250.083333333336</v>
      </c>
    </row>
    <row r="3152" spans="1:20" ht="57" x14ac:dyDescent="0.45">
      <c r="A3152" s="5">
        <v>3150</v>
      </c>
      <c r="B3152" s="7" t="s">
        <v>3150</v>
      </c>
      <c r="C3152" s="7" t="s">
        <v>7260</v>
      </c>
      <c r="D3152" s="8">
        <v>3500</v>
      </c>
      <c r="E3152" s="8">
        <v>3535</v>
      </c>
      <c r="F3152" s="8" t="s">
        <v>8219</v>
      </c>
      <c r="G3152" s="8" t="s">
        <v>8224</v>
      </c>
      <c r="H3152" s="8" t="s">
        <v>8246</v>
      </c>
      <c r="I3152" s="8">
        <v>1295928000</v>
      </c>
      <c r="J3152" s="8">
        <v>1288160403</v>
      </c>
      <c r="K3152" s="8" t="b">
        <v>1</v>
      </c>
      <c r="L3152" s="8">
        <v>104</v>
      </c>
      <c r="M3152" s="8" t="b">
        <v>1</v>
      </c>
      <c r="N3152" s="8" t="s">
        <v>8271</v>
      </c>
      <c r="O3152" s="11">
        <f t="shared" si="196"/>
        <v>101</v>
      </c>
      <c r="P3152" s="8">
        <f t="shared" si="197"/>
        <v>33.99</v>
      </c>
      <c r="Q3152" s="8" t="s">
        <v>8317</v>
      </c>
      <c r="R3152" s="8" t="s">
        <v>8318</v>
      </c>
      <c r="S3152" s="17">
        <f t="shared" si="198"/>
        <v>40478.263923611114</v>
      </c>
      <c r="T3152" s="17">
        <f t="shared" si="199"/>
        <v>40568.166666666664</v>
      </c>
    </row>
    <row r="3153" spans="1:20" ht="42.75" x14ac:dyDescent="0.45">
      <c r="A3153" s="5">
        <v>3151</v>
      </c>
      <c r="B3153" s="7" t="s">
        <v>3151</v>
      </c>
      <c r="C3153" s="7" t="s">
        <v>7261</v>
      </c>
      <c r="D3153" s="8">
        <v>3500</v>
      </c>
      <c r="E3153" s="8">
        <v>3514</v>
      </c>
      <c r="F3153" s="8" t="s">
        <v>8219</v>
      </c>
      <c r="G3153" s="8" t="s">
        <v>8224</v>
      </c>
      <c r="H3153" s="8" t="s">
        <v>8246</v>
      </c>
      <c r="I3153" s="8">
        <v>1410379774</v>
      </c>
      <c r="J3153" s="8">
        <v>1407787774</v>
      </c>
      <c r="K3153" s="8" t="b">
        <v>1</v>
      </c>
      <c r="L3153" s="8">
        <v>34</v>
      </c>
      <c r="M3153" s="8" t="b">
        <v>1</v>
      </c>
      <c r="N3153" s="8" t="s">
        <v>8271</v>
      </c>
      <c r="O3153" s="11">
        <f t="shared" si="196"/>
        <v>100</v>
      </c>
      <c r="P3153" s="8">
        <f t="shared" si="197"/>
        <v>103.35</v>
      </c>
      <c r="Q3153" s="8" t="s">
        <v>8317</v>
      </c>
      <c r="R3153" s="8" t="s">
        <v>8318</v>
      </c>
      <c r="S3153" s="17">
        <f t="shared" si="198"/>
        <v>41862.83997685185</v>
      </c>
      <c r="T3153" s="17">
        <f t="shared" si="199"/>
        <v>41892.83997685185</v>
      </c>
    </row>
    <row r="3154" spans="1:20" ht="42.75" x14ac:dyDescent="0.45">
      <c r="A3154" s="5">
        <v>3152</v>
      </c>
      <c r="B3154" s="7" t="s">
        <v>3152</v>
      </c>
      <c r="C3154" s="7" t="s">
        <v>7262</v>
      </c>
      <c r="D3154" s="8">
        <v>2200</v>
      </c>
      <c r="E3154" s="8">
        <v>2331</v>
      </c>
      <c r="F3154" s="8" t="s">
        <v>8219</v>
      </c>
      <c r="G3154" s="8" t="s">
        <v>8225</v>
      </c>
      <c r="H3154" s="8" t="s">
        <v>8247</v>
      </c>
      <c r="I3154" s="8">
        <v>1383425367</v>
      </c>
      <c r="J3154" s="8">
        <v>1380833367</v>
      </c>
      <c r="K3154" s="8" t="b">
        <v>1</v>
      </c>
      <c r="L3154" s="8">
        <v>67</v>
      </c>
      <c r="M3154" s="8" t="b">
        <v>1</v>
      </c>
      <c r="N3154" s="8" t="s">
        <v>8271</v>
      </c>
      <c r="O3154" s="11">
        <f t="shared" si="196"/>
        <v>106</v>
      </c>
      <c r="P3154" s="8">
        <f t="shared" si="197"/>
        <v>34.79</v>
      </c>
      <c r="Q3154" s="8" t="s">
        <v>8317</v>
      </c>
      <c r="R3154" s="8" t="s">
        <v>8318</v>
      </c>
      <c r="S3154" s="17">
        <f t="shared" si="198"/>
        <v>41550.867673611108</v>
      </c>
      <c r="T3154" s="17">
        <f t="shared" si="199"/>
        <v>41580.867673611108</v>
      </c>
    </row>
    <row r="3155" spans="1:20" ht="42.75" x14ac:dyDescent="0.45">
      <c r="A3155" s="5">
        <v>3153</v>
      </c>
      <c r="B3155" s="7" t="s">
        <v>3153</v>
      </c>
      <c r="C3155" s="7" t="s">
        <v>7263</v>
      </c>
      <c r="D3155" s="8">
        <v>3000</v>
      </c>
      <c r="E3155" s="8">
        <v>10067.5</v>
      </c>
      <c r="F3155" s="8" t="s">
        <v>8219</v>
      </c>
      <c r="G3155" s="8" t="s">
        <v>8224</v>
      </c>
      <c r="H3155" s="8" t="s">
        <v>8246</v>
      </c>
      <c r="I3155" s="8">
        <v>1304225940</v>
      </c>
      <c r="J3155" s="8">
        <v>1301542937</v>
      </c>
      <c r="K3155" s="8" t="b">
        <v>1</v>
      </c>
      <c r="L3155" s="8">
        <v>241</v>
      </c>
      <c r="M3155" s="8" t="b">
        <v>1</v>
      </c>
      <c r="N3155" s="8" t="s">
        <v>8271</v>
      </c>
      <c r="O3155" s="11">
        <f t="shared" si="196"/>
        <v>336</v>
      </c>
      <c r="P3155" s="8">
        <f t="shared" si="197"/>
        <v>41.77</v>
      </c>
      <c r="Q3155" s="8" t="s">
        <v>8317</v>
      </c>
      <c r="R3155" s="8" t="s">
        <v>8318</v>
      </c>
      <c r="S3155" s="17">
        <f t="shared" si="198"/>
        <v>40633.154363425929</v>
      </c>
      <c r="T3155" s="17">
        <f t="shared" si="199"/>
        <v>40664.207638888889</v>
      </c>
    </row>
    <row r="3156" spans="1:20" ht="42.75" x14ac:dyDescent="0.45">
      <c r="A3156" s="5">
        <v>3154</v>
      </c>
      <c r="B3156" s="7" t="s">
        <v>3154</v>
      </c>
      <c r="C3156" s="7" t="s">
        <v>7264</v>
      </c>
      <c r="D3156" s="8">
        <v>7000</v>
      </c>
      <c r="E3156" s="8">
        <v>7905</v>
      </c>
      <c r="F3156" s="8" t="s">
        <v>8219</v>
      </c>
      <c r="G3156" s="8" t="s">
        <v>8224</v>
      </c>
      <c r="H3156" s="8" t="s">
        <v>8246</v>
      </c>
      <c r="I3156" s="8">
        <v>1333310458</v>
      </c>
      <c r="J3156" s="8">
        <v>1330722058</v>
      </c>
      <c r="K3156" s="8" t="b">
        <v>1</v>
      </c>
      <c r="L3156" s="8">
        <v>123</v>
      </c>
      <c r="M3156" s="8" t="b">
        <v>1</v>
      </c>
      <c r="N3156" s="8" t="s">
        <v>8271</v>
      </c>
      <c r="O3156" s="11">
        <f t="shared" si="196"/>
        <v>113</v>
      </c>
      <c r="P3156" s="8">
        <f t="shared" si="197"/>
        <v>64.27</v>
      </c>
      <c r="Q3156" s="8" t="s">
        <v>8317</v>
      </c>
      <c r="R3156" s="8" t="s">
        <v>8318</v>
      </c>
      <c r="S3156" s="17">
        <f t="shared" si="198"/>
        <v>40970.875671296293</v>
      </c>
      <c r="T3156" s="17">
        <f t="shared" si="199"/>
        <v>41000.834004629629</v>
      </c>
    </row>
    <row r="3157" spans="1:20" ht="42.75" x14ac:dyDescent="0.45">
      <c r="A3157" s="5">
        <v>3155</v>
      </c>
      <c r="B3157" s="7" t="s">
        <v>3155</v>
      </c>
      <c r="C3157" s="7" t="s">
        <v>7265</v>
      </c>
      <c r="D3157" s="8">
        <v>5000</v>
      </c>
      <c r="E3157" s="8">
        <v>9425.23</v>
      </c>
      <c r="F3157" s="8" t="s">
        <v>8219</v>
      </c>
      <c r="G3157" s="8" t="s">
        <v>8225</v>
      </c>
      <c r="H3157" s="8" t="s">
        <v>8247</v>
      </c>
      <c r="I3157" s="8">
        <v>1356004725</v>
      </c>
      <c r="J3157" s="8">
        <v>1353412725</v>
      </c>
      <c r="K3157" s="8" t="b">
        <v>1</v>
      </c>
      <c r="L3157" s="8">
        <v>302</v>
      </c>
      <c r="M3157" s="8" t="b">
        <v>1</v>
      </c>
      <c r="N3157" s="8" t="s">
        <v>8271</v>
      </c>
      <c r="O3157" s="11">
        <f t="shared" si="196"/>
        <v>189</v>
      </c>
      <c r="P3157" s="8">
        <f t="shared" si="197"/>
        <v>31.21</v>
      </c>
      <c r="Q3157" s="8" t="s">
        <v>8317</v>
      </c>
      <c r="R3157" s="8" t="s">
        <v>8318</v>
      </c>
      <c r="S3157" s="17">
        <f t="shared" si="198"/>
        <v>41233.499131944445</v>
      </c>
      <c r="T3157" s="17">
        <f t="shared" si="199"/>
        <v>41263.499131944445</v>
      </c>
    </row>
    <row r="3158" spans="1:20" ht="42.75" x14ac:dyDescent="0.45">
      <c r="A3158" s="5">
        <v>3156</v>
      </c>
      <c r="B3158" s="7" t="s">
        <v>3156</v>
      </c>
      <c r="C3158" s="7" t="s">
        <v>7266</v>
      </c>
      <c r="D3158" s="8">
        <v>5500</v>
      </c>
      <c r="E3158" s="8">
        <v>5600</v>
      </c>
      <c r="F3158" s="8" t="s">
        <v>8219</v>
      </c>
      <c r="G3158" s="8" t="s">
        <v>8224</v>
      </c>
      <c r="H3158" s="8" t="s">
        <v>8246</v>
      </c>
      <c r="I3158" s="8">
        <v>1338591144</v>
      </c>
      <c r="J3158" s="8">
        <v>1335567144</v>
      </c>
      <c r="K3158" s="8" t="b">
        <v>1</v>
      </c>
      <c r="L3158" s="8">
        <v>89</v>
      </c>
      <c r="M3158" s="8" t="b">
        <v>1</v>
      </c>
      <c r="N3158" s="8" t="s">
        <v>8271</v>
      </c>
      <c r="O3158" s="11">
        <f t="shared" si="196"/>
        <v>102</v>
      </c>
      <c r="P3158" s="8">
        <f t="shared" si="197"/>
        <v>62.92</v>
      </c>
      <c r="Q3158" s="8" t="s">
        <v>8317</v>
      </c>
      <c r="R3158" s="8" t="s">
        <v>8318</v>
      </c>
      <c r="S3158" s="17">
        <f t="shared" si="198"/>
        <v>41026.953055555554</v>
      </c>
      <c r="T3158" s="17">
        <f t="shared" si="199"/>
        <v>41061.953055555554</v>
      </c>
    </row>
    <row r="3159" spans="1:20" ht="28.5" x14ac:dyDescent="0.45">
      <c r="A3159" s="5">
        <v>3157</v>
      </c>
      <c r="B3159" s="7" t="s">
        <v>3157</v>
      </c>
      <c r="C3159" s="7" t="s">
        <v>7267</v>
      </c>
      <c r="D3159" s="8">
        <v>4000</v>
      </c>
      <c r="E3159" s="8">
        <v>4040</v>
      </c>
      <c r="F3159" s="8" t="s">
        <v>8219</v>
      </c>
      <c r="G3159" s="8" t="s">
        <v>8224</v>
      </c>
      <c r="H3159" s="8" t="s">
        <v>8246</v>
      </c>
      <c r="I3159" s="8">
        <v>1405746000</v>
      </c>
      <c r="J3159" s="8">
        <v>1404932105</v>
      </c>
      <c r="K3159" s="8" t="b">
        <v>1</v>
      </c>
      <c r="L3159" s="8">
        <v>41</v>
      </c>
      <c r="M3159" s="8" t="b">
        <v>1</v>
      </c>
      <c r="N3159" s="8" t="s">
        <v>8271</v>
      </c>
      <c r="O3159" s="11">
        <f t="shared" si="196"/>
        <v>101</v>
      </c>
      <c r="P3159" s="8">
        <f t="shared" si="197"/>
        <v>98.54</v>
      </c>
      <c r="Q3159" s="8" t="s">
        <v>8317</v>
      </c>
      <c r="R3159" s="8" t="s">
        <v>8318</v>
      </c>
      <c r="S3159" s="17">
        <f t="shared" si="198"/>
        <v>41829.788252314815</v>
      </c>
      <c r="T3159" s="17">
        <f t="shared" si="199"/>
        <v>41839.208333333336</v>
      </c>
    </row>
    <row r="3160" spans="1:20" ht="28.5" x14ac:dyDescent="0.45">
      <c r="A3160" s="5">
        <v>3158</v>
      </c>
      <c r="B3160" s="7" t="s">
        <v>3158</v>
      </c>
      <c r="C3160" s="7" t="s">
        <v>7268</v>
      </c>
      <c r="D3160" s="8">
        <v>5000</v>
      </c>
      <c r="E3160" s="8">
        <v>5700</v>
      </c>
      <c r="F3160" s="8" t="s">
        <v>8219</v>
      </c>
      <c r="G3160" s="8" t="s">
        <v>8224</v>
      </c>
      <c r="H3160" s="8" t="s">
        <v>8246</v>
      </c>
      <c r="I3160" s="8">
        <v>1374523752</v>
      </c>
      <c r="J3160" s="8">
        <v>1371931752</v>
      </c>
      <c r="K3160" s="8" t="b">
        <v>1</v>
      </c>
      <c r="L3160" s="8">
        <v>69</v>
      </c>
      <c r="M3160" s="8" t="b">
        <v>1</v>
      </c>
      <c r="N3160" s="8" t="s">
        <v>8271</v>
      </c>
      <c r="O3160" s="11">
        <f t="shared" si="196"/>
        <v>114</v>
      </c>
      <c r="P3160" s="8">
        <f t="shared" si="197"/>
        <v>82.61</v>
      </c>
      <c r="Q3160" s="8" t="s">
        <v>8317</v>
      </c>
      <c r="R3160" s="8" t="s">
        <v>8318</v>
      </c>
      <c r="S3160" s="17">
        <f t="shared" si="198"/>
        <v>41447.839722222219</v>
      </c>
      <c r="T3160" s="17">
        <f t="shared" si="199"/>
        <v>41477.839722222219</v>
      </c>
    </row>
    <row r="3161" spans="1:20" ht="28.5" x14ac:dyDescent="0.45">
      <c r="A3161" s="5">
        <v>3159</v>
      </c>
      <c r="B3161" s="7" t="s">
        <v>3159</v>
      </c>
      <c r="C3161" s="7" t="s">
        <v>7269</v>
      </c>
      <c r="D3161" s="8">
        <v>1500</v>
      </c>
      <c r="E3161" s="8">
        <v>2002.22</v>
      </c>
      <c r="F3161" s="8" t="s">
        <v>8219</v>
      </c>
      <c r="G3161" s="8" t="s">
        <v>8224</v>
      </c>
      <c r="H3161" s="8" t="s">
        <v>8246</v>
      </c>
      <c r="I3161" s="8">
        <v>1326927600</v>
      </c>
      <c r="J3161" s="8">
        <v>1323221761</v>
      </c>
      <c r="K3161" s="8" t="b">
        <v>1</v>
      </c>
      <c r="L3161" s="8">
        <v>52</v>
      </c>
      <c r="M3161" s="8" t="b">
        <v>1</v>
      </c>
      <c r="N3161" s="8" t="s">
        <v>8271</v>
      </c>
      <c r="O3161" s="11">
        <f t="shared" si="196"/>
        <v>133</v>
      </c>
      <c r="P3161" s="8">
        <f t="shared" si="197"/>
        <v>38.5</v>
      </c>
      <c r="Q3161" s="8" t="s">
        <v>8317</v>
      </c>
      <c r="R3161" s="8" t="s">
        <v>8318</v>
      </c>
      <c r="S3161" s="17">
        <f t="shared" si="198"/>
        <v>40884.066678240742</v>
      </c>
      <c r="T3161" s="17">
        <f t="shared" si="199"/>
        <v>40926.958333333336</v>
      </c>
    </row>
    <row r="3162" spans="1:20" ht="42.75" x14ac:dyDescent="0.45">
      <c r="A3162" s="5">
        <v>3160</v>
      </c>
      <c r="B3162" s="7" t="s">
        <v>3160</v>
      </c>
      <c r="C3162" s="7" t="s">
        <v>7270</v>
      </c>
      <c r="D3162" s="8">
        <v>4500</v>
      </c>
      <c r="E3162" s="8">
        <v>4569</v>
      </c>
      <c r="F3162" s="8" t="s">
        <v>8219</v>
      </c>
      <c r="G3162" s="8" t="s">
        <v>8224</v>
      </c>
      <c r="H3162" s="8" t="s">
        <v>8246</v>
      </c>
      <c r="I3162" s="8">
        <v>1407905940</v>
      </c>
      <c r="J3162" s="8">
        <v>1405923687</v>
      </c>
      <c r="K3162" s="8" t="b">
        <v>1</v>
      </c>
      <c r="L3162" s="8">
        <v>57</v>
      </c>
      <c r="M3162" s="8" t="b">
        <v>1</v>
      </c>
      <c r="N3162" s="8" t="s">
        <v>8271</v>
      </c>
      <c r="O3162" s="11">
        <f t="shared" si="196"/>
        <v>102</v>
      </c>
      <c r="P3162" s="8">
        <f t="shared" si="197"/>
        <v>80.16</v>
      </c>
      <c r="Q3162" s="8" t="s">
        <v>8317</v>
      </c>
      <c r="R3162" s="8" t="s">
        <v>8318</v>
      </c>
      <c r="S3162" s="17">
        <f t="shared" si="198"/>
        <v>41841.26489583333</v>
      </c>
      <c r="T3162" s="17">
        <f t="shared" si="199"/>
        <v>41864.207638888889</v>
      </c>
    </row>
    <row r="3163" spans="1:20" ht="42.75" x14ac:dyDescent="0.45">
      <c r="A3163" s="5">
        <v>3161</v>
      </c>
      <c r="B3163" s="7" t="s">
        <v>3161</v>
      </c>
      <c r="C3163" s="7" t="s">
        <v>7271</v>
      </c>
      <c r="D3163" s="8">
        <v>2000</v>
      </c>
      <c r="E3163" s="8">
        <v>2102</v>
      </c>
      <c r="F3163" s="8" t="s">
        <v>8219</v>
      </c>
      <c r="G3163" s="8" t="s">
        <v>8225</v>
      </c>
      <c r="H3163" s="8" t="s">
        <v>8247</v>
      </c>
      <c r="I3163" s="8">
        <v>1413377522</v>
      </c>
      <c r="J3163" s="8">
        <v>1410785522</v>
      </c>
      <c r="K3163" s="8" t="b">
        <v>1</v>
      </c>
      <c r="L3163" s="8">
        <v>74</v>
      </c>
      <c r="M3163" s="8" t="b">
        <v>1</v>
      </c>
      <c r="N3163" s="8" t="s">
        <v>8271</v>
      </c>
      <c r="O3163" s="11">
        <f t="shared" si="196"/>
        <v>105</v>
      </c>
      <c r="P3163" s="8">
        <f t="shared" si="197"/>
        <v>28.41</v>
      </c>
      <c r="Q3163" s="8" t="s">
        <v>8317</v>
      </c>
      <c r="R3163" s="8" t="s">
        <v>8318</v>
      </c>
      <c r="S3163" s="17">
        <f t="shared" si="198"/>
        <v>41897.536134259259</v>
      </c>
      <c r="T3163" s="17">
        <f t="shared" si="199"/>
        <v>41927.536134259259</v>
      </c>
    </row>
    <row r="3164" spans="1:20" ht="42.75" x14ac:dyDescent="0.45">
      <c r="A3164" s="5">
        <v>3162</v>
      </c>
      <c r="B3164" s="7" t="s">
        <v>3162</v>
      </c>
      <c r="C3164" s="7" t="s">
        <v>7272</v>
      </c>
      <c r="D3164" s="8">
        <v>4000</v>
      </c>
      <c r="E3164" s="8">
        <v>5086</v>
      </c>
      <c r="F3164" s="8" t="s">
        <v>8219</v>
      </c>
      <c r="G3164" s="8" t="s">
        <v>8224</v>
      </c>
      <c r="H3164" s="8" t="s">
        <v>8246</v>
      </c>
      <c r="I3164" s="8">
        <v>1404698400</v>
      </c>
      <c r="J3164" s="8">
        <v>1402331262</v>
      </c>
      <c r="K3164" s="8" t="b">
        <v>1</v>
      </c>
      <c r="L3164" s="8">
        <v>63</v>
      </c>
      <c r="M3164" s="8" t="b">
        <v>1</v>
      </c>
      <c r="N3164" s="8" t="s">
        <v>8271</v>
      </c>
      <c r="O3164" s="11">
        <f t="shared" si="196"/>
        <v>127</v>
      </c>
      <c r="P3164" s="8">
        <f t="shared" si="197"/>
        <v>80.73</v>
      </c>
      <c r="Q3164" s="8" t="s">
        <v>8317</v>
      </c>
      <c r="R3164" s="8" t="s">
        <v>8318</v>
      </c>
      <c r="S3164" s="17">
        <f t="shared" si="198"/>
        <v>41799.685902777775</v>
      </c>
      <c r="T3164" s="17">
        <f t="shared" si="199"/>
        <v>41827.083333333336</v>
      </c>
    </row>
    <row r="3165" spans="1:20" ht="42.75" x14ac:dyDescent="0.45">
      <c r="A3165" s="5">
        <v>3163</v>
      </c>
      <c r="B3165" s="7" t="s">
        <v>3163</v>
      </c>
      <c r="C3165" s="7" t="s">
        <v>7273</v>
      </c>
      <c r="D3165" s="8">
        <v>13000</v>
      </c>
      <c r="E3165" s="8">
        <v>14450</v>
      </c>
      <c r="F3165" s="8" t="s">
        <v>8219</v>
      </c>
      <c r="G3165" s="8" t="s">
        <v>8224</v>
      </c>
      <c r="H3165" s="8" t="s">
        <v>8246</v>
      </c>
      <c r="I3165" s="8">
        <v>1402855525</v>
      </c>
      <c r="J3165" s="8">
        <v>1400263525</v>
      </c>
      <c r="K3165" s="8" t="b">
        <v>1</v>
      </c>
      <c r="L3165" s="8">
        <v>72</v>
      </c>
      <c r="M3165" s="8" t="b">
        <v>1</v>
      </c>
      <c r="N3165" s="8" t="s">
        <v>8271</v>
      </c>
      <c r="O3165" s="11">
        <f t="shared" si="196"/>
        <v>111</v>
      </c>
      <c r="P3165" s="8">
        <f t="shared" si="197"/>
        <v>200.69</v>
      </c>
      <c r="Q3165" s="8" t="s">
        <v>8317</v>
      </c>
      <c r="R3165" s="8" t="s">
        <v>8318</v>
      </c>
      <c r="S3165" s="17">
        <f t="shared" si="198"/>
        <v>41775.753761574073</v>
      </c>
      <c r="T3165" s="17">
        <f t="shared" si="199"/>
        <v>41805.753761574073</v>
      </c>
    </row>
    <row r="3166" spans="1:20" ht="42.75" x14ac:dyDescent="0.45">
      <c r="A3166" s="5">
        <v>3164</v>
      </c>
      <c r="B3166" s="7" t="s">
        <v>3164</v>
      </c>
      <c r="C3166" s="7" t="s">
        <v>7274</v>
      </c>
      <c r="D3166" s="8">
        <v>2500</v>
      </c>
      <c r="E3166" s="8">
        <v>2669</v>
      </c>
      <c r="F3166" s="8" t="s">
        <v>8219</v>
      </c>
      <c r="G3166" s="8" t="s">
        <v>8224</v>
      </c>
      <c r="H3166" s="8" t="s">
        <v>8246</v>
      </c>
      <c r="I3166" s="8">
        <v>1402341615</v>
      </c>
      <c r="J3166" s="8">
        <v>1399490415</v>
      </c>
      <c r="K3166" s="8" t="b">
        <v>1</v>
      </c>
      <c r="L3166" s="8">
        <v>71</v>
      </c>
      <c r="M3166" s="8" t="b">
        <v>1</v>
      </c>
      <c r="N3166" s="8" t="s">
        <v>8271</v>
      </c>
      <c r="O3166" s="11">
        <f t="shared" si="196"/>
        <v>107</v>
      </c>
      <c r="P3166" s="8">
        <f t="shared" si="197"/>
        <v>37.590000000000003</v>
      </c>
      <c r="Q3166" s="8" t="s">
        <v>8317</v>
      </c>
      <c r="R3166" s="8" t="s">
        <v>8318</v>
      </c>
      <c r="S3166" s="17">
        <f t="shared" si="198"/>
        <v>41766.80572916667</v>
      </c>
      <c r="T3166" s="17">
        <f t="shared" si="199"/>
        <v>41799.80572916667</v>
      </c>
    </row>
    <row r="3167" spans="1:20" ht="42.75" x14ac:dyDescent="0.45">
      <c r="A3167" s="5">
        <v>3165</v>
      </c>
      <c r="B3167" s="7" t="s">
        <v>3165</v>
      </c>
      <c r="C3167" s="7" t="s">
        <v>7275</v>
      </c>
      <c r="D3167" s="8">
        <v>750</v>
      </c>
      <c r="E3167" s="8">
        <v>1220</v>
      </c>
      <c r="F3167" s="8" t="s">
        <v>8219</v>
      </c>
      <c r="G3167" s="8" t="s">
        <v>8224</v>
      </c>
      <c r="H3167" s="8" t="s">
        <v>8246</v>
      </c>
      <c r="I3167" s="8">
        <v>1304395140</v>
      </c>
      <c r="J3167" s="8">
        <v>1302493760</v>
      </c>
      <c r="K3167" s="8" t="b">
        <v>1</v>
      </c>
      <c r="L3167" s="8">
        <v>21</v>
      </c>
      <c r="M3167" s="8" t="b">
        <v>1</v>
      </c>
      <c r="N3167" s="8" t="s">
        <v>8271</v>
      </c>
      <c r="O3167" s="11">
        <f t="shared" si="196"/>
        <v>163</v>
      </c>
      <c r="P3167" s="8">
        <f t="shared" si="197"/>
        <v>58.1</v>
      </c>
      <c r="Q3167" s="8" t="s">
        <v>8317</v>
      </c>
      <c r="R3167" s="8" t="s">
        <v>8318</v>
      </c>
      <c r="S3167" s="17">
        <f t="shared" si="198"/>
        <v>40644.159259259257</v>
      </c>
      <c r="T3167" s="17">
        <f t="shared" si="199"/>
        <v>40666.165972222225</v>
      </c>
    </row>
    <row r="3168" spans="1:20" ht="42.75" x14ac:dyDescent="0.45">
      <c r="A3168" s="5">
        <v>3166</v>
      </c>
      <c r="B3168" s="7" t="s">
        <v>3166</v>
      </c>
      <c r="C3168" s="7" t="s">
        <v>7276</v>
      </c>
      <c r="D3168" s="8">
        <v>35000</v>
      </c>
      <c r="E3168" s="8">
        <v>56079.83</v>
      </c>
      <c r="F3168" s="8" t="s">
        <v>8219</v>
      </c>
      <c r="G3168" s="8" t="s">
        <v>8224</v>
      </c>
      <c r="H3168" s="8" t="s">
        <v>8246</v>
      </c>
      <c r="I3168" s="8">
        <v>1416988740</v>
      </c>
      <c r="J3168" s="8">
        <v>1414514153</v>
      </c>
      <c r="K3168" s="8" t="b">
        <v>1</v>
      </c>
      <c r="L3168" s="8">
        <v>930</v>
      </c>
      <c r="M3168" s="8" t="b">
        <v>1</v>
      </c>
      <c r="N3168" s="8" t="s">
        <v>8271</v>
      </c>
      <c r="O3168" s="11">
        <f t="shared" si="196"/>
        <v>160</v>
      </c>
      <c r="P3168" s="8">
        <f t="shared" si="197"/>
        <v>60.3</v>
      </c>
      <c r="Q3168" s="8" t="s">
        <v>8317</v>
      </c>
      <c r="R3168" s="8" t="s">
        <v>8318</v>
      </c>
      <c r="S3168" s="17">
        <f t="shared" si="198"/>
        <v>41940.69158564815</v>
      </c>
      <c r="T3168" s="17">
        <f t="shared" si="199"/>
        <v>41969.332638888889</v>
      </c>
    </row>
    <row r="3169" spans="1:20" ht="28.5" x14ac:dyDescent="0.45">
      <c r="A3169" s="5">
        <v>3167</v>
      </c>
      <c r="B3169" s="7" t="s">
        <v>3167</v>
      </c>
      <c r="C3169" s="7" t="s">
        <v>7277</v>
      </c>
      <c r="D3169" s="8">
        <v>3000</v>
      </c>
      <c r="E3169" s="8">
        <v>3485</v>
      </c>
      <c r="F3169" s="8" t="s">
        <v>8219</v>
      </c>
      <c r="G3169" s="8" t="s">
        <v>8224</v>
      </c>
      <c r="H3169" s="8" t="s">
        <v>8246</v>
      </c>
      <c r="I3169" s="8">
        <v>1406952781</v>
      </c>
      <c r="J3169" s="8">
        <v>1405743181</v>
      </c>
      <c r="K3169" s="8" t="b">
        <v>1</v>
      </c>
      <c r="L3169" s="8">
        <v>55</v>
      </c>
      <c r="M3169" s="8" t="b">
        <v>1</v>
      </c>
      <c r="N3169" s="8" t="s">
        <v>8271</v>
      </c>
      <c r="O3169" s="11">
        <f t="shared" si="196"/>
        <v>116</v>
      </c>
      <c r="P3169" s="8">
        <f t="shared" si="197"/>
        <v>63.36</v>
      </c>
      <c r="Q3169" s="8" t="s">
        <v>8317</v>
      </c>
      <c r="R3169" s="8" t="s">
        <v>8318</v>
      </c>
      <c r="S3169" s="17">
        <f t="shared" si="198"/>
        <v>41839.175706018519</v>
      </c>
      <c r="T3169" s="17">
        <f t="shared" si="199"/>
        <v>41853.175706018519</v>
      </c>
    </row>
    <row r="3170" spans="1:20" ht="42.75" x14ac:dyDescent="0.45">
      <c r="A3170" s="5">
        <v>3168</v>
      </c>
      <c r="B3170" s="7" t="s">
        <v>3168</v>
      </c>
      <c r="C3170" s="7" t="s">
        <v>7278</v>
      </c>
      <c r="D3170" s="8">
        <v>2500</v>
      </c>
      <c r="E3170" s="8">
        <v>3105</v>
      </c>
      <c r="F3170" s="8" t="s">
        <v>8219</v>
      </c>
      <c r="G3170" s="8" t="s">
        <v>8224</v>
      </c>
      <c r="H3170" s="8" t="s">
        <v>8246</v>
      </c>
      <c r="I3170" s="8">
        <v>1402696800</v>
      </c>
      <c r="J3170" s="8">
        <v>1399948353</v>
      </c>
      <c r="K3170" s="8" t="b">
        <v>1</v>
      </c>
      <c r="L3170" s="8">
        <v>61</v>
      </c>
      <c r="M3170" s="8" t="b">
        <v>1</v>
      </c>
      <c r="N3170" s="8" t="s">
        <v>8271</v>
      </c>
      <c r="O3170" s="11">
        <f t="shared" si="196"/>
        <v>124</v>
      </c>
      <c r="P3170" s="8">
        <f t="shared" si="197"/>
        <v>50.9</v>
      </c>
      <c r="Q3170" s="8" t="s">
        <v>8317</v>
      </c>
      <c r="R3170" s="8" t="s">
        <v>8318</v>
      </c>
      <c r="S3170" s="17">
        <f t="shared" si="198"/>
        <v>41772.105937500004</v>
      </c>
      <c r="T3170" s="17">
        <f t="shared" si="199"/>
        <v>41803.916666666664</v>
      </c>
    </row>
    <row r="3171" spans="1:20" ht="28.5" x14ac:dyDescent="0.45">
      <c r="A3171" s="5">
        <v>3169</v>
      </c>
      <c r="B3171" s="7" t="s">
        <v>3169</v>
      </c>
      <c r="C3171" s="7" t="s">
        <v>7279</v>
      </c>
      <c r="D3171" s="8">
        <v>8000</v>
      </c>
      <c r="E3171" s="8">
        <v>8241</v>
      </c>
      <c r="F3171" s="8" t="s">
        <v>8219</v>
      </c>
      <c r="G3171" s="8" t="s">
        <v>8224</v>
      </c>
      <c r="H3171" s="8" t="s">
        <v>8246</v>
      </c>
      <c r="I3171" s="8">
        <v>1386910740</v>
      </c>
      <c r="J3171" s="8">
        <v>1384364561</v>
      </c>
      <c r="K3171" s="8" t="b">
        <v>1</v>
      </c>
      <c r="L3171" s="8">
        <v>82</v>
      </c>
      <c r="M3171" s="8" t="b">
        <v>1</v>
      </c>
      <c r="N3171" s="8" t="s">
        <v>8271</v>
      </c>
      <c r="O3171" s="11">
        <f t="shared" si="196"/>
        <v>103</v>
      </c>
      <c r="P3171" s="8">
        <f t="shared" si="197"/>
        <v>100.5</v>
      </c>
      <c r="Q3171" s="8" t="s">
        <v>8317</v>
      </c>
      <c r="R3171" s="8" t="s">
        <v>8318</v>
      </c>
      <c r="S3171" s="17">
        <f t="shared" si="198"/>
        <v>41591.737974537034</v>
      </c>
      <c r="T3171" s="17">
        <f t="shared" si="199"/>
        <v>41621.207638888889</v>
      </c>
    </row>
    <row r="3172" spans="1:20" ht="42.75" x14ac:dyDescent="0.45">
      <c r="A3172" s="5">
        <v>3170</v>
      </c>
      <c r="B3172" s="7" t="s">
        <v>3170</v>
      </c>
      <c r="C3172" s="7" t="s">
        <v>7280</v>
      </c>
      <c r="D3172" s="8">
        <v>2000</v>
      </c>
      <c r="E3172" s="8">
        <v>2245</v>
      </c>
      <c r="F3172" s="8" t="s">
        <v>8219</v>
      </c>
      <c r="G3172" s="8" t="s">
        <v>8224</v>
      </c>
      <c r="H3172" s="8" t="s">
        <v>8246</v>
      </c>
      <c r="I3172" s="8">
        <v>1404273600</v>
      </c>
      <c r="J3172" s="8">
        <v>1401414944</v>
      </c>
      <c r="K3172" s="8" t="b">
        <v>1</v>
      </c>
      <c r="L3172" s="8">
        <v>71</v>
      </c>
      <c r="M3172" s="8" t="b">
        <v>1</v>
      </c>
      <c r="N3172" s="8" t="s">
        <v>8271</v>
      </c>
      <c r="O3172" s="11">
        <f t="shared" si="196"/>
        <v>112</v>
      </c>
      <c r="P3172" s="8">
        <f t="shared" si="197"/>
        <v>31.62</v>
      </c>
      <c r="Q3172" s="8" t="s">
        <v>8317</v>
      </c>
      <c r="R3172" s="8" t="s">
        <v>8318</v>
      </c>
      <c r="S3172" s="17">
        <f t="shared" si="198"/>
        <v>41789.080370370371</v>
      </c>
      <c r="T3172" s="17">
        <f t="shared" si="199"/>
        <v>41822.166666666664</v>
      </c>
    </row>
    <row r="3173" spans="1:20" ht="42.75" x14ac:dyDescent="0.45">
      <c r="A3173" s="5">
        <v>3171</v>
      </c>
      <c r="B3173" s="7" t="s">
        <v>3171</v>
      </c>
      <c r="C3173" s="7" t="s">
        <v>7281</v>
      </c>
      <c r="D3173" s="8">
        <v>7000</v>
      </c>
      <c r="E3173" s="8">
        <v>7617</v>
      </c>
      <c r="F3173" s="8" t="s">
        <v>8219</v>
      </c>
      <c r="G3173" s="8" t="s">
        <v>8225</v>
      </c>
      <c r="H3173" s="8" t="s">
        <v>8247</v>
      </c>
      <c r="I3173" s="8">
        <v>1462545358</v>
      </c>
      <c r="J3173" s="8">
        <v>1459953358</v>
      </c>
      <c r="K3173" s="8" t="b">
        <v>1</v>
      </c>
      <c r="L3173" s="8">
        <v>117</v>
      </c>
      <c r="M3173" s="8" t="b">
        <v>1</v>
      </c>
      <c r="N3173" s="8" t="s">
        <v>8271</v>
      </c>
      <c r="O3173" s="11">
        <f t="shared" si="196"/>
        <v>109</v>
      </c>
      <c r="P3173" s="8">
        <f t="shared" si="197"/>
        <v>65.099999999999994</v>
      </c>
      <c r="Q3173" s="8" t="s">
        <v>8317</v>
      </c>
      <c r="R3173" s="8" t="s">
        <v>8318</v>
      </c>
      <c r="S3173" s="17">
        <f t="shared" si="198"/>
        <v>42466.608310185184</v>
      </c>
      <c r="T3173" s="17">
        <f t="shared" si="199"/>
        <v>42496.608310185184</v>
      </c>
    </row>
    <row r="3174" spans="1:20" ht="42.75" x14ac:dyDescent="0.45">
      <c r="A3174" s="5">
        <v>3172</v>
      </c>
      <c r="B3174" s="7" t="s">
        <v>3172</v>
      </c>
      <c r="C3174" s="7" t="s">
        <v>7282</v>
      </c>
      <c r="D3174" s="8">
        <v>2000</v>
      </c>
      <c r="E3174" s="8">
        <v>2300</v>
      </c>
      <c r="F3174" s="8" t="s">
        <v>8219</v>
      </c>
      <c r="G3174" s="8" t="s">
        <v>8224</v>
      </c>
      <c r="H3174" s="8" t="s">
        <v>8246</v>
      </c>
      <c r="I3174" s="8">
        <v>1329240668</v>
      </c>
      <c r="J3174" s="8">
        <v>1326648668</v>
      </c>
      <c r="K3174" s="8" t="b">
        <v>1</v>
      </c>
      <c r="L3174" s="8">
        <v>29</v>
      </c>
      <c r="M3174" s="8" t="b">
        <v>1</v>
      </c>
      <c r="N3174" s="8" t="s">
        <v>8271</v>
      </c>
      <c r="O3174" s="11">
        <f t="shared" si="196"/>
        <v>115</v>
      </c>
      <c r="P3174" s="8">
        <f t="shared" si="197"/>
        <v>79.31</v>
      </c>
      <c r="Q3174" s="8" t="s">
        <v>8317</v>
      </c>
      <c r="R3174" s="8" t="s">
        <v>8318</v>
      </c>
      <c r="S3174" s="17">
        <f t="shared" si="198"/>
        <v>40923.729953703703</v>
      </c>
      <c r="T3174" s="17">
        <f t="shared" si="199"/>
        <v>40953.729953703703</v>
      </c>
    </row>
    <row r="3175" spans="1:20" ht="42.75" x14ac:dyDescent="0.45">
      <c r="A3175" s="5">
        <v>3173</v>
      </c>
      <c r="B3175" s="7" t="s">
        <v>3173</v>
      </c>
      <c r="C3175" s="7" t="s">
        <v>7283</v>
      </c>
      <c r="D3175" s="8">
        <v>10000</v>
      </c>
      <c r="E3175" s="8">
        <v>10300</v>
      </c>
      <c r="F3175" s="8" t="s">
        <v>8219</v>
      </c>
      <c r="G3175" s="8" t="s">
        <v>8224</v>
      </c>
      <c r="H3175" s="8" t="s">
        <v>8246</v>
      </c>
      <c r="I3175" s="8">
        <v>1411765492</v>
      </c>
      <c r="J3175" s="8">
        <v>1409173492</v>
      </c>
      <c r="K3175" s="8" t="b">
        <v>1</v>
      </c>
      <c r="L3175" s="8">
        <v>74</v>
      </c>
      <c r="M3175" s="8" t="b">
        <v>1</v>
      </c>
      <c r="N3175" s="8" t="s">
        <v>8271</v>
      </c>
      <c r="O3175" s="11">
        <f t="shared" si="196"/>
        <v>103</v>
      </c>
      <c r="P3175" s="8">
        <f t="shared" si="197"/>
        <v>139.19</v>
      </c>
      <c r="Q3175" s="8" t="s">
        <v>8317</v>
      </c>
      <c r="R3175" s="8" t="s">
        <v>8318</v>
      </c>
      <c r="S3175" s="17">
        <f t="shared" si="198"/>
        <v>41878.878379629627</v>
      </c>
      <c r="T3175" s="17">
        <f t="shared" si="199"/>
        <v>41908.878379629627</v>
      </c>
    </row>
    <row r="3176" spans="1:20" ht="42.75" x14ac:dyDescent="0.45">
      <c r="A3176" s="5">
        <v>3174</v>
      </c>
      <c r="B3176" s="7" t="s">
        <v>3174</v>
      </c>
      <c r="C3176" s="7" t="s">
        <v>7284</v>
      </c>
      <c r="D3176" s="8">
        <v>3000</v>
      </c>
      <c r="E3176" s="8">
        <v>3034</v>
      </c>
      <c r="F3176" s="8" t="s">
        <v>8219</v>
      </c>
      <c r="G3176" s="8" t="s">
        <v>8224</v>
      </c>
      <c r="H3176" s="8" t="s">
        <v>8246</v>
      </c>
      <c r="I3176" s="8">
        <v>1408999508</v>
      </c>
      <c r="J3176" s="8">
        <v>1407789908</v>
      </c>
      <c r="K3176" s="8" t="b">
        <v>1</v>
      </c>
      <c r="L3176" s="8">
        <v>23</v>
      </c>
      <c r="M3176" s="8" t="b">
        <v>1</v>
      </c>
      <c r="N3176" s="8" t="s">
        <v>8271</v>
      </c>
      <c r="O3176" s="11">
        <f t="shared" si="196"/>
        <v>101</v>
      </c>
      <c r="P3176" s="8">
        <f t="shared" si="197"/>
        <v>131.91</v>
      </c>
      <c r="Q3176" s="8" t="s">
        <v>8317</v>
      </c>
      <c r="R3176" s="8" t="s">
        <v>8318</v>
      </c>
      <c r="S3176" s="17">
        <f t="shared" si="198"/>
        <v>41862.864675925928</v>
      </c>
      <c r="T3176" s="17">
        <f t="shared" si="199"/>
        <v>41876.864675925928</v>
      </c>
    </row>
    <row r="3177" spans="1:20" ht="57" x14ac:dyDescent="0.45">
      <c r="A3177" s="5">
        <v>3175</v>
      </c>
      <c r="B3177" s="7" t="s">
        <v>3175</v>
      </c>
      <c r="C3177" s="7" t="s">
        <v>7285</v>
      </c>
      <c r="D3177" s="8">
        <v>5000</v>
      </c>
      <c r="E3177" s="8">
        <v>5478</v>
      </c>
      <c r="F3177" s="8" t="s">
        <v>8219</v>
      </c>
      <c r="G3177" s="8" t="s">
        <v>8224</v>
      </c>
      <c r="H3177" s="8" t="s">
        <v>8246</v>
      </c>
      <c r="I3177" s="8">
        <v>1297977427</v>
      </c>
      <c r="J3177" s="8">
        <v>1292793427</v>
      </c>
      <c r="K3177" s="8" t="b">
        <v>1</v>
      </c>
      <c r="L3177" s="8">
        <v>60</v>
      </c>
      <c r="M3177" s="8" t="b">
        <v>1</v>
      </c>
      <c r="N3177" s="8" t="s">
        <v>8271</v>
      </c>
      <c r="O3177" s="11">
        <f t="shared" si="196"/>
        <v>110</v>
      </c>
      <c r="P3177" s="8">
        <f t="shared" si="197"/>
        <v>91.3</v>
      </c>
      <c r="Q3177" s="8" t="s">
        <v>8317</v>
      </c>
      <c r="R3177" s="8" t="s">
        <v>8318</v>
      </c>
      <c r="S3177" s="17">
        <f t="shared" si="198"/>
        <v>40531.886886574073</v>
      </c>
      <c r="T3177" s="17">
        <f t="shared" si="199"/>
        <v>40591.886886574073</v>
      </c>
    </row>
    <row r="3178" spans="1:20" ht="42.75" x14ac:dyDescent="0.45">
      <c r="A3178" s="5">
        <v>3176</v>
      </c>
      <c r="B3178" s="7" t="s">
        <v>3176</v>
      </c>
      <c r="C3178" s="7" t="s">
        <v>7286</v>
      </c>
      <c r="D3178" s="8">
        <v>1900</v>
      </c>
      <c r="E3178" s="8">
        <v>2182</v>
      </c>
      <c r="F3178" s="8" t="s">
        <v>8219</v>
      </c>
      <c r="G3178" s="8" t="s">
        <v>8224</v>
      </c>
      <c r="H3178" s="8" t="s">
        <v>8246</v>
      </c>
      <c r="I3178" s="8">
        <v>1376838000</v>
      </c>
      <c r="J3178" s="8">
        <v>1374531631</v>
      </c>
      <c r="K3178" s="8" t="b">
        <v>1</v>
      </c>
      <c r="L3178" s="8">
        <v>55</v>
      </c>
      <c r="M3178" s="8" t="b">
        <v>1</v>
      </c>
      <c r="N3178" s="8" t="s">
        <v>8271</v>
      </c>
      <c r="O3178" s="11">
        <f t="shared" si="196"/>
        <v>115</v>
      </c>
      <c r="P3178" s="8">
        <f t="shared" si="197"/>
        <v>39.67</v>
      </c>
      <c r="Q3178" s="8" t="s">
        <v>8317</v>
      </c>
      <c r="R3178" s="8" t="s">
        <v>8318</v>
      </c>
      <c r="S3178" s="17">
        <f t="shared" si="198"/>
        <v>41477.930914351848</v>
      </c>
      <c r="T3178" s="17">
        <f t="shared" si="199"/>
        <v>41504.625</v>
      </c>
    </row>
    <row r="3179" spans="1:20" ht="42.75" x14ac:dyDescent="0.45">
      <c r="A3179" s="5">
        <v>3177</v>
      </c>
      <c r="B3179" s="7" t="s">
        <v>3177</v>
      </c>
      <c r="C3179" s="7" t="s">
        <v>7287</v>
      </c>
      <c r="D3179" s="8">
        <v>2500</v>
      </c>
      <c r="E3179" s="8">
        <v>2935</v>
      </c>
      <c r="F3179" s="8" t="s">
        <v>8219</v>
      </c>
      <c r="G3179" s="8" t="s">
        <v>8224</v>
      </c>
      <c r="H3179" s="8" t="s">
        <v>8246</v>
      </c>
      <c r="I3179" s="8">
        <v>1403366409</v>
      </c>
      <c r="J3179" s="8">
        <v>1400774409</v>
      </c>
      <c r="K3179" s="8" t="b">
        <v>1</v>
      </c>
      <c r="L3179" s="8">
        <v>51</v>
      </c>
      <c r="M3179" s="8" t="b">
        <v>1</v>
      </c>
      <c r="N3179" s="8" t="s">
        <v>8271</v>
      </c>
      <c r="O3179" s="11">
        <f t="shared" si="196"/>
        <v>117</v>
      </c>
      <c r="P3179" s="8">
        <f t="shared" si="197"/>
        <v>57.55</v>
      </c>
      <c r="Q3179" s="8" t="s">
        <v>8317</v>
      </c>
      <c r="R3179" s="8" t="s">
        <v>8318</v>
      </c>
      <c r="S3179" s="17">
        <f t="shared" si="198"/>
        <v>41781.666770833333</v>
      </c>
      <c r="T3179" s="17">
        <f t="shared" si="199"/>
        <v>41811.666770833333</v>
      </c>
    </row>
    <row r="3180" spans="1:20" ht="42.75" x14ac:dyDescent="0.45">
      <c r="A3180" s="5">
        <v>3178</v>
      </c>
      <c r="B3180" s="7" t="s">
        <v>3178</v>
      </c>
      <c r="C3180" s="7" t="s">
        <v>7288</v>
      </c>
      <c r="D3180" s="8">
        <v>1500</v>
      </c>
      <c r="E3180" s="8">
        <v>2576</v>
      </c>
      <c r="F3180" s="8" t="s">
        <v>8219</v>
      </c>
      <c r="G3180" s="8" t="s">
        <v>8225</v>
      </c>
      <c r="H3180" s="8" t="s">
        <v>8247</v>
      </c>
      <c r="I3180" s="8">
        <v>1405521075</v>
      </c>
      <c r="J3180" s="8">
        <v>1402929075</v>
      </c>
      <c r="K3180" s="8" t="b">
        <v>1</v>
      </c>
      <c r="L3180" s="8">
        <v>78</v>
      </c>
      <c r="M3180" s="8" t="b">
        <v>1</v>
      </c>
      <c r="N3180" s="8" t="s">
        <v>8271</v>
      </c>
      <c r="O3180" s="11">
        <f t="shared" si="196"/>
        <v>172</v>
      </c>
      <c r="P3180" s="8">
        <f t="shared" si="197"/>
        <v>33.03</v>
      </c>
      <c r="Q3180" s="8" t="s">
        <v>8317</v>
      </c>
      <c r="R3180" s="8" t="s">
        <v>8318</v>
      </c>
      <c r="S3180" s="17">
        <f t="shared" si="198"/>
        <v>41806.605034722219</v>
      </c>
      <c r="T3180" s="17">
        <f t="shared" si="199"/>
        <v>41836.605034722219</v>
      </c>
    </row>
    <row r="3181" spans="1:20" ht="28.5" x14ac:dyDescent="0.45">
      <c r="A3181" s="5">
        <v>3179</v>
      </c>
      <c r="B3181" s="7" t="s">
        <v>3179</v>
      </c>
      <c r="C3181" s="7" t="s">
        <v>7289</v>
      </c>
      <c r="D3181" s="8">
        <v>4200</v>
      </c>
      <c r="E3181" s="8">
        <v>4794.82</v>
      </c>
      <c r="F3181" s="8" t="s">
        <v>8219</v>
      </c>
      <c r="G3181" s="8" t="s">
        <v>8224</v>
      </c>
      <c r="H3181" s="8" t="s">
        <v>8246</v>
      </c>
      <c r="I3181" s="8">
        <v>1367859071</v>
      </c>
      <c r="J3181" s="8">
        <v>1365699071</v>
      </c>
      <c r="K3181" s="8" t="b">
        <v>1</v>
      </c>
      <c r="L3181" s="8">
        <v>62</v>
      </c>
      <c r="M3181" s="8" t="b">
        <v>1</v>
      </c>
      <c r="N3181" s="8" t="s">
        <v>8271</v>
      </c>
      <c r="O3181" s="11">
        <f t="shared" si="196"/>
        <v>114</v>
      </c>
      <c r="P3181" s="8">
        <f t="shared" si="197"/>
        <v>77.34</v>
      </c>
      <c r="Q3181" s="8" t="s">
        <v>8317</v>
      </c>
      <c r="R3181" s="8" t="s">
        <v>8318</v>
      </c>
      <c r="S3181" s="17">
        <f t="shared" si="198"/>
        <v>41375.702210648145</v>
      </c>
      <c r="T3181" s="17">
        <f t="shared" si="199"/>
        <v>41400.702210648145</v>
      </c>
    </row>
    <row r="3182" spans="1:20" ht="42.75" x14ac:dyDescent="0.45">
      <c r="A3182" s="5">
        <v>3180</v>
      </c>
      <c r="B3182" s="7" t="s">
        <v>3180</v>
      </c>
      <c r="C3182" s="7" t="s">
        <v>7290</v>
      </c>
      <c r="D3182" s="8">
        <v>1200</v>
      </c>
      <c r="E3182" s="8">
        <v>1437</v>
      </c>
      <c r="F3182" s="8" t="s">
        <v>8219</v>
      </c>
      <c r="G3182" s="8" t="s">
        <v>8225</v>
      </c>
      <c r="H3182" s="8" t="s">
        <v>8247</v>
      </c>
      <c r="I3182" s="8">
        <v>1403258049</v>
      </c>
      <c r="J3182" s="8">
        <v>1400666049</v>
      </c>
      <c r="K3182" s="8" t="b">
        <v>1</v>
      </c>
      <c r="L3182" s="8">
        <v>45</v>
      </c>
      <c r="M3182" s="8" t="b">
        <v>1</v>
      </c>
      <c r="N3182" s="8" t="s">
        <v>8271</v>
      </c>
      <c r="O3182" s="11">
        <f t="shared" si="196"/>
        <v>120</v>
      </c>
      <c r="P3182" s="8">
        <f t="shared" si="197"/>
        <v>31.93</v>
      </c>
      <c r="Q3182" s="8" t="s">
        <v>8317</v>
      </c>
      <c r="R3182" s="8" t="s">
        <v>8318</v>
      </c>
      <c r="S3182" s="17">
        <f t="shared" si="198"/>
        <v>41780.412604166668</v>
      </c>
      <c r="T3182" s="17">
        <f t="shared" si="199"/>
        <v>41810.412604166668</v>
      </c>
    </row>
    <row r="3183" spans="1:20" ht="42.75" x14ac:dyDescent="0.45">
      <c r="A3183" s="5">
        <v>3181</v>
      </c>
      <c r="B3183" s="7" t="s">
        <v>3181</v>
      </c>
      <c r="C3183" s="7" t="s">
        <v>7291</v>
      </c>
      <c r="D3183" s="8">
        <v>500</v>
      </c>
      <c r="E3183" s="8">
        <v>545</v>
      </c>
      <c r="F3183" s="8" t="s">
        <v>8219</v>
      </c>
      <c r="G3183" s="8" t="s">
        <v>8225</v>
      </c>
      <c r="H3183" s="8" t="s">
        <v>8247</v>
      </c>
      <c r="I3183" s="8">
        <v>1402848000</v>
      </c>
      <c r="J3183" s="8">
        <v>1400570787</v>
      </c>
      <c r="K3183" s="8" t="b">
        <v>1</v>
      </c>
      <c r="L3183" s="8">
        <v>15</v>
      </c>
      <c r="M3183" s="8" t="b">
        <v>1</v>
      </c>
      <c r="N3183" s="8" t="s">
        <v>8271</v>
      </c>
      <c r="O3183" s="11">
        <f t="shared" si="196"/>
        <v>109</v>
      </c>
      <c r="P3183" s="8">
        <f t="shared" si="197"/>
        <v>36.33</v>
      </c>
      <c r="Q3183" s="8" t="s">
        <v>8317</v>
      </c>
      <c r="R3183" s="8" t="s">
        <v>8318</v>
      </c>
      <c r="S3183" s="17">
        <f t="shared" si="198"/>
        <v>41779.310034722221</v>
      </c>
      <c r="T3183" s="17">
        <f t="shared" si="199"/>
        <v>41805.666666666664</v>
      </c>
    </row>
    <row r="3184" spans="1:20" ht="57" x14ac:dyDescent="0.45">
      <c r="A3184" s="5">
        <v>3182</v>
      </c>
      <c r="B3184" s="7" t="s">
        <v>3182</v>
      </c>
      <c r="C3184" s="7" t="s">
        <v>7292</v>
      </c>
      <c r="D3184" s="8">
        <v>7000</v>
      </c>
      <c r="E3184" s="8">
        <v>7062</v>
      </c>
      <c r="F3184" s="8" t="s">
        <v>8219</v>
      </c>
      <c r="G3184" s="8" t="s">
        <v>8224</v>
      </c>
      <c r="H3184" s="8" t="s">
        <v>8246</v>
      </c>
      <c r="I3184" s="8">
        <v>1328029200</v>
      </c>
      <c r="J3184" s="8">
        <v>1323211621</v>
      </c>
      <c r="K3184" s="8" t="b">
        <v>1</v>
      </c>
      <c r="L3184" s="8">
        <v>151</v>
      </c>
      <c r="M3184" s="8" t="b">
        <v>1</v>
      </c>
      <c r="N3184" s="8" t="s">
        <v>8271</v>
      </c>
      <c r="O3184" s="11">
        <f t="shared" si="196"/>
        <v>101</v>
      </c>
      <c r="P3184" s="8">
        <f t="shared" si="197"/>
        <v>46.77</v>
      </c>
      <c r="Q3184" s="8" t="s">
        <v>8317</v>
      </c>
      <c r="R3184" s="8" t="s">
        <v>8318</v>
      </c>
      <c r="S3184" s="17">
        <f t="shared" si="198"/>
        <v>40883.949317129627</v>
      </c>
      <c r="T3184" s="17">
        <f t="shared" si="199"/>
        <v>40939.708333333336</v>
      </c>
    </row>
    <row r="3185" spans="1:20" ht="42.75" x14ac:dyDescent="0.45">
      <c r="A3185" s="5">
        <v>3183</v>
      </c>
      <c r="B3185" s="7" t="s">
        <v>3183</v>
      </c>
      <c r="C3185" s="7" t="s">
        <v>7293</v>
      </c>
      <c r="D3185" s="8">
        <v>2500</v>
      </c>
      <c r="E3185" s="8">
        <v>2725</v>
      </c>
      <c r="F3185" s="8" t="s">
        <v>8219</v>
      </c>
      <c r="G3185" s="8" t="s">
        <v>8224</v>
      </c>
      <c r="H3185" s="8" t="s">
        <v>8246</v>
      </c>
      <c r="I3185" s="8">
        <v>1377284669</v>
      </c>
      <c r="J3185" s="8">
        <v>1375729469</v>
      </c>
      <c r="K3185" s="8" t="b">
        <v>1</v>
      </c>
      <c r="L3185" s="8">
        <v>68</v>
      </c>
      <c r="M3185" s="8" t="b">
        <v>1</v>
      </c>
      <c r="N3185" s="8" t="s">
        <v>8271</v>
      </c>
      <c r="O3185" s="11">
        <f t="shared" si="196"/>
        <v>109</v>
      </c>
      <c r="P3185" s="8">
        <f t="shared" si="197"/>
        <v>40.07</v>
      </c>
      <c r="Q3185" s="8" t="s">
        <v>8317</v>
      </c>
      <c r="R3185" s="8" t="s">
        <v>8318</v>
      </c>
      <c r="S3185" s="17">
        <f t="shared" si="198"/>
        <v>41491.79478009259</v>
      </c>
      <c r="T3185" s="17">
        <f t="shared" si="199"/>
        <v>41509.79478009259</v>
      </c>
    </row>
    <row r="3186" spans="1:20" ht="42.75" x14ac:dyDescent="0.45">
      <c r="A3186" s="5">
        <v>3184</v>
      </c>
      <c r="B3186" s="7" t="s">
        <v>3184</v>
      </c>
      <c r="C3186" s="7" t="s">
        <v>7294</v>
      </c>
      <c r="D3186" s="8">
        <v>4300</v>
      </c>
      <c r="E3186" s="8">
        <v>4610</v>
      </c>
      <c r="F3186" s="8" t="s">
        <v>8219</v>
      </c>
      <c r="G3186" s="8" t="s">
        <v>8224</v>
      </c>
      <c r="H3186" s="8" t="s">
        <v>8246</v>
      </c>
      <c r="I3186" s="8">
        <v>1404258631</v>
      </c>
      <c r="J3186" s="8">
        <v>1401666631</v>
      </c>
      <c r="K3186" s="8" t="b">
        <v>1</v>
      </c>
      <c r="L3186" s="8">
        <v>46</v>
      </c>
      <c r="M3186" s="8" t="b">
        <v>1</v>
      </c>
      <c r="N3186" s="8" t="s">
        <v>8271</v>
      </c>
      <c r="O3186" s="11">
        <f t="shared" si="196"/>
        <v>107</v>
      </c>
      <c r="P3186" s="8">
        <f t="shared" si="197"/>
        <v>100.22</v>
      </c>
      <c r="Q3186" s="8" t="s">
        <v>8317</v>
      </c>
      <c r="R3186" s="8" t="s">
        <v>8318</v>
      </c>
      <c r="S3186" s="17">
        <f t="shared" si="198"/>
        <v>41791.993414351848</v>
      </c>
      <c r="T3186" s="17">
        <f t="shared" si="199"/>
        <v>41821.993414351848</v>
      </c>
    </row>
    <row r="3187" spans="1:20" ht="42.75" x14ac:dyDescent="0.45">
      <c r="A3187" s="5">
        <v>3185</v>
      </c>
      <c r="B3187" s="7" t="s">
        <v>3185</v>
      </c>
      <c r="C3187" s="7" t="s">
        <v>7295</v>
      </c>
      <c r="D3187" s="8">
        <v>1000</v>
      </c>
      <c r="E3187" s="8">
        <v>1000</v>
      </c>
      <c r="F3187" s="8" t="s">
        <v>8219</v>
      </c>
      <c r="G3187" s="8" t="s">
        <v>8225</v>
      </c>
      <c r="H3187" s="8" t="s">
        <v>8247</v>
      </c>
      <c r="I3187" s="8">
        <v>1405553241</v>
      </c>
      <c r="J3187" s="8">
        <v>1404948441</v>
      </c>
      <c r="K3187" s="8" t="b">
        <v>1</v>
      </c>
      <c r="L3187" s="8">
        <v>24</v>
      </c>
      <c r="M3187" s="8" t="b">
        <v>1</v>
      </c>
      <c r="N3187" s="8" t="s">
        <v>8271</v>
      </c>
      <c r="O3187" s="11">
        <f t="shared" si="196"/>
        <v>100</v>
      </c>
      <c r="P3187" s="8">
        <f t="shared" si="197"/>
        <v>41.67</v>
      </c>
      <c r="Q3187" s="8" t="s">
        <v>8317</v>
      </c>
      <c r="R3187" s="8" t="s">
        <v>8318</v>
      </c>
      <c r="S3187" s="17">
        <f t="shared" si="198"/>
        <v>41829.977326388893</v>
      </c>
      <c r="T3187" s="17">
        <f t="shared" si="199"/>
        <v>41836.977326388893</v>
      </c>
    </row>
    <row r="3188" spans="1:20" ht="42.75" x14ac:dyDescent="0.45">
      <c r="A3188" s="5">
        <v>3186</v>
      </c>
      <c r="B3188" s="7" t="s">
        <v>3186</v>
      </c>
      <c r="C3188" s="7" t="s">
        <v>7296</v>
      </c>
      <c r="D3188" s="8">
        <v>3200</v>
      </c>
      <c r="E3188" s="8">
        <v>3270</v>
      </c>
      <c r="F3188" s="8" t="s">
        <v>8219</v>
      </c>
      <c r="G3188" s="8" t="s">
        <v>8225</v>
      </c>
      <c r="H3188" s="8" t="s">
        <v>8247</v>
      </c>
      <c r="I3188" s="8">
        <v>1410901200</v>
      </c>
      <c r="J3188" s="8">
        <v>1408313438</v>
      </c>
      <c r="K3188" s="8" t="b">
        <v>1</v>
      </c>
      <c r="L3188" s="8">
        <v>70</v>
      </c>
      <c r="M3188" s="8" t="b">
        <v>1</v>
      </c>
      <c r="N3188" s="8" t="s">
        <v>8271</v>
      </c>
      <c r="O3188" s="11">
        <f t="shared" si="196"/>
        <v>102</v>
      </c>
      <c r="P3188" s="8">
        <f t="shared" si="197"/>
        <v>46.71</v>
      </c>
      <c r="Q3188" s="8" t="s">
        <v>8317</v>
      </c>
      <c r="R3188" s="8" t="s">
        <v>8318</v>
      </c>
      <c r="S3188" s="17">
        <f t="shared" si="198"/>
        <v>41868.924050925925</v>
      </c>
      <c r="T3188" s="17">
        <f t="shared" si="199"/>
        <v>41898.875</v>
      </c>
    </row>
    <row r="3189" spans="1:20" ht="42.75" x14ac:dyDescent="0.45">
      <c r="A3189" s="5">
        <v>3187</v>
      </c>
      <c r="B3189" s="7" t="s">
        <v>3187</v>
      </c>
      <c r="C3189" s="7" t="s">
        <v>7297</v>
      </c>
      <c r="D3189" s="8">
        <v>15000</v>
      </c>
      <c r="E3189" s="8">
        <v>17444</v>
      </c>
      <c r="F3189" s="8" t="s">
        <v>8219</v>
      </c>
      <c r="G3189" s="8" t="s">
        <v>8224</v>
      </c>
      <c r="H3189" s="8" t="s">
        <v>8246</v>
      </c>
      <c r="I3189" s="8">
        <v>1407167973</v>
      </c>
      <c r="J3189" s="8">
        <v>1405439973</v>
      </c>
      <c r="K3189" s="8" t="b">
        <v>1</v>
      </c>
      <c r="L3189" s="8">
        <v>244</v>
      </c>
      <c r="M3189" s="8" t="b">
        <v>1</v>
      </c>
      <c r="N3189" s="8" t="s">
        <v>8271</v>
      </c>
      <c r="O3189" s="11">
        <f t="shared" si="196"/>
        <v>116</v>
      </c>
      <c r="P3189" s="8">
        <f t="shared" si="197"/>
        <v>71.489999999999995</v>
      </c>
      <c r="Q3189" s="8" t="s">
        <v>8317</v>
      </c>
      <c r="R3189" s="8" t="s">
        <v>8318</v>
      </c>
      <c r="S3189" s="17">
        <f t="shared" si="198"/>
        <v>41835.666354166664</v>
      </c>
      <c r="T3189" s="17">
        <f t="shared" si="199"/>
        <v>41855.666354166664</v>
      </c>
    </row>
    <row r="3190" spans="1:20" ht="42.75" x14ac:dyDescent="0.45">
      <c r="A3190" s="5">
        <v>3188</v>
      </c>
      <c r="B3190" s="7" t="s">
        <v>3188</v>
      </c>
      <c r="C3190" s="7" t="s">
        <v>7298</v>
      </c>
      <c r="D3190" s="8">
        <v>200</v>
      </c>
      <c r="E3190" s="8">
        <v>130</v>
      </c>
      <c r="F3190" s="8" t="s">
        <v>8221</v>
      </c>
      <c r="G3190" s="8" t="s">
        <v>8225</v>
      </c>
      <c r="H3190" s="8" t="s">
        <v>8247</v>
      </c>
      <c r="I3190" s="8">
        <v>1433930302</v>
      </c>
      <c r="J3190" s="8">
        <v>1432115902</v>
      </c>
      <c r="K3190" s="8" t="b">
        <v>0</v>
      </c>
      <c r="L3190" s="8">
        <v>9</v>
      </c>
      <c r="M3190" s="8" t="b">
        <v>0</v>
      </c>
      <c r="N3190" s="8" t="s">
        <v>8305</v>
      </c>
      <c r="O3190" s="11">
        <f t="shared" si="196"/>
        <v>65</v>
      </c>
      <c r="P3190" s="8">
        <f t="shared" si="197"/>
        <v>14.44</v>
      </c>
      <c r="Q3190" s="8" t="s">
        <v>8317</v>
      </c>
      <c r="R3190" s="8" t="s">
        <v>8359</v>
      </c>
      <c r="S3190" s="17">
        <f t="shared" si="198"/>
        <v>42144.415532407409</v>
      </c>
      <c r="T3190" s="17">
        <f t="shared" si="199"/>
        <v>42165.415532407409</v>
      </c>
    </row>
    <row r="3191" spans="1:20" ht="57" x14ac:dyDescent="0.45">
      <c r="A3191" s="5">
        <v>3189</v>
      </c>
      <c r="B3191" s="7" t="s">
        <v>3189</v>
      </c>
      <c r="C3191" s="7" t="s">
        <v>7299</v>
      </c>
      <c r="D3191" s="8">
        <v>55000</v>
      </c>
      <c r="E3191" s="8">
        <v>6780</v>
      </c>
      <c r="F3191" s="8" t="s">
        <v>8221</v>
      </c>
      <c r="G3191" s="8" t="s">
        <v>8235</v>
      </c>
      <c r="H3191" s="8" t="s">
        <v>8255</v>
      </c>
      <c r="I3191" s="8">
        <v>1432455532</v>
      </c>
      <c r="J3191" s="8">
        <v>1429863532</v>
      </c>
      <c r="K3191" s="8" t="b">
        <v>0</v>
      </c>
      <c r="L3191" s="8">
        <v>19</v>
      </c>
      <c r="M3191" s="8" t="b">
        <v>0</v>
      </c>
      <c r="N3191" s="8" t="s">
        <v>8305</v>
      </c>
      <c r="O3191" s="11">
        <f t="shared" si="196"/>
        <v>12</v>
      </c>
      <c r="P3191" s="8">
        <f t="shared" si="197"/>
        <v>356.84</v>
      </c>
      <c r="Q3191" s="8" t="s">
        <v>8317</v>
      </c>
      <c r="R3191" s="8" t="s">
        <v>8359</v>
      </c>
      <c r="S3191" s="17">
        <f t="shared" si="198"/>
        <v>42118.346435185187</v>
      </c>
      <c r="T3191" s="17">
        <f t="shared" si="199"/>
        <v>42148.346435185187</v>
      </c>
    </row>
    <row r="3192" spans="1:20" ht="42.75" x14ac:dyDescent="0.45">
      <c r="A3192" s="5">
        <v>3190</v>
      </c>
      <c r="B3192" s="7" t="s">
        <v>3190</v>
      </c>
      <c r="C3192" s="7" t="s">
        <v>7300</v>
      </c>
      <c r="D3192" s="8">
        <v>4000</v>
      </c>
      <c r="E3192" s="8">
        <v>0</v>
      </c>
      <c r="F3192" s="8" t="s">
        <v>8221</v>
      </c>
      <c r="G3192" s="8" t="s">
        <v>8229</v>
      </c>
      <c r="H3192" s="8" t="s">
        <v>8251</v>
      </c>
      <c r="I3192" s="8">
        <v>1481258275</v>
      </c>
      <c r="J3192" s="8">
        <v>1478662675</v>
      </c>
      <c r="K3192" s="8" t="b">
        <v>0</v>
      </c>
      <c r="L3192" s="8">
        <v>0</v>
      </c>
      <c r="M3192" s="8" t="b">
        <v>0</v>
      </c>
      <c r="N3192" s="8" t="s">
        <v>8305</v>
      </c>
      <c r="O3192" s="11">
        <f t="shared" si="196"/>
        <v>0</v>
      </c>
      <c r="P3192" s="8" t="e">
        <f t="shared" si="197"/>
        <v>#DIV/0!</v>
      </c>
      <c r="Q3192" s="8" t="s">
        <v>8317</v>
      </c>
      <c r="R3192" s="8" t="s">
        <v>8359</v>
      </c>
      <c r="S3192" s="17">
        <f t="shared" si="198"/>
        <v>42683.151331018518</v>
      </c>
      <c r="T3192" s="17">
        <f t="shared" si="199"/>
        <v>42713.192997685182</v>
      </c>
    </row>
    <row r="3193" spans="1:20" ht="42.75" x14ac:dyDescent="0.45">
      <c r="A3193" s="5">
        <v>3191</v>
      </c>
      <c r="B3193" s="7" t="s">
        <v>3191</v>
      </c>
      <c r="C3193" s="7" t="s">
        <v>7301</v>
      </c>
      <c r="D3193" s="8">
        <v>3750</v>
      </c>
      <c r="E3193" s="8">
        <v>151</v>
      </c>
      <c r="F3193" s="8" t="s">
        <v>8221</v>
      </c>
      <c r="G3193" s="8" t="s">
        <v>8224</v>
      </c>
      <c r="H3193" s="8" t="s">
        <v>8246</v>
      </c>
      <c r="I3193" s="8">
        <v>1471370869</v>
      </c>
      <c r="J3193" s="8">
        <v>1466186869</v>
      </c>
      <c r="K3193" s="8" t="b">
        <v>0</v>
      </c>
      <c r="L3193" s="8">
        <v>4</v>
      </c>
      <c r="M3193" s="8" t="b">
        <v>0</v>
      </c>
      <c r="N3193" s="8" t="s">
        <v>8305</v>
      </c>
      <c r="O3193" s="11">
        <f t="shared" si="196"/>
        <v>4</v>
      </c>
      <c r="P3193" s="8">
        <f t="shared" si="197"/>
        <v>37.75</v>
      </c>
      <c r="Q3193" s="8" t="s">
        <v>8317</v>
      </c>
      <c r="R3193" s="8" t="s">
        <v>8359</v>
      </c>
      <c r="S3193" s="17">
        <f t="shared" si="198"/>
        <v>42538.755428240736</v>
      </c>
      <c r="T3193" s="17">
        <f t="shared" si="199"/>
        <v>42598.755428240736</v>
      </c>
    </row>
    <row r="3194" spans="1:20" ht="42.75" x14ac:dyDescent="0.45">
      <c r="A3194" s="5">
        <v>3192</v>
      </c>
      <c r="B3194" s="7" t="s">
        <v>3192</v>
      </c>
      <c r="C3194" s="7" t="s">
        <v>7302</v>
      </c>
      <c r="D3194" s="8">
        <v>10000</v>
      </c>
      <c r="E3194" s="8">
        <v>102</v>
      </c>
      <c r="F3194" s="8" t="s">
        <v>8221</v>
      </c>
      <c r="G3194" s="8" t="s">
        <v>8225</v>
      </c>
      <c r="H3194" s="8" t="s">
        <v>8247</v>
      </c>
      <c r="I3194" s="8">
        <v>1425160800</v>
      </c>
      <c r="J3194" s="8">
        <v>1421274859</v>
      </c>
      <c r="K3194" s="8" t="b">
        <v>0</v>
      </c>
      <c r="L3194" s="8">
        <v>8</v>
      </c>
      <c r="M3194" s="8" t="b">
        <v>0</v>
      </c>
      <c r="N3194" s="8" t="s">
        <v>8305</v>
      </c>
      <c r="O3194" s="11">
        <f t="shared" si="196"/>
        <v>1</v>
      </c>
      <c r="P3194" s="8">
        <f t="shared" si="197"/>
        <v>12.75</v>
      </c>
      <c r="Q3194" s="8" t="s">
        <v>8317</v>
      </c>
      <c r="R3194" s="8" t="s">
        <v>8359</v>
      </c>
      <c r="S3194" s="17">
        <f t="shared" si="198"/>
        <v>42018.94049768518</v>
      </c>
      <c r="T3194" s="17">
        <f t="shared" si="199"/>
        <v>42063.916666666672</v>
      </c>
    </row>
    <row r="3195" spans="1:20" ht="42.75" x14ac:dyDescent="0.45">
      <c r="A3195" s="5">
        <v>3193</v>
      </c>
      <c r="B3195" s="7" t="s">
        <v>3193</v>
      </c>
      <c r="C3195" s="7" t="s">
        <v>7303</v>
      </c>
      <c r="D3195" s="8">
        <v>5000</v>
      </c>
      <c r="E3195" s="8">
        <v>587</v>
      </c>
      <c r="F3195" s="8" t="s">
        <v>8221</v>
      </c>
      <c r="G3195" s="8" t="s">
        <v>8225</v>
      </c>
      <c r="H3195" s="8" t="s">
        <v>8247</v>
      </c>
      <c r="I3195" s="8">
        <v>1424474056</v>
      </c>
      <c r="J3195" s="8">
        <v>1420586056</v>
      </c>
      <c r="K3195" s="8" t="b">
        <v>0</v>
      </c>
      <c r="L3195" s="8">
        <v>24</v>
      </c>
      <c r="M3195" s="8" t="b">
        <v>0</v>
      </c>
      <c r="N3195" s="8" t="s">
        <v>8305</v>
      </c>
      <c r="O3195" s="11">
        <f t="shared" si="196"/>
        <v>12</v>
      </c>
      <c r="P3195" s="8">
        <f t="shared" si="197"/>
        <v>24.46</v>
      </c>
      <c r="Q3195" s="8" t="s">
        <v>8317</v>
      </c>
      <c r="R3195" s="8" t="s">
        <v>8359</v>
      </c>
      <c r="S3195" s="17">
        <f t="shared" si="198"/>
        <v>42010.968240740738</v>
      </c>
      <c r="T3195" s="17">
        <f t="shared" si="199"/>
        <v>42055.968240740738</v>
      </c>
    </row>
    <row r="3196" spans="1:20" ht="42.75" x14ac:dyDescent="0.45">
      <c r="A3196" s="5">
        <v>3194</v>
      </c>
      <c r="B3196" s="7" t="s">
        <v>3194</v>
      </c>
      <c r="C3196" s="7" t="s">
        <v>7304</v>
      </c>
      <c r="D3196" s="8">
        <v>11000</v>
      </c>
      <c r="E3196" s="8">
        <v>0</v>
      </c>
      <c r="F3196" s="8" t="s">
        <v>8221</v>
      </c>
      <c r="G3196" s="8" t="s">
        <v>8224</v>
      </c>
      <c r="H3196" s="8" t="s">
        <v>8246</v>
      </c>
      <c r="I3196" s="8">
        <v>1437960598</v>
      </c>
      <c r="J3196" s="8">
        <v>1435368598</v>
      </c>
      <c r="K3196" s="8" t="b">
        <v>0</v>
      </c>
      <c r="L3196" s="8">
        <v>0</v>
      </c>
      <c r="M3196" s="8" t="b">
        <v>0</v>
      </c>
      <c r="N3196" s="8" t="s">
        <v>8305</v>
      </c>
      <c r="O3196" s="11">
        <f t="shared" si="196"/>
        <v>0</v>
      </c>
      <c r="P3196" s="8" t="e">
        <f t="shared" si="197"/>
        <v>#DIV/0!</v>
      </c>
      <c r="Q3196" s="8" t="s">
        <v>8317</v>
      </c>
      <c r="R3196" s="8" t="s">
        <v>8359</v>
      </c>
      <c r="S3196" s="17">
        <f t="shared" si="198"/>
        <v>42182.062476851846</v>
      </c>
      <c r="T3196" s="17">
        <f t="shared" si="199"/>
        <v>42212.062476851846</v>
      </c>
    </row>
    <row r="3197" spans="1:20" ht="42.75" x14ac:dyDescent="0.45">
      <c r="A3197" s="5">
        <v>3195</v>
      </c>
      <c r="B3197" s="7" t="s">
        <v>3195</v>
      </c>
      <c r="C3197" s="7" t="s">
        <v>7305</v>
      </c>
      <c r="D3197" s="8">
        <v>3500</v>
      </c>
      <c r="E3197" s="8">
        <v>2070</v>
      </c>
      <c r="F3197" s="8" t="s">
        <v>8221</v>
      </c>
      <c r="G3197" s="8" t="s">
        <v>8224</v>
      </c>
      <c r="H3197" s="8" t="s">
        <v>8246</v>
      </c>
      <c r="I3197" s="8">
        <v>1423750542</v>
      </c>
      <c r="J3197" s="8">
        <v>1421158542</v>
      </c>
      <c r="K3197" s="8" t="b">
        <v>0</v>
      </c>
      <c r="L3197" s="8">
        <v>39</v>
      </c>
      <c r="M3197" s="8" t="b">
        <v>0</v>
      </c>
      <c r="N3197" s="8" t="s">
        <v>8305</v>
      </c>
      <c r="O3197" s="11">
        <f t="shared" si="196"/>
        <v>59</v>
      </c>
      <c r="P3197" s="8">
        <f t="shared" si="197"/>
        <v>53.08</v>
      </c>
      <c r="Q3197" s="8" t="s">
        <v>8317</v>
      </c>
      <c r="R3197" s="8" t="s">
        <v>8359</v>
      </c>
      <c r="S3197" s="17">
        <f t="shared" si="198"/>
        <v>42017.594236111108</v>
      </c>
      <c r="T3197" s="17">
        <f t="shared" si="199"/>
        <v>42047.594236111108</v>
      </c>
    </row>
    <row r="3198" spans="1:20" ht="42.75" x14ac:dyDescent="0.45">
      <c r="A3198" s="5">
        <v>3196</v>
      </c>
      <c r="B3198" s="7" t="s">
        <v>3196</v>
      </c>
      <c r="C3198" s="7" t="s">
        <v>7306</v>
      </c>
      <c r="D3198" s="8">
        <v>3000000</v>
      </c>
      <c r="E3198" s="8">
        <v>1800</v>
      </c>
      <c r="F3198" s="8" t="s">
        <v>8221</v>
      </c>
      <c r="G3198" s="8" t="s">
        <v>8224</v>
      </c>
      <c r="H3198" s="8" t="s">
        <v>8246</v>
      </c>
      <c r="I3198" s="8">
        <v>1438437600</v>
      </c>
      <c r="J3198" s="8">
        <v>1433254875</v>
      </c>
      <c r="K3198" s="8" t="b">
        <v>0</v>
      </c>
      <c r="L3198" s="8">
        <v>6</v>
      </c>
      <c r="M3198" s="8" t="b">
        <v>0</v>
      </c>
      <c r="N3198" s="8" t="s">
        <v>8305</v>
      </c>
      <c r="O3198" s="11">
        <f t="shared" si="196"/>
        <v>0</v>
      </c>
      <c r="P3198" s="8">
        <f t="shared" si="197"/>
        <v>300</v>
      </c>
      <c r="Q3198" s="8" t="s">
        <v>8317</v>
      </c>
      <c r="R3198" s="8" t="s">
        <v>8359</v>
      </c>
      <c r="S3198" s="17">
        <f t="shared" si="198"/>
        <v>42157.598090277781</v>
      </c>
      <c r="T3198" s="17">
        <f t="shared" si="199"/>
        <v>42217.583333333328</v>
      </c>
    </row>
    <row r="3199" spans="1:20" ht="28.5" x14ac:dyDescent="0.45">
      <c r="A3199" s="5">
        <v>3197</v>
      </c>
      <c r="B3199" s="7" t="s">
        <v>3197</v>
      </c>
      <c r="C3199" s="7" t="s">
        <v>7307</v>
      </c>
      <c r="D3199" s="8">
        <v>10000</v>
      </c>
      <c r="E3199" s="8">
        <v>1145</v>
      </c>
      <c r="F3199" s="8" t="s">
        <v>8221</v>
      </c>
      <c r="G3199" s="8" t="s">
        <v>8234</v>
      </c>
      <c r="H3199" s="8" t="s">
        <v>8254</v>
      </c>
      <c r="I3199" s="8">
        <v>1423050618</v>
      </c>
      <c r="J3199" s="8">
        <v>1420458618</v>
      </c>
      <c r="K3199" s="8" t="b">
        <v>0</v>
      </c>
      <c r="L3199" s="8">
        <v>4</v>
      </c>
      <c r="M3199" s="8" t="b">
        <v>0</v>
      </c>
      <c r="N3199" s="8" t="s">
        <v>8305</v>
      </c>
      <c r="O3199" s="11">
        <f t="shared" si="196"/>
        <v>11</v>
      </c>
      <c r="P3199" s="8">
        <f t="shared" si="197"/>
        <v>286.25</v>
      </c>
      <c r="Q3199" s="8" t="s">
        <v>8317</v>
      </c>
      <c r="R3199" s="8" t="s">
        <v>8359</v>
      </c>
      <c r="S3199" s="17">
        <f t="shared" si="198"/>
        <v>42009.493263888886</v>
      </c>
      <c r="T3199" s="17">
        <f t="shared" si="199"/>
        <v>42039.493263888886</v>
      </c>
    </row>
    <row r="3200" spans="1:20" ht="42.75" x14ac:dyDescent="0.45">
      <c r="A3200" s="5">
        <v>3198</v>
      </c>
      <c r="B3200" s="7" t="s">
        <v>3198</v>
      </c>
      <c r="C3200" s="7" t="s">
        <v>7308</v>
      </c>
      <c r="D3200" s="8">
        <v>30000</v>
      </c>
      <c r="E3200" s="8">
        <v>110</v>
      </c>
      <c r="F3200" s="8" t="s">
        <v>8221</v>
      </c>
      <c r="G3200" s="8" t="s">
        <v>8232</v>
      </c>
      <c r="H3200" s="8" t="s">
        <v>8253</v>
      </c>
      <c r="I3200" s="8">
        <v>1424081477</v>
      </c>
      <c r="J3200" s="8">
        <v>1420798277</v>
      </c>
      <c r="K3200" s="8" t="b">
        <v>0</v>
      </c>
      <c r="L3200" s="8">
        <v>3</v>
      </c>
      <c r="M3200" s="8" t="b">
        <v>0</v>
      </c>
      <c r="N3200" s="8" t="s">
        <v>8305</v>
      </c>
      <c r="O3200" s="11">
        <f t="shared" si="196"/>
        <v>0</v>
      </c>
      <c r="P3200" s="8">
        <f t="shared" si="197"/>
        <v>36.67</v>
      </c>
      <c r="Q3200" s="8" t="s">
        <v>8317</v>
      </c>
      <c r="R3200" s="8" t="s">
        <v>8359</v>
      </c>
      <c r="S3200" s="17">
        <f t="shared" si="198"/>
        <v>42013.424502314811</v>
      </c>
      <c r="T3200" s="17">
        <f t="shared" si="199"/>
        <v>42051.424502314811</v>
      </c>
    </row>
    <row r="3201" spans="1:20" ht="42.75" x14ac:dyDescent="0.45">
      <c r="A3201" s="5">
        <v>3199</v>
      </c>
      <c r="B3201" s="7" t="s">
        <v>3199</v>
      </c>
      <c r="C3201" s="7" t="s">
        <v>7309</v>
      </c>
      <c r="D3201" s="8">
        <v>5000</v>
      </c>
      <c r="E3201" s="8">
        <v>2608</v>
      </c>
      <c r="F3201" s="8" t="s">
        <v>8221</v>
      </c>
      <c r="G3201" s="8" t="s">
        <v>8224</v>
      </c>
      <c r="H3201" s="8" t="s">
        <v>8246</v>
      </c>
      <c r="I3201" s="8">
        <v>1410037200</v>
      </c>
      <c r="J3201" s="8">
        <v>1407435418</v>
      </c>
      <c r="K3201" s="8" t="b">
        <v>0</v>
      </c>
      <c r="L3201" s="8">
        <v>53</v>
      </c>
      <c r="M3201" s="8" t="b">
        <v>0</v>
      </c>
      <c r="N3201" s="8" t="s">
        <v>8305</v>
      </c>
      <c r="O3201" s="11">
        <f t="shared" si="196"/>
        <v>52</v>
      </c>
      <c r="P3201" s="8">
        <f t="shared" si="197"/>
        <v>49.21</v>
      </c>
      <c r="Q3201" s="8" t="s">
        <v>8317</v>
      </c>
      <c r="R3201" s="8" t="s">
        <v>8359</v>
      </c>
      <c r="S3201" s="17">
        <f t="shared" si="198"/>
        <v>41858.761782407404</v>
      </c>
      <c r="T3201" s="17">
        <f t="shared" si="199"/>
        <v>41888.875</v>
      </c>
    </row>
    <row r="3202" spans="1:20" ht="42.75" x14ac:dyDescent="0.45">
      <c r="A3202" s="5">
        <v>3200</v>
      </c>
      <c r="B3202" s="7" t="s">
        <v>3200</v>
      </c>
      <c r="C3202" s="7" t="s">
        <v>7310</v>
      </c>
      <c r="D3202" s="8">
        <v>50000</v>
      </c>
      <c r="E3202" s="8">
        <v>1</v>
      </c>
      <c r="F3202" s="8" t="s">
        <v>8221</v>
      </c>
      <c r="G3202" s="8" t="s">
        <v>8224</v>
      </c>
      <c r="H3202" s="8" t="s">
        <v>8246</v>
      </c>
      <c r="I3202" s="8">
        <v>1461994440</v>
      </c>
      <c r="J3202" s="8">
        <v>1459410101</v>
      </c>
      <c r="K3202" s="8" t="b">
        <v>0</v>
      </c>
      <c r="L3202" s="8">
        <v>1</v>
      </c>
      <c r="M3202" s="8" t="b">
        <v>0</v>
      </c>
      <c r="N3202" s="8" t="s">
        <v>8305</v>
      </c>
      <c r="O3202" s="11">
        <f t="shared" si="196"/>
        <v>0</v>
      </c>
      <c r="P3202" s="8">
        <f t="shared" si="197"/>
        <v>1</v>
      </c>
      <c r="Q3202" s="8" t="s">
        <v>8317</v>
      </c>
      <c r="R3202" s="8" t="s">
        <v>8359</v>
      </c>
      <c r="S3202" s="17">
        <f t="shared" si="198"/>
        <v>42460.320613425924</v>
      </c>
      <c r="T3202" s="17">
        <f t="shared" si="199"/>
        <v>42490.231944444444</v>
      </c>
    </row>
    <row r="3203" spans="1:20" ht="42.75" x14ac:dyDescent="0.45">
      <c r="A3203" s="5">
        <v>3201</v>
      </c>
      <c r="B3203" s="7" t="s">
        <v>3201</v>
      </c>
      <c r="C3203" s="7" t="s">
        <v>7311</v>
      </c>
      <c r="D3203" s="8">
        <v>2000</v>
      </c>
      <c r="E3203" s="8">
        <v>25</v>
      </c>
      <c r="F3203" s="8" t="s">
        <v>8221</v>
      </c>
      <c r="G3203" s="8" t="s">
        <v>8225</v>
      </c>
      <c r="H3203" s="8" t="s">
        <v>8247</v>
      </c>
      <c r="I3203" s="8">
        <v>1409509477</v>
      </c>
      <c r="J3203" s="8">
        <v>1407695077</v>
      </c>
      <c r="K3203" s="8" t="b">
        <v>0</v>
      </c>
      <c r="L3203" s="8">
        <v>2</v>
      </c>
      <c r="M3203" s="8" t="b">
        <v>0</v>
      </c>
      <c r="N3203" s="8" t="s">
        <v>8305</v>
      </c>
      <c r="O3203" s="11">
        <f t="shared" ref="O3203:O3266" si="200">ROUND((E3203/D3203)*100,0)</f>
        <v>1</v>
      </c>
      <c r="P3203" s="8">
        <f t="shared" ref="P3203:P3266" si="201">ROUND(E3203/L3203,2)</f>
        <v>12.5</v>
      </c>
      <c r="Q3203" s="8" t="s">
        <v>8317</v>
      </c>
      <c r="R3203" s="8" t="s">
        <v>8359</v>
      </c>
      <c r="S3203" s="17">
        <f t="shared" ref="S3203:S3266" si="202">(((J3203/60)/60)/24)+DATE(1970,1,1)</f>
        <v>41861.767094907409</v>
      </c>
      <c r="T3203" s="17">
        <f t="shared" ref="T3203:T3266" si="203">(((I3203/60)/60)/24)+DATE(1970,1,1)</f>
        <v>41882.767094907409</v>
      </c>
    </row>
    <row r="3204" spans="1:20" ht="42.75" x14ac:dyDescent="0.45">
      <c r="A3204" s="5">
        <v>3202</v>
      </c>
      <c r="B3204" s="7" t="s">
        <v>3202</v>
      </c>
      <c r="C3204" s="7" t="s">
        <v>7312</v>
      </c>
      <c r="D3204" s="8">
        <v>5000</v>
      </c>
      <c r="E3204" s="8">
        <v>2726</v>
      </c>
      <c r="F3204" s="8" t="s">
        <v>8221</v>
      </c>
      <c r="G3204" s="8" t="s">
        <v>8224</v>
      </c>
      <c r="H3204" s="8" t="s">
        <v>8246</v>
      </c>
      <c r="I3204" s="8">
        <v>1450072740</v>
      </c>
      <c r="J3204" s="8">
        <v>1445027346</v>
      </c>
      <c r="K3204" s="8" t="b">
        <v>0</v>
      </c>
      <c r="L3204" s="8">
        <v>25</v>
      </c>
      <c r="M3204" s="8" t="b">
        <v>0</v>
      </c>
      <c r="N3204" s="8" t="s">
        <v>8305</v>
      </c>
      <c r="O3204" s="11">
        <f t="shared" si="200"/>
        <v>55</v>
      </c>
      <c r="P3204" s="8">
        <f t="shared" si="201"/>
        <v>109.04</v>
      </c>
      <c r="Q3204" s="8" t="s">
        <v>8317</v>
      </c>
      <c r="R3204" s="8" t="s">
        <v>8359</v>
      </c>
      <c r="S3204" s="17">
        <f t="shared" si="202"/>
        <v>42293.853541666671</v>
      </c>
      <c r="T3204" s="17">
        <f t="shared" si="203"/>
        <v>42352.249305555553</v>
      </c>
    </row>
    <row r="3205" spans="1:20" ht="42.75" x14ac:dyDescent="0.45">
      <c r="A3205" s="5">
        <v>3203</v>
      </c>
      <c r="B3205" s="7" t="s">
        <v>3203</v>
      </c>
      <c r="C3205" s="7" t="s">
        <v>7313</v>
      </c>
      <c r="D3205" s="8">
        <v>1000</v>
      </c>
      <c r="E3205" s="8">
        <v>250</v>
      </c>
      <c r="F3205" s="8" t="s">
        <v>8221</v>
      </c>
      <c r="G3205" s="8" t="s">
        <v>8224</v>
      </c>
      <c r="H3205" s="8" t="s">
        <v>8246</v>
      </c>
      <c r="I3205" s="8">
        <v>1443224622</v>
      </c>
      <c r="J3205" s="8">
        <v>1440632622</v>
      </c>
      <c r="K3205" s="8" t="b">
        <v>0</v>
      </c>
      <c r="L3205" s="8">
        <v>6</v>
      </c>
      <c r="M3205" s="8" t="b">
        <v>0</v>
      </c>
      <c r="N3205" s="8" t="s">
        <v>8305</v>
      </c>
      <c r="O3205" s="11">
        <f t="shared" si="200"/>
        <v>25</v>
      </c>
      <c r="P3205" s="8">
        <f t="shared" si="201"/>
        <v>41.67</v>
      </c>
      <c r="Q3205" s="8" t="s">
        <v>8317</v>
      </c>
      <c r="R3205" s="8" t="s">
        <v>8359</v>
      </c>
      <c r="S3205" s="17">
        <f t="shared" si="202"/>
        <v>42242.988680555558</v>
      </c>
      <c r="T3205" s="17">
        <f t="shared" si="203"/>
        <v>42272.988680555558</v>
      </c>
    </row>
    <row r="3206" spans="1:20" ht="42.75" x14ac:dyDescent="0.45">
      <c r="A3206" s="5">
        <v>3204</v>
      </c>
      <c r="B3206" s="7" t="s">
        <v>3204</v>
      </c>
      <c r="C3206" s="7" t="s">
        <v>7314</v>
      </c>
      <c r="D3206" s="8">
        <v>500</v>
      </c>
      <c r="E3206" s="8">
        <v>0</v>
      </c>
      <c r="F3206" s="8" t="s">
        <v>8221</v>
      </c>
      <c r="G3206" s="8" t="s">
        <v>8224</v>
      </c>
      <c r="H3206" s="8" t="s">
        <v>8246</v>
      </c>
      <c r="I3206" s="8">
        <v>1437149640</v>
      </c>
      <c r="J3206" s="8">
        <v>1434558479</v>
      </c>
      <c r="K3206" s="8" t="b">
        <v>0</v>
      </c>
      <c r="L3206" s="8">
        <v>0</v>
      </c>
      <c r="M3206" s="8" t="b">
        <v>0</v>
      </c>
      <c r="N3206" s="8" t="s">
        <v>8305</v>
      </c>
      <c r="O3206" s="11">
        <f t="shared" si="200"/>
        <v>0</v>
      </c>
      <c r="P3206" s="8" t="e">
        <f t="shared" si="201"/>
        <v>#DIV/0!</v>
      </c>
      <c r="Q3206" s="8" t="s">
        <v>8317</v>
      </c>
      <c r="R3206" s="8" t="s">
        <v>8359</v>
      </c>
      <c r="S3206" s="17">
        <f t="shared" si="202"/>
        <v>42172.686099537037</v>
      </c>
      <c r="T3206" s="17">
        <f t="shared" si="203"/>
        <v>42202.676388888889</v>
      </c>
    </row>
    <row r="3207" spans="1:20" ht="42.75" x14ac:dyDescent="0.45">
      <c r="A3207" s="5">
        <v>3205</v>
      </c>
      <c r="B3207" s="7" t="s">
        <v>3205</v>
      </c>
      <c r="C3207" s="7" t="s">
        <v>7315</v>
      </c>
      <c r="D3207" s="8">
        <v>8000</v>
      </c>
      <c r="E3207" s="8">
        <v>273</v>
      </c>
      <c r="F3207" s="8" t="s">
        <v>8221</v>
      </c>
      <c r="G3207" s="8" t="s">
        <v>8225</v>
      </c>
      <c r="H3207" s="8" t="s">
        <v>8247</v>
      </c>
      <c r="I3207" s="8">
        <v>1430470772</v>
      </c>
      <c r="J3207" s="8">
        <v>1427878772</v>
      </c>
      <c r="K3207" s="8" t="b">
        <v>0</v>
      </c>
      <c r="L3207" s="8">
        <v>12</v>
      </c>
      <c r="M3207" s="8" t="b">
        <v>0</v>
      </c>
      <c r="N3207" s="8" t="s">
        <v>8305</v>
      </c>
      <c r="O3207" s="11">
        <f t="shared" si="200"/>
        <v>3</v>
      </c>
      <c r="P3207" s="8">
        <f t="shared" si="201"/>
        <v>22.75</v>
      </c>
      <c r="Q3207" s="8" t="s">
        <v>8317</v>
      </c>
      <c r="R3207" s="8" t="s">
        <v>8359</v>
      </c>
      <c r="S3207" s="17">
        <f t="shared" si="202"/>
        <v>42095.374675925923</v>
      </c>
      <c r="T3207" s="17">
        <f t="shared" si="203"/>
        <v>42125.374675925923</v>
      </c>
    </row>
    <row r="3208" spans="1:20" ht="42.75" x14ac:dyDescent="0.45">
      <c r="A3208" s="5">
        <v>3206</v>
      </c>
      <c r="B3208" s="7" t="s">
        <v>3206</v>
      </c>
      <c r="C3208" s="7" t="s">
        <v>7316</v>
      </c>
      <c r="D3208" s="8">
        <v>5000</v>
      </c>
      <c r="E3208" s="8">
        <v>0</v>
      </c>
      <c r="F3208" s="8" t="s">
        <v>8221</v>
      </c>
      <c r="G3208" s="8" t="s">
        <v>8224</v>
      </c>
      <c r="H3208" s="8" t="s">
        <v>8246</v>
      </c>
      <c r="I3208" s="8">
        <v>1442644651</v>
      </c>
      <c r="J3208" s="8">
        <v>1440052651</v>
      </c>
      <c r="K3208" s="8" t="b">
        <v>0</v>
      </c>
      <c r="L3208" s="8">
        <v>0</v>
      </c>
      <c r="M3208" s="8" t="b">
        <v>0</v>
      </c>
      <c r="N3208" s="8" t="s">
        <v>8305</v>
      </c>
      <c r="O3208" s="11">
        <f t="shared" si="200"/>
        <v>0</v>
      </c>
      <c r="P3208" s="8" t="e">
        <f t="shared" si="201"/>
        <v>#DIV/0!</v>
      </c>
      <c r="Q3208" s="8" t="s">
        <v>8317</v>
      </c>
      <c r="R3208" s="8" t="s">
        <v>8359</v>
      </c>
      <c r="S3208" s="17">
        <f t="shared" si="202"/>
        <v>42236.276053240741</v>
      </c>
      <c r="T3208" s="17">
        <f t="shared" si="203"/>
        <v>42266.276053240741</v>
      </c>
    </row>
    <row r="3209" spans="1:20" ht="42.75" x14ac:dyDescent="0.45">
      <c r="A3209" s="5">
        <v>3207</v>
      </c>
      <c r="B3209" s="7" t="s">
        <v>3207</v>
      </c>
      <c r="C3209" s="7" t="s">
        <v>7317</v>
      </c>
      <c r="D3209" s="8">
        <v>5500</v>
      </c>
      <c r="E3209" s="8">
        <v>2550</v>
      </c>
      <c r="F3209" s="8" t="s">
        <v>8221</v>
      </c>
      <c r="G3209" s="8" t="s">
        <v>8224</v>
      </c>
      <c r="H3209" s="8" t="s">
        <v>8246</v>
      </c>
      <c r="I3209" s="8">
        <v>1429767607</v>
      </c>
      <c r="J3209" s="8">
        <v>1424587207</v>
      </c>
      <c r="K3209" s="8" t="b">
        <v>0</v>
      </c>
      <c r="L3209" s="8">
        <v>36</v>
      </c>
      <c r="M3209" s="8" t="b">
        <v>0</v>
      </c>
      <c r="N3209" s="8" t="s">
        <v>8305</v>
      </c>
      <c r="O3209" s="11">
        <f t="shared" si="200"/>
        <v>46</v>
      </c>
      <c r="P3209" s="8">
        <f t="shared" si="201"/>
        <v>70.83</v>
      </c>
      <c r="Q3209" s="8" t="s">
        <v>8317</v>
      </c>
      <c r="R3209" s="8" t="s">
        <v>8359</v>
      </c>
      <c r="S3209" s="17">
        <f t="shared" si="202"/>
        <v>42057.277858796297</v>
      </c>
      <c r="T3209" s="17">
        <f t="shared" si="203"/>
        <v>42117.236192129625</v>
      </c>
    </row>
    <row r="3210" spans="1:20" ht="42.75" x14ac:dyDescent="0.45">
      <c r="A3210" s="5">
        <v>3208</v>
      </c>
      <c r="B3210" s="7" t="s">
        <v>3208</v>
      </c>
      <c r="C3210" s="7" t="s">
        <v>7318</v>
      </c>
      <c r="D3210" s="8">
        <v>5000</v>
      </c>
      <c r="E3210" s="8">
        <v>5175</v>
      </c>
      <c r="F3210" s="8" t="s">
        <v>8219</v>
      </c>
      <c r="G3210" s="8" t="s">
        <v>8224</v>
      </c>
      <c r="H3210" s="8" t="s">
        <v>8246</v>
      </c>
      <c r="I3210" s="8">
        <v>1406557877</v>
      </c>
      <c r="J3210" s="8">
        <v>1404743477</v>
      </c>
      <c r="K3210" s="8" t="b">
        <v>1</v>
      </c>
      <c r="L3210" s="8">
        <v>82</v>
      </c>
      <c r="M3210" s="8" t="b">
        <v>1</v>
      </c>
      <c r="N3210" s="8" t="s">
        <v>8271</v>
      </c>
      <c r="O3210" s="11">
        <f t="shared" si="200"/>
        <v>104</v>
      </c>
      <c r="P3210" s="8">
        <f t="shared" si="201"/>
        <v>63.11</v>
      </c>
      <c r="Q3210" s="8" t="s">
        <v>8317</v>
      </c>
      <c r="R3210" s="8" t="s">
        <v>8318</v>
      </c>
      <c r="S3210" s="17">
        <f t="shared" si="202"/>
        <v>41827.605057870373</v>
      </c>
      <c r="T3210" s="17">
        <f t="shared" si="203"/>
        <v>41848.605057870373</v>
      </c>
    </row>
    <row r="3211" spans="1:20" ht="42.75" x14ac:dyDescent="0.45">
      <c r="A3211" s="5">
        <v>3209</v>
      </c>
      <c r="B3211" s="7" t="s">
        <v>3209</v>
      </c>
      <c r="C3211" s="7" t="s">
        <v>7319</v>
      </c>
      <c r="D3211" s="8">
        <v>9500</v>
      </c>
      <c r="E3211" s="8">
        <v>11335.7</v>
      </c>
      <c r="F3211" s="8" t="s">
        <v>8219</v>
      </c>
      <c r="G3211" s="8" t="s">
        <v>8224</v>
      </c>
      <c r="H3211" s="8" t="s">
        <v>8246</v>
      </c>
      <c r="I3211" s="8">
        <v>1403305200</v>
      </c>
      <c r="J3211" s="8">
        <v>1400512658</v>
      </c>
      <c r="K3211" s="8" t="b">
        <v>1</v>
      </c>
      <c r="L3211" s="8">
        <v>226</v>
      </c>
      <c r="M3211" s="8" t="b">
        <v>1</v>
      </c>
      <c r="N3211" s="8" t="s">
        <v>8271</v>
      </c>
      <c r="O3211" s="11">
        <f t="shared" si="200"/>
        <v>119</v>
      </c>
      <c r="P3211" s="8">
        <f t="shared" si="201"/>
        <v>50.16</v>
      </c>
      <c r="Q3211" s="8" t="s">
        <v>8317</v>
      </c>
      <c r="R3211" s="8" t="s">
        <v>8318</v>
      </c>
      <c r="S3211" s="17">
        <f t="shared" si="202"/>
        <v>41778.637245370373</v>
      </c>
      <c r="T3211" s="17">
        <f t="shared" si="203"/>
        <v>41810.958333333336</v>
      </c>
    </row>
    <row r="3212" spans="1:20" ht="42.75" x14ac:dyDescent="0.45">
      <c r="A3212" s="5">
        <v>3210</v>
      </c>
      <c r="B3212" s="7" t="s">
        <v>3210</v>
      </c>
      <c r="C3212" s="7" t="s">
        <v>7320</v>
      </c>
      <c r="D3212" s="8">
        <v>3000</v>
      </c>
      <c r="E3212" s="8">
        <v>3773</v>
      </c>
      <c r="F3212" s="8" t="s">
        <v>8219</v>
      </c>
      <c r="G3212" s="8" t="s">
        <v>8224</v>
      </c>
      <c r="H3212" s="8" t="s">
        <v>8246</v>
      </c>
      <c r="I3212" s="8">
        <v>1338523140</v>
      </c>
      <c r="J3212" s="8">
        <v>1334442519</v>
      </c>
      <c r="K3212" s="8" t="b">
        <v>1</v>
      </c>
      <c r="L3212" s="8">
        <v>60</v>
      </c>
      <c r="M3212" s="8" t="b">
        <v>1</v>
      </c>
      <c r="N3212" s="8" t="s">
        <v>8271</v>
      </c>
      <c r="O3212" s="11">
        <f t="shared" si="200"/>
        <v>126</v>
      </c>
      <c r="P3212" s="8">
        <f t="shared" si="201"/>
        <v>62.88</v>
      </c>
      <c r="Q3212" s="8" t="s">
        <v>8317</v>
      </c>
      <c r="R3212" s="8" t="s">
        <v>8318</v>
      </c>
      <c r="S3212" s="17">
        <f t="shared" si="202"/>
        <v>41013.936562499999</v>
      </c>
      <c r="T3212" s="17">
        <f t="shared" si="203"/>
        <v>41061.165972222225</v>
      </c>
    </row>
    <row r="3213" spans="1:20" ht="42.75" x14ac:dyDescent="0.45">
      <c r="A3213" s="5">
        <v>3211</v>
      </c>
      <c r="B3213" s="7" t="s">
        <v>3211</v>
      </c>
      <c r="C3213" s="7" t="s">
        <v>7321</v>
      </c>
      <c r="D3213" s="8">
        <v>23000</v>
      </c>
      <c r="E3213" s="8">
        <v>27541</v>
      </c>
      <c r="F3213" s="8" t="s">
        <v>8219</v>
      </c>
      <c r="G3213" s="8" t="s">
        <v>8224</v>
      </c>
      <c r="H3213" s="8" t="s">
        <v>8246</v>
      </c>
      <c r="I3213" s="8">
        <v>1408068000</v>
      </c>
      <c r="J3213" s="8">
        <v>1405346680</v>
      </c>
      <c r="K3213" s="8" t="b">
        <v>1</v>
      </c>
      <c r="L3213" s="8">
        <v>322</v>
      </c>
      <c r="M3213" s="8" t="b">
        <v>1</v>
      </c>
      <c r="N3213" s="8" t="s">
        <v>8271</v>
      </c>
      <c r="O3213" s="11">
        <f t="shared" si="200"/>
        <v>120</v>
      </c>
      <c r="P3213" s="8">
        <f t="shared" si="201"/>
        <v>85.53</v>
      </c>
      <c r="Q3213" s="8" t="s">
        <v>8317</v>
      </c>
      <c r="R3213" s="8" t="s">
        <v>8318</v>
      </c>
      <c r="S3213" s="17">
        <f t="shared" si="202"/>
        <v>41834.586574074077</v>
      </c>
      <c r="T3213" s="17">
        <f t="shared" si="203"/>
        <v>41866.083333333336</v>
      </c>
    </row>
    <row r="3214" spans="1:20" ht="28.5" x14ac:dyDescent="0.45">
      <c r="A3214" s="5">
        <v>3212</v>
      </c>
      <c r="B3214" s="7" t="s">
        <v>3212</v>
      </c>
      <c r="C3214" s="7" t="s">
        <v>7322</v>
      </c>
      <c r="D3214" s="8">
        <v>4000</v>
      </c>
      <c r="E3214" s="8">
        <v>5050</v>
      </c>
      <c r="F3214" s="8" t="s">
        <v>8219</v>
      </c>
      <c r="G3214" s="8" t="s">
        <v>8224</v>
      </c>
      <c r="H3214" s="8" t="s">
        <v>8246</v>
      </c>
      <c r="I3214" s="8">
        <v>1407524751</v>
      </c>
      <c r="J3214" s="8">
        <v>1404932751</v>
      </c>
      <c r="K3214" s="8" t="b">
        <v>1</v>
      </c>
      <c r="L3214" s="8">
        <v>94</v>
      </c>
      <c r="M3214" s="8" t="b">
        <v>1</v>
      </c>
      <c r="N3214" s="8" t="s">
        <v>8271</v>
      </c>
      <c r="O3214" s="11">
        <f t="shared" si="200"/>
        <v>126</v>
      </c>
      <c r="P3214" s="8">
        <f t="shared" si="201"/>
        <v>53.72</v>
      </c>
      <c r="Q3214" s="8" t="s">
        <v>8317</v>
      </c>
      <c r="R3214" s="8" t="s">
        <v>8318</v>
      </c>
      <c r="S3214" s="17">
        <f t="shared" si="202"/>
        <v>41829.795729166668</v>
      </c>
      <c r="T3214" s="17">
        <f t="shared" si="203"/>
        <v>41859.795729166668</v>
      </c>
    </row>
    <row r="3215" spans="1:20" ht="42.75" x14ac:dyDescent="0.45">
      <c r="A3215" s="5">
        <v>3213</v>
      </c>
      <c r="B3215" s="7" t="s">
        <v>3213</v>
      </c>
      <c r="C3215" s="7" t="s">
        <v>7323</v>
      </c>
      <c r="D3215" s="8">
        <v>6000</v>
      </c>
      <c r="E3215" s="8">
        <v>6007</v>
      </c>
      <c r="F3215" s="8" t="s">
        <v>8219</v>
      </c>
      <c r="G3215" s="8" t="s">
        <v>8225</v>
      </c>
      <c r="H3215" s="8" t="s">
        <v>8247</v>
      </c>
      <c r="I3215" s="8">
        <v>1437934759</v>
      </c>
      <c r="J3215" s="8">
        <v>1434478759</v>
      </c>
      <c r="K3215" s="8" t="b">
        <v>1</v>
      </c>
      <c r="L3215" s="8">
        <v>47</v>
      </c>
      <c r="M3215" s="8" t="b">
        <v>1</v>
      </c>
      <c r="N3215" s="8" t="s">
        <v>8271</v>
      </c>
      <c r="O3215" s="11">
        <f t="shared" si="200"/>
        <v>100</v>
      </c>
      <c r="P3215" s="8">
        <f t="shared" si="201"/>
        <v>127.81</v>
      </c>
      <c r="Q3215" s="8" t="s">
        <v>8317</v>
      </c>
      <c r="R3215" s="8" t="s">
        <v>8318</v>
      </c>
      <c r="S3215" s="17">
        <f t="shared" si="202"/>
        <v>42171.763414351852</v>
      </c>
      <c r="T3215" s="17">
        <f t="shared" si="203"/>
        <v>42211.763414351852</v>
      </c>
    </row>
    <row r="3216" spans="1:20" ht="42.75" x14ac:dyDescent="0.45">
      <c r="A3216" s="5">
        <v>3214</v>
      </c>
      <c r="B3216" s="7" t="s">
        <v>3214</v>
      </c>
      <c r="C3216" s="7" t="s">
        <v>7324</v>
      </c>
      <c r="D3216" s="8">
        <v>12000</v>
      </c>
      <c r="E3216" s="8">
        <v>12256</v>
      </c>
      <c r="F3216" s="8" t="s">
        <v>8219</v>
      </c>
      <c r="G3216" s="8" t="s">
        <v>8225</v>
      </c>
      <c r="H3216" s="8" t="s">
        <v>8247</v>
      </c>
      <c r="I3216" s="8">
        <v>1452038100</v>
      </c>
      <c r="J3216" s="8">
        <v>1448823673</v>
      </c>
      <c r="K3216" s="8" t="b">
        <v>1</v>
      </c>
      <c r="L3216" s="8">
        <v>115</v>
      </c>
      <c r="M3216" s="8" t="b">
        <v>1</v>
      </c>
      <c r="N3216" s="8" t="s">
        <v>8271</v>
      </c>
      <c r="O3216" s="11">
        <f t="shared" si="200"/>
        <v>102</v>
      </c>
      <c r="P3216" s="8">
        <f t="shared" si="201"/>
        <v>106.57</v>
      </c>
      <c r="Q3216" s="8" t="s">
        <v>8317</v>
      </c>
      <c r="R3216" s="8" t="s">
        <v>8318</v>
      </c>
      <c r="S3216" s="17">
        <f t="shared" si="202"/>
        <v>42337.792511574073</v>
      </c>
      <c r="T3216" s="17">
        <f t="shared" si="203"/>
        <v>42374.996527777781</v>
      </c>
    </row>
    <row r="3217" spans="1:20" ht="57" x14ac:dyDescent="0.45">
      <c r="A3217" s="5">
        <v>3215</v>
      </c>
      <c r="B3217" s="7" t="s">
        <v>3215</v>
      </c>
      <c r="C3217" s="7" t="s">
        <v>7325</v>
      </c>
      <c r="D3217" s="8">
        <v>35000</v>
      </c>
      <c r="E3217" s="8">
        <v>35123</v>
      </c>
      <c r="F3217" s="8" t="s">
        <v>8219</v>
      </c>
      <c r="G3217" s="8" t="s">
        <v>8224</v>
      </c>
      <c r="H3217" s="8" t="s">
        <v>8246</v>
      </c>
      <c r="I3217" s="8">
        <v>1441857540</v>
      </c>
      <c r="J3217" s="8">
        <v>1438617471</v>
      </c>
      <c r="K3217" s="8" t="b">
        <v>1</v>
      </c>
      <c r="L3217" s="8">
        <v>134</v>
      </c>
      <c r="M3217" s="8" t="b">
        <v>1</v>
      </c>
      <c r="N3217" s="8" t="s">
        <v>8271</v>
      </c>
      <c r="O3217" s="11">
        <f t="shared" si="200"/>
        <v>100</v>
      </c>
      <c r="P3217" s="8">
        <f t="shared" si="201"/>
        <v>262.11</v>
      </c>
      <c r="Q3217" s="8" t="s">
        <v>8317</v>
      </c>
      <c r="R3217" s="8" t="s">
        <v>8318</v>
      </c>
      <c r="S3217" s="17">
        <f t="shared" si="202"/>
        <v>42219.665173611109</v>
      </c>
      <c r="T3217" s="17">
        <f t="shared" si="203"/>
        <v>42257.165972222225</v>
      </c>
    </row>
    <row r="3218" spans="1:20" ht="42.75" x14ac:dyDescent="0.45">
      <c r="A3218" s="5">
        <v>3216</v>
      </c>
      <c r="B3218" s="7" t="s">
        <v>3216</v>
      </c>
      <c r="C3218" s="7" t="s">
        <v>7326</v>
      </c>
      <c r="D3218" s="8">
        <v>2000</v>
      </c>
      <c r="E3218" s="8">
        <v>2001</v>
      </c>
      <c r="F3218" s="8" t="s">
        <v>8219</v>
      </c>
      <c r="G3218" s="8" t="s">
        <v>8225</v>
      </c>
      <c r="H3218" s="8" t="s">
        <v>8247</v>
      </c>
      <c r="I3218" s="8">
        <v>1436625000</v>
      </c>
      <c r="J3218" s="8">
        <v>1433934371</v>
      </c>
      <c r="K3218" s="8" t="b">
        <v>1</v>
      </c>
      <c r="L3218" s="8">
        <v>35</v>
      </c>
      <c r="M3218" s="8" t="b">
        <v>1</v>
      </c>
      <c r="N3218" s="8" t="s">
        <v>8271</v>
      </c>
      <c r="O3218" s="11">
        <f t="shared" si="200"/>
        <v>100</v>
      </c>
      <c r="P3218" s="8">
        <f t="shared" si="201"/>
        <v>57.17</v>
      </c>
      <c r="Q3218" s="8" t="s">
        <v>8317</v>
      </c>
      <c r="R3218" s="8" t="s">
        <v>8318</v>
      </c>
      <c r="S3218" s="17">
        <f t="shared" si="202"/>
        <v>42165.462627314817</v>
      </c>
      <c r="T3218" s="17">
        <f t="shared" si="203"/>
        <v>42196.604166666672</v>
      </c>
    </row>
    <row r="3219" spans="1:20" ht="28.5" x14ac:dyDescent="0.45">
      <c r="A3219" s="5">
        <v>3217</v>
      </c>
      <c r="B3219" s="7" t="s">
        <v>3217</v>
      </c>
      <c r="C3219" s="7" t="s">
        <v>7327</v>
      </c>
      <c r="D3219" s="8">
        <v>4500</v>
      </c>
      <c r="E3219" s="8">
        <v>5221</v>
      </c>
      <c r="F3219" s="8" t="s">
        <v>8219</v>
      </c>
      <c r="G3219" s="8" t="s">
        <v>8224</v>
      </c>
      <c r="H3219" s="8" t="s">
        <v>8246</v>
      </c>
      <c r="I3219" s="8">
        <v>1478264784</v>
      </c>
      <c r="J3219" s="8">
        <v>1475672784</v>
      </c>
      <c r="K3219" s="8" t="b">
        <v>1</v>
      </c>
      <c r="L3219" s="8">
        <v>104</v>
      </c>
      <c r="M3219" s="8" t="b">
        <v>1</v>
      </c>
      <c r="N3219" s="8" t="s">
        <v>8271</v>
      </c>
      <c r="O3219" s="11">
        <f t="shared" si="200"/>
        <v>116</v>
      </c>
      <c r="P3219" s="8">
        <f t="shared" si="201"/>
        <v>50.2</v>
      </c>
      <c r="Q3219" s="8" t="s">
        <v>8317</v>
      </c>
      <c r="R3219" s="8" t="s">
        <v>8318</v>
      </c>
      <c r="S3219" s="17">
        <f t="shared" si="202"/>
        <v>42648.546111111107</v>
      </c>
      <c r="T3219" s="17">
        <f t="shared" si="203"/>
        <v>42678.546111111107</v>
      </c>
    </row>
    <row r="3220" spans="1:20" ht="42.75" x14ac:dyDescent="0.45">
      <c r="A3220" s="5">
        <v>3218</v>
      </c>
      <c r="B3220" s="7" t="s">
        <v>3218</v>
      </c>
      <c r="C3220" s="7" t="s">
        <v>7328</v>
      </c>
      <c r="D3220" s="8">
        <v>12000</v>
      </c>
      <c r="E3220" s="8">
        <v>12252</v>
      </c>
      <c r="F3220" s="8" t="s">
        <v>8219</v>
      </c>
      <c r="G3220" s="8" t="s">
        <v>8225</v>
      </c>
      <c r="H3220" s="8" t="s">
        <v>8247</v>
      </c>
      <c r="I3220" s="8">
        <v>1419984000</v>
      </c>
      <c r="J3220" s="8">
        <v>1417132986</v>
      </c>
      <c r="K3220" s="8" t="b">
        <v>1</v>
      </c>
      <c r="L3220" s="8">
        <v>184</v>
      </c>
      <c r="M3220" s="8" t="b">
        <v>1</v>
      </c>
      <c r="N3220" s="8" t="s">
        <v>8271</v>
      </c>
      <c r="O3220" s="11">
        <f t="shared" si="200"/>
        <v>102</v>
      </c>
      <c r="P3220" s="8">
        <f t="shared" si="201"/>
        <v>66.59</v>
      </c>
      <c r="Q3220" s="8" t="s">
        <v>8317</v>
      </c>
      <c r="R3220" s="8" t="s">
        <v>8318</v>
      </c>
      <c r="S3220" s="17">
        <f t="shared" si="202"/>
        <v>41971.002152777779</v>
      </c>
      <c r="T3220" s="17">
        <f t="shared" si="203"/>
        <v>42004</v>
      </c>
    </row>
    <row r="3221" spans="1:20" ht="28.5" x14ac:dyDescent="0.45">
      <c r="A3221" s="5">
        <v>3219</v>
      </c>
      <c r="B3221" s="7" t="s">
        <v>3219</v>
      </c>
      <c r="C3221" s="7" t="s">
        <v>7329</v>
      </c>
      <c r="D3221" s="8">
        <v>20000</v>
      </c>
      <c r="E3221" s="8">
        <v>20022</v>
      </c>
      <c r="F3221" s="8" t="s">
        <v>8219</v>
      </c>
      <c r="G3221" s="8" t="s">
        <v>8224</v>
      </c>
      <c r="H3221" s="8" t="s">
        <v>8246</v>
      </c>
      <c r="I3221" s="8">
        <v>1427063747</v>
      </c>
      <c r="J3221" s="8">
        <v>1424043347</v>
      </c>
      <c r="K3221" s="8" t="b">
        <v>1</v>
      </c>
      <c r="L3221" s="8">
        <v>119</v>
      </c>
      <c r="M3221" s="8" t="b">
        <v>1</v>
      </c>
      <c r="N3221" s="8" t="s">
        <v>8271</v>
      </c>
      <c r="O3221" s="11">
        <f t="shared" si="200"/>
        <v>100</v>
      </c>
      <c r="P3221" s="8">
        <f t="shared" si="201"/>
        <v>168.25</v>
      </c>
      <c r="Q3221" s="8" t="s">
        <v>8317</v>
      </c>
      <c r="R3221" s="8" t="s">
        <v>8318</v>
      </c>
      <c r="S3221" s="17">
        <f t="shared" si="202"/>
        <v>42050.983182870375</v>
      </c>
      <c r="T3221" s="17">
        <f t="shared" si="203"/>
        <v>42085.941516203704</v>
      </c>
    </row>
    <row r="3222" spans="1:20" ht="28.5" x14ac:dyDescent="0.45">
      <c r="A3222" s="5">
        <v>3220</v>
      </c>
      <c r="B3222" s="7" t="s">
        <v>3220</v>
      </c>
      <c r="C3222" s="7" t="s">
        <v>7330</v>
      </c>
      <c r="D3222" s="8">
        <v>15000</v>
      </c>
      <c r="E3222" s="8">
        <v>15126</v>
      </c>
      <c r="F3222" s="8" t="s">
        <v>8219</v>
      </c>
      <c r="G3222" s="8" t="s">
        <v>8224</v>
      </c>
      <c r="H3222" s="8" t="s">
        <v>8246</v>
      </c>
      <c r="I3222" s="8">
        <v>1489352400</v>
      </c>
      <c r="J3222" s="8">
        <v>1486411204</v>
      </c>
      <c r="K3222" s="8" t="b">
        <v>1</v>
      </c>
      <c r="L3222" s="8">
        <v>59</v>
      </c>
      <c r="M3222" s="8" t="b">
        <v>1</v>
      </c>
      <c r="N3222" s="8" t="s">
        <v>8271</v>
      </c>
      <c r="O3222" s="11">
        <f t="shared" si="200"/>
        <v>101</v>
      </c>
      <c r="P3222" s="8">
        <f t="shared" si="201"/>
        <v>256.37</v>
      </c>
      <c r="Q3222" s="8" t="s">
        <v>8317</v>
      </c>
      <c r="R3222" s="8" t="s">
        <v>8318</v>
      </c>
      <c r="S3222" s="17">
        <f t="shared" si="202"/>
        <v>42772.833379629628</v>
      </c>
      <c r="T3222" s="17">
        <f t="shared" si="203"/>
        <v>42806.875</v>
      </c>
    </row>
    <row r="3223" spans="1:20" ht="57" x14ac:dyDescent="0.45">
      <c r="A3223" s="5">
        <v>3221</v>
      </c>
      <c r="B3223" s="7" t="s">
        <v>3221</v>
      </c>
      <c r="C3223" s="7" t="s">
        <v>7331</v>
      </c>
      <c r="D3223" s="8">
        <v>4000</v>
      </c>
      <c r="E3223" s="8">
        <v>4137</v>
      </c>
      <c r="F3223" s="8" t="s">
        <v>8219</v>
      </c>
      <c r="G3223" s="8" t="s">
        <v>8225</v>
      </c>
      <c r="H3223" s="8" t="s">
        <v>8247</v>
      </c>
      <c r="I3223" s="8">
        <v>1436114603</v>
      </c>
      <c r="J3223" s="8">
        <v>1433090603</v>
      </c>
      <c r="K3223" s="8" t="b">
        <v>1</v>
      </c>
      <c r="L3223" s="8">
        <v>113</v>
      </c>
      <c r="M3223" s="8" t="b">
        <v>1</v>
      </c>
      <c r="N3223" s="8" t="s">
        <v>8271</v>
      </c>
      <c r="O3223" s="11">
        <f t="shared" si="200"/>
        <v>103</v>
      </c>
      <c r="P3223" s="8">
        <f t="shared" si="201"/>
        <v>36.61</v>
      </c>
      <c r="Q3223" s="8" t="s">
        <v>8317</v>
      </c>
      <c r="R3223" s="8" t="s">
        <v>8318</v>
      </c>
      <c r="S3223" s="17">
        <f t="shared" si="202"/>
        <v>42155.696793981479</v>
      </c>
      <c r="T3223" s="17">
        <f t="shared" si="203"/>
        <v>42190.696793981479</v>
      </c>
    </row>
    <row r="3224" spans="1:20" ht="42.75" x14ac:dyDescent="0.45">
      <c r="A3224" s="5">
        <v>3222</v>
      </c>
      <c r="B3224" s="7" t="s">
        <v>3222</v>
      </c>
      <c r="C3224" s="7" t="s">
        <v>7332</v>
      </c>
      <c r="D3224" s="8">
        <v>2500</v>
      </c>
      <c r="E3224" s="8">
        <v>3120</v>
      </c>
      <c r="F3224" s="8" t="s">
        <v>8219</v>
      </c>
      <c r="G3224" s="8" t="s">
        <v>8224</v>
      </c>
      <c r="H3224" s="8" t="s">
        <v>8246</v>
      </c>
      <c r="I3224" s="8">
        <v>1445722140</v>
      </c>
      <c r="J3224" s="8">
        <v>1443016697</v>
      </c>
      <c r="K3224" s="8" t="b">
        <v>1</v>
      </c>
      <c r="L3224" s="8">
        <v>84</v>
      </c>
      <c r="M3224" s="8" t="b">
        <v>1</v>
      </c>
      <c r="N3224" s="8" t="s">
        <v>8271</v>
      </c>
      <c r="O3224" s="11">
        <f t="shared" si="200"/>
        <v>125</v>
      </c>
      <c r="P3224" s="8">
        <f t="shared" si="201"/>
        <v>37.14</v>
      </c>
      <c r="Q3224" s="8" t="s">
        <v>8317</v>
      </c>
      <c r="R3224" s="8" t="s">
        <v>8318</v>
      </c>
      <c r="S3224" s="17">
        <f t="shared" si="202"/>
        <v>42270.582141203704</v>
      </c>
      <c r="T3224" s="17">
        <f t="shared" si="203"/>
        <v>42301.895138888889</v>
      </c>
    </row>
    <row r="3225" spans="1:20" ht="28.5" x14ac:dyDescent="0.45">
      <c r="A3225" s="5">
        <v>3223</v>
      </c>
      <c r="B3225" s="7" t="s">
        <v>3223</v>
      </c>
      <c r="C3225" s="7" t="s">
        <v>7333</v>
      </c>
      <c r="D3225" s="8">
        <v>3100</v>
      </c>
      <c r="E3225" s="8">
        <v>3395</v>
      </c>
      <c r="F3225" s="8" t="s">
        <v>8219</v>
      </c>
      <c r="G3225" s="8" t="s">
        <v>8224</v>
      </c>
      <c r="H3225" s="8" t="s">
        <v>8246</v>
      </c>
      <c r="I3225" s="8">
        <v>1440100976</v>
      </c>
      <c r="J3225" s="8">
        <v>1437508976</v>
      </c>
      <c r="K3225" s="8" t="b">
        <v>1</v>
      </c>
      <c r="L3225" s="8">
        <v>74</v>
      </c>
      <c r="M3225" s="8" t="b">
        <v>1</v>
      </c>
      <c r="N3225" s="8" t="s">
        <v>8271</v>
      </c>
      <c r="O3225" s="11">
        <f t="shared" si="200"/>
        <v>110</v>
      </c>
      <c r="P3225" s="8">
        <f t="shared" si="201"/>
        <v>45.88</v>
      </c>
      <c r="Q3225" s="8" t="s">
        <v>8317</v>
      </c>
      <c r="R3225" s="8" t="s">
        <v>8318</v>
      </c>
      <c r="S3225" s="17">
        <f t="shared" si="202"/>
        <v>42206.835370370376</v>
      </c>
      <c r="T3225" s="17">
        <f t="shared" si="203"/>
        <v>42236.835370370376</v>
      </c>
    </row>
    <row r="3226" spans="1:20" ht="42.75" x14ac:dyDescent="0.45">
      <c r="A3226" s="5">
        <v>3224</v>
      </c>
      <c r="B3226" s="7" t="s">
        <v>3224</v>
      </c>
      <c r="C3226" s="7" t="s">
        <v>7334</v>
      </c>
      <c r="D3226" s="8">
        <v>30000</v>
      </c>
      <c r="E3226" s="8">
        <v>30610</v>
      </c>
      <c r="F3226" s="8" t="s">
        <v>8219</v>
      </c>
      <c r="G3226" s="8" t="s">
        <v>8224</v>
      </c>
      <c r="H3226" s="8" t="s">
        <v>8246</v>
      </c>
      <c r="I3226" s="8">
        <v>1484024400</v>
      </c>
      <c r="J3226" s="8">
        <v>1479932713</v>
      </c>
      <c r="K3226" s="8" t="b">
        <v>1</v>
      </c>
      <c r="L3226" s="8">
        <v>216</v>
      </c>
      <c r="M3226" s="8" t="b">
        <v>1</v>
      </c>
      <c r="N3226" s="8" t="s">
        <v>8271</v>
      </c>
      <c r="O3226" s="11">
        <f t="shared" si="200"/>
        <v>102</v>
      </c>
      <c r="P3226" s="8">
        <f t="shared" si="201"/>
        <v>141.71</v>
      </c>
      <c r="Q3226" s="8" t="s">
        <v>8317</v>
      </c>
      <c r="R3226" s="8" t="s">
        <v>8318</v>
      </c>
      <c r="S3226" s="17">
        <f t="shared" si="202"/>
        <v>42697.850844907407</v>
      </c>
      <c r="T3226" s="17">
        <f t="shared" si="203"/>
        <v>42745.208333333328</v>
      </c>
    </row>
    <row r="3227" spans="1:20" ht="42.75" x14ac:dyDescent="0.45">
      <c r="A3227" s="5">
        <v>3225</v>
      </c>
      <c r="B3227" s="7" t="s">
        <v>3225</v>
      </c>
      <c r="C3227" s="7" t="s">
        <v>7335</v>
      </c>
      <c r="D3227" s="8">
        <v>2000</v>
      </c>
      <c r="E3227" s="8">
        <v>2047</v>
      </c>
      <c r="F3227" s="8" t="s">
        <v>8219</v>
      </c>
      <c r="G3227" s="8" t="s">
        <v>8224</v>
      </c>
      <c r="H3227" s="8" t="s">
        <v>8246</v>
      </c>
      <c r="I3227" s="8">
        <v>1464987600</v>
      </c>
      <c r="J3227" s="8">
        <v>1463145938</v>
      </c>
      <c r="K3227" s="8" t="b">
        <v>1</v>
      </c>
      <c r="L3227" s="8">
        <v>39</v>
      </c>
      <c r="M3227" s="8" t="b">
        <v>1</v>
      </c>
      <c r="N3227" s="8" t="s">
        <v>8271</v>
      </c>
      <c r="O3227" s="11">
        <f t="shared" si="200"/>
        <v>102</v>
      </c>
      <c r="P3227" s="8">
        <f t="shared" si="201"/>
        <v>52.49</v>
      </c>
      <c r="Q3227" s="8" t="s">
        <v>8317</v>
      </c>
      <c r="R3227" s="8" t="s">
        <v>8318</v>
      </c>
      <c r="S3227" s="17">
        <f t="shared" si="202"/>
        <v>42503.559467592597</v>
      </c>
      <c r="T3227" s="17">
        <f t="shared" si="203"/>
        <v>42524.875</v>
      </c>
    </row>
    <row r="3228" spans="1:20" ht="42.75" x14ac:dyDescent="0.45">
      <c r="A3228" s="5">
        <v>3226</v>
      </c>
      <c r="B3228" s="7" t="s">
        <v>3226</v>
      </c>
      <c r="C3228" s="7" t="s">
        <v>7336</v>
      </c>
      <c r="D3228" s="8">
        <v>1200</v>
      </c>
      <c r="E3228" s="8">
        <v>1250</v>
      </c>
      <c r="F3228" s="8" t="s">
        <v>8219</v>
      </c>
      <c r="G3228" s="8" t="s">
        <v>8225</v>
      </c>
      <c r="H3228" s="8" t="s">
        <v>8247</v>
      </c>
      <c r="I3228" s="8">
        <v>1446213612</v>
      </c>
      <c r="J3228" s="8">
        <v>1443621612</v>
      </c>
      <c r="K3228" s="8" t="b">
        <v>1</v>
      </c>
      <c r="L3228" s="8">
        <v>21</v>
      </c>
      <c r="M3228" s="8" t="b">
        <v>1</v>
      </c>
      <c r="N3228" s="8" t="s">
        <v>8271</v>
      </c>
      <c r="O3228" s="11">
        <f t="shared" si="200"/>
        <v>104</v>
      </c>
      <c r="P3228" s="8">
        <f t="shared" si="201"/>
        <v>59.52</v>
      </c>
      <c r="Q3228" s="8" t="s">
        <v>8317</v>
      </c>
      <c r="R3228" s="8" t="s">
        <v>8318</v>
      </c>
      <c r="S3228" s="17">
        <f t="shared" si="202"/>
        <v>42277.583472222221</v>
      </c>
      <c r="T3228" s="17">
        <f t="shared" si="203"/>
        <v>42307.583472222221</v>
      </c>
    </row>
    <row r="3229" spans="1:20" ht="42.75" x14ac:dyDescent="0.45">
      <c r="A3229" s="5">
        <v>3227</v>
      </c>
      <c r="B3229" s="7" t="s">
        <v>3227</v>
      </c>
      <c r="C3229" s="7" t="s">
        <v>7337</v>
      </c>
      <c r="D3229" s="8">
        <v>1200</v>
      </c>
      <c r="E3229" s="8">
        <v>1500</v>
      </c>
      <c r="F3229" s="8" t="s">
        <v>8219</v>
      </c>
      <c r="G3229" s="8" t="s">
        <v>8225</v>
      </c>
      <c r="H3229" s="8" t="s">
        <v>8247</v>
      </c>
      <c r="I3229" s="8">
        <v>1484687436</v>
      </c>
      <c r="J3229" s="8">
        <v>1482095436</v>
      </c>
      <c r="K3229" s="8" t="b">
        <v>0</v>
      </c>
      <c r="L3229" s="8">
        <v>30</v>
      </c>
      <c r="M3229" s="8" t="b">
        <v>1</v>
      </c>
      <c r="N3229" s="8" t="s">
        <v>8271</v>
      </c>
      <c r="O3229" s="11">
        <f t="shared" si="200"/>
        <v>125</v>
      </c>
      <c r="P3229" s="8">
        <f t="shared" si="201"/>
        <v>50</v>
      </c>
      <c r="Q3229" s="8" t="s">
        <v>8317</v>
      </c>
      <c r="R3229" s="8" t="s">
        <v>8318</v>
      </c>
      <c r="S3229" s="17">
        <f t="shared" si="202"/>
        <v>42722.882361111115</v>
      </c>
      <c r="T3229" s="17">
        <f t="shared" si="203"/>
        <v>42752.882361111115</v>
      </c>
    </row>
    <row r="3230" spans="1:20" ht="28.5" x14ac:dyDescent="0.45">
      <c r="A3230" s="5">
        <v>3228</v>
      </c>
      <c r="B3230" s="7" t="s">
        <v>3228</v>
      </c>
      <c r="C3230" s="7" t="s">
        <v>7338</v>
      </c>
      <c r="D3230" s="8">
        <v>7000</v>
      </c>
      <c r="E3230" s="8">
        <v>7164</v>
      </c>
      <c r="F3230" s="8" t="s">
        <v>8219</v>
      </c>
      <c r="G3230" s="8" t="s">
        <v>8224</v>
      </c>
      <c r="H3230" s="8" t="s">
        <v>8246</v>
      </c>
      <c r="I3230" s="8">
        <v>1450328340</v>
      </c>
      <c r="J3230" s="8">
        <v>1447606884</v>
      </c>
      <c r="K3230" s="8" t="b">
        <v>1</v>
      </c>
      <c r="L3230" s="8">
        <v>37</v>
      </c>
      <c r="M3230" s="8" t="b">
        <v>1</v>
      </c>
      <c r="N3230" s="8" t="s">
        <v>8271</v>
      </c>
      <c r="O3230" s="11">
        <f t="shared" si="200"/>
        <v>102</v>
      </c>
      <c r="P3230" s="8">
        <f t="shared" si="201"/>
        <v>193.62</v>
      </c>
      <c r="Q3230" s="8" t="s">
        <v>8317</v>
      </c>
      <c r="R3230" s="8" t="s">
        <v>8318</v>
      </c>
      <c r="S3230" s="17">
        <f t="shared" si="202"/>
        <v>42323.70930555556</v>
      </c>
      <c r="T3230" s="17">
        <f t="shared" si="203"/>
        <v>42355.207638888889</v>
      </c>
    </row>
    <row r="3231" spans="1:20" ht="42.75" x14ac:dyDescent="0.45">
      <c r="A3231" s="5">
        <v>3229</v>
      </c>
      <c r="B3231" s="7" t="s">
        <v>3229</v>
      </c>
      <c r="C3231" s="7" t="s">
        <v>7339</v>
      </c>
      <c r="D3231" s="8">
        <v>20000</v>
      </c>
      <c r="E3231" s="8">
        <v>21573</v>
      </c>
      <c r="F3231" s="8" t="s">
        <v>8219</v>
      </c>
      <c r="G3231" s="8" t="s">
        <v>8224</v>
      </c>
      <c r="H3231" s="8" t="s">
        <v>8246</v>
      </c>
      <c r="I3231" s="8">
        <v>1416470398</v>
      </c>
      <c r="J3231" s="8">
        <v>1413874798</v>
      </c>
      <c r="K3231" s="8" t="b">
        <v>1</v>
      </c>
      <c r="L3231" s="8">
        <v>202</v>
      </c>
      <c r="M3231" s="8" t="b">
        <v>1</v>
      </c>
      <c r="N3231" s="8" t="s">
        <v>8271</v>
      </c>
      <c r="O3231" s="11">
        <f t="shared" si="200"/>
        <v>108</v>
      </c>
      <c r="P3231" s="8">
        <f t="shared" si="201"/>
        <v>106.8</v>
      </c>
      <c r="Q3231" s="8" t="s">
        <v>8317</v>
      </c>
      <c r="R3231" s="8" t="s">
        <v>8318</v>
      </c>
      <c r="S3231" s="17">
        <f t="shared" si="202"/>
        <v>41933.291643518518</v>
      </c>
      <c r="T3231" s="17">
        <f t="shared" si="203"/>
        <v>41963.333310185189</v>
      </c>
    </row>
    <row r="3232" spans="1:20" ht="42.75" x14ac:dyDescent="0.45">
      <c r="A3232" s="5">
        <v>3230</v>
      </c>
      <c r="B3232" s="7" t="s">
        <v>3230</v>
      </c>
      <c r="C3232" s="7" t="s">
        <v>7340</v>
      </c>
      <c r="D3232" s="8">
        <v>2600</v>
      </c>
      <c r="E3232" s="8">
        <v>2857</v>
      </c>
      <c r="F3232" s="8" t="s">
        <v>8219</v>
      </c>
      <c r="G3232" s="8" t="s">
        <v>8224</v>
      </c>
      <c r="H3232" s="8" t="s">
        <v>8246</v>
      </c>
      <c r="I3232" s="8">
        <v>1412135940</v>
      </c>
      <c r="J3232" s="8">
        <v>1410840126</v>
      </c>
      <c r="K3232" s="8" t="b">
        <v>1</v>
      </c>
      <c r="L3232" s="8">
        <v>37</v>
      </c>
      <c r="M3232" s="8" t="b">
        <v>1</v>
      </c>
      <c r="N3232" s="8" t="s">
        <v>8271</v>
      </c>
      <c r="O3232" s="11">
        <f t="shared" si="200"/>
        <v>110</v>
      </c>
      <c r="P3232" s="8">
        <f t="shared" si="201"/>
        <v>77.22</v>
      </c>
      <c r="Q3232" s="8" t="s">
        <v>8317</v>
      </c>
      <c r="R3232" s="8" t="s">
        <v>8318</v>
      </c>
      <c r="S3232" s="17">
        <f t="shared" si="202"/>
        <v>41898.168125000004</v>
      </c>
      <c r="T3232" s="17">
        <f t="shared" si="203"/>
        <v>41913.165972222225</v>
      </c>
    </row>
    <row r="3233" spans="1:20" ht="42.75" x14ac:dyDescent="0.45">
      <c r="A3233" s="5">
        <v>3231</v>
      </c>
      <c r="B3233" s="7" t="s">
        <v>3231</v>
      </c>
      <c r="C3233" s="7" t="s">
        <v>7341</v>
      </c>
      <c r="D3233" s="8">
        <v>1000</v>
      </c>
      <c r="E3233" s="8">
        <v>1610</v>
      </c>
      <c r="F3233" s="8" t="s">
        <v>8219</v>
      </c>
      <c r="G3233" s="8" t="s">
        <v>8224</v>
      </c>
      <c r="H3233" s="8" t="s">
        <v>8246</v>
      </c>
      <c r="I3233" s="8">
        <v>1460846347</v>
      </c>
      <c r="J3233" s="8">
        <v>1458254347</v>
      </c>
      <c r="K3233" s="8" t="b">
        <v>0</v>
      </c>
      <c r="L3233" s="8">
        <v>28</v>
      </c>
      <c r="M3233" s="8" t="b">
        <v>1</v>
      </c>
      <c r="N3233" s="8" t="s">
        <v>8271</v>
      </c>
      <c r="O3233" s="11">
        <f t="shared" si="200"/>
        <v>161</v>
      </c>
      <c r="P3233" s="8">
        <f t="shared" si="201"/>
        <v>57.5</v>
      </c>
      <c r="Q3233" s="8" t="s">
        <v>8317</v>
      </c>
      <c r="R3233" s="8" t="s">
        <v>8318</v>
      </c>
      <c r="S3233" s="17">
        <f t="shared" si="202"/>
        <v>42446.943831018521</v>
      </c>
      <c r="T3233" s="17">
        <f t="shared" si="203"/>
        <v>42476.943831018521</v>
      </c>
    </row>
    <row r="3234" spans="1:20" ht="42.75" x14ac:dyDescent="0.45">
      <c r="A3234" s="5">
        <v>3232</v>
      </c>
      <c r="B3234" s="7" t="s">
        <v>3232</v>
      </c>
      <c r="C3234" s="7" t="s">
        <v>7342</v>
      </c>
      <c r="D3234" s="8">
        <v>1000</v>
      </c>
      <c r="E3234" s="8">
        <v>1312</v>
      </c>
      <c r="F3234" s="8" t="s">
        <v>8219</v>
      </c>
      <c r="G3234" s="8" t="s">
        <v>8224</v>
      </c>
      <c r="H3234" s="8" t="s">
        <v>8246</v>
      </c>
      <c r="I3234" s="8">
        <v>1462334340</v>
      </c>
      <c r="J3234" s="8">
        <v>1459711917</v>
      </c>
      <c r="K3234" s="8" t="b">
        <v>1</v>
      </c>
      <c r="L3234" s="8">
        <v>26</v>
      </c>
      <c r="M3234" s="8" t="b">
        <v>1</v>
      </c>
      <c r="N3234" s="8" t="s">
        <v>8271</v>
      </c>
      <c r="O3234" s="11">
        <f t="shared" si="200"/>
        <v>131</v>
      </c>
      <c r="P3234" s="8">
        <f t="shared" si="201"/>
        <v>50.46</v>
      </c>
      <c r="Q3234" s="8" t="s">
        <v>8317</v>
      </c>
      <c r="R3234" s="8" t="s">
        <v>8318</v>
      </c>
      <c r="S3234" s="17">
        <f t="shared" si="202"/>
        <v>42463.81385416667</v>
      </c>
      <c r="T3234" s="17">
        <f t="shared" si="203"/>
        <v>42494.165972222225</v>
      </c>
    </row>
    <row r="3235" spans="1:20" ht="42.75" x14ac:dyDescent="0.45">
      <c r="A3235" s="5">
        <v>3233</v>
      </c>
      <c r="B3235" s="7" t="s">
        <v>3233</v>
      </c>
      <c r="C3235" s="7" t="s">
        <v>7343</v>
      </c>
      <c r="D3235" s="8">
        <v>5000</v>
      </c>
      <c r="E3235" s="8">
        <v>5940</v>
      </c>
      <c r="F3235" s="8" t="s">
        <v>8219</v>
      </c>
      <c r="G3235" s="8" t="s">
        <v>8224</v>
      </c>
      <c r="H3235" s="8" t="s">
        <v>8246</v>
      </c>
      <c r="I3235" s="8">
        <v>1488482355</v>
      </c>
      <c r="J3235" s="8">
        <v>1485890355</v>
      </c>
      <c r="K3235" s="8" t="b">
        <v>0</v>
      </c>
      <c r="L3235" s="8">
        <v>61</v>
      </c>
      <c r="M3235" s="8" t="b">
        <v>1</v>
      </c>
      <c r="N3235" s="8" t="s">
        <v>8271</v>
      </c>
      <c r="O3235" s="11">
        <f t="shared" si="200"/>
        <v>119</v>
      </c>
      <c r="P3235" s="8">
        <f t="shared" si="201"/>
        <v>97.38</v>
      </c>
      <c r="Q3235" s="8" t="s">
        <v>8317</v>
      </c>
      <c r="R3235" s="8" t="s">
        <v>8318</v>
      </c>
      <c r="S3235" s="17">
        <f t="shared" si="202"/>
        <v>42766.805034722223</v>
      </c>
      <c r="T3235" s="17">
        <f t="shared" si="203"/>
        <v>42796.805034722223</v>
      </c>
    </row>
    <row r="3236" spans="1:20" ht="42.75" x14ac:dyDescent="0.45">
      <c r="A3236" s="5">
        <v>3234</v>
      </c>
      <c r="B3236" s="7" t="s">
        <v>3234</v>
      </c>
      <c r="C3236" s="7" t="s">
        <v>7344</v>
      </c>
      <c r="D3236" s="8">
        <v>4000</v>
      </c>
      <c r="E3236" s="8">
        <v>4015.71</v>
      </c>
      <c r="F3236" s="8" t="s">
        <v>8219</v>
      </c>
      <c r="G3236" s="8" t="s">
        <v>8225</v>
      </c>
      <c r="H3236" s="8" t="s">
        <v>8247</v>
      </c>
      <c r="I3236" s="8">
        <v>1485991860</v>
      </c>
      <c r="J3236" s="8">
        <v>1483124208</v>
      </c>
      <c r="K3236" s="8" t="b">
        <v>0</v>
      </c>
      <c r="L3236" s="8">
        <v>115</v>
      </c>
      <c r="M3236" s="8" t="b">
        <v>1</v>
      </c>
      <c r="N3236" s="8" t="s">
        <v>8271</v>
      </c>
      <c r="O3236" s="11">
        <f t="shared" si="200"/>
        <v>100</v>
      </c>
      <c r="P3236" s="8">
        <f t="shared" si="201"/>
        <v>34.92</v>
      </c>
      <c r="Q3236" s="8" t="s">
        <v>8317</v>
      </c>
      <c r="R3236" s="8" t="s">
        <v>8318</v>
      </c>
      <c r="S3236" s="17">
        <f t="shared" si="202"/>
        <v>42734.789444444439</v>
      </c>
      <c r="T3236" s="17">
        <f t="shared" si="203"/>
        <v>42767.979861111111</v>
      </c>
    </row>
    <row r="3237" spans="1:20" ht="42.75" x14ac:dyDescent="0.45">
      <c r="A3237" s="5">
        <v>3235</v>
      </c>
      <c r="B3237" s="7" t="s">
        <v>3235</v>
      </c>
      <c r="C3237" s="7" t="s">
        <v>7345</v>
      </c>
      <c r="D3237" s="8">
        <v>15000</v>
      </c>
      <c r="E3237" s="8">
        <v>15481</v>
      </c>
      <c r="F3237" s="8" t="s">
        <v>8219</v>
      </c>
      <c r="G3237" s="8" t="s">
        <v>8224</v>
      </c>
      <c r="H3237" s="8" t="s">
        <v>8246</v>
      </c>
      <c r="I3237" s="8">
        <v>1467361251</v>
      </c>
      <c r="J3237" s="8">
        <v>1464769251</v>
      </c>
      <c r="K3237" s="8" t="b">
        <v>1</v>
      </c>
      <c r="L3237" s="8">
        <v>181</v>
      </c>
      <c r="M3237" s="8" t="b">
        <v>1</v>
      </c>
      <c r="N3237" s="8" t="s">
        <v>8271</v>
      </c>
      <c r="O3237" s="11">
        <f t="shared" si="200"/>
        <v>103</v>
      </c>
      <c r="P3237" s="8">
        <f t="shared" si="201"/>
        <v>85.53</v>
      </c>
      <c r="Q3237" s="8" t="s">
        <v>8317</v>
      </c>
      <c r="R3237" s="8" t="s">
        <v>8318</v>
      </c>
      <c r="S3237" s="17">
        <f t="shared" si="202"/>
        <v>42522.347812499997</v>
      </c>
      <c r="T3237" s="17">
        <f t="shared" si="203"/>
        <v>42552.347812499997</v>
      </c>
    </row>
    <row r="3238" spans="1:20" ht="42.75" x14ac:dyDescent="0.45">
      <c r="A3238" s="5">
        <v>3236</v>
      </c>
      <c r="B3238" s="7" t="s">
        <v>3236</v>
      </c>
      <c r="C3238" s="7" t="s">
        <v>7346</v>
      </c>
      <c r="D3238" s="8">
        <v>20000</v>
      </c>
      <c r="E3238" s="8">
        <v>20120</v>
      </c>
      <c r="F3238" s="8" t="s">
        <v>8219</v>
      </c>
      <c r="G3238" s="8" t="s">
        <v>8224</v>
      </c>
      <c r="H3238" s="8" t="s">
        <v>8246</v>
      </c>
      <c r="I3238" s="8">
        <v>1482962433</v>
      </c>
      <c r="J3238" s="8">
        <v>1480370433</v>
      </c>
      <c r="K3238" s="8" t="b">
        <v>0</v>
      </c>
      <c r="L3238" s="8">
        <v>110</v>
      </c>
      <c r="M3238" s="8" t="b">
        <v>1</v>
      </c>
      <c r="N3238" s="8" t="s">
        <v>8271</v>
      </c>
      <c r="O3238" s="11">
        <f t="shared" si="200"/>
        <v>101</v>
      </c>
      <c r="P3238" s="8">
        <f t="shared" si="201"/>
        <v>182.91</v>
      </c>
      <c r="Q3238" s="8" t="s">
        <v>8317</v>
      </c>
      <c r="R3238" s="8" t="s">
        <v>8318</v>
      </c>
      <c r="S3238" s="17">
        <f t="shared" si="202"/>
        <v>42702.917048611111</v>
      </c>
      <c r="T3238" s="17">
        <f t="shared" si="203"/>
        <v>42732.917048611111</v>
      </c>
    </row>
    <row r="3239" spans="1:20" ht="28.5" x14ac:dyDescent="0.45">
      <c r="A3239" s="5">
        <v>3237</v>
      </c>
      <c r="B3239" s="7" t="s">
        <v>3237</v>
      </c>
      <c r="C3239" s="7" t="s">
        <v>7347</v>
      </c>
      <c r="D3239" s="8">
        <v>35000</v>
      </c>
      <c r="E3239" s="8">
        <v>35275.64</v>
      </c>
      <c r="F3239" s="8" t="s">
        <v>8219</v>
      </c>
      <c r="G3239" s="8" t="s">
        <v>8224</v>
      </c>
      <c r="H3239" s="8" t="s">
        <v>8246</v>
      </c>
      <c r="I3239" s="8">
        <v>1443499140</v>
      </c>
      <c r="J3239" s="8">
        <v>1441452184</v>
      </c>
      <c r="K3239" s="8" t="b">
        <v>1</v>
      </c>
      <c r="L3239" s="8">
        <v>269</v>
      </c>
      <c r="M3239" s="8" t="b">
        <v>1</v>
      </c>
      <c r="N3239" s="8" t="s">
        <v>8271</v>
      </c>
      <c r="O3239" s="11">
        <f t="shared" si="200"/>
        <v>101</v>
      </c>
      <c r="P3239" s="8">
        <f t="shared" si="201"/>
        <v>131.13999999999999</v>
      </c>
      <c r="Q3239" s="8" t="s">
        <v>8317</v>
      </c>
      <c r="R3239" s="8" t="s">
        <v>8318</v>
      </c>
      <c r="S3239" s="17">
        <f t="shared" si="202"/>
        <v>42252.474351851852</v>
      </c>
      <c r="T3239" s="17">
        <f t="shared" si="203"/>
        <v>42276.165972222225</v>
      </c>
    </row>
    <row r="3240" spans="1:20" ht="42.75" x14ac:dyDescent="0.45">
      <c r="A3240" s="5">
        <v>3238</v>
      </c>
      <c r="B3240" s="7" t="s">
        <v>3238</v>
      </c>
      <c r="C3240" s="7" t="s">
        <v>7348</v>
      </c>
      <c r="D3240" s="8">
        <v>2800</v>
      </c>
      <c r="E3240" s="8">
        <v>3145</v>
      </c>
      <c r="F3240" s="8" t="s">
        <v>8219</v>
      </c>
      <c r="G3240" s="8" t="s">
        <v>8225</v>
      </c>
      <c r="H3240" s="8" t="s">
        <v>8247</v>
      </c>
      <c r="I3240" s="8">
        <v>1435752898</v>
      </c>
      <c r="J3240" s="8">
        <v>1433160898</v>
      </c>
      <c r="K3240" s="8" t="b">
        <v>1</v>
      </c>
      <c r="L3240" s="8">
        <v>79</v>
      </c>
      <c r="M3240" s="8" t="b">
        <v>1</v>
      </c>
      <c r="N3240" s="8" t="s">
        <v>8271</v>
      </c>
      <c r="O3240" s="11">
        <f t="shared" si="200"/>
        <v>112</v>
      </c>
      <c r="P3240" s="8">
        <f t="shared" si="201"/>
        <v>39.81</v>
      </c>
      <c r="Q3240" s="8" t="s">
        <v>8317</v>
      </c>
      <c r="R3240" s="8" t="s">
        <v>8318</v>
      </c>
      <c r="S3240" s="17">
        <f t="shared" si="202"/>
        <v>42156.510393518518</v>
      </c>
      <c r="T3240" s="17">
        <f t="shared" si="203"/>
        <v>42186.510393518518</v>
      </c>
    </row>
    <row r="3241" spans="1:20" ht="42.75" x14ac:dyDescent="0.45">
      <c r="A3241" s="5">
        <v>3239</v>
      </c>
      <c r="B3241" s="7" t="s">
        <v>3239</v>
      </c>
      <c r="C3241" s="7" t="s">
        <v>7349</v>
      </c>
      <c r="D3241" s="8">
        <v>5862</v>
      </c>
      <c r="E3241" s="8">
        <v>6208.98</v>
      </c>
      <c r="F3241" s="8" t="s">
        <v>8219</v>
      </c>
      <c r="G3241" s="8" t="s">
        <v>8225</v>
      </c>
      <c r="H3241" s="8" t="s">
        <v>8247</v>
      </c>
      <c r="I3241" s="8">
        <v>1445817540</v>
      </c>
      <c r="J3241" s="8">
        <v>1443665293</v>
      </c>
      <c r="K3241" s="8" t="b">
        <v>1</v>
      </c>
      <c r="L3241" s="8">
        <v>104</v>
      </c>
      <c r="M3241" s="8" t="b">
        <v>1</v>
      </c>
      <c r="N3241" s="8" t="s">
        <v>8271</v>
      </c>
      <c r="O3241" s="11">
        <f t="shared" si="200"/>
        <v>106</v>
      </c>
      <c r="P3241" s="8">
        <f t="shared" si="201"/>
        <v>59.7</v>
      </c>
      <c r="Q3241" s="8" t="s">
        <v>8317</v>
      </c>
      <c r="R3241" s="8" t="s">
        <v>8318</v>
      </c>
      <c r="S3241" s="17">
        <f t="shared" si="202"/>
        <v>42278.089039351849</v>
      </c>
      <c r="T3241" s="17">
        <f t="shared" si="203"/>
        <v>42302.999305555553</v>
      </c>
    </row>
    <row r="3242" spans="1:20" ht="42.75" x14ac:dyDescent="0.45">
      <c r="A3242" s="5">
        <v>3240</v>
      </c>
      <c r="B3242" s="7" t="s">
        <v>3240</v>
      </c>
      <c r="C3242" s="7" t="s">
        <v>7350</v>
      </c>
      <c r="D3242" s="8">
        <v>3000</v>
      </c>
      <c r="E3242" s="8">
        <v>3017</v>
      </c>
      <c r="F3242" s="8" t="s">
        <v>8219</v>
      </c>
      <c r="G3242" s="8" t="s">
        <v>8225</v>
      </c>
      <c r="H3242" s="8" t="s">
        <v>8247</v>
      </c>
      <c r="I3242" s="8">
        <v>1487286000</v>
      </c>
      <c r="J3242" s="8">
        <v>1484843948</v>
      </c>
      <c r="K3242" s="8" t="b">
        <v>0</v>
      </c>
      <c r="L3242" s="8">
        <v>34</v>
      </c>
      <c r="M3242" s="8" t="b">
        <v>1</v>
      </c>
      <c r="N3242" s="8" t="s">
        <v>8271</v>
      </c>
      <c r="O3242" s="11">
        <f t="shared" si="200"/>
        <v>101</v>
      </c>
      <c r="P3242" s="8">
        <f t="shared" si="201"/>
        <v>88.74</v>
      </c>
      <c r="Q3242" s="8" t="s">
        <v>8317</v>
      </c>
      <c r="R3242" s="8" t="s">
        <v>8318</v>
      </c>
      <c r="S3242" s="17">
        <f t="shared" si="202"/>
        <v>42754.693842592591</v>
      </c>
      <c r="T3242" s="17">
        <f t="shared" si="203"/>
        <v>42782.958333333328</v>
      </c>
    </row>
    <row r="3243" spans="1:20" ht="57" x14ac:dyDescent="0.45">
      <c r="A3243" s="5">
        <v>3241</v>
      </c>
      <c r="B3243" s="7" t="s">
        <v>3241</v>
      </c>
      <c r="C3243" s="7" t="s">
        <v>7351</v>
      </c>
      <c r="D3243" s="8">
        <v>8500</v>
      </c>
      <c r="E3243" s="8">
        <v>9801</v>
      </c>
      <c r="F3243" s="8" t="s">
        <v>8219</v>
      </c>
      <c r="G3243" s="8" t="s">
        <v>8224</v>
      </c>
      <c r="H3243" s="8" t="s">
        <v>8246</v>
      </c>
      <c r="I3243" s="8">
        <v>1413269940</v>
      </c>
      <c r="J3243" s="8">
        <v>1410421670</v>
      </c>
      <c r="K3243" s="8" t="b">
        <v>1</v>
      </c>
      <c r="L3243" s="8">
        <v>167</v>
      </c>
      <c r="M3243" s="8" t="b">
        <v>1</v>
      </c>
      <c r="N3243" s="8" t="s">
        <v>8271</v>
      </c>
      <c r="O3243" s="11">
        <f t="shared" si="200"/>
        <v>115</v>
      </c>
      <c r="P3243" s="8">
        <f t="shared" si="201"/>
        <v>58.69</v>
      </c>
      <c r="Q3243" s="8" t="s">
        <v>8317</v>
      </c>
      <c r="R3243" s="8" t="s">
        <v>8318</v>
      </c>
      <c r="S3243" s="17">
        <f t="shared" si="202"/>
        <v>41893.324884259258</v>
      </c>
      <c r="T3243" s="17">
        <f t="shared" si="203"/>
        <v>41926.290972222225</v>
      </c>
    </row>
    <row r="3244" spans="1:20" ht="28.5" x14ac:dyDescent="0.45">
      <c r="A3244" s="5">
        <v>3242</v>
      </c>
      <c r="B3244" s="7" t="s">
        <v>3242</v>
      </c>
      <c r="C3244" s="7" t="s">
        <v>7352</v>
      </c>
      <c r="D3244" s="8">
        <v>10000</v>
      </c>
      <c r="E3244" s="8">
        <v>12730.42</v>
      </c>
      <c r="F3244" s="8" t="s">
        <v>8219</v>
      </c>
      <c r="G3244" s="8" t="s">
        <v>8224</v>
      </c>
      <c r="H3244" s="8" t="s">
        <v>8246</v>
      </c>
      <c r="I3244" s="8">
        <v>1411150092</v>
      </c>
      <c r="J3244" s="8">
        <v>1408558092</v>
      </c>
      <c r="K3244" s="8" t="b">
        <v>1</v>
      </c>
      <c r="L3244" s="8">
        <v>183</v>
      </c>
      <c r="M3244" s="8" t="b">
        <v>1</v>
      </c>
      <c r="N3244" s="8" t="s">
        <v>8271</v>
      </c>
      <c r="O3244" s="11">
        <f t="shared" si="200"/>
        <v>127</v>
      </c>
      <c r="P3244" s="8">
        <f t="shared" si="201"/>
        <v>69.569999999999993</v>
      </c>
      <c r="Q3244" s="8" t="s">
        <v>8317</v>
      </c>
      <c r="R3244" s="8" t="s">
        <v>8318</v>
      </c>
      <c r="S3244" s="17">
        <f t="shared" si="202"/>
        <v>41871.755694444444</v>
      </c>
      <c r="T3244" s="17">
        <f t="shared" si="203"/>
        <v>41901.755694444444</v>
      </c>
    </row>
    <row r="3245" spans="1:20" ht="42.75" x14ac:dyDescent="0.45">
      <c r="A3245" s="5">
        <v>3243</v>
      </c>
      <c r="B3245" s="7" t="s">
        <v>3243</v>
      </c>
      <c r="C3245" s="7" t="s">
        <v>7353</v>
      </c>
      <c r="D3245" s="8">
        <v>8000</v>
      </c>
      <c r="E3245" s="8">
        <v>8227</v>
      </c>
      <c r="F3245" s="8" t="s">
        <v>8219</v>
      </c>
      <c r="G3245" s="8" t="s">
        <v>8224</v>
      </c>
      <c r="H3245" s="8" t="s">
        <v>8246</v>
      </c>
      <c r="I3245" s="8">
        <v>1444348800</v>
      </c>
      <c r="J3245" s="8">
        <v>1442283562</v>
      </c>
      <c r="K3245" s="8" t="b">
        <v>1</v>
      </c>
      <c r="L3245" s="8">
        <v>71</v>
      </c>
      <c r="M3245" s="8" t="b">
        <v>1</v>
      </c>
      <c r="N3245" s="8" t="s">
        <v>8271</v>
      </c>
      <c r="O3245" s="11">
        <f t="shared" si="200"/>
        <v>103</v>
      </c>
      <c r="P3245" s="8">
        <f t="shared" si="201"/>
        <v>115.87</v>
      </c>
      <c r="Q3245" s="8" t="s">
        <v>8317</v>
      </c>
      <c r="R3245" s="8" t="s">
        <v>8318</v>
      </c>
      <c r="S3245" s="17">
        <f t="shared" si="202"/>
        <v>42262.096782407403</v>
      </c>
      <c r="T3245" s="17">
        <f t="shared" si="203"/>
        <v>42286</v>
      </c>
    </row>
    <row r="3246" spans="1:20" ht="42.75" x14ac:dyDescent="0.45">
      <c r="A3246" s="5">
        <v>3244</v>
      </c>
      <c r="B3246" s="7" t="s">
        <v>3244</v>
      </c>
      <c r="C3246" s="7" t="s">
        <v>7354</v>
      </c>
      <c r="D3246" s="8">
        <v>1600</v>
      </c>
      <c r="E3246" s="8">
        <v>1647</v>
      </c>
      <c r="F3246" s="8" t="s">
        <v>8219</v>
      </c>
      <c r="G3246" s="8" t="s">
        <v>8225</v>
      </c>
      <c r="H3246" s="8" t="s">
        <v>8247</v>
      </c>
      <c r="I3246" s="8">
        <v>1480613982</v>
      </c>
      <c r="J3246" s="8">
        <v>1478018382</v>
      </c>
      <c r="K3246" s="8" t="b">
        <v>0</v>
      </c>
      <c r="L3246" s="8">
        <v>69</v>
      </c>
      <c r="M3246" s="8" t="b">
        <v>1</v>
      </c>
      <c r="N3246" s="8" t="s">
        <v>8271</v>
      </c>
      <c r="O3246" s="11">
        <f t="shared" si="200"/>
        <v>103</v>
      </c>
      <c r="P3246" s="8">
        <f t="shared" si="201"/>
        <v>23.87</v>
      </c>
      <c r="Q3246" s="8" t="s">
        <v>8317</v>
      </c>
      <c r="R3246" s="8" t="s">
        <v>8318</v>
      </c>
      <c r="S3246" s="17">
        <f t="shared" si="202"/>
        <v>42675.694236111114</v>
      </c>
      <c r="T3246" s="17">
        <f t="shared" si="203"/>
        <v>42705.735902777778</v>
      </c>
    </row>
    <row r="3247" spans="1:20" ht="42.75" x14ac:dyDescent="0.45">
      <c r="A3247" s="5">
        <v>3245</v>
      </c>
      <c r="B3247" s="7" t="s">
        <v>3245</v>
      </c>
      <c r="C3247" s="7" t="s">
        <v>7355</v>
      </c>
      <c r="D3247" s="8">
        <v>21000</v>
      </c>
      <c r="E3247" s="8">
        <v>21904</v>
      </c>
      <c r="F3247" s="8" t="s">
        <v>8219</v>
      </c>
      <c r="G3247" s="8" t="s">
        <v>8224</v>
      </c>
      <c r="H3247" s="8" t="s">
        <v>8246</v>
      </c>
      <c r="I3247" s="8">
        <v>1434074400</v>
      </c>
      <c r="J3247" s="8">
        <v>1431354258</v>
      </c>
      <c r="K3247" s="8" t="b">
        <v>0</v>
      </c>
      <c r="L3247" s="8">
        <v>270</v>
      </c>
      <c r="M3247" s="8" t="b">
        <v>1</v>
      </c>
      <c r="N3247" s="8" t="s">
        <v>8271</v>
      </c>
      <c r="O3247" s="11">
        <f t="shared" si="200"/>
        <v>104</v>
      </c>
      <c r="P3247" s="8">
        <f t="shared" si="201"/>
        <v>81.13</v>
      </c>
      <c r="Q3247" s="8" t="s">
        <v>8317</v>
      </c>
      <c r="R3247" s="8" t="s">
        <v>8318</v>
      </c>
      <c r="S3247" s="17">
        <f t="shared" si="202"/>
        <v>42135.60020833333</v>
      </c>
      <c r="T3247" s="17">
        <f t="shared" si="203"/>
        <v>42167.083333333328</v>
      </c>
    </row>
    <row r="3248" spans="1:20" ht="42.75" x14ac:dyDescent="0.45">
      <c r="A3248" s="5">
        <v>3246</v>
      </c>
      <c r="B3248" s="7" t="s">
        <v>3246</v>
      </c>
      <c r="C3248" s="7" t="s">
        <v>7356</v>
      </c>
      <c r="D3248" s="8">
        <v>10000</v>
      </c>
      <c r="E3248" s="8">
        <v>11122</v>
      </c>
      <c r="F3248" s="8" t="s">
        <v>8219</v>
      </c>
      <c r="G3248" s="8" t="s">
        <v>8224</v>
      </c>
      <c r="H3248" s="8" t="s">
        <v>8246</v>
      </c>
      <c r="I3248" s="8">
        <v>1442030340</v>
      </c>
      <c r="J3248" s="8">
        <v>1439551200</v>
      </c>
      <c r="K3248" s="8" t="b">
        <v>1</v>
      </c>
      <c r="L3248" s="8">
        <v>193</v>
      </c>
      <c r="M3248" s="8" t="b">
        <v>1</v>
      </c>
      <c r="N3248" s="8" t="s">
        <v>8271</v>
      </c>
      <c r="O3248" s="11">
        <f t="shared" si="200"/>
        <v>111</v>
      </c>
      <c r="P3248" s="8">
        <f t="shared" si="201"/>
        <v>57.63</v>
      </c>
      <c r="Q3248" s="8" t="s">
        <v>8317</v>
      </c>
      <c r="R3248" s="8" t="s">
        <v>8318</v>
      </c>
      <c r="S3248" s="17">
        <f t="shared" si="202"/>
        <v>42230.472222222219</v>
      </c>
      <c r="T3248" s="17">
        <f t="shared" si="203"/>
        <v>42259.165972222225</v>
      </c>
    </row>
    <row r="3249" spans="1:20" ht="42.75" x14ac:dyDescent="0.45">
      <c r="A3249" s="5">
        <v>3247</v>
      </c>
      <c r="B3249" s="7" t="s">
        <v>3247</v>
      </c>
      <c r="C3249" s="7" t="s">
        <v>7357</v>
      </c>
      <c r="D3249" s="8">
        <v>2500</v>
      </c>
      <c r="E3249" s="8">
        <v>2646.5</v>
      </c>
      <c r="F3249" s="8" t="s">
        <v>8219</v>
      </c>
      <c r="G3249" s="8" t="s">
        <v>8225</v>
      </c>
      <c r="H3249" s="8" t="s">
        <v>8247</v>
      </c>
      <c r="I3249" s="8">
        <v>1436696712</v>
      </c>
      <c r="J3249" s="8">
        <v>1434104712</v>
      </c>
      <c r="K3249" s="8" t="b">
        <v>1</v>
      </c>
      <c r="L3249" s="8">
        <v>57</v>
      </c>
      <c r="M3249" s="8" t="b">
        <v>1</v>
      </c>
      <c r="N3249" s="8" t="s">
        <v>8271</v>
      </c>
      <c r="O3249" s="11">
        <f t="shared" si="200"/>
        <v>106</v>
      </c>
      <c r="P3249" s="8">
        <f t="shared" si="201"/>
        <v>46.43</v>
      </c>
      <c r="Q3249" s="8" t="s">
        <v>8317</v>
      </c>
      <c r="R3249" s="8" t="s">
        <v>8318</v>
      </c>
      <c r="S3249" s="17">
        <f t="shared" si="202"/>
        <v>42167.434166666666</v>
      </c>
      <c r="T3249" s="17">
        <f t="shared" si="203"/>
        <v>42197.434166666666</v>
      </c>
    </row>
    <row r="3250" spans="1:20" ht="28.5" x14ac:dyDescent="0.45">
      <c r="A3250" s="5">
        <v>3248</v>
      </c>
      <c r="B3250" s="7" t="s">
        <v>3248</v>
      </c>
      <c r="C3250" s="7" t="s">
        <v>7358</v>
      </c>
      <c r="D3250" s="8">
        <v>12000</v>
      </c>
      <c r="E3250" s="8">
        <v>12095</v>
      </c>
      <c r="F3250" s="8" t="s">
        <v>8219</v>
      </c>
      <c r="G3250" s="8" t="s">
        <v>8224</v>
      </c>
      <c r="H3250" s="8" t="s">
        <v>8246</v>
      </c>
      <c r="I3250" s="8">
        <v>1428178757</v>
      </c>
      <c r="J3250" s="8">
        <v>1425590357</v>
      </c>
      <c r="K3250" s="8" t="b">
        <v>1</v>
      </c>
      <c r="L3250" s="8">
        <v>200</v>
      </c>
      <c r="M3250" s="8" t="b">
        <v>1</v>
      </c>
      <c r="N3250" s="8" t="s">
        <v>8271</v>
      </c>
      <c r="O3250" s="11">
        <f t="shared" si="200"/>
        <v>101</v>
      </c>
      <c r="P3250" s="8">
        <f t="shared" si="201"/>
        <v>60.48</v>
      </c>
      <c r="Q3250" s="8" t="s">
        <v>8317</v>
      </c>
      <c r="R3250" s="8" t="s">
        <v>8318</v>
      </c>
      <c r="S3250" s="17">
        <f t="shared" si="202"/>
        <v>42068.888391203705</v>
      </c>
      <c r="T3250" s="17">
        <f t="shared" si="203"/>
        <v>42098.846724537041</v>
      </c>
    </row>
    <row r="3251" spans="1:20" ht="42.75" x14ac:dyDescent="0.45">
      <c r="A3251" s="5">
        <v>3249</v>
      </c>
      <c r="B3251" s="7" t="s">
        <v>3249</v>
      </c>
      <c r="C3251" s="7" t="s">
        <v>7359</v>
      </c>
      <c r="D3251" s="8">
        <v>5500</v>
      </c>
      <c r="E3251" s="8">
        <v>5771</v>
      </c>
      <c r="F3251" s="8" t="s">
        <v>8219</v>
      </c>
      <c r="G3251" s="8" t="s">
        <v>8224</v>
      </c>
      <c r="H3251" s="8" t="s">
        <v>8246</v>
      </c>
      <c r="I3251" s="8">
        <v>1434822914</v>
      </c>
      <c r="J3251" s="8">
        <v>1432230914</v>
      </c>
      <c r="K3251" s="8" t="b">
        <v>1</v>
      </c>
      <c r="L3251" s="8">
        <v>88</v>
      </c>
      <c r="M3251" s="8" t="b">
        <v>1</v>
      </c>
      <c r="N3251" s="8" t="s">
        <v>8271</v>
      </c>
      <c r="O3251" s="11">
        <f t="shared" si="200"/>
        <v>105</v>
      </c>
      <c r="P3251" s="8">
        <f t="shared" si="201"/>
        <v>65.58</v>
      </c>
      <c r="Q3251" s="8" t="s">
        <v>8317</v>
      </c>
      <c r="R3251" s="8" t="s">
        <v>8318</v>
      </c>
      <c r="S3251" s="17">
        <f t="shared" si="202"/>
        <v>42145.746689814812</v>
      </c>
      <c r="T3251" s="17">
        <f t="shared" si="203"/>
        <v>42175.746689814812</v>
      </c>
    </row>
    <row r="3252" spans="1:20" ht="42.75" x14ac:dyDescent="0.45">
      <c r="A3252" s="5">
        <v>3250</v>
      </c>
      <c r="B3252" s="7" t="s">
        <v>3250</v>
      </c>
      <c r="C3252" s="7" t="s">
        <v>7360</v>
      </c>
      <c r="D3252" s="8">
        <v>25000</v>
      </c>
      <c r="E3252" s="8">
        <v>25388</v>
      </c>
      <c r="F3252" s="8" t="s">
        <v>8219</v>
      </c>
      <c r="G3252" s="8" t="s">
        <v>8224</v>
      </c>
      <c r="H3252" s="8" t="s">
        <v>8246</v>
      </c>
      <c r="I3252" s="8">
        <v>1415213324</v>
      </c>
      <c r="J3252" s="8">
        <v>1412617724</v>
      </c>
      <c r="K3252" s="8" t="b">
        <v>1</v>
      </c>
      <c r="L3252" s="8">
        <v>213</v>
      </c>
      <c r="M3252" s="8" t="b">
        <v>1</v>
      </c>
      <c r="N3252" s="8" t="s">
        <v>8271</v>
      </c>
      <c r="O3252" s="11">
        <f t="shared" si="200"/>
        <v>102</v>
      </c>
      <c r="P3252" s="8">
        <f t="shared" si="201"/>
        <v>119.19</v>
      </c>
      <c r="Q3252" s="8" t="s">
        <v>8317</v>
      </c>
      <c r="R3252" s="8" t="s">
        <v>8318</v>
      </c>
      <c r="S3252" s="17">
        <f t="shared" si="202"/>
        <v>41918.742175925923</v>
      </c>
      <c r="T3252" s="17">
        <f t="shared" si="203"/>
        <v>41948.783842592595</v>
      </c>
    </row>
    <row r="3253" spans="1:20" ht="42.75" x14ac:dyDescent="0.45">
      <c r="A3253" s="5">
        <v>3251</v>
      </c>
      <c r="B3253" s="7" t="s">
        <v>3251</v>
      </c>
      <c r="C3253" s="7" t="s">
        <v>7361</v>
      </c>
      <c r="D3253" s="8">
        <v>1500</v>
      </c>
      <c r="E3253" s="8">
        <v>1661</v>
      </c>
      <c r="F3253" s="8" t="s">
        <v>8219</v>
      </c>
      <c r="G3253" s="8" t="s">
        <v>8224</v>
      </c>
      <c r="H3253" s="8" t="s">
        <v>8246</v>
      </c>
      <c r="I3253" s="8">
        <v>1434907966</v>
      </c>
      <c r="J3253" s="8">
        <v>1432315966</v>
      </c>
      <c r="K3253" s="8" t="b">
        <v>1</v>
      </c>
      <c r="L3253" s="8">
        <v>20</v>
      </c>
      <c r="M3253" s="8" t="b">
        <v>1</v>
      </c>
      <c r="N3253" s="8" t="s">
        <v>8271</v>
      </c>
      <c r="O3253" s="11">
        <f t="shared" si="200"/>
        <v>111</v>
      </c>
      <c r="P3253" s="8">
        <f t="shared" si="201"/>
        <v>83.05</v>
      </c>
      <c r="Q3253" s="8" t="s">
        <v>8317</v>
      </c>
      <c r="R3253" s="8" t="s">
        <v>8318</v>
      </c>
      <c r="S3253" s="17">
        <f t="shared" si="202"/>
        <v>42146.731087962966</v>
      </c>
      <c r="T3253" s="17">
        <f t="shared" si="203"/>
        <v>42176.731087962966</v>
      </c>
    </row>
    <row r="3254" spans="1:20" ht="28.5" x14ac:dyDescent="0.45">
      <c r="A3254" s="5">
        <v>3252</v>
      </c>
      <c r="B3254" s="7" t="s">
        <v>3252</v>
      </c>
      <c r="C3254" s="7" t="s">
        <v>7362</v>
      </c>
      <c r="D3254" s="8">
        <v>2250</v>
      </c>
      <c r="E3254" s="8">
        <v>2876</v>
      </c>
      <c r="F3254" s="8" t="s">
        <v>8219</v>
      </c>
      <c r="G3254" s="8" t="s">
        <v>8225</v>
      </c>
      <c r="H3254" s="8" t="s">
        <v>8247</v>
      </c>
      <c r="I3254" s="8">
        <v>1473247240</v>
      </c>
      <c r="J3254" s="8">
        <v>1470655240</v>
      </c>
      <c r="K3254" s="8" t="b">
        <v>1</v>
      </c>
      <c r="L3254" s="8">
        <v>50</v>
      </c>
      <c r="M3254" s="8" t="b">
        <v>1</v>
      </c>
      <c r="N3254" s="8" t="s">
        <v>8271</v>
      </c>
      <c r="O3254" s="11">
        <f t="shared" si="200"/>
        <v>128</v>
      </c>
      <c r="P3254" s="8">
        <f t="shared" si="201"/>
        <v>57.52</v>
      </c>
      <c r="Q3254" s="8" t="s">
        <v>8317</v>
      </c>
      <c r="R3254" s="8" t="s">
        <v>8318</v>
      </c>
      <c r="S3254" s="17">
        <f t="shared" si="202"/>
        <v>42590.472685185188</v>
      </c>
      <c r="T3254" s="17">
        <f t="shared" si="203"/>
        <v>42620.472685185188</v>
      </c>
    </row>
    <row r="3255" spans="1:20" ht="42.75" x14ac:dyDescent="0.45">
      <c r="A3255" s="5">
        <v>3253</v>
      </c>
      <c r="B3255" s="7" t="s">
        <v>3253</v>
      </c>
      <c r="C3255" s="7" t="s">
        <v>7363</v>
      </c>
      <c r="D3255" s="8">
        <v>20000</v>
      </c>
      <c r="E3255" s="8">
        <v>20365</v>
      </c>
      <c r="F3255" s="8" t="s">
        <v>8219</v>
      </c>
      <c r="G3255" s="8" t="s">
        <v>8224</v>
      </c>
      <c r="H3255" s="8" t="s">
        <v>8246</v>
      </c>
      <c r="I3255" s="8">
        <v>1473306300</v>
      </c>
      <c r="J3255" s="8">
        <v>1471701028</v>
      </c>
      <c r="K3255" s="8" t="b">
        <v>1</v>
      </c>
      <c r="L3255" s="8">
        <v>115</v>
      </c>
      <c r="M3255" s="8" t="b">
        <v>1</v>
      </c>
      <c r="N3255" s="8" t="s">
        <v>8271</v>
      </c>
      <c r="O3255" s="11">
        <f t="shared" si="200"/>
        <v>102</v>
      </c>
      <c r="P3255" s="8">
        <f t="shared" si="201"/>
        <v>177.09</v>
      </c>
      <c r="Q3255" s="8" t="s">
        <v>8317</v>
      </c>
      <c r="R3255" s="8" t="s">
        <v>8318</v>
      </c>
      <c r="S3255" s="17">
        <f t="shared" si="202"/>
        <v>42602.576712962968</v>
      </c>
      <c r="T3255" s="17">
        <f t="shared" si="203"/>
        <v>42621.15625</v>
      </c>
    </row>
    <row r="3256" spans="1:20" ht="42.75" x14ac:dyDescent="0.45">
      <c r="A3256" s="5">
        <v>3254</v>
      </c>
      <c r="B3256" s="7" t="s">
        <v>3254</v>
      </c>
      <c r="C3256" s="7" t="s">
        <v>7364</v>
      </c>
      <c r="D3256" s="8">
        <v>13000</v>
      </c>
      <c r="E3256" s="8">
        <v>13163.5</v>
      </c>
      <c r="F3256" s="8" t="s">
        <v>8219</v>
      </c>
      <c r="G3256" s="8" t="s">
        <v>8225</v>
      </c>
      <c r="H3256" s="8" t="s">
        <v>8247</v>
      </c>
      <c r="I3256" s="8">
        <v>1427331809</v>
      </c>
      <c r="J3256" s="8">
        <v>1424743409</v>
      </c>
      <c r="K3256" s="8" t="b">
        <v>1</v>
      </c>
      <c r="L3256" s="8">
        <v>186</v>
      </c>
      <c r="M3256" s="8" t="b">
        <v>1</v>
      </c>
      <c r="N3256" s="8" t="s">
        <v>8271</v>
      </c>
      <c r="O3256" s="11">
        <f t="shared" si="200"/>
        <v>101</v>
      </c>
      <c r="P3256" s="8">
        <f t="shared" si="201"/>
        <v>70.77</v>
      </c>
      <c r="Q3256" s="8" t="s">
        <v>8317</v>
      </c>
      <c r="R3256" s="8" t="s">
        <v>8318</v>
      </c>
      <c r="S3256" s="17">
        <f t="shared" si="202"/>
        <v>42059.085752314815</v>
      </c>
      <c r="T3256" s="17">
        <f t="shared" si="203"/>
        <v>42089.044085648144</v>
      </c>
    </row>
    <row r="3257" spans="1:20" ht="42.75" x14ac:dyDescent="0.45">
      <c r="A3257" s="5">
        <v>3255</v>
      </c>
      <c r="B3257" s="7" t="s">
        <v>3255</v>
      </c>
      <c r="C3257" s="7" t="s">
        <v>7365</v>
      </c>
      <c r="D3257" s="8">
        <v>300</v>
      </c>
      <c r="E3257" s="8">
        <v>525</v>
      </c>
      <c r="F3257" s="8" t="s">
        <v>8219</v>
      </c>
      <c r="G3257" s="8" t="s">
        <v>8225</v>
      </c>
      <c r="H3257" s="8" t="s">
        <v>8247</v>
      </c>
      <c r="I3257" s="8">
        <v>1412706375</v>
      </c>
      <c r="J3257" s="8">
        <v>1410114375</v>
      </c>
      <c r="K3257" s="8" t="b">
        <v>1</v>
      </c>
      <c r="L3257" s="8">
        <v>18</v>
      </c>
      <c r="M3257" s="8" t="b">
        <v>1</v>
      </c>
      <c r="N3257" s="8" t="s">
        <v>8271</v>
      </c>
      <c r="O3257" s="11">
        <f t="shared" si="200"/>
        <v>175</v>
      </c>
      <c r="P3257" s="8">
        <f t="shared" si="201"/>
        <v>29.17</v>
      </c>
      <c r="Q3257" s="8" t="s">
        <v>8317</v>
      </c>
      <c r="R3257" s="8" t="s">
        <v>8318</v>
      </c>
      <c r="S3257" s="17">
        <f t="shared" si="202"/>
        <v>41889.768229166664</v>
      </c>
      <c r="T3257" s="17">
        <f t="shared" si="203"/>
        <v>41919.768229166664</v>
      </c>
    </row>
    <row r="3258" spans="1:20" ht="42.75" x14ac:dyDescent="0.45">
      <c r="A3258" s="5">
        <v>3256</v>
      </c>
      <c r="B3258" s="7" t="s">
        <v>3256</v>
      </c>
      <c r="C3258" s="7" t="s">
        <v>7366</v>
      </c>
      <c r="D3258" s="8">
        <v>10000</v>
      </c>
      <c r="E3258" s="8">
        <v>12806</v>
      </c>
      <c r="F3258" s="8" t="s">
        <v>8219</v>
      </c>
      <c r="G3258" s="8" t="s">
        <v>8224</v>
      </c>
      <c r="H3258" s="8" t="s">
        <v>8246</v>
      </c>
      <c r="I3258" s="8">
        <v>1433995140</v>
      </c>
      <c r="J3258" s="8">
        <v>1432129577</v>
      </c>
      <c r="K3258" s="8" t="b">
        <v>1</v>
      </c>
      <c r="L3258" s="8">
        <v>176</v>
      </c>
      <c r="M3258" s="8" t="b">
        <v>1</v>
      </c>
      <c r="N3258" s="8" t="s">
        <v>8271</v>
      </c>
      <c r="O3258" s="11">
        <f t="shared" si="200"/>
        <v>128</v>
      </c>
      <c r="P3258" s="8">
        <f t="shared" si="201"/>
        <v>72.760000000000005</v>
      </c>
      <c r="Q3258" s="8" t="s">
        <v>8317</v>
      </c>
      <c r="R3258" s="8" t="s">
        <v>8318</v>
      </c>
      <c r="S3258" s="17">
        <f t="shared" si="202"/>
        <v>42144.573807870373</v>
      </c>
      <c r="T3258" s="17">
        <f t="shared" si="203"/>
        <v>42166.165972222225</v>
      </c>
    </row>
    <row r="3259" spans="1:20" ht="42.75" x14ac:dyDescent="0.45">
      <c r="A3259" s="5">
        <v>3257</v>
      </c>
      <c r="B3259" s="7" t="s">
        <v>3257</v>
      </c>
      <c r="C3259" s="7" t="s">
        <v>7367</v>
      </c>
      <c r="D3259" s="8">
        <v>2000</v>
      </c>
      <c r="E3259" s="8">
        <v>2125.9899999999998</v>
      </c>
      <c r="F3259" s="8" t="s">
        <v>8219</v>
      </c>
      <c r="G3259" s="8" t="s">
        <v>8225</v>
      </c>
      <c r="H3259" s="8" t="s">
        <v>8247</v>
      </c>
      <c r="I3259" s="8">
        <v>1487769952</v>
      </c>
      <c r="J3259" s="8">
        <v>1485177952</v>
      </c>
      <c r="K3259" s="8" t="b">
        <v>0</v>
      </c>
      <c r="L3259" s="8">
        <v>41</v>
      </c>
      <c r="M3259" s="8" t="b">
        <v>1</v>
      </c>
      <c r="N3259" s="8" t="s">
        <v>8271</v>
      </c>
      <c r="O3259" s="11">
        <f t="shared" si="200"/>
        <v>106</v>
      </c>
      <c r="P3259" s="8">
        <f t="shared" si="201"/>
        <v>51.85</v>
      </c>
      <c r="Q3259" s="8" t="s">
        <v>8317</v>
      </c>
      <c r="R3259" s="8" t="s">
        <v>8318</v>
      </c>
      <c r="S3259" s="17">
        <f t="shared" si="202"/>
        <v>42758.559629629628</v>
      </c>
      <c r="T3259" s="17">
        <f t="shared" si="203"/>
        <v>42788.559629629628</v>
      </c>
    </row>
    <row r="3260" spans="1:20" ht="28.5" x14ac:dyDescent="0.45">
      <c r="A3260" s="5">
        <v>3258</v>
      </c>
      <c r="B3260" s="7" t="s">
        <v>3258</v>
      </c>
      <c r="C3260" s="7" t="s">
        <v>7368</v>
      </c>
      <c r="D3260" s="8">
        <v>7000</v>
      </c>
      <c r="E3260" s="8">
        <v>7365</v>
      </c>
      <c r="F3260" s="8" t="s">
        <v>8219</v>
      </c>
      <c r="G3260" s="8" t="s">
        <v>8224</v>
      </c>
      <c r="H3260" s="8" t="s">
        <v>8246</v>
      </c>
      <c r="I3260" s="8">
        <v>1420751861</v>
      </c>
      <c r="J3260" s="8">
        <v>1418159861</v>
      </c>
      <c r="K3260" s="8" t="b">
        <v>1</v>
      </c>
      <c r="L3260" s="8">
        <v>75</v>
      </c>
      <c r="M3260" s="8" t="b">
        <v>1</v>
      </c>
      <c r="N3260" s="8" t="s">
        <v>8271</v>
      </c>
      <c r="O3260" s="11">
        <f t="shared" si="200"/>
        <v>105</v>
      </c>
      <c r="P3260" s="8">
        <f t="shared" si="201"/>
        <v>98.2</v>
      </c>
      <c r="Q3260" s="8" t="s">
        <v>8317</v>
      </c>
      <c r="R3260" s="8" t="s">
        <v>8318</v>
      </c>
      <c r="S3260" s="17">
        <f t="shared" si="202"/>
        <v>41982.887280092589</v>
      </c>
      <c r="T3260" s="17">
        <f t="shared" si="203"/>
        <v>42012.887280092589</v>
      </c>
    </row>
    <row r="3261" spans="1:20" ht="42.75" x14ac:dyDescent="0.45">
      <c r="A3261" s="5">
        <v>3259</v>
      </c>
      <c r="B3261" s="7" t="s">
        <v>3259</v>
      </c>
      <c r="C3261" s="7" t="s">
        <v>7369</v>
      </c>
      <c r="D3261" s="8">
        <v>23000</v>
      </c>
      <c r="E3261" s="8">
        <v>24418.6</v>
      </c>
      <c r="F3261" s="8" t="s">
        <v>8219</v>
      </c>
      <c r="G3261" s="8" t="s">
        <v>8224</v>
      </c>
      <c r="H3261" s="8" t="s">
        <v>8246</v>
      </c>
      <c r="I3261" s="8">
        <v>1475294340</v>
      </c>
      <c r="J3261" s="8">
        <v>1472753745</v>
      </c>
      <c r="K3261" s="8" t="b">
        <v>1</v>
      </c>
      <c r="L3261" s="8">
        <v>97</v>
      </c>
      <c r="M3261" s="8" t="b">
        <v>1</v>
      </c>
      <c r="N3261" s="8" t="s">
        <v>8271</v>
      </c>
      <c r="O3261" s="11">
        <f t="shared" si="200"/>
        <v>106</v>
      </c>
      <c r="P3261" s="8">
        <f t="shared" si="201"/>
        <v>251.74</v>
      </c>
      <c r="Q3261" s="8" t="s">
        <v>8317</v>
      </c>
      <c r="R3261" s="8" t="s">
        <v>8318</v>
      </c>
      <c r="S3261" s="17">
        <f t="shared" si="202"/>
        <v>42614.760937500003</v>
      </c>
      <c r="T3261" s="17">
        <f t="shared" si="203"/>
        <v>42644.165972222225</v>
      </c>
    </row>
    <row r="3262" spans="1:20" ht="42.75" x14ac:dyDescent="0.45">
      <c r="A3262" s="5">
        <v>3260</v>
      </c>
      <c r="B3262" s="7" t="s">
        <v>3260</v>
      </c>
      <c r="C3262" s="7" t="s">
        <v>7370</v>
      </c>
      <c r="D3262" s="8">
        <v>5000</v>
      </c>
      <c r="E3262" s="8">
        <v>5462</v>
      </c>
      <c r="F3262" s="8" t="s">
        <v>8219</v>
      </c>
      <c r="G3262" s="8" t="s">
        <v>8224</v>
      </c>
      <c r="H3262" s="8" t="s">
        <v>8246</v>
      </c>
      <c r="I3262" s="8">
        <v>1448903318</v>
      </c>
      <c r="J3262" s="8">
        <v>1445875718</v>
      </c>
      <c r="K3262" s="8" t="b">
        <v>1</v>
      </c>
      <c r="L3262" s="8">
        <v>73</v>
      </c>
      <c r="M3262" s="8" t="b">
        <v>1</v>
      </c>
      <c r="N3262" s="8" t="s">
        <v>8271</v>
      </c>
      <c r="O3262" s="11">
        <f t="shared" si="200"/>
        <v>109</v>
      </c>
      <c r="P3262" s="8">
        <f t="shared" si="201"/>
        <v>74.819999999999993</v>
      </c>
      <c r="Q3262" s="8" t="s">
        <v>8317</v>
      </c>
      <c r="R3262" s="8" t="s">
        <v>8318</v>
      </c>
      <c r="S3262" s="17">
        <f t="shared" si="202"/>
        <v>42303.672662037032</v>
      </c>
      <c r="T3262" s="17">
        <f t="shared" si="203"/>
        <v>42338.714328703703</v>
      </c>
    </row>
    <row r="3263" spans="1:20" ht="42.75" x14ac:dyDescent="0.45">
      <c r="A3263" s="5">
        <v>3261</v>
      </c>
      <c r="B3263" s="7" t="s">
        <v>3261</v>
      </c>
      <c r="C3263" s="7" t="s">
        <v>7371</v>
      </c>
      <c r="D3263" s="8">
        <v>3300</v>
      </c>
      <c r="E3263" s="8">
        <v>3315</v>
      </c>
      <c r="F3263" s="8" t="s">
        <v>8219</v>
      </c>
      <c r="G3263" s="8" t="s">
        <v>8224</v>
      </c>
      <c r="H3263" s="8" t="s">
        <v>8246</v>
      </c>
      <c r="I3263" s="8">
        <v>1437067476</v>
      </c>
      <c r="J3263" s="8">
        <v>1434475476</v>
      </c>
      <c r="K3263" s="8" t="b">
        <v>1</v>
      </c>
      <c r="L3263" s="8">
        <v>49</v>
      </c>
      <c r="M3263" s="8" t="b">
        <v>1</v>
      </c>
      <c r="N3263" s="8" t="s">
        <v>8271</v>
      </c>
      <c r="O3263" s="11">
        <f t="shared" si="200"/>
        <v>100</v>
      </c>
      <c r="P3263" s="8">
        <f t="shared" si="201"/>
        <v>67.650000000000006</v>
      </c>
      <c r="Q3263" s="8" t="s">
        <v>8317</v>
      </c>
      <c r="R3263" s="8" t="s">
        <v>8318</v>
      </c>
      <c r="S3263" s="17">
        <f t="shared" si="202"/>
        <v>42171.725416666668</v>
      </c>
      <c r="T3263" s="17">
        <f t="shared" si="203"/>
        <v>42201.725416666668</v>
      </c>
    </row>
    <row r="3264" spans="1:20" ht="28.5" x14ac:dyDescent="0.45">
      <c r="A3264" s="5">
        <v>3262</v>
      </c>
      <c r="B3264" s="7" t="s">
        <v>3262</v>
      </c>
      <c r="C3264" s="7" t="s">
        <v>7372</v>
      </c>
      <c r="D3264" s="8">
        <v>12200</v>
      </c>
      <c r="E3264" s="8">
        <v>12571</v>
      </c>
      <c r="F3264" s="8" t="s">
        <v>8219</v>
      </c>
      <c r="G3264" s="8" t="s">
        <v>8224</v>
      </c>
      <c r="H3264" s="8" t="s">
        <v>8246</v>
      </c>
      <c r="I3264" s="8">
        <v>1419220800</v>
      </c>
      <c r="J3264" s="8">
        <v>1416555262</v>
      </c>
      <c r="K3264" s="8" t="b">
        <v>1</v>
      </c>
      <c r="L3264" s="8">
        <v>134</v>
      </c>
      <c r="M3264" s="8" t="b">
        <v>1</v>
      </c>
      <c r="N3264" s="8" t="s">
        <v>8271</v>
      </c>
      <c r="O3264" s="11">
        <f t="shared" si="200"/>
        <v>103</v>
      </c>
      <c r="P3264" s="8">
        <f t="shared" si="201"/>
        <v>93.81</v>
      </c>
      <c r="Q3264" s="8" t="s">
        <v>8317</v>
      </c>
      <c r="R3264" s="8" t="s">
        <v>8318</v>
      </c>
      <c r="S3264" s="17">
        <f t="shared" si="202"/>
        <v>41964.315532407403</v>
      </c>
      <c r="T3264" s="17">
        <f t="shared" si="203"/>
        <v>41995.166666666672</v>
      </c>
    </row>
    <row r="3265" spans="1:20" ht="28.5" x14ac:dyDescent="0.45">
      <c r="A3265" s="5">
        <v>3263</v>
      </c>
      <c r="B3265" s="7" t="s">
        <v>3263</v>
      </c>
      <c r="C3265" s="7" t="s">
        <v>7373</v>
      </c>
      <c r="D3265" s="8">
        <v>2500</v>
      </c>
      <c r="E3265" s="8">
        <v>2804.16</v>
      </c>
      <c r="F3265" s="8" t="s">
        <v>8219</v>
      </c>
      <c r="G3265" s="8" t="s">
        <v>8224</v>
      </c>
      <c r="H3265" s="8" t="s">
        <v>8246</v>
      </c>
      <c r="I3265" s="8">
        <v>1446238800</v>
      </c>
      <c r="J3265" s="8">
        <v>1444220588</v>
      </c>
      <c r="K3265" s="8" t="b">
        <v>1</v>
      </c>
      <c r="L3265" s="8">
        <v>68</v>
      </c>
      <c r="M3265" s="8" t="b">
        <v>1</v>
      </c>
      <c r="N3265" s="8" t="s">
        <v>8271</v>
      </c>
      <c r="O3265" s="11">
        <f t="shared" si="200"/>
        <v>112</v>
      </c>
      <c r="P3265" s="8">
        <f t="shared" si="201"/>
        <v>41.24</v>
      </c>
      <c r="Q3265" s="8" t="s">
        <v>8317</v>
      </c>
      <c r="R3265" s="8" t="s">
        <v>8318</v>
      </c>
      <c r="S3265" s="17">
        <f t="shared" si="202"/>
        <v>42284.516064814816</v>
      </c>
      <c r="T3265" s="17">
        <f t="shared" si="203"/>
        <v>42307.875</v>
      </c>
    </row>
    <row r="3266" spans="1:20" ht="28.5" x14ac:dyDescent="0.45">
      <c r="A3266" s="5">
        <v>3264</v>
      </c>
      <c r="B3266" s="7" t="s">
        <v>3264</v>
      </c>
      <c r="C3266" s="7" t="s">
        <v>7374</v>
      </c>
      <c r="D3266" s="8">
        <v>2500</v>
      </c>
      <c r="E3266" s="8">
        <v>2575</v>
      </c>
      <c r="F3266" s="8" t="s">
        <v>8219</v>
      </c>
      <c r="G3266" s="8" t="s">
        <v>8224</v>
      </c>
      <c r="H3266" s="8" t="s">
        <v>8246</v>
      </c>
      <c r="I3266" s="8">
        <v>1422482400</v>
      </c>
      <c r="J3266" s="8">
        <v>1421089938</v>
      </c>
      <c r="K3266" s="8" t="b">
        <v>1</v>
      </c>
      <c r="L3266" s="8">
        <v>49</v>
      </c>
      <c r="M3266" s="8" t="b">
        <v>1</v>
      </c>
      <c r="N3266" s="8" t="s">
        <v>8271</v>
      </c>
      <c r="O3266" s="11">
        <f t="shared" si="200"/>
        <v>103</v>
      </c>
      <c r="P3266" s="8">
        <f t="shared" si="201"/>
        <v>52.55</v>
      </c>
      <c r="Q3266" s="8" t="s">
        <v>8317</v>
      </c>
      <c r="R3266" s="8" t="s">
        <v>8318</v>
      </c>
      <c r="S3266" s="17">
        <f t="shared" si="202"/>
        <v>42016.800208333334</v>
      </c>
      <c r="T3266" s="17">
        <f t="shared" si="203"/>
        <v>42032.916666666672</v>
      </c>
    </row>
    <row r="3267" spans="1:20" ht="42.75" x14ac:dyDescent="0.45">
      <c r="A3267" s="5">
        <v>3265</v>
      </c>
      <c r="B3267" s="7" t="s">
        <v>3265</v>
      </c>
      <c r="C3267" s="7" t="s">
        <v>7375</v>
      </c>
      <c r="D3267" s="8">
        <v>2700</v>
      </c>
      <c r="E3267" s="8">
        <v>4428</v>
      </c>
      <c r="F3267" s="8" t="s">
        <v>8219</v>
      </c>
      <c r="G3267" s="8" t="s">
        <v>8241</v>
      </c>
      <c r="H3267" s="8" t="s">
        <v>8249</v>
      </c>
      <c r="I3267" s="8">
        <v>1449162000</v>
      </c>
      <c r="J3267" s="8">
        <v>1446570315</v>
      </c>
      <c r="K3267" s="8" t="b">
        <v>1</v>
      </c>
      <c r="L3267" s="8">
        <v>63</v>
      </c>
      <c r="M3267" s="8" t="b">
        <v>1</v>
      </c>
      <c r="N3267" s="8" t="s">
        <v>8271</v>
      </c>
      <c r="O3267" s="11">
        <f t="shared" ref="O3267:O3330" si="204">ROUND((E3267/D3267)*100,0)</f>
        <v>164</v>
      </c>
      <c r="P3267" s="8">
        <f t="shared" ref="P3267:P3330" si="205">ROUND(E3267/L3267,2)</f>
        <v>70.290000000000006</v>
      </c>
      <c r="Q3267" s="8" t="s">
        <v>8317</v>
      </c>
      <c r="R3267" s="8" t="s">
        <v>8318</v>
      </c>
      <c r="S3267" s="17">
        <f t="shared" ref="S3267:S3330" si="206">(((J3267/60)/60)/24)+DATE(1970,1,1)</f>
        <v>42311.711979166663</v>
      </c>
      <c r="T3267" s="17">
        <f t="shared" ref="T3267:T3330" si="207">(((I3267/60)/60)/24)+DATE(1970,1,1)</f>
        <v>42341.708333333328</v>
      </c>
    </row>
    <row r="3268" spans="1:20" ht="42.75" x14ac:dyDescent="0.45">
      <c r="A3268" s="5">
        <v>3266</v>
      </c>
      <c r="B3268" s="7" t="s">
        <v>3266</v>
      </c>
      <c r="C3268" s="7" t="s">
        <v>7376</v>
      </c>
      <c r="D3268" s="8">
        <v>6000</v>
      </c>
      <c r="E3268" s="8">
        <v>7877</v>
      </c>
      <c r="F3268" s="8" t="s">
        <v>8219</v>
      </c>
      <c r="G3268" s="8" t="s">
        <v>8224</v>
      </c>
      <c r="H3268" s="8" t="s">
        <v>8246</v>
      </c>
      <c r="I3268" s="8">
        <v>1434142800</v>
      </c>
      <c r="J3268" s="8">
        <v>1431435122</v>
      </c>
      <c r="K3268" s="8" t="b">
        <v>1</v>
      </c>
      <c r="L3268" s="8">
        <v>163</v>
      </c>
      <c r="M3268" s="8" t="b">
        <v>1</v>
      </c>
      <c r="N3268" s="8" t="s">
        <v>8271</v>
      </c>
      <c r="O3268" s="11">
        <f t="shared" si="204"/>
        <v>131</v>
      </c>
      <c r="P3268" s="8">
        <f t="shared" si="205"/>
        <v>48.33</v>
      </c>
      <c r="Q3268" s="8" t="s">
        <v>8317</v>
      </c>
      <c r="R3268" s="8" t="s">
        <v>8318</v>
      </c>
      <c r="S3268" s="17">
        <f t="shared" si="206"/>
        <v>42136.536134259266</v>
      </c>
      <c r="T3268" s="17">
        <f t="shared" si="207"/>
        <v>42167.875</v>
      </c>
    </row>
    <row r="3269" spans="1:20" ht="42.75" x14ac:dyDescent="0.45">
      <c r="A3269" s="5">
        <v>3267</v>
      </c>
      <c r="B3269" s="7" t="s">
        <v>3267</v>
      </c>
      <c r="C3269" s="7" t="s">
        <v>7377</v>
      </c>
      <c r="D3269" s="8">
        <v>15000</v>
      </c>
      <c r="E3269" s="8">
        <v>15315</v>
      </c>
      <c r="F3269" s="8" t="s">
        <v>8219</v>
      </c>
      <c r="G3269" s="8" t="s">
        <v>8224</v>
      </c>
      <c r="H3269" s="8" t="s">
        <v>8246</v>
      </c>
      <c r="I3269" s="8">
        <v>1437156660</v>
      </c>
      <c r="J3269" s="8">
        <v>1434564660</v>
      </c>
      <c r="K3269" s="8" t="b">
        <v>1</v>
      </c>
      <c r="L3269" s="8">
        <v>288</v>
      </c>
      <c r="M3269" s="8" t="b">
        <v>1</v>
      </c>
      <c r="N3269" s="8" t="s">
        <v>8271</v>
      </c>
      <c r="O3269" s="11">
        <f t="shared" si="204"/>
        <v>102</v>
      </c>
      <c r="P3269" s="8">
        <f t="shared" si="205"/>
        <v>53.18</v>
      </c>
      <c r="Q3269" s="8" t="s">
        <v>8317</v>
      </c>
      <c r="R3269" s="8" t="s">
        <v>8318</v>
      </c>
      <c r="S3269" s="17">
        <f t="shared" si="206"/>
        <v>42172.757638888885</v>
      </c>
      <c r="T3269" s="17">
        <f t="shared" si="207"/>
        <v>42202.757638888885</v>
      </c>
    </row>
    <row r="3270" spans="1:20" ht="42.75" x14ac:dyDescent="0.45">
      <c r="A3270" s="5">
        <v>3268</v>
      </c>
      <c r="B3270" s="7" t="s">
        <v>3268</v>
      </c>
      <c r="C3270" s="7" t="s">
        <v>7378</v>
      </c>
      <c r="D3270" s="8">
        <v>2000</v>
      </c>
      <c r="E3270" s="8">
        <v>2560</v>
      </c>
      <c r="F3270" s="8" t="s">
        <v>8219</v>
      </c>
      <c r="G3270" s="8" t="s">
        <v>8224</v>
      </c>
      <c r="H3270" s="8" t="s">
        <v>8246</v>
      </c>
      <c r="I3270" s="8">
        <v>1472074928</v>
      </c>
      <c r="J3270" s="8">
        <v>1470692528</v>
      </c>
      <c r="K3270" s="8" t="b">
        <v>1</v>
      </c>
      <c r="L3270" s="8">
        <v>42</v>
      </c>
      <c r="M3270" s="8" t="b">
        <v>1</v>
      </c>
      <c r="N3270" s="8" t="s">
        <v>8271</v>
      </c>
      <c r="O3270" s="11">
        <f t="shared" si="204"/>
        <v>128</v>
      </c>
      <c r="P3270" s="8">
        <f t="shared" si="205"/>
        <v>60.95</v>
      </c>
      <c r="Q3270" s="8" t="s">
        <v>8317</v>
      </c>
      <c r="R3270" s="8" t="s">
        <v>8318</v>
      </c>
      <c r="S3270" s="17">
        <f t="shared" si="206"/>
        <v>42590.90425925926</v>
      </c>
      <c r="T3270" s="17">
        <f t="shared" si="207"/>
        <v>42606.90425925926</v>
      </c>
    </row>
    <row r="3271" spans="1:20" ht="42.75" x14ac:dyDescent="0.45">
      <c r="A3271" s="5">
        <v>3269</v>
      </c>
      <c r="B3271" s="7" t="s">
        <v>3269</v>
      </c>
      <c r="C3271" s="7" t="s">
        <v>7379</v>
      </c>
      <c r="D3271" s="8">
        <v>8000</v>
      </c>
      <c r="E3271" s="8">
        <v>8120</v>
      </c>
      <c r="F3271" s="8" t="s">
        <v>8219</v>
      </c>
      <c r="G3271" s="8" t="s">
        <v>8225</v>
      </c>
      <c r="H3271" s="8" t="s">
        <v>8247</v>
      </c>
      <c r="I3271" s="8">
        <v>1434452400</v>
      </c>
      <c r="J3271" s="8">
        <v>1431509397</v>
      </c>
      <c r="K3271" s="8" t="b">
        <v>1</v>
      </c>
      <c r="L3271" s="8">
        <v>70</v>
      </c>
      <c r="M3271" s="8" t="b">
        <v>1</v>
      </c>
      <c r="N3271" s="8" t="s">
        <v>8271</v>
      </c>
      <c r="O3271" s="11">
        <f t="shared" si="204"/>
        <v>102</v>
      </c>
      <c r="P3271" s="8">
        <f t="shared" si="205"/>
        <v>116</v>
      </c>
      <c r="Q3271" s="8" t="s">
        <v>8317</v>
      </c>
      <c r="R3271" s="8" t="s">
        <v>8318</v>
      </c>
      <c r="S3271" s="17">
        <f t="shared" si="206"/>
        <v>42137.395798611105</v>
      </c>
      <c r="T3271" s="17">
        <f t="shared" si="207"/>
        <v>42171.458333333328</v>
      </c>
    </row>
    <row r="3272" spans="1:20" ht="42.75" x14ac:dyDescent="0.45">
      <c r="A3272" s="5">
        <v>3270</v>
      </c>
      <c r="B3272" s="7" t="s">
        <v>3270</v>
      </c>
      <c r="C3272" s="7" t="s">
        <v>7380</v>
      </c>
      <c r="D3272" s="8">
        <v>1800</v>
      </c>
      <c r="E3272" s="8">
        <v>1830</v>
      </c>
      <c r="F3272" s="8" t="s">
        <v>8219</v>
      </c>
      <c r="G3272" s="8" t="s">
        <v>8225</v>
      </c>
      <c r="H3272" s="8" t="s">
        <v>8247</v>
      </c>
      <c r="I3272" s="8">
        <v>1436705265</v>
      </c>
      <c r="J3272" s="8">
        <v>1434113265</v>
      </c>
      <c r="K3272" s="8" t="b">
        <v>1</v>
      </c>
      <c r="L3272" s="8">
        <v>30</v>
      </c>
      <c r="M3272" s="8" t="b">
        <v>1</v>
      </c>
      <c r="N3272" s="8" t="s">
        <v>8271</v>
      </c>
      <c r="O3272" s="11">
        <f t="shared" si="204"/>
        <v>102</v>
      </c>
      <c r="P3272" s="8">
        <f t="shared" si="205"/>
        <v>61</v>
      </c>
      <c r="Q3272" s="8" t="s">
        <v>8317</v>
      </c>
      <c r="R3272" s="8" t="s">
        <v>8318</v>
      </c>
      <c r="S3272" s="17">
        <f t="shared" si="206"/>
        <v>42167.533159722225</v>
      </c>
      <c r="T3272" s="17">
        <f t="shared" si="207"/>
        <v>42197.533159722225</v>
      </c>
    </row>
    <row r="3273" spans="1:20" x14ac:dyDescent="0.45">
      <c r="A3273" s="5">
        <v>3271</v>
      </c>
      <c r="B3273" s="7" t="s">
        <v>3271</v>
      </c>
      <c r="C3273" s="7" t="s">
        <v>7381</v>
      </c>
      <c r="D3273" s="8">
        <v>1500</v>
      </c>
      <c r="E3273" s="8">
        <v>1950</v>
      </c>
      <c r="F3273" s="8" t="s">
        <v>8219</v>
      </c>
      <c r="G3273" s="8" t="s">
        <v>8225</v>
      </c>
      <c r="H3273" s="8" t="s">
        <v>8247</v>
      </c>
      <c r="I3273" s="8">
        <v>1414927775</v>
      </c>
      <c r="J3273" s="8">
        <v>1412332175</v>
      </c>
      <c r="K3273" s="8" t="b">
        <v>1</v>
      </c>
      <c r="L3273" s="8">
        <v>51</v>
      </c>
      <c r="M3273" s="8" t="b">
        <v>1</v>
      </c>
      <c r="N3273" s="8" t="s">
        <v>8271</v>
      </c>
      <c r="O3273" s="11">
        <f t="shared" si="204"/>
        <v>130</v>
      </c>
      <c r="P3273" s="8">
        <f t="shared" si="205"/>
        <v>38.24</v>
      </c>
      <c r="Q3273" s="8" t="s">
        <v>8317</v>
      </c>
      <c r="R3273" s="8" t="s">
        <v>8318</v>
      </c>
      <c r="S3273" s="17">
        <f t="shared" si="206"/>
        <v>41915.437210648146</v>
      </c>
      <c r="T3273" s="17">
        <f t="shared" si="207"/>
        <v>41945.478877314818</v>
      </c>
    </row>
    <row r="3274" spans="1:20" ht="42.75" x14ac:dyDescent="0.45">
      <c r="A3274" s="5">
        <v>3272</v>
      </c>
      <c r="B3274" s="7" t="s">
        <v>3272</v>
      </c>
      <c r="C3274" s="7" t="s">
        <v>7382</v>
      </c>
      <c r="D3274" s="8">
        <v>10000</v>
      </c>
      <c r="E3274" s="8">
        <v>15443</v>
      </c>
      <c r="F3274" s="8" t="s">
        <v>8219</v>
      </c>
      <c r="G3274" s="8" t="s">
        <v>8224</v>
      </c>
      <c r="H3274" s="8" t="s">
        <v>8246</v>
      </c>
      <c r="I3274" s="8">
        <v>1446814809</v>
      </c>
      <c r="J3274" s="8">
        <v>1444219209</v>
      </c>
      <c r="K3274" s="8" t="b">
        <v>1</v>
      </c>
      <c r="L3274" s="8">
        <v>145</v>
      </c>
      <c r="M3274" s="8" t="b">
        <v>1</v>
      </c>
      <c r="N3274" s="8" t="s">
        <v>8271</v>
      </c>
      <c r="O3274" s="11">
        <f t="shared" si="204"/>
        <v>154</v>
      </c>
      <c r="P3274" s="8">
        <f t="shared" si="205"/>
        <v>106.5</v>
      </c>
      <c r="Q3274" s="8" t="s">
        <v>8317</v>
      </c>
      <c r="R3274" s="8" t="s">
        <v>8318</v>
      </c>
      <c r="S3274" s="17">
        <f t="shared" si="206"/>
        <v>42284.500104166669</v>
      </c>
      <c r="T3274" s="17">
        <f t="shared" si="207"/>
        <v>42314.541770833333</v>
      </c>
    </row>
    <row r="3275" spans="1:20" ht="42.75" x14ac:dyDescent="0.45">
      <c r="A3275" s="5">
        <v>3273</v>
      </c>
      <c r="B3275" s="7" t="s">
        <v>3273</v>
      </c>
      <c r="C3275" s="7" t="s">
        <v>7383</v>
      </c>
      <c r="D3275" s="8">
        <v>4000</v>
      </c>
      <c r="E3275" s="8">
        <v>4296</v>
      </c>
      <c r="F3275" s="8" t="s">
        <v>8219</v>
      </c>
      <c r="G3275" s="8" t="s">
        <v>8224</v>
      </c>
      <c r="H3275" s="8" t="s">
        <v>8246</v>
      </c>
      <c r="I3275" s="8">
        <v>1473879600</v>
      </c>
      <c r="J3275" s="8">
        <v>1472498042</v>
      </c>
      <c r="K3275" s="8" t="b">
        <v>1</v>
      </c>
      <c r="L3275" s="8">
        <v>21</v>
      </c>
      <c r="M3275" s="8" t="b">
        <v>1</v>
      </c>
      <c r="N3275" s="8" t="s">
        <v>8271</v>
      </c>
      <c r="O3275" s="11">
        <f t="shared" si="204"/>
        <v>107</v>
      </c>
      <c r="P3275" s="8">
        <f t="shared" si="205"/>
        <v>204.57</v>
      </c>
      <c r="Q3275" s="8" t="s">
        <v>8317</v>
      </c>
      <c r="R3275" s="8" t="s">
        <v>8318</v>
      </c>
      <c r="S3275" s="17">
        <f t="shared" si="206"/>
        <v>42611.801412037035</v>
      </c>
      <c r="T3275" s="17">
        <f t="shared" si="207"/>
        <v>42627.791666666672</v>
      </c>
    </row>
    <row r="3276" spans="1:20" ht="42.75" x14ac:dyDescent="0.45">
      <c r="A3276" s="5">
        <v>3274</v>
      </c>
      <c r="B3276" s="7" t="s">
        <v>3274</v>
      </c>
      <c r="C3276" s="7" t="s">
        <v>7384</v>
      </c>
      <c r="D3276" s="8">
        <v>15500</v>
      </c>
      <c r="E3276" s="8">
        <v>15705</v>
      </c>
      <c r="F3276" s="8" t="s">
        <v>8219</v>
      </c>
      <c r="G3276" s="8" t="s">
        <v>8224</v>
      </c>
      <c r="H3276" s="8" t="s">
        <v>8246</v>
      </c>
      <c r="I3276" s="8">
        <v>1458075600</v>
      </c>
      <c r="J3276" s="8">
        <v>1454259272</v>
      </c>
      <c r="K3276" s="8" t="b">
        <v>1</v>
      </c>
      <c r="L3276" s="8">
        <v>286</v>
      </c>
      <c r="M3276" s="8" t="b">
        <v>1</v>
      </c>
      <c r="N3276" s="8" t="s">
        <v>8271</v>
      </c>
      <c r="O3276" s="11">
        <f t="shared" si="204"/>
        <v>101</v>
      </c>
      <c r="P3276" s="8">
        <f t="shared" si="205"/>
        <v>54.91</v>
      </c>
      <c r="Q3276" s="8" t="s">
        <v>8317</v>
      </c>
      <c r="R3276" s="8" t="s">
        <v>8318</v>
      </c>
      <c r="S3276" s="17">
        <f t="shared" si="206"/>
        <v>42400.704537037032</v>
      </c>
      <c r="T3276" s="17">
        <f t="shared" si="207"/>
        <v>42444.875</v>
      </c>
    </row>
    <row r="3277" spans="1:20" ht="42.75" x14ac:dyDescent="0.45">
      <c r="A3277" s="5">
        <v>3275</v>
      </c>
      <c r="B3277" s="7" t="s">
        <v>3275</v>
      </c>
      <c r="C3277" s="7" t="s">
        <v>7385</v>
      </c>
      <c r="D3277" s="8">
        <v>1800</v>
      </c>
      <c r="E3277" s="8">
        <v>1805</v>
      </c>
      <c r="F3277" s="8" t="s">
        <v>8219</v>
      </c>
      <c r="G3277" s="8" t="s">
        <v>8224</v>
      </c>
      <c r="H3277" s="8" t="s">
        <v>8246</v>
      </c>
      <c r="I3277" s="8">
        <v>1423456200</v>
      </c>
      <c r="J3277" s="8">
        <v>1421183271</v>
      </c>
      <c r="K3277" s="8" t="b">
        <v>1</v>
      </c>
      <c r="L3277" s="8">
        <v>12</v>
      </c>
      <c r="M3277" s="8" t="b">
        <v>1</v>
      </c>
      <c r="N3277" s="8" t="s">
        <v>8271</v>
      </c>
      <c r="O3277" s="11">
        <f t="shared" si="204"/>
        <v>100</v>
      </c>
      <c r="P3277" s="8">
        <f t="shared" si="205"/>
        <v>150.41999999999999</v>
      </c>
      <c r="Q3277" s="8" t="s">
        <v>8317</v>
      </c>
      <c r="R3277" s="8" t="s">
        <v>8318</v>
      </c>
      <c r="S3277" s="17">
        <f t="shared" si="206"/>
        <v>42017.88045138889</v>
      </c>
      <c r="T3277" s="17">
        <f t="shared" si="207"/>
        <v>42044.1875</v>
      </c>
    </row>
    <row r="3278" spans="1:20" ht="42.75" x14ac:dyDescent="0.45">
      <c r="A3278" s="5">
        <v>3276</v>
      </c>
      <c r="B3278" s="7" t="s">
        <v>3276</v>
      </c>
      <c r="C3278" s="7" t="s">
        <v>7386</v>
      </c>
      <c r="D3278" s="8">
        <v>4500</v>
      </c>
      <c r="E3278" s="8">
        <v>5258</v>
      </c>
      <c r="F3278" s="8" t="s">
        <v>8219</v>
      </c>
      <c r="G3278" s="8" t="s">
        <v>8229</v>
      </c>
      <c r="H3278" s="8" t="s">
        <v>8251</v>
      </c>
      <c r="I3278" s="8">
        <v>1459483140</v>
      </c>
      <c r="J3278" s="8">
        <v>1456526879</v>
      </c>
      <c r="K3278" s="8" t="b">
        <v>1</v>
      </c>
      <c r="L3278" s="8">
        <v>100</v>
      </c>
      <c r="M3278" s="8" t="b">
        <v>1</v>
      </c>
      <c r="N3278" s="8" t="s">
        <v>8271</v>
      </c>
      <c r="O3278" s="11">
        <f t="shared" si="204"/>
        <v>117</v>
      </c>
      <c r="P3278" s="8">
        <f t="shared" si="205"/>
        <v>52.58</v>
      </c>
      <c r="Q3278" s="8" t="s">
        <v>8317</v>
      </c>
      <c r="R3278" s="8" t="s">
        <v>8318</v>
      </c>
      <c r="S3278" s="17">
        <f t="shared" si="206"/>
        <v>42426.949988425928</v>
      </c>
      <c r="T3278" s="17">
        <f t="shared" si="207"/>
        <v>42461.165972222225</v>
      </c>
    </row>
    <row r="3279" spans="1:20" ht="42.75" x14ac:dyDescent="0.45">
      <c r="A3279" s="5">
        <v>3277</v>
      </c>
      <c r="B3279" s="7" t="s">
        <v>3277</v>
      </c>
      <c r="C3279" s="7" t="s">
        <v>7387</v>
      </c>
      <c r="D3279" s="8">
        <v>5000</v>
      </c>
      <c r="E3279" s="8">
        <v>5430</v>
      </c>
      <c r="F3279" s="8" t="s">
        <v>8219</v>
      </c>
      <c r="G3279" s="8" t="s">
        <v>8225</v>
      </c>
      <c r="H3279" s="8" t="s">
        <v>8247</v>
      </c>
      <c r="I3279" s="8">
        <v>1416331406</v>
      </c>
      <c r="J3279" s="8">
        <v>1413735806</v>
      </c>
      <c r="K3279" s="8" t="b">
        <v>1</v>
      </c>
      <c r="L3279" s="8">
        <v>100</v>
      </c>
      <c r="M3279" s="8" t="b">
        <v>1</v>
      </c>
      <c r="N3279" s="8" t="s">
        <v>8271</v>
      </c>
      <c r="O3279" s="11">
        <f t="shared" si="204"/>
        <v>109</v>
      </c>
      <c r="P3279" s="8">
        <f t="shared" si="205"/>
        <v>54.3</v>
      </c>
      <c r="Q3279" s="8" t="s">
        <v>8317</v>
      </c>
      <c r="R3279" s="8" t="s">
        <v>8318</v>
      </c>
      <c r="S3279" s="17">
        <f t="shared" si="206"/>
        <v>41931.682939814818</v>
      </c>
      <c r="T3279" s="17">
        <f t="shared" si="207"/>
        <v>41961.724606481483</v>
      </c>
    </row>
    <row r="3280" spans="1:20" ht="42.75" x14ac:dyDescent="0.45">
      <c r="A3280" s="5">
        <v>3278</v>
      </c>
      <c r="B3280" s="7" t="s">
        <v>3278</v>
      </c>
      <c r="C3280" s="7" t="s">
        <v>7388</v>
      </c>
      <c r="D3280" s="8">
        <v>2500</v>
      </c>
      <c r="E3280" s="8">
        <v>2585</v>
      </c>
      <c r="F3280" s="8" t="s">
        <v>8219</v>
      </c>
      <c r="G3280" s="8" t="s">
        <v>8225</v>
      </c>
      <c r="H3280" s="8" t="s">
        <v>8247</v>
      </c>
      <c r="I3280" s="8">
        <v>1433017303</v>
      </c>
      <c r="J3280" s="8">
        <v>1430425303</v>
      </c>
      <c r="K3280" s="8" t="b">
        <v>1</v>
      </c>
      <c r="L3280" s="8">
        <v>34</v>
      </c>
      <c r="M3280" s="8" t="b">
        <v>1</v>
      </c>
      <c r="N3280" s="8" t="s">
        <v>8271</v>
      </c>
      <c r="O3280" s="11">
        <f t="shared" si="204"/>
        <v>103</v>
      </c>
      <c r="P3280" s="8">
        <f t="shared" si="205"/>
        <v>76.03</v>
      </c>
      <c r="Q3280" s="8" t="s">
        <v>8317</v>
      </c>
      <c r="R3280" s="8" t="s">
        <v>8318</v>
      </c>
      <c r="S3280" s="17">
        <f t="shared" si="206"/>
        <v>42124.848414351851</v>
      </c>
      <c r="T3280" s="17">
        <f t="shared" si="207"/>
        <v>42154.848414351851</v>
      </c>
    </row>
    <row r="3281" spans="1:20" ht="42.75" x14ac:dyDescent="0.45">
      <c r="A3281" s="5">
        <v>3279</v>
      </c>
      <c r="B3281" s="7" t="s">
        <v>3279</v>
      </c>
      <c r="C3281" s="7" t="s">
        <v>7389</v>
      </c>
      <c r="D3281" s="8">
        <v>5800</v>
      </c>
      <c r="E3281" s="8">
        <v>6628</v>
      </c>
      <c r="F3281" s="8" t="s">
        <v>8219</v>
      </c>
      <c r="G3281" s="8" t="s">
        <v>8224</v>
      </c>
      <c r="H3281" s="8" t="s">
        <v>8246</v>
      </c>
      <c r="I3281" s="8">
        <v>1459474059</v>
      </c>
      <c r="J3281" s="8">
        <v>1456885659</v>
      </c>
      <c r="K3281" s="8" t="b">
        <v>0</v>
      </c>
      <c r="L3281" s="8">
        <v>63</v>
      </c>
      <c r="M3281" s="8" t="b">
        <v>1</v>
      </c>
      <c r="N3281" s="8" t="s">
        <v>8271</v>
      </c>
      <c r="O3281" s="11">
        <f t="shared" si="204"/>
        <v>114</v>
      </c>
      <c r="P3281" s="8">
        <f t="shared" si="205"/>
        <v>105.21</v>
      </c>
      <c r="Q3281" s="8" t="s">
        <v>8317</v>
      </c>
      <c r="R3281" s="8" t="s">
        <v>8318</v>
      </c>
      <c r="S3281" s="17">
        <f t="shared" si="206"/>
        <v>42431.102534722217</v>
      </c>
      <c r="T3281" s="17">
        <f t="shared" si="207"/>
        <v>42461.06086805556</v>
      </c>
    </row>
    <row r="3282" spans="1:20" ht="42.75" x14ac:dyDescent="0.45">
      <c r="A3282" s="5">
        <v>3280</v>
      </c>
      <c r="B3282" s="7" t="s">
        <v>3280</v>
      </c>
      <c r="C3282" s="7" t="s">
        <v>7390</v>
      </c>
      <c r="D3282" s="8">
        <v>2000</v>
      </c>
      <c r="E3282" s="8">
        <v>2060</v>
      </c>
      <c r="F3282" s="8" t="s">
        <v>8219</v>
      </c>
      <c r="G3282" s="8" t="s">
        <v>8224</v>
      </c>
      <c r="H3282" s="8" t="s">
        <v>8246</v>
      </c>
      <c r="I3282" s="8">
        <v>1433134800</v>
      </c>
      <c r="J3282" s="8">
        <v>1430158198</v>
      </c>
      <c r="K3282" s="8" t="b">
        <v>0</v>
      </c>
      <c r="L3282" s="8">
        <v>30</v>
      </c>
      <c r="M3282" s="8" t="b">
        <v>1</v>
      </c>
      <c r="N3282" s="8" t="s">
        <v>8271</v>
      </c>
      <c r="O3282" s="11">
        <f t="shared" si="204"/>
        <v>103</v>
      </c>
      <c r="P3282" s="8">
        <f t="shared" si="205"/>
        <v>68.67</v>
      </c>
      <c r="Q3282" s="8" t="s">
        <v>8317</v>
      </c>
      <c r="R3282" s="8" t="s">
        <v>8318</v>
      </c>
      <c r="S3282" s="17">
        <f t="shared" si="206"/>
        <v>42121.756921296299</v>
      </c>
      <c r="T3282" s="17">
        <f t="shared" si="207"/>
        <v>42156.208333333328</v>
      </c>
    </row>
    <row r="3283" spans="1:20" ht="28.5" x14ac:dyDescent="0.45">
      <c r="A3283" s="5">
        <v>3281</v>
      </c>
      <c r="B3283" s="7" t="s">
        <v>3281</v>
      </c>
      <c r="C3283" s="7" t="s">
        <v>7391</v>
      </c>
      <c r="D3283" s="8">
        <v>5000</v>
      </c>
      <c r="E3283" s="8">
        <v>6080</v>
      </c>
      <c r="F3283" s="8" t="s">
        <v>8219</v>
      </c>
      <c r="G3283" s="8" t="s">
        <v>8224</v>
      </c>
      <c r="H3283" s="8" t="s">
        <v>8246</v>
      </c>
      <c r="I3283" s="8">
        <v>1441153705</v>
      </c>
      <c r="J3283" s="8">
        <v>1438561705</v>
      </c>
      <c r="K3283" s="8" t="b">
        <v>0</v>
      </c>
      <c r="L3283" s="8">
        <v>47</v>
      </c>
      <c r="M3283" s="8" t="b">
        <v>1</v>
      </c>
      <c r="N3283" s="8" t="s">
        <v>8271</v>
      </c>
      <c r="O3283" s="11">
        <f t="shared" si="204"/>
        <v>122</v>
      </c>
      <c r="P3283" s="8">
        <f t="shared" si="205"/>
        <v>129.36000000000001</v>
      </c>
      <c r="Q3283" s="8" t="s">
        <v>8317</v>
      </c>
      <c r="R3283" s="8" t="s">
        <v>8318</v>
      </c>
      <c r="S3283" s="17">
        <f t="shared" si="206"/>
        <v>42219.019733796296</v>
      </c>
      <c r="T3283" s="17">
        <f t="shared" si="207"/>
        <v>42249.019733796296</v>
      </c>
    </row>
    <row r="3284" spans="1:20" ht="42.75" x14ac:dyDescent="0.45">
      <c r="A3284" s="5">
        <v>3282</v>
      </c>
      <c r="B3284" s="7" t="s">
        <v>3282</v>
      </c>
      <c r="C3284" s="7" t="s">
        <v>7392</v>
      </c>
      <c r="D3284" s="8">
        <v>31000</v>
      </c>
      <c r="E3284" s="8">
        <v>31820.5</v>
      </c>
      <c r="F3284" s="8" t="s">
        <v>8219</v>
      </c>
      <c r="G3284" s="8" t="s">
        <v>8224</v>
      </c>
      <c r="H3284" s="8" t="s">
        <v>8246</v>
      </c>
      <c r="I3284" s="8">
        <v>1461904788</v>
      </c>
      <c r="J3284" s="8">
        <v>1458103188</v>
      </c>
      <c r="K3284" s="8" t="b">
        <v>0</v>
      </c>
      <c r="L3284" s="8">
        <v>237</v>
      </c>
      <c r="M3284" s="8" t="b">
        <v>1</v>
      </c>
      <c r="N3284" s="8" t="s">
        <v>8271</v>
      </c>
      <c r="O3284" s="11">
        <f t="shared" si="204"/>
        <v>103</v>
      </c>
      <c r="P3284" s="8">
        <f t="shared" si="205"/>
        <v>134.26</v>
      </c>
      <c r="Q3284" s="8" t="s">
        <v>8317</v>
      </c>
      <c r="R3284" s="8" t="s">
        <v>8318</v>
      </c>
      <c r="S3284" s="17">
        <f t="shared" si="206"/>
        <v>42445.19430555556</v>
      </c>
      <c r="T3284" s="17">
        <f t="shared" si="207"/>
        <v>42489.19430555556</v>
      </c>
    </row>
    <row r="3285" spans="1:20" ht="42.75" x14ac:dyDescent="0.45">
      <c r="A3285" s="5">
        <v>3283</v>
      </c>
      <c r="B3285" s="7" t="s">
        <v>3283</v>
      </c>
      <c r="C3285" s="7" t="s">
        <v>7393</v>
      </c>
      <c r="D3285" s="8">
        <v>800</v>
      </c>
      <c r="E3285" s="8">
        <v>838</v>
      </c>
      <c r="F3285" s="8" t="s">
        <v>8219</v>
      </c>
      <c r="G3285" s="8" t="s">
        <v>8225</v>
      </c>
      <c r="H3285" s="8" t="s">
        <v>8247</v>
      </c>
      <c r="I3285" s="8">
        <v>1455138000</v>
      </c>
      <c r="J3285" s="8">
        <v>1452448298</v>
      </c>
      <c r="K3285" s="8" t="b">
        <v>0</v>
      </c>
      <c r="L3285" s="8">
        <v>47</v>
      </c>
      <c r="M3285" s="8" t="b">
        <v>1</v>
      </c>
      <c r="N3285" s="8" t="s">
        <v>8271</v>
      </c>
      <c r="O3285" s="11">
        <f t="shared" si="204"/>
        <v>105</v>
      </c>
      <c r="P3285" s="8">
        <f t="shared" si="205"/>
        <v>17.829999999999998</v>
      </c>
      <c r="Q3285" s="8" t="s">
        <v>8317</v>
      </c>
      <c r="R3285" s="8" t="s">
        <v>8318</v>
      </c>
      <c r="S3285" s="17">
        <f t="shared" si="206"/>
        <v>42379.74418981481</v>
      </c>
      <c r="T3285" s="17">
        <f t="shared" si="207"/>
        <v>42410.875</v>
      </c>
    </row>
    <row r="3286" spans="1:20" ht="42.75" x14ac:dyDescent="0.45">
      <c r="A3286" s="5">
        <v>3284</v>
      </c>
      <c r="B3286" s="7" t="s">
        <v>3284</v>
      </c>
      <c r="C3286" s="7" t="s">
        <v>7394</v>
      </c>
      <c r="D3286" s="8">
        <v>3000</v>
      </c>
      <c r="E3286" s="8">
        <v>3048</v>
      </c>
      <c r="F3286" s="8" t="s">
        <v>8219</v>
      </c>
      <c r="G3286" s="8" t="s">
        <v>8224</v>
      </c>
      <c r="H3286" s="8" t="s">
        <v>8246</v>
      </c>
      <c r="I3286" s="8">
        <v>1454047140</v>
      </c>
      <c r="J3286" s="8">
        <v>1452546853</v>
      </c>
      <c r="K3286" s="8" t="b">
        <v>0</v>
      </c>
      <c r="L3286" s="8">
        <v>15</v>
      </c>
      <c r="M3286" s="8" t="b">
        <v>1</v>
      </c>
      <c r="N3286" s="8" t="s">
        <v>8271</v>
      </c>
      <c r="O3286" s="11">
        <f t="shared" si="204"/>
        <v>102</v>
      </c>
      <c r="P3286" s="8">
        <f t="shared" si="205"/>
        <v>203.2</v>
      </c>
      <c r="Q3286" s="8" t="s">
        <v>8317</v>
      </c>
      <c r="R3286" s="8" t="s">
        <v>8318</v>
      </c>
      <c r="S3286" s="17">
        <f t="shared" si="206"/>
        <v>42380.884872685187</v>
      </c>
      <c r="T3286" s="17">
        <f t="shared" si="207"/>
        <v>42398.249305555553</v>
      </c>
    </row>
    <row r="3287" spans="1:20" x14ac:dyDescent="0.45">
      <c r="A3287" s="5">
        <v>3285</v>
      </c>
      <c r="B3287" s="7" t="s">
        <v>3285</v>
      </c>
      <c r="C3287" s="7" t="s">
        <v>7395</v>
      </c>
      <c r="D3287" s="8">
        <v>4999</v>
      </c>
      <c r="E3287" s="8">
        <v>5604</v>
      </c>
      <c r="F3287" s="8" t="s">
        <v>8219</v>
      </c>
      <c r="G3287" s="8" t="s">
        <v>8224</v>
      </c>
      <c r="H3287" s="8" t="s">
        <v>8246</v>
      </c>
      <c r="I3287" s="8">
        <v>1488258000</v>
      </c>
      <c r="J3287" s="8">
        <v>1485556626</v>
      </c>
      <c r="K3287" s="8" t="b">
        <v>0</v>
      </c>
      <c r="L3287" s="8">
        <v>81</v>
      </c>
      <c r="M3287" s="8" t="b">
        <v>1</v>
      </c>
      <c r="N3287" s="8" t="s">
        <v>8271</v>
      </c>
      <c r="O3287" s="11">
        <f t="shared" si="204"/>
        <v>112</v>
      </c>
      <c r="P3287" s="8">
        <f t="shared" si="205"/>
        <v>69.19</v>
      </c>
      <c r="Q3287" s="8" t="s">
        <v>8317</v>
      </c>
      <c r="R3287" s="8" t="s">
        <v>8318</v>
      </c>
      <c r="S3287" s="17">
        <f t="shared" si="206"/>
        <v>42762.942430555559</v>
      </c>
      <c r="T3287" s="17">
        <f t="shared" si="207"/>
        <v>42794.208333333328</v>
      </c>
    </row>
    <row r="3288" spans="1:20" ht="42.75" x14ac:dyDescent="0.45">
      <c r="A3288" s="5">
        <v>3286</v>
      </c>
      <c r="B3288" s="7" t="s">
        <v>3286</v>
      </c>
      <c r="C3288" s="7" t="s">
        <v>7396</v>
      </c>
      <c r="D3288" s="8">
        <v>15000</v>
      </c>
      <c r="E3288" s="8">
        <v>15265</v>
      </c>
      <c r="F3288" s="8" t="s">
        <v>8219</v>
      </c>
      <c r="G3288" s="8" t="s">
        <v>8224</v>
      </c>
      <c r="H3288" s="8" t="s">
        <v>8246</v>
      </c>
      <c r="I3288" s="8">
        <v>1471291782</v>
      </c>
      <c r="J3288" s="8">
        <v>1468699782</v>
      </c>
      <c r="K3288" s="8" t="b">
        <v>0</v>
      </c>
      <c r="L3288" s="8">
        <v>122</v>
      </c>
      <c r="M3288" s="8" t="b">
        <v>1</v>
      </c>
      <c r="N3288" s="8" t="s">
        <v>8271</v>
      </c>
      <c r="O3288" s="11">
        <f t="shared" si="204"/>
        <v>102</v>
      </c>
      <c r="P3288" s="8">
        <f t="shared" si="205"/>
        <v>125.12</v>
      </c>
      <c r="Q3288" s="8" t="s">
        <v>8317</v>
      </c>
      <c r="R3288" s="8" t="s">
        <v>8318</v>
      </c>
      <c r="S3288" s="17">
        <f t="shared" si="206"/>
        <v>42567.840069444443</v>
      </c>
      <c r="T3288" s="17">
        <f t="shared" si="207"/>
        <v>42597.840069444443</v>
      </c>
    </row>
    <row r="3289" spans="1:20" ht="28.5" x14ac:dyDescent="0.45">
      <c r="A3289" s="5">
        <v>3287</v>
      </c>
      <c r="B3289" s="7" t="s">
        <v>3287</v>
      </c>
      <c r="C3289" s="7" t="s">
        <v>7397</v>
      </c>
      <c r="D3289" s="8">
        <v>2500</v>
      </c>
      <c r="E3289" s="8">
        <v>2500</v>
      </c>
      <c r="F3289" s="8" t="s">
        <v>8219</v>
      </c>
      <c r="G3289" s="8" t="s">
        <v>8229</v>
      </c>
      <c r="H3289" s="8" t="s">
        <v>8251</v>
      </c>
      <c r="I3289" s="8">
        <v>1448733628</v>
      </c>
      <c r="J3289" s="8">
        <v>1446573628</v>
      </c>
      <c r="K3289" s="8" t="b">
        <v>0</v>
      </c>
      <c r="L3289" s="8">
        <v>34</v>
      </c>
      <c r="M3289" s="8" t="b">
        <v>1</v>
      </c>
      <c r="N3289" s="8" t="s">
        <v>8271</v>
      </c>
      <c r="O3289" s="11">
        <f t="shared" si="204"/>
        <v>100</v>
      </c>
      <c r="P3289" s="8">
        <f t="shared" si="205"/>
        <v>73.53</v>
      </c>
      <c r="Q3289" s="8" t="s">
        <v>8317</v>
      </c>
      <c r="R3289" s="8" t="s">
        <v>8318</v>
      </c>
      <c r="S3289" s="17">
        <f t="shared" si="206"/>
        <v>42311.750324074077</v>
      </c>
      <c r="T3289" s="17">
        <f t="shared" si="207"/>
        <v>42336.750324074077</v>
      </c>
    </row>
    <row r="3290" spans="1:20" ht="42.75" x14ac:dyDescent="0.45">
      <c r="A3290" s="5">
        <v>3288</v>
      </c>
      <c r="B3290" s="7" t="s">
        <v>3288</v>
      </c>
      <c r="C3290" s="7" t="s">
        <v>7398</v>
      </c>
      <c r="D3290" s="8">
        <v>10000</v>
      </c>
      <c r="E3290" s="8">
        <v>10026.49</v>
      </c>
      <c r="F3290" s="8" t="s">
        <v>8219</v>
      </c>
      <c r="G3290" s="8" t="s">
        <v>8225</v>
      </c>
      <c r="H3290" s="8" t="s">
        <v>8247</v>
      </c>
      <c r="I3290" s="8">
        <v>1466463600</v>
      </c>
      <c r="J3290" s="8">
        <v>1463337315</v>
      </c>
      <c r="K3290" s="8" t="b">
        <v>0</v>
      </c>
      <c r="L3290" s="8">
        <v>207</v>
      </c>
      <c r="M3290" s="8" t="b">
        <v>1</v>
      </c>
      <c r="N3290" s="8" t="s">
        <v>8271</v>
      </c>
      <c r="O3290" s="11">
        <f t="shared" si="204"/>
        <v>100</v>
      </c>
      <c r="P3290" s="8">
        <f t="shared" si="205"/>
        <v>48.44</v>
      </c>
      <c r="Q3290" s="8" t="s">
        <v>8317</v>
      </c>
      <c r="R3290" s="8" t="s">
        <v>8318</v>
      </c>
      <c r="S3290" s="17">
        <f t="shared" si="206"/>
        <v>42505.774479166663</v>
      </c>
      <c r="T3290" s="17">
        <f t="shared" si="207"/>
        <v>42541.958333333328</v>
      </c>
    </row>
    <row r="3291" spans="1:20" ht="42.75" x14ac:dyDescent="0.45">
      <c r="A3291" s="5">
        <v>3289</v>
      </c>
      <c r="B3291" s="7" t="s">
        <v>3289</v>
      </c>
      <c r="C3291" s="7" t="s">
        <v>7399</v>
      </c>
      <c r="D3291" s="8">
        <v>500</v>
      </c>
      <c r="E3291" s="8">
        <v>665.21</v>
      </c>
      <c r="F3291" s="8" t="s">
        <v>8219</v>
      </c>
      <c r="G3291" s="8" t="s">
        <v>8225</v>
      </c>
      <c r="H3291" s="8" t="s">
        <v>8247</v>
      </c>
      <c r="I3291" s="8">
        <v>1487580602</v>
      </c>
      <c r="J3291" s="8">
        <v>1485161402</v>
      </c>
      <c r="K3291" s="8" t="b">
        <v>0</v>
      </c>
      <c r="L3291" s="8">
        <v>25</v>
      </c>
      <c r="M3291" s="8" t="b">
        <v>1</v>
      </c>
      <c r="N3291" s="8" t="s">
        <v>8271</v>
      </c>
      <c r="O3291" s="11">
        <f t="shared" si="204"/>
        <v>133</v>
      </c>
      <c r="P3291" s="8">
        <f t="shared" si="205"/>
        <v>26.61</v>
      </c>
      <c r="Q3291" s="8" t="s">
        <v>8317</v>
      </c>
      <c r="R3291" s="8" t="s">
        <v>8318</v>
      </c>
      <c r="S3291" s="17">
        <f t="shared" si="206"/>
        <v>42758.368078703701</v>
      </c>
      <c r="T3291" s="17">
        <f t="shared" si="207"/>
        <v>42786.368078703701</v>
      </c>
    </row>
    <row r="3292" spans="1:20" ht="71.25" x14ac:dyDescent="0.45">
      <c r="A3292" s="5">
        <v>3290</v>
      </c>
      <c r="B3292" s="7" t="s">
        <v>3290</v>
      </c>
      <c r="C3292" s="7" t="s">
        <v>7400</v>
      </c>
      <c r="D3292" s="8">
        <v>2000</v>
      </c>
      <c r="E3292" s="8">
        <v>2424</v>
      </c>
      <c r="F3292" s="8" t="s">
        <v>8219</v>
      </c>
      <c r="G3292" s="8" t="s">
        <v>8225</v>
      </c>
      <c r="H3292" s="8" t="s">
        <v>8247</v>
      </c>
      <c r="I3292" s="8">
        <v>1489234891</v>
      </c>
      <c r="J3292" s="8">
        <v>1486642891</v>
      </c>
      <c r="K3292" s="8" t="b">
        <v>0</v>
      </c>
      <c r="L3292" s="8">
        <v>72</v>
      </c>
      <c r="M3292" s="8" t="b">
        <v>1</v>
      </c>
      <c r="N3292" s="8" t="s">
        <v>8271</v>
      </c>
      <c r="O3292" s="11">
        <f t="shared" si="204"/>
        <v>121</v>
      </c>
      <c r="P3292" s="8">
        <f t="shared" si="205"/>
        <v>33.67</v>
      </c>
      <c r="Q3292" s="8" t="s">
        <v>8317</v>
      </c>
      <c r="R3292" s="8" t="s">
        <v>8318</v>
      </c>
      <c r="S3292" s="17">
        <f t="shared" si="206"/>
        <v>42775.51494212963</v>
      </c>
      <c r="T3292" s="17">
        <f t="shared" si="207"/>
        <v>42805.51494212963</v>
      </c>
    </row>
    <row r="3293" spans="1:20" ht="42.75" x14ac:dyDescent="0.45">
      <c r="A3293" s="5">
        <v>3291</v>
      </c>
      <c r="B3293" s="7" t="s">
        <v>3291</v>
      </c>
      <c r="C3293" s="7" t="s">
        <v>7401</v>
      </c>
      <c r="D3293" s="8">
        <v>500</v>
      </c>
      <c r="E3293" s="8">
        <v>570</v>
      </c>
      <c r="F3293" s="8" t="s">
        <v>8219</v>
      </c>
      <c r="G3293" s="8" t="s">
        <v>8224</v>
      </c>
      <c r="H3293" s="8" t="s">
        <v>8246</v>
      </c>
      <c r="I3293" s="8">
        <v>1442462340</v>
      </c>
      <c r="J3293" s="8">
        <v>1439743900</v>
      </c>
      <c r="K3293" s="8" t="b">
        <v>0</v>
      </c>
      <c r="L3293" s="8">
        <v>14</v>
      </c>
      <c r="M3293" s="8" t="b">
        <v>1</v>
      </c>
      <c r="N3293" s="8" t="s">
        <v>8271</v>
      </c>
      <c r="O3293" s="11">
        <f t="shared" si="204"/>
        <v>114</v>
      </c>
      <c r="P3293" s="8">
        <f t="shared" si="205"/>
        <v>40.71</v>
      </c>
      <c r="Q3293" s="8" t="s">
        <v>8317</v>
      </c>
      <c r="R3293" s="8" t="s">
        <v>8318</v>
      </c>
      <c r="S3293" s="17">
        <f t="shared" si="206"/>
        <v>42232.702546296292</v>
      </c>
      <c r="T3293" s="17">
        <f t="shared" si="207"/>
        <v>42264.165972222225</v>
      </c>
    </row>
    <row r="3294" spans="1:20" ht="42.75" x14ac:dyDescent="0.45">
      <c r="A3294" s="5">
        <v>3292</v>
      </c>
      <c r="B3294" s="7" t="s">
        <v>3292</v>
      </c>
      <c r="C3294" s="7" t="s">
        <v>7402</v>
      </c>
      <c r="D3294" s="8">
        <v>101</v>
      </c>
      <c r="E3294" s="8">
        <v>289</v>
      </c>
      <c r="F3294" s="8" t="s">
        <v>8219</v>
      </c>
      <c r="G3294" s="8" t="s">
        <v>8225</v>
      </c>
      <c r="H3294" s="8" t="s">
        <v>8247</v>
      </c>
      <c r="I3294" s="8">
        <v>1449257348</v>
      </c>
      <c r="J3294" s="8">
        <v>1444069748</v>
      </c>
      <c r="K3294" s="8" t="b">
        <v>0</v>
      </c>
      <c r="L3294" s="8">
        <v>15</v>
      </c>
      <c r="M3294" s="8" t="b">
        <v>1</v>
      </c>
      <c r="N3294" s="8" t="s">
        <v>8271</v>
      </c>
      <c r="O3294" s="11">
        <f t="shared" si="204"/>
        <v>286</v>
      </c>
      <c r="P3294" s="8">
        <f t="shared" si="205"/>
        <v>19.27</v>
      </c>
      <c r="Q3294" s="8" t="s">
        <v>8317</v>
      </c>
      <c r="R3294" s="8" t="s">
        <v>8318</v>
      </c>
      <c r="S3294" s="17">
        <f t="shared" si="206"/>
        <v>42282.770231481481</v>
      </c>
      <c r="T3294" s="17">
        <f t="shared" si="207"/>
        <v>42342.811898148153</v>
      </c>
    </row>
    <row r="3295" spans="1:20" ht="57" x14ac:dyDescent="0.45">
      <c r="A3295" s="5">
        <v>3293</v>
      </c>
      <c r="B3295" s="7" t="s">
        <v>3293</v>
      </c>
      <c r="C3295" s="7" t="s">
        <v>7403</v>
      </c>
      <c r="D3295" s="8">
        <v>4500</v>
      </c>
      <c r="E3295" s="8">
        <v>7670</v>
      </c>
      <c r="F3295" s="8" t="s">
        <v>8219</v>
      </c>
      <c r="G3295" s="8" t="s">
        <v>8228</v>
      </c>
      <c r="H3295" s="8" t="s">
        <v>8250</v>
      </c>
      <c r="I3295" s="8">
        <v>1488622352</v>
      </c>
      <c r="J3295" s="8">
        <v>1486030352</v>
      </c>
      <c r="K3295" s="8" t="b">
        <v>0</v>
      </c>
      <c r="L3295" s="8">
        <v>91</v>
      </c>
      <c r="M3295" s="8" t="b">
        <v>1</v>
      </c>
      <c r="N3295" s="8" t="s">
        <v>8271</v>
      </c>
      <c r="O3295" s="11">
        <f t="shared" si="204"/>
        <v>170</v>
      </c>
      <c r="P3295" s="8">
        <f t="shared" si="205"/>
        <v>84.29</v>
      </c>
      <c r="Q3295" s="8" t="s">
        <v>8317</v>
      </c>
      <c r="R3295" s="8" t="s">
        <v>8318</v>
      </c>
      <c r="S3295" s="17">
        <f t="shared" si="206"/>
        <v>42768.425370370373</v>
      </c>
      <c r="T3295" s="17">
        <f t="shared" si="207"/>
        <v>42798.425370370373</v>
      </c>
    </row>
    <row r="3296" spans="1:20" ht="42.75" x14ac:dyDescent="0.45">
      <c r="A3296" s="5">
        <v>3294</v>
      </c>
      <c r="B3296" s="7" t="s">
        <v>3294</v>
      </c>
      <c r="C3296" s="7" t="s">
        <v>7404</v>
      </c>
      <c r="D3296" s="8">
        <v>600</v>
      </c>
      <c r="E3296" s="8">
        <v>710</v>
      </c>
      <c r="F3296" s="8" t="s">
        <v>8219</v>
      </c>
      <c r="G3296" s="8" t="s">
        <v>8225</v>
      </c>
      <c r="H3296" s="8" t="s">
        <v>8247</v>
      </c>
      <c r="I3296" s="8">
        <v>1434459554</v>
      </c>
      <c r="J3296" s="8">
        <v>1431867554</v>
      </c>
      <c r="K3296" s="8" t="b">
        <v>0</v>
      </c>
      <c r="L3296" s="8">
        <v>24</v>
      </c>
      <c r="M3296" s="8" t="b">
        <v>1</v>
      </c>
      <c r="N3296" s="8" t="s">
        <v>8271</v>
      </c>
      <c r="O3296" s="11">
        <f t="shared" si="204"/>
        <v>118</v>
      </c>
      <c r="P3296" s="8">
        <f t="shared" si="205"/>
        <v>29.58</v>
      </c>
      <c r="Q3296" s="8" t="s">
        <v>8317</v>
      </c>
      <c r="R3296" s="8" t="s">
        <v>8318</v>
      </c>
      <c r="S3296" s="17">
        <f t="shared" si="206"/>
        <v>42141.541134259256</v>
      </c>
      <c r="T3296" s="17">
        <f t="shared" si="207"/>
        <v>42171.541134259256</v>
      </c>
    </row>
    <row r="3297" spans="1:20" ht="42.75" x14ac:dyDescent="0.45">
      <c r="A3297" s="5">
        <v>3295</v>
      </c>
      <c r="B3297" s="7" t="s">
        <v>3295</v>
      </c>
      <c r="C3297" s="7" t="s">
        <v>7405</v>
      </c>
      <c r="D3297" s="8">
        <v>700</v>
      </c>
      <c r="E3297" s="8">
        <v>720.01</v>
      </c>
      <c r="F3297" s="8" t="s">
        <v>8219</v>
      </c>
      <c r="G3297" s="8" t="s">
        <v>8225</v>
      </c>
      <c r="H3297" s="8" t="s">
        <v>8247</v>
      </c>
      <c r="I3297" s="8">
        <v>1474886229</v>
      </c>
      <c r="J3297" s="8">
        <v>1472294229</v>
      </c>
      <c r="K3297" s="8" t="b">
        <v>0</v>
      </c>
      <c r="L3297" s="8">
        <v>27</v>
      </c>
      <c r="M3297" s="8" t="b">
        <v>1</v>
      </c>
      <c r="N3297" s="8" t="s">
        <v>8271</v>
      </c>
      <c r="O3297" s="11">
        <f t="shared" si="204"/>
        <v>103</v>
      </c>
      <c r="P3297" s="8">
        <f t="shared" si="205"/>
        <v>26.67</v>
      </c>
      <c r="Q3297" s="8" t="s">
        <v>8317</v>
      </c>
      <c r="R3297" s="8" t="s">
        <v>8318</v>
      </c>
      <c r="S3297" s="17">
        <f t="shared" si="206"/>
        <v>42609.442465277782</v>
      </c>
      <c r="T3297" s="17">
        <f t="shared" si="207"/>
        <v>42639.442465277782</v>
      </c>
    </row>
    <row r="3298" spans="1:20" ht="42.75" x14ac:dyDescent="0.45">
      <c r="A3298" s="5">
        <v>3296</v>
      </c>
      <c r="B3298" s="7" t="s">
        <v>3296</v>
      </c>
      <c r="C3298" s="7" t="s">
        <v>7406</v>
      </c>
      <c r="D3298" s="8">
        <v>1500</v>
      </c>
      <c r="E3298" s="8">
        <v>2161</v>
      </c>
      <c r="F3298" s="8" t="s">
        <v>8219</v>
      </c>
      <c r="G3298" s="8" t="s">
        <v>8225</v>
      </c>
      <c r="H3298" s="8" t="s">
        <v>8247</v>
      </c>
      <c r="I3298" s="8">
        <v>1448229600</v>
      </c>
      <c r="J3298" s="8">
        <v>1446401372</v>
      </c>
      <c r="K3298" s="8" t="b">
        <v>0</v>
      </c>
      <c r="L3298" s="8">
        <v>47</v>
      </c>
      <c r="M3298" s="8" t="b">
        <v>1</v>
      </c>
      <c r="N3298" s="8" t="s">
        <v>8271</v>
      </c>
      <c r="O3298" s="11">
        <f t="shared" si="204"/>
        <v>144</v>
      </c>
      <c r="P3298" s="8">
        <f t="shared" si="205"/>
        <v>45.98</v>
      </c>
      <c r="Q3298" s="8" t="s">
        <v>8317</v>
      </c>
      <c r="R3298" s="8" t="s">
        <v>8318</v>
      </c>
      <c r="S3298" s="17">
        <f t="shared" si="206"/>
        <v>42309.756620370375</v>
      </c>
      <c r="T3298" s="17">
        <f t="shared" si="207"/>
        <v>42330.916666666672</v>
      </c>
    </row>
    <row r="3299" spans="1:20" ht="42.75" x14ac:dyDescent="0.45">
      <c r="A3299" s="5">
        <v>3297</v>
      </c>
      <c r="B3299" s="7" t="s">
        <v>3297</v>
      </c>
      <c r="C3299" s="7" t="s">
        <v>7407</v>
      </c>
      <c r="D3299" s="8">
        <v>5500</v>
      </c>
      <c r="E3299" s="8">
        <v>5504</v>
      </c>
      <c r="F3299" s="8" t="s">
        <v>8219</v>
      </c>
      <c r="G3299" s="8" t="s">
        <v>8225</v>
      </c>
      <c r="H3299" s="8" t="s">
        <v>8247</v>
      </c>
      <c r="I3299" s="8">
        <v>1438037940</v>
      </c>
      <c r="J3299" s="8">
        <v>1436380256</v>
      </c>
      <c r="K3299" s="8" t="b">
        <v>0</v>
      </c>
      <c r="L3299" s="8">
        <v>44</v>
      </c>
      <c r="M3299" s="8" t="b">
        <v>1</v>
      </c>
      <c r="N3299" s="8" t="s">
        <v>8271</v>
      </c>
      <c r="O3299" s="11">
        <f t="shared" si="204"/>
        <v>100</v>
      </c>
      <c r="P3299" s="8">
        <f t="shared" si="205"/>
        <v>125.09</v>
      </c>
      <c r="Q3299" s="8" t="s">
        <v>8317</v>
      </c>
      <c r="R3299" s="8" t="s">
        <v>8318</v>
      </c>
      <c r="S3299" s="17">
        <f t="shared" si="206"/>
        <v>42193.771481481483</v>
      </c>
      <c r="T3299" s="17">
        <f t="shared" si="207"/>
        <v>42212.957638888889</v>
      </c>
    </row>
    <row r="3300" spans="1:20" ht="42.75" x14ac:dyDescent="0.45">
      <c r="A3300" s="5">
        <v>3298</v>
      </c>
      <c r="B3300" s="7" t="s">
        <v>3298</v>
      </c>
      <c r="C3300" s="7" t="s">
        <v>7408</v>
      </c>
      <c r="D3300" s="8">
        <v>10000</v>
      </c>
      <c r="E3300" s="8">
        <v>10173</v>
      </c>
      <c r="F3300" s="8" t="s">
        <v>8219</v>
      </c>
      <c r="G3300" s="8" t="s">
        <v>8224</v>
      </c>
      <c r="H3300" s="8" t="s">
        <v>8246</v>
      </c>
      <c r="I3300" s="8">
        <v>1442102400</v>
      </c>
      <c r="J3300" s="8">
        <v>1440370768</v>
      </c>
      <c r="K3300" s="8" t="b">
        <v>0</v>
      </c>
      <c r="L3300" s="8">
        <v>72</v>
      </c>
      <c r="M3300" s="8" t="b">
        <v>1</v>
      </c>
      <c r="N3300" s="8" t="s">
        <v>8271</v>
      </c>
      <c r="O3300" s="11">
        <f t="shared" si="204"/>
        <v>102</v>
      </c>
      <c r="P3300" s="8">
        <f t="shared" si="205"/>
        <v>141.29</v>
      </c>
      <c r="Q3300" s="8" t="s">
        <v>8317</v>
      </c>
      <c r="R3300" s="8" t="s">
        <v>8318</v>
      </c>
      <c r="S3300" s="17">
        <f t="shared" si="206"/>
        <v>42239.957962962959</v>
      </c>
      <c r="T3300" s="17">
        <f t="shared" si="207"/>
        <v>42260</v>
      </c>
    </row>
    <row r="3301" spans="1:20" ht="42.75" x14ac:dyDescent="0.45">
      <c r="A3301" s="5">
        <v>3299</v>
      </c>
      <c r="B3301" s="7" t="s">
        <v>3299</v>
      </c>
      <c r="C3301" s="7" t="s">
        <v>7409</v>
      </c>
      <c r="D3301" s="8">
        <v>3000</v>
      </c>
      <c r="E3301" s="8">
        <v>3486</v>
      </c>
      <c r="F3301" s="8" t="s">
        <v>8219</v>
      </c>
      <c r="G3301" s="8" t="s">
        <v>8224</v>
      </c>
      <c r="H3301" s="8" t="s">
        <v>8246</v>
      </c>
      <c r="I3301" s="8">
        <v>1444860063</v>
      </c>
      <c r="J3301" s="8">
        <v>1442268063</v>
      </c>
      <c r="K3301" s="8" t="b">
        <v>0</v>
      </c>
      <c r="L3301" s="8">
        <v>63</v>
      </c>
      <c r="M3301" s="8" t="b">
        <v>1</v>
      </c>
      <c r="N3301" s="8" t="s">
        <v>8271</v>
      </c>
      <c r="O3301" s="11">
        <f t="shared" si="204"/>
        <v>116</v>
      </c>
      <c r="P3301" s="8">
        <f t="shared" si="205"/>
        <v>55.33</v>
      </c>
      <c r="Q3301" s="8" t="s">
        <v>8317</v>
      </c>
      <c r="R3301" s="8" t="s">
        <v>8318</v>
      </c>
      <c r="S3301" s="17">
        <f t="shared" si="206"/>
        <v>42261.917395833334</v>
      </c>
      <c r="T3301" s="17">
        <f t="shared" si="207"/>
        <v>42291.917395833334</v>
      </c>
    </row>
    <row r="3302" spans="1:20" ht="42.75" x14ac:dyDescent="0.45">
      <c r="A3302" s="5">
        <v>3300</v>
      </c>
      <c r="B3302" s="7" t="s">
        <v>3300</v>
      </c>
      <c r="C3302" s="7" t="s">
        <v>7410</v>
      </c>
      <c r="D3302" s="8">
        <v>3000</v>
      </c>
      <c r="E3302" s="8">
        <v>4085</v>
      </c>
      <c r="F3302" s="8" t="s">
        <v>8219</v>
      </c>
      <c r="G3302" s="8" t="s">
        <v>8224</v>
      </c>
      <c r="H3302" s="8" t="s">
        <v>8246</v>
      </c>
      <c r="I3302" s="8">
        <v>1430329862</v>
      </c>
      <c r="J3302" s="8">
        <v>1428515462</v>
      </c>
      <c r="K3302" s="8" t="b">
        <v>0</v>
      </c>
      <c r="L3302" s="8">
        <v>88</v>
      </c>
      <c r="M3302" s="8" t="b">
        <v>1</v>
      </c>
      <c r="N3302" s="8" t="s">
        <v>8271</v>
      </c>
      <c r="O3302" s="11">
        <f t="shared" si="204"/>
        <v>136</v>
      </c>
      <c r="P3302" s="8">
        <f t="shared" si="205"/>
        <v>46.42</v>
      </c>
      <c r="Q3302" s="8" t="s">
        <v>8317</v>
      </c>
      <c r="R3302" s="8" t="s">
        <v>8318</v>
      </c>
      <c r="S3302" s="17">
        <f t="shared" si="206"/>
        <v>42102.743773148148</v>
      </c>
      <c r="T3302" s="17">
        <f t="shared" si="207"/>
        <v>42123.743773148148</v>
      </c>
    </row>
    <row r="3303" spans="1:20" ht="42.75" x14ac:dyDescent="0.45">
      <c r="A3303" s="5">
        <v>3301</v>
      </c>
      <c r="B3303" s="7" t="s">
        <v>3301</v>
      </c>
      <c r="C3303" s="7" t="s">
        <v>7411</v>
      </c>
      <c r="D3303" s="8">
        <v>3000</v>
      </c>
      <c r="E3303" s="8">
        <v>4004</v>
      </c>
      <c r="F3303" s="8" t="s">
        <v>8219</v>
      </c>
      <c r="G3303" s="8" t="s">
        <v>8224</v>
      </c>
      <c r="H3303" s="8" t="s">
        <v>8246</v>
      </c>
      <c r="I3303" s="8">
        <v>1470034740</v>
      </c>
      <c r="J3303" s="8">
        <v>1466185176</v>
      </c>
      <c r="K3303" s="8" t="b">
        <v>0</v>
      </c>
      <c r="L3303" s="8">
        <v>70</v>
      </c>
      <c r="M3303" s="8" t="b">
        <v>1</v>
      </c>
      <c r="N3303" s="8" t="s">
        <v>8271</v>
      </c>
      <c r="O3303" s="11">
        <f t="shared" si="204"/>
        <v>133</v>
      </c>
      <c r="P3303" s="8">
        <f t="shared" si="205"/>
        <v>57.2</v>
      </c>
      <c r="Q3303" s="8" t="s">
        <v>8317</v>
      </c>
      <c r="R3303" s="8" t="s">
        <v>8318</v>
      </c>
      <c r="S3303" s="17">
        <f t="shared" si="206"/>
        <v>42538.73583333334</v>
      </c>
      <c r="T3303" s="17">
        <f t="shared" si="207"/>
        <v>42583.290972222225</v>
      </c>
    </row>
    <row r="3304" spans="1:20" x14ac:dyDescent="0.45">
      <c r="A3304" s="5">
        <v>3302</v>
      </c>
      <c r="B3304" s="7" t="s">
        <v>3302</v>
      </c>
      <c r="C3304" s="7" t="s">
        <v>7412</v>
      </c>
      <c r="D3304" s="8">
        <v>8400</v>
      </c>
      <c r="E3304" s="8">
        <v>8685</v>
      </c>
      <c r="F3304" s="8" t="s">
        <v>8219</v>
      </c>
      <c r="G3304" s="8" t="s">
        <v>8227</v>
      </c>
      <c r="H3304" s="8" t="s">
        <v>8249</v>
      </c>
      <c r="I3304" s="8">
        <v>1481099176</v>
      </c>
      <c r="J3304" s="8">
        <v>1478507176</v>
      </c>
      <c r="K3304" s="8" t="b">
        <v>0</v>
      </c>
      <c r="L3304" s="8">
        <v>50</v>
      </c>
      <c r="M3304" s="8" t="b">
        <v>1</v>
      </c>
      <c r="N3304" s="8" t="s">
        <v>8271</v>
      </c>
      <c r="O3304" s="11">
        <f t="shared" si="204"/>
        <v>103</v>
      </c>
      <c r="P3304" s="8">
        <f t="shared" si="205"/>
        <v>173.7</v>
      </c>
      <c r="Q3304" s="8" t="s">
        <v>8317</v>
      </c>
      <c r="R3304" s="8" t="s">
        <v>8318</v>
      </c>
      <c r="S3304" s="17">
        <f t="shared" si="206"/>
        <v>42681.35157407407</v>
      </c>
      <c r="T3304" s="17">
        <f t="shared" si="207"/>
        <v>42711.35157407407</v>
      </c>
    </row>
    <row r="3305" spans="1:20" ht="42.75" x14ac:dyDescent="0.45">
      <c r="A3305" s="5">
        <v>3303</v>
      </c>
      <c r="B3305" s="7" t="s">
        <v>3303</v>
      </c>
      <c r="C3305" s="7" t="s">
        <v>7413</v>
      </c>
      <c r="D3305" s="8">
        <v>1800</v>
      </c>
      <c r="E3305" s="8">
        <v>2086</v>
      </c>
      <c r="F3305" s="8" t="s">
        <v>8219</v>
      </c>
      <c r="G3305" s="8" t="s">
        <v>8224</v>
      </c>
      <c r="H3305" s="8" t="s">
        <v>8246</v>
      </c>
      <c r="I3305" s="8">
        <v>1427553484</v>
      </c>
      <c r="J3305" s="8">
        <v>1424533084</v>
      </c>
      <c r="K3305" s="8" t="b">
        <v>0</v>
      </c>
      <c r="L3305" s="8">
        <v>35</v>
      </c>
      <c r="M3305" s="8" t="b">
        <v>1</v>
      </c>
      <c r="N3305" s="8" t="s">
        <v>8271</v>
      </c>
      <c r="O3305" s="11">
        <f t="shared" si="204"/>
        <v>116</v>
      </c>
      <c r="P3305" s="8">
        <f t="shared" si="205"/>
        <v>59.6</v>
      </c>
      <c r="Q3305" s="8" t="s">
        <v>8317</v>
      </c>
      <c r="R3305" s="8" t="s">
        <v>8318</v>
      </c>
      <c r="S3305" s="17">
        <f t="shared" si="206"/>
        <v>42056.65143518518</v>
      </c>
      <c r="T3305" s="17">
        <f t="shared" si="207"/>
        <v>42091.609768518523</v>
      </c>
    </row>
    <row r="3306" spans="1:20" ht="42.75" x14ac:dyDescent="0.45">
      <c r="A3306" s="5">
        <v>3304</v>
      </c>
      <c r="B3306" s="7" t="s">
        <v>3304</v>
      </c>
      <c r="C3306" s="7" t="s">
        <v>7414</v>
      </c>
      <c r="D3306" s="8">
        <v>15000</v>
      </c>
      <c r="E3306" s="8">
        <v>15677.5</v>
      </c>
      <c r="F3306" s="8" t="s">
        <v>8219</v>
      </c>
      <c r="G3306" s="8" t="s">
        <v>8224</v>
      </c>
      <c r="H3306" s="8" t="s">
        <v>8246</v>
      </c>
      <c r="I3306" s="8">
        <v>1482418752</v>
      </c>
      <c r="J3306" s="8">
        <v>1479826752</v>
      </c>
      <c r="K3306" s="8" t="b">
        <v>0</v>
      </c>
      <c r="L3306" s="8">
        <v>175</v>
      </c>
      <c r="M3306" s="8" t="b">
        <v>1</v>
      </c>
      <c r="N3306" s="8" t="s">
        <v>8271</v>
      </c>
      <c r="O3306" s="11">
        <f t="shared" si="204"/>
        <v>105</v>
      </c>
      <c r="P3306" s="8">
        <f t="shared" si="205"/>
        <v>89.59</v>
      </c>
      <c r="Q3306" s="8" t="s">
        <v>8317</v>
      </c>
      <c r="R3306" s="8" t="s">
        <v>8318</v>
      </c>
      <c r="S3306" s="17">
        <f t="shared" si="206"/>
        <v>42696.624444444446</v>
      </c>
      <c r="T3306" s="17">
        <f t="shared" si="207"/>
        <v>42726.624444444446</v>
      </c>
    </row>
    <row r="3307" spans="1:20" ht="42.75" x14ac:dyDescent="0.45">
      <c r="A3307" s="5">
        <v>3305</v>
      </c>
      <c r="B3307" s="7" t="s">
        <v>3305</v>
      </c>
      <c r="C3307" s="7" t="s">
        <v>7415</v>
      </c>
      <c r="D3307" s="8">
        <v>4000</v>
      </c>
      <c r="E3307" s="8">
        <v>4081</v>
      </c>
      <c r="F3307" s="8" t="s">
        <v>8219</v>
      </c>
      <c r="G3307" s="8" t="s">
        <v>8224</v>
      </c>
      <c r="H3307" s="8" t="s">
        <v>8246</v>
      </c>
      <c r="I3307" s="8">
        <v>1438374748</v>
      </c>
      <c r="J3307" s="8">
        <v>1435782748</v>
      </c>
      <c r="K3307" s="8" t="b">
        <v>0</v>
      </c>
      <c r="L3307" s="8">
        <v>20</v>
      </c>
      <c r="M3307" s="8" t="b">
        <v>1</v>
      </c>
      <c r="N3307" s="8" t="s">
        <v>8271</v>
      </c>
      <c r="O3307" s="11">
        <f t="shared" si="204"/>
        <v>102</v>
      </c>
      <c r="P3307" s="8">
        <f t="shared" si="205"/>
        <v>204.05</v>
      </c>
      <c r="Q3307" s="8" t="s">
        <v>8317</v>
      </c>
      <c r="R3307" s="8" t="s">
        <v>8318</v>
      </c>
      <c r="S3307" s="17">
        <f t="shared" si="206"/>
        <v>42186.855879629627</v>
      </c>
      <c r="T3307" s="17">
        <f t="shared" si="207"/>
        <v>42216.855879629627</v>
      </c>
    </row>
    <row r="3308" spans="1:20" ht="57" x14ac:dyDescent="0.45">
      <c r="A3308" s="5">
        <v>3306</v>
      </c>
      <c r="B3308" s="7" t="s">
        <v>3306</v>
      </c>
      <c r="C3308" s="7" t="s">
        <v>7416</v>
      </c>
      <c r="D3308" s="8">
        <v>1500</v>
      </c>
      <c r="E3308" s="8">
        <v>2630</v>
      </c>
      <c r="F3308" s="8" t="s">
        <v>8219</v>
      </c>
      <c r="G3308" s="8" t="s">
        <v>8224</v>
      </c>
      <c r="H3308" s="8" t="s">
        <v>8246</v>
      </c>
      <c r="I3308" s="8">
        <v>1465527600</v>
      </c>
      <c r="J3308" s="8">
        <v>1462252542</v>
      </c>
      <c r="K3308" s="8" t="b">
        <v>0</v>
      </c>
      <c r="L3308" s="8">
        <v>54</v>
      </c>
      <c r="M3308" s="8" t="b">
        <v>1</v>
      </c>
      <c r="N3308" s="8" t="s">
        <v>8271</v>
      </c>
      <c r="O3308" s="11">
        <f t="shared" si="204"/>
        <v>175</v>
      </c>
      <c r="P3308" s="8">
        <f t="shared" si="205"/>
        <v>48.7</v>
      </c>
      <c r="Q3308" s="8" t="s">
        <v>8317</v>
      </c>
      <c r="R3308" s="8" t="s">
        <v>8318</v>
      </c>
      <c r="S3308" s="17">
        <f t="shared" si="206"/>
        <v>42493.219236111108</v>
      </c>
      <c r="T3308" s="17">
        <f t="shared" si="207"/>
        <v>42531.125</v>
      </c>
    </row>
    <row r="3309" spans="1:20" ht="42.75" x14ac:dyDescent="0.45">
      <c r="A3309" s="5">
        <v>3307</v>
      </c>
      <c r="B3309" s="7" t="s">
        <v>3307</v>
      </c>
      <c r="C3309" s="7" t="s">
        <v>7417</v>
      </c>
      <c r="D3309" s="8">
        <v>1000</v>
      </c>
      <c r="E3309" s="8">
        <v>1066.8</v>
      </c>
      <c r="F3309" s="8" t="s">
        <v>8219</v>
      </c>
      <c r="G3309" s="8" t="s">
        <v>8224</v>
      </c>
      <c r="H3309" s="8" t="s">
        <v>8246</v>
      </c>
      <c r="I3309" s="8">
        <v>1463275339</v>
      </c>
      <c r="J3309" s="8">
        <v>1460683339</v>
      </c>
      <c r="K3309" s="8" t="b">
        <v>0</v>
      </c>
      <c r="L3309" s="8">
        <v>20</v>
      </c>
      <c r="M3309" s="8" t="b">
        <v>1</v>
      </c>
      <c r="N3309" s="8" t="s">
        <v>8271</v>
      </c>
      <c r="O3309" s="11">
        <f t="shared" si="204"/>
        <v>107</v>
      </c>
      <c r="P3309" s="8">
        <f t="shared" si="205"/>
        <v>53.34</v>
      </c>
      <c r="Q3309" s="8" t="s">
        <v>8317</v>
      </c>
      <c r="R3309" s="8" t="s">
        <v>8318</v>
      </c>
      <c r="S3309" s="17">
        <f t="shared" si="206"/>
        <v>42475.057164351849</v>
      </c>
      <c r="T3309" s="17">
        <f t="shared" si="207"/>
        <v>42505.057164351849</v>
      </c>
    </row>
    <row r="3310" spans="1:20" ht="42.75" x14ac:dyDescent="0.45">
      <c r="A3310" s="5">
        <v>3308</v>
      </c>
      <c r="B3310" s="7" t="s">
        <v>3308</v>
      </c>
      <c r="C3310" s="7" t="s">
        <v>7418</v>
      </c>
      <c r="D3310" s="8">
        <v>3500</v>
      </c>
      <c r="E3310" s="8">
        <v>4280</v>
      </c>
      <c r="F3310" s="8" t="s">
        <v>8219</v>
      </c>
      <c r="G3310" s="8" t="s">
        <v>8224</v>
      </c>
      <c r="H3310" s="8" t="s">
        <v>8246</v>
      </c>
      <c r="I3310" s="8">
        <v>1460581365</v>
      </c>
      <c r="J3310" s="8">
        <v>1458766965</v>
      </c>
      <c r="K3310" s="8" t="b">
        <v>0</v>
      </c>
      <c r="L3310" s="8">
        <v>57</v>
      </c>
      <c r="M3310" s="8" t="b">
        <v>1</v>
      </c>
      <c r="N3310" s="8" t="s">
        <v>8271</v>
      </c>
      <c r="O3310" s="11">
        <f t="shared" si="204"/>
        <v>122</v>
      </c>
      <c r="P3310" s="8">
        <f t="shared" si="205"/>
        <v>75.09</v>
      </c>
      <c r="Q3310" s="8" t="s">
        <v>8317</v>
      </c>
      <c r="R3310" s="8" t="s">
        <v>8318</v>
      </c>
      <c r="S3310" s="17">
        <f t="shared" si="206"/>
        <v>42452.876909722225</v>
      </c>
      <c r="T3310" s="17">
        <f t="shared" si="207"/>
        <v>42473.876909722225</v>
      </c>
    </row>
    <row r="3311" spans="1:20" ht="28.5" x14ac:dyDescent="0.45">
      <c r="A3311" s="5">
        <v>3309</v>
      </c>
      <c r="B3311" s="7" t="s">
        <v>3309</v>
      </c>
      <c r="C3311" s="7" t="s">
        <v>7419</v>
      </c>
      <c r="D3311" s="8">
        <v>350</v>
      </c>
      <c r="E3311" s="8">
        <v>558</v>
      </c>
      <c r="F3311" s="8" t="s">
        <v>8219</v>
      </c>
      <c r="G3311" s="8" t="s">
        <v>8225</v>
      </c>
      <c r="H3311" s="8" t="s">
        <v>8247</v>
      </c>
      <c r="I3311" s="8">
        <v>1476632178</v>
      </c>
      <c r="J3311" s="8">
        <v>1473953778</v>
      </c>
      <c r="K3311" s="8" t="b">
        <v>0</v>
      </c>
      <c r="L3311" s="8">
        <v>31</v>
      </c>
      <c r="M3311" s="8" t="b">
        <v>1</v>
      </c>
      <c r="N3311" s="8" t="s">
        <v>8271</v>
      </c>
      <c r="O3311" s="11">
        <f t="shared" si="204"/>
        <v>159</v>
      </c>
      <c r="P3311" s="8">
        <f t="shared" si="205"/>
        <v>18</v>
      </c>
      <c r="Q3311" s="8" t="s">
        <v>8317</v>
      </c>
      <c r="R3311" s="8" t="s">
        <v>8318</v>
      </c>
      <c r="S3311" s="17">
        <f t="shared" si="206"/>
        <v>42628.650208333333</v>
      </c>
      <c r="T3311" s="17">
        <f t="shared" si="207"/>
        <v>42659.650208333333</v>
      </c>
    </row>
    <row r="3312" spans="1:20" ht="28.5" x14ac:dyDescent="0.45">
      <c r="A3312" s="5">
        <v>3310</v>
      </c>
      <c r="B3312" s="7" t="s">
        <v>3310</v>
      </c>
      <c r="C3312" s="7" t="s">
        <v>7420</v>
      </c>
      <c r="D3312" s="8">
        <v>6500</v>
      </c>
      <c r="E3312" s="8">
        <v>6505</v>
      </c>
      <c r="F3312" s="8" t="s">
        <v>8219</v>
      </c>
      <c r="G3312" s="8" t="s">
        <v>8224</v>
      </c>
      <c r="H3312" s="8" t="s">
        <v>8246</v>
      </c>
      <c r="I3312" s="8">
        <v>1444169825</v>
      </c>
      <c r="J3312" s="8">
        <v>1441577825</v>
      </c>
      <c r="K3312" s="8" t="b">
        <v>0</v>
      </c>
      <c r="L3312" s="8">
        <v>31</v>
      </c>
      <c r="M3312" s="8" t="b">
        <v>1</v>
      </c>
      <c r="N3312" s="8" t="s">
        <v>8271</v>
      </c>
      <c r="O3312" s="11">
        <f t="shared" si="204"/>
        <v>100</v>
      </c>
      <c r="P3312" s="8">
        <f t="shared" si="205"/>
        <v>209.84</v>
      </c>
      <c r="Q3312" s="8" t="s">
        <v>8317</v>
      </c>
      <c r="R3312" s="8" t="s">
        <v>8318</v>
      </c>
      <c r="S3312" s="17">
        <f t="shared" si="206"/>
        <v>42253.928530092591</v>
      </c>
      <c r="T3312" s="17">
        <f t="shared" si="207"/>
        <v>42283.928530092591</v>
      </c>
    </row>
    <row r="3313" spans="1:20" ht="42.75" x14ac:dyDescent="0.45">
      <c r="A3313" s="5">
        <v>3311</v>
      </c>
      <c r="B3313" s="7" t="s">
        <v>3311</v>
      </c>
      <c r="C3313" s="7" t="s">
        <v>7421</v>
      </c>
      <c r="D3313" s="8">
        <v>2500</v>
      </c>
      <c r="E3313" s="8">
        <v>2746</v>
      </c>
      <c r="F3313" s="8" t="s">
        <v>8219</v>
      </c>
      <c r="G3313" s="8" t="s">
        <v>8224</v>
      </c>
      <c r="H3313" s="8" t="s">
        <v>8246</v>
      </c>
      <c r="I3313" s="8">
        <v>1445065210</v>
      </c>
      <c r="J3313" s="8">
        <v>1442473210</v>
      </c>
      <c r="K3313" s="8" t="b">
        <v>0</v>
      </c>
      <c r="L3313" s="8">
        <v>45</v>
      </c>
      <c r="M3313" s="8" t="b">
        <v>1</v>
      </c>
      <c r="N3313" s="8" t="s">
        <v>8271</v>
      </c>
      <c r="O3313" s="11">
        <f t="shared" si="204"/>
        <v>110</v>
      </c>
      <c r="P3313" s="8">
        <f t="shared" si="205"/>
        <v>61.02</v>
      </c>
      <c r="Q3313" s="8" t="s">
        <v>8317</v>
      </c>
      <c r="R3313" s="8" t="s">
        <v>8318</v>
      </c>
      <c r="S3313" s="17">
        <f t="shared" si="206"/>
        <v>42264.29178240741</v>
      </c>
      <c r="T3313" s="17">
        <f t="shared" si="207"/>
        <v>42294.29178240741</v>
      </c>
    </row>
    <row r="3314" spans="1:20" ht="42.75" x14ac:dyDescent="0.45">
      <c r="A3314" s="5">
        <v>3312</v>
      </c>
      <c r="B3314" s="7" t="s">
        <v>3312</v>
      </c>
      <c r="C3314" s="7" t="s">
        <v>7422</v>
      </c>
      <c r="D3314" s="8">
        <v>2500</v>
      </c>
      <c r="E3314" s="8">
        <v>2501</v>
      </c>
      <c r="F3314" s="8" t="s">
        <v>8219</v>
      </c>
      <c r="G3314" s="8" t="s">
        <v>8224</v>
      </c>
      <c r="H3314" s="8" t="s">
        <v>8246</v>
      </c>
      <c r="I3314" s="8">
        <v>1478901600</v>
      </c>
      <c r="J3314" s="8">
        <v>1477077946</v>
      </c>
      <c r="K3314" s="8" t="b">
        <v>0</v>
      </c>
      <c r="L3314" s="8">
        <v>41</v>
      </c>
      <c r="M3314" s="8" t="b">
        <v>1</v>
      </c>
      <c r="N3314" s="8" t="s">
        <v>8271</v>
      </c>
      <c r="O3314" s="11">
        <f t="shared" si="204"/>
        <v>100</v>
      </c>
      <c r="P3314" s="8">
        <f t="shared" si="205"/>
        <v>61</v>
      </c>
      <c r="Q3314" s="8" t="s">
        <v>8317</v>
      </c>
      <c r="R3314" s="8" t="s">
        <v>8318</v>
      </c>
      <c r="S3314" s="17">
        <f t="shared" si="206"/>
        <v>42664.809560185182</v>
      </c>
      <c r="T3314" s="17">
        <f t="shared" si="207"/>
        <v>42685.916666666672</v>
      </c>
    </row>
    <row r="3315" spans="1:20" ht="42.75" x14ac:dyDescent="0.45">
      <c r="A3315" s="5">
        <v>3313</v>
      </c>
      <c r="B3315" s="7" t="s">
        <v>3313</v>
      </c>
      <c r="C3315" s="7" t="s">
        <v>7423</v>
      </c>
      <c r="D3315" s="8">
        <v>2000</v>
      </c>
      <c r="E3315" s="8">
        <v>2321</v>
      </c>
      <c r="F3315" s="8" t="s">
        <v>8219</v>
      </c>
      <c r="G3315" s="8" t="s">
        <v>8224</v>
      </c>
      <c r="H3315" s="8" t="s">
        <v>8246</v>
      </c>
      <c r="I3315" s="8">
        <v>1453856400</v>
      </c>
      <c r="J3315" s="8">
        <v>1452664317</v>
      </c>
      <c r="K3315" s="8" t="b">
        <v>0</v>
      </c>
      <c r="L3315" s="8">
        <v>29</v>
      </c>
      <c r="M3315" s="8" t="b">
        <v>1</v>
      </c>
      <c r="N3315" s="8" t="s">
        <v>8271</v>
      </c>
      <c r="O3315" s="11">
        <f t="shared" si="204"/>
        <v>116</v>
      </c>
      <c r="P3315" s="8">
        <f t="shared" si="205"/>
        <v>80.03</v>
      </c>
      <c r="Q3315" s="8" t="s">
        <v>8317</v>
      </c>
      <c r="R3315" s="8" t="s">
        <v>8318</v>
      </c>
      <c r="S3315" s="17">
        <f t="shared" si="206"/>
        <v>42382.244409722218</v>
      </c>
      <c r="T3315" s="17">
        <f t="shared" si="207"/>
        <v>42396.041666666672</v>
      </c>
    </row>
    <row r="3316" spans="1:20" ht="42.75" x14ac:dyDescent="0.45">
      <c r="A3316" s="5">
        <v>3314</v>
      </c>
      <c r="B3316" s="7" t="s">
        <v>3314</v>
      </c>
      <c r="C3316" s="7" t="s">
        <v>7424</v>
      </c>
      <c r="D3316" s="8">
        <v>800</v>
      </c>
      <c r="E3316" s="8">
        <v>1686</v>
      </c>
      <c r="F3316" s="8" t="s">
        <v>8219</v>
      </c>
      <c r="G3316" s="8" t="s">
        <v>8225</v>
      </c>
      <c r="H3316" s="8" t="s">
        <v>8247</v>
      </c>
      <c r="I3316" s="8">
        <v>1431115500</v>
      </c>
      <c r="J3316" s="8">
        <v>1428733511</v>
      </c>
      <c r="K3316" s="8" t="b">
        <v>0</v>
      </c>
      <c r="L3316" s="8">
        <v>58</v>
      </c>
      <c r="M3316" s="8" t="b">
        <v>1</v>
      </c>
      <c r="N3316" s="8" t="s">
        <v>8271</v>
      </c>
      <c r="O3316" s="11">
        <f t="shared" si="204"/>
        <v>211</v>
      </c>
      <c r="P3316" s="8">
        <f t="shared" si="205"/>
        <v>29.07</v>
      </c>
      <c r="Q3316" s="8" t="s">
        <v>8317</v>
      </c>
      <c r="R3316" s="8" t="s">
        <v>8318</v>
      </c>
      <c r="S3316" s="17">
        <f t="shared" si="206"/>
        <v>42105.267488425925</v>
      </c>
      <c r="T3316" s="17">
        <f t="shared" si="207"/>
        <v>42132.836805555555</v>
      </c>
    </row>
    <row r="3317" spans="1:20" ht="42.75" x14ac:dyDescent="0.45">
      <c r="A3317" s="5">
        <v>3315</v>
      </c>
      <c r="B3317" s="7" t="s">
        <v>3315</v>
      </c>
      <c r="C3317" s="7" t="s">
        <v>7425</v>
      </c>
      <c r="D3317" s="8">
        <v>4000</v>
      </c>
      <c r="E3317" s="8">
        <v>4400</v>
      </c>
      <c r="F3317" s="8" t="s">
        <v>8219</v>
      </c>
      <c r="G3317" s="8" t="s">
        <v>8225</v>
      </c>
      <c r="H3317" s="8" t="s">
        <v>8247</v>
      </c>
      <c r="I3317" s="8">
        <v>1462519041</v>
      </c>
      <c r="J3317" s="8">
        <v>1459927041</v>
      </c>
      <c r="K3317" s="8" t="b">
        <v>0</v>
      </c>
      <c r="L3317" s="8">
        <v>89</v>
      </c>
      <c r="M3317" s="8" t="b">
        <v>1</v>
      </c>
      <c r="N3317" s="8" t="s">
        <v>8271</v>
      </c>
      <c r="O3317" s="11">
        <f t="shared" si="204"/>
        <v>110</v>
      </c>
      <c r="P3317" s="8">
        <f t="shared" si="205"/>
        <v>49.44</v>
      </c>
      <c r="Q3317" s="8" t="s">
        <v>8317</v>
      </c>
      <c r="R3317" s="8" t="s">
        <v>8318</v>
      </c>
      <c r="S3317" s="17">
        <f t="shared" si="206"/>
        <v>42466.303715277783</v>
      </c>
      <c r="T3317" s="17">
        <f t="shared" si="207"/>
        <v>42496.303715277783</v>
      </c>
    </row>
    <row r="3318" spans="1:20" ht="71.25" x14ac:dyDescent="0.45">
      <c r="A3318" s="5">
        <v>3316</v>
      </c>
      <c r="B3318" s="7" t="s">
        <v>3316</v>
      </c>
      <c r="C3318" s="7" t="s">
        <v>7426</v>
      </c>
      <c r="D3318" s="8">
        <v>11737</v>
      </c>
      <c r="E3318" s="8">
        <v>11747.18</v>
      </c>
      <c r="F3318" s="8" t="s">
        <v>8219</v>
      </c>
      <c r="G3318" s="8" t="s">
        <v>8224</v>
      </c>
      <c r="H3318" s="8" t="s">
        <v>8246</v>
      </c>
      <c r="I3318" s="8">
        <v>1407506040</v>
      </c>
      <c r="J3318" s="8">
        <v>1404680075</v>
      </c>
      <c r="K3318" s="8" t="b">
        <v>0</v>
      </c>
      <c r="L3318" s="8">
        <v>125</v>
      </c>
      <c r="M3318" s="8" t="b">
        <v>1</v>
      </c>
      <c r="N3318" s="8" t="s">
        <v>8271</v>
      </c>
      <c r="O3318" s="11">
        <f t="shared" si="204"/>
        <v>100</v>
      </c>
      <c r="P3318" s="8">
        <f t="shared" si="205"/>
        <v>93.98</v>
      </c>
      <c r="Q3318" s="8" t="s">
        <v>8317</v>
      </c>
      <c r="R3318" s="8" t="s">
        <v>8318</v>
      </c>
      <c r="S3318" s="17">
        <f t="shared" si="206"/>
        <v>41826.871238425927</v>
      </c>
      <c r="T3318" s="17">
        <f t="shared" si="207"/>
        <v>41859.57916666667</v>
      </c>
    </row>
    <row r="3319" spans="1:20" ht="42.75" x14ac:dyDescent="0.45">
      <c r="A3319" s="5">
        <v>3317</v>
      </c>
      <c r="B3319" s="7" t="s">
        <v>3317</v>
      </c>
      <c r="C3319" s="7" t="s">
        <v>7427</v>
      </c>
      <c r="D3319" s="8">
        <v>1050</v>
      </c>
      <c r="E3319" s="8">
        <v>1115</v>
      </c>
      <c r="F3319" s="8" t="s">
        <v>8219</v>
      </c>
      <c r="G3319" s="8" t="s">
        <v>8224</v>
      </c>
      <c r="H3319" s="8" t="s">
        <v>8246</v>
      </c>
      <c r="I3319" s="8">
        <v>1465347424</v>
      </c>
      <c r="J3319" s="8">
        <v>1462755424</v>
      </c>
      <c r="K3319" s="8" t="b">
        <v>0</v>
      </c>
      <c r="L3319" s="8">
        <v>18</v>
      </c>
      <c r="M3319" s="8" t="b">
        <v>1</v>
      </c>
      <c r="N3319" s="8" t="s">
        <v>8271</v>
      </c>
      <c r="O3319" s="11">
        <f t="shared" si="204"/>
        <v>106</v>
      </c>
      <c r="P3319" s="8">
        <f t="shared" si="205"/>
        <v>61.94</v>
      </c>
      <c r="Q3319" s="8" t="s">
        <v>8317</v>
      </c>
      <c r="R3319" s="8" t="s">
        <v>8318</v>
      </c>
      <c r="S3319" s="17">
        <f t="shared" si="206"/>
        <v>42499.039629629624</v>
      </c>
      <c r="T3319" s="17">
        <f t="shared" si="207"/>
        <v>42529.039629629624</v>
      </c>
    </row>
    <row r="3320" spans="1:20" ht="28.5" x14ac:dyDescent="0.45">
      <c r="A3320" s="5">
        <v>3318</v>
      </c>
      <c r="B3320" s="7" t="s">
        <v>3318</v>
      </c>
      <c r="C3320" s="7" t="s">
        <v>7428</v>
      </c>
      <c r="D3320" s="8">
        <v>2000</v>
      </c>
      <c r="E3320" s="8">
        <v>2512</v>
      </c>
      <c r="F3320" s="8" t="s">
        <v>8219</v>
      </c>
      <c r="G3320" s="8" t="s">
        <v>8229</v>
      </c>
      <c r="H3320" s="8" t="s">
        <v>8251</v>
      </c>
      <c r="I3320" s="8">
        <v>1460341800</v>
      </c>
      <c r="J3320" s="8">
        <v>1456902893</v>
      </c>
      <c r="K3320" s="8" t="b">
        <v>0</v>
      </c>
      <c r="L3320" s="8">
        <v>32</v>
      </c>
      <c r="M3320" s="8" t="b">
        <v>1</v>
      </c>
      <c r="N3320" s="8" t="s">
        <v>8271</v>
      </c>
      <c r="O3320" s="11">
        <f t="shared" si="204"/>
        <v>126</v>
      </c>
      <c r="P3320" s="8">
        <f t="shared" si="205"/>
        <v>78.5</v>
      </c>
      <c r="Q3320" s="8" t="s">
        <v>8317</v>
      </c>
      <c r="R3320" s="8" t="s">
        <v>8318</v>
      </c>
      <c r="S3320" s="17">
        <f t="shared" si="206"/>
        <v>42431.302002314813</v>
      </c>
      <c r="T3320" s="17">
        <f t="shared" si="207"/>
        <v>42471.104166666672</v>
      </c>
    </row>
    <row r="3321" spans="1:20" ht="42.75" x14ac:dyDescent="0.45">
      <c r="A3321" s="5">
        <v>3319</v>
      </c>
      <c r="B3321" s="7" t="s">
        <v>3319</v>
      </c>
      <c r="C3321" s="7" t="s">
        <v>7429</v>
      </c>
      <c r="D3321" s="8">
        <v>500</v>
      </c>
      <c r="E3321" s="8">
        <v>540</v>
      </c>
      <c r="F3321" s="8" t="s">
        <v>8219</v>
      </c>
      <c r="G3321" s="8" t="s">
        <v>8225</v>
      </c>
      <c r="H3321" s="8" t="s">
        <v>8247</v>
      </c>
      <c r="I3321" s="8">
        <v>1422712986</v>
      </c>
      <c r="J3321" s="8">
        <v>1418824986</v>
      </c>
      <c r="K3321" s="8" t="b">
        <v>0</v>
      </c>
      <c r="L3321" s="8">
        <v>16</v>
      </c>
      <c r="M3321" s="8" t="b">
        <v>1</v>
      </c>
      <c r="N3321" s="8" t="s">
        <v>8271</v>
      </c>
      <c r="O3321" s="11">
        <f t="shared" si="204"/>
        <v>108</v>
      </c>
      <c r="P3321" s="8">
        <f t="shared" si="205"/>
        <v>33.75</v>
      </c>
      <c r="Q3321" s="8" t="s">
        <v>8317</v>
      </c>
      <c r="R3321" s="8" t="s">
        <v>8318</v>
      </c>
      <c r="S3321" s="17">
        <f t="shared" si="206"/>
        <v>41990.585486111115</v>
      </c>
      <c r="T3321" s="17">
        <f t="shared" si="207"/>
        <v>42035.585486111115</v>
      </c>
    </row>
    <row r="3322" spans="1:20" ht="42.75" x14ac:dyDescent="0.45">
      <c r="A3322" s="5">
        <v>3320</v>
      </c>
      <c r="B3322" s="7" t="s">
        <v>3320</v>
      </c>
      <c r="C3322" s="7" t="s">
        <v>7430</v>
      </c>
      <c r="D3322" s="8">
        <v>2500</v>
      </c>
      <c r="E3322" s="8">
        <v>2525</v>
      </c>
      <c r="F3322" s="8" t="s">
        <v>8219</v>
      </c>
      <c r="G3322" s="8" t="s">
        <v>8224</v>
      </c>
      <c r="H3322" s="8" t="s">
        <v>8246</v>
      </c>
      <c r="I3322" s="8">
        <v>1466557557</v>
      </c>
      <c r="J3322" s="8">
        <v>1463965557</v>
      </c>
      <c r="K3322" s="8" t="b">
        <v>0</v>
      </c>
      <c r="L3322" s="8">
        <v>38</v>
      </c>
      <c r="M3322" s="8" t="b">
        <v>1</v>
      </c>
      <c r="N3322" s="8" t="s">
        <v>8271</v>
      </c>
      <c r="O3322" s="11">
        <f t="shared" si="204"/>
        <v>101</v>
      </c>
      <c r="P3322" s="8">
        <f t="shared" si="205"/>
        <v>66.45</v>
      </c>
      <c r="Q3322" s="8" t="s">
        <v>8317</v>
      </c>
      <c r="R3322" s="8" t="s">
        <v>8318</v>
      </c>
      <c r="S3322" s="17">
        <f t="shared" si="206"/>
        <v>42513.045798611114</v>
      </c>
      <c r="T3322" s="17">
        <f t="shared" si="207"/>
        <v>42543.045798611114</v>
      </c>
    </row>
    <row r="3323" spans="1:20" ht="42.75" x14ac:dyDescent="0.45">
      <c r="A3323" s="5">
        <v>3321</v>
      </c>
      <c r="B3323" s="7" t="s">
        <v>3321</v>
      </c>
      <c r="C3323" s="7" t="s">
        <v>7431</v>
      </c>
      <c r="D3323" s="8">
        <v>500</v>
      </c>
      <c r="E3323" s="8">
        <v>537</v>
      </c>
      <c r="F3323" s="8" t="s">
        <v>8219</v>
      </c>
      <c r="G3323" s="8" t="s">
        <v>8224</v>
      </c>
      <c r="H3323" s="8" t="s">
        <v>8246</v>
      </c>
      <c r="I3323" s="8">
        <v>1413431940</v>
      </c>
      <c r="J3323" s="8">
        <v>1412216665</v>
      </c>
      <c r="K3323" s="8" t="b">
        <v>0</v>
      </c>
      <c r="L3323" s="8">
        <v>15</v>
      </c>
      <c r="M3323" s="8" t="b">
        <v>1</v>
      </c>
      <c r="N3323" s="8" t="s">
        <v>8271</v>
      </c>
      <c r="O3323" s="11">
        <f t="shared" si="204"/>
        <v>107</v>
      </c>
      <c r="P3323" s="8">
        <f t="shared" si="205"/>
        <v>35.799999999999997</v>
      </c>
      <c r="Q3323" s="8" t="s">
        <v>8317</v>
      </c>
      <c r="R3323" s="8" t="s">
        <v>8318</v>
      </c>
      <c r="S3323" s="17">
        <f t="shared" si="206"/>
        <v>41914.100289351853</v>
      </c>
      <c r="T3323" s="17">
        <f t="shared" si="207"/>
        <v>41928.165972222225</v>
      </c>
    </row>
    <row r="3324" spans="1:20" ht="42.75" x14ac:dyDescent="0.45">
      <c r="A3324" s="5">
        <v>3322</v>
      </c>
      <c r="B3324" s="7" t="s">
        <v>3322</v>
      </c>
      <c r="C3324" s="7" t="s">
        <v>7432</v>
      </c>
      <c r="D3324" s="8">
        <v>3300</v>
      </c>
      <c r="E3324" s="8">
        <v>3350</v>
      </c>
      <c r="F3324" s="8" t="s">
        <v>8219</v>
      </c>
      <c r="G3324" s="8" t="s">
        <v>8224</v>
      </c>
      <c r="H3324" s="8" t="s">
        <v>8246</v>
      </c>
      <c r="I3324" s="8">
        <v>1466567700</v>
      </c>
      <c r="J3324" s="8">
        <v>1464653696</v>
      </c>
      <c r="K3324" s="8" t="b">
        <v>0</v>
      </c>
      <c r="L3324" s="8">
        <v>23</v>
      </c>
      <c r="M3324" s="8" t="b">
        <v>1</v>
      </c>
      <c r="N3324" s="8" t="s">
        <v>8271</v>
      </c>
      <c r="O3324" s="11">
        <f t="shared" si="204"/>
        <v>102</v>
      </c>
      <c r="P3324" s="8">
        <f t="shared" si="205"/>
        <v>145.65</v>
      </c>
      <c r="Q3324" s="8" t="s">
        <v>8317</v>
      </c>
      <c r="R3324" s="8" t="s">
        <v>8318</v>
      </c>
      <c r="S3324" s="17">
        <f t="shared" si="206"/>
        <v>42521.010370370372</v>
      </c>
      <c r="T3324" s="17">
        <f t="shared" si="207"/>
        <v>42543.163194444445</v>
      </c>
    </row>
    <row r="3325" spans="1:20" ht="42.75" x14ac:dyDescent="0.45">
      <c r="A3325" s="5">
        <v>3323</v>
      </c>
      <c r="B3325" s="7" t="s">
        <v>3323</v>
      </c>
      <c r="C3325" s="7" t="s">
        <v>7433</v>
      </c>
      <c r="D3325" s="8">
        <v>1000</v>
      </c>
      <c r="E3325" s="8">
        <v>1259</v>
      </c>
      <c r="F3325" s="8" t="s">
        <v>8219</v>
      </c>
      <c r="G3325" s="8" t="s">
        <v>8225</v>
      </c>
      <c r="H3325" s="8" t="s">
        <v>8247</v>
      </c>
      <c r="I3325" s="8">
        <v>1474793208</v>
      </c>
      <c r="J3325" s="8">
        <v>1472201208</v>
      </c>
      <c r="K3325" s="8" t="b">
        <v>0</v>
      </c>
      <c r="L3325" s="8">
        <v>49</v>
      </c>
      <c r="M3325" s="8" t="b">
        <v>1</v>
      </c>
      <c r="N3325" s="8" t="s">
        <v>8271</v>
      </c>
      <c r="O3325" s="11">
        <f t="shared" si="204"/>
        <v>126</v>
      </c>
      <c r="P3325" s="8">
        <f t="shared" si="205"/>
        <v>25.69</v>
      </c>
      <c r="Q3325" s="8" t="s">
        <v>8317</v>
      </c>
      <c r="R3325" s="8" t="s">
        <v>8318</v>
      </c>
      <c r="S3325" s="17">
        <f t="shared" si="206"/>
        <v>42608.36583333333</v>
      </c>
      <c r="T3325" s="17">
        <f t="shared" si="207"/>
        <v>42638.36583333333</v>
      </c>
    </row>
    <row r="3326" spans="1:20" ht="42.75" x14ac:dyDescent="0.45">
      <c r="A3326" s="5">
        <v>3324</v>
      </c>
      <c r="B3326" s="7" t="s">
        <v>3324</v>
      </c>
      <c r="C3326" s="7" t="s">
        <v>7434</v>
      </c>
      <c r="D3326" s="8">
        <v>1500</v>
      </c>
      <c r="E3326" s="8">
        <v>1525</v>
      </c>
      <c r="F3326" s="8" t="s">
        <v>8219</v>
      </c>
      <c r="G3326" s="8" t="s">
        <v>8241</v>
      </c>
      <c r="H3326" s="8" t="s">
        <v>8249</v>
      </c>
      <c r="I3326" s="8">
        <v>1465135190</v>
      </c>
      <c r="J3326" s="8">
        <v>1463925590</v>
      </c>
      <c r="K3326" s="8" t="b">
        <v>0</v>
      </c>
      <c r="L3326" s="8">
        <v>10</v>
      </c>
      <c r="M3326" s="8" t="b">
        <v>1</v>
      </c>
      <c r="N3326" s="8" t="s">
        <v>8271</v>
      </c>
      <c r="O3326" s="11">
        <f t="shared" si="204"/>
        <v>102</v>
      </c>
      <c r="P3326" s="8">
        <f t="shared" si="205"/>
        <v>152.5</v>
      </c>
      <c r="Q3326" s="8" t="s">
        <v>8317</v>
      </c>
      <c r="R3326" s="8" t="s">
        <v>8318</v>
      </c>
      <c r="S3326" s="17">
        <f t="shared" si="206"/>
        <v>42512.58321759259</v>
      </c>
      <c r="T3326" s="17">
        <f t="shared" si="207"/>
        <v>42526.58321759259</v>
      </c>
    </row>
    <row r="3327" spans="1:20" ht="42.75" x14ac:dyDescent="0.45">
      <c r="A3327" s="5">
        <v>3325</v>
      </c>
      <c r="B3327" s="7" t="s">
        <v>3325</v>
      </c>
      <c r="C3327" s="7" t="s">
        <v>7435</v>
      </c>
      <c r="D3327" s="8">
        <v>400</v>
      </c>
      <c r="E3327" s="8">
        <v>450</v>
      </c>
      <c r="F3327" s="8" t="s">
        <v>8219</v>
      </c>
      <c r="G3327" s="8" t="s">
        <v>8225</v>
      </c>
      <c r="H3327" s="8" t="s">
        <v>8247</v>
      </c>
      <c r="I3327" s="8">
        <v>1428256277</v>
      </c>
      <c r="J3327" s="8">
        <v>1425235877</v>
      </c>
      <c r="K3327" s="8" t="b">
        <v>0</v>
      </c>
      <c r="L3327" s="8">
        <v>15</v>
      </c>
      <c r="M3327" s="8" t="b">
        <v>1</v>
      </c>
      <c r="N3327" s="8" t="s">
        <v>8271</v>
      </c>
      <c r="O3327" s="11">
        <f t="shared" si="204"/>
        <v>113</v>
      </c>
      <c r="P3327" s="8">
        <f t="shared" si="205"/>
        <v>30</v>
      </c>
      <c r="Q3327" s="8" t="s">
        <v>8317</v>
      </c>
      <c r="R3327" s="8" t="s">
        <v>8318</v>
      </c>
      <c r="S3327" s="17">
        <f t="shared" si="206"/>
        <v>42064.785613425927</v>
      </c>
      <c r="T3327" s="17">
        <f t="shared" si="207"/>
        <v>42099.743946759263</v>
      </c>
    </row>
    <row r="3328" spans="1:20" ht="42.75" x14ac:dyDescent="0.45">
      <c r="A3328" s="5">
        <v>3326</v>
      </c>
      <c r="B3328" s="7" t="s">
        <v>3326</v>
      </c>
      <c r="C3328" s="7" t="s">
        <v>7436</v>
      </c>
      <c r="D3328" s="8">
        <v>8000</v>
      </c>
      <c r="E3328" s="8">
        <v>8110</v>
      </c>
      <c r="F3328" s="8" t="s">
        <v>8219</v>
      </c>
      <c r="G3328" s="8" t="s">
        <v>8224</v>
      </c>
      <c r="H3328" s="8" t="s">
        <v>8246</v>
      </c>
      <c r="I3328" s="8">
        <v>1425830905</v>
      </c>
      <c r="J3328" s="8">
        <v>1423242505</v>
      </c>
      <c r="K3328" s="8" t="b">
        <v>0</v>
      </c>
      <c r="L3328" s="8">
        <v>57</v>
      </c>
      <c r="M3328" s="8" t="b">
        <v>1</v>
      </c>
      <c r="N3328" s="8" t="s">
        <v>8271</v>
      </c>
      <c r="O3328" s="11">
        <f t="shared" si="204"/>
        <v>101</v>
      </c>
      <c r="P3328" s="8">
        <f t="shared" si="205"/>
        <v>142.28</v>
      </c>
      <c r="Q3328" s="8" t="s">
        <v>8317</v>
      </c>
      <c r="R3328" s="8" t="s">
        <v>8318</v>
      </c>
      <c r="S3328" s="17">
        <f t="shared" si="206"/>
        <v>42041.714178240742</v>
      </c>
      <c r="T3328" s="17">
        <f t="shared" si="207"/>
        <v>42071.67251157407</v>
      </c>
    </row>
    <row r="3329" spans="1:20" ht="42.75" x14ac:dyDescent="0.45">
      <c r="A3329" s="5">
        <v>3327</v>
      </c>
      <c r="B3329" s="7" t="s">
        <v>3327</v>
      </c>
      <c r="C3329" s="7" t="s">
        <v>7437</v>
      </c>
      <c r="D3329" s="8">
        <v>800</v>
      </c>
      <c r="E3329" s="8">
        <v>810</v>
      </c>
      <c r="F3329" s="8" t="s">
        <v>8219</v>
      </c>
      <c r="G3329" s="8" t="s">
        <v>8225</v>
      </c>
      <c r="H3329" s="8" t="s">
        <v>8247</v>
      </c>
      <c r="I3329" s="8">
        <v>1462697966</v>
      </c>
      <c r="J3329" s="8">
        <v>1460105966</v>
      </c>
      <c r="K3329" s="8" t="b">
        <v>0</v>
      </c>
      <c r="L3329" s="8">
        <v>33</v>
      </c>
      <c r="M3329" s="8" t="b">
        <v>1</v>
      </c>
      <c r="N3329" s="8" t="s">
        <v>8271</v>
      </c>
      <c r="O3329" s="11">
        <f t="shared" si="204"/>
        <v>101</v>
      </c>
      <c r="P3329" s="8">
        <f t="shared" si="205"/>
        <v>24.55</v>
      </c>
      <c r="Q3329" s="8" t="s">
        <v>8317</v>
      </c>
      <c r="R3329" s="8" t="s">
        <v>8318</v>
      </c>
      <c r="S3329" s="17">
        <f t="shared" si="206"/>
        <v>42468.374606481477</v>
      </c>
      <c r="T3329" s="17">
        <f t="shared" si="207"/>
        <v>42498.374606481477</v>
      </c>
    </row>
    <row r="3330" spans="1:20" ht="42.75" x14ac:dyDescent="0.45">
      <c r="A3330" s="5">
        <v>3328</v>
      </c>
      <c r="B3330" s="7" t="s">
        <v>3328</v>
      </c>
      <c r="C3330" s="7" t="s">
        <v>7438</v>
      </c>
      <c r="D3330" s="8">
        <v>1800</v>
      </c>
      <c r="E3330" s="8">
        <v>2635</v>
      </c>
      <c r="F3330" s="8" t="s">
        <v>8219</v>
      </c>
      <c r="G3330" s="8" t="s">
        <v>8224</v>
      </c>
      <c r="H3330" s="8" t="s">
        <v>8246</v>
      </c>
      <c r="I3330" s="8">
        <v>1404522000</v>
      </c>
      <c r="J3330" s="8">
        <v>1404308883</v>
      </c>
      <c r="K3330" s="8" t="b">
        <v>0</v>
      </c>
      <c r="L3330" s="8">
        <v>9</v>
      </c>
      <c r="M3330" s="8" t="b">
        <v>1</v>
      </c>
      <c r="N3330" s="8" t="s">
        <v>8271</v>
      </c>
      <c r="O3330" s="11">
        <f t="shared" si="204"/>
        <v>146</v>
      </c>
      <c r="P3330" s="8">
        <f t="shared" si="205"/>
        <v>292.77999999999997</v>
      </c>
      <c r="Q3330" s="8" t="s">
        <v>8317</v>
      </c>
      <c r="R3330" s="8" t="s">
        <v>8318</v>
      </c>
      <c r="S3330" s="17">
        <f t="shared" si="206"/>
        <v>41822.57503472222</v>
      </c>
      <c r="T3330" s="17">
        <f t="shared" si="207"/>
        <v>41825.041666666664</v>
      </c>
    </row>
    <row r="3331" spans="1:20" ht="42.75" x14ac:dyDescent="0.45">
      <c r="A3331" s="5">
        <v>3329</v>
      </c>
      <c r="B3331" s="7" t="s">
        <v>3329</v>
      </c>
      <c r="C3331" s="7" t="s">
        <v>7439</v>
      </c>
      <c r="D3331" s="8">
        <v>1000</v>
      </c>
      <c r="E3331" s="8">
        <v>1168</v>
      </c>
      <c r="F3331" s="8" t="s">
        <v>8219</v>
      </c>
      <c r="G3331" s="8" t="s">
        <v>8225</v>
      </c>
      <c r="H3331" s="8" t="s">
        <v>8247</v>
      </c>
      <c r="I3331" s="8">
        <v>1406502000</v>
      </c>
      <c r="J3331" s="8">
        <v>1405583108</v>
      </c>
      <c r="K3331" s="8" t="b">
        <v>0</v>
      </c>
      <c r="L3331" s="8">
        <v>26</v>
      </c>
      <c r="M3331" s="8" t="b">
        <v>1</v>
      </c>
      <c r="N3331" s="8" t="s">
        <v>8271</v>
      </c>
      <c r="O3331" s="11">
        <f t="shared" ref="O3331:O3394" si="208">ROUND((E3331/D3331)*100,0)</f>
        <v>117</v>
      </c>
      <c r="P3331" s="8">
        <f t="shared" ref="P3331:P3394" si="209">ROUND(E3331/L3331,2)</f>
        <v>44.92</v>
      </c>
      <c r="Q3331" s="8" t="s">
        <v>8317</v>
      </c>
      <c r="R3331" s="8" t="s">
        <v>8318</v>
      </c>
      <c r="S3331" s="17">
        <f t="shared" ref="S3331:S3394" si="210">(((J3331/60)/60)/24)+DATE(1970,1,1)</f>
        <v>41837.323009259257</v>
      </c>
      <c r="T3331" s="17">
        <f t="shared" ref="T3331:T3394" si="211">(((I3331/60)/60)/24)+DATE(1970,1,1)</f>
        <v>41847.958333333336</v>
      </c>
    </row>
    <row r="3332" spans="1:20" ht="42.75" x14ac:dyDescent="0.45">
      <c r="A3332" s="5">
        <v>3330</v>
      </c>
      <c r="B3332" s="7" t="s">
        <v>3330</v>
      </c>
      <c r="C3332" s="7" t="s">
        <v>7440</v>
      </c>
      <c r="D3332" s="8">
        <v>1500</v>
      </c>
      <c r="E3332" s="8">
        <v>1594</v>
      </c>
      <c r="F3332" s="8" t="s">
        <v>8219</v>
      </c>
      <c r="G3332" s="8" t="s">
        <v>8225</v>
      </c>
      <c r="H3332" s="8" t="s">
        <v>8247</v>
      </c>
      <c r="I3332" s="8">
        <v>1427919468</v>
      </c>
      <c r="J3332" s="8">
        <v>1425331068</v>
      </c>
      <c r="K3332" s="8" t="b">
        <v>0</v>
      </c>
      <c r="L3332" s="8">
        <v>69</v>
      </c>
      <c r="M3332" s="8" t="b">
        <v>1</v>
      </c>
      <c r="N3332" s="8" t="s">
        <v>8271</v>
      </c>
      <c r="O3332" s="11">
        <f t="shared" si="208"/>
        <v>106</v>
      </c>
      <c r="P3332" s="8">
        <f t="shared" si="209"/>
        <v>23.1</v>
      </c>
      <c r="Q3332" s="8" t="s">
        <v>8317</v>
      </c>
      <c r="R3332" s="8" t="s">
        <v>8318</v>
      </c>
      <c r="S3332" s="17">
        <f t="shared" si="210"/>
        <v>42065.887361111112</v>
      </c>
      <c r="T3332" s="17">
        <f t="shared" si="211"/>
        <v>42095.845694444448</v>
      </c>
    </row>
    <row r="3333" spans="1:20" ht="42.75" x14ac:dyDescent="0.45">
      <c r="A3333" s="5">
        <v>3331</v>
      </c>
      <c r="B3333" s="7" t="s">
        <v>3331</v>
      </c>
      <c r="C3333" s="7" t="s">
        <v>7441</v>
      </c>
      <c r="D3333" s="8">
        <v>5000</v>
      </c>
      <c r="E3333" s="8">
        <v>5226</v>
      </c>
      <c r="F3333" s="8" t="s">
        <v>8219</v>
      </c>
      <c r="G3333" s="8" t="s">
        <v>8224</v>
      </c>
      <c r="H3333" s="8" t="s">
        <v>8246</v>
      </c>
      <c r="I3333" s="8">
        <v>1444149886</v>
      </c>
      <c r="J3333" s="8">
        <v>1441125886</v>
      </c>
      <c r="K3333" s="8" t="b">
        <v>0</v>
      </c>
      <c r="L3333" s="8">
        <v>65</v>
      </c>
      <c r="M3333" s="8" t="b">
        <v>1</v>
      </c>
      <c r="N3333" s="8" t="s">
        <v>8271</v>
      </c>
      <c r="O3333" s="11">
        <f t="shared" si="208"/>
        <v>105</v>
      </c>
      <c r="P3333" s="8">
        <f t="shared" si="209"/>
        <v>80.400000000000006</v>
      </c>
      <c r="Q3333" s="8" t="s">
        <v>8317</v>
      </c>
      <c r="R3333" s="8" t="s">
        <v>8318</v>
      </c>
      <c r="S3333" s="17">
        <f t="shared" si="210"/>
        <v>42248.697754629626</v>
      </c>
      <c r="T3333" s="17">
        <f t="shared" si="211"/>
        <v>42283.697754629626</v>
      </c>
    </row>
    <row r="3334" spans="1:20" ht="42.75" x14ac:dyDescent="0.45">
      <c r="A3334" s="5">
        <v>3332</v>
      </c>
      <c r="B3334" s="7" t="s">
        <v>3332</v>
      </c>
      <c r="C3334" s="7" t="s">
        <v>7442</v>
      </c>
      <c r="D3334" s="8">
        <v>6000</v>
      </c>
      <c r="E3334" s="8">
        <v>6000</v>
      </c>
      <c r="F3334" s="8" t="s">
        <v>8219</v>
      </c>
      <c r="G3334" s="8" t="s">
        <v>8224</v>
      </c>
      <c r="H3334" s="8" t="s">
        <v>8246</v>
      </c>
      <c r="I3334" s="8">
        <v>1405802330</v>
      </c>
      <c r="J3334" s="8">
        <v>1403210330</v>
      </c>
      <c r="K3334" s="8" t="b">
        <v>0</v>
      </c>
      <c r="L3334" s="8">
        <v>83</v>
      </c>
      <c r="M3334" s="8" t="b">
        <v>1</v>
      </c>
      <c r="N3334" s="8" t="s">
        <v>8271</v>
      </c>
      <c r="O3334" s="11">
        <f t="shared" si="208"/>
        <v>100</v>
      </c>
      <c r="P3334" s="8">
        <f t="shared" si="209"/>
        <v>72.290000000000006</v>
      </c>
      <c r="Q3334" s="8" t="s">
        <v>8317</v>
      </c>
      <c r="R3334" s="8" t="s">
        <v>8318</v>
      </c>
      <c r="S3334" s="17">
        <f t="shared" si="210"/>
        <v>41809.860300925924</v>
      </c>
      <c r="T3334" s="17">
        <f t="shared" si="211"/>
        <v>41839.860300925924</v>
      </c>
    </row>
    <row r="3335" spans="1:20" ht="42.75" x14ac:dyDescent="0.45">
      <c r="A3335" s="5">
        <v>3333</v>
      </c>
      <c r="B3335" s="7" t="s">
        <v>3333</v>
      </c>
      <c r="C3335" s="7" t="s">
        <v>7443</v>
      </c>
      <c r="D3335" s="8">
        <v>3500</v>
      </c>
      <c r="E3335" s="8">
        <v>3660</v>
      </c>
      <c r="F3335" s="8" t="s">
        <v>8219</v>
      </c>
      <c r="G3335" s="8" t="s">
        <v>8224</v>
      </c>
      <c r="H3335" s="8" t="s">
        <v>8246</v>
      </c>
      <c r="I3335" s="8">
        <v>1434384880</v>
      </c>
      <c r="J3335" s="8">
        <v>1432484080</v>
      </c>
      <c r="K3335" s="8" t="b">
        <v>0</v>
      </c>
      <c r="L3335" s="8">
        <v>111</v>
      </c>
      <c r="M3335" s="8" t="b">
        <v>1</v>
      </c>
      <c r="N3335" s="8" t="s">
        <v>8271</v>
      </c>
      <c r="O3335" s="11">
        <f t="shared" si="208"/>
        <v>105</v>
      </c>
      <c r="P3335" s="8">
        <f t="shared" si="209"/>
        <v>32.97</v>
      </c>
      <c r="Q3335" s="8" t="s">
        <v>8317</v>
      </c>
      <c r="R3335" s="8" t="s">
        <v>8318</v>
      </c>
      <c r="S3335" s="17">
        <f t="shared" si="210"/>
        <v>42148.676851851851</v>
      </c>
      <c r="T3335" s="17">
        <f t="shared" si="211"/>
        <v>42170.676851851851</v>
      </c>
    </row>
    <row r="3336" spans="1:20" ht="28.5" x14ac:dyDescent="0.45">
      <c r="A3336" s="5">
        <v>3334</v>
      </c>
      <c r="B3336" s="7" t="s">
        <v>3334</v>
      </c>
      <c r="C3336" s="7" t="s">
        <v>7444</v>
      </c>
      <c r="D3336" s="8">
        <v>3871</v>
      </c>
      <c r="E3336" s="8">
        <v>5366</v>
      </c>
      <c r="F3336" s="8" t="s">
        <v>8219</v>
      </c>
      <c r="G3336" s="8" t="s">
        <v>8224</v>
      </c>
      <c r="H3336" s="8" t="s">
        <v>8246</v>
      </c>
      <c r="I3336" s="8">
        <v>1438259422</v>
      </c>
      <c r="J3336" s="8">
        <v>1435667422</v>
      </c>
      <c r="K3336" s="8" t="b">
        <v>0</v>
      </c>
      <c r="L3336" s="8">
        <v>46</v>
      </c>
      <c r="M3336" s="8" t="b">
        <v>1</v>
      </c>
      <c r="N3336" s="8" t="s">
        <v>8271</v>
      </c>
      <c r="O3336" s="11">
        <f t="shared" si="208"/>
        <v>139</v>
      </c>
      <c r="P3336" s="8">
        <f t="shared" si="209"/>
        <v>116.65</v>
      </c>
      <c r="Q3336" s="8" t="s">
        <v>8317</v>
      </c>
      <c r="R3336" s="8" t="s">
        <v>8318</v>
      </c>
      <c r="S3336" s="17">
        <f t="shared" si="210"/>
        <v>42185.521087962959</v>
      </c>
      <c r="T3336" s="17">
        <f t="shared" si="211"/>
        <v>42215.521087962959</v>
      </c>
    </row>
    <row r="3337" spans="1:20" ht="42.75" x14ac:dyDescent="0.45">
      <c r="A3337" s="5">
        <v>3335</v>
      </c>
      <c r="B3337" s="7" t="s">
        <v>3335</v>
      </c>
      <c r="C3337" s="7" t="s">
        <v>7445</v>
      </c>
      <c r="D3337" s="8">
        <v>5000</v>
      </c>
      <c r="E3337" s="8">
        <v>5016</v>
      </c>
      <c r="F3337" s="8" t="s">
        <v>8219</v>
      </c>
      <c r="G3337" s="8" t="s">
        <v>8225</v>
      </c>
      <c r="H3337" s="8" t="s">
        <v>8247</v>
      </c>
      <c r="I3337" s="8">
        <v>1407106800</v>
      </c>
      <c r="J3337" s="8">
        <v>1404749446</v>
      </c>
      <c r="K3337" s="8" t="b">
        <v>0</v>
      </c>
      <c r="L3337" s="8">
        <v>63</v>
      </c>
      <c r="M3337" s="8" t="b">
        <v>1</v>
      </c>
      <c r="N3337" s="8" t="s">
        <v>8271</v>
      </c>
      <c r="O3337" s="11">
        <f t="shared" si="208"/>
        <v>100</v>
      </c>
      <c r="P3337" s="8">
        <f t="shared" si="209"/>
        <v>79.62</v>
      </c>
      <c r="Q3337" s="8" t="s">
        <v>8317</v>
      </c>
      <c r="R3337" s="8" t="s">
        <v>8318</v>
      </c>
      <c r="S3337" s="17">
        <f t="shared" si="210"/>
        <v>41827.674143518518</v>
      </c>
      <c r="T3337" s="17">
        <f t="shared" si="211"/>
        <v>41854.958333333336</v>
      </c>
    </row>
    <row r="3338" spans="1:20" ht="42.75" x14ac:dyDescent="0.45">
      <c r="A3338" s="5">
        <v>3336</v>
      </c>
      <c r="B3338" s="7" t="s">
        <v>3336</v>
      </c>
      <c r="C3338" s="7" t="s">
        <v>7446</v>
      </c>
      <c r="D3338" s="8">
        <v>250</v>
      </c>
      <c r="E3338" s="8">
        <v>250</v>
      </c>
      <c r="F3338" s="8" t="s">
        <v>8219</v>
      </c>
      <c r="G3338" s="8" t="s">
        <v>8225</v>
      </c>
      <c r="H3338" s="8" t="s">
        <v>8247</v>
      </c>
      <c r="I3338" s="8">
        <v>1459845246</v>
      </c>
      <c r="J3338" s="8">
        <v>1457429646</v>
      </c>
      <c r="K3338" s="8" t="b">
        <v>0</v>
      </c>
      <c r="L3338" s="8">
        <v>9</v>
      </c>
      <c r="M3338" s="8" t="b">
        <v>1</v>
      </c>
      <c r="N3338" s="8" t="s">
        <v>8271</v>
      </c>
      <c r="O3338" s="11">
        <f t="shared" si="208"/>
        <v>100</v>
      </c>
      <c r="P3338" s="8">
        <f t="shared" si="209"/>
        <v>27.78</v>
      </c>
      <c r="Q3338" s="8" t="s">
        <v>8317</v>
      </c>
      <c r="R3338" s="8" t="s">
        <v>8318</v>
      </c>
      <c r="S3338" s="17">
        <f t="shared" si="210"/>
        <v>42437.398680555561</v>
      </c>
      <c r="T3338" s="17">
        <f t="shared" si="211"/>
        <v>42465.35701388889</v>
      </c>
    </row>
    <row r="3339" spans="1:20" ht="42.75" x14ac:dyDescent="0.45">
      <c r="A3339" s="5">
        <v>3337</v>
      </c>
      <c r="B3339" s="7" t="s">
        <v>3337</v>
      </c>
      <c r="C3339" s="7" t="s">
        <v>7447</v>
      </c>
      <c r="D3339" s="8">
        <v>2500</v>
      </c>
      <c r="E3339" s="8">
        <v>2755</v>
      </c>
      <c r="F3339" s="8" t="s">
        <v>8219</v>
      </c>
      <c r="G3339" s="8" t="s">
        <v>8225</v>
      </c>
      <c r="H3339" s="8" t="s">
        <v>8247</v>
      </c>
      <c r="I3339" s="8">
        <v>1412974800</v>
      </c>
      <c r="J3339" s="8">
        <v>1411109167</v>
      </c>
      <c r="K3339" s="8" t="b">
        <v>0</v>
      </c>
      <c r="L3339" s="8">
        <v>34</v>
      </c>
      <c r="M3339" s="8" t="b">
        <v>1</v>
      </c>
      <c r="N3339" s="8" t="s">
        <v>8271</v>
      </c>
      <c r="O3339" s="11">
        <f t="shared" si="208"/>
        <v>110</v>
      </c>
      <c r="P3339" s="8">
        <f t="shared" si="209"/>
        <v>81.03</v>
      </c>
      <c r="Q3339" s="8" t="s">
        <v>8317</v>
      </c>
      <c r="R3339" s="8" t="s">
        <v>8318</v>
      </c>
      <c r="S3339" s="17">
        <f t="shared" si="210"/>
        <v>41901.282025462962</v>
      </c>
      <c r="T3339" s="17">
        <f t="shared" si="211"/>
        <v>41922.875</v>
      </c>
    </row>
    <row r="3340" spans="1:20" ht="28.5" x14ac:dyDescent="0.45">
      <c r="A3340" s="5">
        <v>3338</v>
      </c>
      <c r="B3340" s="7" t="s">
        <v>3338</v>
      </c>
      <c r="C3340" s="7" t="s">
        <v>7448</v>
      </c>
      <c r="D3340" s="8">
        <v>15000</v>
      </c>
      <c r="E3340" s="8">
        <v>15327</v>
      </c>
      <c r="F3340" s="8" t="s">
        <v>8219</v>
      </c>
      <c r="G3340" s="8" t="s">
        <v>8224</v>
      </c>
      <c r="H3340" s="8" t="s">
        <v>8246</v>
      </c>
      <c r="I3340" s="8">
        <v>1487944080</v>
      </c>
      <c r="J3340" s="8">
        <v>1486129680</v>
      </c>
      <c r="K3340" s="8" t="b">
        <v>0</v>
      </c>
      <c r="L3340" s="8">
        <v>112</v>
      </c>
      <c r="M3340" s="8" t="b">
        <v>1</v>
      </c>
      <c r="N3340" s="8" t="s">
        <v>8271</v>
      </c>
      <c r="O3340" s="11">
        <f t="shared" si="208"/>
        <v>102</v>
      </c>
      <c r="P3340" s="8">
        <f t="shared" si="209"/>
        <v>136.85</v>
      </c>
      <c r="Q3340" s="8" t="s">
        <v>8317</v>
      </c>
      <c r="R3340" s="8" t="s">
        <v>8318</v>
      </c>
      <c r="S3340" s="17">
        <f t="shared" si="210"/>
        <v>42769.574999999997</v>
      </c>
      <c r="T3340" s="17">
        <f t="shared" si="211"/>
        <v>42790.574999999997</v>
      </c>
    </row>
    <row r="3341" spans="1:20" ht="28.5" x14ac:dyDescent="0.45">
      <c r="A3341" s="5">
        <v>3339</v>
      </c>
      <c r="B3341" s="7" t="s">
        <v>3339</v>
      </c>
      <c r="C3341" s="7" t="s">
        <v>7449</v>
      </c>
      <c r="D3341" s="8">
        <v>8000</v>
      </c>
      <c r="E3341" s="8">
        <v>8348</v>
      </c>
      <c r="F3341" s="8" t="s">
        <v>8219</v>
      </c>
      <c r="G3341" s="8" t="s">
        <v>8224</v>
      </c>
      <c r="H3341" s="8" t="s">
        <v>8246</v>
      </c>
      <c r="I3341" s="8">
        <v>1469721518</v>
      </c>
      <c r="J3341" s="8">
        <v>1467129518</v>
      </c>
      <c r="K3341" s="8" t="b">
        <v>0</v>
      </c>
      <c r="L3341" s="8">
        <v>47</v>
      </c>
      <c r="M3341" s="8" t="b">
        <v>1</v>
      </c>
      <c r="N3341" s="8" t="s">
        <v>8271</v>
      </c>
      <c r="O3341" s="11">
        <f t="shared" si="208"/>
        <v>104</v>
      </c>
      <c r="P3341" s="8">
        <f t="shared" si="209"/>
        <v>177.62</v>
      </c>
      <c r="Q3341" s="8" t="s">
        <v>8317</v>
      </c>
      <c r="R3341" s="8" t="s">
        <v>8318</v>
      </c>
      <c r="S3341" s="17">
        <f t="shared" si="210"/>
        <v>42549.665717592594</v>
      </c>
      <c r="T3341" s="17">
        <f t="shared" si="211"/>
        <v>42579.665717592594</v>
      </c>
    </row>
    <row r="3342" spans="1:20" ht="42.75" x14ac:dyDescent="0.45">
      <c r="A3342" s="5">
        <v>3340</v>
      </c>
      <c r="B3342" s="7" t="s">
        <v>3340</v>
      </c>
      <c r="C3342" s="7" t="s">
        <v>7450</v>
      </c>
      <c r="D3342" s="8">
        <v>3000</v>
      </c>
      <c r="E3342" s="8">
        <v>4145</v>
      </c>
      <c r="F3342" s="8" t="s">
        <v>8219</v>
      </c>
      <c r="G3342" s="8" t="s">
        <v>8224</v>
      </c>
      <c r="H3342" s="8" t="s">
        <v>8246</v>
      </c>
      <c r="I3342" s="8">
        <v>1481066554</v>
      </c>
      <c r="J3342" s="8">
        <v>1478906554</v>
      </c>
      <c r="K3342" s="8" t="b">
        <v>0</v>
      </c>
      <c r="L3342" s="8">
        <v>38</v>
      </c>
      <c r="M3342" s="8" t="b">
        <v>1</v>
      </c>
      <c r="N3342" s="8" t="s">
        <v>8271</v>
      </c>
      <c r="O3342" s="11">
        <f t="shared" si="208"/>
        <v>138</v>
      </c>
      <c r="P3342" s="8">
        <f t="shared" si="209"/>
        <v>109.08</v>
      </c>
      <c r="Q3342" s="8" t="s">
        <v>8317</v>
      </c>
      <c r="R3342" s="8" t="s">
        <v>8318</v>
      </c>
      <c r="S3342" s="17">
        <f t="shared" si="210"/>
        <v>42685.974004629628</v>
      </c>
      <c r="T3342" s="17">
        <f t="shared" si="211"/>
        <v>42710.974004629628</v>
      </c>
    </row>
    <row r="3343" spans="1:20" ht="42.75" x14ac:dyDescent="0.45">
      <c r="A3343" s="5">
        <v>3341</v>
      </c>
      <c r="B3343" s="7" t="s">
        <v>3341</v>
      </c>
      <c r="C3343" s="7" t="s">
        <v>7451</v>
      </c>
      <c r="D3343" s="8">
        <v>3350</v>
      </c>
      <c r="E3343" s="8">
        <v>3350</v>
      </c>
      <c r="F3343" s="8" t="s">
        <v>8219</v>
      </c>
      <c r="G3343" s="8" t="s">
        <v>8225</v>
      </c>
      <c r="H3343" s="8" t="s">
        <v>8247</v>
      </c>
      <c r="I3343" s="8">
        <v>1465750800</v>
      </c>
      <c r="J3343" s="8">
        <v>1463771421</v>
      </c>
      <c r="K3343" s="8" t="b">
        <v>0</v>
      </c>
      <c r="L3343" s="8">
        <v>28</v>
      </c>
      <c r="M3343" s="8" t="b">
        <v>1</v>
      </c>
      <c r="N3343" s="8" t="s">
        <v>8271</v>
      </c>
      <c r="O3343" s="11">
        <f t="shared" si="208"/>
        <v>100</v>
      </c>
      <c r="P3343" s="8">
        <f t="shared" si="209"/>
        <v>119.64</v>
      </c>
      <c r="Q3343" s="8" t="s">
        <v>8317</v>
      </c>
      <c r="R3343" s="8" t="s">
        <v>8318</v>
      </c>
      <c r="S3343" s="17">
        <f t="shared" si="210"/>
        <v>42510.798854166671</v>
      </c>
      <c r="T3343" s="17">
        <f t="shared" si="211"/>
        <v>42533.708333333328</v>
      </c>
    </row>
    <row r="3344" spans="1:20" ht="28.5" x14ac:dyDescent="0.45">
      <c r="A3344" s="5">
        <v>3342</v>
      </c>
      <c r="B3344" s="7" t="s">
        <v>3342</v>
      </c>
      <c r="C3344" s="7" t="s">
        <v>7452</v>
      </c>
      <c r="D3344" s="8">
        <v>6000</v>
      </c>
      <c r="E3344" s="8">
        <v>6100</v>
      </c>
      <c r="F3344" s="8" t="s">
        <v>8219</v>
      </c>
      <c r="G3344" s="8" t="s">
        <v>8224</v>
      </c>
      <c r="H3344" s="8" t="s">
        <v>8246</v>
      </c>
      <c r="I3344" s="8">
        <v>1427864340</v>
      </c>
      <c r="J3344" s="8">
        <v>1425020810</v>
      </c>
      <c r="K3344" s="8" t="b">
        <v>0</v>
      </c>
      <c r="L3344" s="8">
        <v>78</v>
      </c>
      <c r="M3344" s="8" t="b">
        <v>1</v>
      </c>
      <c r="N3344" s="8" t="s">
        <v>8271</v>
      </c>
      <c r="O3344" s="11">
        <f t="shared" si="208"/>
        <v>102</v>
      </c>
      <c r="P3344" s="8">
        <f t="shared" si="209"/>
        <v>78.209999999999994</v>
      </c>
      <c r="Q3344" s="8" t="s">
        <v>8317</v>
      </c>
      <c r="R3344" s="8" t="s">
        <v>8318</v>
      </c>
      <c r="S3344" s="17">
        <f t="shared" si="210"/>
        <v>42062.296412037031</v>
      </c>
      <c r="T3344" s="17">
        <f t="shared" si="211"/>
        <v>42095.207638888889</v>
      </c>
    </row>
    <row r="3345" spans="1:20" ht="42.75" x14ac:dyDescent="0.45">
      <c r="A3345" s="5">
        <v>3343</v>
      </c>
      <c r="B3345" s="7" t="s">
        <v>3343</v>
      </c>
      <c r="C3345" s="7" t="s">
        <v>7453</v>
      </c>
      <c r="D3345" s="8">
        <v>700</v>
      </c>
      <c r="E3345" s="8">
        <v>1200</v>
      </c>
      <c r="F3345" s="8" t="s">
        <v>8219</v>
      </c>
      <c r="G3345" s="8" t="s">
        <v>8225</v>
      </c>
      <c r="H3345" s="8" t="s">
        <v>8247</v>
      </c>
      <c r="I3345" s="8">
        <v>1460553480</v>
      </c>
      <c r="J3345" s="8">
        <v>1458770384</v>
      </c>
      <c r="K3345" s="8" t="b">
        <v>0</v>
      </c>
      <c r="L3345" s="8">
        <v>23</v>
      </c>
      <c r="M3345" s="8" t="b">
        <v>1</v>
      </c>
      <c r="N3345" s="8" t="s">
        <v>8271</v>
      </c>
      <c r="O3345" s="11">
        <f t="shared" si="208"/>
        <v>171</v>
      </c>
      <c r="P3345" s="8">
        <f t="shared" si="209"/>
        <v>52.17</v>
      </c>
      <c r="Q3345" s="8" t="s">
        <v>8317</v>
      </c>
      <c r="R3345" s="8" t="s">
        <v>8318</v>
      </c>
      <c r="S3345" s="17">
        <f t="shared" si="210"/>
        <v>42452.916481481487</v>
      </c>
      <c r="T3345" s="17">
        <f t="shared" si="211"/>
        <v>42473.554166666669</v>
      </c>
    </row>
    <row r="3346" spans="1:20" ht="42.75" x14ac:dyDescent="0.45">
      <c r="A3346" s="5">
        <v>3344</v>
      </c>
      <c r="B3346" s="7" t="s">
        <v>3344</v>
      </c>
      <c r="C3346" s="7" t="s">
        <v>7454</v>
      </c>
      <c r="D3346" s="8">
        <v>4500</v>
      </c>
      <c r="E3346" s="8">
        <v>4565</v>
      </c>
      <c r="F3346" s="8" t="s">
        <v>8219</v>
      </c>
      <c r="G3346" s="8" t="s">
        <v>8224</v>
      </c>
      <c r="H3346" s="8" t="s">
        <v>8246</v>
      </c>
      <c r="I3346" s="8">
        <v>1409374093</v>
      </c>
      <c r="J3346" s="8">
        <v>1406782093</v>
      </c>
      <c r="K3346" s="8" t="b">
        <v>0</v>
      </c>
      <c r="L3346" s="8">
        <v>40</v>
      </c>
      <c r="M3346" s="8" t="b">
        <v>1</v>
      </c>
      <c r="N3346" s="8" t="s">
        <v>8271</v>
      </c>
      <c r="O3346" s="11">
        <f t="shared" si="208"/>
        <v>101</v>
      </c>
      <c r="P3346" s="8">
        <f t="shared" si="209"/>
        <v>114.13</v>
      </c>
      <c r="Q3346" s="8" t="s">
        <v>8317</v>
      </c>
      <c r="R3346" s="8" t="s">
        <v>8318</v>
      </c>
      <c r="S3346" s="17">
        <f t="shared" si="210"/>
        <v>41851.200150462959</v>
      </c>
      <c r="T3346" s="17">
        <f t="shared" si="211"/>
        <v>41881.200150462959</v>
      </c>
    </row>
    <row r="3347" spans="1:20" ht="42.75" x14ac:dyDescent="0.45">
      <c r="A3347" s="5">
        <v>3345</v>
      </c>
      <c r="B3347" s="7" t="s">
        <v>3345</v>
      </c>
      <c r="C3347" s="7" t="s">
        <v>7455</v>
      </c>
      <c r="D3347" s="8">
        <v>500</v>
      </c>
      <c r="E3347" s="8">
        <v>650</v>
      </c>
      <c r="F3347" s="8" t="s">
        <v>8219</v>
      </c>
      <c r="G3347" s="8" t="s">
        <v>8224</v>
      </c>
      <c r="H3347" s="8" t="s">
        <v>8246</v>
      </c>
      <c r="I3347" s="8">
        <v>1429317420</v>
      </c>
      <c r="J3347" s="8">
        <v>1424226768</v>
      </c>
      <c r="K3347" s="8" t="b">
        <v>0</v>
      </c>
      <c r="L3347" s="8">
        <v>13</v>
      </c>
      <c r="M3347" s="8" t="b">
        <v>1</v>
      </c>
      <c r="N3347" s="8" t="s">
        <v>8271</v>
      </c>
      <c r="O3347" s="11">
        <f t="shared" si="208"/>
        <v>130</v>
      </c>
      <c r="P3347" s="8">
        <f t="shared" si="209"/>
        <v>50</v>
      </c>
      <c r="Q3347" s="8" t="s">
        <v>8317</v>
      </c>
      <c r="R3347" s="8" t="s">
        <v>8318</v>
      </c>
      <c r="S3347" s="17">
        <f t="shared" si="210"/>
        <v>42053.106111111112</v>
      </c>
      <c r="T3347" s="17">
        <f t="shared" si="211"/>
        <v>42112.025694444441</v>
      </c>
    </row>
    <row r="3348" spans="1:20" ht="42.75" x14ac:dyDescent="0.45">
      <c r="A3348" s="5">
        <v>3346</v>
      </c>
      <c r="B3348" s="7" t="s">
        <v>3346</v>
      </c>
      <c r="C3348" s="7" t="s">
        <v>7456</v>
      </c>
      <c r="D3348" s="8">
        <v>1500</v>
      </c>
      <c r="E3348" s="8">
        <v>1650</v>
      </c>
      <c r="F3348" s="8" t="s">
        <v>8219</v>
      </c>
      <c r="G3348" s="8" t="s">
        <v>8224</v>
      </c>
      <c r="H3348" s="8" t="s">
        <v>8246</v>
      </c>
      <c r="I3348" s="8">
        <v>1424910910</v>
      </c>
      <c r="J3348" s="8">
        <v>1424306110</v>
      </c>
      <c r="K3348" s="8" t="b">
        <v>0</v>
      </c>
      <c r="L3348" s="8">
        <v>18</v>
      </c>
      <c r="M3348" s="8" t="b">
        <v>1</v>
      </c>
      <c r="N3348" s="8" t="s">
        <v>8271</v>
      </c>
      <c r="O3348" s="11">
        <f t="shared" si="208"/>
        <v>110</v>
      </c>
      <c r="P3348" s="8">
        <f t="shared" si="209"/>
        <v>91.67</v>
      </c>
      <c r="Q3348" s="8" t="s">
        <v>8317</v>
      </c>
      <c r="R3348" s="8" t="s">
        <v>8318</v>
      </c>
      <c r="S3348" s="17">
        <f t="shared" si="210"/>
        <v>42054.024421296301</v>
      </c>
      <c r="T3348" s="17">
        <f t="shared" si="211"/>
        <v>42061.024421296301</v>
      </c>
    </row>
    <row r="3349" spans="1:20" ht="42.75" x14ac:dyDescent="0.45">
      <c r="A3349" s="5">
        <v>3347</v>
      </c>
      <c r="B3349" s="7" t="s">
        <v>3347</v>
      </c>
      <c r="C3349" s="7" t="s">
        <v>7457</v>
      </c>
      <c r="D3349" s="8">
        <v>2000</v>
      </c>
      <c r="E3349" s="8">
        <v>2389</v>
      </c>
      <c r="F3349" s="8" t="s">
        <v>8219</v>
      </c>
      <c r="G3349" s="8" t="s">
        <v>8225</v>
      </c>
      <c r="H3349" s="8" t="s">
        <v>8247</v>
      </c>
      <c r="I3349" s="8">
        <v>1462741200</v>
      </c>
      <c r="J3349" s="8">
        <v>1461503654</v>
      </c>
      <c r="K3349" s="8" t="b">
        <v>0</v>
      </c>
      <c r="L3349" s="8">
        <v>22</v>
      </c>
      <c r="M3349" s="8" t="b">
        <v>1</v>
      </c>
      <c r="N3349" s="8" t="s">
        <v>8271</v>
      </c>
      <c r="O3349" s="11">
        <f t="shared" si="208"/>
        <v>119</v>
      </c>
      <c r="P3349" s="8">
        <f t="shared" si="209"/>
        <v>108.59</v>
      </c>
      <c r="Q3349" s="8" t="s">
        <v>8317</v>
      </c>
      <c r="R3349" s="8" t="s">
        <v>8318</v>
      </c>
      <c r="S3349" s="17">
        <f t="shared" si="210"/>
        <v>42484.551550925928</v>
      </c>
      <c r="T3349" s="17">
        <f t="shared" si="211"/>
        <v>42498.875</v>
      </c>
    </row>
    <row r="3350" spans="1:20" ht="42.75" x14ac:dyDescent="0.45">
      <c r="A3350" s="5">
        <v>3348</v>
      </c>
      <c r="B3350" s="7" t="s">
        <v>3266</v>
      </c>
      <c r="C3350" s="7" t="s">
        <v>7458</v>
      </c>
      <c r="D3350" s="8">
        <v>5500</v>
      </c>
      <c r="E3350" s="8">
        <v>5516</v>
      </c>
      <c r="F3350" s="8" t="s">
        <v>8219</v>
      </c>
      <c r="G3350" s="8" t="s">
        <v>8224</v>
      </c>
      <c r="H3350" s="8" t="s">
        <v>8246</v>
      </c>
      <c r="I3350" s="8">
        <v>1461988740</v>
      </c>
      <c r="J3350" s="8">
        <v>1459949080</v>
      </c>
      <c r="K3350" s="8" t="b">
        <v>0</v>
      </c>
      <c r="L3350" s="8">
        <v>79</v>
      </c>
      <c r="M3350" s="8" t="b">
        <v>1</v>
      </c>
      <c r="N3350" s="8" t="s">
        <v>8271</v>
      </c>
      <c r="O3350" s="11">
        <f t="shared" si="208"/>
        <v>100</v>
      </c>
      <c r="P3350" s="8">
        <f t="shared" si="209"/>
        <v>69.819999999999993</v>
      </c>
      <c r="Q3350" s="8" t="s">
        <v>8317</v>
      </c>
      <c r="R3350" s="8" t="s">
        <v>8318</v>
      </c>
      <c r="S3350" s="17">
        <f t="shared" si="210"/>
        <v>42466.558796296296</v>
      </c>
      <c r="T3350" s="17">
        <f t="shared" si="211"/>
        <v>42490.165972222225</v>
      </c>
    </row>
    <row r="3351" spans="1:20" ht="42.75" x14ac:dyDescent="0.45">
      <c r="A3351" s="5">
        <v>3349</v>
      </c>
      <c r="B3351" s="7" t="s">
        <v>3348</v>
      </c>
      <c r="C3351" s="7" t="s">
        <v>7459</v>
      </c>
      <c r="D3351" s="8">
        <v>1000</v>
      </c>
      <c r="E3351" s="8">
        <v>1534</v>
      </c>
      <c r="F3351" s="8" t="s">
        <v>8219</v>
      </c>
      <c r="G3351" s="8" t="s">
        <v>8224</v>
      </c>
      <c r="H3351" s="8" t="s">
        <v>8246</v>
      </c>
      <c r="I3351" s="8">
        <v>1465837200</v>
      </c>
      <c r="J3351" s="8">
        <v>1463971172</v>
      </c>
      <c r="K3351" s="8" t="b">
        <v>0</v>
      </c>
      <c r="L3351" s="8">
        <v>14</v>
      </c>
      <c r="M3351" s="8" t="b">
        <v>1</v>
      </c>
      <c r="N3351" s="8" t="s">
        <v>8271</v>
      </c>
      <c r="O3351" s="11">
        <f t="shared" si="208"/>
        <v>153</v>
      </c>
      <c r="P3351" s="8">
        <f t="shared" si="209"/>
        <v>109.57</v>
      </c>
      <c r="Q3351" s="8" t="s">
        <v>8317</v>
      </c>
      <c r="R3351" s="8" t="s">
        <v>8318</v>
      </c>
      <c r="S3351" s="17">
        <f t="shared" si="210"/>
        <v>42513.110787037032</v>
      </c>
      <c r="T3351" s="17">
        <f t="shared" si="211"/>
        <v>42534.708333333328</v>
      </c>
    </row>
    <row r="3352" spans="1:20" ht="42.75" x14ac:dyDescent="0.45">
      <c r="A3352" s="5">
        <v>3350</v>
      </c>
      <c r="B3352" s="7" t="s">
        <v>3349</v>
      </c>
      <c r="C3352" s="7" t="s">
        <v>7460</v>
      </c>
      <c r="D3352" s="8">
        <v>3500</v>
      </c>
      <c r="E3352" s="8">
        <v>3655</v>
      </c>
      <c r="F3352" s="8" t="s">
        <v>8219</v>
      </c>
      <c r="G3352" s="8" t="s">
        <v>8243</v>
      </c>
      <c r="H3352" s="8" t="s">
        <v>8249</v>
      </c>
      <c r="I3352" s="8">
        <v>1448838000</v>
      </c>
      <c r="J3352" s="8">
        <v>1445791811</v>
      </c>
      <c r="K3352" s="8" t="b">
        <v>0</v>
      </c>
      <c r="L3352" s="8">
        <v>51</v>
      </c>
      <c r="M3352" s="8" t="b">
        <v>1</v>
      </c>
      <c r="N3352" s="8" t="s">
        <v>8271</v>
      </c>
      <c r="O3352" s="11">
        <f t="shared" si="208"/>
        <v>104</v>
      </c>
      <c r="P3352" s="8">
        <f t="shared" si="209"/>
        <v>71.67</v>
      </c>
      <c r="Q3352" s="8" t="s">
        <v>8317</v>
      </c>
      <c r="R3352" s="8" t="s">
        <v>8318</v>
      </c>
      <c r="S3352" s="17">
        <f t="shared" si="210"/>
        <v>42302.701516203699</v>
      </c>
      <c r="T3352" s="17">
        <f t="shared" si="211"/>
        <v>42337.958333333328</v>
      </c>
    </row>
    <row r="3353" spans="1:20" ht="42.75" x14ac:dyDescent="0.45">
      <c r="A3353" s="5">
        <v>3351</v>
      </c>
      <c r="B3353" s="7" t="s">
        <v>3350</v>
      </c>
      <c r="C3353" s="7" t="s">
        <v>7461</v>
      </c>
      <c r="D3353" s="8">
        <v>5000</v>
      </c>
      <c r="E3353" s="8">
        <v>5055</v>
      </c>
      <c r="F3353" s="8" t="s">
        <v>8219</v>
      </c>
      <c r="G3353" s="8" t="s">
        <v>8225</v>
      </c>
      <c r="H3353" s="8" t="s">
        <v>8247</v>
      </c>
      <c r="I3353" s="8">
        <v>1406113200</v>
      </c>
      <c r="J3353" s="8">
        <v>1402910965</v>
      </c>
      <c r="K3353" s="8" t="b">
        <v>0</v>
      </c>
      <c r="L3353" s="8">
        <v>54</v>
      </c>
      <c r="M3353" s="8" t="b">
        <v>1</v>
      </c>
      <c r="N3353" s="8" t="s">
        <v>8271</v>
      </c>
      <c r="O3353" s="11">
        <f t="shared" si="208"/>
        <v>101</v>
      </c>
      <c r="P3353" s="8">
        <f t="shared" si="209"/>
        <v>93.61</v>
      </c>
      <c r="Q3353" s="8" t="s">
        <v>8317</v>
      </c>
      <c r="R3353" s="8" t="s">
        <v>8318</v>
      </c>
      <c r="S3353" s="17">
        <f t="shared" si="210"/>
        <v>41806.395428240743</v>
      </c>
      <c r="T3353" s="17">
        <f t="shared" si="211"/>
        <v>41843.458333333336</v>
      </c>
    </row>
    <row r="3354" spans="1:20" ht="42.75" x14ac:dyDescent="0.45">
      <c r="A3354" s="5">
        <v>3352</v>
      </c>
      <c r="B3354" s="7" t="s">
        <v>3351</v>
      </c>
      <c r="C3354" s="7" t="s">
        <v>7462</v>
      </c>
      <c r="D3354" s="8">
        <v>5000</v>
      </c>
      <c r="E3354" s="8">
        <v>5376</v>
      </c>
      <c r="F3354" s="8" t="s">
        <v>8219</v>
      </c>
      <c r="G3354" s="8" t="s">
        <v>8225</v>
      </c>
      <c r="H3354" s="8" t="s">
        <v>8247</v>
      </c>
      <c r="I3354" s="8">
        <v>1467414000</v>
      </c>
      <c r="J3354" s="8">
        <v>1462492178</v>
      </c>
      <c r="K3354" s="8" t="b">
        <v>0</v>
      </c>
      <c r="L3354" s="8">
        <v>70</v>
      </c>
      <c r="M3354" s="8" t="b">
        <v>1</v>
      </c>
      <c r="N3354" s="8" t="s">
        <v>8271</v>
      </c>
      <c r="O3354" s="11">
        <f t="shared" si="208"/>
        <v>108</v>
      </c>
      <c r="P3354" s="8">
        <f t="shared" si="209"/>
        <v>76.8</v>
      </c>
      <c r="Q3354" s="8" t="s">
        <v>8317</v>
      </c>
      <c r="R3354" s="8" t="s">
        <v>8318</v>
      </c>
      <c r="S3354" s="17">
        <f t="shared" si="210"/>
        <v>42495.992800925931</v>
      </c>
      <c r="T3354" s="17">
        <f t="shared" si="211"/>
        <v>42552.958333333328</v>
      </c>
    </row>
    <row r="3355" spans="1:20" ht="42.75" x14ac:dyDescent="0.45">
      <c r="A3355" s="5">
        <v>3353</v>
      </c>
      <c r="B3355" s="7" t="s">
        <v>3352</v>
      </c>
      <c r="C3355" s="7" t="s">
        <v>7463</v>
      </c>
      <c r="D3355" s="8">
        <v>500</v>
      </c>
      <c r="E3355" s="8">
        <v>1575</v>
      </c>
      <c r="F3355" s="8" t="s">
        <v>8219</v>
      </c>
      <c r="G3355" s="8" t="s">
        <v>8225</v>
      </c>
      <c r="H3355" s="8" t="s">
        <v>8247</v>
      </c>
      <c r="I3355" s="8">
        <v>1462230000</v>
      </c>
      <c r="J3355" s="8">
        <v>1461061350</v>
      </c>
      <c r="K3355" s="8" t="b">
        <v>0</v>
      </c>
      <c r="L3355" s="8">
        <v>44</v>
      </c>
      <c r="M3355" s="8" t="b">
        <v>1</v>
      </c>
      <c r="N3355" s="8" t="s">
        <v>8271</v>
      </c>
      <c r="O3355" s="11">
        <f t="shared" si="208"/>
        <v>315</v>
      </c>
      <c r="P3355" s="8">
        <f t="shared" si="209"/>
        <v>35.799999999999997</v>
      </c>
      <c r="Q3355" s="8" t="s">
        <v>8317</v>
      </c>
      <c r="R3355" s="8" t="s">
        <v>8318</v>
      </c>
      <c r="S3355" s="17">
        <f t="shared" si="210"/>
        <v>42479.432291666672</v>
      </c>
      <c r="T3355" s="17">
        <f t="shared" si="211"/>
        <v>42492.958333333328</v>
      </c>
    </row>
    <row r="3356" spans="1:20" ht="28.5" x14ac:dyDescent="0.45">
      <c r="A3356" s="5">
        <v>3354</v>
      </c>
      <c r="B3356" s="7" t="s">
        <v>3353</v>
      </c>
      <c r="C3356" s="7" t="s">
        <v>7464</v>
      </c>
      <c r="D3356" s="8">
        <v>3000</v>
      </c>
      <c r="E3356" s="8">
        <v>3058</v>
      </c>
      <c r="F3356" s="8" t="s">
        <v>8219</v>
      </c>
      <c r="G3356" s="8" t="s">
        <v>8224</v>
      </c>
      <c r="H3356" s="8" t="s">
        <v>8246</v>
      </c>
      <c r="I3356" s="8">
        <v>1446091260</v>
      </c>
      <c r="J3356" s="8">
        <v>1443029206</v>
      </c>
      <c r="K3356" s="8" t="b">
        <v>0</v>
      </c>
      <c r="L3356" s="8">
        <v>55</v>
      </c>
      <c r="M3356" s="8" t="b">
        <v>1</v>
      </c>
      <c r="N3356" s="8" t="s">
        <v>8271</v>
      </c>
      <c r="O3356" s="11">
        <f t="shared" si="208"/>
        <v>102</v>
      </c>
      <c r="P3356" s="8">
        <f t="shared" si="209"/>
        <v>55.6</v>
      </c>
      <c r="Q3356" s="8" t="s">
        <v>8317</v>
      </c>
      <c r="R3356" s="8" t="s">
        <v>8318</v>
      </c>
      <c r="S3356" s="17">
        <f t="shared" si="210"/>
        <v>42270.7269212963</v>
      </c>
      <c r="T3356" s="17">
        <f t="shared" si="211"/>
        <v>42306.167361111111</v>
      </c>
    </row>
    <row r="3357" spans="1:20" ht="42.75" x14ac:dyDescent="0.45">
      <c r="A3357" s="5">
        <v>3355</v>
      </c>
      <c r="B3357" s="7" t="s">
        <v>3354</v>
      </c>
      <c r="C3357" s="7" t="s">
        <v>7465</v>
      </c>
      <c r="D3357" s="8">
        <v>1750</v>
      </c>
      <c r="E3357" s="8">
        <v>2210</v>
      </c>
      <c r="F3357" s="8" t="s">
        <v>8219</v>
      </c>
      <c r="G3357" s="8" t="s">
        <v>8225</v>
      </c>
      <c r="H3357" s="8" t="s">
        <v>8247</v>
      </c>
      <c r="I3357" s="8">
        <v>1462879020</v>
      </c>
      <c r="J3357" s="8">
        <v>1461941527</v>
      </c>
      <c r="K3357" s="8" t="b">
        <v>0</v>
      </c>
      <c r="L3357" s="8">
        <v>15</v>
      </c>
      <c r="M3357" s="8" t="b">
        <v>1</v>
      </c>
      <c r="N3357" s="8" t="s">
        <v>8271</v>
      </c>
      <c r="O3357" s="11">
        <f t="shared" si="208"/>
        <v>126</v>
      </c>
      <c r="P3357" s="8">
        <f t="shared" si="209"/>
        <v>147.33000000000001</v>
      </c>
      <c r="Q3357" s="8" t="s">
        <v>8317</v>
      </c>
      <c r="R3357" s="8" t="s">
        <v>8318</v>
      </c>
      <c r="S3357" s="17">
        <f t="shared" si="210"/>
        <v>42489.619525462964</v>
      </c>
      <c r="T3357" s="17">
        <f t="shared" si="211"/>
        <v>42500.470138888893</v>
      </c>
    </row>
    <row r="3358" spans="1:20" ht="42.75" x14ac:dyDescent="0.45">
      <c r="A3358" s="5">
        <v>3356</v>
      </c>
      <c r="B3358" s="7" t="s">
        <v>3355</v>
      </c>
      <c r="C3358" s="7" t="s">
        <v>7466</v>
      </c>
      <c r="D3358" s="8">
        <v>1500</v>
      </c>
      <c r="E3358" s="8">
        <v>1521</v>
      </c>
      <c r="F3358" s="8" t="s">
        <v>8219</v>
      </c>
      <c r="G3358" s="8" t="s">
        <v>8225</v>
      </c>
      <c r="H3358" s="8" t="s">
        <v>8247</v>
      </c>
      <c r="I3358" s="8">
        <v>1468611272</v>
      </c>
      <c r="J3358" s="8">
        <v>1466019272</v>
      </c>
      <c r="K3358" s="8" t="b">
        <v>0</v>
      </c>
      <c r="L3358" s="8">
        <v>27</v>
      </c>
      <c r="M3358" s="8" t="b">
        <v>1</v>
      </c>
      <c r="N3358" s="8" t="s">
        <v>8271</v>
      </c>
      <c r="O3358" s="11">
        <f t="shared" si="208"/>
        <v>101</v>
      </c>
      <c r="P3358" s="8">
        <f t="shared" si="209"/>
        <v>56.33</v>
      </c>
      <c r="Q3358" s="8" t="s">
        <v>8317</v>
      </c>
      <c r="R3358" s="8" t="s">
        <v>8318</v>
      </c>
      <c r="S3358" s="17">
        <f t="shared" si="210"/>
        <v>42536.815648148149</v>
      </c>
      <c r="T3358" s="17">
        <f t="shared" si="211"/>
        <v>42566.815648148149</v>
      </c>
    </row>
    <row r="3359" spans="1:20" ht="42.75" x14ac:dyDescent="0.45">
      <c r="A3359" s="5">
        <v>3357</v>
      </c>
      <c r="B3359" s="7" t="s">
        <v>3356</v>
      </c>
      <c r="C3359" s="7" t="s">
        <v>7467</v>
      </c>
      <c r="D3359" s="8">
        <v>2000</v>
      </c>
      <c r="E3359" s="8">
        <v>2020</v>
      </c>
      <c r="F3359" s="8" t="s">
        <v>8219</v>
      </c>
      <c r="G3359" s="8" t="s">
        <v>8225</v>
      </c>
      <c r="H3359" s="8" t="s">
        <v>8247</v>
      </c>
      <c r="I3359" s="8">
        <v>1406887310</v>
      </c>
      <c r="J3359" s="8">
        <v>1404295310</v>
      </c>
      <c r="K3359" s="8" t="b">
        <v>0</v>
      </c>
      <c r="L3359" s="8">
        <v>21</v>
      </c>
      <c r="M3359" s="8" t="b">
        <v>1</v>
      </c>
      <c r="N3359" s="8" t="s">
        <v>8271</v>
      </c>
      <c r="O3359" s="11">
        <f t="shared" si="208"/>
        <v>101</v>
      </c>
      <c r="P3359" s="8">
        <f t="shared" si="209"/>
        <v>96.19</v>
      </c>
      <c r="Q3359" s="8" t="s">
        <v>8317</v>
      </c>
      <c r="R3359" s="8" t="s">
        <v>8318</v>
      </c>
      <c r="S3359" s="17">
        <f t="shared" si="210"/>
        <v>41822.417939814812</v>
      </c>
      <c r="T3359" s="17">
        <f t="shared" si="211"/>
        <v>41852.417939814812</v>
      </c>
    </row>
    <row r="3360" spans="1:20" ht="42.75" x14ac:dyDescent="0.45">
      <c r="A3360" s="5">
        <v>3358</v>
      </c>
      <c r="B3360" s="7" t="s">
        <v>3357</v>
      </c>
      <c r="C3360" s="7" t="s">
        <v>7468</v>
      </c>
      <c r="D3360" s="8">
        <v>10000</v>
      </c>
      <c r="E3360" s="8">
        <v>10299</v>
      </c>
      <c r="F3360" s="8" t="s">
        <v>8219</v>
      </c>
      <c r="G3360" s="8" t="s">
        <v>8224</v>
      </c>
      <c r="H3360" s="8" t="s">
        <v>8246</v>
      </c>
      <c r="I3360" s="8">
        <v>1416385679</v>
      </c>
      <c r="J3360" s="8">
        <v>1413790079</v>
      </c>
      <c r="K3360" s="8" t="b">
        <v>0</v>
      </c>
      <c r="L3360" s="8">
        <v>162</v>
      </c>
      <c r="M3360" s="8" t="b">
        <v>1</v>
      </c>
      <c r="N3360" s="8" t="s">
        <v>8271</v>
      </c>
      <c r="O3360" s="11">
        <f t="shared" si="208"/>
        <v>103</v>
      </c>
      <c r="P3360" s="8">
        <f t="shared" si="209"/>
        <v>63.57</v>
      </c>
      <c r="Q3360" s="8" t="s">
        <v>8317</v>
      </c>
      <c r="R3360" s="8" t="s">
        <v>8318</v>
      </c>
      <c r="S3360" s="17">
        <f t="shared" si="210"/>
        <v>41932.311099537037</v>
      </c>
      <c r="T3360" s="17">
        <f t="shared" si="211"/>
        <v>41962.352766203709</v>
      </c>
    </row>
    <row r="3361" spans="1:20" ht="28.5" x14ac:dyDescent="0.45">
      <c r="A3361" s="5">
        <v>3359</v>
      </c>
      <c r="B3361" s="7" t="s">
        <v>3358</v>
      </c>
      <c r="C3361" s="7" t="s">
        <v>7469</v>
      </c>
      <c r="D3361" s="8">
        <v>4000</v>
      </c>
      <c r="E3361" s="8">
        <v>4250</v>
      </c>
      <c r="F3361" s="8" t="s">
        <v>8219</v>
      </c>
      <c r="G3361" s="8" t="s">
        <v>8224</v>
      </c>
      <c r="H3361" s="8" t="s">
        <v>8246</v>
      </c>
      <c r="I3361" s="8">
        <v>1487985734</v>
      </c>
      <c r="J3361" s="8">
        <v>1484097734</v>
      </c>
      <c r="K3361" s="8" t="b">
        <v>0</v>
      </c>
      <c r="L3361" s="8">
        <v>23</v>
      </c>
      <c r="M3361" s="8" t="b">
        <v>1</v>
      </c>
      <c r="N3361" s="8" t="s">
        <v>8271</v>
      </c>
      <c r="O3361" s="11">
        <f t="shared" si="208"/>
        <v>106</v>
      </c>
      <c r="P3361" s="8">
        <f t="shared" si="209"/>
        <v>184.78</v>
      </c>
      <c r="Q3361" s="8" t="s">
        <v>8317</v>
      </c>
      <c r="R3361" s="8" t="s">
        <v>8318</v>
      </c>
      <c r="S3361" s="17">
        <f t="shared" si="210"/>
        <v>42746.057106481487</v>
      </c>
      <c r="T3361" s="17">
        <f t="shared" si="211"/>
        <v>42791.057106481487</v>
      </c>
    </row>
    <row r="3362" spans="1:20" ht="28.5" x14ac:dyDescent="0.45">
      <c r="A3362" s="5">
        <v>3360</v>
      </c>
      <c r="B3362" s="7" t="s">
        <v>3359</v>
      </c>
      <c r="C3362" s="7" t="s">
        <v>7470</v>
      </c>
      <c r="D3362" s="8">
        <v>9000</v>
      </c>
      <c r="E3362" s="8">
        <v>9124</v>
      </c>
      <c r="F3362" s="8" t="s">
        <v>8219</v>
      </c>
      <c r="G3362" s="8" t="s">
        <v>8244</v>
      </c>
      <c r="H3362" s="8" t="s">
        <v>8258</v>
      </c>
      <c r="I3362" s="8">
        <v>1481731140</v>
      </c>
      <c r="J3362" s="8">
        <v>1479866343</v>
      </c>
      <c r="K3362" s="8" t="b">
        <v>0</v>
      </c>
      <c r="L3362" s="8">
        <v>72</v>
      </c>
      <c r="M3362" s="8" t="b">
        <v>1</v>
      </c>
      <c r="N3362" s="8" t="s">
        <v>8271</v>
      </c>
      <c r="O3362" s="11">
        <f t="shared" si="208"/>
        <v>101</v>
      </c>
      <c r="P3362" s="8">
        <f t="shared" si="209"/>
        <v>126.72</v>
      </c>
      <c r="Q3362" s="8" t="s">
        <v>8317</v>
      </c>
      <c r="R3362" s="8" t="s">
        <v>8318</v>
      </c>
      <c r="S3362" s="17">
        <f t="shared" si="210"/>
        <v>42697.082673611112</v>
      </c>
      <c r="T3362" s="17">
        <f t="shared" si="211"/>
        <v>42718.665972222225</v>
      </c>
    </row>
    <row r="3363" spans="1:20" ht="42.75" x14ac:dyDescent="0.45">
      <c r="A3363" s="5">
        <v>3361</v>
      </c>
      <c r="B3363" s="7" t="s">
        <v>3360</v>
      </c>
      <c r="C3363" s="7" t="s">
        <v>7471</v>
      </c>
      <c r="D3363" s="8">
        <v>5000</v>
      </c>
      <c r="E3363" s="8">
        <v>5673</v>
      </c>
      <c r="F3363" s="8" t="s">
        <v>8219</v>
      </c>
      <c r="G3363" s="8" t="s">
        <v>8224</v>
      </c>
      <c r="H3363" s="8" t="s">
        <v>8246</v>
      </c>
      <c r="I3363" s="8">
        <v>1409587140</v>
      </c>
      <c r="J3363" s="8">
        <v>1408062990</v>
      </c>
      <c r="K3363" s="8" t="b">
        <v>0</v>
      </c>
      <c r="L3363" s="8">
        <v>68</v>
      </c>
      <c r="M3363" s="8" t="b">
        <v>1</v>
      </c>
      <c r="N3363" s="8" t="s">
        <v>8271</v>
      </c>
      <c r="O3363" s="11">
        <f t="shared" si="208"/>
        <v>113</v>
      </c>
      <c r="P3363" s="8">
        <f t="shared" si="209"/>
        <v>83.43</v>
      </c>
      <c r="Q3363" s="8" t="s">
        <v>8317</v>
      </c>
      <c r="R3363" s="8" t="s">
        <v>8318</v>
      </c>
      <c r="S3363" s="17">
        <f t="shared" si="210"/>
        <v>41866.025347222225</v>
      </c>
      <c r="T3363" s="17">
        <f t="shared" si="211"/>
        <v>41883.665972222225</v>
      </c>
    </row>
    <row r="3364" spans="1:20" ht="42.75" x14ac:dyDescent="0.45">
      <c r="A3364" s="5">
        <v>3362</v>
      </c>
      <c r="B3364" s="7" t="s">
        <v>3361</v>
      </c>
      <c r="C3364" s="7" t="s">
        <v>7472</v>
      </c>
      <c r="D3364" s="8">
        <v>500</v>
      </c>
      <c r="E3364" s="8">
        <v>1090</v>
      </c>
      <c r="F3364" s="8" t="s">
        <v>8219</v>
      </c>
      <c r="G3364" s="8" t="s">
        <v>8224</v>
      </c>
      <c r="H3364" s="8" t="s">
        <v>8246</v>
      </c>
      <c r="I3364" s="8">
        <v>1425704100</v>
      </c>
      <c r="J3364" s="8">
        <v>1424484717</v>
      </c>
      <c r="K3364" s="8" t="b">
        <v>0</v>
      </c>
      <c r="L3364" s="8">
        <v>20</v>
      </c>
      <c r="M3364" s="8" t="b">
        <v>1</v>
      </c>
      <c r="N3364" s="8" t="s">
        <v>8271</v>
      </c>
      <c r="O3364" s="11">
        <f t="shared" si="208"/>
        <v>218</v>
      </c>
      <c r="P3364" s="8">
        <f t="shared" si="209"/>
        <v>54.5</v>
      </c>
      <c r="Q3364" s="8" t="s">
        <v>8317</v>
      </c>
      <c r="R3364" s="8" t="s">
        <v>8318</v>
      </c>
      <c r="S3364" s="17">
        <f t="shared" si="210"/>
        <v>42056.091631944444</v>
      </c>
      <c r="T3364" s="17">
        <f t="shared" si="211"/>
        <v>42070.204861111109</v>
      </c>
    </row>
    <row r="3365" spans="1:20" ht="42.75" x14ac:dyDescent="0.45">
      <c r="A3365" s="5">
        <v>3363</v>
      </c>
      <c r="B3365" s="7" t="s">
        <v>3362</v>
      </c>
      <c r="C3365" s="7" t="s">
        <v>7473</v>
      </c>
      <c r="D3365" s="8">
        <v>7750</v>
      </c>
      <c r="E3365" s="8">
        <v>7860</v>
      </c>
      <c r="F3365" s="8" t="s">
        <v>8219</v>
      </c>
      <c r="G3365" s="8" t="s">
        <v>8224</v>
      </c>
      <c r="H3365" s="8" t="s">
        <v>8246</v>
      </c>
      <c r="I3365" s="8">
        <v>1408464000</v>
      </c>
      <c r="J3365" s="8">
        <v>1406831445</v>
      </c>
      <c r="K3365" s="8" t="b">
        <v>0</v>
      </c>
      <c r="L3365" s="8">
        <v>26</v>
      </c>
      <c r="M3365" s="8" t="b">
        <v>1</v>
      </c>
      <c r="N3365" s="8" t="s">
        <v>8271</v>
      </c>
      <c r="O3365" s="11">
        <f t="shared" si="208"/>
        <v>101</v>
      </c>
      <c r="P3365" s="8">
        <f t="shared" si="209"/>
        <v>302.31</v>
      </c>
      <c r="Q3365" s="8" t="s">
        <v>8317</v>
      </c>
      <c r="R3365" s="8" t="s">
        <v>8318</v>
      </c>
      <c r="S3365" s="17">
        <f t="shared" si="210"/>
        <v>41851.771354166667</v>
      </c>
      <c r="T3365" s="17">
        <f t="shared" si="211"/>
        <v>41870.666666666664</v>
      </c>
    </row>
    <row r="3366" spans="1:20" ht="42.75" x14ac:dyDescent="0.45">
      <c r="A3366" s="5">
        <v>3364</v>
      </c>
      <c r="B3366" s="7" t="s">
        <v>3363</v>
      </c>
      <c r="C3366" s="7" t="s">
        <v>7474</v>
      </c>
      <c r="D3366" s="8">
        <v>3000</v>
      </c>
      <c r="E3366" s="8">
        <v>3178</v>
      </c>
      <c r="F3366" s="8" t="s">
        <v>8219</v>
      </c>
      <c r="G3366" s="8" t="s">
        <v>8225</v>
      </c>
      <c r="H3366" s="8" t="s">
        <v>8247</v>
      </c>
      <c r="I3366" s="8">
        <v>1458075600</v>
      </c>
      <c r="J3366" s="8">
        <v>1456183649</v>
      </c>
      <c r="K3366" s="8" t="b">
        <v>0</v>
      </c>
      <c r="L3366" s="8">
        <v>72</v>
      </c>
      <c r="M3366" s="8" t="b">
        <v>1</v>
      </c>
      <c r="N3366" s="8" t="s">
        <v>8271</v>
      </c>
      <c r="O3366" s="11">
        <f t="shared" si="208"/>
        <v>106</v>
      </c>
      <c r="P3366" s="8">
        <f t="shared" si="209"/>
        <v>44.14</v>
      </c>
      <c r="Q3366" s="8" t="s">
        <v>8317</v>
      </c>
      <c r="R3366" s="8" t="s">
        <v>8318</v>
      </c>
      <c r="S3366" s="17">
        <f t="shared" si="210"/>
        <v>42422.977418981478</v>
      </c>
      <c r="T3366" s="17">
        <f t="shared" si="211"/>
        <v>42444.875</v>
      </c>
    </row>
    <row r="3367" spans="1:20" ht="42.75" x14ac:dyDescent="0.45">
      <c r="A3367" s="5">
        <v>3365</v>
      </c>
      <c r="B3367" s="7" t="s">
        <v>3364</v>
      </c>
      <c r="C3367" s="7" t="s">
        <v>7475</v>
      </c>
      <c r="D3367" s="8">
        <v>2500</v>
      </c>
      <c r="E3367" s="8">
        <v>2600</v>
      </c>
      <c r="F3367" s="8" t="s">
        <v>8219</v>
      </c>
      <c r="G3367" s="8" t="s">
        <v>8224</v>
      </c>
      <c r="H3367" s="8" t="s">
        <v>8246</v>
      </c>
      <c r="I3367" s="8">
        <v>1449973592</v>
      </c>
      <c r="J3367" s="8">
        <v>1447381592</v>
      </c>
      <c r="K3367" s="8" t="b">
        <v>0</v>
      </c>
      <c r="L3367" s="8">
        <v>3</v>
      </c>
      <c r="M3367" s="8" t="b">
        <v>1</v>
      </c>
      <c r="N3367" s="8" t="s">
        <v>8271</v>
      </c>
      <c r="O3367" s="11">
        <f t="shared" si="208"/>
        <v>104</v>
      </c>
      <c r="P3367" s="8">
        <f t="shared" si="209"/>
        <v>866.67</v>
      </c>
      <c r="Q3367" s="8" t="s">
        <v>8317</v>
      </c>
      <c r="R3367" s="8" t="s">
        <v>8318</v>
      </c>
      <c r="S3367" s="17">
        <f t="shared" si="210"/>
        <v>42321.101759259262</v>
      </c>
      <c r="T3367" s="17">
        <f t="shared" si="211"/>
        <v>42351.101759259262</v>
      </c>
    </row>
    <row r="3368" spans="1:20" ht="42.75" x14ac:dyDescent="0.45">
      <c r="A3368" s="5">
        <v>3366</v>
      </c>
      <c r="B3368" s="7" t="s">
        <v>3365</v>
      </c>
      <c r="C3368" s="7" t="s">
        <v>7476</v>
      </c>
      <c r="D3368" s="8">
        <v>500</v>
      </c>
      <c r="E3368" s="8">
        <v>1105</v>
      </c>
      <c r="F3368" s="8" t="s">
        <v>8219</v>
      </c>
      <c r="G3368" s="8" t="s">
        <v>8224</v>
      </c>
      <c r="H3368" s="8" t="s">
        <v>8246</v>
      </c>
      <c r="I3368" s="8">
        <v>1431481037</v>
      </c>
      <c r="J3368" s="8">
        <v>1428889037</v>
      </c>
      <c r="K3368" s="8" t="b">
        <v>0</v>
      </c>
      <c r="L3368" s="8">
        <v>18</v>
      </c>
      <c r="M3368" s="8" t="b">
        <v>1</v>
      </c>
      <c r="N3368" s="8" t="s">
        <v>8271</v>
      </c>
      <c r="O3368" s="11">
        <f t="shared" si="208"/>
        <v>221</v>
      </c>
      <c r="P3368" s="8">
        <f t="shared" si="209"/>
        <v>61.39</v>
      </c>
      <c r="Q3368" s="8" t="s">
        <v>8317</v>
      </c>
      <c r="R3368" s="8" t="s">
        <v>8318</v>
      </c>
      <c r="S3368" s="17">
        <f t="shared" si="210"/>
        <v>42107.067557870367</v>
      </c>
      <c r="T3368" s="17">
        <f t="shared" si="211"/>
        <v>42137.067557870367</v>
      </c>
    </row>
    <row r="3369" spans="1:20" ht="42.75" x14ac:dyDescent="0.45">
      <c r="A3369" s="5">
        <v>3367</v>
      </c>
      <c r="B3369" s="7" t="s">
        <v>3366</v>
      </c>
      <c r="C3369" s="7" t="s">
        <v>7477</v>
      </c>
      <c r="D3369" s="8">
        <v>750</v>
      </c>
      <c r="E3369" s="8">
        <v>890</v>
      </c>
      <c r="F3369" s="8" t="s">
        <v>8219</v>
      </c>
      <c r="G3369" s="8" t="s">
        <v>8225</v>
      </c>
      <c r="H3369" s="8" t="s">
        <v>8247</v>
      </c>
      <c r="I3369" s="8">
        <v>1438467894</v>
      </c>
      <c r="J3369" s="8">
        <v>1436307894</v>
      </c>
      <c r="K3369" s="8" t="b">
        <v>0</v>
      </c>
      <c r="L3369" s="8">
        <v>30</v>
      </c>
      <c r="M3369" s="8" t="b">
        <v>1</v>
      </c>
      <c r="N3369" s="8" t="s">
        <v>8271</v>
      </c>
      <c r="O3369" s="11">
        <f t="shared" si="208"/>
        <v>119</v>
      </c>
      <c r="P3369" s="8">
        <f t="shared" si="209"/>
        <v>29.67</v>
      </c>
      <c r="Q3369" s="8" t="s">
        <v>8317</v>
      </c>
      <c r="R3369" s="8" t="s">
        <v>8318</v>
      </c>
      <c r="S3369" s="17">
        <f t="shared" si="210"/>
        <v>42192.933958333335</v>
      </c>
      <c r="T3369" s="17">
        <f t="shared" si="211"/>
        <v>42217.933958333335</v>
      </c>
    </row>
    <row r="3370" spans="1:20" ht="42.75" x14ac:dyDescent="0.45">
      <c r="A3370" s="5">
        <v>3368</v>
      </c>
      <c r="B3370" s="7" t="s">
        <v>3367</v>
      </c>
      <c r="C3370" s="7" t="s">
        <v>7478</v>
      </c>
      <c r="D3370" s="8">
        <v>1000</v>
      </c>
      <c r="E3370" s="8">
        <v>1046</v>
      </c>
      <c r="F3370" s="8" t="s">
        <v>8219</v>
      </c>
      <c r="G3370" s="8" t="s">
        <v>8224</v>
      </c>
      <c r="H3370" s="8" t="s">
        <v>8246</v>
      </c>
      <c r="I3370" s="8">
        <v>1420088400</v>
      </c>
      <c r="J3370" s="8">
        <v>1416977259</v>
      </c>
      <c r="K3370" s="8" t="b">
        <v>0</v>
      </c>
      <c r="L3370" s="8">
        <v>23</v>
      </c>
      <c r="M3370" s="8" t="b">
        <v>1</v>
      </c>
      <c r="N3370" s="8" t="s">
        <v>8271</v>
      </c>
      <c r="O3370" s="11">
        <f t="shared" si="208"/>
        <v>105</v>
      </c>
      <c r="P3370" s="8">
        <f t="shared" si="209"/>
        <v>45.48</v>
      </c>
      <c r="Q3370" s="8" t="s">
        <v>8317</v>
      </c>
      <c r="R3370" s="8" t="s">
        <v>8318</v>
      </c>
      <c r="S3370" s="17">
        <f t="shared" si="210"/>
        <v>41969.199756944443</v>
      </c>
      <c r="T3370" s="17">
        <f t="shared" si="211"/>
        <v>42005.208333333328</v>
      </c>
    </row>
    <row r="3371" spans="1:20" ht="42.75" x14ac:dyDescent="0.45">
      <c r="A3371" s="5">
        <v>3369</v>
      </c>
      <c r="B3371" s="7" t="s">
        <v>3368</v>
      </c>
      <c r="C3371" s="7" t="s">
        <v>7479</v>
      </c>
      <c r="D3371" s="8">
        <v>5000</v>
      </c>
      <c r="E3371" s="8">
        <v>5195</v>
      </c>
      <c r="F3371" s="8" t="s">
        <v>8219</v>
      </c>
      <c r="G3371" s="8" t="s">
        <v>8241</v>
      </c>
      <c r="H3371" s="8" t="s">
        <v>8249</v>
      </c>
      <c r="I3371" s="8">
        <v>1484441980</v>
      </c>
      <c r="J3371" s="8">
        <v>1479257980</v>
      </c>
      <c r="K3371" s="8" t="b">
        <v>0</v>
      </c>
      <c r="L3371" s="8">
        <v>54</v>
      </c>
      <c r="M3371" s="8" t="b">
        <v>1</v>
      </c>
      <c r="N3371" s="8" t="s">
        <v>8271</v>
      </c>
      <c r="O3371" s="11">
        <f t="shared" si="208"/>
        <v>104</v>
      </c>
      <c r="P3371" s="8">
        <f t="shared" si="209"/>
        <v>96.2</v>
      </c>
      <c r="Q3371" s="8" t="s">
        <v>8317</v>
      </c>
      <c r="R3371" s="8" t="s">
        <v>8318</v>
      </c>
      <c r="S3371" s="17">
        <f t="shared" si="210"/>
        <v>42690.041435185187</v>
      </c>
      <c r="T3371" s="17">
        <f t="shared" si="211"/>
        <v>42750.041435185187</v>
      </c>
    </row>
    <row r="3372" spans="1:20" ht="28.5" x14ac:dyDescent="0.45">
      <c r="A3372" s="5">
        <v>3370</v>
      </c>
      <c r="B3372" s="7" t="s">
        <v>3369</v>
      </c>
      <c r="C3372" s="7" t="s">
        <v>7480</v>
      </c>
      <c r="D3372" s="8">
        <v>1500</v>
      </c>
      <c r="E3372" s="8">
        <v>1766</v>
      </c>
      <c r="F3372" s="8" t="s">
        <v>8219</v>
      </c>
      <c r="G3372" s="8" t="s">
        <v>8224</v>
      </c>
      <c r="H3372" s="8" t="s">
        <v>8246</v>
      </c>
      <c r="I3372" s="8">
        <v>1481961600</v>
      </c>
      <c r="J3372" s="8">
        <v>1479283285</v>
      </c>
      <c r="K3372" s="8" t="b">
        <v>0</v>
      </c>
      <c r="L3372" s="8">
        <v>26</v>
      </c>
      <c r="M3372" s="8" t="b">
        <v>1</v>
      </c>
      <c r="N3372" s="8" t="s">
        <v>8271</v>
      </c>
      <c r="O3372" s="11">
        <f t="shared" si="208"/>
        <v>118</v>
      </c>
      <c r="P3372" s="8">
        <f t="shared" si="209"/>
        <v>67.92</v>
      </c>
      <c r="Q3372" s="8" t="s">
        <v>8317</v>
      </c>
      <c r="R3372" s="8" t="s">
        <v>8318</v>
      </c>
      <c r="S3372" s="17">
        <f t="shared" si="210"/>
        <v>42690.334317129629</v>
      </c>
      <c r="T3372" s="17">
        <f t="shared" si="211"/>
        <v>42721.333333333328</v>
      </c>
    </row>
    <row r="3373" spans="1:20" ht="28.5" x14ac:dyDescent="0.45">
      <c r="A3373" s="5">
        <v>3371</v>
      </c>
      <c r="B3373" s="7" t="s">
        <v>3370</v>
      </c>
      <c r="C3373" s="7" t="s">
        <v>7481</v>
      </c>
      <c r="D3373" s="8">
        <v>200</v>
      </c>
      <c r="E3373" s="8">
        <v>277</v>
      </c>
      <c r="F3373" s="8" t="s">
        <v>8219</v>
      </c>
      <c r="G3373" s="8" t="s">
        <v>8224</v>
      </c>
      <c r="H3373" s="8" t="s">
        <v>8246</v>
      </c>
      <c r="I3373" s="8">
        <v>1449089965</v>
      </c>
      <c r="J3373" s="8">
        <v>1446670765</v>
      </c>
      <c r="K3373" s="8" t="b">
        <v>0</v>
      </c>
      <c r="L3373" s="8">
        <v>9</v>
      </c>
      <c r="M3373" s="8" t="b">
        <v>1</v>
      </c>
      <c r="N3373" s="8" t="s">
        <v>8271</v>
      </c>
      <c r="O3373" s="11">
        <f t="shared" si="208"/>
        <v>139</v>
      </c>
      <c r="P3373" s="8">
        <f t="shared" si="209"/>
        <v>30.78</v>
      </c>
      <c r="Q3373" s="8" t="s">
        <v>8317</v>
      </c>
      <c r="R3373" s="8" t="s">
        <v>8318</v>
      </c>
      <c r="S3373" s="17">
        <f t="shared" si="210"/>
        <v>42312.874594907407</v>
      </c>
      <c r="T3373" s="17">
        <f t="shared" si="211"/>
        <v>42340.874594907407</v>
      </c>
    </row>
    <row r="3374" spans="1:20" ht="42.75" x14ac:dyDescent="0.45">
      <c r="A3374" s="5">
        <v>3372</v>
      </c>
      <c r="B3374" s="7" t="s">
        <v>3371</v>
      </c>
      <c r="C3374" s="7" t="s">
        <v>7482</v>
      </c>
      <c r="D3374" s="8">
        <v>1000</v>
      </c>
      <c r="E3374" s="8">
        <v>1035</v>
      </c>
      <c r="F3374" s="8" t="s">
        <v>8219</v>
      </c>
      <c r="G3374" s="8" t="s">
        <v>8224</v>
      </c>
      <c r="H3374" s="8" t="s">
        <v>8246</v>
      </c>
      <c r="I3374" s="8">
        <v>1408942740</v>
      </c>
      <c r="J3374" s="8">
        <v>1407157756</v>
      </c>
      <c r="K3374" s="8" t="b">
        <v>0</v>
      </c>
      <c r="L3374" s="8">
        <v>27</v>
      </c>
      <c r="M3374" s="8" t="b">
        <v>1</v>
      </c>
      <c r="N3374" s="8" t="s">
        <v>8271</v>
      </c>
      <c r="O3374" s="11">
        <f t="shared" si="208"/>
        <v>104</v>
      </c>
      <c r="P3374" s="8">
        <f t="shared" si="209"/>
        <v>38.33</v>
      </c>
      <c r="Q3374" s="8" t="s">
        <v>8317</v>
      </c>
      <c r="R3374" s="8" t="s">
        <v>8318</v>
      </c>
      <c r="S3374" s="17">
        <f t="shared" si="210"/>
        <v>41855.548101851848</v>
      </c>
      <c r="T3374" s="17">
        <f t="shared" si="211"/>
        <v>41876.207638888889</v>
      </c>
    </row>
    <row r="3375" spans="1:20" ht="42.75" x14ac:dyDescent="0.45">
      <c r="A3375" s="5">
        <v>3373</v>
      </c>
      <c r="B3375" s="7" t="s">
        <v>3372</v>
      </c>
      <c r="C3375" s="7" t="s">
        <v>7483</v>
      </c>
      <c r="D3375" s="8">
        <v>2000</v>
      </c>
      <c r="E3375" s="8">
        <v>2005</v>
      </c>
      <c r="F3375" s="8" t="s">
        <v>8219</v>
      </c>
      <c r="G3375" s="8" t="s">
        <v>8225</v>
      </c>
      <c r="H3375" s="8" t="s">
        <v>8247</v>
      </c>
      <c r="I3375" s="8">
        <v>1437235200</v>
      </c>
      <c r="J3375" s="8">
        <v>1435177840</v>
      </c>
      <c r="K3375" s="8" t="b">
        <v>0</v>
      </c>
      <c r="L3375" s="8">
        <v>30</v>
      </c>
      <c r="M3375" s="8" t="b">
        <v>1</v>
      </c>
      <c r="N3375" s="8" t="s">
        <v>8271</v>
      </c>
      <c r="O3375" s="11">
        <f t="shared" si="208"/>
        <v>100</v>
      </c>
      <c r="P3375" s="8">
        <f t="shared" si="209"/>
        <v>66.83</v>
      </c>
      <c r="Q3375" s="8" t="s">
        <v>8317</v>
      </c>
      <c r="R3375" s="8" t="s">
        <v>8318</v>
      </c>
      <c r="S3375" s="17">
        <f t="shared" si="210"/>
        <v>42179.854629629626</v>
      </c>
      <c r="T3375" s="17">
        <f t="shared" si="211"/>
        <v>42203.666666666672</v>
      </c>
    </row>
    <row r="3376" spans="1:20" ht="42.75" x14ac:dyDescent="0.45">
      <c r="A3376" s="5">
        <v>3374</v>
      </c>
      <c r="B3376" s="7" t="s">
        <v>3373</v>
      </c>
      <c r="C3376" s="7" t="s">
        <v>7484</v>
      </c>
      <c r="D3376" s="8">
        <v>3500</v>
      </c>
      <c r="E3376" s="8">
        <v>3730</v>
      </c>
      <c r="F3376" s="8" t="s">
        <v>8219</v>
      </c>
      <c r="G3376" s="8" t="s">
        <v>8229</v>
      </c>
      <c r="H3376" s="8" t="s">
        <v>8251</v>
      </c>
      <c r="I3376" s="8">
        <v>1446053616</v>
      </c>
      <c r="J3376" s="8">
        <v>1443461616</v>
      </c>
      <c r="K3376" s="8" t="b">
        <v>0</v>
      </c>
      <c r="L3376" s="8">
        <v>52</v>
      </c>
      <c r="M3376" s="8" t="b">
        <v>1</v>
      </c>
      <c r="N3376" s="8" t="s">
        <v>8271</v>
      </c>
      <c r="O3376" s="11">
        <f t="shared" si="208"/>
        <v>107</v>
      </c>
      <c r="P3376" s="8">
        <f t="shared" si="209"/>
        <v>71.73</v>
      </c>
      <c r="Q3376" s="8" t="s">
        <v>8317</v>
      </c>
      <c r="R3376" s="8" t="s">
        <v>8318</v>
      </c>
      <c r="S3376" s="17">
        <f t="shared" si="210"/>
        <v>42275.731666666667</v>
      </c>
      <c r="T3376" s="17">
        <f t="shared" si="211"/>
        <v>42305.731666666667</v>
      </c>
    </row>
    <row r="3377" spans="1:20" ht="42.75" x14ac:dyDescent="0.45">
      <c r="A3377" s="5">
        <v>3375</v>
      </c>
      <c r="B3377" s="7" t="s">
        <v>3374</v>
      </c>
      <c r="C3377" s="7" t="s">
        <v>7485</v>
      </c>
      <c r="D3377" s="8">
        <v>3000</v>
      </c>
      <c r="E3377" s="8">
        <v>3000</v>
      </c>
      <c r="F3377" s="8" t="s">
        <v>8219</v>
      </c>
      <c r="G3377" s="8" t="s">
        <v>8225</v>
      </c>
      <c r="H3377" s="8" t="s">
        <v>8247</v>
      </c>
      <c r="I3377" s="8">
        <v>1400423973</v>
      </c>
      <c r="J3377" s="8">
        <v>1399387173</v>
      </c>
      <c r="K3377" s="8" t="b">
        <v>0</v>
      </c>
      <c r="L3377" s="8">
        <v>17</v>
      </c>
      <c r="M3377" s="8" t="b">
        <v>1</v>
      </c>
      <c r="N3377" s="8" t="s">
        <v>8271</v>
      </c>
      <c r="O3377" s="11">
        <f t="shared" si="208"/>
        <v>100</v>
      </c>
      <c r="P3377" s="8">
        <f t="shared" si="209"/>
        <v>176.47</v>
      </c>
      <c r="Q3377" s="8" t="s">
        <v>8317</v>
      </c>
      <c r="R3377" s="8" t="s">
        <v>8318</v>
      </c>
      <c r="S3377" s="17">
        <f t="shared" si="210"/>
        <v>41765.610798611109</v>
      </c>
      <c r="T3377" s="17">
        <f t="shared" si="211"/>
        <v>41777.610798611109</v>
      </c>
    </row>
    <row r="3378" spans="1:20" ht="42.75" x14ac:dyDescent="0.45">
      <c r="A3378" s="5">
        <v>3376</v>
      </c>
      <c r="B3378" s="7" t="s">
        <v>3375</v>
      </c>
      <c r="C3378" s="7" t="s">
        <v>7486</v>
      </c>
      <c r="D3378" s="8">
        <v>8000</v>
      </c>
      <c r="E3378" s="8">
        <v>8001</v>
      </c>
      <c r="F3378" s="8" t="s">
        <v>8219</v>
      </c>
      <c r="G3378" s="8" t="s">
        <v>8224</v>
      </c>
      <c r="H3378" s="8" t="s">
        <v>8246</v>
      </c>
      <c r="I3378" s="8">
        <v>1429976994</v>
      </c>
      <c r="J3378" s="8">
        <v>1424796594</v>
      </c>
      <c r="K3378" s="8" t="b">
        <v>0</v>
      </c>
      <c r="L3378" s="8">
        <v>19</v>
      </c>
      <c r="M3378" s="8" t="b">
        <v>1</v>
      </c>
      <c r="N3378" s="8" t="s">
        <v>8271</v>
      </c>
      <c r="O3378" s="11">
        <f t="shared" si="208"/>
        <v>100</v>
      </c>
      <c r="P3378" s="8">
        <f t="shared" si="209"/>
        <v>421.11</v>
      </c>
      <c r="Q3378" s="8" t="s">
        <v>8317</v>
      </c>
      <c r="R3378" s="8" t="s">
        <v>8318</v>
      </c>
      <c r="S3378" s="17">
        <f t="shared" si="210"/>
        <v>42059.701319444444</v>
      </c>
      <c r="T3378" s="17">
        <f t="shared" si="211"/>
        <v>42119.659652777773</v>
      </c>
    </row>
    <row r="3379" spans="1:20" ht="42.75" x14ac:dyDescent="0.45">
      <c r="A3379" s="5">
        <v>3377</v>
      </c>
      <c r="B3379" s="7" t="s">
        <v>3376</v>
      </c>
      <c r="C3379" s="7" t="s">
        <v>7487</v>
      </c>
      <c r="D3379" s="8">
        <v>8000</v>
      </c>
      <c r="E3379" s="8">
        <v>8084</v>
      </c>
      <c r="F3379" s="8" t="s">
        <v>8219</v>
      </c>
      <c r="G3379" s="8" t="s">
        <v>8225</v>
      </c>
      <c r="H3379" s="8" t="s">
        <v>8247</v>
      </c>
      <c r="I3379" s="8">
        <v>1426870560</v>
      </c>
      <c r="J3379" s="8">
        <v>1424280899</v>
      </c>
      <c r="K3379" s="8" t="b">
        <v>0</v>
      </c>
      <c r="L3379" s="8">
        <v>77</v>
      </c>
      <c r="M3379" s="8" t="b">
        <v>1</v>
      </c>
      <c r="N3379" s="8" t="s">
        <v>8271</v>
      </c>
      <c r="O3379" s="11">
        <f t="shared" si="208"/>
        <v>101</v>
      </c>
      <c r="P3379" s="8">
        <f t="shared" si="209"/>
        <v>104.99</v>
      </c>
      <c r="Q3379" s="8" t="s">
        <v>8317</v>
      </c>
      <c r="R3379" s="8" t="s">
        <v>8318</v>
      </c>
      <c r="S3379" s="17">
        <f t="shared" si="210"/>
        <v>42053.732627314821</v>
      </c>
      <c r="T3379" s="17">
        <f t="shared" si="211"/>
        <v>42083.705555555556</v>
      </c>
    </row>
    <row r="3380" spans="1:20" ht="42.75" x14ac:dyDescent="0.45">
      <c r="A3380" s="5">
        <v>3378</v>
      </c>
      <c r="B3380" s="7" t="s">
        <v>3377</v>
      </c>
      <c r="C3380" s="7" t="s">
        <v>7488</v>
      </c>
      <c r="D3380" s="8">
        <v>550</v>
      </c>
      <c r="E3380" s="8">
        <v>592</v>
      </c>
      <c r="F3380" s="8" t="s">
        <v>8219</v>
      </c>
      <c r="G3380" s="8" t="s">
        <v>8225</v>
      </c>
      <c r="H3380" s="8" t="s">
        <v>8247</v>
      </c>
      <c r="I3380" s="8">
        <v>1409490480</v>
      </c>
      <c r="J3380" s="8">
        <v>1407400306</v>
      </c>
      <c r="K3380" s="8" t="b">
        <v>0</v>
      </c>
      <c r="L3380" s="8">
        <v>21</v>
      </c>
      <c r="M3380" s="8" t="b">
        <v>1</v>
      </c>
      <c r="N3380" s="8" t="s">
        <v>8271</v>
      </c>
      <c r="O3380" s="11">
        <f t="shared" si="208"/>
        <v>108</v>
      </c>
      <c r="P3380" s="8">
        <f t="shared" si="209"/>
        <v>28.19</v>
      </c>
      <c r="Q3380" s="8" t="s">
        <v>8317</v>
      </c>
      <c r="R3380" s="8" t="s">
        <v>8318</v>
      </c>
      <c r="S3380" s="17">
        <f t="shared" si="210"/>
        <v>41858.355393518519</v>
      </c>
      <c r="T3380" s="17">
        <f t="shared" si="211"/>
        <v>41882.547222222223</v>
      </c>
    </row>
    <row r="3381" spans="1:20" ht="42.75" x14ac:dyDescent="0.45">
      <c r="A3381" s="5">
        <v>3379</v>
      </c>
      <c r="B3381" s="7" t="s">
        <v>3378</v>
      </c>
      <c r="C3381" s="7" t="s">
        <v>7489</v>
      </c>
      <c r="D3381" s="8">
        <v>2000</v>
      </c>
      <c r="E3381" s="8">
        <v>2073</v>
      </c>
      <c r="F3381" s="8" t="s">
        <v>8219</v>
      </c>
      <c r="G3381" s="8" t="s">
        <v>8225</v>
      </c>
      <c r="H3381" s="8" t="s">
        <v>8247</v>
      </c>
      <c r="I3381" s="8">
        <v>1440630000</v>
      </c>
      <c r="J3381" s="8">
        <v>1439122800</v>
      </c>
      <c r="K3381" s="8" t="b">
        <v>0</v>
      </c>
      <c r="L3381" s="8">
        <v>38</v>
      </c>
      <c r="M3381" s="8" t="b">
        <v>1</v>
      </c>
      <c r="N3381" s="8" t="s">
        <v>8271</v>
      </c>
      <c r="O3381" s="11">
        <f t="shared" si="208"/>
        <v>104</v>
      </c>
      <c r="P3381" s="8">
        <f t="shared" si="209"/>
        <v>54.55</v>
      </c>
      <c r="Q3381" s="8" t="s">
        <v>8317</v>
      </c>
      <c r="R3381" s="8" t="s">
        <v>8318</v>
      </c>
      <c r="S3381" s="17">
        <f t="shared" si="210"/>
        <v>42225.513888888891</v>
      </c>
      <c r="T3381" s="17">
        <f t="shared" si="211"/>
        <v>42242.958333333328</v>
      </c>
    </row>
    <row r="3382" spans="1:20" ht="42.75" x14ac:dyDescent="0.45">
      <c r="A3382" s="5">
        <v>3380</v>
      </c>
      <c r="B3382" s="7" t="s">
        <v>3379</v>
      </c>
      <c r="C3382" s="7" t="s">
        <v>7490</v>
      </c>
      <c r="D3382" s="8">
        <v>3000</v>
      </c>
      <c r="E3382" s="8">
        <v>3133</v>
      </c>
      <c r="F3382" s="8" t="s">
        <v>8219</v>
      </c>
      <c r="G3382" s="8" t="s">
        <v>8224</v>
      </c>
      <c r="H3382" s="8" t="s">
        <v>8246</v>
      </c>
      <c r="I3382" s="8">
        <v>1417305178</v>
      </c>
      <c r="J3382" s="8">
        <v>1414277578</v>
      </c>
      <c r="K3382" s="8" t="b">
        <v>0</v>
      </c>
      <c r="L3382" s="8">
        <v>28</v>
      </c>
      <c r="M3382" s="8" t="b">
        <v>1</v>
      </c>
      <c r="N3382" s="8" t="s">
        <v>8271</v>
      </c>
      <c r="O3382" s="11">
        <f t="shared" si="208"/>
        <v>104</v>
      </c>
      <c r="P3382" s="8">
        <f t="shared" si="209"/>
        <v>111.89</v>
      </c>
      <c r="Q3382" s="8" t="s">
        <v>8317</v>
      </c>
      <c r="R3382" s="8" t="s">
        <v>8318</v>
      </c>
      <c r="S3382" s="17">
        <f t="shared" si="210"/>
        <v>41937.95344907407</v>
      </c>
      <c r="T3382" s="17">
        <f t="shared" si="211"/>
        <v>41972.995115740734</v>
      </c>
    </row>
    <row r="3383" spans="1:20" ht="42.75" x14ac:dyDescent="0.45">
      <c r="A3383" s="5">
        <v>3381</v>
      </c>
      <c r="B3383" s="7" t="s">
        <v>3380</v>
      </c>
      <c r="C3383" s="7" t="s">
        <v>7491</v>
      </c>
      <c r="D3383" s="8">
        <v>4000</v>
      </c>
      <c r="E3383" s="8">
        <v>4090</v>
      </c>
      <c r="F3383" s="8" t="s">
        <v>8219</v>
      </c>
      <c r="G3383" s="8" t="s">
        <v>8224</v>
      </c>
      <c r="H3383" s="8" t="s">
        <v>8246</v>
      </c>
      <c r="I3383" s="8">
        <v>1426044383</v>
      </c>
      <c r="J3383" s="8">
        <v>1423455983</v>
      </c>
      <c r="K3383" s="8" t="b">
        <v>0</v>
      </c>
      <c r="L3383" s="8">
        <v>48</v>
      </c>
      <c r="M3383" s="8" t="b">
        <v>1</v>
      </c>
      <c r="N3383" s="8" t="s">
        <v>8271</v>
      </c>
      <c r="O3383" s="11">
        <f t="shared" si="208"/>
        <v>102</v>
      </c>
      <c r="P3383" s="8">
        <f t="shared" si="209"/>
        <v>85.21</v>
      </c>
      <c r="Q3383" s="8" t="s">
        <v>8317</v>
      </c>
      <c r="R3383" s="8" t="s">
        <v>8318</v>
      </c>
      <c r="S3383" s="17">
        <f t="shared" si="210"/>
        <v>42044.184988425928</v>
      </c>
      <c r="T3383" s="17">
        <f t="shared" si="211"/>
        <v>42074.143321759257</v>
      </c>
    </row>
    <row r="3384" spans="1:20" ht="42.75" x14ac:dyDescent="0.45">
      <c r="A3384" s="5">
        <v>3382</v>
      </c>
      <c r="B3384" s="7" t="s">
        <v>3381</v>
      </c>
      <c r="C3384" s="7" t="s">
        <v>7492</v>
      </c>
      <c r="D3384" s="8">
        <v>3500</v>
      </c>
      <c r="E3384" s="8">
        <v>3526</v>
      </c>
      <c r="F3384" s="8" t="s">
        <v>8219</v>
      </c>
      <c r="G3384" s="8" t="s">
        <v>8225</v>
      </c>
      <c r="H3384" s="8" t="s">
        <v>8247</v>
      </c>
      <c r="I3384" s="8">
        <v>1470092340</v>
      </c>
      <c r="J3384" s="8">
        <v>1467973256</v>
      </c>
      <c r="K3384" s="8" t="b">
        <v>0</v>
      </c>
      <c r="L3384" s="8">
        <v>46</v>
      </c>
      <c r="M3384" s="8" t="b">
        <v>1</v>
      </c>
      <c r="N3384" s="8" t="s">
        <v>8271</v>
      </c>
      <c r="O3384" s="11">
        <f t="shared" si="208"/>
        <v>101</v>
      </c>
      <c r="P3384" s="8">
        <f t="shared" si="209"/>
        <v>76.650000000000006</v>
      </c>
      <c r="Q3384" s="8" t="s">
        <v>8317</v>
      </c>
      <c r="R3384" s="8" t="s">
        <v>8318</v>
      </c>
      <c r="S3384" s="17">
        <f t="shared" si="210"/>
        <v>42559.431203703702</v>
      </c>
      <c r="T3384" s="17">
        <f t="shared" si="211"/>
        <v>42583.957638888889</v>
      </c>
    </row>
    <row r="3385" spans="1:20" ht="42.75" x14ac:dyDescent="0.45">
      <c r="A3385" s="5">
        <v>3383</v>
      </c>
      <c r="B3385" s="7" t="s">
        <v>3382</v>
      </c>
      <c r="C3385" s="7" t="s">
        <v>7493</v>
      </c>
      <c r="D3385" s="8">
        <v>1750</v>
      </c>
      <c r="E3385" s="8">
        <v>1955</v>
      </c>
      <c r="F3385" s="8" t="s">
        <v>8219</v>
      </c>
      <c r="G3385" s="8" t="s">
        <v>8224</v>
      </c>
      <c r="H3385" s="8" t="s">
        <v>8246</v>
      </c>
      <c r="I3385" s="8">
        <v>1466707620</v>
      </c>
      <c r="J3385" s="8">
        <v>1464979620</v>
      </c>
      <c r="K3385" s="8" t="b">
        <v>0</v>
      </c>
      <c r="L3385" s="8">
        <v>30</v>
      </c>
      <c r="M3385" s="8" t="b">
        <v>1</v>
      </c>
      <c r="N3385" s="8" t="s">
        <v>8271</v>
      </c>
      <c r="O3385" s="11">
        <f t="shared" si="208"/>
        <v>112</v>
      </c>
      <c r="P3385" s="8">
        <f t="shared" si="209"/>
        <v>65.17</v>
      </c>
      <c r="Q3385" s="8" t="s">
        <v>8317</v>
      </c>
      <c r="R3385" s="8" t="s">
        <v>8318</v>
      </c>
      <c r="S3385" s="17">
        <f t="shared" si="210"/>
        <v>42524.782638888893</v>
      </c>
      <c r="T3385" s="17">
        <f t="shared" si="211"/>
        <v>42544.782638888893</v>
      </c>
    </row>
    <row r="3386" spans="1:20" ht="42.75" x14ac:dyDescent="0.45">
      <c r="A3386" s="5">
        <v>3384</v>
      </c>
      <c r="B3386" s="7" t="s">
        <v>3383</v>
      </c>
      <c r="C3386" s="7" t="s">
        <v>7494</v>
      </c>
      <c r="D3386" s="8">
        <v>6000</v>
      </c>
      <c r="E3386" s="8">
        <v>6000.66</v>
      </c>
      <c r="F3386" s="8" t="s">
        <v>8219</v>
      </c>
      <c r="G3386" s="8" t="s">
        <v>8224</v>
      </c>
      <c r="H3386" s="8" t="s">
        <v>8246</v>
      </c>
      <c r="I3386" s="8">
        <v>1448074800</v>
      </c>
      <c r="J3386" s="8">
        <v>1444874768</v>
      </c>
      <c r="K3386" s="8" t="b">
        <v>0</v>
      </c>
      <c r="L3386" s="8">
        <v>64</v>
      </c>
      <c r="M3386" s="8" t="b">
        <v>1</v>
      </c>
      <c r="N3386" s="8" t="s">
        <v>8271</v>
      </c>
      <c r="O3386" s="11">
        <f t="shared" si="208"/>
        <v>100</v>
      </c>
      <c r="P3386" s="8">
        <f t="shared" si="209"/>
        <v>93.76</v>
      </c>
      <c r="Q3386" s="8" t="s">
        <v>8317</v>
      </c>
      <c r="R3386" s="8" t="s">
        <v>8318</v>
      </c>
      <c r="S3386" s="17">
        <f t="shared" si="210"/>
        <v>42292.087592592594</v>
      </c>
      <c r="T3386" s="17">
        <f t="shared" si="211"/>
        <v>42329.125</v>
      </c>
    </row>
    <row r="3387" spans="1:20" ht="42.75" x14ac:dyDescent="0.45">
      <c r="A3387" s="5">
        <v>3385</v>
      </c>
      <c r="B3387" s="7" t="s">
        <v>3384</v>
      </c>
      <c r="C3387" s="7" t="s">
        <v>7495</v>
      </c>
      <c r="D3387" s="8">
        <v>2000</v>
      </c>
      <c r="E3387" s="8">
        <v>2000</v>
      </c>
      <c r="F3387" s="8" t="s">
        <v>8219</v>
      </c>
      <c r="G3387" s="8" t="s">
        <v>8224</v>
      </c>
      <c r="H3387" s="8" t="s">
        <v>8246</v>
      </c>
      <c r="I3387" s="8">
        <v>1418244552</v>
      </c>
      <c r="J3387" s="8">
        <v>1415652552</v>
      </c>
      <c r="K3387" s="8" t="b">
        <v>0</v>
      </c>
      <c r="L3387" s="8">
        <v>15</v>
      </c>
      <c r="M3387" s="8" t="b">
        <v>1</v>
      </c>
      <c r="N3387" s="8" t="s">
        <v>8271</v>
      </c>
      <c r="O3387" s="11">
        <f t="shared" si="208"/>
        <v>100</v>
      </c>
      <c r="P3387" s="8">
        <f t="shared" si="209"/>
        <v>133.33000000000001</v>
      </c>
      <c r="Q3387" s="8" t="s">
        <v>8317</v>
      </c>
      <c r="R3387" s="8" t="s">
        <v>8318</v>
      </c>
      <c r="S3387" s="17">
        <f t="shared" si="210"/>
        <v>41953.8675</v>
      </c>
      <c r="T3387" s="17">
        <f t="shared" si="211"/>
        <v>41983.8675</v>
      </c>
    </row>
    <row r="3388" spans="1:20" ht="42.75" x14ac:dyDescent="0.45">
      <c r="A3388" s="5">
        <v>3386</v>
      </c>
      <c r="B3388" s="7" t="s">
        <v>3385</v>
      </c>
      <c r="C3388" s="7" t="s">
        <v>7496</v>
      </c>
      <c r="D3388" s="8">
        <v>2000</v>
      </c>
      <c r="E3388" s="8">
        <v>2100</v>
      </c>
      <c r="F3388" s="8" t="s">
        <v>8219</v>
      </c>
      <c r="G3388" s="8" t="s">
        <v>8224</v>
      </c>
      <c r="H3388" s="8" t="s">
        <v>8246</v>
      </c>
      <c r="I3388" s="8">
        <v>1417620506</v>
      </c>
      <c r="J3388" s="8">
        <v>1415028506</v>
      </c>
      <c r="K3388" s="8" t="b">
        <v>0</v>
      </c>
      <c r="L3388" s="8">
        <v>41</v>
      </c>
      <c r="M3388" s="8" t="b">
        <v>1</v>
      </c>
      <c r="N3388" s="8" t="s">
        <v>8271</v>
      </c>
      <c r="O3388" s="11">
        <f t="shared" si="208"/>
        <v>105</v>
      </c>
      <c r="P3388" s="8">
        <f t="shared" si="209"/>
        <v>51.22</v>
      </c>
      <c r="Q3388" s="8" t="s">
        <v>8317</v>
      </c>
      <c r="R3388" s="8" t="s">
        <v>8318</v>
      </c>
      <c r="S3388" s="17">
        <f t="shared" si="210"/>
        <v>41946.644745370373</v>
      </c>
      <c r="T3388" s="17">
        <f t="shared" si="211"/>
        <v>41976.644745370373</v>
      </c>
    </row>
    <row r="3389" spans="1:20" ht="42.75" x14ac:dyDescent="0.45">
      <c r="A3389" s="5">
        <v>3387</v>
      </c>
      <c r="B3389" s="7" t="s">
        <v>3386</v>
      </c>
      <c r="C3389" s="7" t="s">
        <v>7497</v>
      </c>
      <c r="D3389" s="8">
        <v>3000</v>
      </c>
      <c r="E3389" s="8">
        <v>3506</v>
      </c>
      <c r="F3389" s="8" t="s">
        <v>8219</v>
      </c>
      <c r="G3389" s="8" t="s">
        <v>8224</v>
      </c>
      <c r="H3389" s="8" t="s">
        <v>8246</v>
      </c>
      <c r="I3389" s="8">
        <v>1418581088</v>
      </c>
      <c r="J3389" s="8">
        <v>1415125088</v>
      </c>
      <c r="K3389" s="8" t="b">
        <v>0</v>
      </c>
      <c r="L3389" s="8">
        <v>35</v>
      </c>
      <c r="M3389" s="8" t="b">
        <v>1</v>
      </c>
      <c r="N3389" s="8" t="s">
        <v>8271</v>
      </c>
      <c r="O3389" s="11">
        <f t="shared" si="208"/>
        <v>117</v>
      </c>
      <c r="P3389" s="8">
        <f t="shared" si="209"/>
        <v>100.17</v>
      </c>
      <c r="Q3389" s="8" t="s">
        <v>8317</v>
      </c>
      <c r="R3389" s="8" t="s">
        <v>8318</v>
      </c>
      <c r="S3389" s="17">
        <f t="shared" si="210"/>
        <v>41947.762592592589</v>
      </c>
      <c r="T3389" s="17">
        <f t="shared" si="211"/>
        <v>41987.762592592597</v>
      </c>
    </row>
    <row r="3390" spans="1:20" ht="42.75" x14ac:dyDescent="0.45">
      <c r="A3390" s="5">
        <v>3388</v>
      </c>
      <c r="B3390" s="7" t="s">
        <v>3387</v>
      </c>
      <c r="C3390" s="7" t="s">
        <v>7498</v>
      </c>
      <c r="D3390" s="8">
        <v>1500</v>
      </c>
      <c r="E3390" s="8">
        <v>1557</v>
      </c>
      <c r="F3390" s="8" t="s">
        <v>8219</v>
      </c>
      <c r="G3390" s="8" t="s">
        <v>8225</v>
      </c>
      <c r="H3390" s="8" t="s">
        <v>8247</v>
      </c>
      <c r="I3390" s="8">
        <v>1434625441</v>
      </c>
      <c r="J3390" s="8">
        <v>1432033441</v>
      </c>
      <c r="K3390" s="8" t="b">
        <v>0</v>
      </c>
      <c r="L3390" s="8">
        <v>45</v>
      </c>
      <c r="M3390" s="8" t="b">
        <v>1</v>
      </c>
      <c r="N3390" s="8" t="s">
        <v>8271</v>
      </c>
      <c r="O3390" s="11">
        <f t="shared" si="208"/>
        <v>104</v>
      </c>
      <c r="P3390" s="8">
        <f t="shared" si="209"/>
        <v>34.6</v>
      </c>
      <c r="Q3390" s="8" t="s">
        <v>8317</v>
      </c>
      <c r="R3390" s="8" t="s">
        <v>8318</v>
      </c>
      <c r="S3390" s="17">
        <f t="shared" si="210"/>
        <v>42143.461122685185</v>
      </c>
      <c r="T3390" s="17">
        <f t="shared" si="211"/>
        <v>42173.461122685185</v>
      </c>
    </row>
    <row r="3391" spans="1:20" ht="42.75" x14ac:dyDescent="0.45">
      <c r="A3391" s="5">
        <v>3389</v>
      </c>
      <c r="B3391" s="7" t="s">
        <v>3388</v>
      </c>
      <c r="C3391" s="7" t="s">
        <v>7499</v>
      </c>
      <c r="D3391" s="8">
        <v>10000</v>
      </c>
      <c r="E3391" s="8">
        <v>11450</v>
      </c>
      <c r="F3391" s="8" t="s">
        <v>8219</v>
      </c>
      <c r="G3391" s="8" t="s">
        <v>8224</v>
      </c>
      <c r="H3391" s="8" t="s">
        <v>8246</v>
      </c>
      <c r="I3391" s="8">
        <v>1464960682</v>
      </c>
      <c r="J3391" s="8">
        <v>1462368682</v>
      </c>
      <c r="K3391" s="8" t="b">
        <v>0</v>
      </c>
      <c r="L3391" s="8">
        <v>62</v>
      </c>
      <c r="M3391" s="8" t="b">
        <v>1</v>
      </c>
      <c r="N3391" s="8" t="s">
        <v>8271</v>
      </c>
      <c r="O3391" s="11">
        <f t="shared" si="208"/>
        <v>115</v>
      </c>
      <c r="P3391" s="8">
        <f t="shared" si="209"/>
        <v>184.68</v>
      </c>
      <c r="Q3391" s="8" t="s">
        <v>8317</v>
      </c>
      <c r="R3391" s="8" t="s">
        <v>8318</v>
      </c>
      <c r="S3391" s="17">
        <f t="shared" si="210"/>
        <v>42494.563449074078</v>
      </c>
      <c r="T3391" s="17">
        <f t="shared" si="211"/>
        <v>42524.563449074078</v>
      </c>
    </row>
    <row r="3392" spans="1:20" ht="42.75" x14ac:dyDescent="0.45">
      <c r="A3392" s="5">
        <v>3390</v>
      </c>
      <c r="B3392" s="7" t="s">
        <v>3389</v>
      </c>
      <c r="C3392" s="7" t="s">
        <v>7500</v>
      </c>
      <c r="D3392" s="8">
        <v>1500</v>
      </c>
      <c r="E3392" s="8">
        <v>1536</v>
      </c>
      <c r="F3392" s="8" t="s">
        <v>8219</v>
      </c>
      <c r="G3392" s="8" t="s">
        <v>8224</v>
      </c>
      <c r="H3392" s="8" t="s">
        <v>8246</v>
      </c>
      <c r="I3392" s="8">
        <v>1405017345</v>
      </c>
      <c r="J3392" s="8">
        <v>1403721345</v>
      </c>
      <c r="K3392" s="8" t="b">
        <v>0</v>
      </c>
      <c r="L3392" s="8">
        <v>22</v>
      </c>
      <c r="M3392" s="8" t="b">
        <v>1</v>
      </c>
      <c r="N3392" s="8" t="s">
        <v>8271</v>
      </c>
      <c r="O3392" s="11">
        <f t="shared" si="208"/>
        <v>102</v>
      </c>
      <c r="P3392" s="8">
        <f t="shared" si="209"/>
        <v>69.819999999999993</v>
      </c>
      <c r="Q3392" s="8" t="s">
        <v>8317</v>
      </c>
      <c r="R3392" s="8" t="s">
        <v>8318</v>
      </c>
      <c r="S3392" s="17">
        <f t="shared" si="210"/>
        <v>41815.774826388886</v>
      </c>
      <c r="T3392" s="17">
        <f t="shared" si="211"/>
        <v>41830.774826388886</v>
      </c>
    </row>
    <row r="3393" spans="1:20" ht="42.75" x14ac:dyDescent="0.45">
      <c r="A3393" s="5">
        <v>3391</v>
      </c>
      <c r="B3393" s="7" t="s">
        <v>3390</v>
      </c>
      <c r="C3393" s="7" t="s">
        <v>7501</v>
      </c>
      <c r="D3393" s="8">
        <v>500</v>
      </c>
      <c r="E3393" s="8">
        <v>1115</v>
      </c>
      <c r="F3393" s="8" t="s">
        <v>8219</v>
      </c>
      <c r="G3393" s="8" t="s">
        <v>8224</v>
      </c>
      <c r="H3393" s="8" t="s">
        <v>8246</v>
      </c>
      <c r="I3393" s="8">
        <v>1407536880</v>
      </c>
      <c r="J3393" s="8">
        <v>1404997548</v>
      </c>
      <c r="K3393" s="8" t="b">
        <v>0</v>
      </c>
      <c r="L3393" s="8">
        <v>18</v>
      </c>
      <c r="M3393" s="8" t="b">
        <v>1</v>
      </c>
      <c r="N3393" s="8" t="s">
        <v>8271</v>
      </c>
      <c r="O3393" s="11">
        <f t="shared" si="208"/>
        <v>223</v>
      </c>
      <c r="P3393" s="8">
        <f t="shared" si="209"/>
        <v>61.94</v>
      </c>
      <c r="Q3393" s="8" t="s">
        <v>8317</v>
      </c>
      <c r="R3393" s="8" t="s">
        <v>8318</v>
      </c>
      <c r="S3393" s="17">
        <f t="shared" si="210"/>
        <v>41830.545694444445</v>
      </c>
      <c r="T3393" s="17">
        <f t="shared" si="211"/>
        <v>41859.936111111114</v>
      </c>
    </row>
    <row r="3394" spans="1:20" ht="42.75" x14ac:dyDescent="0.45">
      <c r="A3394" s="5">
        <v>3392</v>
      </c>
      <c r="B3394" s="7" t="s">
        <v>3391</v>
      </c>
      <c r="C3394" s="7" t="s">
        <v>7502</v>
      </c>
      <c r="D3394" s="8">
        <v>500</v>
      </c>
      <c r="E3394" s="8">
        <v>500</v>
      </c>
      <c r="F3394" s="8" t="s">
        <v>8219</v>
      </c>
      <c r="G3394" s="8" t="s">
        <v>8225</v>
      </c>
      <c r="H3394" s="8" t="s">
        <v>8247</v>
      </c>
      <c r="I3394" s="8">
        <v>1462565855</v>
      </c>
      <c r="J3394" s="8">
        <v>1458245855</v>
      </c>
      <c r="K3394" s="8" t="b">
        <v>0</v>
      </c>
      <c r="L3394" s="8">
        <v>12</v>
      </c>
      <c r="M3394" s="8" t="b">
        <v>1</v>
      </c>
      <c r="N3394" s="8" t="s">
        <v>8271</v>
      </c>
      <c r="O3394" s="11">
        <f t="shared" si="208"/>
        <v>100</v>
      </c>
      <c r="P3394" s="8">
        <f t="shared" si="209"/>
        <v>41.67</v>
      </c>
      <c r="Q3394" s="8" t="s">
        <v>8317</v>
      </c>
      <c r="R3394" s="8" t="s">
        <v>8318</v>
      </c>
      <c r="S3394" s="17">
        <f t="shared" si="210"/>
        <v>42446.845543981486</v>
      </c>
      <c r="T3394" s="17">
        <f t="shared" si="211"/>
        <v>42496.845543981486</v>
      </c>
    </row>
    <row r="3395" spans="1:20" ht="42.75" x14ac:dyDescent="0.45">
      <c r="A3395" s="5">
        <v>3393</v>
      </c>
      <c r="B3395" s="7" t="s">
        <v>3392</v>
      </c>
      <c r="C3395" s="7" t="s">
        <v>7503</v>
      </c>
      <c r="D3395" s="8">
        <v>1500</v>
      </c>
      <c r="E3395" s="8">
        <v>1587</v>
      </c>
      <c r="F3395" s="8" t="s">
        <v>8219</v>
      </c>
      <c r="G3395" s="8" t="s">
        <v>8224</v>
      </c>
      <c r="H3395" s="8" t="s">
        <v>8246</v>
      </c>
      <c r="I3395" s="8">
        <v>1415234760</v>
      </c>
      <c r="J3395" s="8">
        <v>1413065230</v>
      </c>
      <c r="K3395" s="8" t="b">
        <v>0</v>
      </c>
      <c r="L3395" s="8">
        <v>44</v>
      </c>
      <c r="M3395" s="8" t="b">
        <v>1</v>
      </c>
      <c r="N3395" s="8" t="s">
        <v>8271</v>
      </c>
      <c r="O3395" s="11">
        <f t="shared" ref="O3395:O3458" si="212">ROUND((E3395/D3395)*100,0)</f>
        <v>106</v>
      </c>
      <c r="P3395" s="8">
        <f t="shared" ref="P3395:P3458" si="213">ROUND(E3395/L3395,2)</f>
        <v>36.07</v>
      </c>
      <c r="Q3395" s="8" t="s">
        <v>8317</v>
      </c>
      <c r="R3395" s="8" t="s">
        <v>8318</v>
      </c>
      <c r="S3395" s="17">
        <f t="shared" ref="S3395:S3458" si="214">(((J3395/60)/60)/24)+DATE(1970,1,1)</f>
        <v>41923.921643518523</v>
      </c>
      <c r="T3395" s="17">
        <f t="shared" ref="T3395:T3458" si="215">(((I3395/60)/60)/24)+DATE(1970,1,1)</f>
        <v>41949.031944444447</v>
      </c>
    </row>
    <row r="3396" spans="1:20" ht="42.75" x14ac:dyDescent="0.45">
      <c r="A3396" s="5">
        <v>3394</v>
      </c>
      <c r="B3396" s="7" t="s">
        <v>3393</v>
      </c>
      <c r="C3396" s="7" t="s">
        <v>7504</v>
      </c>
      <c r="D3396" s="8">
        <v>550</v>
      </c>
      <c r="E3396" s="8">
        <v>783</v>
      </c>
      <c r="F3396" s="8" t="s">
        <v>8219</v>
      </c>
      <c r="G3396" s="8" t="s">
        <v>8225</v>
      </c>
      <c r="H3396" s="8" t="s">
        <v>8247</v>
      </c>
      <c r="I3396" s="8">
        <v>1406470645</v>
      </c>
      <c r="J3396" s="8">
        <v>1403878645</v>
      </c>
      <c r="K3396" s="8" t="b">
        <v>0</v>
      </c>
      <c r="L3396" s="8">
        <v>27</v>
      </c>
      <c r="M3396" s="8" t="b">
        <v>1</v>
      </c>
      <c r="N3396" s="8" t="s">
        <v>8271</v>
      </c>
      <c r="O3396" s="11">
        <f t="shared" si="212"/>
        <v>142</v>
      </c>
      <c r="P3396" s="8">
        <f t="shared" si="213"/>
        <v>29</v>
      </c>
      <c r="Q3396" s="8" t="s">
        <v>8317</v>
      </c>
      <c r="R3396" s="8" t="s">
        <v>8318</v>
      </c>
      <c r="S3396" s="17">
        <f t="shared" si="214"/>
        <v>41817.59542824074</v>
      </c>
      <c r="T3396" s="17">
        <f t="shared" si="215"/>
        <v>41847.59542824074</v>
      </c>
    </row>
    <row r="3397" spans="1:20" ht="28.5" x14ac:dyDescent="0.45">
      <c r="A3397" s="5">
        <v>3395</v>
      </c>
      <c r="B3397" s="7" t="s">
        <v>3394</v>
      </c>
      <c r="C3397" s="7" t="s">
        <v>7505</v>
      </c>
      <c r="D3397" s="8">
        <v>500</v>
      </c>
      <c r="E3397" s="8">
        <v>920</v>
      </c>
      <c r="F3397" s="8" t="s">
        <v>8219</v>
      </c>
      <c r="G3397" s="8" t="s">
        <v>8225</v>
      </c>
      <c r="H3397" s="8" t="s">
        <v>8247</v>
      </c>
      <c r="I3397" s="8">
        <v>1433009400</v>
      </c>
      <c r="J3397" s="8">
        <v>1431795944</v>
      </c>
      <c r="K3397" s="8" t="b">
        <v>0</v>
      </c>
      <c r="L3397" s="8">
        <v>38</v>
      </c>
      <c r="M3397" s="8" t="b">
        <v>1</v>
      </c>
      <c r="N3397" s="8" t="s">
        <v>8271</v>
      </c>
      <c r="O3397" s="11">
        <f t="shared" si="212"/>
        <v>184</v>
      </c>
      <c r="P3397" s="8">
        <f t="shared" si="213"/>
        <v>24.21</v>
      </c>
      <c r="Q3397" s="8" t="s">
        <v>8317</v>
      </c>
      <c r="R3397" s="8" t="s">
        <v>8318</v>
      </c>
      <c r="S3397" s="17">
        <f t="shared" si="214"/>
        <v>42140.712314814817</v>
      </c>
      <c r="T3397" s="17">
        <f t="shared" si="215"/>
        <v>42154.756944444445</v>
      </c>
    </row>
    <row r="3398" spans="1:20" ht="42.75" x14ac:dyDescent="0.45">
      <c r="A3398" s="5">
        <v>3396</v>
      </c>
      <c r="B3398" s="7" t="s">
        <v>3395</v>
      </c>
      <c r="C3398" s="7" t="s">
        <v>7506</v>
      </c>
      <c r="D3398" s="8">
        <v>1500</v>
      </c>
      <c r="E3398" s="8">
        <v>1565</v>
      </c>
      <c r="F3398" s="8" t="s">
        <v>8219</v>
      </c>
      <c r="G3398" s="8" t="s">
        <v>8224</v>
      </c>
      <c r="H3398" s="8" t="s">
        <v>8246</v>
      </c>
      <c r="I3398" s="8">
        <v>1401595140</v>
      </c>
      <c r="J3398" s="8">
        <v>1399286589</v>
      </c>
      <c r="K3398" s="8" t="b">
        <v>0</v>
      </c>
      <c r="L3398" s="8">
        <v>28</v>
      </c>
      <c r="M3398" s="8" t="b">
        <v>1</v>
      </c>
      <c r="N3398" s="8" t="s">
        <v>8271</v>
      </c>
      <c r="O3398" s="11">
        <f t="shared" si="212"/>
        <v>104</v>
      </c>
      <c r="P3398" s="8">
        <f t="shared" si="213"/>
        <v>55.89</v>
      </c>
      <c r="Q3398" s="8" t="s">
        <v>8317</v>
      </c>
      <c r="R3398" s="8" t="s">
        <v>8318</v>
      </c>
      <c r="S3398" s="17">
        <f t="shared" si="214"/>
        <v>41764.44663194444</v>
      </c>
      <c r="T3398" s="17">
        <f t="shared" si="215"/>
        <v>41791.165972222225</v>
      </c>
    </row>
    <row r="3399" spans="1:20" ht="28.5" x14ac:dyDescent="0.45">
      <c r="A3399" s="5">
        <v>3397</v>
      </c>
      <c r="B3399" s="7" t="s">
        <v>3396</v>
      </c>
      <c r="C3399" s="7" t="s">
        <v>7507</v>
      </c>
      <c r="D3399" s="8">
        <v>250</v>
      </c>
      <c r="E3399" s="8">
        <v>280</v>
      </c>
      <c r="F3399" s="8" t="s">
        <v>8219</v>
      </c>
      <c r="G3399" s="8" t="s">
        <v>8225</v>
      </c>
      <c r="H3399" s="8" t="s">
        <v>8247</v>
      </c>
      <c r="I3399" s="8">
        <v>1455832800</v>
      </c>
      <c r="J3399" s="8">
        <v>1452338929</v>
      </c>
      <c r="K3399" s="8" t="b">
        <v>0</v>
      </c>
      <c r="L3399" s="8">
        <v>24</v>
      </c>
      <c r="M3399" s="8" t="b">
        <v>1</v>
      </c>
      <c r="N3399" s="8" t="s">
        <v>8271</v>
      </c>
      <c r="O3399" s="11">
        <f t="shared" si="212"/>
        <v>112</v>
      </c>
      <c r="P3399" s="8">
        <f t="shared" si="213"/>
        <v>11.67</v>
      </c>
      <c r="Q3399" s="8" t="s">
        <v>8317</v>
      </c>
      <c r="R3399" s="8" t="s">
        <v>8318</v>
      </c>
      <c r="S3399" s="17">
        <f t="shared" si="214"/>
        <v>42378.478344907402</v>
      </c>
      <c r="T3399" s="17">
        <f t="shared" si="215"/>
        <v>42418.916666666672</v>
      </c>
    </row>
    <row r="3400" spans="1:20" ht="42.75" x14ac:dyDescent="0.45">
      <c r="A3400" s="5">
        <v>3398</v>
      </c>
      <c r="B3400" s="7" t="s">
        <v>3397</v>
      </c>
      <c r="C3400" s="7" t="s">
        <v>7508</v>
      </c>
      <c r="D3400" s="8">
        <v>4000</v>
      </c>
      <c r="E3400" s="8">
        <v>4443</v>
      </c>
      <c r="F3400" s="8" t="s">
        <v>8219</v>
      </c>
      <c r="G3400" s="8" t="s">
        <v>8224</v>
      </c>
      <c r="H3400" s="8" t="s">
        <v>8246</v>
      </c>
      <c r="I3400" s="8">
        <v>1416589200</v>
      </c>
      <c r="J3400" s="8">
        <v>1414605776</v>
      </c>
      <c r="K3400" s="8" t="b">
        <v>0</v>
      </c>
      <c r="L3400" s="8">
        <v>65</v>
      </c>
      <c r="M3400" s="8" t="b">
        <v>1</v>
      </c>
      <c r="N3400" s="8" t="s">
        <v>8271</v>
      </c>
      <c r="O3400" s="11">
        <f t="shared" si="212"/>
        <v>111</v>
      </c>
      <c r="P3400" s="8">
        <f t="shared" si="213"/>
        <v>68.349999999999994</v>
      </c>
      <c r="Q3400" s="8" t="s">
        <v>8317</v>
      </c>
      <c r="R3400" s="8" t="s">
        <v>8318</v>
      </c>
      <c r="S3400" s="17">
        <f t="shared" si="214"/>
        <v>41941.75203703704</v>
      </c>
      <c r="T3400" s="17">
        <f t="shared" si="215"/>
        <v>41964.708333333328</v>
      </c>
    </row>
    <row r="3401" spans="1:20" ht="42.75" x14ac:dyDescent="0.45">
      <c r="A3401" s="5">
        <v>3399</v>
      </c>
      <c r="B3401" s="7" t="s">
        <v>3398</v>
      </c>
      <c r="C3401" s="7" t="s">
        <v>7509</v>
      </c>
      <c r="D3401" s="8">
        <v>1200</v>
      </c>
      <c r="E3401" s="8">
        <v>1245</v>
      </c>
      <c r="F3401" s="8" t="s">
        <v>8219</v>
      </c>
      <c r="G3401" s="8" t="s">
        <v>8225</v>
      </c>
      <c r="H3401" s="8" t="s">
        <v>8247</v>
      </c>
      <c r="I3401" s="8">
        <v>1424556325</v>
      </c>
      <c r="J3401" s="8">
        <v>1421964325</v>
      </c>
      <c r="K3401" s="8" t="b">
        <v>0</v>
      </c>
      <c r="L3401" s="8">
        <v>46</v>
      </c>
      <c r="M3401" s="8" t="b">
        <v>1</v>
      </c>
      <c r="N3401" s="8" t="s">
        <v>8271</v>
      </c>
      <c r="O3401" s="11">
        <f t="shared" si="212"/>
        <v>104</v>
      </c>
      <c r="P3401" s="8">
        <f t="shared" si="213"/>
        <v>27.07</v>
      </c>
      <c r="Q3401" s="8" t="s">
        <v>8317</v>
      </c>
      <c r="R3401" s="8" t="s">
        <v>8318</v>
      </c>
      <c r="S3401" s="17">
        <f t="shared" si="214"/>
        <v>42026.920428240745</v>
      </c>
      <c r="T3401" s="17">
        <f t="shared" si="215"/>
        <v>42056.920428240745</v>
      </c>
    </row>
    <row r="3402" spans="1:20" ht="42.75" x14ac:dyDescent="0.45">
      <c r="A3402" s="5">
        <v>3400</v>
      </c>
      <c r="B3402" s="7" t="s">
        <v>3399</v>
      </c>
      <c r="C3402" s="7" t="s">
        <v>7510</v>
      </c>
      <c r="D3402" s="8">
        <v>10000</v>
      </c>
      <c r="E3402" s="8">
        <v>10041</v>
      </c>
      <c r="F3402" s="8" t="s">
        <v>8219</v>
      </c>
      <c r="G3402" s="8" t="s">
        <v>8224</v>
      </c>
      <c r="H3402" s="8" t="s">
        <v>8246</v>
      </c>
      <c r="I3402" s="8">
        <v>1409266414</v>
      </c>
      <c r="J3402" s="8">
        <v>1405378414</v>
      </c>
      <c r="K3402" s="8" t="b">
        <v>0</v>
      </c>
      <c r="L3402" s="8">
        <v>85</v>
      </c>
      <c r="M3402" s="8" t="b">
        <v>1</v>
      </c>
      <c r="N3402" s="8" t="s">
        <v>8271</v>
      </c>
      <c r="O3402" s="11">
        <f t="shared" si="212"/>
        <v>100</v>
      </c>
      <c r="P3402" s="8">
        <f t="shared" si="213"/>
        <v>118.13</v>
      </c>
      <c r="Q3402" s="8" t="s">
        <v>8317</v>
      </c>
      <c r="R3402" s="8" t="s">
        <v>8318</v>
      </c>
      <c r="S3402" s="17">
        <f t="shared" si="214"/>
        <v>41834.953865740739</v>
      </c>
      <c r="T3402" s="17">
        <f t="shared" si="215"/>
        <v>41879.953865740739</v>
      </c>
    </row>
    <row r="3403" spans="1:20" ht="42.75" x14ac:dyDescent="0.45">
      <c r="A3403" s="5">
        <v>3401</v>
      </c>
      <c r="B3403" s="7" t="s">
        <v>3400</v>
      </c>
      <c r="C3403" s="7" t="s">
        <v>7511</v>
      </c>
      <c r="D3403" s="8">
        <v>2900</v>
      </c>
      <c r="E3403" s="8">
        <v>2954</v>
      </c>
      <c r="F3403" s="8" t="s">
        <v>8219</v>
      </c>
      <c r="G3403" s="8" t="s">
        <v>8225</v>
      </c>
      <c r="H3403" s="8" t="s">
        <v>8247</v>
      </c>
      <c r="I3403" s="8">
        <v>1438968146</v>
      </c>
      <c r="J3403" s="8">
        <v>1436376146</v>
      </c>
      <c r="K3403" s="8" t="b">
        <v>0</v>
      </c>
      <c r="L3403" s="8">
        <v>66</v>
      </c>
      <c r="M3403" s="8" t="b">
        <v>1</v>
      </c>
      <c r="N3403" s="8" t="s">
        <v>8271</v>
      </c>
      <c r="O3403" s="11">
        <f t="shared" si="212"/>
        <v>102</v>
      </c>
      <c r="P3403" s="8">
        <f t="shared" si="213"/>
        <v>44.76</v>
      </c>
      <c r="Q3403" s="8" t="s">
        <v>8317</v>
      </c>
      <c r="R3403" s="8" t="s">
        <v>8318</v>
      </c>
      <c r="S3403" s="17">
        <f t="shared" si="214"/>
        <v>42193.723912037036</v>
      </c>
      <c r="T3403" s="17">
        <f t="shared" si="215"/>
        <v>42223.723912037036</v>
      </c>
    </row>
    <row r="3404" spans="1:20" ht="42.75" x14ac:dyDescent="0.45">
      <c r="A3404" s="5">
        <v>3402</v>
      </c>
      <c r="B3404" s="7" t="s">
        <v>3401</v>
      </c>
      <c r="C3404" s="7" t="s">
        <v>7512</v>
      </c>
      <c r="D3404" s="8">
        <v>15000</v>
      </c>
      <c r="E3404" s="8">
        <v>16465</v>
      </c>
      <c r="F3404" s="8" t="s">
        <v>8219</v>
      </c>
      <c r="G3404" s="8" t="s">
        <v>8224</v>
      </c>
      <c r="H3404" s="8" t="s">
        <v>8246</v>
      </c>
      <c r="I3404" s="8">
        <v>1447295460</v>
      </c>
      <c r="J3404" s="8">
        <v>1444747843</v>
      </c>
      <c r="K3404" s="8" t="b">
        <v>0</v>
      </c>
      <c r="L3404" s="8">
        <v>165</v>
      </c>
      <c r="M3404" s="8" t="b">
        <v>1</v>
      </c>
      <c r="N3404" s="8" t="s">
        <v>8271</v>
      </c>
      <c r="O3404" s="11">
        <f t="shared" si="212"/>
        <v>110</v>
      </c>
      <c r="P3404" s="8">
        <f t="shared" si="213"/>
        <v>99.79</v>
      </c>
      <c r="Q3404" s="8" t="s">
        <v>8317</v>
      </c>
      <c r="R3404" s="8" t="s">
        <v>8318</v>
      </c>
      <c r="S3404" s="17">
        <f t="shared" si="214"/>
        <v>42290.61855324074</v>
      </c>
      <c r="T3404" s="17">
        <f t="shared" si="215"/>
        <v>42320.104861111111</v>
      </c>
    </row>
    <row r="3405" spans="1:20" ht="42.75" x14ac:dyDescent="0.45">
      <c r="A3405" s="5">
        <v>3403</v>
      </c>
      <c r="B3405" s="7" t="s">
        <v>3402</v>
      </c>
      <c r="C3405" s="7" t="s">
        <v>7513</v>
      </c>
      <c r="D3405" s="8">
        <v>2000</v>
      </c>
      <c r="E3405" s="8">
        <v>2000</v>
      </c>
      <c r="F3405" s="8" t="s">
        <v>8219</v>
      </c>
      <c r="G3405" s="8" t="s">
        <v>8225</v>
      </c>
      <c r="H3405" s="8" t="s">
        <v>8247</v>
      </c>
      <c r="I3405" s="8">
        <v>1435230324</v>
      </c>
      <c r="J3405" s="8">
        <v>1432638324</v>
      </c>
      <c r="K3405" s="8" t="b">
        <v>0</v>
      </c>
      <c r="L3405" s="8">
        <v>17</v>
      </c>
      <c r="M3405" s="8" t="b">
        <v>1</v>
      </c>
      <c r="N3405" s="8" t="s">
        <v>8271</v>
      </c>
      <c r="O3405" s="11">
        <f t="shared" si="212"/>
        <v>100</v>
      </c>
      <c r="P3405" s="8">
        <f t="shared" si="213"/>
        <v>117.65</v>
      </c>
      <c r="Q3405" s="8" t="s">
        <v>8317</v>
      </c>
      <c r="R3405" s="8" t="s">
        <v>8318</v>
      </c>
      <c r="S3405" s="17">
        <f t="shared" si="214"/>
        <v>42150.462083333332</v>
      </c>
      <c r="T3405" s="17">
        <f t="shared" si="215"/>
        <v>42180.462083333332</v>
      </c>
    </row>
    <row r="3406" spans="1:20" ht="42.75" x14ac:dyDescent="0.45">
      <c r="A3406" s="5">
        <v>3404</v>
      </c>
      <c r="B3406" s="7" t="s">
        <v>3403</v>
      </c>
      <c r="C3406" s="7" t="s">
        <v>7514</v>
      </c>
      <c r="D3406" s="8">
        <v>500</v>
      </c>
      <c r="E3406" s="8">
        <v>610</v>
      </c>
      <c r="F3406" s="8" t="s">
        <v>8219</v>
      </c>
      <c r="G3406" s="8" t="s">
        <v>8224</v>
      </c>
      <c r="H3406" s="8" t="s">
        <v>8246</v>
      </c>
      <c r="I3406" s="8">
        <v>1434542702</v>
      </c>
      <c r="J3406" s="8">
        <v>1432814702</v>
      </c>
      <c r="K3406" s="8" t="b">
        <v>0</v>
      </c>
      <c r="L3406" s="8">
        <v>3</v>
      </c>
      <c r="M3406" s="8" t="b">
        <v>1</v>
      </c>
      <c r="N3406" s="8" t="s">
        <v>8271</v>
      </c>
      <c r="O3406" s="11">
        <f t="shared" si="212"/>
        <v>122</v>
      </c>
      <c r="P3406" s="8">
        <f t="shared" si="213"/>
        <v>203.33</v>
      </c>
      <c r="Q3406" s="8" t="s">
        <v>8317</v>
      </c>
      <c r="R3406" s="8" t="s">
        <v>8318</v>
      </c>
      <c r="S3406" s="17">
        <f t="shared" si="214"/>
        <v>42152.503495370373</v>
      </c>
      <c r="T3406" s="17">
        <f t="shared" si="215"/>
        <v>42172.503495370373</v>
      </c>
    </row>
    <row r="3407" spans="1:20" ht="42.75" x14ac:dyDescent="0.45">
      <c r="A3407" s="5">
        <v>3405</v>
      </c>
      <c r="B3407" s="7" t="s">
        <v>3404</v>
      </c>
      <c r="C3407" s="7" t="s">
        <v>7515</v>
      </c>
      <c r="D3407" s="8">
        <v>350</v>
      </c>
      <c r="E3407" s="8">
        <v>481.5</v>
      </c>
      <c r="F3407" s="8" t="s">
        <v>8219</v>
      </c>
      <c r="G3407" s="8" t="s">
        <v>8225</v>
      </c>
      <c r="H3407" s="8" t="s">
        <v>8247</v>
      </c>
      <c r="I3407" s="8">
        <v>1456876740</v>
      </c>
      <c r="J3407" s="8">
        <v>1455063886</v>
      </c>
      <c r="K3407" s="8" t="b">
        <v>0</v>
      </c>
      <c r="L3407" s="8">
        <v>17</v>
      </c>
      <c r="M3407" s="8" t="b">
        <v>1</v>
      </c>
      <c r="N3407" s="8" t="s">
        <v>8271</v>
      </c>
      <c r="O3407" s="11">
        <f t="shared" si="212"/>
        <v>138</v>
      </c>
      <c r="P3407" s="8">
        <f t="shared" si="213"/>
        <v>28.32</v>
      </c>
      <c r="Q3407" s="8" t="s">
        <v>8317</v>
      </c>
      <c r="R3407" s="8" t="s">
        <v>8318</v>
      </c>
      <c r="S3407" s="17">
        <f t="shared" si="214"/>
        <v>42410.017199074078</v>
      </c>
      <c r="T3407" s="17">
        <f t="shared" si="215"/>
        <v>42430.999305555553</v>
      </c>
    </row>
    <row r="3408" spans="1:20" ht="28.5" x14ac:dyDescent="0.45">
      <c r="A3408" s="5">
        <v>3406</v>
      </c>
      <c r="B3408" s="7" t="s">
        <v>3405</v>
      </c>
      <c r="C3408" s="7" t="s">
        <v>7516</v>
      </c>
      <c r="D3408" s="8">
        <v>10000</v>
      </c>
      <c r="E3408" s="8">
        <v>10031</v>
      </c>
      <c r="F3408" s="8" t="s">
        <v>8219</v>
      </c>
      <c r="G3408" s="8" t="s">
        <v>8224</v>
      </c>
      <c r="H3408" s="8" t="s">
        <v>8246</v>
      </c>
      <c r="I3408" s="8">
        <v>1405511376</v>
      </c>
      <c r="J3408" s="8">
        <v>1401623376</v>
      </c>
      <c r="K3408" s="8" t="b">
        <v>0</v>
      </c>
      <c r="L3408" s="8">
        <v>91</v>
      </c>
      <c r="M3408" s="8" t="b">
        <v>1</v>
      </c>
      <c r="N3408" s="8" t="s">
        <v>8271</v>
      </c>
      <c r="O3408" s="11">
        <f t="shared" si="212"/>
        <v>100</v>
      </c>
      <c r="P3408" s="8">
        <f t="shared" si="213"/>
        <v>110.23</v>
      </c>
      <c r="Q3408" s="8" t="s">
        <v>8317</v>
      </c>
      <c r="R3408" s="8" t="s">
        <v>8318</v>
      </c>
      <c r="S3408" s="17">
        <f t="shared" si="214"/>
        <v>41791.492777777778</v>
      </c>
      <c r="T3408" s="17">
        <f t="shared" si="215"/>
        <v>41836.492777777778</v>
      </c>
    </row>
    <row r="3409" spans="1:20" ht="57" x14ac:dyDescent="0.45">
      <c r="A3409" s="5">
        <v>3407</v>
      </c>
      <c r="B3409" s="7" t="s">
        <v>3406</v>
      </c>
      <c r="C3409" s="7" t="s">
        <v>7517</v>
      </c>
      <c r="D3409" s="8">
        <v>2000</v>
      </c>
      <c r="E3409" s="8">
        <v>2142</v>
      </c>
      <c r="F3409" s="8" t="s">
        <v>8219</v>
      </c>
      <c r="G3409" s="8" t="s">
        <v>8225</v>
      </c>
      <c r="H3409" s="8" t="s">
        <v>8247</v>
      </c>
      <c r="I3409" s="8">
        <v>1404641289</v>
      </c>
      <c r="J3409" s="8">
        <v>1402049289</v>
      </c>
      <c r="K3409" s="8" t="b">
        <v>0</v>
      </c>
      <c r="L3409" s="8">
        <v>67</v>
      </c>
      <c r="M3409" s="8" t="b">
        <v>1</v>
      </c>
      <c r="N3409" s="8" t="s">
        <v>8271</v>
      </c>
      <c r="O3409" s="11">
        <f t="shared" si="212"/>
        <v>107</v>
      </c>
      <c r="P3409" s="8">
        <f t="shared" si="213"/>
        <v>31.97</v>
      </c>
      <c r="Q3409" s="8" t="s">
        <v>8317</v>
      </c>
      <c r="R3409" s="8" t="s">
        <v>8318</v>
      </c>
      <c r="S3409" s="17">
        <f t="shared" si="214"/>
        <v>41796.422326388885</v>
      </c>
      <c r="T3409" s="17">
        <f t="shared" si="215"/>
        <v>41826.422326388885</v>
      </c>
    </row>
    <row r="3410" spans="1:20" ht="42.75" x14ac:dyDescent="0.45">
      <c r="A3410" s="5">
        <v>3408</v>
      </c>
      <c r="B3410" s="7" t="s">
        <v>3407</v>
      </c>
      <c r="C3410" s="7" t="s">
        <v>7518</v>
      </c>
      <c r="D3410" s="8">
        <v>500</v>
      </c>
      <c r="E3410" s="8">
        <v>1055</v>
      </c>
      <c r="F3410" s="8" t="s">
        <v>8219</v>
      </c>
      <c r="G3410" s="8" t="s">
        <v>8224</v>
      </c>
      <c r="H3410" s="8" t="s">
        <v>8246</v>
      </c>
      <c r="I3410" s="8">
        <v>1405727304</v>
      </c>
      <c r="J3410" s="8">
        <v>1403135304</v>
      </c>
      <c r="K3410" s="8" t="b">
        <v>0</v>
      </c>
      <c r="L3410" s="8">
        <v>18</v>
      </c>
      <c r="M3410" s="8" t="b">
        <v>1</v>
      </c>
      <c r="N3410" s="8" t="s">
        <v>8271</v>
      </c>
      <c r="O3410" s="11">
        <f t="shared" si="212"/>
        <v>211</v>
      </c>
      <c r="P3410" s="8">
        <f t="shared" si="213"/>
        <v>58.61</v>
      </c>
      <c r="Q3410" s="8" t="s">
        <v>8317</v>
      </c>
      <c r="R3410" s="8" t="s">
        <v>8318</v>
      </c>
      <c r="S3410" s="17">
        <f t="shared" si="214"/>
        <v>41808.991944444446</v>
      </c>
      <c r="T3410" s="17">
        <f t="shared" si="215"/>
        <v>41838.991944444446</v>
      </c>
    </row>
    <row r="3411" spans="1:20" ht="42.75" x14ac:dyDescent="0.45">
      <c r="A3411" s="5">
        <v>3409</v>
      </c>
      <c r="B3411" s="7" t="s">
        <v>3408</v>
      </c>
      <c r="C3411" s="7" t="s">
        <v>7519</v>
      </c>
      <c r="D3411" s="8">
        <v>500</v>
      </c>
      <c r="E3411" s="8">
        <v>618</v>
      </c>
      <c r="F3411" s="8" t="s">
        <v>8219</v>
      </c>
      <c r="G3411" s="8" t="s">
        <v>8225</v>
      </c>
      <c r="H3411" s="8" t="s">
        <v>8247</v>
      </c>
      <c r="I3411" s="8">
        <v>1469998680</v>
      </c>
      <c r="J3411" s="8">
        <v>1466710358</v>
      </c>
      <c r="K3411" s="8" t="b">
        <v>0</v>
      </c>
      <c r="L3411" s="8">
        <v>21</v>
      </c>
      <c r="M3411" s="8" t="b">
        <v>1</v>
      </c>
      <c r="N3411" s="8" t="s">
        <v>8271</v>
      </c>
      <c r="O3411" s="11">
        <f t="shared" si="212"/>
        <v>124</v>
      </c>
      <c r="P3411" s="8">
        <f t="shared" si="213"/>
        <v>29.43</v>
      </c>
      <c r="Q3411" s="8" t="s">
        <v>8317</v>
      </c>
      <c r="R3411" s="8" t="s">
        <v>8318</v>
      </c>
      <c r="S3411" s="17">
        <f t="shared" si="214"/>
        <v>42544.814328703709</v>
      </c>
      <c r="T3411" s="17">
        <f t="shared" si="215"/>
        <v>42582.873611111107</v>
      </c>
    </row>
    <row r="3412" spans="1:20" ht="42.75" x14ac:dyDescent="0.45">
      <c r="A3412" s="5">
        <v>3410</v>
      </c>
      <c r="B3412" s="7" t="s">
        <v>3409</v>
      </c>
      <c r="C3412" s="7" t="s">
        <v>7520</v>
      </c>
      <c r="D3412" s="8">
        <v>3000</v>
      </c>
      <c r="E3412" s="8">
        <v>3255</v>
      </c>
      <c r="F3412" s="8" t="s">
        <v>8219</v>
      </c>
      <c r="G3412" s="8" t="s">
        <v>8224</v>
      </c>
      <c r="H3412" s="8" t="s">
        <v>8246</v>
      </c>
      <c r="I3412" s="8">
        <v>1465196400</v>
      </c>
      <c r="J3412" s="8">
        <v>1462841990</v>
      </c>
      <c r="K3412" s="8" t="b">
        <v>0</v>
      </c>
      <c r="L3412" s="8">
        <v>40</v>
      </c>
      <c r="M3412" s="8" t="b">
        <v>1</v>
      </c>
      <c r="N3412" s="8" t="s">
        <v>8271</v>
      </c>
      <c r="O3412" s="11">
        <f t="shared" si="212"/>
        <v>109</v>
      </c>
      <c r="P3412" s="8">
        <f t="shared" si="213"/>
        <v>81.38</v>
      </c>
      <c r="Q3412" s="8" t="s">
        <v>8317</v>
      </c>
      <c r="R3412" s="8" t="s">
        <v>8318</v>
      </c>
      <c r="S3412" s="17">
        <f t="shared" si="214"/>
        <v>42500.041550925926</v>
      </c>
      <c r="T3412" s="17">
        <f t="shared" si="215"/>
        <v>42527.291666666672</v>
      </c>
    </row>
    <row r="3413" spans="1:20" ht="42.75" x14ac:dyDescent="0.45">
      <c r="A3413" s="5">
        <v>3411</v>
      </c>
      <c r="B3413" s="7" t="s">
        <v>3410</v>
      </c>
      <c r="C3413" s="7" t="s">
        <v>7521</v>
      </c>
      <c r="D3413" s="8">
        <v>15000</v>
      </c>
      <c r="E3413" s="8">
        <v>15535</v>
      </c>
      <c r="F3413" s="8" t="s">
        <v>8219</v>
      </c>
      <c r="G3413" s="8" t="s">
        <v>8224</v>
      </c>
      <c r="H3413" s="8" t="s">
        <v>8246</v>
      </c>
      <c r="I3413" s="8">
        <v>1444264372</v>
      </c>
      <c r="J3413" s="8">
        <v>1442536372</v>
      </c>
      <c r="K3413" s="8" t="b">
        <v>0</v>
      </c>
      <c r="L3413" s="8">
        <v>78</v>
      </c>
      <c r="M3413" s="8" t="b">
        <v>1</v>
      </c>
      <c r="N3413" s="8" t="s">
        <v>8271</v>
      </c>
      <c r="O3413" s="11">
        <f t="shared" si="212"/>
        <v>104</v>
      </c>
      <c r="P3413" s="8">
        <f t="shared" si="213"/>
        <v>199.17</v>
      </c>
      <c r="Q3413" s="8" t="s">
        <v>8317</v>
      </c>
      <c r="R3413" s="8" t="s">
        <v>8318</v>
      </c>
      <c r="S3413" s="17">
        <f t="shared" si="214"/>
        <v>42265.022824074069</v>
      </c>
      <c r="T3413" s="17">
        <f t="shared" si="215"/>
        <v>42285.022824074069</v>
      </c>
    </row>
    <row r="3414" spans="1:20" ht="42.75" x14ac:dyDescent="0.45">
      <c r="A3414" s="5">
        <v>3412</v>
      </c>
      <c r="B3414" s="7" t="s">
        <v>3411</v>
      </c>
      <c r="C3414" s="7" t="s">
        <v>7522</v>
      </c>
      <c r="D3414" s="8">
        <v>3000</v>
      </c>
      <c r="E3414" s="8">
        <v>3000</v>
      </c>
      <c r="F3414" s="8" t="s">
        <v>8219</v>
      </c>
      <c r="G3414" s="8" t="s">
        <v>8225</v>
      </c>
      <c r="H3414" s="8" t="s">
        <v>8247</v>
      </c>
      <c r="I3414" s="8">
        <v>1411858862</v>
      </c>
      <c r="J3414" s="8">
        <v>1409266862</v>
      </c>
      <c r="K3414" s="8" t="b">
        <v>0</v>
      </c>
      <c r="L3414" s="8">
        <v>26</v>
      </c>
      <c r="M3414" s="8" t="b">
        <v>1</v>
      </c>
      <c r="N3414" s="8" t="s">
        <v>8271</v>
      </c>
      <c r="O3414" s="11">
        <f t="shared" si="212"/>
        <v>100</v>
      </c>
      <c r="P3414" s="8">
        <f t="shared" si="213"/>
        <v>115.38</v>
      </c>
      <c r="Q3414" s="8" t="s">
        <v>8317</v>
      </c>
      <c r="R3414" s="8" t="s">
        <v>8318</v>
      </c>
      <c r="S3414" s="17">
        <f t="shared" si="214"/>
        <v>41879.959050925929</v>
      </c>
      <c r="T3414" s="17">
        <f t="shared" si="215"/>
        <v>41909.959050925929</v>
      </c>
    </row>
    <row r="3415" spans="1:20" ht="42.75" x14ac:dyDescent="0.45">
      <c r="A3415" s="5">
        <v>3413</v>
      </c>
      <c r="B3415" s="7" t="s">
        <v>3412</v>
      </c>
      <c r="C3415" s="7" t="s">
        <v>7523</v>
      </c>
      <c r="D3415" s="8">
        <v>500</v>
      </c>
      <c r="E3415" s="8">
        <v>650</v>
      </c>
      <c r="F3415" s="8" t="s">
        <v>8219</v>
      </c>
      <c r="G3415" s="8" t="s">
        <v>8224</v>
      </c>
      <c r="H3415" s="8" t="s">
        <v>8246</v>
      </c>
      <c r="I3415" s="8">
        <v>1425099540</v>
      </c>
      <c r="J3415" s="8">
        <v>1424280938</v>
      </c>
      <c r="K3415" s="8" t="b">
        <v>0</v>
      </c>
      <c r="L3415" s="8">
        <v>14</v>
      </c>
      <c r="M3415" s="8" t="b">
        <v>1</v>
      </c>
      <c r="N3415" s="8" t="s">
        <v>8271</v>
      </c>
      <c r="O3415" s="11">
        <f t="shared" si="212"/>
        <v>130</v>
      </c>
      <c r="P3415" s="8">
        <f t="shared" si="213"/>
        <v>46.43</v>
      </c>
      <c r="Q3415" s="8" t="s">
        <v>8317</v>
      </c>
      <c r="R3415" s="8" t="s">
        <v>8318</v>
      </c>
      <c r="S3415" s="17">
        <f t="shared" si="214"/>
        <v>42053.733078703706</v>
      </c>
      <c r="T3415" s="17">
        <f t="shared" si="215"/>
        <v>42063.207638888889</v>
      </c>
    </row>
    <row r="3416" spans="1:20" ht="42.75" x14ac:dyDescent="0.45">
      <c r="A3416" s="5">
        <v>3414</v>
      </c>
      <c r="B3416" s="7" t="s">
        <v>3413</v>
      </c>
      <c r="C3416" s="7" t="s">
        <v>7524</v>
      </c>
      <c r="D3416" s="8">
        <v>3000</v>
      </c>
      <c r="E3416" s="8">
        <v>3105</v>
      </c>
      <c r="F3416" s="8" t="s">
        <v>8219</v>
      </c>
      <c r="G3416" s="8" t="s">
        <v>8224</v>
      </c>
      <c r="H3416" s="8" t="s">
        <v>8246</v>
      </c>
      <c r="I3416" s="8">
        <v>1480579140</v>
      </c>
      <c r="J3416" s="8">
        <v>1478030325</v>
      </c>
      <c r="K3416" s="8" t="b">
        <v>0</v>
      </c>
      <c r="L3416" s="8">
        <v>44</v>
      </c>
      <c r="M3416" s="8" t="b">
        <v>1</v>
      </c>
      <c r="N3416" s="8" t="s">
        <v>8271</v>
      </c>
      <c r="O3416" s="11">
        <f t="shared" si="212"/>
        <v>104</v>
      </c>
      <c r="P3416" s="8">
        <f t="shared" si="213"/>
        <v>70.569999999999993</v>
      </c>
      <c r="Q3416" s="8" t="s">
        <v>8317</v>
      </c>
      <c r="R3416" s="8" t="s">
        <v>8318</v>
      </c>
      <c r="S3416" s="17">
        <f t="shared" si="214"/>
        <v>42675.832465277781</v>
      </c>
      <c r="T3416" s="17">
        <f t="shared" si="215"/>
        <v>42705.332638888889</v>
      </c>
    </row>
    <row r="3417" spans="1:20" ht="42.75" x14ac:dyDescent="0.45">
      <c r="A3417" s="5">
        <v>3415</v>
      </c>
      <c r="B3417" s="7" t="s">
        <v>3414</v>
      </c>
      <c r="C3417" s="7" t="s">
        <v>7525</v>
      </c>
      <c r="D3417" s="8">
        <v>200</v>
      </c>
      <c r="E3417" s="8">
        <v>200</v>
      </c>
      <c r="F3417" s="8" t="s">
        <v>8219</v>
      </c>
      <c r="G3417" s="8" t="s">
        <v>8224</v>
      </c>
      <c r="H3417" s="8" t="s">
        <v>8246</v>
      </c>
      <c r="I3417" s="8">
        <v>1460935800</v>
      </c>
      <c r="J3417" s="8">
        <v>1459999656</v>
      </c>
      <c r="K3417" s="8" t="b">
        <v>0</v>
      </c>
      <c r="L3417" s="8">
        <v>9</v>
      </c>
      <c r="M3417" s="8" t="b">
        <v>1</v>
      </c>
      <c r="N3417" s="8" t="s">
        <v>8271</v>
      </c>
      <c r="O3417" s="11">
        <f t="shared" si="212"/>
        <v>100</v>
      </c>
      <c r="P3417" s="8">
        <f t="shared" si="213"/>
        <v>22.22</v>
      </c>
      <c r="Q3417" s="8" t="s">
        <v>8317</v>
      </c>
      <c r="R3417" s="8" t="s">
        <v>8318</v>
      </c>
      <c r="S3417" s="17">
        <f t="shared" si="214"/>
        <v>42467.144166666665</v>
      </c>
      <c r="T3417" s="17">
        <f t="shared" si="215"/>
        <v>42477.979166666672</v>
      </c>
    </row>
    <row r="3418" spans="1:20" ht="57" x14ac:dyDescent="0.45">
      <c r="A3418" s="5">
        <v>3416</v>
      </c>
      <c r="B3418" s="7" t="s">
        <v>3415</v>
      </c>
      <c r="C3418" s="7" t="s">
        <v>7526</v>
      </c>
      <c r="D3418" s="8">
        <v>4000</v>
      </c>
      <c r="E3418" s="8">
        <v>4784</v>
      </c>
      <c r="F3418" s="8" t="s">
        <v>8219</v>
      </c>
      <c r="G3418" s="8" t="s">
        <v>8225</v>
      </c>
      <c r="H3418" s="8" t="s">
        <v>8247</v>
      </c>
      <c r="I3418" s="8">
        <v>1429813800</v>
      </c>
      <c r="J3418" s="8">
        <v>1427363645</v>
      </c>
      <c r="K3418" s="8" t="b">
        <v>0</v>
      </c>
      <c r="L3418" s="8">
        <v>30</v>
      </c>
      <c r="M3418" s="8" t="b">
        <v>1</v>
      </c>
      <c r="N3418" s="8" t="s">
        <v>8271</v>
      </c>
      <c r="O3418" s="11">
        <f t="shared" si="212"/>
        <v>120</v>
      </c>
      <c r="P3418" s="8">
        <f t="shared" si="213"/>
        <v>159.47</v>
      </c>
      <c r="Q3418" s="8" t="s">
        <v>8317</v>
      </c>
      <c r="R3418" s="8" t="s">
        <v>8318</v>
      </c>
      <c r="S3418" s="17">
        <f t="shared" si="214"/>
        <v>42089.412557870368</v>
      </c>
      <c r="T3418" s="17">
        <f t="shared" si="215"/>
        <v>42117.770833333328</v>
      </c>
    </row>
    <row r="3419" spans="1:20" ht="42.75" x14ac:dyDescent="0.45">
      <c r="A3419" s="5">
        <v>3417</v>
      </c>
      <c r="B3419" s="7" t="s">
        <v>3416</v>
      </c>
      <c r="C3419" s="7" t="s">
        <v>7527</v>
      </c>
      <c r="D3419" s="8">
        <v>1700</v>
      </c>
      <c r="E3419" s="8">
        <v>1700.01</v>
      </c>
      <c r="F3419" s="8" t="s">
        <v>8219</v>
      </c>
      <c r="G3419" s="8" t="s">
        <v>8224</v>
      </c>
      <c r="H3419" s="8" t="s">
        <v>8246</v>
      </c>
      <c r="I3419" s="8">
        <v>1414284180</v>
      </c>
      <c r="J3419" s="8">
        <v>1410558948</v>
      </c>
      <c r="K3419" s="8" t="b">
        <v>0</v>
      </c>
      <c r="L3419" s="8">
        <v>45</v>
      </c>
      <c r="M3419" s="8" t="b">
        <v>1</v>
      </c>
      <c r="N3419" s="8" t="s">
        <v>8271</v>
      </c>
      <c r="O3419" s="11">
        <f t="shared" si="212"/>
        <v>100</v>
      </c>
      <c r="P3419" s="8">
        <f t="shared" si="213"/>
        <v>37.78</v>
      </c>
      <c r="Q3419" s="8" t="s">
        <v>8317</v>
      </c>
      <c r="R3419" s="8" t="s">
        <v>8318</v>
      </c>
      <c r="S3419" s="17">
        <f t="shared" si="214"/>
        <v>41894.91375</v>
      </c>
      <c r="T3419" s="17">
        <f t="shared" si="215"/>
        <v>41938.029861111114</v>
      </c>
    </row>
    <row r="3420" spans="1:20" ht="42.75" x14ac:dyDescent="0.45">
      <c r="A3420" s="5">
        <v>3418</v>
      </c>
      <c r="B3420" s="7" t="s">
        <v>3417</v>
      </c>
      <c r="C3420" s="7" t="s">
        <v>7528</v>
      </c>
      <c r="D3420" s="8">
        <v>4000</v>
      </c>
      <c r="E3420" s="8">
        <v>4035</v>
      </c>
      <c r="F3420" s="8" t="s">
        <v>8219</v>
      </c>
      <c r="G3420" s="8" t="s">
        <v>8224</v>
      </c>
      <c r="H3420" s="8" t="s">
        <v>8246</v>
      </c>
      <c r="I3420" s="8">
        <v>1400875307</v>
      </c>
      <c r="J3420" s="8">
        <v>1398283307</v>
      </c>
      <c r="K3420" s="8" t="b">
        <v>0</v>
      </c>
      <c r="L3420" s="8">
        <v>56</v>
      </c>
      <c r="M3420" s="8" t="b">
        <v>1</v>
      </c>
      <c r="N3420" s="8" t="s">
        <v>8271</v>
      </c>
      <c r="O3420" s="11">
        <f t="shared" si="212"/>
        <v>101</v>
      </c>
      <c r="P3420" s="8">
        <f t="shared" si="213"/>
        <v>72.05</v>
      </c>
      <c r="Q3420" s="8" t="s">
        <v>8317</v>
      </c>
      <c r="R3420" s="8" t="s">
        <v>8318</v>
      </c>
      <c r="S3420" s="17">
        <f t="shared" si="214"/>
        <v>41752.83457175926</v>
      </c>
      <c r="T3420" s="17">
        <f t="shared" si="215"/>
        <v>41782.83457175926</v>
      </c>
    </row>
    <row r="3421" spans="1:20" ht="57" x14ac:dyDescent="0.45">
      <c r="A3421" s="5">
        <v>3419</v>
      </c>
      <c r="B3421" s="7" t="s">
        <v>3418</v>
      </c>
      <c r="C3421" s="7" t="s">
        <v>7529</v>
      </c>
      <c r="D3421" s="8">
        <v>2750</v>
      </c>
      <c r="E3421" s="8">
        <v>2930</v>
      </c>
      <c r="F3421" s="8" t="s">
        <v>8219</v>
      </c>
      <c r="G3421" s="8" t="s">
        <v>8241</v>
      </c>
      <c r="H3421" s="8" t="s">
        <v>8249</v>
      </c>
      <c r="I3421" s="8">
        <v>1459978200</v>
      </c>
      <c r="J3421" s="8">
        <v>1458416585</v>
      </c>
      <c r="K3421" s="8" t="b">
        <v>0</v>
      </c>
      <c r="L3421" s="8">
        <v>46</v>
      </c>
      <c r="M3421" s="8" t="b">
        <v>1</v>
      </c>
      <c r="N3421" s="8" t="s">
        <v>8271</v>
      </c>
      <c r="O3421" s="11">
        <f t="shared" si="212"/>
        <v>107</v>
      </c>
      <c r="P3421" s="8">
        <f t="shared" si="213"/>
        <v>63.7</v>
      </c>
      <c r="Q3421" s="8" t="s">
        <v>8317</v>
      </c>
      <c r="R3421" s="8" t="s">
        <v>8318</v>
      </c>
      <c r="S3421" s="17">
        <f t="shared" si="214"/>
        <v>42448.821585648147</v>
      </c>
      <c r="T3421" s="17">
        <f t="shared" si="215"/>
        <v>42466.895833333328</v>
      </c>
    </row>
    <row r="3422" spans="1:20" ht="42.75" x14ac:dyDescent="0.45">
      <c r="A3422" s="5">
        <v>3420</v>
      </c>
      <c r="B3422" s="7" t="s">
        <v>3419</v>
      </c>
      <c r="C3422" s="7" t="s">
        <v>7530</v>
      </c>
      <c r="D3422" s="8">
        <v>700</v>
      </c>
      <c r="E3422" s="8">
        <v>966</v>
      </c>
      <c r="F3422" s="8" t="s">
        <v>8219</v>
      </c>
      <c r="G3422" s="8" t="s">
        <v>8225</v>
      </c>
      <c r="H3422" s="8" t="s">
        <v>8247</v>
      </c>
      <c r="I3422" s="8">
        <v>1455408000</v>
      </c>
      <c r="J3422" s="8">
        <v>1454638202</v>
      </c>
      <c r="K3422" s="8" t="b">
        <v>0</v>
      </c>
      <c r="L3422" s="8">
        <v>34</v>
      </c>
      <c r="M3422" s="8" t="b">
        <v>1</v>
      </c>
      <c r="N3422" s="8" t="s">
        <v>8271</v>
      </c>
      <c r="O3422" s="11">
        <f t="shared" si="212"/>
        <v>138</v>
      </c>
      <c r="P3422" s="8">
        <f t="shared" si="213"/>
        <v>28.41</v>
      </c>
      <c r="Q3422" s="8" t="s">
        <v>8317</v>
      </c>
      <c r="R3422" s="8" t="s">
        <v>8318</v>
      </c>
      <c r="S3422" s="17">
        <f t="shared" si="214"/>
        <v>42405.090300925927</v>
      </c>
      <c r="T3422" s="17">
        <f t="shared" si="215"/>
        <v>42414</v>
      </c>
    </row>
    <row r="3423" spans="1:20" ht="42.75" x14ac:dyDescent="0.45">
      <c r="A3423" s="5">
        <v>3421</v>
      </c>
      <c r="B3423" s="7" t="s">
        <v>3420</v>
      </c>
      <c r="C3423" s="7" t="s">
        <v>7531</v>
      </c>
      <c r="D3423" s="8">
        <v>10000</v>
      </c>
      <c r="E3423" s="8">
        <v>10115</v>
      </c>
      <c r="F3423" s="8" t="s">
        <v>8219</v>
      </c>
      <c r="G3423" s="8" t="s">
        <v>8224</v>
      </c>
      <c r="H3423" s="8" t="s">
        <v>8246</v>
      </c>
      <c r="I3423" s="8">
        <v>1425495563</v>
      </c>
      <c r="J3423" s="8">
        <v>1422903563</v>
      </c>
      <c r="K3423" s="8" t="b">
        <v>0</v>
      </c>
      <c r="L3423" s="8">
        <v>98</v>
      </c>
      <c r="M3423" s="8" t="b">
        <v>1</v>
      </c>
      <c r="N3423" s="8" t="s">
        <v>8271</v>
      </c>
      <c r="O3423" s="11">
        <f t="shared" si="212"/>
        <v>101</v>
      </c>
      <c r="P3423" s="8">
        <f t="shared" si="213"/>
        <v>103.21</v>
      </c>
      <c r="Q3423" s="8" t="s">
        <v>8317</v>
      </c>
      <c r="R3423" s="8" t="s">
        <v>8318</v>
      </c>
      <c r="S3423" s="17">
        <f t="shared" si="214"/>
        <v>42037.791238425925</v>
      </c>
      <c r="T3423" s="17">
        <f t="shared" si="215"/>
        <v>42067.791238425925</v>
      </c>
    </row>
    <row r="3424" spans="1:20" ht="42.75" x14ac:dyDescent="0.45">
      <c r="A3424" s="5">
        <v>3422</v>
      </c>
      <c r="B3424" s="7" t="s">
        <v>3421</v>
      </c>
      <c r="C3424" s="7" t="s">
        <v>7532</v>
      </c>
      <c r="D3424" s="8">
        <v>3000</v>
      </c>
      <c r="E3424" s="8">
        <v>3273</v>
      </c>
      <c r="F3424" s="8" t="s">
        <v>8219</v>
      </c>
      <c r="G3424" s="8" t="s">
        <v>8225</v>
      </c>
      <c r="H3424" s="8" t="s">
        <v>8247</v>
      </c>
      <c r="I3424" s="8">
        <v>1450051200</v>
      </c>
      <c r="J3424" s="8">
        <v>1447594176</v>
      </c>
      <c r="K3424" s="8" t="b">
        <v>0</v>
      </c>
      <c r="L3424" s="8">
        <v>46</v>
      </c>
      <c r="M3424" s="8" t="b">
        <v>1</v>
      </c>
      <c r="N3424" s="8" t="s">
        <v>8271</v>
      </c>
      <c r="O3424" s="11">
        <f t="shared" si="212"/>
        <v>109</v>
      </c>
      <c r="P3424" s="8">
        <f t="shared" si="213"/>
        <v>71.150000000000006</v>
      </c>
      <c r="Q3424" s="8" t="s">
        <v>8317</v>
      </c>
      <c r="R3424" s="8" t="s">
        <v>8318</v>
      </c>
      <c r="S3424" s="17">
        <f t="shared" si="214"/>
        <v>42323.562222222223</v>
      </c>
      <c r="T3424" s="17">
        <f t="shared" si="215"/>
        <v>42352</v>
      </c>
    </row>
    <row r="3425" spans="1:20" ht="42.75" x14ac:dyDescent="0.45">
      <c r="A3425" s="5">
        <v>3423</v>
      </c>
      <c r="B3425" s="7" t="s">
        <v>3422</v>
      </c>
      <c r="C3425" s="7" t="s">
        <v>7533</v>
      </c>
      <c r="D3425" s="8">
        <v>250</v>
      </c>
      <c r="E3425" s="8">
        <v>350</v>
      </c>
      <c r="F3425" s="8" t="s">
        <v>8219</v>
      </c>
      <c r="G3425" s="8" t="s">
        <v>8224</v>
      </c>
      <c r="H3425" s="8" t="s">
        <v>8246</v>
      </c>
      <c r="I3425" s="8">
        <v>1429912341</v>
      </c>
      <c r="J3425" s="8">
        <v>1427320341</v>
      </c>
      <c r="K3425" s="8" t="b">
        <v>0</v>
      </c>
      <c r="L3425" s="8">
        <v>10</v>
      </c>
      <c r="M3425" s="8" t="b">
        <v>1</v>
      </c>
      <c r="N3425" s="8" t="s">
        <v>8271</v>
      </c>
      <c r="O3425" s="11">
        <f t="shared" si="212"/>
        <v>140</v>
      </c>
      <c r="P3425" s="8">
        <f t="shared" si="213"/>
        <v>35</v>
      </c>
      <c r="Q3425" s="8" t="s">
        <v>8317</v>
      </c>
      <c r="R3425" s="8" t="s">
        <v>8318</v>
      </c>
      <c r="S3425" s="17">
        <f t="shared" si="214"/>
        <v>42088.911354166667</v>
      </c>
      <c r="T3425" s="17">
        <f t="shared" si="215"/>
        <v>42118.911354166667</v>
      </c>
    </row>
    <row r="3426" spans="1:20" ht="42.75" x14ac:dyDescent="0.45">
      <c r="A3426" s="5">
        <v>3424</v>
      </c>
      <c r="B3426" s="7" t="s">
        <v>3423</v>
      </c>
      <c r="C3426" s="7" t="s">
        <v>7534</v>
      </c>
      <c r="D3426" s="8">
        <v>6000</v>
      </c>
      <c r="E3426" s="8">
        <v>6215</v>
      </c>
      <c r="F3426" s="8" t="s">
        <v>8219</v>
      </c>
      <c r="G3426" s="8" t="s">
        <v>8224</v>
      </c>
      <c r="H3426" s="8" t="s">
        <v>8246</v>
      </c>
      <c r="I3426" s="8">
        <v>1423119540</v>
      </c>
      <c r="J3426" s="8">
        <v>1421252084</v>
      </c>
      <c r="K3426" s="8" t="b">
        <v>0</v>
      </c>
      <c r="L3426" s="8">
        <v>76</v>
      </c>
      <c r="M3426" s="8" t="b">
        <v>1</v>
      </c>
      <c r="N3426" s="8" t="s">
        <v>8271</v>
      </c>
      <c r="O3426" s="11">
        <f t="shared" si="212"/>
        <v>104</v>
      </c>
      <c r="P3426" s="8">
        <f t="shared" si="213"/>
        <v>81.78</v>
      </c>
      <c r="Q3426" s="8" t="s">
        <v>8317</v>
      </c>
      <c r="R3426" s="8" t="s">
        <v>8318</v>
      </c>
      <c r="S3426" s="17">
        <f t="shared" si="214"/>
        <v>42018.676898148144</v>
      </c>
      <c r="T3426" s="17">
        <f t="shared" si="215"/>
        <v>42040.290972222225</v>
      </c>
    </row>
    <row r="3427" spans="1:20" ht="42.75" x14ac:dyDescent="0.45">
      <c r="A3427" s="5">
        <v>3425</v>
      </c>
      <c r="B3427" s="7" t="s">
        <v>3424</v>
      </c>
      <c r="C3427" s="7" t="s">
        <v>7535</v>
      </c>
      <c r="D3427" s="8">
        <v>30000</v>
      </c>
      <c r="E3427" s="8">
        <v>30891.1</v>
      </c>
      <c r="F3427" s="8" t="s">
        <v>8219</v>
      </c>
      <c r="G3427" s="8" t="s">
        <v>8224</v>
      </c>
      <c r="H3427" s="8" t="s">
        <v>8246</v>
      </c>
      <c r="I3427" s="8">
        <v>1412434136</v>
      </c>
      <c r="J3427" s="8">
        <v>1409669336</v>
      </c>
      <c r="K3427" s="8" t="b">
        <v>0</v>
      </c>
      <c r="L3427" s="8">
        <v>104</v>
      </c>
      <c r="M3427" s="8" t="b">
        <v>1</v>
      </c>
      <c r="N3427" s="8" t="s">
        <v>8271</v>
      </c>
      <c r="O3427" s="11">
        <f t="shared" si="212"/>
        <v>103</v>
      </c>
      <c r="P3427" s="8">
        <f t="shared" si="213"/>
        <v>297.02999999999997</v>
      </c>
      <c r="Q3427" s="8" t="s">
        <v>8317</v>
      </c>
      <c r="R3427" s="8" t="s">
        <v>8318</v>
      </c>
      <c r="S3427" s="17">
        <f t="shared" si="214"/>
        <v>41884.617314814815</v>
      </c>
      <c r="T3427" s="17">
        <f t="shared" si="215"/>
        <v>41916.617314814815</v>
      </c>
    </row>
    <row r="3428" spans="1:20" ht="42.75" x14ac:dyDescent="0.45">
      <c r="A3428" s="5">
        <v>3426</v>
      </c>
      <c r="B3428" s="7" t="s">
        <v>3425</v>
      </c>
      <c r="C3428" s="7" t="s">
        <v>7536</v>
      </c>
      <c r="D3428" s="8">
        <v>3750</v>
      </c>
      <c r="E3428" s="8">
        <v>4055</v>
      </c>
      <c r="F3428" s="8" t="s">
        <v>8219</v>
      </c>
      <c r="G3428" s="8" t="s">
        <v>8224</v>
      </c>
      <c r="H3428" s="8" t="s">
        <v>8246</v>
      </c>
      <c r="I3428" s="8">
        <v>1411264800</v>
      </c>
      <c r="J3428" s="8">
        <v>1409620903</v>
      </c>
      <c r="K3428" s="8" t="b">
        <v>0</v>
      </c>
      <c r="L3428" s="8">
        <v>87</v>
      </c>
      <c r="M3428" s="8" t="b">
        <v>1</v>
      </c>
      <c r="N3428" s="8" t="s">
        <v>8271</v>
      </c>
      <c r="O3428" s="11">
        <f t="shared" si="212"/>
        <v>108</v>
      </c>
      <c r="P3428" s="8">
        <f t="shared" si="213"/>
        <v>46.61</v>
      </c>
      <c r="Q3428" s="8" t="s">
        <v>8317</v>
      </c>
      <c r="R3428" s="8" t="s">
        <v>8318</v>
      </c>
      <c r="S3428" s="17">
        <f t="shared" si="214"/>
        <v>41884.056747685187</v>
      </c>
      <c r="T3428" s="17">
        <f t="shared" si="215"/>
        <v>41903.083333333336</v>
      </c>
    </row>
    <row r="3429" spans="1:20" ht="42.75" x14ac:dyDescent="0.45">
      <c r="A3429" s="5">
        <v>3427</v>
      </c>
      <c r="B3429" s="7" t="s">
        <v>3426</v>
      </c>
      <c r="C3429" s="7" t="s">
        <v>7537</v>
      </c>
      <c r="D3429" s="8">
        <v>1500</v>
      </c>
      <c r="E3429" s="8">
        <v>1500</v>
      </c>
      <c r="F3429" s="8" t="s">
        <v>8219</v>
      </c>
      <c r="G3429" s="8" t="s">
        <v>8225</v>
      </c>
      <c r="H3429" s="8" t="s">
        <v>8247</v>
      </c>
      <c r="I3429" s="8">
        <v>1404314952</v>
      </c>
      <c r="J3429" s="8">
        <v>1401722952</v>
      </c>
      <c r="K3429" s="8" t="b">
        <v>0</v>
      </c>
      <c r="L3429" s="8">
        <v>29</v>
      </c>
      <c r="M3429" s="8" t="b">
        <v>1</v>
      </c>
      <c r="N3429" s="8" t="s">
        <v>8271</v>
      </c>
      <c r="O3429" s="11">
        <f t="shared" si="212"/>
        <v>100</v>
      </c>
      <c r="P3429" s="8">
        <f t="shared" si="213"/>
        <v>51.72</v>
      </c>
      <c r="Q3429" s="8" t="s">
        <v>8317</v>
      </c>
      <c r="R3429" s="8" t="s">
        <v>8318</v>
      </c>
      <c r="S3429" s="17">
        <f t="shared" si="214"/>
        <v>41792.645277777774</v>
      </c>
      <c r="T3429" s="17">
        <f t="shared" si="215"/>
        <v>41822.645277777774</v>
      </c>
    </row>
    <row r="3430" spans="1:20" ht="42.75" x14ac:dyDescent="0.45">
      <c r="A3430" s="5">
        <v>3428</v>
      </c>
      <c r="B3430" s="7" t="s">
        <v>3427</v>
      </c>
      <c r="C3430" s="7" t="s">
        <v>7538</v>
      </c>
      <c r="D3430" s="8">
        <v>2000</v>
      </c>
      <c r="E3430" s="8">
        <v>2055</v>
      </c>
      <c r="F3430" s="8" t="s">
        <v>8219</v>
      </c>
      <c r="G3430" s="8" t="s">
        <v>8225</v>
      </c>
      <c r="H3430" s="8" t="s">
        <v>8247</v>
      </c>
      <c r="I3430" s="8">
        <v>1425142800</v>
      </c>
      <c r="J3430" s="8">
        <v>1422983847</v>
      </c>
      <c r="K3430" s="8" t="b">
        <v>0</v>
      </c>
      <c r="L3430" s="8">
        <v>51</v>
      </c>
      <c r="M3430" s="8" t="b">
        <v>1</v>
      </c>
      <c r="N3430" s="8" t="s">
        <v>8271</v>
      </c>
      <c r="O3430" s="11">
        <f t="shared" si="212"/>
        <v>103</v>
      </c>
      <c r="P3430" s="8">
        <f t="shared" si="213"/>
        <v>40.29</v>
      </c>
      <c r="Q3430" s="8" t="s">
        <v>8317</v>
      </c>
      <c r="R3430" s="8" t="s">
        <v>8318</v>
      </c>
      <c r="S3430" s="17">
        <f t="shared" si="214"/>
        <v>42038.720451388886</v>
      </c>
      <c r="T3430" s="17">
        <f t="shared" si="215"/>
        <v>42063.708333333328</v>
      </c>
    </row>
    <row r="3431" spans="1:20" ht="42.75" x14ac:dyDescent="0.45">
      <c r="A3431" s="5">
        <v>3429</v>
      </c>
      <c r="B3431" s="7" t="s">
        <v>3428</v>
      </c>
      <c r="C3431" s="7" t="s">
        <v>7539</v>
      </c>
      <c r="D3431" s="8">
        <v>150</v>
      </c>
      <c r="E3431" s="8">
        <v>195</v>
      </c>
      <c r="F3431" s="8" t="s">
        <v>8219</v>
      </c>
      <c r="G3431" s="8" t="s">
        <v>8225</v>
      </c>
      <c r="H3431" s="8" t="s">
        <v>8247</v>
      </c>
      <c r="I3431" s="8">
        <v>1478046661</v>
      </c>
      <c r="J3431" s="8">
        <v>1476837061</v>
      </c>
      <c r="K3431" s="8" t="b">
        <v>0</v>
      </c>
      <c r="L3431" s="8">
        <v>12</v>
      </c>
      <c r="M3431" s="8" t="b">
        <v>1</v>
      </c>
      <c r="N3431" s="8" t="s">
        <v>8271</v>
      </c>
      <c r="O3431" s="11">
        <f t="shared" si="212"/>
        <v>130</v>
      </c>
      <c r="P3431" s="8">
        <f t="shared" si="213"/>
        <v>16.25</v>
      </c>
      <c r="Q3431" s="8" t="s">
        <v>8317</v>
      </c>
      <c r="R3431" s="8" t="s">
        <v>8318</v>
      </c>
      <c r="S3431" s="17">
        <f t="shared" si="214"/>
        <v>42662.021539351852</v>
      </c>
      <c r="T3431" s="17">
        <f t="shared" si="215"/>
        <v>42676.021539351852</v>
      </c>
    </row>
    <row r="3432" spans="1:20" ht="42.75" x14ac:dyDescent="0.45">
      <c r="A3432" s="5">
        <v>3430</v>
      </c>
      <c r="B3432" s="7" t="s">
        <v>3429</v>
      </c>
      <c r="C3432" s="7" t="s">
        <v>7540</v>
      </c>
      <c r="D3432" s="8">
        <v>2000</v>
      </c>
      <c r="E3432" s="8">
        <v>2170.9899999999998</v>
      </c>
      <c r="F3432" s="8" t="s">
        <v>8219</v>
      </c>
      <c r="G3432" s="8" t="s">
        <v>8225</v>
      </c>
      <c r="H3432" s="8" t="s">
        <v>8247</v>
      </c>
      <c r="I3432" s="8">
        <v>1406760101</v>
      </c>
      <c r="J3432" s="8">
        <v>1404168101</v>
      </c>
      <c r="K3432" s="8" t="b">
        <v>0</v>
      </c>
      <c r="L3432" s="8">
        <v>72</v>
      </c>
      <c r="M3432" s="8" t="b">
        <v>1</v>
      </c>
      <c r="N3432" s="8" t="s">
        <v>8271</v>
      </c>
      <c r="O3432" s="11">
        <f t="shared" si="212"/>
        <v>109</v>
      </c>
      <c r="P3432" s="8">
        <f t="shared" si="213"/>
        <v>30.15</v>
      </c>
      <c r="Q3432" s="8" t="s">
        <v>8317</v>
      </c>
      <c r="R3432" s="8" t="s">
        <v>8318</v>
      </c>
      <c r="S3432" s="17">
        <f t="shared" si="214"/>
        <v>41820.945613425924</v>
      </c>
      <c r="T3432" s="17">
        <f t="shared" si="215"/>
        <v>41850.945613425924</v>
      </c>
    </row>
    <row r="3433" spans="1:20" ht="42.75" x14ac:dyDescent="0.45">
      <c r="A3433" s="5">
        <v>3431</v>
      </c>
      <c r="B3433" s="7" t="s">
        <v>3430</v>
      </c>
      <c r="C3433" s="7" t="s">
        <v>7541</v>
      </c>
      <c r="D3433" s="8">
        <v>2000</v>
      </c>
      <c r="E3433" s="8">
        <v>2000</v>
      </c>
      <c r="F3433" s="8" t="s">
        <v>8219</v>
      </c>
      <c r="G3433" s="8" t="s">
        <v>8224</v>
      </c>
      <c r="H3433" s="8" t="s">
        <v>8246</v>
      </c>
      <c r="I3433" s="8">
        <v>1408383153</v>
      </c>
      <c r="J3433" s="8">
        <v>1405791153</v>
      </c>
      <c r="K3433" s="8" t="b">
        <v>0</v>
      </c>
      <c r="L3433" s="8">
        <v>21</v>
      </c>
      <c r="M3433" s="8" t="b">
        <v>1</v>
      </c>
      <c r="N3433" s="8" t="s">
        <v>8271</v>
      </c>
      <c r="O3433" s="11">
        <f t="shared" si="212"/>
        <v>100</v>
      </c>
      <c r="P3433" s="8">
        <f t="shared" si="213"/>
        <v>95.24</v>
      </c>
      <c r="Q3433" s="8" t="s">
        <v>8317</v>
      </c>
      <c r="R3433" s="8" t="s">
        <v>8318</v>
      </c>
      <c r="S3433" s="17">
        <f t="shared" si="214"/>
        <v>41839.730937500004</v>
      </c>
      <c r="T3433" s="17">
        <f t="shared" si="215"/>
        <v>41869.730937500004</v>
      </c>
    </row>
    <row r="3434" spans="1:20" ht="42.75" x14ac:dyDescent="0.45">
      <c r="A3434" s="5">
        <v>3432</v>
      </c>
      <c r="B3434" s="7" t="s">
        <v>3431</v>
      </c>
      <c r="C3434" s="7" t="s">
        <v>7542</v>
      </c>
      <c r="D3434" s="8">
        <v>2000</v>
      </c>
      <c r="E3434" s="8">
        <v>2193</v>
      </c>
      <c r="F3434" s="8" t="s">
        <v>8219</v>
      </c>
      <c r="G3434" s="8" t="s">
        <v>8224</v>
      </c>
      <c r="H3434" s="8" t="s">
        <v>8246</v>
      </c>
      <c r="I3434" s="8">
        <v>1454709600</v>
      </c>
      <c r="J3434" s="8">
        <v>1452520614</v>
      </c>
      <c r="K3434" s="8" t="b">
        <v>0</v>
      </c>
      <c r="L3434" s="8">
        <v>42</v>
      </c>
      <c r="M3434" s="8" t="b">
        <v>1</v>
      </c>
      <c r="N3434" s="8" t="s">
        <v>8271</v>
      </c>
      <c r="O3434" s="11">
        <f t="shared" si="212"/>
        <v>110</v>
      </c>
      <c r="P3434" s="8">
        <f t="shared" si="213"/>
        <v>52.21</v>
      </c>
      <c r="Q3434" s="8" t="s">
        <v>8317</v>
      </c>
      <c r="R3434" s="8" t="s">
        <v>8318</v>
      </c>
      <c r="S3434" s="17">
        <f t="shared" si="214"/>
        <v>42380.581180555557</v>
      </c>
      <c r="T3434" s="17">
        <f t="shared" si="215"/>
        <v>42405.916666666672</v>
      </c>
    </row>
    <row r="3435" spans="1:20" ht="42.75" x14ac:dyDescent="0.45">
      <c r="A3435" s="5">
        <v>3433</v>
      </c>
      <c r="B3435" s="7" t="s">
        <v>3432</v>
      </c>
      <c r="C3435" s="7" t="s">
        <v>7543</v>
      </c>
      <c r="D3435" s="8">
        <v>9500</v>
      </c>
      <c r="E3435" s="8">
        <v>9525</v>
      </c>
      <c r="F3435" s="8" t="s">
        <v>8219</v>
      </c>
      <c r="G3435" s="8" t="s">
        <v>8224</v>
      </c>
      <c r="H3435" s="8" t="s">
        <v>8246</v>
      </c>
      <c r="I3435" s="8">
        <v>1402974000</v>
      </c>
      <c r="J3435" s="8">
        <v>1400290255</v>
      </c>
      <c r="K3435" s="8" t="b">
        <v>0</v>
      </c>
      <c r="L3435" s="8">
        <v>71</v>
      </c>
      <c r="M3435" s="8" t="b">
        <v>1</v>
      </c>
      <c r="N3435" s="8" t="s">
        <v>8271</v>
      </c>
      <c r="O3435" s="11">
        <f t="shared" si="212"/>
        <v>100</v>
      </c>
      <c r="P3435" s="8">
        <f t="shared" si="213"/>
        <v>134.15</v>
      </c>
      <c r="Q3435" s="8" t="s">
        <v>8317</v>
      </c>
      <c r="R3435" s="8" t="s">
        <v>8318</v>
      </c>
      <c r="S3435" s="17">
        <f t="shared" si="214"/>
        <v>41776.063136574077</v>
      </c>
      <c r="T3435" s="17">
        <f t="shared" si="215"/>
        <v>41807.125</v>
      </c>
    </row>
    <row r="3436" spans="1:20" ht="42.75" x14ac:dyDescent="0.45">
      <c r="A3436" s="5">
        <v>3434</v>
      </c>
      <c r="B3436" s="7" t="s">
        <v>3433</v>
      </c>
      <c r="C3436" s="7" t="s">
        <v>7544</v>
      </c>
      <c r="D3436" s="8">
        <v>10000</v>
      </c>
      <c r="E3436" s="8">
        <v>10555</v>
      </c>
      <c r="F3436" s="8" t="s">
        <v>8219</v>
      </c>
      <c r="G3436" s="8" t="s">
        <v>8224</v>
      </c>
      <c r="H3436" s="8" t="s">
        <v>8246</v>
      </c>
      <c r="I3436" s="8">
        <v>1404983269</v>
      </c>
      <c r="J3436" s="8">
        <v>1402391269</v>
      </c>
      <c r="K3436" s="8" t="b">
        <v>0</v>
      </c>
      <c r="L3436" s="8">
        <v>168</v>
      </c>
      <c r="M3436" s="8" t="b">
        <v>1</v>
      </c>
      <c r="N3436" s="8" t="s">
        <v>8271</v>
      </c>
      <c r="O3436" s="11">
        <f t="shared" si="212"/>
        <v>106</v>
      </c>
      <c r="P3436" s="8">
        <f t="shared" si="213"/>
        <v>62.83</v>
      </c>
      <c r="Q3436" s="8" t="s">
        <v>8317</v>
      </c>
      <c r="R3436" s="8" t="s">
        <v>8318</v>
      </c>
      <c r="S3436" s="17">
        <f t="shared" si="214"/>
        <v>41800.380428240744</v>
      </c>
      <c r="T3436" s="17">
        <f t="shared" si="215"/>
        <v>41830.380428240744</v>
      </c>
    </row>
    <row r="3437" spans="1:20" ht="42.75" x14ac:dyDescent="0.45">
      <c r="A3437" s="5">
        <v>3435</v>
      </c>
      <c r="B3437" s="7" t="s">
        <v>3434</v>
      </c>
      <c r="C3437" s="7" t="s">
        <v>7545</v>
      </c>
      <c r="D3437" s="8">
        <v>1000</v>
      </c>
      <c r="E3437" s="8">
        <v>1120</v>
      </c>
      <c r="F3437" s="8" t="s">
        <v>8219</v>
      </c>
      <c r="G3437" s="8" t="s">
        <v>8224</v>
      </c>
      <c r="H3437" s="8" t="s">
        <v>8246</v>
      </c>
      <c r="I3437" s="8">
        <v>1470538800</v>
      </c>
      <c r="J3437" s="8">
        <v>1469112493</v>
      </c>
      <c r="K3437" s="8" t="b">
        <v>0</v>
      </c>
      <c r="L3437" s="8">
        <v>19</v>
      </c>
      <c r="M3437" s="8" t="b">
        <v>1</v>
      </c>
      <c r="N3437" s="8" t="s">
        <v>8271</v>
      </c>
      <c r="O3437" s="11">
        <f t="shared" si="212"/>
        <v>112</v>
      </c>
      <c r="P3437" s="8">
        <f t="shared" si="213"/>
        <v>58.95</v>
      </c>
      <c r="Q3437" s="8" t="s">
        <v>8317</v>
      </c>
      <c r="R3437" s="8" t="s">
        <v>8318</v>
      </c>
      <c r="S3437" s="17">
        <f t="shared" si="214"/>
        <v>42572.61681712963</v>
      </c>
      <c r="T3437" s="17">
        <f t="shared" si="215"/>
        <v>42589.125</v>
      </c>
    </row>
    <row r="3438" spans="1:20" ht="42.75" x14ac:dyDescent="0.45">
      <c r="A3438" s="5">
        <v>3436</v>
      </c>
      <c r="B3438" s="7" t="s">
        <v>3435</v>
      </c>
      <c r="C3438" s="7" t="s">
        <v>7546</v>
      </c>
      <c r="D3438" s="8">
        <v>5000</v>
      </c>
      <c r="E3438" s="8">
        <v>5295</v>
      </c>
      <c r="F3438" s="8" t="s">
        <v>8219</v>
      </c>
      <c r="G3438" s="8" t="s">
        <v>8224</v>
      </c>
      <c r="H3438" s="8" t="s">
        <v>8246</v>
      </c>
      <c r="I3438" s="8">
        <v>1408638480</v>
      </c>
      <c r="J3438" s="8">
        <v>1406811593</v>
      </c>
      <c r="K3438" s="8" t="b">
        <v>0</v>
      </c>
      <c r="L3438" s="8">
        <v>37</v>
      </c>
      <c r="M3438" s="8" t="b">
        <v>1</v>
      </c>
      <c r="N3438" s="8" t="s">
        <v>8271</v>
      </c>
      <c r="O3438" s="11">
        <f t="shared" si="212"/>
        <v>106</v>
      </c>
      <c r="P3438" s="8">
        <f t="shared" si="213"/>
        <v>143.11000000000001</v>
      </c>
      <c r="Q3438" s="8" t="s">
        <v>8317</v>
      </c>
      <c r="R3438" s="8" t="s">
        <v>8318</v>
      </c>
      <c r="S3438" s="17">
        <f t="shared" si="214"/>
        <v>41851.541585648149</v>
      </c>
      <c r="T3438" s="17">
        <f t="shared" si="215"/>
        <v>41872.686111111114</v>
      </c>
    </row>
    <row r="3439" spans="1:20" ht="42.75" x14ac:dyDescent="0.45">
      <c r="A3439" s="5">
        <v>3437</v>
      </c>
      <c r="B3439" s="7" t="s">
        <v>3436</v>
      </c>
      <c r="C3439" s="7" t="s">
        <v>7547</v>
      </c>
      <c r="D3439" s="8">
        <v>3000</v>
      </c>
      <c r="E3439" s="8">
        <v>3030</v>
      </c>
      <c r="F3439" s="8" t="s">
        <v>8219</v>
      </c>
      <c r="G3439" s="8" t="s">
        <v>8224</v>
      </c>
      <c r="H3439" s="8" t="s">
        <v>8246</v>
      </c>
      <c r="I3439" s="8">
        <v>1440003820</v>
      </c>
      <c r="J3439" s="8">
        <v>1437411820</v>
      </c>
      <c r="K3439" s="8" t="b">
        <v>0</v>
      </c>
      <c r="L3439" s="8">
        <v>36</v>
      </c>
      <c r="M3439" s="8" t="b">
        <v>1</v>
      </c>
      <c r="N3439" s="8" t="s">
        <v>8271</v>
      </c>
      <c r="O3439" s="11">
        <f t="shared" si="212"/>
        <v>101</v>
      </c>
      <c r="P3439" s="8">
        <f t="shared" si="213"/>
        <v>84.17</v>
      </c>
      <c r="Q3439" s="8" t="s">
        <v>8317</v>
      </c>
      <c r="R3439" s="8" t="s">
        <v>8318</v>
      </c>
      <c r="S3439" s="17">
        <f t="shared" si="214"/>
        <v>42205.710879629631</v>
      </c>
      <c r="T3439" s="17">
        <f t="shared" si="215"/>
        <v>42235.710879629631</v>
      </c>
    </row>
    <row r="3440" spans="1:20" ht="42.75" x14ac:dyDescent="0.45">
      <c r="A3440" s="5">
        <v>3438</v>
      </c>
      <c r="B3440" s="7" t="s">
        <v>3437</v>
      </c>
      <c r="C3440" s="7" t="s">
        <v>7548</v>
      </c>
      <c r="D3440" s="8">
        <v>2500</v>
      </c>
      <c r="E3440" s="8">
        <v>2605</v>
      </c>
      <c r="F3440" s="8" t="s">
        <v>8219</v>
      </c>
      <c r="G3440" s="8" t="s">
        <v>8225</v>
      </c>
      <c r="H3440" s="8" t="s">
        <v>8247</v>
      </c>
      <c r="I3440" s="8">
        <v>1430600400</v>
      </c>
      <c r="J3440" s="8">
        <v>1428358567</v>
      </c>
      <c r="K3440" s="8" t="b">
        <v>0</v>
      </c>
      <c r="L3440" s="8">
        <v>14</v>
      </c>
      <c r="M3440" s="8" t="b">
        <v>1</v>
      </c>
      <c r="N3440" s="8" t="s">
        <v>8271</v>
      </c>
      <c r="O3440" s="11">
        <f t="shared" si="212"/>
        <v>104</v>
      </c>
      <c r="P3440" s="8">
        <f t="shared" si="213"/>
        <v>186.07</v>
      </c>
      <c r="Q3440" s="8" t="s">
        <v>8317</v>
      </c>
      <c r="R3440" s="8" t="s">
        <v>8318</v>
      </c>
      <c r="S3440" s="17">
        <f t="shared" si="214"/>
        <v>42100.927858796291</v>
      </c>
      <c r="T3440" s="17">
        <f t="shared" si="215"/>
        <v>42126.875</v>
      </c>
    </row>
    <row r="3441" spans="1:20" ht="28.5" x14ac:dyDescent="0.45">
      <c r="A3441" s="5">
        <v>3439</v>
      </c>
      <c r="B3441" s="7" t="s">
        <v>3438</v>
      </c>
      <c r="C3441" s="7" t="s">
        <v>7549</v>
      </c>
      <c r="D3441" s="8">
        <v>1200</v>
      </c>
      <c r="E3441" s="8">
        <v>1616.14</v>
      </c>
      <c r="F3441" s="8" t="s">
        <v>8219</v>
      </c>
      <c r="G3441" s="8" t="s">
        <v>8224</v>
      </c>
      <c r="H3441" s="8" t="s">
        <v>8246</v>
      </c>
      <c r="I3441" s="8">
        <v>1453179540</v>
      </c>
      <c r="J3441" s="8">
        <v>1452030730</v>
      </c>
      <c r="K3441" s="8" t="b">
        <v>0</v>
      </c>
      <c r="L3441" s="8">
        <v>18</v>
      </c>
      <c r="M3441" s="8" t="b">
        <v>1</v>
      </c>
      <c r="N3441" s="8" t="s">
        <v>8271</v>
      </c>
      <c r="O3441" s="11">
        <f t="shared" si="212"/>
        <v>135</v>
      </c>
      <c r="P3441" s="8">
        <f t="shared" si="213"/>
        <v>89.79</v>
      </c>
      <c r="Q3441" s="8" t="s">
        <v>8317</v>
      </c>
      <c r="R3441" s="8" t="s">
        <v>8318</v>
      </c>
      <c r="S3441" s="17">
        <f t="shared" si="214"/>
        <v>42374.911226851851</v>
      </c>
      <c r="T3441" s="17">
        <f t="shared" si="215"/>
        <v>42388.207638888889</v>
      </c>
    </row>
    <row r="3442" spans="1:20" ht="42.75" x14ac:dyDescent="0.45">
      <c r="A3442" s="5">
        <v>3440</v>
      </c>
      <c r="B3442" s="7" t="s">
        <v>3439</v>
      </c>
      <c r="C3442" s="7" t="s">
        <v>7550</v>
      </c>
      <c r="D3442" s="8">
        <v>5000</v>
      </c>
      <c r="E3442" s="8">
        <v>5260.92</v>
      </c>
      <c r="F3442" s="8" t="s">
        <v>8219</v>
      </c>
      <c r="G3442" s="8" t="s">
        <v>8224</v>
      </c>
      <c r="H3442" s="8" t="s">
        <v>8246</v>
      </c>
      <c r="I3442" s="8">
        <v>1405095300</v>
      </c>
      <c r="J3442" s="8">
        <v>1403146628</v>
      </c>
      <c r="K3442" s="8" t="b">
        <v>0</v>
      </c>
      <c r="L3442" s="8">
        <v>82</v>
      </c>
      <c r="M3442" s="8" t="b">
        <v>1</v>
      </c>
      <c r="N3442" s="8" t="s">
        <v>8271</v>
      </c>
      <c r="O3442" s="11">
        <f t="shared" si="212"/>
        <v>105</v>
      </c>
      <c r="P3442" s="8">
        <f t="shared" si="213"/>
        <v>64.16</v>
      </c>
      <c r="Q3442" s="8" t="s">
        <v>8317</v>
      </c>
      <c r="R3442" s="8" t="s">
        <v>8318</v>
      </c>
      <c r="S3442" s="17">
        <f t="shared" si="214"/>
        <v>41809.12300925926</v>
      </c>
      <c r="T3442" s="17">
        <f t="shared" si="215"/>
        <v>41831.677083333336</v>
      </c>
    </row>
    <row r="3443" spans="1:20" ht="42.75" x14ac:dyDescent="0.45">
      <c r="A3443" s="5">
        <v>3441</v>
      </c>
      <c r="B3443" s="7" t="s">
        <v>3440</v>
      </c>
      <c r="C3443" s="7" t="s">
        <v>7551</v>
      </c>
      <c r="D3443" s="8">
        <v>2500</v>
      </c>
      <c r="E3443" s="8">
        <v>2565</v>
      </c>
      <c r="F3443" s="8" t="s">
        <v>8219</v>
      </c>
      <c r="G3443" s="8" t="s">
        <v>8224</v>
      </c>
      <c r="H3443" s="8" t="s">
        <v>8246</v>
      </c>
      <c r="I3443" s="8">
        <v>1447445820</v>
      </c>
      <c r="J3443" s="8">
        <v>1445077121</v>
      </c>
      <c r="K3443" s="8" t="b">
        <v>0</v>
      </c>
      <c r="L3443" s="8">
        <v>43</v>
      </c>
      <c r="M3443" s="8" t="b">
        <v>1</v>
      </c>
      <c r="N3443" s="8" t="s">
        <v>8271</v>
      </c>
      <c r="O3443" s="11">
        <f t="shared" si="212"/>
        <v>103</v>
      </c>
      <c r="P3443" s="8">
        <f t="shared" si="213"/>
        <v>59.65</v>
      </c>
      <c r="Q3443" s="8" t="s">
        <v>8317</v>
      </c>
      <c r="R3443" s="8" t="s">
        <v>8318</v>
      </c>
      <c r="S3443" s="17">
        <f t="shared" si="214"/>
        <v>42294.429641203707</v>
      </c>
      <c r="T3443" s="17">
        <f t="shared" si="215"/>
        <v>42321.845138888893</v>
      </c>
    </row>
    <row r="3444" spans="1:20" ht="42.75" x14ac:dyDescent="0.45">
      <c r="A3444" s="5">
        <v>3442</v>
      </c>
      <c r="B3444" s="7" t="s">
        <v>3441</v>
      </c>
      <c r="C3444" s="7" t="s">
        <v>7552</v>
      </c>
      <c r="D3444" s="8">
        <v>250</v>
      </c>
      <c r="E3444" s="8">
        <v>250</v>
      </c>
      <c r="F3444" s="8" t="s">
        <v>8219</v>
      </c>
      <c r="G3444" s="8" t="s">
        <v>8224</v>
      </c>
      <c r="H3444" s="8" t="s">
        <v>8246</v>
      </c>
      <c r="I3444" s="8">
        <v>1433016672</v>
      </c>
      <c r="J3444" s="8">
        <v>1430424672</v>
      </c>
      <c r="K3444" s="8" t="b">
        <v>0</v>
      </c>
      <c r="L3444" s="8">
        <v>8</v>
      </c>
      <c r="M3444" s="8" t="b">
        <v>1</v>
      </c>
      <c r="N3444" s="8" t="s">
        <v>8271</v>
      </c>
      <c r="O3444" s="11">
        <f t="shared" si="212"/>
        <v>100</v>
      </c>
      <c r="P3444" s="8">
        <f t="shared" si="213"/>
        <v>31.25</v>
      </c>
      <c r="Q3444" s="8" t="s">
        <v>8317</v>
      </c>
      <c r="R3444" s="8" t="s">
        <v>8318</v>
      </c>
      <c r="S3444" s="17">
        <f t="shared" si="214"/>
        <v>42124.841111111105</v>
      </c>
      <c r="T3444" s="17">
        <f t="shared" si="215"/>
        <v>42154.841111111105</v>
      </c>
    </row>
    <row r="3445" spans="1:20" ht="42.75" x14ac:dyDescent="0.45">
      <c r="A3445" s="5">
        <v>3443</v>
      </c>
      <c r="B3445" s="7" t="s">
        <v>3442</v>
      </c>
      <c r="C3445" s="7" t="s">
        <v>7553</v>
      </c>
      <c r="D3445" s="8">
        <v>1000</v>
      </c>
      <c r="E3445" s="8">
        <v>1855</v>
      </c>
      <c r="F3445" s="8" t="s">
        <v>8219</v>
      </c>
      <c r="G3445" s="8" t="s">
        <v>8224</v>
      </c>
      <c r="H3445" s="8" t="s">
        <v>8246</v>
      </c>
      <c r="I3445" s="8">
        <v>1410266146</v>
      </c>
      <c r="J3445" s="8">
        <v>1407674146</v>
      </c>
      <c r="K3445" s="8" t="b">
        <v>0</v>
      </c>
      <c r="L3445" s="8">
        <v>45</v>
      </c>
      <c r="M3445" s="8" t="b">
        <v>1</v>
      </c>
      <c r="N3445" s="8" t="s">
        <v>8271</v>
      </c>
      <c r="O3445" s="11">
        <f t="shared" si="212"/>
        <v>186</v>
      </c>
      <c r="P3445" s="8">
        <f t="shared" si="213"/>
        <v>41.22</v>
      </c>
      <c r="Q3445" s="8" t="s">
        <v>8317</v>
      </c>
      <c r="R3445" s="8" t="s">
        <v>8318</v>
      </c>
      <c r="S3445" s="17">
        <f t="shared" si="214"/>
        <v>41861.524837962963</v>
      </c>
      <c r="T3445" s="17">
        <f t="shared" si="215"/>
        <v>41891.524837962963</v>
      </c>
    </row>
    <row r="3446" spans="1:20" ht="42.75" x14ac:dyDescent="0.45">
      <c r="A3446" s="5">
        <v>3444</v>
      </c>
      <c r="B3446" s="7" t="s">
        <v>3443</v>
      </c>
      <c r="C3446" s="7" t="s">
        <v>7554</v>
      </c>
      <c r="D3446" s="8">
        <v>300</v>
      </c>
      <c r="E3446" s="8">
        <v>867</v>
      </c>
      <c r="F3446" s="8" t="s">
        <v>8219</v>
      </c>
      <c r="G3446" s="8" t="s">
        <v>8226</v>
      </c>
      <c r="H3446" s="8" t="s">
        <v>8248</v>
      </c>
      <c r="I3446" s="8">
        <v>1465394340</v>
      </c>
      <c r="J3446" s="8">
        <v>1464677986</v>
      </c>
      <c r="K3446" s="8" t="b">
        <v>0</v>
      </c>
      <c r="L3446" s="8">
        <v>20</v>
      </c>
      <c r="M3446" s="8" t="b">
        <v>1</v>
      </c>
      <c r="N3446" s="8" t="s">
        <v>8271</v>
      </c>
      <c r="O3446" s="11">
        <f t="shared" si="212"/>
        <v>289</v>
      </c>
      <c r="P3446" s="8">
        <f t="shared" si="213"/>
        <v>43.35</v>
      </c>
      <c r="Q3446" s="8" t="s">
        <v>8317</v>
      </c>
      <c r="R3446" s="8" t="s">
        <v>8318</v>
      </c>
      <c r="S3446" s="17">
        <f t="shared" si="214"/>
        <v>42521.291504629626</v>
      </c>
      <c r="T3446" s="17">
        <f t="shared" si="215"/>
        <v>42529.582638888889</v>
      </c>
    </row>
    <row r="3447" spans="1:20" ht="42.75" x14ac:dyDescent="0.45">
      <c r="A3447" s="5">
        <v>3445</v>
      </c>
      <c r="B3447" s="7" t="s">
        <v>3444</v>
      </c>
      <c r="C3447" s="7" t="s">
        <v>7555</v>
      </c>
      <c r="D3447" s="8">
        <v>2000</v>
      </c>
      <c r="E3447" s="8">
        <v>2000</v>
      </c>
      <c r="F3447" s="8" t="s">
        <v>8219</v>
      </c>
      <c r="G3447" s="8" t="s">
        <v>8225</v>
      </c>
      <c r="H3447" s="8" t="s">
        <v>8247</v>
      </c>
      <c r="I3447" s="8">
        <v>1445604236</v>
      </c>
      <c r="J3447" s="8">
        <v>1443185036</v>
      </c>
      <c r="K3447" s="8" t="b">
        <v>0</v>
      </c>
      <c r="L3447" s="8">
        <v>31</v>
      </c>
      <c r="M3447" s="8" t="b">
        <v>1</v>
      </c>
      <c r="N3447" s="8" t="s">
        <v>8271</v>
      </c>
      <c r="O3447" s="11">
        <f t="shared" si="212"/>
        <v>100</v>
      </c>
      <c r="P3447" s="8">
        <f t="shared" si="213"/>
        <v>64.52</v>
      </c>
      <c r="Q3447" s="8" t="s">
        <v>8317</v>
      </c>
      <c r="R3447" s="8" t="s">
        <v>8318</v>
      </c>
      <c r="S3447" s="17">
        <f t="shared" si="214"/>
        <v>42272.530509259261</v>
      </c>
      <c r="T3447" s="17">
        <f t="shared" si="215"/>
        <v>42300.530509259261</v>
      </c>
    </row>
    <row r="3448" spans="1:20" ht="42.75" x14ac:dyDescent="0.45">
      <c r="A3448" s="5">
        <v>3446</v>
      </c>
      <c r="B3448" s="7" t="s">
        <v>3445</v>
      </c>
      <c r="C3448" s="7" t="s">
        <v>7556</v>
      </c>
      <c r="D3448" s="8">
        <v>1000</v>
      </c>
      <c r="E3448" s="8">
        <v>1082</v>
      </c>
      <c r="F3448" s="8" t="s">
        <v>8219</v>
      </c>
      <c r="G3448" s="8" t="s">
        <v>8225</v>
      </c>
      <c r="H3448" s="8" t="s">
        <v>8247</v>
      </c>
      <c r="I3448" s="8">
        <v>1423138800</v>
      </c>
      <c r="J3448" s="8">
        <v>1421092725</v>
      </c>
      <c r="K3448" s="8" t="b">
        <v>0</v>
      </c>
      <c r="L3448" s="8">
        <v>25</v>
      </c>
      <c r="M3448" s="8" t="b">
        <v>1</v>
      </c>
      <c r="N3448" s="8" t="s">
        <v>8271</v>
      </c>
      <c r="O3448" s="11">
        <f t="shared" si="212"/>
        <v>108</v>
      </c>
      <c r="P3448" s="8">
        <f t="shared" si="213"/>
        <v>43.28</v>
      </c>
      <c r="Q3448" s="8" t="s">
        <v>8317</v>
      </c>
      <c r="R3448" s="8" t="s">
        <v>8318</v>
      </c>
      <c r="S3448" s="17">
        <f t="shared" si="214"/>
        <v>42016.832465277781</v>
      </c>
      <c r="T3448" s="17">
        <f t="shared" si="215"/>
        <v>42040.513888888891</v>
      </c>
    </row>
    <row r="3449" spans="1:20" ht="28.5" x14ac:dyDescent="0.45">
      <c r="A3449" s="5">
        <v>3447</v>
      </c>
      <c r="B3449" s="7" t="s">
        <v>3446</v>
      </c>
      <c r="C3449" s="7" t="s">
        <v>7557</v>
      </c>
      <c r="D3449" s="8">
        <v>1000</v>
      </c>
      <c r="E3449" s="8">
        <v>1078</v>
      </c>
      <c r="F3449" s="8" t="s">
        <v>8219</v>
      </c>
      <c r="G3449" s="8" t="s">
        <v>8224</v>
      </c>
      <c r="H3449" s="8" t="s">
        <v>8246</v>
      </c>
      <c r="I3449" s="8">
        <v>1458332412</v>
      </c>
      <c r="J3449" s="8">
        <v>1454448012</v>
      </c>
      <c r="K3449" s="8" t="b">
        <v>0</v>
      </c>
      <c r="L3449" s="8">
        <v>14</v>
      </c>
      <c r="M3449" s="8" t="b">
        <v>1</v>
      </c>
      <c r="N3449" s="8" t="s">
        <v>8271</v>
      </c>
      <c r="O3449" s="11">
        <f t="shared" si="212"/>
        <v>108</v>
      </c>
      <c r="P3449" s="8">
        <f t="shared" si="213"/>
        <v>77</v>
      </c>
      <c r="Q3449" s="8" t="s">
        <v>8317</v>
      </c>
      <c r="R3449" s="8" t="s">
        <v>8318</v>
      </c>
      <c r="S3449" s="17">
        <f t="shared" si="214"/>
        <v>42402.889027777783</v>
      </c>
      <c r="T3449" s="17">
        <f t="shared" si="215"/>
        <v>42447.847361111111</v>
      </c>
    </row>
    <row r="3450" spans="1:20" ht="42.75" x14ac:dyDescent="0.45">
      <c r="A3450" s="5">
        <v>3448</v>
      </c>
      <c r="B3450" s="7" t="s">
        <v>3447</v>
      </c>
      <c r="C3450" s="7" t="s">
        <v>7558</v>
      </c>
      <c r="D3450" s="8">
        <v>2100</v>
      </c>
      <c r="E3450" s="8">
        <v>2305</v>
      </c>
      <c r="F3450" s="8" t="s">
        <v>8219</v>
      </c>
      <c r="G3450" s="8" t="s">
        <v>8224</v>
      </c>
      <c r="H3450" s="8" t="s">
        <v>8246</v>
      </c>
      <c r="I3450" s="8">
        <v>1418784689</v>
      </c>
      <c r="J3450" s="8">
        <v>1416192689</v>
      </c>
      <c r="K3450" s="8" t="b">
        <v>0</v>
      </c>
      <c r="L3450" s="8">
        <v>45</v>
      </c>
      <c r="M3450" s="8" t="b">
        <v>1</v>
      </c>
      <c r="N3450" s="8" t="s">
        <v>8271</v>
      </c>
      <c r="O3450" s="11">
        <f t="shared" si="212"/>
        <v>110</v>
      </c>
      <c r="P3450" s="8">
        <f t="shared" si="213"/>
        <v>51.22</v>
      </c>
      <c r="Q3450" s="8" t="s">
        <v>8317</v>
      </c>
      <c r="R3450" s="8" t="s">
        <v>8318</v>
      </c>
      <c r="S3450" s="17">
        <f t="shared" si="214"/>
        <v>41960.119085648148</v>
      </c>
      <c r="T3450" s="17">
        <f t="shared" si="215"/>
        <v>41990.119085648148</v>
      </c>
    </row>
    <row r="3451" spans="1:20" ht="42.75" x14ac:dyDescent="0.45">
      <c r="A3451" s="5">
        <v>3449</v>
      </c>
      <c r="B3451" s="7" t="s">
        <v>3448</v>
      </c>
      <c r="C3451" s="7" t="s">
        <v>7559</v>
      </c>
      <c r="D3451" s="8">
        <v>800</v>
      </c>
      <c r="E3451" s="8">
        <v>1365</v>
      </c>
      <c r="F3451" s="8" t="s">
        <v>8219</v>
      </c>
      <c r="G3451" s="8" t="s">
        <v>8224</v>
      </c>
      <c r="H3451" s="8" t="s">
        <v>8246</v>
      </c>
      <c r="I3451" s="8">
        <v>1468036800</v>
      </c>
      <c r="J3451" s="8">
        <v>1465607738</v>
      </c>
      <c r="K3451" s="8" t="b">
        <v>0</v>
      </c>
      <c r="L3451" s="8">
        <v>20</v>
      </c>
      <c r="M3451" s="8" t="b">
        <v>1</v>
      </c>
      <c r="N3451" s="8" t="s">
        <v>8271</v>
      </c>
      <c r="O3451" s="11">
        <f t="shared" si="212"/>
        <v>171</v>
      </c>
      <c r="P3451" s="8">
        <f t="shared" si="213"/>
        <v>68.25</v>
      </c>
      <c r="Q3451" s="8" t="s">
        <v>8317</v>
      </c>
      <c r="R3451" s="8" t="s">
        <v>8318</v>
      </c>
      <c r="S3451" s="17">
        <f t="shared" si="214"/>
        <v>42532.052523148144</v>
      </c>
      <c r="T3451" s="17">
        <f t="shared" si="215"/>
        <v>42560.166666666672</v>
      </c>
    </row>
    <row r="3452" spans="1:20" ht="42.75" x14ac:dyDescent="0.45">
      <c r="A3452" s="5">
        <v>3450</v>
      </c>
      <c r="B3452" s="7" t="s">
        <v>3449</v>
      </c>
      <c r="C3452" s="7" t="s">
        <v>7560</v>
      </c>
      <c r="D3452" s="8">
        <v>500</v>
      </c>
      <c r="E3452" s="8">
        <v>760</v>
      </c>
      <c r="F3452" s="8" t="s">
        <v>8219</v>
      </c>
      <c r="G3452" s="8" t="s">
        <v>8225</v>
      </c>
      <c r="H3452" s="8" t="s">
        <v>8247</v>
      </c>
      <c r="I3452" s="8">
        <v>1427990071</v>
      </c>
      <c r="J3452" s="8">
        <v>1422809671</v>
      </c>
      <c r="K3452" s="8" t="b">
        <v>0</v>
      </c>
      <c r="L3452" s="8">
        <v>39</v>
      </c>
      <c r="M3452" s="8" t="b">
        <v>1</v>
      </c>
      <c r="N3452" s="8" t="s">
        <v>8271</v>
      </c>
      <c r="O3452" s="11">
        <f t="shared" si="212"/>
        <v>152</v>
      </c>
      <c r="P3452" s="8">
        <f t="shared" si="213"/>
        <v>19.489999999999998</v>
      </c>
      <c r="Q3452" s="8" t="s">
        <v>8317</v>
      </c>
      <c r="R3452" s="8" t="s">
        <v>8318</v>
      </c>
      <c r="S3452" s="17">
        <f t="shared" si="214"/>
        <v>42036.704525462963</v>
      </c>
      <c r="T3452" s="17">
        <f t="shared" si="215"/>
        <v>42096.662858796291</v>
      </c>
    </row>
    <row r="3453" spans="1:20" ht="42.75" x14ac:dyDescent="0.45">
      <c r="A3453" s="5">
        <v>3451</v>
      </c>
      <c r="B3453" s="7" t="s">
        <v>3450</v>
      </c>
      <c r="C3453" s="7" t="s">
        <v>7561</v>
      </c>
      <c r="D3453" s="8">
        <v>650</v>
      </c>
      <c r="E3453" s="8">
        <v>658</v>
      </c>
      <c r="F3453" s="8" t="s">
        <v>8219</v>
      </c>
      <c r="G3453" s="8" t="s">
        <v>8224</v>
      </c>
      <c r="H3453" s="8" t="s">
        <v>8246</v>
      </c>
      <c r="I3453" s="8">
        <v>1429636927</v>
      </c>
      <c r="J3453" s="8">
        <v>1427304127</v>
      </c>
      <c r="K3453" s="8" t="b">
        <v>0</v>
      </c>
      <c r="L3453" s="8">
        <v>16</v>
      </c>
      <c r="M3453" s="8" t="b">
        <v>1</v>
      </c>
      <c r="N3453" s="8" t="s">
        <v>8271</v>
      </c>
      <c r="O3453" s="11">
        <f t="shared" si="212"/>
        <v>101</v>
      </c>
      <c r="P3453" s="8">
        <f t="shared" si="213"/>
        <v>41.13</v>
      </c>
      <c r="Q3453" s="8" t="s">
        <v>8317</v>
      </c>
      <c r="R3453" s="8" t="s">
        <v>8318</v>
      </c>
      <c r="S3453" s="17">
        <f t="shared" si="214"/>
        <v>42088.723692129628</v>
      </c>
      <c r="T3453" s="17">
        <f t="shared" si="215"/>
        <v>42115.723692129628</v>
      </c>
    </row>
    <row r="3454" spans="1:20" ht="42.75" x14ac:dyDescent="0.45">
      <c r="A3454" s="5">
        <v>3452</v>
      </c>
      <c r="B3454" s="7" t="s">
        <v>3451</v>
      </c>
      <c r="C3454" s="7" t="s">
        <v>7562</v>
      </c>
      <c r="D3454" s="8">
        <v>1000</v>
      </c>
      <c r="E3454" s="8">
        <v>1532</v>
      </c>
      <c r="F3454" s="8" t="s">
        <v>8219</v>
      </c>
      <c r="G3454" s="8" t="s">
        <v>8224</v>
      </c>
      <c r="H3454" s="8" t="s">
        <v>8246</v>
      </c>
      <c r="I3454" s="8">
        <v>1406087940</v>
      </c>
      <c r="J3454" s="8">
        <v>1404141626</v>
      </c>
      <c r="K3454" s="8" t="b">
        <v>0</v>
      </c>
      <c r="L3454" s="8">
        <v>37</v>
      </c>
      <c r="M3454" s="8" t="b">
        <v>1</v>
      </c>
      <c r="N3454" s="8" t="s">
        <v>8271</v>
      </c>
      <c r="O3454" s="11">
        <f t="shared" si="212"/>
        <v>153</v>
      </c>
      <c r="P3454" s="8">
        <f t="shared" si="213"/>
        <v>41.41</v>
      </c>
      <c r="Q3454" s="8" t="s">
        <v>8317</v>
      </c>
      <c r="R3454" s="8" t="s">
        <v>8318</v>
      </c>
      <c r="S3454" s="17">
        <f t="shared" si="214"/>
        <v>41820.639189814814</v>
      </c>
      <c r="T3454" s="17">
        <f t="shared" si="215"/>
        <v>41843.165972222225</v>
      </c>
    </row>
    <row r="3455" spans="1:20" ht="42.75" x14ac:dyDescent="0.45">
      <c r="A3455" s="5">
        <v>3453</v>
      </c>
      <c r="B3455" s="7" t="s">
        <v>3452</v>
      </c>
      <c r="C3455" s="7" t="s">
        <v>7563</v>
      </c>
      <c r="D3455" s="8">
        <v>300</v>
      </c>
      <c r="E3455" s="8">
        <v>385</v>
      </c>
      <c r="F3455" s="8" t="s">
        <v>8219</v>
      </c>
      <c r="G3455" s="8" t="s">
        <v>8225</v>
      </c>
      <c r="H3455" s="8" t="s">
        <v>8247</v>
      </c>
      <c r="I3455" s="8">
        <v>1471130956</v>
      </c>
      <c r="J3455" s="8">
        <v>1465946956</v>
      </c>
      <c r="K3455" s="8" t="b">
        <v>0</v>
      </c>
      <c r="L3455" s="8">
        <v>14</v>
      </c>
      <c r="M3455" s="8" t="b">
        <v>1</v>
      </c>
      <c r="N3455" s="8" t="s">
        <v>8271</v>
      </c>
      <c r="O3455" s="11">
        <f t="shared" si="212"/>
        <v>128</v>
      </c>
      <c r="P3455" s="8">
        <f t="shared" si="213"/>
        <v>27.5</v>
      </c>
      <c r="Q3455" s="8" t="s">
        <v>8317</v>
      </c>
      <c r="R3455" s="8" t="s">
        <v>8318</v>
      </c>
      <c r="S3455" s="17">
        <f t="shared" si="214"/>
        <v>42535.97865740741</v>
      </c>
      <c r="T3455" s="17">
        <f t="shared" si="215"/>
        <v>42595.97865740741</v>
      </c>
    </row>
    <row r="3456" spans="1:20" ht="42.75" x14ac:dyDescent="0.45">
      <c r="A3456" s="5">
        <v>3454</v>
      </c>
      <c r="B3456" s="7" t="s">
        <v>3453</v>
      </c>
      <c r="C3456" s="7" t="s">
        <v>7564</v>
      </c>
      <c r="D3456" s="8">
        <v>700</v>
      </c>
      <c r="E3456" s="8">
        <v>705</v>
      </c>
      <c r="F3456" s="8" t="s">
        <v>8219</v>
      </c>
      <c r="G3456" s="8" t="s">
        <v>8225</v>
      </c>
      <c r="H3456" s="8" t="s">
        <v>8247</v>
      </c>
      <c r="I3456" s="8">
        <v>1406825159</v>
      </c>
      <c r="J3456" s="8">
        <v>1404233159</v>
      </c>
      <c r="K3456" s="8" t="b">
        <v>0</v>
      </c>
      <c r="L3456" s="8">
        <v>21</v>
      </c>
      <c r="M3456" s="8" t="b">
        <v>1</v>
      </c>
      <c r="N3456" s="8" t="s">
        <v>8271</v>
      </c>
      <c r="O3456" s="11">
        <f t="shared" si="212"/>
        <v>101</v>
      </c>
      <c r="P3456" s="8">
        <f t="shared" si="213"/>
        <v>33.57</v>
      </c>
      <c r="Q3456" s="8" t="s">
        <v>8317</v>
      </c>
      <c r="R3456" s="8" t="s">
        <v>8318</v>
      </c>
      <c r="S3456" s="17">
        <f t="shared" si="214"/>
        <v>41821.698599537034</v>
      </c>
      <c r="T3456" s="17">
        <f t="shared" si="215"/>
        <v>41851.698599537034</v>
      </c>
    </row>
    <row r="3457" spans="1:20" ht="42.75" x14ac:dyDescent="0.45">
      <c r="A3457" s="5">
        <v>3455</v>
      </c>
      <c r="B3457" s="7" t="s">
        <v>3454</v>
      </c>
      <c r="C3457" s="7" t="s">
        <v>7565</v>
      </c>
      <c r="D3457" s="8">
        <v>10000</v>
      </c>
      <c r="E3457" s="8">
        <v>10065</v>
      </c>
      <c r="F3457" s="8" t="s">
        <v>8219</v>
      </c>
      <c r="G3457" s="8" t="s">
        <v>8224</v>
      </c>
      <c r="H3457" s="8" t="s">
        <v>8246</v>
      </c>
      <c r="I3457" s="8">
        <v>1476381627</v>
      </c>
      <c r="J3457" s="8">
        <v>1473789627</v>
      </c>
      <c r="K3457" s="8" t="b">
        <v>0</v>
      </c>
      <c r="L3457" s="8">
        <v>69</v>
      </c>
      <c r="M3457" s="8" t="b">
        <v>1</v>
      </c>
      <c r="N3457" s="8" t="s">
        <v>8271</v>
      </c>
      <c r="O3457" s="11">
        <f t="shared" si="212"/>
        <v>101</v>
      </c>
      <c r="P3457" s="8">
        <f t="shared" si="213"/>
        <v>145.87</v>
      </c>
      <c r="Q3457" s="8" t="s">
        <v>8317</v>
      </c>
      <c r="R3457" s="8" t="s">
        <v>8318</v>
      </c>
      <c r="S3457" s="17">
        <f t="shared" si="214"/>
        <v>42626.7503125</v>
      </c>
      <c r="T3457" s="17">
        <f t="shared" si="215"/>
        <v>42656.7503125</v>
      </c>
    </row>
    <row r="3458" spans="1:20" ht="42.75" x14ac:dyDescent="0.45">
      <c r="A3458" s="5">
        <v>3456</v>
      </c>
      <c r="B3458" s="7" t="s">
        <v>3455</v>
      </c>
      <c r="C3458" s="7" t="s">
        <v>7566</v>
      </c>
      <c r="D3458" s="8">
        <v>3000</v>
      </c>
      <c r="E3458" s="8">
        <v>5739</v>
      </c>
      <c r="F3458" s="8" t="s">
        <v>8219</v>
      </c>
      <c r="G3458" s="8" t="s">
        <v>8224</v>
      </c>
      <c r="H3458" s="8" t="s">
        <v>8246</v>
      </c>
      <c r="I3458" s="8">
        <v>1406876340</v>
      </c>
      <c r="J3458" s="8">
        <v>1404190567</v>
      </c>
      <c r="K3458" s="8" t="b">
        <v>0</v>
      </c>
      <c r="L3458" s="8">
        <v>16</v>
      </c>
      <c r="M3458" s="8" t="b">
        <v>1</v>
      </c>
      <c r="N3458" s="8" t="s">
        <v>8271</v>
      </c>
      <c r="O3458" s="11">
        <f t="shared" si="212"/>
        <v>191</v>
      </c>
      <c r="P3458" s="8">
        <f t="shared" si="213"/>
        <v>358.69</v>
      </c>
      <c r="Q3458" s="8" t="s">
        <v>8317</v>
      </c>
      <c r="R3458" s="8" t="s">
        <v>8318</v>
      </c>
      <c r="S3458" s="17">
        <f t="shared" si="214"/>
        <v>41821.205636574072</v>
      </c>
      <c r="T3458" s="17">
        <f t="shared" si="215"/>
        <v>41852.290972222225</v>
      </c>
    </row>
    <row r="3459" spans="1:20" ht="28.5" x14ac:dyDescent="0.45">
      <c r="A3459" s="5">
        <v>3457</v>
      </c>
      <c r="B3459" s="7" t="s">
        <v>3456</v>
      </c>
      <c r="C3459" s="7" t="s">
        <v>7567</v>
      </c>
      <c r="D3459" s="8">
        <v>2000</v>
      </c>
      <c r="E3459" s="8">
        <v>2804</v>
      </c>
      <c r="F3459" s="8" t="s">
        <v>8219</v>
      </c>
      <c r="G3459" s="8" t="s">
        <v>8224</v>
      </c>
      <c r="H3459" s="8" t="s">
        <v>8246</v>
      </c>
      <c r="I3459" s="8">
        <v>1423720740</v>
      </c>
      <c r="J3459" s="8">
        <v>1421081857</v>
      </c>
      <c r="K3459" s="8" t="b">
        <v>0</v>
      </c>
      <c r="L3459" s="8">
        <v>55</v>
      </c>
      <c r="M3459" s="8" t="b">
        <v>1</v>
      </c>
      <c r="N3459" s="8" t="s">
        <v>8271</v>
      </c>
      <c r="O3459" s="11">
        <f t="shared" ref="O3459:O3522" si="216">ROUND((E3459/D3459)*100,0)</f>
        <v>140</v>
      </c>
      <c r="P3459" s="8">
        <f t="shared" ref="P3459:P3522" si="217">ROUND(E3459/L3459,2)</f>
        <v>50.98</v>
      </c>
      <c r="Q3459" s="8" t="s">
        <v>8317</v>
      </c>
      <c r="R3459" s="8" t="s">
        <v>8318</v>
      </c>
      <c r="S3459" s="17">
        <f t="shared" ref="S3459:S3522" si="218">(((J3459/60)/60)/24)+DATE(1970,1,1)</f>
        <v>42016.706678240742</v>
      </c>
      <c r="T3459" s="17">
        <f t="shared" ref="T3459:T3522" si="219">(((I3459/60)/60)/24)+DATE(1970,1,1)</f>
        <v>42047.249305555553</v>
      </c>
    </row>
    <row r="3460" spans="1:20" ht="42.75" x14ac:dyDescent="0.45">
      <c r="A3460" s="5">
        <v>3458</v>
      </c>
      <c r="B3460" s="7" t="s">
        <v>3457</v>
      </c>
      <c r="C3460" s="7" t="s">
        <v>7568</v>
      </c>
      <c r="D3460" s="8">
        <v>978</v>
      </c>
      <c r="E3460" s="8">
        <v>1216</v>
      </c>
      <c r="F3460" s="8" t="s">
        <v>8219</v>
      </c>
      <c r="G3460" s="8" t="s">
        <v>8224</v>
      </c>
      <c r="H3460" s="8" t="s">
        <v>8246</v>
      </c>
      <c r="I3460" s="8">
        <v>1422937620</v>
      </c>
      <c r="J3460" s="8">
        <v>1420606303</v>
      </c>
      <c r="K3460" s="8" t="b">
        <v>0</v>
      </c>
      <c r="L3460" s="8">
        <v>27</v>
      </c>
      <c r="M3460" s="8" t="b">
        <v>1</v>
      </c>
      <c r="N3460" s="8" t="s">
        <v>8271</v>
      </c>
      <c r="O3460" s="11">
        <f t="shared" si="216"/>
        <v>124</v>
      </c>
      <c r="P3460" s="8">
        <f t="shared" si="217"/>
        <v>45.04</v>
      </c>
      <c r="Q3460" s="8" t="s">
        <v>8317</v>
      </c>
      <c r="R3460" s="8" t="s">
        <v>8318</v>
      </c>
      <c r="S3460" s="17">
        <f t="shared" si="218"/>
        <v>42011.202581018515</v>
      </c>
      <c r="T3460" s="17">
        <f t="shared" si="219"/>
        <v>42038.185416666667</v>
      </c>
    </row>
    <row r="3461" spans="1:20" ht="42.75" x14ac:dyDescent="0.45">
      <c r="A3461" s="5">
        <v>3459</v>
      </c>
      <c r="B3461" s="7" t="s">
        <v>3458</v>
      </c>
      <c r="C3461" s="7" t="s">
        <v>7569</v>
      </c>
      <c r="D3461" s="8">
        <v>500</v>
      </c>
      <c r="E3461" s="8">
        <v>631</v>
      </c>
      <c r="F3461" s="8" t="s">
        <v>8219</v>
      </c>
      <c r="G3461" s="8" t="s">
        <v>8225</v>
      </c>
      <c r="H3461" s="8" t="s">
        <v>8247</v>
      </c>
      <c r="I3461" s="8">
        <v>1463743860</v>
      </c>
      <c r="J3461" s="8">
        <v>1461151860</v>
      </c>
      <c r="K3461" s="8" t="b">
        <v>0</v>
      </c>
      <c r="L3461" s="8">
        <v>36</v>
      </c>
      <c r="M3461" s="8" t="b">
        <v>1</v>
      </c>
      <c r="N3461" s="8" t="s">
        <v>8271</v>
      </c>
      <c r="O3461" s="11">
        <f t="shared" si="216"/>
        <v>126</v>
      </c>
      <c r="P3461" s="8">
        <f t="shared" si="217"/>
        <v>17.53</v>
      </c>
      <c r="Q3461" s="8" t="s">
        <v>8317</v>
      </c>
      <c r="R3461" s="8" t="s">
        <v>8318</v>
      </c>
      <c r="S3461" s="17">
        <f t="shared" si="218"/>
        <v>42480.479861111111</v>
      </c>
      <c r="T3461" s="17">
        <f t="shared" si="219"/>
        <v>42510.479861111111</v>
      </c>
    </row>
    <row r="3462" spans="1:20" ht="42.75" x14ac:dyDescent="0.45">
      <c r="A3462" s="5">
        <v>3460</v>
      </c>
      <c r="B3462" s="7" t="s">
        <v>3459</v>
      </c>
      <c r="C3462" s="7" t="s">
        <v>7570</v>
      </c>
      <c r="D3462" s="8">
        <v>500</v>
      </c>
      <c r="E3462" s="8">
        <v>950</v>
      </c>
      <c r="F3462" s="8" t="s">
        <v>8219</v>
      </c>
      <c r="G3462" s="8" t="s">
        <v>8225</v>
      </c>
      <c r="H3462" s="8" t="s">
        <v>8247</v>
      </c>
      <c r="I3462" s="8">
        <v>1408106352</v>
      </c>
      <c r="J3462" s="8">
        <v>1406896752</v>
      </c>
      <c r="K3462" s="8" t="b">
        <v>0</v>
      </c>
      <c r="L3462" s="8">
        <v>19</v>
      </c>
      <c r="M3462" s="8" t="b">
        <v>1</v>
      </c>
      <c r="N3462" s="8" t="s">
        <v>8271</v>
      </c>
      <c r="O3462" s="11">
        <f t="shared" si="216"/>
        <v>190</v>
      </c>
      <c r="P3462" s="8">
        <f t="shared" si="217"/>
        <v>50</v>
      </c>
      <c r="Q3462" s="8" t="s">
        <v>8317</v>
      </c>
      <c r="R3462" s="8" t="s">
        <v>8318</v>
      </c>
      <c r="S3462" s="17">
        <f t="shared" si="218"/>
        <v>41852.527222222219</v>
      </c>
      <c r="T3462" s="17">
        <f t="shared" si="219"/>
        <v>41866.527222222219</v>
      </c>
    </row>
    <row r="3463" spans="1:20" ht="42.75" x14ac:dyDescent="0.45">
      <c r="A3463" s="5">
        <v>3461</v>
      </c>
      <c r="B3463" s="7" t="s">
        <v>3460</v>
      </c>
      <c r="C3463" s="7" t="s">
        <v>7571</v>
      </c>
      <c r="D3463" s="8">
        <v>500</v>
      </c>
      <c r="E3463" s="8">
        <v>695</v>
      </c>
      <c r="F3463" s="8" t="s">
        <v>8219</v>
      </c>
      <c r="G3463" s="8" t="s">
        <v>8224</v>
      </c>
      <c r="H3463" s="8" t="s">
        <v>8246</v>
      </c>
      <c r="I3463" s="8">
        <v>1477710000</v>
      </c>
      <c r="J3463" s="8">
        <v>1475248279</v>
      </c>
      <c r="K3463" s="8" t="b">
        <v>0</v>
      </c>
      <c r="L3463" s="8">
        <v>12</v>
      </c>
      <c r="M3463" s="8" t="b">
        <v>1</v>
      </c>
      <c r="N3463" s="8" t="s">
        <v>8271</v>
      </c>
      <c r="O3463" s="11">
        <f t="shared" si="216"/>
        <v>139</v>
      </c>
      <c r="P3463" s="8">
        <f t="shared" si="217"/>
        <v>57.92</v>
      </c>
      <c r="Q3463" s="8" t="s">
        <v>8317</v>
      </c>
      <c r="R3463" s="8" t="s">
        <v>8318</v>
      </c>
      <c r="S3463" s="17">
        <f t="shared" si="218"/>
        <v>42643.632858796293</v>
      </c>
      <c r="T3463" s="17">
        <f t="shared" si="219"/>
        <v>42672.125</v>
      </c>
    </row>
    <row r="3464" spans="1:20" ht="42.75" x14ac:dyDescent="0.45">
      <c r="A3464" s="5">
        <v>3462</v>
      </c>
      <c r="B3464" s="7" t="s">
        <v>3461</v>
      </c>
      <c r="C3464" s="7" t="s">
        <v>7572</v>
      </c>
      <c r="D3464" s="8">
        <v>250</v>
      </c>
      <c r="E3464" s="8">
        <v>505</v>
      </c>
      <c r="F3464" s="8" t="s">
        <v>8219</v>
      </c>
      <c r="G3464" s="8" t="s">
        <v>8224</v>
      </c>
      <c r="H3464" s="8" t="s">
        <v>8246</v>
      </c>
      <c r="I3464" s="8">
        <v>1436551200</v>
      </c>
      <c r="J3464" s="8">
        <v>1435181628</v>
      </c>
      <c r="K3464" s="8" t="b">
        <v>0</v>
      </c>
      <c r="L3464" s="8">
        <v>17</v>
      </c>
      <c r="M3464" s="8" t="b">
        <v>1</v>
      </c>
      <c r="N3464" s="8" t="s">
        <v>8271</v>
      </c>
      <c r="O3464" s="11">
        <f t="shared" si="216"/>
        <v>202</v>
      </c>
      <c r="P3464" s="8">
        <f t="shared" si="217"/>
        <v>29.71</v>
      </c>
      <c r="Q3464" s="8" t="s">
        <v>8317</v>
      </c>
      <c r="R3464" s="8" t="s">
        <v>8318</v>
      </c>
      <c r="S3464" s="17">
        <f t="shared" si="218"/>
        <v>42179.898472222223</v>
      </c>
      <c r="T3464" s="17">
        <f t="shared" si="219"/>
        <v>42195.75</v>
      </c>
    </row>
    <row r="3465" spans="1:20" ht="42.75" x14ac:dyDescent="0.45">
      <c r="A3465" s="5">
        <v>3463</v>
      </c>
      <c r="B3465" s="7" t="s">
        <v>3462</v>
      </c>
      <c r="C3465" s="7" t="s">
        <v>7573</v>
      </c>
      <c r="D3465" s="8">
        <v>10000</v>
      </c>
      <c r="E3465" s="8">
        <v>10338</v>
      </c>
      <c r="F3465" s="8" t="s">
        <v>8219</v>
      </c>
      <c r="G3465" s="8" t="s">
        <v>8229</v>
      </c>
      <c r="H3465" s="8" t="s">
        <v>8251</v>
      </c>
      <c r="I3465" s="8">
        <v>1476158340</v>
      </c>
      <c r="J3465" s="8">
        <v>1472594585</v>
      </c>
      <c r="K3465" s="8" t="b">
        <v>0</v>
      </c>
      <c r="L3465" s="8">
        <v>114</v>
      </c>
      <c r="M3465" s="8" t="b">
        <v>1</v>
      </c>
      <c r="N3465" s="8" t="s">
        <v>8271</v>
      </c>
      <c r="O3465" s="11">
        <f t="shared" si="216"/>
        <v>103</v>
      </c>
      <c r="P3465" s="8">
        <f t="shared" si="217"/>
        <v>90.68</v>
      </c>
      <c r="Q3465" s="8" t="s">
        <v>8317</v>
      </c>
      <c r="R3465" s="8" t="s">
        <v>8318</v>
      </c>
      <c r="S3465" s="17">
        <f t="shared" si="218"/>
        <v>42612.918807870374</v>
      </c>
      <c r="T3465" s="17">
        <f t="shared" si="219"/>
        <v>42654.165972222225</v>
      </c>
    </row>
    <row r="3466" spans="1:20" ht="42.75" x14ac:dyDescent="0.45">
      <c r="A3466" s="5">
        <v>3464</v>
      </c>
      <c r="B3466" s="7" t="s">
        <v>3463</v>
      </c>
      <c r="C3466" s="7" t="s">
        <v>7574</v>
      </c>
      <c r="D3466" s="8">
        <v>5000</v>
      </c>
      <c r="E3466" s="8">
        <v>5116.18</v>
      </c>
      <c r="F3466" s="8" t="s">
        <v>8219</v>
      </c>
      <c r="G3466" s="8" t="s">
        <v>8224</v>
      </c>
      <c r="H3466" s="8" t="s">
        <v>8246</v>
      </c>
      <c r="I3466" s="8">
        <v>1471921637</v>
      </c>
      <c r="J3466" s="8">
        <v>1469329637</v>
      </c>
      <c r="K3466" s="8" t="b">
        <v>0</v>
      </c>
      <c r="L3466" s="8">
        <v>93</v>
      </c>
      <c r="M3466" s="8" t="b">
        <v>1</v>
      </c>
      <c r="N3466" s="8" t="s">
        <v>8271</v>
      </c>
      <c r="O3466" s="11">
        <f t="shared" si="216"/>
        <v>102</v>
      </c>
      <c r="P3466" s="8">
        <f t="shared" si="217"/>
        <v>55.01</v>
      </c>
      <c r="Q3466" s="8" t="s">
        <v>8317</v>
      </c>
      <c r="R3466" s="8" t="s">
        <v>8318</v>
      </c>
      <c r="S3466" s="17">
        <f t="shared" si="218"/>
        <v>42575.130057870367</v>
      </c>
      <c r="T3466" s="17">
        <f t="shared" si="219"/>
        <v>42605.130057870367</v>
      </c>
    </row>
    <row r="3467" spans="1:20" ht="42.75" x14ac:dyDescent="0.45">
      <c r="A3467" s="5">
        <v>3465</v>
      </c>
      <c r="B3467" s="7" t="s">
        <v>3464</v>
      </c>
      <c r="C3467" s="7" t="s">
        <v>7575</v>
      </c>
      <c r="D3467" s="8">
        <v>2000</v>
      </c>
      <c r="E3467" s="8">
        <v>2060</v>
      </c>
      <c r="F3467" s="8" t="s">
        <v>8219</v>
      </c>
      <c r="G3467" s="8" t="s">
        <v>8225</v>
      </c>
      <c r="H3467" s="8" t="s">
        <v>8247</v>
      </c>
      <c r="I3467" s="8">
        <v>1439136000</v>
      </c>
      <c r="J3467" s="8">
        <v>1436972472</v>
      </c>
      <c r="K3467" s="8" t="b">
        <v>0</v>
      </c>
      <c r="L3467" s="8">
        <v>36</v>
      </c>
      <c r="M3467" s="8" t="b">
        <v>1</v>
      </c>
      <c r="N3467" s="8" t="s">
        <v>8271</v>
      </c>
      <c r="O3467" s="11">
        <f t="shared" si="216"/>
        <v>103</v>
      </c>
      <c r="P3467" s="8">
        <f t="shared" si="217"/>
        <v>57.22</v>
      </c>
      <c r="Q3467" s="8" t="s">
        <v>8317</v>
      </c>
      <c r="R3467" s="8" t="s">
        <v>8318</v>
      </c>
      <c r="S3467" s="17">
        <f t="shared" si="218"/>
        <v>42200.625833333332</v>
      </c>
      <c r="T3467" s="17">
        <f t="shared" si="219"/>
        <v>42225.666666666672</v>
      </c>
    </row>
    <row r="3468" spans="1:20" ht="28.5" x14ac:dyDescent="0.45">
      <c r="A3468" s="5">
        <v>3466</v>
      </c>
      <c r="B3468" s="7" t="s">
        <v>3465</v>
      </c>
      <c r="C3468" s="7" t="s">
        <v>7576</v>
      </c>
      <c r="D3468" s="8">
        <v>3500</v>
      </c>
      <c r="E3468" s="8">
        <v>4450</v>
      </c>
      <c r="F3468" s="8" t="s">
        <v>8219</v>
      </c>
      <c r="G3468" s="8" t="s">
        <v>8224</v>
      </c>
      <c r="H3468" s="8" t="s">
        <v>8246</v>
      </c>
      <c r="I3468" s="8">
        <v>1461108450</v>
      </c>
      <c r="J3468" s="8">
        <v>1455928050</v>
      </c>
      <c r="K3468" s="8" t="b">
        <v>0</v>
      </c>
      <c r="L3468" s="8">
        <v>61</v>
      </c>
      <c r="M3468" s="8" t="b">
        <v>1</v>
      </c>
      <c r="N3468" s="8" t="s">
        <v>8271</v>
      </c>
      <c r="O3468" s="11">
        <f t="shared" si="216"/>
        <v>127</v>
      </c>
      <c r="P3468" s="8">
        <f t="shared" si="217"/>
        <v>72.95</v>
      </c>
      <c r="Q3468" s="8" t="s">
        <v>8317</v>
      </c>
      <c r="R3468" s="8" t="s">
        <v>8318</v>
      </c>
      <c r="S3468" s="17">
        <f t="shared" si="218"/>
        <v>42420.019097222219</v>
      </c>
      <c r="T3468" s="17">
        <f t="shared" si="219"/>
        <v>42479.977430555555</v>
      </c>
    </row>
    <row r="3469" spans="1:20" x14ac:dyDescent="0.45">
      <c r="A3469" s="5">
        <v>3467</v>
      </c>
      <c r="B3469" s="7" t="s">
        <v>3466</v>
      </c>
      <c r="C3469" s="7" t="s">
        <v>7577</v>
      </c>
      <c r="D3469" s="8">
        <v>3000</v>
      </c>
      <c r="E3469" s="8">
        <v>3030</v>
      </c>
      <c r="F3469" s="8" t="s">
        <v>8219</v>
      </c>
      <c r="G3469" s="8" t="s">
        <v>8224</v>
      </c>
      <c r="H3469" s="8" t="s">
        <v>8246</v>
      </c>
      <c r="I3469" s="8">
        <v>1426864032</v>
      </c>
      <c r="J3469" s="8">
        <v>1424275632</v>
      </c>
      <c r="K3469" s="8" t="b">
        <v>0</v>
      </c>
      <c r="L3469" s="8">
        <v>47</v>
      </c>
      <c r="M3469" s="8" t="b">
        <v>1</v>
      </c>
      <c r="N3469" s="8" t="s">
        <v>8271</v>
      </c>
      <c r="O3469" s="11">
        <f t="shared" si="216"/>
        <v>101</v>
      </c>
      <c r="P3469" s="8">
        <f t="shared" si="217"/>
        <v>64.47</v>
      </c>
      <c r="Q3469" s="8" t="s">
        <v>8317</v>
      </c>
      <c r="R3469" s="8" t="s">
        <v>8318</v>
      </c>
      <c r="S3469" s="17">
        <f t="shared" si="218"/>
        <v>42053.671666666662</v>
      </c>
      <c r="T3469" s="17">
        <f t="shared" si="219"/>
        <v>42083.630000000005</v>
      </c>
    </row>
    <row r="3470" spans="1:20" ht="42.75" x14ac:dyDescent="0.45">
      <c r="A3470" s="5">
        <v>3468</v>
      </c>
      <c r="B3470" s="7" t="s">
        <v>3467</v>
      </c>
      <c r="C3470" s="7" t="s">
        <v>7578</v>
      </c>
      <c r="D3470" s="8">
        <v>10000</v>
      </c>
      <c r="E3470" s="8">
        <v>12178</v>
      </c>
      <c r="F3470" s="8" t="s">
        <v>8219</v>
      </c>
      <c r="G3470" s="8" t="s">
        <v>8224</v>
      </c>
      <c r="H3470" s="8" t="s">
        <v>8246</v>
      </c>
      <c r="I3470" s="8">
        <v>1474426800</v>
      </c>
      <c r="J3470" s="8">
        <v>1471976529</v>
      </c>
      <c r="K3470" s="8" t="b">
        <v>0</v>
      </c>
      <c r="L3470" s="8">
        <v>17</v>
      </c>
      <c r="M3470" s="8" t="b">
        <v>1</v>
      </c>
      <c r="N3470" s="8" t="s">
        <v>8271</v>
      </c>
      <c r="O3470" s="11">
        <f t="shared" si="216"/>
        <v>122</v>
      </c>
      <c r="P3470" s="8">
        <f t="shared" si="217"/>
        <v>716.35</v>
      </c>
      <c r="Q3470" s="8" t="s">
        <v>8317</v>
      </c>
      <c r="R3470" s="8" t="s">
        <v>8318</v>
      </c>
      <c r="S3470" s="17">
        <f t="shared" si="218"/>
        <v>42605.765381944439</v>
      </c>
      <c r="T3470" s="17">
        <f t="shared" si="219"/>
        <v>42634.125</v>
      </c>
    </row>
    <row r="3471" spans="1:20" ht="42.75" x14ac:dyDescent="0.45">
      <c r="A3471" s="5">
        <v>3469</v>
      </c>
      <c r="B3471" s="7" t="s">
        <v>3468</v>
      </c>
      <c r="C3471" s="7" t="s">
        <v>7579</v>
      </c>
      <c r="D3471" s="8">
        <v>2800</v>
      </c>
      <c r="E3471" s="8">
        <v>3175</v>
      </c>
      <c r="F3471" s="8" t="s">
        <v>8219</v>
      </c>
      <c r="G3471" s="8" t="s">
        <v>8224</v>
      </c>
      <c r="H3471" s="8" t="s">
        <v>8246</v>
      </c>
      <c r="I3471" s="8">
        <v>1461857045</v>
      </c>
      <c r="J3471" s="8">
        <v>1459265045</v>
      </c>
      <c r="K3471" s="8" t="b">
        <v>0</v>
      </c>
      <c r="L3471" s="8">
        <v>63</v>
      </c>
      <c r="M3471" s="8" t="b">
        <v>1</v>
      </c>
      <c r="N3471" s="8" t="s">
        <v>8271</v>
      </c>
      <c r="O3471" s="11">
        <f t="shared" si="216"/>
        <v>113</v>
      </c>
      <c r="P3471" s="8">
        <f t="shared" si="217"/>
        <v>50.4</v>
      </c>
      <c r="Q3471" s="8" t="s">
        <v>8317</v>
      </c>
      <c r="R3471" s="8" t="s">
        <v>8318</v>
      </c>
      <c r="S3471" s="17">
        <f t="shared" si="218"/>
        <v>42458.641724537039</v>
      </c>
      <c r="T3471" s="17">
        <f t="shared" si="219"/>
        <v>42488.641724537039</v>
      </c>
    </row>
    <row r="3472" spans="1:20" ht="28.5" x14ac:dyDescent="0.45">
      <c r="A3472" s="5">
        <v>3470</v>
      </c>
      <c r="B3472" s="7" t="s">
        <v>3469</v>
      </c>
      <c r="C3472" s="7" t="s">
        <v>7580</v>
      </c>
      <c r="D3472" s="8">
        <v>250</v>
      </c>
      <c r="E3472" s="8">
        <v>375</v>
      </c>
      <c r="F3472" s="8" t="s">
        <v>8219</v>
      </c>
      <c r="G3472" s="8" t="s">
        <v>8224</v>
      </c>
      <c r="H3472" s="8" t="s">
        <v>8246</v>
      </c>
      <c r="I3472" s="8">
        <v>1468618680</v>
      </c>
      <c r="J3472" s="8">
        <v>1465345902</v>
      </c>
      <c r="K3472" s="8" t="b">
        <v>0</v>
      </c>
      <c r="L3472" s="8">
        <v>9</v>
      </c>
      <c r="M3472" s="8" t="b">
        <v>1</v>
      </c>
      <c r="N3472" s="8" t="s">
        <v>8271</v>
      </c>
      <c r="O3472" s="11">
        <f t="shared" si="216"/>
        <v>150</v>
      </c>
      <c r="P3472" s="8">
        <f t="shared" si="217"/>
        <v>41.67</v>
      </c>
      <c r="Q3472" s="8" t="s">
        <v>8317</v>
      </c>
      <c r="R3472" s="8" t="s">
        <v>8318</v>
      </c>
      <c r="S3472" s="17">
        <f t="shared" si="218"/>
        <v>42529.022013888884</v>
      </c>
      <c r="T3472" s="17">
        <f t="shared" si="219"/>
        <v>42566.901388888888</v>
      </c>
    </row>
    <row r="3473" spans="1:20" ht="42.75" x14ac:dyDescent="0.45">
      <c r="A3473" s="5">
        <v>3471</v>
      </c>
      <c r="B3473" s="7" t="s">
        <v>3470</v>
      </c>
      <c r="C3473" s="7" t="s">
        <v>7581</v>
      </c>
      <c r="D3473" s="8">
        <v>500</v>
      </c>
      <c r="E3473" s="8">
        <v>1073</v>
      </c>
      <c r="F3473" s="8" t="s">
        <v>8219</v>
      </c>
      <c r="G3473" s="8" t="s">
        <v>8225</v>
      </c>
      <c r="H3473" s="8" t="s">
        <v>8247</v>
      </c>
      <c r="I3473" s="8">
        <v>1409515200</v>
      </c>
      <c r="J3473" s="8">
        <v>1405971690</v>
      </c>
      <c r="K3473" s="8" t="b">
        <v>0</v>
      </c>
      <c r="L3473" s="8">
        <v>30</v>
      </c>
      <c r="M3473" s="8" t="b">
        <v>1</v>
      </c>
      <c r="N3473" s="8" t="s">
        <v>8271</v>
      </c>
      <c r="O3473" s="11">
        <f t="shared" si="216"/>
        <v>215</v>
      </c>
      <c r="P3473" s="8">
        <f t="shared" si="217"/>
        <v>35.770000000000003</v>
      </c>
      <c r="Q3473" s="8" t="s">
        <v>8317</v>
      </c>
      <c r="R3473" s="8" t="s">
        <v>8318</v>
      </c>
      <c r="S3473" s="17">
        <f t="shared" si="218"/>
        <v>41841.820486111108</v>
      </c>
      <c r="T3473" s="17">
        <f t="shared" si="219"/>
        <v>41882.833333333336</v>
      </c>
    </row>
    <row r="3474" spans="1:20" ht="42.75" x14ac:dyDescent="0.45">
      <c r="A3474" s="5">
        <v>3472</v>
      </c>
      <c r="B3474" s="7" t="s">
        <v>3471</v>
      </c>
      <c r="C3474" s="7" t="s">
        <v>7582</v>
      </c>
      <c r="D3474" s="8">
        <v>2000</v>
      </c>
      <c r="E3474" s="8">
        <v>2041</v>
      </c>
      <c r="F3474" s="8" t="s">
        <v>8219</v>
      </c>
      <c r="G3474" s="8" t="s">
        <v>8224</v>
      </c>
      <c r="H3474" s="8" t="s">
        <v>8246</v>
      </c>
      <c r="I3474" s="8">
        <v>1415253540</v>
      </c>
      <c r="J3474" s="8">
        <v>1413432331</v>
      </c>
      <c r="K3474" s="8" t="b">
        <v>0</v>
      </c>
      <c r="L3474" s="8">
        <v>23</v>
      </c>
      <c r="M3474" s="8" t="b">
        <v>1</v>
      </c>
      <c r="N3474" s="8" t="s">
        <v>8271</v>
      </c>
      <c r="O3474" s="11">
        <f t="shared" si="216"/>
        <v>102</v>
      </c>
      <c r="P3474" s="8">
        <f t="shared" si="217"/>
        <v>88.74</v>
      </c>
      <c r="Q3474" s="8" t="s">
        <v>8317</v>
      </c>
      <c r="R3474" s="8" t="s">
        <v>8318</v>
      </c>
      <c r="S3474" s="17">
        <f t="shared" si="218"/>
        <v>41928.170497685183</v>
      </c>
      <c r="T3474" s="17">
        <f t="shared" si="219"/>
        <v>41949.249305555553</v>
      </c>
    </row>
    <row r="3475" spans="1:20" ht="42.75" x14ac:dyDescent="0.45">
      <c r="A3475" s="5">
        <v>3473</v>
      </c>
      <c r="B3475" s="7" t="s">
        <v>3472</v>
      </c>
      <c r="C3475" s="7" t="s">
        <v>7583</v>
      </c>
      <c r="D3475" s="8">
        <v>4900</v>
      </c>
      <c r="E3475" s="8">
        <v>4900</v>
      </c>
      <c r="F3475" s="8" t="s">
        <v>8219</v>
      </c>
      <c r="G3475" s="8" t="s">
        <v>8224</v>
      </c>
      <c r="H3475" s="8" t="s">
        <v>8246</v>
      </c>
      <c r="I3475" s="8">
        <v>1426883220</v>
      </c>
      <c r="J3475" s="8">
        <v>1425067296</v>
      </c>
      <c r="K3475" s="8" t="b">
        <v>0</v>
      </c>
      <c r="L3475" s="8">
        <v>33</v>
      </c>
      <c r="M3475" s="8" t="b">
        <v>1</v>
      </c>
      <c r="N3475" s="8" t="s">
        <v>8271</v>
      </c>
      <c r="O3475" s="11">
        <f t="shared" si="216"/>
        <v>100</v>
      </c>
      <c r="P3475" s="8">
        <f t="shared" si="217"/>
        <v>148.47999999999999</v>
      </c>
      <c r="Q3475" s="8" t="s">
        <v>8317</v>
      </c>
      <c r="R3475" s="8" t="s">
        <v>8318</v>
      </c>
      <c r="S3475" s="17">
        <f t="shared" si="218"/>
        <v>42062.834444444445</v>
      </c>
      <c r="T3475" s="17">
        <f t="shared" si="219"/>
        <v>42083.852083333331</v>
      </c>
    </row>
    <row r="3476" spans="1:20" ht="42.75" x14ac:dyDescent="0.45">
      <c r="A3476" s="5">
        <v>3474</v>
      </c>
      <c r="B3476" s="7" t="s">
        <v>3473</v>
      </c>
      <c r="C3476" s="7" t="s">
        <v>7584</v>
      </c>
      <c r="D3476" s="8">
        <v>2000</v>
      </c>
      <c r="E3476" s="8">
        <v>2020</v>
      </c>
      <c r="F3476" s="8" t="s">
        <v>8219</v>
      </c>
      <c r="G3476" s="8" t="s">
        <v>8225</v>
      </c>
      <c r="H3476" s="8" t="s">
        <v>8247</v>
      </c>
      <c r="I3476" s="8">
        <v>1469016131</v>
      </c>
      <c r="J3476" s="8">
        <v>1466424131</v>
      </c>
      <c r="K3476" s="8" t="b">
        <v>0</v>
      </c>
      <c r="L3476" s="8">
        <v>39</v>
      </c>
      <c r="M3476" s="8" t="b">
        <v>1</v>
      </c>
      <c r="N3476" s="8" t="s">
        <v>8271</v>
      </c>
      <c r="O3476" s="11">
        <f t="shared" si="216"/>
        <v>101</v>
      </c>
      <c r="P3476" s="8">
        <f t="shared" si="217"/>
        <v>51.79</v>
      </c>
      <c r="Q3476" s="8" t="s">
        <v>8317</v>
      </c>
      <c r="R3476" s="8" t="s">
        <v>8318</v>
      </c>
      <c r="S3476" s="17">
        <f t="shared" si="218"/>
        <v>42541.501516203702</v>
      </c>
      <c r="T3476" s="17">
        <f t="shared" si="219"/>
        <v>42571.501516203702</v>
      </c>
    </row>
    <row r="3477" spans="1:20" ht="42.75" x14ac:dyDescent="0.45">
      <c r="A3477" s="5">
        <v>3475</v>
      </c>
      <c r="B3477" s="7" t="s">
        <v>3474</v>
      </c>
      <c r="C3477" s="7" t="s">
        <v>7585</v>
      </c>
      <c r="D3477" s="8">
        <v>300</v>
      </c>
      <c r="E3477" s="8">
        <v>340</v>
      </c>
      <c r="F3477" s="8" t="s">
        <v>8219</v>
      </c>
      <c r="G3477" s="8" t="s">
        <v>8225</v>
      </c>
      <c r="H3477" s="8" t="s">
        <v>8247</v>
      </c>
      <c r="I3477" s="8">
        <v>1414972800</v>
      </c>
      <c r="J3477" s="8">
        <v>1412629704</v>
      </c>
      <c r="K3477" s="8" t="b">
        <v>0</v>
      </c>
      <c r="L3477" s="8">
        <v>17</v>
      </c>
      <c r="M3477" s="8" t="b">
        <v>1</v>
      </c>
      <c r="N3477" s="8" t="s">
        <v>8271</v>
      </c>
      <c r="O3477" s="11">
        <f t="shared" si="216"/>
        <v>113</v>
      </c>
      <c r="P3477" s="8">
        <f t="shared" si="217"/>
        <v>20</v>
      </c>
      <c r="Q3477" s="8" t="s">
        <v>8317</v>
      </c>
      <c r="R3477" s="8" t="s">
        <v>8318</v>
      </c>
      <c r="S3477" s="17">
        <f t="shared" si="218"/>
        <v>41918.880833333329</v>
      </c>
      <c r="T3477" s="17">
        <f t="shared" si="219"/>
        <v>41946</v>
      </c>
    </row>
    <row r="3478" spans="1:20" ht="42.75" x14ac:dyDescent="0.45">
      <c r="A3478" s="5">
        <v>3476</v>
      </c>
      <c r="B3478" s="7" t="s">
        <v>3475</v>
      </c>
      <c r="C3478" s="7" t="s">
        <v>7586</v>
      </c>
      <c r="D3478" s="8">
        <v>300</v>
      </c>
      <c r="E3478" s="8">
        <v>312</v>
      </c>
      <c r="F3478" s="8" t="s">
        <v>8219</v>
      </c>
      <c r="G3478" s="8" t="s">
        <v>8224</v>
      </c>
      <c r="H3478" s="8" t="s">
        <v>8246</v>
      </c>
      <c r="I3478" s="8">
        <v>1414378800</v>
      </c>
      <c r="J3478" s="8">
        <v>1412836990</v>
      </c>
      <c r="K3478" s="8" t="b">
        <v>0</v>
      </c>
      <c r="L3478" s="8">
        <v>6</v>
      </c>
      <c r="M3478" s="8" t="b">
        <v>1</v>
      </c>
      <c r="N3478" s="8" t="s">
        <v>8271</v>
      </c>
      <c r="O3478" s="11">
        <f t="shared" si="216"/>
        <v>104</v>
      </c>
      <c r="P3478" s="8">
        <f t="shared" si="217"/>
        <v>52</v>
      </c>
      <c r="Q3478" s="8" t="s">
        <v>8317</v>
      </c>
      <c r="R3478" s="8" t="s">
        <v>8318</v>
      </c>
      <c r="S3478" s="17">
        <f t="shared" si="218"/>
        <v>41921.279976851853</v>
      </c>
      <c r="T3478" s="17">
        <f t="shared" si="219"/>
        <v>41939.125</v>
      </c>
    </row>
    <row r="3479" spans="1:20" ht="42.75" x14ac:dyDescent="0.45">
      <c r="A3479" s="5">
        <v>3477</v>
      </c>
      <c r="B3479" s="7" t="s">
        <v>3476</v>
      </c>
      <c r="C3479" s="7" t="s">
        <v>7587</v>
      </c>
      <c r="D3479" s="8">
        <v>1800</v>
      </c>
      <c r="E3479" s="8">
        <v>2076</v>
      </c>
      <c r="F3479" s="8" t="s">
        <v>8219</v>
      </c>
      <c r="G3479" s="8" t="s">
        <v>8224</v>
      </c>
      <c r="H3479" s="8" t="s">
        <v>8246</v>
      </c>
      <c r="I3479" s="8">
        <v>1431831600</v>
      </c>
      <c r="J3479" s="8">
        <v>1430761243</v>
      </c>
      <c r="K3479" s="8" t="b">
        <v>0</v>
      </c>
      <c r="L3479" s="8">
        <v>39</v>
      </c>
      <c r="M3479" s="8" t="b">
        <v>1</v>
      </c>
      <c r="N3479" s="8" t="s">
        <v>8271</v>
      </c>
      <c r="O3479" s="11">
        <f t="shared" si="216"/>
        <v>115</v>
      </c>
      <c r="P3479" s="8">
        <f t="shared" si="217"/>
        <v>53.23</v>
      </c>
      <c r="Q3479" s="8" t="s">
        <v>8317</v>
      </c>
      <c r="R3479" s="8" t="s">
        <v>8318</v>
      </c>
      <c r="S3479" s="17">
        <f t="shared" si="218"/>
        <v>42128.736608796295</v>
      </c>
      <c r="T3479" s="17">
        <f t="shared" si="219"/>
        <v>42141.125</v>
      </c>
    </row>
    <row r="3480" spans="1:20" ht="42.75" x14ac:dyDescent="0.45">
      <c r="A3480" s="5">
        <v>3478</v>
      </c>
      <c r="B3480" s="7" t="s">
        <v>3477</v>
      </c>
      <c r="C3480" s="7" t="s">
        <v>7588</v>
      </c>
      <c r="D3480" s="8">
        <v>2000</v>
      </c>
      <c r="E3480" s="8">
        <v>2257</v>
      </c>
      <c r="F3480" s="8" t="s">
        <v>8219</v>
      </c>
      <c r="G3480" s="8" t="s">
        <v>8224</v>
      </c>
      <c r="H3480" s="8" t="s">
        <v>8246</v>
      </c>
      <c r="I3480" s="8">
        <v>1426539600</v>
      </c>
      <c r="J3480" s="8">
        <v>1424296822</v>
      </c>
      <c r="K3480" s="8" t="b">
        <v>0</v>
      </c>
      <c r="L3480" s="8">
        <v>57</v>
      </c>
      <c r="M3480" s="8" t="b">
        <v>1</v>
      </c>
      <c r="N3480" s="8" t="s">
        <v>8271</v>
      </c>
      <c r="O3480" s="11">
        <f t="shared" si="216"/>
        <v>113</v>
      </c>
      <c r="P3480" s="8">
        <f t="shared" si="217"/>
        <v>39.6</v>
      </c>
      <c r="Q3480" s="8" t="s">
        <v>8317</v>
      </c>
      <c r="R3480" s="8" t="s">
        <v>8318</v>
      </c>
      <c r="S3480" s="17">
        <f t="shared" si="218"/>
        <v>42053.916921296302</v>
      </c>
      <c r="T3480" s="17">
        <f t="shared" si="219"/>
        <v>42079.875</v>
      </c>
    </row>
    <row r="3481" spans="1:20" ht="42.75" x14ac:dyDescent="0.45">
      <c r="A3481" s="5">
        <v>3479</v>
      </c>
      <c r="B3481" s="7" t="s">
        <v>3478</v>
      </c>
      <c r="C3481" s="7" t="s">
        <v>7589</v>
      </c>
      <c r="D3481" s="8">
        <v>1500</v>
      </c>
      <c r="E3481" s="8">
        <v>1918</v>
      </c>
      <c r="F3481" s="8" t="s">
        <v>8219</v>
      </c>
      <c r="G3481" s="8" t="s">
        <v>8225</v>
      </c>
      <c r="H3481" s="8" t="s">
        <v>8247</v>
      </c>
      <c r="I3481" s="8">
        <v>1403382680</v>
      </c>
      <c r="J3481" s="8">
        <v>1400790680</v>
      </c>
      <c r="K3481" s="8" t="b">
        <v>0</v>
      </c>
      <c r="L3481" s="8">
        <v>56</v>
      </c>
      <c r="M3481" s="8" t="b">
        <v>1</v>
      </c>
      <c r="N3481" s="8" t="s">
        <v>8271</v>
      </c>
      <c r="O3481" s="11">
        <f t="shared" si="216"/>
        <v>128</v>
      </c>
      <c r="P3481" s="8">
        <f t="shared" si="217"/>
        <v>34.25</v>
      </c>
      <c r="Q3481" s="8" t="s">
        <v>8317</v>
      </c>
      <c r="R3481" s="8" t="s">
        <v>8318</v>
      </c>
      <c r="S3481" s="17">
        <f t="shared" si="218"/>
        <v>41781.855092592588</v>
      </c>
      <c r="T3481" s="17">
        <f t="shared" si="219"/>
        <v>41811.855092592588</v>
      </c>
    </row>
    <row r="3482" spans="1:20" ht="42.75" x14ac:dyDescent="0.45">
      <c r="A3482" s="5">
        <v>3480</v>
      </c>
      <c r="B3482" s="7" t="s">
        <v>3479</v>
      </c>
      <c r="C3482" s="7" t="s">
        <v>7590</v>
      </c>
      <c r="D3482" s="8">
        <v>1500</v>
      </c>
      <c r="E3482" s="8">
        <v>2140</v>
      </c>
      <c r="F3482" s="8" t="s">
        <v>8219</v>
      </c>
      <c r="G3482" s="8" t="s">
        <v>8224</v>
      </c>
      <c r="H3482" s="8" t="s">
        <v>8246</v>
      </c>
      <c r="I3482" s="8">
        <v>1436562000</v>
      </c>
      <c r="J3482" s="8">
        <v>1434440227</v>
      </c>
      <c r="K3482" s="8" t="b">
        <v>0</v>
      </c>
      <c r="L3482" s="8">
        <v>13</v>
      </c>
      <c r="M3482" s="8" t="b">
        <v>1</v>
      </c>
      <c r="N3482" s="8" t="s">
        <v>8271</v>
      </c>
      <c r="O3482" s="11">
        <f t="shared" si="216"/>
        <v>143</v>
      </c>
      <c r="P3482" s="8">
        <f t="shared" si="217"/>
        <v>164.62</v>
      </c>
      <c r="Q3482" s="8" t="s">
        <v>8317</v>
      </c>
      <c r="R3482" s="8" t="s">
        <v>8318</v>
      </c>
      <c r="S3482" s="17">
        <f t="shared" si="218"/>
        <v>42171.317442129628</v>
      </c>
      <c r="T3482" s="17">
        <f t="shared" si="219"/>
        <v>42195.875</v>
      </c>
    </row>
    <row r="3483" spans="1:20" ht="42.75" x14ac:dyDescent="0.45">
      <c r="A3483" s="5">
        <v>3481</v>
      </c>
      <c r="B3483" s="7" t="s">
        <v>3480</v>
      </c>
      <c r="C3483" s="7" t="s">
        <v>7591</v>
      </c>
      <c r="D3483" s="8">
        <v>10000</v>
      </c>
      <c r="E3483" s="8">
        <v>11880</v>
      </c>
      <c r="F3483" s="8" t="s">
        <v>8219</v>
      </c>
      <c r="G3483" s="8" t="s">
        <v>8226</v>
      </c>
      <c r="H3483" s="8" t="s">
        <v>8248</v>
      </c>
      <c r="I3483" s="8">
        <v>1420178188</v>
      </c>
      <c r="J3483" s="8">
        <v>1418709388</v>
      </c>
      <c r="K3483" s="8" t="b">
        <v>0</v>
      </c>
      <c r="L3483" s="8">
        <v>95</v>
      </c>
      <c r="M3483" s="8" t="b">
        <v>1</v>
      </c>
      <c r="N3483" s="8" t="s">
        <v>8271</v>
      </c>
      <c r="O3483" s="11">
        <f t="shared" si="216"/>
        <v>119</v>
      </c>
      <c r="P3483" s="8">
        <f t="shared" si="217"/>
        <v>125.05</v>
      </c>
      <c r="Q3483" s="8" t="s">
        <v>8317</v>
      </c>
      <c r="R3483" s="8" t="s">
        <v>8318</v>
      </c>
      <c r="S3483" s="17">
        <f t="shared" si="218"/>
        <v>41989.24754629629</v>
      </c>
      <c r="T3483" s="17">
        <f t="shared" si="219"/>
        <v>42006.24754629629</v>
      </c>
    </row>
    <row r="3484" spans="1:20" ht="42.75" x14ac:dyDescent="0.45">
      <c r="A3484" s="5">
        <v>3482</v>
      </c>
      <c r="B3484" s="7" t="s">
        <v>3481</v>
      </c>
      <c r="C3484" s="7" t="s">
        <v>7592</v>
      </c>
      <c r="D3484" s="8">
        <v>3000</v>
      </c>
      <c r="E3484" s="8">
        <v>4150</v>
      </c>
      <c r="F3484" s="8" t="s">
        <v>8219</v>
      </c>
      <c r="G3484" s="8" t="s">
        <v>8225</v>
      </c>
      <c r="H3484" s="8" t="s">
        <v>8247</v>
      </c>
      <c r="I3484" s="8">
        <v>1404671466</v>
      </c>
      <c r="J3484" s="8">
        <v>1402079466</v>
      </c>
      <c r="K3484" s="8" t="b">
        <v>0</v>
      </c>
      <c r="L3484" s="8">
        <v>80</v>
      </c>
      <c r="M3484" s="8" t="b">
        <v>1</v>
      </c>
      <c r="N3484" s="8" t="s">
        <v>8271</v>
      </c>
      <c r="O3484" s="11">
        <f t="shared" si="216"/>
        <v>138</v>
      </c>
      <c r="P3484" s="8">
        <f t="shared" si="217"/>
        <v>51.88</v>
      </c>
      <c r="Q3484" s="8" t="s">
        <v>8317</v>
      </c>
      <c r="R3484" s="8" t="s">
        <v>8318</v>
      </c>
      <c r="S3484" s="17">
        <f t="shared" si="218"/>
        <v>41796.771597222221</v>
      </c>
      <c r="T3484" s="17">
        <f t="shared" si="219"/>
        <v>41826.771597222221</v>
      </c>
    </row>
    <row r="3485" spans="1:20" ht="42.75" x14ac:dyDescent="0.45">
      <c r="A3485" s="5">
        <v>3483</v>
      </c>
      <c r="B3485" s="7" t="s">
        <v>3482</v>
      </c>
      <c r="C3485" s="7" t="s">
        <v>7593</v>
      </c>
      <c r="D3485" s="8">
        <v>3350</v>
      </c>
      <c r="E3485" s="8">
        <v>5358</v>
      </c>
      <c r="F3485" s="8" t="s">
        <v>8219</v>
      </c>
      <c r="G3485" s="8" t="s">
        <v>8224</v>
      </c>
      <c r="H3485" s="8" t="s">
        <v>8246</v>
      </c>
      <c r="I3485" s="8">
        <v>1404403381</v>
      </c>
      <c r="J3485" s="8">
        <v>1401811381</v>
      </c>
      <c r="K3485" s="8" t="b">
        <v>0</v>
      </c>
      <c r="L3485" s="8">
        <v>133</v>
      </c>
      <c r="M3485" s="8" t="b">
        <v>1</v>
      </c>
      <c r="N3485" s="8" t="s">
        <v>8271</v>
      </c>
      <c r="O3485" s="11">
        <f t="shared" si="216"/>
        <v>160</v>
      </c>
      <c r="P3485" s="8">
        <f t="shared" si="217"/>
        <v>40.29</v>
      </c>
      <c r="Q3485" s="8" t="s">
        <v>8317</v>
      </c>
      <c r="R3485" s="8" t="s">
        <v>8318</v>
      </c>
      <c r="S3485" s="17">
        <f t="shared" si="218"/>
        <v>41793.668761574074</v>
      </c>
      <c r="T3485" s="17">
        <f t="shared" si="219"/>
        <v>41823.668761574074</v>
      </c>
    </row>
    <row r="3486" spans="1:20" ht="42.75" x14ac:dyDescent="0.45">
      <c r="A3486" s="5">
        <v>3484</v>
      </c>
      <c r="B3486" s="7" t="s">
        <v>3483</v>
      </c>
      <c r="C3486" s="7" t="s">
        <v>7594</v>
      </c>
      <c r="D3486" s="8">
        <v>2500</v>
      </c>
      <c r="E3486" s="8">
        <v>2856</v>
      </c>
      <c r="F3486" s="8" t="s">
        <v>8219</v>
      </c>
      <c r="G3486" s="8" t="s">
        <v>8224</v>
      </c>
      <c r="H3486" s="8" t="s">
        <v>8246</v>
      </c>
      <c r="I3486" s="8">
        <v>1466014499</v>
      </c>
      <c r="J3486" s="8">
        <v>1463422499</v>
      </c>
      <c r="K3486" s="8" t="b">
        <v>0</v>
      </c>
      <c r="L3486" s="8">
        <v>44</v>
      </c>
      <c r="M3486" s="8" t="b">
        <v>1</v>
      </c>
      <c r="N3486" s="8" t="s">
        <v>8271</v>
      </c>
      <c r="O3486" s="11">
        <f t="shared" si="216"/>
        <v>114</v>
      </c>
      <c r="P3486" s="8">
        <f t="shared" si="217"/>
        <v>64.91</v>
      </c>
      <c r="Q3486" s="8" t="s">
        <v>8317</v>
      </c>
      <c r="R3486" s="8" t="s">
        <v>8318</v>
      </c>
      <c r="S3486" s="17">
        <f t="shared" si="218"/>
        <v>42506.760405092587</v>
      </c>
      <c r="T3486" s="17">
        <f t="shared" si="219"/>
        <v>42536.760405092587</v>
      </c>
    </row>
    <row r="3487" spans="1:20" ht="42.75" x14ac:dyDescent="0.45">
      <c r="A3487" s="5">
        <v>3485</v>
      </c>
      <c r="B3487" s="7" t="s">
        <v>3484</v>
      </c>
      <c r="C3487" s="7" t="s">
        <v>7595</v>
      </c>
      <c r="D3487" s="8">
        <v>1650</v>
      </c>
      <c r="E3487" s="8">
        <v>1660</v>
      </c>
      <c r="F3487" s="8" t="s">
        <v>8219</v>
      </c>
      <c r="G3487" s="8" t="s">
        <v>8224</v>
      </c>
      <c r="H3487" s="8" t="s">
        <v>8246</v>
      </c>
      <c r="I3487" s="8">
        <v>1454431080</v>
      </c>
      <c r="J3487" s="8">
        <v>1451839080</v>
      </c>
      <c r="K3487" s="8" t="b">
        <v>0</v>
      </c>
      <c r="L3487" s="8">
        <v>30</v>
      </c>
      <c r="M3487" s="8" t="b">
        <v>1</v>
      </c>
      <c r="N3487" s="8" t="s">
        <v>8271</v>
      </c>
      <c r="O3487" s="11">
        <f t="shared" si="216"/>
        <v>101</v>
      </c>
      <c r="P3487" s="8">
        <f t="shared" si="217"/>
        <v>55.33</v>
      </c>
      <c r="Q3487" s="8" t="s">
        <v>8317</v>
      </c>
      <c r="R3487" s="8" t="s">
        <v>8318</v>
      </c>
      <c r="S3487" s="17">
        <f t="shared" si="218"/>
        <v>42372.693055555559</v>
      </c>
      <c r="T3487" s="17">
        <f t="shared" si="219"/>
        <v>42402.693055555559</v>
      </c>
    </row>
    <row r="3488" spans="1:20" ht="42.75" x14ac:dyDescent="0.45">
      <c r="A3488" s="5">
        <v>3486</v>
      </c>
      <c r="B3488" s="7" t="s">
        <v>3485</v>
      </c>
      <c r="C3488" s="7" t="s">
        <v>7596</v>
      </c>
      <c r="D3488" s="8">
        <v>3000</v>
      </c>
      <c r="E3488" s="8">
        <v>4656</v>
      </c>
      <c r="F3488" s="8" t="s">
        <v>8219</v>
      </c>
      <c r="G3488" s="8" t="s">
        <v>8224</v>
      </c>
      <c r="H3488" s="8" t="s">
        <v>8246</v>
      </c>
      <c r="I3488" s="8">
        <v>1433314740</v>
      </c>
      <c r="J3488" s="8">
        <v>1430600401</v>
      </c>
      <c r="K3488" s="8" t="b">
        <v>0</v>
      </c>
      <c r="L3488" s="8">
        <v>56</v>
      </c>
      <c r="M3488" s="8" t="b">
        <v>1</v>
      </c>
      <c r="N3488" s="8" t="s">
        <v>8271</v>
      </c>
      <c r="O3488" s="11">
        <f t="shared" si="216"/>
        <v>155</v>
      </c>
      <c r="P3488" s="8">
        <f t="shared" si="217"/>
        <v>83.14</v>
      </c>
      <c r="Q3488" s="8" t="s">
        <v>8317</v>
      </c>
      <c r="R3488" s="8" t="s">
        <v>8318</v>
      </c>
      <c r="S3488" s="17">
        <f t="shared" si="218"/>
        <v>42126.87501157407</v>
      </c>
      <c r="T3488" s="17">
        <f t="shared" si="219"/>
        <v>42158.290972222225</v>
      </c>
    </row>
    <row r="3489" spans="1:20" ht="42.75" x14ac:dyDescent="0.45">
      <c r="A3489" s="5">
        <v>3487</v>
      </c>
      <c r="B3489" s="7" t="s">
        <v>3486</v>
      </c>
      <c r="C3489" s="7" t="s">
        <v>7597</v>
      </c>
      <c r="D3489" s="8">
        <v>2000</v>
      </c>
      <c r="E3489" s="8">
        <v>2555</v>
      </c>
      <c r="F3489" s="8" t="s">
        <v>8219</v>
      </c>
      <c r="G3489" s="8" t="s">
        <v>8225</v>
      </c>
      <c r="H3489" s="8" t="s">
        <v>8247</v>
      </c>
      <c r="I3489" s="8">
        <v>1435185252</v>
      </c>
      <c r="J3489" s="8">
        <v>1432593252</v>
      </c>
      <c r="K3489" s="8" t="b">
        <v>0</v>
      </c>
      <c r="L3489" s="8">
        <v>66</v>
      </c>
      <c r="M3489" s="8" t="b">
        <v>1</v>
      </c>
      <c r="N3489" s="8" t="s">
        <v>8271</v>
      </c>
      <c r="O3489" s="11">
        <f t="shared" si="216"/>
        <v>128</v>
      </c>
      <c r="P3489" s="8">
        <f t="shared" si="217"/>
        <v>38.71</v>
      </c>
      <c r="Q3489" s="8" t="s">
        <v>8317</v>
      </c>
      <c r="R3489" s="8" t="s">
        <v>8318</v>
      </c>
      <c r="S3489" s="17">
        <f t="shared" si="218"/>
        <v>42149.940416666665</v>
      </c>
      <c r="T3489" s="17">
        <f t="shared" si="219"/>
        <v>42179.940416666665</v>
      </c>
    </row>
    <row r="3490" spans="1:20" ht="42.75" x14ac:dyDescent="0.45">
      <c r="A3490" s="5">
        <v>3488</v>
      </c>
      <c r="B3490" s="7" t="s">
        <v>3487</v>
      </c>
      <c r="C3490" s="7" t="s">
        <v>7598</v>
      </c>
      <c r="D3490" s="8">
        <v>3000</v>
      </c>
      <c r="E3490" s="8">
        <v>3636</v>
      </c>
      <c r="F3490" s="8" t="s">
        <v>8219</v>
      </c>
      <c r="G3490" s="8" t="s">
        <v>8224</v>
      </c>
      <c r="H3490" s="8" t="s">
        <v>8246</v>
      </c>
      <c r="I3490" s="8">
        <v>1429286400</v>
      </c>
      <c r="J3490" s="8">
        <v>1427221560</v>
      </c>
      <c r="K3490" s="8" t="b">
        <v>0</v>
      </c>
      <c r="L3490" s="8">
        <v>29</v>
      </c>
      <c r="M3490" s="8" t="b">
        <v>1</v>
      </c>
      <c r="N3490" s="8" t="s">
        <v>8271</v>
      </c>
      <c r="O3490" s="11">
        <f t="shared" si="216"/>
        <v>121</v>
      </c>
      <c r="P3490" s="8">
        <f t="shared" si="217"/>
        <v>125.38</v>
      </c>
      <c r="Q3490" s="8" t="s">
        <v>8317</v>
      </c>
      <c r="R3490" s="8" t="s">
        <v>8318</v>
      </c>
      <c r="S3490" s="17">
        <f t="shared" si="218"/>
        <v>42087.768055555556</v>
      </c>
      <c r="T3490" s="17">
        <f t="shared" si="219"/>
        <v>42111.666666666672</v>
      </c>
    </row>
    <row r="3491" spans="1:20" ht="42.75" x14ac:dyDescent="0.45">
      <c r="A3491" s="5">
        <v>3489</v>
      </c>
      <c r="B3491" s="7" t="s">
        <v>3488</v>
      </c>
      <c r="C3491" s="7" t="s">
        <v>7599</v>
      </c>
      <c r="D3491" s="8">
        <v>5000</v>
      </c>
      <c r="E3491" s="8">
        <v>5635</v>
      </c>
      <c r="F3491" s="8" t="s">
        <v>8219</v>
      </c>
      <c r="G3491" s="8" t="s">
        <v>8225</v>
      </c>
      <c r="H3491" s="8" t="s">
        <v>8247</v>
      </c>
      <c r="I3491" s="8">
        <v>1400965200</v>
      </c>
      <c r="J3491" s="8">
        <v>1398352531</v>
      </c>
      <c r="K3491" s="8" t="b">
        <v>0</v>
      </c>
      <c r="L3491" s="8">
        <v>72</v>
      </c>
      <c r="M3491" s="8" t="b">
        <v>1</v>
      </c>
      <c r="N3491" s="8" t="s">
        <v>8271</v>
      </c>
      <c r="O3491" s="11">
        <f t="shared" si="216"/>
        <v>113</v>
      </c>
      <c r="P3491" s="8">
        <f t="shared" si="217"/>
        <v>78.260000000000005</v>
      </c>
      <c r="Q3491" s="8" t="s">
        <v>8317</v>
      </c>
      <c r="R3491" s="8" t="s">
        <v>8318</v>
      </c>
      <c r="S3491" s="17">
        <f t="shared" si="218"/>
        <v>41753.635775462964</v>
      </c>
      <c r="T3491" s="17">
        <f t="shared" si="219"/>
        <v>41783.875</v>
      </c>
    </row>
    <row r="3492" spans="1:20" ht="42.75" x14ac:dyDescent="0.45">
      <c r="A3492" s="5">
        <v>3490</v>
      </c>
      <c r="B3492" s="7" t="s">
        <v>3489</v>
      </c>
      <c r="C3492" s="7" t="s">
        <v>7600</v>
      </c>
      <c r="D3492" s="8">
        <v>1000</v>
      </c>
      <c r="E3492" s="8">
        <v>1275</v>
      </c>
      <c r="F3492" s="8" t="s">
        <v>8219</v>
      </c>
      <c r="G3492" s="8" t="s">
        <v>8224</v>
      </c>
      <c r="H3492" s="8" t="s">
        <v>8246</v>
      </c>
      <c r="I3492" s="8">
        <v>1460574924</v>
      </c>
      <c r="J3492" s="8">
        <v>1457982924</v>
      </c>
      <c r="K3492" s="8" t="b">
        <v>0</v>
      </c>
      <c r="L3492" s="8">
        <v>27</v>
      </c>
      <c r="M3492" s="8" t="b">
        <v>1</v>
      </c>
      <c r="N3492" s="8" t="s">
        <v>8271</v>
      </c>
      <c r="O3492" s="11">
        <f t="shared" si="216"/>
        <v>128</v>
      </c>
      <c r="P3492" s="8">
        <f t="shared" si="217"/>
        <v>47.22</v>
      </c>
      <c r="Q3492" s="8" t="s">
        <v>8317</v>
      </c>
      <c r="R3492" s="8" t="s">
        <v>8318</v>
      </c>
      <c r="S3492" s="17">
        <f t="shared" si="218"/>
        <v>42443.802361111113</v>
      </c>
      <c r="T3492" s="17">
        <f t="shared" si="219"/>
        <v>42473.802361111113</v>
      </c>
    </row>
    <row r="3493" spans="1:20" ht="42.75" x14ac:dyDescent="0.45">
      <c r="A3493" s="5">
        <v>3491</v>
      </c>
      <c r="B3493" s="7" t="s">
        <v>3490</v>
      </c>
      <c r="C3493" s="7" t="s">
        <v>7601</v>
      </c>
      <c r="D3493" s="8">
        <v>500</v>
      </c>
      <c r="E3493" s="8">
        <v>791</v>
      </c>
      <c r="F3493" s="8" t="s">
        <v>8219</v>
      </c>
      <c r="G3493" s="8" t="s">
        <v>8224</v>
      </c>
      <c r="H3493" s="8" t="s">
        <v>8246</v>
      </c>
      <c r="I3493" s="8">
        <v>1431928784</v>
      </c>
      <c r="J3493" s="8">
        <v>1430114384</v>
      </c>
      <c r="K3493" s="8" t="b">
        <v>0</v>
      </c>
      <c r="L3493" s="8">
        <v>10</v>
      </c>
      <c r="M3493" s="8" t="b">
        <v>1</v>
      </c>
      <c r="N3493" s="8" t="s">
        <v>8271</v>
      </c>
      <c r="O3493" s="11">
        <f t="shared" si="216"/>
        <v>158</v>
      </c>
      <c r="P3493" s="8">
        <f t="shared" si="217"/>
        <v>79.099999999999994</v>
      </c>
      <c r="Q3493" s="8" t="s">
        <v>8317</v>
      </c>
      <c r="R3493" s="8" t="s">
        <v>8318</v>
      </c>
      <c r="S3493" s="17">
        <f t="shared" si="218"/>
        <v>42121.249814814815</v>
      </c>
      <c r="T3493" s="17">
        <f t="shared" si="219"/>
        <v>42142.249814814815</v>
      </c>
    </row>
    <row r="3494" spans="1:20" ht="42.75" x14ac:dyDescent="0.45">
      <c r="A3494" s="5">
        <v>3492</v>
      </c>
      <c r="B3494" s="7" t="s">
        <v>3491</v>
      </c>
      <c r="C3494" s="7" t="s">
        <v>7602</v>
      </c>
      <c r="D3494" s="8">
        <v>3800</v>
      </c>
      <c r="E3494" s="8">
        <v>4000.22</v>
      </c>
      <c r="F3494" s="8" t="s">
        <v>8219</v>
      </c>
      <c r="G3494" s="8" t="s">
        <v>8224</v>
      </c>
      <c r="H3494" s="8" t="s">
        <v>8246</v>
      </c>
      <c r="I3494" s="8">
        <v>1445818397</v>
      </c>
      <c r="J3494" s="8">
        <v>1442794397</v>
      </c>
      <c r="K3494" s="8" t="b">
        <v>0</v>
      </c>
      <c r="L3494" s="8">
        <v>35</v>
      </c>
      <c r="M3494" s="8" t="b">
        <v>1</v>
      </c>
      <c r="N3494" s="8" t="s">
        <v>8271</v>
      </c>
      <c r="O3494" s="11">
        <f t="shared" si="216"/>
        <v>105</v>
      </c>
      <c r="P3494" s="8">
        <f t="shared" si="217"/>
        <v>114.29</v>
      </c>
      <c r="Q3494" s="8" t="s">
        <v>8317</v>
      </c>
      <c r="R3494" s="8" t="s">
        <v>8318</v>
      </c>
      <c r="S3494" s="17">
        <f t="shared" si="218"/>
        <v>42268.009224537032</v>
      </c>
      <c r="T3494" s="17">
        <f t="shared" si="219"/>
        <v>42303.009224537032</v>
      </c>
    </row>
    <row r="3495" spans="1:20" ht="42.75" x14ac:dyDescent="0.45">
      <c r="A3495" s="5">
        <v>3493</v>
      </c>
      <c r="B3495" s="7" t="s">
        <v>3492</v>
      </c>
      <c r="C3495" s="7" t="s">
        <v>7603</v>
      </c>
      <c r="D3495" s="8">
        <v>1500</v>
      </c>
      <c r="E3495" s="8">
        <v>1500</v>
      </c>
      <c r="F3495" s="8" t="s">
        <v>8219</v>
      </c>
      <c r="G3495" s="8" t="s">
        <v>8224</v>
      </c>
      <c r="H3495" s="8" t="s">
        <v>8246</v>
      </c>
      <c r="I3495" s="8">
        <v>1408252260</v>
      </c>
      <c r="J3495" s="8">
        <v>1406580436</v>
      </c>
      <c r="K3495" s="8" t="b">
        <v>0</v>
      </c>
      <c r="L3495" s="8">
        <v>29</v>
      </c>
      <c r="M3495" s="8" t="b">
        <v>1</v>
      </c>
      <c r="N3495" s="8" t="s">
        <v>8271</v>
      </c>
      <c r="O3495" s="11">
        <f t="shared" si="216"/>
        <v>100</v>
      </c>
      <c r="P3495" s="8">
        <f t="shared" si="217"/>
        <v>51.72</v>
      </c>
      <c r="Q3495" s="8" t="s">
        <v>8317</v>
      </c>
      <c r="R3495" s="8" t="s">
        <v>8318</v>
      </c>
      <c r="S3495" s="17">
        <f t="shared" si="218"/>
        <v>41848.866157407407</v>
      </c>
      <c r="T3495" s="17">
        <f t="shared" si="219"/>
        <v>41868.21597222222</v>
      </c>
    </row>
    <row r="3496" spans="1:20" ht="42.75" x14ac:dyDescent="0.45">
      <c r="A3496" s="5">
        <v>3494</v>
      </c>
      <c r="B3496" s="7" t="s">
        <v>3493</v>
      </c>
      <c r="C3496" s="7" t="s">
        <v>7604</v>
      </c>
      <c r="D3496" s="8">
        <v>400</v>
      </c>
      <c r="E3496" s="8">
        <v>400</v>
      </c>
      <c r="F3496" s="8" t="s">
        <v>8219</v>
      </c>
      <c r="G3496" s="8" t="s">
        <v>8224</v>
      </c>
      <c r="H3496" s="8" t="s">
        <v>8246</v>
      </c>
      <c r="I3496" s="8">
        <v>1480140000</v>
      </c>
      <c r="J3496" s="8">
        <v>1479186575</v>
      </c>
      <c r="K3496" s="8" t="b">
        <v>0</v>
      </c>
      <c r="L3496" s="8">
        <v>13</v>
      </c>
      <c r="M3496" s="8" t="b">
        <v>1</v>
      </c>
      <c r="N3496" s="8" t="s">
        <v>8271</v>
      </c>
      <c r="O3496" s="11">
        <f t="shared" si="216"/>
        <v>100</v>
      </c>
      <c r="P3496" s="8">
        <f t="shared" si="217"/>
        <v>30.77</v>
      </c>
      <c r="Q3496" s="8" t="s">
        <v>8317</v>
      </c>
      <c r="R3496" s="8" t="s">
        <v>8318</v>
      </c>
      <c r="S3496" s="17">
        <f t="shared" si="218"/>
        <v>42689.214988425927</v>
      </c>
      <c r="T3496" s="17">
        <f t="shared" si="219"/>
        <v>42700.25</v>
      </c>
    </row>
    <row r="3497" spans="1:20" ht="42.75" x14ac:dyDescent="0.45">
      <c r="A3497" s="5">
        <v>3495</v>
      </c>
      <c r="B3497" s="7" t="s">
        <v>3494</v>
      </c>
      <c r="C3497" s="7" t="s">
        <v>7605</v>
      </c>
      <c r="D3497" s="8">
        <v>5000</v>
      </c>
      <c r="E3497" s="8">
        <v>5343</v>
      </c>
      <c r="F3497" s="8" t="s">
        <v>8219</v>
      </c>
      <c r="G3497" s="8" t="s">
        <v>8229</v>
      </c>
      <c r="H3497" s="8" t="s">
        <v>8251</v>
      </c>
      <c r="I3497" s="8">
        <v>1414862280</v>
      </c>
      <c r="J3497" s="8">
        <v>1412360309</v>
      </c>
      <c r="K3497" s="8" t="b">
        <v>0</v>
      </c>
      <c r="L3497" s="8">
        <v>72</v>
      </c>
      <c r="M3497" s="8" t="b">
        <v>1</v>
      </c>
      <c r="N3497" s="8" t="s">
        <v>8271</v>
      </c>
      <c r="O3497" s="11">
        <f t="shared" si="216"/>
        <v>107</v>
      </c>
      <c r="P3497" s="8">
        <f t="shared" si="217"/>
        <v>74.209999999999994</v>
      </c>
      <c r="Q3497" s="8" t="s">
        <v>8317</v>
      </c>
      <c r="R3497" s="8" t="s">
        <v>8318</v>
      </c>
      <c r="S3497" s="17">
        <f t="shared" si="218"/>
        <v>41915.762835648151</v>
      </c>
      <c r="T3497" s="17">
        <f t="shared" si="219"/>
        <v>41944.720833333333</v>
      </c>
    </row>
    <row r="3498" spans="1:20" ht="42.75" x14ac:dyDescent="0.45">
      <c r="A3498" s="5">
        <v>3496</v>
      </c>
      <c r="B3498" s="7" t="s">
        <v>3495</v>
      </c>
      <c r="C3498" s="7" t="s">
        <v>7606</v>
      </c>
      <c r="D3498" s="8">
        <v>3000</v>
      </c>
      <c r="E3498" s="8">
        <v>3732</v>
      </c>
      <c r="F3498" s="8" t="s">
        <v>8219</v>
      </c>
      <c r="G3498" s="8" t="s">
        <v>8224</v>
      </c>
      <c r="H3498" s="8" t="s">
        <v>8246</v>
      </c>
      <c r="I3498" s="8">
        <v>1473625166</v>
      </c>
      <c r="J3498" s="8">
        <v>1470169166</v>
      </c>
      <c r="K3498" s="8" t="b">
        <v>0</v>
      </c>
      <c r="L3498" s="8">
        <v>78</v>
      </c>
      <c r="M3498" s="8" t="b">
        <v>1</v>
      </c>
      <c r="N3498" s="8" t="s">
        <v>8271</v>
      </c>
      <c r="O3498" s="11">
        <f t="shared" si="216"/>
        <v>124</v>
      </c>
      <c r="P3498" s="8">
        <f t="shared" si="217"/>
        <v>47.85</v>
      </c>
      <c r="Q3498" s="8" t="s">
        <v>8317</v>
      </c>
      <c r="R3498" s="8" t="s">
        <v>8318</v>
      </c>
      <c r="S3498" s="17">
        <f t="shared" si="218"/>
        <v>42584.846828703703</v>
      </c>
      <c r="T3498" s="17">
        <f t="shared" si="219"/>
        <v>42624.846828703703</v>
      </c>
    </row>
    <row r="3499" spans="1:20" ht="42.75" x14ac:dyDescent="0.45">
      <c r="A3499" s="5">
        <v>3497</v>
      </c>
      <c r="B3499" s="7" t="s">
        <v>3496</v>
      </c>
      <c r="C3499" s="7" t="s">
        <v>7607</v>
      </c>
      <c r="D3499" s="8">
        <v>1551</v>
      </c>
      <c r="E3499" s="8">
        <v>1686</v>
      </c>
      <c r="F3499" s="8" t="s">
        <v>8219</v>
      </c>
      <c r="G3499" s="8" t="s">
        <v>8224</v>
      </c>
      <c r="H3499" s="8" t="s">
        <v>8246</v>
      </c>
      <c r="I3499" s="8">
        <v>1464904800</v>
      </c>
      <c r="J3499" s="8">
        <v>1463852904</v>
      </c>
      <c r="K3499" s="8" t="b">
        <v>0</v>
      </c>
      <c r="L3499" s="8">
        <v>49</v>
      </c>
      <c r="M3499" s="8" t="b">
        <v>1</v>
      </c>
      <c r="N3499" s="8" t="s">
        <v>8271</v>
      </c>
      <c r="O3499" s="11">
        <f t="shared" si="216"/>
        <v>109</v>
      </c>
      <c r="P3499" s="8">
        <f t="shared" si="217"/>
        <v>34.409999999999997</v>
      </c>
      <c r="Q3499" s="8" t="s">
        <v>8317</v>
      </c>
      <c r="R3499" s="8" t="s">
        <v>8318</v>
      </c>
      <c r="S3499" s="17">
        <f t="shared" si="218"/>
        <v>42511.741944444439</v>
      </c>
      <c r="T3499" s="17">
        <f t="shared" si="219"/>
        <v>42523.916666666672</v>
      </c>
    </row>
    <row r="3500" spans="1:20" ht="42.75" x14ac:dyDescent="0.45">
      <c r="A3500" s="5">
        <v>3498</v>
      </c>
      <c r="B3500" s="7" t="s">
        <v>3497</v>
      </c>
      <c r="C3500" s="7" t="s">
        <v>7608</v>
      </c>
      <c r="D3500" s="8">
        <v>1650</v>
      </c>
      <c r="E3500" s="8">
        <v>1690</v>
      </c>
      <c r="F3500" s="8" t="s">
        <v>8219</v>
      </c>
      <c r="G3500" s="8" t="s">
        <v>8229</v>
      </c>
      <c r="H3500" s="8" t="s">
        <v>8251</v>
      </c>
      <c r="I3500" s="8">
        <v>1464471840</v>
      </c>
      <c r="J3500" s="8">
        <v>1459309704</v>
      </c>
      <c r="K3500" s="8" t="b">
        <v>0</v>
      </c>
      <c r="L3500" s="8">
        <v>42</v>
      </c>
      <c r="M3500" s="8" t="b">
        <v>1</v>
      </c>
      <c r="N3500" s="8" t="s">
        <v>8271</v>
      </c>
      <c r="O3500" s="11">
        <f t="shared" si="216"/>
        <v>102</v>
      </c>
      <c r="P3500" s="8">
        <f t="shared" si="217"/>
        <v>40.24</v>
      </c>
      <c r="Q3500" s="8" t="s">
        <v>8317</v>
      </c>
      <c r="R3500" s="8" t="s">
        <v>8318</v>
      </c>
      <c r="S3500" s="17">
        <f t="shared" si="218"/>
        <v>42459.15861111111</v>
      </c>
      <c r="T3500" s="17">
        <f t="shared" si="219"/>
        <v>42518.905555555553</v>
      </c>
    </row>
    <row r="3501" spans="1:20" ht="42.75" x14ac:dyDescent="0.45">
      <c r="A3501" s="5">
        <v>3499</v>
      </c>
      <c r="B3501" s="7" t="s">
        <v>3498</v>
      </c>
      <c r="C3501" s="7" t="s">
        <v>7609</v>
      </c>
      <c r="D3501" s="8">
        <v>2000</v>
      </c>
      <c r="E3501" s="8">
        <v>2110</v>
      </c>
      <c r="F3501" s="8" t="s">
        <v>8219</v>
      </c>
      <c r="G3501" s="8" t="s">
        <v>8224</v>
      </c>
      <c r="H3501" s="8" t="s">
        <v>8246</v>
      </c>
      <c r="I3501" s="8">
        <v>1435733940</v>
      </c>
      <c r="J3501" s="8">
        <v>1431046325</v>
      </c>
      <c r="K3501" s="8" t="b">
        <v>0</v>
      </c>
      <c r="L3501" s="8">
        <v>35</v>
      </c>
      <c r="M3501" s="8" t="b">
        <v>1</v>
      </c>
      <c r="N3501" s="8" t="s">
        <v>8271</v>
      </c>
      <c r="O3501" s="11">
        <f t="shared" si="216"/>
        <v>106</v>
      </c>
      <c r="P3501" s="8">
        <f t="shared" si="217"/>
        <v>60.29</v>
      </c>
      <c r="Q3501" s="8" t="s">
        <v>8317</v>
      </c>
      <c r="R3501" s="8" t="s">
        <v>8318</v>
      </c>
      <c r="S3501" s="17">
        <f t="shared" si="218"/>
        <v>42132.036168981482</v>
      </c>
      <c r="T3501" s="17">
        <f t="shared" si="219"/>
        <v>42186.290972222225</v>
      </c>
    </row>
    <row r="3502" spans="1:20" ht="42.75" x14ac:dyDescent="0.45">
      <c r="A3502" s="5">
        <v>3500</v>
      </c>
      <c r="B3502" s="7" t="s">
        <v>3499</v>
      </c>
      <c r="C3502" s="7" t="s">
        <v>7610</v>
      </c>
      <c r="D3502" s="8">
        <v>1000</v>
      </c>
      <c r="E3502" s="8">
        <v>1063</v>
      </c>
      <c r="F3502" s="8" t="s">
        <v>8219</v>
      </c>
      <c r="G3502" s="8" t="s">
        <v>8224</v>
      </c>
      <c r="H3502" s="8" t="s">
        <v>8246</v>
      </c>
      <c r="I3502" s="8">
        <v>1457326740</v>
      </c>
      <c r="J3502" s="8">
        <v>1455919438</v>
      </c>
      <c r="K3502" s="8" t="b">
        <v>0</v>
      </c>
      <c r="L3502" s="8">
        <v>42</v>
      </c>
      <c r="M3502" s="8" t="b">
        <v>1</v>
      </c>
      <c r="N3502" s="8" t="s">
        <v>8271</v>
      </c>
      <c r="O3502" s="11">
        <f t="shared" si="216"/>
        <v>106</v>
      </c>
      <c r="P3502" s="8">
        <f t="shared" si="217"/>
        <v>25.31</v>
      </c>
      <c r="Q3502" s="8" t="s">
        <v>8317</v>
      </c>
      <c r="R3502" s="8" t="s">
        <v>8318</v>
      </c>
      <c r="S3502" s="17">
        <f t="shared" si="218"/>
        <v>42419.91942129629</v>
      </c>
      <c r="T3502" s="17">
        <f t="shared" si="219"/>
        <v>42436.207638888889</v>
      </c>
    </row>
    <row r="3503" spans="1:20" ht="42.75" x14ac:dyDescent="0.45">
      <c r="A3503" s="5">
        <v>3501</v>
      </c>
      <c r="B3503" s="7" t="s">
        <v>3500</v>
      </c>
      <c r="C3503" s="7" t="s">
        <v>7611</v>
      </c>
      <c r="D3503" s="8">
        <v>1500</v>
      </c>
      <c r="E3503" s="8">
        <v>1510</v>
      </c>
      <c r="F3503" s="8" t="s">
        <v>8219</v>
      </c>
      <c r="G3503" s="8" t="s">
        <v>8225</v>
      </c>
      <c r="H3503" s="8" t="s">
        <v>8247</v>
      </c>
      <c r="I3503" s="8">
        <v>1441995595</v>
      </c>
      <c r="J3503" s="8">
        <v>1439835595</v>
      </c>
      <c r="K3503" s="8" t="b">
        <v>0</v>
      </c>
      <c r="L3503" s="8">
        <v>42</v>
      </c>
      <c r="M3503" s="8" t="b">
        <v>1</v>
      </c>
      <c r="N3503" s="8" t="s">
        <v>8271</v>
      </c>
      <c r="O3503" s="11">
        <f t="shared" si="216"/>
        <v>101</v>
      </c>
      <c r="P3503" s="8">
        <f t="shared" si="217"/>
        <v>35.950000000000003</v>
      </c>
      <c r="Q3503" s="8" t="s">
        <v>8317</v>
      </c>
      <c r="R3503" s="8" t="s">
        <v>8318</v>
      </c>
      <c r="S3503" s="17">
        <f t="shared" si="218"/>
        <v>42233.763831018514</v>
      </c>
      <c r="T3503" s="17">
        <f t="shared" si="219"/>
        <v>42258.763831018514</v>
      </c>
    </row>
    <row r="3504" spans="1:20" ht="42.75" x14ac:dyDescent="0.45">
      <c r="A3504" s="5">
        <v>3502</v>
      </c>
      <c r="B3504" s="7" t="s">
        <v>3501</v>
      </c>
      <c r="C3504" s="7" t="s">
        <v>7612</v>
      </c>
      <c r="D3504" s="8">
        <v>4000</v>
      </c>
      <c r="E3504" s="8">
        <v>4216</v>
      </c>
      <c r="F3504" s="8" t="s">
        <v>8219</v>
      </c>
      <c r="G3504" s="8" t="s">
        <v>8224</v>
      </c>
      <c r="H3504" s="8" t="s">
        <v>8246</v>
      </c>
      <c r="I3504" s="8">
        <v>1458100740</v>
      </c>
      <c r="J3504" s="8">
        <v>1456862924</v>
      </c>
      <c r="K3504" s="8" t="b">
        <v>0</v>
      </c>
      <c r="L3504" s="8">
        <v>31</v>
      </c>
      <c r="M3504" s="8" t="b">
        <v>1</v>
      </c>
      <c r="N3504" s="8" t="s">
        <v>8271</v>
      </c>
      <c r="O3504" s="11">
        <f t="shared" si="216"/>
        <v>105</v>
      </c>
      <c r="P3504" s="8">
        <f t="shared" si="217"/>
        <v>136</v>
      </c>
      <c r="Q3504" s="8" t="s">
        <v>8317</v>
      </c>
      <c r="R3504" s="8" t="s">
        <v>8318</v>
      </c>
      <c r="S3504" s="17">
        <f t="shared" si="218"/>
        <v>42430.839398148149</v>
      </c>
      <c r="T3504" s="17">
        <f t="shared" si="219"/>
        <v>42445.165972222225</v>
      </c>
    </row>
    <row r="3505" spans="1:20" ht="42.75" x14ac:dyDescent="0.45">
      <c r="A3505" s="5">
        <v>3503</v>
      </c>
      <c r="B3505" s="7" t="s">
        <v>3502</v>
      </c>
      <c r="C3505" s="7" t="s">
        <v>7613</v>
      </c>
      <c r="D3505" s="8">
        <v>2500</v>
      </c>
      <c r="E3505" s="8">
        <v>2689</v>
      </c>
      <c r="F3505" s="8" t="s">
        <v>8219</v>
      </c>
      <c r="G3505" s="8" t="s">
        <v>8225</v>
      </c>
      <c r="H3505" s="8" t="s">
        <v>8247</v>
      </c>
      <c r="I3505" s="8">
        <v>1469359728</v>
      </c>
      <c r="J3505" s="8">
        <v>1466767728</v>
      </c>
      <c r="K3505" s="8" t="b">
        <v>0</v>
      </c>
      <c r="L3505" s="8">
        <v>38</v>
      </c>
      <c r="M3505" s="8" t="b">
        <v>1</v>
      </c>
      <c r="N3505" s="8" t="s">
        <v>8271</v>
      </c>
      <c r="O3505" s="11">
        <f t="shared" si="216"/>
        <v>108</v>
      </c>
      <c r="P3505" s="8">
        <f t="shared" si="217"/>
        <v>70.760000000000005</v>
      </c>
      <c r="Q3505" s="8" t="s">
        <v>8317</v>
      </c>
      <c r="R3505" s="8" t="s">
        <v>8318</v>
      </c>
      <c r="S3505" s="17">
        <f t="shared" si="218"/>
        <v>42545.478333333333</v>
      </c>
      <c r="T3505" s="17">
        <f t="shared" si="219"/>
        <v>42575.478333333333</v>
      </c>
    </row>
    <row r="3506" spans="1:20" ht="42.75" x14ac:dyDescent="0.45">
      <c r="A3506" s="5">
        <v>3504</v>
      </c>
      <c r="B3506" s="7" t="s">
        <v>3503</v>
      </c>
      <c r="C3506" s="7" t="s">
        <v>7614</v>
      </c>
      <c r="D3506" s="8">
        <v>1000</v>
      </c>
      <c r="E3506" s="8">
        <v>1000</v>
      </c>
      <c r="F3506" s="8" t="s">
        <v>8219</v>
      </c>
      <c r="G3506" s="8" t="s">
        <v>8224</v>
      </c>
      <c r="H3506" s="8" t="s">
        <v>8246</v>
      </c>
      <c r="I3506" s="8">
        <v>1447959491</v>
      </c>
      <c r="J3506" s="8">
        <v>1445363891</v>
      </c>
      <c r="K3506" s="8" t="b">
        <v>0</v>
      </c>
      <c r="L3506" s="8">
        <v>8</v>
      </c>
      <c r="M3506" s="8" t="b">
        <v>1</v>
      </c>
      <c r="N3506" s="8" t="s">
        <v>8271</v>
      </c>
      <c r="O3506" s="11">
        <f t="shared" si="216"/>
        <v>100</v>
      </c>
      <c r="P3506" s="8">
        <f t="shared" si="217"/>
        <v>125</v>
      </c>
      <c r="Q3506" s="8" t="s">
        <v>8317</v>
      </c>
      <c r="R3506" s="8" t="s">
        <v>8318</v>
      </c>
      <c r="S3506" s="17">
        <f t="shared" si="218"/>
        <v>42297.748738425929</v>
      </c>
      <c r="T3506" s="17">
        <f t="shared" si="219"/>
        <v>42327.790405092594</v>
      </c>
    </row>
    <row r="3507" spans="1:20" ht="85.5" x14ac:dyDescent="0.45">
      <c r="A3507" s="5">
        <v>3505</v>
      </c>
      <c r="B3507" s="7" t="s">
        <v>3504</v>
      </c>
      <c r="C3507" s="7" t="s">
        <v>7615</v>
      </c>
      <c r="D3507" s="8">
        <v>2500</v>
      </c>
      <c r="E3507" s="8">
        <v>2594</v>
      </c>
      <c r="F3507" s="8" t="s">
        <v>8219</v>
      </c>
      <c r="G3507" s="8" t="s">
        <v>8224</v>
      </c>
      <c r="H3507" s="8" t="s">
        <v>8246</v>
      </c>
      <c r="I3507" s="8">
        <v>1399953600</v>
      </c>
      <c r="J3507" s="8">
        <v>1398983245</v>
      </c>
      <c r="K3507" s="8" t="b">
        <v>0</v>
      </c>
      <c r="L3507" s="8">
        <v>39</v>
      </c>
      <c r="M3507" s="8" t="b">
        <v>1</v>
      </c>
      <c r="N3507" s="8" t="s">
        <v>8271</v>
      </c>
      <c r="O3507" s="11">
        <f t="shared" si="216"/>
        <v>104</v>
      </c>
      <c r="P3507" s="8">
        <f t="shared" si="217"/>
        <v>66.510000000000005</v>
      </c>
      <c r="Q3507" s="8" t="s">
        <v>8317</v>
      </c>
      <c r="R3507" s="8" t="s">
        <v>8318</v>
      </c>
      <c r="S3507" s="17">
        <f t="shared" si="218"/>
        <v>41760.935706018521</v>
      </c>
      <c r="T3507" s="17">
        <f t="shared" si="219"/>
        <v>41772.166666666664</v>
      </c>
    </row>
    <row r="3508" spans="1:20" ht="42.75" x14ac:dyDescent="0.45">
      <c r="A3508" s="5">
        <v>3506</v>
      </c>
      <c r="B3508" s="7" t="s">
        <v>3505</v>
      </c>
      <c r="C3508" s="7" t="s">
        <v>7616</v>
      </c>
      <c r="D3508" s="8">
        <v>3000</v>
      </c>
      <c r="E3508" s="8">
        <v>3045</v>
      </c>
      <c r="F3508" s="8" t="s">
        <v>8219</v>
      </c>
      <c r="G3508" s="8" t="s">
        <v>8224</v>
      </c>
      <c r="H3508" s="8" t="s">
        <v>8246</v>
      </c>
      <c r="I3508" s="8">
        <v>1408815440</v>
      </c>
      <c r="J3508" s="8">
        <v>1404927440</v>
      </c>
      <c r="K3508" s="8" t="b">
        <v>0</v>
      </c>
      <c r="L3508" s="8">
        <v>29</v>
      </c>
      <c r="M3508" s="8" t="b">
        <v>1</v>
      </c>
      <c r="N3508" s="8" t="s">
        <v>8271</v>
      </c>
      <c r="O3508" s="11">
        <f t="shared" si="216"/>
        <v>102</v>
      </c>
      <c r="P3508" s="8">
        <f t="shared" si="217"/>
        <v>105</v>
      </c>
      <c r="Q3508" s="8" t="s">
        <v>8317</v>
      </c>
      <c r="R3508" s="8" t="s">
        <v>8318</v>
      </c>
      <c r="S3508" s="17">
        <f t="shared" si="218"/>
        <v>41829.734259259261</v>
      </c>
      <c r="T3508" s="17">
        <f t="shared" si="219"/>
        <v>41874.734259259261</v>
      </c>
    </row>
    <row r="3509" spans="1:20" ht="42.75" x14ac:dyDescent="0.45">
      <c r="A3509" s="5">
        <v>3507</v>
      </c>
      <c r="B3509" s="7" t="s">
        <v>3506</v>
      </c>
      <c r="C3509" s="7" t="s">
        <v>7617</v>
      </c>
      <c r="D3509" s="8">
        <v>10000</v>
      </c>
      <c r="E3509" s="8">
        <v>10440</v>
      </c>
      <c r="F3509" s="8" t="s">
        <v>8219</v>
      </c>
      <c r="G3509" s="8" t="s">
        <v>8224</v>
      </c>
      <c r="H3509" s="8" t="s">
        <v>8246</v>
      </c>
      <c r="I3509" s="8">
        <v>1464732537</v>
      </c>
      <c r="J3509" s="8">
        <v>1462140537</v>
      </c>
      <c r="K3509" s="8" t="b">
        <v>0</v>
      </c>
      <c r="L3509" s="8">
        <v>72</v>
      </c>
      <c r="M3509" s="8" t="b">
        <v>1</v>
      </c>
      <c r="N3509" s="8" t="s">
        <v>8271</v>
      </c>
      <c r="O3509" s="11">
        <f t="shared" si="216"/>
        <v>104</v>
      </c>
      <c r="P3509" s="8">
        <f t="shared" si="217"/>
        <v>145</v>
      </c>
      <c r="Q3509" s="8" t="s">
        <v>8317</v>
      </c>
      <c r="R3509" s="8" t="s">
        <v>8318</v>
      </c>
      <c r="S3509" s="17">
        <f t="shared" si="218"/>
        <v>42491.92288194444</v>
      </c>
      <c r="T3509" s="17">
        <f t="shared" si="219"/>
        <v>42521.92288194444</v>
      </c>
    </row>
    <row r="3510" spans="1:20" ht="42.75" x14ac:dyDescent="0.45">
      <c r="A3510" s="5">
        <v>3508</v>
      </c>
      <c r="B3510" s="7" t="s">
        <v>3507</v>
      </c>
      <c r="C3510" s="7" t="s">
        <v>7618</v>
      </c>
      <c r="D3510" s="8">
        <v>100</v>
      </c>
      <c r="E3510" s="8">
        <v>180</v>
      </c>
      <c r="F3510" s="8" t="s">
        <v>8219</v>
      </c>
      <c r="G3510" s="8" t="s">
        <v>8225</v>
      </c>
      <c r="H3510" s="8" t="s">
        <v>8247</v>
      </c>
      <c r="I3510" s="8">
        <v>1462914000</v>
      </c>
      <c r="J3510" s="8">
        <v>1460914253</v>
      </c>
      <c r="K3510" s="8" t="b">
        <v>0</v>
      </c>
      <c r="L3510" s="8">
        <v>15</v>
      </c>
      <c r="M3510" s="8" t="b">
        <v>1</v>
      </c>
      <c r="N3510" s="8" t="s">
        <v>8271</v>
      </c>
      <c r="O3510" s="11">
        <f t="shared" si="216"/>
        <v>180</v>
      </c>
      <c r="P3510" s="8">
        <f t="shared" si="217"/>
        <v>12</v>
      </c>
      <c r="Q3510" s="8" t="s">
        <v>8317</v>
      </c>
      <c r="R3510" s="8" t="s">
        <v>8318</v>
      </c>
      <c r="S3510" s="17">
        <f t="shared" si="218"/>
        <v>42477.729780092588</v>
      </c>
      <c r="T3510" s="17">
        <f t="shared" si="219"/>
        <v>42500.875</v>
      </c>
    </row>
    <row r="3511" spans="1:20" ht="42.75" x14ac:dyDescent="0.45">
      <c r="A3511" s="5">
        <v>3509</v>
      </c>
      <c r="B3511" s="7" t="s">
        <v>3508</v>
      </c>
      <c r="C3511" s="7" t="s">
        <v>7619</v>
      </c>
      <c r="D3511" s="8">
        <v>3000</v>
      </c>
      <c r="E3511" s="8">
        <v>3190</v>
      </c>
      <c r="F3511" s="8" t="s">
        <v>8219</v>
      </c>
      <c r="G3511" s="8" t="s">
        <v>8224</v>
      </c>
      <c r="H3511" s="8" t="s">
        <v>8246</v>
      </c>
      <c r="I3511" s="8">
        <v>1416545700</v>
      </c>
      <c r="J3511" s="8">
        <v>1415392666</v>
      </c>
      <c r="K3511" s="8" t="b">
        <v>0</v>
      </c>
      <c r="L3511" s="8">
        <v>33</v>
      </c>
      <c r="M3511" s="8" t="b">
        <v>1</v>
      </c>
      <c r="N3511" s="8" t="s">
        <v>8271</v>
      </c>
      <c r="O3511" s="11">
        <f t="shared" si="216"/>
        <v>106</v>
      </c>
      <c r="P3511" s="8">
        <f t="shared" si="217"/>
        <v>96.67</v>
      </c>
      <c r="Q3511" s="8" t="s">
        <v>8317</v>
      </c>
      <c r="R3511" s="8" t="s">
        <v>8318</v>
      </c>
      <c r="S3511" s="17">
        <f t="shared" si="218"/>
        <v>41950.859560185185</v>
      </c>
      <c r="T3511" s="17">
        <f t="shared" si="219"/>
        <v>41964.204861111109</v>
      </c>
    </row>
    <row r="3512" spans="1:20" ht="42.75" x14ac:dyDescent="0.45">
      <c r="A3512" s="5">
        <v>3510</v>
      </c>
      <c r="B3512" s="7" t="s">
        <v>3509</v>
      </c>
      <c r="C3512" s="7" t="s">
        <v>7620</v>
      </c>
      <c r="D3512" s="8">
        <v>900</v>
      </c>
      <c r="E3512" s="8">
        <v>905</v>
      </c>
      <c r="F3512" s="8" t="s">
        <v>8219</v>
      </c>
      <c r="G3512" s="8" t="s">
        <v>8224</v>
      </c>
      <c r="H3512" s="8" t="s">
        <v>8246</v>
      </c>
      <c r="I3512" s="8">
        <v>1404312846</v>
      </c>
      <c r="J3512" s="8">
        <v>1402584846</v>
      </c>
      <c r="K3512" s="8" t="b">
        <v>0</v>
      </c>
      <c r="L3512" s="8">
        <v>15</v>
      </c>
      <c r="M3512" s="8" t="b">
        <v>1</v>
      </c>
      <c r="N3512" s="8" t="s">
        <v>8271</v>
      </c>
      <c r="O3512" s="11">
        <f t="shared" si="216"/>
        <v>101</v>
      </c>
      <c r="P3512" s="8">
        <f t="shared" si="217"/>
        <v>60.33</v>
      </c>
      <c r="Q3512" s="8" t="s">
        <v>8317</v>
      </c>
      <c r="R3512" s="8" t="s">
        <v>8318</v>
      </c>
      <c r="S3512" s="17">
        <f t="shared" si="218"/>
        <v>41802.62090277778</v>
      </c>
      <c r="T3512" s="17">
        <f t="shared" si="219"/>
        <v>41822.62090277778</v>
      </c>
    </row>
    <row r="3513" spans="1:20" ht="42.75" x14ac:dyDescent="0.45">
      <c r="A3513" s="5">
        <v>3511</v>
      </c>
      <c r="B3513" s="7" t="s">
        <v>3510</v>
      </c>
      <c r="C3513" s="7" t="s">
        <v>7621</v>
      </c>
      <c r="D3513" s="8">
        <v>1500</v>
      </c>
      <c r="E3513" s="8">
        <v>1518</v>
      </c>
      <c r="F3513" s="8" t="s">
        <v>8219</v>
      </c>
      <c r="G3513" s="8" t="s">
        <v>8225</v>
      </c>
      <c r="H3513" s="8" t="s">
        <v>8247</v>
      </c>
      <c r="I3513" s="8">
        <v>1415385000</v>
      </c>
      <c r="J3513" s="8">
        <v>1413406695</v>
      </c>
      <c r="K3513" s="8" t="b">
        <v>0</v>
      </c>
      <c r="L3513" s="8">
        <v>19</v>
      </c>
      <c r="M3513" s="8" t="b">
        <v>1</v>
      </c>
      <c r="N3513" s="8" t="s">
        <v>8271</v>
      </c>
      <c r="O3513" s="11">
        <f t="shared" si="216"/>
        <v>101</v>
      </c>
      <c r="P3513" s="8">
        <f t="shared" si="217"/>
        <v>79.89</v>
      </c>
      <c r="Q3513" s="8" t="s">
        <v>8317</v>
      </c>
      <c r="R3513" s="8" t="s">
        <v>8318</v>
      </c>
      <c r="S3513" s="17">
        <f t="shared" si="218"/>
        <v>41927.873784722222</v>
      </c>
      <c r="T3513" s="17">
        <f t="shared" si="219"/>
        <v>41950.770833333336</v>
      </c>
    </row>
    <row r="3514" spans="1:20" ht="42.75" x14ac:dyDescent="0.45">
      <c r="A3514" s="5">
        <v>3512</v>
      </c>
      <c r="B3514" s="7" t="s">
        <v>3511</v>
      </c>
      <c r="C3514" s="7" t="s">
        <v>7622</v>
      </c>
      <c r="D3514" s="8">
        <v>1000</v>
      </c>
      <c r="E3514" s="8">
        <v>1000</v>
      </c>
      <c r="F3514" s="8" t="s">
        <v>8219</v>
      </c>
      <c r="G3514" s="8" t="s">
        <v>8225</v>
      </c>
      <c r="H3514" s="8" t="s">
        <v>8247</v>
      </c>
      <c r="I3514" s="8">
        <v>1429789992</v>
      </c>
      <c r="J3514" s="8">
        <v>1424609592</v>
      </c>
      <c r="K3514" s="8" t="b">
        <v>0</v>
      </c>
      <c r="L3514" s="8">
        <v>17</v>
      </c>
      <c r="M3514" s="8" t="b">
        <v>1</v>
      </c>
      <c r="N3514" s="8" t="s">
        <v>8271</v>
      </c>
      <c r="O3514" s="11">
        <f t="shared" si="216"/>
        <v>100</v>
      </c>
      <c r="P3514" s="8">
        <f t="shared" si="217"/>
        <v>58.82</v>
      </c>
      <c r="Q3514" s="8" t="s">
        <v>8317</v>
      </c>
      <c r="R3514" s="8" t="s">
        <v>8318</v>
      </c>
      <c r="S3514" s="17">
        <f t="shared" si="218"/>
        <v>42057.536944444444</v>
      </c>
      <c r="T3514" s="17">
        <f t="shared" si="219"/>
        <v>42117.49527777778</v>
      </c>
    </row>
    <row r="3515" spans="1:20" ht="42.75" x14ac:dyDescent="0.45">
      <c r="A3515" s="5">
        <v>3513</v>
      </c>
      <c r="B3515" s="7" t="s">
        <v>3512</v>
      </c>
      <c r="C3515" s="7" t="s">
        <v>7623</v>
      </c>
      <c r="D3515" s="8">
        <v>2800</v>
      </c>
      <c r="E3515" s="8">
        <v>3315</v>
      </c>
      <c r="F3515" s="8" t="s">
        <v>8219</v>
      </c>
      <c r="G3515" s="8" t="s">
        <v>8224</v>
      </c>
      <c r="H3515" s="8" t="s">
        <v>8246</v>
      </c>
      <c r="I3515" s="8">
        <v>1401857940</v>
      </c>
      <c r="J3515" s="8">
        <v>1400725112</v>
      </c>
      <c r="K3515" s="8" t="b">
        <v>0</v>
      </c>
      <c r="L3515" s="8">
        <v>44</v>
      </c>
      <c r="M3515" s="8" t="b">
        <v>1</v>
      </c>
      <c r="N3515" s="8" t="s">
        <v>8271</v>
      </c>
      <c r="O3515" s="11">
        <f t="shared" si="216"/>
        <v>118</v>
      </c>
      <c r="P3515" s="8">
        <f t="shared" si="217"/>
        <v>75.34</v>
      </c>
      <c r="Q3515" s="8" t="s">
        <v>8317</v>
      </c>
      <c r="R3515" s="8" t="s">
        <v>8318</v>
      </c>
      <c r="S3515" s="17">
        <f t="shared" si="218"/>
        <v>41781.096203703702</v>
      </c>
      <c r="T3515" s="17">
        <f t="shared" si="219"/>
        <v>41794.207638888889</v>
      </c>
    </row>
    <row r="3516" spans="1:20" ht="42.75" x14ac:dyDescent="0.45">
      <c r="A3516" s="5">
        <v>3514</v>
      </c>
      <c r="B3516" s="7" t="s">
        <v>3513</v>
      </c>
      <c r="C3516" s="7" t="s">
        <v>7624</v>
      </c>
      <c r="D3516" s="8">
        <v>500</v>
      </c>
      <c r="E3516" s="8">
        <v>550</v>
      </c>
      <c r="F3516" s="8" t="s">
        <v>8219</v>
      </c>
      <c r="G3516" s="8" t="s">
        <v>8224</v>
      </c>
      <c r="H3516" s="8" t="s">
        <v>8246</v>
      </c>
      <c r="I3516" s="8">
        <v>1422853140</v>
      </c>
      <c r="J3516" s="8">
        <v>1421439552</v>
      </c>
      <c r="K3516" s="8" t="b">
        <v>0</v>
      </c>
      <c r="L3516" s="8">
        <v>10</v>
      </c>
      <c r="M3516" s="8" t="b">
        <v>1</v>
      </c>
      <c r="N3516" s="8" t="s">
        <v>8271</v>
      </c>
      <c r="O3516" s="11">
        <f t="shared" si="216"/>
        <v>110</v>
      </c>
      <c r="P3516" s="8">
        <f t="shared" si="217"/>
        <v>55</v>
      </c>
      <c r="Q3516" s="8" t="s">
        <v>8317</v>
      </c>
      <c r="R3516" s="8" t="s">
        <v>8318</v>
      </c>
      <c r="S3516" s="17">
        <f t="shared" si="218"/>
        <v>42020.846666666665</v>
      </c>
      <c r="T3516" s="17">
        <f t="shared" si="219"/>
        <v>42037.207638888889</v>
      </c>
    </row>
    <row r="3517" spans="1:20" ht="42.75" x14ac:dyDescent="0.45">
      <c r="A3517" s="5">
        <v>3515</v>
      </c>
      <c r="B3517" s="7" t="s">
        <v>3514</v>
      </c>
      <c r="C3517" s="7" t="s">
        <v>7625</v>
      </c>
      <c r="D3517" s="8">
        <v>3000</v>
      </c>
      <c r="E3517" s="8">
        <v>3080</v>
      </c>
      <c r="F3517" s="8" t="s">
        <v>8219</v>
      </c>
      <c r="G3517" s="8" t="s">
        <v>8224</v>
      </c>
      <c r="H3517" s="8" t="s">
        <v>8246</v>
      </c>
      <c r="I3517" s="8">
        <v>1433097171</v>
      </c>
      <c r="J3517" s="8">
        <v>1430505171</v>
      </c>
      <c r="K3517" s="8" t="b">
        <v>0</v>
      </c>
      <c r="L3517" s="8">
        <v>46</v>
      </c>
      <c r="M3517" s="8" t="b">
        <v>1</v>
      </c>
      <c r="N3517" s="8" t="s">
        <v>8271</v>
      </c>
      <c r="O3517" s="11">
        <f t="shared" si="216"/>
        <v>103</v>
      </c>
      <c r="P3517" s="8">
        <f t="shared" si="217"/>
        <v>66.959999999999994</v>
      </c>
      <c r="Q3517" s="8" t="s">
        <v>8317</v>
      </c>
      <c r="R3517" s="8" t="s">
        <v>8318</v>
      </c>
      <c r="S3517" s="17">
        <f t="shared" si="218"/>
        <v>42125.772812499999</v>
      </c>
      <c r="T3517" s="17">
        <f t="shared" si="219"/>
        <v>42155.772812499999</v>
      </c>
    </row>
    <row r="3518" spans="1:20" ht="42.75" x14ac:dyDescent="0.45">
      <c r="A3518" s="5">
        <v>3516</v>
      </c>
      <c r="B3518" s="7" t="s">
        <v>3515</v>
      </c>
      <c r="C3518" s="7" t="s">
        <v>7626</v>
      </c>
      <c r="D3518" s="8">
        <v>2500</v>
      </c>
      <c r="E3518" s="8">
        <v>2500</v>
      </c>
      <c r="F3518" s="8" t="s">
        <v>8219</v>
      </c>
      <c r="G3518" s="8" t="s">
        <v>8224</v>
      </c>
      <c r="H3518" s="8" t="s">
        <v>8246</v>
      </c>
      <c r="I3518" s="8">
        <v>1410145200</v>
      </c>
      <c r="J3518" s="8">
        <v>1407197670</v>
      </c>
      <c r="K3518" s="8" t="b">
        <v>0</v>
      </c>
      <c r="L3518" s="8">
        <v>11</v>
      </c>
      <c r="M3518" s="8" t="b">
        <v>1</v>
      </c>
      <c r="N3518" s="8" t="s">
        <v>8271</v>
      </c>
      <c r="O3518" s="11">
        <f t="shared" si="216"/>
        <v>100</v>
      </c>
      <c r="P3518" s="8">
        <f t="shared" si="217"/>
        <v>227.27</v>
      </c>
      <c r="Q3518" s="8" t="s">
        <v>8317</v>
      </c>
      <c r="R3518" s="8" t="s">
        <v>8318</v>
      </c>
      <c r="S3518" s="17">
        <f t="shared" si="218"/>
        <v>41856.010069444441</v>
      </c>
      <c r="T3518" s="17">
        <f t="shared" si="219"/>
        <v>41890.125</v>
      </c>
    </row>
    <row r="3519" spans="1:20" ht="42.75" x14ac:dyDescent="0.45">
      <c r="A3519" s="5">
        <v>3517</v>
      </c>
      <c r="B3519" s="7" t="s">
        <v>3516</v>
      </c>
      <c r="C3519" s="7" t="s">
        <v>7627</v>
      </c>
      <c r="D3519" s="8">
        <v>4000</v>
      </c>
      <c r="E3519" s="8">
        <v>4000</v>
      </c>
      <c r="F3519" s="8" t="s">
        <v>8219</v>
      </c>
      <c r="G3519" s="8" t="s">
        <v>8225</v>
      </c>
      <c r="H3519" s="8" t="s">
        <v>8247</v>
      </c>
      <c r="I3519" s="8">
        <v>1404471600</v>
      </c>
      <c r="J3519" s="8">
        <v>1401910634</v>
      </c>
      <c r="K3519" s="8" t="b">
        <v>0</v>
      </c>
      <c r="L3519" s="8">
        <v>13</v>
      </c>
      <c r="M3519" s="8" t="b">
        <v>1</v>
      </c>
      <c r="N3519" s="8" t="s">
        <v>8271</v>
      </c>
      <c r="O3519" s="11">
        <f t="shared" si="216"/>
        <v>100</v>
      </c>
      <c r="P3519" s="8">
        <f t="shared" si="217"/>
        <v>307.69</v>
      </c>
      <c r="Q3519" s="8" t="s">
        <v>8317</v>
      </c>
      <c r="R3519" s="8" t="s">
        <v>8318</v>
      </c>
      <c r="S3519" s="17">
        <f t="shared" si="218"/>
        <v>41794.817523148151</v>
      </c>
      <c r="T3519" s="17">
        <f t="shared" si="219"/>
        <v>41824.458333333336</v>
      </c>
    </row>
    <row r="3520" spans="1:20" ht="42.75" x14ac:dyDescent="0.45">
      <c r="A3520" s="5">
        <v>3518</v>
      </c>
      <c r="B3520" s="7" t="s">
        <v>3517</v>
      </c>
      <c r="C3520" s="7" t="s">
        <v>7628</v>
      </c>
      <c r="D3520" s="8">
        <v>1500</v>
      </c>
      <c r="E3520" s="8">
        <v>1650.69</v>
      </c>
      <c r="F3520" s="8" t="s">
        <v>8219</v>
      </c>
      <c r="G3520" s="8" t="s">
        <v>8224</v>
      </c>
      <c r="H3520" s="8" t="s">
        <v>8246</v>
      </c>
      <c r="I3520" s="8">
        <v>1412259660</v>
      </c>
      <c r="J3520" s="8">
        <v>1410461299</v>
      </c>
      <c r="K3520" s="8" t="b">
        <v>0</v>
      </c>
      <c r="L3520" s="8">
        <v>33</v>
      </c>
      <c r="M3520" s="8" t="b">
        <v>1</v>
      </c>
      <c r="N3520" s="8" t="s">
        <v>8271</v>
      </c>
      <c r="O3520" s="11">
        <f t="shared" si="216"/>
        <v>110</v>
      </c>
      <c r="P3520" s="8">
        <f t="shared" si="217"/>
        <v>50.02</v>
      </c>
      <c r="Q3520" s="8" t="s">
        <v>8317</v>
      </c>
      <c r="R3520" s="8" t="s">
        <v>8318</v>
      </c>
      <c r="S3520" s="17">
        <f t="shared" si="218"/>
        <v>41893.783553240741</v>
      </c>
      <c r="T3520" s="17">
        <f t="shared" si="219"/>
        <v>41914.597916666666</v>
      </c>
    </row>
    <row r="3521" spans="1:20" ht="42.75" x14ac:dyDescent="0.45">
      <c r="A3521" s="5">
        <v>3519</v>
      </c>
      <c r="B3521" s="7" t="s">
        <v>3518</v>
      </c>
      <c r="C3521" s="7" t="s">
        <v>7629</v>
      </c>
      <c r="D3521" s="8">
        <v>2000</v>
      </c>
      <c r="E3521" s="8">
        <v>2027</v>
      </c>
      <c r="F3521" s="8" t="s">
        <v>8219</v>
      </c>
      <c r="G3521" s="8" t="s">
        <v>8225</v>
      </c>
      <c r="H3521" s="8" t="s">
        <v>8247</v>
      </c>
      <c r="I3521" s="8">
        <v>1425478950</v>
      </c>
      <c r="J3521" s="8">
        <v>1422886950</v>
      </c>
      <c r="K3521" s="8" t="b">
        <v>0</v>
      </c>
      <c r="L3521" s="8">
        <v>28</v>
      </c>
      <c r="M3521" s="8" t="b">
        <v>1</v>
      </c>
      <c r="N3521" s="8" t="s">
        <v>8271</v>
      </c>
      <c r="O3521" s="11">
        <f t="shared" si="216"/>
        <v>101</v>
      </c>
      <c r="P3521" s="8">
        <f t="shared" si="217"/>
        <v>72.39</v>
      </c>
      <c r="Q3521" s="8" t="s">
        <v>8317</v>
      </c>
      <c r="R3521" s="8" t="s">
        <v>8318</v>
      </c>
      <c r="S3521" s="17">
        <f t="shared" si="218"/>
        <v>42037.598958333328</v>
      </c>
      <c r="T3521" s="17">
        <f t="shared" si="219"/>
        <v>42067.598958333328</v>
      </c>
    </row>
    <row r="3522" spans="1:20" ht="28.5" x14ac:dyDescent="0.45">
      <c r="A3522" s="5">
        <v>3520</v>
      </c>
      <c r="B3522" s="7" t="s">
        <v>3519</v>
      </c>
      <c r="C3522" s="7" t="s">
        <v>7630</v>
      </c>
      <c r="D3522" s="8">
        <v>2000</v>
      </c>
      <c r="E3522" s="8">
        <v>2015</v>
      </c>
      <c r="F3522" s="8" t="s">
        <v>8219</v>
      </c>
      <c r="G3522" s="8" t="s">
        <v>8225</v>
      </c>
      <c r="H3522" s="8" t="s">
        <v>8247</v>
      </c>
      <c r="I3522" s="8">
        <v>1441547220</v>
      </c>
      <c r="J3522" s="8">
        <v>1439322412</v>
      </c>
      <c r="K3522" s="8" t="b">
        <v>0</v>
      </c>
      <c r="L3522" s="8">
        <v>21</v>
      </c>
      <c r="M3522" s="8" t="b">
        <v>1</v>
      </c>
      <c r="N3522" s="8" t="s">
        <v>8271</v>
      </c>
      <c r="O3522" s="11">
        <f t="shared" si="216"/>
        <v>101</v>
      </c>
      <c r="P3522" s="8">
        <f t="shared" si="217"/>
        <v>95.95</v>
      </c>
      <c r="Q3522" s="8" t="s">
        <v>8317</v>
      </c>
      <c r="R3522" s="8" t="s">
        <v>8318</v>
      </c>
      <c r="S3522" s="17">
        <f t="shared" si="218"/>
        <v>42227.824212962965</v>
      </c>
      <c r="T3522" s="17">
        <f t="shared" si="219"/>
        <v>42253.57430555555</v>
      </c>
    </row>
    <row r="3523" spans="1:20" ht="42.75" x14ac:dyDescent="0.45">
      <c r="A3523" s="5">
        <v>3521</v>
      </c>
      <c r="B3523" s="7" t="s">
        <v>3520</v>
      </c>
      <c r="C3523" s="7" t="s">
        <v>7631</v>
      </c>
      <c r="D3523" s="8">
        <v>350</v>
      </c>
      <c r="E3523" s="8">
        <v>593</v>
      </c>
      <c r="F3523" s="8" t="s">
        <v>8219</v>
      </c>
      <c r="G3523" s="8" t="s">
        <v>8224</v>
      </c>
      <c r="H3523" s="8" t="s">
        <v>8246</v>
      </c>
      <c r="I3523" s="8">
        <v>1411980020</v>
      </c>
      <c r="J3523" s="8">
        <v>1409388020</v>
      </c>
      <c r="K3523" s="8" t="b">
        <v>0</v>
      </c>
      <c r="L3523" s="8">
        <v>13</v>
      </c>
      <c r="M3523" s="8" t="b">
        <v>1</v>
      </c>
      <c r="N3523" s="8" t="s">
        <v>8271</v>
      </c>
      <c r="O3523" s="11">
        <f t="shared" ref="O3523:O3586" si="220">ROUND((E3523/D3523)*100,0)</f>
        <v>169</v>
      </c>
      <c r="P3523" s="8">
        <f t="shared" ref="P3523:P3586" si="221">ROUND(E3523/L3523,2)</f>
        <v>45.62</v>
      </c>
      <c r="Q3523" s="8" t="s">
        <v>8317</v>
      </c>
      <c r="R3523" s="8" t="s">
        <v>8318</v>
      </c>
      <c r="S3523" s="17">
        <f t="shared" ref="S3523:S3586" si="222">(((J3523/60)/60)/24)+DATE(1970,1,1)</f>
        <v>41881.361342592594</v>
      </c>
      <c r="T3523" s="17">
        <f t="shared" ref="T3523:T3586" si="223">(((I3523/60)/60)/24)+DATE(1970,1,1)</f>
        <v>41911.361342592594</v>
      </c>
    </row>
    <row r="3524" spans="1:20" ht="42.75" x14ac:dyDescent="0.45">
      <c r="A3524" s="5">
        <v>3522</v>
      </c>
      <c r="B3524" s="7" t="s">
        <v>3521</v>
      </c>
      <c r="C3524" s="7" t="s">
        <v>7632</v>
      </c>
      <c r="D3524" s="8">
        <v>1395</v>
      </c>
      <c r="E3524" s="8">
        <v>1395</v>
      </c>
      <c r="F3524" s="8" t="s">
        <v>8219</v>
      </c>
      <c r="G3524" s="8" t="s">
        <v>8225</v>
      </c>
      <c r="H3524" s="8" t="s">
        <v>8247</v>
      </c>
      <c r="I3524" s="8">
        <v>1442311560</v>
      </c>
      <c r="J3524" s="8">
        <v>1439924246</v>
      </c>
      <c r="K3524" s="8" t="b">
        <v>0</v>
      </c>
      <c r="L3524" s="8">
        <v>34</v>
      </c>
      <c r="M3524" s="8" t="b">
        <v>1</v>
      </c>
      <c r="N3524" s="8" t="s">
        <v>8271</v>
      </c>
      <c r="O3524" s="11">
        <f t="shared" si="220"/>
        <v>100</v>
      </c>
      <c r="P3524" s="8">
        <f t="shared" si="221"/>
        <v>41.03</v>
      </c>
      <c r="Q3524" s="8" t="s">
        <v>8317</v>
      </c>
      <c r="R3524" s="8" t="s">
        <v>8318</v>
      </c>
      <c r="S3524" s="17">
        <f t="shared" si="222"/>
        <v>42234.789884259255</v>
      </c>
      <c r="T3524" s="17">
        <f t="shared" si="223"/>
        <v>42262.420833333337</v>
      </c>
    </row>
    <row r="3525" spans="1:20" ht="42.75" x14ac:dyDescent="0.45">
      <c r="A3525" s="5">
        <v>3523</v>
      </c>
      <c r="B3525" s="7" t="s">
        <v>3522</v>
      </c>
      <c r="C3525" s="7" t="s">
        <v>7633</v>
      </c>
      <c r="D3525" s="8">
        <v>4000</v>
      </c>
      <c r="E3525" s="8">
        <v>4546</v>
      </c>
      <c r="F3525" s="8" t="s">
        <v>8219</v>
      </c>
      <c r="G3525" s="8" t="s">
        <v>8225</v>
      </c>
      <c r="H3525" s="8" t="s">
        <v>8247</v>
      </c>
      <c r="I3525" s="8">
        <v>1474844400</v>
      </c>
      <c r="J3525" s="8">
        <v>1469871148</v>
      </c>
      <c r="K3525" s="8" t="b">
        <v>0</v>
      </c>
      <c r="L3525" s="8">
        <v>80</v>
      </c>
      <c r="M3525" s="8" t="b">
        <v>1</v>
      </c>
      <c r="N3525" s="8" t="s">
        <v>8271</v>
      </c>
      <c r="O3525" s="11">
        <f t="shared" si="220"/>
        <v>114</v>
      </c>
      <c r="P3525" s="8">
        <f t="shared" si="221"/>
        <v>56.83</v>
      </c>
      <c r="Q3525" s="8" t="s">
        <v>8317</v>
      </c>
      <c r="R3525" s="8" t="s">
        <v>8318</v>
      </c>
      <c r="S3525" s="17">
        <f t="shared" si="222"/>
        <v>42581.397546296299</v>
      </c>
      <c r="T3525" s="17">
        <f t="shared" si="223"/>
        <v>42638.958333333328</v>
      </c>
    </row>
    <row r="3526" spans="1:20" ht="42.75" x14ac:dyDescent="0.45">
      <c r="A3526" s="5">
        <v>3524</v>
      </c>
      <c r="B3526" s="7" t="s">
        <v>3523</v>
      </c>
      <c r="C3526" s="7" t="s">
        <v>7634</v>
      </c>
      <c r="D3526" s="8">
        <v>10000</v>
      </c>
      <c r="E3526" s="8">
        <v>10156</v>
      </c>
      <c r="F3526" s="8" t="s">
        <v>8219</v>
      </c>
      <c r="G3526" s="8" t="s">
        <v>8224</v>
      </c>
      <c r="H3526" s="8" t="s">
        <v>8246</v>
      </c>
      <c r="I3526" s="8">
        <v>1410580800</v>
      </c>
      <c r="J3526" s="8">
        <v>1409336373</v>
      </c>
      <c r="K3526" s="8" t="b">
        <v>0</v>
      </c>
      <c r="L3526" s="8">
        <v>74</v>
      </c>
      <c r="M3526" s="8" t="b">
        <v>1</v>
      </c>
      <c r="N3526" s="8" t="s">
        <v>8271</v>
      </c>
      <c r="O3526" s="11">
        <f t="shared" si="220"/>
        <v>102</v>
      </c>
      <c r="P3526" s="8">
        <f t="shared" si="221"/>
        <v>137.24</v>
      </c>
      <c r="Q3526" s="8" t="s">
        <v>8317</v>
      </c>
      <c r="R3526" s="8" t="s">
        <v>8318</v>
      </c>
      <c r="S3526" s="17">
        <f t="shared" si="222"/>
        <v>41880.76357638889</v>
      </c>
      <c r="T3526" s="17">
        <f t="shared" si="223"/>
        <v>41895.166666666664</v>
      </c>
    </row>
    <row r="3527" spans="1:20" ht="42.75" x14ac:dyDescent="0.45">
      <c r="A3527" s="5">
        <v>3525</v>
      </c>
      <c r="B3527" s="7" t="s">
        <v>3524</v>
      </c>
      <c r="C3527" s="7" t="s">
        <v>7635</v>
      </c>
      <c r="D3527" s="8">
        <v>500</v>
      </c>
      <c r="E3527" s="8">
        <v>530</v>
      </c>
      <c r="F3527" s="8" t="s">
        <v>8219</v>
      </c>
      <c r="G3527" s="8" t="s">
        <v>8224</v>
      </c>
      <c r="H3527" s="8" t="s">
        <v>8246</v>
      </c>
      <c r="I3527" s="8">
        <v>1439136000</v>
      </c>
      <c r="J3527" s="8">
        <v>1438188106</v>
      </c>
      <c r="K3527" s="8" t="b">
        <v>0</v>
      </c>
      <c r="L3527" s="8">
        <v>7</v>
      </c>
      <c r="M3527" s="8" t="b">
        <v>1</v>
      </c>
      <c r="N3527" s="8" t="s">
        <v>8271</v>
      </c>
      <c r="O3527" s="11">
        <f t="shared" si="220"/>
        <v>106</v>
      </c>
      <c r="P3527" s="8">
        <f t="shared" si="221"/>
        <v>75.709999999999994</v>
      </c>
      <c r="Q3527" s="8" t="s">
        <v>8317</v>
      </c>
      <c r="R3527" s="8" t="s">
        <v>8318</v>
      </c>
      <c r="S3527" s="17">
        <f t="shared" si="222"/>
        <v>42214.6956712963</v>
      </c>
      <c r="T3527" s="17">
        <f t="shared" si="223"/>
        <v>42225.666666666672</v>
      </c>
    </row>
    <row r="3528" spans="1:20" ht="42.75" x14ac:dyDescent="0.45">
      <c r="A3528" s="5">
        <v>3526</v>
      </c>
      <c r="B3528" s="7" t="s">
        <v>3525</v>
      </c>
      <c r="C3528" s="7" t="s">
        <v>7636</v>
      </c>
      <c r="D3528" s="8">
        <v>3300</v>
      </c>
      <c r="E3528" s="8">
        <v>3366</v>
      </c>
      <c r="F3528" s="8" t="s">
        <v>8219</v>
      </c>
      <c r="G3528" s="8" t="s">
        <v>8224</v>
      </c>
      <c r="H3528" s="8" t="s">
        <v>8246</v>
      </c>
      <c r="I3528" s="8">
        <v>1461823140</v>
      </c>
      <c r="J3528" s="8">
        <v>1459411371</v>
      </c>
      <c r="K3528" s="8" t="b">
        <v>0</v>
      </c>
      <c r="L3528" s="8">
        <v>34</v>
      </c>
      <c r="M3528" s="8" t="b">
        <v>1</v>
      </c>
      <c r="N3528" s="8" t="s">
        <v>8271</v>
      </c>
      <c r="O3528" s="11">
        <f t="shared" si="220"/>
        <v>102</v>
      </c>
      <c r="P3528" s="8">
        <f t="shared" si="221"/>
        <v>99</v>
      </c>
      <c r="Q3528" s="8" t="s">
        <v>8317</v>
      </c>
      <c r="R3528" s="8" t="s">
        <v>8318</v>
      </c>
      <c r="S3528" s="17">
        <f t="shared" si="222"/>
        <v>42460.335312499999</v>
      </c>
      <c r="T3528" s="17">
        <f t="shared" si="223"/>
        <v>42488.249305555553</v>
      </c>
    </row>
    <row r="3529" spans="1:20" ht="42.75" x14ac:dyDescent="0.45">
      <c r="A3529" s="5">
        <v>3527</v>
      </c>
      <c r="B3529" s="7" t="s">
        <v>3526</v>
      </c>
      <c r="C3529" s="7" t="s">
        <v>7637</v>
      </c>
      <c r="D3529" s="8">
        <v>6000</v>
      </c>
      <c r="E3529" s="8">
        <v>7015</v>
      </c>
      <c r="F3529" s="8" t="s">
        <v>8219</v>
      </c>
      <c r="G3529" s="8" t="s">
        <v>8224</v>
      </c>
      <c r="H3529" s="8" t="s">
        <v>8246</v>
      </c>
      <c r="I3529" s="8">
        <v>1436587140</v>
      </c>
      <c r="J3529" s="8">
        <v>1434069205</v>
      </c>
      <c r="K3529" s="8" t="b">
        <v>0</v>
      </c>
      <c r="L3529" s="8">
        <v>86</v>
      </c>
      <c r="M3529" s="8" t="b">
        <v>1</v>
      </c>
      <c r="N3529" s="8" t="s">
        <v>8271</v>
      </c>
      <c r="O3529" s="11">
        <f t="shared" si="220"/>
        <v>117</v>
      </c>
      <c r="P3529" s="8">
        <f t="shared" si="221"/>
        <v>81.569999999999993</v>
      </c>
      <c r="Q3529" s="8" t="s">
        <v>8317</v>
      </c>
      <c r="R3529" s="8" t="s">
        <v>8318</v>
      </c>
      <c r="S3529" s="17">
        <f t="shared" si="222"/>
        <v>42167.023206018523</v>
      </c>
      <c r="T3529" s="17">
        <f t="shared" si="223"/>
        <v>42196.165972222225</v>
      </c>
    </row>
    <row r="3530" spans="1:20" ht="42.75" x14ac:dyDescent="0.45">
      <c r="A3530" s="5">
        <v>3528</v>
      </c>
      <c r="B3530" s="7" t="s">
        <v>3527</v>
      </c>
      <c r="C3530" s="7" t="s">
        <v>7638</v>
      </c>
      <c r="D3530" s="8">
        <v>1650</v>
      </c>
      <c r="E3530" s="8">
        <v>1669</v>
      </c>
      <c r="F3530" s="8" t="s">
        <v>8219</v>
      </c>
      <c r="G3530" s="8" t="s">
        <v>8225</v>
      </c>
      <c r="H3530" s="8" t="s">
        <v>8247</v>
      </c>
      <c r="I3530" s="8">
        <v>1484740918</v>
      </c>
      <c r="J3530" s="8">
        <v>1483012918</v>
      </c>
      <c r="K3530" s="8" t="b">
        <v>0</v>
      </c>
      <c r="L3530" s="8">
        <v>37</v>
      </c>
      <c r="M3530" s="8" t="b">
        <v>1</v>
      </c>
      <c r="N3530" s="8" t="s">
        <v>8271</v>
      </c>
      <c r="O3530" s="11">
        <f t="shared" si="220"/>
        <v>101</v>
      </c>
      <c r="P3530" s="8">
        <f t="shared" si="221"/>
        <v>45.11</v>
      </c>
      <c r="Q3530" s="8" t="s">
        <v>8317</v>
      </c>
      <c r="R3530" s="8" t="s">
        <v>8318</v>
      </c>
      <c r="S3530" s="17">
        <f t="shared" si="222"/>
        <v>42733.50136574074</v>
      </c>
      <c r="T3530" s="17">
        <f t="shared" si="223"/>
        <v>42753.50136574074</v>
      </c>
    </row>
    <row r="3531" spans="1:20" ht="42.75" x14ac:dyDescent="0.45">
      <c r="A3531" s="5">
        <v>3529</v>
      </c>
      <c r="B3531" s="7" t="s">
        <v>3528</v>
      </c>
      <c r="C3531" s="7" t="s">
        <v>7639</v>
      </c>
      <c r="D3531" s="8">
        <v>500</v>
      </c>
      <c r="E3531" s="8">
        <v>660</v>
      </c>
      <c r="F3531" s="8" t="s">
        <v>8219</v>
      </c>
      <c r="G3531" s="8" t="s">
        <v>8224</v>
      </c>
      <c r="H3531" s="8" t="s">
        <v>8246</v>
      </c>
      <c r="I3531" s="8">
        <v>1436749200</v>
      </c>
      <c r="J3531" s="8">
        <v>1434997018</v>
      </c>
      <c r="K3531" s="8" t="b">
        <v>0</v>
      </c>
      <c r="L3531" s="8">
        <v>18</v>
      </c>
      <c r="M3531" s="8" t="b">
        <v>1</v>
      </c>
      <c r="N3531" s="8" t="s">
        <v>8271</v>
      </c>
      <c r="O3531" s="11">
        <f t="shared" si="220"/>
        <v>132</v>
      </c>
      <c r="P3531" s="8">
        <f t="shared" si="221"/>
        <v>36.67</v>
      </c>
      <c r="Q3531" s="8" t="s">
        <v>8317</v>
      </c>
      <c r="R3531" s="8" t="s">
        <v>8318</v>
      </c>
      <c r="S3531" s="17">
        <f t="shared" si="222"/>
        <v>42177.761782407411</v>
      </c>
      <c r="T3531" s="17">
        <f t="shared" si="223"/>
        <v>42198.041666666672</v>
      </c>
    </row>
    <row r="3532" spans="1:20" ht="42.75" x14ac:dyDescent="0.45">
      <c r="A3532" s="5">
        <v>3530</v>
      </c>
      <c r="B3532" s="7" t="s">
        <v>3529</v>
      </c>
      <c r="C3532" s="7" t="s">
        <v>7640</v>
      </c>
      <c r="D3532" s="8">
        <v>2750</v>
      </c>
      <c r="E3532" s="8">
        <v>2750</v>
      </c>
      <c r="F3532" s="8" t="s">
        <v>8219</v>
      </c>
      <c r="G3532" s="8" t="s">
        <v>8225</v>
      </c>
      <c r="H3532" s="8" t="s">
        <v>8247</v>
      </c>
      <c r="I3532" s="8">
        <v>1460318400</v>
      </c>
      <c r="J3532" s="8">
        <v>1457881057</v>
      </c>
      <c r="K3532" s="8" t="b">
        <v>0</v>
      </c>
      <c r="L3532" s="8">
        <v>22</v>
      </c>
      <c r="M3532" s="8" t="b">
        <v>1</v>
      </c>
      <c r="N3532" s="8" t="s">
        <v>8271</v>
      </c>
      <c r="O3532" s="11">
        <f t="shared" si="220"/>
        <v>100</v>
      </c>
      <c r="P3532" s="8">
        <f t="shared" si="221"/>
        <v>125</v>
      </c>
      <c r="Q3532" s="8" t="s">
        <v>8317</v>
      </c>
      <c r="R3532" s="8" t="s">
        <v>8318</v>
      </c>
      <c r="S3532" s="17">
        <f t="shared" si="222"/>
        <v>42442.623344907406</v>
      </c>
      <c r="T3532" s="17">
        <f t="shared" si="223"/>
        <v>42470.833333333328</v>
      </c>
    </row>
    <row r="3533" spans="1:20" x14ac:dyDescent="0.45">
      <c r="A3533" s="5">
        <v>3531</v>
      </c>
      <c r="B3533" s="7" t="s">
        <v>3530</v>
      </c>
      <c r="C3533" s="7" t="s">
        <v>7641</v>
      </c>
      <c r="D3533" s="8">
        <v>1000</v>
      </c>
      <c r="E3533" s="8">
        <v>1280</v>
      </c>
      <c r="F3533" s="8" t="s">
        <v>8219</v>
      </c>
      <c r="G3533" s="8" t="s">
        <v>8224</v>
      </c>
      <c r="H3533" s="8" t="s">
        <v>8246</v>
      </c>
      <c r="I3533" s="8">
        <v>1467301334</v>
      </c>
      <c r="J3533" s="8">
        <v>1464709334</v>
      </c>
      <c r="K3533" s="8" t="b">
        <v>0</v>
      </c>
      <c r="L3533" s="8">
        <v>26</v>
      </c>
      <c r="M3533" s="8" t="b">
        <v>1</v>
      </c>
      <c r="N3533" s="8" t="s">
        <v>8271</v>
      </c>
      <c r="O3533" s="11">
        <f t="shared" si="220"/>
        <v>128</v>
      </c>
      <c r="P3533" s="8">
        <f t="shared" si="221"/>
        <v>49.23</v>
      </c>
      <c r="Q3533" s="8" t="s">
        <v>8317</v>
      </c>
      <c r="R3533" s="8" t="s">
        <v>8318</v>
      </c>
      <c r="S3533" s="17">
        <f t="shared" si="222"/>
        <v>42521.654328703706</v>
      </c>
      <c r="T3533" s="17">
        <f t="shared" si="223"/>
        <v>42551.654328703706</v>
      </c>
    </row>
    <row r="3534" spans="1:20" ht="42.75" x14ac:dyDescent="0.45">
      <c r="A3534" s="5">
        <v>3532</v>
      </c>
      <c r="B3534" s="7" t="s">
        <v>3531</v>
      </c>
      <c r="C3534" s="7" t="s">
        <v>7642</v>
      </c>
      <c r="D3534" s="8">
        <v>960</v>
      </c>
      <c r="E3534" s="8">
        <v>1142</v>
      </c>
      <c r="F3534" s="8" t="s">
        <v>8219</v>
      </c>
      <c r="G3534" s="8" t="s">
        <v>8224</v>
      </c>
      <c r="H3534" s="8" t="s">
        <v>8246</v>
      </c>
      <c r="I3534" s="8">
        <v>1411012740</v>
      </c>
      <c r="J3534" s="8">
        <v>1409667827</v>
      </c>
      <c r="K3534" s="8" t="b">
        <v>0</v>
      </c>
      <c r="L3534" s="8">
        <v>27</v>
      </c>
      <c r="M3534" s="8" t="b">
        <v>1</v>
      </c>
      <c r="N3534" s="8" t="s">
        <v>8271</v>
      </c>
      <c r="O3534" s="11">
        <f t="shared" si="220"/>
        <v>119</v>
      </c>
      <c r="P3534" s="8">
        <f t="shared" si="221"/>
        <v>42.3</v>
      </c>
      <c r="Q3534" s="8" t="s">
        <v>8317</v>
      </c>
      <c r="R3534" s="8" t="s">
        <v>8318</v>
      </c>
      <c r="S3534" s="17">
        <f t="shared" si="222"/>
        <v>41884.599849537037</v>
      </c>
      <c r="T3534" s="17">
        <f t="shared" si="223"/>
        <v>41900.165972222225</v>
      </c>
    </row>
    <row r="3535" spans="1:20" ht="57" x14ac:dyDescent="0.45">
      <c r="A3535" s="5">
        <v>3533</v>
      </c>
      <c r="B3535" s="7" t="s">
        <v>3532</v>
      </c>
      <c r="C3535" s="7" t="s">
        <v>7643</v>
      </c>
      <c r="D3535" s="8">
        <v>500</v>
      </c>
      <c r="E3535" s="8">
        <v>631</v>
      </c>
      <c r="F3535" s="8" t="s">
        <v>8219</v>
      </c>
      <c r="G3535" s="8" t="s">
        <v>8224</v>
      </c>
      <c r="H3535" s="8" t="s">
        <v>8246</v>
      </c>
      <c r="I3535" s="8">
        <v>1447269367</v>
      </c>
      <c r="J3535" s="8">
        <v>1444673767</v>
      </c>
      <c r="K3535" s="8" t="b">
        <v>0</v>
      </c>
      <c r="L3535" s="8">
        <v>8</v>
      </c>
      <c r="M3535" s="8" t="b">
        <v>1</v>
      </c>
      <c r="N3535" s="8" t="s">
        <v>8271</v>
      </c>
      <c r="O3535" s="11">
        <f t="shared" si="220"/>
        <v>126</v>
      </c>
      <c r="P3535" s="8">
        <f t="shared" si="221"/>
        <v>78.88</v>
      </c>
      <c r="Q3535" s="8" t="s">
        <v>8317</v>
      </c>
      <c r="R3535" s="8" t="s">
        <v>8318</v>
      </c>
      <c r="S3535" s="17">
        <f t="shared" si="222"/>
        <v>42289.761192129634</v>
      </c>
      <c r="T3535" s="17">
        <f t="shared" si="223"/>
        <v>42319.802858796291</v>
      </c>
    </row>
    <row r="3536" spans="1:20" ht="28.5" x14ac:dyDescent="0.45">
      <c r="A3536" s="5">
        <v>3534</v>
      </c>
      <c r="B3536" s="7" t="s">
        <v>3533</v>
      </c>
      <c r="C3536" s="7" t="s">
        <v>7644</v>
      </c>
      <c r="D3536" s="8">
        <v>5000</v>
      </c>
      <c r="E3536" s="8">
        <v>7810</v>
      </c>
      <c r="F3536" s="8" t="s">
        <v>8219</v>
      </c>
      <c r="G3536" s="8" t="s">
        <v>8224</v>
      </c>
      <c r="H3536" s="8" t="s">
        <v>8246</v>
      </c>
      <c r="I3536" s="8">
        <v>1443711623</v>
      </c>
      <c r="J3536" s="8">
        <v>1440687623</v>
      </c>
      <c r="K3536" s="8" t="b">
        <v>0</v>
      </c>
      <c r="L3536" s="8">
        <v>204</v>
      </c>
      <c r="M3536" s="8" t="b">
        <v>1</v>
      </c>
      <c r="N3536" s="8" t="s">
        <v>8271</v>
      </c>
      <c r="O3536" s="11">
        <f t="shared" si="220"/>
        <v>156</v>
      </c>
      <c r="P3536" s="8">
        <f t="shared" si="221"/>
        <v>38.28</v>
      </c>
      <c r="Q3536" s="8" t="s">
        <v>8317</v>
      </c>
      <c r="R3536" s="8" t="s">
        <v>8318</v>
      </c>
      <c r="S3536" s="17">
        <f t="shared" si="222"/>
        <v>42243.6252662037</v>
      </c>
      <c r="T3536" s="17">
        <f t="shared" si="223"/>
        <v>42278.6252662037</v>
      </c>
    </row>
    <row r="3537" spans="1:20" ht="42.75" x14ac:dyDescent="0.45">
      <c r="A3537" s="5">
        <v>3535</v>
      </c>
      <c r="B3537" s="7" t="s">
        <v>3534</v>
      </c>
      <c r="C3537" s="7" t="s">
        <v>7645</v>
      </c>
      <c r="D3537" s="8">
        <v>2000</v>
      </c>
      <c r="E3537" s="8">
        <v>2063</v>
      </c>
      <c r="F3537" s="8" t="s">
        <v>8219</v>
      </c>
      <c r="G3537" s="8" t="s">
        <v>8225</v>
      </c>
      <c r="H3537" s="8" t="s">
        <v>8247</v>
      </c>
      <c r="I3537" s="8">
        <v>1443808800</v>
      </c>
      <c r="J3537" s="8">
        <v>1441120910</v>
      </c>
      <c r="K3537" s="8" t="b">
        <v>0</v>
      </c>
      <c r="L3537" s="8">
        <v>46</v>
      </c>
      <c r="M3537" s="8" t="b">
        <v>1</v>
      </c>
      <c r="N3537" s="8" t="s">
        <v>8271</v>
      </c>
      <c r="O3537" s="11">
        <f t="shared" si="220"/>
        <v>103</v>
      </c>
      <c r="P3537" s="8">
        <f t="shared" si="221"/>
        <v>44.85</v>
      </c>
      <c r="Q3537" s="8" t="s">
        <v>8317</v>
      </c>
      <c r="R3537" s="8" t="s">
        <v>8318</v>
      </c>
      <c r="S3537" s="17">
        <f t="shared" si="222"/>
        <v>42248.640162037031</v>
      </c>
      <c r="T3537" s="17">
        <f t="shared" si="223"/>
        <v>42279.75</v>
      </c>
    </row>
    <row r="3538" spans="1:20" ht="42.75" x14ac:dyDescent="0.45">
      <c r="A3538" s="5">
        <v>3536</v>
      </c>
      <c r="B3538" s="7" t="s">
        <v>3535</v>
      </c>
      <c r="C3538" s="7" t="s">
        <v>7646</v>
      </c>
      <c r="D3538" s="8">
        <v>150</v>
      </c>
      <c r="E3538" s="8">
        <v>230</v>
      </c>
      <c r="F3538" s="8" t="s">
        <v>8219</v>
      </c>
      <c r="G3538" s="8" t="s">
        <v>8225</v>
      </c>
      <c r="H3538" s="8" t="s">
        <v>8247</v>
      </c>
      <c r="I3538" s="8">
        <v>1450612740</v>
      </c>
      <c r="J3538" s="8">
        <v>1448040425</v>
      </c>
      <c r="K3538" s="8" t="b">
        <v>0</v>
      </c>
      <c r="L3538" s="8">
        <v>17</v>
      </c>
      <c r="M3538" s="8" t="b">
        <v>1</v>
      </c>
      <c r="N3538" s="8" t="s">
        <v>8271</v>
      </c>
      <c r="O3538" s="11">
        <f t="shared" si="220"/>
        <v>153</v>
      </c>
      <c r="P3538" s="8">
        <f t="shared" si="221"/>
        <v>13.53</v>
      </c>
      <c r="Q3538" s="8" t="s">
        <v>8317</v>
      </c>
      <c r="R3538" s="8" t="s">
        <v>8318</v>
      </c>
      <c r="S3538" s="17">
        <f t="shared" si="222"/>
        <v>42328.727141203708</v>
      </c>
      <c r="T3538" s="17">
        <f t="shared" si="223"/>
        <v>42358.499305555553</v>
      </c>
    </row>
    <row r="3539" spans="1:20" ht="42.75" x14ac:dyDescent="0.45">
      <c r="A3539" s="5">
        <v>3537</v>
      </c>
      <c r="B3539" s="7" t="s">
        <v>3536</v>
      </c>
      <c r="C3539" s="7" t="s">
        <v>7647</v>
      </c>
      <c r="D3539" s="8">
        <v>675</v>
      </c>
      <c r="E3539" s="8">
        <v>1218</v>
      </c>
      <c r="F3539" s="8" t="s">
        <v>8219</v>
      </c>
      <c r="G3539" s="8" t="s">
        <v>8229</v>
      </c>
      <c r="H3539" s="8" t="s">
        <v>8251</v>
      </c>
      <c r="I3539" s="8">
        <v>1416211140</v>
      </c>
      <c r="J3539" s="8">
        <v>1413016216</v>
      </c>
      <c r="K3539" s="8" t="b">
        <v>0</v>
      </c>
      <c r="L3539" s="8">
        <v>28</v>
      </c>
      <c r="M3539" s="8" t="b">
        <v>1</v>
      </c>
      <c r="N3539" s="8" t="s">
        <v>8271</v>
      </c>
      <c r="O3539" s="11">
        <f t="shared" si="220"/>
        <v>180</v>
      </c>
      <c r="P3539" s="8">
        <f t="shared" si="221"/>
        <v>43.5</v>
      </c>
      <c r="Q3539" s="8" t="s">
        <v>8317</v>
      </c>
      <c r="R3539" s="8" t="s">
        <v>8318</v>
      </c>
      <c r="S3539" s="17">
        <f t="shared" si="222"/>
        <v>41923.354351851849</v>
      </c>
      <c r="T3539" s="17">
        <f t="shared" si="223"/>
        <v>41960.332638888889</v>
      </c>
    </row>
    <row r="3540" spans="1:20" ht="42.75" x14ac:dyDescent="0.45">
      <c r="A3540" s="5">
        <v>3538</v>
      </c>
      <c r="B3540" s="7" t="s">
        <v>3537</v>
      </c>
      <c r="C3540" s="7" t="s">
        <v>7648</v>
      </c>
      <c r="D3540" s="8">
        <v>2000</v>
      </c>
      <c r="E3540" s="8">
        <v>2569</v>
      </c>
      <c r="F3540" s="8" t="s">
        <v>8219</v>
      </c>
      <c r="G3540" s="8" t="s">
        <v>8225</v>
      </c>
      <c r="H3540" s="8" t="s">
        <v>8247</v>
      </c>
      <c r="I3540" s="8">
        <v>1471428340</v>
      </c>
      <c r="J3540" s="8">
        <v>1469009140</v>
      </c>
      <c r="K3540" s="8" t="b">
        <v>0</v>
      </c>
      <c r="L3540" s="8">
        <v>83</v>
      </c>
      <c r="M3540" s="8" t="b">
        <v>1</v>
      </c>
      <c r="N3540" s="8" t="s">
        <v>8271</v>
      </c>
      <c r="O3540" s="11">
        <f t="shared" si="220"/>
        <v>128</v>
      </c>
      <c r="P3540" s="8">
        <f t="shared" si="221"/>
        <v>30.95</v>
      </c>
      <c r="Q3540" s="8" t="s">
        <v>8317</v>
      </c>
      <c r="R3540" s="8" t="s">
        <v>8318</v>
      </c>
      <c r="S3540" s="17">
        <f t="shared" si="222"/>
        <v>42571.420601851853</v>
      </c>
      <c r="T3540" s="17">
        <f t="shared" si="223"/>
        <v>42599.420601851853</v>
      </c>
    </row>
    <row r="3541" spans="1:20" ht="42.75" x14ac:dyDescent="0.45">
      <c r="A3541" s="5">
        <v>3539</v>
      </c>
      <c r="B3541" s="7" t="s">
        <v>3538</v>
      </c>
      <c r="C3541" s="7" t="s">
        <v>7649</v>
      </c>
      <c r="D3541" s="8">
        <v>600</v>
      </c>
      <c r="E3541" s="8">
        <v>718</v>
      </c>
      <c r="F3541" s="8" t="s">
        <v>8219</v>
      </c>
      <c r="G3541" s="8" t="s">
        <v>8224</v>
      </c>
      <c r="H3541" s="8" t="s">
        <v>8246</v>
      </c>
      <c r="I3541" s="8">
        <v>1473358122</v>
      </c>
      <c r="J3541" s="8">
        <v>1471543722</v>
      </c>
      <c r="K3541" s="8" t="b">
        <v>0</v>
      </c>
      <c r="L3541" s="8">
        <v>13</v>
      </c>
      <c r="M3541" s="8" t="b">
        <v>1</v>
      </c>
      <c r="N3541" s="8" t="s">
        <v>8271</v>
      </c>
      <c r="O3541" s="11">
        <f t="shared" si="220"/>
        <v>120</v>
      </c>
      <c r="P3541" s="8">
        <f t="shared" si="221"/>
        <v>55.23</v>
      </c>
      <c r="Q3541" s="8" t="s">
        <v>8317</v>
      </c>
      <c r="R3541" s="8" t="s">
        <v>8318</v>
      </c>
      <c r="S3541" s="17">
        <f t="shared" si="222"/>
        <v>42600.756041666667</v>
      </c>
      <c r="T3541" s="17">
        <f t="shared" si="223"/>
        <v>42621.756041666667</v>
      </c>
    </row>
    <row r="3542" spans="1:20" ht="57" x14ac:dyDescent="0.45">
      <c r="A3542" s="5">
        <v>3540</v>
      </c>
      <c r="B3542" s="7" t="s">
        <v>3539</v>
      </c>
      <c r="C3542" s="7" t="s">
        <v>7650</v>
      </c>
      <c r="D3542" s="8">
        <v>300</v>
      </c>
      <c r="E3542" s="8">
        <v>369</v>
      </c>
      <c r="F3542" s="8" t="s">
        <v>8219</v>
      </c>
      <c r="G3542" s="8" t="s">
        <v>8225</v>
      </c>
      <c r="H3542" s="8" t="s">
        <v>8247</v>
      </c>
      <c r="I3542" s="8">
        <v>1466899491</v>
      </c>
      <c r="J3542" s="8">
        <v>1464307491</v>
      </c>
      <c r="K3542" s="8" t="b">
        <v>0</v>
      </c>
      <c r="L3542" s="8">
        <v>8</v>
      </c>
      <c r="M3542" s="8" t="b">
        <v>1</v>
      </c>
      <c r="N3542" s="8" t="s">
        <v>8271</v>
      </c>
      <c r="O3542" s="11">
        <f t="shared" si="220"/>
        <v>123</v>
      </c>
      <c r="P3542" s="8">
        <f t="shared" si="221"/>
        <v>46.13</v>
      </c>
      <c r="Q3542" s="8" t="s">
        <v>8317</v>
      </c>
      <c r="R3542" s="8" t="s">
        <v>8318</v>
      </c>
      <c r="S3542" s="17">
        <f t="shared" si="222"/>
        <v>42517.003368055557</v>
      </c>
      <c r="T3542" s="17">
        <f t="shared" si="223"/>
        <v>42547.003368055557</v>
      </c>
    </row>
    <row r="3543" spans="1:20" ht="42.75" x14ac:dyDescent="0.45">
      <c r="A3543" s="5">
        <v>3541</v>
      </c>
      <c r="B3543" s="7" t="s">
        <v>3540</v>
      </c>
      <c r="C3543" s="7" t="s">
        <v>7651</v>
      </c>
      <c r="D3543" s="8">
        <v>1200</v>
      </c>
      <c r="E3543" s="8">
        <v>1260</v>
      </c>
      <c r="F3543" s="8" t="s">
        <v>8219</v>
      </c>
      <c r="G3543" s="8" t="s">
        <v>8225</v>
      </c>
      <c r="H3543" s="8" t="s">
        <v>8247</v>
      </c>
      <c r="I3543" s="8">
        <v>1441042275</v>
      </c>
      <c r="J3543" s="8">
        <v>1438882275</v>
      </c>
      <c r="K3543" s="8" t="b">
        <v>0</v>
      </c>
      <c r="L3543" s="8">
        <v>32</v>
      </c>
      <c r="M3543" s="8" t="b">
        <v>1</v>
      </c>
      <c r="N3543" s="8" t="s">
        <v>8271</v>
      </c>
      <c r="O3543" s="11">
        <f t="shared" si="220"/>
        <v>105</v>
      </c>
      <c r="P3543" s="8">
        <f t="shared" si="221"/>
        <v>39.380000000000003</v>
      </c>
      <c r="Q3543" s="8" t="s">
        <v>8317</v>
      </c>
      <c r="R3543" s="8" t="s">
        <v>8318</v>
      </c>
      <c r="S3543" s="17">
        <f t="shared" si="222"/>
        <v>42222.730034722219</v>
      </c>
      <c r="T3543" s="17">
        <f t="shared" si="223"/>
        <v>42247.730034722219</v>
      </c>
    </row>
    <row r="3544" spans="1:20" ht="42.75" x14ac:dyDescent="0.45">
      <c r="A3544" s="5">
        <v>3542</v>
      </c>
      <c r="B3544" s="7" t="s">
        <v>3541</v>
      </c>
      <c r="C3544" s="7" t="s">
        <v>7652</v>
      </c>
      <c r="D3544" s="8">
        <v>5500</v>
      </c>
      <c r="E3544" s="8">
        <v>5623</v>
      </c>
      <c r="F3544" s="8" t="s">
        <v>8219</v>
      </c>
      <c r="G3544" s="8" t="s">
        <v>8224</v>
      </c>
      <c r="H3544" s="8" t="s">
        <v>8246</v>
      </c>
      <c r="I3544" s="8">
        <v>1410099822</v>
      </c>
      <c r="J3544" s="8">
        <v>1404915822</v>
      </c>
      <c r="K3544" s="8" t="b">
        <v>0</v>
      </c>
      <c r="L3544" s="8">
        <v>85</v>
      </c>
      <c r="M3544" s="8" t="b">
        <v>1</v>
      </c>
      <c r="N3544" s="8" t="s">
        <v>8271</v>
      </c>
      <c r="O3544" s="11">
        <f t="shared" si="220"/>
        <v>102</v>
      </c>
      <c r="P3544" s="8">
        <f t="shared" si="221"/>
        <v>66.150000000000006</v>
      </c>
      <c r="Q3544" s="8" t="s">
        <v>8317</v>
      </c>
      <c r="R3544" s="8" t="s">
        <v>8318</v>
      </c>
      <c r="S3544" s="17">
        <f t="shared" si="222"/>
        <v>41829.599791666667</v>
      </c>
      <c r="T3544" s="17">
        <f t="shared" si="223"/>
        <v>41889.599791666667</v>
      </c>
    </row>
    <row r="3545" spans="1:20" ht="42.75" x14ac:dyDescent="0.45">
      <c r="A3545" s="5">
        <v>3543</v>
      </c>
      <c r="B3545" s="7" t="s">
        <v>3542</v>
      </c>
      <c r="C3545" s="7" t="s">
        <v>7653</v>
      </c>
      <c r="D3545" s="8">
        <v>1500</v>
      </c>
      <c r="E3545" s="8">
        <v>1570</v>
      </c>
      <c r="F3545" s="8" t="s">
        <v>8219</v>
      </c>
      <c r="G3545" s="8" t="s">
        <v>8236</v>
      </c>
      <c r="H3545" s="8" t="s">
        <v>8249</v>
      </c>
      <c r="I3545" s="8">
        <v>1435255659</v>
      </c>
      <c r="J3545" s="8">
        <v>1432663659</v>
      </c>
      <c r="K3545" s="8" t="b">
        <v>0</v>
      </c>
      <c r="L3545" s="8">
        <v>29</v>
      </c>
      <c r="M3545" s="8" t="b">
        <v>1</v>
      </c>
      <c r="N3545" s="8" t="s">
        <v>8271</v>
      </c>
      <c r="O3545" s="11">
        <f t="shared" si="220"/>
        <v>105</v>
      </c>
      <c r="P3545" s="8">
        <f t="shared" si="221"/>
        <v>54.14</v>
      </c>
      <c r="Q3545" s="8" t="s">
        <v>8317</v>
      </c>
      <c r="R3545" s="8" t="s">
        <v>8318</v>
      </c>
      <c r="S3545" s="17">
        <f t="shared" si="222"/>
        <v>42150.755312499998</v>
      </c>
      <c r="T3545" s="17">
        <f t="shared" si="223"/>
        <v>42180.755312499998</v>
      </c>
    </row>
    <row r="3546" spans="1:20" ht="28.5" x14ac:dyDescent="0.45">
      <c r="A3546" s="5">
        <v>3544</v>
      </c>
      <c r="B3546" s="7" t="s">
        <v>3543</v>
      </c>
      <c r="C3546" s="7" t="s">
        <v>7654</v>
      </c>
      <c r="D3546" s="8">
        <v>2500</v>
      </c>
      <c r="E3546" s="8">
        <v>2500</v>
      </c>
      <c r="F3546" s="8" t="s">
        <v>8219</v>
      </c>
      <c r="G3546" s="8" t="s">
        <v>8224</v>
      </c>
      <c r="H3546" s="8" t="s">
        <v>8246</v>
      </c>
      <c r="I3546" s="8">
        <v>1425758257</v>
      </c>
      <c r="J3546" s="8">
        <v>1423166257</v>
      </c>
      <c r="K3546" s="8" t="b">
        <v>0</v>
      </c>
      <c r="L3546" s="8">
        <v>24</v>
      </c>
      <c r="M3546" s="8" t="b">
        <v>1</v>
      </c>
      <c r="N3546" s="8" t="s">
        <v>8271</v>
      </c>
      <c r="O3546" s="11">
        <f t="shared" si="220"/>
        <v>100</v>
      </c>
      <c r="P3546" s="8">
        <f t="shared" si="221"/>
        <v>104.17</v>
      </c>
      <c r="Q3546" s="8" t="s">
        <v>8317</v>
      </c>
      <c r="R3546" s="8" t="s">
        <v>8318</v>
      </c>
      <c r="S3546" s="17">
        <f t="shared" si="222"/>
        <v>42040.831678240742</v>
      </c>
      <c r="T3546" s="17">
        <f t="shared" si="223"/>
        <v>42070.831678240742</v>
      </c>
    </row>
    <row r="3547" spans="1:20" ht="42.75" x14ac:dyDescent="0.45">
      <c r="A3547" s="5">
        <v>3545</v>
      </c>
      <c r="B3547" s="7" t="s">
        <v>3544</v>
      </c>
      <c r="C3547" s="7" t="s">
        <v>7655</v>
      </c>
      <c r="D3547" s="8">
        <v>250</v>
      </c>
      <c r="E3547" s="8">
        <v>251</v>
      </c>
      <c r="F3547" s="8" t="s">
        <v>8219</v>
      </c>
      <c r="G3547" s="8" t="s">
        <v>8224</v>
      </c>
      <c r="H3547" s="8" t="s">
        <v>8246</v>
      </c>
      <c r="I3547" s="8">
        <v>1428780159</v>
      </c>
      <c r="J3547" s="8">
        <v>1426188159</v>
      </c>
      <c r="K3547" s="8" t="b">
        <v>0</v>
      </c>
      <c r="L3547" s="8">
        <v>8</v>
      </c>
      <c r="M3547" s="8" t="b">
        <v>1</v>
      </c>
      <c r="N3547" s="8" t="s">
        <v>8271</v>
      </c>
      <c r="O3547" s="11">
        <f t="shared" si="220"/>
        <v>100</v>
      </c>
      <c r="P3547" s="8">
        <f t="shared" si="221"/>
        <v>31.38</v>
      </c>
      <c r="Q3547" s="8" t="s">
        <v>8317</v>
      </c>
      <c r="R3547" s="8" t="s">
        <v>8318</v>
      </c>
      <c r="S3547" s="17">
        <f t="shared" si="222"/>
        <v>42075.807395833333</v>
      </c>
      <c r="T3547" s="17">
        <f t="shared" si="223"/>
        <v>42105.807395833333</v>
      </c>
    </row>
    <row r="3548" spans="1:20" ht="42.75" x14ac:dyDescent="0.45">
      <c r="A3548" s="5">
        <v>3546</v>
      </c>
      <c r="B3548" s="7" t="s">
        <v>3545</v>
      </c>
      <c r="C3548" s="7" t="s">
        <v>7656</v>
      </c>
      <c r="D3548" s="8">
        <v>1100</v>
      </c>
      <c r="E3548" s="8">
        <v>1125</v>
      </c>
      <c r="F3548" s="8" t="s">
        <v>8219</v>
      </c>
      <c r="G3548" s="8" t="s">
        <v>8224</v>
      </c>
      <c r="H3548" s="8" t="s">
        <v>8246</v>
      </c>
      <c r="I3548" s="8">
        <v>1427860740</v>
      </c>
      <c r="J3548" s="8">
        <v>1426002684</v>
      </c>
      <c r="K3548" s="8" t="b">
        <v>0</v>
      </c>
      <c r="L3548" s="8">
        <v>19</v>
      </c>
      <c r="M3548" s="8" t="b">
        <v>1</v>
      </c>
      <c r="N3548" s="8" t="s">
        <v>8271</v>
      </c>
      <c r="O3548" s="11">
        <f t="shared" si="220"/>
        <v>102</v>
      </c>
      <c r="P3548" s="8">
        <f t="shared" si="221"/>
        <v>59.21</v>
      </c>
      <c r="Q3548" s="8" t="s">
        <v>8317</v>
      </c>
      <c r="R3548" s="8" t="s">
        <v>8318</v>
      </c>
      <c r="S3548" s="17">
        <f t="shared" si="222"/>
        <v>42073.660694444443</v>
      </c>
      <c r="T3548" s="17">
        <f t="shared" si="223"/>
        <v>42095.165972222225</v>
      </c>
    </row>
    <row r="3549" spans="1:20" ht="42.75" x14ac:dyDescent="0.45">
      <c r="A3549" s="5">
        <v>3547</v>
      </c>
      <c r="B3549" s="7" t="s">
        <v>3546</v>
      </c>
      <c r="C3549" s="7" t="s">
        <v>7657</v>
      </c>
      <c r="D3549" s="8">
        <v>35000</v>
      </c>
      <c r="E3549" s="8">
        <v>40043.25</v>
      </c>
      <c r="F3549" s="8" t="s">
        <v>8219</v>
      </c>
      <c r="G3549" s="8" t="s">
        <v>8224</v>
      </c>
      <c r="H3549" s="8" t="s">
        <v>8246</v>
      </c>
      <c r="I3549" s="8">
        <v>1463198340</v>
      </c>
      <c r="J3549" s="8">
        <v>1461117201</v>
      </c>
      <c r="K3549" s="8" t="b">
        <v>0</v>
      </c>
      <c r="L3549" s="8">
        <v>336</v>
      </c>
      <c r="M3549" s="8" t="b">
        <v>1</v>
      </c>
      <c r="N3549" s="8" t="s">
        <v>8271</v>
      </c>
      <c r="O3549" s="11">
        <f t="shared" si="220"/>
        <v>114</v>
      </c>
      <c r="P3549" s="8">
        <f t="shared" si="221"/>
        <v>119.18</v>
      </c>
      <c r="Q3549" s="8" t="s">
        <v>8317</v>
      </c>
      <c r="R3549" s="8" t="s">
        <v>8318</v>
      </c>
      <c r="S3549" s="17">
        <f t="shared" si="222"/>
        <v>42480.078715277778</v>
      </c>
      <c r="T3549" s="17">
        <f t="shared" si="223"/>
        <v>42504.165972222225</v>
      </c>
    </row>
    <row r="3550" spans="1:20" ht="42.75" x14ac:dyDescent="0.45">
      <c r="A3550" s="5">
        <v>3548</v>
      </c>
      <c r="B3550" s="7" t="s">
        <v>3547</v>
      </c>
      <c r="C3550" s="7" t="s">
        <v>7658</v>
      </c>
      <c r="D3550" s="8">
        <v>2100</v>
      </c>
      <c r="E3550" s="8">
        <v>2140</v>
      </c>
      <c r="F3550" s="8" t="s">
        <v>8219</v>
      </c>
      <c r="G3550" s="8" t="s">
        <v>8224</v>
      </c>
      <c r="H3550" s="8" t="s">
        <v>8246</v>
      </c>
      <c r="I3550" s="8">
        <v>1457139600</v>
      </c>
      <c r="J3550" s="8">
        <v>1455230214</v>
      </c>
      <c r="K3550" s="8" t="b">
        <v>0</v>
      </c>
      <c r="L3550" s="8">
        <v>13</v>
      </c>
      <c r="M3550" s="8" t="b">
        <v>1</v>
      </c>
      <c r="N3550" s="8" t="s">
        <v>8271</v>
      </c>
      <c r="O3550" s="11">
        <f t="shared" si="220"/>
        <v>102</v>
      </c>
      <c r="P3550" s="8">
        <f t="shared" si="221"/>
        <v>164.62</v>
      </c>
      <c r="Q3550" s="8" t="s">
        <v>8317</v>
      </c>
      <c r="R3550" s="8" t="s">
        <v>8318</v>
      </c>
      <c r="S3550" s="17">
        <f t="shared" si="222"/>
        <v>42411.942291666666</v>
      </c>
      <c r="T3550" s="17">
        <f t="shared" si="223"/>
        <v>42434.041666666672</v>
      </c>
    </row>
    <row r="3551" spans="1:20" ht="42.75" x14ac:dyDescent="0.45">
      <c r="A3551" s="5">
        <v>3549</v>
      </c>
      <c r="B3551" s="7" t="s">
        <v>3548</v>
      </c>
      <c r="C3551" s="7" t="s">
        <v>7659</v>
      </c>
      <c r="D3551" s="8">
        <v>1000</v>
      </c>
      <c r="E3551" s="8">
        <v>1020</v>
      </c>
      <c r="F3551" s="8" t="s">
        <v>8219</v>
      </c>
      <c r="G3551" s="8" t="s">
        <v>8225</v>
      </c>
      <c r="H3551" s="8" t="s">
        <v>8247</v>
      </c>
      <c r="I3551" s="8">
        <v>1441358873</v>
      </c>
      <c r="J3551" s="8">
        <v>1438939673</v>
      </c>
      <c r="K3551" s="8" t="b">
        <v>0</v>
      </c>
      <c r="L3551" s="8">
        <v>42</v>
      </c>
      <c r="M3551" s="8" t="b">
        <v>1</v>
      </c>
      <c r="N3551" s="8" t="s">
        <v>8271</v>
      </c>
      <c r="O3551" s="11">
        <f t="shared" si="220"/>
        <v>102</v>
      </c>
      <c r="P3551" s="8">
        <f t="shared" si="221"/>
        <v>24.29</v>
      </c>
      <c r="Q3551" s="8" t="s">
        <v>8317</v>
      </c>
      <c r="R3551" s="8" t="s">
        <v>8318</v>
      </c>
      <c r="S3551" s="17">
        <f t="shared" si="222"/>
        <v>42223.394363425927</v>
      </c>
      <c r="T3551" s="17">
        <f t="shared" si="223"/>
        <v>42251.394363425927</v>
      </c>
    </row>
    <row r="3552" spans="1:20" ht="42.75" x14ac:dyDescent="0.45">
      <c r="A3552" s="5">
        <v>3550</v>
      </c>
      <c r="B3552" s="7" t="s">
        <v>3549</v>
      </c>
      <c r="C3552" s="7" t="s">
        <v>7660</v>
      </c>
      <c r="D3552" s="8">
        <v>2500</v>
      </c>
      <c r="E3552" s="8">
        <v>2620</v>
      </c>
      <c r="F3552" s="8" t="s">
        <v>8219</v>
      </c>
      <c r="G3552" s="8" t="s">
        <v>8225</v>
      </c>
      <c r="H3552" s="8" t="s">
        <v>8247</v>
      </c>
      <c r="I3552" s="8">
        <v>1462224398</v>
      </c>
      <c r="J3552" s="8">
        <v>1459632398</v>
      </c>
      <c r="K3552" s="8" t="b">
        <v>0</v>
      </c>
      <c r="L3552" s="8">
        <v>64</v>
      </c>
      <c r="M3552" s="8" t="b">
        <v>1</v>
      </c>
      <c r="N3552" s="8" t="s">
        <v>8271</v>
      </c>
      <c r="O3552" s="11">
        <f t="shared" si="220"/>
        <v>105</v>
      </c>
      <c r="P3552" s="8">
        <f t="shared" si="221"/>
        <v>40.94</v>
      </c>
      <c r="Q3552" s="8" t="s">
        <v>8317</v>
      </c>
      <c r="R3552" s="8" t="s">
        <v>8318</v>
      </c>
      <c r="S3552" s="17">
        <f t="shared" si="222"/>
        <v>42462.893495370372</v>
      </c>
      <c r="T3552" s="17">
        <f t="shared" si="223"/>
        <v>42492.893495370372</v>
      </c>
    </row>
    <row r="3553" spans="1:20" ht="42.75" x14ac:dyDescent="0.45">
      <c r="A3553" s="5">
        <v>3551</v>
      </c>
      <c r="B3553" s="7" t="s">
        <v>3550</v>
      </c>
      <c r="C3553" s="7" t="s">
        <v>7661</v>
      </c>
      <c r="D3553" s="8">
        <v>1500</v>
      </c>
      <c r="E3553" s="8">
        <v>1527.5</v>
      </c>
      <c r="F3553" s="8" t="s">
        <v>8219</v>
      </c>
      <c r="G3553" s="8" t="s">
        <v>8224</v>
      </c>
      <c r="H3553" s="8" t="s">
        <v>8246</v>
      </c>
      <c r="I3553" s="8">
        <v>1400796420</v>
      </c>
      <c r="J3553" s="8">
        <v>1398342170</v>
      </c>
      <c r="K3553" s="8" t="b">
        <v>0</v>
      </c>
      <c r="L3553" s="8">
        <v>25</v>
      </c>
      <c r="M3553" s="8" t="b">
        <v>1</v>
      </c>
      <c r="N3553" s="8" t="s">
        <v>8271</v>
      </c>
      <c r="O3553" s="11">
        <f t="shared" si="220"/>
        <v>102</v>
      </c>
      <c r="P3553" s="8">
        <f t="shared" si="221"/>
        <v>61.1</v>
      </c>
      <c r="Q3553" s="8" t="s">
        <v>8317</v>
      </c>
      <c r="R3553" s="8" t="s">
        <v>8318</v>
      </c>
      <c r="S3553" s="17">
        <f t="shared" si="222"/>
        <v>41753.515856481477</v>
      </c>
      <c r="T3553" s="17">
        <f t="shared" si="223"/>
        <v>41781.921527777777</v>
      </c>
    </row>
    <row r="3554" spans="1:20" ht="42.75" x14ac:dyDescent="0.45">
      <c r="A3554" s="5">
        <v>3552</v>
      </c>
      <c r="B3554" s="7" t="s">
        <v>3551</v>
      </c>
      <c r="C3554" s="7" t="s">
        <v>7662</v>
      </c>
      <c r="D3554" s="8">
        <v>773</v>
      </c>
      <c r="E3554" s="8">
        <v>773</v>
      </c>
      <c r="F3554" s="8" t="s">
        <v>8219</v>
      </c>
      <c r="G3554" s="8" t="s">
        <v>8225</v>
      </c>
      <c r="H3554" s="8" t="s">
        <v>8247</v>
      </c>
      <c r="I3554" s="8">
        <v>1403964324</v>
      </c>
      <c r="J3554" s="8">
        <v>1401372324</v>
      </c>
      <c r="K3554" s="8" t="b">
        <v>0</v>
      </c>
      <c r="L3554" s="8">
        <v>20</v>
      </c>
      <c r="M3554" s="8" t="b">
        <v>1</v>
      </c>
      <c r="N3554" s="8" t="s">
        <v>8271</v>
      </c>
      <c r="O3554" s="11">
        <f t="shared" si="220"/>
        <v>100</v>
      </c>
      <c r="P3554" s="8">
        <f t="shared" si="221"/>
        <v>38.65</v>
      </c>
      <c r="Q3554" s="8" t="s">
        <v>8317</v>
      </c>
      <c r="R3554" s="8" t="s">
        <v>8318</v>
      </c>
      <c r="S3554" s="17">
        <f t="shared" si="222"/>
        <v>41788.587083333332</v>
      </c>
      <c r="T3554" s="17">
        <f t="shared" si="223"/>
        <v>41818.587083333332</v>
      </c>
    </row>
    <row r="3555" spans="1:20" ht="42.75" x14ac:dyDescent="0.45">
      <c r="A3555" s="5">
        <v>3553</v>
      </c>
      <c r="B3555" s="7" t="s">
        <v>3552</v>
      </c>
      <c r="C3555" s="7" t="s">
        <v>7663</v>
      </c>
      <c r="D3555" s="8">
        <v>5500</v>
      </c>
      <c r="E3555" s="8">
        <v>5845</v>
      </c>
      <c r="F3555" s="8" t="s">
        <v>8219</v>
      </c>
      <c r="G3555" s="8" t="s">
        <v>8224</v>
      </c>
      <c r="H3555" s="8" t="s">
        <v>8246</v>
      </c>
      <c r="I3555" s="8">
        <v>1439337600</v>
      </c>
      <c r="J3555" s="8">
        <v>1436575280</v>
      </c>
      <c r="K3555" s="8" t="b">
        <v>0</v>
      </c>
      <c r="L3555" s="8">
        <v>104</v>
      </c>
      <c r="M3555" s="8" t="b">
        <v>1</v>
      </c>
      <c r="N3555" s="8" t="s">
        <v>8271</v>
      </c>
      <c r="O3555" s="11">
        <f t="shared" si="220"/>
        <v>106</v>
      </c>
      <c r="P3555" s="8">
        <f t="shared" si="221"/>
        <v>56.2</v>
      </c>
      <c r="Q3555" s="8" t="s">
        <v>8317</v>
      </c>
      <c r="R3555" s="8" t="s">
        <v>8318</v>
      </c>
      <c r="S3555" s="17">
        <f t="shared" si="222"/>
        <v>42196.028703703705</v>
      </c>
      <c r="T3555" s="17">
        <f t="shared" si="223"/>
        <v>42228</v>
      </c>
    </row>
    <row r="3556" spans="1:20" ht="42.75" x14ac:dyDescent="0.45">
      <c r="A3556" s="5">
        <v>3554</v>
      </c>
      <c r="B3556" s="7" t="s">
        <v>3553</v>
      </c>
      <c r="C3556" s="7" t="s">
        <v>7664</v>
      </c>
      <c r="D3556" s="8">
        <v>5000</v>
      </c>
      <c r="E3556" s="8">
        <v>5671.11</v>
      </c>
      <c r="F3556" s="8" t="s">
        <v>8219</v>
      </c>
      <c r="G3556" s="8" t="s">
        <v>8224</v>
      </c>
      <c r="H3556" s="8" t="s">
        <v>8246</v>
      </c>
      <c r="I3556" s="8">
        <v>1423674000</v>
      </c>
      <c r="J3556" s="8">
        <v>1421025159</v>
      </c>
      <c r="K3556" s="8" t="b">
        <v>0</v>
      </c>
      <c r="L3556" s="8">
        <v>53</v>
      </c>
      <c r="M3556" s="8" t="b">
        <v>1</v>
      </c>
      <c r="N3556" s="8" t="s">
        <v>8271</v>
      </c>
      <c r="O3556" s="11">
        <f t="shared" si="220"/>
        <v>113</v>
      </c>
      <c r="P3556" s="8">
        <f t="shared" si="221"/>
        <v>107</v>
      </c>
      <c r="Q3556" s="8" t="s">
        <v>8317</v>
      </c>
      <c r="R3556" s="8" t="s">
        <v>8318</v>
      </c>
      <c r="S3556" s="17">
        <f t="shared" si="222"/>
        <v>42016.050451388888</v>
      </c>
      <c r="T3556" s="17">
        <f t="shared" si="223"/>
        <v>42046.708333333328</v>
      </c>
    </row>
    <row r="3557" spans="1:20" ht="42.75" x14ac:dyDescent="0.45">
      <c r="A3557" s="5">
        <v>3555</v>
      </c>
      <c r="B3557" s="7" t="s">
        <v>3554</v>
      </c>
      <c r="C3557" s="7" t="s">
        <v>7665</v>
      </c>
      <c r="D3557" s="8">
        <v>2400</v>
      </c>
      <c r="E3557" s="8">
        <v>2400</v>
      </c>
      <c r="F3557" s="8" t="s">
        <v>8219</v>
      </c>
      <c r="G3557" s="8" t="s">
        <v>8237</v>
      </c>
      <c r="H3557" s="8" t="s">
        <v>8249</v>
      </c>
      <c r="I3557" s="8">
        <v>1479382594</v>
      </c>
      <c r="J3557" s="8">
        <v>1476786994</v>
      </c>
      <c r="K3557" s="8" t="b">
        <v>0</v>
      </c>
      <c r="L3557" s="8">
        <v>14</v>
      </c>
      <c r="M3557" s="8" t="b">
        <v>1</v>
      </c>
      <c r="N3557" s="8" t="s">
        <v>8271</v>
      </c>
      <c r="O3557" s="11">
        <f t="shared" si="220"/>
        <v>100</v>
      </c>
      <c r="P3557" s="8">
        <f t="shared" si="221"/>
        <v>171.43</v>
      </c>
      <c r="Q3557" s="8" t="s">
        <v>8317</v>
      </c>
      <c r="R3557" s="8" t="s">
        <v>8318</v>
      </c>
      <c r="S3557" s="17">
        <f t="shared" si="222"/>
        <v>42661.442060185189</v>
      </c>
      <c r="T3557" s="17">
        <f t="shared" si="223"/>
        <v>42691.483726851846</v>
      </c>
    </row>
    <row r="3558" spans="1:20" ht="42.75" x14ac:dyDescent="0.45">
      <c r="A3558" s="5">
        <v>3556</v>
      </c>
      <c r="B3558" s="7" t="s">
        <v>3555</v>
      </c>
      <c r="C3558" s="7" t="s">
        <v>7666</v>
      </c>
      <c r="D3558" s="8">
        <v>2200</v>
      </c>
      <c r="E3558" s="8">
        <v>2210</v>
      </c>
      <c r="F3558" s="8" t="s">
        <v>8219</v>
      </c>
      <c r="G3558" s="8" t="s">
        <v>8225</v>
      </c>
      <c r="H3558" s="8" t="s">
        <v>8247</v>
      </c>
      <c r="I3558" s="8">
        <v>1408289724</v>
      </c>
      <c r="J3558" s="8">
        <v>1403105724</v>
      </c>
      <c r="K3558" s="8" t="b">
        <v>0</v>
      </c>
      <c r="L3558" s="8">
        <v>20</v>
      </c>
      <c r="M3558" s="8" t="b">
        <v>1</v>
      </c>
      <c r="N3558" s="8" t="s">
        <v>8271</v>
      </c>
      <c r="O3558" s="11">
        <f t="shared" si="220"/>
        <v>100</v>
      </c>
      <c r="P3558" s="8">
        <f t="shared" si="221"/>
        <v>110.5</v>
      </c>
      <c r="Q3558" s="8" t="s">
        <v>8317</v>
      </c>
      <c r="R3558" s="8" t="s">
        <v>8318</v>
      </c>
      <c r="S3558" s="17">
        <f t="shared" si="222"/>
        <v>41808.649583333332</v>
      </c>
      <c r="T3558" s="17">
        <f t="shared" si="223"/>
        <v>41868.649583333332</v>
      </c>
    </row>
    <row r="3559" spans="1:20" ht="42.75" x14ac:dyDescent="0.45">
      <c r="A3559" s="5">
        <v>3557</v>
      </c>
      <c r="B3559" s="7" t="s">
        <v>3556</v>
      </c>
      <c r="C3559" s="7" t="s">
        <v>7667</v>
      </c>
      <c r="D3559" s="8">
        <v>100000</v>
      </c>
      <c r="E3559" s="8">
        <v>100036</v>
      </c>
      <c r="F3559" s="8" t="s">
        <v>8219</v>
      </c>
      <c r="G3559" s="8" t="s">
        <v>8224</v>
      </c>
      <c r="H3559" s="8" t="s">
        <v>8246</v>
      </c>
      <c r="I3559" s="8">
        <v>1399271911</v>
      </c>
      <c r="J3559" s="8">
        <v>1396334311</v>
      </c>
      <c r="K3559" s="8" t="b">
        <v>0</v>
      </c>
      <c r="L3559" s="8">
        <v>558</v>
      </c>
      <c r="M3559" s="8" t="b">
        <v>1</v>
      </c>
      <c r="N3559" s="8" t="s">
        <v>8271</v>
      </c>
      <c r="O3559" s="11">
        <f t="shared" si="220"/>
        <v>100</v>
      </c>
      <c r="P3559" s="8">
        <f t="shared" si="221"/>
        <v>179.28</v>
      </c>
      <c r="Q3559" s="8" t="s">
        <v>8317</v>
      </c>
      <c r="R3559" s="8" t="s">
        <v>8318</v>
      </c>
      <c r="S3559" s="17">
        <f t="shared" si="222"/>
        <v>41730.276747685188</v>
      </c>
      <c r="T3559" s="17">
        <f t="shared" si="223"/>
        <v>41764.276747685188</v>
      </c>
    </row>
    <row r="3560" spans="1:20" ht="42.75" x14ac:dyDescent="0.45">
      <c r="A3560" s="5">
        <v>3558</v>
      </c>
      <c r="B3560" s="7" t="s">
        <v>3557</v>
      </c>
      <c r="C3560" s="7" t="s">
        <v>7668</v>
      </c>
      <c r="D3560" s="8">
        <v>350</v>
      </c>
      <c r="E3560" s="8">
        <v>504</v>
      </c>
      <c r="F3560" s="8" t="s">
        <v>8219</v>
      </c>
      <c r="G3560" s="8" t="s">
        <v>8225</v>
      </c>
      <c r="H3560" s="8" t="s">
        <v>8247</v>
      </c>
      <c r="I3560" s="8">
        <v>1435352400</v>
      </c>
      <c r="J3560" s="8">
        <v>1431718575</v>
      </c>
      <c r="K3560" s="8" t="b">
        <v>0</v>
      </c>
      <c r="L3560" s="8">
        <v>22</v>
      </c>
      <c r="M3560" s="8" t="b">
        <v>1</v>
      </c>
      <c r="N3560" s="8" t="s">
        <v>8271</v>
      </c>
      <c r="O3560" s="11">
        <f t="shared" si="220"/>
        <v>144</v>
      </c>
      <c r="P3560" s="8">
        <f t="shared" si="221"/>
        <v>22.91</v>
      </c>
      <c r="Q3560" s="8" t="s">
        <v>8317</v>
      </c>
      <c r="R3560" s="8" t="s">
        <v>8318</v>
      </c>
      <c r="S3560" s="17">
        <f t="shared" si="222"/>
        <v>42139.816840277781</v>
      </c>
      <c r="T3560" s="17">
        <f t="shared" si="223"/>
        <v>42181.875</v>
      </c>
    </row>
    <row r="3561" spans="1:20" ht="42.75" x14ac:dyDescent="0.45">
      <c r="A3561" s="5">
        <v>3559</v>
      </c>
      <c r="B3561" s="7" t="s">
        <v>3558</v>
      </c>
      <c r="C3561" s="7" t="s">
        <v>7669</v>
      </c>
      <c r="D3561" s="8">
        <v>1000</v>
      </c>
      <c r="E3561" s="8">
        <v>1035</v>
      </c>
      <c r="F3561" s="8" t="s">
        <v>8219</v>
      </c>
      <c r="G3561" s="8" t="s">
        <v>8226</v>
      </c>
      <c r="H3561" s="8" t="s">
        <v>8248</v>
      </c>
      <c r="I3561" s="8">
        <v>1438333080</v>
      </c>
      <c r="J3561" s="8">
        <v>1436408308</v>
      </c>
      <c r="K3561" s="8" t="b">
        <v>0</v>
      </c>
      <c r="L3561" s="8">
        <v>24</v>
      </c>
      <c r="M3561" s="8" t="b">
        <v>1</v>
      </c>
      <c r="N3561" s="8" t="s">
        <v>8271</v>
      </c>
      <c r="O3561" s="11">
        <f t="shared" si="220"/>
        <v>104</v>
      </c>
      <c r="P3561" s="8">
        <f t="shared" si="221"/>
        <v>43.13</v>
      </c>
      <c r="Q3561" s="8" t="s">
        <v>8317</v>
      </c>
      <c r="R3561" s="8" t="s">
        <v>8318</v>
      </c>
      <c r="S3561" s="17">
        <f t="shared" si="222"/>
        <v>42194.096157407403</v>
      </c>
      <c r="T3561" s="17">
        <f t="shared" si="223"/>
        <v>42216.373611111107</v>
      </c>
    </row>
    <row r="3562" spans="1:20" ht="42.75" x14ac:dyDescent="0.45">
      <c r="A3562" s="5">
        <v>3560</v>
      </c>
      <c r="B3562" s="7" t="s">
        <v>3559</v>
      </c>
      <c r="C3562" s="7" t="s">
        <v>7670</v>
      </c>
      <c r="D3562" s="8">
        <v>3200</v>
      </c>
      <c r="E3562" s="8">
        <v>3470</v>
      </c>
      <c r="F3562" s="8" t="s">
        <v>8219</v>
      </c>
      <c r="G3562" s="8" t="s">
        <v>8229</v>
      </c>
      <c r="H3562" s="8" t="s">
        <v>8251</v>
      </c>
      <c r="I3562" s="8">
        <v>1432694700</v>
      </c>
      <c r="J3562" s="8">
        <v>1429651266</v>
      </c>
      <c r="K3562" s="8" t="b">
        <v>0</v>
      </c>
      <c r="L3562" s="8">
        <v>74</v>
      </c>
      <c r="M3562" s="8" t="b">
        <v>1</v>
      </c>
      <c r="N3562" s="8" t="s">
        <v>8271</v>
      </c>
      <c r="O3562" s="11">
        <f t="shared" si="220"/>
        <v>108</v>
      </c>
      <c r="P3562" s="8">
        <f t="shared" si="221"/>
        <v>46.89</v>
      </c>
      <c r="Q3562" s="8" t="s">
        <v>8317</v>
      </c>
      <c r="R3562" s="8" t="s">
        <v>8318</v>
      </c>
      <c r="S3562" s="17">
        <f t="shared" si="222"/>
        <v>42115.889652777783</v>
      </c>
      <c r="T3562" s="17">
        <f t="shared" si="223"/>
        <v>42151.114583333328</v>
      </c>
    </row>
    <row r="3563" spans="1:20" ht="99.75" x14ac:dyDescent="0.45">
      <c r="A3563" s="5">
        <v>3561</v>
      </c>
      <c r="B3563" s="7" t="s">
        <v>3560</v>
      </c>
      <c r="C3563" s="7" t="s">
        <v>7671</v>
      </c>
      <c r="D3563" s="8">
        <v>2500</v>
      </c>
      <c r="E3563" s="8">
        <v>2560</v>
      </c>
      <c r="F3563" s="8" t="s">
        <v>8219</v>
      </c>
      <c r="G3563" s="8" t="s">
        <v>8224</v>
      </c>
      <c r="H3563" s="8" t="s">
        <v>8246</v>
      </c>
      <c r="I3563" s="8">
        <v>1438799760</v>
      </c>
      <c r="J3563" s="8">
        <v>1437236378</v>
      </c>
      <c r="K3563" s="8" t="b">
        <v>0</v>
      </c>
      <c r="L3563" s="8">
        <v>54</v>
      </c>
      <c r="M3563" s="8" t="b">
        <v>1</v>
      </c>
      <c r="N3563" s="8" t="s">
        <v>8271</v>
      </c>
      <c r="O3563" s="11">
        <f t="shared" si="220"/>
        <v>102</v>
      </c>
      <c r="P3563" s="8">
        <f t="shared" si="221"/>
        <v>47.41</v>
      </c>
      <c r="Q3563" s="8" t="s">
        <v>8317</v>
      </c>
      <c r="R3563" s="8" t="s">
        <v>8318</v>
      </c>
      <c r="S3563" s="17">
        <f t="shared" si="222"/>
        <v>42203.680300925931</v>
      </c>
      <c r="T3563" s="17">
        <f t="shared" si="223"/>
        <v>42221.774999999994</v>
      </c>
    </row>
    <row r="3564" spans="1:20" ht="42.75" x14ac:dyDescent="0.45">
      <c r="A3564" s="5">
        <v>3562</v>
      </c>
      <c r="B3564" s="7" t="s">
        <v>3561</v>
      </c>
      <c r="C3564" s="7" t="s">
        <v>7672</v>
      </c>
      <c r="D3564" s="8">
        <v>315</v>
      </c>
      <c r="E3564" s="8">
        <v>469</v>
      </c>
      <c r="F3564" s="8" t="s">
        <v>8219</v>
      </c>
      <c r="G3564" s="8" t="s">
        <v>8225</v>
      </c>
      <c r="H3564" s="8" t="s">
        <v>8247</v>
      </c>
      <c r="I3564" s="8">
        <v>1457906400</v>
      </c>
      <c r="J3564" s="8">
        <v>1457115427</v>
      </c>
      <c r="K3564" s="8" t="b">
        <v>0</v>
      </c>
      <c r="L3564" s="8">
        <v>31</v>
      </c>
      <c r="M3564" s="8" t="b">
        <v>1</v>
      </c>
      <c r="N3564" s="8" t="s">
        <v>8271</v>
      </c>
      <c r="O3564" s="11">
        <f t="shared" si="220"/>
        <v>149</v>
      </c>
      <c r="P3564" s="8">
        <f t="shared" si="221"/>
        <v>15.13</v>
      </c>
      <c r="Q3564" s="8" t="s">
        <v>8317</v>
      </c>
      <c r="R3564" s="8" t="s">
        <v>8318</v>
      </c>
      <c r="S3564" s="17">
        <f t="shared" si="222"/>
        <v>42433.761886574073</v>
      </c>
      <c r="T3564" s="17">
        <f t="shared" si="223"/>
        <v>42442.916666666672</v>
      </c>
    </row>
    <row r="3565" spans="1:20" ht="42.75" x14ac:dyDescent="0.45">
      <c r="A3565" s="5">
        <v>3563</v>
      </c>
      <c r="B3565" s="7" t="s">
        <v>3562</v>
      </c>
      <c r="C3565" s="7" t="s">
        <v>7673</v>
      </c>
      <c r="D3565" s="8">
        <v>500</v>
      </c>
      <c r="E3565" s="8">
        <v>527.45000000000005</v>
      </c>
      <c r="F3565" s="8" t="s">
        <v>8219</v>
      </c>
      <c r="G3565" s="8" t="s">
        <v>8225</v>
      </c>
      <c r="H3565" s="8" t="s">
        <v>8247</v>
      </c>
      <c r="I3565" s="8">
        <v>1470078000</v>
      </c>
      <c r="J3565" s="8">
        <v>1467648456</v>
      </c>
      <c r="K3565" s="8" t="b">
        <v>0</v>
      </c>
      <c r="L3565" s="8">
        <v>25</v>
      </c>
      <c r="M3565" s="8" t="b">
        <v>1</v>
      </c>
      <c r="N3565" s="8" t="s">
        <v>8271</v>
      </c>
      <c r="O3565" s="11">
        <f t="shared" si="220"/>
        <v>105</v>
      </c>
      <c r="P3565" s="8">
        <f t="shared" si="221"/>
        <v>21.1</v>
      </c>
      <c r="Q3565" s="8" t="s">
        <v>8317</v>
      </c>
      <c r="R3565" s="8" t="s">
        <v>8318</v>
      </c>
      <c r="S3565" s="17">
        <f t="shared" si="222"/>
        <v>42555.671944444446</v>
      </c>
      <c r="T3565" s="17">
        <f t="shared" si="223"/>
        <v>42583.791666666672</v>
      </c>
    </row>
    <row r="3566" spans="1:20" ht="28.5" x14ac:dyDescent="0.45">
      <c r="A3566" s="5">
        <v>3564</v>
      </c>
      <c r="B3566" s="7" t="s">
        <v>3563</v>
      </c>
      <c r="C3566" s="7" t="s">
        <v>7674</v>
      </c>
      <c r="D3566" s="8">
        <v>1000</v>
      </c>
      <c r="E3566" s="8">
        <v>1005</v>
      </c>
      <c r="F3566" s="8" t="s">
        <v>8219</v>
      </c>
      <c r="G3566" s="8" t="s">
        <v>8225</v>
      </c>
      <c r="H3566" s="8" t="s">
        <v>8247</v>
      </c>
      <c r="I3566" s="8">
        <v>1444060800</v>
      </c>
      <c r="J3566" s="8">
        <v>1440082649</v>
      </c>
      <c r="K3566" s="8" t="b">
        <v>0</v>
      </c>
      <c r="L3566" s="8">
        <v>17</v>
      </c>
      <c r="M3566" s="8" t="b">
        <v>1</v>
      </c>
      <c r="N3566" s="8" t="s">
        <v>8271</v>
      </c>
      <c r="O3566" s="11">
        <f t="shared" si="220"/>
        <v>101</v>
      </c>
      <c r="P3566" s="8">
        <f t="shared" si="221"/>
        <v>59.12</v>
      </c>
      <c r="Q3566" s="8" t="s">
        <v>8317</v>
      </c>
      <c r="R3566" s="8" t="s">
        <v>8318</v>
      </c>
      <c r="S3566" s="17">
        <f t="shared" si="222"/>
        <v>42236.623252314821</v>
      </c>
      <c r="T3566" s="17">
        <f t="shared" si="223"/>
        <v>42282.666666666672</v>
      </c>
    </row>
    <row r="3567" spans="1:20" ht="42.75" x14ac:dyDescent="0.45">
      <c r="A3567" s="5">
        <v>3565</v>
      </c>
      <c r="B3567" s="7" t="s">
        <v>3564</v>
      </c>
      <c r="C3567" s="7" t="s">
        <v>7675</v>
      </c>
      <c r="D3567" s="8">
        <v>900</v>
      </c>
      <c r="E3567" s="8">
        <v>1175</v>
      </c>
      <c r="F3567" s="8" t="s">
        <v>8219</v>
      </c>
      <c r="G3567" s="8" t="s">
        <v>8224</v>
      </c>
      <c r="H3567" s="8" t="s">
        <v>8246</v>
      </c>
      <c r="I3567" s="8">
        <v>1420048208</v>
      </c>
      <c r="J3567" s="8">
        <v>1417456208</v>
      </c>
      <c r="K3567" s="8" t="b">
        <v>0</v>
      </c>
      <c r="L3567" s="8">
        <v>12</v>
      </c>
      <c r="M3567" s="8" t="b">
        <v>1</v>
      </c>
      <c r="N3567" s="8" t="s">
        <v>8271</v>
      </c>
      <c r="O3567" s="11">
        <f t="shared" si="220"/>
        <v>131</v>
      </c>
      <c r="P3567" s="8">
        <f t="shared" si="221"/>
        <v>97.92</v>
      </c>
      <c r="Q3567" s="8" t="s">
        <v>8317</v>
      </c>
      <c r="R3567" s="8" t="s">
        <v>8318</v>
      </c>
      <c r="S3567" s="17">
        <f t="shared" si="222"/>
        <v>41974.743148148147</v>
      </c>
      <c r="T3567" s="17">
        <f t="shared" si="223"/>
        <v>42004.743148148147</v>
      </c>
    </row>
    <row r="3568" spans="1:20" ht="42.75" x14ac:dyDescent="0.45">
      <c r="A3568" s="5">
        <v>3566</v>
      </c>
      <c r="B3568" s="7" t="s">
        <v>3565</v>
      </c>
      <c r="C3568" s="7" t="s">
        <v>7676</v>
      </c>
      <c r="D3568" s="8">
        <v>2000</v>
      </c>
      <c r="E3568" s="8">
        <v>2095</v>
      </c>
      <c r="F3568" s="8" t="s">
        <v>8219</v>
      </c>
      <c r="G3568" s="8" t="s">
        <v>8225</v>
      </c>
      <c r="H3568" s="8" t="s">
        <v>8247</v>
      </c>
      <c r="I3568" s="8">
        <v>1422015083</v>
      </c>
      <c r="J3568" s="8">
        <v>1419423083</v>
      </c>
      <c r="K3568" s="8" t="b">
        <v>0</v>
      </c>
      <c r="L3568" s="8">
        <v>38</v>
      </c>
      <c r="M3568" s="8" t="b">
        <v>1</v>
      </c>
      <c r="N3568" s="8" t="s">
        <v>8271</v>
      </c>
      <c r="O3568" s="11">
        <f t="shared" si="220"/>
        <v>105</v>
      </c>
      <c r="P3568" s="8">
        <f t="shared" si="221"/>
        <v>55.13</v>
      </c>
      <c r="Q3568" s="8" t="s">
        <v>8317</v>
      </c>
      <c r="R3568" s="8" t="s">
        <v>8318</v>
      </c>
      <c r="S3568" s="17">
        <f t="shared" si="222"/>
        <v>41997.507905092592</v>
      </c>
      <c r="T3568" s="17">
        <f t="shared" si="223"/>
        <v>42027.507905092592</v>
      </c>
    </row>
    <row r="3569" spans="1:20" ht="42.75" x14ac:dyDescent="0.45">
      <c r="A3569" s="5">
        <v>3567</v>
      </c>
      <c r="B3569" s="7" t="s">
        <v>3566</v>
      </c>
      <c r="C3569" s="7" t="s">
        <v>7677</v>
      </c>
      <c r="D3569" s="8">
        <v>1000</v>
      </c>
      <c r="E3569" s="8">
        <v>1088</v>
      </c>
      <c r="F3569" s="8" t="s">
        <v>8219</v>
      </c>
      <c r="G3569" s="8" t="s">
        <v>8225</v>
      </c>
      <c r="H3569" s="8" t="s">
        <v>8247</v>
      </c>
      <c r="I3569" s="8">
        <v>1433964444</v>
      </c>
      <c r="J3569" s="8">
        <v>1431372444</v>
      </c>
      <c r="K3569" s="8" t="b">
        <v>0</v>
      </c>
      <c r="L3569" s="8">
        <v>41</v>
      </c>
      <c r="M3569" s="8" t="b">
        <v>1</v>
      </c>
      <c r="N3569" s="8" t="s">
        <v>8271</v>
      </c>
      <c r="O3569" s="11">
        <f t="shared" si="220"/>
        <v>109</v>
      </c>
      <c r="P3569" s="8">
        <f t="shared" si="221"/>
        <v>26.54</v>
      </c>
      <c r="Q3569" s="8" t="s">
        <v>8317</v>
      </c>
      <c r="R3569" s="8" t="s">
        <v>8318</v>
      </c>
      <c r="S3569" s="17">
        <f t="shared" si="222"/>
        <v>42135.810694444444</v>
      </c>
      <c r="T3569" s="17">
        <f t="shared" si="223"/>
        <v>42165.810694444444</v>
      </c>
    </row>
    <row r="3570" spans="1:20" ht="42.75" x14ac:dyDescent="0.45">
      <c r="A3570" s="5">
        <v>3568</v>
      </c>
      <c r="B3570" s="7" t="s">
        <v>3567</v>
      </c>
      <c r="C3570" s="7" t="s">
        <v>7678</v>
      </c>
      <c r="D3570" s="8">
        <v>1000</v>
      </c>
      <c r="E3570" s="8">
        <v>1110</v>
      </c>
      <c r="F3570" s="8" t="s">
        <v>8219</v>
      </c>
      <c r="G3570" s="8" t="s">
        <v>8224</v>
      </c>
      <c r="H3570" s="8" t="s">
        <v>8246</v>
      </c>
      <c r="I3570" s="8">
        <v>1410975994</v>
      </c>
      <c r="J3570" s="8">
        <v>1408383994</v>
      </c>
      <c r="K3570" s="8" t="b">
        <v>0</v>
      </c>
      <c r="L3570" s="8">
        <v>19</v>
      </c>
      <c r="M3570" s="8" t="b">
        <v>1</v>
      </c>
      <c r="N3570" s="8" t="s">
        <v>8271</v>
      </c>
      <c r="O3570" s="11">
        <f t="shared" si="220"/>
        <v>111</v>
      </c>
      <c r="P3570" s="8">
        <f t="shared" si="221"/>
        <v>58.42</v>
      </c>
      <c r="Q3570" s="8" t="s">
        <v>8317</v>
      </c>
      <c r="R3570" s="8" t="s">
        <v>8318</v>
      </c>
      <c r="S3570" s="17">
        <f t="shared" si="222"/>
        <v>41869.740671296298</v>
      </c>
      <c r="T3570" s="17">
        <f t="shared" si="223"/>
        <v>41899.740671296298</v>
      </c>
    </row>
    <row r="3571" spans="1:20" ht="42.75" x14ac:dyDescent="0.45">
      <c r="A3571" s="5">
        <v>3569</v>
      </c>
      <c r="B3571" s="7" t="s">
        <v>3568</v>
      </c>
      <c r="C3571" s="7" t="s">
        <v>7679</v>
      </c>
      <c r="D3571" s="8">
        <v>5000</v>
      </c>
      <c r="E3571" s="8">
        <v>5024</v>
      </c>
      <c r="F3571" s="8" t="s">
        <v>8219</v>
      </c>
      <c r="G3571" s="8" t="s">
        <v>8224</v>
      </c>
      <c r="H3571" s="8" t="s">
        <v>8246</v>
      </c>
      <c r="I3571" s="8">
        <v>1420734696</v>
      </c>
      <c r="J3571" s="8">
        <v>1418142696</v>
      </c>
      <c r="K3571" s="8" t="b">
        <v>0</v>
      </c>
      <c r="L3571" s="8">
        <v>41</v>
      </c>
      <c r="M3571" s="8" t="b">
        <v>1</v>
      </c>
      <c r="N3571" s="8" t="s">
        <v>8271</v>
      </c>
      <c r="O3571" s="11">
        <f t="shared" si="220"/>
        <v>100</v>
      </c>
      <c r="P3571" s="8">
        <f t="shared" si="221"/>
        <v>122.54</v>
      </c>
      <c r="Q3571" s="8" t="s">
        <v>8317</v>
      </c>
      <c r="R3571" s="8" t="s">
        <v>8318</v>
      </c>
      <c r="S3571" s="17">
        <f t="shared" si="222"/>
        <v>41982.688611111109</v>
      </c>
      <c r="T3571" s="17">
        <f t="shared" si="223"/>
        <v>42012.688611111109</v>
      </c>
    </row>
    <row r="3572" spans="1:20" ht="42.75" x14ac:dyDescent="0.45">
      <c r="A3572" s="5">
        <v>3570</v>
      </c>
      <c r="B3572" s="7" t="s">
        <v>3569</v>
      </c>
      <c r="C3572" s="7" t="s">
        <v>7680</v>
      </c>
      <c r="D3572" s="8">
        <v>2000</v>
      </c>
      <c r="E3572" s="8">
        <v>2287</v>
      </c>
      <c r="F3572" s="8" t="s">
        <v>8219</v>
      </c>
      <c r="G3572" s="8" t="s">
        <v>8224</v>
      </c>
      <c r="H3572" s="8" t="s">
        <v>8246</v>
      </c>
      <c r="I3572" s="8">
        <v>1420009200</v>
      </c>
      <c r="J3572" s="8">
        <v>1417593483</v>
      </c>
      <c r="K3572" s="8" t="b">
        <v>0</v>
      </c>
      <c r="L3572" s="8">
        <v>26</v>
      </c>
      <c r="M3572" s="8" t="b">
        <v>1</v>
      </c>
      <c r="N3572" s="8" t="s">
        <v>8271</v>
      </c>
      <c r="O3572" s="11">
        <f t="shared" si="220"/>
        <v>114</v>
      </c>
      <c r="P3572" s="8">
        <f t="shared" si="221"/>
        <v>87.96</v>
      </c>
      <c r="Q3572" s="8" t="s">
        <v>8317</v>
      </c>
      <c r="R3572" s="8" t="s">
        <v>8318</v>
      </c>
      <c r="S3572" s="17">
        <f t="shared" si="222"/>
        <v>41976.331979166673</v>
      </c>
      <c r="T3572" s="17">
        <f t="shared" si="223"/>
        <v>42004.291666666672</v>
      </c>
    </row>
    <row r="3573" spans="1:20" ht="42.75" x14ac:dyDescent="0.45">
      <c r="A3573" s="5">
        <v>3571</v>
      </c>
      <c r="B3573" s="7" t="s">
        <v>3570</v>
      </c>
      <c r="C3573" s="7" t="s">
        <v>7681</v>
      </c>
      <c r="D3573" s="8">
        <v>1500</v>
      </c>
      <c r="E3573" s="8">
        <v>1831</v>
      </c>
      <c r="F3573" s="8" t="s">
        <v>8219</v>
      </c>
      <c r="G3573" s="8" t="s">
        <v>8225</v>
      </c>
      <c r="H3573" s="8" t="s">
        <v>8247</v>
      </c>
      <c r="I3573" s="8">
        <v>1414701413</v>
      </c>
      <c r="J3573" s="8">
        <v>1412109413</v>
      </c>
      <c r="K3573" s="8" t="b">
        <v>0</v>
      </c>
      <c r="L3573" s="8">
        <v>25</v>
      </c>
      <c r="M3573" s="8" t="b">
        <v>1</v>
      </c>
      <c r="N3573" s="8" t="s">
        <v>8271</v>
      </c>
      <c r="O3573" s="11">
        <f t="shared" si="220"/>
        <v>122</v>
      </c>
      <c r="P3573" s="8">
        <f t="shared" si="221"/>
        <v>73.239999999999995</v>
      </c>
      <c r="Q3573" s="8" t="s">
        <v>8317</v>
      </c>
      <c r="R3573" s="8" t="s">
        <v>8318</v>
      </c>
      <c r="S3573" s="17">
        <f t="shared" si="222"/>
        <v>41912.858946759261</v>
      </c>
      <c r="T3573" s="17">
        <f t="shared" si="223"/>
        <v>41942.858946759261</v>
      </c>
    </row>
    <row r="3574" spans="1:20" ht="28.5" x14ac:dyDescent="0.45">
      <c r="A3574" s="5">
        <v>3572</v>
      </c>
      <c r="B3574" s="7" t="s">
        <v>3571</v>
      </c>
      <c r="C3574" s="7" t="s">
        <v>7682</v>
      </c>
      <c r="D3574" s="8">
        <v>500</v>
      </c>
      <c r="E3574" s="8">
        <v>500</v>
      </c>
      <c r="F3574" s="8" t="s">
        <v>8219</v>
      </c>
      <c r="G3574" s="8" t="s">
        <v>8225</v>
      </c>
      <c r="H3574" s="8" t="s">
        <v>8247</v>
      </c>
      <c r="I3574" s="8">
        <v>1434894082</v>
      </c>
      <c r="J3574" s="8">
        <v>1432302082</v>
      </c>
      <c r="K3574" s="8" t="b">
        <v>0</v>
      </c>
      <c r="L3574" s="8">
        <v>9</v>
      </c>
      <c r="M3574" s="8" t="b">
        <v>1</v>
      </c>
      <c r="N3574" s="8" t="s">
        <v>8271</v>
      </c>
      <c r="O3574" s="11">
        <f t="shared" si="220"/>
        <v>100</v>
      </c>
      <c r="P3574" s="8">
        <f t="shared" si="221"/>
        <v>55.56</v>
      </c>
      <c r="Q3574" s="8" t="s">
        <v>8317</v>
      </c>
      <c r="R3574" s="8" t="s">
        <v>8318</v>
      </c>
      <c r="S3574" s="17">
        <f t="shared" si="222"/>
        <v>42146.570393518516</v>
      </c>
      <c r="T3574" s="17">
        <f t="shared" si="223"/>
        <v>42176.570393518516</v>
      </c>
    </row>
    <row r="3575" spans="1:20" ht="28.5" x14ac:dyDescent="0.45">
      <c r="A3575" s="5">
        <v>3573</v>
      </c>
      <c r="B3575" s="7" t="s">
        <v>3572</v>
      </c>
      <c r="C3575" s="7" t="s">
        <v>7683</v>
      </c>
      <c r="D3575" s="8">
        <v>3000</v>
      </c>
      <c r="E3575" s="8">
        <v>3084</v>
      </c>
      <c r="F3575" s="8" t="s">
        <v>8219</v>
      </c>
      <c r="G3575" s="8" t="s">
        <v>8225</v>
      </c>
      <c r="H3575" s="8" t="s">
        <v>8247</v>
      </c>
      <c r="I3575" s="8">
        <v>1415440846</v>
      </c>
      <c r="J3575" s="8">
        <v>1412845246</v>
      </c>
      <c r="K3575" s="8" t="b">
        <v>0</v>
      </c>
      <c r="L3575" s="8">
        <v>78</v>
      </c>
      <c r="M3575" s="8" t="b">
        <v>1</v>
      </c>
      <c r="N3575" s="8" t="s">
        <v>8271</v>
      </c>
      <c r="O3575" s="11">
        <f t="shared" si="220"/>
        <v>103</v>
      </c>
      <c r="P3575" s="8">
        <f t="shared" si="221"/>
        <v>39.54</v>
      </c>
      <c r="Q3575" s="8" t="s">
        <v>8317</v>
      </c>
      <c r="R3575" s="8" t="s">
        <v>8318</v>
      </c>
      <c r="S3575" s="17">
        <f t="shared" si="222"/>
        <v>41921.375532407408</v>
      </c>
      <c r="T3575" s="17">
        <f t="shared" si="223"/>
        <v>41951.417199074072</v>
      </c>
    </row>
    <row r="3576" spans="1:20" ht="42.75" x14ac:dyDescent="0.45">
      <c r="A3576" s="5">
        <v>3574</v>
      </c>
      <c r="B3576" s="7" t="s">
        <v>3573</v>
      </c>
      <c r="C3576" s="7" t="s">
        <v>7684</v>
      </c>
      <c r="D3576" s="8">
        <v>5800</v>
      </c>
      <c r="E3576" s="8">
        <v>6155</v>
      </c>
      <c r="F3576" s="8" t="s">
        <v>8219</v>
      </c>
      <c r="G3576" s="8" t="s">
        <v>8224</v>
      </c>
      <c r="H3576" s="8" t="s">
        <v>8246</v>
      </c>
      <c r="I3576" s="8">
        <v>1415921848</v>
      </c>
      <c r="J3576" s="8">
        <v>1413326248</v>
      </c>
      <c r="K3576" s="8" t="b">
        <v>0</v>
      </c>
      <c r="L3576" s="8">
        <v>45</v>
      </c>
      <c r="M3576" s="8" t="b">
        <v>1</v>
      </c>
      <c r="N3576" s="8" t="s">
        <v>8271</v>
      </c>
      <c r="O3576" s="11">
        <f t="shared" si="220"/>
        <v>106</v>
      </c>
      <c r="P3576" s="8">
        <f t="shared" si="221"/>
        <v>136.78</v>
      </c>
      <c r="Q3576" s="8" t="s">
        <v>8317</v>
      </c>
      <c r="R3576" s="8" t="s">
        <v>8318</v>
      </c>
      <c r="S3576" s="17">
        <f t="shared" si="222"/>
        <v>41926.942685185182</v>
      </c>
      <c r="T3576" s="17">
        <f t="shared" si="223"/>
        <v>41956.984351851846</v>
      </c>
    </row>
    <row r="3577" spans="1:20" ht="42.75" x14ac:dyDescent="0.45">
      <c r="A3577" s="5">
        <v>3575</v>
      </c>
      <c r="B3577" s="7" t="s">
        <v>3574</v>
      </c>
      <c r="C3577" s="7" t="s">
        <v>7685</v>
      </c>
      <c r="D3577" s="8">
        <v>10000</v>
      </c>
      <c r="E3577" s="8">
        <v>10133</v>
      </c>
      <c r="F3577" s="8" t="s">
        <v>8219</v>
      </c>
      <c r="G3577" s="8" t="s">
        <v>8224</v>
      </c>
      <c r="H3577" s="8" t="s">
        <v>8246</v>
      </c>
      <c r="I3577" s="8">
        <v>1470887940</v>
      </c>
      <c r="J3577" s="8">
        <v>1468176527</v>
      </c>
      <c r="K3577" s="8" t="b">
        <v>0</v>
      </c>
      <c r="L3577" s="8">
        <v>102</v>
      </c>
      <c r="M3577" s="8" t="b">
        <v>1</v>
      </c>
      <c r="N3577" s="8" t="s">
        <v>8271</v>
      </c>
      <c r="O3577" s="11">
        <f t="shared" si="220"/>
        <v>101</v>
      </c>
      <c r="P3577" s="8">
        <f t="shared" si="221"/>
        <v>99.34</v>
      </c>
      <c r="Q3577" s="8" t="s">
        <v>8317</v>
      </c>
      <c r="R3577" s="8" t="s">
        <v>8318</v>
      </c>
      <c r="S3577" s="17">
        <f t="shared" si="222"/>
        <v>42561.783877314811</v>
      </c>
      <c r="T3577" s="17">
        <f t="shared" si="223"/>
        <v>42593.165972222225</v>
      </c>
    </row>
    <row r="3578" spans="1:20" ht="42.75" x14ac:dyDescent="0.45">
      <c r="A3578" s="5">
        <v>3576</v>
      </c>
      <c r="B3578" s="7" t="s">
        <v>3575</v>
      </c>
      <c r="C3578" s="7" t="s">
        <v>7686</v>
      </c>
      <c r="D3578" s="8">
        <v>100</v>
      </c>
      <c r="E3578" s="8">
        <v>100</v>
      </c>
      <c r="F3578" s="8" t="s">
        <v>8219</v>
      </c>
      <c r="G3578" s="8" t="s">
        <v>8224</v>
      </c>
      <c r="H3578" s="8" t="s">
        <v>8246</v>
      </c>
      <c r="I3578" s="8">
        <v>1480947054</v>
      </c>
      <c r="J3578" s="8">
        <v>1475759454</v>
      </c>
      <c r="K3578" s="8" t="b">
        <v>0</v>
      </c>
      <c r="L3578" s="8">
        <v>5</v>
      </c>
      <c r="M3578" s="8" t="b">
        <v>1</v>
      </c>
      <c r="N3578" s="8" t="s">
        <v>8271</v>
      </c>
      <c r="O3578" s="11">
        <f t="shared" si="220"/>
        <v>100</v>
      </c>
      <c r="P3578" s="8">
        <f t="shared" si="221"/>
        <v>20</v>
      </c>
      <c r="Q3578" s="8" t="s">
        <v>8317</v>
      </c>
      <c r="R3578" s="8" t="s">
        <v>8318</v>
      </c>
      <c r="S3578" s="17">
        <f t="shared" si="222"/>
        <v>42649.54923611111</v>
      </c>
      <c r="T3578" s="17">
        <f t="shared" si="223"/>
        <v>42709.590902777782</v>
      </c>
    </row>
    <row r="3579" spans="1:20" ht="42.75" x14ac:dyDescent="0.45">
      <c r="A3579" s="5">
        <v>3577</v>
      </c>
      <c r="B3579" s="7" t="s">
        <v>3576</v>
      </c>
      <c r="C3579" s="7" t="s">
        <v>7687</v>
      </c>
      <c r="D3579" s="8">
        <v>600</v>
      </c>
      <c r="E3579" s="8">
        <v>780</v>
      </c>
      <c r="F3579" s="8" t="s">
        <v>8219</v>
      </c>
      <c r="G3579" s="8" t="s">
        <v>8224</v>
      </c>
      <c r="H3579" s="8" t="s">
        <v>8246</v>
      </c>
      <c r="I3579" s="8">
        <v>1430029680</v>
      </c>
      <c r="J3579" s="8">
        <v>1427741583</v>
      </c>
      <c r="K3579" s="8" t="b">
        <v>0</v>
      </c>
      <c r="L3579" s="8">
        <v>27</v>
      </c>
      <c r="M3579" s="8" t="b">
        <v>1</v>
      </c>
      <c r="N3579" s="8" t="s">
        <v>8271</v>
      </c>
      <c r="O3579" s="11">
        <f t="shared" si="220"/>
        <v>130</v>
      </c>
      <c r="P3579" s="8">
        <f t="shared" si="221"/>
        <v>28.89</v>
      </c>
      <c r="Q3579" s="8" t="s">
        <v>8317</v>
      </c>
      <c r="R3579" s="8" t="s">
        <v>8318</v>
      </c>
      <c r="S3579" s="17">
        <f t="shared" si="222"/>
        <v>42093.786840277782</v>
      </c>
      <c r="T3579" s="17">
        <f t="shared" si="223"/>
        <v>42120.26944444445</v>
      </c>
    </row>
    <row r="3580" spans="1:20" ht="42.75" x14ac:dyDescent="0.45">
      <c r="A3580" s="5">
        <v>3578</v>
      </c>
      <c r="B3580" s="7" t="s">
        <v>3577</v>
      </c>
      <c r="C3580" s="7" t="s">
        <v>7688</v>
      </c>
      <c r="D3580" s="8">
        <v>1500</v>
      </c>
      <c r="E3580" s="8">
        <v>1500.2</v>
      </c>
      <c r="F3580" s="8" t="s">
        <v>8219</v>
      </c>
      <c r="G3580" s="8" t="s">
        <v>8225</v>
      </c>
      <c r="H3580" s="8" t="s">
        <v>8247</v>
      </c>
      <c r="I3580" s="8">
        <v>1462037777</v>
      </c>
      <c r="J3580" s="8">
        <v>1459445777</v>
      </c>
      <c r="K3580" s="8" t="b">
        <v>0</v>
      </c>
      <c r="L3580" s="8">
        <v>37</v>
      </c>
      <c r="M3580" s="8" t="b">
        <v>1</v>
      </c>
      <c r="N3580" s="8" t="s">
        <v>8271</v>
      </c>
      <c r="O3580" s="11">
        <f t="shared" si="220"/>
        <v>100</v>
      </c>
      <c r="P3580" s="8">
        <f t="shared" si="221"/>
        <v>40.549999999999997</v>
      </c>
      <c r="Q3580" s="8" t="s">
        <v>8317</v>
      </c>
      <c r="R3580" s="8" t="s">
        <v>8318</v>
      </c>
      <c r="S3580" s="17">
        <f t="shared" si="222"/>
        <v>42460.733530092592</v>
      </c>
      <c r="T3580" s="17">
        <f t="shared" si="223"/>
        <v>42490.733530092592</v>
      </c>
    </row>
    <row r="3581" spans="1:20" ht="42.75" x14ac:dyDescent="0.45">
      <c r="A3581" s="5">
        <v>3579</v>
      </c>
      <c r="B3581" s="7" t="s">
        <v>3578</v>
      </c>
      <c r="C3581" s="7" t="s">
        <v>7689</v>
      </c>
      <c r="D3581" s="8">
        <v>500</v>
      </c>
      <c r="E3581" s="8">
        <v>500</v>
      </c>
      <c r="F3581" s="8" t="s">
        <v>8219</v>
      </c>
      <c r="G3581" s="8" t="s">
        <v>8225</v>
      </c>
      <c r="H3581" s="8" t="s">
        <v>8247</v>
      </c>
      <c r="I3581" s="8">
        <v>1459444656</v>
      </c>
      <c r="J3581" s="8">
        <v>1456856256</v>
      </c>
      <c r="K3581" s="8" t="b">
        <v>0</v>
      </c>
      <c r="L3581" s="8">
        <v>14</v>
      </c>
      <c r="M3581" s="8" t="b">
        <v>1</v>
      </c>
      <c r="N3581" s="8" t="s">
        <v>8271</v>
      </c>
      <c r="O3581" s="11">
        <f t="shared" si="220"/>
        <v>100</v>
      </c>
      <c r="P3581" s="8">
        <f t="shared" si="221"/>
        <v>35.71</v>
      </c>
      <c r="Q3581" s="8" t="s">
        <v>8317</v>
      </c>
      <c r="R3581" s="8" t="s">
        <v>8318</v>
      </c>
      <c r="S3581" s="17">
        <f t="shared" si="222"/>
        <v>42430.762222222227</v>
      </c>
      <c r="T3581" s="17">
        <f t="shared" si="223"/>
        <v>42460.720555555556</v>
      </c>
    </row>
    <row r="3582" spans="1:20" ht="42.75" x14ac:dyDescent="0.45">
      <c r="A3582" s="5">
        <v>3580</v>
      </c>
      <c r="B3582" s="7" t="s">
        <v>3579</v>
      </c>
      <c r="C3582" s="7" t="s">
        <v>7690</v>
      </c>
      <c r="D3582" s="8">
        <v>900</v>
      </c>
      <c r="E3582" s="8">
        <v>1025</v>
      </c>
      <c r="F3582" s="8" t="s">
        <v>8219</v>
      </c>
      <c r="G3582" s="8" t="s">
        <v>8224</v>
      </c>
      <c r="H3582" s="8" t="s">
        <v>8246</v>
      </c>
      <c r="I3582" s="8">
        <v>1425185940</v>
      </c>
      <c r="J3582" s="8">
        <v>1421900022</v>
      </c>
      <c r="K3582" s="8" t="b">
        <v>0</v>
      </c>
      <c r="L3582" s="8">
        <v>27</v>
      </c>
      <c r="M3582" s="8" t="b">
        <v>1</v>
      </c>
      <c r="N3582" s="8" t="s">
        <v>8271</v>
      </c>
      <c r="O3582" s="11">
        <f t="shared" si="220"/>
        <v>114</v>
      </c>
      <c r="P3582" s="8">
        <f t="shared" si="221"/>
        <v>37.96</v>
      </c>
      <c r="Q3582" s="8" t="s">
        <v>8317</v>
      </c>
      <c r="R3582" s="8" t="s">
        <v>8318</v>
      </c>
      <c r="S3582" s="17">
        <f t="shared" si="222"/>
        <v>42026.176180555558</v>
      </c>
      <c r="T3582" s="17">
        <f t="shared" si="223"/>
        <v>42064.207638888889</v>
      </c>
    </row>
    <row r="3583" spans="1:20" ht="42.75" x14ac:dyDescent="0.45">
      <c r="A3583" s="5">
        <v>3581</v>
      </c>
      <c r="B3583" s="7" t="s">
        <v>3580</v>
      </c>
      <c r="C3583" s="7" t="s">
        <v>7691</v>
      </c>
      <c r="D3583" s="8">
        <v>1500</v>
      </c>
      <c r="E3583" s="8">
        <v>1500</v>
      </c>
      <c r="F3583" s="8" t="s">
        <v>8219</v>
      </c>
      <c r="G3583" s="8" t="s">
        <v>8225</v>
      </c>
      <c r="H3583" s="8" t="s">
        <v>8247</v>
      </c>
      <c r="I3583" s="8">
        <v>1406719110</v>
      </c>
      <c r="J3583" s="8">
        <v>1405509510</v>
      </c>
      <c r="K3583" s="8" t="b">
        <v>0</v>
      </c>
      <c r="L3583" s="8">
        <v>45</v>
      </c>
      <c r="M3583" s="8" t="b">
        <v>1</v>
      </c>
      <c r="N3583" s="8" t="s">
        <v>8271</v>
      </c>
      <c r="O3583" s="11">
        <f t="shared" si="220"/>
        <v>100</v>
      </c>
      <c r="P3583" s="8">
        <f t="shared" si="221"/>
        <v>33.33</v>
      </c>
      <c r="Q3583" s="8" t="s">
        <v>8317</v>
      </c>
      <c r="R3583" s="8" t="s">
        <v>8318</v>
      </c>
      <c r="S3583" s="17">
        <f t="shared" si="222"/>
        <v>41836.471180555556</v>
      </c>
      <c r="T3583" s="17">
        <f t="shared" si="223"/>
        <v>41850.471180555556</v>
      </c>
    </row>
    <row r="3584" spans="1:20" ht="42.75" x14ac:dyDescent="0.45">
      <c r="A3584" s="5">
        <v>3582</v>
      </c>
      <c r="B3584" s="7" t="s">
        <v>3581</v>
      </c>
      <c r="C3584" s="7" t="s">
        <v>7692</v>
      </c>
      <c r="D3584" s="8">
        <v>1000</v>
      </c>
      <c r="E3584" s="8">
        <v>2870</v>
      </c>
      <c r="F3584" s="8" t="s">
        <v>8219</v>
      </c>
      <c r="G3584" s="8" t="s">
        <v>8224</v>
      </c>
      <c r="H3584" s="8" t="s">
        <v>8246</v>
      </c>
      <c r="I3584" s="8">
        <v>1459822682</v>
      </c>
      <c r="J3584" s="8">
        <v>1458613082</v>
      </c>
      <c r="K3584" s="8" t="b">
        <v>0</v>
      </c>
      <c r="L3584" s="8">
        <v>49</v>
      </c>
      <c r="M3584" s="8" t="b">
        <v>1</v>
      </c>
      <c r="N3584" s="8" t="s">
        <v>8271</v>
      </c>
      <c r="O3584" s="11">
        <f t="shared" si="220"/>
        <v>287</v>
      </c>
      <c r="P3584" s="8">
        <f t="shared" si="221"/>
        <v>58.57</v>
      </c>
      <c r="Q3584" s="8" t="s">
        <v>8317</v>
      </c>
      <c r="R3584" s="8" t="s">
        <v>8318</v>
      </c>
      <c r="S3584" s="17">
        <f t="shared" si="222"/>
        <v>42451.095856481479</v>
      </c>
      <c r="T3584" s="17">
        <f t="shared" si="223"/>
        <v>42465.095856481479</v>
      </c>
    </row>
    <row r="3585" spans="1:20" ht="42.75" x14ac:dyDescent="0.45">
      <c r="A3585" s="5">
        <v>3583</v>
      </c>
      <c r="B3585" s="7" t="s">
        <v>3582</v>
      </c>
      <c r="C3585" s="7" t="s">
        <v>7693</v>
      </c>
      <c r="D3585" s="8">
        <v>3000</v>
      </c>
      <c r="E3585" s="8">
        <v>3255</v>
      </c>
      <c r="F3585" s="8" t="s">
        <v>8219</v>
      </c>
      <c r="G3585" s="8" t="s">
        <v>8224</v>
      </c>
      <c r="H3585" s="8" t="s">
        <v>8246</v>
      </c>
      <c r="I3585" s="8">
        <v>1460970805</v>
      </c>
      <c r="J3585" s="8">
        <v>1455790405</v>
      </c>
      <c r="K3585" s="8" t="b">
        <v>0</v>
      </c>
      <c r="L3585" s="8">
        <v>24</v>
      </c>
      <c r="M3585" s="8" t="b">
        <v>1</v>
      </c>
      <c r="N3585" s="8" t="s">
        <v>8271</v>
      </c>
      <c r="O3585" s="11">
        <f t="shared" si="220"/>
        <v>109</v>
      </c>
      <c r="P3585" s="8">
        <f t="shared" si="221"/>
        <v>135.63</v>
      </c>
      <c r="Q3585" s="8" t="s">
        <v>8317</v>
      </c>
      <c r="R3585" s="8" t="s">
        <v>8318</v>
      </c>
      <c r="S3585" s="17">
        <f t="shared" si="222"/>
        <v>42418.425983796296</v>
      </c>
      <c r="T3585" s="17">
        <f t="shared" si="223"/>
        <v>42478.384317129632</v>
      </c>
    </row>
    <row r="3586" spans="1:20" ht="85.5" x14ac:dyDescent="0.45">
      <c r="A3586" s="5">
        <v>3584</v>
      </c>
      <c r="B3586" s="7" t="s">
        <v>3583</v>
      </c>
      <c r="C3586" s="7" t="s">
        <v>7694</v>
      </c>
      <c r="D3586" s="8">
        <v>3000</v>
      </c>
      <c r="E3586" s="8">
        <v>3465</v>
      </c>
      <c r="F3586" s="8" t="s">
        <v>8219</v>
      </c>
      <c r="G3586" s="8" t="s">
        <v>8225</v>
      </c>
      <c r="H3586" s="8" t="s">
        <v>8247</v>
      </c>
      <c r="I3586" s="8">
        <v>1436772944</v>
      </c>
      <c r="J3586" s="8">
        <v>1434180944</v>
      </c>
      <c r="K3586" s="8" t="b">
        <v>0</v>
      </c>
      <c r="L3586" s="8">
        <v>112</v>
      </c>
      <c r="M3586" s="8" t="b">
        <v>1</v>
      </c>
      <c r="N3586" s="8" t="s">
        <v>8271</v>
      </c>
      <c r="O3586" s="11">
        <f t="shared" si="220"/>
        <v>116</v>
      </c>
      <c r="P3586" s="8">
        <f t="shared" si="221"/>
        <v>30.94</v>
      </c>
      <c r="Q3586" s="8" t="s">
        <v>8317</v>
      </c>
      <c r="R3586" s="8" t="s">
        <v>8318</v>
      </c>
      <c r="S3586" s="17">
        <f t="shared" si="222"/>
        <v>42168.316481481481</v>
      </c>
      <c r="T3586" s="17">
        <f t="shared" si="223"/>
        <v>42198.316481481481</v>
      </c>
    </row>
    <row r="3587" spans="1:20" ht="42.75" x14ac:dyDescent="0.45">
      <c r="A3587" s="5">
        <v>3585</v>
      </c>
      <c r="B3587" s="7" t="s">
        <v>3584</v>
      </c>
      <c r="C3587" s="7" t="s">
        <v>7695</v>
      </c>
      <c r="D3587" s="8">
        <v>3400</v>
      </c>
      <c r="E3587" s="8">
        <v>4050</v>
      </c>
      <c r="F3587" s="8" t="s">
        <v>8219</v>
      </c>
      <c r="G3587" s="8" t="s">
        <v>8224</v>
      </c>
      <c r="H3587" s="8" t="s">
        <v>8246</v>
      </c>
      <c r="I3587" s="8">
        <v>1419181890</v>
      </c>
      <c r="J3587" s="8">
        <v>1416589890</v>
      </c>
      <c r="K3587" s="8" t="b">
        <v>0</v>
      </c>
      <c r="L3587" s="8">
        <v>23</v>
      </c>
      <c r="M3587" s="8" t="b">
        <v>1</v>
      </c>
      <c r="N3587" s="8" t="s">
        <v>8271</v>
      </c>
      <c r="O3587" s="11">
        <f t="shared" ref="O3587:O3650" si="224">ROUND((E3587/D3587)*100,0)</f>
        <v>119</v>
      </c>
      <c r="P3587" s="8">
        <f t="shared" ref="P3587:P3650" si="225">ROUND(E3587/L3587,2)</f>
        <v>176.09</v>
      </c>
      <c r="Q3587" s="8" t="s">
        <v>8317</v>
      </c>
      <c r="R3587" s="8" t="s">
        <v>8318</v>
      </c>
      <c r="S3587" s="17">
        <f t="shared" ref="S3587:S3650" si="226">(((J3587/60)/60)/24)+DATE(1970,1,1)</f>
        <v>41964.716319444444</v>
      </c>
      <c r="T3587" s="17">
        <f t="shared" ref="T3587:T3650" si="227">(((I3587/60)/60)/24)+DATE(1970,1,1)</f>
        <v>41994.716319444444</v>
      </c>
    </row>
    <row r="3588" spans="1:20" x14ac:dyDescent="0.45">
      <c r="A3588" s="5">
        <v>3586</v>
      </c>
      <c r="B3588" s="7" t="s">
        <v>3585</v>
      </c>
      <c r="C3588" s="7" t="s">
        <v>7696</v>
      </c>
      <c r="D3588" s="8">
        <v>7500</v>
      </c>
      <c r="E3588" s="8">
        <v>8207</v>
      </c>
      <c r="F3588" s="8" t="s">
        <v>8219</v>
      </c>
      <c r="G3588" s="8" t="s">
        <v>8224</v>
      </c>
      <c r="H3588" s="8" t="s">
        <v>8246</v>
      </c>
      <c r="I3588" s="8">
        <v>1474649070</v>
      </c>
      <c r="J3588" s="8">
        <v>1469465070</v>
      </c>
      <c r="K3588" s="8" t="b">
        <v>0</v>
      </c>
      <c r="L3588" s="8">
        <v>54</v>
      </c>
      <c r="M3588" s="8" t="b">
        <v>1</v>
      </c>
      <c r="N3588" s="8" t="s">
        <v>8271</v>
      </c>
      <c r="O3588" s="11">
        <f t="shared" si="224"/>
        <v>109</v>
      </c>
      <c r="P3588" s="8">
        <f t="shared" si="225"/>
        <v>151.97999999999999</v>
      </c>
      <c r="Q3588" s="8" t="s">
        <v>8317</v>
      </c>
      <c r="R3588" s="8" t="s">
        <v>8318</v>
      </c>
      <c r="S3588" s="17">
        <f t="shared" si="226"/>
        <v>42576.697569444441</v>
      </c>
      <c r="T3588" s="17">
        <f t="shared" si="227"/>
        <v>42636.697569444441</v>
      </c>
    </row>
    <row r="3589" spans="1:20" ht="42.75" x14ac:dyDescent="0.45">
      <c r="A3589" s="5">
        <v>3587</v>
      </c>
      <c r="B3589" s="7" t="s">
        <v>3586</v>
      </c>
      <c r="C3589" s="7" t="s">
        <v>7697</v>
      </c>
      <c r="D3589" s="8">
        <v>500</v>
      </c>
      <c r="E3589" s="8">
        <v>633</v>
      </c>
      <c r="F3589" s="8" t="s">
        <v>8219</v>
      </c>
      <c r="G3589" s="8" t="s">
        <v>8225</v>
      </c>
      <c r="H3589" s="8" t="s">
        <v>8247</v>
      </c>
      <c r="I3589" s="8">
        <v>1467054000</v>
      </c>
      <c r="J3589" s="8">
        <v>1463144254</v>
      </c>
      <c r="K3589" s="8" t="b">
        <v>0</v>
      </c>
      <c r="L3589" s="8">
        <v>28</v>
      </c>
      <c r="M3589" s="8" t="b">
        <v>1</v>
      </c>
      <c r="N3589" s="8" t="s">
        <v>8271</v>
      </c>
      <c r="O3589" s="11">
        <f t="shared" si="224"/>
        <v>127</v>
      </c>
      <c r="P3589" s="8">
        <f t="shared" si="225"/>
        <v>22.61</v>
      </c>
      <c r="Q3589" s="8" t="s">
        <v>8317</v>
      </c>
      <c r="R3589" s="8" t="s">
        <v>8318</v>
      </c>
      <c r="S3589" s="17">
        <f t="shared" si="226"/>
        <v>42503.539976851855</v>
      </c>
      <c r="T3589" s="17">
        <f t="shared" si="227"/>
        <v>42548.791666666672</v>
      </c>
    </row>
    <row r="3590" spans="1:20" ht="42.75" x14ac:dyDescent="0.45">
      <c r="A3590" s="5">
        <v>3588</v>
      </c>
      <c r="B3590" s="7" t="s">
        <v>3587</v>
      </c>
      <c r="C3590" s="7" t="s">
        <v>7698</v>
      </c>
      <c r="D3590" s="8">
        <v>200</v>
      </c>
      <c r="E3590" s="8">
        <v>201</v>
      </c>
      <c r="F3590" s="8" t="s">
        <v>8219</v>
      </c>
      <c r="G3590" s="8" t="s">
        <v>8225</v>
      </c>
      <c r="H3590" s="8" t="s">
        <v>8247</v>
      </c>
      <c r="I3590" s="8">
        <v>1430348400</v>
      </c>
      <c r="J3590" s="8">
        <v>1428436410</v>
      </c>
      <c r="K3590" s="8" t="b">
        <v>0</v>
      </c>
      <c r="L3590" s="8">
        <v>11</v>
      </c>
      <c r="M3590" s="8" t="b">
        <v>1</v>
      </c>
      <c r="N3590" s="8" t="s">
        <v>8271</v>
      </c>
      <c r="O3590" s="11">
        <f t="shared" si="224"/>
        <v>101</v>
      </c>
      <c r="P3590" s="8">
        <f t="shared" si="225"/>
        <v>18.27</v>
      </c>
      <c r="Q3590" s="8" t="s">
        <v>8317</v>
      </c>
      <c r="R3590" s="8" t="s">
        <v>8318</v>
      </c>
      <c r="S3590" s="17">
        <f t="shared" si="226"/>
        <v>42101.828819444447</v>
      </c>
      <c r="T3590" s="17">
        <f t="shared" si="227"/>
        <v>42123.958333333328</v>
      </c>
    </row>
    <row r="3591" spans="1:20" ht="42.75" x14ac:dyDescent="0.45">
      <c r="A3591" s="5">
        <v>3589</v>
      </c>
      <c r="B3591" s="7" t="s">
        <v>3588</v>
      </c>
      <c r="C3591" s="7" t="s">
        <v>7699</v>
      </c>
      <c r="D3591" s="8">
        <v>4000</v>
      </c>
      <c r="E3591" s="8">
        <v>5100</v>
      </c>
      <c r="F3591" s="8" t="s">
        <v>8219</v>
      </c>
      <c r="G3591" s="8" t="s">
        <v>8224</v>
      </c>
      <c r="H3591" s="8" t="s">
        <v>8246</v>
      </c>
      <c r="I3591" s="8">
        <v>1432654347</v>
      </c>
      <c r="J3591" s="8">
        <v>1430494347</v>
      </c>
      <c r="K3591" s="8" t="b">
        <v>0</v>
      </c>
      <c r="L3591" s="8">
        <v>62</v>
      </c>
      <c r="M3591" s="8" t="b">
        <v>1</v>
      </c>
      <c r="N3591" s="8" t="s">
        <v>8271</v>
      </c>
      <c r="O3591" s="11">
        <f t="shared" si="224"/>
        <v>128</v>
      </c>
      <c r="P3591" s="8">
        <f t="shared" si="225"/>
        <v>82.26</v>
      </c>
      <c r="Q3591" s="8" t="s">
        <v>8317</v>
      </c>
      <c r="R3591" s="8" t="s">
        <v>8318</v>
      </c>
      <c r="S3591" s="17">
        <f t="shared" si="226"/>
        <v>42125.647534722222</v>
      </c>
      <c r="T3591" s="17">
        <f t="shared" si="227"/>
        <v>42150.647534722222</v>
      </c>
    </row>
    <row r="3592" spans="1:20" ht="42.75" x14ac:dyDescent="0.45">
      <c r="A3592" s="5">
        <v>3590</v>
      </c>
      <c r="B3592" s="7" t="s">
        <v>3589</v>
      </c>
      <c r="C3592" s="7" t="s">
        <v>7700</v>
      </c>
      <c r="D3592" s="8">
        <v>5000</v>
      </c>
      <c r="E3592" s="8">
        <v>5003</v>
      </c>
      <c r="F3592" s="8" t="s">
        <v>8219</v>
      </c>
      <c r="G3592" s="8" t="s">
        <v>8225</v>
      </c>
      <c r="H3592" s="8" t="s">
        <v>8247</v>
      </c>
      <c r="I3592" s="8">
        <v>1413792034</v>
      </c>
      <c r="J3592" s="8">
        <v>1411200034</v>
      </c>
      <c r="K3592" s="8" t="b">
        <v>0</v>
      </c>
      <c r="L3592" s="8">
        <v>73</v>
      </c>
      <c r="M3592" s="8" t="b">
        <v>1</v>
      </c>
      <c r="N3592" s="8" t="s">
        <v>8271</v>
      </c>
      <c r="O3592" s="11">
        <f t="shared" si="224"/>
        <v>100</v>
      </c>
      <c r="P3592" s="8">
        <f t="shared" si="225"/>
        <v>68.53</v>
      </c>
      <c r="Q3592" s="8" t="s">
        <v>8317</v>
      </c>
      <c r="R3592" s="8" t="s">
        <v>8318</v>
      </c>
      <c r="S3592" s="17">
        <f t="shared" si="226"/>
        <v>41902.333726851852</v>
      </c>
      <c r="T3592" s="17">
        <f t="shared" si="227"/>
        <v>41932.333726851852</v>
      </c>
    </row>
    <row r="3593" spans="1:20" ht="42.75" x14ac:dyDescent="0.45">
      <c r="A3593" s="5">
        <v>3591</v>
      </c>
      <c r="B3593" s="7" t="s">
        <v>3590</v>
      </c>
      <c r="C3593" s="7" t="s">
        <v>7701</v>
      </c>
      <c r="D3593" s="8">
        <v>700</v>
      </c>
      <c r="E3593" s="8">
        <v>1225</v>
      </c>
      <c r="F3593" s="8" t="s">
        <v>8219</v>
      </c>
      <c r="G3593" s="8" t="s">
        <v>8224</v>
      </c>
      <c r="H3593" s="8" t="s">
        <v>8246</v>
      </c>
      <c r="I3593" s="8">
        <v>1422075540</v>
      </c>
      <c r="J3593" s="8">
        <v>1419979544</v>
      </c>
      <c r="K3593" s="8" t="b">
        <v>0</v>
      </c>
      <c r="L3593" s="8">
        <v>18</v>
      </c>
      <c r="M3593" s="8" t="b">
        <v>1</v>
      </c>
      <c r="N3593" s="8" t="s">
        <v>8271</v>
      </c>
      <c r="O3593" s="11">
        <f t="shared" si="224"/>
        <v>175</v>
      </c>
      <c r="P3593" s="8">
        <f t="shared" si="225"/>
        <v>68.06</v>
      </c>
      <c r="Q3593" s="8" t="s">
        <v>8317</v>
      </c>
      <c r="R3593" s="8" t="s">
        <v>8318</v>
      </c>
      <c r="S3593" s="17">
        <f t="shared" si="226"/>
        <v>42003.948425925926</v>
      </c>
      <c r="T3593" s="17">
        <f t="shared" si="227"/>
        <v>42028.207638888889</v>
      </c>
    </row>
    <row r="3594" spans="1:20" ht="42.75" x14ac:dyDescent="0.45">
      <c r="A3594" s="5">
        <v>3592</v>
      </c>
      <c r="B3594" s="7" t="s">
        <v>3591</v>
      </c>
      <c r="C3594" s="7" t="s">
        <v>7702</v>
      </c>
      <c r="D3594" s="8">
        <v>2000</v>
      </c>
      <c r="E3594" s="8">
        <v>2545</v>
      </c>
      <c r="F3594" s="8" t="s">
        <v>8219</v>
      </c>
      <c r="G3594" s="8" t="s">
        <v>8224</v>
      </c>
      <c r="H3594" s="8" t="s">
        <v>8246</v>
      </c>
      <c r="I3594" s="8">
        <v>1423630740</v>
      </c>
      <c r="J3594" s="8">
        <v>1418673307</v>
      </c>
      <c r="K3594" s="8" t="b">
        <v>0</v>
      </c>
      <c r="L3594" s="8">
        <v>35</v>
      </c>
      <c r="M3594" s="8" t="b">
        <v>1</v>
      </c>
      <c r="N3594" s="8" t="s">
        <v>8271</v>
      </c>
      <c r="O3594" s="11">
        <f t="shared" si="224"/>
        <v>127</v>
      </c>
      <c r="P3594" s="8">
        <f t="shared" si="225"/>
        <v>72.709999999999994</v>
      </c>
      <c r="Q3594" s="8" t="s">
        <v>8317</v>
      </c>
      <c r="R3594" s="8" t="s">
        <v>8318</v>
      </c>
      <c r="S3594" s="17">
        <f t="shared" si="226"/>
        <v>41988.829942129625</v>
      </c>
      <c r="T3594" s="17">
        <f t="shared" si="227"/>
        <v>42046.207638888889</v>
      </c>
    </row>
    <row r="3595" spans="1:20" ht="42.75" x14ac:dyDescent="0.45">
      <c r="A3595" s="5">
        <v>3593</v>
      </c>
      <c r="B3595" s="7" t="s">
        <v>3592</v>
      </c>
      <c r="C3595" s="7" t="s">
        <v>7703</v>
      </c>
      <c r="D3595" s="8">
        <v>3000</v>
      </c>
      <c r="E3595" s="8">
        <v>3319</v>
      </c>
      <c r="F3595" s="8" t="s">
        <v>8219</v>
      </c>
      <c r="G3595" s="8" t="s">
        <v>8224</v>
      </c>
      <c r="H3595" s="8" t="s">
        <v>8246</v>
      </c>
      <c r="I3595" s="8">
        <v>1420489560</v>
      </c>
      <c r="J3595" s="8">
        <v>1417469639</v>
      </c>
      <c r="K3595" s="8" t="b">
        <v>0</v>
      </c>
      <c r="L3595" s="8">
        <v>43</v>
      </c>
      <c r="M3595" s="8" t="b">
        <v>1</v>
      </c>
      <c r="N3595" s="8" t="s">
        <v>8271</v>
      </c>
      <c r="O3595" s="11">
        <f t="shared" si="224"/>
        <v>111</v>
      </c>
      <c r="P3595" s="8">
        <f t="shared" si="225"/>
        <v>77.19</v>
      </c>
      <c r="Q3595" s="8" t="s">
        <v>8317</v>
      </c>
      <c r="R3595" s="8" t="s">
        <v>8318</v>
      </c>
      <c r="S3595" s="17">
        <f t="shared" si="226"/>
        <v>41974.898599537039</v>
      </c>
      <c r="T3595" s="17">
        <f t="shared" si="227"/>
        <v>42009.851388888885</v>
      </c>
    </row>
    <row r="3596" spans="1:20" ht="42.75" x14ac:dyDescent="0.45">
      <c r="A3596" s="5">
        <v>3594</v>
      </c>
      <c r="B3596" s="7" t="s">
        <v>3593</v>
      </c>
      <c r="C3596" s="7" t="s">
        <v>7704</v>
      </c>
      <c r="D3596" s="8">
        <v>1600</v>
      </c>
      <c r="E3596" s="8">
        <v>2015</v>
      </c>
      <c r="F3596" s="8" t="s">
        <v>8219</v>
      </c>
      <c r="G3596" s="8" t="s">
        <v>8224</v>
      </c>
      <c r="H3596" s="8" t="s">
        <v>8246</v>
      </c>
      <c r="I3596" s="8">
        <v>1472952982</v>
      </c>
      <c r="J3596" s="8">
        <v>1470792982</v>
      </c>
      <c r="K3596" s="8" t="b">
        <v>0</v>
      </c>
      <c r="L3596" s="8">
        <v>36</v>
      </c>
      <c r="M3596" s="8" t="b">
        <v>1</v>
      </c>
      <c r="N3596" s="8" t="s">
        <v>8271</v>
      </c>
      <c r="O3596" s="11">
        <f t="shared" si="224"/>
        <v>126</v>
      </c>
      <c r="P3596" s="8">
        <f t="shared" si="225"/>
        <v>55.97</v>
      </c>
      <c r="Q3596" s="8" t="s">
        <v>8317</v>
      </c>
      <c r="R3596" s="8" t="s">
        <v>8318</v>
      </c>
      <c r="S3596" s="17">
        <f t="shared" si="226"/>
        <v>42592.066921296297</v>
      </c>
      <c r="T3596" s="17">
        <f t="shared" si="227"/>
        <v>42617.066921296297</v>
      </c>
    </row>
    <row r="3597" spans="1:20" ht="28.5" x14ac:dyDescent="0.45">
      <c r="A3597" s="5">
        <v>3595</v>
      </c>
      <c r="B3597" s="7" t="s">
        <v>3594</v>
      </c>
      <c r="C3597" s="7" t="s">
        <v>7705</v>
      </c>
      <c r="D3597" s="8">
        <v>2600</v>
      </c>
      <c r="E3597" s="8">
        <v>3081</v>
      </c>
      <c r="F3597" s="8" t="s">
        <v>8219</v>
      </c>
      <c r="G3597" s="8" t="s">
        <v>8224</v>
      </c>
      <c r="H3597" s="8" t="s">
        <v>8246</v>
      </c>
      <c r="I3597" s="8">
        <v>1426229940</v>
      </c>
      <c r="J3597" s="8">
        <v>1423959123</v>
      </c>
      <c r="K3597" s="8" t="b">
        <v>0</v>
      </c>
      <c r="L3597" s="8">
        <v>62</v>
      </c>
      <c r="M3597" s="8" t="b">
        <v>1</v>
      </c>
      <c r="N3597" s="8" t="s">
        <v>8271</v>
      </c>
      <c r="O3597" s="11">
        <f t="shared" si="224"/>
        <v>119</v>
      </c>
      <c r="P3597" s="8">
        <f t="shared" si="225"/>
        <v>49.69</v>
      </c>
      <c r="Q3597" s="8" t="s">
        <v>8317</v>
      </c>
      <c r="R3597" s="8" t="s">
        <v>8318</v>
      </c>
      <c r="S3597" s="17">
        <f t="shared" si="226"/>
        <v>42050.008368055554</v>
      </c>
      <c r="T3597" s="17">
        <f t="shared" si="227"/>
        <v>42076.290972222225</v>
      </c>
    </row>
    <row r="3598" spans="1:20" ht="42.75" x14ac:dyDescent="0.45">
      <c r="A3598" s="5">
        <v>3596</v>
      </c>
      <c r="B3598" s="7" t="s">
        <v>3595</v>
      </c>
      <c r="C3598" s="7" t="s">
        <v>7706</v>
      </c>
      <c r="D3598" s="8">
        <v>1100</v>
      </c>
      <c r="E3598" s="8">
        <v>1185</v>
      </c>
      <c r="F3598" s="8" t="s">
        <v>8219</v>
      </c>
      <c r="G3598" s="8" t="s">
        <v>8229</v>
      </c>
      <c r="H3598" s="8" t="s">
        <v>8251</v>
      </c>
      <c r="I3598" s="8">
        <v>1409072982</v>
      </c>
      <c r="J3598" s="8">
        <v>1407258582</v>
      </c>
      <c r="K3598" s="8" t="b">
        <v>0</v>
      </c>
      <c r="L3598" s="8">
        <v>15</v>
      </c>
      <c r="M3598" s="8" t="b">
        <v>1</v>
      </c>
      <c r="N3598" s="8" t="s">
        <v>8271</v>
      </c>
      <c r="O3598" s="11">
        <f t="shared" si="224"/>
        <v>108</v>
      </c>
      <c r="P3598" s="8">
        <f t="shared" si="225"/>
        <v>79</v>
      </c>
      <c r="Q3598" s="8" t="s">
        <v>8317</v>
      </c>
      <c r="R3598" s="8" t="s">
        <v>8318</v>
      </c>
      <c r="S3598" s="17">
        <f t="shared" si="226"/>
        <v>41856.715069444443</v>
      </c>
      <c r="T3598" s="17">
        <f t="shared" si="227"/>
        <v>41877.715069444443</v>
      </c>
    </row>
    <row r="3599" spans="1:20" ht="28.5" x14ac:dyDescent="0.45">
      <c r="A3599" s="5">
        <v>3597</v>
      </c>
      <c r="B3599" s="7" t="s">
        <v>3596</v>
      </c>
      <c r="C3599" s="7" t="s">
        <v>7707</v>
      </c>
      <c r="D3599" s="8">
        <v>2500</v>
      </c>
      <c r="E3599" s="8">
        <v>2565</v>
      </c>
      <c r="F3599" s="8" t="s">
        <v>8219</v>
      </c>
      <c r="G3599" s="8" t="s">
        <v>8224</v>
      </c>
      <c r="H3599" s="8" t="s">
        <v>8246</v>
      </c>
      <c r="I3599" s="8">
        <v>1456984740</v>
      </c>
      <c r="J3599" s="8">
        <v>1455717790</v>
      </c>
      <c r="K3599" s="8" t="b">
        <v>0</v>
      </c>
      <c r="L3599" s="8">
        <v>33</v>
      </c>
      <c r="M3599" s="8" t="b">
        <v>1</v>
      </c>
      <c r="N3599" s="8" t="s">
        <v>8271</v>
      </c>
      <c r="O3599" s="11">
        <f t="shared" si="224"/>
        <v>103</v>
      </c>
      <c r="P3599" s="8">
        <f t="shared" si="225"/>
        <v>77.73</v>
      </c>
      <c r="Q3599" s="8" t="s">
        <v>8317</v>
      </c>
      <c r="R3599" s="8" t="s">
        <v>8318</v>
      </c>
      <c r="S3599" s="17">
        <f t="shared" si="226"/>
        <v>42417.585532407407</v>
      </c>
      <c r="T3599" s="17">
        <f t="shared" si="227"/>
        <v>42432.249305555553</v>
      </c>
    </row>
    <row r="3600" spans="1:20" ht="42.75" x14ac:dyDescent="0.45">
      <c r="A3600" s="5">
        <v>3598</v>
      </c>
      <c r="B3600" s="7" t="s">
        <v>3597</v>
      </c>
      <c r="C3600" s="7" t="s">
        <v>7708</v>
      </c>
      <c r="D3600" s="8">
        <v>1000</v>
      </c>
      <c r="E3600" s="8">
        <v>1101</v>
      </c>
      <c r="F3600" s="8" t="s">
        <v>8219</v>
      </c>
      <c r="G3600" s="8" t="s">
        <v>8224</v>
      </c>
      <c r="H3600" s="8" t="s">
        <v>8246</v>
      </c>
      <c r="I3600" s="8">
        <v>1409720340</v>
      </c>
      <c r="J3600" s="8">
        <v>1408129822</v>
      </c>
      <c r="K3600" s="8" t="b">
        <v>0</v>
      </c>
      <c r="L3600" s="8">
        <v>27</v>
      </c>
      <c r="M3600" s="8" t="b">
        <v>1</v>
      </c>
      <c r="N3600" s="8" t="s">
        <v>8271</v>
      </c>
      <c r="O3600" s="11">
        <f t="shared" si="224"/>
        <v>110</v>
      </c>
      <c r="P3600" s="8">
        <f t="shared" si="225"/>
        <v>40.78</v>
      </c>
      <c r="Q3600" s="8" t="s">
        <v>8317</v>
      </c>
      <c r="R3600" s="8" t="s">
        <v>8318</v>
      </c>
      <c r="S3600" s="17">
        <f t="shared" si="226"/>
        <v>41866.79886574074</v>
      </c>
      <c r="T3600" s="17">
        <f t="shared" si="227"/>
        <v>41885.207638888889</v>
      </c>
    </row>
    <row r="3601" spans="1:20" ht="42.75" x14ac:dyDescent="0.45">
      <c r="A3601" s="5">
        <v>3599</v>
      </c>
      <c r="B3601" s="7" t="s">
        <v>3598</v>
      </c>
      <c r="C3601" s="7" t="s">
        <v>7709</v>
      </c>
      <c r="D3601" s="8">
        <v>500</v>
      </c>
      <c r="E3601" s="8">
        <v>1010</v>
      </c>
      <c r="F3601" s="8" t="s">
        <v>8219</v>
      </c>
      <c r="G3601" s="8" t="s">
        <v>8224</v>
      </c>
      <c r="H3601" s="8" t="s">
        <v>8246</v>
      </c>
      <c r="I3601" s="8">
        <v>1440892800</v>
      </c>
      <c r="J3601" s="8">
        <v>1438715077</v>
      </c>
      <c r="K3601" s="8" t="b">
        <v>0</v>
      </c>
      <c r="L3601" s="8">
        <v>17</v>
      </c>
      <c r="M3601" s="8" t="b">
        <v>1</v>
      </c>
      <c r="N3601" s="8" t="s">
        <v>8271</v>
      </c>
      <c r="O3601" s="11">
        <f t="shared" si="224"/>
        <v>202</v>
      </c>
      <c r="P3601" s="8">
        <f t="shared" si="225"/>
        <v>59.41</v>
      </c>
      <c r="Q3601" s="8" t="s">
        <v>8317</v>
      </c>
      <c r="R3601" s="8" t="s">
        <v>8318</v>
      </c>
      <c r="S3601" s="17">
        <f t="shared" si="226"/>
        <v>42220.79487268519</v>
      </c>
      <c r="T3601" s="17">
        <f t="shared" si="227"/>
        <v>42246</v>
      </c>
    </row>
    <row r="3602" spans="1:20" ht="28.5" x14ac:dyDescent="0.45">
      <c r="A3602" s="5">
        <v>3600</v>
      </c>
      <c r="B3602" s="7" t="s">
        <v>3599</v>
      </c>
      <c r="C3602" s="7" t="s">
        <v>7710</v>
      </c>
      <c r="D3602" s="8">
        <v>10</v>
      </c>
      <c r="E3602" s="8">
        <v>13</v>
      </c>
      <c r="F3602" s="8" t="s">
        <v>8219</v>
      </c>
      <c r="G3602" s="8" t="s">
        <v>8224</v>
      </c>
      <c r="H3602" s="8" t="s">
        <v>8246</v>
      </c>
      <c r="I3602" s="8">
        <v>1476390164</v>
      </c>
      <c r="J3602" s="8">
        <v>1473970964</v>
      </c>
      <c r="K3602" s="8" t="b">
        <v>0</v>
      </c>
      <c r="L3602" s="8">
        <v>4</v>
      </c>
      <c r="M3602" s="8" t="b">
        <v>1</v>
      </c>
      <c r="N3602" s="8" t="s">
        <v>8271</v>
      </c>
      <c r="O3602" s="11">
        <f t="shared" si="224"/>
        <v>130</v>
      </c>
      <c r="P3602" s="8">
        <f t="shared" si="225"/>
        <v>3.25</v>
      </c>
      <c r="Q3602" s="8" t="s">
        <v>8317</v>
      </c>
      <c r="R3602" s="8" t="s">
        <v>8318</v>
      </c>
      <c r="S3602" s="17">
        <f t="shared" si="226"/>
        <v>42628.849120370374</v>
      </c>
      <c r="T3602" s="17">
        <f t="shared" si="227"/>
        <v>42656.849120370374</v>
      </c>
    </row>
    <row r="3603" spans="1:20" ht="42.75" x14ac:dyDescent="0.45">
      <c r="A3603" s="5">
        <v>3601</v>
      </c>
      <c r="B3603" s="7" t="s">
        <v>3600</v>
      </c>
      <c r="C3603" s="7" t="s">
        <v>7711</v>
      </c>
      <c r="D3603" s="8">
        <v>2000</v>
      </c>
      <c r="E3603" s="8">
        <v>2087</v>
      </c>
      <c r="F3603" s="8" t="s">
        <v>8219</v>
      </c>
      <c r="G3603" s="8" t="s">
        <v>8225</v>
      </c>
      <c r="H3603" s="8" t="s">
        <v>8247</v>
      </c>
      <c r="I3603" s="8">
        <v>1421452682</v>
      </c>
      <c r="J3603" s="8">
        <v>1418860682</v>
      </c>
      <c r="K3603" s="8" t="b">
        <v>0</v>
      </c>
      <c r="L3603" s="8">
        <v>53</v>
      </c>
      <c r="M3603" s="8" t="b">
        <v>1</v>
      </c>
      <c r="N3603" s="8" t="s">
        <v>8271</v>
      </c>
      <c r="O3603" s="11">
        <f t="shared" si="224"/>
        <v>104</v>
      </c>
      <c r="P3603" s="8">
        <f t="shared" si="225"/>
        <v>39.380000000000003</v>
      </c>
      <c r="Q3603" s="8" t="s">
        <v>8317</v>
      </c>
      <c r="R3603" s="8" t="s">
        <v>8318</v>
      </c>
      <c r="S3603" s="17">
        <f t="shared" si="226"/>
        <v>41990.99863425926</v>
      </c>
      <c r="T3603" s="17">
        <f t="shared" si="227"/>
        <v>42020.99863425926</v>
      </c>
    </row>
    <row r="3604" spans="1:20" ht="57" x14ac:dyDescent="0.45">
      <c r="A3604" s="5">
        <v>3602</v>
      </c>
      <c r="B3604" s="7" t="s">
        <v>3601</v>
      </c>
      <c r="C3604" s="7" t="s">
        <v>7712</v>
      </c>
      <c r="D3604" s="8">
        <v>4000</v>
      </c>
      <c r="E3604" s="8">
        <v>4002</v>
      </c>
      <c r="F3604" s="8" t="s">
        <v>8219</v>
      </c>
      <c r="G3604" s="8" t="s">
        <v>8224</v>
      </c>
      <c r="H3604" s="8" t="s">
        <v>8246</v>
      </c>
      <c r="I3604" s="8">
        <v>1463520479</v>
      </c>
      <c r="J3604" s="8">
        <v>1458336479</v>
      </c>
      <c r="K3604" s="8" t="b">
        <v>0</v>
      </c>
      <c r="L3604" s="8">
        <v>49</v>
      </c>
      <c r="M3604" s="8" t="b">
        <v>1</v>
      </c>
      <c r="N3604" s="8" t="s">
        <v>8271</v>
      </c>
      <c r="O3604" s="11">
        <f t="shared" si="224"/>
        <v>100</v>
      </c>
      <c r="P3604" s="8">
        <f t="shared" si="225"/>
        <v>81.67</v>
      </c>
      <c r="Q3604" s="8" t="s">
        <v>8317</v>
      </c>
      <c r="R3604" s="8" t="s">
        <v>8318</v>
      </c>
      <c r="S3604" s="17">
        <f t="shared" si="226"/>
        <v>42447.894432870366</v>
      </c>
      <c r="T3604" s="17">
        <f t="shared" si="227"/>
        <v>42507.894432870366</v>
      </c>
    </row>
    <row r="3605" spans="1:20" ht="42.75" x14ac:dyDescent="0.45">
      <c r="A3605" s="5">
        <v>3603</v>
      </c>
      <c r="B3605" s="7" t="s">
        <v>3602</v>
      </c>
      <c r="C3605" s="7" t="s">
        <v>7713</v>
      </c>
      <c r="D3605" s="8">
        <v>1500</v>
      </c>
      <c r="E3605" s="8">
        <v>2560</v>
      </c>
      <c r="F3605" s="8" t="s">
        <v>8219</v>
      </c>
      <c r="G3605" s="8" t="s">
        <v>8224</v>
      </c>
      <c r="H3605" s="8" t="s">
        <v>8246</v>
      </c>
      <c r="I3605" s="8">
        <v>1446759880</v>
      </c>
      <c r="J3605" s="8">
        <v>1444164280</v>
      </c>
      <c r="K3605" s="8" t="b">
        <v>0</v>
      </c>
      <c r="L3605" s="8">
        <v>57</v>
      </c>
      <c r="M3605" s="8" t="b">
        <v>1</v>
      </c>
      <c r="N3605" s="8" t="s">
        <v>8271</v>
      </c>
      <c r="O3605" s="11">
        <f t="shared" si="224"/>
        <v>171</v>
      </c>
      <c r="P3605" s="8">
        <f t="shared" si="225"/>
        <v>44.91</v>
      </c>
      <c r="Q3605" s="8" t="s">
        <v>8317</v>
      </c>
      <c r="R3605" s="8" t="s">
        <v>8318</v>
      </c>
      <c r="S3605" s="17">
        <f t="shared" si="226"/>
        <v>42283.864351851851</v>
      </c>
      <c r="T3605" s="17">
        <f t="shared" si="227"/>
        <v>42313.906018518523</v>
      </c>
    </row>
    <row r="3606" spans="1:20" ht="42.75" x14ac:dyDescent="0.45">
      <c r="A3606" s="5">
        <v>3604</v>
      </c>
      <c r="B3606" s="7" t="s">
        <v>3603</v>
      </c>
      <c r="C3606" s="7" t="s">
        <v>7714</v>
      </c>
      <c r="D3606" s="8">
        <v>3000</v>
      </c>
      <c r="E3606" s="8">
        <v>3385</v>
      </c>
      <c r="F3606" s="8" t="s">
        <v>8219</v>
      </c>
      <c r="G3606" s="8" t="s">
        <v>8224</v>
      </c>
      <c r="H3606" s="8" t="s">
        <v>8246</v>
      </c>
      <c r="I3606" s="8">
        <v>1461913140</v>
      </c>
      <c r="J3606" s="8">
        <v>1461370956</v>
      </c>
      <c r="K3606" s="8" t="b">
        <v>0</v>
      </c>
      <c r="L3606" s="8">
        <v>69</v>
      </c>
      <c r="M3606" s="8" t="b">
        <v>1</v>
      </c>
      <c r="N3606" s="8" t="s">
        <v>8271</v>
      </c>
      <c r="O3606" s="11">
        <f t="shared" si="224"/>
        <v>113</v>
      </c>
      <c r="P3606" s="8">
        <f t="shared" si="225"/>
        <v>49.06</v>
      </c>
      <c r="Q3606" s="8" t="s">
        <v>8317</v>
      </c>
      <c r="R3606" s="8" t="s">
        <v>8318</v>
      </c>
      <c r="S3606" s="17">
        <f t="shared" si="226"/>
        <v>42483.015694444446</v>
      </c>
      <c r="T3606" s="17">
        <f t="shared" si="227"/>
        <v>42489.290972222225</v>
      </c>
    </row>
    <row r="3607" spans="1:20" ht="57" x14ac:dyDescent="0.45">
      <c r="A3607" s="5">
        <v>3605</v>
      </c>
      <c r="B3607" s="7" t="s">
        <v>3604</v>
      </c>
      <c r="C3607" s="7" t="s">
        <v>7715</v>
      </c>
      <c r="D3607" s="8">
        <v>250</v>
      </c>
      <c r="E3607" s="8">
        <v>460</v>
      </c>
      <c r="F3607" s="8" t="s">
        <v>8219</v>
      </c>
      <c r="G3607" s="8" t="s">
        <v>8225</v>
      </c>
      <c r="H3607" s="8" t="s">
        <v>8247</v>
      </c>
      <c r="I3607" s="8">
        <v>1455390126</v>
      </c>
      <c r="J3607" s="8">
        <v>1452798126</v>
      </c>
      <c r="K3607" s="8" t="b">
        <v>0</v>
      </c>
      <c r="L3607" s="8">
        <v>15</v>
      </c>
      <c r="M3607" s="8" t="b">
        <v>1</v>
      </c>
      <c r="N3607" s="8" t="s">
        <v>8271</v>
      </c>
      <c r="O3607" s="11">
        <f t="shared" si="224"/>
        <v>184</v>
      </c>
      <c r="P3607" s="8">
        <f t="shared" si="225"/>
        <v>30.67</v>
      </c>
      <c r="Q3607" s="8" t="s">
        <v>8317</v>
      </c>
      <c r="R3607" s="8" t="s">
        <v>8318</v>
      </c>
      <c r="S3607" s="17">
        <f t="shared" si="226"/>
        <v>42383.793124999997</v>
      </c>
      <c r="T3607" s="17">
        <f t="shared" si="227"/>
        <v>42413.793124999997</v>
      </c>
    </row>
    <row r="3608" spans="1:20" ht="42.75" x14ac:dyDescent="0.45">
      <c r="A3608" s="5">
        <v>3606</v>
      </c>
      <c r="B3608" s="7" t="s">
        <v>3605</v>
      </c>
      <c r="C3608" s="7" t="s">
        <v>7716</v>
      </c>
      <c r="D3608" s="8">
        <v>3000</v>
      </c>
      <c r="E3608" s="8">
        <v>3908</v>
      </c>
      <c r="F3608" s="8" t="s">
        <v>8219</v>
      </c>
      <c r="G3608" s="8" t="s">
        <v>8225</v>
      </c>
      <c r="H3608" s="8" t="s">
        <v>8247</v>
      </c>
      <c r="I3608" s="8">
        <v>1471185057</v>
      </c>
      <c r="J3608" s="8">
        <v>1468593057</v>
      </c>
      <c r="K3608" s="8" t="b">
        <v>0</v>
      </c>
      <c r="L3608" s="8">
        <v>64</v>
      </c>
      <c r="M3608" s="8" t="b">
        <v>1</v>
      </c>
      <c r="N3608" s="8" t="s">
        <v>8271</v>
      </c>
      <c r="O3608" s="11">
        <f t="shared" si="224"/>
        <v>130</v>
      </c>
      <c r="P3608" s="8">
        <f t="shared" si="225"/>
        <v>61.06</v>
      </c>
      <c r="Q3608" s="8" t="s">
        <v>8317</v>
      </c>
      <c r="R3608" s="8" t="s">
        <v>8318</v>
      </c>
      <c r="S3608" s="17">
        <f t="shared" si="226"/>
        <v>42566.604826388888</v>
      </c>
      <c r="T3608" s="17">
        <f t="shared" si="227"/>
        <v>42596.604826388888</v>
      </c>
    </row>
    <row r="3609" spans="1:20" ht="28.5" x14ac:dyDescent="0.45">
      <c r="A3609" s="5">
        <v>3607</v>
      </c>
      <c r="B3609" s="7" t="s">
        <v>3606</v>
      </c>
      <c r="C3609" s="7" t="s">
        <v>7717</v>
      </c>
      <c r="D3609" s="8">
        <v>550</v>
      </c>
      <c r="E3609" s="8">
        <v>580</v>
      </c>
      <c r="F3609" s="8" t="s">
        <v>8219</v>
      </c>
      <c r="G3609" s="8" t="s">
        <v>8225</v>
      </c>
      <c r="H3609" s="8" t="s">
        <v>8247</v>
      </c>
      <c r="I3609" s="8">
        <v>1450137600</v>
      </c>
      <c r="J3609" s="8">
        <v>1448924882</v>
      </c>
      <c r="K3609" s="8" t="b">
        <v>0</v>
      </c>
      <c r="L3609" s="8">
        <v>20</v>
      </c>
      <c r="M3609" s="8" t="b">
        <v>1</v>
      </c>
      <c r="N3609" s="8" t="s">
        <v>8271</v>
      </c>
      <c r="O3609" s="11">
        <f t="shared" si="224"/>
        <v>105</v>
      </c>
      <c r="P3609" s="8">
        <f t="shared" si="225"/>
        <v>29</v>
      </c>
      <c r="Q3609" s="8" t="s">
        <v>8317</v>
      </c>
      <c r="R3609" s="8" t="s">
        <v>8318</v>
      </c>
      <c r="S3609" s="17">
        <f t="shared" si="226"/>
        <v>42338.963912037041</v>
      </c>
      <c r="T3609" s="17">
        <f t="shared" si="227"/>
        <v>42353</v>
      </c>
    </row>
    <row r="3610" spans="1:20" ht="42.75" x14ac:dyDescent="0.45">
      <c r="A3610" s="5">
        <v>3608</v>
      </c>
      <c r="B3610" s="7" t="s">
        <v>3607</v>
      </c>
      <c r="C3610" s="7" t="s">
        <v>7718</v>
      </c>
      <c r="D3610" s="8">
        <v>800</v>
      </c>
      <c r="E3610" s="8">
        <v>800</v>
      </c>
      <c r="F3610" s="8" t="s">
        <v>8219</v>
      </c>
      <c r="G3610" s="8" t="s">
        <v>8225</v>
      </c>
      <c r="H3610" s="8" t="s">
        <v>8247</v>
      </c>
      <c r="I3610" s="8">
        <v>1466172000</v>
      </c>
      <c r="J3610" s="8">
        <v>1463418090</v>
      </c>
      <c r="K3610" s="8" t="b">
        <v>0</v>
      </c>
      <c r="L3610" s="8">
        <v>27</v>
      </c>
      <c r="M3610" s="8" t="b">
        <v>1</v>
      </c>
      <c r="N3610" s="8" t="s">
        <v>8271</v>
      </c>
      <c r="O3610" s="11">
        <f t="shared" si="224"/>
        <v>100</v>
      </c>
      <c r="P3610" s="8">
        <f t="shared" si="225"/>
        <v>29.63</v>
      </c>
      <c r="Q3610" s="8" t="s">
        <v>8317</v>
      </c>
      <c r="R3610" s="8" t="s">
        <v>8318</v>
      </c>
      <c r="S3610" s="17">
        <f t="shared" si="226"/>
        <v>42506.709375000006</v>
      </c>
      <c r="T3610" s="17">
        <f t="shared" si="227"/>
        <v>42538.583333333328</v>
      </c>
    </row>
    <row r="3611" spans="1:20" ht="42.75" x14ac:dyDescent="0.45">
      <c r="A3611" s="5">
        <v>3609</v>
      </c>
      <c r="B3611" s="7" t="s">
        <v>3608</v>
      </c>
      <c r="C3611" s="7" t="s">
        <v>7719</v>
      </c>
      <c r="D3611" s="8">
        <v>1960</v>
      </c>
      <c r="E3611" s="8">
        <v>3005</v>
      </c>
      <c r="F3611" s="8" t="s">
        <v>8219</v>
      </c>
      <c r="G3611" s="8" t="s">
        <v>8225</v>
      </c>
      <c r="H3611" s="8" t="s">
        <v>8247</v>
      </c>
      <c r="I3611" s="8">
        <v>1459378085</v>
      </c>
      <c r="J3611" s="8">
        <v>1456789685</v>
      </c>
      <c r="K3611" s="8" t="b">
        <v>0</v>
      </c>
      <c r="L3611" s="8">
        <v>21</v>
      </c>
      <c r="M3611" s="8" t="b">
        <v>1</v>
      </c>
      <c r="N3611" s="8" t="s">
        <v>8271</v>
      </c>
      <c r="O3611" s="11">
        <f t="shared" si="224"/>
        <v>153</v>
      </c>
      <c r="P3611" s="8">
        <f t="shared" si="225"/>
        <v>143.1</v>
      </c>
      <c r="Q3611" s="8" t="s">
        <v>8317</v>
      </c>
      <c r="R3611" s="8" t="s">
        <v>8318</v>
      </c>
      <c r="S3611" s="17">
        <f t="shared" si="226"/>
        <v>42429.991724537031</v>
      </c>
      <c r="T3611" s="17">
        <f t="shared" si="227"/>
        <v>42459.950057870374</v>
      </c>
    </row>
    <row r="3612" spans="1:20" ht="42.75" x14ac:dyDescent="0.45">
      <c r="A3612" s="5">
        <v>3610</v>
      </c>
      <c r="B3612" s="7" t="s">
        <v>3609</v>
      </c>
      <c r="C3612" s="7" t="s">
        <v>7720</v>
      </c>
      <c r="D3612" s="8">
        <v>1000</v>
      </c>
      <c r="E3612" s="8">
        <v>1623</v>
      </c>
      <c r="F3612" s="8" t="s">
        <v>8219</v>
      </c>
      <c r="G3612" s="8" t="s">
        <v>8225</v>
      </c>
      <c r="H3612" s="8" t="s">
        <v>8247</v>
      </c>
      <c r="I3612" s="8">
        <v>1439806936</v>
      </c>
      <c r="J3612" s="8">
        <v>1437214936</v>
      </c>
      <c r="K3612" s="8" t="b">
        <v>0</v>
      </c>
      <c r="L3612" s="8">
        <v>31</v>
      </c>
      <c r="M3612" s="8" t="b">
        <v>1</v>
      </c>
      <c r="N3612" s="8" t="s">
        <v>8271</v>
      </c>
      <c r="O3612" s="11">
        <f t="shared" si="224"/>
        <v>162</v>
      </c>
      <c r="P3612" s="8">
        <f t="shared" si="225"/>
        <v>52.35</v>
      </c>
      <c r="Q3612" s="8" t="s">
        <v>8317</v>
      </c>
      <c r="R3612" s="8" t="s">
        <v>8318</v>
      </c>
      <c r="S3612" s="17">
        <f t="shared" si="226"/>
        <v>42203.432129629626</v>
      </c>
      <c r="T3612" s="17">
        <f t="shared" si="227"/>
        <v>42233.432129629626</v>
      </c>
    </row>
    <row r="3613" spans="1:20" ht="42.75" x14ac:dyDescent="0.45">
      <c r="A3613" s="5">
        <v>3611</v>
      </c>
      <c r="B3613" s="7" t="s">
        <v>3610</v>
      </c>
      <c r="C3613" s="7" t="s">
        <v>7721</v>
      </c>
      <c r="D3613" s="8">
        <v>2500</v>
      </c>
      <c r="E3613" s="8">
        <v>3400</v>
      </c>
      <c r="F3613" s="8" t="s">
        <v>8219</v>
      </c>
      <c r="G3613" s="8" t="s">
        <v>8225</v>
      </c>
      <c r="H3613" s="8" t="s">
        <v>8247</v>
      </c>
      <c r="I3613" s="8">
        <v>1428483201</v>
      </c>
      <c r="J3613" s="8">
        <v>1425891201</v>
      </c>
      <c r="K3613" s="8" t="b">
        <v>0</v>
      </c>
      <c r="L3613" s="8">
        <v>51</v>
      </c>
      <c r="M3613" s="8" t="b">
        <v>1</v>
      </c>
      <c r="N3613" s="8" t="s">
        <v>8271</v>
      </c>
      <c r="O3613" s="11">
        <f t="shared" si="224"/>
        <v>136</v>
      </c>
      <c r="P3613" s="8">
        <f t="shared" si="225"/>
        <v>66.67</v>
      </c>
      <c r="Q3613" s="8" t="s">
        <v>8317</v>
      </c>
      <c r="R3613" s="8" t="s">
        <v>8318</v>
      </c>
      <c r="S3613" s="17">
        <f t="shared" si="226"/>
        <v>42072.370381944449</v>
      </c>
      <c r="T3613" s="17">
        <f t="shared" si="227"/>
        <v>42102.370381944449</v>
      </c>
    </row>
    <row r="3614" spans="1:20" ht="42.75" x14ac:dyDescent="0.45">
      <c r="A3614" s="5">
        <v>3612</v>
      </c>
      <c r="B3614" s="7" t="s">
        <v>3611</v>
      </c>
      <c r="C3614" s="7" t="s">
        <v>7722</v>
      </c>
      <c r="D3614" s="8">
        <v>5000</v>
      </c>
      <c r="E3614" s="8">
        <v>7220</v>
      </c>
      <c r="F3614" s="8" t="s">
        <v>8219</v>
      </c>
      <c r="G3614" s="8" t="s">
        <v>8229</v>
      </c>
      <c r="H3614" s="8" t="s">
        <v>8251</v>
      </c>
      <c r="I3614" s="8">
        <v>1402334811</v>
      </c>
      <c r="J3614" s="8">
        <v>1401470811</v>
      </c>
      <c r="K3614" s="8" t="b">
        <v>0</v>
      </c>
      <c r="L3614" s="8">
        <v>57</v>
      </c>
      <c r="M3614" s="8" t="b">
        <v>1</v>
      </c>
      <c r="N3614" s="8" t="s">
        <v>8271</v>
      </c>
      <c r="O3614" s="11">
        <f t="shared" si="224"/>
        <v>144</v>
      </c>
      <c r="P3614" s="8">
        <f t="shared" si="225"/>
        <v>126.67</v>
      </c>
      <c r="Q3614" s="8" t="s">
        <v>8317</v>
      </c>
      <c r="R3614" s="8" t="s">
        <v>8318</v>
      </c>
      <c r="S3614" s="17">
        <f t="shared" si="226"/>
        <v>41789.726979166669</v>
      </c>
      <c r="T3614" s="17">
        <f t="shared" si="227"/>
        <v>41799.726979166669</v>
      </c>
    </row>
    <row r="3615" spans="1:20" ht="28.5" x14ac:dyDescent="0.45">
      <c r="A3615" s="5">
        <v>3613</v>
      </c>
      <c r="B3615" s="7" t="s">
        <v>3612</v>
      </c>
      <c r="C3615" s="7" t="s">
        <v>7723</v>
      </c>
      <c r="D3615" s="8">
        <v>1250</v>
      </c>
      <c r="E3615" s="8">
        <v>1250</v>
      </c>
      <c r="F3615" s="8" t="s">
        <v>8219</v>
      </c>
      <c r="G3615" s="8" t="s">
        <v>8224</v>
      </c>
      <c r="H3615" s="8" t="s">
        <v>8246</v>
      </c>
      <c r="I3615" s="8">
        <v>1403964574</v>
      </c>
      <c r="J3615" s="8">
        <v>1401372574</v>
      </c>
      <c r="K3615" s="8" t="b">
        <v>0</v>
      </c>
      <c r="L3615" s="8">
        <v>20</v>
      </c>
      <c r="M3615" s="8" t="b">
        <v>1</v>
      </c>
      <c r="N3615" s="8" t="s">
        <v>8271</v>
      </c>
      <c r="O3615" s="11">
        <f t="shared" si="224"/>
        <v>100</v>
      </c>
      <c r="P3615" s="8">
        <f t="shared" si="225"/>
        <v>62.5</v>
      </c>
      <c r="Q3615" s="8" t="s">
        <v>8317</v>
      </c>
      <c r="R3615" s="8" t="s">
        <v>8318</v>
      </c>
      <c r="S3615" s="17">
        <f t="shared" si="226"/>
        <v>41788.58997685185</v>
      </c>
      <c r="T3615" s="17">
        <f t="shared" si="227"/>
        <v>41818.58997685185</v>
      </c>
    </row>
    <row r="3616" spans="1:20" ht="42.75" x14ac:dyDescent="0.45">
      <c r="A3616" s="5">
        <v>3614</v>
      </c>
      <c r="B3616" s="7" t="s">
        <v>3439</v>
      </c>
      <c r="C3616" s="7" t="s">
        <v>7724</v>
      </c>
      <c r="D3616" s="8">
        <v>2500</v>
      </c>
      <c r="E3616" s="8">
        <v>2520</v>
      </c>
      <c r="F3616" s="8" t="s">
        <v>8219</v>
      </c>
      <c r="G3616" s="8" t="s">
        <v>8224</v>
      </c>
      <c r="H3616" s="8" t="s">
        <v>8246</v>
      </c>
      <c r="I3616" s="8">
        <v>1434675616</v>
      </c>
      <c r="J3616" s="8">
        <v>1432083616</v>
      </c>
      <c r="K3616" s="8" t="b">
        <v>0</v>
      </c>
      <c r="L3616" s="8">
        <v>71</v>
      </c>
      <c r="M3616" s="8" t="b">
        <v>1</v>
      </c>
      <c r="N3616" s="8" t="s">
        <v>8271</v>
      </c>
      <c r="O3616" s="11">
        <f t="shared" si="224"/>
        <v>101</v>
      </c>
      <c r="P3616" s="8">
        <f t="shared" si="225"/>
        <v>35.49</v>
      </c>
      <c r="Q3616" s="8" t="s">
        <v>8317</v>
      </c>
      <c r="R3616" s="8" t="s">
        <v>8318</v>
      </c>
      <c r="S3616" s="17">
        <f t="shared" si="226"/>
        <v>42144.041851851856</v>
      </c>
      <c r="T3616" s="17">
        <f t="shared" si="227"/>
        <v>42174.041851851856</v>
      </c>
    </row>
    <row r="3617" spans="1:20" ht="42.75" x14ac:dyDescent="0.45">
      <c r="A3617" s="5">
        <v>3615</v>
      </c>
      <c r="B3617" s="7" t="s">
        <v>3613</v>
      </c>
      <c r="C3617" s="7" t="s">
        <v>7725</v>
      </c>
      <c r="D3617" s="8">
        <v>2500</v>
      </c>
      <c r="E3617" s="8">
        <v>2670</v>
      </c>
      <c r="F3617" s="8" t="s">
        <v>8219</v>
      </c>
      <c r="G3617" s="8" t="s">
        <v>8225</v>
      </c>
      <c r="H3617" s="8" t="s">
        <v>8247</v>
      </c>
      <c r="I3617" s="8">
        <v>1449756896</v>
      </c>
      <c r="J3617" s="8">
        <v>1447164896</v>
      </c>
      <c r="K3617" s="8" t="b">
        <v>0</v>
      </c>
      <c r="L3617" s="8">
        <v>72</v>
      </c>
      <c r="M3617" s="8" t="b">
        <v>1</v>
      </c>
      <c r="N3617" s="8" t="s">
        <v>8271</v>
      </c>
      <c r="O3617" s="11">
        <f t="shared" si="224"/>
        <v>107</v>
      </c>
      <c r="P3617" s="8">
        <f t="shared" si="225"/>
        <v>37.08</v>
      </c>
      <c r="Q3617" s="8" t="s">
        <v>8317</v>
      </c>
      <c r="R3617" s="8" t="s">
        <v>8318</v>
      </c>
      <c r="S3617" s="17">
        <f t="shared" si="226"/>
        <v>42318.593703703707</v>
      </c>
      <c r="T3617" s="17">
        <f t="shared" si="227"/>
        <v>42348.593703703707</v>
      </c>
    </row>
    <row r="3618" spans="1:20" ht="42.75" x14ac:dyDescent="0.45">
      <c r="A3618" s="5">
        <v>3616</v>
      </c>
      <c r="B3618" s="7" t="s">
        <v>3614</v>
      </c>
      <c r="C3618" s="7" t="s">
        <v>7726</v>
      </c>
      <c r="D3618" s="8">
        <v>2500</v>
      </c>
      <c r="E3618" s="8">
        <v>3120</v>
      </c>
      <c r="F3618" s="8" t="s">
        <v>8219</v>
      </c>
      <c r="G3618" s="8" t="s">
        <v>8225</v>
      </c>
      <c r="H3618" s="8" t="s">
        <v>8247</v>
      </c>
      <c r="I3618" s="8">
        <v>1426801664</v>
      </c>
      <c r="J3618" s="8">
        <v>1424213264</v>
      </c>
      <c r="K3618" s="8" t="b">
        <v>0</v>
      </c>
      <c r="L3618" s="8">
        <v>45</v>
      </c>
      <c r="M3618" s="8" t="b">
        <v>1</v>
      </c>
      <c r="N3618" s="8" t="s">
        <v>8271</v>
      </c>
      <c r="O3618" s="11">
        <f t="shared" si="224"/>
        <v>125</v>
      </c>
      <c r="P3618" s="8">
        <f t="shared" si="225"/>
        <v>69.33</v>
      </c>
      <c r="Q3618" s="8" t="s">
        <v>8317</v>
      </c>
      <c r="R3618" s="8" t="s">
        <v>8318</v>
      </c>
      <c r="S3618" s="17">
        <f t="shared" si="226"/>
        <v>42052.949814814812</v>
      </c>
      <c r="T3618" s="17">
        <f t="shared" si="227"/>
        <v>42082.908148148148</v>
      </c>
    </row>
    <row r="3619" spans="1:20" ht="42.75" x14ac:dyDescent="0.45">
      <c r="A3619" s="5">
        <v>3617</v>
      </c>
      <c r="B3619" s="7" t="s">
        <v>3615</v>
      </c>
      <c r="C3619" s="7" t="s">
        <v>7727</v>
      </c>
      <c r="D3619" s="8">
        <v>740</v>
      </c>
      <c r="E3619" s="8">
        <v>880</v>
      </c>
      <c r="F3619" s="8" t="s">
        <v>8219</v>
      </c>
      <c r="G3619" s="8" t="s">
        <v>8225</v>
      </c>
      <c r="H3619" s="8" t="s">
        <v>8247</v>
      </c>
      <c r="I3619" s="8">
        <v>1488240000</v>
      </c>
      <c r="J3619" s="8">
        <v>1486996729</v>
      </c>
      <c r="K3619" s="8" t="b">
        <v>0</v>
      </c>
      <c r="L3619" s="8">
        <v>51</v>
      </c>
      <c r="M3619" s="8" t="b">
        <v>1</v>
      </c>
      <c r="N3619" s="8" t="s">
        <v>8271</v>
      </c>
      <c r="O3619" s="11">
        <f t="shared" si="224"/>
        <v>119</v>
      </c>
      <c r="P3619" s="8">
        <f t="shared" si="225"/>
        <v>17.25</v>
      </c>
      <c r="Q3619" s="8" t="s">
        <v>8317</v>
      </c>
      <c r="R3619" s="8" t="s">
        <v>8318</v>
      </c>
      <c r="S3619" s="17">
        <f t="shared" si="226"/>
        <v>42779.610289351855</v>
      </c>
      <c r="T3619" s="17">
        <f t="shared" si="227"/>
        <v>42794</v>
      </c>
    </row>
    <row r="3620" spans="1:20" ht="42.75" x14ac:dyDescent="0.45">
      <c r="A3620" s="5">
        <v>3618</v>
      </c>
      <c r="B3620" s="7" t="s">
        <v>3616</v>
      </c>
      <c r="C3620" s="7" t="s">
        <v>7728</v>
      </c>
      <c r="D3620" s="8">
        <v>2000</v>
      </c>
      <c r="E3620" s="8">
        <v>2020</v>
      </c>
      <c r="F3620" s="8" t="s">
        <v>8219</v>
      </c>
      <c r="G3620" s="8" t="s">
        <v>8225</v>
      </c>
      <c r="H3620" s="8" t="s">
        <v>8247</v>
      </c>
      <c r="I3620" s="8">
        <v>1433343850</v>
      </c>
      <c r="J3620" s="8">
        <v>1430751850</v>
      </c>
      <c r="K3620" s="8" t="b">
        <v>0</v>
      </c>
      <c r="L3620" s="8">
        <v>56</v>
      </c>
      <c r="M3620" s="8" t="b">
        <v>1</v>
      </c>
      <c r="N3620" s="8" t="s">
        <v>8271</v>
      </c>
      <c r="O3620" s="11">
        <f t="shared" si="224"/>
        <v>101</v>
      </c>
      <c r="P3620" s="8">
        <f t="shared" si="225"/>
        <v>36.07</v>
      </c>
      <c r="Q3620" s="8" t="s">
        <v>8317</v>
      </c>
      <c r="R3620" s="8" t="s">
        <v>8318</v>
      </c>
      <c r="S3620" s="17">
        <f t="shared" si="226"/>
        <v>42128.627893518518</v>
      </c>
      <c r="T3620" s="17">
        <f t="shared" si="227"/>
        <v>42158.627893518518</v>
      </c>
    </row>
    <row r="3621" spans="1:20" ht="42.75" x14ac:dyDescent="0.45">
      <c r="A3621" s="5">
        <v>3619</v>
      </c>
      <c r="B3621" s="7" t="s">
        <v>3617</v>
      </c>
      <c r="C3621" s="7" t="s">
        <v>7729</v>
      </c>
      <c r="D3621" s="8">
        <v>1000</v>
      </c>
      <c r="E3621" s="8">
        <v>1130</v>
      </c>
      <c r="F3621" s="8" t="s">
        <v>8219</v>
      </c>
      <c r="G3621" s="8" t="s">
        <v>8224</v>
      </c>
      <c r="H3621" s="8" t="s">
        <v>8246</v>
      </c>
      <c r="I3621" s="8">
        <v>1479592800</v>
      </c>
      <c r="J3621" s="8">
        <v>1476760226</v>
      </c>
      <c r="K3621" s="8" t="b">
        <v>0</v>
      </c>
      <c r="L3621" s="8">
        <v>17</v>
      </c>
      <c r="M3621" s="8" t="b">
        <v>1</v>
      </c>
      <c r="N3621" s="8" t="s">
        <v>8271</v>
      </c>
      <c r="O3621" s="11">
        <f t="shared" si="224"/>
        <v>113</v>
      </c>
      <c r="P3621" s="8">
        <f t="shared" si="225"/>
        <v>66.47</v>
      </c>
      <c r="Q3621" s="8" t="s">
        <v>8317</v>
      </c>
      <c r="R3621" s="8" t="s">
        <v>8318</v>
      </c>
      <c r="S3621" s="17">
        <f t="shared" si="226"/>
        <v>42661.132245370376</v>
      </c>
      <c r="T3621" s="17">
        <f t="shared" si="227"/>
        <v>42693.916666666672</v>
      </c>
    </row>
    <row r="3622" spans="1:20" ht="42.75" x14ac:dyDescent="0.45">
      <c r="A3622" s="5">
        <v>3620</v>
      </c>
      <c r="B3622" s="7" t="s">
        <v>3618</v>
      </c>
      <c r="C3622" s="7" t="s">
        <v>7730</v>
      </c>
      <c r="D3622" s="8">
        <v>10500</v>
      </c>
      <c r="E3622" s="8">
        <v>11045</v>
      </c>
      <c r="F3622" s="8" t="s">
        <v>8219</v>
      </c>
      <c r="G3622" s="8" t="s">
        <v>8224</v>
      </c>
      <c r="H3622" s="8" t="s">
        <v>8246</v>
      </c>
      <c r="I3622" s="8">
        <v>1425528000</v>
      </c>
      <c r="J3622" s="8">
        <v>1422916261</v>
      </c>
      <c r="K3622" s="8" t="b">
        <v>0</v>
      </c>
      <c r="L3622" s="8">
        <v>197</v>
      </c>
      <c r="M3622" s="8" t="b">
        <v>1</v>
      </c>
      <c r="N3622" s="8" t="s">
        <v>8271</v>
      </c>
      <c r="O3622" s="11">
        <f t="shared" si="224"/>
        <v>105</v>
      </c>
      <c r="P3622" s="8">
        <f t="shared" si="225"/>
        <v>56.07</v>
      </c>
      <c r="Q3622" s="8" t="s">
        <v>8317</v>
      </c>
      <c r="R3622" s="8" t="s">
        <v>8318</v>
      </c>
      <c r="S3622" s="17">
        <f t="shared" si="226"/>
        <v>42037.938206018516</v>
      </c>
      <c r="T3622" s="17">
        <f t="shared" si="227"/>
        <v>42068.166666666672</v>
      </c>
    </row>
    <row r="3623" spans="1:20" ht="42.75" x14ac:dyDescent="0.45">
      <c r="A3623" s="5">
        <v>3621</v>
      </c>
      <c r="B3623" s="7" t="s">
        <v>3619</v>
      </c>
      <c r="C3623" s="7" t="s">
        <v>7731</v>
      </c>
      <c r="D3623" s="8">
        <v>3000</v>
      </c>
      <c r="E3623" s="8">
        <v>3292</v>
      </c>
      <c r="F3623" s="8" t="s">
        <v>8219</v>
      </c>
      <c r="G3623" s="8" t="s">
        <v>8224</v>
      </c>
      <c r="H3623" s="8" t="s">
        <v>8246</v>
      </c>
      <c r="I3623" s="8">
        <v>1475269200</v>
      </c>
      <c r="J3623" s="8">
        <v>1473200844</v>
      </c>
      <c r="K3623" s="8" t="b">
        <v>0</v>
      </c>
      <c r="L3623" s="8">
        <v>70</v>
      </c>
      <c r="M3623" s="8" t="b">
        <v>1</v>
      </c>
      <c r="N3623" s="8" t="s">
        <v>8271</v>
      </c>
      <c r="O3623" s="11">
        <f t="shared" si="224"/>
        <v>110</v>
      </c>
      <c r="P3623" s="8">
        <f t="shared" si="225"/>
        <v>47.03</v>
      </c>
      <c r="Q3623" s="8" t="s">
        <v>8317</v>
      </c>
      <c r="R3623" s="8" t="s">
        <v>8318</v>
      </c>
      <c r="S3623" s="17">
        <f t="shared" si="226"/>
        <v>42619.935694444444</v>
      </c>
      <c r="T3623" s="17">
        <f t="shared" si="227"/>
        <v>42643.875</v>
      </c>
    </row>
    <row r="3624" spans="1:20" ht="28.5" x14ac:dyDescent="0.45">
      <c r="A3624" s="5">
        <v>3622</v>
      </c>
      <c r="B3624" s="7" t="s">
        <v>3620</v>
      </c>
      <c r="C3624" s="7" t="s">
        <v>7732</v>
      </c>
      <c r="D3624" s="8">
        <v>1000</v>
      </c>
      <c r="E3624" s="8">
        <v>1000.99</v>
      </c>
      <c r="F3624" s="8" t="s">
        <v>8219</v>
      </c>
      <c r="G3624" s="8" t="s">
        <v>8224</v>
      </c>
      <c r="H3624" s="8" t="s">
        <v>8246</v>
      </c>
      <c r="I3624" s="8">
        <v>1411874580</v>
      </c>
      <c r="J3624" s="8">
        <v>1409030371</v>
      </c>
      <c r="K3624" s="8" t="b">
        <v>0</v>
      </c>
      <c r="L3624" s="8">
        <v>21</v>
      </c>
      <c r="M3624" s="8" t="b">
        <v>1</v>
      </c>
      <c r="N3624" s="8" t="s">
        <v>8271</v>
      </c>
      <c r="O3624" s="11">
        <f t="shared" si="224"/>
        <v>100</v>
      </c>
      <c r="P3624" s="8">
        <f t="shared" si="225"/>
        <v>47.67</v>
      </c>
      <c r="Q3624" s="8" t="s">
        <v>8317</v>
      </c>
      <c r="R3624" s="8" t="s">
        <v>8318</v>
      </c>
      <c r="S3624" s="17">
        <f t="shared" si="226"/>
        <v>41877.221886574072</v>
      </c>
      <c r="T3624" s="17">
        <f t="shared" si="227"/>
        <v>41910.140972222223</v>
      </c>
    </row>
    <row r="3625" spans="1:20" ht="28.5" x14ac:dyDescent="0.45">
      <c r="A3625" s="5">
        <v>3623</v>
      </c>
      <c r="B3625" s="7" t="s">
        <v>3621</v>
      </c>
      <c r="C3625" s="7" t="s">
        <v>7733</v>
      </c>
      <c r="D3625" s="8">
        <v>2500</v>
      </c>
      <c r="E3625" s="8">
        <v>3000</v>
      </c>
      <c r="F3625" s="8" t="s">
        <v>8219</v>
      </c>
      <c r="G3625" s="8" t="s">
        <v>8224</v>
      </c>
      <c r="H3625" s="8" t="s">
        <v>8246</v>
      </c>
      <c r="I3625" s="8">
        <v>1406358000</v>
      </c>
      <c r="J3625" s="8">
        <v>1404841270</v>
      </c>
      <c r="K3625" s="8" t="b">
        <v>0</v>
      </c>
      <c r="L3625" s="8">
        <v>34</v>
      </c>
      <c r="M3625" s="8" t="b">
        <v>1</v>
      </c>
      <c r="N3625" s="8" t="s">
        <v>8271</v>
      </c>
      <c r="O3625" s="11">
        <f t="shared" si="224"/>
        <v>120</v>
      </c>
      <c r="P3625" s="8">
        <f t="shared" si="225"/>
        <v>88.24</v>
      </c>
      <c r="Q3625" s="8" t="s">
        <v>8317</v>
      </c>
      <c r="R3625" s="8" t="s">
        <v>8318</v>
      </c>
      <c r="S3625" s="17">
        <f t="shared" si="226"/>
        <v>41828.736921296295</v>
      </c>
      <c r="T3625" s="17">
        <f t="shared" si="227"/>
        <v>41846.291666666664</v>
      </c>
    </row>
    <row r="3626" spans="1:20" ht="71.25" x14ac:dyDescent="0.45">
      <c r="A3626" s="5">
        <v>3624</v>
      </c>
      <c r="B3626" s="7" t="s">
        <v>3622</v>
      </c>
      <c r="C3626" s="7" t="s">
        <v>7734</v>
      </c>
      <c r="D3626" s="8">
        <v>3000</v>
      </c>
      <c r="E3626" s="8">
        <v>3148</v>
      </c>
      <c r="F3626" s="8" t="s">
        <v>8219</v>
      </c>
      <c r="G3626" s="8" t="s">
        <v>8224</v>
      </c>
      <c r="H3626" s="8" t="s">
        <v>8246</v>
      </c>
      <c r="I3626" s="8">
        <v>1471977290</v>
      </c>
      <c r="J3626" s="8">
        <v>1466793290</v>
      </c>
      <c r="K3626" s="8" t="b">
        <v>0</v>
      </c>
      <c r="L3626" s="8">
        <v>39</v>
      </c>
      <c r="M3626" s="8" t="b">
        <v>1</v>
      </c>
      <c r="N3626" s="8" t="s">
        <v>8271</v>
      </c>
      <c r="O3626" s="11">
        <f t="shared" si="224"/>
        <v>105</v>
      </c>
      <c r="P3626" s="8">
        <f t="shared" si="225"/>
        <v>80.72</v>
      </c>
      <c r="Q3626" s="8" t="s">
        <v>8317</v>
      </c>
      <c r="R3626" s="8" t="s">
        <v>8318</v>
      </c>
      <c r="S3626" s="17">
        <f t="shared" si="226"/>
        <v>42545.774189814809</v>
      </c>
      <c r="T3626" s="17">
        <f t="shared" si="227"/>
        <v>42605.774189814809</v>
      </c>
    </row>
    <row r="3627" spans="1:20" ht="42.75" x14ac:dyDescent="0.45">
      <c r="A3627" s="5">
        <v>3625</v>
      </c>
      <c r="B3627" s="7" t="s">
        <v>3623</v>
      </c>
      <c r="C3627" s="7" t="s">
        <v>7735</v>
      </c>
      <c r="D3627" s="8">
        <v>3000</v>
      </c>
      <c r="E3627" s="8">
        <v>3080</v>
      </c>
      <c r="F3627" s="8" t="s">
        <v>8219</v>
      </c>
      <c r="G3627" s="8" t="s">
        <v>8225</v>
      </c>
      <c r="H3627" s="8" t="s">
        <v>8247</v>
      </c>
      <c r="I3627" s="8">
        <v>1435851577</v>
      </c>
      <c r="J3627" s="8">
        <v>1433259577</v>
      </c>
      <c r="K3627" s="8" t="b">
        <v>0</v>
      </c>
      <c r="L3627" s="8">
        <v>78</v>
      </c>
      <c r="M3627" s="8" t="b">
        <v>1</v>
      </c>
      <c r="N3627" s="8" t="s">
        <v>8271</v>
      </c>
      <c r="O3627" s="11">
        <f t="shared" si="224"/>
        <v>103</v>
      </c>
      <c r="P3627" s="8">
        <f t="shared" si="225"/>
        <v>39.49</v>
      </c>
      <c r="Q3627" s="8" t="s">
        <v>8317</v>
      </c>
      <c r="R3627" s="8" t="s">
        <v>8318</v>
      </c>
      <c r="S3627" s="17">
        <f t="shared" si="226"/>
        <v>42157.652511574073</v>
      </c>
      <c r="T3627" s="17">
        <f t="shared" si="227"/>
        <v>42187.652511574073</v>
      </c>
    </row>
    <row r="3628" spans="1:20" ht="42.75" x14ac:dyDescent="0.45">
      <c r="A3628" s="5">
        <v>3626</v>
      </c>
      <c r="B3628" s="7" t="s">
        <v>3624</v>
      </c>
      <c r="C3628" s="7" t="s">
        <v>7736</v>
      </c>
      <c r="D3628" s="8">
        <v>4000</v>
      </c>
      <c r="E3628" s="8">
        <v>4073</v>
      </c>
      <c r="F3628" s="8" t="s">
        <v>8219</v>
      </c>
      <c r="G3628" s="8" t="s">
        <v>8225</v>
      </c>
      <c r="H3628" s="8" t="s">
        <v>8247</v>
      </c>
      <c r="I3628" s="8">
        <v>1408204857</v>
      </c>
      <c r="J3628" s="8">
        <v>1406390457</v>
      </c>
      <c r="K3628" s="8" t="b">
        <v>0</v>
      </c>
      <c r="L3628" s="8">
        <v>48</v>
      </c>
      <c r="M3628" s="8" t="b">
        <v>1</v>
      </c>
      <c r="N3628" s="8" t="s">
        <v>8271</v>
      </c>
      <c r="O3628" s="11">
        <f t="shared" si="224"/>
        <v>102</v>
      </c>
      <c r="P3628" s="8">
        <f t="shared" si="225"/>
        <v>84.85</v>
      </c>
      <c r="Q3628" s="8" t="s">
        <v>8317</v>
      </c>
      <c r="R3628" s="8" t="s">
        <v>8318</v>
      </c>
      <c r="S3628" s="17">
        <f t="shared" si="226"/>
        <v>41846.667326388888</v>
      </c>
      <c r="T3628" s="17">
        <f t="shared" si="227"/>
        <v>41867.667326388888</v>
      </c>
    </row>
    <row r="3629" spans="1:20" ht="42.75" x14ac:dyDescent="0.45">
      <c r="A3629" s="5">
        <v>3627</v>
      </c>
      <c r="B3629" s="7" t="s">
        <v>3625</v>
      </c>
      <c r="C3629" s="7" t="s">
        <v>7737</v>
      </c>
      <c r="D3629" s="8">
        <v>2000</v>
      </c>
      <c r="E3629" s="8">
        <v>2000</v>
      </c>
      <c r="F3629" s="8" t="s">
        <v>8219</v>
      </c>
      <c r="G3629" s="8" t="s">
        <v>8224</v>
      </c>
      <c r="H3629" s="8" t="s">
        <v>8246</v>
      </c>
      <c r="I3629" s="8">
        <v>1463803140</v>
      </c>
      <c r="J3629" s="8">
        <v>1459446487</v>
      </c>
      <c r="K3629" s="8" t="b">
        <v>0</v>
      </c>
      <c r="L3629" s="8">
        <v>29</v>
      </c>
      <c r="M3629" s="8" t="b">
        <v>1</v>
      </c>
      <c r="N3629" s="8" t="s">
        <v>8271</v>
      </c>
      <c r="O3629" s="11">
        <f t="shared" si="224"/>
        <v>100</v>
      </c>
      <c r="P3629" s="8">
        <f t="shared" si="225"/>
        <v>68.97</v>
      </c>
      <c r="Q3629" s="8" t="s">
        <v>8317</v>
      </c>
      <c r="R3629" s="8" t="s">
        <v>8318</v>
      </c>
      <c r="S3629" s="17">
        <f t="shared" si="226"/>
        <v>42460.741747685184</v>
      </c>
      <c r="T3629" s="17">
        <f t="shared" si="227"/>
        <v>42511.165972222225</v>
      </c>
    </row>
    <row r="3630" spans="1:20" ht="42.75" x14ac:dyDescent="0.45">
      <c r="A3630" s="5">
        <v>3628</v>
      </c>
      <c r="B3630" s="7" t="s">
        <v>3626</v>
      </c>
      <c r="C3630" s="7" t="s">
        <v>7738</v>
      </c>
      <c r="D3630" s="8">
        <v>100000</v>
      </c>
      <c r="E3630" s="8">
        <v>0</v>
      </c>
      <c r="F3630" s="8" t="s">
        <v>8221</v>
      </c>
      <c r="G3630" s="8" t="s">
        <v>8224</v>
      </c>
      <c r="H3630" s="8" t="s">
        <v>8246</v>
      </c>
      <c r="I3630" s="8">
        <v>1450040396</v>
      </c>
      <c r="J3630" s="8">
        <v>1444852796</v>
      </c>
      <c r="K3630" s="8" t="b">
        <v>0</v>
      </c>
      <c r="L3630" s="8">
        <v>0</v>
      </c>
      <c r="M3630" s="8" t="b">
        <v>0</v>
      </c>
      <c r="N3630" s="8" t="s">
        <v>8305</v>
      </c>
      <c r="O3630" s="11">
        <f t="shared" si="224"/>
        <v>0</v>
      </c>
      <c r="P3630" s="8" t="e">
        <f t="shared" si="225"/>
        <v>#DIV/0!</v>
      </c>
      <c r="Q3630" s="8" t="s">
        <v>8317</v>
      </c>
      <c r="R3630" s="8" t="s">
        <v>8359</v>
      </c>
      <c r="S3630" s="17">
        <f t="shared" si="226"/>
        <v>42291.833287037036</v>
      </c>
      <c r="T3630" s="17">
        <f t="shared" si="227"/>
        <v>42351.874953703707</v>
      </c>
    </row>
    <row r="3631" spans="1:20" ht="42.75" x14ac:dyDescent="0.45">
      <c r="A3631" s="5">
        <v>3629</v>
      </c>
      <c r="B3631" s="7" t="s">
        <v>3627</v>
      </c>
      <c r="C3631" s="7" t="s">
        <v>7739</v>
      </c>
      <c r="D3631" s="8">
        <v>1000000</v>
      </c>
      <c r="E3631" s="8">
        <v>2</v>
      </c>
      <c r="F3631" s="8" t="s">
        <v>8221</v>
      </c>
      <c r="G3631" s="8" t="s">
        <v>8224</v>
      </c>
      <c r="H3631" s="8" t="s">
        <v>8246</v>
      </c>
      <c r="I3631" s="8">
        <v>1462467600</v>
      </c>
      <c r="J3631" s="8">
        <v>1457403364</v>
      </c>
      <c r="K3631" s="8" t="b">
        <v>0</v>
      </c>
      <c r="L3631" s="8">
        <v>2</v>
      </c>
      <c r="M3631" s="8" t="b">
        <v>0</v>
      </c>
      <c r="N3631" s="8" t="s">
        <v>8305</v>
      </c>
      <c r="O3631" s="11">
        <f t="shared" si="224"/>
        <v>0</v>
      </c>
      <c r="P3631" s="8">
        <f t="shared" si="225"/>
        <v>1</v>
      </c>
      <c r="Q3631" s="8" t="s">
        <v>8317</v>
      </c>
      <c r="R3631" s="8" t="s">
        <v>8359</v>
      </c>
      <c r="S3631" s="17">
        <f t="shared" si="226"/>
        <v>42437.094490740739</v>
      </c>
      <c r="T3631" s="17">
        <f t="shared" si="227"/>
        <v>42495.708333333328</v>
      </c>
    </row>
    <row r="3632" spans="1:20" ht="42.75" x14ac:dyDescent="0.45">
      <c r="A3632" s="5">
        <v>3630</v>
      </c>
      <c r="B3632" s="7" t="s">
        <v>3628</v>
      </c>
      <c r="C3632" s="7" t="s">
        <v>7740</v>
      </c>
      <c r="D3632" s="8">
        <v>3000</v>
      </c>
      <c r="E3632" s="8">
        <v>1</v>
      </c>
      <c r="F3632" s="8" t="s">
        <v>8221</v>
      </c>
      <c r="G3632" s="8" t="s">
        <v>8225</v>
      </c>
      <c r="H3632" s="8" t="s">
        <v>8247</v>
      </c>
      <c r="I3632" s="8">
        <v>1417295990</v>
      </c>
      <c r="J3632" s="8">
        <v>1414700390</v>
      </c>
      <c r="K3632" s="8" t="b">
        <v>0</v>
      </c>
      <c r="L3632" s="8">
        <v>1</v>
      </c>
      <c r="M3632" s="8" t="b">
        <v>0</v>
      </c>
      <c r="N3632" s="8" t="s">
        <v>8305</v>
      </c>
      <c r="O3632" s="11">
        <f t="shared" si="224"/>
        <v>0</v>
      </c>
      <c r="P3632" s="8">
        <f t="shared" si="225"/>
        <v>1</v>
      </c>
      <c r="Q3632" s="8" t="s">
        <v>8317</v>
      </c>
      <c r="R3632" s="8" t="s">
        <v>8359</v>
      </c>
      <c r="S3632" s="17">
        <f t="shared" si="226"/>
        <v>41942.84710648148</v>
      </c>
      <c r="T3632" s="17">
        <f t="shared" si="227"/>
        <v>41972.888773148152</v>
      </c>
    </row>
    <row r="3633" spans="1:20" ht="42.75" x14ac:dyDescent="0.45">
      <c r="A3633" s="5">
        <v>3631</v>
      </c>
      <c r="B3633" s="7" t="s">
        <v>3629</v>
      </c>
      <c r="C3633" s="7" t="s">
        <v>7741</v>
      </c>
      <c r="D3633" s="8">
        <v>17100</v>
      </c>
      <c r="E3633" s="8">
        <v>8725</v>
      </c>
      <c r="F3633" s="8" t="s">
        <v>8221</v>
      </c>
      <c r="G3633" s="8" t="s">
        <v>8224</v>
      </c>
      <c r="H3633" s="8" t="s">
        <v>8246</v>
      </c>
      <c r="I3633" s="8">
        <v>1411444740</v>
      </c>
      <c r="J3633" s="8">
        <v>1409335497</v>
      </c>
      <c r="K3633" s="8" t="b">
        <v>0</v>
      </c>
      <c r="L3633" s="8">
        <v>59</v>
      </c>
      <c r="M3633" s="8" t="b">
        <v>0</v>
      </c>
      <c r="N3633" s="8" t="s">
        <v>8305</v>
      </c>
      <c r="O3633" s="11">
        <f t="shared" si="224"/>
        <v>51</v>
      </c>
      <c r="P3633" s="8">
        <f t="shared" si="225"/>
        <v>147.88</v>
      </c>
      <c r="Q3633" s="8" t="s">
        <v>8317</v>
      </c>
      <c r="R3633" s="8" t="s">
        <v>8359</v>
      </c>
      <c r="S3633" s="17">
        <f t="shared" si="226"/>
        <v>41880.753437499996</v>
      </c>
      <c r="T3633" s="17">
        <f t="shared" si="227"/>
        <v>41905.165972222225</v>
      </c>
    </row>
    <row r="3634" spans="1:20" ht="42.75" x14ac:dyDescent="0.45">
      <c r="A3634" s="5">
        <v>3632</v>
      </c>
      <c r="B3634" s="7" t="s">
        <v>3630</v>
      </c>
      <c r="C3634" s="7" t="s">
        <v>7742</v>
      </c>
      <c r="D3634" s="8">
        <v>500</v>
      </c>
      <c r="E3634" s="8">
        <v>100</v>
      </c>
      <c r="F3634" s="8" t="s">
        <v>8221</v>
      </c>
      <c r="G3634" s="8" t="s">
        <v>8225</v>
      </c>
      <c r="H3634" s="8" t="s">
        <v>8247</v>
      </c>
      <c r="I3634" s="8">
        <v>1416781749</v>
      </c>
      <c r="J3634" s="8">
        <v>1415053749</v>
      </c>
      <c r="K3634" s="8" t="b">
        <v>0</v>
      </c>
      <c r="L3634" s="8">
        <v>1</v>
      </c>
      <c r="M3634" s="8" t="b">
        <v>0</v>
      </c>
      <c r="N3634" s="8" t="s">
        <v>8305</v>
      </c>
      <c r="O3634" s="11">
        <f t="shared" si="224"/>
        <v>20</v>
      </c>
      <c r="P3634" s="8">
        <f t="shared" si="225"/>
        <v>100</v>
      </c>
      <c r="Q3634" s="8" t="s">
        <v>8317</v>
      </c>
      <c r="R3634" s="8" t="s">
        <v>8359</v>
      </c>
      <c r="S3634" s="17">
        <f t="shared" si="226"/>
        <v>41946.936909722222</v>
      </c>
      <c r="T3634" s="17">
        <f t="shared" si="227"/>
        <v>41966.936909722222</v>
      </c>
    </row>
    <row r="3635" spans="1:20" ht="42.75" x14ac:dyDescent="0.45">
      <c r="A3635" s="5">
        <v>3633</v>
      </c>
      <c r="B3635" s="7" t="s">
        <v>3631</v>
      </c>
      <c r="C3635" s="7" t="s">
        <v>7743</v>
      </c>
      <c r="D3635" s="8">
        <v>5000</v>
      </c>
      <c r="E3635" s="8">
        <v>1762</v>
      </c>
      <c r="F3635" s="8" t="s">
        <v>8221</v>
      </c>
      <c r="G3635" s="8" t="s">
        <v>8224</v>
      </c>
      <c r="H3635" s="8" t="s">
        <v>8246</v>
      </c>
      <c r="I3635" s="8">
        <v>1479517200</v>
      </c>
      <c r="J3635" s="8">
        <v>1475765867</v>
      </c>
      <c r="K3635" s="8" t="b">
        <v>0</v>
      </c>
      <c r="L3635" s="8">
        <v>31</v>
      </c>
      <c r="M3635" s="8" t="b">
        <v>0</v>
      </c>
      <c r="N3635" s="8" t="s">
        <v>8305</v>
      </c>
      <c r="O3635" s="11">
        <f t="shared" si="224"/>
        <v>35</v>
      </c>
      <c r="P3635" s="8">
        <f t="shared" si="225"/>
        <v>56.84</v>
      </c>
      <c r="Q3635" s="8" t="s">
        <v>8317</v>
      </c>
      <c r="R3635" s="8" t="s">
        <v>8359</v>
      </c>
      <c r="S3635" s="17">
        <f t="shared" si="226"/>
        <v>42649.623460648145</v>
      </c>
      <c r="T3635" s="17">
        <f t="shared" si="227"/>
        <v>42693.041666666672</v>
      </c>
    </row>
    <row r="3636" spans="1:20" ht="42.75" x14ac:dyDescent="0.45">
      <c r="A3636" s="5">
        <v>3634</v>
      </c>
      <c r="B3636" s="7" t="s">
        <v>3632</v>
      </c>
      <c r="C3636" s="7" t="s">
        <v>7744</v>
      </c>
      <c r="D3636" s="8">
        <v>75000</v>
      </c>
      <c r="E3636" s="8">
        <v>3185</v>
      </c>
      <c r="F3636" s="8" t="s">
        <v>8221</v>
      </c>
      <c r="G3636" s="8" t="s">
        <v>8229</v>
      </c>
      <c r="H3636" s="8" t="s">
        <v>8251</v>
      </c>
      <c r="I3636" s="8">
        <v>1484366340</v>
      </c>
      <c r="J3636" s="8">
        <v>1480219174</v>
      </c>
      <c r="K3636" s="8" t="b">
        <v>0</v>
      </c>
      <c r="L3636" s="8">
        <v>18</v>
      </c>
      <c r="M3636" s="8" t="b">
        <v>0</v>
      </c>
      <c r="N3636" s="8" t="s">
        <v>8305</v>
      </c>
      <c r="O3636" s="11">
        <f t="shared" si="224"/>
        <v>4</v>
      </c>
      <c r="P3636" s="8">
        <f t="shared" si="225"/>
        <v>176.94</v>
      </c>
      <c r="Q3636" s="8" t="s">
        <v>8317</v>
      </c>
      <c r="R3636" s="8" t="s">
        <v>8359</v>
      </c>
      <c r="S3636" s="17">
        <f t="shared" si="226"/>
        <v>42701.166365740741</v>
      </c>
      <c r="T3636" s="17">
        <f t="shared" si="227"/>
        <v>42749.165972222225</v>
      </c>
    </row>
    <row r="3637" spans="1:20" ht="28.5" x14ac:dyDescent="0.45">
      <c r="A3637" s="5">
        <v>3635</v>
      </c>
      <c r="B3637" s="7" t="s">
        <v>3633</v>
      </c>
      <c r="C3637" s="7" t="s">
        <v>7745</v>
      </c>
      <c r="D3637" s="8">
        <v>3500</v>
      </c>
      <c r="E3637" s="8">
        <v>1276</v>
      </c>
      <c r="F3637" s="8" t="s">
        <v>8221</v>
      </c>
      <c r="G3637" s="8" t="s">
        <v>8224</v>
      </c>
      <c r="H3637" s="8" t="s">
        <v>8246</v>
      </c>
      <c r="I3637" s="8">
        <v>1461186676</v>
      </c>
      <c r="J3637" s="8">
        <v>1458594676</v>
      </c>
      <c r="K3637" s="8" t="b">
        <v>0</v>
      </c>
      <c r="L3637" s="8">
        <v>10</v>
      </c>
      <c r="M3637" s="8" t="b">
        <v>0</v>
      </c>
      <c r="N3637" s="8" t="s">
        <v>8305</v>
      </c>
      <c r="O3637" s="11">
        <f t="shared" si="224"/>
        <v>36</v>
      </c>
      <c r="P3637" s="8">
        <f t="shared" si="225"/>
        <v>127.6</v>
      </c>
      <c r="Q3637" s="8" t="s">
        <v>8317</v>
      </c>
      <c r="R3637" s="8" t="s">
        <v>8359</v>
      </c>
      <c r="S3637" s="17">
        <f t="shared" si="226"/>
        <v>42450.88282407407</v>
      </c>
      <c r="T3637" s="17">
        <f t="shared" si="227"/>
        <v>42480.88282407407</v>
      </c>
    </row>
    <row r="3638" spans="1:20" ht="42.75" x14ac:dyDescent="0.45">
      <c r="A3638" s="5">
        <v>3636</v>
      </c>
      <c r="B3638" s="7" t="s">
        <v>3634</v>
      </c>
      <c r="C3638" s="7" t="s">
        <v>7746</v>
      </c>
      <c r="D3638" s="8">
        <v>150000</v>
      </c>
      <c r="E3638" s="8">
        <v>0</v>
      </c>
      <c r="F3638" s="8" t="s">
        <v>8221</v>
      </c>
      <c r="G3638" s="8" t="s">
        <v>8224</v>
      </c>
      <c r="H3638" s="8" t="s">
        <v>8246</v>
      </c>
      <c r="I3638" s="8">
        <v>1442248829</v>
      </c>
      <c r="J3638" s="8">
        <v>1439224829</v>
      </c>
      <c r="K3638" s="8" t="b">
        <v>0</v>
      </c>
      <c r="L3638" s="8">
        <v>0</v>
      </c>
      <c r="M3638" s="8" t="b">
        <v>0</v>
      </c>
      <c r="N3638" s="8" t="s">
        <v>8305</v>
      </c>
      <c r="O3638" s="11">
        <f t="shared" si="224"/>
        <v>0</v>
      </c>
      <c r="P3638" s="8" t="e">
        <f t="shared" si="225"/>
        <v>#DIV/0!</v>
      </c>
      <c r="Q3638" s="8" t="s">
        <v>8317</v>
      </c>
      <c r="R3638" s="8" t="s">
        <v>8359</v>
      </c>
      <c r="S3638" s="17">
        <f t="shared" si="226"/>
        <v>42226.694780092599</v>
      </c>
      <c r="T3638" s="17">
        <f t="shared" si="227"/>
        <v>42261.694780092599</v>
      </c>
    </row>
    <row r="3639" spans="1:20" ht="57" x14ac:dyDescent="0.45">
      <c r="A3639" s="5">
        <v>3637</v>
      </c>
      <c r="B3639" s="7" t="s">
        <v>3635</v>
      </c>
      <c r="C3639" s="7" t="s">
        <v>7747</v>
      </c>
      <c r="D3639" s="8">
        <v>3000</v>
      </c>
      <c r="E3639" s="8">
        <v>926</v>
      </c>
      <c r="F3639" s="8" t="s">
        <v>8221</v>
      </c>
      <c r="G3639" s="8" t="s">
        <v>8224</v>
      </c>
      <c r="H3639" s="8" t="s">
        <v>8246</v>
      </c>
      <c r="I3639" s="8">
        <v>1420130935</v>
      </c>
      <c r="J3639" s="8">
        <v>1417538935</v>
      </c>
      <c r="K3639" s="8" t="b">
        <v>0</v>
      </c>
      <c r="L3639" s="8">
        <v>14</v>
      </c>
      <c r="M3639" s="8" t="b">
        <v>0</v>
      </c>
      <c r="N3639" s="8" t="s">
        <v>8305</v>
      </c>
      <c r="O3639" s="11">
        <f t="shared" si="224"/>
        <v>31</v>
      </c>
      <c r="P3639" s="8">
        <f t="shared" si="225"/>
        <v>66.14</v>
      </c>
      <c r="Q3639" s="8" t="s">
        <v>8317</v>
      </c>
      <c r="R3639" s="8" t="s">
        <v>8359</v>
      </c>
      <c r="S3639" s="17">
        <f t="shared" si="226"/>
        <v>41975.700636574074</v>
      </c>
      <c r="T3639" s="17">
        <f t="shared" si="227"/>
        <v>42005.700636574074</v>
      </c>
    </row>
    <row r="3640" spans="1:20" ht="28.5" x14ac:dyDescent="0.45">
      <c r="A3640" s="5">
        <v>3638</v>
      </c>
      <c r="B3640" s="7" t="s">
        <v>3636</v>
      </c>
      <c r="C3640" s="7" t="s">
        <v>7748</v>
      </c>
      <c r="D3640" s="8">
        <v>3300</v>
      </c>
      <c r="E3640" s="8">
        <v>216</v>
      </c>
      <c r="F3640" s="8" t="s">
        <v>8221</v>
      </c>
      <c r="G3640" s="8" t="s">
        <v>8229</v>
      </c>
      <c r="H3640" s="8" t="s">
        <v>8251</v>
      </c>
      <c r="I3640" s="8">
        <v>1429456132</v>
      </c>
      <c r="J3640" s="8">
        <v>1424275732</v>
      </c>
      <c r="K3640" s="8" t="b">
        <v>0</v>
      </c>
      <c r="L3640" s="8">
        <v>2</v>
      </c>
      <c r="M3640" s="8" t="b">
        <v>0</v>
      </c>
      <c r="N3640" s="8" t="s">
        <v>8305</v>
      </c>
      <c r="O3640" s="11">
        <f t="shared" si="224"/>
        <v>7</v>
      </c>
      <c r="P3640" s="8">
        <f t="shared" si="225"/>
        <v>108</v>
      </c>
      <c r="Q3640" s="8" t="s">
        <v>8317</v>
      </c>
      <c r="R3640" s="8" t="s">
        <v>8359</v>
      </c>
      <c r="S3640" s="17">
        <f t="shared" si="226"/>
        <v>42053.672824074078</v>
      </c>
      <c r="T3640" s="17">
        <f t="shared" si="227"/>
        <v>42113.631157407406</v>
      </c>
    </row>
    <row r="3641" spans="1:20" ht="42.75" x14ac:dyDescent="0.45">
      <c r="A3641" s="5">
        <v>3639</v>
      </c>
      <c r="B3641" s="7" t="s">
        <v>3637</v>
      </c>
      <c r="C3641" s="7" t="s">
        <v>7749</v>
      </c>
      <c r="D3641" s="8">
        <v>25000</v>
      </c>
      <c r="E3641" s="8">
        <v>1</v>
      </c>
      <c r="F3641" s="8" t="s">
        <v>8221</v>
      </c>
      <c r="G3641" s="8" t="s">
        <v>8224</v>
      </c>
      <c r="H3641" s="8" t="s">
        <v>8246</v>
      </c>
      <c r="I3641" s="8">
        <v>1475853060</v>
      </c>
      <c r="J3641" s="8">
        <v>1470672906</v>
      </c>
      <c r="K3641" s="8" t="b">
        <v>0</v>
      </c>
      <c r="L3641" s="8">
        <v>1</v>
      </c>
      <c r="M3641" s="8" t="b">
        <v>0</v>
      </c>
      <c r="N3641" s="8" t="s">
        <v>8305</v>
      </c>
      <c r="O3641" s="11">
        <f t="shared" si="224"/>
        <v>0</v>
      </c>
      <c r="P3641" s="8">
        <f t="shared" si="225"/>
        <v>1</v>
      </c>
      <c r="Q3641" s="8" t="s">
        <v>8317</v>
      </c>
      <c r="R3641" s="8" t="s">
        <v>8359</v>
      </c>
      <c r="S3641" s="17">
        <f t="shared" si="226"/>
        <v>42590.677152777775</v>
      </c>
      <c r="T3641" s="17">
        <f t="shared" si="227"/>
        <v>42650.632638888885</v>
      </c>
    </row>
    <row r="3642" spans="1:20" ht="71.25" x14ac:dyDescent="0.45">
      <c r="A3642" s="5">
        <v>3640</v>
      </c>
      <c r="B3642" s="7" t="s">
        <v>3638</v>
      </c>
      <c r="C3642" s="7" t="s">
        <v>7750</v>
      </c>
      <c r="D3642" s="8">
        <v>1000</v>
      </c>
      <c r="E3642" s="8">
        <v>55</v>
      </c>
      <c r="F3642" s="8" t="s">
        <v>8221</v>
      </c>
      <c r="G3642" s="8" t="s">
        <v>8224</v>
      </c>
      <c r="H3642" s="8" t="s">
        <v>8246</v>
      </c>
      <c r="I3642" s="8">
        <v>1431283530</v>
      </c>
      <c r="J3642" s="8">
        <v>1428691530</v>
      </c>
      <c r="K3642" s="8" t="b">
        <v>0</v>
      </c>
      <c r="L3642" s="8">
        <v>3</v>
      </c>
      <c r="M3642" s="8" t="b">
        <v>0</v>
      </c>
      <c r="N3642" s="8" t="s">
        <v>8305</v>
      </c>
      <c r="O3642" s="11">
        <f t="shared" si="224"/>
        <v>6</v>
      </c>
      <c r="P3642" s="8">
        <f t="shared" si="225"/>
        <v>18.329999999999998</v>
      </c>
      <c r="Q3642" s="8" t="s">
        <v>8317</v>
      </c>
      <c r="R3642" s="8" t="s">
        <v>8359</v>
      </c>
      <c r="S3642" s="17">
        <f t="shared" si="226"/>
        <v>42104.781597222223</v>
      </c>
      <c r="T3642" s="17">
        <f t="shared" si="227"/>
        <v>42134.781597222223</v>
      </c>
    </row>
    <row r="3643" spans="1:20" ht="42.75" x14ac:dyDescent="0.45">
      <c r="A3643" s="5">
        <v>3641</v>
      </c>
      <c r="B3643" s="7" t="s">
        <v>3639</v>
      </c>
      <c r="C3643" s="7" t="s">
        <v>7751</v>
      </c>
      <c r="D3643" s="8">
        <v>3000</v>
      </c>
      <c r="E3643" s="8">
        <v>0</v>
      </c>
      <c r="F3643" s="8" t="s">
        <v>8221</v>
      </c>
      <c r="G3643" s="8" t="s">
        <v>8224</v>
      </c>
      <c r="H3643" s="8" t="s">
        <v>8246</v>
      </c>
      <c r="I3643" s="8">
        <v>1412485200</v>
      </c>
      <c r="J3643" s="8">
        <v>1410966179</v>
      </c>
      <c r="K3643" s="8" t="b">
        <v>0</v>
      </c>
      <c r="L3643" s="8">
        <v>0</v>
      </c>
      <c r="M3643" s="8" t="b">
        <v>0</v>
      </c>
      <c r="N3643" s="8" t="s">
        <v>8305</v>
      </c>
      <c r="O3643" s="11">
        <f t="shared" si="224"/>
        <v>0</v>
      </c>
      <c r="P3643" s="8" t="e">
        <f t="shared" si="225"/>
        <v>#DIV/0!</v>
      </c>
      <c r="Q3643" s="8" t="s">
        <v>8317</v>
      </c>
      <c r="R3643" s="8" t="s">
        <v>8359</v>
      </c>
      <c r="S3643" s="17">
        <f t="shared" si="226"/>
        <v>41899.627071759263</v>
      </c>
      <c r="T3643" s="17">
        <f t="shared" si="227"/>
        <v>41917.208333333336</v>
      </c>
    </row>
    <row r="3644" spans="1:20" ht="57" x14ac:dyDescent="0.45">
      <c r="A3644" s="5">
        <v>3642</v>
      </c>
      <c r="B3644" s="7" t="s">
        <v>3640</v>
      </c>
      <c r="C3644" s="7" t="s">
        <v>7752</v>
      </c>
      <c r="D3644" s="8">
        <v>700</v>
      </c>
      <c r="E3644" s="8">
        <v>15</v>
      </c>
      <c r="F3644" s="8" t="s">
        <v>8221</v>
      </c>
      <c r="G3644" s="8" t="s">
        <v>8236</v>
      </c>
      <c r="H3644" s="8" t="s">
        <v>8249</v>
      </c>
      <c r="I3644" s="8">
        <v>1448902800</v>
      </c>
      <c r="J3644" s="8">
        <v>1445369727</v>
      </c>
      <c r="K3644" s="8" t="b">
        <v>0</v>
      </c>
      <c r="L3644" s="8">
        <v>2</v>
      </c>
      <c r="M3644" s="8" t="b">
        <v>0</v>
      </c>
      <c r="N3644" s="8" t="s">
        <v>8305</v>
      </c>
      <c r="O3644" s="11">
        <f t="shared" si="224"/>
        <v>2</v>
      </c>
      <c r="P3644" s="8">
        <f t="shared" si="225"/>
        <v>7.5</v>
      </c>
      <c r="Q3644" s="8" t="s">
        <v>8317</v>
      </c>
      <c r="R3644" s="8" t="s">
        <v>8359</v>
      </c>
      <c r="S3644" s="17">
        <f t="shared" si="226"/>
        <v>42297.816284722227</v>
      </c>
      <c r="T3644" s="17">
        <f t="shared" si="227"/>
        <v>42338.708333333328</v>
      </c>
    </row>
    <row r="3645" spans="1:20" ht="42.75" x14ac:dyDescent="0.45">
      <c r="A3645" s="5">
        <v>3643</v>
      </c>
      <c r="B3645" s="7" t="s">
        <v>3641</v>
      </c>
      <c r="C3645" s="7" t="s">
        <v>7753</v>
      </c>
      <c r="D3645" s="8">
        <v>25000</v>
      </c>
      <c r="E3645" s="8">
        <v>0</v>
      </c>
      <c r="F3645" s="8" t="s">
        <v>8221</v>
      </c>
      <c r="G3645" s="8" t="s">
        <v>8224</v>
      </c>
      <c r="H3645" s="8" t="s">
        <v>8246</v>
      </c>
      <c r="I3645" s="8">
        <v>1447734439</v>
      </c>
      <c r="J3645" s="8">
        <v>1444274839</v>
      </c>
      <c r="K3645" s="8" t="b">
        <v>0</v>
      </c>
      <c r="L3645" s="8">
        <v>0</v>
      </c>
      <c r="M3645" s="8" t="b">
        <v>0</v>
      </c>
      <c r="N3645" s="8" t="s">
        <v>8305</v>
      </c>
      <c r="O3645" s="11">
        <f t="shared" si="224"/>
        <v>0</v>
      </c>
      <c r="P3645" s="8" t="e">
        <f t="shared" si="225"/>
        <v>#DIV/0!</v>
      </c>
      <c r="Q3645" s="8" t="s">
        <v>8317</v>
      </c>
      <c r="R3645" s="8" t="s">
        <v>8359</v>
      </c>
      <c r="S3645" s="17">
        <f t="shared" si="226"/>
        <v>42285.143969907411</v>
      </c>
      <c r="T3645" s="17">
        <f t="shared" si="227"/>
        <v>42325.185636574075</v>
      </c>
    </row>
    <row r="3646" spans="1:20" ht="42.75" x14ac:dyDescent="0.45">
      <c r="A3646" s="5">
        <v>3644</v>
      </c>
      <c r="B3646" s="7" t="s">
        <v>3642</v>
      </c>
      <c r="C3646" s="7" t="s">
        <v>7754</v>
      </c>
      <c r="D3646" s="8">
        <v>5000</v>
      </c>
      <c r="E3646" s="8">
        <v>821</v>
      </c>
      <c r="F3646" s="8" t="s">
        <v>8221</v>
      </c>
      <c r="G3646" s="8" t="s">
        <v>8224</v>
      </c>
      <c r="H3646" s="8" t="s">
        <v>8246</v>
      </c>
      <c r="I3646" s="8">
        <v>1457413140</v>
      </c>
      <c r="J3646" s="8">
        <v>1454996887</v>
      </c>
      <c r="K3646" s="8" t="b">
        <v>0</v>
      </c>
      <c r="L3646" s="8">
        <v>12</v>
      </c>
      <c r="M3646" s="8" t="b">
        <v>0</v>
      </c>
      <c r="N3646" s="8" t="s">
        <v>8305</v>
      </c>
      <c r="O3646" s="11">
        <f t="shared" si="224"/>
        <v>16</v>
      </c>
      <c r="P3646" s="8">
        <f t="shared" si="225"/>
        <v>68.42</v>
      </c>
      <c r="Q3646" s="8" t="s">
        <v>8317</v>
      </c>
      <c r="R3646" s="8" t="s">
        <v>8359</v>
      </c>
      <c r="S3646" s="17">
        <f t="shared" si="226"/>
        <v>42409.241747685184</v>
      </c>
      <c r="T3646" s="17">
        <f t="shared" si="227"/>
        <v>42437.207638888889</v>
      </c>
    </row>
    <row r="3647" spans="1:20" ht="42.75" x14ac:dyDescent="0.45">
      <c r="A3647" s="5">
        <v>3645</v>
      </c>
      <c r="B3647" s="7" t="s">
        <v>3643</v>
      </c>
      <c r="C3647" s="7" t="s">
        <v>7755</v>
      </c>
      <c r="D3647" s="8">
        <v>1000</v>
      </c>
      <c r="E3647" s="8">
        <v>1</v>
      </c>
      <c r="F3647" s="8" t="s">
        <v>8221</v>
      </c>
      <c r="G3647" s="8" t="s">
        <v>8229</v>
      </c>
      <c r="H3647" s="8" t="s">
        <v>8251</v>
      </c>
      <c r="I3647" s="8">
        <v>1479773838</v>
      </c>
      <c r="J3647" s="8">
        <v>1477178238</v>
      </c>
      <c r="K3647" s="8" t="b">
        <v>0</v>
      </c>
      <c r="L3647" s="8">
        <v>1</v>
      </c>
      <c r="M3647" s="8" t="b">
        <v>0</v>
      </c>
      <c r="N3647" s="8" t="s">
        <v>8305</v>
      </c>
      <c r="O3647" s="11">
        <f t="shared" si="224"/>
        <v>0</v>
      </c>
      <c r="P3647" s="8">
        <f t="shared" si="225"/>
        <v>1</v>
      </c>
      <c r="Q3647" s="8" t="s">
        <v>8317</v>
      </c>
      <c r="R3647" s="8" t="s">
        <v>8359</v>
      </c>
      <c r="S3647" s="17">
        <f t="shared" si="226"/>
        <v>42665.970347222217</v>
      </c>
      <c r="T3647" s="17">
        <f t="shared" si="227"/>
        <v>42696.012013888889</v>
      </c>
    </row>
    <row r="3648" spans="1:20" ht="42.75" x14ac:dyDescent="0.45">
      <c r="A3648" s="5">
        <v>3646</v>
      </c>
      <c r="B3648" s="7" t="s">
        <v>3644</v>
      </c>
      <c r="C3648" s="7" t="s">
        <v>7756</v>
      </c>
      <c r="D3648" s="8">
        <v>10000</v>
      </c>
      <c r="E3648" s="8">
        <v>481</v>
      </c>
      <c r="F3648" s="8" t="s">
        <v>8221</v>
      </c>
      <c r="G3648" s="8" t="s">
        <v>8224</v>
      </c>
      <c r="H3648" s="8" t="s">
        <v>8246</v>
      </c>
      <c r="I3648" s="8">
        <v>1434497400</v>
      </c>
      <c r="J3648" s="8">
        <v>1431770802</v>
      </c>
      <c r="K3648" s="8" t="b">
        <v>0</v>
      </c>
      <c r="L3648" s="8">
        <v>8</v>
      </c>
      <c r="M3648" s="8" t="b">
        <v>0</v>
      </c>
      <c r="N3648" s="8" t="s">
        <v>8305</v>
      </c>
      <c r="O3648" s="11">
        <f t="shared" si="224"/>
        <v>5</v>
      </c>
      <c r="P3648" s="8">
        <f t="shared" si="225"/>
        <v>60.13</v>
      </c>
      <c r="Q3648" s="8" t="s">
        <v>8317</v>
      </c>
      <c r="R3648" s="8" t="s">
        <v>8359</v>
      </c>
      <c r="S3648" s="17">
        <f t="shared" si="226"/>
        <v>42140.421319444446</v>
      </c>
      <c r="T3648" s="17">
        <f t="shared" si="227"/>
        <v>42171.979166666672</v>
      </c>
    </row>
    <row r="3649" spans="1:20" ht="42.75" x14ac:dyDescent="0.45">
      <c r="A3649" s="5">
        <v>3647</v>
      </c>
      <c r="B3649" s="7" t="s">
        <v>3645</v>
      </c>
      <c r="C3649" s="7" t="s">
        <v>7757</v>
      </c>
      <c r="D3649" s="8">
        <v>500</v>
      </c>
      <c r="E3649" s="8">
        <v>30</v>
      </c>
      <c r="F3649" s="8" t="s">
        <v>8221</v>
      </c>
      <c r="G3649" s="8" t="s">
        <v>8225</v>
      </c>
      <c r="H3649" s="8" t="s">
        <v>8247</v>
      </c>
      <c r="I3649" s="8">
        <v>1475258327</v>
      </c>
      <c r="J3649" s="8">
        <v>1471370327</v>
      </c>
      <c r="K3649" s="8" t="b">
        <v>0</v>
      </c>
      <c r="L3649" s="8">
        <v>2</v>
      </c>
      <c r="M3649" s="8" t="b">
        <v>0</v>
      </c>
      <c r="N3649" s="8" t="s">
        <v>8305</v>
      </c>
      <c r="O3649" s="11">
        <f t="shared" si="224"/>
        <v>6</v>
      </c>
      <c r="P3649" s="8">
        <f t="shared" si="225"/>
        <v>15</v>
      </c>
      <c r="Q3649" s="8" t="s">
        <v>8317</v>
      </c>
      <c r="R3649" s="8" t="s">
        <v>8359</v>
      </c>
      <c r="S3649" s="17">
        <f t="shared" si="226"/>
        <v>42598.749155092592</v>
      </c>
      <c r="T3649" s="17">
        <f t="shared" si="227"/>
        <v>42643.749155092592</v>
      </c>
    </row>
    <row r="3650" spans="1:20" ht="28.5" x14ac:dyDescent="0.45">
      <c r="A3650" s="5">
        <v>3648</v>
      </c>
      <c r="B3650" s="7" t="s">
        <v>3646</v>
      </c>
      <c r="C3650" s="7" t="s">
        <v>7758</v>
      </c>
      <c r="D3650" s="8">
        <v>40000</v>
      </c>
      <c r="E3650" s="8">
        <v>40153</v>
      </c>
      <c r="F3650" s="8" t="s">
        <v>8219</v>
      </c>
      <c r="G3650" s="8" t="s">
        <v>8224</v>
      </c>
      <c r="H3650" s="8" t="s">
        <v>8246</v>
      </c>
      <c r="I3650" s="8">
        <v>1412492445</v>
      </c>
      <c r="J3650" s="8">
        <v>1409900445</v>
      </c>
      <c r="K3650" s="8" t="b">
        <v>0</v>
      </c>
      <c r="L3650" s="8">
        <v>73</v>
      </c>
      <c r="M3650" s="8" t="b">
        <v>1</v>
      </c>
      <c r="N3650" s="8" t="s">
        <v>8271</v>
      </c>
      <c r="O3650" s="11">
        <f t="shared" si="224"/>
        <v>100</v>
      </c>
      <c r="P3650" s="8">
        <f t="shared" si="225"/>
        <v>550.04</v>
      </c>
      <c r="Q3650" s="8" t="s">
        <v>8317</v>
      </c>
      <c r="R3650" s="8" t="s">
        <v>8318</v>
      </c>
      <c r="S3650" s="17">
        <f t="shared" si="226"/>
        <v>41887.292187500003</v>
      </c>
      <c r="T3650" s="17">
        <f t="shared" si="227"/>
        <v>41917.292187500003</v>
      </c>
    </row>
    <row r="3651" spans="1:20" ht="42.75" x14ac:dyDescent="0.45">
      <c r="A3651" s="5">
        <v>3649</v>
      </c>
      <c r="B3651" s="7" t="s">
        <v>3647</v>
      </c>
      <c r="C3651" s="7" t="s">
        <v>7759</v>
      </c>
      <c r="D3651" s="8">
        <v>750</v>
      </c>
      <c r="E3651" s="8">
        <v>780</v>
      </c>
      <c r="F3651" s="8" t="s">
        <v>8219</v>
      </c>
      <c r="G3651" s="8" t="s">
        <v>8229</v>
      </c>
      <c r="H3651" s="8" t="s">
        <v>8251</v>
      </c>
      <c r="I3651" s="8">
        <v>1402938394</v>
      </c>
      <c r="J3651" s="8">
        <v>1400691994</v>
      </c>
      <c r="K3651" s="8" t="b">
        <v>0</v>
      </c>
      <c r="L3651" s="8">
        <v>8</v>
      </c>
      <c r="M3651" s="8" t="b">
        <v>1</v>
      </c>
      <c r="N3651" s="8" t="s">
        <v>8271</v>
      </c>
      <c r="O3651" s="11">
        <f t="shared" ref="O3651:O3714" si="228">ROUND((E3651/D3651)*100,0)</f>
        <v>104</v>
      </c>
      <c r="P3651" s="8">
        <f t="shared" ref="P3651:P3714" si="229">ROUND(E3651/L3651,2)</f>
        <v>97.5</v>
      </c>
      <c r="Q3651" s="8" t="s">
        <v>8317</v>
      </c>
      <c r="R3651" s="8" t="s">
        <v>8318</v>
      </c>
      <c r="S3651" s="17">
        <f t="shared" ref="S3651:S3714" si="230">(((J3651/60)/60)/24)+DATE(1970,1,1)</f>
        <v>41780.712893518517</v>
      </c>
      <c r="T3651" s="17">
        <f t="shared" ref="T3651:T3714" si="231">(((I3651/60)/60)/24)+DATE(1970,1,1)</f>
        <v>41806.712893518517</v>
      </c>
    </row>
    <row r="3652" spans="1:20" ht="42.75" x14ac:dyDescent="0.45">
      <c r="A3652" s="5">
        <v>3650</v>
      </c>
      <c r="B3652" s="7" t="s">
        <v>3648</v>
      </c>
      <c r="C3652" s="7" t="s">
        <v>7760</v>
      </c>
      <c r="D3652" s="8">
        <v>500</v>
      </c>
      <c r="E3652" s="8">
        <v>500</v>
      </c>
      <c r="F3652" s="8" t="s">
        <v>8219</v>
      </c>
      <c r="G3652" s="8" t="s">
        <v>8225</v>
      </c>
      <c r="H3652" s="8" t="s">
        <v>8247</v>
      </c>
      <c r="I3652" s="8">
        <v>1454412584</v>
      </c>
      <c r="J3652" s="8">
        <v>1452598184</v>
      </c>
      <c r="K3652" s="8" t="b">
        <v>0</v>
      </c>
      <c r="L3652" s="8">
        <v>17</v>
      </c>
      <c r="M3652" s="8" t="b">
        <v>1</v>
      </c>
      <c r="N3652" s="8" t="s">
        <v>8271</v>
      </c>
      <c r="O3652" s="11">
        <f t="shared" si="228"/>
        <v>100</v>
      </c>
      <c r="P3652" s="8">
        <f t="shared" si="229"/>
        <v>29.41</v>
      </c>
      <c r="Q3652" s="8" t="s">
        <v>8317</v>
      </c>
      <c r="R3652" s="8" t="s">
        <v>8318</v>
      </c>
      <c r="S3652" s="17">
        <f t="shared" si="230"/>
        <v>42381.478981481487</v>
      </c>
      <c r="T3652" s="17">
        <f t="shared" si="231"/>
        <v>42402.478981481487</v>
      </c>
    </row>
    <row r="3653" spans="1:20" ht="42.75" x14ac:dyDescent="0.45">
      <c r="A3653" s="5">
        <v>3651</v>
      </c>
      <c r="B3653" s="7" t="s">
        <v>3649</v>
      </c>
      <c r="C3653" s="7" t="s">
        <v>7761</v>
      </c>
      <c r="D3653" s="8">
        <v>500</v>
      </c>
      <c r="E3653" s="8">
        <v>520</v>
      </c>
      <c r="F3653" s="8" t="s">
        <v>8219</v>
      </c>
      <c r="G3653" s="8" t="s">
        <v>8224</v>
      </c>
      <c r="H3653" s="8" t="s">
        <v>8246</v>
      </c>
      <c r="I3653" s="8">
        <v>1407686340</v>
      </c>
      <c r="J3653" s="8">
        <v>1404833442</v>
      </c>
      <c r="K3653" s="8" t="b">
        <v>0</v>
      </c>
      <c r="L3653" s="8">
        <v>9</v>
      </c>
      <c r="M3653" s="8" t="b">
        <v>1</v>
      </c>
      <c r="N3653" s="8" t="s">
        <v>8271</v>
      </c>
      <c r="O3653" s="11">
        <f t="shared" si="228"/>
        <v>104</v>
      </c>
      <c r="P3653" s="8">
        <f t="shared" si="229"/>
        <v>57.78</v>
      </c>
      <c r="Q3653" s="8" t="s">
        <v>8317</v>
      </c>
      <c r="R3653" s="8" t="s">
        <v>8318</v>
      </c>
      <c r="S3653" s="17">
        <f t="shared" si="230"/>
        <v>41828.646319444444</v>
      </c>
      <c r="T3653" s="17">
        <f t="shared" si="231"/>
        <v>41861.665972222225</v>
      </c>
    </row>
    <row r="3654" spans="1:20" ht="42.75" x14ac:dyDescent="0.45">
      <c r="A3654" s="5">
        <v>3652</v>
      </c>
      <c r="B3654" s="7" t="s">
        <v>2867</v>
      </c>
      <c r="C3654" s="7" t="s">
        <v>7762</v>
      </c>
      <c r="D3654" s="8">
        <v>300</v>
      </c>
      <c r="E3654" s="8">
        <v>752</v>
      </c>
      <c r="F3654" s="8" t="s">
        <v>8219</v>
      </c>
      <c r="G3654" s="8" t="s">
        <v>8229</v>
      </c>
      <c r="H3654" s="8" t="s">
        <v>8251</v>
      </c>
      <c r="I3654" s="8">
        <v>1472097540</v>
      </c>
      <c r="J3654" s="8">
        <v>1471188502</v>
      </c>
      <c r="K3654" s="8" t="b">
        <v>0</v>
      </c>
      <c r="L3654" s="8">
        <v>17</v>
      </c>
      <c r="M3654" s="8" t="b">
        <v>1</v>
      </c>
      <c r="N3654" s="8" t="s">
        <v>8271</v>
      </c>
      <c r="O3654" s="11">
        <f t="shared" si="228"/>
        <v>251</v>
      </c>
      <c r="P3654" s="8">
        <f t="shared" si="229"/>
        <v>44.24</v>
      </c>
      <c r="Q3654" s="8" t="s">
        <v>8317</v>
      </c>
      <c r="R3654" s="8" t="s">
        <v>8318</v>
      </c>
      <c r="S3654" s="17">
        <f t="shared" si="230"/>
        <v>42596.644699074073</v>
      </c>
      <c r="T3654" s="17">
        <f t="shared" si="231"/>
        <v>42607.165972222225</v>
      </c>
    </row>
    <row r="3655" spans="1:20" ht="42.75" x14ac:dyDescent="0.45">
      <c r="A3655" s="5">
        <v>3653</v>
      </c>
      <c r="B3655" s="7" t="s">
        <v>3650</v>
      </c>
      <c r="C3655" s="7" t="s">
        <v>7763</v>
      </c>
      <c r="D3655" s="8">
        <v>2000</v>
      </c>
      <c r="E3655" s="8">
        <v>2010</v>
      </c>
      <c r="F3655" s="8" t="s">
        <v>8219</v>
      </c>
      <c r="G3655" s="8" t="s">
        <v>8225</v>
      </c>
      <c r="H3655" s="8" t="s">
        <v>8247</v>
      </c>
      <c r="I3655" s="8">
        <v>1438764207</v>
      </c>
      <c r="J3655" s="8">
        <v>1436172207</v>
      </c>
      <c r="K3655" s="8" t="b">
        <v>0</v>
      </c>
      <c r="L3655" s="8">
        <v>33</v>
      </c>
      <c r="M3655" s="8" t="b">
        <v>1</v>
      </c>
      <c r="N3655" s="8" t="s">
        <v>8271</v>
      </c>
      <c r="O3655" s="11">
        <f t="shared" si="228"/>
        <v>101</v>
      </c>
      <c r="P3655" s="8">
        <f t="shared" si="229"/>
        <v>60.91</v>
      </c>
      <c r="Q3655" s="8" t="s">
        <v>8317</v>
      </c>
      <c r="R3655" s="8" t="s">
        <v>8318</v>
      </c>
      <c r="S3655" s="17">
        <f t="shared" si="230"/>
        <v>42191.363506944443</v>
      </c>
      <c r="T3655" s="17">
        <f t="shared" si="231"/>
        <v>42221.363506944443</v>
      </c>
    </row>
    <row r="3656" spans="1:20" ht="42.75" x14ac:dyDescent="0.45">
      <c r="A3656" s="5">
        <v>3654</v>
      </c>
      <c r="B3656" s="7" t="s">
        <v>3651</v>
      </c>
      <c r="C3656" s="7" t="s">
        <v>7764</v>
      </c>
      <c r="D3656" s="8">
        <v>1500</v>
      </c>
      <c r="E3656" s="8">
        <v>2616</v>
      </c>
      <c r="F3656" s="8" t="s">
        <v>8219</v>
      </c>
      <c r="G3656" s="8" t="s">
        <v>8225</v>
      </c>
      <c r="H3656" s="8" t="s">
        <v>8247</v>
      </c>
      <c r="I3656" s="8">
        <v>1459702800</v>
      </c>
      <c r="J3656" s="8">
        <v>1457690386</v>
      </c>
      <c r="K3656" s="8" t="b">
        <v>0</v>
      </c>
      <c r="L3656" s="8">
        <v>38</v>
      </c>
      <c r="M3656" s="8" t="b">
        <v>1</v>
      </c>
      <c r="N3656" s="8" t="s">
        <v>8271</v>
      </c>
      <c r="O3656" s="11">
        <f t="shared" si="228"/>
        <v>174</v>
      </c>
      <c r="P3656" s="8">
        <f t="shared" si="229"/>
        <v>68.84</v>
      </c>
      <c r="Q3656" s="8" t="s">
        <v>8317</v>
      </c>
      <c r="R3656" s="8" t="s">
        <v>8318</v>
      </c>
      <c r="S3656" s="17">
        <f t="shared" si="230"/>
        <v>42440.416504629626</v>
      </c>
      <c r="T3656" s="17">
        <f t="shared" si="231"/>
        <v>42463.708333333328</v>
      </c>
    </row>
    <row r="3657" spans="1:20" ht="42.75" x14ac:dyDescent="0.45">
      <c r="A3657" s="5">
        <v>3655</v>
      </c>
      <c r="B3657" s="7" t="s">
        <v>3652</v>
      </c>
      <c r="C3657" s="7" t="s">
        <v>7765</v>
      </c>
      <c r="D3657" s="8">
        <v>5000</v>
      </c>
      <c r="E3657" s="8">
        <v>5813</v>
      </c>
      <c r="F3657" s="8" t="s">
        <v>8219</v>
      </c>
      <c r="G3657" s="8" t="s">
        <v>8224</v>
      </c>
      <c r="H3657" s="8" t="s">
        <v>8246</v>
      </c>
      <c r="I3657" s="8">
        <v>1437202740</v>
      </c>
      <c r="J3657" s="8">
        <v>1434654998</v>
      </c>
      <c r="K3657" s="8" t="b">
        <v>0</v>
      </c>
      <c r="L3657" s="8">
        <v>79</v>
      </c>
      <c r="M3657" s="8" t="b">
        <v>1</v>
      </c>
      <c r="N3657" s="8" t="s">
        <v>8271</v>
      </c>
      <c r="O3657" s="11">
        <f t="shared" si="228"/>
        <v>116</v>
      </c>
      <c r="P3657" s="8">
        <f t="shared" si="229"/>
        <v>73.58</v>
      </c>
      <c r="Q3657" s="8" t="s">
        <v>8317</v>
      </c>
      <c r="R3657" s="8" t="s">
        <v>8318</v>
      </c>
      <c r="S3657" s="17">
        <f t="shared" si="230"/>
        <v>42173.803217592591</v>
      </c>
      <c r="T3657" s="17">
        <f t="shared" si="231"/>
        <v>42203.290972222225</v>
      </c>
    </row>
    <row r="3658" spans="1:20" ht="42.75" x14ac:dyDescent="0.45">
      <c r="A3658" s="5">
        <v>3656</v>
      </c>
      <c r="B3658" s="7" t="s">
        <v>3653</v>
      </c>
      <c r="C3658" s="7" t="s">
        <v>7766</v>
      </c>
      <c r="D3658" s="8">
        <v>5000</v>
      </c>
      <c r="E3658" s="8">
        <v>5291</v>
      </c>
      <c r="F3658" s="8" t="s">
        <v>8219</v>
      </c>
      <c r="G3658" s="8" t="s">
        <v>8240</v>
      </c>
      <c r="H3658" s="8" t="s">
        <v>8257</v>
      </c>
      <c r="I3658" s="8">
        <v>1485989940</v>
      </c>
      <c r="J3658" s="8">
        <v>1483393836</v>
      </c>
      <c r="K3658" s="8" t="b">
        <v>0</v>
      </c>
      <c r="L3658" s="8">
        <v>46</v>
      </c>
      <c r="M3658" s="8" t="b">
        <v>1</v>
      </c>
      <c r="N3658" s="8" t="s">
        <v>8271</v>
      </c>
      <c r="O3658" s="11">
        <f t="shared" si="228"/>
        <v>106</v>
      </c>
      <c r="P3658" s="8">
        <f t="shared" si="229"/>
        <v>115.02</v>
      </c>
      <c r="Q3658" s="8" t="s">
        <v>8317</v>
      </c>
      <c r="R3658" s="8" t="s">
        <v>8318</v>
      </c>
      <c r="S3658" s="17">
        <f t="shared" si="230"/>
        <v>42737.910138888896</v>
      </c>
      <c r="T3658" s="17">
        <f t="shared" si="231"/>
        <v>42767.957638888889</v>
      </c>
    </row>
    <row r="3659" spans="1:20" ht="42.75" x14ac:dyDescent="0.45">
      <c r="A3659" s="5">
        <v>3657</v>
      </c>
      <c r="B3659" s="7" t="s">
        <v>3654</v>
      </c>
      <c r="C3659" s="7" t="s">
        <v>7767</v>
      </c>
      <c r="D3659" s="8">
        <v>2000</v>
      </c>
      <c r="E3659" s="8">
        <v>2215</v>
      </c>
      <c r="F3659" s="8" t="s">
        <v>8219</v>
      </c>
      <c r="G3659" s="8" t="s">
        <v>8232</v>
      </c>
      <c r="H3659" s="8" t="s">
        <v>8253</v>
      </c>
      <c r="I3659" s="8">
        <v>1464817320</v>
      </c>
      <c r="J3659" s="8">
        <v>1462806419</v>
      </c>
      <c r="K3659" s="8" t="b">
        <v>0</v>
      </c>
      <c r="L3659" s="8">
        <v>20</v>
      </c>
      <c r="M3659" s="8" t="b">
        <v>1</v>
      </c>
      <c r="N3659" s="8" t="s">
        <v>8271</v>
      </c>
      <c r="O3659" s="11">
        <f t="shared" si="228"/>
        <v>111</v>
      </c>
      <c r="P3659" s="8">
        <f t="shared" si="229"/>
        <v>110.75</v>
      </c>
      <c r="Q3659" s="8" t="s">
        <v>8317</v>
      </c>
      <c r="R3659" s="8" t="s">
        <v>8318</v>
      </c>
      <c r="S3659" s="17">
        <f t="shared" si="230"/>
        <v>42499.629849537043</v>
      </c>
      <c r="T3659" s="17">
        <f t="shared" si="231"/>
        <v>42522.904166666667</v>
      </c>
    </row>
    <row r="3660" spans="1:20" ht="28.5" x14ac:dyDescent="0.45">
      <c r="A3660" s="5">
        <v>3658</v>
      </c>
      <c r="B3660" s="7" t="s">
        <v>3655</v>
      </c>
      <c r="C3660" s="7" t="s">
        <v>7768</v>
      </c>
      <c r="D3660" s="8">
        <v>1500</v>
      </c>
      <c r="E3660" s="8">
        <v>1510</v>
      </c>
      <c r="F3660" s="8" t="s">
        <v>8219</v>
      </c>
      <c r="G3660" s="8" t="s">
        <v>8224</v>
      </c>
      <c r="H3660" s="8" t="s">
        <v>8246</v>
      </c>
      <c r="I3660" s="8">
        <v>1404273540</v>
      </c>
      <c r="J3660" s="8">
        <v>1400272580</v>
      </c>
      <c r="K3660" s="8" t="b">
        <v>0</v>
      </c>
      <c r="L3660" s="8">
        <v>20</v>
      </c>
      <c r="M3660" s="8" t="b">
        <v>1</v>
      </c>
      <c r="N3660" s="8" t="s">
        <v>8271</v>
      </c>
      <c r="O3660" s="11">
        <f t="shared" si="228"/>
        <v>101</v>
      </c>
      <c r="P3660" s="8">
        <f t="shared" si="229"/>
        <v>75.5</v>
      </c>
      <c r="Q3660" s="8" t="s">
        <v>8317</v>
      </c>
      <c r="R3660" s="8" t="s">
        <v>8318</v>
      </c>
      <c r="S3660" s="17">
        <f t="shared" si="230"/>
        <v>41775.858564814815</v>
      </c>
      <c r="T3660" s="17">
        <f t="shared" si="231"/>
        <v>41822.165972222225</v>
      </c>
    </row>
    <row r="3661" spans="1:20" ht="42.75" x14ac:dyDescent="0.45">
      <c r="A3661" s="5">
        <v>3659</v>
      </c>
      <c r="B3661" s="7" t="s">
        <v>3656</v>
      </c>
      <c r="C3661" s="7" t="s">
        <v>7769</v>
      </c>
      <c r="D3661" s="8">
        <v>3000</v>
      </c>
      <c r="E3661" s="8">
        <v>3061</v>
      </c>
      <c r="F3661" s="8" t="s">
        <v>8219</v>
      </c>
      <c r="G3661" s="8" t="s">
        <v>8224</v>
      </c>
      <c r="H3661" s="8" t="s">
        <v>8246</v>
      </c>
      <c r="I3661" s="8">
        <v>1426775940</v>
      </c>
      <c r="J3661" s="8">
        <v>1424414350</v>
      </c>
      <c r="K3661" s="8" t="b">
        <v>0</v>
      </c>
      <c r="L3661" s="8">
        <v>13</v>
      </c>
      <c r="M3661" s="8" t="b">
        <v>1</v>
      </c>
      <c r="N3661" s="8" t="s">
        <v>8271</v>
      </c>
      <c r="O3661" s="11">
        <f t="shared" si="228"/>
        <v>102</v>
      </c>
      <c r="P3661" s="8">
        <f t="shared" si="229"/>
        <v>235.46</v>
      </c>
      <c r="Q3661" s="8" t="s">
        <v>8317</v>
      </c>
      <c r="R3661" s="8" t="s">
        <v>8318</v>
      </c>
      <c r="S3661" s="17">
        <f t="shared" si="230"/>
        <v>42055.277199074073</v>
      </c>
      <c r="T3661" s="17">
        <f t="shared" si="231"/>
        <v>42082.610416666663</v>
      </c>
    </row>
    <row r="3662" spans="1:20" ht="57" x14ac:dyDescent="0.45">
      <c r="A3662" s="5">
        <v>3660</v>
      </c>
      <c r="B3662" s="7" t="s">
        <v>3657</v>
      </c>
      <c r="C3662" s="7" t="s">
        <v>7770</v>
      </c>
      <c r="D3662" s="8">
        <v>250</v>
      </c>
      <c r="E3662" s="8">
        <v>250</v>
      </c>
      <c r="F3662" s="8" t="s">
        <v>8219</v>
      </c>
      <c r="G3662" s="8" t="s">
        <v>8225</v>
      </c>
      <c r="H3662" s="8" t="s">
        <v>8247</v>
      </c>
      <c r="I3662" s="8">
        <v>1419368925</v>
      </c>
      <c r="J3662" s="8">
        <v>1417208925</v>
      </c>
      <c r="K3662" s="8" t="b">
        <v>0</v>
      </c>
      <c r="L3662" s="8">
        <v>22</v>
      </c>
      <c r="M3662" s="8" t="b">
        <v>1</v>
      </c>
      <c r="N3662" s="8" t="s">
        <v>8271</v>
      </c>
      <c r="O3662" s="11">
        <f t="shared" si="228"/>
        <v>100</v>
      </c>
      <c r="P3662" s="8">
        <f t="shared" si="229"/>
        <v>11.36</v>
      </c>
      <c r="Q3662" s="8" t="s">
        <v>8317</v>
      </c>
      <c r="R3662" s="8" t="s">
        <v>8318</v>
      </c>
      <c r="S3662" s="17">
        <f t="shared" si="230"/>
        <v>41971.881076388891</v>
      </c>
      <c r="T3662" s="17">
        <f t="shared" si="231"/>
        <v>41996.881076388891</v>
      </c>
    </row>
    <row r="3663" spans="1:20" ht="42.75" x14ac:dyDescent="0.45">
      <c r="A3663" s="5">
        <v>3661</v>
      </c>
      <c r="B3663" s="7" t="s">
        <v>3658</v>
      </c>
      <c r="C3663" s="7" t="s">
        <v>7771</v>
      </c>
      <c r="D3663" s="8">
        <v>3000</v>
      </c>
      <c r="E3663" s="8">
        <v>3330</v>
      </c>
      <c r="F3663" s="8" t="s">
        <v>8219</v>
      </c>
      <c r="G3663" s="8" t="s">
        <v>8224</v>
      </c>
      <c r="H3663" s="8" t="s">
        <v>8246</v>
      </c>
      <c r="I3663" s="8">
        <v>1460260800</v>
      </c>
      <c r="J3663" s="8">
        <v>1458336672</v>
      </c>
      <c r="K3663" s="8" t="b">
        <v>0</v>
      </c>
      <c r="L3663" s="8">
        <v>36</v>
      </c>
      <c r="M3663" s="8" t="b">
        <v>1</v>
      </c>
      <c r="N3663" s="8" t="s">
        <v>8271</v>
      </c>
      <c r="O3663" s="11">
        <f t="shared" si="228"/>
        <v>111</v>
      </c>
      <c r="P3663" s="8">
        <f t="shared" si="229"/>
        <v>92.5</v>
      </c>
      <c r="Q3663" s="8" t="s">
        <v>8317</v>
      </c>
      <c r="R3663" s="8" t="s">
        <v>8318</v>
      </c>
      <c r="S3663" s="17">
        <f t="shared" si="230"/>
        <v>42447.896666666667</v>
      </c>
      <c r="T3663" s="17">
        <f t="shared" si="231"/>
        <v>42470.166666666672</v>
      </c>
    </row>
    <row r="3664" spans="1:20" ht="42.75" x14ac:dyDescent="0.45">
      <c r="A3664" s="5">
        <v>3662</v>
      </c>
      <c r="B3664" s="7" t="s">
        <v>3659</v>
      </c>
      <c r="C3664" s="7" t="s">
        <v>7772</v>
      </c>
      <c r="D3664" s="8">
        <v>8000</v>
      </c>
      <c r="E3664" s="8">
        <v>8114</v>
      </c>
      <c r="F3664" s="8" t="s">
        <v>8219</v>
      </c>
      <c r="G3664" s="8" t="s">
        <v>8229</v>
      </c>
      <c r="H3664" s="8" t="s">
        <v>8251</v>
      </c>
      <c r="I3664" s="8">
        <v>1427775414</v>
      </c>
      <c r="J3664" s="8">
        <v>1425187014</v>
      </c>
      <c r="K3664" s="8" t="b">
        <v>0</v>
      </c>
      <c r="L3664" s="8">
        <v>40</v>
      </c>
      <c r="M3664" s="8" t="b">
        <v>1</v>
      </c>
      <c r="N3664" s="8" t="s">
        <v>8271</v>
      </c>
      <c r="O3664" s="11">
        <f t="shared" si="228"/>
        <v>101</v>
      </c>
      <c r="P3664" s="8">
        <f t="shared" si="229"/>
        <v>202.85</v>
      </c>
      <c r="Q3664" s="8" t="s">
        <v>8317</v>
      </c>
      <c r="R3664" s="8" t="s">
        <v>8318</v>
      </c>
      <c r="S3664" s="17">
        <f t="shared" si="230"/>
        <v>42064.220069444447</v>
      </c>
      <c r="T3664" s="17">
        <f t="shared" si="231"/>
        <v>42094.178402777776</v>
      </c>
    </row>
    <row r="3665" spans="1:20" ht="42.75" x14ac:dyDescent="0.45">
      <c r="A3665" s="5">
        <v>3663</v>
      </c>
      <c r="B3665" s="7" t="s">
        <v>3660</v>
      </c>
      <c r="C3665" s="7" t="s">
        <v>7773</v>
      </c>
      <c r="D3665" s="8">
        <v>225</v>
      </c>
      <c r="E3665" s="8">
        <v>234</v>
      </c>
      <c r="F3665" s="8" t="s">
        <v>8219</v>
      </c>
      <c r="G3665" s="8" t="s">
        <v>8225</v>
      </c>
      <c r="H3665" s="8" t="s">
        <v>8247</v>
      </c>
      <c r="I3665" s="8">
        <v>1482321030</v>
      </c>
      <c r="J3665" s="8">
        <v>1477133430</v>
      </c>
      <c r="K3665" s="8" t="b">
        <v>0</v>
      </c>
      <c r="L3665" s="8">
        <v>9</v>
      </c>
      <c r="M3665" s="8" t="b">
        <v>1</v>
      </c>
      <c r="N3665" s="8" t="s">
        <v>8271</v>
      </c>
      <c r="O3665" s="11">
        <f t="shared" si="228"/>
        <v>104</v>
      </c>
      <c r="P3665" s="8">
        <f t="shared" si="229"/>
        <v>26</v>
      </c>
      <c r="Q3665" s="8" t="s">
        <v>8317</v>
      </c>
      <c r="R3665" s="8" t="s">
        <v>8318</v>
      </c>
      <c r="S3665" s="17">
        <f t="shared" si="230"/>
        <v>42665.451736111107</v>
      </c>
      <c r="T3665" s="17">
        <f t="shared" si="231"/>
        <v>42725.493402777778</v>
      </c>
    </row>
    <row r="3666" spans="1:20" ht="42.75" x14ac:dyDescent="0.45">
      <c r="A3666" s="5">
        <v>3664</v>
      </c>
      <c r="B3666" s="7" t="s">
        <v>3661</v>
      </c>
      <c r="C3666" s="7" t="s">
        <v>7774</v>
      </c>
      <c r="D3666" s="8">
        <v>800</v>
      </c>
      <c r="E3666" s="8">
        <v>875</v>
      </c>
      <c r="F3666" s="8" t="s">
        <v>8219</v>
      </c>
      <c r="G3666" s="8" t="s">
        <v>8224</v>
      </c>
      <c r="H3666" s="8" t="s">
        <v>8246</v>
      </c>
      <c r="I3666" s="8">
        <v>1466056689</v>
      </c>
      <c r="J3666" s="8">
        <v>1464847089</v>
      </c>
      <c r="K3666" s="8" t="b">
        <v>0</v>
      </c>
      <c r="L3666" s="8">
        <v>19</v>
      </c>
      <c r="M3666" s="8" t="b">
        <v>1</v>
      </c>
      <c r="N3666" s="8" t="s">
        <v>8271</v>
      </c>
      <c r="O3666" s="11">
        <f t="shared" si="228"/>
        <v>109</v>
      </c>
      <c r="P3666" s="8">
        <f t="shared" si="229"/>
        <v>46.05</v>
      </c>
      <c r="Q3666" s="8" t="s">
        <v>8317</v>
      </c>
      <c r="R3666" s="8" t="s">
        <v>8318</v>
      </c>
      <c r="S3666" s="17">
        <f t="shared" si="230"/>
        <v>42523.248715277776</v>
      </c>
      <c r="T3666" s="17">
        <f t="shared" si="231"/>
        <v>42537.248715277776</v>
      </c>
    </row>
    <row r="3667" spans="1:20" ht="42.75" x14ac:dyDescent="0.45">
      <c r="A3667" s="5">
        <v>3665</v>
      </c>
      <c r="B3667" s="7" t="s">
        <v>3662</v>
      </c>
      <c r="C3667" s="7" t="s">
        <v>7775</v>
      </c>
      <c r="D3667" s="8">
        <v>620</v>
      </c>
      <c r="E3667" s="8">
        <v>714</v>
      </c>
      <c r="F3667" s="8" t="s">
        <v>8219</v>
      </c>
      <c r="G3667" s="8" t="s">
        <v>8230</v>
      </c>
      <c r="H3667" s="8" t="s">
        <v>8249</v>
      </c>
      <c r="I3667" s="8">
        <v>1446062040</v>
      </c>
      <c r="J3667" s="8">
        <v>1445109822</v>
      </c>
      <c r="K3667" s="8" t="b">
        <v>0</v>
      </c>
      <c r="L3667" s="8">
        <v>14</v>
      </c>
      <c r="M3667" s="8" t="b">
        <v>1</v>
      </c>
      <c r="N3667" s="8" t="s">
        <v>8271</v>
      </c>
      <c r="O3667" s="11">
        <f t="shared" si="228"/>
        <v>115</v>
      </c>
      <c r="P3667" s="8">
        <f t="shared" si="229"/>
        <v>51</v>
      </c>
      <c r="Q3667" s="8" t="s">
        <v>8317</v>
      </c>
      <c r="R3667" s="8" t="s">
        <v>8318</v>
      </c>
      <c r="S3667" s="17">
        <f t="shared" si="230"/>
        <v>42294.808124999996</v>
      </c>
      <c r="T3667" s="17">
        <f t="shared" si="231"/>
        <v>42305.829166666663</v>
      </c>
    </row>
    <row r="3668" spans="1:20" x14ac:dyDescent="0.45">
      <c r="A3668" s="5">
        <v>3666</v>
      </c>
      <c r="B3668" s="7" t="s">
        <v>3663</v>
      </c>
      <c r="C3668" s="7" t="s">
        <v>7776</v>
      </c>
      <c r="D3668" s="8">
        <v>1200</v>
      </c>
      <c r="E3668" s="8">
        <v>1200</v>
      </c>
      <c r="F3668" s="8" t="s">
        <v>8219</v>
      </c>
      <c r="G3668" s="8" t="s">
        <v>8224</v>
      </c>
      <c r="H3668" s="8" t="s">
        <v>8246</v>
      </c>
      <c r="I3668" s="8">
        <v>1406185200</v>
      </c>
      <c r="J3668" s="8">
        <v>1404337382</v>
      </c>
      <c r="K3668" s="8" t="b">
        <v>0</v>
      </c>
      <c r="L3668" s="8">
        <v>38</v>
      </c>
      <c r="M3668" s="8" t="b">
        <v>1</v>
      </c>
      <c r="N3668" s="8" t="s">
        <v>8271</v>
      </c>
      <c r="O3668" s="11">
        <f t="shared" si="228"/>
        <v>100</v>
      </c>
      <c r="P3668" s="8">
        <f t="shared" si="229"/>
        <v>31.58</v>
      </c>
      <c r="Q3668" s="8" t="s">
        <v>8317</v>
      </c>
      <c r="R3668" s="8" t="s">
        <v>8318</v>
      </c>
      <c r="S3668" s="17">
        <f t="shared" si="230"/>
        <v>41822.90488425926</v>
      </c>
      <c r="T3668" s="17">
        <f t="shared" si="231"/>
        <v>41844.291666666664</v>
      </c>
    </row>
    <row r="3669" spans="1:20" ht="42.75" x14ac:dyDescent="0.45">
      <c r="A3669" s="5">
        <v>3667</v>
      </c>
      <c r="B3669" s="7" t="s">
        <v>3664</v>
      </c>
      <c r="C3669" s="7" t="s">
        <v>7777</v>
      </c>
      <c r="D3669" s="8">
        <v>3000</v>
      </c>
      <c r="E3669" s="8">
        <v>3095.11</v>
      </c>
      <c r="F3669" s="8" t="s">
        <v>8219</v>
      </c>
      <c r="G3669" s="8" t="s">
        <v>8225</v>
      </c>
      <c r="H3669" s="8" t="s">
        <v>8247</v>
      </c>
      <c r="I3669" s="8">
        <v>1437261419</v>
      </c>
      <c r="J3669" s="8">
        <v>1434669419</v>
      </c>
      <c r="K3669" s="8" t="b">
        <v>0</v>
      </c>
      <c r="L3669" s="8">
        <v>58</v>
      </c>
      <c r="M3669" s="8" t="b">
        <v>1</v>
      </c>
      <c r="N3669" s="8" t="s">
        <v>8271</v>
      </c>
      <c r="O3669" s="11">
        <f t="shared" si="228"/>
        <v>103</v>
      </c>
      <c r="P3669" s="8">
        <f t="shared" si="229"/>
        <v>53.36</v>
      </c>
      <c r="Q3669" s="8" t="s">
        <v>8317</v>
      </c>
      <c r="R3669" s="8" t="s">
        <v>8318</v>
      </c>
      <c r="S3669" s="17">
        <f t="shared" si="230"/>
        <v>42173.970127314817</v>
      </c>
      <c r="T3669" s="17">
        <f t="shared" si="231"/>
        <v>42203.970127314817</v>
      </c>
    </row>
    <row r="3670" spans="1:20" ht="42.75" x14ac:dyDescent="0.45">
      <c r="A3670" s="5">
        <v>3668</v>
      </c>
      <c r="B3670" s="7" t="s">
        <v>3665</v>
      </c>
      <c r="C3670" s="7" t="s">
        <v>7778</v>
      </c>
      <c r="D3670" s="8">
        <v>1000</v>
      </c>
      <c r="E3670" s="8">
        <v>1035</v>
      </c>
      <c r="F3670" s="8" t="s">
        <v>8219</v>
      </c>
      <c r="G3670" s="8" t="s">
        <v>8224</v>
      </c>
      <c r="H3670" s="8" t="s">
        <v>8246</v>
      </c>
      <c r="I3670" s="8">
        <v>1437676380</v>
      </c>
      <c r="J3670" s="8">
        <v>1435670452</v>
      </c>
      <c r="K3670" s="8" t="b">
        <v>0</v>
      </c>
      <c r="L3670" s="8">
        <v>28</v>
      </c>
      <c r="M3670" s="8" t="b">
        <v>1</v>
      </c>
      <c r="N3670" s="8" t="s">
        <v>8271</v>
      </c>
      <c r="O3670" s="11">
        <f t="shared" si="228"/>
        <v>104</v>
      </c>
      <c r="P3670" s="8">
        <f t="shared" si="229"/>
        <v>36.96</v>
      </c>
      <c r="Q3670" s="8" t="s">
        <v>8317</v>
      </c>
      <c r="R3670" s="8" t="s">
        <v>8318</v>
      </c>
      <c r="S3670" s="17">
        <f t="shared" si="230"/>
        <v>42185.556157407409</v>
      </c>
      <c r="T3670" s="17">
        <f t="shared" si="231"/>
        <v>42208.772916666669</v>
      </c>
    </row>
    <row r="3671" spans="1:20" ht="42.75" x14ac:dyDescent="0.45">
      <c r="A3671" s="5">
        <v>3669</v>
      </c>
      <c r="B3671" s="7" t="s">
        <v>3666</v>
      </c>
      <c r="C3671" s="7" t="s">
        <v>7779</v>
      </c>
      <c r="D3671" s="8">
        <v>1000</v>
      </c>
      <c r="E3671" s="8">
        <v>1382</v>
      </c>
      <c r="F3671" s="8" t="s">
        <v>8219</v>
      </c>
      <c r="G3671" s="8" t="s">
        <v>8225</v>
      </c>
      <c r="H3671" s="8" t="s">
        <v>8247</v>
      </c>
      <c r="I3671" s="8">
        <v>1434039137</v>
      </c>
      <c r="J3671" s="8">
        <v>1431447137</v>
      </c>
      <c r="K3671" s="8" t="b">
        <v>0</v>
      </c>
      <c r="L3671" s="8">
        <v>17</v>
      </c>
      <c r="M3671" s="8" t="b">
        <v>1</v>
      </c>
      <c r="N3671" s="8" t="s">
        <v>8271</v>
      </c>
      <c r="O3671" s="11">
        <f t="shared" si="228"/>
        <v>138</v>
      </c>
      <c r="P3671" s="8">
        <f t="shared" si="229"/>
        <v>81.290000000000006</v>
      </c>
      <c r="Q3671" s="8" t="s">
        <v>8317</v>
      </c>
      <c r="R3671" s="8" t="s">
        <v>8318</v>
      </c>
      <c r="S3671" s="17">
        <f t="shared" si="230"/>
        <v>42136.675196759257</v>
      </c>
      <c r="T3671" s="17">
        <f t="shared" si="231"/>
        <v>42166.675196759257</v>
      </c>
    </row>
    <row r="3672" spans="1:20" ht="42.75" x14ac:dyDescent="0.45">
      <c r="A3672" s="5">
        <v>3670</v>
      </c>
      <c r="B3672" s="7" t="s">
        <v>3667</v>
      </c>
      <c r="C3672" s="7" t="s">
        <v>7780</v>
      </c>
      <c r="D3672" s="8">
        <v>220</v>
      </c>
      <c r="E3672" s="8">
        <v>241</v>
      </c>
      <c r="F3672" s="8" t="s">
        <v>8219</v>
      </c>
      <c r="G3672" s="8" t="s">
        <v>8225</v>
      </c>
      <c r="H3672" s="8" t="s">
        <v>8247</v>
      </c>
      <c r="I3672" s="8">
        <v>1433113200</v>
      </c>
      <c r="J3672" s="8">
        <v>1431951611</v>
      </c>
      <c r="K3672" s="8" t="b">
        <v>0</v>
      </c>
      <c r="L3672" s="8">
        <v>12</v>
      </c>
      <c r="M3672" s="8" t="b">
        <v>1</v>
      </c>
      <c r="N3672" s="8" t="s">
        <v>8271</v>
      </c>
      <c r="O3672" s="11">
        <f t="shared" si="228"/>
        <v>110</v>
      </c>
      <c r="P3672" s="8">
        <f t="shared" si="229"/>
        <v>20.079999999999998</v>
      </c>
      <c r="Q3672" s="8" t="s">
        <v>8317</v>
      </c>
      <c r="R3672" s="8" t="s">
        <v>8318</v>
      </c>
      <c r="S3672" s="17">
        <f t="shared" si="230"/>
        <v>42142.514016203699</v>
      </c>
      <c r="T3672" s="17">
        <f t="shared" si="231"/>
        <v>42155.958333333328</v>
      </c>
    </row>
    <row r="3673" spans="1:20" ht="42.75" x14ac:dyDescent="0.45">
      <c r="A3673" s="5">
        <v>3671</v>
      </c>
      <c r="B3673" s="7" t="s">
        <v>3668</v>
      </c>
      <c r="C3673" s="7" t="s">
        <v>7781</v>
      </c>
      <c r="D3673" s="8">
        <v>3500</v>
      </c>
      <c r="E3673" s="8">
        <v>3530</v>
      </c>
      <c r="F3673" s="8" t="s">
        <v>8219</v>
      </c>
      <c r="G3673" s="8" t="s">
        <v>8224</v>
      </c>
      <c r="H3673" s="8" t="s">
        <v>8246</v>
      </c>
      <c r="I3673" s="8">
        <v>1405915140</v>
      </c>
      <c r="J3673" s="8">
        <v>1404140667</v>
      </c>
      <c r="K3673" s="8" t="b">
        <v>0</v>
      </c>
      <c r="L3673" s="8">
        <v>40</v>
      </c>
      <c r="M3673" s="8" t="b">
        <v>1</v>
      </c>
      <c r="N3673" s="8" t="s">
        <v>8271</v>
      </c>
      <c r="O3673" s="11">
        <f t="shared" si="228"/>
        <v>101</v>
      </c>
      <c r="P3673" s="8">
        <f t="shared" si="229"/>
        <v>88.25</v>
      </c>
      <c r="Q3673" s="8" t="s">
        <v>8317</v>
      </c>
      <c r="R3673" s="8" t="s">
        <v>8318</v>
      </c>
      <c r="S3673" s="17">
        <f t="shared" si="230"/>
        <v>41820.62809027778</v>
      </c>
      <c r="T3673" s="17">
        <f t="shared" si="231"/>
        <v>41841.165972222225</v>
      </c>
    </row>
    <row r="3674" spans="1:20" ht="42.75" x14ac:dyDescent="0.45">
      <c r="A3674" s="5">
        <v>3672</v>
      </c>
      <c r="B3674" s="7" t="s">
        <v>3669</v>
      </c>
      <c r="C3674" s="7" t="s">
        <v>7782</v>
      </c>
      <c r="D3674" s="8">
        <v>3000</v>
      </c>
      <c r="E3674" s="8">
        <v>3046</v>
      </c>
      <c r="F3674" s="8" t="s">
        <v>8219</v>
      </c>
      <c r="G3674" s="8" t="s">
        <v>8225</v>
      </c>
      <c r="H3674" s="8" t="s">
        <v>8247</v>
      </c>
      <c r="I3674" s="8">
        <v>1411771384</v>
      </c>
      <c r="J3674" s="8">
        <v>1409179384</v>
      </c>
      <c r="K3674" s="8" t="b">
        <v>0</v>
      </c>
      <c r="L3674" s="8">
        <v>57</v>
      </c>
      <c r="M3674" s="8" t="b">
        <v>1</v>
      </c>
      <c r="N3674" s="8" t="s">
        <v>8271</v>
      </c>
      <c r="O3674" s="11">
        <f t="shared" si="228"/>
        <v>102</v>
      </c>
      <c r="P3674" s="8">
        <f t="shared" si="229"/>
        <v>53.44</v>
      </c>
      <c r="Q3674" s="8" t="s">
        <v>8317</v>
      </c>
      <c r="R3674" s="8" t="s">
        <v>8318</v>
      </c>
      <c r="S3674" s="17">
        <f t="shared" si="230"/>
        <v>41878.946574074071</v>
      </c>
      <c r="T3674" s="17">
        <f t="shared" si="231"/>
        <v>41908.946574074071</v>
      </c>
    </row>
    <row r="3675" spans="1:20" ht="42.75" x14ac:dyDescent="0.45">
      <c r="A3675" s="5">
        <v>3673</v>
      </c>
      <c r="B3675" s="7" t="s">
        <v>3670</v>
      </c>
      <c r="C3675" s="7" t="s">
        <v>7783</v>
      </c>
      <c r="D3675" s="8">
        <v>4000</v>
      </c>
      <c r="E3675" s="8">
        <v>4545</v>
      </c>
      <c r="F3675" s="8" t="s">
        <v>8219</v>
      </c>
      <c r="G3675" s="8" t="s">
        <v>8225</v>
      </c>
      <c r="H3675" s="8" t="s">
        <v>8247</v>
      </c>
      <c r="I3675" s="8">
        <v>1415191920</v>
      </c>
      <c r="J3675" s="8">
        <v>1412233497</v>
      </c>
      <c r="K3675" s="8" t="b">
        <v>0</v>
      </c>
      <c r="L3675" s="8">
        <v>114</v>
      </c>
      <c r="M3675" s="8" t="b">
        <v>1</v>
      </c>
      <c r="N3675" s="8" t="s">
        <v>8271</v>
      </c>
      <c r="O3675" s="11">
        <f t="shared" si="228"/>
        <v>114</v>
      </c>
      <c r="P3675" s="8">
        <f t="shared" si="229"/>
        <v>39.869999999999997</v>
      </c>
      <c r="Q3675" s="8" t="s">
        <v>8317</v>
      </c>
      <c r="R3675" s="8" t="s">
        <v>8318</v>
      </c>
      <c r="S3675" s="17">
        <f t="shared" si="230"/>
        <v>41914.295104166667</v>
      </c>
      <c r="T3675" s="17">
        <f t="shared" si="231"/>
        <v>41948.536111111112</v>
      </c>
    </row>
    <row r="3676" spans="1:20" ht="42.75" x14ac:dyDescent="0.45">
      <c r="A3676" s="5">
        <v>3674</v>
      </c>
      <c r="B3676" s="7" t="s">
        <v>3671</v>
      </c>
      <c r="C3676" s="7" t="s">
        <v>7784</v>
      </c>
      <c r="D3676" s="8">
        <v>4500</v>
      </c>
      <c r="E3676" s="8">
        <v>4500</v>
      </c>
      <c r="F3676" s="8" t="s">
        <v>8219</v>
      </c>
      <c r="G3676" s="8" t="s">
        <v>8236</v>
      </c>
      <c r="H3676" s="8" t="s">
        <v>8249</v>
      </c>
      <c r="I3676" s="8">
        <v>1472936229</v>
      </c>
      <c r="J3676" s="8">
        <v>1467752229</v>
      </c>
      <c r="K3676" s="8" t="b">
        <v>0</v>
      </c>
      <c r="L3676" s="8">
        <v>31</v>
      </c>
      <c r="M3676" s="8" t="b">
        <v>1</v>
      </c>
      <c r="N3676" s="8" t="s">
        <v>8271</v>
      </c>
      <c r="O3676" s="11">
        <f t="shared" si="228"/>
        <v>100</v>
      </c>
      <c r="P3676" s="8">
        <f t="shared" si="229"/>
        <v>145.16</v>
      </c>
      <c r="Q3676" s="8" t="s">
        <v>8317</v>
      </c>
      <c r="R3676" s="8" t="s">
        <v>8318</v>
      </c>
      <c r="S3676" s="17">
        <f t="shared" si="230"/>
        <v>42556.873020833329</v>
      </c>
      <c r="T3676" s="17">
        <f t="shared" si="231"/>
        <v>42616.873020833329</v>
      </c>
    </row>
    <row r="3677" spans="1:20" ht="42.75" x14ac:dyDescent="0.45">
      <c r="A3677" s="5">
        <v>3675</v>
      </c>
      <c r="B3677" s="7" t="s">
        <v>3672</v>
      </c>
      <c r="C3677" s="7" t="s">
        <v>7785</v>
      </c>
      <c r="D3677" s="8">
        <v>50</v>
      </c>
      <c r="E3677" s="8">
        <v>70</v>
      </c>
      <c r="F3677" s="8" t="s">
        <v>8219</v>
      </c>
      <c r="G3677" s="8" t="s">
        <v>8225</v>
      </c>
      <c r="H3677" s="8" t="s">
        <v>8247</v>
      </c>
      <c r="I3677" s="8">
        <v>1463353200</v>
      </c>
      <c r="J3677" s="8">
        <v>1462285182</v>
      </c>
      <c r="K3677" s="8" t="b">
        <v>0</v>
      </c>
      <c r="L3677" s="8">
        <v>3</v>
      </c>
      <c r="M3677" s="8" t="b">
        <v>1</v>
      </c>
      <c r="N3677" s="8" t="s">
        <v>8271</v>
      </c>
      <c r="O3677" s="11">
        <f t="shared" si="228"/>
        <v>140</v>
      </c>
      <c r="P3677" s="8">
        <f t="shared" si="229"/>
        <v>23.33</v>
      </c>
      <c r="Q3677" s="8" t="s">
        <v>8317</v>
      </c>
      <c r="R3677" s="8" t="s">
        <v>8318</v>
      </c>
      <c r="S3677" s="17">
        <f t="shared" si="230"/>
        <v>42493.597013888888</v>
      </c>
      <c r="T3677" s="17">
        <f t="shared" si="231"/>
        <v>42505.958333333328</v>
      </c>
    </row>
    <row r="3678" spans="1:20" ht="42.75" x14ac:dyDescent="0.45">
      <c r="A3678" s="5">
        <v>3676</v>
      </c>
      <c r="B3678" s="7" t="s">
        <v>3673</v>
      </c>
      <c r="C3678" s="7" t="s">
        <v>7786</v>
      </c>
      <c r="D3678" s="8">
        <v>800</v>
      </c>
      <c r="E3678" s="8">
        <v>1030</v>
      </c>
      <c r="F3678" s="8" t="s">
        <v>8219</v>
      </c>
      <c r="G3678" s="8" t="s">
        <v>8224</v>
      </c>
      <c r="H3678" s="8" t="s">
        <v>8246</v>
      </c>
      <c r="I3678" s="8">
        <v>1410550484</v>
      </c>
      <c r="J3678" s="8">
        <v>1408995284</v>
      </c>
      <c r="K3678" s="8" t="b">
        <v>0</v>
      </c>
      <c r="L3678" s="8">
        <v>16</v>
      </c>
      <c r="M3678" s="8" t="b">
        <v>1</v>
      </c>
      <c r="N3678" s="8" t="s">
        <v>8271</v>
      </c>
      <c r="O3678" s="11">
        <f t="shared" si="228"/>
        <v>129</v>
      </c>
      <c r="P3678" s="8">
        <f t="shared" si="229"/>
        <v>64.38</v>
      </c>
      <c r="Q3678" s="8" t="s">
        <v>8317</v>
      </c>
      <c r="R3678" s="8" t="s">
        <v>8318</v>
      </c>
      <c r="S3678" s="17">
        <f t="shared" si="230"/>
        <v>41876.815787037034</v>
      </c>
      <c r="T3678" s="17">
        <f t="shared" si="231"/>
        <v>41894.815787037034</v>
      </c>
    </row>
    <row r="3679" spans="1:20" ht="42.75" x14ac:dyDescent="0.45">
      <c r="A3679" s="5">
        <v>3677</v>
      </c>
      <c r="B3679" s="7" t="s">
        <v>3674</v>
      </c>
      <c r="C3679" s="7" t="s">
        <v>7787</v>
      </c>
      <c r="D3679" s="8">
        <v>12000</v>
      </c>
      <c r="E3679" s="8">
        <v>12348.5</v>
      </c>
      <c r="F3679" s="8" t="s">
        <v>8219</v>
      </c>
      <c r="G3679" s="8" t="s">
        <v>8224</v>
      </c>
      <c r="H3679" s="8" t="s">
        <v>8246</v>
      </c>
      <c r="I3679" s="8">
        <v>1404359940</v>
      </c>
      <c r="J3679" s="8">
        <v>1402580818</v>
      </c>
      <c r="K3679" s="8" t="b">
        <v>0</v>
      </c>
      <c r="L3679" s="8">
        <v>199</v>
      </c>
      <c r="M3679" s="8" t="b">
        <v>1</v>
      </c>
      <c r="N3679" s="8" t="s">
        <v>8271</v>
      </c>
      <c r="O3679" s="11">
        <f t="shared" si="228"/>
        <v>103</v>
      </c>
      <c r="P3679" s="8">
        <f t="shared" si="229"/>
        <v>62.05</v>
      </c>
      <c r="Q3679" s="8" t="s">
        <v>8317</v>
      </c>
      <c r="R3679" s="8" t="s">
        <v>8318</v>
      </c>
      <c r="S3679" s="17">
        <f t="shared" si="230"/>
        <v>41802.574282407404</v>
      </c>
      <c r="T3679" s="17">
        <f t="shared" si="231"/>
        <v>41823.165972222225</v>
      </c>
    </row>
    <row r="3680" spans="1:20" ht="28.5" x14ac:dyDescent="0.45">
      <c r="A3680" s="5">
        <v>3678</v>
      </c>
      <c r="B3680" s="7" t="s">
        <v>3675</v>
      </c>
      <c r="C3680" s="7" t="s">
        <v>7788</v>
      </c>
      <c r="D3680" s="8">
        <v>2000</v>
      </c>
      <c r="E3680" s="8">
        <v>2050</v>
      </c>
      <c r="F3680" s="8" t="s">
        <v>8219</v>
      </c>
      <c r="G3680" s="8" t="s">
        <v>8225</v>
      </c>
      <c r="H3680" s="8" t="s">
        <v>8247</v>
      </c>
      <c r="I3680" s="8">
        <v>1433076298</v>
      </c>
      <c r="J3680" s="8">
        <v>1430052298</v>
      </c>
      <c r="K3680" s="8" t="b">
        <v>0</v>
      </c>
      <c r="L3680" s="8">
        <v>31</v>
      </c>
      <c r="M3680" s="8" t="b">
        <v>1</v>
      </c>
      <c r="N3680" s="8" t="s">
        <v>8271</v>
      </c>
      <c r="O3680" s="11">
        <f t="shared" si="228"/>
        <v>103</v>
      </c>
      <c r="P3680" s="8">
        <f t="shared" si="229"/>
        <v>66.13</v>
      </c>
      <c r="Q3680" s="8" t="s">
        <v>8317</v>
      </c>
      <c r="R3680" s="8" t="s">
        <v>8318</v>
      </c>
      <c r="S3680" s="17">
        <f t="shared" si="230"/>
        <v>42120.531226851846</v>
      </c>
      <c r="T3680" s="17">
        <f t="shared" si="231"/>
        <v>42155.531226851846</v>
      </c>
    </row>
    <row r="3681" spans="1:20" ht="42.75" x14ac:dyDescent="0.45">
      <c r="A3681" s="5">
        <v>3679</v>
      </c>
      <c r="B3681" s="7" t="s">
        <v>3676</v>
      </c>
      <c r="C3681" s="7" t="s">
        <v>7789</v>
      </c>
      <c r="D3681" s="8">
        <v>2000</v>
      </c>
      <c r="E3681" s="8">
        <v>2202</v>
      </c>
      <c r="F3681" s="8" t="s">
        <v>8219</v>
      </c>
      <c r="G3681" s="8" t="s">
        <v>8224</v>
      </c>
      <c r="H3681" s="8" t="s">
        <v>8246</v>
      </c>
      <c r="I3681" s="8">
        <v>1404190740</v>
      </c>
      <c r="J3681" s="8">
        <v>1401214581</v>
      </c>
      <c r="K3681" s="8" t="b">
        <v>0</v>
      </c>
      <c r="L3681" s="8">
        <v>30</v>
      </c>
      <c r="M3681" s="8" t="b">
        <v>1</v>
      </c>
      <c r="N3681" s="8" t="s">
        <v>8271</v>
      </c>
      <c r="O3681" s="11">
        <f t="shared" si="228"/>
        <v>110</v>
      </c>
      <c r="P3681" s="8">
        <f t="shared" si="229"/>
        <v>73.400000000000006</v>
      </c>
      <c r="Q3681" s="8" t="s">
        <v>8317</v>
      </c>
      <c r="R3681" s="8" t="s">
        <v>8318</v>
      </c>
      <c r="S3681" s="17">
        <f t="shared" si="230"/>
        <v>41786.761354166665</v>
      </c>
      <c r="T3681" s="17">
        <f t="shared" si="231"/>
        <v>41821.207638888889</v>
      </c>
    </row>
    <row r="3682" spans="1:20" ht="42.75" x14ac:dyDescent="0.45">
      <c r="A3682" s="5">
        <v>3680</v>
      </c>
      <c r="B3682" s="7" t="s">
        <v>3677</v>
      </c>
      <c r="C3682" s="7" t="s">
        <v>7790</v>
      </c>
      <c r="D3682" s="8">
        <v>3000</v>
      </c>
      <c r="E3682" s="8">
        <v>3383</v>
      </c>
      <c r="F3682" s="8" t="s">
        <v>8219</v>
      </c>
      <c r="G3682" s="8" t="s">
        <v>8224</v>
      </c>
      <c r="H3682" s="8" t="s">
        <v>8246</v>
      </c>
      <c r="I3682" s="8">
        <v>1475664834</v>
      </c>
      <c r="J3682" s="8">
        <v>1473850434</v>
      </c>
      <c r="K3682" s="8" t="b">
        <v>0</v>
      </c>
      <c r="L3682" s="8">
        <v>34</v>
      </c>
      <c r="M3682" s="8" t="b">
        <v>1</v>
      </c>
      <c r="N3682" s="8" t="s">
        <v>8271</v>
      </c>
      <c r="O3682" s="11">
        <f t="shared" si="228"/>
        <v>113</v>
      </c>
      <c r="P3682" s="8">
        <f t="shared" si="229"/>
        <v>99.5</v>
      </c>
      <c r="Q3682" s="8" t="s">
        <v>8317</v>
      </c>
      <c r="R3682" s="8" t="s">
        <v>8318</v>
      </c>
      <c r="S3682" s="17">
        <f t="shared" si="230"/>
        <v>42627.454097222217</v>
      </c>
      <c r="T3682" s="17">
        <f t="shared" si="231"/>
        <v>42648.454097222217</v>
      </c>
    </row>
    <row r="3683" spans="1:20" ht="57" x14ac:dyDescent="0.45">
      <c r="A3683" s="5">
        <v>3681</v>
      </c>
      <c r="B3683" s="7" t="s">
        <v>3678</v>
      </c>
      <c r="C3683" s="7" t="s">
        <v>7791</v>
      </c>
      <c r="D3683" s="8">
        <v>1000</v>
      </c>
      <c r="E3683" s="8">
        <v>1119</v>
      </c>
      <c r="F3683" s="8" t="s">
        <v>8219</v>
      </c>
      <c r="G3683" s="8" t="s">
        <v>8224</v>
      </c>
      <c r="H3683" s="8" t="s">
        <v>8246</v>
      </c>
      <c r="I3683" s="8">
        <v>1452872290</v>
      </c>
      <c r="J3683" s="8">
        <v>1452008290</v>
      </c>
      <c r="K3683" s="8" t="b">
        <v>0</v>
      </c>
      <c r="L3683" s="8">
        <v>18</v>
      </c>
      <c r="M3683" s="8" t="b">
        <v>1</v>
      </c>
      <c r="N3683" s="8" t="s">
        <v>8271</v>
      </c>
      <c r="O3683" s="11">
        <f t="shared" si="228"/>
        <v>112</v>
      </c>
      <c r="P3683" s="8">
        <f t="shared" si="229"/>
        <v>62.17</v>
      </c>
      <c r="Q3683" s="8" t="s">
        <v>8317</v>
      </c>
      <c r="R3683" s="8" t="s">
        <v>8318</v>
      </c>
      <c r="S3683" s="17">
        <f t="shared" si="230"/>
        <v>42374.651504629626</v>
      </c>
      <c r="T3683" s="17">
        <f t="shared" si="231"/>
        <v>42384.651504629626</v>
      </c>
    </row>
    <row r="3684" spans="1:20" ht="42.75" x14ac:dyDescent="0.45">
      <c r="A3684" s="5">
        <v>3682</v>
      </c>
      <c r="B3684" s="7" t="s">
        <v>3679</v>
      </c>
      <c r="C3684" s="7" t="s">
        <v>7792</v>
      </c>
      <c r="D3684" s="8">
        <v>3000</v>
      </c>
      <c r="E3684" s="8">
        <v>4176</v>
      </c>
      <c r="F3684" s="8" t="s">
        <v>8219</v>
      </c>
      <c r="G3684" s="8" t="s">
        <v>8224</v>
      </c>
      <c r="H3684" s="8" t="s">
        <v>8246</v>
      </c>
      <c r="I3684" s="8">
        <v>1402901940</v>
      </c>
      <c r="J3684" s="8">
        <v>1399998418</v>
      </c>
      <c r="K3684" s="8" t="b">
        <v>0</v>
      </c>
      <c r="L3684" s="8">
        <v>67</v>
      </c>
      <c r="M3684" s="8" t="b">
        <v>1</v>
      </c>
      <c r="N3684" s="8" t="s">
        <v>8271</v>
      </c>
      <c r="O3684" s="11">
        <f t="shared" si="228"/>
        <v>139</v>
      </c>
      <c r="P3684" s="8">
        <f t="shared" si="229"/>
        <v>62.33</v>
      </c>
      <c r="Q3684" s="8" t="s">
        <v>8317</v>
      </c>
      <c r="R3684" s="8" t="s">
        <v>8318</v>
      </c>
      <c r="S3684" s="17">
        <f t="shared" si="230"/>
        <v>41772.685393518521</v>
      </c>
      <c r="T3684" s="17">
        <f t="shared" si="231"/>
        <v>41806.290972222225</v>
      </c>
    </row>
    <row r="3685" spans="1:20" ht="42.75" x14ac:dyDescent="0.45">
      <c r="A3685" s="5">
        <v>3683</v>
      </c>
      <c r="B3685" s="7" t="s">
        <v>3680</v>
      </c>
      <c r="C3685" s="7" t="s">
        <v>7793</v>
      </c>
      <c r="D3685" s="8">
        <v>3500</v>
      </c>
      <c r="E3685" s="8">
        <v>3880</v>
      </c>
      <c r="F3685" s="8" t="s">
        <v>8219</v>
      </c>
      <c r="G3685" s="8" t="s">
        <v>8224</v>
      </c>
      <c r="H3685" s="8" t="s">
        <v>8246</v>
      </c>
      <c r="I3685" s="8">
        <v>1476931696</v>
      </c>
      <c r="J3685" s="8">
        <v>1474339696</v>
      </c>
      <c r="K3685" s="8" t="b">
        <v>0</v>
      </c>
      <c r="L3685" s="8">
        <v>66</v>
      </c>
      <c r="M3685" s="8" t="b">
        <v>1</v>
      </c>
      <c r="N3685" s="8" t="s">
        <v>8271</v>
      </c>
      <c r="O3685" s="11">
        <f t="shared" si="228"/>
        <v>111</v>
      </c>
      <c r="P3685" s="8">
        <f t="shared" si="229"/>
        <v>58.79</v>
      </c>
      <c r="Q3685" s="8" t="s">
        <v>8317</v>
      </c>
      <c r="R3685" s="8" t="s">
        <v>8318</v>
      </c>
      <c r="S3685" s="17">
        <f t="shared" si="230"/>
        <v>42633.116851851853</v>
      </c>
      <c r="T3685" s="17">
        <f t="shared" si="231"/>
        <v>42663.116851851853</v>
      </c>
    </row>
    <row r="3686" spans="1:20" ht="42.75" x14ac:dyDescent="0.45">
      <c r="A3686" s="5">
        <v>3684</v>
      </c>
      <c r="B3686" s="7" t="s">
        <v>3681</v>
      </c>
      <c r="C3686" s="7" t="s">
        <v>7794</v>
      </c>
      <c r="D3686" s="8">
        <v>750</v>
      </c>
      <c r="E3686" s="8">
        <v>1043</v>
      </c>
      <c r="F3686" s="8" t="s">
        <v>8219</v>
      </c>
      <c r="G3686" s="8" t="s">
        <v>8224</v>
      </c>
      <c r="H3686" s="8" t="s">
        <v>8246</v>
      </c>
      <c r="I3686" s="8">
        <v>1441167586</v>
      </c>
      <c r="J3686" s="8">
        <v>1438575586</v>
      </c>
      <c r="K3686" s="8" t="b">
        <v>0</v>
      </c>
      <c r="L3686" s="8">
        <v>23</v>
      </c>
      <c r="M3686" s="8" t="b">
        <v>1</v>
      </c>
      <c r="N3686" s="8" t="s">
        <v>8271</v>
      </c>
      <c r="O3686" s="11">
        <f t="shared" si="228"/>
        <v>139</v>
      </c>
      <c r="P3686" s="8">
        <f t="shared" si="229"/>
        <v>45.35</v>
      </c>
      <c r="Q3686" s="8" t="s">
        <v>8317</v>
      </c>
      <c r="R3686" s="8" t="s">
        <v>8318</v>
      </c>
      <c r="S3686" s="17">
        <f t="shared" si="230"/>
        <v>42219.180393518516</v>
      </c>
      <c r="T3686" s="17">
        <f t="shared" si="231"/>
        <v>42249.180393518516</v>
      </c>
    </row>
    <row r="3687" spans="1:20" ht="42.75" x14ac:dyDescent="0.45">
      <c r="A3687" s="5">
        <v>3685</v>
      </c>
      <c r="B3687" s="7" t="s">
        <v>3682</v>
      </c>
      <c r="C3687" s="7" t="s">
        <v>7795</v>
      </c>
      <c r="D3687" s="8">
        <v>5000</v>
      </c>
      <c r="E3687" s="8">
        <v>5285</v>
      </c>
      <c r="F3687" s="8" t="s">
        <v>8219</v>
      </c>
      <c r="G3687" s="8" t="s">
        <v>8224</v>
      </c>
      <c r="H3687" s="8" t="s">
        <v>8246</v>
      </c>
      <c r="I3687" s="8">
        <v>1400533200</v>
      </c>
      <c r="J3687" s="8">
        <v>1398348859</v>
      </c>
      <c r="K3687" s="8" t="b">
        <v>0</v>
      </c>
      <c r="L3687" s="8">
        <v>126</v>
      </c>
      <c r="M3687" s="8" t="b">
        <v>1</v>
      </c>
      <c r="N3687" s="8" t="s">
        <v>8271</v>
      </c>
      <c r="O3687" s="11">
        <f t="shared" si="228"/>
        <v>106</v>
      </c>
      <c r="P3687" s="8">
        <f t="shared" si="229"/>
        <v>41.94</v>
      </c>
      <c r="Q3687" s="8" t="s">
        <v>8317</v>
      </c>
      <c r="R3687" s="8" t="s">
        <v>8318</v>
      </c>
      <c r="S3687" s="17">
        <f t="shared" si="230"/>
        <v>41753.593275462961</v>
      </c>
      <c r="T3687" s="17">
        <f t="shared" si="231"/>
        <v>41778.875</v>
      </c>
    </row>
    <row r="3688" spans="1:20" ht="42.75" x14ac:dyDescent="0.45">
      <c r="A3688" s="5">
        <v>3686</v>
      </c>
      <c r="B3688" s="7" t="s">
        <v>3683</v>
      </c>
      <c r="C3688" s="7" t="s">
        <v>7796</v>
      </c>
      <c r="D3688" s="8">
        <v>350</v>
      </c>
      <c r="E3688" s="8">
        <v>355</v>
      </c>
      <c r="F3688" s="8" t="s">
        <v>8219</v>
      </c>
      <c r="G3688" s="8" t="s">
        <v>8224</v>
      </c>
      <c r="H3688" s="8" t="s">
        <v>8246</v>
      </c>
      <c r="I3688" s="8">
        <v>1440820740</v>
      </c>
      <c r="J3688" s="8">
        <v>1439567660</v>
      </c>
      <c r="K3688" s="8" t="b">
        <v>0</v>
      </c>
      <c r="L3688" s="8">
        <v>6</v>
      </c>
      <c r="M3688" s="8" t="b">
        <v>1</v>
      </c>
      <c r="N3688" s="8" t="s">
        <v>8271</v>
      </c>
      <c r="O3688" s="11">
        <f t="shared" si="228"/>
        <v>101</v>
      </c>
      <c r="P3688" s="8">
        <f t="shared" si="229"/>
        <v>59.17</v>
      </c>
      <c r="Q3688" s="8" t="s">
        <v>8317</v>
      </c>
      <c r="R3688" s="8" t="s">
        <v>8318</v>
      </c>
      <c r="S3688" s="17">
        <f t="shared" si="230"/>
        <v>42230.662731481483</v>
      </c>
      <c r="T3688" s="17">
        <f t="shared" si="231"/>
        <v>42245.165972222225</v>
      </c>
    </row>
    <row r="3689" spans="1:20" ht="42.75" x14ac:dyDescent="0.45">
      <c r="A3689" s="5">
        <v>3687</v>
      </c>
      <c r="B3689" s="7" t="s">
        <v>3684</v>
      </c>
      <c r="C3689" s="7" t="s">
        <v>7797</v>
      </c>
      <c r="D3689" s="8">
        <v>5000</v>
      </c>
      <c r="E3689" s="8">
        <v>5012.25</v>
      </c>
      <c r="F3689" s="8" t="s">
        <v>8219</v>
      </c>
      <c r="G3689" s="8" t="s">
        <v>8224</v>
      </c>
      <c r="H3689" s="8" t="s">
        <v>8246</v>
      </c>
      <c r="I3689" s="8">
        <v>1403846055</v>
      </c>
      <c r="J3689" s="8">
        <v>1401254055</v>
      </c>
      <c r="K3689" s="8" t="b">
        <v>0</v>
      </c>
      <c r="L3689" s="8">
        <v>25</v>
      </c>
      <c r="M3689" s="8" t="b">
        <v>1</v>
      </c>
      <c r="N3689" s="8" t="s">
        <v>8271</v>
      </c>
      <c r="O3689" s="11">
        <f t="shared" si="228"/>
        <v>100</v>
      </c>
      <c r="P3689" s="8">
        <f t="shared" si="229"/>
        <v>200.49</v>
      </c>
      <c r="Q3689" s="8" t="s">
        <v>8317</v>
      </c>
      <c r="R3689" s="8" t="s">
        <v>8318</v>
      </c>
      <c r="S3689" s="17">
        <f t="shared" si="230"/>
        <v>41787.218229166669</v>
      </c>
      <c r="T3689" s="17">
        <f t="shared" si="231"/>
        <v>41817.218229166669</v>
      </c>
    </row>
    <row r="3690" spans="1:20" ht="42.75" x14ac:dyDescent="0.45">
      <c r="A3690" s="5">
        <v>3688</v>
      </c>
      <c r="B3690" s="7" t="s">
        <v>3685</v>
      </c>
      <c r="C3690" s="7" t="s">
        <v>7798</v>
      </c>
      <c r="D3690" s="8">
        <v>3000</v>
      </c>
      <c r="E3690" s="8">
        <v>3275</v>
      </c>
      <c r="F3690" s="8" t="s">
        <v>8219</v>
      </c>
      <c r="G3690" s="8" t="s">
        <v>8225</v>
      </c>
      <c r="H3690" s="8" t="s">
        <v>8247</v>
      </c>
      <c r="I3690" s="8">
        <v>1407524004</v>
      </c>
      <c r="J3690" s="8">
        <v>1404932004</v>
      </c>
      <c r="K3690" s="8" t="b">
        <v>0</v>
      </c>
      <c r="L3690" s="8">
        <v>39</v>
      </c>
      <c r="M3690" s="8" t="b">
        <v>1</v>
      </c>
      <c r="N3690" s="8" t="s">
        <v>8271</v>
      </c>
      <c r="O3690" s="11">
        <f t="shared" si="228"/>
        <v>109</v>
      </c>
      <c r="P3690" s="8">
        <f t="shared" si="229"/>
        <v>83.97</v>
      </c>
      <c r="Q3690" s="8" t="s">
        <v>8317</v>
      </c>
      <c r="R3690" s="8" t="s">
        <v>8318</v>
      </c>
      <c r="S3690" s="17">
        <f t="shared" si="230"/>
        <v>41829.787083333329</v>
      </c>
      <c r="T3690" s="17">
        <f t="shared" si="231"/>
        <v>41859.787083333329</v>
      </c>
    </row>
    <row r="3691" spans="1:20" ht="42.75" x14ac:dyDescent="0.45">
      <c r="A3691" s="5">
        <v>3689</v>
      </c>
      <c r="B3691" s="7" t="s">
        <v>3686</v>
      </c>
      <c r="C3691" s="7" t="s">
        <v>7799</v>
      </c>
      <c r="D3691" s="8">
        <v>3000</v>
      </c>
      <c r="E3691" s="8">
        <v>3550</v>
      </c>
      <c r="F3691" s="8" t="s">
        <v>8219</v>
      </c>
      <c r="G3691" s="8" t="s">
        <v>8224</v>
      </c>
      <c r="H3691" s="8" t="s">
        <v>8246</v>
      </c>
      <c r="I3691" s="8">
        <v>1434925500</v>
      </c>
      <c r="J3691" s="8">
        <v>1432410639</v>
      </c>
      <c r="K3691" s="8" t="b">
        <v>0</v>
      </c>
      <c r="L3691" s="8">
        <v>62</v>
      </c>
      <c r="M3691" s="8" t="b">
        <v>1</v>
      </c>
      <c r="N3691" s="8" t="s">
        <v>8271</v>
      </c>
      <c r="O3691" s="11">
        <f t="shared" si="228"/>
        <v>118</v>
      </c>
      <c r="P3691" s="8">
        <f t="shared" si="229"/>
        <v>57.26</v>
      </c>
      <c r="Q3691" s="8" t="s">
        <v>8317</v>
      </c>
      <c r="R3691" s="8" t="s">
        <v>8318</v>
      </c>
      <c r="S3691" s="17">
        <f t="shared" si="230"/>
        <v>42147.826840277776</v>
      </c>
      <c r="T3691" s="17">
        <f t="shared" si="231"/>
        <v>42176.934027777781</v>
      </c>
    </row>
    <row r="3692" spans="1:20" ht="42.75" x14ac:dyDescent="0.45">
      <c r="A3692" s="5">
        <v>3690</v>
      </c>
      <c r="B3692" s="7" t="s">
        <v>3687</v>
      </c>
      <c r="C3692" s="7" t="s">
        <v>7800</v>
      </c>
      <c r="D3692" s="8">
        <v>1500</v>
      </c>
      <c r="E3692" s="8">
        <v>1800</v>
      </c>
      <c r="F3692" s="8" t="s">
        <v>8219</v>
      </c>
      <c r="G3692" s="8" t="s">
        <v>8224</v>
      </c>
      <c r="H3692" s="8" t="s">
        <v>8246</v>
      </c>
      <c r="I3692" s="8">
        <v>1417101683</v>
      </c>
      <c r="J3692" s="8">
        <v>1414506083</v>
      </c>
      <c r="K3692" s="8" t="b">
        <v>0</v>
      </c>
      <c r="L3692" s="8">
        <v>31</v>
      </c>
      <c r="M3692" s="8" t="b">
        <v>1</v>
      </c>
      <c r="N3692" s="8" t="s">
        <v>8271</v>
      </c>
      <c r="O3692" s="11">
        <f t="shared" si="228"/>
        <v>120</v>
      </c>
      <c r="P3692" s="8">
        <f t="shared" si="229"/>
        <v>58.06</v>
      </c>
      <c r="Q3692" s="8" t="s">
        <v>8317</v>
      </c>
      <c r="R3692" s="8" t="s">
        <v>8318</v>
      </c>
      <c r="S3692" s="17">
        <f t="shared" si="230"/>
        <v>41940.598182870373</v>
      </c>
      <c r="T3692" s="17">
        <f t="shared" si="231"/>
        <v>41970.639849537038</v>
      </c>
    </row>
    <row r="3693" spans="1:20" ht="28.5" x14ac:dyDescent="0.45">
      <c r="A3693" s="5">
        <v>3691</v>
      </c>
      <c r="B3693" s="7" t="s">
        <v>3688</v>
      </c>
      <c r="C3693" s="7" t="s">
        <v>7801</v>
      </c>
      <c r="D3693" s="8">
        <v>40000</v>
      </c>
      <c r="E3693" s="8">
        <v>51184</v>
      </c>
      <c r="F3693" s="8" t="s">
        <v>8219</v>
      </c>
      <c r="G3693" s="8" t="s">
        <v>8224</v>
      </c>
      <c r="H3693" s="8" t="s">
        <v>8246</v>
      </c>
      <c r="I3693" s="8">
        <v>1425272340</v>
      </c>
      <c r="J3693" s="8">
        <v>1421426929</v>
      </c>
      <c r="K3693" s="8" t="b">
        <v>0</v>
      </c>
      <c r="L3693" s="8">
        <v>274</v>
      </c>
      <c r="M3693" s="8" t="b">
        <v>1</v>
      </c>
      <c r="N3693" s="8" t="s">
        <v>8271</v>
      </c>
      <c r="O3693" s="11">
        <f t="shared" si="228"/>
        <v>128</v>
      </c>
      <c r="P3693" s="8">
        <f t="shared" si="229"/>
        <v>186.8</v>
      </c>
      <c r="Q3693" s="8" t="s">
        <v>8317</v>
      </c>
      <c r="R3693" s="8" t="s">
        <v>8318</v>
      </c>
      <c r="S3693" s="17">
        <f t="shared" si="230"/>
        <v>42020.700567129628</v>
      </c>
      <c r="T3693" s="17">
        <f t="shared" si="231"/>
        <v>42065.207638888889</v>
      </c>
    </row>
    <row r="3694" spans="1:20" ht="28.5" x14ac:dyDescent="0.45">
      <c r="A3694" s="5">
        <v>3692</v>
      </c>
      <c r="B3694" s="7" t="s">
        <v>3689</v>
      </c>
      <c r="C3694" s="7" t="s">
        <v>7802</v>
      </c>
      <c r="D3694" s="8">
        <v>1000</v>
      </c>
      <c r="E3694" s="8">
        <v>1260</v>
      </c>
      <c r="F3694" s="8" t="s">
        <v>8219</v>
      </c>
      <c r="G3694" s="8" t="s">
        <v>8224</v>
      </c>
      <c r="H3694" s="8" t="s">
        <v>8246</v>
      </c>
      <c r="I3694" s="8">
        <v>1411084800</v>
      </c>
      <c r="J3694" s="8">
        <v>1410304179</v>
      </c>
      <c r="K3694" s="8" t="b">
        <v>0</v>
      </c>
      <c r="L3694" s="8">
        <v>17</v>
      </c>
      <c r="M3694" s="8" t="b">
        <v>1</v>
      </c>
      <c r="N3694" s="8" t="s">
        <v>8271</v>
      </c>
      <c r="O3694" s="11">
        <f t="shared" si="228"/>
        <v>126</v>
      </c>
      <c r="P3694" s="8">
        <f t="shared" si="229"/>
        <v>74.12</v>
      </c>
      <c r="Q3694" s="8" t="s">
        <v>8317</v>
      </c>
      <c r="R3694" s="8" t="s">
        <v>8318</v>
      </c>
      <c r="S3694" s="17">
        <f t="shared" si="230"/>
        <v>41891.96503472222</v>
      </c>
      <c r="T3694" s="17">
        <f t="shared" si="231"/>
        <v>41901</v>
      </c>
    </row>
    <row r="3695" spans="1:20" ht="42.75" x14ac:dyDescent="0.45">
      <c r="A3695" s="5">
        <v>3693</v>
      </c>
      <c r="B3695" s="7" t="s">
        <v>3690</v>
      </c>
      <c r="C3695" s="7" t="s">
        <v>7803</v>
      </c>
      <c r="D3695" s="8">
        <v>333</v>
      </c>
      <c r="E3695" s="8">
        <v>430</v>
      </c>
      <c r="F3695" s="8" t="s">
        <v>8219</v>
      </c>
      <c r="G3695" s="8" t="s">
        <v>8225</v>
      </c>
      <c r="H3695" s="8" t="s">
        <v>8247</v>
      </c>
      <c r="I3695" s="8">
        <v>1448922600</v>
      </c>
      <c r="J3695" s="8">
        <v>1446352529</v>
      </c>
      <c r="K3695" s="8" t="b">
        <v>0</v>
      </c>
      <c r="L3695" s="8">
        <v>14</v>
      </c>
      <c r="M3695" s="8" t="b">
        <v>1</v>
      </c>
      <c r="N3695" s="8" t="s">
        <v>8271</v>
      </c>
      <c r="O3695" s="11">
        <f t="shared" si="228"/>
        <v>129</v>
      </c>
      <c r="P3695" s="8">
        <f t="shared" si="229"/>
        <v>30.71</v>
      </c>
      <c r="Q3695" s="8" t="s">
        <v>8317</v>
      </c>
      <c r="R3695" s="8" t="s">
        <v>8318</v>
      </c>
      <c r="S3695" s="17">
        <f t="shared" si="230"/>
        <v>42309.191307870366</v>
      </c>
      <c r="T3695" s="17">
        <f t="shared" si="231"/>
        <v>42338.9375</v>
      </c>
    </row>
    <row r="3696" spans="1:20" ht="42.75" x14ac:dyDescent="0.45">
      <c r="A3696" s="5">
        <v>3694</v>
      </c>
      <c r="B3696" s="7" t="s">
        <v>3691</v>
      </c>
      <c r="C3696" s="7" t="s">
        <v>7804</v>
      </c>
      <c r="D3696" s="8">
        <v>3500</v>
      </c>
      <c r="E3696" s="8">
        <v>3760</v>
      </c>
      <c r="F3696" s="8" t="s">
        <v>8219</v>
      </c>
      <c r="G3696" s="8" t="s">
        <v>8224</v>
      </c>
      <c r="H3696" s="8" t="s">
        <v>8246</v>
      </c>
      <c r="I3696" s="8">
        <v>1465178400</v>
      </c>
      <c r="J3696" s="8">
        <v>1461985967</v>
      </c>
      <c r="K3696" s="8" t="b">
        <v>0</v>
      </c>
      <c r="L3696" s="8">
        <v>60</v>
      </c>
      <c r="M3696" s="8" t="b">
        <v>1</v>
      </c>
      <c r="N3696" s="8" t="s">
        <v>8271</v>
      </c>
      <c r="O3696" s="11">
        <f t="shared" si="228"/>
        <v>107</v>
      </c>
      <c r="P3696" s="8">
        <f t="shared" si="229"/>
        <v>62.67</v>
      </c>
      <c r="Q3696" s="8" t="s">
        <v>8317</v>
      </c>
      <c r="R3696" s="8" t="s">
        <v>8318</v>
      </c>
      <c r="S3696" s="17">
        <f t="shared" si="230"/>
        <v>42490.133877314816</v>
      </c>
      <c r="T3696" s="17">
        <f t="shared" si="231"/>
        <v>42527.083333333328</v>
      </c>
    </row>
    <row r="3697" spans="1:20" ht="57" x14ac:dyDescent="0.45">
      <c r="A3697" s="5">
        <v>3695</v>
      </c>
      <c r="B3697" s="7" t="s">
        <v>3692</v>
      </c>
      <c r="C3697" s="7" t="s">
        <v>7805</v>
      </c>
      <c r="D3697" s="8">
        <v>4000</v>
      </c>
      <c r="E3697" s="8">
        <v>4005</v>
      </c>
      <c r="F3697" s="8" t="s">
        <v>8219</v>
      </c>
      <c r="G3697" s="8" t="s">
        <v>8224</v>
      </c>
      <c r="H3697" s="8" t="s">
        <v>8246</v>
      </c>
      <c r="I3697" s="8">
        <v>1421009610</v>
      </c>
      <c r="J3697" s="8">
        <v>1419281610</v>
      </c>
      <c r="K3697" s="8" t="b">
        <v>0</v>
      </c>
      <c r="L3697" s="8">
        <v>33</v>
      </c>
      <c r="M3697" s="8" t="b">
        <v>1</v>
      </c>
      <c r="N3697" s="8" t="s">
        <v>8271</v>
      </c>
      <c r="O3697" s="11">
        <f t="shared" si="228"/>
        <v>100</v>
      </c>
      <c r="P3697" s="8">
        <f t="shared" si="229"/>
        <v>121.36</v>
      </c>
      <c r="Q3697" s="8" t="s">
        <v>8317</v>
      </c>
      <c r="R3697" s="8" t="s">
        <v>8318</v>
      </c>
      <c r="S3697" s="17">
        <f t="shared" si="230"/>
        <v>41995.870486111111</v>
      </c>
      <c r="T3697" s="17">
        <f t="shared" si="231"/>
        <v>42015.870486111111</v>
      </c>
    </row>
    <row r="3698" spans="1:20" ht="42.75" x14ac:dyDescent="0.45">
      <c r="A3698" s="5">
        <v>3696</v>
      </c>
      <c r="B3698" s="7" t="s">
        <v>3693</v>
      </c>
      <c r="C3698" s="7" t="s">
        <v>7806</v>
      </c>
      <c r="D3698" s="8">
        <v>2000</v>
      </c>
      <c r="E3698" s="8">
        <v>3100</v>
      </c>
      <c r="F3698" s="8" t="s">
        <v>8219</v>
      </c>
      <c r="G3698" s="8" t="s">
        <v>8225</v>
      </c>
      <c r="H3698" s="8" t="s">
        <v>8247</v>
      </c>
      <c r="I3698" s="8">
        <v>1423838916</v>
      </c>
      <c r="J3698" s="8">
        <v>1418654916</v>
      </c>
      <c r="K3698" s="8" t="b">
        <v>0</v>
      </c>
      <c r="L3698" s="8">
        <v>78</v>
      </c>
      <c r="M3698" s="8" t="b">
        <v>1</v>
      </c>
      <c r="N3698" s="8" t="s">
        <v>8271</v>
      </c>
      <c r="O3698" s="11">
        <f t="shared" si="228"/>
        <v>155</v>
      </c>
      <c r="P3698" s="8">
        <f t="shared" si="229"/>
        <v>39.74</v>
      </c>
      <c r="Q3698" s="8" t="s">
        <v>8317</v>
      </c>
      <c r="R3698" s="8" t="s">
        <v>8318</v>
      </c>
      <c r="S3698" s="17">
        <f t="shared" si="230"/>
        <v>41988.617083333331</v>
      </c>
      <c r="T3698" s="17">
        <f t="shared" si="231"/>
        <v>42048.617083333331</v>
      </c>
    </row>
    <row r="3699" spans="1:20" ht="42.75" x14ac:dyDescent="0.45">
      <c r="A3699" s="5">
        <v>3697</v>
      </c>
      <c r="B3699" s="7" t="s">
        <v>3694</v>
      </c>
      <c r="C3699" s="7" t="s">
        <v>7807</v>
      </c>
      <c r="D3699" s="8">
        <v>2000</v>
      </c>
      <c r="E3699" s="8">
        <v>2160</v>
      </c>
      <c r="F3699" s="8" t="s">
        <v>8219</v>
      </c>
      <c r="G3699" s="8" t="s">
        <v>8225</v>
      </c>
      <c r="H3699" s="8" t="s">
        <v>8247</v>
      </c>
      <c r="I3699" s="8">
        <v>1462878648</v>
      </c>
      <c r="J3699" s="8">
        <v>1461064248</v>
      </c>
      <c r="K3699" s="8" t="b">
        <v>0</v>
      </c>
      <c r="L3699" s="8">
        <v>30</v>
      </c>
      <c r="M3699" s="8" t="b">
        <v>1</v>
      </c>
      <c r="N3699" s="8" t="s">
        <v>8271</v>
      </c>
      <c r="O3699" s="11">
        <f t="shared" si="228"/>
        <v>108</v>
      </c>
      <c r="P3699" s="8">
        <f t="shared" si="229"/>
        <v>72</v>
      </c>
      <c r="Q3699" s="8" t="s">
        <v>8317</v>
      </c>
      <c r="R3699" s="8" t="s">
        <v>8318</v>
      </c>
      <c r="S3699" s="17">
        <f t="shared" si="230"/>
        <v>42479.465833333335</v>
      </c>
      <c r="T3699" s="17">
        <f t="shared" si="231"/>
        <v>42500.465833333335</v>
      </c>
    </row>
    <row r="3700" spans="1:20" ht="42.75" x14ac:dyDescent="0.45">
      <c r="A3700" s="5">
        <v>3698</v>
      </c>
      <c r="B3700" s="7" t="s">
        <v>3695</v>
      </c>
      <c r="C3700" s="7" t="s">
        <v>7808</v>
      </c>
      <c r="D3700" s="8">
        <v>5000</v>
      </c>
      <c r="E3700" s="8">
        <v>5526</v>
      </c>
      <c r="F3700" s="8" t="s">
        <v>8219</v>
      </c>
      <c r="G3700" s="8" t="s">
        <v>8224</v>
      </c>
      <c r="H3700" s="8" t="s">
        <v>8246</v>
      </c>
      <c r="I3700" s="8">
        <v>1456946487</v>
      </c>
      <c r="J3700" s="8">
        <v>1454354487</v>
      </c>
      <c r="K3700" s="8" t="b">
        <v>0</v>
      </c>
      <c r="L3700" s="8">
        <v>136</v>
      </c>
      <c r="M3700" s="8" t="b">
        <v>1</v>
      </c>
      <c r="N3700" s="8" t="s">
        <v>8271</v>
      </c>
      <c r="O3700" s="11">
        <f t="shared" si="228"/>
        <v>111</v>
      </c>
      <c r="P3700" s="8">
        <f t="shared" si="229"/>
        <v>40.630000000000003</v>
      </c>
      <c r="Q3700" s="8" t="s">
        <v>8317</v>
      </c>
      <c r="R3700" s="8" t="s">
        <v>8318</v>
      </c>
      <c r="S3700" s="17">
        <f t="shared" si="230"/>
        <v>42401.806562500002</v>
      </c>
      <c r="T3700" s="17">
        <f t="shared" si="231"/>
        <v>42431.806562500002</v>
      </c>
    </row>
    <row r="3701" spans="1:20" ht="42.75" x14ac:dyDescent="0.45">
      <c r="A3701" s="5">
        <v>3699</v>
      </c>
      <c r="B3701" s="7" t="s">
        <v>3696</v>
      </c>
      <c r="C3701" s="7" t="s">
        <v>7809</v>
      </c>
      <c r="D3701" s="8">
        <v>2500</v>
      </c>
      <c r="E3701" s="8">
        <v>2520</v>
      </c>
      <c r="F3701" s="8" t="s">
        <v>8219</v>
      </c>
      <c r="G3701" s="8" t="s">
        <v>8224</v>
      </c>
      <c r="H3701" s="8" t="s">
        <v>8246</v>
      </c>
      <c r="I3701" s="8">
        <v>1413383216</v>
      </c>
      <c r="J3701" s="8">
        <v>1410791216</v>
      </c>
      <c r="K3701" s="8" t="b">
        <v>0</v>
      </c>
      <c r="L3701" s="8">
        <v>40</v>
      </c>
      <c r="M3701" s="8" t="b">
        <v>1</v>
      </c>
      <c r="N3701" s="8" t="s">
        <v>8271</v>
      </c>
      <c r="O3701" s="11">
        <f t="shared" si="228"/>
        <v>101</v>
      </c>
      <c r="P3701" s="8">
        <f t="shared" si="229"/>
        <v>63</v>
      </c>
      <c r="Q3701" s="8" t="s">
        <v>8317</v>
      </c>
      <c r="R3701" s="8" t="s">
        <v>8318</v>
      </c>
      <c r="S3701" s="17">
        <f t="shared" si="230"/>
        <v>41897.602037037039</v>
      </c>
      <c r="T3701" s="17">
        <f t="shared" si="231"/>
        <v>41927.602037037039</v>
      </c>
    </row>
    <row r="3702" spans="1:20" ht="28.5" x14ac:dyDescent="0.45">
      <c r="A3702" s="5">
        <v>3700</v>
      </c>
      <c r="B3702" s="7" t="s">
        <v>3697</v>
      </c>
      <c r="C3702" s="7" t="s">
        <v>7810</v>
      </c>
      <c r="D3702" s="8">
        <v>500</v>
      </c>
      <c r="E3702" s="8">
        <v>606</v>
      </c>
      <c r="F3702" s="8" t="s">
        <v>8219</v>
      </c>
      <c r="G3702" s="8" t="s">
        <v>8224</v>
      </c>
      <c r="H3702" s="8" t="s">
        <v>8246</v>
      </c>
      <c r="I3702" s="8">
        <v>1412092800</v>
      </c>
      <c r="J3702" s="8">
        <v>1409493800</v>
      </c>
      <c r="K3702" s="8" t="b">
        <v>0</v>
      </c>
      <c r="L3702" s="8">
        <v>18</v>
      </c>
      <c r="M3702" s="8" t="b">
        <v>1</v>
      </c>
      <c r="N3702" s="8" t="s">
        <v>8271</v>
      </c>
      <c r="O3702" s="11">
        <f t="shared" si="228"/>
        <v>121</v>
      </c>
      <c r="P3702" s="8">
        <f t="shared" si="229"/>
        <v>33.67</v>
      </c>
      <c r="Q3702" s="8" t="s">
        <v>8317</v>
      </c>
      <c r="R3702" s="8" t="s">
        <v>8318</v>
      </c>
      <c r="S3702" s="17">
        <f t="shared" si="230"/>
        <v>41882.585648148146</v>
      </c>
      <c r="T3702" s="17">
        <f t="shared" si="231"/>
        <v>41912.666666666664</v>
      </c>
    </row>
    <row r="3703" spans="1:20" ht="42.75" x14ac:dyDescent="0.45">
      <c r="A3703" s="5">
        <v>3701</v>
      </c>
      <c r="B3703" s="7" t="s">
        <v>3698</v>
      </c>
      <c r="C3703" s="7" t="s">
        <v>7811</v>
      </c>
      <c r="D3703" s="8">
        <v>1500</v>
      </c>
      <c r="E3703" s="8">
        <v>1505</v>
      </c>
      <c r="F3703" s="8" t="s">
        <v>8219</v>
      </c>
      <c r="G3703" s="8" t="s">
        <v>8225</v>
      </c>
      <c r="H3703" s="8" t="s">
        <v>8247</v>
      </c>
      <c r="I3703" s="8">
        <v>1433422793</v>
      </c>
      <c r="J3703" s="8">
        <v>1430830793</v>
      </c>
      <c r="K3703" s="8" t="b">
        <v>0</v>
      </c>
      <c r="L3703" s="8">
        <v>39</v>
      </c>
      <c r="M3703" s="8" t="b">
        <v>1</v>
      </c>
      <c r="N3703" s="8" t="s">
        <v>8271</v>
      </c>
      <c r="O3703" s="11">
        <f t="shared" si="228"/>
        <v>100</v>
      </c>
      <c r="P3703" s="8">
        <f t="shared" si="229"/>
        <v>38.590000000000003</v>
      </c>
      <c r="Q3703" s="8" t="s">
        <v>8317</v>
      </c>
      <c r="R3703" s="8" t="s">
        <v>8318</v>
      </c>
      <c r="S3703" s="17">
        <f t="shared" si="230"/>
        <v>42129.541585648149</v>
      </c>
      <c r="T3703" s="17">
        <f t="shared" si="231"/>
        <v>42159.541585648149</v>
      </c>
    </row>
    <row r="3704" spans="1:20" ht="42.75" x14ac:dyDescent="0.45">
      <c r="A3704" s="5">
        <v>3702</v>
      </c>
      <c r="B3704" s="7" t="s">
        <v>3699</v>
      </c>
      <c r="C3704" s="7" t="s">
        <v>7812</v>
      </c>
      <c r="D3704" s="8">
        <v>3000</v>
      </c>
      <c r="E3704" s="8">
        <v>3275</v>
      </c>
      <c r="F3704" s="8" t="s">
        <v>8219</v>
      </c>
      <c r="G3704" s="8" t="s">
        <v>8225</v>
      </c>
      <c r="H3704" s="8" t="s">
        <v>8247</v>
      </c>
      <c r="I3704" s="8">
        <v>1468191540</v>
      </c>
      <c r="J3704" s="8">
        <v>1464958484</v>
      </c>
      <c r="K3704" s="8" t="b">
        <v>0</v>
      </c>
      <c r="L3704" s="8">
        <v>21</v>
      </c>
      <c r="M3704" s="8" t="b">
        <v>1</v>
      </c>
      <c r="N3704" s="8" t="s">
        <v>8271</v>
      </c>
      <c r="O3704" s="11">
        <f t="shared" si="228"/>
        <v>109</v>
      </c>
      <c r="P3704" s="8">
        <f t="shared" si="229"/>
        <v>155.94999999999999</v>
      </c>
      <c r="Q3704" s="8" t="s">
        <v>8317</v>
      </c>
      <c r="R3704" s="8" t="s">
        <v>8318</v>
      </c>
      <c r="S3704" s="17">
        <f t="shared" si="230"/>
        <v>42524.53800925926</v>
      </c>
      <c r="T3704" s="17">
        <f t="shared" si="231"/>
        <v>42561.957638888889</v>
      </c>
    </row>
    <row r="3705" spans="1:20" ht="42.75" x14ac:dyDescent="0.45">
      <c r="A3705" s="5">
        <v>3703</v>
      </c>
      <c r="B3705" s="7" t="s">
        <v>3700</v>
      </c>
      <c r="C3705" s="7" t="s">
        <v>7813</v>
      </c>
      <c r="D3705" s="8">
        <v>1050</v>
      </c>
      <c r="E3705" s="8">
        <v>1296</v>
      </c>
      <c r="F3705" s="8" t="s">
        <v>8219</v>
      </c>
      <c r="G3705" s="8" t="s">
        <v>8224</v>
      </c>
      <c r="H3705" s="8" t="s">
        <v>8246</v>
      </c>
      <c r="I3705" s="8">
        <v>1471071540</v>
      </c>
      <c r="J3705" s="8">
        <v>1467720388</v>
      </c>
      <c r="K3705" s="8" t="b">
        <v>0</v>
      </c>
      <c r="L3705" s="8">
        <v>30</v>
      </c>
      <c r="M3705" s="8" t="b">
        <v>1</v>
      </c>
      <c r="N3705" s="8" t="s">
        <v>8271</v>
      </c>
      <c r="O3705" s="11">
        <f t="shared" si="228"/>
        <v>123</v>
      </c>
      <c r="P3705" s="8">
        <f t="shared" si="229"/>
        <v>43.2</v>
      </c>
      <c r="Q3705" s="8" t="s">
        <v>8317</v>
      </c>
      <c r="R3705" s="8" t="s">
        <v>8318</v>
      </c>
      <c r="S3705" s="17">
        <f t="shared" si="230"/>
        <v>42556.504490740743</v>
      </c>
      <c r="T3705" s="17">
        <f t="shared" si="231"/>
        <v>42595.290972222225</v>
      </c>
    </row>
    <row r="3706" spans="1:20" ht="42.75" x14ac:dyDescent="0.45">
      <c r="A3706" s="5">
        <v>3704</v>
      </c>
      <c r="B3706" s="7" t="s">
        <v>3701</v>
      </c>
      <c r="C3706" s="7" t="s">
        <v>7814</v>
      </c>
      <c r="D3706" s="8">
        <v>300</v>
      </c>
      <c r="E3706" s="8">
        <v>409.01</v>
      </c>
      <c r="F3706" s="8" t="s">
        <v>8219</v>
      </c>
      <c r="G3706" s="8" t="s">
        <v>8225</v>
      </c>
      <c r="H3706" s="8" t="s">
        <v>8247</v>
      </c>
      <c r="I3706" s="8">
        <v>1464712394</v>
      </c>
      <c r="J3706" s="8">
        <v>1459528394</v>
      </c>
      <c r="K3706" s="8" t="b">
        <v>0</v>
      </c>
      <c r="L3706" s="8">
        <v>27</v>
      </c>
      <c r="M3706" s="8" t="b">
        <v>1</v>
      </c>
      <c r="N3706" s="8" t="s">
        <v>8271</v>
      </c>
      <c r="O3706" s="11">
        <f t="shared" si="228"/>
        <v>136</v>
      </c>
      <c r="P3706" s="8">
        <f t="shared" si="229"/>
        <v>15.15</v>
      </c>
      <c r="Q3706" s="8" t="s">
        <v>8317</v>
      </c>
      <c r="R3706" s="8" t="s">
        <v>8318</v>
      </c>
      <c r="S3706" s="17">
        <f t="shared" si="230"/>
        <v>42461.689745370371</v>
      </c>
      <c r="T3706" s="17">
        <f t="shared" si="231"/>
        <v>42521.689745370371</v>
      </c>
    </row>
    <row r="3707" spans="1:20" ht="42.75" x14ac:dyDescent="0.45">
      <c r="A3707" s="5">
        <v>3705</v>
      </c>
      <c r="B3707" s="7" t="s">
        <v>3702</v>
      </c>
      <c r="C3707" s="7" t="s">
        <v>7815</v>
      </c>
      <c r="D3707" s="8">
        <v>2827</v>
      </c>
      <c r="E3707" s="8">
        <v>2925</v>
      </c>
      <c r="F3707" s="8" t="s">
        <v>8219</v>
      </c>
      <c r="G3707" s="8" t="s">
        <v>8224</v>
      </c>
      <c r="H3707" s="8" t="s">
        <v>8246</v>
      </c>
      <c r="I3707" s="8">
        <v>1403546400</v>
      </c>
      <c r="J3707" s="8">
        <v>1401714114</v>
      </c>
      <c r="K3707" s="8" t="b">
        <v>0</v>
      </c>
      <c r="L3707" s="8">
        <v>35</v>
      </c>
      <c r="M3707" s="8" t="b">
        <v>1</v>
      </c>
      <c r="N3707" s="8" t="s">
        <v>8271</v>
      </c>
      <c r="O3707" s="11">
        <f t="shared" si="228"/>
        <v>103</v>
      </c>
      <c r="P3707" s="8">
        <f t="shared" si="229"/>
        <v>83.57</v>
      </c>
      <c r="Q3707" s="8" t="s">
        <v>8317</v>
      </c>
      <c r="R3707" s="8" t="s">
        <v>8318</v>
      </c>
      <c r="S3707" s="17">
        <f t="shared" si="230"/>
        <v>41792.542986111112</v>
      </c>
      <c r="T3707" s="17">
        <f t="shared" si="231"/>
        <v>41813.75</v>
      </c>
    </row>
    <row r="3708" spans="1:20" ht="42.75" x14ac:dyDescent="0.45">
      <c r="A3708" s="5">
        <v>3706</v>
      </c>
      <c r="B3708" s="7" t="s">
        <v>3703</v>
      </c>
      <c r="C3708" s="7" t="s">
        <v>7816</v>
      </c>
      <c r="D3708" s="8">
        <v>1500</v>
      </c>
      <c r="E3708" s="8">
        <v>1820</v>
      </c>
      <c r="F3708" s="8" t="s">
        <v>8219</v>
      </c>
      <c r="G3708" s="8" t="s">
        <v>8224</v>
      </c>
      <c r="H3708" s="8" t="s">
        <v>8246</v>
      </c>
      <c r="I3708" s="8">
        <v>1410558949</v>
      </c>
      <c r="J3708" s="8">
        <v>1409262949</v>
      </c>
      <c r="K3708" s="8" t="b">
        <v>0</v>
      </c>
      <c r="L3708" s="8">
        <v>13</v>
      </c>
      <c r="M3708" s="8" t="b">
        <v>1</v>
      </c>
      <c r="N3708" s="8" t="s">
        <v>8271</v>
      </c>
      <c r="O3708" s="11">
        <f t="shared" si="228"/>
        <v>121</v>
      </c>
      <c r="P3708" s="8">
        <f t="shared" si="229"/>
        <v>140</v>
      </c>
      <c r="Q3708" s="8" t="s">
        <v>8317</v>
      </c>
      <c r="R3708" s="8" t="s">
        <v>8318</v>
      </c>
      <c r="S3708" s="17">
        <f t="shared" si="230"/>
        <v>41879.913761574076</v>
      </c>
      <c r="T3708" s="17">
        <f t="shared" si="231"/>
        <v>41894.913761574076</v>
      </c>
    </row>
    <row r="3709" spans="1:20" ht="42.75" x14ac:dyDescent="0.45">
      <c r="A3709" s="5">
        <v>3707</v>
      </c>
      <c r="B3709" s="7" t="s">
        <v>3704</v>
      </c>
      <c r="C3709" s="7" t="s">
        <v>7817</v>
      </c>
      <c r="D3709" s="8">
        <v>1000</v>
      </c>
      <c r="E3709" s="8">
        <v>1860</v>
      </c>
      <c r="F3709" s="8" t="s">
        <v>8219</v>
      </c>
      <c r="G3709" s="8" t="s">
        <v>8224</v>
      </c>
      <c r="H3709" s="8" t="s">
        <v>8246</v>
      </c>
      <c r="I3709" s="8">
        <v>1469165160</v>
      </c>
      <c r="J3709" s="8">
        <v>1467335378</v>
      </c>
      <c r="K3709" s="8" t="b">
        <v>0</v>
      </c>
      <c r="L3709" s="8">
        <v>23</v>
      </c>
      <c r="M3709" s="8" t="b">
        <v>1</v>
      </c>
      <c r="N3709" s="8" t="s">
        <v>8271</v>
      </c>
      <c r="O3709" s="11">
        <f t="shared" si="228"/>
        <v>186</v>
      </c>
      <c r="P3709" s="8">
        <f t="shared" si="229"/>
        <v>80.87</v>
      </c>
      <c r="Q3709" s="8" t="s">
        <v>8317</v>
      </c>
      <c r="R3709" s="8" t="s">
        <v>8318</v>
      </c>
      <c r="S3709" s="17">
        <f t="shared" si="230"/>
        <v>42552.048356481479</v>
      </c>
      <c r="T3709" s="17">
        <f t="shared" si="231"/>
        <v>42573.226388888885</v>
      </c>
    </row>
    <row r="3710" spans="1:20" ht="42.75" x14ac:dyDescent="0.45">
      <c r="A3710" s="5">
        <v>3708</v>
      </c>
      <c r="B3710" s="7" t="s">
        <v>3705</v>
      </c>
      <c r="C3710" s="7" t="s">
        <v>7818</v>
      </c>
      <c r="D3710" s="8">
        <v>700</v>
      </c>
      <c r="E3710" s="8">
        <v>2100</v>
      </c>
      <c r="F3710" s="8" t="s">
        <v>8219</v>
      </c>
      <c r="G3710" s="8" t="s">
        <v>8224</v>
      </c>
      <c r="H3710" s="8" t="s">
        <v>8246</v>
      </c>
      <c r="I3710" s="8">
        <v>1404444286</v>
      </c>
      <c r="J3710" s="8">
        <v>1403234686</v>
      </c>
      <c r="K3710" s="8" t="b">
        <v>0</v>
      </c>
      <c r="L3710" s="8">
        <v>39</v>
      </c>
      <c r="M3710" s="8" t="b">
        <v>1</v>
      </c>
      <c r="N3710" s="8" t="s">
        <v>8271</v>
      </c>
      <c r="O3710" s="11">
        <f t="shared" si="228"/>
        <v>300</v>
      </c>
      <c r="P3710" s="8">
        <f t="shared" si="229"/>
        <v>53.85</v>
      </c>
      <c r="Q3710" s="8" t="s">
        <v>8317</v>
      </c>
      <c r="R3710" s="8" t="s">
        <v>8318</v>
      </c>
      <c r="S3710" s="17">
        <f t="shared" si="230"/>
        <v>41810.142199074071</v>
      </c>
      <c r="T3710" s="17">
        <f t="shared" si="231"/>
        <v>41824.142199074071</v>
      </c>
    </row>
    <row r="3711" spans="1:20" ht="42.75" x14ac:dyDescent="0.45">
      <c r="A3711" s="5">
        <v>3709</v>
      </c>
      <c r="B3711" s="7" t="s">
        <v>3706</v>
      </c>
      <c r="C3711" s="7" t="s">
        <v>7819</v>
      </c>
      <c r="D3711" s="8">
        <v>1000</v>
      </c>
      <c r="E3711" s="8">
        <v>1082.5</v>
      </c>
      <c r="F3711" s="8" t="s">
        <v>8219</v>
      </c>
      <c r="G3711" s="8" t="s">
        <v>8225</v>
      </c>
      <c r="H3711" s="8" t="s">
        <v>8247</v>
      </c>
      <c r="I3711" s="8">
        <v>1403715546</v>
      </c>
      <c r="J3711" s="8">
        <v>1401123546</v>
      </c>
      <c r="K3711" s="8" t="b">
        <v>0</v>
      </c>
      <c r="L3711" s="8">
        <v>35</v>
      </c>
      <c r="M3711" s="8" t="b">
        <v>1</v>
      </c>
      <c r="N3711" s="8" t="s">
        <v>8271</v>
      </c>
      <c r="O3711" s="11">
        <f t="shared" si="228"/>
        <v>108</v>
      </c>
      <c r="P3711" s="8">
        <f t="shared" si="229"/>
        <v>30.93</v>
      </c>
      <c r="Q3711" s="8" t="s">
        <v>8317</v>
      </c>
      <c r="R3711" s="8" t="s">
        <v>8318</v>
      </c>
      <c r="S3711" s="17">
        <f t="shared" si="230"/>
        <v>41785.707708333335</v>
      </c>
      <c r="T3711" s="17">
        <f t="shared" si="231"/>
        <v>41815.707708333335</v>
      </c>
    </row>
    <row r="3712" spans="1:20" ht="28.5" x14ac:dyDescent="0.45">
      <c r="A3712" s="5">
        <v>3710</v>
      </c>
      <c r="B3712" s="7" t="s">
        <v>3707</v>
      </c>
      <c r="C3712" s="7" t="s">
        <v>7820</v>
      </c>
      <c r="D3712" s="8">
        <v>1300</v>
      </c>
      <c r="E3712" s="8">
        <v>1835</v>
      </c>
      <c r="F3712" s="8" t="s">
        <v>8219</v>
      </c>
      <c r="G3712" s="8" t="s">
        <v>8224</v>
      </c>
      <c r="H3712" s="8" t="s">
        <v>8246</v>
      </c>
      <c r="I3712" s="8">
        <v>1428068988</v>
      </c>
      <c r="J3712" s="8">
        <v>1425908988</v>
      </c>
      <c r="K3712" s="8" t="b">
        <v>0</v>
      </c>
      <c r="L3712" s="8">
        <v>27</v>
      </c>
      <c r="M3712" s="8" t="b">
        <v>1</v>
      </c>
      <c r="N3712" s="8" t="s">
        <v>8271</v>
      </c>
      <c r="O3712" s="11">
        <f t="shared" si="228"/>
        <v>141</v>
      </c>
      <c r="P3712" s="8">
        <f t="shared" si="229"/>
        <v>67.959999999999994</v>
      </c>
      <c r="Q3712" s="8" t="s">
        <v>8317</v>
      </c>
      <c r="R3712" s="8" t="s">
        <v>8318</v>
      </c>
      <c r="S3712" s="17">
        <f t="shared" si="230"/>
        <v>42072.576249999998</v>
      </c>
      <c r="T3712" s="17">
        <f t="shared" si="231"/>
        <v>42097.576249999998</v>
      </c>
    </row>
    <row r="3713" spans="1:20" ht="28.5" x14ac:dyDescent="0.45">
      <c r="A3713" s="5">
        <v>3711</v>
      </c>
      <c r="B3713" s="7" t="s">
        <v>3708</v>
      </c>
      <c r="C3713" s="7" t="s">
        <v>7821</v>
      </c>
      <c r="D3713" s="8">
        <v>500</v>
      </c>
      <c r="E3713" s="8">
        <v>570</v>
      </c>
      <c r="F3713" s="8" t="s">
        <v>8219</v>
      </c>
      <c r="G3713" s="8" t="s">
        <v>8224</v>
      </c>
      <c r="H3713" s="8" t="s">
        <v>8246</v>
      </c>
      <c r="I3713" s="8">
        <v>1402848000</v>
      </c>
      <c r="J3713" s="8">
        <v>1400606573</v>
      </c>
      <c r="K3713" s="8" t="b">
        <v>0</v>
      </c>
      <c r="L3713" s="8">
        <v>21</v>
      </c>
      <c r="M3713" s="8" t="b">
        <v>1</v>
      </c>
      <c r="N3713" s="8" t="s">
        <v>8271</v>
      </c>
      <c r="O3713" s="11">
        <f t="shared" si="228"/>
        <v>114</v>
      </c>
      <c r="P3713" s="8">
        <f t="shared" si="229"/>
        <v>27.14</v>
      </c>
      <c r="Q3713" s="8" t="s">
        <v>8317</v>
      </c>
      <c r="R3713" s="8" t="s">
        <v>8318</v>
      </c>
      <c r="S3713" s="17">
        <f t="shared" si="230"/>
        <v>41779.724224537036</v>
      </c>
      <c r="T3713" s="17">
        <f t="shared" si="231"/>
        <v>41805.666666666664</v>
      </c>
    </row>
    <row r="3714" spans="1:20" ht="42.75" x14ac:dyDescent="0.45">
      <c r="A3714" s="5">
        <v>3712</v>
      </c>
      <c r="B3714" s="7" t="s">
        <v>3709</v>
      </c>
      <c r="C3714" s="7" t="s">
        <v>7822</v>
      </c>
      <c r="D3714" s="8">
        <v>7500</v>
      </c>
      <c r="E3714" s="8">
        <v>11530</v>
      </c>
      <c r="F3714" s="8" t="s">
        <v>8219</v>
      </c>
      <c r="G3714" s="8" t="s">
        <v>8224</v>
      </c>
      <c r="H3714" s="8" t="s">
        <v>8246</v>
      </c>
      <c r="I3714" s="8">
        <v>1433055540</v>
      </c>
      <c r="J3714" s="8">
        <v>1431230867</v>
      </c>
      <c r="K3714" s="8" t="b">
        <v>0</v>
      </c>
      <c r="L3714" s="8">
        <v>104</v>
      </c>
      <c r="M3714" s="8" t="b">
        <v>1</v>
      </c>
      <c r="N3714" s="8" t="s">
        <v>8271</v>
      </c>
      <c r="O3714" s="11">
        <f t="shared" si="228"/>
        <v>154</v>
      </c>
      <c r="P3714" s="8">
        <f t="shared" si="229"/>
        <v>110.87</v>
      </c>
      <c r="Q3714" s="8" t="s">
        <v>8317</v>
      </c>
      <c r="R3714" s="8" t="s">
        <v>8318</v>
      </c>
      <c r="S3714" s="17">
        <f t="shared" si="230"/>
        <v>42134.172071759262</v>
      </c>
      <c r="T3714" s="17">
        <f t="shared" si="231"/>
        <v>42155.290972222225</v>
      </c>
    </row>
    <row r="3715" spans="1:20" ht="42.75" x14ac:dyDescent="0.45">
      <c r="A3715" s="5">
        <v>3713</v>
      </c>
      <c r="B3715" s="7" t="s">
        <v>3710</v>
      </c>
      <c r="C3715" s="7" t="s">
        <v>7823</v>
      </c>
      <c r="D3715" s="8">
        <v>2000</v>
      </c>
      <c r="E3715" s="8">
        <v>2030</v>
      </c>
      <c r="F3715" s="8" t="s">
        <v>8219</v>
      </c>
      <c r="G3715" s="8" t="s">
        <v>8224</v>
      </c>
      <c r="H3715" s="8" t="s">
        <v>8246</v>
      </c>
      <c r="I3715" s="8">
        <v>1465062166</v>
      </c>
      <c r="J3715" s="8">
        <v>1463334166</v>
      </c>
      <c r="K3715" s="8" t="b">
        <v>0</v>
      </c>
      <c r="L3715" s="8">
        <v>19</v>
      </c>
      <c r="M3715" s="8" t="b">
        <v>1</v>
      </c>
      <c r="N3715" s="8" t="s">
        <v>8271</v>
      </c>
      <c r="O3715" s="11">
        <f t="shared" ref="O3715:O3778" si="232">ROUND((E3715/D3715)*100,0)</f>
        <v>102</v>
      </c>
      <c r="P3715" s="8">
        <f t="shared" ref="P3715:P3778" si="233">ROUND(E3715/L3715,2)</f>
        <v>106.84</v>
      </c>
      <c r="Q3715" s="8" t="s">
        <v>8317</v>
      </c>
      <c r="R3715" s="8" t="s">
        <v>8318</v>
      </c>
      <c r="S3715" s="17">
        <f t="shared" ref="S3715:S3778" si="234">(((J3715/60)/60)/24)+DATE(1970,1,1)</f>
        <v>42505.738032407404</v>
      </c>
      <c r="T3715" s="17">
        <f t="shared" ref="T3715:T3778" si="235">(((I3715/60)/60)/24)+DATE(1970,1,1)</f>
        <v>42525.738032407404</v>
      </c>
    </row>
    <row r="3716" spans="1:20" ht="42.75" x14ac:dyDescent="0.45">
      <c r="A3716" s="5">
        <v>3714</v>
      </c>
      <c r="B3716" s="7" t="s">
        <v>3711</v>
      </c>
      <c r="C3716" s="7" t="s">
        <v>7824</v>
      </c>
      <c r="D3716" s="8">
        <v>10000</v>
      </c>
      <c r="E3716" s="8">
        <v>10235</v>
      </c>
      <c r="F3716" s="8" t="s">
        <v>8219</v>
      </c>
      <c r="G3716" s="8" t="s">
        <v>8224</v>
      </c>
      <c r="H3716" s="8" t="s">
        <v>8246</v>
      </c>
      <c r="I3716" s="8">
        <v>1432612740</v>
      </c>
      <c r="J3716" s="8">
        <v>1429881667</v>
      </c>
      <c r="K3716" s="8" t="b">
        <v>0</v>
      </c>
      <c r="L3716" s="8">
        <v>97</v>
      </c>
      <c r="M3716" s="8" t="b">
        <v>1</v>
      </c>
      <c r="N3716" s="8" t="s">
        <v>8271</v>
      </c>
      <c r="O3716" s="11">
        <f t="shared" si="232"/>
        <v>102</v>
      </c>
      <c r="P3716" s="8">
        <f t="shared" si="233"/>
        <v>105.52</v>
      </c>
      <c r="Q3716" s="8" t="s">
        <v>8317</v>
      </c>
      <c r="R3716" s="8" t="s">
        <v>8318</v>
      </c>
      <c r="S3716" s="17">
        <f t="shared" si="234"/>
        <v>42118.556331018524</v>
      </c>
      <c r="T3716" s="17">
        <f t="shared" si="235"/>
        <v>42150.165972222225</v>
      </c>
    </row>
    <row r="3717" spans="1:20" ht="42.75" x14ac:dyDescent="0.45">
      <c r="A3717" s="5">
        <v>3715</v>
      </c>
      <c r="B3717" s="7" t="s">
        <v>3712</v>
      </c>
      <c r="C3717" s="7" t="s">
        <v>7825</v>
      </c>
      <c r="D3717" s="8">
        <v>3500</v>
      </c>
      <c r="E3717" s="8">
        <v>3590</v>
      </c>
      <c r="F3717" s="8" t="s">
        <v>8219</v>
      </c>
      <c r="G3717" s="8" t="s">
        <v>8225</v>
      </c>
      <c r="H3717" s="8" t="s">
        <v>8247</v>
      </c>
      <c r="I3717" s="8">
        <v>1427806320</v>
      </c>
      <c r="J3717" s="8">
        <v>1422834819</v>
      </c>
      <c r="K3717" s="8" t="b">
        <v>0</v>
      </c>
      <c r="L3717" s="8">
        <v>27</v>
      </c>
      <c r="M3717" s="8" t="b">
        <v>1</v>
      </c>
      <c r="N3717" s="8" t="s">
        <v>8271</v>
      </c>
      <c r="O3717" s="11">
        <f t="shared" si="232"/>
        <v>103</v>
      </c>
      <c r="P3717" s="8">
        <f t="shared" si="233"/>
        <v>132.96</v>
      </c>
      <c r="Q3717" s="8" t="s">
        <v>8317</v>
      </c>
      <c r="R3717" s="8" t="s">
        <v>8318</v>
      </c>
      <c r="S3717" s="17">
        <f t="shared" si="234"/>
        <v>42036.995590277773</v>
      </c>
      <c r="T3717" s="17">
        <f t="shared" si="235"/>
        <v>42094.536111111112</v>
      </c>
    </row>
    <row r="3718" spans="1:20" ht="42.75" x14ac:dyDescent="0.45">
      <c r="A3718" s="5">
        <v>3716</v>
      </c>
      <c r="B3718" s="7" t="s">
        <v>3713</v>
      </c>
      <c r="C3718" s="7" t="s">
        <v>7826</v>
      </c>
      <c r="D3718" s="8">
        <v>800</v>
      </c>
      <c r="E3718" s="8">
        <v>1246</v>
      </c>
      <c r="F3718" s="8" t="s">
        <v>8219</v>
      </c>
      <c r="G3718" s="8" t="s">
        <v>8224</v>
      </c>
      <c r="H3718" s="8" t="s">
        <v>8246</v>
      </c>
      <c r="I3718" s="8">
        <v>1453411109</v>
      </c>
      <c r="J3718" s="8">
        <v>1450819109</v>
      </c>
      <c r="K3718" s="8" t="b">
        <v>0</v>
      </c>
      <c r="L3718" s="8">
        <v>24</v>
      </c>
      <c r="M3718" s="8" t="b">
        <v>1</v>
      </c>
      <c r="N3718" s="8" t="s">
        <v>8271</v>
      </c>
      <c r="O3718" s="11">
        <f t="shared" si="232"/>
        <v>156</v>
      </c>
      <c r="P3718" s="8">
        <f t="shared" si="233"/>
        <v>51.92</v>
      </c>
      <c r="Q3718" s="8" t="s">
        <v>8317</v>
      </c>
      <c r="R3718" s="8" t="s">
        <v>8318</v>
      </c>
      <c r="S3718" s="17">
        <f t="shared" si="234"/>
        <v>42360.887835648144</v>
      </c>
      <c r="T3718" s="17">
        <f t="shared" si="235"/>
        <v>42390.887835648144</v>
      </c>
    </row>
    <row r="3719" spans="1:20" ht="42.75" x14ac:dyDescent="0.45">
      <c r="A3719" s="5">
        <v>3717</v>
      </c>
      <c r="B3719" s="7" t="s">
        <v>3714</v>
      </c>
      <c r="C3719" s="7" t="s">
        <v>7827</v>
      </c>
      <c r="D3719" s="8">
        <v>4000</v>
      </c>
      <c r="E3719" s="8">
        <v>4030</v>
      </c>
      <c r="F3719" s="8" t="s">
        <v>8219</v>
      </c>
      <c r="G3719" s="8" t="s">
        <v>8225</v>
      </c>
      <c r="H3719" s="8" t="s">
        <v>8247</v>
      </c>
      <c r="I3719" s="8">
        <v>1431204449</v>
      </c>
      <c r="J3719" s="8">
        <v>1428526049</v>
      </c>
      <c r="K3719" s="8" t="b">
        <v>0</v>
      </c>
      <c r="L3719" s="8">
        <v>13</v>
      </c>
      <c r="M3719" s="8" t="b">
        <v>1</v>
      </c>
      <c r="N3719" s="8" t="s">
        <v>8271</v>
      </c>
      <c r="O3719" s="11">
        <f t="shared" si="232"/>
        <v>101</v>
      </c>
      <c r="P3719" s="8">
        <f t="shared" si="233"/>
        <v>310</v>
      </c>
      <c r="Q3719" s="8" t="s">
        <v>8317</v>
      </c>
      <c r="R3719" s="8" t="s">
        <v>8318</v>
      </c>
      <c r="S3719" s="17">
        <f t="shared" si="234"/>
        <v>42102.866307870368</v>
      </c>
      <c r="T3719" s="17">
        <f t="shared" si="235"/>
        <v>42133.866307870368</v>
      </c>
    </row>
    <row r="3720" spans="1:20" ht="42.75" x14ac:dyDescent="0.45">
      <c r="A3720" s="5">
        <v>3718</v>
      </c>
      <c r="B3720" s="7" t="s">
        <v>3715</v>
      </c>
      <c r="C3720" s="7" t="s">
        <v>7828</v>
      </c>
      <c r="D3720" s="8">
        <v>500</v>
      </c>
      <c r="E3720" s="8">
        <v>1197</v>
      </c>
      <c r="F3720" s="8" t="s">
        <v>8219</v>
      </c>
      <c r="G3720" s="8" t="s">
        <v>8225</v>
      </c>
      <c r="H3720" s="8" t="s">
        <v>8247</v>
      </c>
      <c r="I3720" s="8">
        <v>1425057075</v>
      </c>
      <c r="J3720" s="8">
        <v>1422465075</v>
      </c>
      <c r="K3720" s="8" t="b">
        <v>0</v>
      </c>
      <c r="L3720" s="8">
        <v>46</v>
      </c>
      <c r="M3720" s="8" t="b">
        <v>1</v>
      </c>
      <c r="N3720" s="8" t="s">
        <v>8271</v>
      </c>
      <c r="O3720" s="11">
        <f t="shared" si="232"/>
        <v>239</v>
      </c>
      <c r="P3720" s="8">
        <f t="shared" si="233"/>
        <v>26.02</v>
      </c>
      <c r="Q3720" s="8" t="s">
        <v>8317</v>
      </c>
      <c r="R3720" s="8" t="s">
        <v>8318</v>
      </c>
      <c r="S3720" s="17">
        <f t="shared" si="234"/>
        <v>42032.716145833328</v>
      </c>
      <c r="T3720" s="17">
        <f t="shared" si="235"/>
        <v>42062.716145833328</v>
      </c>
    </row>
    <row r="3721" spans="1:20" ht="28.5" x14ac:dyDescent="0.45">
      <c r="A3721" s="5">
        <v>3719</v>
      </c>
      <c r="B3721" s="7" t="s">
        <v>3716</v>
      </c>
      <c r="C3721" s="7" t="s">
        <v>7829</v>
      </c>
      <c r="D3721" s="8">
        <v>200</v>
      </c>
      <c r="E3721" s="8">
        <v>420</v>
      </c>
      <c r="F3721" s="8" t="s">
        <v>8219</v>
      </c>
      <c r="G3721" s="8" t="s">
        <v>8225</v>
      </c>
      <c r="H3721" s="8" t="s">
        <v>8247</v>
      </c>
      <c r="I3721" s="8">
        <v>1434994266</v>
      </c>
      <c r="J3721" s="8">
        <v>1432402266</v>
      </c>
      <c r="K3721" s="8" t="b">
        <v>0</v>
      </c>
      <c r="L3721" s="8">
        <v>4</v>
      </c>
      <c r="M3721" s="8" t="b">
        <v>1</v>
      </c>
      <c r="N3721" s="8" t="s">
        <v>8271</v>
      </c>
      <c r="O3721" s="11">
        <f t="shared" si="232"/>
        <v>210</v>
      </c>
      <c r="P3721" s="8">
        <f t="shared" si="233"/>
        <v>105</v>
      </c>
      <c r="Q3721" s="8" t="s">
        <v>8317</v>
      </c>
      <c r="R3721" s="8" t="s">
        <v>8318</v>
      </c>
      <c r="S3721" s="17">
        <f t="shared" si="234"/>
        <v>42147.729930555557</v>
      </c>
      <c r="T3721" s="17">
        <f t="shared" si="235"/>
        <v>42177.729930555557</v>
      </c>
    </row>
    <row r="3722" spans="1:20" ht="28.5" x14ac:dyDescent="0.45">
      <c r="A3722" s="5">
        <v>3720</v>
      </c>
      <c r="B3722" s="7" t="s">
        <v>3717</v>
      </c>
      <c r="C3722" s="7" t="s">
        <v>7830</v>
      </c>
      <c r="D3722" s="8">
        <v>3300</v>
      </c>
      <c r="E3722" s="8">
        <v>3449</v>
      </c>
      <c r="F3722" s="8" t="s">
        <v>8219</v>
      </c>
      <c r="G3722" s="8" t="s">
        <v>8224</v>
      </c>
      <c r="H3722" s="8" t="s">
        <v>8246</v>
      </c>
      <c r="I3722" s="8">
        <v>1435881006</v>
      </c>
      <c r="J3722" s="8">
        <v>1433980206</v>
      </c>
      <c r="K3722" s="8" t="b">
        <v>0</v>
      </c>
      <c r="L3722" s="8">
        <v>40</v>
      </c>
      <c r="M3722" s="8" t="b">
        <v>1</v>
      </c>
      <c r="N3722" s="8" t="s">
        <v>8271</v>
      </c>
      <c r="O3722" s="11">
        <f t="shared" si="232"/>
        <v>105</v>
      </c>
      <c r="P3722" s="8">
        <f t="shared" si="233"/>
        <v>86.23</v>
      </c>
      <c r="Q3722" s="8" t="s">
        <v>8317</v>
      </c>
      <c r="R3722" s="8" t="s">
        <v>8318</v>
      </c>
      <c r="S3722" s="17">
        <f t="shared" si="234"/>
        <v>42165.993125000001</v>
      </c>
      <c r="T3722" s="17">
        <f t="shared" si="235"/>
        <v>42187.993125000001</v>
      </c>
    </row>
    <row r="3723" spans="1:20" ht="42.75" x14ac:dyDescent="0.45">
      <c r="A3723" s="5">
        <v>3721</v>
      </c>
      <c r="B3723" s="7" t="s">
        <v>3718</v>
      </c>
      <c r="C3723" s="7" t="s">
        <v>7831</v>
      </c>
      <c r="D3723" s="8">
        <v>5000</v>
      </c>
      <c r="E3723" s="8">
        <v>5040</v>
      </c>
      <c r="F3723" s="8" t="s">
        <v>8219</v>
      </c>
      <c r="G3723" s="8" t="s">
        <v>8224</v>
      </c>
      <c r="H3723" s="8" t="s">
        <v>8246</v>
      </c>
      <c r="I3723" s="8">
        <v>1415230084</v>
      </c>
      <c r="J3723" s="8">
        <v>1413412084</v>
      </c>
      <c r="K3723" s="8" t="b">
        <v>0</v>
      </c>
      <c r="L3723" s="8">
        <v>44</v>
      </c>
      <c r="M3723" s="8" t="b">
        <v>1</v>
      </c>
      <c r="N3723" s="8" t="s">
        <v>8271</v>
      </c>
      <c r="O3723" s="11">
        <f t="shared" si="232"/>
        <v>101</v>
      </c>
      <c r="P3723" s="8">
        <f t="shared" si="233"/>
        <v>114.55</v>
      </c>
      <c r="Q3723" s="8" t="s">
        <v>8317</v>
      </c>
      <c r="R3723" s="8" t="s">
        <v>8318</v>
      </c>
      <c r="S3723" s="17">
        <f t="shared" si="234"/>
        <v>41927.936157407406</v>
      </c>
      <c r="T3723" s="17">
        <f t="shared" si="235"/>
        <v>41948.977824074071</v>
      </c>
    </row>
    <row r="3724" spans="1:20" ht="57" x14ac:dyDescent="0.45">
      <c r="A3724" s="5">
        <v>3722</v>
      </c>
      <c r="B3724" s="7" t="s">
        <v>3719</v>
      </c>
      <c r="C3724" s="7" t="s">
        <v>7832</v>
      </c>
      <c r="D3724" s="8">
        <v>1500</v>
      </c>
      <c r="E3724" s="8">
        <v>1668</v>
      </c>
      <c r="F3724" s="8" t="s">
        <v>8219</v>
      </c>
      <c r="G3724" s="8" t="s">
        <v>8229</v>
      </c>
      <c r="H3724" s="8" t="s">
        <v>8251</v>
      </c>
      <c r="I3724" s="8">
        <v>1455231540</v>
      </c>
      <c r="J3724" s="8">
        <v>1452614847</v>
      </c>
      <c r="K3724" s="8" t="b">
        <v>0</v>
      </c>
      <c r="L3724" s="8">
        <v>35</v>
      </c>
      <c r="M3724" s="8" t="b">
        <v>1</v>
      </c>
      <c r="N3724" s="8" t="s">
        <v>8271</v>
      </c>
      <c r="O3724" s="11">
        <f t="shared" si="232"/>
        <v>111</v>
      </c>
      <c r="P3724" s="8">
        <f t="shared" si="233"/>
        <v>47.66</v>
      </c>
      <c r="Q3724" s="8" t="s">
        <v>8317</v>
      </c>
      <c r="R3724" s="8" t="s">
        <v>8318</v>
      </c>
      <c r="S3724" s="17">
        <f t="shared" si="234"/>
        <v>42381.671840277777</v>
      </c>
      <c r="T3724" s="17">
        <f t="shared" si="235"/>
        <v>42411.957638888889</v>
      </c>
    </row>
    <row r="3725" spans="1:20" ht="28.5" x14ac:dyDescent="0.45">
      <c r="A3725" s="5">
        <v>3723</v>
      </c>
      <c r="B3725" s="7" t="s">
        <v>3720</v>
      </c>
      <c r="C3725" s="7" t="s">
        <v>7833</v>
      </c>
      <c r="D3725" s="8">
        <v>4500</v>
      </c>
      <c r="E3725" s="8">
        <v>4592</v>
      </c>
      <c r="F3725" s="8" t="s">
        <v>8219</v>
      </c>
      <c r="G3725" s="8" t="s">
        <v>8225</v>
      </c>
      <c r="H3725" s="8" t="s">
        <v>8247</v>
      </c>
      <c r="I3725" s="8">
        <v>1417374262</v>
      </c>
      <c r="J3725" s="8">
        <v>1414778662</v>
      </c>
      <c r="K3725" s="8" t="b">
        <v>0</v>
      </c>
      <c r="L3725" s="8">
        <v>63</v>
      </c>
      <c r="M3725" s="8" t="b">
        <v>1</v>
      </c>
      <c r="N3725" s="8" t="s">
        <v>8271</v>
      </c>
      <c r="O3725" s="11">
        <f t="shared" si="232"/>
        <v>102</v>
      </c>
      <c r="P3725" s="8">
        <f t="shared" si="233"/>
        <v>72.89</v>
      </c>
      <c r="Q3725" s="8" t="s">
        <v>8317</v>
      </c>
      <c r="R3725" s="8" t="s">
        <v>8318</v>
      </c>
      <c r="S3725" s="17">
        <f t="shared" si="234"/>
        <v>41943.753032407411</v>
      </c>
      <c r="T3725" s="17">
        <f t="shared" si="235"/>
        <v>41973.794699074075</v>
      </c>
    </row>
    <row r="3726" spans="1:20" ht="42.75" x14ac:dyDescent="0.45">
      <c r="A3726" s="5">
        <v>3724</v>
      </c>
      <c r="B3726" s="7" t="s">
        <v>3721</v>
      </c>
      <c r="C3726" s="7" t="s">
        <v>7834</v>
      </c>
      <c r="D3726" s="8">
        <v>4300</v>
      </c>
      <c r="E3726" s="8">
        <v>4409.55</v>
      </c>
      <c r="F3726" s="8" t="s">
        <v>8219</v>
      </c>
      <c r="G3726" s="8" t="s">
        <v>8225</v>
      </c>
      <c r="H3726" s="8" t="s">
        <v>8247</v>
      </c>
      <c r="I3726" s="8">
        <v>1462402800</v>
      </c>
      <c r="J3726" s="8">
        <v>1459856860</v>
      </c>
      <c r="K3726" s="8" t="b">
        <v>0</v>
      </c>
      <c r="L3726" s="8">
        <v>89</v>
      </c>
      <c r="M3726" s="8" t="b">
        <v>1</v>
      </c>
      <c r="N3726" s="8" t="s">
        <v>8271</v>
      </c>
      <c r="O3726" s="11">
        <f t="shared" si="232"/>
        <v>103</v>
      </c>
      <c r="P3726" s="8">
        <f t="shared" si="233"/>
        <v>49.55</v>
      </c>
      <c r="Q3726" s="8" t="s">
        <v>8317</v>
      </c>
      <c r="R3726" s="8" t="s">
        <v>8318</v>
      </c>
      <c r="S3726" s="17">
        <f t="shared" si="234"/>
        <v>42465.491435185191</v>
      </c>
      <c r="T3726" s="17">
        <f t="shared" si="235"/>
        <v>42494.958333333328</v>
      </c>
    </row>
    <row r="3727" spans="1:20" ht="42.75" x14ac:dyDescent="0.45">
      <c r="A3727" s="5">
        <v>3725</v>
      </c>
      <c r="B3727" s="7" t="s">
        <v>3722</v>
      </c>
      <c r="C3727" s="7" t="s">
        <v>7835</v>
      </c>
      <c r="D3727" s="8">
        <v>300</v>
      </c>
      <c r="E3727" s="8">
        <v>381</v>
      </c>
      <c r="F3727" s="8" t="s">
        <v>8219</v>
      </c>
      <c r="G3727" s="8" t="s">
        <v>8225</v>
      </c>
      <c r="H3727" s="8" t="s">
        <v>8247</v>
      </c>
      <c r="I3727" s="8">
        <v>1455831000</v>
      </c>
      <c r="J3727" s="8">
        <v>1454366467</v>
      </c>
      <c r="K3727" s="8" t="b">
        <v>0</v>
      </c>
      <c r="L3727" s="8">
        <v>15</v>
      </c>
      <c r="M3727" s="8" t="b">
        <v>1</v>
      </c>
      <c r="N3727" s="8" t="s">
        <v>8271</v>
      </c>
      <c r="O3727" s="11">
        <f t="shared" si="232"/>
        <v>127</v>
      </c>
      <c r="P3727" s="8">
        <f t="shared" si="233"/>
        <v>25.4</v>
      </c>
      <c r="Q3727" s="8" t="s">
        <v>8317</v>
      </c>
      <c r="R3727" s="8" t="s">
        <v>8318</v>
      </c>
      <c r="S3727" s="17">
        <f t="shared" si="234"/>
        <v>42401.945219907408</v>
      </c>
      <c r="T3727" s="17">
        <f t="shared" si="235"/>
        <v>42418.895833333328</v>
      </c>
    </row>
    <row r="3728" spans="1:20" ht="42.75" x14ac:dyDescent="0.45">
      <c r="A3728" s="5">
        <v>3726</v>
      </c>
      <c r="B3728" s="7" t="s">
        <v>3723</v>
      </c>
      <c r="C3728" s="7" t="s">
        <v>7836</v>
      </c>
      <c r="D3728" s="8">
        <v>850</v>
      </c>
      <c r="E3728" s="8">
        <v>2879</v>
      </c>
      <c r="F3728" s="8" t="s">
        <v>8219</v>
      </c>
      <c r="G3728" s="8" t="s">
        <v>8224</v>
      </c>
      <c r="H3728" s="8" t="s">
        <v>8246</v>
      </c>
      <c r="I3728" s="8">
        <v>1461963600</v>
      </c>
      <c r="J3728" s="8">
        <v>1459567371</v>
      </c>
      <c r="K3728" s="8" t="b">
        <v>0</v>
      </c>
      <c r="L3728" s="8">
        <v>46</v>
      </c>
      <c r="M3728" s="8" t="b">
        <v>1</v>
      </c>
      <c r="N3728" s="8" t="s">
        <v>8271</v>
      </c>
      <c r="O3728" s="11">
        <f t="shared" si="232"/>
        <v>339</v>
      </c>
      <c r="P3728" s="8">
        <f t="shared" si="233"/>
        <v>62.59</v>
      </c>
      <c r="Q3728" s="8" t="s">
        <v>8317</v>
      </c>
      <c r="R3728" s="8" t="s">
        <v>8318</v>
      </c>
      <c r="S3728" s="17">
        <f t="shared" si="234"/>
        <v>42462.140868055561</v>
      </c>
      <c r="T3728" s="17">
        <f t="shared" si="235"/>
        <v>42489.875</v>
      </c>
    </row>
    <row r="3729" spans="1:20" ht="42.75" x14ac:dyDescent="0.45">
      <c r="A3729" s="5">
        <v>3727</v>
      </c>
      <c r="B3729" s="7" t="s">
        <v>3724</v>
      </c>
      <c r="C3729" s="7" t="s">
        <v>7837</v>
      </c>
      <c r="D3729" s="8">
        <v>2000</v>
      </c>
      <c r="E3729" s="8">
        <v>2015</v>
      </c>
      <c r="F3729" s="8" t="s">
        <v>8219</v>
      </c>
      <c r="G3729" s="8" t="s">
        <v>8224</v>
      </c>
      <c r="H3729" s="8" t="s">
        <v>8246</v>
      </c>
      <c r="I3729" s="8">
        <v>1476939300</v>
      </c>
      <c r="J3729" s="8">
        <v>1474273294</v>
      </c>
      <c r="K3729" s="8" t="b">
        <v>0</v>
      </c>
      <c r="L3729" s="8">
        <v>33</v>
      </c>
      <c r="M3729" s="8" t="b">
        <v>1</v>
      </c>
      <c r="N3729" s="8" t="s">
        <v>8271</v>
      </c>
      <c r="O3729" s="11">
        <f t="shared" si="232"/>
        <v>101</v>
      </c>
      <c r="P3729" s="8">
        <f t="shared" si="233"/>
        <v>61.06</v>
      </c>
      <c r="Q3729" s="8" t="s">
        <v>8317</v>
      </c>
      <c r="R3729" s="8" t="s">
        <v>8318</v>
      </c>
      <c r="S3729" s="17">
        <f t="shared" si="234"/>
        <v>42632.348310185189</v>
      </c>
      <c r="T3729" s="17">
        <f t="shared" si="235"/>
        <v>42663.204861111109</v>
      </c>
    </row>
    <row r="3730" spans="1:20" ht="42.75" x14ac:dyDescent="0.45">
      <c r="A3730" s="5">
        <v>3728</v>
      </c>
      <c r="B3730" s="7" t="s">
        <v>3725</v>
      </c>
      <c r="C3730" s="7" t="s">
        <v>7838</v>
      </c>
      <c r="D3730" s="8">
        <v>20000</v>
      </c>
      <c r="E3730" s="8">
        <v>1862</v>
      </c>
      <c r="F3730" s="8" t="s">
        <v>8221</v>
      </c>
      <c r="G3730" s="8" t="s">
        <v>8224</v>
      </c>
      <c r="H3730" s="8" t="s">
        <v>8246</v>
      </c>
      <c r="I3730" s="8">
        <v>1439957176</v>
      </c>
      <c r="J3730" s="8">
        <v>1437365176</v>
      </c>
      <c r="K3730" s="8" t="b">
        <v>0</v>
      </c>
      <c r="L3730" s="8">
        <v>31</v>
      </c>
      <c r="M3730" s="8" t="b">
        <v>0</v>
      </c>
      <c r="N3730" s="8" t="s">
        <v>8271</v>
      </c>
      <c r="O3730" s="11">
        <f t="shared" si="232"/>
        <v>9</v>
      </c>
      <c r="P3730" s="8">
        <f t="shared" si="233"/>
        <v>60.06</v>
      </c>
      <c r="Q3730" s="8" t="s">
        <v>8317</v>
      </c>
      <c r="R3730" s="8" t="s">
        <v>8318</v>
      </c>
      <c r="S3730" s="17">
        <f t="shared" si="234"/>
        <v>42205.171018518522</v>
      </c>
      <c r="T3730" s="17">
        <f t="shared" si="235"/>
        <v>42235.171018518522</v>
      </c>
    </row>
    <row r="3731" spans="1:20" ht="42.75" x14ac:dyDescent="0.45">
      <c r="A3731" s="5">
        <v>3729</v>
      </c>
      <c r="B3731" s="7" t="s">
        <v>3726</v>
      </c>
      <c r="C3731" s="7" t="s">
        <v>7839</v>
      </c>
      <c r="D3731" s="8">
        <v>5000</v>
      </c>
      <c r="E3731" s="8">
        <v>362</v>
      </c>
      <c r="F3731" s="8" t="s">
        <v>8221</v>
      </c>
      <c r="G3731" s="8" t="s">
        <v>8224</v>
      </c>
      <c r="H3731" s="8" t="s">
        <v>8246</v>
      </c>
      <c r="I3731" s="8">
        <v>1427082912</v>
      </c>
      <c r="J3731" s="8">
        <v>1423198512</v>
      </c>
      <c r="K3731" s="8" t="b">
        <v>0</v>
      </c>
      <c r="L3731" s="8">
        <v>5</v>
      </c>
      <c r="M3731" s="8" t="b">
        <v>0</v>
      </c>
      <c r="N3731" s="8" t="s">
        <v>8271</v>
      </c>
      <c r="O3731" s="11">
        <f t="shared" si="232"/>
        <v>7</v>
      </c>
      <c r="P3731" s="8">
        <f t="shared" si="233"/>
        <v>72.400000000000006</v>
      </c>
      <c r="Q3731" s="8" t="s">
        <v>8317</v>
      </c>
      <c r="R3731" s="8" t="s">
        <v>8318</v>
      </c>
      <c r="S3731" s="17">
        <f t="shared" si="234"/>
        <v>42041.205000000002</v>
      </c>
      <c r="T3731" s="17">
        <f t="shared" si="235"/>
        <v>42086.16333333333</v>
      </c>
    </row>
    <row r="3732" spans="1:20" ht="42.75" x14ac:dyDescent="0.45">
      <c r="A3732" s="5">
        <v>3730</v>
      </c>
      <c r="B3732" s="7" t="s">
        <v>3727</v>
      </c>
      <c r="C3732" s="7" t="s">
        <v>7840</v>
      </c>
      <c r="D3732" s="8">
        <v>1000</v>
      </c>
      <c r="E3732" s="8">
        <v>100</v>
      </c>
      <c r="F3732" s="8" t="s">
        <v>8221</v>
      </c>
      <c r="G3732" s="8" t="s">
        <v>8224</v>
      </c>
      <c r="H3732" s="8" t="s">
        <v>8246</v>
      </c>
      <c r="I3732" s="8">
        <v>1439828159</v>
      </c>
      <c r="J3732" s="8">
        <v>1437236159</v>
      </c>
      <c r="K3732" s="8" t="b">
        <v>0</v>
      </c>
      <c r="L3732" s="8">
        <v>1</v>
      </c>
      <c r="M3732" s="8" t="b">
        <v>0</v>
      </c>
      <c r="N3732" s="8" t="s">
        <v>8271</v>
      </c>
      <c r="O3732" s="11">
        <f t="shared" si="232"/>
        <v>10</v>
      </c>
      <c r="P3732" s="8">
        <f t="shared" si="233"/>
        <v>100</v>
      </c>
      <c r="Q3732" s="8" t="s">
        <v>8317</v>
      </c>
      <c r="R3732" s="8" t="s">
        <v>8318</v>
      </c>
      <c r="S3732" s="17">
        <f t="shared" si="234"/>
        <v>42203.677766203706</v>
      </c>
      <c r="T3732" s="17">
        <f t="shared" si="235"/>
        <v>42233.677766203706</v>
      </c>
    </row>
    <row r="3733" spans="1:20" ht="42.75" x14ac:dyDescent="0.45">
      <c r="A3733" s="5">
        <v>3731</v>
      </c>
      <c r="B3733" s="7" t="s">
        <v>3728</v>
      </c>
      <c r="C3733" s="7" t="s">
        <v>7841</v>
      </c>
      <c r="D3733" s="8">
        <v>5500</v>
      </c>
      <c r="E3733" s="8">
        <v>620</v>
      </c>
      <c r="F3733" s="8" t="s">
        <v>8221</v>
      </c>
      <c r="G3733" s="8" t="s">
        <v>8224</v>
      </c>
      <c r="H3733" s="8" t="s">
        <v>8246</v>
      </c>
      <c r="I3733" s="8">
        <v>1420860180</v>
      </c>
      <c r="J3733" s="8">
        <v>1418234646</v>
      </c>
      <c r="K3733" s="8" t="b">
        <v>0</v>
      </c>
      <c r="L3733" s="8">
        <v>12</v>
      </c>
      <c r="M3733" s="8" t="b">
        <v>0</v>
      </c>
      <c r="N3733" s="8" t="s">
        <v>8271</v>
      </c>
      <c r="O3733" s="11">
        <f t="shared" si="232"/>
        <v>11</v>
      </c>
      <c r="P3733" s="8">
        <f t="shared" si="233"/>
        <v>51.67</v>
      </c>
      <c r="Q3733" s="8" t="s">
        <v>8317</v>
      </c>
      <c r="R3733" s="8" t="s">
        <v>8318</v>
      </c>
      <c r="S3733" s="17">
        <f t="shared" si="234"/>
        <v>41983.752847222218</v>
      </c>
      <c r="T3733" s="17">
        <f t="shared" si="235"/>
        <v>42014.140972222223</v>
      </c>
    </row>
    <row r="3734" spans="1:20" ht="42.75" x14ac:dyDescent="0.45">
      <c r="A3734" s="5">
        <v>3732</v>
      </c>
      <c r="B3734" s="7" t="s">
        <v>3729</v>
      </c>
      <c r="C3734" s="7" t="s">
        <v>7842</v>
      </c>
      <c r="D3734" s="8">
        <v>850</v>
      </c>
      <c r="E3734" s="8">
        <v>131</v>
      </c>
      <c r="F3734" s="8" t="s">
        <v>8221</v>
      </c>
      <c r="G3734" s="8" t="s">
        <v>8233</v>
      </c>
      <c r="H3734" s="8" t="s">
        <v>8249</v>
      </c>
      <c r="I3734" s="8">
        <v>1422100800</v>
      </c>
      <c r="J3734" s="8">
        <v>1416932133</v>
      </c>
      <c r="K3734" s="8" t="b">
        <v>0</v>
      </c>
      <c r="L3734" s="8">
        <v>4</v>
      </c>
      <c r="M3734" s="8" t="b">
        <v>0</v>
      </c>
      <c r="N3734" s="8" t="s">
        <v>8271</v>
      </c>
      <c r="O3734" s="11">
        <f t="shared" si="232"/>
        <v>15</v>
      </c>
      <c r="P3734" s="8">
        <f t="shared" si="233"/>
        <v>32.75</v>
      </c>
      <c r="Q3734" s="8" t="s">
        <v>8317</v>
      </c>
      <c r="R3734" s="8" t="s">
        <v>8318</v>
      </c>
      <c r="S3734" s="17">
        <f t="shared" si="234"/>
        <v>41968.677465277782</v>
      </c>
      <c r="T3734" s="17">
        <f t="shared" si="235"/>
        <v>42028.5</v>
      </c>
    </row>
    <row r="3735" spans="1:20" ht="42.75" x14ac:dyDescent="0.45">
      <c r="A3735" s="5">
        <v>3733</v>
      </c>
      <c r="B3735" s="7" t="s">
        <v>3730</v>
      </c>
      <c r="C3735" s="7" t="s">
        <v>7843</v>
      </c>
      <c r="D3735" s="8">
        <v>1500</v>
      </c>
      <c r="E3735" s="8">
        <v>0</v>
      </c>
      <c r="F3735" s="8" t="s">
        <v>8221</v>
      </c>
      <c r="G3735" s="8" t="s">
        <v>8224</v>
      </c>
      <c r="H3735" s="8" t="s">
        <v>8246</v>
      </c>
      <c r="I3735" s="8">
        <v>1429396200</v>
      </c>
      <c r="J3735" s="8">
        <v>1428539708</v>
      </c>
      <c r="K3735" s="8" t="b">
        <v>0</v>
      </c>
      <c r="L3735" s="8">
        <v>0</v>
      </c>
      <c r="M3735" s="8" t="b">
        <v>0</v>
      </c>
      <c r="N3735" s="8" t="s">
        <v>8271</v>
      </c>
      <c r="O3735" s="11">
        <f t="shared" si="232"/>
        <v>0</v>
      </c>
      <c r="P3735" s="8" t="e">
        <f t="shared" si="233"/>
        <v>#DIV/0!</v>
      </c>
      <c r="Q3735" s="8" t="s">
        <v>8317</v>
      </c>
      <c r="R3735" s="8" t="s">
        <v>8318</v>
      </c>
      <c r="S3735" s="17">
        <f t="shared" si="234"/>
        <v>42103.024398148147</v>
      </c>
      <c r="T3735" s="17">
        <f t="shared" si="235"/>
        <v>42112.9375</v>
      </c>
    </row>
    <row r="3736" spans="1:20" ht="42.75" x14ac:dyDescent="0.45">
      <c r="A3736" s="5">
        <v>3734</v>
      </c>
      <c r="B3736" s="7" t="s">
        <v>3731</v>
      </c>
      <c r="C3736" s="7" t="s">
        <v>7844</v>
      </c>
      <c r="D3736" s="8">
        <v>1500</v>
      </c>
      <c r="E3736" s="8">
        <v>427</v>
      </c>
      <c r="F3736" s="8" t="s">
        <v>8221</v>
      </c>
      <c r="G3736" s="8" t="s">
        <v>8224</v>
      </c>
      <c r="H3736" s="8" t="s">
        <v>8246</v>
      </c>
      <c r="I3736" s="8">
        <v>1432589896</v>
      </c>
      <c r="J3736" s="8">
        <v>1427405896</v>
      </c>
      <c r="K3736" s="8" t="b">
        <v>0</v>
      </c>
      <c r="L3736" s="8">
        <v>7</v>
      </c>
      <c r="M3736" s="8" t="b">
        <v>0</v>
      </c>
      <c r="N3736" s="8" t="s">
        <v>8271</v>
      </c>
      <c r="O3736" s="11">
        <f t="shared" si="232"/>
        <v>28</v>
      </c>
      <c r="P3736" s="8">
        <f t="shared" si="233"/>
        <v>61</v>
      </c>
      <c r="Q3736" s="8" t="s">
        <v>8317</v>
      </c>
      <c r="R3736" s="8" t="s">
        <v>8318</v>
      </c>
      <c r="S3736" s="17">
        <f t="shared" si="234"/>
        <v>42089.901574074072</v>
      </c>
      <c r="T3736" s="17">
        <f t="shared" si="235"/>
        <v>42149.901574074072</v>
      </c>
    </row>
    <row r="3737" spans="1:20" ht="28.5" x14ac:dyDescent="0.45">
      <c r="A3737" s="5">
        <v>3735</v>
      </c>
      <c r="B3737" s="7" t="s">
        <v>3732</v>
      </c>
      <c r="C3737" s="7" t="s">
        <v>7845</v>
      </c>
      <c r="D3737" s="8">
        <v>150</v>
      </c>
      <c r="E3737" s="8">
        <v>20</v>
      </c>
      <c r="F3737" s="8" t="s">
        <v>8221</v>
      </c>
      <c r="G3737" s="8" t="s">
        <v>8225</v>
      </c>
      <c r="H3737" s="8" t="s">
        <v>8247</v>
      </c>
      <c r="I3737" s="8">
        <v>1432831089</v>
      </c>
      <c r="J3737" s="8">
        <v>1430239089</v>
      </c>
      <c r="K3737" s="8" t="b">
        <v>0</v>
      </c>
      <c r="L3737" s="8">
        <v>2</v>
      </c>
      <c r="M3737" s="8" t="b">
        <v>0</v>
      </c>
      <c r="N3737" s="8" t="s">
        <v>8271</v>
      </c>
      <c r="O3737" s="11">
        <f t="shared" si="232"/>
        <v>13</v>
      </c>
      <c r="P3737" s="8">
        <f t="shared" si="233"/>
        <v>10</v>
      </c>
      <c r="Q3737" s="8" t="s">
        <v>8317</v>
      </c>
      <c r="R3737" s="8" t="s">
        <v>8318</v>
      </c>
      <c r="S3737" s="17">
        <f t="shared" si="234"/>
        <v>42122.693159722221</v>
      </c>
      <c r="T3737" s="17">
        <f t="shared" si="235"/>
        <v>42152.693159722221</v>
      </c>
    </row>
    <row r="3738" spans="1:20" ht="42.75" x14ac:dyDescent="0.45">
      <c r="A3738" s="5">
        <v>3736</v>
      </c>
      <c r="B3738" s="7" t="s">
        <v>3733</v>
      </c>
      <c r="C3738" s="7" t="s">
        <v>7846</v>
      </c>
      <c r="D3738" s="8">
        <v>1500</v>
      </c>
      <c r="E3738" s="8">
        <v>10</v>
      </c>
      <c r="F3738" s="8" t="s">
        <v>8221</v>
      </c>
      <c r="G3738" s="8" t="s">
        <v>8225</v>
      </c>
      <c r="H3738" s="8" t="s">
        <v>8247</v>
      </c>
      <c r="I3738" s="8">
        <v>1427133600</v>
      </c>
      <c r="J3738" s="8">
        <v>1423847093</v>
      </c>
      <c r="K3738" s="8" t="b">
        <v>0</v>
      </c>
      <c r="L3738" s="8">
        <v>1</v>
      </c>
      <c r="M3738" s="8" t="b">
        <v>0</v>
      </c>
      <c r="N3738" s="8" t="s">
        <v>8271</v>
      </c>
      <c r="O3738" s="11">
        <f t="shared" si="232"/>
        <v>1</v>
      </c>
      <c r="P3738" s="8">
        <f t="shared" si="233"/>
        <v>10</v>
      </c>
      <c r="Q3738" s="8" t="s">
        <v>8317</v>
      </c>
      <c r="R3738" s="8" t="s">
        <v>8318</v>
      </c>
      <c r="S3738" s="17">
        <f t="shared" si="234"/>
        <v>42048.711724537032</v>
      </c>
      <c r="T3738" s="17">
        <f t="shared" si="235"/>
        <v>42086.75</v>
      </c>
    </row>
    <row r="3739" spans="1:20" ht="28.5" x14ac:dyDescent="0.45">
      <c r="A3739" s="5">
        <v>3737</v>
      </c>
      <c r="B3739" s="7" t="s">
        <v>3734</v>
      </c>
      <c r="C3739" s="7" t="s">
        <v>7847</v>
      </c>
      <c r="D3739" s="8">
        <v>700</v>
      </c>
      <c r="E3739" s="8">
        <v>150</v>
      </c>
      <c r="F3739" s="8" t="s">
        <v>8221</v>
      </c>
      <c r="G3739" s="8" t="s">
        <v>8224</v>
      </c>
      <c r="H3739" s="8" t="s">
        <v>8246</v>
      </c>
      <c r="I3739" s="8">
        <v>1447311540</v>
      </c>
      <c r="J3739" s="8">
        <v>1445358903</v>
      </c>
      <c r="K3739" s="8" t="b">
        <v>0</v>
      </c>
      <c r="L3739" s="8">
        <v>4</v>
      </c>
      <c r="M3739" s="8" t="b">
        <v>0</v>
      </c>
      <c r="N3739" s="8" t="s">
        <v>8271</v>
      </c>
      <c r="O3739" s="11">
        <f t="shared" si="232"/>
        <v>21</v>
      </c>
      <c r="P3739" s="8">
        <f t="shared" si="233"/>
        <v>37.5</v>
      </c>
      <c r="Q3739" s="8" t="s">
        <v>8317</v>
      </c>
      <c r="R3739" s="8" t="s">
        <v>8318</v>
      </c>
      <c r="S3739" s="17">
        <f t="shared" si="234"/>
        <v>42297.691006944442</v>
      </c>
      <c r="T3739" s="17">
        <f t="shared" si="235"/>
        <v>42320.290972222225</v>
      </c>
    </row>
    <row r="3740" spans="1:20" ht="28.5" x14ac:dyDescent="0.45">
      <c r="A3740" s="5">
        <v>3738</v>
      </c>
      <c r="B3740" s="7" t="s">
        <v>3735</v>
      </c>
      <c r="C3740" s="7" t="s">
        <v>7848</v>
      </c>
      <c r="D3740" s="8">
        <v>1500</v>
      </c>
      <c r="E3740" s="8">
        <v>270</v>
      </c>
      <c r="F3740" s="8" t="s">
        <v>8221</v>
      </c>
      <c r="G3740" s="8" t="s">
        <v>8225</v>
      </c>
      <c r="H3740" s="8" t="s">
        <v>8247</v>
      </c>
      <c r="I3740" s="8">
        <v>1405461600</v>
      </c>
      <c r="J3740" s="8">
        <v>1403562705</v>
      </c>
      <c r="K3740" s="8" t="b">
        <v>0</v>
      </c>
      <c r="L3740" s="8">
        <v>6</v>
      </c>
      <c r="M3740" s="8" t="b">
        <v>0</v>
      </c>
      <c r="N3740" s="8" t="s">
        <v>8271</v>
      </c>
      <c r="O3740" s="11">
        <f t="shared" si="232"/>
        <v>18</v>
      </c>
      <c r="P3740" s="8">
        <f t="shared" si="233"/>
        <v>45</v>
      </c>
      <c r="Q3740" s="8" t="s">
        <v>8317</v>
      </c>
      <c r="R3740" s="8" t="s">
        <v>8318</v>
      </c>
      <c r="S3740" s="17">
        <f t="shared" si="234"/>
        <v>41813.938715277778</v>
      </c>
      <c r="T3740" s="17">
        <f t="shared" si="235"/>
        <v>41835.916666666664</v>
      </c>
    </row>
    <row r="3741" spans="1:20" ht="42.75" x14ac:dyDescent="0.45">
      <c r="A3741" s="5">
        <v>3739</v>
      </c>
      <c r="B3741" s="7" t="s">
        <v>3736</v>
      </c>
      <c r="C3741" s="7" t="s">
        <v>7849</v>
      </c>
      <c r="D3741" s="8">
        <v>4000</v>
      </c>
      <c r="E3741" s="8">
        <v>805</v>
      </c>
      <c r="F3741" s="8" t="s">
        <v>8221</v>
      </c>
      <c r="G3741" s="8" t="s">
        <v>8225</v>
      </c>
      <c r="H3741" s="8" t="s">
        <v>8247</v>
      </c>
      <c r="I3741" s="8">
        <v>1468752468</v>
      </c>
      <c r="J3741" s="8">
        <v>1467024468</v>
      </c>
      <c r="K3741" s="8" t="b">
        <v>0</v>
      </c>
      <c r="L3741" s="8">
        <v>8</v>
      </c>
      <c r="M3741" s="8" t="b">
        <v>0</v>
      </c>
      <c r="N3741" s="8" t="s">
        <v>8271</v>
      </c>
      <c r="O3741" s="11">
        <f t="shared" si="232"/>
        <v>20</v>
      </c>
      <c r="P3741" s="8">
        <f t="shared" si="233"/>
        <v>100.63</v>
      </c>
      <c r="Q3741" s="8" t="s">
        <v>8317</v>
      </c>
      <c r="R3741" s="8" t="s">
        <v>8318</v>
      </c>
      <c r="S3741" s="17">
        <f t="shared" si="234"/>
        <v>42548.449861111112</v>
      </c>
      <c r="T3741" s="17">
        <f t="shared" si="235"/>
        <v>42568.449861111112</v>
      </c>
    </row>
    <row r="3742" spans="1:20" ht="42.75" x14ac:dyDescent="0.45">
      <c r="A3742" s="5">
        <v>3740</v>
      </c>
      <c r="B3742" s="7" t="s">
        <v>3737</v>
      </c>
      <c r="C3742" s="7" t="s">
        <v>7850</v>
      </c>
      <c r="D3742" s="8">
        <v>2000</v>
      </c>
      <c r="E3742" s="8">
        <v>358</v>
      </c>
      <c r="F3742" s="8" t="s">
        <v>8221</v>
      </c>
      <c r="G3742" s="8" t="s">
        <v>8224</v>
      </c>
      <c r="H3742" s="8" t="s">
        <v>8246</v>
      </c>
      <c r="I3742" s="8">
        <v>1407808438</v>
      </c>
      <c r="J3742" s="8">
        <v>1405217355</v>
      </c>
      <c r="K3742" s="8" t="b">
        <v>0</v>
      </c>
      <c r="L3742" s="8">
        <v>14</v>
      </c>
      <c r="M3742" s="8" t="b">
        <v>0</v>
      </c>
      <c r="N3742" s="8" t="s">
        <v>8271</v>
      </c>
      <c r="O3742" s="11">
        <f t="shared" si="232"/>
        <v>18</v>
      </c>
      <c r="P3742" s="8">
        <f t="shared" si="233"/>
        <v>25.57</v>
      </c>
      <c r="Q3742" s="8" t="s">
        <v>8317</v>
      </c>
      <c r="R3742" s="8" t="s">
        <v>8318</v>
      </c>
      <c r="S3742" s="17">
        <f t="shared" si="234"/>
        <v>41833.089756944442</v>
      </c>
      <c r="T3742" s="17">
        <f t="shared" si="235"/>
        <v>41863.079143518517</v>
      </c>
    </row>
    <row r="3743" spans="1:20" ht="42.75" x14ac:dyDescent="0.45">
      <c r="A3743" s="5">
        <v>3741</v>
      </c>
      <c r="B3743" s="7" t="s">
        <v>3738</v>
      </c>
      <c r="C3743" s="7" t="s">
        <v>7851</v>
      </c>
      <c r="D3743" s="8">
        <v>20000</v>
      </c>
      <c r="E3743" s="8">
        <v>0</v>
      </c>
      <c r="F3743" s="8" t="s">
        <v>8221</v>
      </c>
      <c r="G3743" s="8" t="s">
        <v>8224</v>
      </c>
      <c r="H3743" s="8" t="s">
        <v>8246</v>
      </c>
      <c r="I3743" s="8">
        <v>1450389950</v>
      </c>
      <c r="J3743" s="8">
        <v>1447797950</v>
      </c>
      <c r="K3743" s="8" t="b">
        <v>0</v>
      </c>
      <c r="L3743" s="8">
        <v>0</v>
      </c>
      <c r="M3743" s="8" t="b">
        <v>0</v>
      </c>
      <c r="N3743" s="8" t="s">
        <v>8271</v>
      </c>
      <c r="O3743" s="11">
        <f t="shared" si="232"/>
        <v>0</v>
      </c>
      <c r="P3743" s="8" t="e">
        <f t="shared" si="233"/>
        <v>#DIV/0!</v>
      </c>
      <c r="Q3743" s="8" t="s">
        <v>8317</v>
      </c>
      <c r="R3743" s="8" t="s">
        <v>8318</v>
      </c>
      <c r="S3743" s="17">
        <f t="shared" si="234"/>
        <v>42325.920717592591</v>
      </c>
      <c r="T3743" s="17">
        <f t="shared" si="235"/>
        <v>42355.920717592591</v>
      </c>
    </row>
    <row r="3744" spans="1:20" ht="42.75" x14ac:dyDescent="0.45">
      <c r="A3744" s="5">
        <v>3742</v>
      </c>
      <c r="B3744" s="7" t="s">
        <v>3739</v>
      </c>
      <c r="C3744" s="7" t="s">
        <v>7852</v>
      </c>
      <c r="D3744" s="8">
        <v>5000</v>
      </c>
      <c r="E3744" s="8">
        <v>100</v>
      </c>
      <c r="F3744" s="8" t="s">
        <v>8221</v>
      </c>
      <c r="G3744" s="8" t="s">
        <v>8224</v>
      </c>
      <c r="H3744" s="8" t="s">
        <v>8246</v>
      </c>
      <c r="I3744" s="8">
        <v>1409980144</v>
      </c>
      <c r="J3744" s="8">
        <v>1407388144</v>
      </c>
      <c r="K3744" s="8" t="b">
        <v>0</v>
      </c>
      <c r="L3744" s="8">
        <v>4</v>
      </c>
      <c r="M3744" s="8" t="b">
        <v>0</v>
      </c>
      <c r="N3744" s="8" t="s">
        <v>8271</v>
      </c>
      <c r="O3744" s="11">
        <f t="shared" si="232"/>
        <v>2</v>
      </c>
      <c r="P3744" s="8">
        <f t="shared" si="233"/>
        <v>25</v>
      </c>
      <c r="Q3744" s="8" t="s">
        <v>8317</v>
      </c>
      <c r="R3744" s="8" t="s">
        <v>8318</v>
      </c>
      <c r="S3744" s="17">
        <f t="shared" si="234"/>
        <v>41858.214629629627</v>
      </c>
      <c r="T3744" s="17">
        <f t="shared" si="235"/>
        <v>41888.214629629627</v>
      </c>
    </row>
    <row r="3745" spans="1:20" ht="28.5" x14ac:dyDescent="0.45">
      <c r="A3745" s="5">
        <v>3743</v>
      </c>
      <c r="B3745" s="7" t="s">
        <v>3740</v>
      </c>
      <c r="C3745" s="7" t="s">
        <v>7853</v>
      </c>
      <c r="D3745" s="8">
        <v>2200</v>
      </c>
      <c r="E3745" s="8">
        <v>0</v>
      </c>
      <c r="F3745" s="8" t="s">
        <v>8221</v>
      </c>
      <c r="G3745" s="8" t="s">
        <v>8224</v>
      </c>
      <c r="H3745" s="8" t="s">
        <v>8246</v>
      </c>
      <c r="I3745" s="8">
        <v>1404406964</v>
      </c>
      <c r="J3745" s="8">
        <v>1401814964</v>
      </c>
      <c r="K3745" s="8" t="b">
        <v>0</v>
      </c>
      <c r="L3745" s="8">
        <v>0</v>
      </c>
      <c r="M3745" s="8" t="b">
        <v>0</v>
      </c>
      <c r="N3745" s="8" t="s">
        <v>8271</v>
      </c>
      <c r="O3745" s="11">
        <f t="shared" si="232"/>
        <v>0</v>
      </c>
      <c r="P3745" s="8" t="e">
        <f t="shared" si="233"/>
        <v>#DIV/0!</v>
      </c>
      <c r="Q3745" s="8" t="s">
        <v>8317</v>
      </c>
      <c r="R3745" s="8" t="s">
        <v>8318</v>
      </c>
      <c r="S3745" s="17">
        <f t="shared" si="234"/>
        <v>41793.710231481484</v>
      </c>
      <c r="T3745" s="17">
        <f t="shared" si="235"/>
        <v>41823.710231481484</v>
      </c>
    </row>
    <row r="3746" spans="1:20" ht="42.75" x14ac:dyDescent="0.45">
      <c r="A3746" s="5">
        <v>3744</v>
      </c>
      <c r="B3746" s="7" t="s">
        <v>3741</v>
      </c>
      <c r="C3746" s="7" t="s">
        <v>7854</v>
      </c>
      <c r="D3746" s="8">
        <v>1200</v>
      </c>
      <c r="E3746" s="8">
        <v>0</v>
      </c>
      <c r="F3746" s="8" t="s">
        <v>8221</v>
      </c>
      <c r="G3746" s="8" t="s">
        <v>8224</v>
      </c>
      <c r="H3746" s="8" t="s">
        <v>8246</v>
      </c>
      <c r="I3746" s="8">
        <v>1404532740</v>
      </c>
      <c r="J3746" s="8">
        <v>1401823952</v>
      </c>
      <c r="K3746" s="8" t="b">
        <v>0</v>
      </c>
      <c r="L3746" s="8">
        <v>0</v>
      </c>
      <c r="M3746" s="8" t="b">
        <v>0</v>
      </c>
      <c r="N3746" s="8" t="s">
        <v>8271</v>
      </c>
      <c r="O3746" s="11">
        <f t="shared" si="232"/>
        <v>0</v>
      </c>
      <c r="P3746" s="8" t="e">
        <f t="shared" si="233"/>
        <v>#DIV/0!</v>
      </c>
      <c r="Q3746" s="8" t="s">
        <v>8317</v>
      </c>
      <c r="R3746" s="8" t="s">
        <v>8318</v>
      </c>
      <c r="S3746" s="17">
        <f t="shared" si="234"/>
        <v>41793.814259259263</v>
      </c>
      <c r="T3746" s="17">
        <f t="shared" si="235"/>
        <v>41825.165972222225</v>
      </c>
    </row>
    <row r="3747" spans="1:20" ht="42.75" x14ac:dyDescent="0.45">
      <c r="A3747" s="5">
        <v>3745</v>
      </c>
      <c r="B3747" s="7" t="s">
        <v>3742</v>
      </c>
      <c r="C3747" s="7" t="s">
        <v>7855</v>
      </c>
      <c r="D3747" s="8">
        <v>100</v>
      </c>
      <c r="E3747" s="8">
        <v>10</v>
      </c>
      <c r="F3747" s="8" t="s">
        <v>8221</v>
      </c>
      <c r="G3747" s="8" t="s">
        <v>8224</v>
      </c>
      <c r="H3747" s="8" t="s">
        <v>8246</v>
      </c>
      <c r="I3747" s="8">
        <v>1407689102</v>
      </c>
      <c r="J3747" s="8">
        <v>1405097102</v>
      </c>
      <c r="K3747" s="8" t="b">
        <v>0</v>
      </c>
      <c r="L3747" s="8">
        <v>1</v>
      </c>
      <c r="M3747" s="8" t="b">
        <v>0</v>
      </c>
      <c r="N3747" s="8" t="s">
        <v>8271</v>
      </c>
      <c r="O3747" s="11">
        <f t="shared" si="232"/>
        <v>10</v>
      </c>
      <c r="P3747" s="8">
        <f t="shared" si="233"/>
        <v>10</v>
      </c>
      <c r="Q3747" s="8" t="s">
        <v>8317</v>
      </c>
      <c r="R3747" s="8" t="s">
        <v>8318</v>
      </c>
      <c r="S3747" s="17">
        <f t="shared" si="234"/>
        <v>41831.697939814818</v>
      </c>
      <c r="T3747" s="17">
        <f t="shared" si="235"/>
        <v>41861.697939814818</v>
      </c>
    </row>
    <row r="3748" spans="1:20" x14ac:dyDescent="0.45">
      <c r="A3748" s="5">
        <v>3746</v>
      </c>
      <c r="B3748" s="7" t="s">
        <v>3743</v>
      </c>
      <c r="C3748" s="7" t="s">
        <v>7856</v>
      </c>
      <c r="D3748" s="8">
        <v>8500</v>
      </c>
      <c r="E3748" s="8">
        <v>202</v>
      </c>
      <c r="F3748" s="8" t="s">
        <v>8221</v>
      </c>
      <c r="G3748" s="8" t="s">
        <v>8224</v>
      </c>
      <c r="H3748" s="8" t="s">
        <v>8246</v>
      </c>
      <c r="I3748" s="8">
        <v>1475918439</v>
      </c>
      <c r="J3748" s="8">
        <v>1473326439</v>
      </c>
      <c r="K3748" s="8" t="b">
        <v>0</v>
      </c>
      <c r="L3748" s="8">
        <v>1</v>
      </c>
      <c r="M3748" s="8" t="b">
        <v>0</v>
      </c>
      <c r="N3748" s="8" t="s">
        <v>8271</v>
      </c>
      <c r="O3748" s="11">
        <f t="shared" si="232"/>
        <v>2</v>
      </c>
      <c r="P3748" s="8">
        <f t="shared" si="233"/>
        <v>202</v>
      </c>
      <c r="Q3748" s="8" t="s">
        <v>8317</v>
      </c>
      <c r="R3748" s="8" t="s">
        <v>8318</v>
      </c>
      <c r="S3748" s="17">
        <f t="shared" si="234"/>
        <v>42621.389340277776</v>
      </c>
      <c r="T3748" s="17">
        <f t="shared" si="235"/>
        <v>42651.389340277776</v>
      </c>
    </row>
    <row r="3749" spans="1:20" ht="28.5" x14ac:dyDescent="0.45">
      <c r="A3749" s="5">
        <v>3747</v>
      </c>
      <c r="B3749" s="7" t="s">
        <v>3744</v>
      </c>
      <c r="C3749" s="7" t="s">
        <v>7857</v>
      </c>
      <c r="D3749" s="8">
        <v>2500</v>
      </c>
      <c r="E3749" s="8">
        <v>25</v>
      </c>
      <c r="F3749" s="8" t="s">
        <v>8221</v>
      </c>
      <c r="G3749" s="8" t="s">
        <v>8225</v>
      </c>
      <c r="H3749" s="8" t="s">
        <v>8247</v>
      </c>
      <c r="I3749" s="8">
        <v>1436137140</v>
      </c>
      <c r="J3749" s="8">
        <v>1433833896</v>
      </c>
      <c r="K3749" s="8" t="b">
        <v>0</v>
      </c>
      <c r="L3749" s="8">
        <v>1</v>
      </c>
      <c r="M3749" s="8" t="b">
        <v>0</v>
      </c>
      <c r="N3749" s="8" t="s">
        <v>8271</v>
      </c>
      <c r="O3749" s="11">
        <f t="shared" si="232"/>
        <v>1</v>
      </c>
      <c r="P3749" s="8">
        <f t="shared" si="233"/>
        <v>25</v>
      </c>
      <c r="Q3749" s="8" t="s">
        <v>8317</v>
      </c>
      <c r="R3749" s="8" t="s">
        <v>8318</v>
      </c>
      <c r="S3749" s="17">
        <f t="shared" si="234"/>
        <v>42164.299722222218</v>
      </c>
      <c r="T3749" s="17">
        <f t="shared" si="235"/>
        <v>42190.957638888889</v>
      </c>
    </row>
    <row r="3750" spans="1:20" ht="42.75" x14ac:dyDescent="0.45">
      <c r="A3750" s="5">
        <v>3748</v>
      </c>
      <c r="B3750" s="7" t="s">
        <v>3745</v>
      </c>
      <c r="C3750" s="7" t="s">
        <v>7858</v>
      </c>
      <c r="D3750" s="8">
        <v>5000</v>
      </c>
      <c r="E3750" s="8">
        <v>5176</v>
      </c>
      <c r="F3750" s="8" t="s">
        <v>8219</v>
      </c>
      <c r="G3750" s="8" t="s">
        <v>8224</v>
      </c>
      <c r="H3750" s="8" t="s">
        <v>8246</v>
      </c>
      <c r="I3750" s="8">
        <v>1455602340</v>
      </c>
      <c r="J3750" s="8">
        <v>1453827436</v>
      </c>
      <c r="K3750" s="8" t="b">
        <v>0</v>
      </c>
      <c r="L3750" s="8">
        <v>52</v>
      </c>
      <c r="M3750" s="8" t="b">
        <v>1</v>
      </c>
      <c r="N3750" s="8" t="s">
        <v>8305</v>
      </c>
      <c r="O3750" s="11">
        <f t="shared" si="232"/>
        <v>104</v>
      </c>
      <c r="P3750" s="8">
        <f t="shared" si="233"/>
        <v>99.54</v>
      </c>
      <c r="Q3750" s="8" t="s">
        <v>8317</v>
      </c>
      <c r="R3750" s="8" t="s">
        <v>8359</v>
      </c>
      <c r="S3750" s="17">
        <f t="shared" si="234"/>
        <v>42395.706435185188</v>
      </c>
      <c r="T3750" s="17">
        <f t="shared" si="235"/>
        <v>42416.249305555553</v>
      </c>
    </row>
    <row r="3751" spans="1:20" ht="42.75" x14ac:dyDescent="0.45">
      <c r="A3751" s="5">
        <v>3749</v>
      </c>
      <c r="B3751" s="7" t="s">
        <v>3746</v>
      </c>
      <c r="C3751" s="7" t="s">
        <v>7859</v>
      </c>
      <c r="D3751" s="8">
        <v>500</v>
      </c>
      <c r="E3751" s="8">
        <v>525</v>
      </c>
      <c r="F3751" s="8" t="s">
        <v>8219</v>
      </c>
      <c r="G3751" s="8" t="s">
        <v>8224</v>
      </c>
      <c r="H3751" s="8" t="s">
        <v>8246</v>
      </c>
      <c r="I3751" s="8">
        <v>1461902340</v>
      </c>
      <c r="J3751" s="8">
        <v>1459220588</v>
      </c>
      <c r="K3751" s="8" t="b">
        <v>0</v>
      </c>
      <c r="L3751" s="8">
        <v>7</v>
      </c>
      <c r="M3751" s="8" t="b">
        <v>1</v>
      </c>
      <c r="N3751" s="8" t="s">
        <v>8305</v>
      </c>
      <c r="O3751" s="11">
        <f t="shared" si="232"/>
        <v>105</v>
      </c>
      <c r="P3751" s="8">
        <f t="shared" si="233"/>
        <v>75</v>
      </c>
      <c r="Q3751" s="8" t="s">
        <v>8317</v>
      </c>
      <c r="R3751" s="8" t="s">
        <v>8359</v>
      </c>
      <c r="S3751" s="17">
        <f t="shared" si="234"/>
        <v>42458.127175925925</v>
      </c>
      <c r="T3751" s="17">
        <f t="shared" si="235"/>
        <v>42489.165972222225</v>
      </c>
    </row>
    <row r="3752" spans="1:20" ht="85.5" x14ac:dyDescent="0.45">
      <c r="A3752" s="5">
        <v>3750</v>
      </c>
      <c r="B3752" s="7" t="s">
        <v>3747</v>
      </c>
      <c r="C3752" s="7" t="s">
        <v>7860</v>
      </c>
      <c r="D3752" s="8">
        <v>6000</v>
      </c>
      <c r="E3752" s="8">
        <v>6027</v>
      </c>
      <c r="F3752" s="8" t="s">
        <v>8219</v>
      </c>
      <c r="G3752" s="8" t="s">
        <v>8224</v>
      </c>
      <c r="H3752" s="8" t="s">
        <v>8246</v>
      </c>
      <c r="I3752" s="8">
        <v>1423555140</v>
      </c>
      <c r="J3752" s="8">
        <v>1421105608</v>
      </c>
      <c r="K3752" s="8" t="b">
        <v>0</v>
      </c>
      <c r="L3752" s="8">
        <v>28</v>
      </c>
      <c r="M3752" s="8" t="b">
        <v>1</v>
      </c>
      <c r="N3752" s="8" t="s">
        <v>8305</v>
      </c>
      <c r="O3752" s="11">
        <f t="shared" si="232"/>
        <v>100</v>
      </c>
      <c r="P3752" s="8">
        <f t="shared" si="233"/>
        <v>215.25</v>
      </c>
      <c r="Q3752" s="8" t="s">
        <v>8317</v>
      </c>
      <c r="R3752" s="8" t="s">
        <v>8359</v>
      </c>
      <c r="S3752" s="17">
        <f t="shared" si="234"/>
        <v>42016.981574074074</v>
      </c>
      <c r="T3752" s="17">
        <f t="shared" si="235"/>
        <v>42045.332638888889</v>
      </c>
    </row>
    <row r="3753" spans="1:20" ht="42.75" x14ac:dyDescent="0.45">
      <c r="A3753" s="5">
        <v>3751</v>
      </c>
      <c r="B3753" s="7" t="s">
        <v>3748</v>
      </c>
      <c r="C3753" s="7" t="s">
        <v>7861</v>
      </c>
      <c r="D3753" s="8">
        <v>1000</v>
      </c>
      <c r="E3753" s="8">
        <v>1326</v>
      </c>
      <c r="F3753" s="8" t="s">
        <v>8219</v>
      </c>
      <c r="G3753" s="8" t="s">
        <v>8224</v>
      </c>
      <c r="H3753" s="8" t="s">
        <v>8246</v>
      </c>
      <c r="I3753" s="8">
        <v>1459641073</v>
      </c>
      <c r="J3753" s="8">
        <v>1454460673</v>
      </c>
      <c r="K3753" s="8" t="b">
        <v>0</v>
      </c>
      <c r="L3753" s="8">
        <v>11</v>
      </c>
      <c r="M3753" s="8" t="b">
        <v>1</v>
      </c>
      <c r="N3753" s="8" t="s">
        <v>8305</v>
      </c>
      <c r="O3753" s="11">
        <f t="shared" si="232"/>
        <v>133</v>
      </c>
      <c r="P3753" s="8">
        <f t="shared" si="233"/>
        <v>120.55</v>
      </c>
      <c r="Q3753" s="8" t="s">
        <v>8317</v>
      </c>
      <c r="R3753" s="8" t="s">
        <v>8359</v>
      </c>
      <c r="S3753" s="17">
        <f t="shared" si="234"/>
        <v>42403.035567129627</v>
      </c>
      <c r="T3753" s="17">
        <f t="shared" si="235"/>
        <v>42462.993900462956</v>
      </c>
    </row>
    <row r="3754" spans="1:20" ht="57" x14ac:dyDescent="0.45">
      <c r="A3754" s="5">
        <v>3752</v>
      </c>
      <c r="B3754" s="7" t="s">
        <v>3749</v>
      </c>
      <c r="C3754" s="7" t="s">
        <v>7862</v>
      </c>
      <c r="D3754" s="8">
        <v>500</v>
      </c>
      <c r="E3754" s="8">
        <v>565</v>
      </c>
      <c r="F3754" s="8" t="s">
        <v>8219</v>
      </c>
      <c r="G3754" s="8" t="s">
        <v>8225</v>
      </c>
      <c r="H3754" s="8" t="s">
        <v>8247</v>
      </c>
      <c r="I3754" s="8">
        <v>1476651600</v>
      </c>
      <c r="J3754" s="8">
        <v>1473189335</v>
      </c>
      <c r="K3754" s="8" t="b">
        <v>0</v>
      </c>
      <c r="L3754" s="8">
        <v>15</v>
      </c>
      <c r="M3754" s="8" t="b">
        <v>1</v>
      </c>
      <c r="N3754" s="8" t="s">
        <v>8305</v>
      </c>
      <c r="O3754" s="11">
        <f t="shared" si="232"/>
        <v>113</v>
      </c>
      <c r="P3754" s="8">
        <f t="shared" si="233"/>
        <v>37.67</v>
      </c>
      <c r="Q3754" s="8" t="s">
        <v>8317</v>
      </c>
      <c r="R3754" s="8" t="s">
        <v>8359</v>
      </c>
      <c r="S3754" s="17">
        <f t="shared" si="234"/>
        <v>42619.802488425921</v>
      </c>
      <c r="T3754" s="17">
        <f t="shared" si="235"/>
        <v>42659.875</v>
      </c>
    </row>
    <row r="3755" spans="1:20" ht="42.75" x14ac:dyDescent="0.45">
      <c r="A3755" s="5">
        <v>3753</v>
      </c>
      <c r="B3755" s="7" t="s">
        <v>3750</v>
      </c>
      <c r="C3755" s="7" t="s">
        <v>7863</v>
      </c>
      <c r="D3755" s="8">
        <v>5000</v>
      </c>
      <c r="E3755" s="8">
        <v>5167</v>
      </c>
      <c r="F3755" s="8" t="s">
        <v>8219</v>
      </c>
      <c r="G3755" s="8" t="s">
        <v>8224</v>
      </c>
      <c r="H3755" s="8" t="s">
        <v>8246</v>
      </c>
      <c r="I3755" s="8">
        <v>1433289600</v>
      </c>
      <c r="J3755" s="8">
        <v>1430768800</v>
      </c>
      <c r="K3755" s="8" t="b">
        <v>0</v>
      </c>
      <c r="L3755" s="8">
        <v>30</v>
      </c>
      <c r="M3755" s="8" t="b">
        <v>1</v>
      </c>
      <c r="N3755" s="8" t="s">
        <v>8305</v>
      </c>
      <c r="O3755" s="11">
        <f t="shared" si="232"/>
        <v>103</v>
      </c>
      <c r="P3755" s="8">
        <f t="shared" si="233"/>
        <v>172.23</v>
      </c>
      <c r="Q3755" s="8" t="s">
        <v>8317</v>
      </c>
      <c r="R3755" s="8" t="s">
        <v>8359</v>
      </c>
      <c r="S3755" s="17">
        <f t="shared" si="234"/>
        <v>42128.824074074073</v>
      </c>
      <c r="T3755" s="17">
        <f t="shared" si="235"/>
        <v>42158</v>
      </c>
    </row>
    <row r="3756" spans="1:20" ht="42.75" x14ac:dyDescent="0.45">
      <c r="A3756" s="5">
        <v>3754</v>
      </c>
      <c r="B3756" s="7" t="s">
        <v>3751</v>
      </c>
      <c r="C3756" s="7" t="s">
        <v>7864</v>
      </c>
      <c r="D3756" s="8">
        <v>2500</v>
      </c>
      <c r="E3756" s="8">
        <v>3000</v>
      </c>
      <c r="F3756" s="8" t="s">
        <v>8219</v>
      </c>
      <c r="G3756" s="8" t="s">
        <v>8224</v>
      </c>
      <c r="H3756" s="8" t="s">
        <v>8246</v>
      </c>
      <c r="I3756" s="8">
        <v>1406350740</v>
      </c>
      <c r="J3756" s="8">
        <v>1403125737</v>
      </c>
      <c r="K3756" s="8" t="b">
        <v>0</v>
      </c>
      <c r="L3756" s="8">
        <v>27</v>
      </c>
      <c r="M3756" s="8" t="b">
        <v>1</v>
      </c>
      <c r="N3756" s="8" t="s">
        <v>8305</v>
      </c>
      <c r="O3756" s="11">
        <f t="shared" si="232"/>
        <v>120</v>
      </c>
      <c r="P3756" s="8">
        <f t="shared" si="233"/>
        <v>111.11</v>
      </c>
      <c r="Q3756" s="8" t="s">
        <v>8317</v>
      </c>
      <c r="R3756" s="8" t="s">
        <v>8359</v>
      </c>
      <c r="S3756" s="17">
        <f t="shared" si="234"/>
        <v>41808.881215277775</v>
      </c>
      <c r="T3756" s="17">
        <f t="shared" si="235"/>
        <v>41846.207638888889</v>
      </c>
    </row>
    <row r="3757" spans="1:20" ht="42.75" x14ac:dyDescent="0.45">
      <c r="A3757" s="5">
        <v>3755</v>
      </c>
      <c r="B3757" s="7" t="s">
        <v>3752</v>
      </c>
      <c r="C3757" s="7" t="s">
        <v>7865</v>
      </c>
      <c r="D3757" s="8">
        <v>550</v>
      </c>
      <c r="E3757" s="8">
        <v>713</v>
      </c>
      <c r="F3757" s="8" t="s">
        <v>8219</v>
      </c>
      <c r="G3757" s="8" t="s">
        <v>8225</v>
      </c>
      <c r="H3757" s="8" t="s">
        <v>8247</v>
      </c>
      <c r="I3757" s="8">
        <v>1460753307</v>
      </c>
      <c r="J3757" s="8">
        <v>1458161307</v>
      </c>
      <c r="K3757" s="8" t="b">
        <v>0</v>
      </c>
      <c r="L3757" s="8">
        <v>28</v>
      </c>
      <c r="M3757" s="8" t="b">
        <v>1</v>
      </c>
      <c r="N3757" s="8" t="s">
        <v>8305</v>
      </c>
      <c r="O3757" s="11">
        <f t="shared" si="232"/>
        <v>130</v>
      </c>
      <c r="P3757" s="8">
        <f t="shared" si="233"/>
        <v>25.46</v>
      </c>
      <c r="Q3757" s="8" t="s">
        <v>8317</v>
      </c>
      <c r="R3757" s="8" t="s">
        <v>8359</v>
      </c>
      <c r="S3757" s="17">
        <f t="shared" si="234"/>
        <v>42445.866979166662</v>
      </c>
      <c r="T3757" s="17">
        <f t="shared" si="235"/>
        <v>42475.866979166662</v>
      </c>
    </row>
    <row r="3758" spans="1:20" ht="42.75" x14ac:dyDescent="0.45">
      <c r="A3758" s="5">
        <v>3756</v>
      </c>
      <c r="B3758" s="7" t="s">
        <v>3753</v>
      </c>
      <c r="C3758" s="7" t="s">
        <v>7866</v>
      </c>
      <c r="D3758" s="8">
        <v>4500</v>
      </c>
      <c r="E3758" s="8">
        <v>4550</v>
      </c>
      <c r="F3758" s="8" t="s">
        <v>8219</v>
      </c>
      <c r="G3758" s="8" t="s">
        <v>8224</v>
      </c>
      <c r="H3758" s="8" t="s">
        <v>8246</v>
      </c>
      <c r="I3758" s="8">
        <v>1402515198</v>
      </c>
      <c r="J3758" s="8">
        <v>1399923198</v>
      </c>
      <c r="K3758" s="8" t="b">
        <v>0</v>
      </c>
      <c r="L3758" s="8">
        <v>17</v>
      </c>
      <c r="M3758" s="8" t="b">
        <v>1</v>
      </c>
      <c r="N3758" s="8" t="s">
        <v>8305</v>
      </c>
      <c r="O3758" s="11">
        <f t="shared" si="232"/>
        <v>101</v>
      </c>
      <c r="P3758" s="8">
        <f t="shared" si="233"/>
        <v>267.64999999999998</v>
      </c>
      <c r="Q3758" s="8" t="s">
        <v>8317</v>
      </c>
      <c r="R3758" s="8" t="s">
        <v>8359</v>
      </c>
      <c r="S3758" s="17">
        <f t="shared" si="234"/>
        <v>41771.814791666664</v>
      </c>
      <c r="T3758" s="17">
        <f t="shared" si="235"/>
        <v>41801.814791666664</v>
      </c>
    </row>
    <row r="3759" spans="1:20" ht="42.75" x14ac:dyDescent="0.45">
      <c r="A3759" s="5">
        <v>3757</v>
      </c>
      <c r="B3759" s="7" t="s">
        <v>3754</v>
      </c>
      <c r="C3759" s="7" t="s">
        <v>7867</v>
      </c>
      <c r="D3759" s="8">
        <v>3500</v>
      </c>
      <c r="E3759" s="8">
        <v>3798</v>
      </c>
      <c r="F3759" s="8" t="s">
        <v>8219</v>
      </c>
      <c r="G3759" s="8" t="s">
        <v>8224</v>
      </c>
      <c r="H3759" s="8" t="s">
        <v>8246</v>
      </c>
      <c r="I3759" s="8">
        <v>1417465515</v>
      </c>
      <c r="J3759" s="8">
        <v>1415737515</v>
      </c>
      <c r="K3759" s="8" t="b">
        <v>0</v>
      </c>
      <c r="L3759" s="8">
        <v>50</v>
      </c>
      <c r="M3759" s="8" t="b">
        <v>1</v>
      </c>
      <c r="N3759" s="8" t="s">
        <v>8305</v>
      </c>
      <c r="O3759" s="11">
        <f t="shared" si="232"/>
        <v>109</v>
      </c>
      <c r="P3759" s="8">
        <f t="shared" si="233"/>
        <v>75.959999999999994</v>
      </c>
      <c r="Q3759" s="8" t="s">
        <v>8317</v>
      </c>
      <c r="R3759" s="8" t="s">
        <v>8359</v>
      </c>
      <c r="S3759" s="17">
        <f t="shared" si="234"/>
        <v>41954.850868055553</v>
      </c>
      <c r="T3759" s="17">
        <f t="shared" si="235"/>
        <v>41974.850868055553</v>
      </c>
    </row>
    <row r="3760" spans="1:20" ht="28.5" x14ac:dyDescent="0.45">
      <c r="A3760" s="5">
        <v>3758</v>
      </c>
      <c r="B3760" s="7" t="s">
        <v>3755</v>
      </c>
      <c r="C3760" s="7" t="s">
        <v>7868</v>
      </c>
      <c r="D3760" s="8">
        <v>1500</v>
      </c>
      <c r="E3760" s="8">
        <v>1535</v>
      </c>
      <c r="F3760" s="8" t="s">
        <v>8219</v>
      </c>
      <c r="G3760" s="8" t="s">
        <v>8224</v>
      </c>
      <c r="H3760" s="8" t="s">
        <v>8246</v>
      </c>
      <c r="I3760" s="8">
        <v>1400475600</v>
      </c>
      <c r="J3760" s="8">
        <v>1397819938</v>
      </c>
      <c r="K3760" s="8" t="b">
        <v>0</v>
      </c>
      <c r="L3760" s="8">
        <v>26</v>
      </c>
      <c r="M3760" s="8" t="b">
        <v>1</v>
      </c>
      <c r="N3760" s="8" t="s">
        <v>8305</v>
      </c>
      <c r="O3760" s="11">
        <f t="shared" si="232"/>
        <v>102</v>
      </c>
      <c r="P3760" s="8">
        <f t="shared" si="233"/>
        <v>59.04</v>
      </c>
      <c r="Q3760" s="8" t="s">
        <v>8317</v>
      </c>
      <c r="R3760" s="8" t="s">
        <v>8359</v>
      </c>
      <c r="S3760" s="17">
        <f t="shared" si="234"/>
        <v>41747.471504629626</v>
      </c>
      <c r="T3760" s="17">
        <f t="shared" si="235"/>
        <v>41778.208333333336</v>
      </c>
    </row>
    <row r="3761" spans="1:20" ht="28.5" x14ac:dyDescent="0.45">
      <c r="A3761" s="5">
        <v>3759</v>
      </c>
      <c r="B3761" s="7" t="s">
        <v>3756</v>
      </c>
      <c r="C3761" s="7" t="s">
        <v>7869</v>
      </c>
      <c r="D3761" s="8">
        <v>4000</v>
      </c>
      <c r="E3761" s="8">
        <v>4409.7700000000004</v>
      </c>
      <c r="F3761" s="8" t="s">
        <v>8219</v>
      </c>
      <c r="G3761" s="8" t="s">
        <v>8224</v>
      </c>
      <c r="H3761" s="8" t="s">
        <v>8246</v>
      </c>
      <c r="I3761" s="8">
        <v>1440556553</v>
      </c>
      <c r="J3761" s="8">
        <v>1435372553</v>
      </c>
      <c r="K3761" s="8" t="b">
        <v>0</v>
      </c>
      <c r="L3761" s="8">
        <v>88</v>
      </c>
      <c r="M3761" s="8" t="b">
        <v>1</v>
      </c>
      <c r="N3761" s="8" t="s">
        <v>8305</v>
      </c>
      <c r="O3761" s="11">
        <f t="shared" si="232"/>
        <v>110</v>
      </c>
      <c r="P3761" s="8">
        <f t="shared" si="233"/>
        <v>50.11</v>
      </c>
      <c r="Q3761" s="8" t="s">
        <v>8317</v>
      </c>
      <c r="R3761" s="8" t="s">
        <v>8359</v>
      </c>
      <c r="S3761" s="17">
        <f t="shared" si="234"/>
        <v>42182.108252314814</v>
      </c>
      <c r="T3761" s="17">
        <f t="shared" si="235"/>
        <v>42242.108252314814</v>
      </c>
    </row>
    <row r="3762" spans="1:20" ht="42.75" x14ac:dyDescent="0.45">
      <c r="A3762" s="5">
        <v>3760</v>
      </c>
      <c r="B3762" s="7" t="s">
        <v>3757</v>
      </c>
      <c r="C3762" s="7" t="s">
        <v>7870</v>
      </c>
      <c r="D3762" s="8">
        <v>5000</v>
      </c>
      <c r="E3762" s="8">
        <v>5050.7700000000004</v>
      </c>
      <c r="F3762" s="8" t="s">
        <v>8219</v>
      </c>
      <c r="G3762" s="8" t="s">
        <v>8224</v>
      </c>
      <c r="H3762" s="8" t="s">
        <v>8246</v>
      </c>
      <c r="I3762" s="8">
        <v>1399293386</v>
      </c>
      <c r="J3762" s="8">
        <v>1397133386</v>
      </c>
      <c r="K3762" s="8" t="b">
        <v>0</v>
      </c>
      <c r="L3762" s="8">
        <v>91</v>
      </c>
      <c r="M3762" s="8" t="b">
        <v>1</v>
      </c>
      <c r="N3762" s="8" t="s">
        <v>8305</v>
      </c>
      <c r="O3762" s="11">
        <f t="shared" si="232"/>
        <v>101</v>
      </c>
      <c r="P3762" s="8">
        <f t="shared" si="233"/>
        <v>55.5</v>
      </c>
      <c r="Q3762" s="8" t="s">
        <v>8317</v>
      </c>
      <c r="R3762" s="8" t="s">
        <v>8359</v>
      </c>
      <c r="S3762" s="17">
        <f t="shared" si="234"/>
        <v>41739.525300925925</v>
      </c>
      <c r="T3762" s="17">
        <f t="shared" si="235"/>
        <v>41764.525300925925</v>
      </c>
    </row>
    <row r="3763" spans="1:20" ht="42.75" x14ac:dyDescent="0.45">
      <c r="A3763" s="5">
        <v>3761</v>
      </c>
      <c r="B3763" s="7" t="s">
        <v>3758</v>
      </c>
      <c r="C3763" s="7" t="s">
        <v>7871</v>
      </c>
      <c r="D3763" s="8">
        <v>500</v>
      </c>
      <c r="E3763" s="8">
        <v>500</v>
      </c>
      <c r="F3763" s="8" t="s">
        <v>8219</v>
      </c>
      <c r="G3763" s="8" t="s">
        <v>8225</v>
      </c>
      <c r="H3763" s="8" t="s">
        <v>8247</v>
      </c>
      <c r="I3763" s="8">
        <v>1439247600</v>
      </c>
      <c r="J3763" s="8">
        <v>1434625937</v>
      </c>
      <c r="K3763" s="8" t="b">
        <v>0</v>
      </c>
      <c r="L3763" s="8">
        <v>3</v>
      </c>
      <c r="M3763" s="8" t="b">
        <v>1</v>
      </c>
      <c r="N3763" s="8" t="s">
        <v>8305</v>
      </c>
      <c r="O3763" s="11">
        <f t="shared" si="232"/>
        <v>100</v>
      </c>
      <c r="P3763" s="8">
        <f t="shared" si="233"/>
        <v>166.67</v>
      </c>
      <c r="Q3763" s="8" t="s">
        <v>8317</v>
      </c>
      <c r="R3763" s="8" t="s">
        <v>8359</v>
      </c>
      <c r="S3763" s="17">
        <f t="shared" si="234"/>
        <v>42173.466863425929</v>
      </c>
      <c r="T3763" s="17">
        <f t="shared" si="235"/>
        <v>42226.958333333328</v>
      </c>
    </row>
    <row r="3764" spans="1:20" ht="42.75" x14ac:dyDescent="0.45">
      <c r="A3764" s="5">
        <v>3762</v>
      </c>
      <c r="B3764" s="7" t="s">
        <v>3759</v>
      </c>
      <c r="C3764" s="7" t="s">
        <v>7872</v>
      </c>
      <c r="D3764" s="8">
        <v>1250</v>
      </c>
      <c r="E3764" s="8">
        <v>1328</v>
      </c>
      <c r="F3764" s="8" t="s">
        <v>8219</v>
      </c>
      <c r="G3764" s="8" t="s">
        <v>8225</v>
      </c>
      <c r="H3764" s="8" t="s">
        <v>8247</v>
      </c>
      <c r="I3764" s="8">
        <v>1438543889</v>
      </c>
      <c r="J3764" s="8">
        <v>1436383889</v>
      </c>
      <c r="K3764" s="8" t="b">
        <v>0</v>
      </c>
      <c r="L3764" s="8">
        <v>28</v>
      </c>
      <c r="M3764" s="8" t="b">
        <v>1</v>
      </c>
      <c r="N3764" s="8" t="s">
        <v>8305</v>
      </c>
      <c r="O3764" s="11">
        <f t="shared" si="232"/>
        <v>106</v>
      </c>
      <c r="P3764" s="8">
        <f t="shared" si="233"/>
        <v>47.43</v>
      </c>
      <c r="Q3764" s="8" t="s">
        <v>8317</v>
      </c>
      <c r="R3764" s="8" t="s">
        <v>8359</v>
      </c>
      <c r="S3764" s="17">
        <f t="shared" si="234"/>
        <v>42193.813530092593</v>
      </c>
      <c r="T3764" s="17">
        <f t="shared" si="235"/>
        <v>42218.813530092593</v>
      </c>
    </row>
    <row r="3765" spans="1:20" ht="28.5" x14ac:dyDescent="0.45">
      <c r="A3765" s="5">
        <v>3763</v>
      </c>
      <c r="B3765" s="7" t="s">
        <v>3760</v>
      </c>
      <c r="C3765" s="7" t="s">
        <v>7873</v>
      </c>
      <c r="D3765" s="8">
        <v>5000</v>
      </c>
      <c r="E3765" s="8">
        <v>5000</v>
      </c>
      <c r="F3765" s="8" t="s">
        <v>8219</v>
      </c>
      <c r="G3765" s="8" t="s">
        <v>8224</v>
      </c>
      <c r="H3765" s="8" t="s">
        <v>8246</v>
      </c>
      <c r="I3765" s="8">
        <v>1427907626</v>
      </c>
      <c r="J3765" s="8">
        <v>1425319226</v>
      </c>
      <c r="K3765" s="8" t="b">
        <v>0</v>
      </c>
      <c r="L3765" s="8">
        <v>77</v>
      </c>
      <c r="M3765" s="8" t="b">
        <v>1</v>
      </c>
      <c r="N3765" s="8" t="s">
        <v>8305</v>
      </c>
      <c r="O3765" s="11">
        <f t="shared" si="232"/>
        <v>100</v>
      </c>
      <c r="P3765" s="8">
        <f t="shared" si="233"/>
        <v>64.94</v>
      </c>
      <c r="Q3765" s="8" t="s">
        <v>8317</v>
      </c>
      <c r="R3765" s="8" t="s">
        <v>8359</v>
      </c>
      <c r="S3765" s="17">
        <f t="shared" si="234"/>
        <v>42065.750300925924</v>
      </c>
      <c r="T3765" s="17">
        <f t="shared" si="235"/>
        <v>42095.708634259259</v>
      </c>
    </row>
    <row r="3766" spans="1:20" ht="42.75" x14ac:dyDescent="0.45">
      <c r="A3766" s="5">
        <v>3764</v>
      </c>
      <c r="B3766" s="7" t="s">
        <v>3761</v>
      </c>
      <c r="C3766" s="7" t="s">
        <v>7874</v>
      </c>
      <c r="D3766" s="8">
        <v>1500</v>
      </c>
      <c r="E3766" s="8">
        <v>1500</v>
      </c>
      <c r="F3766" s="8" t="s">
        <v>8219</v>
      </c>
      <c r="G3766" s="8" t="s">
        <v>8224</v>
      </c>
      <c r="H3766" s="8" t="s">
        <v>8246</v>
      </c>
      <c r="I3766" s="8">
        <v>1464482160</v>
      </c>
      <c r="J3766" s="8">
        <v>1462824832</v>
      </c>
      <c r="K3766" s="8" t="b">
        <v>0</v>
      </c>
      <c r="L3766" s="8">
        <v>27</v>
      </c>
      <c r="M3766" s="8" t="b">
        <v>1</v>
      </c>
      <c r="N3766" s="8" t="s">
        <v>8305</v>
      </c>
      <c r="O3766" s="11">
        <f t="shared" si="232"/>
        <v>100</v>
      </c>
      <c r="P3766" s="8">
        <f t="shared" si="233"/>
        <v>55.56</v>
      </c>
      <c r="Q3766" s="8" t="s">
        <v>8317</v>
      </c>
      <c r="R3766" s="8" t="s">
        <v>8359</v>
      </c>
      <c r="S3766" s="17">
        <f t="shared" si="234"/>
        <v>42499.842962962968</v>
      </c>
      <c r="T3766" s="17">
        <f t="shared" si="235"/>
        <v>42519.024999999994</v>
      </c>
    </row>
    <row r="3767" spans="1:20" ht="42.75" x14ac:dyDescent="0.45">
      <c r="A3767" s="5">
        <v>3765</v>
      </c>
      <c r="B3767" s="7" t="s">
        <v>3762</v>
      </c>
      <c r="C3767" s="7" t="s">
        <v>7875</v>
      </c>
      <c r="D3767" s="8">
        <v>7000</v>
      </c>
      <c r="E3767" s="8">
        <v>7942</v>
      </c>
      <c r="F3767" s="8" t="s">
        <v>8219</v>
      </c>
      <c r="G3767" s="8" t="s">
        <v>8224</v>
      </c>
      <c r="H3767" s="8" t="s">
        <v>8246</v>
      </c>
      <c r="I3767" s="8">
        <v>1406745482</v>
      </c>
      <c r="J3767" s="8">
        <v>1404153482</v>
      </c>
      <c r="K3767" s="8" t="b">
        <v>0</v>
      </c>
      <c r="L3767" s="8">
        <v>107</v>
      </c>
      <c r="M3767" s="8" t="b">
        <v>1</v>
      </c>
      <c r="N3767" s="8" t="s">
        <v>8305</v>
      </c>
      <c r="O3767" s="11">
        <f t="shared" si="232"/>
        <v>113</v>
      </c>
      <c r="P3767" s="8">
        <f t="shared" si="233"/>
        <v>74.22</v>
      </c>
      <c r="Q3767" s="8" t="s">
        <v>8317</v>
      </c>
      <c r="R3767" s="8" t="s">
        <v>8359</v>
      </c>
      <c r="S3767" s="17">
        <f t="shared" si="234"/>
        <v>41820.776412037041</v>
      </c>
      <c r="T3767" s="17">
        <f t="shared" si="235"/>
        <v>41850.776412037041</v>
      </c>
    </row>
    <row r="3768" spans="1:20" ht="42.75" x14ac:dyDescent="0.45">
      <c r="A3768" s="5">
        <v>3766</v>
      </c>
      <c r="B3768" s="7" t="s">
        <v>3763</v>
      </c>
      <c r="C3768" s="7" t="s">
        <v>7876</v>
      </c>
      <c r="D3768" s="8">
        <v>10000</v>
      </c>
      <c r="E3768" s="8">
        <v>10265.01</v>
      </c>
      <c r="F3768" s="8" t="s">
        <v>8219</v>
      </c>
      <c r="G3768" s="8" t="s">
        <v>8224</v>
      </c>
      <c r="H3768" s="8" t="s">
        <v>8246</v>
      </c>
      <c r="I3768" s="8">
        <v>1404360045</v>
      </c>
      <c r="J3768" s="8">
        <v>1401336045</v>
      </c>
      <c r="K3768" s="8" t="b">
        <v>0</v>
      </c>
      <c r="L3768" s="8">
        <v>96</v>
      </c>
      <c r="M3768" s="8" t="b">
        <v>1</v>
      </c>
      <c r="N3768" s="8" t="s">
        <v>8305</v>
      </c>
      <c r="O3768" s="11">
        <f t="shared" si="232"/>
        <v>103</v>
      </c>
      <c r="P3768" s="8">
        <f t="shared" si="233"/>
        <v>106.93</v>
      </c>
      <c r="Q3768" s="8" t="s">
        <v>8317</v>
      </c>
      <c r="R3768" s="8" t="s">
        <v>8359</v>
      </c>
      <c r="S3768" s="17">
        <f t="shared" si="234"/>
        <v>41788.167187500003</v>
      </c>
      <c r="T3768" s="17">
        <f t="shared" si="235"/>
        <v>41823.167187500003</v>
      </c>
    </row>
    <row r="3769" spans="1:20" ht="42.75" x14ac:dyDescent="0.45">
      <c r="A3769" s="5">
        <v>3767</v>
      </c>
      <c r="B3769" s="7" t="s">
        <v>3764</v>
      </c>
      <c r="C3769" s="7" t="s">
        <v>7877</v>
      </c>
      <c r="D3769" s="8">
        <v>2000</v>
      </c>
      <c r="E3769" s="8">
        <v>2335</v>
      </c>
      <c r="F3769" s="8" t="s">
        <v>8219</v>
      </c>
      <c r="G3769" s="8" t="s">
        <v>8224</v>
      </c>
      <c r="H3769" s="8" t="s">
        <v>8246</v>
      </c>
      <c r="I3769" s="8">
        <v>1425185940</v>
      </c>
      <c r="J3769" s="8">
        <v>1423960097</v>
      </c>
      <c r="K3769" s="8" t="b">
        <v>0</v>
      </c>
      <c r="L3769" s="8">
        <v>56</v>
      </c>
      <c r="M3769" s="8" t="b">
        <v>1</v>
      </c>
      <c r="N3769" s="8" t="s">
        <v>8305</v>
      </c>
      <c r="O3769" s="11">
        <f t="shared" si="232"/>
        <v>117</v>
      </c>
      <c r="P3769" s="8">
        <f t="shared" si="233"/>
        <v>41.7</v>
      </c>
      <c r="Q3769" s="8" t="s">
        <v>8317</v>
      </c>
      <c r="R3769" s="8" t="s">
        <v>8359</v>
      </c>
      <c r="S3769" s="17">
        <f t="shared" si="234"/>
        <v>42050.019641203704</v>
      </c>
      <c r="T3769" s="17">
        <f t="shared" si="235"/>
        <v>42064.207638888889</v>
      </c>
    </row>
    <row r="3770" spans="1:20" ht="42.75" x14ac:dyDescent="0.45">
      <c r="A3770" s="5">
        <v>3768</v>
      </c>
      <c r="B3770" s="7" t="s">
        <v>3765</v>
      </c>
      <c r="C3770" s="7" t="s">
        <v>7878</v>
      </c>
      <c r="D3770" s="8">
        <v>4000</v>
      </c>
      <c r="E3770" s="8">
        <v>4306.1099999999997</v>
      </c>
      <c r="F3770" s="8" t="s">
        <v>8219</v>
      </c>
      <c r="G3770" s="8" t="s">
        <v>8224</v>
      </c>
      <c r="H3770" s="8" t="s">
        <v>8246</v>
      </c>
      <c r="I3770" s="8">
        <v>1402594090</v>
      </c>
      <c r="J3770" s="8">
        <v>1400002090</v>
      </c>
      <c r="K3770" s="8" t="b">
        <v>0</v>
      </c>
      <c r="L3770" s="8">
        <v>58</v>
      </c>
      <c r="M3770" s="8" t="b">
        <v>1</v>
      </c>
      <c r="N3770" s="8" t="s">
        <v>8305</v>
      </c>
      <c r="O3770" s="11">
        <f t="shared" si="232"/>
        <v>108</v>
      </c>
      <c r="P3770" s="8">
        <f t="shared" si="233"/>
        <v>74.239999999999995</v>
      </c>
      <c r="Q3770" s="8" t="s">
        <v>8317</v>
      </c>
      <c r="R3770" s="8" t="s">
        <v>8359</v>
      </c>
      <c r="S3770" s="17">
        <f t="shared" si="234"/>
        <v>41772.727893518517</v>
      </c>
      <c r="T3770" s="17">
        <f t="shared" si="235"/>
        <v>41802.727893518517</v>
      </c>
    </row>
    <row r="3771" spans="1:20" ht="42.75" x14ac:dyDescent="0.45">
      <c r="A3771" s="5">
        <v>3769</v>
      </c>
      <c r="B3771" s="7" t="s">
        <v>3766</v>
      </c>
      <c r="C3771" s="7" t="s">
        <v>7879</v>
      </c>
      <c r="D3771" s="8">
        <v>1100</v>
      </c>
      <c r="E3771" s="8">
        <v>1100</v>
      </c>
      <c r="F3771" s="8" t="s">
        <v>8219</v>
      </c>
      <c r="G3771" s="8" t="s">
        <v>8224</v>
      </c>
      <c r="H3771" s="8" t="s">
        <v>8246</v>
      </c>
      <c r="I3771" s="8">
        <v>1460730079</v>
      </c>
      <c r="J3771" s="8">
        <v>1458138079</v>
      </c>
      <c r="K3771" s="8" t="b">
        <v>0</v>
      </c>
      <c r="L3771" s="8">
        <v>15</v>
      </c>
      <c r="M3771" s="8" t="b">
        <v>1</v>
      </c>
      <c r="N3771" s="8" t="s">
        <v>8305</v>
      </c>
      <c r="O3771" s="11">
        <f t="shared" si="232"/>
        <v>100</v>
      </c>
      <c r="P3771" s="8">
        <f t="shared" si="233"/>
        <v>73.33</v>
      </c>
      <c r="Q3771" s="8" t="s">
        <v>8317</v>
      </c>
      <c r="R3771" s="8" t="s">
        <v>8359</v>
      </c>
      <c r="S3771" s="17">
        <f t="shared" si="234"/>
        <v>42445.598136574074</v>
      </c>
      <c r="T3771" s="17">
        <f t="shared" si="235"/>
        <v>42475.598136574074</v>
      </c>
    </row>
    <row r="3772" spans="1:20" ht="42.75" x14ac:dyDescent="0.45">
      <c r="A3772" s="5">
        <v>3770</v>
      </c>
      <c r="B3772" s="7" t="s">
        <v>3767</v>
      </c>
      <c r="C3772" s="7" t="s">
        <v>7880</v>
      </c>
      <c r="D3772" s="8">
        <v>2000</v>
      </c>
      <c r="E3772" s="8">
        <v>2000</v>
      </c>
      <c r="F3772" s="8" t="s">
        <v>8219</v>
      </c>
      <c r="G3772" s="8" t="s">
        <v>8225</v>
      </c>
      <c r="H3772" s="8" t="s">
        <v>8247</v>
      </c>
      <c r="I3772" s="8">
        <v>1434234010</v>
      </c>
      <c r="J3772" s="8">
        <v>1431642010</v>
      </c>
      <c r="K3772" s="8" t="b">
        <v>0</v>
      </c>
      <c r="L3772" s="8">
        <v>20</v>
      </c>
      <c r="M3772" s="8" t="b">
        <v>1</v>
      </c>
      <c r="N3772" s="8" t="s">
        <v>8305</v>
      </c>
      <c r="O3772" s="11">
        <f t="shared" si="232"/>
        <v>100</v>
      </c>
      <c r="P3772" s="8">
        <f t="shared" si="233"/>
        <v>100</v>
      </c>
      <c r="Q3772" s="8" t="s">
        <v>8317</v>
      </c>
      <c r="R3772" s="8" t="s">
        <v>8359</v>
      </c>
      <c r="S3772" s="17">
        <f t="shared" si="234"/>
        <v>42138.930671296301</v>
      </c>
      <c r="T3772" s="17">
        <f t="shared" si="235"/>
        <v>42168.930671296301</v>
      </c>
    </row>
    <row r="3773" spans="1:20" ht="28.5" x14ac:dyDescent="0.45">
      <c r="A3773" s="5">
        <v>3771</v>
      </c>
      <c r="B3773" s="7" t="s">
        <v>3768</v>
      </c>
      <c r="C3773" s="7" t="s">
        <v>7881</v>
      </c>
      <c r="D3773" s="8">
        <v>1000</v>
      </c>
      <c r="E3773" s="8">
        <v>1460</v>
      </c>
      <c r="F3773" s="8" t="s">
        <v>8219</v>
      </c>
      <c r="G3773" s="8" t="s">
        <v>8224</v>
      </c>
      <c r="H3773" s="8" t="s">
        <v>8246</v>
      </c>
      <c r="I3773" s="8">
        <v>1463529600</v>
      </c>
      <c r="J3773" s="8">
        <v>1462307652</v>
      </c>
      <c r="K3773" s="8" t="b">
        <v>0</v>
      </c>
      <c r="L3773" s="8">
        <v>38</v>
      </c>
      <c r="M3773" s="8" t="b">
        <v>1</v>
      </c>
      <c r="N3773" s="8" t="s">
        <v>8305</v>
      </c>
      <c r="O3773" s="11">
        <f t="shared" si="232"/>
        <v>146</v>
      </c>
      <c r="P3773" s="8">
        <f t="shared" si="233"/>
        <v>38.42</v>
      </c>
      <c r="Q3773" s="8" t="s">
        <v>8317</v>
      </c>
      <c r="R3773" s="8" t="s">
        <v>8359</v>
      </c>
      <c r="S3773" s="17">
        <f t="shared" si="234"/>
        <v>42493.857083333336</v>
      </c>
      <c r="T3773" s="17">
        <f t="shared" si="235"/>
        <v>42508</v>
      </c>
    </row>
    <row r="3774" spans="1:20" ht="42.75" x14ac:dyDescent="0.45">
      <c r="A3774" s="5">
        <v>3772</v>
      </c>
      <c r="B3774" s="7" t="s">
        <v>3769</v>
      </c>
      <c r="C3774" s="7" t="s">
        <v>7882</v>
      </c>
      <c r="D3774" s="8">
        <v>5000</v>
      </c>
      <c r="E3774" s="8">
        <v>5510</v>
      </c>
      <c r="F3774" s="8" t="s">
        <v>8219</v>
      </c>
      <c r="G3774" s="8" t="s">
        <v>8224</v>
      </c>
      <c r="H3774" s="8" t="s">
        <v>8246</v>
      </c>
      <c r="I3774" s="8">
        <v>1480399200</v>
      </c>
      <c r="J3774" s="8">
        <v>1478616506</v>
      </c>
      <c r="K3774" s="8" t="b">
        <v>0</v>
      </c>
      <c r="L3774" s="8">
        <v>33</v>
      </c>
      <c r="M3774" s="8" t="b">
        <v>1</v>
      </c>
      <c r="N3774" s="8" t="s">
        <v>8305</v>
      </c>
      <c r="O3774" s="11">
        <f t="shared" si="232"/>
        <v>110</v>
      </c>
      <c r="P3774" s="8">
        <f t="shared" si="233"/>
        <v>166.97</v>
      </c>
      <c r="Q3774" s="8" t="s">
        <v>8317</v>
      </c>
      <c r="R3774" s="8" t="s">
        <v>8359</v>
      </c>
      <c r="S3774" s="17">
        <f t="shared" si="234"/>
        <v>42682.616967592592</v>
      </c>
      <c r="T3774" s="17">
        <f t="shared" si="235"/>
        <v>42703.25</v>
      </c>
    </row>
    <row r="3775" spans="1:20" ht="28.5" x14ac:dyDescent="0.45">
      <c r="A3775" s="5">
        <v>3773</v>
      </c>
      <c r="B3775" s="7" t="s">
        <v>3770</v>
      </c>
      <c r="C3775" s="7" t="s">
        <v>7883</v>
      </c>
      <c r="D3775" s="8">
        <v>5000</v>
      </c>
      <c r="E3775" s="8">
        <v>5410</v>
      </c>
      <c r="F3775" s="8" t="s">
        <v>8219</v>
      </c>
      <c r="G3775" s="8" t="s">
        <v>8224</v>
      </c>
      <c r="H3775" s="8" t="s">
        <v>8246</v>
      </c>
      <c r="I3775" s="8">
        <v>1479175680</v>
      </c>
      <c r="J3775" s="8">
        <v>1476317247</v>
      </c>
      <c r="K3775" s="8" t="b">
        <v>0</v>
      </c>
      <c r="L3775" s="8">
        <v>57</v>
      </c>
      <c r="M3775" s="8" t="b">
        <v>1</v>
      </c>
      <c r="N3775" s="8" t="s">
        <v>8305</v>
      </c>
      <c r="O3775" s="11">
        <f t="shared" si="232"/>
        <v>108</v>
      </c>
      <c r="P3775" s="8">
        <f t="shared" si="233"/>
        <v>94.91</v>
      </c>
      <c r="Q3775" s="8" t="s">
        <v>8317</v>
      </c>
      <c r="R3775" s="8" t="s">
        <v>8359</v>
      </c>
      <c r="S3775" s="17">
        <f t="shared" si="234"/>
        <v>42656.005173611105</v>
      </c>
      <c r="T3775" s="17">
        <f t="shared" si="235"/>
        <v>42689.088888888888</v>
      </c>
    </row>
    <row r="3776" spans="1:20" ht="42.75" x14ac:dyDescent="0.45">
      <c r="A3776" s="5">
        <v>3774</v>
      </c>
      <c r="B3776" s="7" t="s">
        <v>3771</v>
      </c>
      <c r="C3776" s="7" t="s">
        <v>7884</v>
      </c>
      <c r="D3776" s="8">
        <v>2500</v>
      </c>
      <c r="E3776" s="8">
        <v>2500</v>
      </c>
      <c r="F3776" s="8" t="s">
        <v>8219</v>
      </c>
      <c r="G3776" s="8" t="s">
        <v>8229</v>
      </c>
      <c r="H3776" s="8" t="s">
        <v>8251</v>
      </c>
      <c r="I3776" s="8">
        <v>1428606055</v>
      </c>
      <c r="J3776" s="8">
        <v>1427223655</v>
      </c>
      <c r="K3776" s="8" t="b">
        <v>0</v>
      </c>
      <c r="L3776" s="8">
        <v>25</v>
      </c>
      <c r="M3776" s="8" t="b">
        <v>1</v>
      </c>
      <c r="N3776" s="8" t="s">
        <v>8305</v>
      </c>
      <c r="O3776" s="11">
        <f t="shared" si="232"/>
        <v>100</v>
      </c>
      <c r="P3776" s="8">
        <f t="shared" si="233"/>
        <v>100</v>
      </c>
      <c r="Q3776" s="8" t="s">
        <v>8317</v>
      </c>
      <c r="R3776" s="8" t="s">
        <v>8359</v>
      </c>
      <c r="S3776" s="17">
        <f t="shared" si="234"/>
        <v>42087.792303240742</v>
      </c>
      <c r="T3776" s="17">
        <f t="shared" si="235"/>
        <v>42103.792303240742</v>
      </c>
    </row>
    <row r="3777" spans="1:20" ht="42.75" x14ac:dyDescent="0.45">
      <c r="A3777" s="5">
        <v>3775</v>
      </c>
      <c r="B3777" s="7" t="s">
        <v>3772</v>
      </c>
      <c r="C3777" s="7" t="s">
        <v>7885</v>
      </c>
      <c r="D3777" s="8">
        <v>2000</v>
      </c>
      <c r="E3777" s="8">
        <v>2005</v>
      </c>
      <c r="F3777" s="8" t="s">
        <v>8219</v>
      </c>
      <c r="G3777" s="8" t="s">
        <v>8224</v>
      </c>
      <c r="H3777" s="8" t="s">
        <v>8246</v>
      </c>
      <c r="I3777" s="8">
        <v>1428552000</v>
      </c>
      <c r="J3777" s="8">
        <v>1426199843</v>
      </c>
      <c r="K3777" s="8" t="b">
        <v>0</v>
      </c>
      <c r="L3777" s="8">
        <v>14</v>
      </c>
      <c r="M3777" s="8" t="b">
        <v>1</v>
      </c>
      <c r="N3777" s="8" t="s">
        <v>8305</v>
      </c>
      <c r="O3777" s="11">
        <f t="shared" si="232"/>
        <v>100</v>
      </c>
      <c r="P3777" s="8">
        <f t="shared" si="233"/>
        <v>143.21</v>
      </c>
      <c r="Q3777" s="8" t="s">
        <v>8317</v>
      </c>
      <c r="R3777" s="8" t="s">
        <v>8359</v>
      </c>
      <c r="S3777" s="17">
        <f t="shared" si="234"/>
        <v>42075.942627314813</v>
      </c>
      <c r="T3777" s="17">
        <f t="shared" si="235"/>
        <v>42103.166666666672</v>
      </c>
    </row>
    <row r="3778" spans="1:20" ht="57" x14ac:dyDescent="0.45">
      <c r="A3778" s="5">
        <v>3776</v>
      </c>
      <c r="B3778" s="7" t="s">
        <v>3773</v>
      </c>
      <c r="C3778" s="7" t="s">
        <v>7886</v>
      </c>
      <c r="D3778" s="8">
        <v>8000</v>
      </c>
      <c r="E3778" s="8">
        <v>8537</v>
      </c>
      <c r="F3778" s="8" t="s">
        <v>8219</v>
      </c>
      <c r="G3778" s="8" t="s">
        <v>8224</v>
      </c>
      <c r="H3778" s="8" t="s">
        <v>8246</v>
      </c>
      <c r="I3778" s="8">
        <v>1406854800</v>
      </c>
      <c r="J3778" s="8">
        <v>1403599778</v>
      </c>
      <c r="K3778" s="8" t="b">
        <v>0</v>
      </c>
      <c r="L3778" s="8">
        <v>94</v>
      </c>
      <c r="M3778" s="8" t="b">
        <v>1</v>
      </c>
      <c r="N3778" s="8" t="s">
        <v>8305</v>
      </c>
      <c r="O3778" s="11">
        <f t="shared" si="232"/>
        <v>107</v>
      </c>
      <c r="P3778" s="8">
        <f t="shared" si="233"/>
        <v>90.82</v>
      </c>
      <c r="Q3778" s="8" t="s">
        <v>8317</v>
      </c>
      <c r="R3778" s="8" t="s">
        <v>8359</v>
      </c>
      <c r="S3778" s="17">
        <f t="shared" si="234"/>
        <v>41814.367800925924</v>
      </c>
      <c r="T3778" s="17">
        <f t="shared" si="235"/>
        <v>41852.041666666664</v>
      </c>
    </row>
    <row r="3779" spans="1:20" ht="42.75" x14ac:dyDescent="0.45">
      <c r="A3779" s="5">
        <v>3777</v>
      </c>
      <c r="B3779" s="7" t="s">
        <v>3774</v>
      </c>
      <c r="C3779" s="7" t="s">
        <v>7887</v>
      </c>
      <c r="D3779" s="8">
        <v>2000</v>
      </c>
      <c r="E3779" s="8">
        <v>2864</v>
      </c>
      <c r="F3779" s="8" t="s">
        <v>8219</v>
      </c>
      <c r="G3779" s="8" t="s">
        <v>8224</v>
      </c>
      <c r="H3779" s="8" t="s">
        <v>8246</v>
      </c>
      <c r="I3779" s="8">
        <v>1411790400</v>
      </c>
      <c r="J3779" s="8">
        <v>1409884821</v>
      </c>
      <c r="K3779" s="8" t="b">
        <v>0</v>
      </c>
      <c r="L3779" s="8">
        <v>59</v>
      </c>
      <c r="M3779" s="8" t="b">
        <v>1</v>
      </c>
      <c r="N3779" s="8" t="s">
        <v>8305</v>
      </c>
      <c r="O3779" s="11">
        <f t="shared" ref="O3779:O3842" si="236">ROUND((E3779/D3779)*100,0)</f>
        <v>143</v>
      </c>
      <c r="P3779" s="8">
        <f t="shared" ref="P3779:P3842" si="237">ROUND(E3779/L3779,2)</f>
        <v>48.54</v>
      </c>
      <c r="Q3779" s="8" t="s">
        <v>8317</v>
      </c>
      <c r="R3779" s="8" t="s">
        <v>8359</v>
      </c>
      <c r="S3779" s="17">
        <f t="shared" ref="S3779:S3842" si="238">(((J3779/60)/60)/24)+DATE(1970,1,1)</f>
        <v>41887.111354166671</v>
      </c>
      <c r="T3779" s="17">
        <f t="shared" ref="T3779:T3842" si="239">(((I3779/60)/60)/24)+DATE(1970,1,1)</f>
        <v>41909.166666666664</v>
      </c>
    </row>
    <row r="3780" spans="1:20" ht="28.5" x14ac:dyDescent="0.45">
      <c r="A3780" s="5">
        <v>3778</v>
      </c>
      <c r="B3780" s="7" t="s">
        <v>3775</v>
      </c>
      <c r="C3780" s="7" t="s">
        <v>7888</v>
      </c>
      <c r="D3780" s="8">
        <v>2400</v>
      </c>
      <c r="E3780" s="8">
        <v>2521</v>
      </c>
      <c r="F3780" s="8" t="s">
        <v>8219</v>
      </c>
      <c r="G3780" s="8" t="s">
        <v>8224</v>
      </c>
      <c r="H3780" s="8" t="s">
        <v>8246</v>
      </c>
      <c r="I3780" s="8">
        <v>1423942780</v>
      </c>
      <c r="J3780" s="8">
        <v>1418758780</v>
      </c>
      <c r="K3780" s="8" t="b">
        <v>0</v>
      </c>
      <c r="L3780" s="8">
        <v>36</v>
      </c>
      <c r="M3780" s="8" t="b">
        <v>1</v>
      </c>
      <c r="N3780" s="8" t="s">
        <v>8305</v>
      </c>
      <c r="O3780" s="11">
        <f t="shared" si="236"/>
        <v>105</v>
      </c>
      <c r="P3780" s="8">
        <f t="shared" si="237"/>
        <v>70.03</v>
      </c>
      <c r="Q3780" s="8" t="s">
        <v>8317</v>
      </c>
      <c r="R3780" s="8" t="s">
        <v>8359</v>
      </c>
      <c r="S3780" s="17">
        <f t="shared" si="238"/>
        <v>41989.819212962961</v>
      </c>
      <c r="T3780" s="17">
        <f t="shared" si="239"/>
        <v>42049.819212962961</v>
      </c>
    </row>
    <row r="3781" spans="1:20" ht="28.5" x14ac:dyDescent="0.45">
      <c r="A3781" s="5">
        <v>3779</v>
      </c>
      <c r="B3781" s="7" t="s">
        <v>3776</v>
      </c>
      <c r="C3781" s="7" t="s">
        <v>7889</v>
      </c>
      <c r="D3781" s="8">
        <v>15000</v>
      </c>
      <c r="E3781" s="8">
        <v>15597</v>
      </c>
      <c r="F3781" s="8" t="s">
        <v>8219</v>
      </c>
      <c r="G3781" s="8" t="s">
        <v>8224</v>
      </c>
      <c r="H3781" s="8" t="s">
        <v>8246</v>
      </c>
      <c r="I3781" s="8">
        <v>1459010340</v>
      </c>
      <c r="J3781" s="8">
        <v>1456421940</v>
      </c>
      <c r="K3781" s="8" t="b">
        <v>0</v>
      </c>
      <c r="L3781" s="8">
        <v>115</v>
      </c>
      <c r="M3781" s="8" t="b">
        <v>1</v>
      </c>
      <c r="N3781" s="8" t="s">
        <v>8305</v>
      </c>
      <c r="O3781" s="11">
        <f t="shared" si="236"/>
        <v>104</v>
      </c>
      <c r="P3781" s="8">
        <f t="shared" si="237"/>
        <v>135.63</v>
      </c>
      <c r="Q3781" s="8" t="s">
        <v>8317</v>
      </c>
      <c r="R3781" s="8" t="s">
        <v>8359</v>
      </c>
      <c r="S3781" s="17">
        <f t="shared" si="238"/>
        <v>42425.735416666663</v>
      </c>
      <c r="T3781" s="17">
        <f t="shared" si="239"/>
        <v>42455.693750000006</v>
      </c>
    </row>
    <row r="3782" spans="1:20" ht="42.75" x14ac:dyDescent="0.45">
      <c r="A3782" s="5">
        <v>3780</v>
      </c>
      <c r="B3782" s="7" t="s">
        <v>3777</v>
      </c>
      <c r="C3782" s="7" t="s">
        <v>7890</v>
      </c>
      <c r="D3782" s="8">
        <v>2500</v>
      </c>
      <c r="E3782" s="8">
        <v>3000</v>
      </c>
      <c r="F3782" s="8" t="s">
        <v>8219</v>
      </c>
      <c r="G3782" s="8" t="s">
        <v>8224</v>
      </c>
      <c r="H3782" s="8" t="s">
        <v>8246</v>
      </c>
      <c r="I3782" s="8">
        <v>1436817960</v>
      </c>
      <c r="J3782" s="8">
        <v>1433999785</v>
      </c>
      <c r="K3782" s="8" t="b">
        <v>0</v>
      </c>
      <c r="L3782" s="8">
        <v>30</v>
      </c>
      <c r="M3782" s="8" t="b">
        <v>1</v>
      </c>
      <c r="N3782" s="8" t="s">
        <v>8305</v>
      </c>
      <c r="O3782" s="11">
        <f t="shared" si="236"/>
        <v>120</v>
      </c>
      <c r="P3782" s="8">
        <f t="shared" si="237"/>
        <v>100</v>
      </c>
      <c r="Q3782" s="8" t="s">
        <v>8317</v>
      </c>
      <c r="R3782" s="8" t="s">
        <v>8359</v>
      </c>
      <c r="S3782" s="17">
        <f t="shared" si="238"/>
        <v>42166.219733796301</v>
      </c>
      <c r="T3782" s="17">
        <f t="shared" si="239"/>
        <v>42198.837499999994</v>
      </c>
    </row>
    <row r="3783" spans="1:20" ht="42.75" x14ac:dyDescent="0.45">
      <c r="A3783" s="5">
        <v>3781</v>
      </c>
      <c r="B3783" s="7" t="s">
        <v>3778</v>
      </c>
      <c r="C3783" s="7" t="s">
        <v>7891</v>
      </c>
      <c r="D3783" s="8">
        <v>4500</v>
      </c>
      <c r="E3783" s="8">
        <v>4935</v>
      </c>
      <c r="F3783" s="8" t="s">
        <v>8219</v>
      </c>
      <c r="G3783" s="8" t="s">
        <v>8224</v>
      </c>
      <c r="H3783" s="8" t="s">
        <v>8246</v>
      </c>
      <c r="I3783" s="8">
        <v>1410210685</v>
      </c>
      <c r="J3783" s="8">
        <v>1408050685</v>
      </c>
      <c r="K3783" s="8" t="b">
        <v>0</v>
      </c>
      <c r="L3783" s="8">
        <v>52</v>
      </c>
      <c r="M3783" s="8" t="b">
        <v>1</v>
      </c>
      <c r="N3783" s="8" t="s">
        <v>8305</v>
      </c>
      <c r="O3783" s="11">
        <f t="shared" si="236"/>
        <v>110</v>
      </c>
      <c r="P3783" s="8">
        <f t="shared" si="237"/>
        <v>94.9</v>
      </c>
      <c r="Q3783" s="8" t="s">
        <v>8317</v>
      </c>
      <c r="R3783" s="8" t="s">
        <v>8359</v>
      </c>
      <c r="S3783" s="17">
        <f t="shared" si="238"/>
        <v>41865.882928240739</v>
      </c>
      <c r="T3783" s="17">
        <f t="shared" si="239"/>
        <v>41890.882928240739</v>
      </c>
    </row>
    <row r="3784" spans="1:20" ht="42.75" x14ac:dyDescent="0.45">
      <c r="A3784" s="5">
        <v>3782</v>
      </c>
      <c r="B3784" s="7" t="s">
        <v>3779</v>
      </c>
      <c r="C3784" s="7" t="s">
        <v>7892</v>
      </c>
      <c r="D3784" s="8">
        <v>2000</v>
      </c>
      <c r="E3784" s="8">
        <v>2035</v>
      </c>
      <c r="F3784" s="8" t="s">
        <v>8219</v>
      </c>
      <c r="G3784" s="8" t="s">
        <v>8225</v>
      </c>
      <c r="H3784" s="8" t="s">
        <v>8247</v>
      </c>
      <c r="I3784" s="8">
        <v>1469401200</v>
      </c>
      <c r="J3784" s="8">
        <v>1466887297</v>
      </c>
      <c r="K3784" s="8" t="b">
        <v>0</v>
      </c>
      <c r="L3784" s="8">
        <v>27</v>
      </c>
      <c r="M3784" s="8" t="b">
        <v>1</v>
      </c>
      <c r="N3784" s="8" t="s">
        <v>8305</v>
      </c>
      <c r="O3784" s="11">
        <f t="shared" si="236"/>
        <v>102</v>
      </c>
      <c r="P3784" s="8">
        <f t="shared" si="237"/>
        <v>75.37</v>
      </c>
      <c r="Q3784" s="8" t="s">
        <v>8317</v>
      </c>
      <c r="R3784" s="8" t="s">
        <v>8359</v>
      </c>
      <c r="S3784" s="17">
        <f t="shared" si="238"/>
        <v>42546.862233796302</v>
      </c>
      <c r="T3784" s="17">
        <f t="shared" si="239"/>
        <v>42575.958333333328</v>
      </c>
    </row>
    <row r="3785" spans="1:20" ht="42.75" x14ac:dyDescent="0.45">
      <c r="A3785" s="5">
        <v>3783</v>
      </c>
      <c r="B3785" s="7" t="s">
        <v>3780</v>
      </c>
      <c r="C3785" s="7" t="s">
        <v>7893</v>
      </c>
      <c r="D3785" s="8">
        <v>1200</v>
      </c>
      <c r="E3785" s="8">
        <v>1547</v>
      </c>
      <c r="F3785" s="8" t="s">
        <v>8219</v>
      </c>
      <c r="G3785" s="8" t="s">
        <v>8224</v>
      </c>
      <c r="H3785" s="8" t="s">
        <v>8246</v>
      </c>
      <c r="I3785" s="8">
        <v>1458057600</v>
      </c>
      <c r="J3785" s="8">
        <v>1455938520</v>
      </c>
      <c r="K3785" s="8" t="b">
        <v>0</v>
      </c>
      <c r="L3785" s="8">
        <v>24</v>
      </c>
      <c r="M3785" s="8" t="b">
        <v>1</v>
      </c>
      <c r="N3785" s="8" t="s">
        <v>8305</v>
      </c>
      <c r="O3785" s="11">
        <f t="shared" si="236"/>
        <v>129</v>
      </c>
      <c r="P3785" s="8">
        <f t="shared" si="237"/>
        <v>64.459999999999994</v>
      </c>
      <c r="Q3785" s="8" t="s">
        <v>8317</v>
      </c>
      <c r="R3785" s="8" t="s">
        <v>8359</v>
      </c>
      <c r="S3785" s="17">
        <f t="shared" si="238"/>
        <v>42420.140277777777</v>
      </c>
      <c r="T3785" s="17">
        <f t="shared" si="239"/>
        <v>42444.666666666672</v>
      </c>
    </row>
    <row r="3786" spans="1:20" ht="42.75" x14ac:dyDescent="0.45">
      <c r="A3786" s="5">
        <v>3784</v>
      </c>
      <c r="B3786" s="7" t="s">
        <v>3781</v>
      </c>
      <c r="C3786" s="7" t="s">
        <v>7894</v>
      </c>
      <c r="D3786" s="8">
        <v>1000</v>
      </c>
      <c r="E3786" s="8">
        <v>1150</v>
      </c>
      <c r="F3786" s="8" t="s">
        <v>8219</v>
      </c>
      <c r="G3786" s="8" t="s">
        <v>8229</v>
      </c>
      <c r="H3786" s="8" t="s">
        <v>8251</v>
      </c>
      <c r="I3786" s="8">
        <v>1468193532</v>
      </c>
      <c r="J3786" s="8">
        <v>1465601532</v>
      </c>
      <c r="K3786" s="8" t="b">
        <v>0</v>
      </c>
      <c r="L3786" s="8">
        <v>10</v>
      </c>
      <c r="M3786" s="8" t="b">
        <v>1</v>
      </c>
      <c r="N3786" s="8" t="s">
        <v>8305</v>
      </c>
      <c r="O3786" s="11">
        <f t="shared" si="236"/>
        <v>115</v>
      </c>
      <c r="P3786" s="8">
        <f t="shared" si="237"/>
        <v>115</v>
      </c>
      <c r="Q3786" s="8" t="s">
        <v>8317</v>
      </c>
      <c r="R3786" s="8" t="s">
        <v>8359</v>
      </c>
      <c r="S3786" s="17">
        <f t="shared" si="238"/>
        <v>42531.980694444443</v>
      </c>
      <c r="T3786" s="17">
        <f t="shared" si="239"/>
        <v>42561.980694444443</v>
      </c>
    </row>
    <row r="3787" spans="1:20" ht="42.75" x14ac:dyDescent="0.45">
      <c r="A3787" s="5">
        <v>3785</v>
      </c>
      <c r="B3787" s="7" t="s">
        <v>3782</v>
      </c>
      <c r="C3787" s="7" t="s">
        <v>7895</v>
      </c>
      <c r="D3787" s="8">
        <v>2000</v>
      </c>
      <c r="E3787" s="8">
        <v>3015</v>
      </c>
      <c r="F3787" s="8" t="s">
        <v>8219</v>
      </c>
      <c r="G3787" s="8" t="s">
        <v>8225</v>
      </c>
      <c r="H3787" s="8" t="s">
        <v>8247</v>
      </c>
      <c r="I3787" s="8">
        <v>1470132180</v>
      </c>
      <c r="J3787" s="8">
        <v>1467040769</v>
      </c>
      <c r="K3787" s="8" t="b">
        <v>0</v>
      </c>
      <c r="L3787" s="8">
        <v>30</v>
      </c>
      <c r="M3787" s="8" t="b">
        <v>1</v>
      </c>
      <c r="N3787" s="8" t="s">
        <v>8305</v>
      </c>
      <c r="O3787" s="11">
        <f t="shared" si="236"/>
        <v>151</v>
      </c>
      <c r="P3787" s="8">
        <f t="shared" si="237"/>
        <v>100.5</v>
      </c>
      <c r="Q3787" s="8" t="s">
        <v>8317</v>
      </c>
      <c r="R3787" s="8" t="s">
        <v>8359</v>
      </c>
      <c r="S3787" s="17">
        <f t="shared" si="238"/>
        <v>42548.63853009259</v>
      </c>
      <c r="T3787" s="17">
        <f t="shared" si="239"/>
        <v>42584.418749999997</v>
      </c>
    </row>
    <row r="3788" spans="1:20" ht="42.75" x14ac:dyDescent="0.45">
      <c r="A3788" s="5">
        <v>3786</v>
      </c>
      <c r="B3788" s="7" t="s">
        <v>3783</v>
      </c>
      <c r="C3788" s="7" t="s">
        <v>7896</v>
      </c>
      <c r="D3788" s="8">
        <v>6000</v>
      </c>
      <c r="E3788" s="8">
        <v>6658</v>
      </c>
      <c r="F3788" s="8" t="s">
        <v>8219</v>
      </c>
      <c r="G3788" s="8" t="s">
        <v>8224</v>
      </c>
      <c r="H3788" s="8" t="s">
        <v>8246</v>
      </c>
      <c r="I3788" s="8">
        <v>1464310475</v>
      </c>
      <c r="J3788" s="8">
        <v>1461718475</v>
      </c>
      <c r="K3788" s="8" t="b">
        <v>0</v>
      </c>
      <c r="L3788" s="8">
        <v>71</v>
      </c>
      <c r="M3788" s="8" t="b">
        <v>1</v>
      </c>
      <c r="N3788" s="8" t="s">
        <v>8305</v>
      </c>
      <c r="O3788" s="11">
        <f t="shared" si="236"/>
        <v>111</v>
      </c>
      <c r="P3788" s="8">
        <f t="shared" si="237"/>
        <v>93.77</v>
      </c>
      <c r="Q3788" s="8" t="s">
        <v>8317</v>
      </c>
      <c r="R3788" s="8" t="s">
        <v>8359</v>
      </c>
      <c r="S3788" s="17">
        <f t="shared" si="238"/>
        <v>42487.037905092591</v>
      </c>
      <c r="T3788" s="17">
        <f t="shared" si="239"/>
        <v>42517.037905092591</v>
      </c>
    </row>
    <row r="3789" spans="1:20" ht="42.75" x14ac:dyDescent="0.45">
      <c r="A3789" s="5">
        <v>3787</v>
      </c>
      <c r="B3789" s="7" t="s">
        <v>3784</v>
      </c>
      <c r="C3789" s="7" t="s">
        <v>7897</v>
      </c>
      <c r="D3789" s="8">
        <v>350</v>
      </c>
      <c r="E3789" s="8">
        <v>351</v>
      </c>
      <c r="F3789" s="8" t="s">
        <v>8219</v>
      </c>
      <c r="G3789" s="8" t="s">
        <v>8224</v>
      </c>
      <c r="H3789" s="8" t="s">
        <v>8246</v>
      </c>
      <c r="I3789" s="8">
        <v>1436587140</v>
      </c>
      <c r="J3789" s="8">
        <v>1434113406</v>
      </c>
      <c r="K3789" s="8" t="b">
        <v>0</v>
      </c>
      <c r="L3789" s="8">
        <v>10</v>
      </c>
      <c r="M3789" s="8" t="b">
        <v>1</v>
      </c>
      <c r="N3789" s="8" t="s">
        <v>8305</v>
      </c>
      <c r="O3789" s="11">
        <f t="shared" si="236"/>
        <v>100</v>
      </c>
      <c r="P3789" s="8">
        <f t="shared" si="237"/>
        <v>35.1</v>
      </c>
      <c r="Q3789" s="8" t="s">
        <v>8317</v>
      </c>
      <c r="R3789" s="8" t="s">
        <v>8359</v>
      </c>
      <c r="S3789" s="17">
        <f t="shared" si="238"/>
        <v>42167.534791666665</v>
      </c>
      <c r="T3789" s="17">
        <f t="shared" si="239"/>
        <v>42196.165972222225</v>
      </c>
    </row>
    <row r="3790" spans="1:20" ht="71.25" x14ac:dyDescent="0.45">
      <c r="A3790" s="5">
        <v>3788</v>
      </c>
      <c r="B3790" s="7" t="s">
        <v>3785</v>
      </c>
      <c r="C3790" s="7" t="s">
        <v>7898</v>
      </c>
      <c r="D3790" s="8">
        <v>75000</v>
      </c>
      <c r="E3790" s="8">
        <v>500</v>
      </c>
      <c r="F3790" s="8" t="s">
        <v>8221</v>
      </c>
      <c r="G3790" s="8" t="s">
        <v>8224</v>
      </c>
      <c r="H3790" s="8" t="s">
        <v>8246</v>
      </c>
      <c r="I3790" s="8">
        <v>1450887480</v>
      </c>
      <c r="J3790" s="8">
        <v>1448469719</v>
      </c>
      <c r="K3790" s="8" t="b">
        <v>0</v>
      </c>
      <c r="L3790" s="8">
        <v>1</v>
      </c>
      <c r="M3790" s="8" t="b">
        <v>0</v>
      </c>
      <c r="N3790" s="8" t="s">
        <v>8305</v>
      </c>
      <c r="O3790" s="11">
        <f t="shared" si="236"/>
        <v>1</v>
      </c>
      <c r="P3790" s="8">
        <f t="shared" si="237"/>
        <v>500</v>
      </c>
      <c r="Q3790" s="8" t="s">
        <v>8317</v>
      </c>
      <c r="R3790" s="8" t="s">
        <v>8359</v>
      </c>
      <c r="S3790" s="17">
        <f t="shared" si="238"/>
        <v>42333.695821759262</v>
      </c>
      <c r="T3790" s="17">
        <f t="shared" si="239"/>
        <v>42361.679166666669</v>
      </c>
    </row>
    <row r="3791" spans="1:20" ht="42.75" x14ac:dyDescent="0.45">
      <c r="A3791" s="5">
        <v>3789</v>
      </c>
      <c r="B3791" s="7" t="s">
        <v>3786</v>
      </c>
      <c r="C3791" s="7" t="s">
        <v>7899</v>
      </c>
      <c r="D3791" s="8">
        <v>3550</v>
      </c>
      <c r="E3791" s="8">
        <v>116</v>
      </c>
      <c r="F3791" s="8" t="s">
        <v>8221</v>
      </c>
      <c r="G3791" s="8" t="s">
        <v>8225</v>
      </c>
      <c r="H3791" s="8" t="s">
        <v>8247</v>
      </c>
      <c r="I3791" s="8">
        <v>1434395418</v>
      </c>
      <c r="J3791" s="8">
        <v>1431630618</v>
      </c>
      <c r="K3791" s="8" t="b">
        <v>0</v>
      </c>
      <c r="L3791" s="8">
        <v>4</v>
      </c>
      <c r="M3791" s="8" t="b">
        <v>0</v>
      </c>
      <c r="N3791" s="8" t="s">
        <v>8305</v>
      </c>
      <c r="O3791" s="11">
        <f t="shared" si="236"/>
        <v>3</v>
      </c>
      <c r="P3791" s="8">
        <f t="shared" si="237"/>
        <v>29</v>
      </c>
      <c r="Q3791" s="8" t="s">
        <v>8317</v>
      </c>
      <c r="R3791" s="8" t="s">
        <v>8359</v>
      </c>
      <c r="S3791" s="17">
        <f t="shared" si="238"/>
        <v>42138.798819444448</v>
      </c>
      <c r="T3791" s="17">
        <f t="shared" si="239"/>
        <v>42170.798819444448</v>
      </c>
    </row>
    <row r="3792" spans="1:20" ht="42.75" x14ac:dyDescent="0.45">
      <c r="A3792" s="5">
        <v>3790</v>
      </c>
      <c r="B3792" s="7" t="s">
        <v>3787</v>
      </c>
      <c r="C3792" s="7" t="s">
        <v>7900</v>
      </c>
      <c r="D3792" s="8">
        <v>15000</v>
      </c>
      <c r="E3792" s="8">
        <v>0</v>
      </c>
      <c r="F3792" s="8" t="s">
        <v>8221</v>
      </c>
      <c r="G3792" s="8" t="s">
        <v>8224</v>
      </c>
      <c r="H3792" s="8" t="s">
        <v>8246</v>
      </c>
      <c r="I3792" s="8">
        <v>1479834023</v>
      </c>
      <c r="J3792" s="8">
        <v>1477238423</v>
      </c>
      <c r="K3792" s="8" t="b">
        <v>0</v>
      </c>
      <c r="L3792" s="8">
        <v>0</v>
      </c>
      <c r="M3792" s="8" t="b">
        <v>0</v>
      </c>
      <c r="N3792" s="8" t="s">
        <v>8305</v>
      </c>
      <c r="O3792" s="11">
        <f t="shared" si="236"/>
        <v>0</v>
      </c>
      <c r="P3792" s="8" t="e">
        <f t="shared" si="237"/>
        <v>#DIV/0!</v>
      </c>
      <c r="Q3792" s="8" t="s">
        <v>8317</v>
      </c>
      <c r="R3792" s="8" t="s">
        <v>8359</v>
      </c>
      <c r="S3792" s="17">
        <f t="shared" si="238"/>
        <v>42666.666932870372</v>
      </c>
      <c r="T3792" s="17">
        <f t="shared" si="239"/>
        <v>42696.708599537036</v>
      </c>
    </row>
    <row r="3793" spans="1:20" ht="28.5" x14ac:dyDescent="0.45">
      <c r="A3793" s="5">
        <v>3791</v>
      </c>
      <c r="B3793" s="7" t="s">
        <v>3788</v>
      </c>
      <c r="C3793" s="7" t="s">
        <v>7901</v>
      </c>
      <c r="D3793" s="8">
        <v>1500</v>
      </c>
      <c r="E3793" s="8">
        <v>0</v>
      </c>
      <c r="F3793" s="8" t="s">
        <v>8221</v>
      </c>
      <c r="G3793" s="8" t="s">
        <v>8224</v>
      </c>
      <c r="H3793" s="8" t="s">
        <v>8246</v>
      </c>
      <c r="I3793" s="8">
        <v>1404664592</v>
      </c>
      <c r="J3793" s="8">
        <v>1399480592</v>
      </c>
      <c r="K3793" s="8" t="b">
        <v>0</v>
      </c>
      <c r="L3793" s="8">
        <v>0</v>
      </c>
      <c r="M3793" s="8" t="b">
        <v>0</v>
      </c>
      <c r="N3793" s="8" t="s">
        <v>8305</v>
      </c>
      <c r="O3793" s="11">
        <f t="shared" si="236"/>
        <v>0</v>
      </c>
      <c r="P3793" s="8" t="e">
        <f t="shared" si="237"/>
        <v>#DIV/0!</v>
      </c>
      <c r="Q3793" s="8" t="s">
        <v>8317</v>
      </c>
      <c r="R3793" s="8" t="s">
        <v>8359</v>
      </c>
      <c r="S3793" s="17">
        <f t="shared" si="238"/>
        <v>41766.692037037035</v>
      </c>
      <c r="T3793" s="17">
        <f t="shared" si="239"/>
        <v>41826.692037037035</v>
      </c>
    </row>
    <row r="3794" spans="1:20" ht="28.5" x14ac:dyDescent="0.45">
      <c r="A3794" s="5">
        <v>3792</v>
      </c>
      <c r="B3794" s="7" t="s">
        <v>3789</v>
      </c>
      <c r="C3794" s="7" t="s">
        <v>7902</v>
      </c>
      <c r="D3794" s="8">
        <v>12500</v>
      </c>
      <c r="E3794" s="8">
        <v>35</v>
      </c>
      <c r="F3794" s="8" t="s">
        <v>8221</v>
      </c>
      <c r="G3794" s="8" t="s">
        <v>8224</v>
      </c>
      <c r="H3794" s="8" t="s">
        <v>8246</v>
      </c>
      <c r="I3794" s="8">
        <v>1436957022</v>
      </c>
      <c r="J3794" s="8">
        <v>1434365022</v>
      </c>
      <c r="K3794" s="8" t="b">
        <v>0</v>
      </c>
      <c r="L3794" s="8">
        <v>2</v>
      </c>
      <c r="M3794" s="8" t="b">
        <v>0</v>
      </c>
      <c r="N3794" s="8" t="s">
        <v>8305</v>
      </c>
      <c r="O3794" s="11">
        <f t="shared" si="236"/>
        <v>0</v>
      </c>
      <c r="P3794" s="8">
        <f t="shared" si="237"/>
        <v>17.5</v>
      </c>
      <c r="Q3794" s="8" t="s">
        <v>8317</v>
      </c>
      <c r="R3794" s="8" t="s">
        <v>8359</v>
      </c>
      <c r="S3794" s="17">
        <f t="shared" si="238"/>
        <v>42170.447013888886</v>
      </c>
      <c r="T3794" s="17">
        <f t="shared" si="239"/>
        <v>42200.447013888886</v>
      </c>
    </row>
    <row r="3795" spans="1:20" ht="42.75" x14ac:dyDescent="0.45">
      <c r="A3795" s="5">
        <v>3793</v>
      </c>
      <c r="B3795" s="7" t="s">
        <v>3790</v>
      </c>
      <c r="C3795" s="7" t="s">
        <v>7903</v>
      </c>
      <c r="D3795" s="8">
        <v>7000</v>
      </c>
      <c r="E3795" s="8">
        <v>4176</v>
      </c>
      <c r="F3795" s="8" t="s">
        <v>8221</v>
      </c>
      <c r="G3795" s="8" t="s">
        <v>8224</v>
      </c>
      <c r="H3795" s="8" t="s">
        <v>8246</v>
      </c>
      <c r="I3795" s="8">
        <v>1418769129</v>
      </c>
      <c r="J3795" s="8">
        <v>1416954729</v>
      </c>
      <c r="K3795" s="8" t="b">
        <v>0</v>
      </c>
      <c r="L3795" s="8">
        <v>24</v>
      </c>
      <c r="M3795" s="8" t="b">
        <v>0</v>
      </c>
      <c r="N3795" s="8" t="s">
        <v>8305</v>
      </c>
      <c r="O3795" s="11">
        <f t="shared" si="236"/>
        <v>60</v>
      </c>
      <c r="P3795" s="8">
        <f t="shared" si="237"/>
        <v>174</v>
      </c>
      <c r="Q3795" s="8" t="s">
        <v>8317</v>
      </c>
      <c r="R3795" s="8" t="s">
        <v>8359</v>
      </c>
      <c r="S3795" s="17">
        <f t="shared" si="238"/>
        <v>41968.938993055555</v>
      </c>
      <c r="T3795" s="17">
        <f t="shared" si="239"/>
        <v>41989.938993055555</v>
      </c>
    </row>
    <row r="3796" spans="1:20" ht="42.75" x14ac:dyDescent="0.45">
      <c r="A3796" s="5">
        <v>3794</v>
      </c>
      <c r="B3796" s="7" t="s">
        <v>3791</v>
      </c>
      <c r="C3796" s="7" t="s">
        <v>7904</v>
      </c>
      <c r="D3796" s="8">
        <v>5000</v>
      </c>
      <c r="E3796" s="8">
        <v>50</v>
      </c>
      <c r="F3796" s="8" t="s">
        <v>8221</v>
      </c>
      <c r="G3796" s="8" t="s">
        <v>8225</v>
      </c>
      <c r="H3796" s="8" t="s">
        <v>8247</v>
      </c>
      <c r="I3796" s="8">
        <v>1433685354</v>
      </c>
      <c r="J3796" s="8">
        <v>1431093354</v>
      </c>
      <c r="K3796" s="8" t="b">
        <v>0</v>
      </c>
      <c r="L3796" s="8">
        <v>1</v>
      </c>
      <c r="M3796" s="8" t="b">
        <v>0</v>
      </c>
      <c r="N3796" s="8" t="s">
        <v>8305</v>
      </c>
      <c r="O3796" s="11">
        <f t="shared" si="236"/>
        <v>1</v>
      </c>
      <c r="P3796" s="8">
        <f t="shared" si="237"/>
        <v>50</v>
      </c>
      <c r="Q3796" s="8" t="s">
        <v>8317</v>
      </c>
      <c r="R3796" s="8" t="s">
        <v>8359</v>
      </c>
      <c r="S3796" s="17">
        <f t="shared" si="238"/>
        <v>42132.58048611111</v>
      </c>
      <c r="T3796" s="17">
        <f t="shared" si="239"/>
        <v>42162.58048611111</v>
      </c>
    </row>
    <row r="3797" spans="1:20" ht="42.75" x14ac:dyDescent="0.45">
      <c r="A3797" s="5">
        <v>3795</v>
      </c>
      <c r="B3797" s="7" t="s">
        <v>3792</v>
      </c>
      <c r="C3797" s="7" t="s">
        <v>7905</v>
      </c>
      <c r="D3797" s="8">
        <v>600</v>
      </c>
      <c r="E3797" s="8">
        <v>10</v>
      </c>
      <c r="F3797" s="8" t="s">
        <v>8221</v>
      </c>
      <c r="G3797" s="8" t="s">
        <v>8225</v>
      </c>
      <c r="H3797" s="8" t="s">
        <v>8247</v>
      </c>
      <c r="I3797" s="8">
        <v>1440801000</v>
      </c>
      <c r="J3797" s="8">
        <v>1437042490</v>
      </c>
      <c r="K3797" s="8" t="b">
        <v>0</v>
      </c>
      <c r="L3797" s="8">
        <v>2</v>
      </c>
      <c r="M3797" s="8" t="b">
        <v>0</v>
      </c>
      <c r="N3797" s="8" t="s">
        <v>8305</v>
      </c>
      <c r="O3797" s="11">
        <f t="shared" si="236"/>
        <v>2</v>
      </c>
      <c r="P3797" s="8">
        <f t="shared" si="237"/>
        <v>5</v>
      </c>
      <c r="Q3797" s="8" t="s">
        <v>8317</v>
      </c>
      <c r="R3797" s="8" t="s">
        <v>8359</v>
      </c>
      <c r="S3797" s="17">
        <f t="shared" si="238"/>
        <v>42201.436226851853</v>
      </c>
      <c r="T3797" s="17">
        <f t="shared" si="239"/>
        <v>42244.9375</v>
      </c>
    </row>
    <row r="3798" spans="1:20" ht="42.75" x14ac:dyDescent="0.45">
      <c r="A3798" s="5">
        <v>3796</v>
      </c>
      <c r="B3798" s="7" t="s">
        <v>3793</v>
      </c>
      <c r="C3798" s="7" t="s">
        <v>7906</v>
      </c>
      <c r="D3798" s="8">
        <v>22500</v>
      </c>
      <c r="E3798" s="8">
        <v>1</v>
      </c>
      <c r="F3798" s="8" t="s">
        <v>8221</v>
      </c>
      <c r="G3798" s="8" t="s">
        <v>8224</v>
      </c>
      <c r="H3798" s="8" t="s">
        <v>8246</v>
      </c>
      <c r="I3798" s="8">
        <v>1484354556</v>
      </c>
      <c r="J3798" s="8">
        <v>1479170556</v>
      </c>
      <c r="K3798" s="8" t="b">
        <v>0</v>
      </c>
      <c r="L3798" s="8">
        <v>1</v>
      </c>
      <c r="M3798" s="8" t="b">
        <v>0</v>
      </c>
      <c r="N3798" s="8" t="s">
        <v>8305</v>
      </c>
      <c r="O3798" s="11">
        <f t="shared" si="236"/>
        <v>0</v>
      </c>
      <c r="P3798" s="8">
        <f t="shared" si="237"/>
        <v>1</v>
      </c>
      <c r="Q3798" s="8" t="s">
        <v>8317</v>
      </c>
      <c r="R3798" s="8" t="s">
        <v>8359</v>
      </c>
      <c r="S3798" s="17">
        <f t="shared" si="238"/>
        <v>42689.029583333337</v>
      </c>
      <c r="T3798" s="17">
        <f t="shared" si="239"/>
        <v>42749.029583333337</v>
      </c>
    </row>
    <row r="3799" spans="1:20" ht="42.75" x14ac:dyDescent="0.45">
      <c r="A3799" s="5">
        <v>3797</v>
      </c>
      <c r="B3799" s="7" t="s">
        <v>3794</v>
      </c>
      <c r="C3799" s="7" t="s">
        <v>7907</v>
      </c>
      <c r="D3799" s="8">
        <v>6000</v>
      </c>
      <c r="E3799" s="8">
        <v>5380</v>
      </c>
      <c r="F3799" s="8" t="s">
        <v>8221</v>
      </c>
      <c r="G3799" s="8" t="s">
        <v>8224</v>
      </c>
      <c r="H3799" s="8" t="s">
        <v>8246</v>
      </c>
      <c r="I3799" s="8">
        <v>1429564165</v>
      </c>
      <c r="J3799" s="8">
        <v>1426972165</v>
      </c>
      <c r="K3799" s="8" t="b">
        <v>0</v>
      </c>
      <c r="L3799" s="8">
        <v>37</v>
      </c>
      <c r="M3799" s="8" t="b">
        <v>0</v>
      </c>
      <c r="N3799" s="8" t="s">
        <v>8305</v>
      </c>
      <c r="O3799" s="11">
        <f t="shared" si="236"/>
        <v>90</v>
      </c>
      <c r="P3799" s="8">
        <f t="shared" si="237"/>
        <v>145.41</v>
      </c>
      <c r="Q3799" s="8" t="s">
        <v>8317</v>
      </c>
      <c r="R3799" s="8" t="s">
        <v>8359</v>
      </c>
      <c r="S3799" s="17">
        <f t="shared" si="238"/>
        <v>42084.881539351853</v>
      </c>
      <c r="T3799" s="17">
        <f t="shared" si="239"/>
        <v>42114.881539351853</v>
      </c>
    </row>
    <row r="3800" spans="1:20" ht="42.75" x14ac:dyDescent="0.45">
      <c r="A3800" s="5">
        <v>3798</v>
      </c>
      <c r="B3800" s="7" t="s">
        <v>3795</v>
      </c>
      <c r="C3800" s="7" t="s">
        <v>7908</v>
      </c>
      <c r="D3800" s="8">
        <v>70000</v>
      </c>
      <c r="E3800" s="8">
        <v>1025</v>
      </c>
      <c r="F3800" s="8" t="s">
        <v>8221</v>
      </c>
      <c r="G3800" s="8" t="s">
        <v>8224</v>
      </c>
      <c r="H3800" s="8" t="s">
        <v>8246</v>
      </c>
      <c r="I3800" s="8">
        <v>1407691248</v>
      </c>
      <c r="J3800" s="8">
        <v>1405099248</v>
      </c>
      <c r="K3800" s="8" t="b">
        <v>0</v>
      </c>
      <c r="L3800" s="8">
        <v>5</v>
      </c>
      <c r="M3800" s="8" t="b">
        <v>0</v>
      </c>
      <c r="N3800" s="8" t="s">
        <v>8305</v>
      </c>
      <c r="O3800" s="11">
        <f t="shared" si="236"/>
        <v>1</v>
      </c>
      <c r="P3800" s="8">
        <f t="shared" si="237"/>
        <v>205</v>
      </c>
      <c r="Q3800" s="8" t="s">
        <v>8317</v>
      </c>
      <c r="R3800" s="8" t="s">
        <v>8359</v>
      </c>
      <c r="S3800" s="17">
        <f t="shared" si="238"/>
        <v>41831.722777777781</v>
      </c>
      <c r="T3800" s="17">
        <f t="shared" si="239"/>
        <v>41861.722777777781</v>
      </c>
    </row>
    <row r="3801" spans="1:20" ht="28.5" x14ac:dyDescent="0.45">
      <c r="A3801" s="5">
        <v>3799</v>
      </c>
      <c r="B3801" s="7" t="s">
        <v>3796</v>
      </c>
      <c r="C3801" s="7" t="s">
        <v>7909</v>
      </c>
      <c r="D3801" s="8">
        <v>10000</v>
      </c>
      <c r="E3801" s="8">
        <v>402</v>
      </c>
      <c r="F3801" s="8" t="s">
        <v>8221</v>
      </c>
      <c r="G3801" s="8" t="s">
        <v>8224</v>
      </c>
      <c r="H3801" s="8" t="s">
        <v>8246</v>
      </c>
      <c r="I3801" s="8">
        <v>1457734843</v>
      </c>
      <c r="J3801" s="8">
        <v>1455142843</v>
      </c>
      <c r="K3801" s="8" t="b">
        <v>0</v>
      </c>
      <c r="L3801" s="8">
        <v>4</v>
      </c>
      <c r="M3801" s="8" t="b">
        <v>0</v>
      </c>
      <c r="N3801" s="8" t="s">
        <v>8305</v>
      </c>
      <c r="O3801" s="11">
        <f t="shared" si="236"/>
        <v>4</v>
      </c>
      <c r="P3801" s="8">
        <f t="shared" si="237"/>
        <v>100.5</v>
      </c>
      <c r="Q3801" s="8" t="s">
        <v>8317</v>
      </c>
      <c r="R3801" s="8" t="s">
        <v>8359</v>
      </c>
      <c r="S3801" s="17">
        <f t="shared" si="238"/>
        <v>42410.93105324074</v>
      </c>
      <c r="T3801" s="17">
        <f t="shared" si="239"/>
        <v>42440.93105324074</v>
      </c>
    </row>
    <row r="3802" spans="1:20" ht="42.75" x14ac:dyDescent="0.45">
      <c r="A3802" s="5">
        <v>3800</v>
      </c>
      <c r="B3802" s="7" t="s">
        <v>3797</v>
      </c>
      <c r="C3802" s="7" t="s">
        <v>7910</v>
      </c>
      <c r="D3802" s="8">
        <v>22000</v>
      </c>
      <c r="E3802" s="8">
        <v>881</v>
      </c>
      <c r="F3802" s="8" t="s">
        <v>8221</v>
      </c>
      <c r="G3802" s="8" t="s">
        <v>8224</v>
      </c>
      <c r="H3802" s="8" t="s">
        <v>8246</v>
      </c>
      <c r="I3802" s="8">
        <v>1420952340</v>
      </c>
      <c r="J3802" s="8">
        <v>1418146883</v>
      </c>
      <c r="K3802" s="8" t="b">
        <v>0</v>
      </c>
      <c r="L3802" s="8">
        <v>16</v>
      </c>
      <c r="M3802" s="8" t="b">
        <v>0</v>
      </c>
      <c r="N3802" s="8" t="s">
        <v>8305</v>
      </c>
      <c r="O3802" s="11">
        <f t="shared" si="236"/>
        <v>4</v>
      </c>
      <c r="P3802" s="8">
        <f t="shared" si="237"/>
        <v>55.06</v>
      </c>
      <c r="Q3802" s="8" t="s">
        <v>8317</v>
      </c>
      <c r="R3802" s="8" t="s">
        <v>8359</v>
      </c>
      <c r="S3802" s="17">
        <f t="shared" si="238"/>
        <v>41982.737071759257</v>
      </c>
      <c r="T3802" s="17">
        <f t="shared" si="239"/>
        <v>42015.207638888889</v>
      </c>
    </row>
    <row r="3803" spans="1:20" ht="42.75" x14ac:dyDescent="0.45">
      <c r="A3803" s="5">
        <v>3801</v>
      </c>
      <c r="B3803" s="7" t="s">
        <v>3798</v>
      </c>
      <c r="C3803" s="7" t="s">
        <v>7911</v>
      </c>
      <c r="D3803" s="8">
        <v>5000</v>
      </c>
      <c r="E3803" s="8">
        <v>426</v>
      </c>
      <c r="F3803" s="8" t="s">
        <v>8221</v>
      </c>
      <c r="G3803" s="8" t="s">
        <v>8224</v>
      </c>
      <c r="H3803" s="8" t="s">
        <v>8246</v>
      </c>
      <c r="I3803" s="8">
        <v>1420215216</v>
      </c>
      <c r="J3803" s="8">
        <v>1417536816</v>
      </c>
      <c r="K3803" s="8" t="b">
        <v>0</v>
      </c>
      <c r="L3803" s="8">
        <v>9</v>
      </c>
      <c r="M3803" s="8" t="b">
        <v>0</v>
      </c>
      <c r="N3803" s="8" t="s">
        <v>8305</v>
      </c>
      <c r="O3803" s="11">
        <f t="shared" si="236"/>
        <v>9</v>
      </c>
      <c r="P3803" s="8">
        <f t="shared" si="237"/>
        <v>47.33</v>
      </c>
      <c r="Q3803" s="8" t="s">
        <v>8317</v>
      </c>
      <c r="R3803" s="8" t="s">
        <v>8359</v>
      </c>
      <c r="S3803" s="17">
        <f t="shared" si="238"/>
        <v>41975.676111111112</v>
      </c>
      <c r="T3803" s="17">
        <f t="shared" si="239"/>
        <v>42006.676111111112</v>
      </c>
    </row>
    <row r="3804" spans="1:20" ht="42.75" x14ac:dyDescent="0.45">
      <c r="A3804" s="5">
        <v>3802</v>
      </c>
      <c r="B3804" s="7" t="s">
        <v>3799</v>
      </c>
      <c r="C3804" s="7" t="s">
        <v>7912</v>
      </c>
      <c r="D3804" s="8">
        <v>3000</v>
      </c>
      <c r="E3804" s="8">
        <v>0</v>
      </c>
      <c r="F3804" s="8" t="s">
        <v>8221</v>
      </c>
      <c r="G3804" s="8" t="s">
        <v>8224</v>
      </c>
      <c r="H3804" s="8" t="s">
        <v>8246</v>
      </c>
      <c r="I3804" s="8">
        <v>1445482906</v>
      </c>
      <c r="J3804" s="8">
        <v>1442890906</v>
      </c>
      <c r="K3804" s="8" t="b">
        <v>0</v>
      </c>
      <c r="L3804" s="8">
        <v>0</v>
      </c>
      <c r="M3804" s="8" t="b">
        <v>0</v>
      </c>
      <c r="N3804" s="8" t="s">
        <v>8305</v>
      </c>
      <c r="O3804" s="11">
        <f t="shared" si="236"/>
        <v>0</v>
      </c>
      <c r="P3804" s="8" t="e">
        <f t="shared" si="237"/>
        <v>#DIV/0!</v>
      </c>
      <c r="Q3804" s="8" t="s">
        <v>8317</v>
      </c>
      <c r="R3804" s="8" t="s">
        <v>8359</v>
      </c>
      <c r="S3804" s="17">
        <f t="shared" si="238"/>
        <v>42269.126226851848</v>
      </c>
      <c r="T3804" s="17">
        <f t="shared" si="239"/>
        <v>42299.126226851848</v>
      </c>
    </row>
    <row r="3805" spans="1:20" ht="28.5" x14ac:dyDescent="0.45">
      <c r="A3805" s="5">
        <v>3803</v>
      </c>
      <c r="B3805" s="7" t="s">
        <v>3800</v>
      </c>
      <c r="C3805" s="7" t="s">
        <v>7913</v>
      </c>
      <c r="D3805" s="8">
        <v>12000</v>
      </c>
      <c r="E3805" s="8">
        <v>2358</v>
      </c>
      <c r="F3805" s="8" t="s">
        <v>8221</v>
      </c>
      <c r="G3805" s="8" t="s">
        <v>8224</v>
      </c>
      <c r="H3805" s="8" t="s">
        <v>8246</v>
      </c>
      <c r="I3805" s="8">
        <v>1457133568</v>
      </c>
      <c r="J3805" s="8">
        <v>1454541568</v>
      </c>
      <c r="K3805" s="8" t="b">
        <v>0</v>
      </c>
      <c r="L3805" s="8">
        <v>40</v>
      </c>
      <c r="M3805" s="8" t="b">
        <v>0</v>
      </c>
      <c r="N3805" s="8" t="s">
        <v>8305</v>
      </c>
      <c r="O3805" s="11">
        <f t="shared" si="236"/>
        <v>20</v>
      </c>
      <c r="P3805" s="8">
        <f t="shared" si="237"/>
        <v>58.95</v>
      </c>
      <c r="Q3805" s="8" t="s">
        <v>8317</v>
      </c>
      <c r="R3805" s="8" t="s">
        <v>8359</v>
      </c>
      <c r="S3805" s="17">
        <f t="shared" si="238"/>
        <v>42403.971851851849</v>
      </c>
      <c r="T3805" s="17">
        <f t="shared" si="239"/>
        <v>42433.971851851849</v>
      </c>
    </row>
    <row r="3806" spans="1:20" ht="42.75" x14ac:dyDescent="0.45">
      <c r="A3806" s="5">
        <v>3804</v>
      </c>
      <c r="B3806" s="7" t="s">
        <v>3801</v>
      </c>
      <c r="C3806" s="7" t="s">
        <v>7914</v>
      </c>
      <c r="D3806" s="8">
        <v>8000</v>
      </c>
      <c r="E3806" s="8">
        <v>0</v>
      </c>
      <c r="F3806" s="8" t="s">
        <v>8221</v>
      </c>
      <c r="G3806" s="8" t="s">
        <v>8224</v>
      </c>
      <c r="H3806" s="8" t="s">
        <v>8246</v>
      </c>
      <c r="I3806" s="8">
        <v>1469948400</v>
      </c>
      <c r="J3806" s="8">
        <v>1465172024</v>
      </c>
      <c r="K3806" s="8" t="b">
        <v>0</v>
      </c>
      <c r="L3806" s="8">
        <v>0</v>
      </c>
      <c r="M3806" s="8" t="b">
        <v>0</v>
      </c>
      <c r="N3806" s="8" t="s">
        <v>8305</v>
      </c>
      <c r="O3806" s="11">
        <f t="shared" si="236"/>
        <v>0</v>
      </c>
      <c r="P3806" s="8" t="e">
        <f t="shared" si="237"/>
        <v>#DIV/0!</v>
      </c>
      <c r="Q3806" s="8" t="s">
        <v>8317</v>
      </c>
      <c r="R3806" s="8" t="s">
        <v>8359</v>
      </c>
      <c r="S3806" s="17">
        <f t="shared" si="238"/>
        <v>42527.00953703704</v>
      </c>
      <c r="T3806" s="17">
        <f t="shared" si="239"/>
        <v>42582.291666666672</v>
      </c>
    </row>
    <row r="3807" spans="1:20" ht="42.75" x14ac:dyDescent="0.45">
      <c r="A3807" s="5">
        <v>3805</v>
      </c>
      <c r="B3807" s="7" t="s">
        <v>3802</v>
      </c>
      <c r="C3807" s="7" t="s">
        <v>7915</v>
      </c>
      <c r="D3807" s="8">
        <v>150000</v>
      </c>
      <c r="E3807" s="8">
        <v>3</v>
      </c>
      <c r="F3807" s="8" t="s">
        <v>8221</v>
      </c>
      <c r="G3807" s="8" t="s">
        <v>8224</v>
      </c>
      <c r="H3807" s="8" t="s">
        <v>8246</v>
      </c>
      <c r="I3807" s="8">
        <v>1411852640</v>
      </c>
      <c r="J3807" s="8">
        <v>1406668640</v>
      </c>
      <c r="K3807" s="8" t="b">
        <v>0</v>
      </c>
      <c r="L3807" s="8">
        <v>2</v>
      </c>
      <c r="M3807" s="8" t="b">
        <v>0</v>
      </c>
      <c r="N3807" s="8" t="s">
        <v>8305</v>
      </c>
      <c r="O3807" s="11">
        <f t="shared" si="236"/>
        <v>0</v>
      </c>
      <c r="P3807" s="8">
        <f t="shared" si="237"/>
        <v>1.5</v>
      </c>
      <c r="Q3807" s="8" t="s">
        <v>8317</v>
      </c>
      <c r="R3807" s="8" t="s">
        <v>8359</v>
      </c>
      <c r="S3807" s="17">
        <f t="shared" si="238"/>
        <v>41849.887037037035</v>
      </c>
      <c r="T3807" s="17">
        <f t="shared" si="239"/>
        <v>41909.887037037035</v>
      </c>
    </row>
    <row r="3808" spans="1:20" ht="42.75" x14ac:dyDescent="0.45">
      <c r="A3808" s="5">
        <v>3806</v>
      </c>
      <c r="B3808" s="7" t="s">
        <v>3803</v>
      </c>
      <c r="C3808" s="7" t="s">
        <v>7916</v>
      </c>
      <c r="D3808" s="8">
        <v>7500</v>
      </c>
      <c r="E3808" s="8">
        <v>5</v>
      </c>
      <c r="F3808" s="8" t="s">
        <v>8221</v>
      </c>
      <c r="G3808" s="8" t="s">
        <v>8226</v>
      </c>
      <c r="H3808" s="8" t="s">
        <v>8248</v>
      </c>
      <c r="I3808" s="8">
        <v>1404022381</v>
      </c>
      <c r="J3808" s="8">
        <v>1402294381</v>
      </c>
      <c r="K3808" s="8" t="b">
        <v>0</v>
      </c>
      <c r="L3808" s="8">
        <v>1</v>
      </c>
      <c r="M3808" s="8" t="b">
        <v>0</v>
      </c>
      <c r="N3808" s="8" t="s">
        <v>8305</v>
      </c>
      <c r="O3808" s="11">
        <f t="shared" si="236"/>
        <v>0</v>
      </c>
      <c r="P3808" s="8">
        <f t="shared" si="237"/>
        <v>5</v>
      </c>
      <c r="Q3808" s="8" t="s">
        <v>8317</v>
      </c>
      <c r="R3808" s="8" t="s">
        <v>8359</v>
      </c>
      <c r="S3808" s="17">
        <f t="shared" si="238"/>
        <v>41799.259039351848</v>
      </c>
      <c r="T3808" s="17">
        <f t="shared" si="239"/>
        <v>41819.259039351848</v>
      </c>
    </row>
    <row r="3809" spans="1:20" ht="42.75" x14ac:dyDescent="0.45">
      <c r="A3809" s="5">
        <v>3807</v>
      </c>
      <c r="B3809" s="7" t="s">
        <v>3804</v>
      </c>
      <c r="C3809" s="7" t="s">
        <v>7917</v>
      </c>
      <c r="D3809" s="8">
        <v>1500</v>
      </c>
      <c r="E3809" s="8">
        <v>455</v>
      </c>
      <c r="F3809" s="8" t="s">
        <v>8221</v>
      </c>
      <c r="G3809" s="8" t="s">
        <v>8224</v>
      </c>
      <c r="H3809" s="8" t="s">
        <v>8246</v>
      </c>
      <c r="I3809" s="8">
        <v>1428097739</v>
      </c>
      <c r="J3809" s="8">
        <v>1427492939</v>
      </c>
      <c r="K3809" s="8" t="b">
        <v>0</v>
      </c>
      <c r="L3809" s="8">
        <v>9</v>
      </c>
      <c r="M3809" s="8" t="b">
        <v>0</v>
      </c>
      <c r="N3809" s="8" t="s">
        <v>8305</v>
      </c>
      <c r="O3809" s="11">
        <f t="shared" si="236"/>
        <v>30</v>
      </c>
      <c r="P3809" s="8">
        <f t="shared" si="237"/>
        <v>50.56</v>
      </c>
      <c r="Q3809" s="8" t="s">
        <v>8317</v>
      </c>
      <c r="R3809" s="8" t="s">
        <v>8359</v>
      </c>
      <c r="S3809" s="17">
        <f t="shared" si="238"/>
        <v>42090.909016203703</v>
      </c>
      <c r="T3809" s="17">
        <f t="shared" si="239"/>
        <v>42097.909016203703</v>
      </c>
    </row>
    <row r="3810" spans="1:20" ht="42.75" x14ac:dyDescent="0.45">
      <c r="A3810" s="5">
        <v>3808</v>
      </c>
      <c r="B3810" s="7" t="s">
        <v>3805</v>
      </c>
      <c r="C3810" s="7" t="s">
        <v>7918</v>
      </c>
      <c r="D3810" s="8">
        <v>1000</v>
      </c>
      <c r="E3810" s="8">
        <v>1000</v>
      </c>
      <c r="F3810" s="8" t="s">
        <v>8219</v>
      </c>
      <c r="G3810" s="8" t="s">
        <v>8225</v>
      </c>
      <c r="H3810" s="8" t="s">
        <v>8247</v>
      </c>
      <c r="I3810" s="8">
        <v>1429955619</v>
      </c>
      <c r="J3810" s="8">
        <v>1424775219</v>
      </c>
      <c r="K3810" s="8" t="b">
        <v>0</v>
      </c>
      <c r="L3810" s="8">
        <v>24</v>
      </c>
      <c r="M3810" s="8" t="b">
        <v>1</v>
      </c>
      <c r="N3810" s="8" t="s">
        <v>8271</v>
      </c>
      <c r="O3810" s="11">
        <f t="shared" si="236"/>
        <v>100</v>
      </c>
      <c r="P3810" s="8">
        <f t="shared" si="237"/>
        <v>41.67</v>
      </c>
      <c r="Q3810" s="8" t="s">
        <v>8317</v>
      </c>
      <c r="R3810" s="8" t="s">
        <v>8318</v>
      </c>
      <c r="S3810" s="17">
        <f t="shared" si="238"/>
        <v>42059.453923611116</v>
      </c>
      <c r="T3810" s="17">
        <f t="shared" si="239"/>
        <v>42119.412256944444</v>
      </c>
    </row>
    <row r="3811" spans="1:20" ht="42.75" x14ac:dyDescent="0.45">
      <c r="A3811" s="5">
        <v>3809</v>
      </c>
      <c r="B3811" s="7" t="s">
        <v>3806</v>
      </c>
      <c r="C3811" s="7" t="s">
        <v>7919</v>
      </c>
      <c r="D3811" s="8">
        <v>2000</v>
      </c>
      <c r="E3811" s="8">
        <v>2025</v>
      </c>
      <c r="F3811" s="8" t="s">
        <v>8219</v>
      </c>
      <c r="G3811" s="8" t="s">
        <v>8225</v>
      </c>
      <c r="H3811" s="8" t="s">
        <v>8247</v>
      </c>
      <c r="I3811" s="8">
        <v>1406761200</v>
      </c>
      <c r="J3811" s="8">
        <v>1402403907</v>
      </c>
      <c r="K3811" s="8" t="b">
        <v>0</v>
      </c>
      <c r="L3811" s="8">
        <v>38</v>
      </c>
      <c r="M3811" s="8" t="b">
        <v>1</v>
      </c>
      <c r="N3811" s="8" t="s">
        <v>8271</v>
      </c>
      <c r="O3811" s="11">
        <f t="shared" si="236"/>
        <v>101</v>
      </c>
      <c r="P3811" s="8">
        <f t="shared" si="237"/>
        <v>53.29</v>
      </c>
      <c r="Q3811" s="8" t="s">
        <v>8317</v>
      </c>
      <c r="R3811" s="8" t="s">
        <v>8318</v>
      </c>
      <c r="S3811" s="17">
        <f t="shared" si="238"/>
        <v>41800.526701388888</v>
      </c>
      <c r="T3811" s="17">
        <f t="shared" si="239"/>
        <v>41850.958333333336</v>
      </c>
    </row>
    <row r="3812" spans="1:20" ht="42.75" x14ac:dyDescent="0.45">
      <c r="A3812" s="5">
        <v>3810</v>
      </c>
      <c r="B3812" s="7" t="s">
        <v>3807</v>
      </c>
      <c r="C3812" s="7" t="s">
        <v>7920</v>
      </c>
      <c r="D3812" s="8">
        <v>1500</v>
      </c>
      <c r="E3812" s="8">
        <v>1826</v>
      </c>
      <c r="F3812" s="8" t="s">
        <v>8219</v>
      </c>
      <c r="G3812" s="8" t="s">
        <v>8224</v>
      </c>
      <c r="H3812" s="8" t="s">
        <v>8246</v>
      </c>
      <c r="I3812" s="8">
        <v>1426965758</v>
      </c>
      <c r="J3812" s="8">
        <v>1424377358</v>
      </c>
      <c r="K3812" s="8" t="b">
        <v>0</v>
      </c>
      <c r="L3812" s="8">
        <v>26</v>
      </c>
      <c r="M3812" s="8" t="b">
        <v>1</v>
      </c>
      <c r="N3812" s="8" t="s">
        <v>8271</v>
      </c>
      <c r="O3812" s="11">
        <f t="shared" si="236"/>
        <v>122</v>
      </c>
      <c r="P3812" s="8">
        <f t="shared" si="237"/>
        <v>70.23</v>
      </c>
      <c r="Q3812" s="8" t="s">
        <v>8317</v>
      </c>
      <c r="R3812" s="8" t="s">
        <v>8318</v>
      </c>
      <c r="S3812" s="17">
        <f t="shared" si="238"/>
        <v>42054.849050925928</v>
      </c>
      <c r="T3812" s="17">
        <f t="shared" si="239"/>
        <v>42084.807384259257</v>
      </c>
    </row>
    <row r="3813" spans="1:20" ht="42.75" x14ac:dyDescent="0.45">
      <c r="A3813" s="5">
        <v>3811</v>
      </c>
      <c r="B3813" s="7" t="s">
        <v>3808</v>
      </c>
      <c r="C3813" s="7" t="s">
        <v>7921</v>
      </c>
      <c r="D3813" s="8">
        <v>250</v>
      </c>
      <c r="E3813" s="8">
        <v>825</v>
      </c>
      <c r="F3813" s="8" t="s">
        <v>8219</v>
      </c>
      <c r="G3813" s="8" t="s">
        <v>8225</v>
      </c>
      <c r="H3813" s="8" t="s">
        <v>8247</v>
      </c>
      <c r="I3813" s="8">
        <v>1464692400</v>
      </c>
      <c r="J3813" s="8">
        <v>1461769373</v>
      </c>
      <c r="K3813" s="8" t="b">
        <v>0</v>
      </c>
      <c r="L3813" s="8">
        <v>19</v>
      </c>
      <c r="M3813" s="8" t="b">
        <v>1</v>
      </c>
      <c r="N3813" s="8" t="s">
        <v>8271</v>
      </c>
      <c r="O3813" s="11">
        <f t="shared" si="236"/>
        <v>330</v>
      </c>
      <c r="P3813" s="8">
        <f t="shared" si="237"/>
        <v>43.42</v>
      </c>
      <c r="Q3813" s="8" t="s">
        <v>8317</v>
      </c>
      <c r="R3813" s="8" t="s">
        <v>8318</v>
      </c>
      <c r="S3813" s="17">
        <f t="shared" si="238"/>
        <v>42487.62700231481</v>
      </c>
      <c r="T3813" s="17">
        <f t="shared" si="239"/>
        <v>42521.458333333328</v>
      </c>
    </row>
    <row r="3814" spans="1:20" ht="42.75" x14ac:dyDescent="0.45">
      <c r="A3814" s="5">
        <v>3812</v>
      </c>
      <c r="B3814" s="7" t="s">
        <v>3809</v>
      </c>
      <c r="C3814" s="7" t="s">
        <v>7922</v>
      </c>
      <c r="D3814" s="8">
        <v>2000</v>
      </c>
      <c r="E3814" s="8">
        <v>2191</v>
      </c>
      <c r="F3814" s="8" t="s">
        <v>8219</v>
      </c>
      <c r="G3814" s="8" t="s">
        <v>8229</v>
      </c>
      <c r="H3814" s="8" t="s">
        <v>8251</v>
      </c>
      <c r="I3814" s="8">
        <v>1433131140</v>
      </c>
      <c r="J3814" s="8">
        <v>1429120908</v>
      </c>
      <c r="K3814" s="8" t="b">
        <v>0</v>
      </c>
      <c r="L3814" s="8">
        <v>11</v>
      </c>
      <c r="M3814" s="8" t="b">
        <v>1</v>
      </c>
      <c r="N3814" s="8" t="s">
        <v>8271</v>
      </c>
      <c r="O3814" s="11">
        <f t="shared" si="236"/>
        <v>110</v>
      </c>
      <c r="P3814" s="8">
        <f t="shared" si="237"/>
        <v>199.18</v>
      </c>
      <c r="Q3814" s="8" t="s">
        <v>8317</v>
      </c>
      <c r="R3814" s="8" t="s">
        <v>8318</v>
      </c>
      <c r="S3814" s="17">
        <f t="shared" si="238"/>
        <v>42109.751250000001</v>
      </c>
      <c r="T3814" s="17">
        <f t="shared" si="239"/>
        <v>42156.165972222225</v>
      </c>
    </row>
    <row r="3815" spans="1:20" ht="42.75" x14ac:dyDescent="0.45">
      <c r="A3815" s="5">
        <v>3813</v>
      </c>
      <c r="B3815" s="7" t="s">
        <v>3810</v>
      </c>
      <c r="C3815" s="7" t="s">
        <v>7923</v>
      </c>
      <c r="D3815" s="8">
        <v>2100</v>
      </c>
      <c r="E3815" s="8">
        <v>2119.9899999999998</v>
      </c>
      <c r="F3815" s="8" t="s">
        <v>8219</v>
      </c>
      <c r="G3815" s="8" t="s">
        <v>8224</v>
      </c>
      <c r="H3815" s="8" t="s">
        <v>8246</v>
      </c>
      <c r="I3815" s="8">
        <v>1465940580</v>
      </c>
      <c r="J3815" s="8">
        <v>1462603021</v>
      </c>
      <c r="K3815" s="8" t="b">
        <v>0</v>
      </c>
      <c r="L3815" s="8">
        <v>27</v>
      </c>
      <c r="M3815" s="8" t="b">
        <v>1</v>
      </c>
      <c r="N3815" s="8" t="s">
        <v>8271</v>
      </c>
      <c r="O3815" s="11">
        <f t="shared" si="236"/>
        <v>101</v>
      </c>
      <c r="P3815" s="8">
        <f t="shared" si="237"/>
        <v>78.52</v>
      </c>
      <c r="Q3815" s="8" t="s">
        <v>8317</v>
      </c>
      <c r="R3815" s="8" t="s">
        <v>8318</v>
      </c>
      <c r="S3815" s="17">
        <f t="shared" si="238"/>
        <v>42497.275706018518</v>
      </c>
      <c r="T3815" s="17">
        <f t="shared" si="239"/>
        <v>42535.904861111107</v>
      </c>
    </row>
    <row r="3816" spans="1:20" ht="42.75" x14ac:dyDescent="0.45">
      <c r="A3816" s="5">
        <v>3814</v>
      </c>
      <c r="B3816" s="7" t="s">
        <v>3811</v>
      </c>
      <c r="C3816" s="7" t="s">
        <v>7924</v>
      </c>
      <c r="D3816" s="8">
        <v>1500</v>
      </c>
      <c r="E3816" s="8">
        <v>2102</v>
      </c>
      <c r="F3816" s="8" t="s">
        <v>8219</v>
      </c>
      <c r="G3816" s="8" t="s">
        <v>8224</v>
      </c>
      <c r="H3816" s="8" t="s">
        <v>8246</v>
      </c>
      <c r="I3816" s="8">
        <v>1427860740</v>
      </c>
      <c r="J3816" s="8">
        <v>1424727712</v>
      </c>
      <c r="K3816" s="8" t="b">
        <v>0</v>
      </c>
      <c r="L3816" s="8">
        <v>34</v>
      </c>
      <c r="M3816" s="8" t="b">
        <v>1</v>
      </c>
      <c r="N3816" s="8" t="s">
        <v>8271</v>
      </c>
      <c r="O3816" s="11">
        <f t="shared" si="236"/>
        <v>140</v>
      </c>
      <c r="P3816" s="8">
        <f t="shared" si="237"/>
        <v>61.82</v>
      </c>
      <c r="Q3816" s="8" t="s">
        <v>8317</v>
      </c>
      <c r="R3816" s="8" t="s">
        <v>8318</v>
      </c>
      <c r="S3816" s="17">
        <f t="shared" si="238"/>
        <v>42058.904074074075</v>
      </c>
      <c r="T3816" s="17">
        <f t="shared" si="239"/>
        <v>42095.165972222225</v>
      </c>
    </row>
    <row r="3817" spans="1:20" ht="28.5" x14ac:dyDescent="0.45">
      <c r="A3817" s="5">
        <v>3815</v>
      </c>
      <c r="B3817" s="7" t="s">
        <v>3812</v>
      </c>
      <c r="C3817" s="7" t="s">
        <v>7925</v>
      </c>
      <c r="D3817" s="8">
        <v>1000</v>
      </c>
      <c r="E3817" s="8">
        <v>1000.01</v>
      </c>
      <c r="F3817" s="8" t="s">
        <v>8219</v>
      </c>
      <c r="G3817" s="8" t="s">
        <v>8225</v>
      </c>
      <c r="H3817" s="8" t="s">
        <v>8247</v>
      </c>
      <c r="I3817" s="8">
        <v>1440111600</v>
      </c>
      <c r="J3817" s="8">
        <v>1437545657</v>
      </c>
      <c r="K3817" s="8" t="b">
        <v>0</v>
      </c>
      <c r="L3817" s="8">
        <v>20</v>
      </c>
      <c r="M3817" s="8" t="b">
        <v>1</v>
      </c>
      <c r="N3817" s="8" t="s">
        <v>8271</v>
      </c>
      <c r="O3817" s="11">
        <f t="shared" si="236"/>
        <v>100</v>
      </c>
      <c r="P3817" s="8">
        <f t="shared" si="237"/>
        <v>50</v>
      </c>
      <c r="Q3817" s="8" t="s">
        <v>8317</v>
      </c>
      <c r="R3817" s="8" t="s">
        <v>8318</v>
      </c>
      <c r="S3817" s="17">
        <f t="shared" si="238"/>
        <v>42207.259918981479</v>
      </c>
      <c r="T3817" s="17">
        <f t="shared" si="239"/>
        <v>42236.958333333328</v>
      </c>
    </row>
    <row r="3818" spans="1:20" ht="57" x14ac:dyDescent="0.45">
      <c r="A3818" s="5">
        <v>3816</v>
      </c>
      <c r="B3818" s="7" t="s">
        <v>3813</v>
      </c>
      <c r="C3818" s="7" t="s">
        <v>7926</v>
      </c>
      <c r="D3818" s="8">
        <v>1500</v>
      </c>
      <c r="E3818" s="8">
        <v>1788.57</v>
      </c>
      <c r="F3818" s="8" t="s">
        <v>8219</v>
      </c>
      <c r="G3818" s="8" t="s">
        <v>8224</v>
      </c>
      <c r="H3818" s="8" t="s">
        <v>8246</v>
      </c>
      <c r="I3818" s="8">
        <v>1405614823</v>
      </c>
      <c r="J3818" s="8">
        <v>1403022823</v>
      </c>
      <c r="K3818" s="8" t="b">
        <v>0</v>
      </c>
      <c r="L3818" s="8">
        <v>37</v>
      </c>
      <c r="M3818" s="8" t="b">
        <v>1</v>
      </c>
      <c r="N3818" s="8" t="s">
        <v>8271</v>
      </c>
      <c r="O3818" s="11">
        <f t="shared" si="236"/>
        <v>119</v>
      </c>
      <c r="P3818" s="8">
        <f t="shared" si="237"/>
        <v>48.34</v>
      </c>
      <c r="Q3818" s="8" t="s">
        <v>8317</v>
      </c>
      <c r="R3818" s="8" t="s">
        <v>8318</v>
      </c>
      <c r="S3818" s="17">
        <f t="shared" si="238"/>
        <v>41807.690081018518</v>
      </c>
      <c r="T3818" s="17">
        <f t="shared" si="239"/>
        <v>41837.690081018518</v>
      </c>
    </row>
    <row r="3819" spans="1:20" ht="42.75" x14ac:dyDescent="0.45">
      <c r="A3819" s="5">
        <v>3817</v>
      </c>
      <c r="B3819" s="7" t="s">
        <v>3814</v>
      </c>
      <c r="C3819" s="7" t="s">
        <v>7927</v>
      </c>
      <c r="D3819" s="8">
        <v>2000</v>
      </c>
      <c r="E3819" s="8">
        <v>2145</v>
      </c>
      <c r="F3819" s="8" t="s">
        <v>8219</v>
      </c>
      <c r="G3819" s="8" t="s">
        <v>8224</v>
      </c>
      <c r="H3819" s="8" t="s">
        <v>8246</v>
      </c>
      <c r="I3819" s="8">
        <v>1445659140</v>
      </c>
      <c r="J3819" s="8">
        <v>1444236216</v>
      </c>
      <c r="K3819" s="8" t="b">
        <v>0</v>
      </c>
      <c r="L3819" s="8">
        <v>20</v>
      </c>
      <c r="M3819" s="8" t="b">
        <v>1</v>
      </c>
      <c r="N3819" s="8" t="s">
        <v>8271</v>
      </c>
      <c r="O3819" s="11">
        <f t="shared" si="236"/>
        <v>107</v>
      </c>
      <c r="P3819" s="8">
        <f t="shared" si="237"/>
        <v>107.25</v>
      </c>
      <c r="Q3819" s="8" t="s">
        <v>8317</v>
      </c>
      <c r="R3819" s="8" t="s">
        <v>8318</v>
      </c>
      <c r="S3819" s="17">
        <f t="shared" si="238"/>
        <v>42284.69694444444</v>
      </c>
      <c r="T3819" s="17">
        <f t="shared" si="239"/>
        <v>42301.165972222225</v>
      </c>
    </row>
    <row r="3820" spans="1:20" ht="42.75" x14ac:dyDescent="0.45">
      <c r="A3820" s="5">
        <v>3818</v>
      </c>
      <c r="B3820" s="7" t="s">
        <v>3815</v>
      </c>
      <c r="C3820" s="7" t="s">
        <v>7928</v>
      </c>
      <c r="D3820" s="8">
        <v>250</v>
      </c>
      <c r="E3820" s="8">
        <v>570</v>
      </c>
      <c r="F3820" s="8" t="s">
        <v>8219</v>
      </c>
      <c r="G3820" s="8" t="s">
        <v>8224</v>
      </c>
      <c r="H3820" s="8" t="s">
        <v>8246</v>
      </c>
      <c r="I3820" s="8">
        <v>1426187582</v>
      </c>
      <c r="J3820" s="8">
        <v>1423599182</v>
      </c>
      <c r="K3820" s="8" t="b">
        <v>0</v>
      </c>
      <c r="L3820" s="8">
        <v>10</v>
      </c>
      <c r="M3820" s="8" t="b">
        <v>1</v>
      </c>
      <c r="N3820" s="8" t="s">
        <v>8271</v>
      </c>
      <c r="O3820" s="11">
        <f t="shared" si="236"/>
        <v>228</v>
      </c>
      <c r="P3820" s="8">
        <f t="shared" si="237"/>
        <v>57</v>
      </c>
      <c r="Q3820" s="8" t="s">
        <v>8317</v>
      </c>
      <c r="R3820" s="8" t="s">
        <v>8318</v>
      </c>
      <c r="S3820" s="17">
        <f t="shared" si="238"/>
        <v>42045.84238425926</v>
      </c>
      <c r="T3820" s="17">
        <f t="shared" si="239"/>
        <v>42075.800717592589</v>
      </c>
    </row>
    <row r="3821" spans="1:20" ht="42.75" x14ac:dyDescent="0.45">
      <c r="A3821" s="5">
        <v>3819</v>
      </c>
      <c r="B3821" s="7" t="s">
        <v>3816</v>
      </c>
      <c r="C3821" s="7" t="s">
        <v>7817</v>
      </c>
      <c r="D3821" s="8">
        <v>1000</v>
      </c>
      <c r="E3821" s="8">
        <v>1064</v>
      </c>
      <c r="F3821" s="8" t="s">
        <v>8219</v>
      </c>
      <c r="G3821" s="8" t="s">
        <v>8224</v>
      </c>
      <c r="H3821" s="8" t="s">
        <v>8246</v>
      </c>
      <c r="I3821" s="8">
        <v>1437166920</v>
      </c>
      <c r="J3821" s="8">
        <v>1435554104</v>
      </c>
      <c r="K3821" s="8" t="b">
        <v>0</v>
      </c>
      <c r="L3821" s="8">
        <v>26</v>
      </c>
      <c r="M3821" s="8" t="b">
        <v>1</v>
      </c>
      <c r="N3821" s="8" t="s">
        <v>8271</v>
      </c>
      <c r="O3821" s="11">
        <f t="shared" si="236"/>
        <v>106</v>
      </c>
      <c r="P3821" s="8">
        <f t="shared" si="237"/>
        <v>40.92</v>
      </c>
      <c r="Q3821" s="8" t="s">
        <v>8317</v>
      </c>
      <c r="R3821" s="8" t="s">
        <v>8318</v>
      </c>
      <c r="S3821" s="17">
        <f t="shared" si="238"/>
        <v>42184.209537037037</v>
      </c>
      <c r="T3821" s="17">
        <f t="shared" si="239"/>
        <v>42202.876388888893</v>
      </c>
    </row>
    <row r="3822" spans="1:20" ht="42.75" x14ac:dyDescent="0.45">
      <c r="A3822" s="5">
        <v>3820</v>
      </c>
      <c r="B3822" s="7" t="s">
        <v>3817</v>
      </c>
      <c r="C3822" s="7" t="s">
        <v>7929</v>
      </c>
      <c r="D3822" s="8">
        <v>300</v>
      </c>
      <c r="E3822" s="8">
        <v>430</v>
      </c>
      <c r="F3822" s="8" t="s">
        <v>8219</v>
      </c>
      <c r="G3822" s="8" t="s">
        <v>8225</v>
      </c>
      <c r="H3822" s="8" t="s">
        <v>8247</v>
      </c>
      <c r="I3822" s="8">
        <v>1436110717</v>
      </c>
      <c r="J3822" s="8">
        <v>1433518717</v>
      </c>
      <c r="K3822" s="8" t="b">
        <v>0</v>
      </c>
      <c r="L3822" s="8">
        <v>20</v>
      </c>
      <c r="M3822" s="8" t="b">
        <v>1</v>
      </c>
      <c r="N3822" s="8" t="s">
        <v>8271</v>
      </c>
      <c r="O3822" s="11">
        <f t="shared" si="236"/>
        <v>143</v>
      </c>
      <c r="P3822" s="8">
        <f t="shared" si="237"/>
        <v>21.5</v>
      </c>
      <c r="Q3822" s="8" t="s">
        <v>8317</v>
      </c>
      <c r="R3822" s="8" t="s">
        <v>8318</v>
      </c>
      <c r="S3822" s="17">
        <f t="shared" si="238"/>
        <v>42160.651817129634</v>
      </c>
      <c r="T3822" s="17">
        <f t="shared" si="239"/>
        <v>42190.651817129634</v>
      </c>
    </row>
    <row r="3823" spans="1:20" ht="42.75" x14ac:dyDescent="0.45">
      <c r="A3823" s="5">
        <v>3821</v>
      </c>
      <c r="B3823" s="7" t="s">
        <v>3818</v>
      </c>
      <c r="C3823" s="7" t="s">
        <v>7930</v>
      </c>
      <c r="D3823" s="8">
        <v>3500</v>
      </c>
      <c r="E3823" s="8">
        <v>3659</v>
      </c>
      <c r="F3823" s="8" t="s">
        <v>8219</v>
      </c>
      <c r="G3823" s="8" t="s">
        <v>8224</v>
      </c>
      <c r="H3823" s="8" t="s">
        <v>8246</v>
      </c>
      <c r="I3823" s="8">
        <v>1451881207</v>
      </c>
      <c r="J3823" s="8">
        <v>1449116407</v>
      </c>
      <c r="K3823" s="8" t="b">
        <v>0</v>
      </c>
      <c r="L3823" s="8">
        <v>46</v>
      </c>
      <c r="M3823" s="8" t="b">
        <v>1</v>
      </c>
      <c r="N3823" s="8" t="s">
        <v>8271</v>
      </c>
      <c r="O3823" s="11">
        <f t="shared" si="236"/>
        <v>105</v>
      </c>
      <c r="P3823" s="8">
        <f t="shared" si="237"/>
        <v>79.540000000000006</v>
      </c>
      <c r="Q3823" s="8" t="s">
        <v>8317</v>
      </c>
      <c r="R3823" s="8" t="s">
        <v>8318</v>
      </c>
      <c r="S3823" s="17">
        <f t="shared" si="238"/>
        <v>42341.180636574078</v>
      </c>
      <c r="T3823" s="17">
        <f t="shared" si="239"/>
        <v>42373.180636574078</v>
      </c>
    </row>
    <row r="3824" spans="1:20" ht="57" x14ac:dyDescent="0.45">
      <c r="A3824" s="5">
        <v>3822</v>
      </c>
      <c r="B3824" s="7" t="s">
        <v>3819</v>
      </c>
      <c r="C3824" s="7" t="s">
        <v>7931</v>
      </c>
      <c r="D3824" s="8">
        <v>5000</v>
      </c>
      <c r="E3824" s="8">
        <v>5501</v>
      </c>
      <c r="F3824" s="8" t="s">
        <v>8219</v>
      </c>
      <c r="G3824" s="8" t="s">
        <v>8236</v>
      </c>
      <c r="H3824" s="8" t="s">
        <v>8249</v>
      </c>
      <c r="I3824" s="8">
        <v>1453244340</v>
      </c>
      <c r="J3824" s="8">
        <v>1448136417</v>
      </c>
      <c r="K3824" s="8" t="b">
        <v>0</v>
      </c>
      <c r="L3824" s="8">
        <v>76</v>
      </c>
      <c r="M3824" s="8" t="b">
        <v>1</v>
      </c>
      <c r="N3824" s="8" t="s">
        <v>8271</v>
      </c>
      <c r="O3824" s="11">
        <f t="shared" si="236"/>
        <v>110</v>
      </c>
      <c r="P3824" s="8">
        <f t="shared" si="237"/>
        <v>72.38</v>
      </c>
      <c r="Q3824" s="8" t="s">
        <v>8317</v>
      </c>
      <c r="R3824" s="8" t="s">
        <v>8318</v>
      </c>
      <c r="S3824" s="17">
        <f t="shared" si="238"/>
        <v>42329.838159722218</v>
      </c>
      <c r="T3824" s="17">
        <f t="shared" si="239"/>
        <v>42388.957638888889</v>
      </c>
    </row>
    <row r="3825" spans="1:20" ht="42.75" x14ac:dyDescent="0.45">
      <c r="A3825" s="5">
        <v>3823</v>
      </c>
      <c r="B3825" s="7" t="s">
        <v>3820</v>
      </c>
      <c r="C3825" s="7" t="s">
        <v>7932</v>
      </c>
      <c r="D3825" s="8">
        <v>2500</v>
      </c>
      <c r="E3825" s="8">
        <v>2650</v>
      </c>
      <c r="F3825" s="8" t="s">
        <v>8219</v>
      </c>
      <c r="G3825" s="8" t="s">
        <v>8224</v>
      </c>
      <c r="H3825" s="8" t="s">
        <v>8246</v>
      </c>
      <c r="I3825" s="8">
        <v>1437364740</v>
      </c>
      <c r="J3825" s="8">
        <v>1434405044</v>
      </c>
      <c r="K3825" s="8" t="b">
        <v>0</v>
      </c>
      <c r="L3825" s="8">
        <v>41</v>
      </c>
      <c r="M3825" s="8" t="b">
        <v>1</v>
      </c>
      <c r="N3825" s="8" t="s">
        <v>8271</v>
      </c>
      <c r="O3825" s="11">
        <f t="shared" si="236"/>
        <v>106</v>
      </c>
      <c r="P3825" s="8">
        <f t="shared" si="237"/>
        <v>64.63</v>
      </c>
      <c r="Q3825" s="8" t="s">
        <v>8317</v>
      </c>
      <c r="R3825" s="8" t="s">
        <v>8318</v>
      </c>
      <c r="S3825" s="17">
        <f t="shared" si="238"/>
        <v>42170.910231481481</v>
      </c>
      <c r="T3825" s="17">
        <f t="shared" si="239"/>
        <v>42205.165972222225</v>
      </c>
    </row>
    <row r="3826" spans="1:20" ht="42.75" x14ac:dyDescent="0.45">
      <c r="A3826" s="5">
        <v>3824</v>
      </c>
      <c r="B3826" s="7" t="s">
        <v>3821</v>
      </c>
      <c r="C3826" s="7" t="s">
        <v>7933</v>
      </c>
      <c r="D3826" s="8">
        <v>250</v>
      </c>
      <c r="E3826" s="8">
        <v>270</v>
      </c>
      <c r="F3826" s="8" t="s">
        <v>8219</v>
      </c>
      <c r="G3826" s="8" t="s">
        <v>8225</v>
      </c>
      <c r="H3826" s="8" t="s">
        <v>8247</v>
      </c>
      <c r="I3826" s="8">
        <v>1470058860</v>
      </c>
      <c r="J3826" s="8">
        <v>1469026903</v>
      </c>
      <c r="K3826" s="8" t="b">
        <v>0</v>
      </c>
      <c r="L3826" s="8">
        <v>7</v>
      </c>
      <c r="M3826" s="8" t="b">
        <v>1</v>
      </c>
      <c r="N3826" s="8" t="s">
        <v>8271</v>
      </c>
      <c r="O3826" s="11">
        <f t="shared" si="236"/>
        <v>108</v>
      </c>
      <c r="P3826" s="8">
        <f t="shared" si="237"/>
        <v>38.57</v>
      </c>
      <c r="Q3826" s="8" t="s">
        <v>8317</v>
      </c>
      <c r="R3826" s="8" t="s">
        <v>8318</v>
      </c>
      <c r="S3826" s="17">
        <f t="shared" si="238"/>
        <v>42571.626192129625</v>
      </c>
      <c r="T3826" s="17">
        <f t="shared" si="239"/>
        <v>42583.570138888885</v>
      </c>
    </row>
    <row r="3827" spans="1:20" ht="42.75" x14ac:dyDescent="0.45">
      <c r="A3827" s="5">
        <v>3825</v>
      </c>
      <c r="B3827" s="7" t="s">
        <v>3822</v>
      </c>
      <c r="C3827" s="7" t="s">
        <v>7934</v>
      </c>
      <c r="D3827" s="8">
        <v>5000</v>
      </c>
      <c r="E3827" s="8">
        <v>5271</v>
      </c>
      <c r="F3827" s="8" t="s">
        <v>8219</v>
      </c>
      <c r="G3827" s="8" t="s">
        <v>8224</v>
      </c>
      <c r="H3827" s="8" t="s">
        <v>8246</v>
      </c>
      <c r="I3827" s="8">
        <v>1434505214</v>
      </c>
      <c r="J3827" s="8">
        <v>1432690814</v>
      </c>
      <c r="K3827" s="8" t="b">
        <v>0</v>
      </c>
      <c r="L3827" s="8">
        <v>49</v>
      </c>
      <c r="M3827" s="8" t="b">
        <v>1</v>
      </c>
      <c r="N3827" s="8" t="s">
        <v>8271</v>
      </c>
      <c r="O3827" s="11">
        <f t="shared" si="236"/>
        <v>105</v>
      </c>
      <c r="P3827" s="8">
        <f t="shared" si="237"/>
        <v>107.57</v>
      </c>
      <c r="Q3827" s="8" t="s">
        <v>8317</v>
      </c>
      <c r="R3827" s="8" t="s">
        <v>8318</v>
      </c>
      <c r="S3827" s="17">
        <f t="shared" si="238"/>
        <v>42151.069606481484</v>
      </c>
      <c r="T3827" s="17">
        <f t="shared" si="239"/>
        <v>42172.069606481484</v>
      </c>
    </row>
    <row r="3828" spans="1:20" ht="28.5" x14ac:dyDescent="0.45">
      <c r="A3828" s="5">
        <v>3826</v>
      </c>
      <c r="B3828" s="7" t="s">
        <v>3823</v>
      </c>
      <c r="C3828" s="7" t="s">
        <v>7935</v>
      </c>
      <c r="D3828" s="8">
        <v>600</v>
      </c>
      <c r="E3828" s="8">
        <v>715</v>
      </c>
      <c r="F3828" s="8" t="s">
        <v>8219</v>
      </c>
      <c r="G3828" s="8" t="s">
        <v>8225</v>
      </c>
      <c r="H3828" s="8" t="s">
        <v>8247</v>
      </c>
      <c r="I3828" s="8">
        <v>1430993394</v>
      </c>
      <c r="J3828" s="8">
        <v>1428401394</v>
      </c>
      <c r="K3828" s="8" t="b">
        <v>0</v>
      </c>
      <c r="L3828" s="8">
        <v>26</v>
      </c>
      <c r="M3828" s="8" t="b">
        <v>1</v>
      </c>
      <c r="N3828" s="8" t="s">
        <v>8271</v>
      </c>
      <c r="O3828" s="11">
        <f t="shared" si="236"/>
        <v>119</v>
      </c>
      <c r="P3828" s="8">
        <f t="shared" si="237"/>
        <v>27.5</v>
      </c>
      <c r="Q3828" s="8" t="s">
        <v>8317</v>
      </c>
      <c r="R3828" s="8" t="s">
        <v>8318</v>
      </c>
      <c r="S3828" s="17">
        <f t="shared" si="238"/>
        <v>42101.423541666663</v>
      </c>
      <c r="T3828" s="17">
        <f t="shared" si="239"/>
        <v>42131.423541666663</v>
      </c>
    </row>
    <row r="3829" spans="1:20" ht="57" x14ac:dyDescent="0.45">
      <c r="A3829" s="5">
        <v>3827</v>
      </c>
      <c r="B3829" s="7" t="s">
        <v>3824</v>
      </c>
      <c r="C3829" s="7" t="s">
        <v>7936</v>
      </c>
      <c r="D3829" s="8">
        <v>3000</v>
      </c>
      <c r="E3829" s="8">
        <v>4580</v>
      </c>
      <c r="F3829" s="8" t="s">
        <v>8219</v>
      </c>
      <c r="G3829" s="8" t="s">
        <v>8225</v>
      </c>
      <c r="H3829" s="8" t="s">
        <v>8247</v>
      </c>
      <c r="I3829" s="8">
        <v>1427414400</v>
      </c>
      <c r="J3829" s="8">
        <v>1422656201</v>
      </c>
      <c r="K3829" s="8" t="b">
        <v>0</v>
      </c>
      <c r="L3829" s="8">
        <v>65</v>
      </c>
      <c r="M3829" s="8" t="b">
        <v>1</v>
      </c>
      <c r="N3829" s="8" t="s">
        <v>8271</v>
      </c>
      <c r="O3829" s="11">
        <f t="shared" si="236"/>
        <v>153</v>
      </c>
      <c r="P3829" s="8">
        <f t="shared" si="237"/>
        <v>70.459999999999994</v>
      </c>
      <c r="Q3829" s="8" t="s">
        <v>8317</v>
      </c>
      <c r="R3829" s="8" t="s">
        <v>8318</v>
      </c>
      <c r="S3829" s="17">
        <f t="shared" si="238"/>
        <v>42034.928252314814</v>
      </c>
      <c r="T3829" s="17">
        <f t="shared" si="239"/>
        <v>42090</v>
      </c>
    </row>
    <row r="3830" spans="1:20" ht="42.75" x14ac:dyDescent="0.45">
      <c r="A3830" s="5">
        <v>3828</v>
      </c>
      <c r="B3830" s="7" t="s">
        <v>3825</v>
      </c>
      <c r="C3830" s="7" t="s">
        <v>7937</v>
      </c>
      <c r="D3830" s="8">
        <v>5000</v>
      </c>
      <c r="E3830" s="8">
        <v>5000</v>
      </c>
      <c r="F3830" s="8" t="s">
        <v>8219</v>
      </c>
      <c r="G3830" s="8" t="s">
        <v>8224</v>
      </c>
      <c r="H3830" s="8" t="s">
        <v>8246</v>
      </c>
      <c r="I3830" s="8">
        <v>1420033187</v>
      </c>
      <c r="J3830" s="8">
        <v>1414845587</v>
      </c>
      <c r="K3830" s="8" t="b">
        <v>0</v>
      </c>
      <c r="L3830" s="8">
        <v>28</v>
      </c>
      <c r="M3830" s="8" t="b">
        <v>1</v>
      </c>
      <c r="N3830" s="8" t="s">
        <v>8271</v>
      </c>
      <c r="O3830" s="11">
        <f t="shared" si="236"/>
        <v>100</v>
      </c>
      <c r="P3830" s="8">
        <f t="shared" si="237"/>
        <v>178.57</v>
      </c>
      <c r="Q3830" s="8" t="s">
        <v>8317</v>
      </c>
      <c r="R3830" s="8" t="s">
        <v>8318</v>
      </c>
      <c r="S3830" s="17">
        <f t="shared" si="238"/>
        <v>41944.527627314819</v>
      </c>
      <c r="T3830" s="17">
        <f t="shared" si="239"/>
        <v>42004.569293981483</v>
      </c>
    </row>
    <row r="3831" spans="1:20" ht="42.75" x14ac:dyDescent="0.45">
      <c r="A3831" s="5">
        <v>3829</v>
      </c>
      <c r="B3831" s="7" t="s">
        <v>3826</v>
      </c>
      <c r="C3831" s="7" t="s">
        <v>7938</v>
      </c>
      <c r="D3831" s="8">
        <v>500</v>
      </c>
      <c r="E3831" s="8">
        <v>501</v>
      </c>
      <c r="F3831" s="8" t="s">
        <v>8219</v>
      </c>
      <c r="G3831" s="8" t="s">
        <v>8224</v>
      </c>
      <c r="H3831" s="8" t="s">
        <v>8246</v>
      </c>
      <c r="I3831" s="8">
        <v>1472676371</v>
      </c>
      <c r="J3831" s="8">
        <v>1470948371</v>
      </c>
      <c r="K3831" s="8" t="b">
        <v>0</v>
      </c>
      <c r="L3831" s="8">
        <v>8</v>
      </c>
      <c r="M3831" s="8" t="b">
        <v>1</v>
      </c>
      <c r="N3831" s="8" t="s">
        <v>8271</v>
      </c>
      <c r="O3831" s="11">
        <f t="shared" si="236"/>
        <v>100</v>
      </c>
      <c r="P3831" s="8">
        <f t="shared" si="237"/>
        <v>62.63</v>
      </c>
      <c r="Q3831" s="8" t="s">
        <v>8317</v>
      </c>
      <c r="R3831" s="8" t="s">
        <v>8318</v>
      </c>
      <c r="S3831" s="17">
        <f t="shared" si="238"/>
        <v>42593.865405092598</v>
      </c>
      <c r="T3831" s="17">
        <f t="shared" si="239"/>
        <v>42613.865405092598</v>
      </c>
    </row>
    <row r="3832" spans="1:20" ht="42.75" x14ac:dyDescent="0.45">
      <c r="A3832" s="5">
        <v>3830</v>
      </c>
      <c r="B3832" s="7" t="s">
        <v>3827</v>
      </c>
      <c r="C3832" s="7" t="s">
        <v>7939</v>
      </c>
      <c r="D3832" s="8">
        <v>100</v>
      </c>
      <c r="E3832" s="8">
        <v>225</v>
      </c>
      <c r="F3832" s="8" t="s">
        <v>8219</v>
      </c>
      <c r="G3832" s="8" t="s">
        <v>8224</v>
      </c>
      <c r="H3832" s="8" t="s">
        <v>8246</v>
      </c>
      <c r="I3832" s="8">
        <v>1464371211</v>
      </c>
      <c r="J3832" s="8">
        <v>1463161611</v>
      </c>
      <c r="K3832" s="8" t="b">
        <v>0</v>
      </c>
      <c r="L3832" s="8">
        <v>3</v>
      </c>
      <c r="M3832" s="8" t="b">
        <v>1</v>
      </c>
      <c r="N3832" s="8" t="s">
        <v>8271</v>
      </c>
      <c r="O3832" s="11">
        <f t="shared" si="236"/>
        <v>225</v>
      </c>
      <c r="P3832" s="8">
        <f t="shared" si="237"/>
        <v>75</v>
      </c>
      <c r="Q3832" s="8" t="s">
        <v>8317</v>
      </c>
      <c r="R3832" s="8" t="s">
        <v>8318</v>
      </c>
      <c r="S3832" s="17">
        <f t="shared" si="238"/>
        <v>42503.740868055553</v>
      </c>
      <c r="T3832" s="17">
        <f t="shared" si="239"/>
        <v>42517.740868055553</v>
      </c>
    </row>
    <row r="3833" spans="1:20" ht="42.75" x14ac:dyDescent="0.45">
      <c r="A3833" s="5">
        <v>3831</v>
      </c>
      <c r="B3833" s="7" t="s">
        <v>3828</v>
      </c>
      <c r="C3833" s="7" t="s">
        <v>7940</v>
      </c>
      <c r="D3833" s="8">
        <v>500</v>
      </c>
      <c r="E3833" s="8">
        <v>530.11</v>
      </c>
      <c r="F3833" s="8" t="s">
        <v>8219</v>
      </c>
      <c r="G3833" s="8" t="s">
        <v>8224</v>
      </c>
      <c r="H3833" s="8" t="s">
        <v>8246</v>
      </c>
      <c r="I3833" s="8">
        <v>1415222545</v>
      </c>
      <c r="J3833" s="8">
        <v>1413404545</v>
      </c>
      <c r="K3833" s="8" t="b">
        <v>0</v>
      </c>
      <c r="L3833" s="8">
        <v>9</v>
      </c>
      <c r="M3833" s="8" t="b">
        <v>1</v>
      </c>
      <c r="N3833" s="8" t="s">
        <v>8271</v>
      </c>
      <c r="O3833" s="11">
        <f t="shared" si="236"/>
        <v>106</v>
      </c>
      <c r="P3833" s="8">
        <f t="shared" si="237"/>
        <v>58.9</v>
      </c>
      <c r="Q3833" s="8" t="s">
        <v>8317</v>
      </c>
      <c r="R3833" s="8" t="s">
        <v>8318</v>
      </c>
      <c r="S3833" s="17">
        <f t="shared" si="238"/>
        <v>41927.848900462966</v>
      </c>
      <c r="T3833" s="17">
        <f t="shared" si="239"/>
        <v>41948.890567129631</v>
      </c>
    </row>
    <row r="3834" spans="1:20" ht="42.75" x14ac:dyDescent="0.45">
      <c r="A3834" s="5">
        <v>3832</v>
      </c>
      <c r="B3834" s="7" t="s">
        <v>3829</v>
      </c>
      <c r="C3834" s="7" t="s">
        <v>7941</v>
      </c>
      <c r="D3834" s="8">
        <v>1200</v>
      </c>
      <c r="E3834" s="8">
        <v>1256</v>
      </c>
      <c r="F3834" s="8" t="s">
        <v>8219</v>
      </c>
      <c r="G3834" s="8" t="s">
        <v>8224</v>
      </c>
      <c r="H3834" s="8" t="s">
        <v>8246</v>
      </c>
      <c r="I3834" s="8">
        <v>1455936335</v>
      </c>
      <c r="J3834" s="8">
        <v>1452048335</v>
      </c>
      <c r="K3834" s="8" t="b">
        <v>0</v>
      </c>
      <c r="L3834" s="8">
        <v>9</v>
      </c>
      <c r="M3834" s="8" t="b">
        <v>1</v>
      </c>
      <c r="N3834" s="8" t="s">
        <v>8271</v>
      </c>
      <c r="O3834" s="11">
        <f t="shared" si="236"/>
        <v>105</v>
      </c>
      <c r="P3834" s="8">
        <f t="shared" si="237"/>
        <v>139.56</v>
      </c>
      <c r="Q3834" s="8" t="s">
        <v>8317</v>
      </c>
      <c r="R3834" s="8" t="s">
        <v>8318</v>
      </c>
      <c r="S3834" s="17">
        <f t="shared" si="238"/>
        <v>42375.114988425921</v>
      </c>
      <c r="T3834" s="17">
        <f t="shared" si="239"/>
        <v>42420.114988425921</v>
      </c>
    </row>
    <row r="3835" spans="1:20" ht="42.75" x14ac:dyDescent="0.45">
      <c r="A3835" s="5">
        <v>3833</v>
      </c>
      <c r="B3835" s="7" t="s">
        <v>3830</v>
      </c>
      <c r="C3835" s="7" t="s">
        <v>7942</v>
      </c>
      <c r="D3835" s="8">
        <v>1200</v>
      </c>
      <c r="E3835" s="8">
        <v>1400</v>
      </c>
      <c r="F3835" s="8" t="s">
        <v>8219</v>
      </c>
      <c r="G3835" s="8" t="s">
        <v>8229</v>
      </c>
      <c r="H3835" s="8" t="s">
        <v>8251</v>
      </c>
      <c r="I3835" s="8">
        <v>1417460940</v>
      </c>
      <c r="J3835" s="8">
        <v>1416516972</v>
      </c>
      <c r="K3835" s="8" t="b">
        <v>0</v>
      </c>
      <c r="L3835" s="8">
        <v>20</v>
      </c>
      <c r="M3835" s="8" t="b">
        <v>1</v>
      </c>
      <c r="N3835" s="8" t="s">
        <v>8271</v>
      </c>
      <c r="O3835" s="11">
        <f t="shared" si="236"/>
        <v>117</v>
      </c>
      <c r="P3835" s="8">
        <f t="shared" si="237"/>
        <v>70</v>
      </c>
      <c r="Q3835" s="8" t="s">
        <v>8317</v>
      </c>
      <c r="R3835" s="8" t="s">
        <v>8318</v>
      </c>
      <c r="S3835" s="17">
        <f t="shared" si="238"/>
        <v>41963.872361111105</v>
      </c>
      <c r="T3835" s="17">
        <f t="shared" si="239"/>
        <v>41974.797916666663</v>
      </c>
    </row>
    <row r="3836" spans="1:20" ht="42.75" x14ac:dyDescent="0.45">
      <c r="A3836" s="5">
        <v>3834</v>
      </c>
      <c r="B3836" s="7" t="s">
        <v>3831</v>
      </c>
      <c r="C3836" s="7" t="s">
        <v>7943</v>
      </c>
      <c r="D3836" s="8">
        <v>3000</v>
      </c>
      <c r="E3836" s="8">
        <v>3271</v>
      </c>
      <c r="F3836" s="8" t="s">
        <v>8219</v>
      </c>
      <c r="G3836" s="8" t="s">
        <v>8225</v>
      </c>
      <c r="H3836" s="8" t="s">
        <v>8247</v>
      </c>
      <c r="I3836" s="8">
        <v>1434624067</v>
      </c>
      <c r="J3836" s="8">
        <v>1432032067</v>
      </c>
      <c r="K3836" s="8" t="b">
        <v>0</v>
      </c>
      <c r="L3836" s="8">
        <v>57</v>
      </c>
      <c r="M3836" s="8" t="b">
        <v>1</v>
      </c>
      <c r="N3836" s="8" t="s">
        <v>8271</v>
      </c>
      <c r="O3836" s="11">
        <f t="shared" si="236"/>
        <v>109</v>
      </c>
      <c r="P3836" s="8">
        <f t="shared" si="237"/>
        <v>57.39</v>
      </c>
      <c r="Q3836" s="8" t="s">
        <v>8317</v>
      </c>
      <c r="R3836" s="8" t="s">
        <v>8318</v>
      </c>
      <c r="S3836" s="17">
        <f t="shared" si="238"/>
        <v>42143.445219907408</v>
      </c>
      <c r="T3836" s="17">
        <f t="shared" si="239"/>
        <v>42173.445219907408</v>
      </c>
    </row>
    <row r="3837" spans="1:20" ht="42.75" x14ac:dyDescent="0.45">
      <c r="A3837" s="5">
        <v>3835</v>
      </c>
      <c r="B3837" s="7" t="s">
        <v>3832</v>
      </c>
      <c r="C3837" s="7" t="s">
        <v>7944</v>
      </c>
      <c r="D3837" s="8">
        <v>200</v>
      </c>
      <c r="E3837" s="8">
        <v>320</v>
      </c>
      <c r="F3837" s="8" t="s">
        <v>8219</v>
      </c>
      <c r="G3837" s="8" t="s">
        <v>8225</v>
      </c>
      <c r="H3837" s="8" t="s">
        <v>8247</v>
      </c>
      <c r="I3837" s="8">
        <v>1461278208</v>
      </c>
      <c r="J3837" s="8">
        <v>1459463808</v>
      </c>
      <c r="K3837" s="8" t="b">
        <v>0</v>
      </c>
      <c r="L3837" s="8">
        <v>8</v>
      </c>
      <c r="M3837" s="8" t="b">
        <v>1</v>
      </c>
      <c r="N3837" s="8" t="s">
        <v>8271</v>
      </c>
      <c r="O3837" s="11">
        <f t="shared" si="236"/>
        <v>160</v>
      </c>
      <c r="P3837" s="8">
        <f t="shared" si="237"/>
        <v>40</v>
      </c>
      <c r="Q3837" s="8" t="s">
        <v>8317</v>
      </c>
      <c r="R3837" s="8" t="s">
        <v>8318</v>
      </c>
      <c r="S3837" s="17">
        <f t="shared" si="238"/>
        <v>42460.94222222222</v>
      </c>
      <c r="T3837" s="17">
        <f t="shared" si="239"/>
        <v>42481.94222222222</v>
      </c>
    </row>
    <row r="3838" spans="1:20" ht="42.75" x14ac:dyDescent="0.45">
      <c r="A3838" s="5">
        <v>3836</v>
      </c>
      <c r="B3838" s="7" t="s">
        <v>3833</v>
      </c>
      <c r="C3838" s="7" t="s">
        <v>7945</v>
      </c>
      <c r="D3838" s="8">
        <v>800</v>
      </c>
      <c r="E3838" s="8">
        <v>900</v>
      </c>
      <c r="F3838" s="8" t="s">
        <v>8219</v>
      </c>
      <c r="G3838" s="8" t="s">
        <v>8224</v>
      </c>
      <c r="H3838" s="8" t="s">
        <v>8246</v>
      </c>
      <c r="I3838" s="8">
        <v>1470197340</v>
      </c>
      <c r="J3838" s="8">
        <v>1467497652</v>
      </c>
      <c r="K3838" s="8" t="b">
        <v>0</v>
      </c>
      <c r="L3838" s="8">
        <v>14</v>
      </c>
      <c r="M3838" s="8" t="b">
        <v>1</v>
      </c>
      <c r="N3838" s="8" t="s">
        <v>8271</v>
      </c>
      <c r="O3838" s="11">
        <f t="shared" si="236"/>
        <v>113</v>
      </c>
      <c r="P3838" s="8">
        <f t="shared" si="237"/>
        <v>64.290000000000006</v>
      </c>
      <c r="Q3838" s="8" t="s">
        <v>8317</v>
      </c>
      <c r="R3838" s="8" t="s">
        <v>8318</v>
      </c>
      <c r="S3838" s="17">
        <f t="shared" si="238"/>
        <v>42553.926527777774</v>
      </c>
      <c r="T3838" s="17">
        <f t="shared" si="239"/>
        <v>42585.172916666663</v>
      </c>
    </row>
    <row r="3839" spans="1:20" ht="28.5" x14ac:dyDescent="0.45">
      <c r="A3839" s="5">
        <v>3837</v>
      </c>
      <c r="B3839" s="7" t="s">
        <v>3834</v>
      </c>
      <c r="C3839" s="7" t="s">
        <v>7946</v>
      </c>
      <c r="D3839" s="8">
        <v>2000</v>
      </c>
      <c r="E3839" s="8">
        <v>2042</v>
      </c>
      <c r="F3839" s="8" t="s">
        <v>8219</v>
      </c>
      <c r="G3839" s="8" t="s">
        <v>8225</v>
      </c>
      <c r="H3839" s="8" t="s">
        <v>8247</v>
      </c>
      <c r="I3839" s="8">
        <v>1435947758</v>
      </c>
      <c r="J3839" s="8">
        <v>1432837358</v>
      </c>
      <c r="K3839" s="8" t="b">
        <v>0</v>
      </c>
      <c r="L3839" s="8">
        <v>17</v>
      </c>
      <c r="M3839" s="8" t="b">
        <v>1</v>
      </c>
      <c r="N3839" s="8" t="s">
        <v>8271</v>
      </c>
      <c r="O3839" s="11">
        <f t="shared" si="236"/>
        <v>102</v>
      </c>
      <c r="P3839" s="8">
        <f t="shared" si="237"/>
        <v>120.12</v>
      </c>
      <c r="Q3839" s="8" t="s">
        <v>8317</v>
      </c>
      <c r="R3839" s="8" t="s">
        <v>8318</v>
      </c>
      <c r="S3839" s="17">
        <f t="shared" si="238"/>
        <v>42152.765717592592</v>
      </c>
      <c r="T3839" s="17">
        <f t="shared" si="239"/>
        <v>42188.765717592592</v>
      </c>
    </row>
    <row r="3840" spans="1:20" ht="57" x14ac:dyDescent="0.45">
      <c r="A3840" s="5">
        <v>3838</v>
      </c>
      <c r="B3840" s="7" t="s">
        <v>3835</v>
      </c>
      <c r="C3840" s="7" t="s">
        <v>7947</v>
      </c>
      <c r="D3840" s="8">
        <v>100000</v>
      </c>
      <c r="E3840" s="8">
        <v>100824</v>
      </c>
      <c r="F3840" s="8" t="s">
        <v>8219</v>
      </c>
      <c r="G3840" s="8" t="s">
        <v>8235</v>
      </c>
      <c r="H3840" s="8" t="s">
        <v>8255</v>
      </c>
      <c r="I3840" s="8">
        <v>1432314209</v>
      </c>
      <c r="J3840" s="8">
        <v>1429722209</v>
      </c>
      <c r="K3840" s="8" t="b">
        <v>0</v>
      </c>
      <c r="L3840" s="8">
        <v>100</v>
      </c>
      <c r="M3840" s="8" t="b">
        <v>1</v>
      </c>
      <c r="N3840" s="8" t="s">
        <v>8271</v>
      </c>
      <c r="O3840" s="11">
        <f t="shared" si="236"/>
        <v>101</v>
      </c>
      <c r="P3840" s="8">
        <f t="shared" si="237"/>
        <v>1008.24</v>
      </c>
      <c r="Q3840" s="8" t="s">
        <v>8317</v>
      </c>
      <c r="R3840" s="8" t="s">
        <v>8318</v>
      </c>
      <c r="S3840" s="17">
        <f t="shared" si="238"/>
        <v>42116.710752314815</v>
      </c>
      <c r="T3840" s="17">
        <f t="shared" si="239"/>
        <v>42146.710752314815</v>
      </c>
    </row>
    <row r="3841" spans="1:20" ht="42.75" x14ac:dyDescent="0.45">
      <c r="A3841" s="5">
        <v>3839</v>
      </c>
      <c r="B3841" s="7" t="s">
        <v>3836</v>
      </c>
      <c r="C3841" s="7" t="s">
        <v>7948</v>
      </c>
      <c r="D3841" s="8">
        <v>2000</v>
      </c>
      <c r="E3841" s="8">
        <v>2025</v>
      </c>
      <c r="F3841" s="8" t="s">
        <v>8219</v>
      </c>
      <c r="G3841" s="8" t="s">
        <v>8224</v>
      </c>
      <c r="H3841" s="8" t="s">
        <v>8246</v>
      </c>
      <c r="I3841" s="8">
        <v>1438226724</v>
      </c>
      <c r="J3841" s="8">
        <v>1433042724</v>
      </c>
      <c r="K3841" s="8" t="b">
        <v>0</v>
      </c>
      <c r="L3841" s="8">
        <v>32</v>
      </c>
      <c r="M3841" s="8" t="b">
        <v>1</v>
      </c>
      <c r="N3841" s="8" t="s">
        <v>8271</v>
      </c>
      <c r="O3841" s="11">
        <f t="shared" si="236"/>
        <v>101</v>
      </c>
      <c r="P3841" s="8">
        <f t="shared" si="237"/>
        <v>63.28</v>
      </c>
      <c r="Q3841" s="8" t="s">
        <v>8317</v>
      </c>
      <c r="R3841" s="8" t="s">
        <v>8318</v>
      </c>
      <c r="S3841" s="17">
        <f t="shared" si="238"/>
        <v>42155.142638888887</v>
      </c>
      <c r="T3841" s="17">
        <f t="shared" si="239"/>
        <v>42215.142638888887</v>
      </c>
    </row>
    <row r="3842" spans="1:20" ht="42.75" x14ac:dyDescent="0.45">
      <c r="A3842" s="5">
        <v>3840</v>
      </c>
      <c r="B3842" s="7" t="s">
        <v>3837</v>
      </c>
      <c r="C3842" s="7" t="s">
        <v>7949</v>
      </c>
      <c r="D3842" s="8">
        <v>1</v>
      </c>
      <c r="E3842" s="8">
        <v>65</v>
      </c>
      <c r="F3842" s="8" t="s">
        <v>8219</v>
      </c>
      <c r="G3842" s="8" t="s">
        <v>8225</v>
      </c>
      <c r="H3842" s="8" t="s">
        <v>8247</v>
      </c>
      <c r="I3842" s="8">
        <v>1459180229</v>
      </c>
      <c r="J3842" s="8">
        <v>1457023829</v>
      </c>
      <c r="K3842" s="8" t="b">
        <v>0</v>
      </c>
      <c r="L3842" s="8">
        <v>3</v>
      </c>
      <c r="M3842" s="8" t="b">
        <v>1</v>
      </c>
      <c r="N3842" s="8" t="s">
        <v>8271</v>
      </c>
      <c r="O3842" s="11">
        <f t="shared" si="236"/>
        <v>6500</v>
      </c>
      <c r="P3842" s="8">
        <f t="shared" si="237"/>
        <v>21.67</v>
      </c>
      <c r="Q3842" s="8" t="s">
        <v>8317</v>
      </c>
      <c r="R3842" s="8" t="s">
        <v>8318</v>
      </c>
      <c r="S3842" s="17">
        <f t="shared" si="238"/>
        <v>42432.701724537037</v>
      </c>
      <c r="T3842" s="17">
        <f t="shared" si="239"/>
        <v>42457.660057870366</v>
      </c>
    </row>
    <row r="3843" spans="1:20" ht="42.75" x14ac:dyDescent="0.45">
      <c r="A3843" s="5">
        <v>3841</v>
      </c>
      <c r="B3843" s="7" t="s">
        <v>3838</v>
      </c>
      <c r="C3843" s="7" t="s">
        <v>7950</v>
      </c>
      <c r="D3843" s="8">
        <v>10000</v>
      </c>
      <c r="E3843" s="8">
        <v>872</v>
      </c>
      <c r="F3843" s="8" t="s">
        <v>8221</v>
      </c>
      <c r="G3843" s="8" t="s">
        <v>8224</v>
      </c>
      <c r="H3843" s="8" t="s">
        <v>8246</v>
      </c>
      <c r="I3843" s="8">
        <v>1405882287</v>
      </c>
      <c r="J3843" s="8">
        <v>1400698287</v>
      </c>
      <c r="K3843" s="8" t="b">
        <v>1</v>
      </c>
      <c r="L3843" s="8">
        <v>34</v>
      </c>
      <c r="M3843" s="8" t="b">
        <v>0</v>
      </c>
      <c r="N3843" s="8" t="s">
        <v>8271</v>
      </c>
      <c r="O3843" s="11">
        <f t="shared" ref="O3843:O3906" si="240">ROUND((E3843/D3843)*100,0)</f>
        <v>9</v>
      </c>
      <c r="P3843" s="8">
        <f t="shared" ref="P3843:P3906" si="241">ROUND(E3843/L3843,2)</f>
        <v>25.65</v>
      </c>
      <c r="Q3843" s="8" t="s">
        <v>8317</v>
      </c>
      <c r="R3843" s="8" t="s">
        <v>8318</v>
      </c>
      <c r="S3843" s="17">
        <f t="shared" ref="S3843:S3906" si="242">(((J3843/60)/60)/24)+DATE(1970,1,1)</f>
        <v>41780.785729166666</v>
      </c>
      <c r="T3843" s="17">
        <f t="shared" ref="T3843:T3906" si="243">(((I3843/60)/60)/24)+DATE(1970,1,1)</f>
        <v>41840.785729166666</v>
      </c>
    </row>
    <row r="3844" spans="1:20" ht="42.75" x14ac:dyDescent="0.45">
      <c r="A3844" s="5">
        <v>3842</v>
      </c>
      <c r="B3844" s="7" t="s">
        <v>3839</v>
      </c>
      <c r="C3844" s="7" t="s">
        <v>7951</v>
      </c>
      <c r="D3844" s="8">
        <v>5000</v>
      </c>
      <c r="E3844" s="8">
        <v>1097</v>
      </c>
      <c r="F3844" s="8" t="s">
        <v>8221</v>
      </c>
      <c r="G3844" s="8" t="s">
        <v>8225</v>
      </c>
      <c r="H3844" s="8" t="s">
        <v>8247</v>
      </c>
      <c r="I3844" s="8">
        <v>1399809052</v>
      </c>
      <c r="J3844" s="8">
        <v>1397217052</v>
      </c>
      <c r="K3844" s="8" t="b">
        <v>1</v>
      </c>
      <c r="L3844" s="8">
        <v>23</v>
      </c>
      <c r="M3844" s="8" t="b">
        <v>0</v>
      </c>
      <c r="N3844" s="8" t="s">
        <v>8271</v>
      </c>
      <c r="O3844" s="11">
        <f t="shared" si="240"/>
        <v>22</v>
      </c>
      <c r="P3844" s="8">
        <f t="shared" si="241"/>
        <v>47.7</v>
      </c>
      <c r="Q3844" s="8" t="s">
        <v>8317</v>
      </c>
      <c r="R3844" s="8" t="s">
        <v>8318</v>
      </c>
      <c r="S3844" s="17">
        <f t="shared" si="242"/>
        <v>41740.493657407409</v>
      </c>
      <c r="T3844" s="17">
        <f t="shared" si="243"/>
        <v>41770.493657407409</v>
      </c>
    </row>
    <row r="3845" spans="1:20" ht="42.75" x14ac:dyDescent="0.45">
      <c r="A3845" s="5">
        <v>3843</v>
      </c>
      <c r="B3845" s="7" t="s">
        <v>3840</v>
      </c>
      <c r="C3845" s="7" t="s">
        <v>7952</v>
      </c>
      <c r="D3845" s="8">
        <v>5000</v>
      </c>
      <c r="E3845" s="8">
        <v>1065</v>
      </c>
      <c r="F3845" s="8" t="s">
        <v>8221</v>
      </c>
      <c r="G3845" s="8" t="s">
        <v>8224</v>
      </c>
      <c r="H3845" s="8" t="s">
        <v>8246</v>
      </c>
      <c r="I3845" s="8">
        <v>1401587064</v>
      </c>
      <c r="J3845" s="8">
        <v>1399427064</v>
      </c>
      <c r="K3845" s="8" t="b">
        <v>1</v>
      </c>
      <c r="L3845" s="8">
        <v>19</v>
      </c>
      <c r="M3845" s="8" t="b">
        <v>0</v>
      </c>
      <c r="N3845" s="8" t="s">
        <v>8271</v>
      </c>
      <c r="O3845" s="11">
        <f t="shared" si="240"/>
        <v>21</v>
      </c>
      <c r="P3845" s="8">
        <f t="shared" si="241"/>
        <v>56.05</v>
      </c>
      <c r="Q3845" s="8" t="s">
        <v>8317</v>
      </c>
      <c r="R3845" s="8" t="s">
        <v>8318</v>
      </c>
      <c r="S3845" s="17">
        <f t="shared" si="242"/>
        <v>41766.072500000002</v>
      </c>
      <c r="T3845" s="17">
        <f t="shared" si="243"/>
        <v>41791.072500000002</v>
      </c>
    </row>
    <row r="3846" spans="1:20" ht="42.75" x14ac:dyDescent="0.45">
      <c r="A3846" s="5">
        <v>3844</v>
      </c>
      <c r="B3846" s="7" t="s">
        <v>3841</v>
      </c>
      <c r="C3846" s="7" t="s">
        <v>7953</v>
      </c>
      <c r="D3846" s="8">
        <v>9800</v>
      </c>
      <c r="E3846" s="8">
        <v>4066</v>
      </c>
      <c r="F3846" s="8" t="s">
        <v>8221</v>
      </c>
      <c r="G3846" s="8" t="s">
        <v>8224</v>
      </c>
      <c r="H3846" s="8" t="s">
        <v>8246</v>
      </c>
      <c r="I3846" s="8">
        <v>1401778740</v>
      </c>
      <c r="J3846" s="8">
        <v>1399474134</v>
      </c>
      <c r="K3846" s="8" t="b">
        <v>1</v>
      </c>
      <c r="L3846" s="8">
        <v>50</v>
      </c>
      <c r="M3846" s="8" t="b">
        <v>0</v>
      </c>
      <c r="N3846" s="8" t="s">
        <v>8271</v>
      </c>
      <c r="O3846" s="11">
        <f t="shared" si="240"/>
        <v>41</v>
      </c>
      <c r="P3846" s="8">
        <f t="shared" si="241"/>
        <v>81.319999999999993</v>
      </c>
      <c r="Q3846" s="8" t="s">
        <v>8317</v>
      </c>
      <c r="R3846" s="8" t="s">
        <v>8318</v>
      </c>
      <c r="S3846" s="17">
        <f t="shared" si="242"/>
        <v>41766.617291666669</v>
      </c>
      <c r="T3846" s="17">
        <f t="shared" si="243"/>
        <v>41793.290972222225</v>
      </c>
    </row>
    <row r="3847" spans="1:20" ht="57" x14ac:dyDescent="0.45">
      <c r="A3847" s="5">
        <v>3845</v>
      </c>
      <c r="B3847" s="7" t="s">
        <v>3842</v>
      </c>
      <c r="C3847" s="7" t="s">
        <v>7954</v>
      </c>
      <c r="D3847" s="8">
        <v>40000</v>
      </c>
      <c r="E3847" s="8">
        <v>842</v>
      </c>
      <c r="F3847" s="8" t="s">
        <v>8221</v>
      </c>
      <c r="G3847" s="8" t="s">
        <v>8224</v>
      </c>
      <c r="H3847" s="8" t="s">
        <v>8246</v>
      </c>
      <c r="I3847" s="8">
        <v>1443711774</v>
      </c>
      <c r="J3847" s="8">
        <v>1441119774</v>
      </c>
      <c r="K3847" s="8" t="b">
        <v>1</v>
      </c>
      <c r="L3847" s="8">
        <v>12</v>
      </c>
      <c r="M3847" s="8" t="b">
        <v>0</v>
      </c>
      <c r="N3847" s="8" t="s">
        <v>8271</v>
      </c>
      <c r="O3847" s="11">
        <f t="shared" si="240"/>
        <v>2</v>
      </c>
      <c r="P3847" s="8">
        <f t="shared" si="241"/>
        <v>70.17</v>
      </c>
      <c r="Q3847" s="8" t="s">
        <v>8317</v>
      </c>
      <c r="R3847" s="8" t="s">
        <v>8318</v>
      </c>
      <c r="S3847" s="17">
        <f t="shared" si="242"/>
        <v>42248.627013888887</v>
      </c>
      <c r="T3847" s="17">
        <f t="shared" si="243"/>
        <v>42278.627013888887</v>
      </c>
    </row>
    <row r="3848" spans="1:20" ht="42.75" x14ac:dyDescent="0.45">
      <c r="A3848" s="5">
        <v>3846</v>
      </c>
      <c r="B3848" s="7" t="s">
        <v>3843</v>
      </c>
      <c r="C3848" s="7" t="s">
        <v>7955</v>
      </c>
      <c r="D3848" s="8">
        <v>7000</v>
      </c>
      <c r="E3848" s="8">
        <v>189</v>
      </c>
      <c r="F3848" s="8" t="s">
        <v>8221</v>
      </c>
      <c r="G3848" s="8" t="s">
        <v>8224</v>
      </c>
      <c r="H3848" s="8" t="s">
        <v>8246</v>
      </c>
      <c r="I3848" s="8">
        <v>1412405940</v>
      </c>
      <c r="J3848" s="8">
        <v>1409721542</v>
      </c>
      <c r="K3848" s="8" t="b">
        <v>1</v>
      </c>
      <c r="L3848" s="8">
        <v>8</v>
      </c>
      <c r="M3848" s="8" t="b">
        <v>0</v>
      </c>
      <c r="N3848" s="8" t="s">
        <v>8271</v>
      </c>
      <c r="O3848" s="11">
        <f t="shared" si="240"/>
        <v>3</v>
      </c>
      <c r="P3848" s="8">
        <f t="shared" si="241"/>
        <v>23.63</v>
      </c>
      <c r="Q3848" s="8" t="s">
        <v>8317</v>
      </c>
      <c r="R3848" s="8" t="s">
        <v>8318</v>
      </c>
      <c r="S3848" s="17">
        <f t="shared" si="242"/>
        <v>41885.221550925926</v>
      </c>
      <c r="T3848" s="17">
        <f t="shared" si="243"/>
        <v>41916.290972222225</v>
      </c>
    </row>
    <row r="3849" spans="1:20" ht="42.75" x14ac:dyDescent="0.45">
      <c r="A3849" s="5">
        <v>3847</v>
      </c>
      <c r="B3849" s="7" t="s">
        <v>3844</v>
      </c>
      <c r="C3849" s="7" t="s">
        <v>7956</v>
      </c>
      <c r="D3849" s="8">
        <v>10500</v>
      </c>
      <c r="E3849" s="8">
        <v>1697</v>
      </c>
      <c r="F3849" s="8" t="s">
        <v>8221</v>
      </c>
      <c r="G3849" s="8" t="s">
        <v>8224</v>
      </c>
      <c r="H3849" s="8" t="s">
        <v>8246</v>
      </c>
      <c r="I3849" s="8">
        <v>1437283391</v>
      </c>
      <c r="J3849" s="8">
        <v>1433395391</v>
      </c>
      <c r="K3849" s="8" t="b">
        <v>1</v>
      </c>
      <c r="L3849" s="8">
        <v>9</v>
      </c>
      <c r="M3849" s="8" t="b">
        <v>0</v>
      </c>
      <c r="N3849" s="8" t="s">
        <v>8271</v>
      </c>
      <c r="O3849" s="11">
        <f t="shared" si="240"/>
        <v>16</v>
      </c>
      <c r="P3849" s="8">
        <f t="shared" si="241"/>
        <v>188.56</v>
      </c>
      <c r="Q3849" s="8" t="s">
        <v>8317</v>
      </c>
      <c r="R3849" s="8" t="s">
        <v>8318</v>
      </c>
      <c r="S3849" s="17">
        <f t="shared" si="242"/>
        <v>42159.224432870367</v>
      </c>
      <c r="T3849" s="17">
        <f t="shared" si="243"/>
        <v>42204.224432870367</v>
      </c>
    </row>
    <row r="3850" spans="1:20" ht="42.75" x14ac:dyDescent="0.45">
      <c r="A3850" s="5">
        <v>3848</v>
      </c>
      <c r="B3850" s="7" t="s">
        <v>3845</v>
      </c>
      <c r="C3850" s="7" t="s">
        <v>7957</v>
      </c>
      <c r="D3850" s="8">
        <v>13000</v>
      </c>
      <c r="E3850" s="8">
        <v>2129</v>
      </c>
      <c r="F3850" s="8" t="s">
        <v>8221</v>
      </c>
      <c r="G3850" s="8" t="s">
        <v>8224</v>
      </c>
      <c r="H3850" s="8" t="s">
        <v>8246</v>
      </c>
      <c r="I3850" s="8">
        <v>1445196989</v>
      </c>
      <c r="J3850" s="8">
        <v>1442604989</v>
      </c>
      <c r="K3850" s="8" t="b">
        <v>1</v>
      </c>
      <c r="L3850" s="8">
        <v>43</v>
      </c>
      <c r="M3850" s="8" t="b">
        <v>0</v>
      </c>
      <c r="N3850" s="8" t="s">
        <v>8271</v>
      </c>
      <c r="O3850" s="11">
        <f t="shared" si="240"/>
        <v>16</v>
      </c>
      <c r="P3850" s="8">
        <f t="shared" si="241"/>
        <v>49.51</v>
      </c>
      <c r="Q3850" s="8" t="s">
        <v>8317</v>
      </c>
      <c r="R3850" s="8" t="s">
        <v>8318</v>
      </c>
      <c r="S3850" s="17">
        <f t="shared" si="242"/>
        <v>42265.817002314812</v>
      </c>
      <c r="T3850" s="17">
        <f t="shared" si="243"/>
        <v>42295.817002314812</v>
      </c>
    </row>
    <row r="3851" spans="1:20" ht="42.75" x14ac:dyDescent="0.45">
      <c r="A3851" s="5">
        <v>3849</v>
      </c>
      <c r="B3851" s="7" t="s">
        <v>3846</v>
      </c>
      <c r="C3851" s="7" t="s">
        <v>7958</v>
      </c>
      <c r="D3851" s="8">
        <v>30000</v>
      </c>
      <c r="E3851" s="8">
        <v>2113</v>
      </c>
      <c r="F3851" s="8" t="s">
        <v>8221</v>
      </c>
      <c r="G3851" s="8" t="s">
        <v>8236</v>
      </c>
      <c r="H3851" s="8" t="s">
        <v>8249</v>
      </c>
      <c r="I3851" s="8">
        <v>1434047084</v>
      </c>
      <c r="J3851" s="8">
        <v>1431455084</v>
      </c>
      <c r="K3851" s="8" t="b">
        <v>1</v>
      </c>
      <c r="L3851" s="8">
        <v>28</v>
      </c>
      <c r="M3851" s="8" t="b">
        <v>0</v>
      </c>
      <c r="N3851" s="8" t="s">
        <v>8271</v>
      </c>
      <c r="O3851" s="11">
        <f t="shared" si="240"/>
        <v>7</v>
      </c>
      <c r="P3851" s="8">
        <f t="shared" si="241"/>
        <v>75.459999999999994</v>
      </c>
      <c r="Q3851" s="8" t="s">
        <v>8317</v>
      </c>
      <c r="R3851" s="8" t="s">
        <v>8318</v>
      </c>
      <c r="S3851" s="17">
        <f t="shared" si="242"/>
        <v>42136.767175925925</v>
      </c>
      <c r="T3851" s="17">
        <f t="shared" si="243"/>
        <v>42166.767175925925</v>
      </c>
    </row>
    <row r="3852" spans="1:20" ht="28.5" x14ac:dyDescent="0.45">
      <c r="A3852" s="5">
        <v>3850</v>
      </c>
      <c r="B3852" s="7" t="s">
        <v>3847</v>
      </c>
      <c r="C3852" s="7" t="s">
        <v>7959</v>
      </c>
      <c r="D3852" s="8">
        <v>1000</v>
      </c>
      <c r="E3852" s="8">
        <v>38</v>
      </c>
      <c r="F3852" s="8" t="s">
        <v>8221</v>
      </c>
      <c r="G3852" s="8" t="s">
        <v>8224</v>
      </c>
      <c r="H3852" s="8" t="s">
        <v>8246</v>
      </c>
      <c r="I3852" s="8">
        <v>1420081143</v>
      </c>
      <c r="J3852" s="8">
        <v>1417489143</v>
      </c>
      <c r="K3852" s="8" t="b">
        <v>1</v>
      </c>
      <c r="L3852" s="8">
        <v>4</v>
      </c>
      <c r="M3852" s="8" t="b">
        <v>0</v>
      </c>
      <c r="N3852" s="8" t="s">
        <v>8271</v>
      </c>
      <c r="O3852" s="11">
        <f t="shared" si="240"/>
        <v>4</v>
      </c>
      <c r="P3852" s="8">
        <f t="shared" si="241"/>
        <v>9.5</v>
      </c>
      <c r="Q3852" s="8" t="s">
        <v>8317</v>
      </c>
      <c r="R3852" s="8" t="s">
        <v>8318</v>
      </c>
      <c r="S3852" s="17">
        <f t="shared" si="242"/>
        <v>41975.124340277776</v>
      </c>
      <c r="T3852" s="17">
        <f t="shared" si="243"/>
        <v>42005.124340277776</v>
      </c>
    </row>
    <row r="3853" spans="1:20" ht="42.75" x14ac:dyDescent="0.45">
      <c r="A3853" s="5">
        <v>3851</v>
      </c>
      <c r="B3853" s="7" t="s">
        <v>3848</v>
      </c>
      <c r="C3853" s="7" t="s">
        <v>7960</v>
      </c>
      <c r="D3853" s="8">
        <v>2500</v>
      </c>
      <c r="E3853" s="8">
        <v>852</v>
      </c>
      <c r="F3853" s="8" t="s">
        <v>8221</v>
      </c>
      <c r="G3853" s="8" t="s">
        <v>8225</v>
      </c>
      <c r="H3853" s="8" t="s">
        <v>8247</v>
      </c>
      <c r="I3853" s="8">
        <v>1437129179</v>
      </c>
      <c r="J3853" s="8">
        <v>1434537179</v>
      </c>
      <c r="K3853" s="8" t="b">
        <v>1</v>
      </c>
      <c r="L3853" s="8">
        <v>24</v>
      </c>
      <c r="M3853" s="8" t="b">
        <v>0</v>
      </c>
      <c r="N3853" s="8" t="s">
        <v>8271</v>
      </c>
      <c r="O3853" s="11">
        <f t="shared" si="240"/>
        <v>34</v>
      </c>
      <c r="P3853" s="8">
        <f t="shared" si="241"/>
        <v>35.5</v>
      </c>
      <c r="Q3853" s="8" t="s">
        <v>8317</v>
      </c>
      <c r="R3853" s="8" t="s">
        <v>8318</v>
      </c>
      <c r="S3853" s="17">
        <f t="shared" si="242"/>
        <v>42172.439571759256</v>
      </c>
      <c r="T3853" s="17">
        <f t="shared" si="243"/>
        <v>42202.439571759256</v>
      </c>
    </row>
    <row r="3854" spans="1:20" ht="42.75" x14ac:dyDescent="0.45">
      <c r="A3854" s="5">
        <v>3852</v>
      </c>
      <c r="B3854" s="7" t="s">
        <v>3849</v>
      </c>
      <c r="C3854" s="7" t="s">
        <v>7961</v>
      </c>
      <c r="D3854" s="8">
        <v>10000</v>
      </c>
      <c r="E3854" s="8">
        <v>20</v>
      </c>
      <c r="F3854" s="8" t="s">
        <v>8221</v>
      </c>
      <c r="G3854" s="8" t="s">
        <v>8224</v>
      </c>
      <c r="H3854" s="8" t="s">
        <v>8246</v>
      </c>
      <c r="I3854" s="8">
        <v>1427427276</v>
      </c>
      <c r="J3854" s="8">
        <v>1425270876</v>
      </c>
      <c r="K3854" s="8" t="b">
        <v>0</v>
      </c>
      <c r="L3854" s="8">
        <v>2</v>
      </c>
      <c r="M3854" s="8" t="b">
        <v>0</v>
      </c>
      <c r="N3854" s="8" t="s">
        <v>8271</v>
      </c>
      <c r="O3854" s="11">
        <f t="shared" si="240"/>
        <v>0</v>
      </c>
      <c r="P3854" s="8">
        <f t="shared" si="241"/>
        <v>10</v>
      </c>
      <c r="Q3854" s="8" t="s">
        <v>8317</v>
      </c>
      <c r="R3854" s="8" t="s">
        <v>8318</v>
      </c>
      <c r="S3854" s="17">
        <f t="shared" si="242"/>
        <v>42065.190694444449</v>
      </c>
      <c r="T3854" s="17">
        <f t="shared" si="243"/>
        <v>42090.149027777778</v>
      </c>
    </row>
    <row r="3855" spans="1:20" ht="28.5" x14ac:dyDescent="0.45">
      <c r="A3855" s="5">
        <v>3853</v>
      </c>
      <c r="B3855" s="7" t="s">
        <v>3850</v>
      </c>
      <c r="C3855" s="7" t="s">
        <v>7962</v>
      </c>
      <c r="D3855" s="8">
        <v>100000</v>
      </c>
      <c r="E3855" s="8">
        <v>26</v>
      </c>
      <c r="F3855" s="8" t="s">
        <v>8221</v>
      </c>
      <c r="G3855" s="8" t="s">
        <v>8224</v>
      </c>
      <c r="H3855" s="8" t="s">
        <v>8246</v>
      </c>
      <c r="I3855" s="8">
        <v>1409602178</v>
      </c>
      <c r="J3855" s="8">
        <v>1406578178</v>
      </c>
      <c r="K3855" s="8" t="b">
        <v>0</v>
      </c>
      <c r="L3855" s="8">
        <v>2</v>
      </c>
      <c r="M3855" s="8" t="b">
        <v>0</v>
      </c>
      <c r="N3855" s="8" t="s">
        <v>8271</v>
      </c>
      <c r="O3855" s="11">
        <f t="shared" si="240"/>
        <v>0</v>
      </c>
      <c r="P3855" s="8">
        <f t="shared" si="241"/>
        <v>13</v>
      </c>
      <c r="Q3855" s="8" t="s">
        <v>8317</v>
      </c>
      <c r="R3855" s="8" t="s">
        <v>8318</v>
      </c>
      <c r="S3855" s="17">
        <f t="shared" si="242"/>
        <v>41848.84002314815</v>
      </c>
      <c r="T3855" s="17">
        <f t="shared" si="243"/>
        <v>41883.84002314815</v>
      </c>
    </row>
    <row r="3856" spans="1:20" ht="28.5" x14ac:dyDescent="0.45">
      <c r="A3856" s="5">
        <v>3854</v>
      </c>
      <c r="B3856" s="7" t="s">
        <v>3851</v>
      </c>
      <c r="C3856" s="7" t="s">
        <v>7963</v>
      </c>
      <c r="D3856" s="8">
        <v>11000</v>
      </c>
      <c r="E3856" s="8">
        <v>1788</v>
      </c>
      <c r="F3856" s="8" t="s">
        <v>8221</v>
      </c>
      <c r="G3856" s="8" t="s">
        <v>8224</v>
      </c>
      <c r="H3856" s="8" t="s">
        <v>8246</v>
      </c>
      <c r="I3856" s="8">
        <v>1431206058</v>
      </c>
      <c r="J3856" s="8">
        <v>1428614058</v>
      </c>
      <c r="K3856" s="8" t="b">
        <v>0</v>
      </c>
      <c r="L3856" s="8">
        <v>20</v>
      </c>
      <c r="M3856" s="8" t="b">
        <v>0</v>
      </c>
      <c r="N3856" s="8" t="s">
        <v>8271</v>
      </c>
      <c r="O3856" s="11">
        <f t="shared" si="240"/>
        <v>16</v>
      </c>
      <c r="P3856" s="8">
        <f t="shared" si="241"/>
        <v>89.4</v>
      </c>
      <c r="Q3856" s="8" t="s">
        <v>8317</v>
      </c>
      <c r="R3856" s="8" t="s">
        <v>8318</v>
      </c>
      <c r="S3856" s="17">
        <f t="shared" si="242"/>
        <v>42103.884930555556</v>
      </c>
      <c r="T3856" s="17">
        <f t="shared" si="243"/>
        <v>42133.884930555556</v>
      </c>
    </row>
    <row r="3857" spans="1:20" ht="42.75" x14ac:dyDescent="0.45">
      <c r="A3857" s="5">
        <v>3855</v>
      </c>
      <c r="B3857" s="7" t="s">
        <v>3852</v>
      </c>
      <c r="C3857" s="7" t="s">
        <v>7964</v>
      </c>
      <c r="D3857" s="8">
        <v>1000</v>
      </c>
      <c r="E3857" s="8">
        <v>25</v>
      </c>
      <c r="F3857" s="8" t="s">
        <v>8221</v>
      </c>
      <c r="G3857" s="8" t="s">
        <v>8224</v>
      </c>
      <c r="H3857" s="8" t="s">
        <v>8246</v>
      </c>
      <c r="I3857" s="8">
        <v>1427408271</v>
      </c>
      <c r="J3857" s="8">
        <v>1424819871</v>
      </c>
      <c r="K3857" s="8" t="b">
        <v>0</v>
      </c>
      <c r="L3857" s="8">
        <v>1</v>
      </c>
      <c r="M3857" s="8" t="b">
        <v>0</v>
      </c>
      <c r="N3857" s="8" t="s">
        <v>8271</v>
      </c>
      <c r="O3857" s="11">
        <f t="shared" si="240"/>
        <v>3</v>
      </c>
      <c r="P3857" s="8">
        <f t="shared" si="241"/>
        <v>25</v>
      </c>
      <c r="Q3857" s="8" t="s">
        <v>8317</v>
      </c>
      <c r="R3857" s="8" t="s">
        <v>8318</v>
      </c>
      <c r="S3857" s="17">
        <f t="shared" si="242"/>
        <v>42059.970729166671</v>
      </c>
      <c r="T3857" s="17">
        <f t="shared" si="243"/>
        <v>42089.929062499999</v>
      </c>
    </row>
    <row r="3858" spans="1:20" ht="42.75" x14ac:dyDescent="0.45">
      <c r="A3858" s="5">
        <v>3856</v>
      </c>
      <c r="B3858" s="7" t="s">
        <v>3853</v>
      </c>
      <c r="C3858" s="7" t="s">
        <v>7965</v>
      </c>
      <c r="D3858" s="8">
        <v>5000</v>
      </c>
      <c r="E3858" s="8">
        <v>1</v>
      </c>
      <c r="F3858" s="8" t="s">
        <v>8221</v>
      </c>
      <c r="G3858" s="8" t="s">
        <v>8224</v>
      </c>
      <c r="H3858" s="8" t="s">
        <v>8246</v>
      </c>
      <c r="I3858" s="8">
        <v>1425833403</v>
      </c>
      <c r="J3858" s="8">
        <v>1423245003</v>
      </c>
      <c r="K3858" s="8" t="b">
        <v>0</v>
      </c>
      <c r="L3858" s="8">
        <v>1</v>
      </c>
      <c r="M3858" s="8" t="b">
        <v>0</v>
      </c>
      <c r="N3858" s="8" t="s">
        <v>8271</v>
      </c>
      <c r="O3858" s="11">
        <f t="shared" si="240"/>
        <v>0</v>
      </c>
      <c r="P3858" s="8">
        <f t="shared" si="241"/>
        <v>1</v>
      </c>
      <c r="Q3858" s="8" t="s">
        <v>8317</v>
      </c>
      <c r="R3858" s="8" t="s">
        <v>8318</v>
      </c>
      <c r="S3858" s="17">
        <f t="shared" si="242"/>
        <v>42041.743090277778</v>
      </c>
      <c r="T3858" s="17">
        <f t="shared" si="243"/>
        <v>42071.701423611114</v>
      </c>
    </row>
    <row r="3859" spans="1:20" ht="42.75" x14ac:dyDescent="0.45">
      <c r="A3859" s="5">
        <v>3857</v>
      </c>
      <c r="B3859" s="7" t="s">
        <v>3854</v>
      </c>
      <c r="C3859" s="7" t="s">
        <v>7966</v>
      </c>
      <c r="D3859" s="8">
        <v>5000</v>
      </c>
      <c r="E3859" s="8">
        <v>260</v>
      </c>
      <c r="F3859" s="8" t="s">
        <v>8221</v>
      </c>
      <c r="G3859" s="8" t="s">
        <v>8224</v>
      </c>
      <c r="H3859" s="8" t="s">
        <v>8246</v>
      </c>
      <c r="I3859" s="8">
        <v>1406913120</v>
      </c>
      <c r="J3859" s="8">
        <v>1404927690</v>
      </c>
      <c r="K3859" s="8" t="b">
        <v>0</v>
      </c>
      <c r="L3859" s="8">
        <v>4</v>
      </c>
      <c r="M3859" s="8" t="b">
        <v>0</v>
      </c>
      <c r="N3859" s="8" t="s">
        <v>8271</v>
      </c>
      <c r="O3859" s="11">
        <f t="shared" si="240"/>
        <v>5</v>
      </c>
      <c r="P3859" s="8">
        <f t="shared" si="241"/>
        <v>65</v>
      </c>
      <c r="Q3859" s="8" t="s">
        <v>8317</v>
      </c>
      <c r="R3859" s="8" t="s">
        <v>8318</v>
      </c>
      <c r="S3859" s="17">
        <f t="shared" si="242"/>
        <v>41829.73715277778</v>
      </c>
      <c r="T3859" s="17">
        <f t="shared" si="243"/>
        <v>41852.716666666667</v>
      </c>
    </row>
    <row r="3860" spans="1:20" ht="57" x14ac:dyDescent="0.45">
      <c r="A3860" s="5">
        <v>3858</v>
      </c>
      <c r="B3860" s="7" t="s">
        <v>3855</v>
      </c>
      <c r="C3860" s="7" t="s">
        <v>7967</v>
      </c>
      <c r="D3860" s="8">
        <v>500</v>
      </c>
      <c r="E3860" s="8">
        <v>10</v>
      </c>
      <c r="F3860" s="8" t="s">
        <v>8221</v>
      </c>
      <c r="G3860" s="8" t="s">
        <v>8225</v>
      </c>
      <c r="H3860" s="8" t="s">
        <v>8247</v>
      </c>
      <c r="I3860" s="8">
        <v>1432328400</v>
      </c>
      <c r="J3860" s="8">
        <v>1430734844</v>
      </c>
      <c r="K3860" s="8" t="b">
        <v>0</v>
      </c>
      <c r="L3860" s="8">
        <v>1</v>
      </c>
      <c r="M3860" s="8" t="b">
        <v>0</v>
      </c>
      <c r="N3860" s="8" t="s">
        <v>8271</v>
      </c>
      <c r="O3860" s="11">
        <f t="shared" si="240"/>
        <v>2</v>
      </c>
      <c r="P3860" s="8">
        <f t="shared" si="241"/>
        <v>10</v>
      </c>
      <c r="Q3860" s="8" t="s">
        <v>8317</v>
      </c>
      <c r="R3860" s="8" t="s">
        <v>8318</v>
      </c>
      <c r="S3860" s="17">
        <f t="shared" si="242"/>
        <v>42128.431064814817</v>
      </c>
      <c r="T3860" s="17">
        <f t="shared" si="243"/>
        <v>42146.875</v>
      </c>
    </row>
    <row r="3861" spans="1:20" ht="42.75" x14ac:dyDescent="0.45">
      <c r="A3861" s="5">
        <v>3859</v>
      </c>
      <c r="B3861" s="7" t="s">
        <v>3856</v>
      </c>
      <c r="C3861" s="7" t="s">
        <v>7968</v>
      </c>
      <c r="D3861" s="8">
        <v>2500</v>
      </c>
      <c r="E3861" s="8">
        <v>1</v>
      </c>
      <c r="F3861" s="8" t="s">
        <v>8221</v>
      </c>
      <c r="G3861" s="8" t="s">
        <v>8224</v>
      </c>
      <c r="H3861" s="8" t="s">
        <v>8246</v>
      </c>
      <c r="I3861" s="8">
        <v>1403730000</v>
      </c>
      <c r="J3861" s="8">
        <v>1401485207</v>
      </c>
      <c r="K3861" s="8" t="b">
        <v>0</v>
      </c>
      <c r="L3861" s="8">
        <v>1</v>
      </c>
      <c r="M3861" s="8" t="b">
        <v>0</v>
      </c>
      <c r="N3861" s="8" t="s">
        <v>8271</v>
      </c>
      <c r="O3861" s="11">
        <f t="shared" si="240"/>
        <v>0</v>
      </c>
      <c r="P3861" s="8">
        <f t="shared" si="241"/>
        <v>1</v>
      </c>
      <c r="Q3861" s="8" t="s">
        <v>8317</v>
      </c>
      <c r="R3861" s="8" t="s">
        <v>8318</v>
      </c>
      <c r="S3861" s="17">
        <f t="shared" si="242"/>
        <v>41789.893599537041</v>
      </c>
      <c r="T3861" s="17">
        <f t="shared" si="243"/>
        <v>41815.875</v>
      </c>
    </row>
    <row r="3862" spans="1:20" ht="42.75" x14ac:dyDescent="0.45">
      <c r="A3862" s="5">
        <v>3860</v>
      </c>
      <c r="B3862" s="7" t="s">
        <v>3857</v>
      </c>
      <c r="C3862" s="7" t="s">
        <v>7969</v>
      </c>
      <c r="D3862" s="8">
        <v>6000</v>
      </c>
      <c r="E3862" s="8">
        <v>1060</v>
      </c>
      <c r="F3862" s="8" t="s">
        <v>8221</v>
      </c>
      <c r="G3862" s="8" t="s">
        <v>8224</v>
      </c>
      <c r="H3862" s="8" t="s">
        <v>8246</v>
      </c>
      <c r="I3862" s="8">
        <v>1407858710</v>
      </c>
      <c r="J3862" s="8">
        <v>1405266710</v>
      </c>
      <c r="K3862" s="8" t="b">
        <v>0</v>
      </c>
      <c r="L3862" s="8">
        <v>13</v>
      </c>
      <c r="M3862" s="8" t="b">
        <v>0</v>
      </c>
      <c r="N3862" s="8" t="s">
        <v>8271</v>
      </c>
      <c r="O3862" s="11">
        <f t="shared" si="240"/>
        <v>18</v>
      </c>
      <c r="P3862" s="8">
        <f t="shared" si="241"/>
        <v>81.540000000000006</v>
      </c>
      <c r="Q3862" s="8" t="s">
        <v>8317</v>
      </c>
      <c r="R3862" s="8" t="s">
        <v>8318</v>
      </c>
      <c r="S3862" s="17">
        <f t="shared" si="242"/>
        <v>41833.660995370366</v>
      </c>
      <c r="T3862" s="17">
        <f t="shared" si="243"/>
        <v>41863.660995370366</v>
      </c>
    </row>
    <row r="3863" spans="1:20" x14ac:dyDescent="0.45">
      <c r="A3863" s="5">
        <v>3861</v>
      </c>
      <c r="B3863" s="7" t="s">
        <v>3858</v>
      </c>
      <c r="C3863" s="7" t="s">
        <v>7970</v>
      </c>
      <c r="D3863" s="8">
        <v>2000</v>
      </c>
      <c r="E3863" s="8">
        <v>100</v>
      </c>
      <c r="F3863" s="8" t="s">
        <v>8221</v>
      </c>
      <c r="G3863" s="8" t="s">
        <v>8224</v>
      </c>
      <c r="H3863" s="8" t="s">
        <v>8246</v>
      </c>
      <c r="I3863" s="8">
        <v>1415828820</v>
      </c>
      <c r="J3863" s="8">
        <v>1412258977</v>
      </c>
      <c r="K3863" s="8" t="b">
        <v>0</v>
      </c>
      <c r="L3863" s="8">
        <v>1</v>
      </c>
      <c r="M3863" s="8" t="b">
        <v>0</v>
      </c>
      <c r="N3863" s="8" t="s">
        <v>8271</v>
      </c>
      <c r="O3863" s="11">
        <f t="shared" si="240"/>
        <v>5</v>
      </c>
      <c r="P3863" s="8">
        <f t="shared" si="241"/>
        <v>100</v>
      </c>
      <c r="Q3863" s="8" t="s">
        <v>8317</v>
      </c>
      <c r="R3863" s="8" t="s">
        <v>8318</v>
      </c>
      <c r="S3863" s="17">
        <f t="shared" si="242"/>
        <v>41914.590011574073</v>
      </c>
      <c r="T3863" s="17">
        <f t="shared" si="243"/>
        <v>41955.907638888893</v>
      </c>
    </row>
    <row r="3864" spans="1:20" ht="28.5" x14ac:dyDescent="0.45">
      <c r="A3864" s="5">
        <v>3862</v>
      </c>
      <c r="B3864" s="7" t="s">
        <v>3859</v>
      </c>
      <c r="C3864" s="7" t="s">
        <v>7971</v>
      </c>
      <c r="D3864" s="8">
        <v>7500</v>
      </c>
      <c r="E3864" s="8">
        <v>1</v>
      </c>
      <c r="F3864" s="8" t="s">
        <v>8221</v>
      </c>
      <c r="G3864" s="8" t="s">
        <v>8224</v>
      </c>
      <c r="H3864" s="8" t="s">
        <v>8246</v>
      </c>
      <c r="I3864" s="8">
        <v>1473699540</v>
      </c>
      <c r="J3864" s="8">
        <v>1472451356</v>
      </c>
      <c r="K3864" s="8" t="b">
        <v>0</v>
      </c>
      <c r="L3864" s="8">
        <v>1</v>
      </c>
      <c r="M3864" s="8" t="b">
        <v>0</v>
      </c>
      <c r="N3864" s="8" t="s">
        <v>8271</v>
      </c>
      <c r="O3864" s="11">
        <f t="shared" si="240"/>
        <v>0</v>
      </c>
      <c r="P3864" s="8">
        <f t="shared" si="241"/>
        <v>1</v>
      </c>
      <c r="Q3864" s="8" t="s">
        <v>8317</v>
      </c>
      <c r="R3864" s="8" t="s">
        <v>8318</v>
      </c>
      <c r="S3864" s="17">
        <f t="shared" si="242"/>
        <v>42611.261064814811</v>
      </c>
      <c r="T3864" s="17">
        <f t="shared" si="243"/>
        <v>42625.707638888889</v>
      </c>
    </row>
    <row r="3865" spans="1:20" ht="42.75" x14ac:dyDescent="0.45">
      <c r="A3865" s="5">
        <v>3863</v>
      </c>
      <c r="B3865" s="7" t="s">
        <v>3860</v>
      </c>
      <c r="C3865" s="7" t="s">
        <v>7972</v>
      </c>
      <c r="D3865" s="8">
        <v>6000</v>
      </c>
      <c r="E3865" s="8">
        <v>0</v>
      </c>
      <c r="F3865" s="8" t="s">
        <v>8221</v>
      </c>
      <c r="G3865" s="8" t="s">
        <v>8224</v>
      </c>
      <c r="H3865" s="8" t="s">
        <v>8246</v>
      </c>
      <c r="I3865" s="8">
        <v>1446739905</v>
      </c>
      <c r="J3865" s="8">
        <v>1441552305</v>
      </c>
      <c r="K3865" s="8" t="b">
        <v>0</v>
      </c>
      <c r="L3865" s="8">
        <v>0</v>
      </c>
      <c r="M3865" s="8" t="b">
        <v>0</v>
      </c>
      <c r="N3865" s="8" t="s">
        <v>8271</v>
      </c>
      <c r="O3865" s="11">
        <f t="shared" si="240"/>
        <v>0</v>
      </c>
      <c r="P3865" s="8" t="e">
        <f t="shared" si="241"/>
        <v>#DIV/0!</v>
      </c>
      <c r="Q3865" s="8" t="s">
        <v>8317</v>
      </c>
      <c r="R3865" s="8" t="s">
        <v>8318</v>
      </c>
      <c r="S3865" s="17">
        <f t="shared" si="242"/>
        <v>42253.633159722223</v>
      </c>
      <c r="T3865" s="17">
        <f t="shared" si="243"/>
        <v>42313.674826388888</v>
      </c>
    </row>
    <row r="3866" spans="1:20" ht="42.75" x14ac:dyDescent="0.45">
      <c r="A3866" s="5">
        <v>3864</v>
      </c>
      <c r="B3866" s="7" t="s">
        <v>3861</v>
      </c>
      <c r="C3866" s="7" t="s">
        <v>7973</v>
      </c>
      <c r="D3866" s="8">
        <v>5000</v>
      </c>
      <c r="E3866" s="8">
        <v>60</v>
      </c>
      <c r="F3866" s="8" t="s">
        <v>8221</v>
      </c>
      <c r="G3866" s="8" t="s">
        <v>8224</v>
      </c>
      <c r="H3866" s="8" t="s">
        <v>8246</v>
      </c>
      <c r="I3866" s="8">
        <v>1447799054</v>
      </c>
      <c r="J3866" s="8">
        <v>1445203454</v>
      </c>
      <c r="K3866" s="8" t="b">
        <v>0</v>
      </c>
      <c r="L3866" s="8">
        <v>3</v>
      </c>
      <c r="M3866" s="8" t="b">
        <v>0</v>
      </c>
      <c r="N3866" s="8" t="s">
        <v>8271</v>
      </c>
      <c r="O3866" s="11">
        <f t="shared" si="240"/>
        <v>1</v>
      </c>
      <c r="P3866" s="8">
        <f t="shared" si="241"/>
        <v>20</v>
      </c>
      <c r="Q3866" s="8" t="s">
        <v>8317</v>
      </c>
      <c r="R3866" s="8" t="s">
        <v>8318</v>
      </c>
      <c r="S3866" s="17">
        <f t="shared" si="242"/>
        <v>42295.891828703709</v>
      </c>
      <c r="T3866" s="17">
        <f t="shared" si="243"/>
        <v>42325.933495370366</v>
      </c>
    </row>
    <row r="3867" spans="1:20" ht="42.75" x14ac:dyDescent="0.45">
      <c r="A3867" s="5">
        <v>3865</v>
      </c>
      <c r="B3867" s="7" t="s">
        <v>3862</v>
      </c>
      <c r="C3867" s="7" t="s">
        <v>7974</v>
      </c>
      <c r="D3867" s="8">
        <v>2413</v>
      </c>
      <c r="E3867" s="8">
        <v>650</v>
      </c>
      <c r="F3867" s="8" t="s">
        <v>8221</v>
      </c>
      <c r="G3867" s="8" t="s">
        <v>8229</v>
      </c>
      <c r="H3867" s="8" t="s">
        <v>8251</v>
      </c>
      <c r="I3867" s="8">
        <v>1409376600</v>
      </c>
      <c r="J3867" s="8">
        <v>1405957098</v>
      </c>
      <c r="K3867" s="8" t="b">
        <v>0</v>
      </c>
      <c r="L3867" s="8">
        <v>14</v>
      </c>
      <c r="M3867" s="8" t="b">
        <v>0</v>
      </c>
      <c r="N3867" s="8" t="s">
        <v>8271</v>
      </c>
      <c r="O3867" s="11">
        <f t="shared" si="240"/>
        <v>27</v>
      </c>
      <c r="P3867" s="8">
        <f t="shared" si="241"/>
        <v>46.43</v>
      </c>
      <c r="Q3867" s="8" t="s">
        <v>8317</v>
      </c>
      <c r="R3867" s="8" t="s">
        <v>8318</v>
      </c>
      <c r="S3867" s="17">
        <f t="shared" si="242"/>
        <v>41841.651597222226</v>
      </c>
      <c r="T3867" s="17">
        <f t="shared" si="243"/>
        <v>41881.229166666664</v>
      </c>
    </row>
    <row r="3868" spans="1:20" ht="28.5" x14ac:dyDescent="0.45">
      <c r="A3868" s="5">
        <v>3866</v>
      </c>
      <c r="B3868" s="7" t="s">
        <v>3863</v>
      </c>
      <c r="C3868" s="7" t="s">
        <v>7975</v>
      </c>
      <c r="D3868" s="8">
        <v>2000</v>
      </c>
      <c r="E3868" s="8">
        <v>11</v>
      </c>
      <c r="F3868" s="8" t="s">
        <v>8221</v>
      </c>
      <c r="G3868" s="8" t="s">
        <v>8224</v>
      </c>
      <c r="H3868" s="8" t="s">
        <v>8246</v>
      </c>
      <c r="I3868" s="8">
        <v>1458703740</v>
      </c>
      <c r="J3868" s="8">
        <v>1454453021</v>
      </c>
      <c r="K3868" s="8" t="b">
        <v>0</v>
      </c>
      <c r="L3868" s="8">
        <v>2</v>
      </c>
      <c r="M3868" s="8" t="b">
        <v>0</v>
      </c>
      <c r="N3868" s="8" t="s">
        <v>8271</v>
      </c>
      <c r="O3868" s="11">
        <f t="shared" si="240"/>
        <v>1</v>
      </c>
      <c r="P3868" s="8">
        <f t="shared" si="241"/>
        <v>5.5</v>
      </c>
      <c r="Q3868" s="8" t="s">
        <v>8317</v>
      </c>
      <c r="R3868" s="8" t="s">
        <v>8318</v>
      </c>
      <c r="S3868" s="17">
        <f t="shared" si="242"/>
        <v>42402.947002314817</v>
      </c>
      <c r="T3868" s="17">
        <f t="shared" si="243"/>
        <v>42452.145138888889</v>
      </c>
    </row>
    <row r="3869" spans="1:20" ht="42.75" x14ac:dyDescent="0.45">
      <c r="A3869" s="5">
        <v>3867</v>
      </c>
      <c r="B3869" s="7" t="s">
        <v>3864</v>
      </c>
      <c r="C3869" s="7" t="s">
        <v>7976</v>
      </c>
      <c r="D3869" s="8">
        <v>2000</v>
      </c>
      <c r="E3869" s="8">
        <v>251</v>
      </c>
      <c r="F3869" s="8" t="s">
        <v>8221</v>
      </c>
      <c r="G3869" s="8" t="s">
        <v>8224</v>
      </c>
      <c r="H3869" s="8" t="s">
        <v>8246</v>
      </c>
      <c r="I3869" s="8">
        <v>1466278339</v>
      </c>
      <c r="J3869" s="8">
        <v>1463686339</v>
      </c>
      <c r="K3869" s="8" t="b">
        <v>0</v>
      </c>
      <c r="L3869" s="8">
        <v>5</v>
      </c>
      <c r="M3869" s="8" t="b">
        <v>0</v>
      </c>
      <c r="N3869" s="8" t="s">
        <v>8271</v>
      </c>
      <c r="O3869" s="11">
        <f t="shared" si="240"/>
        <v>13</v>
      </c>
      <c r="P3869" s="8">
        <f t="shared" si="241"/>
        <v>50.2</v>
      </c>
      <c r="Q3869" s="8" t="s">
        <v>8317</v>
      </c>
      <c r="R3869" s="8" t="s">
        <v>8318</v>
      </c>
      <c r="S3869" s="17">
        <f t="shared" si="242"/>
        <v>42509.814108796301</v>
      </c>
      <c r="T3869" s="17">
        <f t="shared" si="243"/>
        <v>42539.814108796301</v>
      </c>
    </row>
    <row r="3870" spans="1:20" x14ac:dyDescent="0.45">
      <c r="A3870" s="5">
        <v>3868</v>
      </c>
      <c r="B3870" s="7" t="s">
        <v>3865</v>
      </c>
      <c r="C3870" s="7" t="s">
        <v>7977</v>
      </c>
      <c r="D3870" s="8">
        <v>5000</v>
      </c>
      <c r="E3870" s="8">
        <v>10</v>
      </c>
      <c r="F3870" s="8" t="s">
        <v>8220</v>
      </c>
      <c r="G3870" s="8" t="s">
        <v>8225</v>
      </c>
      <c r="H3870" s="8" t="s">
        <v>8247</v>
      </c>
      <c r="I3870" s="8">
        <v>1410191405</v>
      </c>
      <c r="J3870" s="8">
        <v>1408031405</v>
      </c>
      <c r="K3870" s="8" t="b">
        <v>0</v>
      </c>
      <c r="L3870" s="8">
        <v>1</v>
      </c>
      <c r="M3870" s="8" t="b">
        <v>0</v>
      </c>
      <c r="N3870" s="8" t="s">
        <v>8305</v>
      </c>
      <c r="O3870" s="11">
        <f t="shared" si="240"/>
        <v>0</v>
      </c>
      <c r="P3870" s="8">
        <f t="shared" si="241"/>
        <v>10</v>
      </c>
      <c r="Q3870" s="8" t="s">
        <v>8317</v>
      </c>
      <c r="R3870" s="8" t="s">
        <v>8359</v>
      </c>
      <c r="S3870" s="17">
        <f t="shared" si="242"/>
        <v>41865.659780092588</v>
      </c>
      <c r="T3870" s="17">
        <f t="shared" si="243"/>
        <v>41890.659780092588</v>
      </c>
    </row>
    <row r="3871" spans="1:20" ht="28.5" x14ac:dyDescent="0.45">
      <c r="A3871" s="5">
        <v>3869</v>
      </c>
      <c r="B3871" s="7" t="s">
        <v>3866</v>
      </c>
      <c r="C3871" s="7" t="s">
        <v>7978</v>
      </c>
      <c r="D3871" s="8">
        <v>13111</v>
      </c>
      <c r="E3871" s="8">
        <v>452</v>
      </c>
      <c r="F3871" s="8" t="s">
        <v>8220</v>
      </c>
      <c r="G3871" s="8" t="s">
        <v>8224</v>
      </c>
      <c r="H3871" s="8" t="s">
        <v>8246</v>
      </c>
      <c r="I3871" s="8">
        <v>1426302660</v>
      </c>
      <c r="J3871" s="8">
        <v>1423761792</v>
      </c>
      <c r="K3871" s="8" t="b">
        <v>0</v>
      </c>
      <c r="L3871" s="8">
        <v>15</v>
      </c>
      <c r="M3871" s="8" t="b">
        <v>0</v>
      </c>
      <c r="N3871" s="8" t="s">
        <v>8305</v>
      </c>
      <c r="O3871" s="11">
        <f t="shared" si="240"/>
        <v>3</v>
      </c>
      <c r="P3871" s="8">
        <f t="shared" si="241"/>
        <v>30.13</v>
      </c>
      <c r="Q3871" s="8" t="s">
        <v>8317</v>
      </c>
      <c r="R3871" s="8" t="s">
        <v>8359</v>
      </c>
      <c r="S3871" s="17">
        <f t="shared" si="242"/>
        <v>42047.724444444444</v>
      </c>
      <c r="T3871" s="17">
        <f t="shared" si="243"/>
        <v>42077.132638888885</v>
      </c>
    </row>
    <row r="3872" spans="1:20" ht="42.75" x14ac:dyDescent="0.45">
      <c r="A3872" s="5">
        <v>3870</v>
      </c>
      <c r="B3872" s="7" t="s">
        <v>3867</v>
      </c>
      <c r="C3872" s="7" t="s">
        <v>7979</v>
      </c>
      <c r="D3872" s="8">
        <v>10000</v>
      </c>
      <c r="E3872" s="8">
        <v>1500</v>
      </c>
      <c r="F3872" s="8" t="s">
        <v>8220</v>
      </c>
      <c r="G3872" s="8" t="s">
        <v>8224</v>
      </c>
      <c r="H3872" s="8" t="s">
        <v>8246</v>
      </c>
      <c r="I3872" s="8">
        <v>1404360478</v>
      </c>
      <c r="J3872" s="8">
        <v>1401768478</v>
      </c>
      <c r="K3872" s="8" t="b">
        <v>0</v>
      </c>
      <c r="L3872" s="8">
        <v>10</v>
      </c>
      <c r="M3872" s="8" t="b">
        <v>0</v>
      </c>
      <c r="N3872" s="8" t="s">
        <v>8305</v>
      </c>
      <c r="O3872" s="11">
        <f t="shared" si="240"/>
        <v>15</v>
      </c>
      <c r="P3872" s="8">
        <f t="shared" si="241"/>
        <v>150</v>
      </c>
      <c r="Q3872" s="8" t="s">
        <v>8317</v>
      </c>
      <c r="R3872" s="8" t="s">
        <v>8359</v>
      </c>
      <c r="S3872" s="17">
        <f t="shared" si="242"/>
        <v>41793.17219907407</v>
      </c>
      <c r="T3872" s="17">
        <f t="shared" si="243"/>
        <v>41823.17219907407</v>
      </c>
    </row>
    <row r="3873" spans="1:20" ht="28.5" x14ac:dyDescent="0.45">
      <c r="A3873" s="5">
        <v>3871</v>
      </c>
      <c r="B3873" s="7" t="s">
        <v>3868</v>
      </c>
      <c r="C3873" s="7" t="s">
        <v>7980</v>
      </c>
      <c r="D3873" s="8">
        <v>1500</v>
      </c>
      <c r="E3873" s="8">
        <v>40</v>
      </c>
      <c r="F3873" s="8" t="s">
        <v>8220</v>
      </c>
      <c r="G3873" s="8" t="s">
        <v>8224</v>
      </c>
      <c r="H3873" s="8" t="s">
        <v>8246</v>
      </c>
      <c r="I3873" s="8">
        <v>1490809450</v>
      </c>
      <c r="J3873" s="8">
        <v>1485629050</v>
      </c>
      <c r="K3873" s="8" t="b">
        <v>0</v>
      </c>
      <c r="L3873" s="8">
        <v>3</v>
      </c>
      <c r="M3873" s="8" t="b">
        <v>0</v>
      </c>
      <c r="N3873" s="8" t="s">
        <v>8305</v>
      </c>
      <c r="O3873" s="11">
        <f t="shared" si="240"/>
        <v>3</v>
      </c>
      <c r="P3873" s="8">
        <f t="shared" si="241"/>
        <v>13.33</v>
      </c>
      <c r="Q3873" s="8" t="s">
        <v>8317</v>
      </c>
      <c r="R3873" s="8" t="s">
        <v>8359</v>
      </c>
      <c r="S3873" s="17">
        <f t="shared" si="242"/>
        <v>42763.780671296292</v>
      </c>
      <c r="T3873" s="17">
        <f t="shared" si="243"/>
        <v>42823.739004629635</v>
      </c>
    </row>
    <row r="3874" spans="1:20" ht="42.75" x14ac:dyDescent="0.45">
      <c r="A3874" s="5">
        <v>3872</v>
      </c>
      <c r="B3874" s="7" t="s">
        <v>3869</v>
      </c>
      <c r="C3874" s="7" t="s">
        <v>7981</v>
      </c>
      <c r="D3874" s="8">
        <v>15000</v>
      </c>
      <c r="E3874" s="8">
        <v>0</v>
      </c>
      <c r="F3874" s="8" t="s">
        <v>8220</v>
      </c>
      <c r="G3874" s="8" t="s">
        <v>8224</v>
      </c>
      <c r="H3874" s="8" t="s">
        <v>8246</v>
      </c>
      <c r="I3874" s="8">
        <v>1439522996</v>
      </c>
      <c r="J3874" s="8">
        <v>1435202996</v>
      </c>
      <c r="K3874" s="8" t="b">
        <v>0</v>
      </c>
      <c r="L3874" s="8">
        <v>0</v>
      </c>
      <c r="M3874" s="8" t="b">
        <v>0</v>
      </c>
      <c r="N3874" s="8" t="s">
        <v>8305</v>
      </c>
      <c r="O3874" s="11">
        <f t="shared" si="240"/>
        <v>0</v>
      </c>
      <c r="P3874" s="8" t="e">
        <f t="shared" si="241"/>
        <v>#DIV/0!</v>
      </c>
      <c r="Q3874" s="8" t="s">
        <v>8317</v>
      </c>
      <c r="R3874" s="8" t="s">
        <v>8359</v>
      </c>
      <c r="S3874" s="17">
        <f t="shared" si="242"/>
        <v>42180.145787037036</v>
      </c>
      <c r="T3874" s="17">
        <f t="shared" si="243"/>
        <v>42230.145787037036</v>
      </c>
    </row>
    <row r="3875" spans="1:20" ht="42.75" x14ac:dyDescent="0.45">
      <c r="A3875" s="5">
        <v>3873</v>
      </c>
      <c r="B3875" s="7" t="s">
        <v>3870</v>
      </c>
      <c r="C3875" s="7" t="s">
        <v>7982</v>
      </c>
      <c r="D3875" s="8">
        <v>5500</v>
      </c>
      <c r="E3875" s="8">
        <v>0</v>
      </c>
      <c r="F3875" s="8" t="s">
        <v>8220</v>
      </c>
      <c r="G3875" s="8" t="s">
        <v>8224</v>
      </c>
      <c r="H3875" s="8" t="s">
        <v>8246</v>
      </c>
      <c r="I3875" s="8">
        <v>1444322535</v>
      </c>
      <c r="J3875" s="8">
        <v>1441730535</v>
      </c>
      <c r="K3875" s="8" t="b">
        <v>0</v>
      </c>
      <c r="L3875" s="8">
        <v>0</v>
      </c>
      <c r="M3875" s="8" t="b">
        <v>0</v>
      </c>
      <c r="N3875" s="8" t="s">
        <v>8305</v>
      </c>
      <c r="O3875" s="11">
        <f t="shared" si="240"/>
        <v>0</v>
      </c>
      <c r="P3875" s="8" t="e">
        <f t="shared" si="241"/>
        <v>#DIV/0!</v>
      </c>
      <c r="Q3875" s="8" t="s">
        <v>8317</v>
      </c>
      <c r="R3875" s="8" t="s">
        <v>8359</v>
      </c>
      <c r="S3875" s="17">
        <f t="shared" si="242"/>
        <v>42255.696006944447</v>
      </c>
      <c r="T3875" s="17">
        <f t="shared" si="243"/>
        <v>42285.696006944447</v>
      </c>
    </row>
    <row r="3876" spans="1:20" ht="42.75" x14ac:dyDescent="0.45">
      <c r="A3876" s="5">
        <v>3874</v>
      </c>
      <c r="B3876" s="7" t="s">
        <v>3871</v>
      </c>
      <c r="C3876" s="7" t="s">
        <v>7983</v>
      </c>
      <c r="D3876" s="8">
        <v>620</v>
      </c>
      <c r="E3876" s="8">
        <v>0</v>
      </c>
      <c r="F3876" s="8" t="s">
        <v>8220</v>
      </c>
      <c r="G3876" s="8" t="s">
        <v>8228</v>
      </c>
      <c r="H3876" s="8" t="s">
        <v>8250</v>
      </c>
      <c r="I3876" s="8">
        <v>1422061200</v>
      </c>
      <c r="J3876" s="8">
        <v>1420244622</v>
      </c>
      <c r="K3876" s="8" t="b">
        <v>0</v>
      </c>
      <c r="L3876" s="8">
        <v>0</v>
      </c>
      <c r="M3876" s="8" t="b">
        <v>0</v>
      </c>
      <c r="N3876" s="8" t="s">
        <v>8305</v>
      </c>
      <c r="O3876" s="11">
        <f t="shared" si="240"/>
        <v>0</v>
      </c>
      <c r="P3876" s="8" t="e">
        <f t="shared" si="241"/>
        <v>#DIV/0!</v>
      </c>
      <c r="Q3876" s="8" t="s">
        <v>8317</v>
      </c>
      <c r="R3876" s="8" t="s">
        <v>8359</v>
      </c>
      <c r="S3876" s="17">
        <f t="shared" si="242"/>
        <v>42007.016458333332</v>
      </c>
      <c r="T3876" s="17">
        <f t="shared" si="243"/>
        <v>42028.041666666672</v>
      </c>
    </row>
    <row r="3877" spans="1:20" ht="42.75" x14ac:dyDescent="0.45">
      <c r="A3877" s="5">
        <v>3875</v>
      </c>
      <c r="B3877" s="7" t="s">
        <v>3872</v>
      </c>
      <c r="C3877" s="7" t="s">
        <v>7984</v>
      </c>
      <c r="D3877" s="8">
        <v>30000</v>
      </c>
      <c r="E3877" s="8">
        <v>0</v>
      </c>
      <c r="F3877" s="8" t="s">
        <v>8220</v>
      </c>
      <c r="G3877" s="8" t="s">
        <v>8232</v>
      </c>
      <c r="H3877" s="8" t="s">
        <v>8253</v>
      </c>
      <c r="I3877" s="8">
        <v>1472896800</v>
      </c>
      <c r="J3877" s="8">
        <v>1472804365</v>
      </c>
      <c r="K3877" s="8" t="b">
        <v>0</v>
      </c>
      <c r="L3877" s="8">
        <v>0</v>
      </c>
      <c r="M3877" s="8" t="b">
        <v>0</v>
      </c>
      <c r="N3877" s="8" t="s">
        <v>8305</v>
      </c>
      <c r="O3877" s="11">
        <f t="shared" si="240"/>
        <v>0</v>
      </c>
      <c r="P3877" s="8" t="e">
        <f t="shared" si="241"/>
        <v>#DIV/0!</v>
      </c>
      <c r="Q3877" s="8" t="s">
        <v>8317</v>
      </c>
      <c r="R3877" s="8" t="s">
        <v>8359</v>
      </c>
      <c r="S3877" s="17">
        <f t="shared" si="242"/>
        <v>42615.346817129626</v>
      </c>
      <c r="T3877" s="17">
        <f t="shared" si="243"/>
        <v>42616.416666666672</v>
      </c>
    </row>
    <row r="3878" spans="1:20" ht="42.75" x14ac:dyDescent="0.45">
      <c r="A3878" s="5">
        <v>3876</v>
      </c>
      <c r="B3878" s="7" t="s">
        <v>3873</v>
      </c>
      <c r="C3878" s="7" t="s">
        <v>7985</v>
      </c>
      <c r="D3878" s="8">
        <v>3900</v>
      </c>
      <c r="E3878" s="8">
        <v>2059</v>
      </c>
      <c r="F3878" s="8" t="s">
        <v>8220</v>
      </c>
      <c r="G3878" s="8" t="s">
        <v>8225</v>
      </c>
      <c r="H3878" s="8" t="s">
        <v>8247</v>
      </c>
      <c r="I3878" s="8">
        <v>1454425128</v>
      </c>
      <c r="J3878" s="8">
        <v>1451833128</v>
      </c>
      <c r="K3878" s="8" t="b">
        <v>0</v>
      </c>
      <c r="L3878" s="8">
        <v>46</v>
      </c>
      <c r="M3878" s="8" t="b">
        <v>0</v>
      </c>
      <c r="N3878" s="8" t="s">
        <v>8305</v>
      </c>
      <c r="O3878" s="11">
        <f t="shared" si="240"/>
        <v>53</v>
      </c>
      <c r="P3878" s="8">
        <f t="shared" si="241"/>
        <v>44.76</v>
      </c>
      <c r="Q3878" s="8" t="s">
        <v>8317</v>
      </c>
      <c r="R3878" s="8" t="s">
        <v>8359</v>
      </c>
      <c r="S3878" s="17">
        <f t="shared" si="242"/>
        <v>42372.624166666668</v>
      </c>
      <c r="T3878" s="17">
        <f t="shared" si="243"/>
        <v>42402.624166666668</v>
      </c>
    </row>
    <row r="3879" spans="1:20" ht="42.75" x14ac:dyDescent="0.45">
      <c r="A3879" s="5">
        <v>3877</v>
      </c>
      <c r="B3879" s="7" t="s">
        <v>3874</v>
      </c>
      <c r="C3879" s="7" t="s">
        <v>7986</v>
      </c>
      <c r="D3879" s="8">
        <v>25000</v>
      </c>
      <c r="E3879" s="8">
        <v>1241</v>
      </c>
      <c r="F3879" s="8" t="s">
        <v>8220</v>
      </c>
      <c r="G3879" s="8" t="s">
        <v>8224</v>
      </c>
      <c r="H3879" s="8" t="s">
        <v>8246</v>
      </c>
      <c r="I3879" s="8">
        <v>1481213752</v>
      </c>
      <c r="J3879" s="8">
        <v>1478621752</v>
      </c>
      <c r="K3879" s="8" t="b">
        <v>0</v>
      </c>
      <c r="L3879" s="8">
        <v>14</v>
      </c>
      <c r="M3879" s="8" t="b">
        <v>0</v>
      </c>
      <c r="N3879" s="8" t="s">
        <v>8305</v>
      </c>
      <c r="O3879" s="11">
        <f t="shared" si="240"/>
        <v>5</v>
      </c>
      <c r="P3879" s="8">
        <f t="shared" si="241"/>
        <v>88.64</v>
      </c>
      <c r="Q3879" s="8" t="s">
        <v>8317</v>
      </c>
      <c r="R3879" s="8" t="s">
        <v>8359</v>
      </c>
      <c r="S3879" s="17">
        <f t="shared" si="242"/>
        <v>42682.67768518519</v>
      </c>
      <c r="T3879" s="17">
        <f t="shared" si="243"/>
        <v>42712.67768518519</v>
      </c>
    </row>
    <row r="3880" spans="1:20" ht="42.75" x14ac:dyDescent="0.45">
      <c r="A3880" s="5">
        <v>3878</v>
      </c>
      <c r="B3880" s="7" t="s">
        <v>3875</v>
      </c>
      <c r="C3880" s="7" t="s">
        <v>7987</v>
      </c>
      <c r="D3880" s="8">
        <v>18000</v>
      </c>
      <c r="E3880" s="8">
        <v>10</v>
      </c>
      <c r="F3880" s="8" t="s">
        <v>8220</v>
      </c>
      <c r="G3880" s="8" t="s">
        <v>8224</v>
      </c>
      <c r="H3880" s="8" t="s">
        <v>8246</v>
      </c>
      <c r="I3880" s="8">
        <v>1435636740</v>
      </c>
      <c r="J3880" s="8">
        <v>1433014746</v>
      </c>
      <c r="K3880" s="8" t="b">
        <v>0</v>
      </c>
      <c r="L3880" s="8">
        <v>1</v>
      </c>
      <c r="M3880" s="8" t="b">
        <v>0</v>
      </c>
      <c r="N3880" s="8" t="s">
        <v>8305</v>
      </c>
      <c r="O3880" s="11">
        <f t="shared" si="240"/>
        <v>0</v>
      </c>
      <c r="P3880" s="8">
        <f t="shared" si="241"/>
        <v>10</v>
      </c>
      <c r="Q3880" s="8" t="s">
        <v>8317</v>
      </c>
      <c r="R3880" s="8" t="s">
        <v>8359</v>
      </c>
      <c r="S3880" s="17">
        <f t="shared" si="242"/>
        <v>42154.818819444445</v>
      </c>
      <c r="T3880" s="17">
        <f t="shared" si="243"/>
        <v>42185.165972222225</v>
      </c>
    </row>
    <row r="3881" spans="1:20" ht="42.75" x14ac:dyDescent="0.45">
      <c r="A3881" s="5">
        <v>3879</v>
      </c>
      <c r="B3881" s="7" t="s">
        <v>3876</v>
      </c>
      <c r="C3881" s="7" t="s">
        <v>7988</v>
      </c>
      <c r="D3881" s="8">
        <v>15000</v>
      </c>
      <c r="E3881" s="8">
        <v>0</v>
      </c>
      <c r="F3881" s="8" t="s">
        <v>8220</v>
      </c>
      <c r="G3881" s="8" t="s">
        <v>8225</v>
      </c>
      <c r="H3881" s="8" t="s">
        <v>8247</v>
      </c>
      <c r="I3881" s="8">
        <v>1422218396</v>
      </c>
      <c r="J3881" s="8">
        <v>1419626396</v>
      </c>
      <c r="K3881" s="8" t="b">
        <v>0</v>
      </c>
      <c r="L3881" s="8">
        <v>0</v>
      </c>
      <c r="M3881" s="8" t="b">
        <v>0</v>
      </c>
      <c r="N3881" s="8" t="s">
        <v>8305</v>
      </c>
      <c r="O3881" s="11">
        <f t="shared" si="240"/>
        <v>0</v>
      </c>
      <c r="P3881" s="8" t="e">
        <f t="shared" si="241"/>
        <v>#DIV/0!</v>
      </c>
      <c r="Q3881" s="8" t="s">
        <v>8317</v>
      </c>
      <c r="R3881" s="8" t="s">
        <v>8359</v>
      </c>
      <c r="S3881" s="17">
        <f t="shared" si="242"/>
        <v>41999.861064814817</v>
      </c>
      <c r="T3881" s="17">
        <f t="shared" si="243"/>
        <v>42029.861064814817</v>
      </c>
    </row>
    <row r="3882" spans="1:20" ht="42.75" x14ac:dyDescent="0.45">
      <c r="A3882" s="5">
        <v>3880</v>
      </c>
      <c r="B3882" s="7" t="s">
        <v>3877</v>
      </c>
      <c r="C3882" s="7" t="s">
        <v>7989</v>
      </c>
      <c r="D3882" s="8">
        <v>7500</v>
      </c>
      <c r="E3882" s="8">
        <v>980</v>
      </c>
      <c r="F3882" s="8" t="s">
        <v>8220</v>
      </c>
      <c r="G3882" s="8" t="s">
        <v>8225</v>
      </c>
      <c r="H3882" s="8" t="s">
        <v>8247</v>
      </c>
      <c r="I3882" s="8">
        <v>1406761200</v>
      </c>
      <c r="J3882" s="8">
        <v>1403724820</v>
      </c>
      <c r="K3882" s="8" t="b">
        <v>0</v>
      </c>
      <c r="L3882" s="8">
        <v>17</v>
      </c>
      <c r="M3882" s="8" t="b">
        <v>0</v>
      </c>
      <c r="N3882" s="8" t="s">
        <v>8305</v>
      </c>
      <c r="O3882" s="11">
        <f t="shared" si="240"/>
        <v>13</v>
      </c>
      <c r="P3882" s="8">
        <f t="shared" si="241"/>
        <v>57.65</v>
      </c>
      <c r="Q3882" s="8" t="s">
        <v>8317</v>
      </c>
      <c r="R3882" s="8" t="s">
        <v>8359</v>
      </c>
      <c r="S3882" s="17">
        <f t="shared" si="242"/>
        <v>41815.815046296295</v>
      </c>
      <c r="T3882" s="17">
        <f t="shared" si="243"/>
        <v>41850.958333333336</v>
      </c>
    </row>
    <row r="3883" spans="1:20" ht="28.5" x14ac:dyDescent="0.45">
      <c r="A3883" s="5">
        <v>3881</v>
      </c>
      <c r="B3883" s="7" t="s">
        <v>3878</v>
      </c>
      <c r="C3883" s="7" t="s">
        <v>7990</v>
      </c>
      <c r="D3883" s="8">
        <v>500</v>
      </c>
      <c r="E3883" s="8">
        <v>25</v>
      </c>
      <c r="F3883" s="8" t="s">
        <v>8220</v>
      </c>
      <c r="G3883" s="8" t="s">
        <v>8224</v>
      </c>
      <c r="H3883" s="8" t="s">
        <v>8246</v>
      </c>
      <c r="I3883" s="8">
        <v>1487550399</v>
      </c>
      <c r="J3883" s="8">
        <v>1484958399</v>
      </c>
      <c r="K3883" s="8" t="b">
        <v>0</v>
      </c>
      <c r="L3883" s="8">
        <v>1</v>
      </c>
      <c r="M3883" s="8" t="b">
        <v>0</v>
      </c>
      <c r="N3883" s="8" t="s">
        <v>8305</v>
      </c>
      <c r="O3883" s="11">
        <f t="shared" si="240"/>
        <v>5</v>
      </c>
      <c r="P3883" s="8">
        <f t="shared" si="241"/>
        <v>25</v>
      </c>
      <c r="Q3883" s="8" t="s">
        <v>8317</v>
      </c>
      <c r="R3883" s="8" t="s">
        <v>8359</v>
      </c>
      <c r="S3883" s="17">
        <f t="shared" si="242"/>
        <v>42756.018506944441</v>
      </c>
      <c r="T3883" s="17">
        <f t="shared" si="243"/>
        <v>42786.018506944441</v>
      </c>
    </row>
    <row r="3884" spans="1:20" ht="42.75" x14ac:dyDescent="0.45">
      <c r="A3884" s="5">
        <v>3882</v>
      </c>
      <c r="B3884" s="7" t="s">
        <v>3879</v>
      </c>
      <c r="C3884" s="7" t="s">
        <v>7991</v>
      </c>
      <c r="D3884" s="8">
        <v>30000</v>
      </c>
      <c r="E3884" s="8">
        <v>0</v>
      </c>
      <c r="F3884" s="8" t="s">
        <v>8220</v>
      </c>
      <c r="G3884" s="8" t="s">
        <v>8226</v>
      </c>
      <c r="H3884" s="8" t="s">
        <v>8248</v>
      </c>
      <c r="I3884" s="8">
        <v>1454281380</v>
      </c>
      <c r="J3884" s="8">
        <v>1451950570</v>
      </c>
      <c r="K3884" s="8" t="b">
        <v>0</v>
      </c>
      <c r="L3884" s="8">
        <v>0</v>
      </c>
      <c r="M3884" s="8" t="b">
        <v>0</v>
      </c>
      <c r="N3884" s="8" t="s">
        <v>8305</v>
      </c>
      <c r="O3884" s="11">
        <f t="shared" si="240"/>
        <v>0</v>
      </c>
      <c r="P3884" s="8" t="e">
        <f t="shared" si="241"/>
        <v>#DIV/0!</v>
      </c>
      <c r="Q3884" s="8" t="s">
        <v>8317</v>
      </c>
      <c r="R3884" s="8" t="s">
        <v>8359</v>
      </c>
      <c r="S3884" s="17">
        <f t="shared" si="242"/>
        <v>42373.983449074076</v>
      </c>
      <c r="T3884" s="17">
        <f t="shared" si="243"/>
        <v>42400.960416666669</v>
      </c>
    </row>
    <row r="3885" spans="1:20" ht="57" x14ac:dyDescent="0.45">
      <c r="A3885" s="5">
        <v>3883</v>
      </c>
      <c r="B3885" s="7" t="s">
        <v>3880</v>
      </c>
      <c r="C3885" s="7" t="s">
        <v>7992</v>
      </c>
      <c r="D3885" s="8">
        <v>15000</v>
      </c>
      <c r="E3885" s="8">
        <v>0</v>
      </c>
      <c r="F3885" s="8" t="s">
        <v>8220</v>
      </c>
      <c r="G3885" s="8" t="s">
        <v>8225</v>
      </c>
      <c r="H3885" s="8" t="s">
        <v>8247</v>
      </c>
      <c r="I3885" s="8">
        <v>1409668069</v>
      </c>
      <c r="J3885" s="8">
        <v>1407076069</v>
      </c>
      <c r="K3885" s="8" t="b">
        <v>0</v>
      </c>
      <c r="L3885" s="8">
        <v>0</v>
      </c>
      <c r="M3885" s="8" t="b">
        <v>0</v>
      </c>
      <c r="N3885" s="8" t="s">
        <v>8305</v>
      </c>
      <c r="O3885" s="11">
        <f t="shared" si="240"/>
        <v>0</v>
      </c>
      <c r="P3885" s="8" t="e">
        <f t="shared" si="241"/>
        <v>#DIV/0!</v>
      </c>
      <c r="Q3885" s="8" t="s">
        <v>8317</v>
      </c>
      <c r="R3885" s="8" t="s">
        <v>8359</v>
      </c>
      <c r="S3885" s="17">
        <f t="shared" si="242"/>
        <v>41854.602650462963</v>
      </c>
      <c r="T3885" s="17">
        <f t="shared" si="243"/>
        <v>41884.602650462963</v>
      </c>
    </row>
    <row r="3886" spans="1:20" ht="42.75" x14ac:dyDescent="0.45">
      <c r="A3886" s="5">
        <v>3884</v>
      </c>
      <c r="B3886" s="7" t="s">
        <v>3881</v>
      </c>
      <c r="C3886" s="7" t="s">
        <v>7993</v>
      </c>
      <c r="D3886" s="8">
        <v>10000</v>
      </c>
      <c r="E3886" s="8">
        <v>0</v>
      </c>
      <c r="F3886" s="8" t="s">
        <v>8220</v>
      </c>
      <c r="G3886" s="8" t="s">
        <v>8224</v>
      </c>
      <c r="H3886" s="8" t="s">
        <v>8246</v>
      </c>
      <c r="I3886" s="8">
        <v>1427479192</v>
      </c>
      <c r="J3886" s="8">
        <v>1425322792</v>
      </c>
      <c r="K3886" s="8" t="b">
        <v>0</v>
      </c>
      <c r="L3886" s="8">
        <v>0</v>
      </c>
      <c r="M3886" s="8" t="b">
        <v>0</v>
      </c>
      <c r="N3886" s="8" t="s">
        <v>8305</v>
      </c>
      <c r="O3886" s="11">
        <f t="shared" si="240"/>
        <v>0</v>
      </c>
      <c r="P3886" s="8" t="e">
        <f t="shared" si="241"/>
        <v>#DIV/0!</v>
      </c>
      <c r="Q3886" s="8" t="s">
        <v>8317</v>
      </c>
      <c r="R3886" s="8" t="s">
        <v>8359</v>
      </c>
      <c r="S3886" s="17">
        <f t="shared" si="242"/>
        <v>42065.791574074072</v>
      </c>
      <c r="T3886" s="17">
        <f t="shared" si="243"/>
        <v>42090.749907407408</v>
      </c>
    </row>
    <row r="3887" spans="1:20" ht="42.75" x14ac:dyDescent="0.45">
      <c r="A3887" s="5">
        <v>3885</v>
      </c>
      <c r="B3887" s="7" t="s">
        <v>3882</v>
      </c>
      <c r="C3887" s="7" t="s">
        <v>7994</v>
      </c>
      <c r="D3887" s="8">
        <v>375000</v>
      </c>
      <c r="E3887" s="8">
        <v>0</v>
      </c>
      <c r="F3887" s="8" t="s">
        <v>8220</v>
      </c>
      <c r="G3887" s="8" t="s">
        <v>8224</v>
      </c>
      <c r="H3887" s="8" t="s">
        <v>8246</v>
      </c>
      <c r="I3887" s="8">
        <v>1462834191</v>
      </c>
      <c r="J3887" s="8">
        <v>1460242191</v>
      </c>
      <c r="K3887" s="8" t="b">
        <v>0</v>
      </c>
      <c r="L3887" s="8">
        <v>0</v>
      </c>
      <c r="M3887" s="8" t="b">
        <v>0</v>
      </c>
      <c r="N3887" s="8" t="s">
        <v>8305</v>
      </c>
      <c r="O3887" s="11">
        <f t="shared" si="240"/>
        <v>0</v>
      </c>
      <c r="P3887" s="8" t="e">
        <f t="shared" si="241"/>
        <v>#DIV/0!</v>
      </c>
      <c r="Q3887" s="8" t="s">
        <v>8317</v>
      </c>
      <c r="R3887" s="8" t="s">
        <v>8359</v>
      </c>
      <c r="S3887" s="17">
        <f t="shared" si="242"/>
        <v>42469.951284722221</v>
      </c>
      <c r="T3887" s="17">
        <f t="shared" si="243"/>
        <v>42499.951284722221</v>
      </c>
    </row>
    <row r="3888" spans="1:20" x14ac:dyDescent="0.45">
      <c r="A3888" s="5">
        <v>3886</v>
      </c>
      <c r="B3888" s="7" t="s">
        <v>3883</v>
      </c>
      <c r="C3888" s="7">
        <v>1</v>
      </c>
      <c r="D3888" s="8">
        <v>10000</v>
      </c>
      <c r="E3888" s="8">
        <v>0</v>
      </c>
      <c r="F3888" s="8" t="s">
        <v>8220</v>
      </c>
      <c r="G3888" s="8" t="s">
        <v>8226</v>
      </c>
      <c r="H3888" s="8" t="s">
        <v>8248</v>
      </c>
      <c r="I3888" s="8">
        <v>1418275702</v>
      </c>
      <c r="J3888" s="8">
        <v>1415683702</v>
      </c>
      <c r="K3888" s="8" t="b">
        <v>0</v>
      </c>
      <c r="L3888" s="8">
        <v>0</v>
      </c>
      <c r="M3888" s="8" t="b">
        <v>0</v>
      </c>
      <c r="N3888" s="8" t="s">
        <v>8305</v>
      </c>
      <c r="O3888" s="11">
        <f t="shared" si="240"/>
        <v>0</v>
      </c>
      <c r="P3888" s="8" t="e">
        <f t="shared" si="241"/>
        <v>#DIV/0!</v>
      </c>
      <c r="Q3888" s="8" t="s">
        <v>8317</v>
      </c>
      <c r="R3888" s="8" t="s">
        <v>8359</v>
      </c>
      <c r="S3888" s="17">
        <f t="shared" si="242"/>
        <v>41954.228032407409</v>
      </c>
      <c r="T3888" s="17">
        <f t="shared" si="243"/>
        <v>41984.228032407409</v>
      </c>
    </row>
    <row r="3889" spans="1:20" ht="42.75" x14ac:dyDescent="0.45">
      <c r="A3889" s="5">
        <v>3887</v>
      </c>
      <c r="B3889" s="7" t="s">
        <v>3884</v>
      </c>
      <c r="C3889" s="7" t="s">
        <v>7995</v>
      </c>
      <c r="D3889" s="8">
        <v>2000</v>
      </c>
      <c r="E3889" s="8">
        <v>35</v>
      </c>
      <c r="F3889" s="8" t="s">
        <v>8220</v>
      </c>
      <c r="G3889" s="8" t="s">
        <v>8224</v>
      </c>
      <c r="H3889" s="8" t="s">
        <v>8246</v>
      </c>
      <c r="I3889" s="8">
        <v>1430517600</v>
      </c>
      <c r="J3889" s="8">
        <v>1426538129</v>
      </c>
      <c r="K3889" s="8" t="b">
        <v>0</v>
      </c>
      <c r="L3889" s="8">
        <v>2</v>
      </c>
      <c r="M3889" s="8" t="b">
        <v>0</v>
      </c>
      <c r="N3889" s="8" t="s">
        <v>8305</v>
      </c>
      <c r="O3889" s="11">
        <f t="shared" si="240"/>
        <v>2</v>
      </c>
      <c r="P3889" s="8">
        <f t="shared" si="241"/>
        <v>17.5</v>
      </c>
      <c r="Q3889" s="8" t="s">
        <v>8317</v>
      </c>
      <c r="R3889" s="8" t="s">
        <v>8359</v>
      </c>
      <c r="S3889" s="17">
        <f t="shared" si="242"/>
        <v>42079.857974537037</v>
      </c>
      <c r="T3889" s="17">
        <f t="shared" si="243"/>
        <v>42125.916666666672</v>
      </c>
    </row>
    <row r="3890" spans="1:20" ht="42.75" x14ac:dyDescent="0.45">
      <c r="A3890" s="5">
        <v>3888</v>
      </c>
      <c r="B3890" s="7" t="s">
        <v>3885</v>
      </c>
      <c r="C3890" s="7" t="s">
        <v>7996</v>
      </c>
      <c r="D3890" s="8">
        <v>2000</v>
      </c>
      <c r="E3890" s="8">
        <v>542</v>
      </c>
      <c r="F3890" s="8" t="s">
        <v>8221</v>
      </c>
      <c r="G3890" s="8" t="s">
        <v>8225</v>
      </c>
      <c r="H3890" s="8" t="s">
        <v>8247</v>
      </c>
      <c r="I3890" s="8">
        <v>1488114358</v>
      </c>
      <c r="J3890" s="8">
        <v>1485522358</v>
      </c>
      <c r="K3890" s="8" t="b">
        <v>0</v>
      </c>
      <c r="L3890" s="8">
        <v>14</v>
      </c>
      <c r="M3890" s="8" t="b">
        <v>0</v>
      </c>
      <c r="N3890" s="8" t="s">
        <v>8271</v>
      </c>
      <c r="O3890" s="11">
        <f t="shared" si="240"/>
        <v>27</v>
      </c>
      <c r="P3890" s="8">
        <f t="shared" si="241"/>
        <v>38.71</v>
      </c>
      <c r="Q3890" s="8" t="s">
        <v>8317</v>
      </c>
      <c r="R3890" s="8" t="s">
        <v>8318</v>
      </c>
      <c r="S3890" s="17">
        <f t="shared" si="242"/>
        <v>42762.545810185184</v>
      </c>
      <c r="T3890" s="17">
        <f t="shared" si="243"/>
        <v>42792.545810185184</v>
      </c>
    </row>
    <row r="3891" spans="1:20" ht="42.75" x14ac:dyDescent="0.45">
      <c r="A3891" s="5">
        <v>3889</v>
      </c>
      <c r="B3891" s="7" t="s">
        <v>3886</v>
      </c>
      <c r="C3891" s="7" t="s">
        <v>7997</v>
      </c>
      <c r="D3891" s="8">
        <v>8000</v>
      </c>
      <c r="E3891" s="8">
        <v>118</v>
      </c>
      <c r="F3891" s="8" t="s">
        <v>8221</v>
      </c>
      <c r="G3891" s="8" t="s">
        <v>8224</v>
      </c>
      <c r="H3891" s="8" t="s">
        <v>8246</v>
      </c>
      <c r="I3891" s="8">
        <v>1420413960</v>
      </c>
      <c r="J3891" s="8">
        <v>1417651630</v>
      </c>
      <c r="K3891" s="8" t="b">
        <v>0</v>
      </c>
      <c r="L3891" s="8">
        <v>9</v>
      </c>
      <c r="M3891" s="8" t="b">
        <v>0</v>
      </c>
      <c r="N3891" s="8" t="s">
        <v>8271</v>
      </c>
      <c r="O3891" s="11">
        <f t="shared" si="240"/>
        <v>1</v>
      </c>
      <c r="P3891" s="8">
        <f t="shared" si="241"/>
        <v>13.11</v>
      </c>
      <c r="Q3891" s="8" t="s">
        <v>8317</v>
      </c>
      <c r="R3891" s="8" t="s">
        <v>8318</v>
      </c>
      <c r="S3891" s="17">
        <f t="shared" si="242"/>
        <v>41977.004976851851</v>
      </c>
      <c r="T3891" s="17">
        <f t="shared" si="243"/>
        <v>42008.976388888885</v>
      </c>
    </row>
    <row r="3892" spans="1:20" ht="42.75" x14ac:dyDescent="0.45">
      <c r="A3892" s="5">
        <v>3890</v>
      </c>
      <c r="B3892" s="7" t="s">
        <v>3887</v>
      </c>
      <c r="C3892" s="7" t="s">
        <v>7998</v>
      </c>
      <c r="D3892" s="8">
        <v>15000</v>
      </c>
      <c r="E3892" s="8">
        <v>2524</v>
      </c>
      <c r="F3892" s="8" t="s">
        <v>8221</v>
      </c>
      <c r="G3892" s="8" t="s">
        <v>8224</v>
      </c>
      <c r="H3892" s="8" t="s">
        <v>8246</v>
      </c>
      <c r="I3892" s="8">
        <v>1439662344</v>
      </c>
      <c r="J3892" s="8">
        <v>1434478344</v>
      </c>
      <c r="K3892" s="8" t="b">
        <v>0</v>
      </c>
      <c r="L3892" s="8">
        <v>8</v>
      </c>
      <c r="M3892" s="8" t="b">
        <v>0</v>
      </c>
      <c r="N3892" s="8" t="s">
        <v>8271</v>
      </c>
      <c r="O3892" s="11">
        <f t="shared" si="240"/>
        <v>17</v>
      </c>
      <c r="P3892" s="8">
        <f t="shared" si="241"/>
        <v>315.5</v>
      </c>
      <c r="Q3892" s="8" t="s">
        <v>8317</v>
      </c>
      <c r="R3892" s="8" t="s">
        <v>8318</v>
      </c>
      <c r="S3892" s="17">
        <f t="shared" si="242"/>
        <v>42171.758611111116</v>
      </c>
      <c r="T3892" s="17">
        <f t="shared" si="243"/>
        <v>42231.758611111116</v>
      </c>
    </row>
    <row r="3893" spans="1:20" ht="28.5" x14ac:dyDescent="0.45">
      <c r="A3893" s="5">
        <v>3891</v>
      </c>
      <c r="B3893" s="7" t="s">
        <v>3888</v>
      </c>
      <c r="C3893" s="7" t="s">
        <v>7999</v>
      </c>
      <c r="D3893" s="8">
        <v>800</v>
      </c>
      <c r="E3893" s="8">
        <v>260</v>
      </c>
      <c r="F3893" s="8" t="s">
        <v>8221</v>
      </c>
      <c r="G3893" s="8" t="s">
        <v>8224</v>
      </c>
      <c r="H3893" s="8" t="s">
        <v>8246</v>
      </c>
      <c r="I3893" s="8">
        <v>1427086740</v>
      </c>
      <c r="J3893" s="8">
        <v>1424488244</v>
      </c>
      <c r="K3893" s="8" t="b">
        <v>0</v>
      </c>
      <c r="L3893" s="8">
        <v>7</v>
      </c>
      <c r="M3893" s="8" t="b">
        <v>0</v>
      </c>
      <c r="N3893" s="8" t="s">
        <v>8271</v>
      </c>
      <c r="O3893" s="11">
        <f t="shared" si="240"/>
        <v>33</v>
      </c>
      <c r="P3893" s="8">
        <f t="shared" si="241"/>
        <v>37.14</v>
      </c>
      <c r="Q3893" s="8" t="s">
        <v>8317</v>
      </c>
      <c r="R3893" s="8" t="s">
        <v>8318</v>
      </c>
      <c r="S3893" s="17">
        <f t="shared" si="242"/>
        <v>42056.1324537037</v>
      </c>
      <c r="T3893" s="17">
        <f t="shared" si="243"/>
        <v>42086.207638888889</v>
      </c>
    </row>
    <row r="3894" spans="1:20" ht="42.75" x14ac:dyDescent="0.45">
      <c r="A3894" s="5">
        <v>3892</v>
      </c>
      <c r="B3894" s="7" t="s">
        <v>3889</v>
      </c>
      <c r="C3894" s="7" t="s">
        <v>8000</v>
      </c>
      <c r="D3894" s="8">
        <v>1000</v>
      </c>
      <c r="E3894" s="8">
        <v>0</v>
      </c>
      <c r="F3894" s="8" t="s">
        <v>8221</v>
      </c>
      <c r="G3894" s="8" t="s">
        <v>8224</v>
      </c>
      <c r="H3894" s="8" t="s">
        <v>8246</v>
      </c>
      <c r="I3894" s="8">
        <v>1408863600</v>
      </c>
      <c r="J3894" s="8">
        <v>1408203557</v>
      </c>
      <c r="K3894" s="8" t="b">
        <v>0</v>
      </c>
      <c r="L3894" s="8">
        <v>0</v>
      </c>
      <c r="M3894" s="8" t="b">
        <v>0</v>
      </c>
      <c r="N3894" s="8" t="s">
        <v>8271</v>
      </c>
      <c r="O3894" s="11">
        <f t="shared" si="240"/>
        <v>0</v>
      </c>
      <c r="P3894" s="8" t="e">
        <f t="shared" si="241"/>
        <v>#DIV/0!</v>
      </c>
      <c r="Q3894" s="8" t="s">
        <v>8317</v>
      </c>
      <c r="R3894" s="8" t="s">
        <v>8318</v>
      </c>
      <c r="S3894" s="17">
        <f t="shared" si="242"/>
        <v>41867.652280092596</v>
      </c>
      <c r="T3894" s="17">
        <f t="shared" si="243"/>
        <v>41875.291666666664</v>
      </c>
    </row>
    <row r="3895" spans="1:20" ht="42.75" x14ac:dyDescent="0.45">
      <c r="A3895" s="5">
        <v>3893</v>
      </c>
      <c r="B3895" s="7" t="s">
        <v>3890</v>
      </c>
      <c r="C3895" s="7" t="s">
        <v>8001</v>
      </c>
      <c r="D3895" s="8">
        <v>50000</v>
      </c>
      <c r="E3895" s="8">
        <v>10775</v>
      </c>
      <c r="F3895" s="8" t="s">
        <v>8221</v>
      </c>
      <c r="G3895" s="8" t="s">
        <v>8224</v>
      </c>
      <c r="H3895" s="8" t="s">
        <v>8246</v>
      </c>
      <c r="I3895" s="8">
        <v>1404194400</v>
      </c>
      <c r="J3895" s="8">
        <v>1400600840</v>
      </c>
      <c r="K3895" s="8" t="b">
        <v>0</v>
      </c>
      <c r="L3895" s="8">
        <v>84</v>
      </c>
      <c r="M3895" s="8" t="b">
        <v>0</v>
      </c>
      <c r="N3895" s="8" t="s">
        <v>8271</v>
      </c>
      <c r="O3895" s="11">
        <f t="shared" si="240"/>
        <v>22</v>
      </c>
      <c r="P3895" s="8">
        <f t="shared" si="241"/>
        <v>128.27000000000001</v>
      </c>
      <c r="Q3895" s="8" t="s">
        <v>8317</v>
      </c>
      <c r="R3895" s="8" t="s">
        <v>8318</v>
      </c>
      <c r="S3895" s="17">
        <f t="shared" si="242"/>
        <v>41779.657870370371</v>
      </c>
      <c r="T3895" s="17">
        <f t="shared" si="243"/>
        <v>41821.25</v>
      </c>
    </row>
    <row r="3896" spans="1:20" ht="42.75" x14ac:dyDescent="0.45">
      <c r="A3896" s="5">
        <v>3894</v>
      </c>
      <c r="B3896" s="7" t="s">
        <v>3891</v>
      </c>
      <c r="C3896" s="7" t="s">
        <v>8002</v>
      </c>
      <c r="D3896" s="8">
        <v>15000</v>
      </c>
      <c r="E3896" s="8">
        <v>520</v>
      </c>
      <c r="F3896" s="8" t="s">
        <v>8221</v>
      </c>
      <c r="G3896" s="8" t="s">
        <v>8224</v>
      </c>
      <c r="H3896" s="8" t="s">
        <v>8246</v>
      </c>
      <c r="I3896" s="8">
        <v>1481000340</v>
      </c>
      <c r="J3896" s="8">
        <v>1478386812</v>
      </c>
      <c r="K3896" s="8" t="b">
        <v>0</v>
      </c>
      <c r="L3896" s="8">
        <v>11</v>
      </c>
      <c r="M3896" s="8" t="b">
        <v>0</v>
      </c>
      <c r="N3896" s="8" t="s">
        <v>8271</v>
      </c>
      <c r="O3896" s="11">
        <f t="shared" si="240"/>
        <v>3</v>
      </c>
      <c r="P3896" s="8">
        <f t="shared" si="241"/>
        <v>47.27</v>
      </c>
      <c r="Q3896" s="8" t="s">
        <v>8317</v>
      </c>
      <c r="R3896" s="8" t="s">
        <v>8318</v>
      </c>
      <c r="S3896" s="17">
        <f t="shared" si="242"/>
        <v>42679.958472222221</v>
      </c>
      <c r="T3896" s="17">
        <f t="shared" si="243"/>
        <v>42710.207638888889</v>
      </c>
    </row>
    <row r="3897" spans="1:20" ht="42.75" x14ac:dyDescent="0.45">
      <c r="A3897" s="5">
        <v>3895</v>
      </c>
      <c r="B3897" s="7" t="s">
        <v>3892</v>
      </c>
      <c r="C3897" s="7" t="s">
        <v>8003</v>
      </c>
      <c r="D3897" s="8">
        <v>1000</v>
      </c>
      <c r="E3897" s="8">
        <v>50</v>
      </c>
      <c r="F3897" s="8" t="s">
        <v>8221</v>
      </c>
      <c r="G3897" s="8" t="s">
        <v>8224</v>
      </c>
      <c r="H3897" s="8" t="s">
        <v>8246</v>
      </c>
      <c r="I3897" s="8">
        <v>1425103218</v>
      </c>
      <c r="J3897" s="8">
        <v>1422424818</v>
      </c>
      <c r="K3897" s="8" t="b">
        <v>0</v>
      </c>
      <c r="L3897" s="8">
        <v>1</v>
      </c>
      <c r="M3897" s="8" t="b">
        <v>0</v>
      </c>
      <c r="N3897" s="8" t="s">
        <v>8271</v>
      </c>
      <c r="O3897" s="11">
        <f t="shared" si="240"/>
        <v>5</v>
      </c>
      <c r="P3897" s="8">
        <f t="shared" si="241"/>
        <v>50</v>
      </c>
      <c r="Q3897" s="8" t="s">
        <v>8317</v>
      </c>
      <c r="R3897" s="8" t="s">
        <v>8318</v>
      </c>
      <c r="S3897" s="17">
        <f t="shared" si="242"/>
        <v>42032.250208333338</v>
      </c>
      <c r="T3897" s="17">
        <f t="shared" si="243"/>
        <v>42063.250208333338</v>
      </c>
    </row>
    <row r="3898" spans="1:20" ht="42.75" x14ac:dyDescent="0.45">
      <c r="A3898" s="5">
        <v>3896</v>
      </c>
      <c r="B3898" s="7" t="s">
        <v>3893</v>
      </c>
      <c r="C3898" s="7" t="s">
        <v>8004</v>
      </c>
      <c r="D3898" s="8">
        <v>1600</v>
      </c>
      <c r="E3898" s="8">
        <v>170</v>
      </c>
      <c r="F3898" s="8" t="s">
        <v>8221</v>
      </c>
      <c r="G3898" s="8" t="s">
        <v>8224</v>
      </c>
      <c r="H3898" s="8" t="s">
        <v>8246</v>
      </c>
      <c r="I3898" s="8">
        <v>1402979778</v>
      </c>
      <c r="J3898" s="8">
        <v>1401770178</v>
      </c>
      <c r="K3898" s="8" t="b">
        <v>0</v>
      </c>
      <c r="L3898" s="8">
        <v>4</v>
      </c>
      <c r="M3898" s="8" t="b">
        <v>0</v>
      </c>
      <c r="N3898" s="8" t="s">
        <v>8271</v>
      </c>
      <c r="O3898" s="11">
        <f t="shared" si="240"/>
        <v>11</v>
      </c>
      <c r="P3898" s="8">
        <f t="shared" si="241"/>
        <v>42.5</v>
      </c>
      <c r="Q3898" s="8" t="s">
        <v>8317</v>
      </c>
      <c r="R3898" s="8" t="s">
        <v>8318</v>
      </c>
      <c r="S3898" s="17">
        <f t="shared" si="242"/>
        <v>41793.191875000004</v>
      </c>
      <c r="T3898" s="17">
        <f t="shared" si="243"/>
        <v>41807.191875000004</v>
      </c>
    </row>
    <row r="3899" spans="1:20" ht="42.75" x14ac:dyDescent="0.45">
      <c r="A3899" s="5">
        <v>3897</v>
      </c>
      <c r="B3899" s="7" t="s">
        <v>3894</v>
      </c>
      <c r="C3899" s="7" t="s">
        <v>8005</v>
      </c>
      <c r="D3899" s="8">
        <v>2500</v>
      </c>
      <c r="E3899" s="8">
        <v>440</v>
      </c>
      <c r="F3899" s="8" t="s">
        <v>8221</v>
      </c>
      <c r="G3899" s="8" t="s">
        <v>8228</v>
      </c>
      <c r="H3899" s="8" t="s">
        <v>8250</v>
      </c>
      <c r="I3899" s="8">
        <v>1420750683</v>
      </c>
      <c r="J3899" s="8">
        <v>1418158683</v>
      </c>
      <c r="K3899" s="8" t="b">
        <v>0</v>
      </c>
      <c r="L3899" s="8">
        <v>10</v>
      </c>
      <c r="M3899" s="8" t="b">
        <v>0</v>
      </c>
      <c r="N3899" s="8" t="s">
        <v>8271</v>
      </c>
      <c r="O3899" s="11">
        <f t="shared" si="240"/>
        <v>18</v>
      </c>
      <c r="P3899" s="8">
        <f t="shared" si="241"/>
        <v>44</v>
      </c>
      <c r="Q3899" s="8" t="s">
        <v>8317</v>
      </c>
      <c r="R3899" s="8" t="s">
        <v>8318</v>
      </c>
      <c r="S3899" s="17">
        <f t="shared" si="242"/>
        <v>41982.87364583333</v>
      </c>
      <c r="T3899" s="17">
        <f t="shared" si="243"/>
        <v>42012.87364583333</v>
      </c>
    </row>
    <row r="3900" spans="1:20" ht="57" x14ac:dyDescent="0.45">
      <c r="A3900" s="5">
        <v>3898</v>
      </c>
      <c r="B3900" s="7" t="s">
        <v>3895</v>
      </c>
      <c r="C3900" s="7" t="s">
        <v>8006</v>
      </c>
      <c r="D3900" s="8">
        <v>2500</v>
      </c>
      <c r="E3900" s="8">
        <v>814</v>
      </c>
      <c r="F3900" s="8" t="s">
        <v>8221</v>
      </c>
      <c r="G3900" s="8" t="s">
        <v>8225</v>
      </c>
      <c r="H3900" s="8" t="s">
        <v>8247</v>
      </c>
      <c r="I3900" s="8">
        <v>1439827200</v>
      </c>
      <c r="J3900" s="8">
        <v>1436355270</v>
      </c>
      <c r="K3900" s="8" t="b">
        <v>0</v>
      </c>
      <c r="L3900" s="8">
        <v>16</v>
      </c>
      <c r="M3900" s="8" t="b">
        <v>0</v>
      </c>
      <c r="N3900" s="8" t="s">
        <v>8271</v>
      </c>
      <c r="O3900" s="11">
        <f t="shared" si="240"/>
        <v>33</v>
      </c>
      <c r="P3900" s="8">
        <f t="shared" si="241"/>
        <v>50.88</v>
      </c>
      <c r="Q3900" s="8" t="s">
        <v>8317</v>
      </c>
      <c r="R3900" s="8" t="s">
        <v>8318</v>
      </c>
      <c r="S3900" s="17">
        <f t="shared" si="242"/>
        <v>42193.482291666667</v>
      </c>
      <c r="T3900" s="17">
        <f t="shared" si="243"/>
        <v>42233.666666666672</v>
      </c>
    </row>
    <row r="3901" spans="1:20" ht="42.75" x14ac:dyDescent="0.45">
      <c r="A3901" s="5">
        <v>3899</v>
      </c>
      <c r="B3901" s="7" t="s">
        <v>3896</v>
      </c>
      <c r="C3901" s="7" t="s">
        <v>8007</v>
      </c>
      <c r="D3901" s="8">
        <v>10000</v>
      </c>
      <c r="E3901" s="8">
        <v>125</v>
      </c>
      <c r="F3901" s="8" t="s">
        <v>8221</v>
      </c>
      <c r="G3901" s="8" t="s">
        <v>8224</v>
      </c>
      <c r="H3901" s="8" t="s">
        <v>8246</v>
      </c>
      <c r="I3901" s="8">
        <v>1407868561</v>
      </c>
      <c r="J3901" s="8">
        <v>1406140561</v>
      </c>
      <c r="K3901" s="8" t="b">
        <v>0</v>
      </c>
      <c r="L3901" s="8">
        <v>2</v>
      </c>
      <c r="M3901" s="8" t="b">
        <v>0</v>
      </c>
      <c r="N3901" s="8" t="s">
        <v>8271</v>
      </c>
      <c r="O3901" s="11">
        <f t="shared" si="240"/>
        <v>1</v>
      </c>
      <c r="P3901" s="8">
        <f t="shared" si="241"/>
        <v>62.5</v>
      </c>
      <c r="Q3901" s="8" t="s">
        <v>8317</v>
      </c>
      <c r="R3901" s="8" t="s">
        <v>8318</v>
      </c>
      <c r="S3901" s="17">
        <f t="shared" si="242"/>
        <v>41843.775011574071</v>
      </c>
      <c r="T3901" s="17">
        <f t="shared" si="243"/>
        <v>41863.775011574071</v>
      </c>
    </row>
    <row r="3902" spans="1:20" ht="28.5" x14ac:dyDescent="0.45">
      <c r="A3902" s="5">
        <v>3900</v>
      </c>
      <c r="B3902" s="7" t="s">
        <v>3897</v>
      </c>
      <c r="C3902" s="7" t="s">
        <v>8008</v>
      </c>
      <c r="D3902" s="8">
        <v>2500</v>
      </c>
      <c r="E3902" s="8">
        <v>135</v>
      </c>
      <c r="F3902" s="8" t="s">
        <v>8221</v>
      </c>
      <c r="G3902" s="8" t="s">
        <v>8224</v>
      </c>
      <c r="H3902" s="8" t="s">
        <v>8246</v>
      </c>
      <c r="I3902" s="8">
        <v>1433988791</v>
      </c>
      <c r="J3902" s="8">
        <v>1431396791</v>
      </c>
      <c r="K3902" s="8" t="b">
        <v>0</v>
      </c>
      <c r="L3902" s="8">
        <v>5</v>
      </c>
      <c r="M3902" s="8" t="b">
        <v>0</v>
      </c>
      <c r="N3902" s="8" t="s">
        <v>8271</v>
      </c>
      <c r="O3902" s="11">
        <f t="shared" si="240"/>
        <v>5</v>
      </c>
      <c r="P3902" s="8">
        <f t="shared" si="241"/>
        <v>27</v>
      </c>
      <c r="Q3902" s="8" t="s">
        <v>8317</v>
      </c>
      <c r="R3902" s="8" t="s">
        <v>8318</v>
      </c>
      <c r="S3902" s="17">
        <f t="shared" si="242"/>
        <v>42136.092488425929</v>
      </c>
      <c r="T3902" s="17">
        <f t="shared" si="243"/>
        <v>42166.092488425929</v>
      </c>
    </row>
    <row r="3903" spans="1:20" ht="42.75" x14ac:dyDescent="0.45">
      <c r="A3903" s="5">
        <v>3901</v>
      </c>
      <c r="B3903" s="7" t="s">
        <v>3898</v>
      </c>
      <c r="C3903" s="7" t="s">
        <v>8009</v>
      </c>
      <c r="D3903" s="8">
        <v>3000</v>
      </c>
      <c r="E3903" s="8">
        <v>25</v>
      </c>
      <c r="F3903" s="8" t="s">
        <v>8221</v>
      </c>
      <c r="G3903" s="8" t="s">
        <v>8224</v>
      </c>
      <c r="H3903" s="8" t="s">
        <v>8246</v>
      </c>
      <c r="I3903" s="8">
        <v>1450554599</v>
      </c>
      <c r="J3903" s="8">
        <v>1447098599</v>
      </c>
      <c r="K3903" s="8" t="b">
        <v>0</v>
      </c>
      <c r="L3903" s="8">
        <v>1</v>
      </c>
      <c r="M3903" s="8" t="b">
        <v>0</v>
      </c>
      <c r="N3903" s="8" t="s">
        <v>8271</v>
      </c>
      <c r="O3903" s="11">
        <f t="shared" si="240"/>
        <v>1</v>
      </c>
      <c r="P3903" s="8">
        <f t="shared" si="241"/>
        <v>25</v>
      </c>
      <c r="Q3903" s="8" t="s">
        <v>8317</v>
      </c>
      <c r="R3903" s="8" t="s">
        <v>8318</v>
      </c>
      <c r="S3903" s="17">
        <f t="shared" si="242"/>
        <v>42317.826377314821</v>
      </c>
      <c r="T3903" s="17">
        <f t="shared" si="243"/>
        <v>42357.826377314821</v>
      </c>
    </row>
    <row r="3904" spans="1:20" ht="42.75" x14ac:dyDescent="0.45">
      <c r="A3904" s="5">
        <v>3902</v>
      </c>
      <c r="B3904" s="7" t="s">
        <v>3899</v>
      </c>
      <c r="C3904" s="7" t="s">
        <v>8010</v>
      </c>
      <c r="D3904" s="8">
        <v>3000</v>
      </c>
      <c r="E3904" s="8">
        <v>1465</v>
      </c>
      <c r="F3904" s="8" t="s">
        <v>8221</v>
      </c>
      <c r="G3904" s="8" t="s">
        <v>8225</v>
      </c>
      <c r="H3904" s="8" t="s">
        <v>8247</v>
      </c>
      <c r="I3904" s="8">
        <v>1479125642</v>
      </c>
      <c r="J3904" s="8">
        <v>1476962042</v>
      </c>
      <c r="K3904" s="8" t="b">
        <v>0</v>
      </c>
      <c r="L3904" s="8">
        <v>31</v>
      </c>
      <c r="M3904" s="8" t="b">
        <v>0</v>
      </c>
      <c r="N3904" s="8" t="s">
        <v>8271</v>
      </c>
      <c r="O3904" s="11">
        <f t="shared" si="240"/>
        <v>49</v>
      </c>
      <c r="P3904" s="8">
        <f t="shared" si="241"/>
        <v>47.26</v>
      </c>
      <c r="Q3904" s="8" t="s">
        <v>8317</v>
      </c>
      <c r="R3904" s="8" t="s">
        <v>8318</v>
      </c>
      <c r="S3904" s="17">
        <f t="shared" si="242"/>
        <v>42663.468078703707</v>
      </c>
      <c r="T3904" s="17">
        <f t="shared" si="243"/>
        <v>42688.509745370371</v>
      </c>
    </row>
    <row r="3905" spans="1:20" ht="57" x14ac:dyDescent="0.45">
      <c r="A3905" s="5">
        <v>3903</v>
      </c>
      <c r="B3905" s="7" t="s">
        <v>3900</v>
      </c>
      <c r="C3905" s="7" t="s">
        <v>8011</v>
      </c>
      <c r="D3905" s="8">
        <v>1500</v>
      </c>
      <c r="E3905" s="8">
        <v>0</v>
      </c>
      <c r="F3905" s="8" t="s">
        <v>8221</v>
      </c>
      <c r="G3905" s="8" t="s">
        <v>8224</v>
      </c>
      <c r="H3905" s="8" t="s">
        <v>8246</v>
      </c>
      <c r="I3905" s="8">
        <v>1439581080</v>
      </c>
      <c r="J3905" s="8">
        <v>1435709765</v>
      </c>
      <c r="K3905" s="8" t="b">
        <v>0</v>
      </c>
      <c r="L3905" s="8">
        <v>0</v>
      </c>
      <c r="M3905" s="8" t="b">
        <v>0</v>
      </c>
      <c r="N3905" s="8" t="s">
        <v>8271</v>
      </c>
      <c r="O3905" s="11">
        <f t="shared" si="240"/>
        <v>0</v>
      </c>
      <c r="P3905" s="8" t="e">
        <f t="shared" si="241"/>
        <v>#DIV/0!</v>
      </c>
      <c r="Q3905" s="8" t="s">
        <v>8317</v>
      </c>
      <c r="R3905" s="8" t="s">
        <v>8318</v>
      </c>
      <c r="S3905" s="17">
        <f t="shared" si="242"/>
        <v>42186.01116898148</v>
      </c>
      <c r="T3905" s="17">
        <f t="shared" si="243"/>
        <v>42230.818055555559</v>
      </c>
    </row>
    <row r="3906" spans="1:20" x14ac:dyDescent="0.45">
      <c r="A3906" s="5">
        <v>3904</v>
      </c>
      <c r="B3906" s="7" t="s">
        <v>3901</v>
      </c>
      <c r="C3906" s="7" t="s">
        <v>8012</v>
      </c>
      <c r="D3906" s="8">
        <v>10000</v>
      </c>
      <c r="E3906" s="8">
        <v>3</v>
      </c>
      <c r="F3906" s="8" t="s">
        <v>8221</v>
      </c>
      <c r="G3906" s="8" t="s">
        <v>8224</v>
      </c>
      <c r="H3906" s="8" t="s">
        <v>8246</v>
      </c>
      <c r="I3906" s="8">
        <v>1429074240</v>
      </c>
      <c r="J3906" s="8">
        <v>1427866200</v>
      </c>
      <c r="K3906" s="8" t="b">
        <v>0</v>
      </c>
      <c r="L3906" s="8">
        <v>2</v>
      </c>
      <c r="M3906" s="8" t="b">
        <v>0</v>
      </c>
      <c r="N3906" s="8" t="s">
        <v>8271</v>
      </c>
      <c r="O3906" s="11">
        <f t="shared" si="240"/>
        <v>0</v>
      </c>
      <c r="P3906" s="8">
        <f t="shared" si="241"/>
        <v>1.5</v>
      </c>
      <c r="Q3906" s="8" t="s">
        <v>8317</v>
      </c>
      <c r="R3906" s="8" t="s">
        <v>8318</v>
      </c>
      <c r="S3906" s="17">
        <f t="shared" si="242"/>
        <v>42095.229166666672</v>
      </c>
      <c r="T3906" s="17">
        <f t="shared" si="243"/>
        <v>42109.211111111115</v>
      </c>
    </row>
    <row r="3907" spans="1:20" ht="42.75" x14ac:dyDescent="0.45">
      <c r="A3907" s="5">
        <v>3905</v>
      </c>
      <c r="B3907" s="7" t="s">
        <v>3902</v>
      </c>
      <c r="C3907" s="7" t="s">
        <v>8013</v>
      </c>
      <c r="D3907" s="8">
        <v>1500</v>
      </c>
      <c r="E3907" s="8">
        <v>173</v>
      </c>
      <c r="F3907" s="8" t="s">
        <v>8221</v>
      </c>
      <c r="G3907" s="8" t="s">
        <v>8225</v>
      </c>
      <c r="H3907" s="8" t="s">
        <v>8247</v>
      </c>
      <c r="I3907" s="8">
        <v>1434063600</v>
      </c>
      <c r="J3907" s="8">
        <v>1430405903</v>
      </c>
      <c r="K3907" s="8" t="b">
        <v>0</v>
      </c>
      <c r="L3907" s="8">
        <v>7</v>
      </c>
      <c r="M3907" s="8" t="b">
        <v>0</v>
      </c>
      <c r="N3907" s="8" t="s">
        <v>8271</v>
      </c>
      <c r="O3907" s="11">
        <f t="shared" ref="O3907:O3970" si="244">ROUND((E3907/D3907)*100,0)</f>
        <v>12</v>
      </c>
      <c r="P3907" s="8">
        <f t="shared" ref="P3907:P3970" si="245">ROUND(E3907/L3907,2)</f>
        <v>24.71</v>
      </c>
      <c r="Q3907" s="8" t="s">
        <v>8317</v>
      </c>
      <c r="R3907" s="8" t="s">
        <v>8318</v>
      </c>
      <c r="S3907" s="17">
        <f t="shared" ref="S3907:S3970" si="246">(((J3907/60)/60)/24)+DATE(1970,1,1)</f>
        <v>42124.623877314814</v>
      </c>
      <c r="T3907" s="17">
        <f t="shared" ref="T3907:T3970" si="247">(((I3907/60)/60)/24)+DATE(1970,1,1)</f>
        <v>42166.958333333328</v>
      </c>
    </row>
    <row r="3908" spans="1:20" ht="42.75" x14ac:dyDescent="0.45">
      <c r="A3908" s="5">
        <v>3906</v>
      </c>
      <c r="B3908" s="7" t="s">
        <v>3903</v>
      </c>
      <c r="C3908" s="7" t="s">
        <v>8014</v>
      </c>
      <c r="D3908" s="8">
        <v>1500</v>
      </c>
      <c r="E3908" s="8">
        <v>1010</v>
      </c>
      <c r="F3908" s="8" t="s">
        <v>8221</v>
      </c>
      <c r="G3908" s="8" t="s">
        <v>8225</v>
      </c>
      <c r="H3908" s="8" t="s">
        <v>8247</v>
      </c>
      <c r="I3908" s="8">
        <v>1435325100</v>
      </c>
      <c r="J3908" s="8">
        <v>1432072893</v>
      </c>
      <c r="K3908" s="8" t="b">
        <v>0</v>
      </c>
      <c r="L3908" s="8">
        <v>16</v>
      </c>
      <c r="M3908" s="8" t="b">
        <v>0</v>
      </c>
      <c r="N3908" s="8" t="s">
        <v>8271</v>
      </c>
      <c r="O3908" s="11">
        <f t="shared" si="244"/>
        <v>67</v>
      </c>
      <c r="P3908" s="8">
        <f t="shared" si="245"/>
        <v>63.13</v>
      </c>
      <c r="Q3908" s="8" t="s">
        <v>8317</v>
      </c>
      <c r="R3908" s="8" t="s">
        <v>8318</v>
      </c>
      <c r="S3908" s="17">
        <f t="shared" si="246"/>
        <v>42143.917743055557</v>
      </c>
      <c r="T3908" s="17">
        <f t="shared" si="247"/>
        <v>42181.559027777781</v>
      </c>
    </row>
    <row r="3909" spans="1:20" ht="28.5" x14ac:dyDescent="0.45">
      <c r="A3909" s="5">
        <v>3907</v>
      </c>
      <c r="B3909" s="7" t="s">
        <v>3904</v>
      </c>
      <c r="C3909" s="7" t="s">
        <v>8015</v>
      </c>
      <c r="D3909" s="8">
        <v>1000</v>
      </c>
      <c r="E3909" s="8">
        <v>153</v>
      </c>
      <c r="F3909" s="8" t="s">
        <v>8221</v>
      </c>
      <c r="G3909" s="8" t="s">
        <v>8224</v>
      </c>
      <c r="H3909" s="8" t="s">
        <v>8246</v>
      </c>
      <c r="I3909" s="8">
        <v>1414354080</v>
      </c>
      <c r="J3909" s="8">
        <v>1411587606</v>
      </c>
      <c r="K3909" s="8" t="b">
        <v>0</v>
      </c>
      <c r="L3909" s="8">
        <v>4</v>
      </c>
      <c r="M3909" s="8" t="b">
        <v>0</v>
      </c>
      <c r="N3909" s="8" t="s">
        <v>8271</v>
      </c>
      <c r="O3909" s="11">
        <f t="shared" si="244"/>
        <v>15</v>
      </c>
      <c r="P3909" s="8">
        <f t="shared" si="245"/>
        <v>38.25</v>
      </c>
      <c r="Q3909" s="8" t="s">
        <v>8317</v>
      </c>
      <c r="R3909" s="8" t="s">
        <v>8318</v>
      </c>
      <c r="S3909" s="17">
        <f t="shared" si="246"/>
        <v>41906.819513888891</v>
      </c>
      <c r="T3909" s="17">
        <f t="shared" si="247"/>
        <v>41938.838888888888</v>
      </c>
    </row>
    <row r="3910" spans="1:20" ht="42.75" x14ac:dyDescent="0.45">
      <c r="A3910" s="5">
        <v>3908</v>
      </c>
      <c r="B3910" s="7" t="s">
        <v>3905</v>
      </c>
      <c r="C3910" s="7" t="s">
        <v>8016</v>
      </c>
      <c r="D3910" s="8">
        <v>750</v>
      </c>
      <c r="E3910" s="8">
        <v>65</v>
      </c>
      <c r="F3910" s="8" t="s">
        <v>8221</v>
      </c>
      <c r="G3910" s="8" t="s">
        <v>8224</v>
      </c>
      <c r="H3910" s="8" t="s">
        <v>8246</v>
      </c>
      <c r="I3910" s="8">
        <v>1406603696</v>
      </c>
      <c r="J3910" s="8">
        <v>1405307696</v>
      </c>
      <c r="K3910" s="8" t="b">
        <v>0</v>
      </c>
      <c r="L3910" s="8">
        <v>4</v>
      </c>
      <c r="M3910" s="8" t="b">
        <v>0</v>
      </c>
      <c r="N3910" s="8" t="s">
        <v>8271</v>
      </c>
      <c r="O3910" s="11">
        <f t="shared" si="244"/>
        <v>9</v>
      </c>
      <c r="P3910" s="8">
        <f t="shared" si="245"/>
        <v>16.25</v>
      </c>
      <c r="Q3910" s="8" t="s">
        <v>8317</v>
      </c>
      <c r="R3910" s="8" t="s">
        <v>8318</v>
      </c>
      <c r="S3910" s="17">
        <f t="shared" si="246"/>
        <v>41834.135370370372</v>
      </c>
      <c r="T3910" s="17">
        <f t="shared" si="247"/>
        <v>41849.135370370372</v>
      </c>
    </row>
    <row r="3911" spans="1:20" ht="42.75" x14ac:dyDescent="0.45">
      <c r="A3911" s="5">
        <v>3909</v>
      </c>
      <c r="B3911" s="7" t="s">
        <v>3906</v>
      </c>
      <c r="C3911" s="7" t="s">
        <v>8017</v>
      </c>
      <c r="D3911" s="8">
        <v>60000</v>
      </c>
      <c r="E3911" s="8">
        <v>135</v>
      </c>
      <c r="F3911" s="8" t="s">
        <v>8221</v>
      </c>
      <c r="G3911" s="8" t="s">
        <v>8224</v>
      </c>
      <c r="H3911" s="8" t="s">
        <v>8246</v>
      </c>
      <c r="I3911" s="8">
        <v>1410424642</v>
      </c>
      <c r="J3911" s="8">
        <v>1407832642</v>
      </c>
      <c r="K3911" s="8" t="b">
        <v>0</v>
      </c>
      <c r="L3911" s="8">
        <v>4</v>
      </c>
      <c r="M3911" s="8" t="b">
        <v>0</v>
      </c>
      <c r="N3911" s="8" t="s">
        <v>8271</v>
      </c>
      <c r="O3911" s="11">
        <f t="shared" si="244"/>
        <v>0</v>
      </c>
      <c r="P3911" s="8">
        <f t="shared" si="245"/>
        <v>33.75</v>
      </c>
      <c r="Q3911" s="8" t="s">
        <v>8317</v>
      </c>
      <c r="R3911" s="8" t="s">
        <v>8318</v>
      </c>
      <c r="S3911" s="17">
        <f t="shared" si="246"/>
        <v>41863.359282407408</v>
      </c>
      <c r="T3911" s="17">
        <f t="shared" si="247"/>
        <v>41893.359282407408</v>
      </c>
    </row>
    <row r="3912" spans="1:20" ht="42.75" x14ac:dyDescent="0.45">
      <c r="A3912" s="5">
        <v>3910</v>
      </c>
      <c r="B3912" s="7" t="s">
        <v>3907</v>
      </c>
      <c r="C3912" s="7" t="s">
        <v>8018</v>
      </c>
      <c r="D3912" s="8">
        <v>6000</v>
      </c>
      <c r="E3912" s="8">
        <v>185</v>
      </c>
      <c r="F3912" s="8" t="s">
        <v>8221</v>
      </c>
      <c r="G3912" s="8" t="s">
        <v>8224</v>
      </c>
      <c r="H3912" s="8" t="s">
        <v>8246</v>
      </c>
      <c r="I3912" s="8">
        <v>1441649397</v>
      </c>
      <c r="J3912" s="8">
        <v>1439057397</v>
      </c>
      <c r="K3912" s="8" t="b">
        <v>0</v>
      </c>
      <c r="L3912" s="8">
        <v>3</v>
      </c>
      <c r="M3912" s="8" t="b">
        <v>0</v>
      </c>
      <c r="N3912" s="8" t="s">
        <v>8271</v>
      </c>
      <c r="O3912" s="11">
        <f t="shared" si="244"/>
        <v>3</v>
      </c>
      <c r="P3912" s="8">
        <f t="shared" si="245"/>
        <v>61.67</v>
      </c>
      <c r="Q3912" s="8" t="s">
        <v>8317</v>
      </c>
      <c r="R3912" s="8" t="s">
        <v>8318</v>
      </c>
      <c r="S3912" s="17">
        <f t="shared" si="246"/>
        <v>42224.756909722222</v>
      </c>
      <c r="T3912" s="17">
        <f t="shared" si="247"/>
        <v>42254.756909722222</v>
      </c>
    </row>
    <row r="3913" spans="1:20" ht="42.75" x14ac:dyDescent="0.45">
      <c r="A3913" s="5">
        <v>3911</v>
      </c>
      <c r="B3913" s="7" t="s">
        <v>3908</v>
      </c>
      <c r="C3913" s="7" t="s">
        <v>8019</v>
      </c>
      <c r="D3913" s="8">
        <v>8000</v>
      </c>
      <c r="E3913" s="8">
        <v>2993</v>
      </c>
      <c r="F3913" s="8" t="s">
        <v>8221</v>
      </c>
      <c r="G3913" s="8" t="s">
        <v>8224</v>
      </c>
      <c r="H3913" s="8" t="s">
        <v>8246</v>
      </c>
      <c r="I3913" s="8">
        <v>1417033777</v>
      </c>
      <c r="J3913" s="8">
        <v>1414438177</v>
      </c>
      <c r="K3913" s="8" t="b">
        <v>0</v>
      </c>
      <c r="L3913" s="8">
        <v>36</v>
      </c>
      <c r="M3913" s="8" t="b">
        <v>0</v>
      </c>
      <c r="N3913" s="8" t="s">
        <v>8271</v>
      </c>
      <c r="O3913" s="11">
        <f t="shared" si="244"/>
        <v>37</v>
      </c>
      <c r="P3913" s="8">
        <f t="shared" si="245"/>
        <v>83.14</v>
      </c>
      <c r="Q3913" s="8" t="s">
        <v>8317</v>
      </c>
      <c r="R3913" s="8" t="s">
        <v>8318</v>
      </c>
      <c r="S3913" s="17">
        <f t="shared" si="246"/>
        <v>41939.8122337963</v>
      </c>
      <c r="T3913" s="17">
        <f t="shared" si="247"/>
        <v>41969.853900462964</v>
      </c>
    </row>
    <row r="3914" spans="1:20" ht="42.75" x14ac:dyDescent="0.45">
      <c r="A3914" s="5">
        <v>3912</v>
      </c>
      <c r="B3914" s="7" t="s">
        <v>3909</v>
      </c>
      <c r="C3914" s="7" t="s">
        <v>8020</v>
      </c>
      <c r="D3914" s="8">
        <v>15000</v>
      </c>
      <c r="E3914" s="8">
        <v>1</v>
      </c>
      <c r="F3914" s="8" t="s">
        <v>8221</v>
      </c>
      <c r="G3914" s="8" t="s">
        <v>8224</v>
      </c>
      <c r="H3914" s="8" t="s">
        <v>8246</v>
      </c>
      <c r="I3914" s="8">
        <v>1429936500</v>
      </c>
      <c r="J3914" s="8">
        <v>1424759330</v>
      </c>
      <c r="K3914" s="8" t="b">
        <v>0</v>
      </c>
      <c r="L3914" s="8">
        <v>1</v>
      </c>
      <c r="M3914" s="8" t="b">
        <v>0</v>
      </c>
      <c r="N3914" s="8" t="s">
        <v>8271</v>
      </c>
      <c r="O3914" s="11">
        <f t="shared" si="244"/>
        <v>0</v>
      </c>
      <c r="P3914" s="8">
        <f t="shared" si="245"/>
        <v>1</v>
      </c>
      <c r="Q3914" s="8" t="s">
        <v>8317</v>
      </c>
      <c r="R3914" s="8" t="s">
        <v>8318</v>
      </c>
      <c r="S3914" s="17">
        <f t="shared" si="246"/>
        <v>42059.270023148143</v>
      </c>
      <c r="T3914" s="17">
        <f t="shared" si="247"/>
        <v>42119.190972222219</v>
      </c>
    </row>
    <row r="3915" spans="1:20" ht="42.75" x14ac:dyDescent="0.45">
      <c r="A3915" s="5">
        <v>3913</v>
      </c>
      <c r="B3915" s="7" t="s">
        <v>3910</v>
      </c>
      <c r="C3915" s="7" t="s">
        <v>8021</v>
      </c>
      <c r="D3915" s="8">
        <v>10000</v>
      </c>
      <c r="E3915" s="8">
        <v>1000</v>
      </c>
      <c r="F3915" s="8" t="s">
        <v>8221</v>
      </c>
      <c r="G3915" s="8" t="s">
        <v>8224</v>
      </c>
      <c r="H3915" s="8" t="s">
        <v>8246</v>
      </c>
      <c r="I3915" s="8">
        <v>1448863449</v>
      </c>
      <c r="J3915" s="8">
        <v>1446267849</v>
      </c>
      <c r="K3915" s="8" t="b">
        <v>0</v>
      </c>
      <c r="L3915" s="8">
        <v>7</v>
      </c>
      <c r="M3915" s="8" t="b">
        <v>0</v>
      </c>
      <c r="N3915" s="8" t="s">
        <v>8271</v>
      </c>
      <c r="O3915" s="11">
        <f t="shared" si="244"/>
        <v>10</v>
      </c>
      <c r="P3915" s="8">
        <f t="shared" si="245"/>
        <v>142.86000000000001</v>
      </c>
      <c r="Q3915" s="8" t="s">
        <v>8317</v>
      </c>
      <c r="R3915" s="8" t="s">
        <v>8318</v>
      </c>
      <c r="S3915" s="17">
        <f t="shared" si="246"/>
        <v>42308.211215277777</v>
      </c>
      <c r="T3915" s="17">
        <f t="shared" si="247"/>
        <v>42338.252881944441</v>
      </c>
    </row>
    <row r="3916" spans="1:20" ht="42.75" x14ac:dyDescent="0.45">
      <c r="A3916" s="5">
        <v>3914</v>
      </c>
      <c r="B3916" s="7" t="s">
        <v>3911</v>
      </c>
      <c r="C3916" s="7" t="s">
        <v>8022</v>
      </c>
      <c r="D3916" s="8">
        <v>2500</v>
      </c>
      <c r="E3916" s="8">
        <v>909</v>
      </c>
      <c r="F3916" s="8" t="s">
        <v>8221</v>
      </c>
      <c r="G3916" s="8" t="s">
        <v>8225</v>
      </c>
      <c r="H3916" s="8" t="s">
        <v>8247</v>
      </c>
      <c r="I3916" s="8">
        <v>1431298740</v>
      </c>
      <c r="J3916" s="8">
        <v>1429558756</v>
      </c>
      <c r="K3916" s="8" t="b">
        <v>0</v>
      </c>
      <c r="L3916" s="8">
        <v>27</v>
      </c>
      <c r="M3916" s="8" t="b">
        <v>0</v>
      </c>
      <c r="N3916" s="8" t="s">
        <v>8271</v>
      </c>
      <c r="O3916" s="11">
        <f t="shared" si="244"/>
        <v>36</v>
      </c>
      <c r="P3916" s="8">
        <f t="shared" si="245"/>
        <v>33.67</v>
      </c>
      <c r="Q3916" s="8" t="s">
        <v>8317</v>
      </c>
      <c r="R3916" s="8" t="s">
        <v>8318</v>
      </c>
      <c r="S3916" s="17">
        <f t="shared" si="246"/>
        <v>42114.818935185183</v>
      </c>
      <c r="T3916" s="17">
        <f t="shared" si="247"/>
        <v>42134.957638888889</v>
      </c>
    </row>
    <row r="3917" spans="1:20" ht="42.75" x14ac:dyDescent="0.45">
      <c r="A3917" s="5">
        <v>3915</v>
      </c>
      <c r="B3917" s="7" t="s">
        <v>3912</v>
      </c>
      <c r="C3917" s="7" t="s">
        <v>8023</v>
      </c>
      <c r="D3917" s="8">
        <v>1500</v>
      </c>
      <c r="E3917" s="8">
        <v>5</v>
      </c>
      <c r="F3917" s="8" t="s">
        <v>8221</v>
      </c>
      <c r="G3917" s="8" t="s">
        <v>8225</v>
      </c>
      <c r="H3917" s="8" t="s">
        <v>8247</v>
      </c>
      <c r="I3917" s="8">
        <v>1464824309</v>
      </c>
      <c r="J3917" s="8">
        <v>1462232309</v>
      </c>
      <c r="K3917" s="8" t="b">
        <v>0</v>
      </c>
      <c r="L3917" s="8">
        <v>1</v>
      </c>
      <c r="M3917" s="8" t="b">
        <v>0</v>
      </c>
      <c r="N3917" s="8" t="s">
        <v>8271</v>
      </c>
      <c r="O3917" s="11">
        <f t="shared" si="244"/>
        <v>0</v>
      </c>
      <c r="P3917" s="8">
        <f t="shared" si="245"/>
        <v>5</v>
      </c>
      <c r="Q3917" s="8" t="s">
        <v>8317</v>
      </c>
      <c r="R3917" s="8" t="s">
        <v>8318</v>
      </c>
      <c r="S3917" s="17">
        <f t="shared" si="246"/>
        <v>42492.98505787037</v>
      </c>
      <c r="T3917" s="17">
        <f t="shared" si="247"/>
        <v>42522.98505787037</v>
      </c>
    </row>
    <row r="3918" spans="1:20" ht="42.75" x14ac:dyDescent="0.45">
      <c r="A3918" s="5">
        <v>3916</v>
      </c>
      <c r="B3918" s="7" t="s">
        <v>3913</v>
      </c>
      <c r="C3918" s="7" t="s">
        <v>8024</v>
      </c>
      <c r="D3918" s="8">
        <v>2000</v>
      </c>
      <c r="E3918" s="8">
        <v>0</v>
      </c>
      <c r="F3918" s="8" t="s">
        <v>8221</v>
      </c>
      <c r="G3918" s="8" t="s">
        <v>8232</v>
      </c>
      <c r="H3918" s="8" t="s">
        <v>8253</v>
      </c>
      <c r="I3918" s="8">
        <v>1464952752</v>
      </c>
      <c r="J3918" s="8">
        <v>1462360752</v>
      </c>
      <c r="K3918" s="8" t="b">
        <v>0</v>
      </c>
      <c r="L3918" s="8">
        <v>0</v>
      </c>
      <c r="M3918" s="8" t="b">
        <v>0</v>
      </c>
      <c r="N3918" s="8" t="s">
        <v>8271</v>
      </c>
      <c r="O3918" s="11">
        <f t="shared" si="244"/>
        <v>0</v>
      </c>
      <c r="P3918" s="8" t="e">
        <f t="shared" si="245"/>
        <v>#DIV/0!</v>
      </c>
      <c r="Q3918" s="8" t="s">
        <v>8317</v>
      </c>
      <c r="R3918" s="8" t="s">
        <v>8318</v>
      </c>
      <c r="S3918" s="17">
        <f t="shared" si="246"/>
        <v>42494.471666666665</v>
      </c>
      <c r="T3918" s="17">
        <f t="shared" si="247"/>
        <v>42524.471666666665</v>
      </c>
    </row>
    <row r="3919" spans="1:20" ht="42.75" x14ac:dyDescent="0.45">
      <c r="A3919" s="5">
        <v>3917</v>
      </c>
      <c r="B3919" s="7" t="s">
        <v>3914</v>
      </c>
      <c r="C3919" s="7" t="s">
        <v>8025</v>
      </c>
      <c r="D3919" s="8">
        <v>3500</v>
      </c>
      <c r="E3919" s="8">
        <v>10</v>
      </c>
      <c r="F3919" s="8" t="s">
        <v>8221</v>
      </c>
      <c r="G3919" s="8" t="s">
        <v>8225</v>
      </c>
      <c r="H3919" s="8" t="s">
        <v>8247</v>
      </c>
      <c r="I3919" s="8">
        <v>1410439161</v>
      </c>
      <c r="J3919" s="8">
        <v>1407847161</v>
      </c>
      <c r="K3919" s="8" t="b">
        <v>0</v>
      </c>
      <c r="L3919" s="8">
        <v>1</v>
      </c>
      <c r="M3919" s="8" t="b">
        <v>0</v>
      </c>
      <c r="N3919" s="8" t="s">
        <v>8271</v>
      </c>
      <c r="O3919" s="11">
        <f t="shared" si="244"/>
        <v>0</v>
      </c>
      <c r="P3919" s="8">
        <f t="shared" si="245"/>
        <v>10</v>
      </c>
      <c r="Q3919" s="8" t="s">
        <v>8317</v>
      </c>
      <c r="R3919" s="8" t="s">
        <v>8318</v>
      </c>
      <c r="S3919" s="17">
        <f t="shared" si="246"/>
        <v>41863.527326388888</v>
      </c>
      <c r="T3919" s="17">
        <f t="shared" si="247"/>
        <v>41893.527326388888</v>
      </c>
    </row>
    <row r="3920" spans="1:20" ht="42.75" x14ac:dyDescent="0.45">
      <c r="A3920" s="5">
        <v>3918</v>
      </c>
      <c r="B3920" s="7" t="s">
        <v>3915</v>
      </c>
      <c r="C3920" s="7" t="s">
        <v>8026</v>
      </c>
      <c r="D3920" s="8">
        <v>60000</v>
      </c>
      <c r="E3920" s="8">
        <v>120</v>
      </c>
      <c r="F3920" s="8" t="s">
        <v>8221</v>
      </c>
      <c r="G3920" s="8" t="s">
        <v>8225</v>
      </c>
      <c r="H3920" s="8" t="s">
        <v>8247</v>
      </c>
      <c r="I3920" s="8">
        <v>1407168000</v>
      </c>
      <c r="J3920" s="8">
        <v>1406131023</v>
      </c>
      <c r="K3920" s="8" t="b">
        <v>0</v>
      </c>
      <c r="L3920" s="8">
        <v>3</v>
      </c>
      <c r="M3920" s="8" t="b">
        <v>0</v>
      </c>
      <c r="N3920" s="8" t="s">
        <v>8271</v>
      </c>
      <c r="O3920" s="11">
        <f t="shared" si="244"/>
        <v>0</v>
      </c>
      <c r="P3920" s="8">
        <f t="shared" si="245"/>
        <v>40</v>
      </c>
      <c r="Q3920" s="8" t="s">
        <v>8317</v>
      </c>
      <c r="R3920" s="8" t="s">
        <v>8318</v>
      </c>
      <c r="S3920" s="17">
        <f t="shared" si="246"/>
        <v>41843.664618055554</v>
      </c>
      <c r="T3920" s="17">
        <f t="shared" si="247"/>
        <v>41855.666666666664</v>
      </c>
    </row>
    <row r="3921" spans="1:20" ht="42.75" x14ac:dyDescent="0.45">
      <c r="A3921" s="5">
        <v>3919</v>
      </c>
      <c r="B3921" s="7" t="s">
        <v>3916</v>
      </c>
      <c r="C3921" s="7" t="s">
        <v>8027</v>
      </c>
      <c r="D3921" s="8">
        <v>5000</v>
      </c>
      <c r="E3921" s="8">
        <v>90</v>
      </c>
      <c r="F3921" s="8" t="s">
        <v>8221</v>
      </c>
      <c r="G3921" s="8" t="s">
        <v>8225</v>
      </c>
      <c r="H3921" s="8" t="s">
        <v>8247</v>
      </c>
      <c r="I3921" s="8">
        <v>1453075200</v>
      </c>
      <c r="J3921" s="8">
        <v>1450628773</v>
      </c>
      <c r="K3921" s="8" t="b">
        <v>0</v>
      </c>
      <c r="L3921" s="8">
        <v>3</v>
      </c>
      <c r="M3921" s="8" t="b">
        <v>0</v>
      </c>
      <c r="N3921" s="8" t="s">
        <v>8271</v>
      </c>
      <c r="O3921" s="11">
        <f t="shared" si="244"/>
        <v>2</v>
      </c>
      <c r="P3921" s="8">
        <f t="shared" si="245"/>
        <v>30</v>
      </c>
      <c r="Q3921" s="8" t="s">
        <v>8317</v>
      </c>
      <c r="R3921" s="8" t="s">
        <v>8318</v>
      </c>
      <c r="S3921" s="17">
        <f t="shared" si="246"/>
        <v>42358.684872685189</v>
      </c>
      <c r="T3921" s="17">
        <f t="shared" si="247"/>
        <v>42387</v>
      </c>
    </row>
    <row r="3922" spans="1:20" ht="42.75" x14ac:dyDescent="0.45">
      <c r="A3922" s="5">
        <v>3920</v>
      </c>
      <c r="B3922" s="7" t="s">
        <v>3917</v>
      </c>
      <c r="C3922" s="7" t="s">
        <v>8028</v>
      </c>
      <c r="D3922" s="8">
        <v>2500</v>
      </c>
      <c r="E3922" s="8">
        <v>135</v>
      </c>
      <c r="F3922" s="8" t="s">
        <v>8221</v>
      </c>
      <c r="G3922" s="8" t="s">
        <v>8225</v>
      </c>
      <c r="H3922" s="8" t="s">
        <v>8247</v>
      </c>
      <c r="I3922" s="8">
        <v>1479032260</v>
      </c>
      <c r="J3922" s="8">
        <v>1476436660</v>
      </c>
      <c r="K3922" s="8" t="b">
        <v>0</v>
      </c>
      <c r="L3922" s="8">
        <v>3</v>
      </c>
      <c r="M3922" s="8" t="b">
        <v>0</v>
      </c>
      <c r="N3922" s="8" t="s">
        <v>8271</v>
      </c>
      <c r="O3922" s="11">
        <f t="shared" si="244"/>
        <v>5</v>
      </c>
      <c r="P3922" s="8">
        <f t="shared" si="245"/>
        <v>45</v>
      </c>
      <c r="Q3922" s="8" t="s">
        <v>8317</v>
      </c>
      <c r="R3922" s="8" t="s">
        <v>8318</v>
      </c>
      <c r="S3922" s="17">
        <f t="shared" si="246"/>
        <v>42657.38726851852</v>
      </c>
      <c r="T3922" s="17">
        <f t="shared" si="247"/>
        <v>42687.428935185191</v>
      </c>
    </row>
    <row r="3923" spans="1:20" ht="42.75" x14ac:dyDescent="0.45">
      <c r="A3923" s="5">
        <v>3921</v>
      </c>
      <c r="B3923" s="7" t="s">
        <v>3918</v>
      </c>
      <c r="C3923" s="7" t="s">
        <v>8029</v>
      </c>
      <c r="D3923" s="8">
        <v>3000</v>
      </c>
      <c r="E3923" s="8">
        <v>0</v>
      </c>
      <c r="F3923" s="8" t="s">
        <v>8221</v>
      </c>
      <c r="G3923" s="8" t="s">
        <v>8225</v>
      </c>
      <c r="H3923" s="8" t="s">
        <v>8247</v>
      </c>
      <c r="I3923" s="8">
        <v>1414346400</v>
      </c>
      <c r="J3923" s="8">
        <v>1413291655</v>
      </c>
      <c r="K3923" s="8" t="b">
        <v>0</v>
      </c>
      <c r="L3923" s="8">
        <v>0</v>
      </c>
      <c r="M3923" s="8" t="b">
        <v>0</v>
      </c>
      <c r="N3923" s="8" t="s">
        <v>8271</v>
      </c>
      <c r="O3923" s="11">
        <f t="shared" si="244"/>
        <v>0</v>
      </c>
      <c r="P3923" s="8" t="e">
        <f t="shared" si="245"/>
        <v>#DIV/0!</v>
      </c>
      <c r="Q3923" s="8" t="s">
        <v>8317</v>
      </c>
      <c r="R3923" s="8" t="s">
        <v>8318</v>
      </c>
      <c r="S3923" s="17">
        <f t="shared" si="246"/>
        <v>41926.542303240742</v>
      </c>
      <c r="T3923" s="17">
        <f t="shared" si="247"/>
        <v>41938.75</v>
      </c>
    </row>
    <row r="3924" spans="1:20" ht="42.75" x14ac:dyDescent="0.45">
      <c r="A3924" s="5">
        <v>3922</v>
      </c>
      <c r="B3924" s="7" t="s">
        <v>3919</v>
      </c>
      <c r="C3924" s="7" t="s">
        <v>8030</v>
      </c>
      <c r="D3924" s="8">
        <v>750</v>
      </c>
      <c r="E3924" s="8">
        <v>61</v>
      </c>
      <c r="F3924" s="8" t="s">
        <v>8221</v>
      </c>
      <c r="G3924" s="8" t="s">
        <v>8224</v>
      </c>
      <c r="H3924" s="8" t="s">
        <v>8246</v>
      </c>
      <c r="I3924" s="8">
        <v>1425337200</v>
      </c>
      <c r="J3924" s="8">
        <v>1421432810</v>
      </c>
      <c r="K3924" s="8" t="b">
        <v>0</v>
      </c>
      <c r="L3924" s="8">
        <v>6</v>
      </c>
      <c r="M3924" s="8" t="b">
        <v>0</v>
      </c>
      <c r="N3924" s="8" t="s">
        <v>8271</v>
      </c>
      <c r="O3924" s="11">
        <f t="shared" si="244"/>
        <v>8</v>
      </c>
      <c r="P3924" s="8">
        <f t="shared" si="245"/>
        <v>10.17</v>
      </c>
      <c r="Q3924" s="8" t="s">
        <v>8317</v>
      </c>
      <c r="R3924" s="8" t="s">
        <v>8318</v>
      </c>
      <c r="S3924" s="17">
        <f t="shared" si="246"/>
        <v>42020.768634259264</v>
      </c>
      <c r="T3924" s="17">
        <f t="shared" si="247"/>
        <v>42065.958333333328</v>
      </c>
    </row>
    <row r="3925" spans="1:20" ht="42.75" x14ac:dyDescent="0.45">
      <c r="A3925" s="5">
        <v>3923</v>
      </c>
      <c r="B3925" s="7" t="s">
        <v>3920</v>
      </c>
      <c r="C3925" s="7" t="s">
        <v>8031</v>
      </c>
      <c r="D3925" s="8">
        <v>11500</v>
      </c>
      <c r="E3925" s="8">
        <v>1384</v>
      </c>
      <c r="F3925" s="8" t="s">
        <v>8221</v>
      </c>
      <c r="G3925" s="8" t="s">
        <v>8225</v>
      </c>
      <c r="H3925" s="8" t="s">
        <v>8247</v>
      </c>
      <c r="I3925" s="8">
        <v>1428622271</v>
      </c>
      <c r="J3925" s="8">
        <v>1426203071</v>
      </c>
      <c r="K3925" s="8" t="b">
        <v>0</v>
      </c>
      <c r="L3925" s="8">
        <v>17</v>
      </c>
      <c r="M3925" s="8" t="b">
        <v>0</v>
      </c>
      <c r="N3925" s="8" t="s">
        <v>8271</v>
      </c>
      <c r="O3925" s="11">
        <f t="shared" si="244"/>
        <v>12</v>
      </c>
      <c r="P3925" s="8">
        <f t="shared" si="245"/>
        <v>81.41</v>
      </c>
      <c r="Q3925" s="8" t="s">
        <v>8317</v>
      </c>
      <c r="R3925" s="8" t="s">
        <v>8318</v>
      </c>
      <c r="S3925" s="17">
        <f t="shared" si="246"/>
        <v>42075.979988425926</v>
      </c>
      <c r="T3925" s="17">
        <f t="shared" si="247"/>
        <v>42103.979988425926</v>
      </c>
    </row>
    <row r="3926" spans="1:20" ht="42.75" x14ac:dyDescent="0.45">
      <c r="A3926" s="5">
        <v>3924</v>
      </c>
      <c r="B3926" s="7" t="s">
        <v>3921</v>
      </c>
      <c r="C3926" s="7" t="s">
        <v>8032</v>
      </c>
      <c r="D3926" s="8">
        <v>15000</v>
      </c>
      <c r="E3926" s="8">
        <v>2290</v>
      </c>
      <c r="F3926" s="8" t="s">
        <v>8221</v>
      </c>
      <c r="G3926" s="8" t="s">
        <v>8224</v>
      </c>
      <c r="H3926" s="8" t="s">
        <v>8246</v>
      </c>
      <c r="I3926" s="8">
        <v>1403823722</v>
      </c>
      <c r="J3926" s="8">
        <v>1401231722</v>
      </c>
      <c r="K3926" s="8" t="b">
        <v>0</v>
      </c>
      <c r="L3926" s="8">
        <v>40</v>
      </c>
      <c r="M3926" s="8" t="b">
        <v>0</v>
      </c>
      <c r="N3926" s="8" t="s">
        <v>8271</v>
      </c>
      <c r="O3926" s="11">
        <f t="shared" si="244"/>
        <v>15</v>
      </c>
      <c r="P3926" s="8">
        <f t="shared" si="245"/>
        <v>57.25</v>
      </c>
      <c r="Q3926" s="8" t="s">
        <v>8317</v>
      </c>
      <c r="R3926" s="8" t="s">
        <v>8318</v>
      </c>
      <c r="S3926" s="17">
        <f t="shared" si="246"/>
        <v>41786.959745370368</v>
      </c>
      <c r="T3926" s="17">
        <f t="shared" si="247"/>
        <v>41816.959745370368</v>
      </c>
    </row>
    <row r="3927" spans="1:20" ht="42.75" x14ac:dyDescent="0.45">
      <c r="A3927" s="5">
        <v>3925</v>
      </c>
      <c r="B3927" s="7" t="s">
        <v>3922</v>
      </c>
      <c r="C3927" s="7" t="s">
        <v>8033</v>
      </c>
      <c r="D3927" s="8">
        <v>150</v>
      </c>
      <c r="E3927" s="8">
        <v>15</v>
      </c>
      <c r="F3927" s="8" t="s">
        <v>8221</v>
      </c>
      <c r="G3927" s="8" t="s">
        <v>8224</v>
      </c>
      <c r="H3927" s="8" t="s">
        <v>8246</v>
      </c>
      <c r="I3927" s="8">
        <v>1406753639</v>
      </c>
      <c r="J3927" s="8">
        <v>1404161639</v>
      </c>
      <c r="K3927" s="8" t="b">
        <v>0</v>
      </c>
      <c r="L3927" s="8">
        <v>3</v>
      </c>
      <c r="M3927" s="8" t="b">
        <v>0</v>
      </c>
      <c r="N3927" s="8" t="s">
        <v>8271</v>
      </c>
      <c r="O3927" s="11">
        <f t="shared" si="244"/>
        <v>10</v>
      </c>
      <c r="P3927" s="8">
        <f t="shared" si="245"/>
        <v>5</v>
      </c>
      <c r="Q3927" s="8" t="s">
        <v>8317</v>
      </c>
      <c r="R3927" s="8" t="s">
        <v>8318</v>
      </c>
      <c r="S3927" s="17">
        <f t="shared" si="246"/>
        <v>41820.870821759258</v>
      </c>
      <c r="T3927" s="17">
        <f t="shared" si="247"/>
        <v>41850.870821759258</v>
      </c>
    </row>
    <row r="3928" spans="1:20" ht="28.5" x14ac:dyDescent="0.45">
      <c r="A3928" s="5">
        <v>3926</v>
      </c>
      <c r="B3928" s="7" t="s">
        <v>3923</v>
      </c>
      <c r="C3928" s="7" t="s">
        <v>8034</v>
      </c>
      <c r="D3928" s="8">
        <v>5000</v>
      </c>
      <c r="E3928" s="8">
        <v>15</v>
      </c>
      <c r="F3928" s="8" t="s">
        <v>8221</v>
      </c>
      <c r="G3928" s="8" t="s">
        <v>8226</v>
      </c>
      <c r="H3928" s="8" t="s">
        <v>8248</v>
      </c>
      <c r="I3928" s="8">
        <v>1419645748</v>
      </c>
      <c r="J3928" s="8">
        <v>1417053748</v>
      </c>
      <c r="K3928" s="8" t="b">
        <v>0</v>
      </c>
      <c r="L3928" s="8">
        <v>1</v>
      </c>
      <c r="M3928" s="8" t="b">
        <v>0</v>
      </c>
      <c r="N3928" s="8" t="s">
        <v>8271</v>
      </c>
      <c r="O3928" s="11">
        <f t="shared" si="244"/>
        <v>0</v>
      </c>
      <c r="P3928" s="8">
        <f t="shared" si="245"/>
        <v>15</v>
      </c>
      <c r="Q3928" s="8" t="s">
        <v>8317</v>
      </c>
      <c r="R3928" s="8" t="s">
        <v>8318</v>
      </c>
      <c r="S3928" s="17">
        <f t="shared" si="246"/>
        <v>41970.085046296299</v>
      </c>
      <c r="T3928" s="17">
        <f t="shared" si="247"/>
        <v>42000.085046296299</v>
      </c>
    </row>
    <row r="3929" spans="1:20" ht="42.75" x14ac:dyDescent="0.45">
      <c r="A3929" s="5">
        <v>3927</v>
      </c>
      <c r="B3929" s="7" t="s">
        <v>3924</v>
      </c>
      <c r="C3929" s="7" t="s">
        <v>8035</v>
      </c>
      <c r="D3929" s="8">
        <v>2500</v>
      </c>
      <c r="E3929" s="8">
        <v>25</v>
      </c>
      <c r="F3929" s="8" t="s">
        <v>8221</v>
      </c>
      <c r="G3929" s="8" t="s">
        <v>8225</v>
      </c>
      <c r="H3929" s="8" t="s">
        <v>8247</v>
      </c>
      <c r="I3929" s="8">
        <v>1407565504</v>
      </c>
      <c r="J3929" s="8">
        <v>1404973504</v>
      </c>
      <c r="K3929" s="8" t="b">
        <v>0</v>
      </c>
      <c r="L3929" s="8">
        <v>2</v>
      </c>
      <c r="M3929" s="8" t="b">
        <v>0</v>
      </c>
      <c r="N3929" s="8" t="s">
        <v>8271</v>
      </c>
      <c r="O3929" s="11">
        <f t="shared" si="244"/>
        <v>1</v>
      </c>
      <c r="P3929" s="8">
        <f t="shared" si="245"/>
        <v>12.5</v>
      </c>
      <c r="Q3929" s="8" t="s">
        <v>8317</v>
      </c>
      <c r="R3929" s="8" t="s">
        <v>8318</v>
      </c>
      <c r="S3929" s="17">
        <f t="shared" si="246"/>
        <v>41830.267407407409</v>
      </c>
      <c r="T3929" s="17">
        <f t="shared" si="247"/>
        <v>41860.267407407409</v>
      </c>
    </row>
    <row r="3930" spans="1:20" ht="42.75" x14ac:dyDescent="0.45">
      <c r="A3930" s="5">
        <v>3928</v>
      </c>
      <c r="B3930" s="7" t="s">
        <v>3925</v>
      </c>
      <c r="C3930" s="7" t="s">
        <v>8036</v>
      </c>
      <c r="D3930" s="8">
        <v>5000</v>
      </c>
      <c r="E3930" s="8">
        <v>651</v>
      </c>
      <c r="F3930" s="8" t="s">
        <v>8221</v>
      </c>
      <c r="G3930" s="8" t="s">
        <v>8224</v>
      </c>
      <c r="H3930" s="8" t="s">
        <v>8246</v>
      </c>
      <c r="I3930" s="8">
        <v>1444971540</v>
      </c>
      <c r="J3930" s="8">
        <v>1442593427</v>
      </c>
      <c r="K3930" s="8" t="b">
        <v>0</v>
      </c>
      <c r="L3930" s="8">
        <v>7</v>
      </c>
      <c r="M3930" s="8" t="b">
        <v>0</v>
      </c>
      <c r="N3930" s="8" t="s">
        <v>8271</v>
      </c>
      <c r="O3930" s="11">
        <f t="shared" si="244"/>
        <v>13</v>
      </c>
      <c r="P3930" s="8">
        <f t="shared" si="245"/>
        <v>93</v>
      </c>
      <c r="Q3930" s="8" t="s">
        <v>8317</v>
      </c>
      <c r="R3930" s="8" t="s">
        <v>8318</v>
      </c>
      <c r="S3930" s="17">
        <f t="shared" si="246"/>
        <v>42265.683182870373</v>
      </c>
      <c r="T3930" s="17">
        <f t="shared" si="247"/>
        <v>42293.207638888889</v>
      </c>
    </row>
    <row r="3931" spans="1:20" ht="42.75" x14ac:dyDescent="0.45">
      <c r="A3931" s="5">
        <v>3929</v>
      </c>
      <c r="B3931" s="7" t="s">
        <v>3926</v>
      </c>
      <c r="C3931" s="7" t="s">
        <v>8037</v>
      </c>
      <c r="D3931" s="8">
        <v>20000</v>
      </c>
      <c r="E3931" s="8">
        <v>453</v>
      </c>
      <c r="F3931" s="8" t="s">
        <v>8221</v>
      </c>
      <c r="G3931" s="8" t="s">
        <v>8224</v>
      </c>
      <c r="H3931" s="8" t="s">
        <v>8246</v>
      </c>
      <c r="I3931" s="8">
        <v>1474228265</v>
      </c>
      <c r="J3931" s="8">
        <v>1471636265</v>
      </c>
      <c r="K3931" s="8" t="b">
        <v>0</v>
      </c>
      <c r="L3931" s="8">
        <v>14</v>
      </c>
      <c r="M3931" s="8" t="b">
        <v>0</v>
      </c>
      <c r="N3931" s="8" t="s">
        <v>8271</v>
      </c>
      <c r="O3931" s="11">
        <f t="shared" si="244"/>
        <v>2</v>
      </c>
      <c r="P3931" s="8">
        <f t="shared" si="245"/>
        <v>32.36</v>
      </c>
      <c r="Q3931" s="8" t="s">
        <v>8317</v>
      </c>
      <c r="R3931" s="8" t="s">
        <v>8318</v>
      </c>
      <c r="S3931" s="17">
        <f t="shared" si="246"/>
        <v>42601.827141203699</v>
      </c>
      <c r="T3931" s="17">
        <f t="shared" si="247"/>
        <v>42631.827141203699</v>
      </c>
    </row>
    <row r="3932" spans="1:20" ht="42.75" x14ac:dyDescent="0.45">
      <c r="A3932" s="5">
        <v>3930</v>
      </c>
      <c r="B3932" s="7" t="s">
        <v>3927</v>
      </c>
      <c r="C3932" s="7" t="s">
        <v>8038</v>
      </c>
      <c r="D3932" s="8">
        <v>10000</v>
      </c>
      <c r="E3932" s="8">
        <v>0</v>
      </c>
      <c r="F3932" s="8" t="s">
        <v>8221</v>
      </c>
      <c r="G3932" s="8" t="s">
        <v>8226</v>
      </c>
      <c r="H3932" s="8" t="s">
        <v>8248</v>
      </c>
      <c r="I3932" s="8">
        <v>1459490400</v>
      </c>
      <c r="J3932" s="8">
        <v>1457078868</v>
      </c>
      <c r="K3932" s="8" t="b">
        <v>0</v>
      </c>
      <c r="L3932" s="8">
        <v>0</v>
      </c>
      <c r="M3932" s="8" t="b">
        <v>0</v>
      </c>
      <c r="N3932" s="8" t="s">
        <v>8271</v>
      </c>
      <c r="O3932" s="11">
        <f t="shared" si="244"/>
        <v>0</v>
      </c>
      <c r="P3932" s="8" t="e">
        <f t="shared" si="245"/>
        <v>#DIV/0!</v>
      </c>
      <c r="Q3932" s="8" t="s">
        <v>8317</v>
      </c>
      <c r="R3932" s="8" t="s">
        <v>8318</v>
      </c>
      <c r="S3932" s="17">
        <f t="shared" si="246"/>
        <v>42433.338749999995</v>
      </c>
      <c r="T3932" s="17">
        <f t="shared" si="247"/>
        <v>42461.25</v>
      </c>
    </row>
    <row r="3933" spans="1:20" ht="42.75" x14ac:dyDescent="0.45">
      <c r="A3933" s="5">
        <v>3931</v>
      </c>
      <c r="B3933" s="7" t="s">
        <v>3928</v>
      </c>
      <c r="C3933" s="7" t="s">
        <v>8039</v>
      </c>
      <c r="D3933" s="8">
        <v>8000</v>
      </c>
      <c r="E3933" s="8">
        <v>0</v>
      </c>
      <c r="F3933" s="8" t="s">
        <v>8221</v>
      </c>
      <c r="G3933" s="8" t="s">
        <v>8224</v>
      </c>
      <c r="H3933" s="8" t="s">
        <v>8246</v>
      </c>
      <c r="I3933" s="8">
        <v>1441510707</v>
      </c>
      <c r="J3933" s="8">
        <v>1439350707</v>
      </c>
      <c r="K3933" s="8" t="b">
        <v>0</v>
      </c>
      <c r="L3933" s="8">
        <v>0</v>
      </c>
      <c r="M3933" s="8" t="b">
        <v>0</v>
      </c>
      <c r="N3933" s="8" t="s">
        <v>8271</v>
      </c>
      <c r="O3933" s="11">
        <f t="shared" si="244"/>
        <v>0</v>
      </c>
      <c r="P3933" s="8" t="e">
        <f t="shared" si="245"/>
        <v>#DIV/0!</v>
      </c>
      <c r="Q3933" s="8" t="s">
        <v>8317</v>
      </c>
      <c r="R3933" s="8" t="s">
        <v>8318</v>
      </c>
      <c r="S3933" s="17">
        <f t="shared" si="246"/>
        <v>42228.151701388888</v>
      </c>
      <c r="T3933" s="17">
        <f t="shared" si="247"/>
        <v>42253.151701388888</v>
      </c>
    </row>
    <row r="3934" spans="1:20" ht="42.75" x14ac:dyDescent="0.45">
      <c r="A3934" s="5">
        <v>3932</v>
      </c>
      <c r="B3934" s="7" t="s">
        <v>3929</v>
      </c>
      <c r="C3934" s="7" t="s">
        <v>8040</v>
      </c>
      <c r="D3934" s="8">
        <v>12000</v>
      </c>
      <c r="E3934" s="8">
        <v>1</v>
      </c>
      <c r="F3934" s="8" t="s">
        <v>8221</v>
      </c>
      <c r="G3934" s="8" t="s">
        <v>8224</v>
      </c>
      <c r="H3934" s="8" t="s">
        <v>8246</v>
      </c>
      <c r="I3934" s="8">
        <v>1458097364</v>
      </c>
      <c r="J3934" s="8">
        <v>1455508964</v>
      </c>
      <c r="K3934" s="8" t="b">
        <v>0</v>
      </c>
      <c r="L3934" s="8">
        <v>1</v>
      </c>
      <c r="M3934" s="8" t="b">
        <v>0</v>
      </c>
      <c r="N3934" s="8" t="s">
        <v>8271</v>
      </c>
      <c r="O3934" s="11">
        <f t="shared" si="244"/>
        <v>0</v>
      </c>
      <c r="P3934" s="8">
        <f t="shared" si="245"/>
        <v>1</v>
      </c>
      <c r="Q3934" s="8" t="s">
        <v>8317</v>
      </c>
      <c r="R3934" s="8" t="s">
        <v>8318</v>
      </c>
      <c r="S3934" s="17">
        <f t="shared" si="246"/>
        <v>42415.168564814812</v>
      </c>
      <c r="T3934" s="17">
        <f t="shared" si="247"/>
        <v>42445.126898148148</v>
      </c>
    </row>
    <row r="3935" spans="1:20" ht="42.75" x14ac:dyDescent="0.45">
      <c r="A3935" s="5">
        <v>3933</v>
      </c>
      <c r="B3935" s="7" t="s">
        <v>3930</v>
      </c>
      <c r="C3935" s="7" t="s">
        <v>8041</v>
      </c>
      <c r="D3935" s="8">
        <v>7000</v>
      </c>
      <c r="E3935" s="8">
        <v>1102</v>
      </c>
      <c r="F3935" s="8" t="s">
        <v>8221</v>
      </c>
      <c r="G3935" s="8" t="s">
        <v>8224</v>
      </c>
      <c r="H3935" s="8" t="s">
        <v>8246</v>
      </c>
      <c r="I3935" s="8">
        <v>1468716180</v>
      </c>
      <c r="J3935" s="8">
        <v>1466205262</v>
      </c>
      <c r="K3935" s="8" t="b">
        <v>0</v>
      </c>
      <c r="L3935" s="8">
        <v>12</v>
      </c>
      <c r="M3935" s="8" t="b">
        <v>0</v>
      </c>
      <c r="N3935" s="8" t="s">
        <v>8271</v>
      </c>
      <c r="O3935" s="11">
        <f t="shared" si="244"/>
        <v>16</v>
      </c>
      <c r="P3935" s="8">
        <f t="shared" si="245"/>
        <v>91.83</v>
      </c>
      <c r="Q3935" s="8" t="s">
        <v>8317</v>
      </c>
      <c r="R3935" s="8" t="s">
        <v>8318</v>
      </c>
      <c r="S3935" s="17">
        <f t="shared" si="246"/>
        <v>42538.968310185184</v>
      </c>
      <c r="T3935" s="17">
        <f t="shared" si="247"/>
        <v>42568.029861111107</v>
      </c>
    </row>
    <row r="3936" spans="1:20" ht="42.75" x14ac:dyDescent="0.45">
      <c r="A3936" s="5">
        <v>3934</v>
      </c>
      <c r="B3936" s="7" t="s">
        <v>3931</v>
      </c>
      <c r="C3936" s="7" t="s">
        <v>8042</v>
      </c>
      <c r="D3936" s="8">
        <v>5000</v>
      </c>
      <c r="E3936" s="8">
        <v>550</v>
      </c>
      <c r="F3936" s="8" t="s">
        <v>8221</v>
      </c>
      <c r="G3936" s="8" t="s">
        <v>8224</v>
      </c>
      <c r="H3936" s="8" t="s">
        <v>8246</v>
      </c>
      <c r="I3936" s="8">
        <v>1443704400</v>
      </c>
      <c r="J3936" s="8">
        <v>1439827639</v>
      </c>
      <c r="K3936" s="8" t="b">
        <v>0</v>
      </c>
      <c r="L3936" s="8">
        <v>12</v>
      </c>
      <c r="M3936" s="8" t="b">
        <v>0</v>
      </c>
      <c r="N3936" s="8" t="s">
        <v>8271</v>
      </c>
      <c r="O3936" s="11">
        <f t="shared" si="244"/>
        <v>11</v>
      </c>
      <c r="P3936" s="8">
        <f t="shared" si="245"/>
        <v>45.83</v>
      </c>
      <c r="Q3936" s="8" t="s">
        <v>8317</v>
      </c>
      <c r="R3936" s="8" t="s">
        <v>8318</v>
      </c>
      <c r="S3936" s="17">
        <f t="shared" si="246"/>
        <v>42233.671747685185</v>
      </c>
      <c r="T3936" s="17">
        <f t="shared" si="247"/>
        <v>42278.541666666672</v>
      </c>
    </row>
    <row r="3937" spans="1:20" ht="57" x14ac:dyDescent="0.45">
      <c r="A3937" s="5">
        <v>3935</v>
      </c>
      <c r="B3937" s="7" t="s">
        <v>3932</v>
      </c>
      <c r="C3937" s="7" t="s">
        <v>8043</v>
      </c>
      <c r="D3937" s="8">
        <v>3000</v>
      </c>
      <c r="E3937" s="8">
        <v>1315</v>
      </c>
      <c r="F3937" s="8" t="s">
        <v>8221</v>
      </c>
      <c r="G3937" s="8" t="s">
        <v>8225</v>
      </c>
      <c r="H3937" s="8" t="s">
        <v>8247</v>
      </c>
      <c r="I3937" s="8">
        <v>1443973546</v>
      </c>
      <c r="J3937" s="8">
        <v>1438789546</v>
      </c>
      <c r="K3937" s="8" t="b">
        <v>0</v>
      </c>
      <c r="L3937" s="8">
        <v>23</v>
      </c>
      <c r="M3937" s="8" t="b">
        <v>0</v>
      </c>
      <c r="N3937" s="8" t="s">
        <v>8271</v>
      </c>
      <c r="O3937" s="11">
        <f t="shared" si="244"/>
        <v>44</v>
      </c>
      <c r="P3937" s="8">
        <f t="shared" si="245"/>
        <v>57.17</v>
      </c>
      <c r="Q3937" s="8" t="s">
        <v>8317</v>
      </c>
      <c r="R3937" s="8" t="s">
        <v>8318</v>
      </c>
      <c r="S3937" s="17">
        <f t="shared" si="246"/>
        <v>42221.656782407401</v>
      </c>
      <c r="T3937" s="17">
        <f t="shared" si="247"/>
        <v>42281.656782407401</v>
      </c>
    </row>
    <row r="3938" spans="1:20" ht="42.75" x14ac:dyDescent="0.45">
      <c r="A3938" s="5">
        <v>3936</v>
      </c>
      <c r="B3938" s="7" t="s">
        <v>3933</v>
      </c>
      <c r="C3938" s="7" t="s">
        <v>8044</v>
      </c>
      <c r="D3938" s="8">
        <v>20000</v>
      </c>
      <c r="E3938" s="8">
        <v>0</v>
      </c>
      <c r="F3938" s="8" t="s">
        <v>8221</v>
      </c>
      <c r="G3938" s="8" t="s">
        <v>8224</v>
      </c>
      <c r="H3938" s="8" t="s">
        <v>8246</v>
      </c>
      <c r="I3938" s="8">
        <v>1480576720</v>
      </c>
      <c r="J3938" s="8">
        <v>1477981120</v>
      </c>
      <c r="K3938" s="8" t="b">
        <v>0</v>
      </c>
      <c r="L3938" s="8">
        <v>0</v>
      </c>
      <c r="M3938" s="8" t="b">
        <v>0</v>
      </c>
      <c r="N3938" s="8" t="s">
        <v>8271</v>
      </c>
      <c r="O3938" s="11">
        <f t="shared" si="244"/>
        <v>0</v>
      </c>
      <c r="P3938" s="8" t="e">
        <f t="shared" si="245"/>
        <v>#DIV/0!</v>
      </c>
      <c r="Q3938" s="8" t="s">
        <v>8317</v>
      </c>
      <c r="R3938" s="8" t="s">
        <v>8318</v>
      </c>
      <c r="S3938" s="17">
        <f t="shared" si="246"/>
        <v>42675.262962962966</v>
      </c>
      <c r="T3938" s="17">
        <f t="shared" si="247"/>
        <v>42705.304629629631</v>
      </c>
    </row>
    <row r="3939" spans="1:20" ht="42.75" x14ac:dyDescent="0.45">
      <c r="A3939" s="5">
        <v>3937</v>
      </c>
      <c r="B3939" s="7" t="s">
        <v>3934</v>
      </c>
      <c r="C3939" s="7" t="s">
        <v>8045</v>
      </c>
      <c r="D3939" s="8">
        <v>2885</v>
      </c>
      <c r="E3939" s="8">
        <v>2485</v>
      </c>
      <c r="F3939" s="8" t="s">
        <v>8221</v>
      </c>
      <c r="G3939" s="8" t="s">
        <v>8224</v>
      </c>
      <c r="H3939" s="8" t="s">
        <v>8246</v>
      </c>
      <c r="I3939" s="8">
        <v>1468249760</v>
      </c>
      <c r="J3939" s="8">
        <v>1465830560</v>
      </c>
      <c r="K3939" s="8" t="b">
        <v>0</v>
      </c>
      <c r="L3939" s="8">
        <v>10</v>
      </c>
      <c r="M3939" s="8" t="b">
        <v>0</v>
      </c>
      <c r="N3939" s="8" t="s">
        <v>8271</v>
      </c>
      <c r="O3939" s="11">
        <f t="shared" si="244"/>
        <v>86</v>
      </c>
      <c r="P3939" s="8">
        <f t="shared" si="245"/>
        <v>248.5</v>
      </c>
      <c r="Q3939" s="8" t="s">
        <v>8317</v>
      </c>
      <c r="R3939" s="8" t="s">
        <v>8318</v>
      </c>
      <c r="S3939" s="17">
        <f t="shared" si="246"/>
        <v>42534.631481481483</v>
      </c>
      <c r="T3939" s="17">
        <f t="shared" si="247"/>
        <v>42562.631481481483</v>
      </c>
    </row>
    <row r="3940" spans="1:20" ht="42.75" x14ac:dyDescent="0.45">
      <c r="A3940" s="5">
        <v>3938</v>
      </c>
      <c r="B3940" s="7" t="s">
        <v>3935</v>
      </c>
      <c r="C3940" s="7" t="s">
        <v>8046</v>
      </c>
      <c r="D3940" s="8">
        <v>3255</v>
      </c>
      <c r="E3940" s="8">
        <v>397</v>
      </c>
      <c r="F3940" s="8" t="s">
        <v>8221</v>
      </c>
      <c r="G3940" s="8" t="s">
        <v>8224</v>
      </c>
      <c r="H3940" s="8" t="s">
        <v>8246</v>
      </c>
      <c r="I3940" s="8">
        <v>1435441454</v>
      </c>
      <c r="J3940" s="8">
        <v>1432763054</v>
      </c>
      <c r="K3940" s="8" t="b">
        <v>0</v>
      </c>
      <c r="L3940" s="8">
        <v>5</v>
      </c>
      <c r="M3940" s="8" t="b">
        <v>0</v>
      </c>
      <c r="N3940" s="8" t="s">
        <v>8271</v>
      </c>
      <c r="O3940" s="11">
        <f t="shared" si="244"/>
        <v>12</v>
      </c>
      <c r="P3940" s="8">
        <f t="shared" si="245"/>
        <v>79.400000000000006</v>
      </c>
      <c r="Q3940" s="8" t="s">
        <v>8317</v>
      </c>
      <c r="R3940" s="8" t="s">
        <v>8318</v>
      </c>
      <c r="S3940" s="17">
        <f t="shared" si="246"/>
        <v>42151.905717592599</v>
      </c>
      <c r="T3940" s="17">
        <f t="shared" si="247"/>
        <v>42182.905717592599</v>
      </c>
    </row>
    <row r="3941" spans="1:20" ht="42.75" x14ac:dyDescent="0.45">
      <c r="A3941" s="5">
        <v>3939</v>
      </c>
      <c r="B3941" s="7" t="s">
        <v>3936</v>
      </c>
      <c r="C3941" s="7" t="s">
        <v>8047</v>
      </c>
      <c r="D3941" s="8">
        <v>5000</v>
      </c>
      <c r="E3941" s="8">
        <v>5</v>
      </c>
      <c r="F3941" s="8" t="s">
        <v>8221</v>
      </c>
      <c r="G3941" s="8" t="s">
        <v>8226</v>
      </c>
      <c r="H3941" s="8" t="s">
        <v>8248</v>
      </c>
      <c r="I3941" s="8">
        <v>1412656200</v>
      </c>
      <c r="J3941" s="8">
        <v>1412328979</v>
      </c>
      <c r="K3941" s="8" t="b">
        <v>0</v>
      </c>
      <c r="L3941" s="8">
        <v>1</v>
      </c>
      <c r="M3941" s="8" t="b">
        <v>0</v>
      </c>
      <c r="N3941" s="8" t="s">
        <v>8271</v>
      </c>
      <c r="O3941" s="11">
        <f t="shared" si="244"/>
        <v>0</v>
      </c>
      <c r="P3941" s="8">
        <f t="shared" si="245"/>
        <v>5</v>
      </c>
      <c r="Q3941" s="8" t="s">
        <v>8317</v>
      </c>
      <c r="R3941" s="8" t="s">
        <v>8318</v>
      </c>
      <c r="S3941" s="17">
        <f t="shared" si="246"/>
        <v>41915.400219907409</v>
      </c>
      <c r="T3941" s="17">
        <f t="shared" si="247"/>
        <v>41919.1875</v>
      </c>
    </row>
    <row r="3942" spans="1:20" ht="42.75" x14ac:dyDescent="0.45">
      <c r="A3942" s="5">
        <v>3940</v>
      </c>
      <c r="B3942" s="7" t="s">
        <v>3937</v>
      </c>
      <c r="C3942" s="7" t="s">
        <v>8048</v>
      </c>
      <c r="D3942" s="8">
        <v>5000</v>
      </c>
      <c r="E3942" s="8">
        <v>11</v>
      </c>
      <c r="F3942" s="8" t="s">
        <v>8221</v>
      </c>
      <c r="G3942" s="8" t="s">
        <v>8224</v>
      </c>
      <c r="H3942" s="8" t="s">
        <v>8246</v>
      </c>
      <c r="I3942" s="8">
        <v>1420199351</v>
      </c>
      <c r="J3942" s="8">
        <v>1416311351</v>
      </c>
      <c r="K3942" s="8" t="b">
        <v>0</v>
      </c>
      <c r="L3942" s="8">
        <v>2</v>
      </c>
      <c r="M3942" s="8" t="b">
        <v>0</v>
      </c>
      <c r="N3942" s="8" t="s">
        <v>8271</v>
      </c>
      <c r="O3942" s="11">
        <f t="shared" si="244"/>
        <v>0</v>
      </c>
      <c r="P3942" s="8">
        <f t="shared" si="245"/>
        <v>5.5</v>
      </c>
      <c r="Q3942" s="8" t="s">
        <v>8317</v>
      </c>
      <c r="R3942" s="8" t="s">
        <v>8318</v>
      </c>
      <c r="S3942" s="17">
        <f t="shared" si="246"/>
        <v>41961.492488425924</v>
      </c>
      <c r="T3942" s="17">
        <f t="shared" si="247"/>
        <v>42006.492488425924</v>
      </c>
    </row>
    <row r="3943" spans="1:20" ht="57" x14ac:dyDescent="0.45">
      <c r="A3943" s="5">
        <v>3941</v>
      </c>
      <c r="B3943" s="7" t="s">
        <v>3938</v>
      </c>
      <c r="C3943" s="7" t="s">
        <v>8049</v>
      </c>
      <c r="D3943" s="8">
        <v>5500</v>
      </c>
      <c r="E3943" s="8">
        <v>50</v>
      </c>
      <c r="F3943" s="8" t="s">
        <v>8221</v>
      </c>
      <c r="G3943" s="8" t="s">
        <v>8224</v>
      </c>
      <c r="H3943" s="8" t="s">
        <v>8246</v>
      </c>
      <c r="I3943" s="8">
        <v>1416877200</v>
      </c>
      <c r="J3943" s="8">
        <v>1414505137</v>
      </c>
      <c r="K3943" s="8" t="b">
        <v>0</v>
      </c>
      <c r="L3943" s="8">
        <v>2</v>
      </c>
      <c r="M3943" s="8" t="b">
        <v>0</v>
      </c>
      <c r="N3943" s="8" t="s">
        <v>8271</v>
      </c>
      <c r="O3943" s="11">
        <f t="shared" si="244"/>
        <v>1</v>
      </c>
      <c r="P3943" s="8">
        <f t="shared" si="245"/>
        <v>25</v>
      </c>
      <c r="Q3943" s="8" t="s">
        <v>8317</v>
      </c>
      <c r="R3943" s="8" t="s">
        <v>8318</v>
      </c>
      <c r="S3943" s="17">
        <f t="shared" si="246"/>
        <v>41940.587233796294</v>
      </c>
      <c r="T3943" s="17">
        <f t="shared" si="247"/>
        <v>41968.041666666672</v>
      </c>
    </row>
    <row r="3944" spans="1:20" ht="42.75" x14ac:dyDescent="0.45">
      <c r="A3944" s="5">
        <v>3942</v>
      </c>
      <c r="B3944" s="7" t="s">
        <v>3939</v>
      </c>
      <c r="C3944" s="7" t="s">
        <v>8050</v>
      </c>
      <c r="D3944" s="8">
        <v>1200</v>
      </c>
      <c r="E3944" s="8">
        <v>0</v>
      </c>
      <c r="F3944" s="8" t="s">
        <v>8221</v>
      </c>
      <c r="G3944" s="8" t="s">
        <v>8224</v>
      </c>
      <c r="H3944" s="8" t="s">
        <v>8246</v>
      </c>
      <c r="I3944" s="8">
        <v>1434490914</v>
      </c>
      <c r="J3944" s="8">
        <v>1429306914</v>
      </c>
      <c r="K3944" s="8" t="b">
        <v>0</v>
      </c>
      <c r="L3944" s="8">
        <v>0</v>
      </c>
      <c r="M3944" s="8" t="b">
        <v>0</v>
      </c>
      <c r="N3944" s="8" t="s">
        <v>8271</v>
      </c>
      <c r="O3944" s="11">
        <f t="shared" si="244"/>
        <v>0</v>
      </c>
      <c r="P3944" s="8" t="e">
        <f t="shared" si="245"/>
        <v>#DIV/0!</v>
      </c>
      <c r="Q3944" s="8" t="s">
        <v>8317</v>
      </c>
      <c r="R3944" s="8" t="s">
        <v>8318</v>
      </c>
      <c r="S3944" s="17">
        <f t="shared" si="246"/>
        <v>42111.904097222221</v>
      </c>
      <c r="T3944" s="17">
        <f t="shared" si="247"/>
        <v>42171.904097222221</v>
      </c>
    </row>
    <row r="3945" spans="1:20" ht="42.75" x14ac:dyDescent="0.45">
      <c r="A3945" s="5">
        <v>3943</v>
      </c>
      <c r="B3945" s="7" t="s">
        <v>3940</v>
      </c>
      <c r="C3945" s="7" t="s">
        <v>8051</v>
      </c>
      <c r="D3945" s="8">
        <v>5000</v>
      </c>
      <c r="E3945" s="8">
        <v>1782</v>
      </c>
      <c r="F3945" s="8" t="s">
        <v>8221</v>
      </c>
      <c r="G3945" s="8" t="s">
        <v>8224</v>
      </c>
      <c r="H3945" s="8" t="s">
        <v>8246</v>
      </c>
      <c r="I3945" s="8">
        <v>1446483000</v>
      </c>
      <c r="J3945" s="8">
        <v>1443811268</v>
      </c>
      <c r="K3945" s="8" t="b">
        <v>0</v>
      </c>
      <c r="L3945" s="8">
        <v>13</v>
      </c>
      <c r="M3945" s="8" t="b">
        <v>0</v>
      </c>
      <c r="N3945" s="8" t="s">
        <v>8271</v>
      </c>
      <c r="O3945" s="11">
        <f t="shared" si="244"/>
        <v>36</v>
      </c>
      <c r="P3945" s="8">
        <f t="shared" si="245"/>
        <v>137.08000000000001</v>
      </c>
      <c r="Q3945" s="8" t="s">
        <v>8317</v>
      </c>
      <c r="R3945" s="8" t="s">
        <v>8318</v>
      </c>
      <c r="S3945" s="17">
        <f t="shared" si="246"/>
        <v>42279.778564814813</v>
      </c>
      <c r="T3945" s="17">
        <f t="shared" si="247"/>
        <v>42310.701388888891</v>
      </c>
    </row>
    <row r="3946" spans="1:20" ht="42.75" x14ac:dyDescent="0.45">
      <c r="A3946" s="5">
        <v>3944</v>
      </c>
      <c r="B3946" s="7" t="s">
        <v>3941</v>
      </c>
      <c r="C3946" s="7" t="s">
        <v>8052</v>
      </c>
      <c r="D3946" s="8">
        <v>5000</v>
      </c>
      <c r="E3946" s="8">
        <v>0</v>
      </c>
      <c r="F3946" s="8" t="s">
        <v>8221</v>
      </c>
      <c r="G3946" s="8" t="s">
        <v>8224</v>
      </c>
      <c r="H3946" s="8" t="s">
        <v>8246</v>
      </c>
      <c r="I3946" s="8">
        <v>1440690875</v>
      </c>
      <c r="J3946" s="8">
        <v>1438098875</v>
      </c>
      <c r="K3946" s="8" t="b">
        <v>0</v>
      </c>
      <c r="L3946" s="8">
        <v>0</v>
      </c>
      <c r="M3946" s="8" t="b">
        <v>0</v>
      </c>
      <c r="N3946" s="8" t="s">
        <v>8271</v>
      </c>
      <c r="O3946" s="11">
        <f t="shared" si="244"/>
        <v>0</v>
      </c>
      <c r="P3946" s="8" t="e">
        <f t="shared" si="245"/>
        <v>#DIV/0!</v>
      </c>
      <c r="Q3946" s="8" t="s">
        <v>8317</v>
      </c>
      <c r="R3946" s="8" t="s">
        <v>8318</v>
      </c>
      <c r="S3946" s="17">
        <f t="shared" si="246"/>
        <v>42213.662905092591</v>
      </c>
      <c r="T3946" s="17">
        <f t="shared" si="247"/>
        <v>42243.662905092591</v>
      </c>
    </row>
    <row r="3947" spans="1:20" ht="42.75" x14ac:dyDescent="0.45">
      <c r="A3947" s="5">
        <v>3945</v>
      </c>
      <c r="B3947" s="7" t="s">
        <v>3942</v>
      </c>
      <c r="C3947" s="7" t="s">
        <v>8053</v>
      </c>
      <c r="D3947" s="8">
        <v>2000</v>
      </c>
      <c r="E3947" s="8">
        <v>5</v>
      </c>
      <c r="F3947" s="8" t="s">
        <v>8221</v>
      </c>
      <c r="G3947" s="8" t="s">
        <v>8224</v>
      </c>
      <c r="H3947" s="8" t="s">
        <v>8246</v>
      </c>
      <c r="I3947" s="8">
        <v>1431717268</v>
      </c>
      <c r="J3947" s="8">
        <v>1429125268</v>
      </c>
      <c r="K3947" s="8" t="b">
        <v>0</v>
      </c>
      <c r="L3947" s="8">
        <v>1</v>
      </c>
      <c r="M3947" s="8" t="b">
        <v>0</v>
      </c>
      <c r="N3947" s="8" t="s">
        <v>8271</v>
      </c>
      <c r="O3947" s="11">
        <f t="shared" si="244"/>
        <v>0</v>
      </c>
      <c r="P3947" s="8">
        <f t="shared" si="245"/>
        <v>5</v>
      </c>
      <c r="Q3947" s="8" t="s">
        <v>8317</v>
      </c>
      <c r="R3947" s="8" t="s">
        <v>8318</v>
      </c>
      <c r="S3947" s="17">
        <f t="shared" si="246"/>
        <v>42109.801712962959</v>
      </c>
      <c r="T3947" s="17">
        <f t="shared" si="247"/>
        <v>42139.801712962959</v>
      </c>
    </row>
    <row r="3948" spans="1:20" ht="28.5" x14ac:dyDescent="0.45">
      <c r="A3948" s="5">
        <v>3946</v>
      </c>
      <c r="B3948" s="7" t="s">
        <v>3943</v>
      </c>
      <c r="C3948" s="7" t="s">
        <v>8054</v>
      </c>
      <c r="D3948" s="8">
        <v>6000</v>
      </c>
      <c r="E3948" s="8">
        <v>195</v>
      </c>
      <c r="F3948" s="8" t="s">
        <v>8221</v>
      </c>
      <c r="G3948" s="8" t="s">
        <v>8224</v>
      </c>
      <c r="H3948" s="8" t="s">
        <v>8246</v>
      </c>
      <c r="I3948" s="8">
        <v>1425110400</v>
      </c>
      <c r="J3948" s="8">
        <v>1422388822</v>
      </c>
      <c r="K3948" s="8" t="b">
        <v>0</v>
      </c>
      <c r="L3948" s="8">
        <v>5</v>
      </c>
      <c r="M3948" s="8" t="b">
        <v>0</v>
      </c>
      <c r="N3948" s="8" t="s">
        <v>8271</v>
      </c>
      <c r="O3948" s="11">
        <f t="shared" si="244"/>
        <v>3</v>
      </c>
      <c r="P3948" s="8">
        <f t="shared" si="245"/>
        <v>39</v>
      </c>
      <c r="Q3948" s="8" t="s">
        <v>8317</v>
      </c>
      <c r="R3948" s="8" t="s">
        <v>8318</v>
      </c>
      <c r="S3948" s="17">
        <f t="shared" si="246"/>
        <v>42031.833587962959</v>
      </c>
      <c r="T3948" s="17">
        <f t="shared" si="247"/>
        <v>42063.333333333328</v>
      </c>
    </row>
    <row r="3949" spans="1:20" ht="42.75" x14ac:dyDescent="0.45">
      <c r="A3949" s="5">
        <v>3947</v>
      </c>
      <c r="B3949" s="7" t="s">
        <v>3944</v>
      </c>
      <c r="C3949" s="7" t="s">
        <v>8055</v>
      </c>
      <c r="D3949" s="8">
        <v>3000</v>
      </c>
      <c r="E3949" s="8">
        <v>101</v>
      </c>
      <c r="F3949" s="8" t="s">
        <v>8221</v>
      </c>
      <c r="G3949" s="8" t="s">
        <v>8224</v>
      </c>
      <c r="H3949" s="8" t="s">
        <v>8246</v>
      </c>
      <c r="I3949" s="8">
        <v>1475378744</v>
      </c>
      <c r="J3949" s="8">
        <v>1472786744</v>
      </c>
      <c r="K3949" s="8" t="b">
        <v>0</v>
      </c>
      <c r="L3949" s="8">
        <v>2</v>
      </c>
      <c r="M3949" s="8" t="b">
        <v>0</v>
      </c>
      <c r="N3949" s="8" t="s">
        <v>8271</v>
      </c>
      <c r="O3949" s="11">
        <f t="shared" si="244"/>
        <v>3</v>
      </c>
      <c r="P3949" s="8">
        <f t="shared" si="245"/>
        <v>50.5</v>
      </c>
      <c r="Q3949" s="8" t="s">
        <v>8317</v>
      </c>
      <c r="R3949" s="8" t="s">
        <v>8318</v>
      </c>
      <c r="S3949" s="17">
        <f t="shared" si="246"/>
        <v>42615.142870370371</v>
      </c>
      <c r="T3949" s="17">
        <f t="shared" si="247"/>
        <v>42645.142870370371</v>
      </c>
    </row>
    <row r="3950" spans="1:20" ht="42.75" x14ac:dyDescent="0.45">
      <c r="A3950" s="5">
        <v>3948</v>
      </c>
      <c r="B3950" s="7" t="s">
        <v>3945</v>
      </c>
      <c r="C3950" s="7" t="s">
        <v>8056</v>
      </c>
      <c r="D3950" s="8">
        <v>30000</v>
      </c>
      <c r="E3950" s="8">
        <v>0</v>
      </c>
      <c r="F3950" s="8" t="s">
        <v>8221</v>
      </c>
      <c r="G3950" s="8" t="s">
        <v>8226</v>
      </c>
      <c r="H3950" s="8" t="s">
        <v>8248</v>
      </c>
      <c r="I3950" s="8">
        <v>1410076123</v>
      </c>
      <c r="J3950" s="8">
        <v>1404892123</v>
      </c>
      <c r="K3950" s="8" t="b">
        <v>0</v>
      </c>
      <c r="L3950" s="8">
        <v>0</v>
      </c>
      <c r="M3950" s="8" t="b">
        <v>0</v>
      </c>
      <c r="N3950" s="8" t="s">
        <v>8271</v>
      </c>
      <c r="O3950" s="11">
        <f t="shared" si="244"/>
        <v>0</v>
      </c>
      <c r="P3950" s="8" t="e">
        <f t="shared" si="245"/>
        <v>#DIV/0!</v>
      </c>
      <c r="Q3950" s="8" t="s">
        <v>8317</v>
      </c>
      <c r="R3950" s="8" t="s">
        <v>8318</v>
      </c>
      <c r="S3950" s="17">
        <f t="shared" si="246"/>
        <v>41829.325497685182</v>
      </c>
      <c r="T3950" s="17">
        <f t="shared" si="247"/>
        <v>41889.325497685182</v>
      </c>
    </row>
    <row r="3951" spans="1:20" ht="42.75" x14ac:dyDescent="0.45">
      <c r="A3951" s="5">
        <v>3949</v>
      </c>
      <c r="B3951" s="7" t="s">
        <v>3946</v>
      </c>
      <c r="C3951" s="7" t="s">
        <v>8057</v>
      </c>
      <c r="D3951" s="8">
        <v>10000</v>
      </c>
      <c r="E3951" s="8">
        <v>1577</v>
      </c>
      <c r="F3951" s="8" t="s">
        <v>8221</v>
      </c>
      <c r="G3951" s="8" t="s">
        <v>8226</v>
      </c>
      <c r="H3951" s="8" t="s">
        <v>8248</v>
      </c>
      <c r="I3951" s="8">
        <v>1423623221</v>
      </c>
      <c r="J3951" s="8">
        <v>1421031221</v>
      </c>
      <c r="K3951" s="8" t="b">
        <v>0</v>
      </c>
      <c r="L3951" s="8">
        <v>32</v>
      </c>
      <c r="M3951" s="8" t="b">
        <v>0</v>
      </c>
      <c r="N3951" s="8" t="s">
        <v>8271</v>
      </c>
      <c r="O3951" s="11">
        <f t="shared" si="244"/>
        <v>16</v>
      </c>
      <c r="P3951" s="8">
        <f t="shared" si="245"/>
        <v>49.28</v>
      </c>
      <c r="Q3951" s="8" t="s">
        <v>8317</v>
      </c>
      <c r="R3951" s="8" t="s">
        <v>8318</v>
      </c>
      <c r="S3951" s="17">
        <f t="shared" si="246"/>
        <v>42016.120613425926</v>
      </c>
      <c r="T3951" s="17">
        <f t="shared" si="247"/>
        <v>42046.120613425926</v>
      </c>
    </row>
    <row r="3952" spans="1:20" ht="42.75" x14ac:dyDescent="0.45">
      <c r="A3952" s="5">
        <v>3950</v>
      </c>
      <c r="B3952" s="7" t="s">
        <v>3947</v>
      </c>
      <c r="C3952" s="7" t="s">
        <v>8058</v>
      </c>
      <c r="D3952" s="8">
        <v>4000</v>
      </c>
      <c r="E3952" s="8">
        <v>25</v>
      </c>
      <c r="F3952" s="8" t="s">
        <v>8221</v>
      </c>
      <c r="G3952" s="8" t="s">
        <v>8224</v>
      </c>
      <c r="H3952" s="8" t="s">
        <v>8246</v>
      </c>
      <c r="I3952" s="8">
        <v>1460140500</v>
      </c>
      <c r="J3952" s="8">
        <v>1457628680</v>
      </c>
      <c r="K3952" s="8" t="b">
        <v>0</v>
      </c>
      <c r="L3952" s="8">
        <v>1</v>
      </c>
      <c r="M3952" s="8" t="b">
        <v>0</v>
      </c>
      <c r="N3952" s="8" t="s">
        <v>8271</v>
      </c>
      <c r="O3952" s="11">
        <f t="shared" si="244"/>
        <v>1</v>
      </c>
      <c r="P3952" s="8">
        <f t="shared" si="245"/>
        <v>25</v>
      </c>
      <c r="Q3952" s="8" t="s">
        <v>8317</v>
      </c>
      <c r="R3952" s="8" t="s">
        <v>8318</v>
      </c>
      <c r="S3952" s="17">
        <f t="shared" si="246"/>
        <v>42439.702314814815</v>
      </c>
      <c r="T3952" s="17">
        <f t="shared" si="247"/>
        <v>42468.774305555555</v>
      </c>
    </row>
    <row r="3953" spans="1:20" ht="42.75" x14ac:dyDescent="0.45">
      <c r="A3953" s="5">
        <v>3951</v>
      </c>
      <c r="B3953" s="7" t="s">
        <v>3948</v>
      </c>
      <c r="C3953" s="7" t="s">
        <v>6961</v>
      </c>
      <c r="D3953" s="8">
        <v>200000</v>
      </c>
      <c r="E3953" s="8">
        <v>1</v>
      </c>
      <c r="F3953" s="8" t="s">
        <v>8221</v>
      </c>
      <c r="G3953" s="8" t="s">
        <v>8241</v>
      </c>
      <c r="H3953" s="8" t="s">
        <v>8249</v>
      </c>
      <c r="I3953" s="8">
        <v>1462301342</v>
      </c>
      <c r="J3953" s="8">
        <v>1457120942</v>
      </c>
      <c r="K3953" s="8" t="b">
        <v>0</v>
      </c>
      <c r="L3953" s="8">
        <v>1</v>
      </c>
      <c r="M3953" s="8" t="b">
        <v>0</v>
      </c>
      <c r="N3953" s="8" t="s">
        <v>8271</v>
      </c>
      <c r="O3953" s="11">
        <f t="shared" si="244"/>
        <v>0</v>
      </c>
      <c r="P3953" s="8">
        <f t="shared" si="245"/>
        <v>1</v>
      </c>
      <c r="Q3953" s="8" t="s">
        <v>8317</v>
      </c>
      <c r="R3953" s="8" t="s">
        <v>8318</v>
      </c>
      <c r="S3953" s="17">
        <f t="shared" si="246"/>
        <v>42433.825717592597</v>
      </c>
      <c r="T3953" s="17">
        <f t="shared" si="247"/>
        <v>42493.784050925926</v>
      </c>
    </row>
    <row r="3954" spans="1:20" ht="42.75" x14ac:dyDescent="0.45">
      <c r="A3954" s="5">
        <v>3952</v>
      </c>
      <c r="B3954" s="7" t="s">
        <v>3949</v>
      </c>
      <c r="C3954" s="7" t="s">
        <v>8059</v>
      </c>
      <c r="D3954" s="8">
        <v>26000</v>
      </c>
      <c r="E3954" s="8">
        <v>25</v>
      </c>
      <c r="F3954" s="8" t="s">
        <v>8221</v>
      </c>
      <c r="G3954" s="8" t="s">
        <v>8224</v>
      </c>
      <c r="H3954" s="8" t="s">
        <v>8246</v>
      </c>
      <c r="I3954" s="8">
        <v>1445885890</v>
      </c>
      <c r="J3954" s="8">
        <v>1440701890</v>
      </c>
      <c r="K3954" s="8" t="b">
        <v>0</v>
      </c>
      <c r="L3954" s="8">
        <v>1</v>
      </c>
      <c r="M3954" s="8" t="b">
        <v>0</v>
      </c>
      <c r="N3954" s="8" t="s">
        <v>8271</v>
      </c>
      <c r="O3954" s="11">
        <f t="shared" si="244"/>
        <v>0</v>
      </c>
      <c r="P3954" s="8">
        <f t="shared" si="245"/>
        <v>25</v>
      </c>
      <c r="Q3954" s="8" t="s">
        <v>8317</v>
      </c>
      <c r="R3954" s="8" t="s">
        <v>8318</v>
      </c>
      <c r="S3954" s="17">
        <f t="shared" si="246"/>
        <v>42243.790393518517</v>
      </c>
      <c r="T3954" s="17">
        <f t="shared" si="247"/>
        <v>42303.790393518517</v>
      </c>
    </row>
    <row r="3955" spans="1:20" ht="42.75" x14ac:dyDescent="0.45">
      <c r="A3955" s="5">
        <v>3953</v>
      </c>
      <c r="B3955" s="7" t="s">
        <v>3950</v>
      </c>
      <c r="C3955" s="7" t="s">
        <v>8060</v>
      </c>
      <c r="D3955" s="8">
        <v>17600</v>
      </c>
      <c r="E3955" s="8">
        <v>0</v>
      </c>
      <c r="F3955" s="8" t="s">
        <v>8221</v>
      </c>
      <c r="G3955" s="8" t="s">
        <v>8224</v>
      </c>
      <c r="H3955" s="8" t="s">
        <v>8246</v>
      </c>
      <c r="I3955" s="8">
        <v>1469834940</v>
      </c>
      <c r="J3955" s="8">
        <v>1467162586</v>
      </c>
      <c r="K3955" s="8" t="b">
        <v>0</v>
      </c>
      <c r="L3955" s="8">
        <v>0</v>
      </c>
      <c r="M3955" s="8" t="b">
        <v>0</v>
      </c>
      <c r="N3955" s="8" t="s">
        <v>8271</v>
      </c>
      <c r="O3955" s="11">
        <f t="shared" si="244"/>
        <v>0</v>
      </c>
      <c r="P3955" s="8" t="e">
        <f t="shared" si="245"/>
        <v>#DIV/0!</v>
      </c>
      <c r="Q3955" s="8" t="s">
        <v>8317</v>
      </c>
      <c r="R3955" s="8" t="s">
        <v>8318</v>
      </c>
      <c r="S3955" s="17">
        <f t="shared" si="246"/>
        <v>42550.048449074078</v>
      </c>
      <c r="T3955" s="17">
        <f t="shared" si="247"/>
        <v>42580.978472222225</v>
      </c>
    </row>
    <row r="3956" spans="1:20" ht="42.75" x14ac:dyDescent="0.45">
      <c r="A3956" s="5">
        <v>3954</v>
      </c>
      <c r="B3956" s="7" t="s">
        <v>3951</v>
      </c>
      <c r="C3956" s="7" t="s">
        <v>8061</v>
      </c>
      <c r="D3956" s="8">
        <v>25000</v>
      </c>
      <c r="E3956" s="8">
        <v>0</v>
      </c>
      <c r="F3956" s="8" t="s">
        <v>8221</v>
      </c>
      <c r="G3956" s="8" t="s">
        <v>8229</v>
      </c>
      <c r="H3956" s="8" t="s">
        <v>8251</v>
      </c>
      <c r="I3956" s="8">
        <v>1405352264</v>
      </c>
      <c r="J3956" s="8">
        <v>1400168264</v>
      </c>
      <c r="K3956" s="8" t="b">
        <v>0</v>
      </c>
      <c r="L3956" s="8">
        <v>0</v>
      </c>
      <c r="M3956" s="8" t="b">
        <v>0</v>
      </c>
      <c r="N3956" s="8" t="s">
        <v>8271</v>
      </c>
      <c r="O3956" s="11">
        <f t="shared" si="244"/>
        <v>0</v>
      </c>
      <c r="P3956" s="8" t="e">
        <f t="shared" si="245"/>
        <v>#DIV/0!</v>
      </c>
      <c r="Q3956" s="8" t="s">
        <v>8317</v>
      </c>
      <c r="R3956" s="8" t="s">
        <v>8318</v>
      </c>
      <c r="S3956" s="17">
        <f t="shared" si="246"/>
        <v>41774.651203703703</v>
      </c>
      <c r="T3956" s="17">
        <f t="shared" si="247"/>
        <v>41834.651203703703</v>
      </c>
    </row>
    <row r="3957" spans="1:20" ht="42.75" x14ac:dyDescent="0.45">
      <c r="A3957" s="5">
        <v>3955</v>
      </c>
      <c r="B3957" s="7" t="s">
        <v>3952</v>
      </c>
      <c r="C3957" s="7" t="s">
        <v>8062</v>
      </c>
      <c r="D3957" s="8">
        <v>1750</v>
      </c>
      <c r="E3957" s="8">
        <v>425</v>
      </c>
      <c r="F3957" s="8" t="s">
        <v>8221</v>
      </c>
      <c r="G3957" s="8" t="s">
        <v>8224</v>
      </c>
      <c r="H3957" s="8" t="s">
        <v>8246</v>
      </c>
      <c r="I3957" s="8">
        <v>1448745741</v>
      </c>
      <c r="J3957" s="8">
        <v>1446150141</v>
      </c>
      <c r="K3957" s="8" t="b">
        <v>0</v>
      </c>
      <c r="L3957" s="8">
        <v>8</v>
      </c>
      <c r="M3957" s="8" t="b">
        <v>0</v>
      </c>
      <c r="N3957" s="8" t="s">
        <v>8271</v>
      </c>
      <c r="O3957" s="11">
        <f t="shared" si="244"/>
        <v>24</v>
      </c>
      <c r="P3957" s="8">
        <f t="shared" si="245"/>
        <v>53.13</v>
      </c>
      <c r="Q3957" s="8" t="s">
        <v>8317</v>
      </c>
      <c r="R3957" s="8" t="s">
        <v>8318</v>
      </c>
      <c r="S3957" s="17">
        <f t="shared" si="246"/>
        <v>42306.848854166667</v>
      </c>
      <c r="T3957" s="17">
        <f t="shared" si="247"/>
        <v>42336.890520833331</v>
      </c>
    </row>
    <row r="3958" spans="1:20" ht="42.75" x14ac:dyDescent="0.45">
      <c r="A3958" s="5">
        <v>3956</v>
      </c>
      <c r="B3958" s="7" t="s">
        <v>3953</v>
      </c>
      <c r="C3958" s="7" t="s">
        <v>8063</v>
      </c>
      <c r="D3958" s="8">
        <v>5500</v>
      </c>
      <c r="E3958" s="8">
        <v>0</v>
      </c>
      <c r="F3958" s="8" t="s">
        <v>8221</v>
      </c>
      <c r="G3958" s="8" t="s">
        <v>8224</v>
      </c>
      <c r="H3958" s="8" t="s">
        <v>8246</v>
      </c>
      <c r="I3958" s="8">
        <v>1461543600</v>
      </c>
      <c r="J3958" s="8">
        <v>1459203727</v>
      </c>
      <c r="K3958" s="8" t="b">
        <v>0</v>
      </c>
      <c r="L3958" s="8">
        <v>0</v>
      </c>
      <c r="M3958" s="8" t="b">
        <v>0</v>
      </c>
      <c r="N3958" s="8" t="s">
        <v>8271</v>
      </c>
      <c r="O3958" s="11">
        <f t="shared" si="244"/>
        <v>0</v>
      </c>
      <c r="P3958" s="8" t="e">
        <f t="shared" si="245"/>
        <v>#DIV/0!</v>
      </c>
      <c r="Q3958" s="8" t="s">
        <v>8317</v>
      </c>
      <c r="R3958" s="8" t="s">
        <v>8318</v>
      </c>
      <c r="S3958" s="17">
        <f t="shared" si="246"/>
        <v>42457.932025462964</v>
      </c>
      <c r="T3958" s="17">
        <f t="shared" si="247"/>
        <v>42485.013888888891</v>
      </c>
    </row>
    <row r="3959" spans="1:20" ht="42.75" x14ac:dyDescent="0.45">
      <c r="A3959" s="5">
        <v>3957</v>
      </c>
      <c r="B3959" s="7" t="s">
        <v>3954</v>
      </c>
      <c r="C3959" s="7" t="s">
        <v>8064</v>
      </c>
      <c r="D3959" s="8">
        <v>28000</v>
      </c>
      <c r="E3959" s="8">
        <v>7</v>
      </c>
      <c r="F3959" s="8" t="s">
        <v>8221</v>
      </c>
      <c r="G3959" s="8" t="s">
        <v>8224</v>
      </c>
      <c r="H3959" s="8" t="s">
        <v>8246</v>
      </c>
      <c r="I3959" s="8">
        <v>1468020354</v>
      </c>
      <c r="J3959" s="8">
        <v>1464045954</v>
      </c>
      <c r="K3959" s="8" t="b">
        <v>0</v>
      </c>
      <c r="L3959" s="8">
        <v>1</v>
      </c>
      <c r="M3959" s="8" t="b">
        <v>0</v>
      </c>
      <c r="N3959" s="8" t="s">
        <v>8271</v>
      </c>
      <c r="O3959" s="11">
        <f t="shared" si="244"/>
        <v>0</v>
      </c>
      <c r="P3959" s="8">
        <f t="shared" si="245"/>
        <v>7</v>
      </c>
      <c r="Q3959" s="8" t="s">
        <v>8317</v>
      </c>
      <c r="R3959" s="8" t="s">
        <v>8318</v>
      </c>
      <c r="S3959" s="17">
        <f t="shared" si="246"/>
        <v>42513.976319444439</v>
      </c>
      <c r="T3959" s="17">
        <f t="shared" si="247"/>
        <v>42559.976319444439</v>
      </c>
    </row>
    <row r="3960" spans="1:20" ht="42.75" x14ac:dyDescent="0.45">
      <c r="A3960" s="5">
        <v>3958</v>
      </c>
      <c r="B3960" s="7" t="s">
        <v>3955</v>
      </c>
      <c r="C3960" s="7" t="s">
        <v>8065</v>
      </c>
      <c r="D3960" s="8">
        <v>2000</v>
      </c>
      <c r="E3960" s="8">
        <v>641</v>
      </c>
      <c r="F3960" s="8" t="s">
        <v>8221</v>
      </c>
      <c r="G3960" s="8" t="s">
        <v>8224</v>
      </c>
      <c r="H3960" s="8" t="s">
        <v>8246</v>
      </c>
      <c r="I3960" s="8">
        <v>1406988000</v>
      </c>
      <c r="J3960" s="8">
        <v>1403822912</v>
      </c>
      <c r="K3960" s="8" t="b">
        <v>0</v>
      </c>
      <c r="L3960" s="8">
        <v>16</v>
      </c>
      <c r="M3960" s="8" t="b">
        <v>0</v>
      </c>
      <c r="N3960" s="8" t="s">
        <v>8271</v>
      </c>
      <c r="O3960" s="11">
        <f t="shared" si="244"/>
        <v>32</v>
      </c>
      <c r="P3960" s="8">
        <f t="shared" si="245"/>
        <v>40.06</v>
      </c>
      <c r="Q3960" s="8" t="s">
        <v>8317</v>
      </c>
      <c r="R3960" s="8" t="s">
        <v>8318</v>
      </c>
      <c r="S3960" s="17">
        <f t="shared" si="246"/>
        <v>41816.950370370374</v>
      </c>
      <c r="T3960" s="17">
        <f t="shared" si="247"/>
        <v>41853.583333333336</v>
      </c>
    </row>
    <row r="3961" spans="1:20" ht="42.75" x14ac:dyDescent="0.45">
      <c r="A3961" s="5">
        <v>3959</v>
      </c>
      <c r="B3961" s="7" t="s">
        <v>3956</v>
      </c>
      <c r="C3961" s="7" t="s">
        <v>8066</v>
      </c>
      <c r="D3961" s="8">
        <v>1200</v>
      </c>
      <c r="E3961" s="8">
        <v>292</v>
      </c>
      <c r="F3961" s="8" t="s">
        <v>8221</v>
      </c>
      <c r="G3961" s="8" t="s">
        <v>8224</v>
      </c>
      <c r="H3961" s="8" t="s">
        <v>8246</v>
      </c>
      <c r="I3961" s="8">
        <v>1411930556</v>
      </c>
      <c r="J3961" s="8">
        <v>1409338556</v>
      </c>
      <c r="K3961" s="8" t="b">
        <v>0</v>
      </c>
      <c r="L3961" s="8">
        <v>12</v>
      </c>
      <c r="M3961" s="8" t="b">
        <v>0</v>
      </c>
      <c r="N3961" s="8" t="s">
        <v>8271</v>
      </c>
      <c r="O3961" s="11">
        <f t="shared" si="244"/>
        <v>24</v>
      </c>
      <c r="P3961" s="8">
        <f t="shared" si="245"/>
        <v>24.33</v>
      </c>
      <c r="Q3961" s="8" t="s">
        <v>8317</v>
      </c>
      <c r="R3961" s="8" t="s">
        <v>8318</v>
      </c>
      <c r="S3961" s="17">
        <f t="shared" si="246"/>
        <v>41880.788842592592</v>
      </c>
      <c r="T3961" s="17">
        <f t="shared" si="247"/>
        <v>41910.788842592592</v>
      </c>
    </row>
    <row r="3962" spans="1:20" ht="42.75" x14ac:dyDescent="0.45">
      <c r="A3962" s="5">
        <v>3960</v>
      </c>
      <c r="B3962" s="7" t="s">
        <v>3957</v>
      </c>
      <c r="C3962" s="7" t="s">
        <v>8067</v>
      </c>
      <c r="D3962" s="8">
        <v>3000</v>
      </c>
      <c r="E3962" s="8">
        <v>45</v>
      </c>
      <c r="F3962" s="8" t="s">
        <v>8221</v>
      </c>
      <c r="G3962" s="8" t="s">
        <v>8224</v>
      </c>
      <c r="H3962" s="8" t="s">
        <v>8246</v>
      </c>
      <c r="I3962" s="8">
        <v>1451852256</v>
      </c>
      <c r="J3962" s="8">
        <v>1449260256</v>
      </c>
      <c r="K3962" s="8" t="b">
        <v>0</v>
      </c>
      <c r="L3962" s="8">
        <v>4</v>
      </c>
      <c r="M3962" s="8" t="b">
        <v>0</v>
      </c>
      <c r="N3962" s="8" t="s">
        <v>8271</v>
      </c>
      <c r="O3962" s="11">
        <f t="shared" si="244"/>
        <v>2</v>
      </c>
      <c r="P3962" s="8">
        <f t="shared" si="245"/>
        <v>11.25</v>
      </c>
      <c r="Q3962" s="8" t="s">
        <v>8317</v>
      </c>
      <c r="R3962" s="8" t="s">
        <v>8318</v>
      </c>
      <c r="S3962" s="17">
        <f t="shared" si="246"/>
        <v>42342.845555555556</v>
      </c>
      <c r="T3962" s="17">
        <f t="shared" si="247"/>
        <v>42372.845555555556</v>
      </c>
    </row>
    <row r="3963" spans="1:20" ht="42.75" x14ac:dyDescent="0.45">
      <c r="A3963" s="5">
        <v>3961</v>
      </c>
      <c r="B3963" s="7" t="s">
        <v>3958</v>
      </c>
      <c r="C3963" s="7" t="s">
        <v>8068</v>
      </c>
      <c r="D3963" s="8">
        <v>5000</v>
      </c>
      <c r="E3963" s="8">
        <v>21</v>
      </c>
      <c r="F3963" s="8" t="s">
        <v>8221</v>
      </c>
      <c r="G3963" s="8" t="s">
        <v>8225</v>
      </c>
      <c r="H3963" s="8" t="s">
        <v>8247</v>
      </c>
      <c r="I3963" s="8">
        <v>1399584210</v>
      </c>
      <c r="J3963" s="8">
        <v>1397683410</v>
      </c>
      <c r="K3963" s="8" t="b">
        <v>0</v>
      </c>
      <c r="L3963" s="8">
        <v>2</v>
      </c>
      <c r="M3963" s="8" t="b">
        <v>0</v>
      </c>
      <c r="N3963" s="8" t="s">
        <v>8271</v>
      </c>
      <c r="O3963" s="11">
        <f t="shared" si="244"/>
        <v>0</v>
      </c>
      <c r="P3963" s="8">
        <f t="shared" si="245"/>
        <v>10.5</v>
      </c>
      <c r="Q3963" s="8" t="s">
        <v>8317</v>
      </c>
      <c r="R3963" s="8" t="s">
        <v>8318</v>
      </c>
      <c r="S3963" s="17">
        <f t="shared" si="246"/>
        <v>41745.891319444447</v>
      </c>
      <c r="T3963" s="17">
        <f t="shared" si="247"/>
        <v>41767.891319444447</v>
      </c>
    </row>
    <row r="3964" spans="1:20" ht="42.75" x14ac:dyDescent="0.45">
      <c r="A3964" s="5">
        <v>3962</v>
      </c>
      <c r="B3964" s="7" t="s">
        <v>3959</v>
      </c>
      <c r="C3964" s="7" t="s">
        <v>8069</v>
      </c>
      <c r="D3964" s="8">
        <v>1400</v>
      </c>
      <c r="E3964" s="8">
        <v>45</v>
      </c>
      <c r="F3964" s="8" t="s">
        <v>8221</v>
      </c>
      <c r="G3964" s="8" t="s">
        <v>8225</v>
      </c>
      <c r="H3964" s="8" t="s">
        <v>8247</v>
      </c>
      <c r="I3964" s="8">
        <v>1448722494</v>
      </c>
      <c r="J3964" s="8">
        <v>1446562494</v>
      </c>
      <c r="K3964" s="8" t="b">
        <v>0</v>
      </c>
      <c r="L3964" s="8">
        <v>3</v>
      </c>
      <c r="M3964" s="8" t="b">
        <v>0</v>
      </c>
      <c r="N3964" s="8" t="s">
        <v>8271</v>
      </c>
      <c r="O3964" s="11">
        <f t="shared" si="244"/>
        <v>3</v>
      </c>
      <c r="P3964" s="8">
        <f t="shared" si="245"/>
        <v>15</v>
      </c>
      <c r="Q3964" s="8" t="s">
        <v>8317</v>
      </c>
      <c r="R3964" s="8" t="s">
        <v>8318</v>
      </c>
      <c r="S3964" s="17">
        <f t="shared" si="246"/>
        <v>42311.621458333335</v>
      </c>
      <c r="T3964" s="17">
        <f t="shared" si="247"/>
        <v>42336.621458333335</v>
      </c>
    </row>
    <row r="3965" spans="1:20" ht="42.75" x14ac:dyDescent="0.45">
      <c r="A3965" s="5">
        <v>3963</v>
      </c>
      <c r="B3965" s="7" t="s">
        <v>3960</v>
      </c>
      <c r="C3965" s="7" t="s">
        <v>8070</v>
      </c>
      <c r="D3965" s="8">
        <v>10000</v>
      </c>
      <c r="E3965" s="8">
        <v>0</v>
      </c>
      <c r="F3965" s="8" t="s">
        <v>8221</v>
      </c>
      <c r="G3965" s="8" t="s">
        <v>8229</v>
      </c>
      <c r="H3965" s="8" t="s">
        <v>8251</v>
      </c>
      <c r="I3965" s="8">
        <v>1447821717</v>
      </c>
      <c r="J3965" s="8">
        <v>1445226117</v>
      </c>
      <c r="K3965" s="8" t="b">
        <v>0</v>
      </c>
      <c r="L3965" s="8">
        <v>0</v>
      </c>
      <c r="M3965" s="8" t="b">
        <v>0</v>
      </c>
      <c r="N3965" s="8" t="s">
        <v>8271</v>
      </c>
      <c r="O3965" s="11">
        <f t="shared" si="244"/>
        <v>0</v>
      </c>
      <c r="P3965" s="8" t="e">
        <f t="shared" si="245"/>
        <v>#DIV/0!</v>
      </c>
      <c r="Q3965" s="8" t="s">
        <v>8317</v>
      </c>
      <c r="R3965" s="8" t="s">
        <v>8318</v>
      </c>
      <c r="S3965" s="17">
        <f t="shared" si="246"/>
        <v>42296.154131944444</v>
      </c>
      <c r="T3965" s="17">
        <f t="shared" si="247"/>
        <v>42326.195798611108</v>
      </c>
    </row>
    <row r="3966" spans="1:20" ht="42.75" x14ac:dyDescent="0.45">
      <c r="A3966" s="5">
        <v>3964</v>
      </c>
      <c r="B3966" s="7" t="s">
        <v>3961</v>
      </c>
      <c r="C3966" s="7" t="s">
        <v>8071</v>
      </c>
      <c r="D3966" s="8">
        <v>2000</v>
      </c>
      <c r="E3966" s="8">
        <v>126</v>
      </c>
      <c r="F3966" s="8" t="s">
        <v>8221</v>
      </c>
      <c r="G3966" s="8" t="s">
        <v>8224</v>
      </c>
      <c r="H3966" s="8" t="s">
        <v>8246</v>
      </c>
      <c r="I3966" s="8">
        <v>1429460386</v>
      </c>
      <c r="J3966" s="8">
        <v>1424279986</v>
      </c>
      <c r="K3966" s="8" t="b">
        <v>0</v>
      </c>
      <c r="L3966" s="8">
        <v>3</v>
      </c>
      <c r="M3966" s="8" t="b">
        <v>0</v>
      </c>
      <c r="N3966" s="8" t="s">
        <v>8271</v>
      </c>
      <c r="O3966" s="11">
        <f t="shared" si="244"/>
        <v>6</v>
      </c>
      <c r="P3966" s="8">
        <f t="shared" si="245"/>
        <v>42</v>
      </c>
      <c r="Q3966" s="8" t="s">
        <v>8317</v>
      </c>
      <c r="R3966" s="8" t="s">
        <v>8318</v>
      </c>
      <c r="S3966" s="17">
        <f t="shared" si="246"/>
        <v>42053.722060185188</v>
      </c>
      <c r="T3966" s="17">
        <f t="shared" si="247"/>
        <v>42113.680393518516</v>
      </c>
    </row>
    <row r="3967" spans="1:20" ht="42.75" x14ac:dyDescent="0.45">
      <c r="A3967" s="5">
        <v>3965</v>
      </c>
      <c r="B3967" s="7" t="s">
        <v>3962</v>
      </c>
      <c r="C3967" s="7" t="s">
        <v>8072</v>
      </c>
      <c r="D3967" s="8">
        <v>2000</v>
      </c>
      <c r="E3967" s="8">
        <v>285</v>
      </c>
      <c r="F3967" s="8" t="s">
        <v>8221</v>
      </c>
      <c r="G3967" s="8" t="s">
        <v>8224</v>
      </c>
      <c r="H3967" s="8" t="s">
        <v>8246</v>
      </c>
      <c r="I3967" s="8">
        <v>1460608780</v>
      </c>
      <c r="J3967" s="8">
        <v>1455428380</v>
      </c>
      <c r="K3967" s="8" t="b">
        <v>0</v>
      </c>
      <c r="L3967" s="8">
        <v>4</v>
      </c>
      <c r="M3967" s="8" t="b">
        <v>0</v>
      </c>
      <c r="N3967" s="8" t="s">
        <v>8271</v>
      </c>
      <c r="O3967" s="11">
        <f t="shared" si="244"/>
        <v>14</v>
      </c>
      <c r="P3967" s="8">
        <f t="shared" si="245"/>
        <v>71.25</v>
      </c>
      <c r="Q3967" s="8" t="s">
        <v>8317</v>
      </c>
      <c r="R3967" s="8" t="s">
        <v>8318</v>
      </c>
      <c r="S3967" s="17">
        <f t="shared" si="246"/>
        <v>42414.235879629632</v>
      </c>
      <c r="T3967" s="17">
        <f t="shared" si="247"/>
        <v>42474.194212962961</v>
      </c>
    </row>
    <row r="3968" spans="1:20" ht="42.75" x14ac:dyDescent="0.45">
      <c r="A3968" s="5">
        <v>3966</v>
      </c>
      <c r="B3968" s="7" t="s">
        <v>3963</v>
      </c>
      <c r="C3968" s="7" t="s">
        <v>8073</v>
      </c>
      <c r="D3968" s="8">
        <v>7500</v>
      </c>
      <c r="E3968" s="8">
        <v>45</v>
      </c>
      <c r="F3968" s="8" t="s">
        <v>8221</v>
      </c>
      <c r="G3968" s="8" t="s">
        <v>8224</v>
      </c>
      <c r="H3968" s="8" t="s">
        <v>8246</v>
      </c>
      <c r="I3968" s="8">
        <v>1406170740</v>
      </c>
      <c r="J3968" s="8">
        <v>1402506278</v>
      </c>
      <c r="K3968" s="8" t="b">
        <v>0</v>
      </c>
      <c r="L3968" s="8">
        <v>2</v>
      </c>
      <c r="M3968" s="8" t="b">
        <v>0</v>
      </c>
      <c r="N3968" s="8" t="s">
        <v>8271</v>
      </c>
      <c r="O3968" s="11">
        <f t="shared" si="244"/>
        <v>1</v>
      </c>
      <c r="P3968" s="8">
        <f t="shared" si="245"/>
        <v>22.5</v>
      </c>
      <c r="Q3968" s="8" t="s">
        <v>8317</v>
      </c>
      <c r="R3968" s="8" t="s">
        <v>8318</v>
      </c>
      <c r="S3968" s="17">
        <f t="shared" si="246"/>
        <v>41801.711550925924</v>
      </c>
      <c r="T3968" s="17">
        <f t="shared" si="247"/>
        <v>41844.124305555553</v>
      </c>
    </row>
    <row r="3969" spans="1:20" ht="42.75" x14ac:dyDescent="0.45">
      <c r="A3969" s="5">
        <v>3967</v>
      </c>
      <c r="B3969" s="7" t="s">
        <v>3964</v>
      </c>
      <c r="C3969" s="7" t="s">
        <v>8074</v>
      </c>
      <c r="D3969" s="8">
        <v>1700</v>
      </c>
      <c r="E3969" s="8">
        <v>410</v>
      </c>
      <c r="F3969" s="8" t="s">
        <v>8221</v>
      </c>
      <c r="G3969" s="8" t="s">
        <v>8224</v>
      </c>
      <c r="H3969" s="8" t="s">
        <v>8246</v>
      </c>
      <c r="I3969" s="8">
        <v>1488783507</v>
      </c>
      <c r="J3969" s="8">
        <v>1486191507</v>
      </c>
      <c r="K3969" s="8" t="b">
        <v>0</v>
      </c>
      <c r="L3969" s="8">
        <v>10</v>
      </c>
      <c r="M3969" s="8" t="b">
        <v>0</v>
      </c>
      <c r="N3969" s="8" t="s">
        <v>8271</v>
      </c>
      <c r="O3969" s="11">
        <f t="shared" si="244"/>
        <v>24</v>
      </c>
      <c r="P3969" s="8">
        <f t="shared" si="245"/>
        <v>41</v>
      </c>
      <c r="Q3969" s="8" t="s">
        <v>8317</v>
      </c>
      <c r="R3969" s="8" t="s">
        <v>8318</v>
      </c>
      <c r="S3969" s="17">
        <f t="shared" si="246"/>
        <v>42770.290590277778</v>
      </c>
      <c r="T3969" s="17">
        <f t="shared" si="247"/>
        <v>42800.290590277778</v>
      </c>
    </row>
    <row r="3970" spans="1:20" ht="42.75" x14ac:dyDescent="0.45">
      <c r="A3970" s="5">
        <v>3968</v>
      </c>
      <c r="B3970" s="7" t="s">
        <v>3965</v>
      </c>
      <c r="C3970" s="7" t="s">
        <v>8075</v>
      </c>
      <c r="D3970" s="8">
        <v>5000</v>
      </c>
      <c r="E3970" s="8">
        <v>527</v>
      </c>
      <c r="F3970" s="8" t="s">
        <v>8221</v>
      </c>
      <c r="G3970" s="8" t="s">
        <v>8224</v>
      </c>
      <c r="H3970" s="8" t="s">
        <v>8246</v>
      </c>
      <c r="I3970" s="8">
        <v>1463945673</v>
      </c>
      <c r="J3970" s="8">
        <v>1458761673</v>
      </c>
      <c r="K3970" s="8" t="b">
        <v>0</v>
      </c>
      <c r="L3970" s="8">
        <v>11</v>
      </c>
      <c r="M3970" s="8" t="b">
        <v>0</v>
      </c>
      <c r="N3970" s="8" t="s">
        <v>8271</v>
      </c>
      <c r="O3970" s="11">
        <f t="shared" si="244"/>
        <v>11</v>
      </c>
      <c r="P3970" s="8">
        <f t="shared" si="245"/>
        <v>47.91</v>
      </c>
      <c r="Q3970" s="8" t="s">
        <v>8317</v>
      </c>
      <c r="R3970" s="8" t="s">
        <v>8318</v>
      </c>
      <c r="S3970" s="17">
        <f t="shared" si="246"/>
        <v>42452.815659722226</v>
      </c>
      <c r="T3970" s="17">
        <f t="shared" si="247"/>
        <v>42512.815659722226</v>
      </c>
    </row>
    <row r="3971" spans="1:20" ht="42.75" x14ac:dyDescent="0.45">
      <c r="A3971" s="5">
        <v>3969</v>
      </c>
      <c r="B3971" s="7" t="s">
        <v>3966</v>
      </c>
      <c r="C3971" s="7" t="s">
        <v>8076</v>
      </c>
      <c r="D3971" s="8">
        <v>2825</v>
      </c>
      <c r="E3971" s="8">
        <v>211</v>
      </c>
      <c r="F3971" s="8" t="s">
        <v>8221</v>
      </c>
      <c r="G3971" s="8" t="s">
        <v>8224</v>
      </c>
      <c r="H3971" s="8" t="s">
        <v>8246</v>
      </c>
      <c r="I3971" s="8">
        <v>1472442900</v>
      </c>
      <c r="J3971" s="8">
        <v>1471638646</v>
      </c>
      <c r="K3971" s="8" t="b">
        <v>0</v>
      </c>
      <c r="L3971" s="8">
        <v>6</v>
      </c>
      <c r="M3971" s="8" t="b">
        <v>0</v>
      </c>
      <c r="N3971" s="8" t="s">
        <v>8271</v>
      </c>
      <c r="O3971" s="11">
        <f t="shared" ref="O3971:O4034" si="248">ROUND((E3971/D3971)*100,0)</f>
        <v>7</v>
      </c>
      <c r="P3971" s="8">
        <f t="shared" ref="P3971:P4034" si="249">ROUND(E3971/L3971,2)</f>
        <v>35.17</v>
      </c>
      <c r="Q3971" s="8" t="s">
        <v>8317</v>
      </c>
      <c r="R3971" s="8" t="s">
        <v>8318</v>
      </c>
      <c r="S3971" s="17">
        <f t="shared" ref="S3971:S4034" si="250">(((J3971/60)/60)/24)+DATE(1970,1,1)</f>
        <v>42601.854699074072</v>
      </c>
      <c r="T3971" s="17">
        <f t="shared" ref="T3971:T4034" si="251">(((I3971/60)/60)/24)+DATE(1970,1,1)</f>
        <v>42611.163194444445</v>
      </c>
    </row>
    <row r="3972" spans="1:20" ht="57" x14ac:dyDescent="0.45">
      <c r="A3972" s="5">
        <v>3970</v>
      </c>
      <c r="B3972" s="7" t="s">
        <v>3967</v>
      </c>
      <c r="C3972" s="7" t="s">
        <v>8077</v>
      </c>
      <c r="D3972" s="8">
        <v>15000</v>
      </c>
      <c r="E3972" s="8">
        <v>11</v>
      </c>
      <c r="F3972" s="8" t="s">
        <v>8221</v>
      </c>
      <c r="G3972" s="8" t="s">
        <v>8224</v>
      </c>
      <c r="H3972" s="8" t="s">
        <v>8246</v>
      </c>
      <c r="I3972" s="8">
        <v>1460925811</v>
      </c>
      <c r="J3972" s="8">
        <v>1458333811</v>
      </c>
      <c r="K3972" s="8" t="b">
        <v>0</v>
      </c>
      <c r="L3972" s="8">
        <v>2</v>
      </c>
      <c r="M3972" s="8" t="b">
        <v>0</v>
      </c>
      <c r="N3972" s="8" t="s">
        <v>8271</v>
      </c>
      <c r="O3972" s="11">
        <f t="shared" si="248"/>
        <v>0</v>
      </c>
      <c r="P3972" s="8">
        <f t="shared" si="249"/>
        <v>5.5</v>
      </c>
      <c r="Q3972" s="8" t="s">
        <v>8317</v>
      </c>
      <c r="R3972" s="8" t="s">
        <v>8318</v>
      </c>
      <c r="S3972" s="17">
        <f t="shared" si="250"/>
        <v>42447.863553240735</v>
      </c>
      <c r="T3972" s="17">
        <f t="shared" si="251"/>
        <v>42477.863553240735</v>
      </c>
    </row>
    <row r="3973" spans="1:20" ht="42.75" x14ac:dyDescent="0.45">
      <c r="A3973" s="5">
        <v>3971</v>
      </c>
      <c r="B3973" s="7" t="s">
        <v>3968</v>
      </c>
      <c r="C3973" s="7" t="s">
        <v>8078</v>
      </c>
      <c r="D3973" s="8">
        <v>14000</v>
      </c>
      <c r="E3973" s="8">
        <v>136</v>
      </c>
      <c r="F3973" s="8" t="s">
        <v>8221</v>
      </c>
      <c r="G3973" s="8" t="s">
        <v>8224</v>
      </c>
      <c r="H3973" s="8" t="s">
        <v>8246</v>
      </c>
      <c r="I3973" s="8">
        <v>1405947126</v>
      </c>
      <c r="J3973" s="8">
        <v>1403355126</v>
      </c>
      <c r="K3973" s="8" t="b">
        <v>0</v>
      </c>
      <c r="L3973" s="8">
        <v>6</v>
      </c>
      <c r="M3973" s="8" t="b">
        <v>0</v>
      </c>
      <c r="N3973" s="8" t="s">
        <v>8271</v>
      </c>
      <c r="O3973" s="11">
        <f t="shared" si="248"/>
        <v>1</v>
      </c>
      <c r="P3973" s="8">
        <f t="shared" si="249"/>
        <v>22.67</v>
      </c>
      <c r="Q3973" s="8" t="s">
        <v>8317</v>
      </c>
      <c r="R3973" s="8" t="s">
        <v>8318</v>
      </c>
      <c r="S3973" s="17">
        <f t="shared" si="250"/>
        <v>41811.536180555559</v>
      </c>
      <c r="T3973" s="17">
        <f t="shared" si="251"/>
        <v>41841.536180555559</v>
      </c>
    </row>
    <row r="3974" spans="1:20" ht="42.75" x14ac:dyDescent="0.45">
      <c r="A3974" s="5">
        <v>3972</v>
      </c>
      <c r="B3974" s="7" t="s">
        <v>3969</v>
      </c>
      <c r="C3974" s="7" t="s">
        <v>8079</v>
      </c>
      <c r="D3974" s="8">
        <v>1000</v>
      </c>
      <c r="E3974" s="8">
        <v>211</v>
      </c>
      <c r="F3974" s="8" t="s">
        <v>8221</v>
      </c>
      <c r="G3974" s="8" t="s">
        <v>8224</v>
      </c>
      <c r="H3974" s="8" t="s">
        <v>8246</v>
      </c>
      <c r="I3974" s="8">
        <v>1423186634</v>
      </c>
      <c r="J3974" s="8">
        <v>1418002634</v>
      </c>
      <c r="K3974" s="8" t="b">
        <v>0</v>
      </c>
      <c r="L3974" s="8">
        <v>8</v>
      </c>
      <c r="M3974" s="8" t="b">
        <v>0</v>
      </c>
      <c r="N3974" s="8" t="s">
        <v>8271</v>
      </c>
      <c r="O3974" s="11">
        <f t="shared" si="248"/>
        <v>21</v>
      </c>
      <c r="P3974" s="8">
        <f t="shared" si="249"/>
        <v>26.38</v>
      </c>
      <c r="Q3974" s="8" t="s">
        <v>8317</v>
      </c>
      <c r="R3974" s="8" t="s">
        <v>8318</v>
      </c>
      <c r="S3974" s="17">
        <f t="shared" si="250"/>
        <v>41981.067523148144</v>
      </c>
      <c r="T3974" s="17">
        <f t="shared" si="251"/>
        <v>42041.067523148144</v>
      </c>
    </row>
    <row r="3975" spans="1:20" ht="42.75" x14ac:dyDescent="0.45">
      <c r="A3975" s="5">
        <v>3973</v>
      </c>
      <c r="B3975" s="7" t="s">
        <v>3970</v>
      </c>
      <c r="C3975" s="7" t="s">
        <v>8080</v>
      </c>
      <c r="D3975" s="8">
        <v>5000</v>
      </c>
      <c r="E3975" s="8">
        <v>3905</v>
      </c>
      <c r="F3975" s="8" t="s">
        <v>8221</v>
      </c>
      <c r="G3975" s="8" t="s">
        <v>8224</v>
      </c>
      <c r="H3975" s="8" t="s">
        <v>8246</v>
      </c>
      <c r="I3975" s="8">
        <v>1462766400</v>
      </c>
      <c r="J3975" s="8">
        <v>1460219110</v>
      </c>
      <c r="K3975" s="8" t="b">
        <v>0</v>
      </c>
      <c r="L3975" s="8">
        <v>37</v>
      </c>
      <c r="M3975" s="8" t="b">
        <v>0</v>
      </c>
      <c r="N3975" s="8" t="s">
        <v>8271</v>
      </c>
      <c r="O3975" s="11">
        <f t="shared" si="248"/>
        <v>78</v>
      </c>
      <c r="P3975" s="8">
        <f t="shared" si="249"/>
        <v>105.54</v>
      </c>
      <c r="Q3975" s="8" t="s">
        <v>8317</v>
      </c>
      <c r="R3975" s="8" t="s">
        <v>8318</v>
      </c>
      <c r="S3975" s="17">
        <f t="shared" si="250"/>
        <v>42469.68414351852</v>
      </c>
      <c r="T3975" s="17">
        <f t="shared" si="251"/>
        <v>42499.166666666672</v>
      </c>
    </row>
    <row r="3976" spans="1:20" ht="42.75" x14ac:dyDescent="0.45">
      <c r="A3976" s="5">
        <v>3974</v>
      </c>
      <c r="B3976" s="7" t="s">
        <v>3971</v>
      </c>
      <c r="C3976" s="7" t="s">
        <v>8081</v>
      </c>
      <c r="D3976" s="8">
        <v>1000</v>
      </c>
      <c r="E3976" s="8">
        <v>320</v>
      </c>
      <c r="F3976" s="8" t="s">
        <v>8221</v>
      </c>
      <c r="G3976" s="8" t="s">
        <v>8225</v>
      </c>
      <c r="H3976" s="8" t="s">
        <v>8247</v>
      </c>
      <c r="I3976" s="8">
        <v>1464872848</v>
      </c>
      <c r="J3976" s="8">
        <v>1462280848</v>
      </c>
      <c r="K3976" s="8" t="b">
        <v>0</v>
      </c>
      <c r="L3976" s="8">
        <v>11</v>
      </c>
      <c r="M3976" s="8" t="b">
        <v>0</v>
      </c>
      <c r="N3976" s="8" t="s">
        <v>8271</v>
      </c>
      <c r="O3976" s="11">
        <f t="shared" si="248"/>
        <v>32</v>
      </c>
      <c r="P3976" s="8">
        <f t="shared" si="249"/>
        <v>29.09</v>
      </c>
      <c r="Q3976" s="8" t="s">
        <v>8317</v>
      </c>
      <c r="R3976" s="8" t="s">
        <v>8318</v>
      </c>
      <c r="S3976" s="17">
        <f t="shared" si="250"/>
        <v>42493.546851851846</v>
      </c>
      <c r="T3976" s="17">
        <f t="shared" si="251"/>
        <v>42523.546851851846</v>
      </c>
    </row>
    <row r="3977" spans="1:20" ht="42.75" x14ac:dyDescent="0.45">
      <c r="A3977" s="5">
        <v>3975</v>
      </c>
      <c r="B3977" s="7" t="s">
        <v>3972</v>
      </c>
      <c r="C3977" s="7" t="s">
        <v>8082</v>
      </c>
      <c r="D3977" s="8">
        <v>678</v>
      </c>
      <c r="E3977" s="8">
        <v>0</v>
      </c>
      <c r="F3977" s="8" t="s">
        <v>8221</v>
      </c>
      <c r="G3977" s="8" t="s">
        <v>8224</v>
      </c>
      <c r="H3977" s="8" t="s">
        <v>8246</v>
      </c>
      <c r="I3977" s="8">
        <v>1468442898</v>
      </c>
      <c r="J3977" s="8">
        <v>1465850898</v>
      </c>
      <c r="K3977" s="8" t="b">
        <v>0</v>
      </c>
      <c r="L3977" s="8">
        <v>0</v>
      </c>
      <c r="M3977" s="8" t="b">
        <v>0</v>
      </c>
      <c r="N3977" s="8" t="s">
        <v>8271</v>
      </c>
      <c r="O3977" s="11">
        <f t="shared" si="248"/>
        <v>0</v>
      </c>
      <c r="P3977" s="8" t="e">
        <f t="shared" si="249"/>
        <v>#DIV/0!</v>
      </c>
      <c r="Q3977" s="8" t="s">
        <v>8317</v>
      </c>
      <c r="R3977" s="8" t="s">
        <v>8318</v>
      </c>
      <c r="S3977" s="17">
        <f t="shared" si="250"/>
        <v>42534.866875</v>
      </c>
      <c r="T3977" s="17">
        <f t="shared" si="251"/>
        <v>42564.866875</v>
      </c>
    </row>
    <row r="3978" spans="1:20" ht="42.75" x14ac:dyDescent="0.45">
      <c r="A3978" s="5">
        <v>3976</v>
      </c>
      <c r="B3978" s="7" t="s">
        <v>3973</v>
      </c>
      <c r="C3978" s="7" t="s">
        <v>8083</v>
      </c>
      <c r="D3978" s="8">
        <v>1300</v>
      </c>
      <c r="E3978" s="8">
        <v>620</v>
      </c>
      <c r="F3978" s="8" t="s">
        <v>8221</v>
      </c>
      <c r="G3978" s="8" t="s">
        <v>8224</v>
      </c>
      <c r="H3978" s="8" t="s">
        <v>8246</v>
      </c>
      <c r="I3978" s="8">
        <v>1406876400</v>
      </c>
      <c r="J3978" s="8">
        <v>1405024561</v>
      </c>
      <c r="K3978" s="8" t="b">
        <v>0</v>
      </c>
      <c r="L3978" s="8">
        <v>10</v>
      </c>
      <c r="M3978" s="8" t="b">
        <v>0</v>
      </c>
      <c r="N3978" s="8" t="s">
        <v>8271</v>
      </c>
      <c r="O3978" s="11">
        <f t="shared" si="248"/>
        <v>48</v>
      </c>
      <c r="P3978" s="8">
        <f t="shared" si="249"/>
        <v>62</v>
      </c>
      <c r="Q3978" s="8" t="s">
        <v>8317</v>
      </c>
      <c r="R3978" s="8" t="s">
        <v>8318</v>
      </c>
      <c r="S3978" s="17">
        <f t="shared" si="250"/>
        <v>41830.858344907407</v>
      </c>
      <c r="T3978" s="17">
        <f t="shared" si="251"/>
        <v>41852.291666666664</v>
      </c>
    </row>
    <row r="3979" spans="1:20" ht="42.75" x14ac:dyDescent="0.45">
      <c r="A3979" s="5">
        <v>3977</v>
      </c>
      <c r="B3979" s="7" t="s">
        <v>3974</v>
      </c>
      <c r="C3979" s="7" t="s">
        <v>8084</v>
      </c>
      <c r="D3979" s="8">
        <v>90000</v>
      </c>
      <c r="E3979" s="8">
        <v>1305</v>
      </c>
      <c r="F3979" s="8" t="s">
        <v>8221</v>
      </c>
      <c r="G3979" s="8" t="s">
        <v>8224</v>
      </c>
      <c r="H3979" s="8" t="s">
        <v>8246</v>
      </c>
      <c r="I3979" s="8">
        <v>1469213732</v>
      </c>
      <c r="J3979" s="8">
        <v>1466621732</v>
      </c>
      <c r="K3979" s="8" t="b">
        <v>0</v>
      </c>
      <c r="L3979" s="8">
        <v>6</v>
      </c>
      <c r="M3979" s="8" t="b">
        <v>0</v>
      </c>
      <c r="N3979" s="8" t="s">
        <v>8271</v>
      </c>
      <c r="O3979" s="11">
        <f t="shared" si="248"/>
        <v>1</v>
      </c>
      <c r="P3979" s="8">
        <f t="shared" si="249"/>
        <v>217.5</v>
      </c>
      <c r="Q3979" s="8" t="s">
        <v>8317</v>
      </c>
      <c r="R3979" s="8" t="s">
        <v>8318</v>
      </c>
      <c r="S3979" s="17">
        <f t="shared" si="250"/>
        <v>42543.788564814815</v>
      </c>
      <c r="T3979" s="17">
        <f t="shared" si="251"/>
        <v>42573.788564814815</v>
      </c>
    </row>
    <row r="3980" spans="1:20" ht="42.75" x14ac:dyDescent="0.45">
      <c r="A3980" s="5">
        <v>3978</v>
      </c>
      <c r="B3980" s="7" t="s">
        <v>3975</v>
      </c>
      <c r="C3980" s="7" t="s">
        <v>8085</v>
      </c>
      <c r="D3980" s="8">
        <v>2000</v>
      </c>
      <c r="E3980" s="8">
        <v>214</v>
      </c>
      <c r="F3980" s="8" t="s">
        <v>8221</v>
      </c>
      <c r="G3980" s="8" t="s">
        <v>8224</v>
      </c>
      <c r="H3980" s="8" t="s">
        <v>8246</v>
      </c>
      <c r="I3980" s="8">
        <v>1422717953</v>
      </c>
      <c r="J3980" s="8">
        <v>1417533953</v>
      </c>
      <c r="K3980" s="8" t="b">
        <v>0</v>
      </c>
      <c r="L3980" s="8">
        <v>8</v>
      </c>
      <c r="M3980" s="8" t="b">
        <v>0</v>
      </c>
      <c r="N3980" s="8" t="s">
        <v>8271</v>
      </c>
      <c r="O3980" s="11">
        <f t="shared" si="248"/>
        <v>11</v>
      </c>
      <c r="P3980" s="8">
        <f t="shared" si="249"/>
        <v>26.75</v>
      </c>
      <c r="Q3980" s="8" t="s">
        <v>8317</v>
      </c>
      <c r="R3980" s="8" t="s">
        <v>8318</v>
      </c>
      <c r="S3980" s="17">
        <f t="shared" si="250"/>
        <v>41975.642974537041</v>
      </c>
      <c r="T3980" s="17">
        <f t="shared" si="251"/>
        <v>42035.642974537041</v>
      </c>
    </row>
    <row r="3981" spans="1:20" ht="42.75" x14ac:dyDescent="0.45">
      <c r="A3981" s="5">
        <v>3979</v>
      </c>
      <c r="B3981" s="7" t="s">
        <v>3976</v>
      </c>
      <c r="C3981" s="7" t="s">
        <v>8086</v>
      </c>
      <c r="D3981" s="8">
        <v>6000</v>
      </c>
      <c r="E3981" s="8">
        <v>110</v>
      </c>
      <c r="F3981" s="8" t="s">
        <v>8221</v>
      </c>
      <c r="G3981" s="8" t="s">
        <v>8225</v>
      </c>
      <c r="H3981" s="8" t="s">
        <v>8247</v>
      </c>
      <c r="I3981" s="8">
        <v>1427659200</v>
      </c>
      <c r="J3981" s="8">
        <v>1425678057</v>
      </c>
      <c r="K3981" s="8" t="b">
        <v>0</v>
      </c>
      <c r="L3981" s="8">
        <v>6</v>
      </c>
      <c r="M3981" s="8" t="b">
        <v>0</v>
      </c>
      <c r="N3981" s="8" t="s">
        <v>8271</v>
      </c>
      <c r="O3981" s="11">
        <f t="shared" si="248"/>
        <v>2</v>
      </c>
      <c r="P3981" s="8">
        <f t="shared" si="249"/>
        <v>18.329999999999998</v>
      </c>
      <c r="Q3981" s="8" t="s">
        <v>8317</v>
      </c>
      <c r="R3981" s="8" t="s">
        <v>8318</v>
      </c>
      <c r="S3981" s="17">
        <f t="shared" si="250"/>
        <v>42069.903437500005</v>
      </c>
      <c r="T3981" s="17">
        <f t="shared" si="251"/>
        <v>42092.833333333328</v>
      </c>
    </row>
    <row r="3982" spans="1:20" ht="42.75" x14ac:dyDescent="0.45">
      <c r="A3982" s="5">
        <v>3980</v>
      </c>
      <c r="B3982" s="7" t="s">
        <v>3977</v>
      </c>
      <c r="C3982" s="7" t="s">
        <v>8087</v>
      </c>
      <c r="D3982" s="8">
        <v>2500</v>
      </c>
      <c r="E3982" s="8">
        <v>450</v>
      </c>
      <c r="F3982" s="8" t="s">
        <v>8221</v>
      </c>
      <c r="G3982" s="8" t="s">
        <v>8224</v>
      </c>
      <c r="H3982" s="8" t="s">
        <v>8246</v>
      </c>
      <c r="I3982" s="8">
        <v>1404570147</v>
      </c>
      <c r="J3982" s="8">
        <v>1401978147</v>
      </c>
      <c r="K3982" s="8" t="b">
        <v>0</v>
      </c>
      <c r="L3982" s="8">
        <v>7</v>
      </c>
      <c r="M3982" s="8" t="b">
        <v>0</v>
      </c>
      <c r="N3982" s="8" t="s">
        <v>8271</v>
      </c>
      <c r="O3982" s="11">
        <f t="shared" si="248"/>
        <v>18</v>
      </c>
      <c r="P3982" s="8">
        <f t="shared" si="249"/>
        <v>64.290000000000006</v>
      </c>
      <c r="Q3982" s="8" t="s">
        <v>8317</v>
      </c>
      <c r="R3982" s="8" t="s">
        <v>8318</v>
      </c>
      <c r="S3982" s="17">
        <f t="shared" si="250"/>
        <v>41795.598923611113</v>
      </c>
      <c r="T3982" s="17">
        <f t="shared" si="251"/>
        <v>41825.598923611113</v>
      </c>
    </row>
    <row r="3983" spans="1:20" ht="28.5" x14ac:dyDescent="0.45">
      <c r="A3983" s="5">
        <v>3981</v>
      </c>
      <c r="B3983" s="7" t="s">
        <v>3358</v>
      </c>
      <c r="C3983" s="7" t="s">
        <v>7469</v>
      </c>
      <c r="D3983" s="8">
        <v>30000</v>
      </c>
      <c r="E3983" s="8">
        <v>1225</v>
      </c>
      <c r="F3983" s="8" t="s">
        <v>8221</v>
      </c>
      <c r="G3983" s="8" t="s">
        <v>8224</v>
      </c>
      <c r="H3983" s="8" t="s">
        <v>8246</v>
      </c>
      <c r="I3983" s="8">
        <v>1468729149</v>
      </c>
      <c r="J3983" s="8">
        <v>1463545149</v>
      </c>
      <c r="K3983" s="8" t="b">
        <v>0</v>
      </c>
      <c r="L3983" s="8">
        <v>7</v>
      </c>
      <c r="M3983" s="8" t="b">
        <v>0</v>
      </c>
      <c r="N3983" s="8" t="s">
        <v>8271</v>
      </c>
      <c r="O3983" s="11">
        <f t="shared" si="248"/>
        <v>4</v>
      </c>
      <c r="P3983" s="8">
        <f t="shared" si="249"/>
        <v>175</v>
      </c>
      <c r="Q3983" s="8" t="s">
        <v>8317</v>
      </c>
      <c r="R3983" s="8" t="s">
        <v>8318</v>
      </c>
      <c r="S3983" s="17">
        <f t="shared" si="250"/>
        <v>42508.179965277777</v>
      </c>
      <c r="T3983" s="17">
        <f t="shared" si="251"/>
        <v>42568.179965277777</v>
      </c>
    </row>
    <row r="3984" spans="1:20" ht="57" x14ac:dyDescent="0.45">
      <c r="A3984" s="5">
        <v>3982</v>
      </c>
      <c r="B3984" s="7" t="s">
        <v>3978</v>
      </c>
      <c r="C3984" s="7" t="s">
        <v>8088</v>
      </c>
      <c r="D3984" s="8">
        <v>850</v>
      </c>
      <c r="E3984" s="8">
        <v>170</v>
      </c>
      <c r="F3984" s="8" t="s">
        <v>8221</v>
      </c>
      <c r="G3984" s="8" t="s">
        <v>8225</v>
      </c>
      <c r="H3984" s="8" t="s">
        <v>8247</v>
      </c>
      <c r="I3984" s="8">
        <v>1436297180</v>
      </c>
      <c r="J3984" s="8">
        <v>1431113180</v>
      </c>
      <c r="K3984" s="8" t="b">
        <v>0</v>
      </c>
      <c r="L3984" s="8">
        <v>5</v>
      </c>
      <c r="M3984" s="8" t="b">
        <v>0</v>
      </c>
      <c r="N3984" s="8" t="s">
        <v>8271</v>
      </c>
      <c r="O3984" s="11">
        <f t="shared" si="248"/>
        <v>20</v>
      </c>
      <c r="P3984" s="8">
        <f t="shared" si="249"/>
        <v>34</v>
      </c>
      <c r="Q3984" s="8" t="s">
        <v>8317</v>
      </c>
      <c r="R3984" s="8" t="s">
        <v>8318</v>
      </c>
      <c r="S3984" s="17">
        <f t="shared" si="250"/>
        <v>42132.809953703705</v>
      </c>
      <c r="T3984" s="17">
        <f t="shared" si="251"/>
        <v>42192.809953703705</v>
      </c>
    </row>
    <row r="3985" spans="1:20" ht="42.75" x14ac:dyDescent="0.45">
      <c r="A3985" s="5">
        <v>3983</v>
      </c>
      <c r="B3985" s="7" t="s">
        <v>3979</v>
      </c>
      <c r="C3985" s="7" t="s">
        <v>8089</v>
      </c>
      <c r="D3985" s="8">
        <v>11140</v>
      </c>
      <c r="E3985" s="8">
        <v>3877</v>
      </c>
      <c r="F3985" s="8" t="s">
        <v>8221</v>
      </c>
      <c r="G3985" s="8" t="s">
        <v>8224</v>
      </c>
      <c r="H3985" s="8" t="s">
        <v>8246</v>
      </c>
      <c r="I3985" s="8">
        <v>1400569140</v>
      </c>
      <c r="J3985" s="8">
        <v>1397854356</v>
      </c>
      <c r="K3985" s="8" t="b">
        <v>0</v>
      </c>
      <c r="L3985" s="8">
        <v>46</v>
      </c>
      <c r="M3985" s="8" t="b">
        <v>0</v>
      </c>
      <c r="N3985" s="8" t="s">
        <v>8271</v>
      </c>
      <c r="O3985" s="11">
        <f t="shared" si="248"/>
        <v>35</v>
      </c>
      <c r="P3985" s="8">
        <f t="shared" si="249"/>
        <v>84.28</v>
      </c>
      <c r="Q3985" s="8" t="s">
        <v>8317</v>
      </c>
      <c r="R3985" s="8" t="s">
        <v>8318</v>
      </c>
      <c r="S3985" s="17">
        <f t="shared" si="250"/>
        <v>41747.86986111111</v>
      </c>
      <c r="T3985" s="17">
        <f t="shared" si="251"/>
        <v>41779.290972222225</v>
      </c>
    </row>
    <row r="3986" spans="1:20" ht="42.75" x14ac:dyDescent="0.45">
      <c r="A3986" s="5">
        <v>3984</v>
      </c>
      <c r="B3986" s="7" t="s">
        <v>3980</v>
      </c>
      <c r="C3986" s="7" t="s">
        <v>8090</v>
      </c>
      <c r="D3986" s="8">
        <v>1500</v>
      </c>
      <c r="E3986" s="8">
        <v>95</v>
      </c>
      <c r="F3986" s="8" t="s">
        <v>8221</v>
      </c>
      <c r="G3986" s="8" t="s">
        <v>8225</v>
      </c>
      <c r="H3986" s="8" t="s">
        <v>8247</v>
      </c>
      <c r="I3986" s="8">
        <v>1415404800</v>
      </c>
      <c r="J3986" s="8">
        <v>1412809644</v>
      </c>
      <c r="K3986" s="8" t="b">
        <v>0</v>
      </c>
      <c r="L3986" s="8">
        <v>10</v>
      </c>
      <c r="M3986" s="8" t="b">
        <v>0</v>
      </c>
      <c r="N3986" s="8" t="s">
        <v>8271</v>
      </c>
      <c r="O3986" s="11">
        <f t="shared" si="248"/>
        <v>6</v>
      </c>
      <c r="P3986" s="8">
        <f t="shared" si="249"/>
        <v>9.5</v>
      </c>
      <c r="Q3986" s="8" t="s">
        <v>8317</v>
      </c>
      <c r="R3986" s="8" t="s">
        <v>8318</v>
      </c>
      <c r="S3986" s="17">
        <f t="shared" si="250"/>
        <v>41920.963472222218</v>
      </c>
      <c r="T3986" s="17">
        <f t="shared" si="251"/>
        <v>41951</v>
      </c>
    </row>
    <row r="3987" spans="1:20" ht="57" x14ac:dyDescent="0.45">
      <c r="A3987" s="5">
        <v>3985</v>
      </c>
      <c r="B3987" s="7" t="s">
        <v>3981</v>
      </c>
      <c r="C3987" s="7" t="s">
        <v>8091</v>
      </c>
      <c r="D3987" s="8">
        <v>2000</v>
      </c>
      <c r="E3987" s="8">
        <v>641</v>
      </c>
      <c r="F3987" s="8" t="s">
        <v>8221</v>
      </c>
      <c r="G3987" s="8" t="s">
        <v>8224</v>
      </c>
      <c r="H3987" s="8" t="s">
        <v>8246</v>
      </c>
      <c r="I3987" s="8">
        <v>1456002300</v>
      </c>
      <c r="J3987" s="8">
        <v>1454173120</v>
      </c>
      <c r="K3987" s="8" t="b">
        <v>0</v>
      </c>
      <c r="L3987" s="8">
        <v>19</v>
      </c>
      <c r="M3987" s="8" t="b">
        <v>0</v>
      </c>
      <c r="N3987" s="8" t="s">
        <v>8271</v>
      </c>
      <c r="O3987" s="11">
        <f t="shared" si="248"/>
        <v>32</v>
      </c>
      <c r="P3987" s="8">
        <f t="shared" si="249"/>
        <v>33.74</v>
      </c>
      <c r="Q3987" s="8" t="s">
        <v>8317</v>
      </c>
      <c r="R3987" s="8" t="s">
        <v>8318</v>
      </c>
      <c r="S3987" s="17">
        <f t="shared" si="250"/>
        <v>42399.707407407404</v>
      </c>
      <c r="T3987" s="17">
        <f t="shared" si="251"/>
        <v>42420.878472222219</v>
      </c>
    </row>
    <row r="3988" spans="1:20" ht="42.75" x14ac:dyDescent="0.45">
      <c r="A3988" s="5">
        <v>3986</v>
      </c>
      <c r="B3988" s="7" t="s">
        <v>3982</v>
      </c>
      <c r="C3988" s="7" t="s">
        <v>8092</v>
      </c>
      <c r="D3988" s="8">
        <v>5000</v>
      </c>
      <c r="E3988" s="8">
        <v>488</v>
      </c>
      <c r="F3988" s="8" t="s">
        <v>8221</v>
      </c>
      <c r="G3988" s="8" t="s">
        <v>8225</v>
      </c>
      <c r="H3988" s="8" t="s">
        <v>8247</v>
      </c>
      <c r="I3988" s="8">
        <v>1462539840</v>
      </c>
      <c r="J3988" s="8">
        <v>1460034594</v>
      </c>
      <c r="K3988" s="8" t="b">
        <v>0</v>
      </c>
      <c r="L3988" s="8">
        <v>13</v>
      </c>
      <c r="M3988" s="8" t="b">
        <v>0</v>
      </c>
      <c r="N3988" s="8" t="s">
        <v>8271</v>
      </c>
      <c r="O3988" s="11">
        <f t="shared" si="248"/>
        <v>10</v>
      </c>
      <c r="P3988" s="8">
        <f t="shared" si="249"/>
        <v>37.54</v>
      </c>
      <c r="Q3988" s="8" t="s">
        <v>8317</v>
      </c>
      <c r="R3988" s="8" t="s">
        <v>8318</v>
      </c>
      <c r="S3988" s="17">
        <f t="shared" si="250"/>
        <v>42467.548541666663</v>
      </c>
      <c r="T3988" s="17">
        <f t="shared" si="251"/>
        <v>42496.544444444444</v>
      </c>
    </row>
    <row r="3989" spans="1:20" ht="42.75" x14ac:dyDescent="0.45">
      <c r="A3989" s="5">
        <v>3987</v>
      </c>
      <c r="B3989" s="7" t="s">
        <v>3983</v>
      </c>
      <c r="C3989" s="7" t="s">
        <v>8093</v>
      </c>
      <c r="D3989" s="8">
        <v>400</v>
      </c>
      <c r="E3989" s="8">
        <v>151</v>
      </c>
      <c r="F3989" s="8" t="s">
        <v>8221</v>
      </c>
      <c r="G3989" s="8" t="s">
        <v>8225</v>
      </c>
      <c r="H3989" s="8" t="s">
        <v>8247</v>
      </c>
      <c r="I3989" s="8">
        <v>1400278290</v>
      </c>
      <c r="J3989" s="8">
        <v>1399414290</v>
      </c>
      <c r="K3989" s="8" t="b">
        <v>0</v>
      </c>
      <c r="L3989" s="8">
        <v>13</v>
      </c>
      <c r="M3989" s="8" t="b">
        <v>0</v>
      </c>
      <c r="N3989" s="8" t="s">
        <v>8271</v>
      </c>
      <c r="O3989" s="11">
        <f t="shared" si="248"/>
        <v>38</v>
      </c>
      <c r="P3989" s="8">
        <f t="shared" si="249"/>
        <v>11.62</v>
      </c>
      <c r="Q3989" s="8" t="s">
        <v>8317</v>
      </c>
      <c r="R3989" s="8" t="s">
        <v>8318</v>
      </c>
      <c r="S3989" s="17">
        <f t="shared" si="250"/>
        <v>41765.92465277778</v>
      </c>
      <c r="T3989" s="17">
        <f t="shared" si="251"/>
        <v>41775.92465277778</v>
      </c>
    </row>
    <row r="3990" spans="1:20" ht="28.5" x14ac:dyDescent="0.45">
      <c r="A3990" s="5">
        <v>3988</v>
      </c>
      <c r="B3990" s="7" t="s">
        <v>3984</v>
      </c>
      <c r="C3990" s="7" t="s">
        <v>8094</v>
      </c>
      <c r="D3990" s="8">
        <v>1500</v>
      </c>
      <c r="E3990" s="8">
        <v>32</v>
      </c>
      <c r="F3990" s="8" t="s">
        <v>8221</v>
      </c>
      <c r="G3990" s="8" t="s">
        <v>8224</v>
      </c>
      <c r="H3990" s="8" t="s">
        <v>8246</v>
      </c>
      <c r="I3990" s="8">
        <v>1440813413</v>
      </c>
      <c r="J3990" s="8">
        <v>1439517413</v>
      </c>
      <c r="K3990" s="8" t="b">
        <v>0</v>
      </c>
      <c r="L3990" s="8">
        <v>4</v>
      </c>
      <c r="M3990" s="8" t="b">
        <v>0</v>
      </c>
      <c r="N3990" s="8" t="s">
        <v>8271</v>
      </c>
      <c r="O3990" s="11">
        <f t="shared" si="248"/>
        <v>2</v>
      </c>
      <c r="P3990" s="8">
        <f t="shared" si="249"/>
        <v>8</v>
      </c>
      <c r="Q3990" s="8" t="s">
        <v>8317</v>
      </c>
      <c r="R3990" s="8" t="s">
        <v>8318</v>
      </c>
      <c r="S3990" s="17">
        <f t="shared" si="250"/>
        <v>42230.08116898148</v>
      </c>
      <c r="T3990" s="17">
        <f t="shared" si="251"/>
        <v>42245.08116898148</v>
      </c>
    </row>
    <row r="3991" spans="1:20" ht="42.75" x14ac:dyDescent="0.45">
      <c r="A3991" s="5">
        <v>3989</v>
      </c>
      <c r="B3991" s="7" t="s">
        <v>3985</v>
      </c>
      <c r="C3991" s="7" t="s">
        <v>8095</v>
      </c>
      <c r="D3991" s="8">
        <v>3000</v>
      </c>
      <c r="E3991" s="8">
        <v>0</v>
      </c>
      <c r="F3991" s="8" t="s">
        <v>8221</v>
      </c>
      <c r="G3991" s="8" t="s">
        <v>8224</v>
      </c>
      <c r="H3991" s="8" t="s">
        <v>8246</v>
      </c>
      <c r="I3991" s="8">
        <v>1447009181</v>
      </c>
      <c r="J3991" s="8">
        <v>1444413581</v>
      </c>
      <c r="K3991" s="8" t="b">
        <v>0</v>
      </c>
      <c r="L3991" s="8">
        <v>0</v>
      </c>
      <c r="M3991" s="8" t="b">
        <v>0</v>
      </c>
      <c r="N3991" s="8" t="s">
        <v>8271</v>
      </c>
      <c r="O3991" s="11">
        <f t="shared" si="248"/>
        <v>0</v>
      </c>
      <c r="P3991" s="8" t="e">
        <f t="shared" si="249"/>
        <v>#DIV/0!</v>
      </c>
      <c r="Q3991" s="8" t="s">
        <v>8317</v>
      </c>
      <c r="R3991" s="8" t="s">
        <v>8318</v>
      </c>
      <c r="S3991" s="17">
        <f t="shared" si="250"/>
        <v>42286.749780092592</v>
      </c>
      <c r="T3991" s="17">
        <f t="shared" si="251"/>
        <v>42316.791446759264</v>
      </c>
    </row>
    <row r="3992" spans="1:20" ht="42.75" x14ac:dyDescent="0.45">
      <c r="A3992" s="5">
        <v>3990</v>
      </c>
      <c r="B3992" s="7" t="s">
        <v>3986</v>
      </c>
      <c r="C3992" s="7" t="s">
        <v>8096</v>
      </c>
      <c r="D3992" s="8">
        <v>1650</v>
      </c>
      <c r="E3992" s="8">
        <v>69</v>
      </c>
      <c r="F3992" s="8" t="s">
        <v>8221</v>
      </c>
      <c r="G3992" s="8" t="s">
        <v>8225</v>
      </c>
      <c r="H3992" s="8" t="s">
        <v>8247</v>
      </c>
      <c r="I3992" s="8">
        <v>1456934893</v>
      </c>
      <c r="J3992" s="8">
        <v>1454342893</v>
      </c>
      <c r="K3992" s="8" t="b">
        <v>0</v>
      </c>
      <c r="L3992" s="8">
        <v>3</v>
      </c>
      <c r="M3992" s="8" t="b">
        <v>0</v>
      </c>
      <c r="N3992" s="8" t="s">
        <v>8271</v>
      </c>
      <c r="O3992" s="11">
        <f t="shared" si="248"/>
        <v>4</v>
      </c>
      <c r="P3992" s="8">
        <f t="shared" si="249"/>
        <v>23</v>
      </c>
      <c r="Q3992" s="8" t="s">
        <v>8317</v>
      </c>
      <c r="R3992" s="8" t="s">
        <v>8318</v>
      </c>
      <c r="S3992" s="17">
        <f t="shared" si="250"/>
        <v>42401.672372685185</v>
      </c>
      <c r="T3992" s="17">
        <f t="shared" si="251"/>
        <v>42431.672372685185</v>
      </c>
    </row>
    <row r="3993" spans="1:20" ht="28.5" x14ac:dyDescent="0.45">
      <c r="A3993" s="5">
        <v>3991</v>
      </c>
      <c r="B3993" s="7" t="s">
        <v>3987</v>
      </c>
      <c r="C3993" s="7" t="s">
        <v>8097</v>
      </c>
      <c r="D3993" s="8">
        <v>500</v>
      </c>
      <c r="E3993" s="8">
        <v>100</v>
      </c>
      <c r="F3993" s="8" t="s">
        <v>8221</v>
      </c>
      <c r="G3993" s="8" t="s">
        <v>8224</v>
      </c>
      <c r="H3993" s="8" t="s">
        <v>8246</v>
      </c>
      <c r="I3993" s="8">
        <v>1433086082</v>
      </c>
      <c r="J3993" s="8">
        <v>1430494082</v>
      </c>
      <c r="K3993" s="8" t="b">
        <v>0</v>
      </c>
      <c r="L3993" s="8">
        <v>1</v>
      </c>
      <c r="M3993" s="8" t="b">
        <v>0</v>
      </c>
      <c r="N3993" s="8" t="s">
        <v>8271</v>
      </c>
      <c r="O3993" s="11">
        <f t="shared" si="248"/>
        <v>20</v>
      </c>
      <c r="P3993" s="8">
        <f t="shared" si="249"/>
        <v>100</v>
      </c>
      <c r="Q3993" s="8" t="s">
        <v>8317</v>
      </c>
      <c r="R3993" s="8" t="s">
        <v>8318</v>
      </c>
      <c r="S3993" s="17">
        <f t="shared" si="250"/>
        <v>42125.644467592589</v>
      </c>
      <c r="T3993" s="17">
        <f t="shared" si="251"/>
        <v>42155.644467592589</v>
      </c>
    </row>
    <row r="3994" spans="1:20" ht="42.75" x14ac:dyDescent="0.45">
      <c r="A3994" s="5">
        <v>3992</v>
      </c>
      <c r="B3994" s="7" t="s">
        <v>3988</v>
      </c>
      <c r="C3994" s="7" t="s">
        <v>8098</v>
      </c>
      <c r="D3994" s="8">
        <v>10000</v>
      </c>
      <c r="E3994" s="8">
        <v>541</v>
      </c>
      <c r="F3994" s="8" t="s">
        <v>8221</v>
      </c>
      <c r="G3994" s="8" t="s">
        <v>8224</v>
      </c>
      <c r="H3994" s="8" t="s">
        <v>8246</v>
      </c>
      <c r="I3994" s="8">
        <v>1449876859</v>
      </c>
      <c r="J3994" s="8">
        <v>1444689259</v>
      </c>
      <c r="K3994" s="8" t="b">
        <v>0</v>
      </c>
      <c r="L3994" s="8">
        <v>9</v>
      </c>
      <c r="M3994" s="8" t="b">
        <v>0</v>
      </c>
      <c r="N3994" s="8" t="s">
        <v>8271</v>
      </c>
      <c r="O3994" s="11">
        <f t="shared" si="248"/>
        <v>5</v>
      </c>
      <c r="P3994" s="8">
        <f t="shared" si="249"/>
        <v>60.11</v>
      </c>
      <c r="Q3994" s="8" t="s">
        <v>8317</v>
      </c>
      <c r="R3994" s="8" t="s">
        <v>8318</v>
      </c>
      <c r="S3994" s="17">
        <f t="shared" si="250"/>
        <v>42289.94049768518</v>
      </c>
      <c r="T3994" s="17">
        <f t="shared" si="251"/>
        <v>42349.982164351852</v>
      </c>
    </row>
    <row r="3995" spans="1:20" ht="42.75" x14ac:dyDescent="0.45">
      <c r="A3995" s="5">
        <v>3993</v>
      </c>
      <c r="B3995" s="7" t="s">
        <v>3989</v>
      </c>
      <c r="C3995" s="7" t="s">
        <v>8099</v>
      </c>
      <c r="D3995" s="8">
        <v>50000</v>
      </c>
      <c r="E3995" s="8">
        <v>3</v>
      </c>
      <c r="F3995" s="8" t="s">
        <v>8221</v>
      </c>
      <c r="G3995" s="8" t="s">
        <v>8224</v>
      </c>
      <c r="H3995" s="8" t="s">
        <v>8246</v>
      </c>
      <c r="I3995" s="8">
        <v>1431549912</v>
      </c>
      <c r="J3995" s="8">
        <v>1428957912</v>
      </c>
      <c r="K3995" s="8" t="b">
        <v>0</v>
      </c>
      <c r="L3995" s="8">
        <v>1</v>
      </c>
      <c r="M3995" s="8" t="b">
        <v>0</v>
      </c>
      <c r="N3995" s="8" t="s">
        <v>8271</v>
      </c>
      <c r="O3995" s="11">
        <f t="shared" si="248"/>
        <v>0</v>
      </c>
      <c r="P3995" s="8">
        <f t="shared" si="249"/>
        <v>3</v>
      </c>
      <c r="Q3995" s="8" t="s">
        <v>8317</v>
      </c>
      <c r="R3995" s="8" t="s">
        <v>8318</v>
      </c>
      <c r="S3995" s="17">
        <f t="shared" si="250"/>
        <v>42107.864722222221</v>
      </c>
      <c r="T3995" s="17">
        <f t="shared" si="251"/>
        <v>42137.864722222221</v>
      </c>
    </row>
    <row r="3996" spans="1:20" ht="42.75" x14ac:dyDescent="0.45">
      <c r="A3996" s="5">
        <v>3994</v>
      </c>
      <c r="B3996" s="7" t="s">
        <v>3990</v>
      </c>
      <c r="C3996" s="7" t="s">
        <v>8100</v>
      </c>
      <c r="D3996" s="8">
        <v>2000</v>
      </c>
      <c r="E3996" s="8">
        <v>5</v>
      </c>
      <c r="F3996" s="8" t="s">
        <v>8221</v>
      </c>
      <c r="G3996" s="8" t="s">
        <v>8224</v>
      </c>
      <c r="H3996" s="8" t="s">
        <v>8246</v>
      </c>
      <c r="I3996" s="8">
        <v>1405761690</v>
      </c>
      <c r="J3996" s="8">
        <v>1403169690</v>
      </c>
      <c r="K3996" s="8" t="b">
        <v>0</v>
      </c>
      <c r="L3996" s="8">
        <v>1</v>
      </c>
      <c r="M3996" s="8" t="b">
        <v>0</v>
      </c>
      <c r="N3996" s="8" t="s">
        <v>8271</v>
      </c>
      <c r="O3996" s="11">
        <f t="shared" si="248"/>
        <v>0</v>
      </c>
      <c r="P3996" s="8">
        <f t="shared" si="249"/>
        <v>5</v>
      </c>
      <c r="Q3996" s="8" t="s">
        <v>8317</v>
      </c>
      <c r="R3996" s="8" t="s">
        <v>8318</v>
      </c>
      <c r="S3996" s="17">
        <f t="shared" si="250"/>
        <v>41809.389930555553</v>
      </c>
      <c r="T3996" s="17">
        <f t="shared" si="251"/>
        <v>41839.389930555553</v>
      </c>
    </row>
    <row r="3997" spans="1:20" ht="42.75" x14ac:dyDescent="0.45">
      <c r="A3997" s="5">
        <v>3995</v>
      </c>
      <c r="B3997" s="7" t="s">
        <v>3991</v>
      </c>
      <c r="C3997" s="7" t="s">
        <v>8101</v>
      </c>
      <c r="D3997" s="8">
        <v>200</v>
      </c>
      <c r="E3997" s="8">
        <v>70</v>
      </c>
      <c r="F3997" s="8" t="s">
        <v>8221</v>
      </c>
      <c r="G3997" s="8" t="s">
        <v>8225</v>
      </c>
      <c r="H3997" s="8" t="s">
        <v>8247</v>
      </c>
      <c r="I3997" s="8">
        <v>1423913220</v>
      </c>
      <c r="J3997" s="8">
        <v>1421339077</v>
      </c>
      <c r="K3997" s="8" t="b">
        <v>0</v>
      </c>
      <c r="L3997" s="8">
        <v>4</v>
      </c>
      <c r="M3997" s="8" t="b">
        <v>0</v>
      </c>
      <c r="N3997" s="8" t="s">
        <v>8271</v>
      </c>
      <c r="O3997" s="11">
        <f t="shared" si="248"/>
        <v>35</v>
      </c>
      <c r="P3997" s="8">
        <f t="shared" si="249"/>
        <v>17.5</v>
      </c>
      <c r="Q3997" s="8" t="s">
        <v>8317</v>
      </c>
      <c r="R3997" s="8" t="s">
        <v>8318</v>
      </c>
      <c r="S3997" s="17">
        <f t="shared" si="250"/>
        <v>42019.683761574073</v>
      </c>
      <c r="T3997" s="17">
        <f t="shared" si="251"/>
        <v>42049.477083333331</v>
      </c>
    </row>
    <row r="3998" spans="1:20" ht="42.75" x14ac:dyDescent="0.45">
      <c r="A3998" s="5">
        <v>3996</v>
      </c>
      <c r="B3998" s="7" t="s">
        <v>3992</v>
      </c>
      <c r="C3998" s="7" t="s">
        <v>8102</v>
      </c>
      <c r="D3998" s="8">
        <v>3000</v>
      </c>
      <c r="E3998" s="8">
        <v>497</v>
      </c>
      <c r="F3998" s="8" t="s">
        <v>8221</v>
      </c>
      <c r="G3998" s="8" t="s">
        <v>8224</v>
      </c>
      <c r="H3998" s="8" t="s">
        <v>8246</v>
      </c>
      <c r="I3998" s="8">
        <v>1416499440</v>
      </c>
      <c r="J3998" s="8">
        <v>1415341464</v>
      </c>
      <c r="K3998" s="8" t="b">
        <v>0</v>
      </c>
      <c r="L3998" s="8">
        <v>17</v>
      </c>
      <c r="M3998" s="8" t="b">
        <v>0</v>
      </c>
      <c r="N3998" s="8" t="s">
        <v>8271</v>
      </c>
      <c r="O3998" s="11">
        <f t="shared" si="248"/>
        <v>17</v>
      </c>
      <c r="P3998" s="8">
        <f t="shared" si="249"/>
        <v>29.24</v>
      </c>
      <c r="Q3998" s="8" t="s">
        <v>8317</v>
      </c>
      <c r="R3998" s="8" t="s">
        <v>8318</v>
      </c>
      <c r="S3998" s="17">
        <f t="shared" si="250"/>
        <v>41950.26694444444</v>
      </c>
      <c r="T3998" s="17">
        <f t="shared" si="251"/>
        <v>41963.669444444444</v>
      </c>
    </row>
    <row r="3999" spans="1:20" ht="42.75" x14ac:dyDescent="0.45">
      <c r="A3999" s="5">
        <v>3997</v>
      </c>
      <c r="B3999" s="7" t="s">
        <v>3993</v>
      </c>
      <c r="C3999" s="7" t="s">
        <v>8103</v>
      </c>
      <c r="D3999" s="8">
        <v>3000</v>
      </c>
      <c r="E3999" s="8">
        <v>0</v>
      </c>
      <c r="F3999" s="8" t="s">
        <v>8221</v>
      </c>
      <c r="G3999" s="8" t="s">
        <v>8225</v>
      </c>
      <c r="H3999" s="8" t="s">
        <v>8247</v>
      </c>
      <c r="I3999" s="8">
        <v>1428222221</v>
      </c>
      <c r="J3999" s="8">
        <v>1425633821</v>
      </c>
      <c r="K3999" s="8" t="b">
        <v>0</v>
      </c>
      <c r="L3999" s="8">
        <v>0</v>
      </c>
      <c r="M3999" s="8" t="b">
        <v>0</v>
      </c>
      <c r="N3999" s="8" t="s">
        <v>8271</v>
      </c>
      <c r="O3999" s="11">
        <f t="shared" si="248"/>
        <v>0</v>
      </c>
      <c r="P3999" s="8" t="e">
        <f t="shared" si="249"/>
        <v>#DIV/0!</v>
      </c>
      <c r="Q3999" s="8" t="s">
        <v>8317</v>
      </c>
      <c r="R3999" s="8" t="s">
        <v>8318</v>
      </c>
      <c r="S3999" s="17">
        <f t="shared" si="250"/>
        <v>42069.391446759255</v>
      </c>
      <c r="T3999" s="17">
        <f t="shared" si="251"/>
        <v>42099.349780092598</v>
      </c>
    </row>
    <row r="4000" spans="1:20" ht="42.75" x14ac:dyDescent="0.45">
      <c r="A4000" s="5">
        <v>3998</v>
      </c>
      <c r="B4000" s="7" t="s">
        <v>3994</v>
      </c>
      <c r="C4000" s="7" t="s">
        <v>8104</v>
      </c>
      <c r="D4000" s="8">
        <v>1250</v>
      </c>
      <c r="E4000" s="8">
        <v>715</v>
      </c>
      <c r="F4000" s="8" t="s">
        <v>8221</v>
      </c>
      <c r="G4000" s="8" t="s">
        <v>8224</v>
      </c>
      <c r="H4000" s="8" t="s">
        <v>8246</v>
      </c>
      <c r="I4000" s="8">
        <v>1427580426</v>
      </c>
      <c r="J4000" s="8">
        <v>1424992026</v>
      </c>
      <c r="K4000" s="8" t="b">
        <v>0</v>
      </c>
      <c r="L4000" s="8">
        <v>12</v>
      </c>
      <c r="M4000" s="8" t="b">
        <v>0</v>
      </c>
      <c r="N4000" s="8" t="s">
        <v>8271</v>
      </c>
      <c r="O4000" s="11">
        <f t="shared" si="248"/>
        <v>57</v>
      </c>
      <c r="P4000" s="8">
        <f t="shared" si="249"/>
        <v>59.58</v>
      </c>
      <c r="Q4000" s="8" t="s">
        <v>8317</v>
      </c>
      <c r="R4000" s="8" t="s">
        <v>8318</v>
      </c>
      <c r="S4000" s="17">
        <f t="shared" si="250"/>
        <v>42061.963263888887</v>
      </c>
      <c r="T4000" s="17">
        <f t="shared" si="251"/>
        <v>42091.921597222223</v>
      </c>
    </row>
    <row r="4001" spans="1:20" ht="42.75" x14ac:dyDescent="0.45">
      <c r="A4001" s="5">
        <v>3999</v>
      </c>
      <c r="B4001" s="7" t="s">
        <v>3995</v>
      </c>
      <c r="C4001" s="7" t="s">
        <v>8105</v>
      </c>
      <c r="D4001" s="8">
        <v>7000</v>
      </c>
      <c r="E4001" s="8">
        <v>1156</v>
      </c>
      <c r="F4001" s="8" t="s">
        <v>8221</v>
      </c>
      <c r="G4001" s="8" t="s">
        <v>8224</v>
      </c>
      <c r="H4001" s="8" t="s">
        <v>8246</v>
      </c>
      <c r="I4001" s="8">
        <v>1409514709</v>
      </c>
      <c r="J4001" s="8">
        <v>1406058798</v>
      </c>
      <c r="K4001" s="8" t="b">
        <v>0</v>
      </c>
      <c r="L4001" s="8">
        <v>14</v>
      </c>
      <c r="M4001" s="8" t="b">
        <v>0</v>
      </c>
      <c r="N4001" s="8" t="s">
        <v>8271</v>
      </c>
      <c r="O4001" s="11">
        <f t="shared" si="248"/>
        <v>17</v>
      </c>
      <c r="P4001" s="8">
        <f t="shared" si="249"/>
        <v>82.57</v>
      </c>
      <c r="Q4001" s="8" t="s">
        <v>8317</v>
      </c>
      <c r="R4001" s="8" t="s">
        <v>8318</v>
      </c>
      <c r="S4001" s="17">
        <f t="shared" si="250"/>
        <v>41842.828680555554</v>
      </c>
      <c r="T4001" s="17">
        <f t="shared" si="251"/>
        <v>41882.827650462961</v>
      </c>
    </row>
    <row r="4002" spans="1:20" x14ac:dyDescent="0.45">
      <c r="A4002" s="5">
        <v>4000</v>
      </c>
      <c r="B4002" s="7" t="s">
        <v>3996</v>
      </c>
      <c r="C4002" s="7" t="s">
        <v>8106</v>
      </c>
      <c r="D4002" s="8">
        <v>8000</v>
      </c>
      <c r="E4002" s="8">
        <v>10</v>
      </c>
      <c r="F4002" s="8" t="s">
        <v>8221</v>
      </c>
      <c r="G4002" s="8" t="s">
        <v>8224</v>
      </c>
      <c r="H4002" s="8" t="s">
        <v>8246</v>
      </c>
      <c r="I4002" s="8">
        <v>1462631358</v>
      </c>
      <c r="J4002" s="8">
        <v>1457450958</v>
      </c>
      <c r="K4002" s="8" t="b">
        <v>0</v>
      </c>
      <c r="L4002" s="8">
        <v>1</v>
      </c>
      <c r="M4002" s="8" t="b">
        <v>0</v>
      </c>
      <c r="N4002" s="8" t="s">
        <v>8271</v>
      </c>
      <c r="O4002" s="11">
        <f t="shared" si="248"/>
        <v>0</v>
      </c>
      <c r="P4002" s="8">
        <f t="shared" si="249"/>
        <v>10</v>
      </c>
      <c r="Q4002" s="8" t="s">
        <v>8317</v>
      </c>
      <c r="R4002" s="8" t="s">
        <v>8318</v>
      </c>
      <c r="S4002" s="17">
        <f t="shared" si="250"/>
        <v>42437.64534722222</v>
      </c>
      <c r="T4002" s="17">
        <f t="shared" si="251"/>
        <v>42497.603680555556</v>
      </c>
    </row>
    <row r="4003" spans="1:20" ht="57" x14ac:dyDescent="0.45">
      <c r="A4003" s="5">
        <v>4001</v>
      </c>
      <c r="B4003" s="7" t="s">
        <v>3997</v>
      </c>
      <c r="C4003" s="7" t="s">
        <v>8107</v>
      </c>
      <c r="D4003" s="8">
        <v>1200</v>
      </c>
      <c r="E4003" s="8">
        <v>453</v>
      </c>
      <c r="F4003" s="8" t="s">
        <v>8221</v>
      </c>
      <c r="G4003" s="8" t="s">
        <v>8225</v>
      </c>
      <c r="H4003" s="8" t="s">
        <v>8247</v>
      </c>
      <c r="I4003" s="8">
        <v>1488394800</v>
      </c>
      <c r="J4003" s="8">
        <v>1486681708</v>
      </c>
      <c r="K4003" s="8" t="b">
        <v>0</v>
      </c>
      <c r="L4003" s="8">
        <v>14</v>
      </c>
      <c r="M4003" s="8" t="b">
        <v>0</v>
      </c>
      <c r="N4003" s="8" t="s">
        <v>8271</v>
      </c>
      <c r="O4003" s="11">
        <f t="shared" si="248"/>
        <v>38</v>
      </c>
      <c r="P4003" s="8">
        <f t="shared" si="249"/>
        <v>32.36</v>
      </c>
      <c r="Q4003" s="8" t="s">
        <v>8317</v>
      </c>
      <c r="R4003" s="8" t="s">
        <v>8318</v>
      </c>
      <c r="S4003" s="17">
        <f t="shared" si="250"/>
        <v>42775.964212962965</v>
      </c>
      <c r="T4003" s="17">
        <f t="shared" si="251"/>
        <v>42795.791666666672</v>
      </c>
    </row>
    <row r="4004" spans="1:20" ht="42.75" x14ac:dyDescent="0.45">
      <c r="A4004" s="5">
        <v>4002</v>
      </c>
      <c r="B4004" s="7" t="s">
        <v>3998</v>
      </c>
      <c r="C4004" s="7" t="s">
        <v>8108</v>
      </c>
      <c r="D4004" s="8">
        <v>1250</v>
      </c>
      <c r="E4004" s="8">
        <v>23</v>
      </c>
      <c r="F4004" s="8" t="s">
        <v>8221</v>
      </c>
      <c r="G4004" s="8" t="s">
        <v>8224</v>
      </c>
      <c r="H4004" s="8" t="s">
        <v>8246</v>
      </c>
      <c r="I4004" s="8">
        <v>1411779761</v>
      </c>
      <c r="J4004" s="8">
        <v>1409187761</v>
      </c>
      <c r="K4004" s="8" t="b">
        <v>0</v>
      </c>
      <c r="L4004" s="8">
        <v>4</v>
      </c>
      <c r="M4004" s="8" t="b">
        <v>0</v>
      </c>
      <c r="N4004" s="8" t="s">
        <v>8271</v>
      </c>
      <c r="O4004" s="11">
        <f t="shared" si="248"/>
        <v>2</v>
      </c>
      <c r="P4004" s="8">
        <f t="shared" si="249"/>
        <v>5.75</v>
      </c>
      <c r="Q4004" s="8" t="s">
        <v>8317</v>
      </c>
      <c r="R4004" s="8" t="s">
        <v>8318</v>
      </c>
      <c r="S4004" s="17">
        <f t="shared" si="250"/>
        <v>41879.043530092589</v>
      </c>
      <c r="T4004" s="17">
        <f t="shared" si="251"/>
        <v>41909.043530092589</v>
      </c>
    </row>
    <row r="4005" spans="1:20" ht="42.75" x14ac:dyDescent="0.45">
      <c r="A4005" s="5">
        <v>4003</v>
      </c>
      <c r="B4005" s="7" t="s">
        <v>3999</v>
      </c>
      <c r="C4005" s="7" t="s">
        <v>8071</v>
      </c>
      <c r="D4005" s="8">
        <v>2000</v>
      </c>
      <c r="E4005" s="8">
        <v>201</v>
      </c>
      <c r="F4005" s="8" t="s">
        <v>8221</v>
      </c>
      <c r="G4005" s="8" t="s">
        <v>8224</v>
      </c>
      <c r="H4005" s="8" t="s">
        <v>8246</v>
      </c>
      <c r="I4005" s="8">
        <v>1424009147</v>
      </c>
      <c r="J4005" s="8">
        <v>1421417147</v>
      </c>
      <c r="K4005" s="8" t="b">
        <v>0</v>
      </c>
      <c r="L4005" s="8">
        <v>2</v>
      </c>
      <c r="M4005" s="8" t="b">
        <v>0</v>
      </c>
      <c r="N4005" s="8" t="s">
        <v>8271</v>
      </c>
      <c r="O4005" s="11">
        <f t="shared" si="248"/>
        <v>10</v>
      </c>
      <c r="P4005" s="8">
        <f t="shared" si="249"/>
        <v>100.5</v>
      </c>
      <c r="Q4005" s="8" t="s">
        <v>8317</v>
      </c>
      <c r="R4005" s="8" t="s">
        <v>8318</v>
      </c>
      <c r="S4005" s="17">
        <f t="shared" si="250"/>
        <v>42020.587349537032</v>
      </c>
      <c r="T4005" s="17">
        <f t="shared" si="251"/>
        <v>42050.587349537032</v>
      </c>
    </row>
    <row r="4006" spans="1:20" x14ac:dyDescent="0.45">
      <c r="A4006" s="5">
        <v>4004</v>
      </c>
      <c r="B4006" s="7" t="s">
        <v>4000</v>
      </c>
      <c r="C4006" s="7" t="s">
        <v>8109</v>
      </c>
      <c r="D4006" s="8">
        <v>500</v>
      </c>
      <c r="E4006" s="8">
        <v>1</v>
      </c>
      <c r="F4006" s="8" t="s">
        <v>8221</v>
      </c>
      <c r="G4006" s="8" t="s">
        <v>8224</v>
      </c>
      <c r="H4006" s="8" t="s">
        <v>8246</v>
      </c>
      <c r="I4006" s="8">
        <v>1412740457</v>
      </c>
      <c r="J4006" s="8">
        <v>1410148457</v>
      </c>
      <c r="K4006" s="8" t="b">
        <v>0</v>
      </c>
      <c r="L4006" s="8">
        <v>1</v>
      </c>
      <c r="M4006" s="8" t="b">
        <v>0</v>
      </c>
      <c r="N4006" s="8" t="s">
        <v>8271</v>
      </c>
      <c r="O4006" s="11">
        <f t="shared" si="248"/>
        <v>0</v>
      </c>
      <c r="P4006" s="8">
        <f t="shared" si="249"/>
        <v>1</v>
      </c>
      <c r="Q4006" s="8" t="s">
        <v>8317</v>
      </c>
      <c r="R4006" s="8" t="s">
        <v>8318</v>
      </c>
      <c r="S4006" s="17">
        <f t="shared" si="250"/>
        <v>41890.16269675926</v>
      </c>
      <c r="T4006" s="17">
        <f t="shared" si="251"/>
        <v>41920.16269675926</v>
      </c>
    </row>
    <row r="4007" spans="1:20" ht="42.75" x14ac:dyDescent="0.45">
      <c r="A4007" s="5">
        <v>4005</v>
      </c>
      <c r="B4007" s="7" t="s">
        <v>4001</v>
      </c>
      <c r="C4007" s="7" t="s">
        <v>8110</v>
      </c>
      <c r="D4007" s="8">
        <v>3000</v>
      </c>
      <c r="E4007" s="8">
        <v>40</v>
      </c>
      <c r="F4007" s="8" t="s">
        <v>8221</v>
      </c>
      <c r="G4007" s="8" t="s">
        <v>8224</v>
      </c>
      <c r="H4007" s="8" t="s">
        <v>8246</v>
      </c>
      <c r="I4007" s="8">
        <v>1413832985</v>
      </c>
      <c r="J4007" s="8">
        <v>1408648985</v>
      </c>
      <c r="K4007" s="8" t="b">
        <v>0</v>
      </c>
      <c r="L4007" s="8">
        <v>2</v>
      </c>
      <c r="M4007" s="8" t="b">
        <v>0</v>
      </c>
      <c r="N4007" s="8" t="s">
        <v>8271</v>
      </c>
      <c r="O4007" s="11">
        <f t="shared" si="248"/>
        <v>1</v>
      </c>
      <c r="P4007" s="8">
        <f t="shared" si="249"/>
        <v>20</v>
      </c>
      <c r="Q4007" s="8" t="s">
        <v>8317</v>
      </c>
      <c r="R4007" s="8" t="s">
        <v>8318</v>
      </c>
      <c r="S4007" s="17">
        <f t="shared" si="250"/>
        <v>41872.807696759257</v>
      </c>
      <c r="T4007" s="17">
        <f t="shared" si="251"/>
        <v>41932.807696759257</v>
      </c>
    </row>
    <row r="4008" spans="1:20" ht="42.75" x14ac:dyDescent="0.45">
      <c r="A4008" s="5">
        <v>4006</v>
      </c>
      <c r="B4008" s="7" t="s">
        <v>4002</v>
      </c>
      <c r="C4008" s="7" t="s">
        <v>8111</v>
      </c>
      <c r="D4008" s="8">
        <v>30000</v>
      </c>
      <c r="E4008" s="8">
        <v>2</v>
      </c>
      <c r="F4008" s="8" t="s">
        <v>8221</v>
      </c>
      <c r="G4008" s="8" t="s">
        <v>8224</v>
      </c>
      <c r="H4008" s="8" t="s">
        <v>8246</v>
      </c>
      <c r="I4008" s="8">
        <v>1455647587</v>
      </c>
      <c r="J4008" s="8">
        <v>1453487587</v>
      </c>
      <c r="K4008" s="8" t="b">
        <v>0</v>
      </c>
      <c r="L4008" s="8">
        <v>1</v>
      </c>
      <c r="M4008" s="8" t="b">
        <v>0</v>
      </c>
      <c r="N4008" s="8" t="s">
        <v>8271</v>
      </c>
      <c r="O4008" s="11">
        <f t="shared" si="248"/>
        <v>0</v>
      </c>
      <c r="P4008" s="8">
        <f t="shared" si="249"/>
        <v>2</v>
      </c>
      <c r="Q4008" s="8" t="s">
        <v>8317</v>
      </c>
      <c r="R4008" s="8" t="s">
        <v>8318</v>
      </c>
      <c r="S4008" s="17">
        <f t="shared" si="250"/>
        <v>42391.772997685184</v>
      </c>
      <c r="T4008" s="17">
        <f t="shared" si="251"/>
        <v>42416.772997685184</v>
      </c>
    </row>
    <row r="4009" spans="1:20" ht="42.75" x14ac:dyDescent="0.45">
      <c r="A4009" s="5">
        <v>4007</v>
      </c>
      <c r="B4009" s="7" t="s">
        <v>4003</v>
      </c>
      <c r="C4009" s="7" t="s">
        <v>8112</v>
      </c>
      <c r="D4009" s="8">
        <v>2000</v>
      </c>
      <c r="E4009" s="8">
        <v>5</v>
      </c>
      <c r="F4009" s="8" t="s">
        <v>8221</v>
      </c>
      <c r="G4009" s="8" t="s">
        <v>8224</v>
      </c>
      <c r="H4009" s="8" t="s">
        <v>8246</v>
      </c>
      <c r="I4009" s="8">
        <v>1409070480</v>
      </c>
      <c r="J4009" s="8">
        <v>1406572381</v>
      </c>
      <c r="K4009" s="8" t="b">
        <v>0</v>
      </c>
      <c r="L4009" s="8">
        <v>1</v>
      </c>
      <c r="M4009" s="8" t="b">
        <v>0</v>
      </c>
      <c r="N4009" s="8" t="s">
        <v>8271</v>
      </c>
      <c r="O4009" s="11">
        <f t="shared" si="248"/>
        <v>0</v>
      </c>
      <c r="P4009" s="8">
        <f t="shared" si="249"/>
        <v>5</v>
      </c>
      <c r="Q4009" s="8" t="s">
        <v>8317</v>
      </c>
      <c r="R4009" s="8" t="s">
        <v>8318</v>
      </c>
      <c r="S4009" s="17">
        <f t="shared" si="250"/>
        <v>41848.772928240738</v>
      </c>
      <c r="T4009" s="17">
        <f t="shared" si="251"/>
        <v>41877.686111111114</v>
      </c>
    </row>
    <row r="4010" spans="1:20" ht="42.75" x14ac:dyDescent="0.45">
      <c r="A4010" s="5">
        <v>4008</v>
      </c>
      <c r="B4010" s="7" t="s">
        <v>4004</v>
      </c>
      <c r="C4010" s="7" t="s">
        <v>8113</v>
      </c>
      <c r="D4010" s="8">
        <v>1000</v>
      </c>
      <c r="E4010" s="8">
        <v>60</v>
      </c>
      <c r="F4010" s="8" t="s">
        <v>8221</v>
      </c>
      <c r="G4010" s="8" t="s">
        <v>8225</v>
      </c>
      <c r="H4010" s="8" t="s">
        <v>8247</v>
      </c>
      <c r="I4010" s="8">
        <v>1437606507</v>
      </c>
      <c r="J4010" s="8">
        <v>1435014507</v>
      </c>
      <c r="K4010" s="8" t="b">
        <v>0</v>
      </c>
      <c r="L4010" s="8">
        <v>4</v>
      </c>
      <c r="M4010" s="8" t="b">
        <v>0</v>
      </c>
      <c r="N4010" s="8" t="s">
        <v>8271</v>
      </c>
      <c r="O4010" s="11">
        <f t="shared" si="248"/>
        <v>6</v>
      </c>
      <c r="P4010" s="8">
        <f t="shared" si="249"/>
        <v>15</v>
      </c>
      <c r="Q4010" s="8" t="s">
        <v>8317</v>
      </c>
      <c r="R4010" s="8" t="s">
        <v>8318</v>
      </c>
      <c r="S4010" s="17">
        <f t="shared" si="250"/>
        <v>42177.964201388888</v>
      </c>
      <c r="T4010" s="17">
        <f t="shared" si="251"/>
        <v>42207.964201388888</v>
      </c>
    </row>
    <row r="4011" spans="1:20" ht="42.75" x14ac:dyDescent="0.45">
      <c r="A4011" s="5">
        <v>4009</v>
      </c>
      <c r="B4011" s="7" t="s">
        <v>4005</v>
      </c>
      <c r="C4011" s="7" t="s">
        <v>8114</v>
      </c>
      <c r="D4011" s="8">
        <v>1930</v>
      </c>
      <c r="E4011" s="8">
        <v>75</v>
      </c>
      <c r="F4011" s="8" t="s">
        <v>8221</v>
      </c>
      <c r="G4011" s="8" t="s">
        <v>8225</v>
      </c>
      <c r="H4011" s="8" t="s">
        <v>8247</v>
      </c>
      <c r="I4011" s="8">
        <v>1410281360</v>
      </c>
      <c r="J4011" s="8">
        <v>1406825360</v>
      </c>
      <c r="K4011" s="8" t="b">
        <v>0</v>
      </c>
      <c r="L4011" s="8">
        <v>3</v>
      </c>
      <c r="M4011" s="8" t="b">
        <v>0</v>
      </c>
      <c r="N4011" s="8" t="s">
        <v>8271</v>
      </c>
      <c r="O4011" s="11">
        <f t="shared" si="248"/>
        <v>4</v>
      </c>
      <c r="P4011" s="8">
        <f t="shared" si="249"/>
        <v>25</v>
      </c>
      <c r="Q4011" s="8" t="s">
        <v>8317</v>
      </c>
      <c r="R4011" s="8" t="s">
        <v>8318</v>
      </c>
      <c r="S4011" s="17">
        <f t="shared" si="250"/>
        <v>41851.700925925928</v>
      </c>
      <c r="T4011" s="17">
        <f t="shared" si="251"/>
        <v>41891.700925925928</v>
      </c>
    </row>
    <row r="4012" spans="1:20" ht="42.75" x14ac:dyDescent="0.45">
      <c r="A4012" s="5">
        <v>4010</v>
      </c>
      <c r="B4012" s="7" t="s">
        <v>4006</v>
      </c>
      <c r="C4012" s="7" t="s">
        <v>8115</v>
      </c>
      <c r="D4012" s="8">
        <v>7200</v>
      </c>
      <c r="E4012" s="8">
        <v>1742</v>
      </c>
      <c r="F4012" s="8" t="s">
        <v>8221</v>
      </c>
      <c r="G4012" s="8" t="s">
        <v>8224</v>
      </c>
      <c r="H4012" s="8" t="s">
        <v>8246</v>
      </c>
      <c r="I4012" s="8">
        <v>1414348166</v>
      </c>
      <c r="J4012" s="8">
        <v>1412879366</v>
      </c>
      <c r="K4012" s="8" t="b">
        <v>0</v>
      </c>
      <c r="L4012" s="8">
        <v>38</v>
      </c>
      <c r="M4012" s="8" t="b">
        <v>0</v>
      </c>
      <c r="N4012" s="8" t="s">
        <v>8271</v>
      </c>
      <c r="O4012" s="11">
        <f t="shared" si="248"/>
        <v>24</v>
      </c>
      <c r="P4012" s="8">
        <f t="shared" si="249"/>
        <v>45.84</v>
      </c>
      <c r="Q4012" s="8" t="s">
        <v>8317</v>
      </c>
      <c r="R4012" s="8" t="s">
        <v>8318</v>
      </c>
      <c r="S4012" s="17">
        <f t="shared" si="250"/>
        <v>41921.770439814813</v>
      </c>
      <c r="T4012" s="17">
        <f t="shared" si="251"/>
        <v>41938.770439814813</v>
      </c>
    </row>
    <row r="4013" spans="1:20" ht="42.75" x14ac:dyDescent="0.45">
      <c r="A4013" s="5">
        <v>4011</v>
      </c>
      <c r="B4013" s="7" t="s">
        <v>4007</v>
      </c>
      <c r="C4013" s="7" t="s">
        <v>8116</v>
      </c>
      <c r="D4013" s="8">
        <v>250</v>
      </c>
      <c r="E4013" s="8">
        <v>19</v>
      </c>
      <c r="F4013" s="8" t="s">
        <v>8221</v>
      </c>
      <c r="G4013" s="8" t="s">
        <v>8225</v>
      </c>
      <c r="H4013" s="8" t="s">
        <v>8247</v>
      </c>
      <c r="I4013" s="8">
        <v>1422450278</v>
      </c>
      <c r="J4013" s="8">
        <v>1419858278</v>
      </c>
      <c r="K4013" s="8" t="b">
        <v>0</v>
      </c>
      <c r="L4013" s="8">
        <v>4</v>
      </c>
      <c r="M4013" s="8" t="b">
        <v>0</v>
      </c>
      <c r="N4013" s="8" t="s">
        <v>8271</v>
      </c>
      <c r="O4013" s="11">
        <f t="shared" si="248"/>
        <v>8</v>
      </c>
      <c r="P4013" s="8">
        <f t="shared" si="249"/>
        <v>4.75</v>
      </c>
      <c r="Q4013" s="8" t="s">
        <v>8317</v>
      </c>
      <c r="R4013" s="8" t="s">
        <v>8318</v>
      </c>
      <c r="S4013" s="17">
        <f t="shared" si="250"/>
        <v>42002.54488425926</v>
      </c>
      <c r="T4013" s="17">
        <f t="shared" si="251"/>
        <v>42032.54488425926</v>
      </c>
    </row>
    <row r="4014" spans="1:20" ht="57" x14ac:dyDescent="0.45">
      <c r="A4014" s="5">
        <v>4012</v>
      </c>
      <c r="B4014" s="7" t="s">
        <v>4008</v>
      </c>
      <c r="C4014" s="7" t="s">
        <v>8117</v>
      </c>
      <c r="D4014" s="8">
        <v>575</v>
      </c>
      <c r="E4014" s="8">
        <v>0</v>
      </c>
      <c r="F4014" s="8" t="s">
        <v>8221</v>
      </c>
      <c r="G4014" s="8" t="s">
        <v>8225</v>
      </c>
      <c r="H4014" s="8" t="s">
        <v>8247</v>
      </c>
      <c r="I4014" s="8">
        <v>1430571849</v>
      </c>
      <c r="J4014" s="8">
        <v>1427979849</v>
      </c>
      <c r="K4014" s="8" t="b">
        <v>0</v>
      </c>
      <c r="L4014" s="8">
        <v>0</v>
      </c>
      <c r="M4014" s="8" t="b">
        <v>0</v>
      </c>
      <c r="N4014" s="8" t="s">
        <v>8271</v>
      </c>
      <c r="O4014" s="11">
        <f t="shared" si="248"/>
        <v>0</v>
      </c>
      <c r="P4014" s="8" t="e">
        <f t="shared" si="249"/>
        <v>#DIV/0!</v>
      </c>
      <c r="Q4014" s="8" t="s">
        <v>8317</v>
      </c>
      <c r="R4014" s="8" t="s">
        <v>8318</v>
      </c>
      <c r="S4014" s="17">
        <f t="shared" si="250"/>
        <v>42096.544548611113</v>
      </c>
      <c r="T4014" s="17">
        <f t="shared" si="251"/>
        <v>42126.544548611113</v>
      </c>
    </row>
    <row r="4015" spans="1:20" ht="42.75" x14ac:dyDescent="0.45">
      <c r="A4015" s="5">
        <v>4013</v>
      </c>
      <c r="B4015" s="7" t="s">
        <v>4009</v>
      </c>
      <c r="C4015" s="7" t="s">
        <v>8118</v>
      </c>
      <c r="D4015" s="8">
        <v>2000</v>
      </c>
      <c r="E4015" s="8">
        <v>26</v>
      </c>
      <c r="F4015" s="8" t="s">
        <v>8221</v>
      </c>
      <c r="G4015" s="8" t="s">
        <v>8224</v>
      </c>
      <c r="H4015" s="8" t="s">
        <v>8246</v>
      </c>
      <c r="I4015" s="8">
        <v>1424070823</v>
      </c>
      <c r="J4015" s="8">
        <v>1421478823</v>
      </c>
      <c r="K4015" s="8" t="b">
        <v>0</v>
      </c>
      <c r="L4015" s="8">
        <v>2</v>
      </c>
      <c r="M4015" s="8" t="b">
        <v>0</v>
      </c>
      <c r="N4015" s="8" t="s">
        <v>8271</v>
      </c>
      <c r="O4015" s="11">
        <f t="shared" si="248"/>
        <v>1</v>
      </c>
      <c r="P4015" s="8">
        <f t="shared" si="249"/>
        <v>13</v>
      </c>
      <c r="Q4015" s="8" t="s">
        <v>8317</v>
      </c>
      <c r="R4015" s="8" t="s">
        <v>8318</v>
      </c>
      <c r="S4015" s="17">
        <f t="shared" si="250"/>
        <v>42021.301192129627</v>
      </c>
      <c r="T4015" s="17">
        <f t="shared" si="251"/>
        <v>42051.301192129627</v>
      </c>
    </row>
    <row r="4016" spans="1:20" ht="42.75" x14ac:dyDescent="0.45">
      <c r="A4016" s="5">
        <v>4014</v>
      </c>
      <c r="B4016" s="7" t="s">
        <v>4010</v>
      </c>
      <c r="C4016" s="7" t="s">
        <v>8119</v>
      </c>
      <c r="D4016" s="8">
        <v>9000</v>
      </c>
      <c r="E4016" s="8">
        <v>0</v>
      </c>
      <c r="F4016" s="8" t="s">
        <v>8221</v>
      </c>
      <c r="G4016" s="8" t="s">
        <v>8224</v>
      </c>
      <c r="H4016" s="8" t="s">
        <v>8246</v>
      </c>
      <c r="I4016" s="8">
        <v>1457157269</v>
      </c>
      <c r="J4016" s="8">
        <v>1455861269</v>
      </c>
      <c r="K4016" s="8" t="b">
        <v>0</v>
      </c>
      <c r="L4016" s="8">
        <v>0</v>
      </c>
      <c r="M4016" s="8" t="b">
        <v>0</v>
      </c>
      <c r="N4016" s="8" t="s">
        <v>8271</v>
      </c>
      <c r="O4016" s="11">
        <f t="shared" si="248"/>
        <v>0</v>
      </c>
      <c r="P4016" s="8" t="e">
        <f t="shared" si="249"/>
        <v>#DIV/0!</v>
      </c>
      <c r="Q4016" s="8" t="s">
        <v>8317</v>
      </c>
      <c r="R4016" s="8" t="s">
        <v>8318</v>
      </c>
      <c r="S4016" s="17">
        <f t="shared" si="250"/>
        <v>42419.246168981481</v>
      </c>
      <c r="T4016" s="17">
        <f t="shared" si="251"/>
        <v>42434.246168981481</v>
      </c>
    </row>
    <row r="4017" spans="1:20" ht="42.75" x14ac:dyDescent="0.45">
      <c r="A4017" s="5">
        <v>4015</v>
      </c>
      <c r="B4017" s="7" t="s">
        <v>4011</v>
      </c>
      <c r="C4017" s="7" t="s">
        <v>8120</v>
      </c>
      <c r="D4017" s="8">
        <v>7000</v>
      </c>
      <c r="E4017" s="8">
        <v>1</v>
      </c>
      <c r="F4017" s="8" t="s">
        <v>8221</v>
      </c>
      <c r="G4017" s="8" t="s">
        <v>8224</v>
      </c>
      <c r="H4017" s="8" t="s">
        <v>8246</v>
      </c>
      <c r="I4017" s="8">
        <v>1437331463</v>
      </c>
      <c r="J4017" s="8">
        <v>1434739463</v>
      </c>
      <c r="K4017" s="8" t="b">
        <v>0</v>
      </c>
      <c r="L4017" s="8">
        <v>1</v>
      </c>
      <c r="M4017" s="8" t="b">
        <v>0</v>
      </c>
      <c r="N4017" s="8" t="s">
        <v>8271</v>
      </c>
      <c r="O4017" s="11">
        <f t="shared" si="248"/>
        <v>0</v>
      </c>
      <c r="P4017" s="8">
        <f t="shared" si="249"/>
        <v>1</v>
      </c>
      <c r="Q4017" s="8" t="s">
        <v>8317</v>
      </c>
      <c r="R4017" s="8" t="s">
        <v>8318</v>
      </c>
      <c r="S4017" s="17">
        <f t="shared" si="250"/>
        <v>42174.780821759254</v>
      </c>
      <c r="T4017" s="17">
        <f t="shared" si="251"/>
        <v>42204.780821759254</v>
      </c>
    </row>
    <row r="4018" spans="1:20" ht="42.75" x14ac:dyDescent="0.45">
      <c r="A4018" s="5">
        <v>4016</v>
      </c>
      <c r="B4018" s="7" t="s">
        <v>4012</v>
      </c>
      <c r="C4018" s="7" t="s">
        <v>8121</v>
      </c>
      <c r="D4018" s="8">
        <v>500</v>
      </c>
      <c r="E4018" s="8">
        <v>70</v>
      </c>
      <c r="F4018" s="8" t="s">
        <v>8221</v>
      </c>
      <c r="G4018" s="8" t="s">
        <v>8225</v>
      </c>
      <c r="H4018" s="8" t="s">
        <v>8247</v>
      </c>
      <c r="I4018" s="8">
        <v>1410987400</v>
      </c>
      <c r="J4018" s="8">
        <v>1408395400</v>
      </c>
      <c r="K4018" s="8" t="b">
        <v>0</v>
      </c>
      <c r="L4018" s="8">
        <v>7</v>
      </c>
      <c r="M4018" s="8" t="b">
        <v>0</v>
      </c>
      <c r="N4018" s="8" t="s">
        <v>8271</v>
      </c>
      <c r="O4018" s="11">
        <f t="shared" si="248"/>
        <v>14</v>
      </c>
      <c r="P4018" s="8">
        <f t="shared" si="249"/>
        <v>10</v>
      </c>
      <c r="Q4018" s="8" t="s">
        <v>8317</v>
      </c>
      <c r="R4018" s="8" t="s">
        <v>8318</v>
      </c>
      <c r="S4018" s="17">
        <f t="shared" si="250"/>
        <v>41869.872685185182</v>
      </c>
      <c r="T4018" s="17">
        <f t="shared" si="251"/>
        <v>41899.872685185182</v>
      </c>
    </row>
    <row r="4019" spans="1:20" ht="42.75" x14ac:dyDescent="0.45">
      <c r="A4019" s="5">
        <v>4017</v>
      </c>
      <c r="B4019" s="7" t="s">
        <v>4013</v>
      </c>
      <c r="C4019" s="7" t="s">
        <v>8122</v>
      </c>
      <c r="D4019" s="8">
        <v>10000</v>
      </c>
      <c r="E4019" s="8">
        <v>105</v>
      </c>
      <c r="F4019" s="8" t="s">
        <v>8221</v>
      </c>
      <c r="G4019" s="8" t="s">
        <v>8224</v>
      </c>
      <c r="H4019" s="8" t="s">
        <v>8246</v>
      </c>
      <c r="I4019" s="8">
        <v>1409846874</v>
      </c>
      <c r="J4019" s="8">
        <v>1407254874</v>
      </c>
      <c r="K4019" s="8" t="b">
        <v>0</v>
      </c>
      <c r="L4019" s="8">
        <v>2</v>
      </c>
      <c r="M4019" s="8" t="b">
        <v>0</v>
      </c>
      <c r="N4019" s="8" t="s">
        <v>8271</v>
      </c>
      <c r="O4019" s="11">
        <f t="shared" si="248"/>
        <v>1</v>
      </c>
      <c r="P4019" s="8">
        <f t="shared" si="249"/>
        <v>52.5</v>
      </c>
      <c r="Q4019" s="8" t="s">
        <v>8317</v>
      </c>
      <c r="R4019" s="8" t="s">
        <v>8318</v>
      </c>
      <c r="S4019" s="17">
        <f t="shared" si="250"/>
        <v>41856.672152777777</v>
      </c>
      <c r="T4019" s="17">
        <f t="shared" si="251"/>
        <v>41886.672152777777</v>
      </c>
    </row>
    <row r="4020" spans="1:20" ht="28.5" x14ac:dyDescent="0.45">
      <c r="A4020" s="5">
        <v>4018</v>
      </c>
      <c r="B4020" s="7" t="s">
        <v>4014</v>
      </c>
      <c r="C4020" s="7" t="s">
        <v>8123</v>
      </c>
      <c r="D4020" s="8">
        <v>1500</v>
      </c>
      <c r="E4020" s="8">
        <v>130</v>
      </c>
      <c r="F4020" s="8" t="s">
        <v>8221</v>
      </c>
      <c r="G4020" s="8" t="s">
        <v>8225</v>
      </c>
      <c r="H4020" s="8" t="s">
        <v>8247</v>
      </c>
      <c r="I4020" s="8">
        <v>1475877108</v>
      </c>
      <c r="J4020" s="8">
        <v>1473285108</v>
      </c>
      <c r="K4020" s="8" t="b">
        <v>0</v>
      </c>
      <c r="L4020" s="8">
        <v>4</v>
      </c>
      <c r="M4020" s="8" t="b">
        <v>0</v>
      </c>
      <c r="N4020" s="8" t="s">
        <v>8271</v>
      </c>
      <c r="O4020" s="11">
        <f t="shared" si="248"/>
        <v>9</v>
      </c>
      <c r="P4020" s="8">
        <f t="shared" si="249"/>
        <v>32.5</v>
      </c>
      <c r="Q4020" s="8" t="s">
        <v>8317</v>
      </c>
      <c r="R4020" s="8" t="s">
        <v>8318</v>
      </c>
      <c r="S4020" s="17">
        <f t="shared" si="250"/>
        <v>42620.91097222222</v>
      </c>
      <c r="T4020" s="17">
        <f t="shared" si="251"/>
        <v>42650.91097222222</v>
      </c>
    </row>
    <row r="4021" spans="1:20" ht="42.75" x14ac:dyDescent="0.45">
      <c r="A4021" s="5">
        <v>4019</v>
      </c>
      <c r="B4021" s="7" t="s">
        <v>4015</v>
      </c>
      <c r="C4021" s="7" t="s">
        <v>8124</v>
      </c>
      <c r="D4021" s="8">
        <v>3500</v>
      </c>
      <c r="E4021" s="8">
        <v>29</v>
      </c>
      <c r="F4021" s="8" t="s">
        <v>8221</v>
      </c>
      <c r="G4021" s="8" t="s">
        <v>8224</v>
      </c>
      <c r="H4021" s="8" t="s">
        <v>8246</v>
      </c>
      <c r="I4021" s="8">
        <v>1460737680</v>
      </c>
      <c r="J4021" s="8">
        <v>1455725596</v>
      </c>
      <c r="K4021" s="8" t="b">
        <v>0</v>
      </c>
      <c r="L4021" s="8">
        <v>4</v>
      </c>
      <c r="M4021" s="8" t="b">
        <v>0</v>
      </c>
      <c r="N4021" s="8" t="s">
        <v>8271</v>
      </c>
      <c r="O4021" s="11">
        <f t="shared" si="248"/>
        <v>1</v>
      </c>
      <c r="P4021" s="8">
        <f t="shared" si="249"/>
        <v>7.25</v>
      </c>
      <c r="Q4021" s="8" t="s">
        <v>8317</v>
      </c>
      <c r="R4021" s="8" t="s">
        <v>8318</v>
      </c>
      <c r="S4021" s="17">
        <f t="shared" si="250"/>
        <v>42417.675879629634</v>
      </c>
      <c r="T4021" s="17">
        <f t="shared" si="251"/>
        <v>42475.686111111107</v>
      </c>
    </row>
    <row r="4022" spans="1:20" ht="42.75" x14ac:dyDescent="0.45">
      <c r="A4022" s="5">
        <v>4020</v>
      </c>
      <c r="B4022" s="7" t="s">
        <v>4016</v>
      </c>
      <c r="C4022" s="7" t="s">
        <v>8125</v>
      </c>
      <c r="D4022" s="8">
        <v>600</v>
      </c>
      <c r="E4022" s="8">
        <v>100</v>
      </c>
      <c r="F4022" s="8" t="s">
        <v>8221</v>
      </c>
      <c r="G4022" s="8" t="s">
        <v>8224</v>
      </c>
      <c r="H4022" s="8" t="s">
        <v>8246</v>
      </c>
      <c r="I4022" s="8">
        <v>1427168099</v>
      </c>
      <c r="J4022" s="8">
        <v>1424579699</v>
      </c>
      <c r="K4022" s="8" t="b">
        <v>0</v>
      </c>
      <c r="L4022" s="8">
        <v>3</v>
      </c>
      <c r="M4022" s="8" t="b">
        <v>0</v>
      </c>
      <c r="N4022" s="8" t="s">
        <v>8271</v>
      </c>
      <c r="O4022" s="11">
        <f t="shared" si="248"/>
        <v>17</v>
      </c>
      <c r="P4022" s="8">
        <f t="shared" si="249"/>
        <v>33.33</v>
      </c>
      <c r="Q4022" s="8" t="s">
        <v>8317</v>
      </c>
      <c r="R4022" s="8" t="s">
        <v>8318</v>
      </c>
      <c r="S4022" s="17">
        <f t="shared" si="250"/>
        <v>42057.190960648149</v>
      </c>
      <c r="T4022" s="17">
        <f t="shared" si="251"/>
        <v>42087.149293981478</v>
      </c>
    </row>
    <row r="4023" spans="1:20" ht="42.75" x14ac:dyDescent="0.45">
      <c r="A4023" s="5">
        <v>4021</v>
      </c>
      <c r="B4023" s="7" t="s">
        <v>4017</v>
      </c>
      <c r="C4023" s="7" t="s">
        <v>8126</v>
      </c>
      <c r="D4023" s="8">
        <v>15000</v>
      </c>
      <c r="E4023" s="8">
        <v>125</v>
      </c>
      <c r="F4023" s="8" t="s">
        <v>8221</v>
      </c>
      <c r="G4023" s="8" t="s">
        <v>8224</v>
      </c>
      <c r="H4023" s="8" t="s">
        <v>8246</v>
      </c>
      <c r="I4023" s="8">
        <v>1414360358</v>
      </c>
      <c r="J4023" s="8">
        <v>1409176358</v>
      </c>
      <c r="K4023" s="8" t="b">
        <v>0</v>
      </c>
      <c r="L4023" s="8">
        <v>2</v>
      </c>
      <c r="M4023" s="8" t="b">
        <v>0</v>
      </c>
      <c r="N4023" s="8" t="s">
        <v>8271</v>
      </c>
      <c r="O4023" s="11">
        <f t="shared" si="248"/>
        <v>1</v>
      </c>
      <c r="P4023" s="8">
        <f t="shared" si="249"/>
        <v>62.5</v>
      </c>
      <c r="Q4023" s="8" t="s">
        <v>8317</v>
      </c>
      <c r="R4023" s="8" t="s">
        <v>8318</v>
      </c>
      <c r="S4023" s="17">
        <f t="shared" si="250"/>
        <v>41878.911550925928</v>
      </c>
      <c r="T4023" s="17">
        <f t="shared" si="251"/>
        <v>41938.911550925928</v>
      </c>
    </row>
    <row r="4024" spans="1:20" ht="28.5" x14ac:dyDescent="0.45">
      <c r="A4024" s="5">
        <v>4022</v>
      </c>
      <c r="B4024" s="7" t="s">
        <v>4018</v>
      </c>
      <c r="C4024" s="7" t="s">
        <v>8127</v>
      </c>
      <c r="D4024" s="8">
        <v>18000</v>
      </c>
      <c r="E4024" s="8">
        <v>12521</v>
      </c>
      <c r="F4024" s="8" t="s">
        <v>8221</v>
      </c>
      <c r="G4024" s="8" t="s">
        <v>8224</v>
      </c>
      <c r="H4024" s="8" t="s">
        <v>8246</v>
      </c>
      <c r="I4024" s="8">
        <v>1422759240</v>
      </c>
      <c r="J4024" s="8">
        <v>1418824867</v>
      </c>
      <c r="K4024" s="8" t="b">
        <v>0</v>
      </c>
      <c r="L4024" s="8">
        <v>197</v>
      </c>
      <c r="M4024" s="8" t="b">
        <v>0</v>
      </c>
      <c r="N4024" s="8" t="s">
        <v>8271</v>
      </c>
      <c r="O4024" s="11">
        <f t="shared" si="248"/>
        <v>70</v>
      </c>
      <c r="P4024" s="8">
        <f t="shared" si="249"/>
        <v>63.56</v>
      </c>
      <c r="Q4024" s="8" t="s">
        <v>8317</v>
      </c>
      <c r="R4024" s="8" t="s">
        <v>8318</v>
      </c>
      <c r="S4024" s="17">
        <f t="shared" si="250"/>
        <v>41990.584108796291</v>
      </c>
      <c r="T4024" s="17">
        <f t="shared" si="251"/>
        <v>42036.120833333334</v>
      </c>
    </row>
    <row r="4025" spans="1:20" ht="42.75" x14ac:dyDescent="0.45">
      <c r="A4025" s="5">
        <v>4023</v>
      </c>
      <c r="B4025" s="7" t="s">
        <v>4019</v>
      </c>
      <c r="C4025" s="7" t="s">
        <v>8128</v>
      </c>
      <c r="D4025" s="8">
        <v>7000</v>
      </c>
      <c r="E4025" s="8">
        <v>0</v>
      </c>
      <c r="F4025" s="8" t="s">
        <v>8221</v>
      </c>
      <c r="G4025" s="8" t="s">
        <v>8224</v>
      </c>
      <c r="H4025" s="8" t="s">
        <v>8246</v>
      </c>
      <c r="I4025" s="8">
        <v>1458860363</v>
      </c>
      <c r="J4025" s="8">
        <v>1454975963</v>
      </c>
      <c r="K4025" s="8" t="b">
        <v>0</v>
      </c>
      <c r="L4025" s="8">
        <v>0</v>
      </c>
      <c r="M4025" s="8" t="b">
        <v>0</v>
      </c>
      <c r="N4025" s="8" t="s">
        <v>8271</v>
      </c>
      <c r="O4025" s="11">
        <f t="shared" si="248"/>
        <v>0</v>
      </c>
      <c r="P4025" s="8" t="e">
        <f t="shared" si="249"/>
        <v>#DIV/0!</v>
      </c>
      <c r="Q4025" s="8" t="s">
        <v>8317</v>
      </c>
      <c r="R4025" s="8" t="s">
        <v>8318</v>
      </c>
      <c r="S4025" s="17">
        <f t="shared" si="250"/>
        <v>42408.999571759254</v>
      </c>
      <c r="T4025" s="17">
        <f t="shared" si="251"/>
        <v>42453.957905092597</v>
      </c>
    </row>
    <row r="4026" spans="1:20" ht="42.75" x14ac:dyDescent="0.45">
      <c r="A4026" s="5">
        <v>4024</v>
      </c>
      <c r="B4026" s="7" t="s">
        <v>4020</v>
      </c>
      <c r="C4026" s="7" t="s">
        <v>8129</v>
      </c>
      <c r="D4026" s="8">
        <v>800</v>
      </c>
      <c r="E4026" s="8">
        <v>10</v>
      </c>
      <c r="F4026" s="8" t="s">
        <v>8221</v>
      </c>
      <c r="G4026" s="8" t="s">
        <v>8224</v>
      </c>
      <c r="H4026" s="8" t="s">
        <v>8246</v>
      </c>
      <c r="I4026" s="8">
        <v>1441037097</v>
      </c>
      <c r="J4026" s="8">
        <v>1438445097</v>
      </c>
      <c r="K4026" s="8" t="b">
        <v>0</v>
      </c>
      <c r="L4026" s="8">
        <v>1</v>
      </c>
      <c r="M4026" s="8" t="b">
        <v>0</v>
      </c>
      <c r="N4026" s="8" t="s">
        <v>8271</v>
      </c>
      <c r="O4026" s="11">
        <f t="shared" si="248"/>
        <v>1</v>
      </c>
      <c r="P4026" s="8">
        <f t="shared" si="249"/>
        <v>10</v>
      </c>
      <c r="Q4026" s="8" t="s">
        <v>8317</v>
      </c>
      <c r="R4026" s="8" t="s">
        <v>8318</v>
      </c>
      <c r="S4026" s="17">
        <f t="shared" si="250"/>
        <v>42217.670104166667</v>
      </c>
      <c r="T4026" s="17">
        <f t="shared" si="251"/>
        <v>42247.670104166667</v>
      </c>
    </row>
    <row r="4027" spans="1:20" ht="42.75" x14ac:dyDescent="0.45">
      <c r="A4027" s="5">
        <v>4025</v>
      </c>
      <c r="B4027" s="7" t="s">
        <v>4021</v>
      </c>
      <c r="C4027" s="7" t="s">
        <v>8130</v>
      </c>
      <c r="D4027" s="8">
        <v>5000</v>
      </c>
      <c r="E4027" s="8">
        <v>250</v>
      </c>
      <c r="F4027" s="8" t="s">
        <v>8221</v>
      </c>
      <c r="G4027" s="8" t="s">
        <v>8230</v>
      </c>
      <c r="H4027" s="8" t="s">
        <v>8249</v>
      </c>
      <c r="I4027" s="8">
        <v>1437889336</v>
      </c>
      <c r="J4027" s="8">
        <v>1432705336</v>
      </c>
      <c r="K4027" s="8" t="b">
        <v>0</v>
      </c>
      <c r="L4027" s="8">
        <v>4</v>
      </c>
      <c r="M4027" s="8" t="b">
        <v>0</v>
      </c>
      <c r="N4027" s="8" t="s">
        <v>8271</v>
      </c>
      <c r="O4027" s="11">
        <f t="shared" si="248"/>
        <v>5</v>
      </c>
      <c r="P4027" s="8">
        <f t="shared" si="249"/>
        <v>62.5</v>
      </c>
      <c r="Q4027" s="8" t="s">
        <v>8317</v>
      </c>
      <c r="R4027" s="8" t="s">
        <v>8318</v>
      </c>
      <c r="S4027" s="17">
        <f t="shared" si="250"/>
        <v>42151.237685185188</v>
      </c>
      <c r="T4027" s="17">
        <f t="shared" si="251"/>
        <v>42211.237685185188</v>
      </c>
    </row>
    <row r="4028" spans="1:20" ht="42.75" x14ac:dyDescent="0.45">
      <c r="A4028" s="5">
        <v>4026</v>
      </c>
      <c r="B4028" s="7" t="s">
        <v>4022</v>
      </c>
      <c r="C4028" s="7" t="s">
        <v>8131</v>
      </c>
      <c r="D4028" s="8">
        <v>4000</v>
      </c>
      <c r="E4028" s="8">
        <v>0</v>
      </c>
      <c r="F4028" s="8" t="s">
        <v>8221</v>
      </c>
      <c r="G4028" s="8" t="s">
        <v>8224</v>
      </c>
      <c r="H4028" s="8" t="s">
        <v>8246</v>
      </c>
      <c r="I4028" s="8">
        <v>1449247439</v>
      </c>
      <c r="J4028" s="8">
        <v>1444059839</v>
      </c>
      <c r="K4028" s="8" t="b">
        <v>0</v>
      </c>
      <c r="L4028" s="8">
        <v>0</v>
      </c>
      <c r="M4028" s="8" t="b">
        <v>0</v>
      </c>
      <c r="N4028" s="8" t="s">
        <v>8271</v>
      </c>
      <c r="O4028" s="11">
        <f t="shared" si="248"/>
        <v>0</v>
      </c>
      <c r="P4028" s="8" t="e">
        <f t="shared" si="249"/>
        <v>#DIV/0!</v>
      </c>
      <c r="Q4028" s="8" t="s">
        <v>8317</v>
      </c>
      <c r="R4028" s="8" t="s">
        <v>8318</v>
      </c>
      <c r="S4028" s="17">
        <f t="shared" si="250"/>
        <v>42282.655543981484</v>
      </c>
      <c r="T4028" s="17">
        <f t="shared" si="251"/>
        <v>42342.697210648148</v>
      </c>
    </row>
    <row r="4029" spans="1:20" ht="42.75" x14ac:dyDescent="0.45">
      <c r="A4029" s="5">
        <v>4027</v>
      </c>
      <c r="B4029" s="7" t="s">
        <v>4023</v>
      </c>
      <c r="C4029" s="7" t="s">
        <v>8132</v>
      </c>
      <c r="D4029" s="8">
        <v>3000</v>
      </c>
      <c r="E4029" s="8">
        <v>215</v>
      </c>
      <c r="F4029" s="8" t="s">
        <v>8221</v>
      </c>
      <c r="G4029" s="8" t="s">
        <v>8224</v>
      </c>
      <c r="H4029" s="8" t="s">
        <v>8246</v>
      </c>
      <c r="I4029" s="8">
        <v>1487811600</v>
      </c>
      <c r="J4029" s="8">
        <v>1486077481</v>
      </c>
      <c r="K4029" s="8" t="b">
        <v>0</v>
      </c>
      <c r="L4029" s="8">
        <v>7</v>
      </c>
      <c r="M4029" s="8" t="b">
        <v>0</v>
      </c>
      <c r="N4029" s="8" t="s">
        <v>8271</v>
      </c>
      <c r="O4029" s="11">
        <f t="shared" si="248"/>
        <v>7</v>
      </c>
      <c r="P4029" s="8">
        <f t="shared" si="249"/>
        <v>30.71</v>
      </c>
      <c r="Q4029" s="8" t="s">
        <v>8317</v>
      </c>
      <c r="R4029" s="8" t="s">
        <v>8318</v>
      </c>
      <c r="S4029" s="17">
        <f t="shared" si="250"/>
        <v>42768.97084490741</v>
      </c>
      <c r="T4029" s="17">
        <f t="shared" si="251"/>
        <v>42789.041666666672</v>
      </c>
    </row>
    <row r="4030" spans="1:20" ht="42.75" x14ac:dyDescent="0.45">
      <c r="A4030" s="5">
        <v>4028</v>
      </c>
      <c r="B4030" s="7" t="s">
        <v>4024</v>
      </c>
      <c r="C4030" s="7" t="s">
        <v>8133</v>
      </c>
      <c r="D4030" s="8">
        <v>2000</v>
      </c>
      <c r="E4030" s="8">
        <v>561</v>
      </c>
      <c r="F4030" s="8" t="s">
        <v>8221</v>
      </c>
      <c r="G4030" s="8" t="s">
        <v>8224</v>
      </c>
      <c r="H4030" s="8" t="s">
        <v>8246</v>
      </c>
      <c r="I4030" s="8">
        <v>1402007500</v>
      </c>
      <c r="J4030" s="8">
        <v>1399415500</v>
      </c>
      <c r="K4030" s="8" t="b">
        <v>0</v>
      </c>
      <c r="L4030" s="8">
        <v>11</v>
      </c>
      <c r="M4030" s="8" t="b">
        <v>0</v>
      </c>
      <c r="N4030" s="8" t="s">
        <v>8271</v>
      </c>
      <c r="O4030" s="11">
        <f t="shared" si="248"/>
        <v>28</v>
      </c>
      <c r="P4030" s="8">
        <f t="shared" si="249"/>
        <v>51</v>
      </c>
      <c r="Q4030" s="8" t="s">
        <v>8317</v>
      </c>
      <c r="R4030" s="8" t="s">
        <v>8318</v>
      </c>
      <c r="S4030" s="17">
        <f t="shared" si="250"/>
        <v>41765.938657407409</v>
      </c>
      <c r="T4030" s="17">
        <f t="shared" si="251"/>
        <v>41795.938657407409</v>
      </c>
    </row>
    <row r="4031" spans="1:20" ht="42.75" x14ac:dyDescent="0.45">
      <c r="A4031" s="5">
        <v>4029</v>
      </c>
      <c r="B4031" s="7" t="s">
        <v>4025</v>
      </c>
      <c r="C4031" s="7" t="s">
        <v>8134</v>
      </c>
      <c r="D4031" s="8">
        <v>20000</v>
      </c>
      <c r="E4031" s="8">
        <v>0</v>
      </c>
      <c r="F4031" s="8" t="s">
        <v>8221</v>
      </c>
      <c r="G4031" s="8" t="s">
        <v>8224</v>
      </c>
      <c r="H4031" s="8" t="s">
        <v>8246</v>
      </c>
      <c r="I4031" s="8">
        <v>1450053370</v>
      </c>
      <c r="J4031" s="8">
        <v>1447461370</v>
      </c>
      <c r="K4031" s="8" t="b">
        <v>0</v>
      </c>
      <c r="L4031" s="8">
        <v>0</v>
      </c>
      <c r="M4031" s="8" t="b">
        <v>0</v>
      </c>
      <c r="N4031" s="8" t="s">
        <v>8271</v>
      </c>
      <c r="O4031" s="11">
        <f t="shared" si="248"/>
        <v>0</v>
      </c>
      <c r="P4031" s="8" t="e">
        <f t="shared" si="249"/>
        <v>#DIV/0!</v>
      </c>
      <c r="Q4031" s="8" t="s">
        <v>8317</v>
      </c>
      <c r="R4031" s="8" t="s">
        <v>8318</v>
      </c>
      <c r="S4031" s="17">
        <f t="shared" si="250"/>
        <v>42322.025115740747</v>
      </c>
      <c r="T4031" s="17">
        <f t="shared" si="251"/>
        <v>42352.025115740747</v>
      </c>
    </row>
    <row r="4032" spans="1:20" ht="42.75" x14ac:dyDescent="0.45">
      <c r="A4032" s="5">
        <v>4030</v>
      </c>
      <c r="B4032" s="7" t="s">
        <v>4026</v>
      </c>
      <c r="C4032" s="7" t="s">
        <v>8135</v>
      </c>
      <c r="D4032" s="8">
        <v>2500</v>
      </c>
      <c r="E4032" s="8">
        <v>400</v>
      </c>
      <c r="F4032" s="8" t="s">
        <v>8221</v>
      </c>
      <c r="G4032" s="8" t="s">
        <v>8224</v>
      </c>
      <c r="H4032" s="8" t="s">
        <v>8246</v>
      </c>
      <c r="I4032" s="8">
        <v>1454525340</v>
      </c>
      <c r="J4032" s="8">
        <v>1452008599</v>
      </c>
      <c r="K4032" s="8" t="b">
        <v>0</v>
      </c>
      <c r="L4032" s="8">
        <v>6</v>
      </c>
      <c r="M4032" s="8" t="b">
        <v>0</v>
      </c>
      <c r="N4032" s="8" t="s">
        <v>8271</v>
      </c>
      <c r="O4032" s="11">
        <f t="shared" si="248"/>
        <v>16</v>
      </c>
      <c r="P4032" s="8">
        <f t="shared" si="249"/>
        <v>66.67</v>
      </c>
      <c r="Q4032" s="8" t="s">
        <v>8317</v>
      </c>
      <c r="R4032" s="8" t="s">
        <v>8318</v>
      </c>
      <c r="S4032" s="17">
        <f t="shared" si="250"/>
        <v>42374.655081018514</v>
      </c>
      <c r="T4032" s="17">
        <f t="shared" si="251"/>
        <v>42403.784027777772</v>
      </c>
    </row>
    <row r="4033" spans="1:20" ht="42.75" x14ac:dyDescent="0.45">
      <c r="A4033" s="5">
        <v>4031</v>
      </c>
      <c r="B4033" s="7" t="s">
        <v>4027</v>
      </c>
      <c r="C4033" s="7" t="s">
        <v>8136</v>
      </c>
      <c r="D4033" s="8">
        <v>5000</v>
      </c>
      <c r="E4033" s="8">
        <v>0</v>
      </c>
      <c r="F4033" s="8" t="s">
        <v>8221</v>
      </c>
      <c r="G4033" s="8" t="s">
        <v>8224</v>
      </c>
      <c r="H4033" s="8" t="s">
        <v>8246</v>
      </c>
      <c r="I4033" s="8">
        <v>1418914964</v>
      </c>
      <c r="J4033" s="8">
        <v>1414591364</v>
      </c>
      <c r="K4033" s="8" t="b">
        <v>0</v>
      </c>
      <c r="L4033" s="8">
        <v>0</v>
      </c>
      <c r="M4033" s="8" t="b">
        <v>0</v>
      </c>
      <c r="N4033" s="8" t="s">
        <v>8271</v>
      </c>
      <c r="O4033" s="11">
        <f t="shared" si="248"/>
        <v>0</v>
      </c>
      <c r="P4033" s="8" t="e">
        <f t="shared" si="249"/>
        <v>#DIV/0!</v>
      </c>
      <c r="Q4033" s="8" t="s">
        <v>8317</v>
      </c>
      <c r="R4033" s="8" t="s">
        <v>8318</v>
      </c>
      <c r="S4033" s="17">
        <f t="shared" si="250"/>
        <v>41941.585231481484</v>
      </c>
      <c r="T4033" s="17">
        <f t="shared" si="251"/>
        <v>41991.626898148148</v>
      </c>
    </row>
    <row r="4034" spans="1:20" ht="42.75" x14ac:dyDescent="0.45">
      <c r="A4034" s="5">
        <v>4032</v>
      </c>
      <c r="B4034" s="7" t="s">
        <v>4028</v>
      </c>
      <c r="C4034" s="7" t="s">
        <v>8137</v>
      </c>
      <c r="D4034" s="8">
        <v>6048</v>
      </c>
      <c r="E4034" s="8">
        <v>413</v>
      </c>
      <c r="F4034" s="8" t="s">
        <v>8221</v>
      </c>
      <c r="G4034" s="8" t="s">
        <v>8224</v>
      </c>
      <c r="H4034" s="8" t="s">
        <v>8246</v>
      </c>
      <c r="I4034" s="8">
        <v>1450211116</v>
      </c>
      <c r="J4034" s="8">
        <v>1445023516</v>
      </c>
      <c r="K4034" s="8" t="b">
        <v>0</v>
      </c>
      <c r="L4034" s="8">
        <v>7</v>
      </c>
      <c r="M4034" s="8" t="b">
        <v>0</v>
      </c>
      <c r="N4034" s="8" t="s">
        <v>8271</v>
      </c>
      <c r="O4034" s="11">
        <f t="shared" si="248"/>
        <v>7</v>
      </c>
      <c r="P4034" s="8">
        <f t="shared" si="249"/>
        <v>59</v>
      </c>
      <c r="Q4034" s="8" t="s">
        <v>8317</v>
      </c>
      <c r="R4034" s="8" t="s">
        <v>8318</v>
      </c>
      <c r="S4034" s="17">
        <f t="shared" si="250"/>
        <v>42293.809212962966</v>
      </c>
      <c r="T4034" s="17">
        <f t="shared" si="251"/>
        <v>42353.85087962963</v>
      </c>
    </row>
    <row r="4035" spans="1:20" ht="42.75" x14ac:dyDescent="0.45">
      <c r="A4035" s="5">
        <v>4033</v>
      </c>
      <c r="B4035" s="7" t="s">
        <v>4029</v>
      </c>
      <c r="C4035" s="7" t="s">
        <v>8138</v>
      </c>
      <c r="D4035" s="8">
        <v>23900</v>
      </c>
      <c r="E4035" s="8">
        <v>6141.99</v>
      </c>
      <c r="F4035" s="8" t="s">
        <v>8221</v>
      </c>
      <c r="G4035" s="8" t="s">
        <v>8225</v>
      </c>
      <c r="H4035" s="8" t="s">
        <v>8247</v>
      </c>
      <c r="I4035" s="8">
        <v>1475398800</v>
      </c>
      <c r="J4035" s="8">
        <v>1472711224</v>
      </c>
      <c r="K4035" s="8" t="b">
        <v>0</v>
      </c>
      <c r="L4035" s="8">
        <v>94</v>
      </c>
      <c r="M4035" s="8" t="b">
        <v>0</v>
      </c>
      <c r="N4035" s="8" t="s">
        <v>8271</v>
      </c>
      <c r="O4035" s="11">
        <f t="shared" ref="O4035:O4098" si="252">ROUND((E4035/D4035)*100,0)</f>
        <v>26</v>
      </c>
      <c r="P4035" s="8">
        <f t="shared" ref="P4035:P4098" si="253">ROUND(E4035/L4035,2)</f>
        <v>65.34</v>
      </c>
      <c r="Q4035" s="8" t="s">
        <v>8317</v>
      </c>
      <c r="R4035" s="8" t="s">
        <v>8318</v>
      </c>
      <c r="S4035" s="17">
        <f t="shared" ref="S4035:S4098" si="254">(((J4035/60)/60)/24)+DATE(1970,1,1)</f>
        <v>42614.268796296295</v>
      </c>
      <c r="T4035" s="17">
        <f t="shared" ref="T4035:T4098" si="255">(((I4035/60)/60)/24)+DATE(1970,1,1)</f>
        <v>42645.375</v>
      </c>
    </row>
    <row r="4036" spans="1:20" ht="42.75" x14ac:dyDescent="0.45">
      <c r="A4036" s="5">
        <v>4034</v>
      </c>
      <c r="B4036" s="7" t="s">
        <v>4030</v>
      </c>
      <c r="C4036" s="7" t="s">
        <v>8139</v>
      </c>
      <c r="D4036" s="8">
        <v>13500</v>
      </c>
      <c r="E4036" s="8">
        <v>200</v>
      </c>
      <c r="F4036" s="8" t="s">
        <v>8221</v>
      </c>
      <c r="G4036" s="8" t="s">
        <v>8224</v>
      </c>
      <c r="H4036" s="8" t="s">
        <v>8246</v>
      </c>
      <c r="I4036" s="8">
        <v>1428097450</v>
      </c>
      <c r="J4036" s="8">
        <v>1425509050</v>
      </c>
      <c r="K4036" s="8" t="b">
        <v>0</v>
      </c>
      <c r="L4036" s="8">
        <v>2</v>
      </c>
      <c r="M4036" s="8" t="b">
        <v>0</v>
      </c>
      <c r="N4036" s="8" t="s">
        <v>8271</v>
      </c>
      <c r="O4036" s="11">
        <f t="shared" si="252"/>
        <v>1</v>
      </c>
      <c r="P4036" s="8">
        <f t="shared" si="253"/>
        <v>100</v>
      </c>
      <c r="Q4036" s="8" t="s">
        <v>8317</v>
      </c>
      <c r="R4036" s="8" t="s">
        <v>8318</v>
      </c>
      <c r="S4036" s="17">
        <f t="shared" si="254"/>
        <v>42067.947337962964</v>
      </c>
      <c r="T4036" s="17">
        <f t="shared" si="255"/>
        <v>42097.905671296292</v>
      </c>
    </row>
    <row r="4037" spans="1:20" ht="28.5" x14ac:dyDescent="0.45">
      <c r="A4037" s="5">
        <v>4035</v>
      </c>
      <c r="B4037" s="7" t="s">
        <v>4031</v>
      </c>
      <c r="C4037" s="7" t="s">
        <v>8140</v>
      </c>
      <c r="D4037" s="8">
        <v>10000</v>
      </c>
      <c r="E4037" s="8">
        <v>3685</v>
      </c>
      <c r="F4037" s="8" t="s">
        <v>8221</v>
      </c>
      <c r="G4037" s="8" t="s">
        <v>8224</v>
      </c>
      <c r="H4037" s="8" t="s">
        <v>8246</v>
      </c>
      <c r="I4037" s="8">
        <v>1413925887</v>
      </c>
      <c r="J4037" s="8">
        <v>1411333887</v>
      </c>
      <c r="K4037" s="8" t="b">
        <v>0</v>
      </c>
      <c r="L4037" s="8">
        <v>25</v>
      </c>
      <c r="M4037" s="8" t="b">
        <v>0</v>
      </c>
      <c r="N4037" s="8" t="s">
        <v>8271</v>
      </c>
      <c r="O4037" s="11">
        <f t="shared" si="252"/>
        <v>37</v>
      </c>
      <c r="P4037" s="8">
        <f t="shared" si="253"/>
        <v>147.4</v>
      </c>
      <c r="Q4037" s="8" t="s">
        <v>8317</v>
      </c>
      <c r="R4037" s="8" t="s">
        <v>8318</v>
      </c>
      <c r="S4037" s="17">
        <f t="shared" si="254"/>
        <v>41903.882951388885</v>
      </c>
      <c r="T4037" s="17">
        <f t="shared" si="255"/>
        <v>41933.882951388885</v>
      </c>
    </row>
    <row r="4038" spans="1:20" ht="42.75" x14ac:dyDescent="0.45">
      <c r="A4038" s="5">
        <v>4036</v>
      </c>
      <c r="B4038" s="7" t="s">
        <v>4032</v>
      </c>
      <c r="C4038" s="7" t="s">
        <v>7438</v>
      </c>
      <c r="D4038" s="8">
        <v>6000</v>
      </c>
      <c r="E4038" s="8">
        <v>2823</v>
      </c>
      <c r="F4038" s="8" t="s">
        <v>8221</v>
      </c>
      <c r="G4038" s="8" t="s">
        <v>8224</v>
      </c>
      <c r="H4038" s="8" t="s">
        <v>8246</v>
      </c>
      <c r="I4038" s="8">
        <v>1404253800</v>
      </c>
      <c r="J4038" s="8">
        <v>1402784964</v>
      </c>
      <c r="K4038" s="8" t="b">
        <v>0</v>
      </c>
      <c r="L4038" s="8">
        <v>17</v>
      </c>
      <c r="M4038" s="8" t="b">
        <v>0</v>
      </c>
      <c r="N4038" s="8" t="s">
        <v>8271</v>
      </c>
      <c r="O4038" s="11">
        <f t="shared" si="252"/>
        <v>47</v>
      </c>
      <c r="P4038" s="8">
        <f t="shared" si="253"/>
        <v>166.06</v>
      </c>
      <c r="Q4038" s="8" t="s">
        <v>8317</v>
      </c>
      <c r="R4038" s="8" t="s">
        <v>8318</v>
      </c>
      <c r="S4038" s="17">
        <f t="shared" si="254"/>
        <v>41804.937083333331</v>
      </c>
      <c r="T4038" s="17">
        <f t="shared" si="255"/>
        <v>41821.9375</v>
      </c>
    </row>
    <row r="4039" spans="1:20" ht="42.75" x14ac:dyDescent="0.45">
      <c r="A4039" s="5">
        <v>4037</v>
      </c>
      <c r="B4039" s="7" t="s">
        <v>4033</v>
      </c>
      <c r="C4039" s="7" t="s">
        <v>8141</v>
      </c>
      <c r="D4039" s="8">
        <v>700</v>
      </c>
      <c r="E4039" s="8">
        <v>80</v>
      </c>
      <c r="F4039" s="8" t="s">
        <v>8221</v>
      </c>
      <c r="G4039" s="8" t="s">
        <v>8224</v>
      </c>
      <c r="H4039" s="8" t="s">
        <v>8246</v>
      </c>
      <c r="I4039" s="8">
        <v>1464099900</v>
      </c>
      <c r="J4039" s="8">
        <v>1462585315</v>
      </c>
      <c r="K4039" s="8" t="b">
        <v>0</v>
      </c>
      <c r="L4039" s="8">
        <v>2</v>
      </c>
      <c r="M4039" s="8" t="b">
        <v>0</v>
      </c>
      <c r="N4039" s="8" t="s">
        <v>8271</v>
      </c>
      <c r="O4039" s="11">
        <f t="shared" si="252"/>
        <v>11</v>
      </c>
      <c r="P4039" s="8">
        <f t="shared" si="253"/>
        <v>40</v>
      </c>
      <c r="Q4039" s="8" t="s">
        <v>8317</v>
      </c>
      <c r="R4039" s="8" t="s">
        <v>8318</v>
      </c>
      <c r="S4039" s="17">
        <f t="shared" si="254"/>
        <v>42497.070775462969</v>
      </c>
      <c r="T4039" s="17">
        <f t="shared" si="255"/>
        <v>42514.600694444445</v>
      </c>
    </row>
    <row r="4040" spans="1:20" ht="42.75" x14ac:dyDescent="0.45">
      <c r="A4040" s="5">
        <v>4038</v>
      </c>
      <c r="B4040" s="7" t="s">
        <v>4034</v>
      </c>
      <c r="C4040" s="7" t="s">
        <v>8142</v>
      </c>
      <c r="D4040" s="8">
        <v>2500</v>
      </c>
      <c r="E4040" s="8">
        <v>301</v>
      </c>
      <c r="F4040" s="8" t="s">
        <v>8221</v>
      </c>
      <c r="G4040" s="8" t="s">
        <v>8224</v>
      </c>
      <c r="H4040" s="8" t="s">
        <v>8246</v>
      </c>
      <c r="I4040" s="8">
        <v>1413573010</v>
      </c>
      <c r="J4040" s="8">
        <v>1408389010</v>
      </c>
      <c r="K4040" s="8" t="b">
        <v>0</v>
      </c>
      <c r="L4040" s="8">
        <v>4</v>
      </c>
      <c r="M4040" s="8" t="b">
        <v>0</v>
      </c>
      <c r="N4040" s="8" t="s">
        <v>8271</v>
      </c>
      <c r="O4040" s="11">
        <f t="shared" si="252"/>
        <v>12</v>
      </c>
      <c r="P4040" s="8">
        <f t="shared" si="253"/>
        <v>75.25</v>
      </c>
      <c r="Q4040" s="8" t="s">
        <v>8317</v>
      </c>
      <c r="R4040" s="8" t="s">
        <v>8318</v>
      </c>
      <c r="S4040" s="17">
        <f t="shared" si="254"/>
        <v>41869.798726851855</v>
      </c>
      <c r="T4040" s="17">
        <f t="shared" si="255"/>
        <v>41929.798726851855</v>
      </c>
    </row>
    <row r="4041" spans="1:20" ht="42.75" x14ac:dyDescent="0.45">
      <c r="A4041" s="5">
        <v>4039</v>
      </c>
      <c r="B4041" s="7" t="s">
        <v>4035</v>
      </c>
      <c r="C4041" s="7" t="s">
        <v>8143</v>
      </c>
      <c r="D4041" s="8">
        <v>500</v>
      </c>
      <c r="E4041" s="8">
        <v>300</v>
      </c>
      <c r="F4041" s="8" t="s">
        <v>8221</v>
      </c>
      <c r="G4041" s="8" t="s">
        <v>8224</v>
      </c>
      <c r="H4041" s="8" t="s">
        <v>8246</v>
      </c>
      <c r="I4041" s="8">
        <v>1448949540</v>
      </c>
      <c r="J4041" s="8">
        <v>1446048367</v>
      </c>
      <c r="K4041" s="8" t="b">
        <v>0</v>
      </c>
      <c r="L4041" s="8">
        <v>5</v>
      </c>
      <c r="M4041" s="8" t="b">
        <v>0</v>
      </c>
      <c r="N4041" s="8" t="s">
        <v>8271</v>
      </c>
      <c r="O4041" s="11">
        <f t="shared" si="252"/>
        <v>60</v>
      </c>
      <c r="P4041" s="8">
        <f t="shared" si="253"/>
        <v>60</v>
      </c>
      <c r="Q4041" s="8" t="s">
        <v>8317</v>
      </c>
      <c r="R4041" s="8" t="s">
        <v>8318</v>
      </c>
      <c r="S4041" s="17">
        <f t="shared" si="254"/>
        <v>42305.670914351853</v>
      </c>
      <c r="T4041" s="17">
        <f t="shared" si="255"/>
        <v>42339.249305555553</v>
      </c>
    </row>
    <row r="4042" spans="1:20" ht="42.75" x14ac:dyDescent="0.45">
      <c r="A4042" s="5">
        <v>4040</v>
      </c>
      <c r="B4042" s="7" t="s">
        <v>4036</v>
      </c>
      <c r="C4042" s="7" t="s">
        <v>8144</v>
      </c>
      <c r="D4042" s="8">
        <v>8000</v>
      </c>
      <c r="E4042" s="8">
        <v>2500</v>
      </c>
      <c r="F4042" s="8" t="s">
        <v>8221</v>
      </c>
      <c r="G4042" s="8" t="s">
        <v>8224</v>
      </c>
      <c r="H4042" s="8" t="s">
        <v>8246</v>
      </c>
      <c r="I4042" s="8">
        <v>1437188400</v>
      </c>
      <c r="J4042" s="8">
        <v>1432100004</v>
      </c>
      <c r="K4042" s="8" t="b">
        <v>0</v>
      </c>
      <c r="L4042" s="8">
        <v>2</v>
      </c>
      <c r="M4042" s="8" t="b">
        <v>0</v>
      </c>
      <c r="N4042" s="8" t="s">
        <v>8271</v>
      </c>
      <c r="O4042" s="11">
        <f t="shared" si="252"/>
        <v>31</v>
      </c>
      <c r="P4042" s="8">
        <f t="shared" si="253"/>
        <v>1250</v>
      </c>
      <c r="Q4042" s="8" t="s">
        <v>8317</v>
      </c>
      <c r="R4042" s="8" t="s">
        <v>8318</v>
      </c>
      <c r="S4042" s="17">
        <f t="shared" si="254"/>
        <v>42144.231527777782</v>
      </c>
      <c r="T4042" s="17">
        <f t="shared" si="255"/>
        <v>42203.125</v>
      </c>
    </row>
    <row r="4043" spans="1:20" ht="28.5" x14ac:dyDescent="0.45">
      <c r="A4043" s="5">
        <v>4041</v>
      </c>
      <c r="B4043" s="7" t="s">
        <v>4037</v>
      </c>
      <c r="C4043" s="7" t="s">
        <v>8145</v>
      </c>
      <c r="D4043" s="8">
        <v>5000</v>
      </c>
      <c r="E4043" s="8">
        <v>21</v>
      </c>
      <c r="F4043" s="8" t="s">
        <v>8221</v>
      </c>
      <c r="G4043" s="8" t="s">
        <v>8225</v>
      </c>
      <c r="H4043" s="8" t="s">
        <v>8247</v>
      </c>
      <c r="I4043" s="8">
        <v>1473160954</v>
      </c>
      <c r="J4043" s="8">
        <v>1467976954</v>
      </c>
      <c r="K4043" s="8" t="b">
        <v>0</v>
      </c>
      <c r="L4043" s="8">
        <v>2</v>
      </c>
      <c r="M4043" s="8" t="b">
        <v>0</v>
      </c>
      <c r="N4043" s="8" t="s">
        <v>8271</v>
      </c>
      <c r="O4043" s="11">
        <f t="shared" si="252"/>
        <v>0</v>
      </c>
      <c r="P4043" s="8">
        <f t="shared" si="253"/>
        <v>10.5</v>
      </c>
      <c r="Q4043" s="8" t="s">
        <v>8317</v>
      </c>
      <c r="R4043" s="8" t="s">
        <v>8318</v>
      </c>
      <c r="S4043" s="17">
        <f t="shared" si="254"/>
        <v>42559.474004629628</v>
      </c>
      <c r="T4043" s="17">
        <f t="shared" si="255"/>
        <v>42619.474004629628</v>
      </c>
    </row>
    <row r="4044" spans="1:20" ht="42.75" x14ac:dyDescent="0.45">
      <c r="A4044" s="5">
        <v>4042</v>
      </c>
      <c r="B4044" s="7" t="s">
        <v>4038</v>
      </c>
      <c r="C4044" s="7" t="s">
        <v>8146</v>
      </c>
      <c r="D4044" s="8">
        <v>10000</v>
      </c>
      <c r="E4044" s="8">
        <v>21</v>
      </c>
      <c r="F4044" s="8" t="s">
        <v>8221</v>
      </c>
      <c r="G4044" s="8" t="s">
        <v>8224</v>
      </c>
      <c r="H4044" s="8" t="s">
        <v>8246</v>
      </c>
      <c r="I4044" s="8">
        <v>1421781360</v>
      </c>
      <c r="J4044" s="8">
        <v>1419213664</v>
      </c>
      <c r="K4044" s="8" t="b">
        <v>0</v>
      </c>
      <c r="L4044" s="8">
        <v>3</v>
      </c>
      <c r="M4044" s="8" t="b">
        <v>0</v>
      </c>
      <c r="N4044" s="8" t="s">
        <v>8271</v>
      </c>
      <c r="O4044" s="11">
        <f t="shared" si="252"/>
        <v>0</v>
      </c>
      <c r="P4044" s="8">
        <f t="shared" si="253"/>
        <v>7</v>
      </c>
      <c r="Q4044" s="8" t="s">
        <v>8317</v>
      </c>
      <c r="R4044" s="8" t="s">
        <v>8318</v>
      </c>
      <c r="S4044" s="17">
        <f t="shared" si="254"/>
        <v>41995.084074074075</v>
      </c>
      <c r="T4044" s="17">
        <f t="shared" si="255"/>
        <v>42024.802777777775</v>
      </c>
    </row>
    <row r="4045" spans="1:20" ht="42.75" x14ac:dyDescent="0.45">
      <c r="A4045" s="5">
        <v>4043</v>
      </c>
      <c r="B4045" s="7" t="s">
        <v>4039</v>
      </c>
      <c r="C4045" s="7" t="s">
        <v>8147</v>
      </c>
      <c r="D4045" s="8">
        <v>300</v>
      </c>
      <c r="E4045" s="8">
        <v>0</v>
      </c>
      <c r="F4045" s="8" t="s">
        <v>8221</v>
      </c>
      <c r="G4045" s="8" t="s">
        <v>8229</v>
      </c>
      <c r="H4045" s="8" t="s">
        <v>8251</v>
      </c>
      <c r="I4045" s="8">
        <v>1416524325</v>
      </c>
      <c r="J4045" s="8">
        <v>1415228325</v>
      </c>
      <c r="K4045" s="8" t="b">
        <v>0</v>
      </c>
      <c r="L4045" s="8">
        <v>0</v>
      </c>
      <c r="M4045" s="8" t="b">
        <v>0</v>
      </c>
      <c r="N4045" s="8" t="s">
        <v>8271</v>
      </c>
      <c r="O4045" s="11">
        <f t="shared" si="252"/>
        <v>0</v>
      </c>
      <c r="P4045" s="8" t="e">
        <f t="shared" si="253"/>
        <v>#DIV/0!</v>
      </c>
      <c r="Q4045" s="8" t="s">
        <v>8317</v>
      </c>
      <c r="R4045" s="8" t="s">
        <v>8318</v>
      </c>
      <c r="S4045" s="17">
        <f t="shared" si="254"/>
        <v>41948.957465277781</v>
      </c>
      <c r="T4045" s="17">
        <f t="shared" si="255"/>
        <v>41963.957465277781</v>
      </c>
    </row>
    <row r="4046" spans="1:20" ht="42.75" x14ac:dyDescent="0.45">
      <c r="A4046" s="5">
        <v>4044</v>
      </c>
      <c r="B4046" s="7" t="s">
        <v>4040</v>
      </c>
      <c r="C4046" s="7" t="s">
        <v>8148</v>
      </c>
      <c r="D4046" s="8">
        <v>600</v>
      </c>
      <c r="E4046" s="8">
        <v>225</v>
      </c>
      <c r="F4046" s="8" t="s">
        <v>8221</v>
      </c>
      <c r="G4046" s="8" t="s">
        <v>8224</v>
      </c>
      <c r="H4046" s="8" t="s">
        <v>8246</v>
      </c>
      <c r="I4046" s="8">
        <v>1428642000</v>
      </c>
      <c r="J4046" s="8">
        <v>1426050982</v>
      </c>
      <c r="K4046" s="8" t="b">
        <v>0</v>
      </c>
      <c r="L4046" s="8">
        <v>4</v>
      </c>
      <c r="M4046" s="8" t="b">
        <v>0</v>
      </c>
      <c r="N4046" s="8" t="s">
        <v>8271</v>
      </c>
      <c r="O4046" s="11">
        <f t="shared" si="252"/>
        <v>38</v>
      </c>
      <c r="P4046" s="8">
        <f t="shared" si="253"/>
        <v>56.25</v>
      </c>
      <c r="Q4046" s="8" t="s">
        <v>8317</v>
      </c>
      <c r="R4046" s="8" t="s">
        <v>8318</v>
      </c>
      <c r="S4046" s="17">
        <f t="shared" si="254"/>
        <v>42074.219699074078</v>
      </c>
      <c r="T4046" s="17">
        <f t="shared" si="255"/>
        <v>42104.208333333328</v>
      </c>
    </row>
    <row r="4047" spans="1:20" ht="42.75" x14ac:dyDescent="0.45">
      <c r="A4047" s="5">
        <v>4045</v>
      </c>
      <c r="B4047" s="7" t="s">
        <v>4041</v>
      </c>
      <c r="C4047" s="7" t="s">
        <v>8149</v>
      </c>
      <c r="D4047" s="8">
        <v>5000</v>
      </c>
      <c r="E4047" s="8">
        <v>1</v>
      </c>
      <c r="F4047" s="8" t="s">
        <v>8221</v>
      </c>
      <c r="G4047" s="8" t="s">
        <v>8226</v>
      </c>
      <c r="H4047" s="8" t="s">
        <v>8248</v>
      </c>
      <c r="I4047" s="8">
        <v>1408596589</v>
      </c>
      <c r="J4047" s="8">
        <v>1406004589</v>
      </c>
      <c r="K4047" s="8" t="b">
        <v>0</v>
      </c>
      <c r="L4047" s="8">
        <v>1</v>
      </c>
      <c r="M4047" s="8" t="b">
        <v>0</v>
      </c>
      <c r="N4047" s="8" t="s">
        <v>8271</v>
      </c>
      <c r="O4047" s="11">
        <f t="shared" si="252"/>
        <v>0</v>
      </c>
      <c r="P4047" s="8">
        <f t="shared" si="253"/>
        <v>1</v>
      </c>
      <c r="Q4047" s="8" t="s">
        <v>8317</v>
      </c>
      <c r="R4047" s="8" t="s">
        <v>8318</v>
      </c>
      <c r="S4047" s="17">
        <f t="shared" si="254"/>
        <v>41842.201261574075</v>
      </c>
      <c r="T4047" s="17">
        <f t="shared" si="255"/>
        <v>41872.201261574075</v>
      </c>
    </row>
    <row r="4048" spans="1:20" ht="42.75" x14ac:dyDescent="0.45">
      <c r="A4048" s="5">
        <v>4046</v>
      </c>
      <c r="B4048" s="7" t="s">
        <v>4042</v>
      </c>
      <c r="C4048" s="7" t="s">
        <v>8150</v>
      </c>
      <c r="D4048" s="8">
        <v>5600</v>
      </c>
      <c r="E4048" s="8">
        <v>460</v>
      </c>
      <c r="F4048" s="8" t="s">
        <v>8221</v>
      </c>
      <c r="G4048" s="8" t="s">
        <v>8224</v>
      </c>
      <c r="H4048" s="8" t="s">
        <v>8246</v>
      </c>
      <c r="I4048" s="8">
        <v>1413992210</v>
      </c>
      <c r="J4048" s="8">
        <v>1411400210</v>
      </c>
      <c r="K4048" s="8" t="b">
        <v>0</v>
      </c>
      <c r="L4048" s="8">
        <v>12</v>
      </c>
      <c r="M4048" s="8" t="b">
        <v>0</v>
      </c>
      <c r="N4048" s="8" t="s">
        <v>8271</v>
      </c>
      <c r="O4048" s="11">
        <f t="shared" si="252"/>
        <v>8</v>
      </c>
      <c r="P4048" s="8">
        <f t="shared" si="253"/>
        <v>38.33</v>
      </c>
      <c r="Q4048" s="8" t="s">
        <v>8317</v>
      </c>
      <c r="R4048" s="8" t="s">
        <v>8318</v>
      </c>
      <c r="S4048" s="17">
        <f t="shared" si="254"/>
        <v>41904.650578703702</v>
      </c>
      <c r="T4048" s="17">
        <f t="shared" si="255"/>
        <v>41934.650578703702</v>
      </c>
    </row>
    <row r="4049" spans="1:20" ht="42.75" x14ac:dyDescent="0.45">
      <c r="A4049" s="5">
        <v>4047</v>
      </c>
      <c r="B4049" s="7" t="s">
        <v>4043</v>
      </c>
      <c r="C4049" s="7" t="s">
        <v>8151</v>
      </c>
      <c r="D4049" s="8">
        <v>5000</v>
      </c>
      <c r="E4049" s="8">
        <v>110</v>
      </c>
      <c r="F4049" s="8" t="s">
        <v>8221</v>
      </c>
      <c r="G4049" s="8" t="s">
        <v>8224</v>
      </c>
      <c r="H4049" s="8" t="s">
        <v>8246</v>
      </c>
      <c r="I4049" s="8">
        <v>1420938000</v>
      </c>
      <c r="J4049" s="8">
        <v>1418862743</v>
      </c>
      <c r="K4049" s="8" t="b">
        <v>0</v>
      </c>
      <c r="L4049" s="8">
        <v>4</v>
      </c>
      <c r="M4049" s="8" t="b">
        <v>0</v>
      </c>
      <c r="N4049" s="8" t="s">
        <v>8271</v>
      </c>
      <c r="O4049" s="11">
        <f t="shared" si="252"/>
        <v>2</v>
      </c>
      <c r="P4049" s="8">
        <f t="shared" si="253"/>
        <v>27.5</v>
      </c>
      <c r="Q4049" s="8" t="s">
        <v>8317</v>
      </c>
      <c r="R4049" s="8" t="s">
        <v>8318</v>
      </c>
      <c r="S4049" s="17">
        <f t="shared" si="254"/>
        <v>41991.022488425922</v>
      </c>
      <c r="T4049" s="17">
        <f t="shared" si="255"/>
        <v>42015.041666666672</v>
      </c>
    </row>
    <row r="4050" spans="1:20" ht="42.75" x14ac:dyDescent="0.45">
      <c r="A4050" s="5">
        <v>4048</v>
      </c>
      <c r="B4050" s="7" t="s">
        <v>4044</v>
      </c>
      <c r="C4050" s="7" t="s">
        <v>8152</v>
      </c>
      <c r="D4050" s="8">
        <v>17000</v>
      </c>
      <c r="E4050" s="8">
        <v>3001</v>
      </c>
      <c r="F4050" s="8" t="s">
        <v>8221</v>
      </c>
      <c r="G4050" s="8" t="s">
        <v>8225</v>
      </c>
      <c r="H4050" s="8" t="s">
        <v>8247</v>
      </c>
      <c r="I4050" s="8">
        <v>1460373187</v>
      </c>
      <c r="J4050" s="8">
        <v>1457352787</v>
      </c>
      <c r="K4050" s="8" t="b">
        <v>0</v>
      </c>
      <c r="L4050" s="8">
        <v>91</v>
      </c>
      <c r="M4050" s="8" t="b">
        <v>0</v>
      </c>
      <c r="N4050" s="8" t="s">
        <v>8271</v>
      </c>
      <c r="O4050" s="11">
        <f t="shared" si="252"/>
        <v>18</v>
      </c>
      <c r="P4050" s="8">
        <f t="shared" si="253"/>
        <v>32.979999999999997</v>
      </c>
      <c r="Q4050" s="8" t="s">
        <v>8317</v>
      </c>
      <c r="R4050" s="8" t="s">
        <v>8318</v>
      </c>
      <c r="S4050" s="17">
        <f t="shared" si="254"/>
        <v>42436.509108796294</v>
      </c>
      <c r="T4050" s="17">
        <f t="shared" si="255"/>
        <v>42471.467442129629</v>
      </c>
    </row>
    <row r="4051" spans="1:20" ht="42.75" x14ac:dyDescent="0.45">
      <c r="A4051" s="5">
        <v>4049</v>
      </c>
      <c r="B4051" s="7" t="s">
        <v>4045</v>
      </c>
      <c r="C4051" s="7" t="s">
        <v>8153</v>
      </c>
      <c r="D4051" s="8">
        <v>20000</v>
      </c>
      <c r="E4051" s="8">
        <v>16</v>
      </c>
      <c r="F4051" s="8" t="s">
        <v>8221</v>
      </c>
      <c r="G4051" s="8" t="s">
        <v>8224</v>
      </c>
      <c r="H4051" s="8" t="s">
        <v>8246</v>
      </c>
      <c r="I4051" s="8">
        <v>1436914815</v>
      </c>
      <c r="J4051" s="8">
        <v>1434322815</v>
      </c>
      <c r="K4051" s="8" t="b">
        <v>0</v>
      </c>
      <c r="L4051" s="8">
        <v>1</v>
      </c>
      <c r="M4051" s="8" t="b">
        <v>0</v>
      </c>
      <c r="N4051" s="8" t="s">
        <v>8271</v>
      </c>
      <c r="O4051" s="11">
        <f t="shared" si="252"/>
        <v>0</v>
      </c>
      <c r="P4051" s="8">
        <f t="shared" si="253"/>
        <v>16</v>
      </c>
      <c r="Q4051" s="8" t="s">
        <v>8317</v>
      </c>
      <c r="R4051" s="8" t="s">
        <v>8318</v>
      </c>
      <c r="S4051" s="17">
        <f t="shared" si="254"/>
        <v>42169.958506944444</v>
      </c>
      <c r="T4051" s="17">
        <f t="shared" si="255"/>
        <v>42199.958506944444</v>
      </c>
    </row>
    <row r="4052" spans="1:20" ht="42.75" x14ac:dyDescent="0.45">
      <c r="A4052" s="5">
        <v>4050</v>
      </c>
      <c r="B4052" s="7" t="s">
        <v>4046</v>
      </c>
      <c r="C4052" s="7" t="s">
        <v>8154</v>
      </c>
      <c r="D4052" s="8">
        <v>1500</v>
      </c>
      <c r="E4052" s="8">
        <v>1</v>
      </c>
      <c r="F4052" s="8" t="s">
        <v>8221</v>
      </c>
      <c r="G4052" s="8" t="s">
        <v>8224</v>
      </c>
      <c r="H4052" s="8" t="s">
        <v>8246</v>
      </c>
      <c r="I4052" s="8">
        <v>1414077391</v>
      </c>
      <c r="J4052" s="8">
        <v>1411485391</v>
      </c>
      <c r="K4052" s="8" t="b">
        <v>0</v>
      </c>
      <c r="L4052" s="8">
        <v>1</v>
      </c>
      <c r="M4052" s="8" t="b">
        <v>0</v>
      </c>
      <c r="N4052" s="8" t="s">
        <v>8271</v>
      </c>
      <c r="O4052" s="11">
        <f t="shared" si="252"/>
        <v>0</v>
      </c>
      <c r="P4052" s="8">
        <f t="shared" si="253"/>
        <v>1</v>
      </c>
      <c r="Q4052" s="8" t="s">
        <v>8317</v>
      </c>
      <c r="R4052" s="8" t="s">
        <v>8318</v>
      </c>
      <c r="S4052" s="17">
        <f t="shared" si="254"/>
        <v>41905.636469907404</v>
      </c>
      <c r="T4052" s="17">
        <f t="shared" si="255"/>
        <v>41935.636469907404</v>
      </c>
    </row>
    <row r="4053" spans="1:20" ht="42.75" x14ac:dyDescent="0.45">
      <c r="A4053" s="5">
        <v>4051</v>
      </c>
      <c r="B4053" s="7" t="s">
        <v>4047</v>
      </c>
      <c r="C4053" s="7" t="s">
        <v>8155</v>
      </c>
      <c r="D4053" s="8">
        <v>500</v>
      </c>
      <c r="E4053" s="8">
        <v>0</v>
      </c>
      <c r="F4053" s="8" t="s">
        <v>8221</v>
      </c>
      <c r="G4053" s="8" t="s">
        <v>8224</v>
      </c>
      <c r="H4053" s="8" t="s">
        <v>8246</v>
      </c>
      <c r="I4053" s="8">
        <v>1399618380</v>
      </c>
      <c r="J4053" s="8">
        <v>1399058797</v>
      </c>
      <c r="K4053" s="8" t="b">
        <v>0</v>
      </c>
      <c r="L4053" s="8">
        <v>0</v>
      </c>
      <c r="M4053" s="8" t="b">
        <v>0</v>
      </c>
      <c r="N4053" s="8" t="s">
        <v>8271</v>
      </c>
      <c r="O4053" s="11">
        <f t="shared" si="252"/>
        <v>0</v>
      </c>
      <c r="P4053" s="8" t="e">
        <f t="shared" si="253"/>
        <v>#DIV/0!</v>
      </c>
      <c r="Q4053" s="8" t="s">
        <v>8317</v>
      </c>
      <c r="R4053" s="8" t="s">
        <v>8318</v>
      </c>
      <c r="S4053" s="17">
        <f t="shared" si="254"/>
        <v>41761.810150462967</v>
      </c>
      <c r="T4053" s="17">
        <f t="shared" si="255"/>
        <v>41768.286805555559</v>
      </c>
    </row>
    <row r="4054" spans="1:20" ht="57" x14ac:dyDescent="0.45">
      <c r="A4054" s="5">
        <v>4052</v>
      </c>
      <c r="B4054" s="7" t="s">
        <v>4048</v>
      </c>
      <c r="C4054" s="7" t="s">
        <v>8156</v>
      </c>
      <c r="D4054" s="8">
        <v>3000</v>
      </c>
      <c r="E4054" s="8">
        <v>1126</v>
      </c>
      <c r="F4054" s="8" t="s">
        <v>8221</v>
      </c>
      <c r="G4054" s="8" t="s">
        <v>8224</v>
      </c>
      <c r="H4054" s="8" t="s">
        <v>8246</v>
      </c>
      <c r="I4054" s="8">
        <v>1413234316</v>
      </c>
      <c r="J4054" s="8">
        <v>1408050316</v>
      </c>
      <c r="K4054" s="8" t="b">
        <v>0</v>
      </c>
      <c r="L4054" s="8">
        <v>13</v>
      </c>
      <c r="M4054" s="8" t="b">
        <v>0</v>
      </c>
      <c r="N4054" s="8" t="s">
        <v>8271</v>
      </c>
      <c r="O4054" s="11">
        <f t="shared" si="252"/>
        <v>38</v>
      </c>
      <c r="P4054" s="8">
        <f t="shared" si="253"/>
        <v>86.62</v>
      </c>
      <c r="Q4054" s="8" t="s">
        <v>8317</v>
      </c>
      <c r="R4054" s="8" t="s">
        <v>8318</v>
      </c>
      <c r="S4054" s="17">
        <f t="shared" si="254"/>
        <v>41865.878657407404</v>
      </c>
      <c r="T4054" s="17">
        <f t="shared" si="255"/>
        <v>41925.878657407404</v>
      </c>
    </row>
    <row r="4055" spans="1:20" ht="42.75" x14ac:dyDescent="0.45">
      <c r="A4055" s="5">
        <v>4053</v>
      </c>
      <c r="B4055" s="7" t="s">
        <v>4049</v>
      </c>
      <c r="C4055" s="7" t="s">
        <v>8157</v>
      </c>
      <c r="D4055" s="8">
        <v>500</v>
      </c>
      <c r="E4055" s="8">
        <v>110</v>
      </c>
      <c r="F4055" s="8" t="s">
        <v>8221</v>
      </c>
      <c r="G4055" s="8" t="s">
        <v>8225</v>
      </c>
      <c r="H4055" s="8" t="s">
        <v>8247</v>
      </c>
      <c r="I4055" s="8">
        <v>1416081600</v>
      </c>
      <c r="J4055" s="8">
        <v>1413477228</v>
      </c>
      <c r="K4055" s="8" t="b">
        <v>0</v>
      </c>
      <c r="L4055" s="8">
        <v>2</v>
      </c>
      <c r="M4055" s="8" t="b">
        <v>0</v>
      </c>
      <c r="N4055" s="8" t="s">
        <v>8271</v>
      </c>
      <c r="O4055" s="11">
        <f t="shared" si="252"/>
        <v>22</v>
      </c>
      <c r="P4055" s="8">
        <f t="shared" si="253"/>
        <v>55</v>
      </c>
      <c r="Q4055" s="8" t="s">
        <v>8317</v>
      </c>
      <c r="R4055" s="8" t="s">
        <v>8318</v>
      </c>
      <c r="S4055" s="17">
        <f t="shared" si="254"/>
        <v>41928.690138888887</v>
      </c>
      <c r="T4055" s="17">
        <f t="shared" si="255"/>
        <v>41958.833333333328</v>
      </c>
    </row>
    <row r="4056" spans="1:20" ht="42.75" x14ac:dyDescent="0.45">
      <c r="A4056" s="5">
        <v>4054</v>
      </c>
      <c r="B4056" s="7" t="s">
        <v>4050</v>
      </c>
      <c r="C4056" s="7" t="s">
        <v>8158</v>
      </c>
      <c r="D4056" s="8">
        <v>8880</v>
      </c>
      <c r="E4056" s="8">
        <v>0</v>
      </c>
      <c r="F4056" s="8" t="s">
        <v>8221</v>
      </c>
      <c r="G4056" s="8" t="s">
        <v>8224</v>
      </c>
      <c r="H4056" s="8" t="s">
        <v>8246</v>
      </c>
      <c r="I4056" s="8">
        <v>1475294400</v>
      </c>
      <c r="J4056" s="8">
        <v>1472674285</v>
      </c>
      <c r="K4056" s="8" t="b">
        <v>0</v>
      </c>
      <c r="L4056" s="8">
        <v>0</v>
      </c>
      <c r="M4056" s="8" t="b">
        <v>0</v>
      </c>
      <c r="N4056" s="8" t="s">
        <v>8271</v>
      </c>
      <c r="O4056" s="11">
        <f t="shared" si="252"/>
        <v>0</v>
      </c>
      <c r="P4056" s="8" t="e">
        <f t="shared" si="253"/>
        <v>#DIV/0!</v>
      </c>
      <c r="Q4056" s="8" t="s">
        <v>8317</v>
      </c>
      <c r="R4056" s="8" t="s">
        <v>8318</v>
      </c>
      <c r="S4056" s="17">
        <f t="shared" si="254"/>
        <v>42613.841261574074</v>
      </c>
      <c r="T4056" s="17">
        <f t="shared" si="255"/>
        <v>42644.166666666672</v>
      </c>
    </row>
    <row r="4057" spans="1:20" ht="42.75" x14ac:dyDescent="0.45">
      <c r="A4057" s="5">
        <v>4055</v>
      </c>
      <c r="B4057" s="7" t="s">
        <v>4051</v>
      </c>
      <c r="C4057" s="7" t="s">
        <v>8159</v>
      </c>
      <c r="D4057" s="8">
        <v>5000</v>
      </c>
      <c r="E4057" s="8">
        <v>881</v>
      </c>
      <c r="F4057" s="8" t="s">
        <v>8221</v>
      </c>
      <c r="G4057" s="8" t="s">
        <v>8225</v>
      </c>
      <c r="H4057" s="8" t="s">
        <v>8247</v>
      </c>
      <c r="I4057" s="8">
        <v>1403192031</v>
      </c>
      <c r="J4057" s="8">
        <v>1400600031</v>
      </c>
      <c r="K4057" s="8" t="b">
        <v>0</v>
      </c>
      <c r="L4057" s="8">
        <v>21</v>
      </c>
      <c r="M4057" s="8" t="b">
        <v>0</v>
      </c>
      <c r="N4057" s="8" t="s">
        <v>8271</v>
      </c>
      <c r="O4057" s="11">
        <f t="shared" si="252"/>
        <v>18</v>
      </c>
      <c r="P4057" s="8">
        <f t="shared" si="253"/>
        <v>41.95</v>
      </c>
      <c r="Q4057" s="8" t="s">
        <v>8317</v>
      </c>
      <c r="R4057" s="8" t="s">
        <v>8318</v>
      </c>
      <c r="S4057" s="17">
        <f t="shared" si="254"/>
        <v>41779.648506944446</v>
      </c>
      <c r="T4057" s="17">
        <f t="shared" si="255"/>
        <v>41809.648506944446</v>
      </c>
    </row>
    <row r="4058" spans="1:20" ht="42.75" x14ac:dyDescent="0.45">
      <c r="A4058" s="5">
        <v>4056</v>
      </c>
      <c r="B4058" s="7" t="s">
        <v>4052</v>
      </c>
      <c r="C4058" s="7" t="s">
        <v>8160</v>
      </c>
      <c r="D4058" s="8">
        <v>1500</v>
      </c>
      <c r="E4058" s="8">
        <v>795</v>
      </c>
      <c r="F4058" s="8" t="s">
        <v>8221</v>
      </c>
      <c r="G4058" s="8" t="s">
        <v>8224</v>
      </c>
      <c r="H4058" s="8" t="s">
        <v>8246</v>
      </c>
      <c r="I4058" s="8">
        <v>1467575940</v>
      </c>
      <c r="J4058" s="8">
        <v>1465856639</v>
      </c>
      <c r="K4058" s="8" t="b">
        <v>0</v>
      </c>
      <c r="L4058" s="8">
        <v>9</v>
      </c>
      <c r="M4058" s="8" t="b">
        <v>0</v>
      </c>
      <c r="N4058" s="8" t="s">
        <v>8271</v>
      </c>
      <c r="O4058" s="11">
        <f t="shared" si="252"/>
        <v>53</v>
      </c>
      <c r="P4058" s="8">
        <f t="shared" si="253"/>
        <v>88.33</v>
      </c>
      <c r="Q4058" s="8" t="s">
        <v>8317</v>
      </c>
      <c r="R4058" s="8" t="s">
        <v>8318</v>
      </c>
      <c r="S4058" s="17">
        <f t="shared" si="254"/>
        <v>42534.933321759265</v>
      </c>
      <c r="T4058" s="17">
        <f t="shared" si="255"/>
        <v>42554.832638888889</v>
      </c>
    </row>
    <row r="4059" spans="1:20" ht="42.75" x14ac:dyDescent="0.45">
      <c r="A4059" s="5">
        <v>4057</v>
      </c>
      <c r="B4059" s="7" t="s">
        <v>4053</v>
      </c>
      <c r="C4059" s="7" t="s">
        <v>8161</v>
      </c>
      <c r="D4059" s="8">
        <v>3500</v>
      </c>
      <c r="E4059" s="8">
        <v>775</v>
      </c>
      <c r="F4059" s="8" t="s">
        <v>8221</v>
      </c>
      <c r="G4059" s="8" t="s">
        <v>8225</v>
      </c>
      <c r="H4059" s="8" t="s">
        <v>8247</v>
      </c>
      <c r="I4059" s="8">
        <v>1448492400</v>
      </c>
      <c r="J4059" s="8">
        <v>1446506080</v>
      </c>
      <c r="K4059" s="8" t="b">
        <v>0</v>
      </c>
      <c r="L4059" s="8">
        <v>6</v>
      </c>
      <c r="M4059" s="8" t="b">
        <v>0</v>
      </c>
      <c r="N4059" s="8" t="s">
        <v>8271</v>
      </c>
      <c r="O4059" s="11">
        <f t="shared" si="252"/>
        <v>22</v>
      </c>
      <c r="P4059" s="8">
        <f t="shared" si="253"/>
        <v>129.16999999999999</v>
      </c>
      <c r="Q4059" s="8" t="s">
        <v>8317</v>
      </c>
      <c r="R4059" s="8" t="s">
        <v>8318</v>
      </c>
      <c r="S4059" s="17">
        <f t="shared" si="254"/>
        <v>42310.968518518523</v>
      </c>
      <c r="T4059" s="17">
        <f t="shared" si="255"/>
        <v>42333.958333333328</v>
      </c>
    </row>
    <row r="4060" spans="1:20" ht="42.75" x14ac:dyDescent="0.45">
      <c r="A4060" s="5">
        <v>4058</v>
      </c>
      <c r="B4060" s="7" t="s">
        <v>4054</v>
      </c>
      <c r="C4060" s="7" t="s">
        <v>8162</v>
      </c>
      <c r="D4060" s="8">
        <v>3750</v>
      </c>
      <c r="E4060" s="8">
        <v>95</v>
      </c>
      <c r="F4060" s="8" t="s">
        <v>8221</v>
      </c>
      <c r="G4060" s="8" t="s">
        <v>8224</v>
      </c>
      <c r="H4060" s="8" t="s">
        <v>8246</v>
      </c>
      <c r="I4060" s="8">
        <v>1459483140</v>
      </c>
      <c r="J4060" s="8">
        <v>1458178044</v>
      </c>
      <c r="K4060" s="8" t="b">
        <v>0</v>
      </c>
      <c r="L4060" s="8">
        <v>4</v>
      </c>
      <c r="M4060" s="8" t="b">
        <v>0</v>
      </c>
      <c r="N4060" s="8" t="s">
        <v>8271</v>
      </c>
      <c r="O4060" s="11">
        <f t="shared" si="252"/>
        <v>3</v>
      </c>
      <c r="P4060" s="8">
        <f t="shared" si="253"/>
        <v>23.75</v>
      </c>
      <c r="Q4060" s="8" t="s">
        <v>8317</v>
      </c>
      <c r="R4060" s="8" t="s">
        <v>8318</v>
      </c>
      <c r="S4060" s="17">
        <f t="shared" si="254"/>
        <v>42446.060694444444</v>
      </c>
      <c r="T4060" s="17">
        <f t="shared" si="255"/>
        <v>42461.165972222225</v>
      </c>
    </row>
    <row r="4061" spans="1:20" ht="42.75" x14ac:dyDescent="0.45">
      <c r="A4061" s="5">
        <v>4059</v>
      </c>
      <c r="B4061" s="7" t="s">
        <v>4055</v>
      </c>
      <c r="C4061" s="7" t="s">
        <v>8163</v>
      </c>
      <c r="D4061" s="8">
        <v>10000</v>
      </c>
      <c r="E4061" s="8">
        <v>250</v>
      </c>
      <c r="F4061" s="8" t="s">
        <v>8221</v>
      </c>
      <c r="G4061" s="8" t="s">
        <v>8229</v>
      </c>
      <c r="H4061" s="8" t="s">
        <v>8251</v>
      </c>
      <c r="I4061" s="8">
        <v>1410836400</v>
      </c>
      <c r="J4061" s="8">
        <v>1408116152</v>
      </c>
      <c r="K4061" s="8" t="b">
        <v>0</v>
      </c>
      <c r="L4061" s="8">
        <v>7</v>
      </c>
      <c r="M4061" s="8" t="b">
        <v>0</v>
      </c>
      <c r="N4061" s="8" t="s">
        <v>8271</v>
      </c>
      <c r="O4061" s="11">
        <f t="shared" si="252"/>
        <v>3</v>
      </c>
      <c r="P4061" s="8">
        <f t="shared" si="253"/>
        <v>35.71</v>
      </c>
      <c r="Q4061" s="8" t="s">
        <v>8317</v>
      </c>
      <c r="R4061" s="8" t="s">
        <v>8318</v>
      </c>
      <c r="S4061" s="17">
        <f t="shared" si="254"/>
        <v>41866.640648148146</v>
      </c>
      <c r="T4061" s="17">
        <f t="shared" si="255"/>
        <v>41898.125</v>
      </c>
    </row>
    <row r="4062" spans="1:20" ht="42.75" x14ac:dyDescent="0.45">
      <c r="A4062" s="5">
        <v>4060</v>
      </c>
      <c r="B4062" s="7" t="s">
        <v>4056</v>
      </c>
      <c r="C4062" s="7" t="s">
        <v>8164</v>
      </c>
      <c r="D4062" s="8">
        <v>10000</v>
      </c>
      <c r="E4062" s="8">
        <v>285</v>
      </c>
      <c r="F4062" s="8" t="s">
        <v>8221</v>
      </c>
      <c r="G4062" s="8" t="s">
        <v>8229</v>
      </c>
      <c r="H4062" s="8" t="s">
        <v>8251</v>
      </c>
      <c r="I4062" s="8">
        <v>1403539200</v>
      </c>
      <c r="J4062" s="8">
        <v>1400604056</v>
      </c>
      <c r="K4062" s="8" t="b">
        <v>0</v>
      </c>
      <c r="L4062" s="8">
        <v>5</v>
      </c>
      <c r="M4062" s="8" t="b">
        <v>0</v>
      </c>
      <c r="N4062" s="8" t="s">
        <v>8271</v>
      </c>
      <c r="O4062" s="11">
        <f t="shared" si="252"/>
        <v>3</v>
      </c>
      <c r="P4062" s="8">
        <f t="shared" si="253"/>
        <v>57</v>
      </c>
      <c r="Q4062" s="8" t="s">
        <v>8317</v>
      </c>
      <c r="R4062" s="8" t="s">
        <v>8318</v>
      </c>
      <c r="S4062" s="17">
        <f t="shared" si="254"/>
        <v>41779.695092592592</v>
      </c>
      <c r="T4062" s="17">
        <f t="shared" si="255"/>
        <v>41813.666666666664</v>
      </c>
    </row>
    <row r="4063" spans="1:20" ht="28.5" x14ac:dyDescent="0.45">
      <c r="A4063" s="5">
        <v>4061</v>
      </c>
      <c r="B4063" s="7" t="s">
        <v>4057</v>
      </c>
      <c r="C4063" s="7" t="s">
        <v>8165</v>
      </c>
      <c r="D4063" s="8">
        <v>525</v>
      </c>
      <c r="E4063" s="8">
        <v>0</v>
      </c>
      <c r="F4063" s="8" t="s">
        <v>8221</v>
      </c>
      <c r="G4063" s="8" t="s">
        <v>8224</v>
      </c>
      <c r="H4063" s="8" t="s">
        <v>8246</v>
      </c>
      <c r="I4063" s="8">
        <v>1461205423</v>
      </c>
      <c r="J4063" s="8">
        <v>1456025023</v>
      </c>
      <c r="K4063" s="8" t="b">
        <v>0</v>
      </c>
      <c r="L4063" s="8">
        <v>0</v>
      </c>
      <c r="M4063" s="8" t="b">
        <v>0</v>
      </c>
      <c r="N4063" s="8" t="s">
        <v>8271</v>
      </c>
      <c r="O4063" s="11">
        <f t="shared" si="252"/>
        <v>0</v>
      </c>
      <c r="P4063" s="8" t="e">
        <f t="shared" si="253"/>
        <v>#DIV/0!</v>
      </c>
      <c r="Q4063" s="8" t="s">
        <v>8317</v>
      </c>
      <c r="R4063" s="8" t="s">
        <v>8318</v>
      </c>
      <c r="S4063" s="17">
        <f t="shared" si="254"/>
        <v>42421.141469907408</v>
      </c>
      <c r="T4063" s="17">
        <f t="shared" si="255"/>
        <v>42481.099803240737</v>
      </c>
    </row>
    <row r="4064" spans="1:20" ht="42.75" x14ac:dyDescent="0.45">
      <c r="A4064" s="5">
        <v>4062</v>
      </c>
      <c r="B4064" s="7" t="s">
        <v>4058</v>
      </c>
      <c r="C4064" s="7" t="s">
        <v>8166</v>
      </c>
      <c r="D4064" s="8">
        <v>20000</v>
      </c>
      <c r="E4064" s="8">
        <v>490</v>
      </c>
      <c r="F4064" s="8" t="s">
        <v>8221</v>
      </c>
      <c r="G4064" s="8" t="s">
        <v>8224</v>
      </c>
      <c r="H4064" s="8" t="s">
        <v>8246</v>
      </c>
      <c r="I4064" s="8">
        <v>1467481468</v>
      </c>
      <c r="J4064" s="8">
        <v>1464889468</v>
      </c>
      <c r="K4064" s="8" t="b">
        <v>0</v>
      </c>
      <c r="L4064" s="8">
        <v>3</v>
      </c>
      <c r="M4064" s="8" t="b">
        <v>0</v>
      </c>
      <c r="N4064" s="8" t="s">
        <v>8271</v>
      </c>
      <c r="O4064" s="11">
        <f t="shared" si="252"/>
        <v>2</v>
      </c>
      <c r="P4064" s="8">
        <f t="shared" si="253"/>
        <v>163.33000000000001</v>
      </c>
      <c r="Q4064" s="8" t="s">
        <v>8317</v>
      </c>
      <c r="R4064" s="8" t="s">
        <v>8318</v>
      </c>
      <c r="S4064" s="17">
        <f t="shared" si="254"/>
        <v>42523.739212962959</v>
      </c>
      <c r="T4064" s="17">
        <f t="shared" si="255"/>
        <v>42553.739212962959</v>
      </c>
    </row>
    <row r="4065" spans="1:20" ht="42.75" x14ac:dyDescent="0.45">
      <c r="A4065" s="5">
        <v>4063</v>
      </c>
      <c r="B4065" s="7" t="s">
        <v>4059</v>
      </c>
      <c r="C4065" s="7" t="s">
        <v>8167</v>
      </c>
      <c r="D4065" s="8">
        <v>9500</v>
      </c>
      <c r="E4065" s="8">
        <v>135</v>
      </c>
      <c r="F4065" s="8" t="s">
        <v>8221</v>
      </c>
      <c r="G4065" s="8" t="s">
        <v>8225</v>
      </c>
      <c r="H4065" s="8" t="s">
        <v>8247</v>
      </c>
      <c r="I4065" s="8">
        <v>1403886084</v>
      </c>
      <c r="J4065" s="8">
        <v>1401294084</v>
      </c>
      <c r="K4065" s="8" t="b">
        <v>0</v>
      </c>
      <c r="L4065" s="8">
        <v>9</v>
      </c>
      <c r="M4065" s="8" t="b">
        <v>0</v>
      </c>
      <c r="N4065" s="8" t="s">
        <v>8271</v>
      </c>
      <c r="O4065" s="11">
        <f t="shared" si="252"/>
        <v>1</v>
      </c>
      <c r="P4065" s="8">
        <f t="shared" si="253"/>
        <v>15</v>
      </c>
      <c r="Q4065" s="8" t="s">
        <v>8317</v>
      </c>
      <c r="R4065" s="8" t="s">
        <v>8318</v>
      </c>
      <c r="S4065" s="17">
        <f t="shared" si="254"/>
        <v>41787.681527777779</v>
      </c>
      <c r="T4065" s="17">
        <f t="shared" si="255"/>
        <v>41817.681527777779</v>
      </c>
    </row>
    <row r="4066" spans="1:20" ht="42.75" x14ac:dyDescent="0.45">
      <c r="A4066" s="5">
        <v>4064</v>
      </c>
      <c r="B4066" s="7" t="s">
        <v>4060</v>
      </c>
      <c r="C4066" s="7" t="s">
        <v>8168</v>
      </c>
      <c r="D4066" s="8">
        <v>2000</v>
      </c>
      <c r="E4066" s="8">
        <v>385</v>
      </c>
      <c r="F4066" s="8" t="s">
        <v>8221</v>
      </c>
      <c r="G4066" s="8" t="s">
        <v>8226</v>
      </c>
      <c r="H4066" s="8" t="s">
        <v>8248</v>
      </c>
      <c r="I4066" s="8">
        <v>1430316426</v>
      </c>
      <c r="J4066" s="8">
        <v>1427724426</v>
      </c>
      <c r="K4066" s="8" t="b">
        <v>0</v>
      </c>
      <c r="L4066" s="8">
        <v>6</v>
      </c>
      <c r="M4066" s="8" t="b">
        <v>0</v>
      </c>
      <c r="N4066" s="8" t="s">
        <v>8271</v>
      </c>
      <c r="O4066" s="11">
        <f t="shared" si="252"/>
        <v>19</v>
      </c>
      <c r="P4066" s="8">
        <f t="shared" si="253"/>
        <v>64.17</v>
      </c>
      <c r="Q4066" s="8" t="s">
        <v>8317</v>
      </c>
      <c r="R4066" s="8" t="s">
        <v>8318</v>
      </c>
      <c r="S4066" s="17">
        <f t="shared" si="254"/>
        <v>42093.588263888887</v>
      </c>
      <c r="T4066" s="17">
        <f t="shared" si="255"/>
        <v>42123.588263888887</v>
      </c>
    </row>
    <row r="4067" spans="1:20" ht="28.5" x14ac:dyDescent="0.45">
      <c r="A4067" s="5">
        <v>4065</v>
      </c>
      <c r="B4067" s="7" t="s">
        <v>4061</v>
      </c>
      <c r="C4067" s="7" t="s">
        <v>8169</v>
      </c>
      <c r="D4067" s="8">
        <v>4000</v>
      </c>
      <c r="E4067" s="8">
        <v>27</v>
      </c>
      <c r="F4067" s="8" t="s">
        <v>8221</v>
      </c>
      <c r="G4067" s="8" t="s">
        <v>8224</v>
      </c>
      <c r="H4067" s="8" t="s">
        <v>8246</v>
      </c>
      <c r="I4067" s="8">
        <v>1407883811</v>
      </c>
      <c r="J4067" s="8">
        <v>1405291811</v>
      </c>
      <c r="K4067" s="8" t="b">
        <v>0</v>
      </c>
      <c r="L4067" s="8">
        <v>4</v>
      </c>
      <c r="M4067" s="8" t="b">
        <v>0</v>
      </c>
      <c r="N4067" s="8" t="s">
        <v>8271</v>
      </c>
      <c r="O4067" s="11">
        <f t="shared" si="252"/>
        <v>1</v>
      </c>
      <c r="P4067" s="8">
        <f t="shared" si="253"/>
        <v>6.75</v>
      </c>
      <c r="Q4067" s="8" t="s">
        <v>8317</v>
      </c>
      <c r="R4067" s="8" t="s">
        <v>8318</v>
      </c>
      <c r="S4067" s="17">
        <f t="shared" si="254"/>
        <v>41833.951516203706</v>
      </c>
      <c r="T4067" s="17">
        <f t="shared" si="255"/>
        <v>41863.951516203706</v>
      </c>
    </row>
    <row r="4068" spans="1:20" ht="57" x14ac:dyDescent="0.45">
      <c r="A4068" s="5">
        <v>4066</v>
      </c>
      <c r="B4068" s="7" t="s">
        <v>4062</v>
      </c>
      <c r="C4068" s="7" t="s">
        <v>8170</v>
      </c>
      <c r="D4068" s="8">
        <v>15000</v>
      </c>
      <c r="E4068" s="8">
        <v>25</v>
      </c>
      <c r="F4068" s="8" t="s">
        <v>8221</v>
      </c>
      <c r="G4068" s="8" t="s">
        <v>8224</v>
      </c>
      <c r="H4068" s="8" t="s">
        <v>8246</v>
      </c>
      <c r="I4068" s="8">
        <v>1463619388</v>
      </c>
      <c r="J4068" s="8">
        <v>1461027388</v>
      </c>
      <c r="K4068" s="8" t="b">
        <v>0</v>
      </c>
      <c r="L4068" s="8">
        <v>1</v>
      </c>
      <c r="M4068" s="8" t="b">
        <v>0</v>
      </c>
      <c r="N4068" s="8" t="s">
        <v>8271</v>
      </c>
      <c r="O4068" s="11">
        <f t="shared" si="252"/>
        <v>0</v>
      </c>
      <c r="P4068" s="8">
        <f t="shared" si="253"/>
        <v>25</v>
      </c>
      <c r="Q4068" s="8" t="s">
        <v>8317</v>
      </c>
      <c r="R4068" s="8" t="s">
        <v>8318</v>
      </c>
      <c r="S4068" s="17">
        <f t="shared" si="254"/>
        <v>42479.039212962962</v>
      </c>
      <c r="T4068" s="17">
        <f t="shared" si="255"/>
        <v>42509.039212962962</v>
      </c>
    </row>
    <row r="4069" spans="1:20" ht="42.75" x14ac:dyDescent="0.45">
      <c r="A4069" s="5">
        <v>4067</v>
      </c>
      <c r="B4069" s="7" t="s">
        <v>4063</v>
      </c>
      <c r="C4069" s="7" t="s">
        <v>7998</v>
      </c>
      <c r="D4069" s="8">
        <v>5000</v>
      </c>
      <c r="E4069" s="8">
        <v>3045</v>
      </c>
      <c r="F4069" s="8" t="s">
        <v>8221</v>
      </c>
      <c r="G4069" s="8" t="s">
        <v>8224</v>
      </c>
      <c r="H4069" s="8" t="s">
        <v>8246</v>
      </c>
      <c r="I4069" s="8">
        <v>1443408550</v>
      </c>
      <c r="J4069" s="8">
        <v>1439952550</v>
      </c>
      <c r="K4069" s="8" t="b">
        <v>0</v>
      </c>
      <c r="L4069" s="8">
        <v>17</v>
      </c>
      <c r="M4069" s="8" t="b">
        <v>0</v>
      </c>
      <c r="N4069" s="8" t="s">
        <v>8271</v>
      </c>
      <c r="O4069" s="11">
        <f t="shared" si="252"/>
        <v>61</v>
      </c>
      <c r="P4069" s="8">
        <f t="shared" si="253"/>
        <v>179.12</v>
      </c>
      <c r="Q4069" s="8" t="s">
        <v>8317</v>
      </c>
      <c r="R4069" s="8" t="s">
        <v>8318</v>
      </c>
      <c r="S4069" s="17">
        <f t="shared" si="254"/>
        <v>42235.117476851854</v>
      </c>
      <c r="T4069" s="17">
        <f t="shared" si="255"/>
        <v>42275.117476851854</v>
      </c>
    </row>
    <row r="4070" spans="1:20" ht="28.5" x14ac:dyDescent="0.45">
      <c r="A4070" s="5">
        <v>4068</v>
      </c>
      <c r="B4070" s="7" t="s">
        <v>4064</v>
      </c>
      <c r="C4070" s="7" t="s">
        <v>8171</v>
      </c>
      <c r="D4070" s="8">
        <v>3495</v>
      </c>
      <c r="E4070" s="8">
        <v>34.950000000000003</v>
      </c>
      <c r="F4070" s="8" t="s">
        <v>8221</v>
      </c>
      <c r="G4070" s="8" t="s">
        <v>8224</v>
      </c>
      <c r="H4070" s="8" t="s">
        <v>8246</v>
      </c>
      <c r="I4070" s="8">
        <v>1484348700</v>
      </c>
      <c r="J4070" s="8">
        <v>1481756855</v>
      </c>
      <c r="K4070" s="8" t="b">
        <v>0</v>
      </c>
      <c r="L4070" s="8">
        <v>1</v>
      </c>
      <c r="M4070" s="8" t="b">
        <v>0</v>
      </c>
      <c r="N4070" s="8" t="s">
        <v>8271</v>
      </c>
      <c r="O4070" s="11">
        <f t="shared" si="252"/>
        <v>1</v>
      </c>
      <c r="P4070" s="8">
        <f t="shared" si="253"/>
        <v>34.950000000000003</v>
      </c>
      <c r="Q4070" s="8" t="s">
        <v>8317</v>
      </c>
      <c r="R4070" s="8" t="s">
        <v>8318</v>
      </c>
      <c r="S4070" s="17">
        <f t="shared" si="254"/>
        <v>42718.963599537034</v>
      </c>
      <c r="T4070" s="17">
        <f t="shared" si="255"/>
        <v>42748.961805555555</v>
      </c>
    </row>
    <row r="4071" spans="1:20" ht="42.75" x14ac:dyDescent="0.45">
      <c r="A4071" s="5">
        <v>4069</v>
      </c>
      <c r="B4071" s="7" t="s">
        <v>4065</v>
      </c>
      <c r="C4071" s="7" t="s">
        <v>8172</v>
      </c>
      <c r="D4071" s="8">
        <v>1250</v>
      </c>
      <c r="E4071" s="8">
        <v>430</v>
      </c>
      <c r="F4071" s="8" t="s">
        <v>8221</v>
      </c>
      <c r="G4071" s="8" t="s">
        <v>8225</v>
      </c>
      <c r="H4071" s="8" t="s">
        <v>8247</v>
      </c>
      <c r="I4071" s="8">
        <v>1425124800</v>
      </c>
      <c r="J4071" s="8">
        <v>1421596356</v>
      </c>
      <c r="K4071" s="8" t="b">
        <v>0</v>
      </c>
      <c r="L4071" s="8">
        <v>13</v>
      </c>
      <c r="M4071" s="8" t="b">
        <v>0</v>
      </c>
      <c r="N4071" s="8" t="s">
        <v>8271</v>
      </c>
      <c r="O4071" s="11">
        <f t="shared" si="252"/>
        <v>34</v>
      </c>
      <c r="P4071" s="8">
        <f t="shared" si="253"/>
        <v>33.08</v>
      </c>
      <c r="Q4071" s="8" t="s">
        <v>8317</v>
      </c>
      <c r="R4071" s="8" t="s">
        <v>8318</v>
      </c>
      <c r="S4071" s="17">
        <f t="shared" si="254"/>
        <v>42022.661527777775</v>
      </c>
      <c r="T4071" s="17">
        <f t="shared" si="255"/>
        <v>42063.5</v>
      </c>
    </row>
    <row r="4072" spans="1:20" ht="28.5" x14ac:dyDescent="0.45">
      <c r="A4072" s="5">
        <v>4070</v>
      </c>
      <c r="B4072" s="7" t="s">
        <v>4066</v>
      </c>
      <c r="C4072" s="7" t="s">
        <v>8173</v>
      </c>
      <c r="D4072" s="8">
        <v>1000</v>
      </c>
      <c r="E4072" s="8">
        <v>165</v>
      </c>
      <c r="F4072" s="8" t="s">
        <v>8221</v>
      </c>
      <c r="G4072" s="8" t="s">
        <v>8224</v>
      </c>
      <c r="H4072" s="8" t="s">
        <v>8246</v>
      </c>
      <c r="I4072" s="8">
        <v>1425178800</v>
      </c>
      <c r="J4072" s="8">
        <v>1422374420</v>
      </c>
      <c r="K4072" s="8" t="b">
        <v>0</v>
      </c>
      <c r="L4072" s="8">
        <v>6</v>
      </c>
      <c r="M4072" s="8" t="b">
        <v>0</v>
      </c>
      <c r="N4072" s="8" t="s">
        <v>8271</v>
      </c>
      <c r="O4072" s="11">
        <f t="shared" si="252"/>
        <v>17</v>
      </c>
      <c r="P4072" s="8">
        <f t="shared" si="253"/>
        <v>27.5</v>
      </c>
      <c r="Q4072" s="8" t="s">
        <v>8317</v>
      </c>
      <c r="R4072" s="8" t="s">
        <v>8318</v>
      </c>
      <c r="S4072" s="17">
        <f t="shared" si="254"/>
        <v>42031.666898148149</v>
      </c>
      <c r="T4072" s="17">
        <f t="shared" si="255"/>
        <v>42064.125</v>
      </c>
    </row>
    <row r="4073" spans="1:20" ht="57" x14ac:dyDescent="0.45">
      <c r="A4073" s="5">
        <v>4071</v>
      </c>
      <c r="B4073" s="7" t="s">
        <v>4067</v>
      </c>
      <c r="C4073" s="7" t="s">
        <v>8174</v>
      </c>
      <c r="D4073" s="8">
        <v>20000</v>
      </c>
      <c r="E4073" s="8">
        <v>0</v>
      </c>
      <c r="F4073" s="8" t="s">
        <v>8221</v>
      </c>
      <c r="G4073" s="8" t="s">
        <v>8238</v>
      </c>
      <c r="H4073" s="8" t="s">
        <v>8256</v>
      </c>
      <c r="I4073" s="8">
        <v>1482779931</v>
      </c>
      <c r="J4073" s="8">
        <v>1480187931</v>
      </c>
      <c r="K4073" s="8" t="b">
        <v>0</v>
      </c>
      <c r="L4073" s="8">
        <v>0</v>
      </c>
      <c r="M4073" s="8" t="b">
        <v>0</v>
      </c>
      <c r="N4073" s="8" t="s">
        <v>8271</v>
      </c>
      <c r="O4073" s="11">
        <f t="shared" si="252"/>
        <v>0</v>
      </c>
      <c r="P4073" s="8" t="e">
        <f t="shared" si="253"/>
        <v>#DIV/0!</v>
      </c>
      <c r="Q4073" s="8" t="s">
        <v>8317</v>
      </c>
      <c r="R4073" s="8" t="s">
        <v>8318</v>
      </c>
      <c r="S4073" s="17">
        <f t="shared" si="254"/>
        <v>42700.804756944446</v>
      </c>
      <c r="T4073" s="17">
        <f t="shared" si="255"/>
        <v>42730.804756944446</v>
      </c>
    </row>
    <row r="4074" spans="1:20" ht="57" x14ac:dyDescent="0.45">
      <c r="A4074" s="5">
        <v>4072</v>
      </c>
      <c r="B4074" s="7" t="s">
        <v>4068</v>
      </c>
      <c r="C4074" s="7" t="s">
        <v>8175</v>
      </c>
      <c r="D4074" s="8">
        <v>1000</v>
      </c>
      <c r="E4074" s="8">
        <v>4</v>
      </c>
      <c r="F4074" s="8" t="s">
        <v>8221</v>
      </c>
      <c r="G4074" s="8" t="s">
        <v>8225</v>
      </c>
      <c r="H4074" s="8" t="s">
        <v>8247</v>
      </c>
      <c r="I4074" s="8">
        <v>1408646111</v>
      </c>
      <c r="J4074" s="8">
        <v>1403462111</v>
      </c>
      <c r="K4074" s="8" t="b">
        <v>0</v>
      </c>
      <c r="L4074" s="8">
        <v>2</v>
      </c>
      <c r="M4074" s="8" t="b">
        <v>0</v>
      </c>
      <c r="N4074" s="8" t="s">
        <v>8271</v>
      </c>
      <c r="O4074" s="11">
        <f t="shared" si="252"/>
        <v>0</v>
      </c>
      <c r="P4074" s="8">
        <f t="shared" si="253"/>
        <v>2</v>
      </c>
      <c r="Q4074" s="8" t="s">
        <v>8317</v>
      </c>
      <c r="R4074" s="8" t="s">
        <v>8318</v>
      </c>
      <c r="S4074" s="17">
        <f t="shared" si="254"/>
        <v>41812.77443287037</v>
      </c>
      <c r="T4074" s="17">
        <f t="shared" si="255"/>
        <v>41872.77443287037</v>
      </c>
    </row>
    <row r="4075" spans="1:20" ht="42.75" x14ac:dyDescent="0.45">
      <c r="A4075" s="5">
        <v>4073</v>
      </c>
      <c r="B4075" s="7" t="s">
        <v>4069</v>
      </c>
      <c r="C4075" s="7" t="s">
        <v>8176</v>
      </c>
      <c r="D4075" s="8">
        <v>3500</v>
      </c>
      <c r="E4075" s="8">
        <v>37</v>
      </c>
      <c r="F4075" s="8" t="s">
        <v>8221</v>
      </c>
      <c r="G4075" s="8" t="s">
        <v>8224</v>
      </c>
      <c r="H4075" s="8" t="s">
        <v>8246</v>
      </c>
      <c r="I4075" s="8">
        <v>1431144000</v>
      </c>
      <c r="J4075" s="8">
        <v>1426407426</v>
      </c>
      <c r="K4075" s="8" t="b">
        <v>0</v>
      </c>
      <c r="L4075" s="8">
        <v>2</v>
      </c>
      <c r="M4075" s="8" t="b">
        <v>0</v>
      </c>
      <c r="N4075" s="8" t="s">
        <v>8271</v>
      </c>
      <c r="O4075" s="11">
        <f t="shared" si="252"/>
        <v>1</v>
      </c>
      <c r="P4075" s="8">
        <f t="shared" si="253"/>
        <v>18.5</v>
      </c>
      <c r="Q4075" s="8" t="s">
        <v>8317</v>
      </c>
      <c r="R4075" s="8" t="s">
        <v>8318</v>
      </c>
      <c r="S4075" s="17">
        <f t="shared" si="254"/>
        <v>42078.34520833334</v>
      </c>
      <c r="T4075" s="17">
        <f t="shared" si="255"/>
        <v>42133.166666666672</v>
      </c>
    </row>
    <row r="4076" spans="1:20" ht="42.75" x14ac:dyDescent="0.45">
      <c r="A4076" s="5">
        <v>4074</v>
      </c>
      <c r="B4076" s="7" t="s">
        <v>4070</v>
      </c>
      <c r="C4076" s="7" t="s">
        <v>8177</v>
      </c>
      <c r="D4076" s="8">
        <v>2750</v>
      </c>
      <c r="E4076" s="8">
        <v>735</v>
      </c>
      <c r="F4076" s="8" t="s">
        <v>8221</v>
      </c>
      <c r="G4076" s="8" t="s">
        <v>8225</v>
      </c>
      <c r="H4076" s="8" t="s">
        <v>8247</v>
      </c>
      <c r="I4076" s="8">
        <v>1446732975</v>
      </c>
      <c r="J4076" s="8">
        <v>1444137375</v>
      </c>
      <c r="K4076" s="8" t="b">
        <v>0</v>
      </c>
      <c r="L4076" s="8">
        <v>21</v>
      </c>
      <c r="M4076" s="8" t="b">
        <v>0</v>
      </c>
      <c r="N4076" s="8" t="s">
        <v>8271</v>
      </c>
      <c r="O4076" s="11">
        <f t="shared" si="252"/>
        <v>27</v>
      </c>
      <c r="P4076" s="8">
        <f t="shared" si="253"/>
        <v>35</v>
      </c>
      <c r="Q4076" s="8" t="s">
        <v>8317</v>
      </c>
      <c r="R4076" s="8" t="s">
        <v>8318</v>
      </c>
      <c r="S4076" s="17">
        <f t="shared" si="254"/>
        <v>42283.552951388891</v>
      </c>
      <c r="T4076" s="17">
        <f t="shared" si="255"/>
        <v>42313.594618055555</v>
      </c>
    </row>
    <row r="4077" spans="1:20" ht="42.75" x14ac:dyDescent="0.45">
      <c r="A4077" s="5">
        <v>4075</v>
      </c>
      <c r="B4077" s="7" t="s">
        <v>4071</v>
      </c>
      <c r="C4077" s="7" t="s">
        <v>8178</v>
      </c>
      <c r="D4077" s="8">
        <v>2000</v>
      </c>
      <c r="E4077" s="8">
        <v>576</v>
      </c>
      <c r="F4077" s="8" t="s">
        <v>8221</v>
      </c>
      <c r="G4077" s="8" t="s">
        <v>8225</v>
      </c>
      <c r="H4077" s="8" t="s">
        <v>8247</v>
      </c>
      <c r="I4077" s="8">
        <v>1404149280</v>
      </c>
      <c r="J4077" s="8">
        <v>1400547969</v>
      </c>
      <c r="K4077" s="8" t="b">
        <v>0</v>
      </c>
      <c r="L4077" s="8">
        <v>13</v>
      </c>
      <c r="M4077" s="8" t="b">
        <v>0</v>
      </c>
      <c r="N4077" s="8" t="s">
        <v>8271</v>
      </c>
      <c r="O4077" s="11">
        <f t="shared" si="252"/>
        <v>29</v>
      </c>
      <c r="P4077" s="8">
        <f t="shared" si="253"/>
        <v>44.31</v>
      </c>
      <c r="Q4077" s="8" t="s">
        <v>8317</v>
      </c>
      <c r="R4077" s="8" t="s">
        <v>8318</v>
      </c>
      <c r="S4077" s="17">
        <f t="shared" si="254"/>
        <v>41779.045937499999</v>
      </c>
      <c r="T4077" s="17">
        <f t="shared" si="255"/>
        <v>41820.727777777778</v>
      </c>
    </row>
    <row r="4078" spans="1:20" ht="42.75" x14ac:dyDescent="0.45">
      <c r="A4078" s="5">
        <v>4076</v>
      </c>
      <c r="B4078" s="7" t="s">
        <v>4072</v>
      </c>
      <c r="C4078" s="7" t="s">
        <v>8179</v>
      </c>
      <c r="D4078" s="8">
        <v>700</v>
      </c>
      <c r="E4078" s="8">
        <v>0</v>
      </c>
      <c r="F4078" s="8" t="s">
        <v>8221</v>
      </c>
      <c r="G4078" s="8" t="s">
        <v>8224</v>
      </c>
      <c r="H4078" s="8" t="s">
        <v>8246</v>
      </c>
      <c r="I4078" s="8">
        <v>1413921060</v>
      </c>
      <c r="J4078" s="8">
        <v>1411499149</v>
      </c>
      <c r="K4078" s="8" t="b">
        <v>0</v>
      </c>
      <c r="L4078" s="8">
        <v>0</v>
      </c>
      <c r="M4078" s="8" t="b">
        <v>0</v>
      </c>
      <c r="N4078" s="8" t="s">
        <v>8271</v>
      </c>
      <c r="O4078" s="11">
        <f t="shared" si="252"/>
        <v>0</v>
      </c>
      <c r="P4078" s="8" t="e">
        <f t="shared" si="253"/>
        <v>#DIV/0!</v>
      </c>
      <c r="Q4078" s="8" t="s">
        <v>8317</v>
      </c>
      <c r="R4078" s="8" t="s">
        <v>8318</v>
      </c>
      <c r="S4078" s="17">
        <f t="shared" si="254"/>
        <v>41905.795706018522</v>
      </c>
      <c r="T4078" s="17">
        <f t="shared" si="255"/>
        <v>41933.82708333333</v>
      </c>
    </row>
    <row r="4079" spans="1:20" ht="42.75" x14ac:dyDescent="0.45">
      <c r="A4079" s="5">
        <v>4077</v>
      </c>
      <c r="B4079" s="7" t="s">
        <v>4073</v>
      </c>
      <c r="C4079" s="7" t="s">
        <v>8180</v>
      </c>
      <c r="D4079" s="8">
        <v>15000</v>
      </c>
      <c r="E4079" s="8">
        <v>1335</v>
      </c>
      <c r="F4079" s="8" t="s">
        <v>8221</v>
      </c>
      <c r="G4079" s="8" t="s">
        <v>8224</v>
      </c>
      <c r="H4079" s="8" t="s">
        <v>8246</v>
      </c>
      <c r="I4079" s="8">
        <v>1482339794</v>
      </c>
      <c r="J4079" s="8">
        <v>1479747794</v>
      </c>
      <c r="K4079" s="8" t="b">
        <v>0</v>
      </c>
      <c r="L4079" s="8">
        <v>6</v>
      </c>
      <c r="M4079" s="8" t="b">
        <v>0</v>
      </c>
      <c r="N4079" s="8" t="s">
        <v>8271</v>
      </c>
      <c r="O4079" s="11">
        <f t="shared" si="252"/>
        <v>9</v>
      </c>
      <c r="P4079" s="8">
        <f t="shared" si="253"/>
        <v>222.5</v>
      </c>
      <c r="Q4079" s="8" t="s">
        <v>8317</v>
      </c>
      <c r="R4079" s="8" t="s">
        <v>8318</v>
      </c>
      <c r="S4079" s="17">
        <f t="shared" si="254"/>
        <v>42695.7105787037</v>
      </c>
      <c r="T4079" s="17">
        <f t="shared" si="255"/>
        <v>42725.7105787037</v>
      </c>
    </row>
    <row r="4080" spans="1:20" ht="42.75" x14ac:dyDescent="0.45">
      <c r="A4080" s="5">
        <v>4078</v>
      </c>
      <c r="B4080" s="7" t="s">
        <v>4074</v>
      </c>
      <c r="C4080" s="7" t="s">
        <v>8181</v>
      </c>
      <c r="D4080" s="8">
        <v>250</v>
      </c>
      <c r="E4080" s="8">
        <v>0</v>
      </c>
      <c r="F4080" s="8" t="s">
        <v>8221</v>
      </c>
      <c r="G4080" s="8" t="s">
        <v>8225</v>
      </c>
      <c r="H4080" s="8" t="s">
        <v>8247</v>
      </c>
      <c r="I4080" s="8">
        <v>1485543242</v>
      </c>
      <c r="J4080" s="8">
        <v>1482951242</v>
      </c>
      <c r="K4080" s="8" t="b">
        <v>0</v>
      </c>
      <c r="L4080" s="8">
        <v>0</v>
      </c>
      <c r="M4080" s="8" t="b">
        <v>0</v>
      </c>
      <c r="N4080" s="8" t="s">
        <v>8271</v>
      </c>
      <c r="O4080" s="11">
        <f t="shared" si="252"/>
        <v>0</v>
      </c>
      <c r="P4080" s="8" t="e">
        <f t="shared" si="253"/>
        <v>#DIV/0!</v>
      </c>
      <c r="Q4080" s="8" t="s">
        <v>8317</v>
      </c>
      <c r="R4080" s="8" t="s">
        <v>8318</v>
      </c>
      <c r="S4080" s="17">
        <f t="shared" si="254"/>
        <v>42732.787523148145</v>
      </c>
      <c r="T4080" s="17">
        <f t="shared" si="255"/>
        <v>42762.787523148145</v>
      </c>
    </row>
    <row r="4081" spans="1:20" ht="42.75" x14ac:dyDescent="0.45">
      <c r="A4081" s="5">
        <v>4079</v>
      </c>
      <c r="B4081" s="7" t="s">
        <v>4075</v>
      </c>
      <c r="C4081" s="7" t="s">
        <v>8182</v>
      </c>
      <c r="D4081" s="8">
        <v>3000</v>
      </c>
      <c r="E4081" s="8">
        <v>5</v>
      </c>
      <c r="F4081" s="8" t="s">
        <v>8221</v>
      </c>
      <c r="G4081" s="8" t="s">
        <v>8224</v>
      </c>
      <c r="H4081" s="8" t="s">
        <v>8246</v>
      </c>
      <c r="I4081" s="8">
        <v>1466375521</v>
      </c>
      <c r="J4081" s="8">
        <v>1463783521</v>
      </c>
      <c r="K4081" s="8" t="b">
        <v>0</v>
      </c>
      <c r="L4081" s="8">
        <v>1</v>
      </c>
      <c r="M4081" s="8" t="b">
        <v>0</v>
      </c>
      <c r="N4081" s="8" t="s">
        <v>8271</v>
      </c>
      <c r="O4081" s="11">
        <f t="shared" si="252"/>
        <v>0</v>
      </c>
      <c r="P4081" s="8">
        <f t="shared" si="253"/>
        <v>5</v>
      </c>
      <c r="Q4081" s="8" t="s">
        <v>8317</v>
      </c>
      <c r="R4081" s="8" t="s">
        <v>8318</v>
      </c>
      <c r="S4081" s="17">
        <f t="shared" si="254"/>
        <v>42510.938900462963</v>
      </c>
      <c r="T4081" s="17">
        <f t="shared" si="255"/>
        <v>42540.938900462963</v>
      </c>
    </row>
    <row r="4082" spans="1:20" ht="42.75" x14ac:dyDescent="0.45">
      <c r="A4082" s="5">
        <v>4080</v>
      </c>
      <c r="B4082" s="7" t="s">
        <v>4076</v>
      </c>
      <c r="C4082" s="7" t="s">
        <v>8183</v>
      </c>
      <c r="D4082" s="8">
        <v>3000</v>
      </c>
      <c r="E4082" s="8">
        <v>0</v>
      </c>
      <c r="F4082" s="8" t="s">
        <v>8221</v>
      </c>
      <c r="G4082" s="8" t="s">
        <v>8224</v>
      </c>
      <c r="H4082" s="8" t="s">
        <v>8246</v>
      </c>
      <c r="I4082" s="8">
        <v>1465930440</v>
      </c>
      <c r="J4082" s="8">
        <v>1463849116</v>
      </c>
      <c r="K4082" s="8" t="b">
        <v>0</v>
      </c>
      <c r="L4082" s="8">
        <v>0</v>
      </c>
      <c r="M4082" s="8" t="b">
        <v>0</v>
      </c>
      <c r="N4082" s="8" t="s">
        <v>8271</v>
      </c>
      <c r="O4082" s="11">
        <f t="shared" si="252"/>
        <v>0</v>
      </c>
      <c r="P4082" s="8" t="e">
        <f t="shared" si="253"/>
        <v>#DIV/0!</v>
      </c>
      <c r="Q4082" s="8" t="s">
        <v>8317</v>
      </c>
      <c r="R4082" s="8" t="s">
        <v>8318</v>
      </c>
      <c r="S4082" s="17">
        <f t="shared" si="254"/>
        <v>42511.698101851856</v>
      </c>
      <c r="T4082" s="17">
        <f t="shared" si="255"/>
        <v>42535.787500000006</v>
      </c>
    </row>
    <row r="4083" spans="1:20" ht="42.75" x14ac:dyDescent="0.45">
      <c r="A4083" s="5">
        <v>4081</v>
      </c>
      <c r="B4083" s="7" t="s">
        <v>4077</v>
      </c>
      <c r="C4083" s="7" t="s">
        <v>8184</v>
      </c>
      <c r="D4083" s="8">
        <v>2224</v>
      </c>
      <c r="E4083" s="8">
        <v>350</v>
      </c>
      <c r="F4083" s="8" t="s">
        <v>8221</v>
      </c>
      <c r="G4083" s="8" t="s">
        <v>8224</v>
      </c>
      <c r="H4083" s="8" t="s">
        <v>8246</v>
      </c>
      <c r="I4083" s="8">
        <v>1425819425</v>
      </c>
      <c r="J4083" s="8">
        <v>1423231025</v>
      </c>
      <c r="K4083" s="8" t="b">
        <v>0</v>
      </c>
      <c r="L4083" s="8">
        <v>12</v>
      </c>
      <c r="M4083" s="8" t="b">
        <v>0</v>
      </c>
      <c r="N4083" s="8" t="s">
        <v>8271</v>
      </c>
      <c r="O4083" s="11">
        <f t="shared" si="252"/>
        <v>16</v>
      </c>
      <c r="P4083" s="8">
        <f t="shared" si="253"/>
        <v>29.17</v>
      </c>
      <c r="Q4083" s="8" t="s">
        <v>8317</v>
      </c>
      <c r="R4083" s="8" t="s">
        <v>8318</v>
      </c>
      <c r="S4083" s="17">
        <f t="shared" si="254"/>
        <v>42041.581307870365</v>
      </c>
      <c r="T4083" s="17">
        <f t="shared" si="255"/>
        <v>42071.539641203708</v>
      </c>
    </row>
    <row r="4084" spans="1:20" ht="42.75" x14ac:dyDescent="0.45">
      <c r="A4084" s="5">
        <v>4082</v>
      </c>
      <c r="B4084" s="7" t="s">
        <v>4078</v>
      </c>
      <c r="C4084" s="7" t="s">
        <v>8185</v>
      </c>
      <c r="D4084" s="8">
        <v>150</v>
      </c>
      <c r="E4084" s="8">
        <v>3</v>
      </c>
      <c r="F4084" s="8" t="s">
        <v>8221</v>
      </c>
      <c r="G4084" s="8" t="s">
        <v>8224</v>
      </c>
      <c r="H4084" s="8" t="s">
        <v>8246</v>
      </c>
      <c r="I4084" s="8">
        <v>1447542000</v>
      </c>
      <c r="J4084" s="8">
        <v>1446179553</v>
      </c>
      <c r="K4084" s="8" t="b">
        <v>0</v>
      </c>
      <c r="L4084" s="8">
        <v>2</v>
      </c>
      <c r="M4084" s="8" t="b">
        <v>0</v>
      </c>
      <c r="N4084" s="8" t="s">
        <v>8271</v>
      </c>
      <c r="O4084" s="11">
        <f t="shared" si="252"/>
        <v>2</v>
      </c>
      <c r="P4084" s="8">
        <f t="shared" si="253"/>
        <v>1.5</v>
      </c>
      <c r="Q4084" s="8" t="s">
        <v>8317</v>
      </c>
      <c r="R4084" s="8" t="s">
        <v>8318</v>
      </c>
      <c r="S4084" s="17">
        <f t="shared" si="254"/>
        <v>42307.189270833333</v>
      </c>
      <c r="T4084" s="17">
        <f t="shared" si="255"/>
        <v>42322.958333333328</v>
      </c>
    </row>
    <row r="4085" spans="1:20" ht="42.75" x14ac:dyDescent="0.45">
      <c r="A4085" s="5">
        <v>4083</v>
      </c>
      <c r="B4085" s="7" t="s">
        <v>4079</v>
      </c>
      <c r="C4085" s="7" t="s">
        <v>8186</v>
      </c>
      <c r="D4085" s="8">
        <v>3500</v>
      </c>
      <c r="E4085" s="8">
        <v>759</v>
      </c>
      <c r="F4085" s="8" t="s">
        <v>8221</v>
      </c>
      <c r="G4085" s="8" t="s">
        <v>8224</v>
      </c>
      <c r="H4085" s="8" t="s">
        <v>8246</v>
      </c>
      <c r="I4085" s="8">
        <v>1452795416</v>
      </c>
      <c r="J4085" s="8">
        <v>1450203416</v>
      </c>
      <c r="K4085" s="8" t="b">
        <v>0</v>
      </c>
      <c r="L4085" s="8">
        <v>6</v>
      </c>
      <c r="M4085" s="8" t="b">
        <v>0</v>
      </c>
      <c r="N4085" s="8" t="s">
        <v>8271</v>
      </c>
      <c r="O4085" s="11">
        <f t="shared" si="252"/>
        <v>22</v>
      </c>
      <c r="P4085" s="8">
        <f t="shared" si="253"/>
        <v>126.5</v>
      </c>
      <c r="Q4085" s="8" t="s">
        <v>8317</v>
      </c>
      <c r="R4085" s="8" t="s">
        <v>8318</v>
      </c>
      <c r="S4085" s="17">
        <f t="shared" si="254"/>
        <v>42353.761759259258</v>
      </c>
      <c r="T4085" s="17">
        <f t="shared" si="255"/>
        <v>42383.761759259258</v>
      </c>
    </row>
    <row r="4086" spans="1:20" ht="57" x14ac:dyDescent="0.45">
      <c r="A4086" s="5">
        <v>4084</v>
      </c>
      <c r="B4086" s="7" t="s">
        <v>4080</v>
      </c>
      <c r="C4086" s="7" t="s">
        <v>8187</v>
      </c>
      <c r="D4086" s="8">
        <v>3000</v>
      </c>
      <c r="E4086" s="8">
        <v>10</v>
      </c>
      <c r="F4086" s="8" t="s">
        <v>8221</v>
      </c>
      <c r="G4086" s="8" t="s">
        <v>8237</v>
      </c>
      <c r="H4086" s="8" t="s">
        <v>8249</v>
      </c>
      <c r="I4086" s="8">
        <v>1476008906</v>
      </c>
      <c r="J4086" s="8">
        <v>1473416906</v>
      </c>
      <c r="K4086" s="8" t="b">
        <v>0</v>
      </c>
      <c r="L4086" s="8">
        <v>1</v>
      </c>
      <c r="M4086" s="8" t="b">
        <v>0</v>
      </c>
      <c r="N4086" s="8" t="s">
        <v>8271</v>
      </c>
      <c r="O4086" s="11">
        <f t="shared" si="252"/>
        <v>0</v>
      </c>
      <c r="P4086" s="8">
        <f t="shared" si="253"/>
        <v>10</v>
      </c>
      <c r="Q4086" s="8" t="s">
        <v>8317</v>
      </c>
      <c r="R4086" s="8" t="s">
        <v>8318</v>
      </c>
      <c r="S4086" s="17">
        <f t="shared" si="254"/>
        <v>42622.436412037037</v>
      </c>
      <c r="T4086" s="17">
        <f t="shared" si="255"/>
        <v>42652.436412037037</v>
      </c>
    </row>
    <row r="4087" spans="1:20" ht="42.75" x14ac:dyDescent="0.45">
      <c r="A4087" s="5">
        <v>4085</v>
      </c>
      <c r="B4087" s="7" t="s">
        <v>4081</v>
      </c>
      <c r="C4087" s="7" t="s">
        <v>8188</v>
      </c>
      <c r="D4087" s="8">
        <v>3500</v>
      </c>
      <c r="E4087" s="8">
        <v>10</v>
      </c>
      <c r="F4087" s="8" t="s">
        <v>8221</v>
      </c>
      <c r="G4087" s="8" t="s">
        <v>8224</v>
      </c>
      <c r="H4087" s="8" t="s">
        <v>8246</v>
      </c>
      <c r="I4087" s="8">
        <v>1427169540</v>
      </c>
      <c r="J4087" s="8">
        <v>1424701775</v>
      </c>
      <c r="K4087" s="8" t="b">
        <v>0</v>
      </c>
      <c r="L4087" s="8">
        <v>1</v>
      </c>
      <c r="M4087" s="8" t="b">
        <v>0</v>
      </c>
      <c r="N4087" s="8" t="s">
        <v>8271</v>
      </c>
      <c r="O4087" s="11">
        <f t="shared" si="252"/>
        <v>0</v>
      </c>
      <c r="P4087" s="8">
        <f t="shared" si="253"/>
        <v>10</v>
      </c>
      <c r="Q4087" s="8" t="s">
        <v>8317</v>
      </c>
      <c r="R4087" s="8" t="s">
        <v>8318</v>
      </c>
      <c r="S4087" s="17">
        <f t="shared" si="254"/>
        <v>42058.603877314818</v>
      </c>
      <c r="T4087" s="17">
        <f t="shared" si="255"/>
        <v>42087.165972222225</v>
      </c>
    </row>
    <row r="4088" spans="1:20" ht="42.75" x14ac:dyDescent="0.45">
      <c r="A4088" s="5">
        <v>4086</v>
      </c>
      <c r="B4088" s="7" t="s">
        <v>4082</v>
      </c>
      <c r="C4088" s="7" t="s">
        <v>8189</v>
      </c>
      <c r="D4088" s="8">
        <v>1000</v>
      </c>
      <c r="E4088" s="8">
        <v>47</v>
      </c>
      <c r="F4088" s="8" t="s">
        <v>8221</v>
      </c>
      <c r="G4088" s="8" t="s">
        <v>8224</v>
      </c>
      <c r="H4088" s="8" t="s">
        <v>8246</v>
      </c>
      <c r="I4088" s="8">
        <v>1448078400</v>
      </c>
      <c r="J4088" s="8">
        <v>1445985299</v>
      </c>
      <c r="K4088" s="8" t="b">
        <v>0</v>
      </c>
      <c r="L4088" s="8">
        <v>5</v>
      </c>
      <c r="M4088" s="8" t="b">
        <v>0</v>
      </c>
      <c r="N4088" s="8" t="s">
        <v>8271</v>
      </c>
      <c r="O4088" s="11">
        <f t="shared" si="252"/>
        <v>5</v>
      </c>
      <c r="P4088" s="8">
        <f t="shared" si="253"/>
        <v>9.4</v>
      </c>
      <c r="Q4088" s="8" t="s">
        <v>8317</v>
      </c>
      <c r="R4088" s="8" t="s">
        <v>8318</v>
      </c>
      <c r="S4088" s="17">
        <f t="shared" si="254"/>
        <v>42304.940960648149</v>
      </c>
      <c r="T4088" s="17">
        <f t="shared" si="255"/>
        <v>42329.166666666672</v>
      </c>
    </row>
    <row r="4089" spans="1:20" x14ac:dyDescent="0.45">
      <c r="A4089" s="5">
        <v>4087</v>
      </c>
      <c r="B4089" s="7" t="s">
        <v>4083</v>
      </c>
      <c r="C4089" s="7" t="s">
        <v>8190</v>
      </c>
      <c r="D4089" s="8">
        <v>9600</v>
      </c>
      <c r="E4089" s="8">
        <v>0</v>
      </c>
      <c r="F4089" s="8" t="s">
        <v>8221</v>
      </c>
      <c r="G4089" s="8" t="s">
        <v>8224</v>
      </c>
      <c r="H4089" s="8" t="s">
        <v>8246</v>
      </c>
      <c r="I4089" s="8">
        <v>1468777786</v>
      </c>
      <c r="J4089" s="8">
        <v>1466185786</v>
      </c>
      <c r="K4089" s="8" t="b">
        <v>0</v>
      </c>
      <c r="L4089" s="8">
        <v>0</v>
      </c>
      <c r="M4089" s="8" t="b">
        <v>0</v>
      </c>
      <c r="N4089" s="8" t="s">
        <v>8271</v>
      </c>
      <c r="O4089" s="11">
        <f t="shared" si="252"/>
        <v>0</v>
      </c>
      <c r="P4089" s="8" t="e">
        <f t="shared" si="253"/>
        <v>#DIV/0!</v>
      </c>
      <c r="Q4089" s="8" t="s">
        <v>8317</v>
      </c>
      <c r="R4089" s="8" t="s">
        <v>8318</v>
      </c>
      <c r="S4089" s="17">
        <f t="shared" si="254"/>
        <v>42538.742893518516</v>
      </c>
      <c r="T4089" s="17">
        <f t="shared" si="255"/>
        <v>42568.742893518516</v>
      </c>
    </row>
    <row r="4090" spans="1:20" ht="42.75" x14ac:dyDescent="0.45">
      <c r="A4090" s="5">
        <v>4088</v>
      </c>
      <c r="B4090" s="7" t="s">
        <v>4084</v>
      </c>
      <c r="C4090" s="7" t="s">
        <v>8191</v>
      </c>
      <c r="D4090" s="8">
        <v>2000</v>
      </c>
      <c r="E4090" s="8">
        <v>216</v>
      </c>
      <c r="F4090" s="8" t="s">
        <v>8221</v>
      </c>
      <c r="G4090" s="8" t="s">
        <v>8225</v>
      </c>
      <c r="H4090" s="8" t="s">
        <v>8247</v>
      </c>
      <c r="I4090" s="8">
        <v>1421403960</v>
      </c>
      <c r="J4090" s="8">
        <v>1418827324</v>
      </c>
      <c r="K4090" s="8" t="b">
        <v>0</v>
      </c>
      <c r="L4090" s="8">
        <v>3</v>
      </c>
      <c r="M4090" s="8" t="b">
        <v>0</v>
      </c>
      <c r="N4090" s="8" t="s">
        <v>8271</v>
      </c>
      <c r="O4090" s="11">
        <f t="shared" si="252"/>
        <v>11</v>
      </c>
      <c r="P4090" s="8">
        <f t="shared" si="253"/>
        <v>72</v>
      </c>
      <c r="Q4090" s="8" t="s">
        <v>8317</v>
      </c>
      <c r="R4090" s="8" t="s">
        <v>8318</v>
      </c>
      <c r="S4090" s="17">
        <f t="shared" si="254"/>
        <v>41990.612546296295</v>
      </c>
      <c r="T4090" s="17">
        <f t="shared" si="255"/>
        <v>42020.434722222228</v>
      </c>
    </row>
    <row r="4091" spans="1:20" ht="42.75" x14ac:dyDescent="0.45">
      <c r="A4091" s="5">
        <v>4089</v>
      </c>
      <c r="B4091" s="7" t="s">
        <v>4085</v>
      </c>
      <c r="C4091" s="7" t="s">
        <v>8192</v>
      </c>
      <c r="D4091" s="8">
        <v>5000</v>
      </c>
      <c r="E4091" s="8">
        <v>240</v>
      </c>
      <c r="F4091" s="8" t="s">
        <v>8221</v>
      </c>
      <c r="G4091" s="8" t="s">
        <v>8224</v>
      </c>
      <c r="H4091" s="8" t="s">
        <v>8246</v>
      </c>
      <c r="I4091" s="8">
        <v>1433093700</v>
      </c>
      <c r="J4091" s="8">
        <v>1430242488</v>
      </c>
      <c r="K4091" s="8" t="b">
        <v>0</v>
      </c>
      <c r="L4091" s="8">
        <v>8</v>
      </c>
      <c r="M4091" s="8" t="b">
        <v>0</v>
      </c>
      <c r="N4091" s="8" t="s">
        <v>8271</v>
      </c>
      <c r="O4091" s="11">
        <f t="shared" si="252"/>
        <v>5</v>
      </c>
      <c r="P4091" s="8">
        <f t="shared" si="253"/>
        <v>30</v>
      </c>
      <c r="Q4091" s="8" t="s">
        <v>8317</v>
      </c>
      <c r="R4091" s="8" t="s">
        <v>8318</v>
      </c>
      <c r="S4091" s="17">
        <f t="shared" si="254"/>
        <v>42122.732499999998</v>
      </c>
      <c r="T4091" s="17">
        <f t="shared" si="255"/>
        <v>42155.732638888891</v>
      </c>
    </row>
    <row r="4092" spans="1:20" ht="42.75" x14ac:dyDescent="0.45">
      <c r="A4092" s="5">
        <v>4090</v>
      </c>
      <c r="B4092" s="7" t="s">
        <v>4086</v>
      </c>
      <c r="C4092" s="7" t="s">
        <v>8193</v>
      </c>
      <c r="D4092" s="8">
        <v>1000</v>
      </c>
      <c r="E4092" s="8">
        <v>32</v>
      </c>
      <c r="F4092" s="8" t="s">
        <v>8221</v>
      </c>
      <c r="G4092" s="8" t="s">
        <v>8224</v>
      </c>
      <c r="H4092" s="8" t="s">
        <v>8246</v>
      </c>
      <c r="I4092" s="8">
        <v>1438959600</v>
      </c>
      <c r="J4092" s="8">
        <v>1437754137</v>
      </c>
      <c r="K4092" s="8" t="b">
        <v>0</v>
      </c>
      <c r="L4092" s="8">
        <v>3</v>
      </c>
      <c r="M4092" s="8" t="b">
        <v>0</v>
      </c>
      <c r="N4092" s="8" t="s">
        <v>8271</v>
      </c>
      <c r="O4092" s="11">
        <f t="shared" si="252"/>
        <v>3</v>
      </c>
      <c r="P4092" s="8">
        <f t="shared" si="253"/>
        <v>10.67</v>
      </c>
      <c r="Q4092" s="8" t="s">
        <v>8317</v>
      </c>
      <c r="R4092" s="8" t="s">
        <v>8318</v>
      </c>
      <c r="S4092" s="17">
        <f t="shared" si="254"/>
        <v>42209.67288194444</v>
      </c>
      <c r="T4092" s="17">
        <f t="shared" si="255"/>
        <v>42223.625</v>
      </c>
    </row>
    <row r="4093" spans="1:20" ht="42.75" x14ac:dyDescent="0.45">
      <c r="A4093" s="5">
        <v>4091</v>
      </c>
      <c r="B4093" s="7" t="s">
        <v>4087</v>
      </c>
      <c r="C4093" s="7" t="s">
        <v>8194</v>
      </c>
      <c r="D4093" s="8">
        <v>1600</v>
      </c>
      <c r="E4093" s="8">
        <v>204</v>
      </c>
      <c r="F4093" s="8" t="s">
        <v>8221</v>
      </c>
      <c r="G4093" s="8" t="s">
        <v>8224</v>
      </c>
      <c r="H4093" s="8" t="s">
        <v>8246</v>
      </c>
      <c r="I4093" s="8">
        <v>1421410151</v>
      </c>
      <c r="J4093" s="8">
        <v>1418818151</v>
      </c>
      <c r="K4093" s="8" t="b">
        <v>0</v>
      </c>
      <c r="L4093" s="8">
        <v>8</v>
      </c>
      <c r="M4093" s="8" t="b">
        <v>0</v>
      </c>
      <c r="N4093" s="8" t="s">
        <v>8271</v>
      </c>
      <c r="O4093" s="11">
        <f t="shared" si="252"/>
        <v>13</v>
      </c>
      <c r="P4093" s="8">
        <f t="shared" si="253"/>
        <v>25.5</v>
      </c>
      <c r="Q4093" s="8" t="s">
        <v>8317</v>
      </c>
      <c r="R4093" s="8" t="s">
        <v>8318</v>
      </c>
      <c r="S4093" s="17">
        <f t="shared" si="254"/>
        <v>41990.506377314814</v>
      </c>
      <c r="T4093" s="17">
        <f t="shared" si="255"/>
        <v>42020.506377314814</v>
      </c>
    </row>
    <row r="4094" spans="1:20" ht="42.75" x14ac:dyDescent="0.45">
      <c r="A4094" s="5">
        <v>4092</v>
      </c>
      <c r="B4094" s="7" t="s">
        <v>4088</v>
      </c>
      <c r="C4094" s="7" t="s">
        <v>8195</v>
      </c>
      <c r="D4094" s="8">
        <v>110000</v>
      </c>
      <c r="E4094" s="8">
        <v>20</v>
      </c>
      <c r="F4094" s="8" t="s">
        <v>8221</v>
      </c>
      <c r="G4094" s="8" t="s">
        <v>8224</v>
      </c>
      <c r="H4094" s="8" t="s">
        <v>8246</v>
      </c>
      <c r="I4094" s="8">
        <v>1428205247</v>
      </c>
      <c r="J4094" s="8">
        <v>1423024847</v>
      </c>
      <c r="K4094" s="8" t="b">
        <v>0</v>
      </c>
      <c r="L4094" s="8">
        <v>1</v>
      </c>
      <c r="M4094" s="8" t="b">
        <v>0</v>
      </c>
      <c r="N4094" s="8" t="s">
        <v>8271</v>
      </c>
      <c r="O4094" s="11">
        <f t="shared" si="252"/>
        <v>0</v>
      </c>
      <c r="P4094" s="8">
        <f t="shared" si="253"/>
        <v>20</v>
      </c>
      <c r="Q4094" s="8" t="s">
        <v>8317</v>
      </c>
      <c r="R4094" s="8" t="s">
        <v>8318</v>
      </c>
      <c r="S4094" s="17">
        <f t="shared" si="254"/>
        <v>42039.194988425923</v>
      </c>
      <c r="T4094" s="17">
        <f t="shared" si="255"/>
        <v>42099.153321759266</v>
      </c>
    </row>
    <row r="4095" spans="1:20" ht="42.75" x14ac:dyDescent="0.45">
      <c r="A4095" s="5">
        <v>4093</v>
      </c>
      <c r="B4095" s="7" t="s">
        <v>4089</v>
      </c>
      <c r="C4095" s="7" t="s">
        <v>8196</v>
      </c>
      <c r="D4095" s="8">
        <v>2500</v>
      </c>
      <c r="E4095" s="8">
        <v>60</v>
      </c>
      <c r="F4095" s="8" t="s">
        <v>8221</v>
      </c>
      <c r="G4095" s="8" t="s">
        <v>8225</v>
      </c>
      <c r="H4095" s="8" t="s">
        <v>8247</v>
      </c>
      <c r="I4095" s="8">
        <v>1440272093</v>
      </c>
      <c r="J4095" s="8">
        <v>1435088093</v>
      </c>
      <c r="K4095" s="8" t="b">
        <v>0</v>
      </c>
      <c r="L4095" s="8">
        <v>4</v>
      </c>
      <c r="M4095" s="8" t="b">
        <v>0</v>
      </c>
      <c r="N4095" s="8" t="s">
        <v>8271</v>
      </c>
      <c r="O4095" s="11">
        <f t="shared" si="252"/>
        <v>2</v>
      </c>
      <c r="P4095" s="8">
        <f t="shared" si="253"/>
        <v>15</v>
      </c>
      <c r="Q4095" s="8" t="s">
        <v>8317</v>
      </c>
      <c r="R4095" s="8" t="s">
        <v>8318</v>
      </c>
      <c r="S4095" s="17">
        <f t="shared" si="254"/>
        <v>42178.815891203703</v>
      </c>
      <c r="T4095" s="17">
        <f t="shared" si="255"/>
        <v>42238.815891203703</v>
      </c>
    </row>
    <row r="4096" spans="1:20" ht="42.75" x14ac:dyDescent="0.45">
      <c r="A4096" s="5">
        <v>4094</v>
      </c>
      <c r="B4096" s="7" t="s">
        <v>4090</v>
      </c>
      <c r="C4096" s="7" t="s">
        <v>8197</v>
      </c>
      <c r="D4096" s="8">
        <v>2000</v>
      </c>
      <c r="E4096" s="8">
        <v>730</v>
      </c>
      <c r="F4096" s="8" t="s">
        <v>8221</v>
      </c>
      <c r="G4096" s="8" t="s">
        <v>8224</v>
      </c>
      <c r="H4096" s="8" t="s">
        <v>8246</v>
      </c>
      <c r="I4096" s="8">
        <v>1413953940</v>
      </c>
      <c r="J4096" s="8">
        <v>1410141900</v>
      </c>
      <c r="K4096" s="8" t="b">
        <v>0</v>
      </c>
      <c r="L4096" s="8">
        <v>8</v>
      </c>
      <c r="M4096" s="8" t="b">
        <v>0</v>
      </c>
      <c r="N4096" s="8" t="s">
        <v>8271</v>
      </c>
      <c r="O4096" s="11">
        <f t="shared" si="252"/>
        <v>37</v>
      </c>
      <c r="P4096" s="8">
        <f t="shared" si="253"/>
        <v>91.25</v>
      </c>
      <c r="Q4096" s="8" t="s">
        <v>8317</v>
      </c>
      <c r="R4096" s="8" t="s">
        <v>8318</v>
      </c>
      <c r="S4096" s="17">
        <f t="shared" si="254"/>
        <v>41890.086805555555</v>
      </c>
      <c r="T4096" s="17">
        <f t="shared" si="255"/>
        <v>41934.207638888889</v>
      </c>
    </row>
    <row r="4097" spans="1:20" ht="28.5" x14ac:dyDescent="0.45">
      <c r="A4097" s="5">
        <v>4095</v>
      </c>
      <c r="B4097" s="7" t="s">
        <v>4091</v>
      </c>
      <c r="C4097" s="7" t="s">
        <v>8198</v>
      </c>
      <c r="D4097" s="8">
        <v>30000</v>
      </c>
      <c r="E4097" s="8">
        <v>800</v>
      </c>
      <c r="F4097" s="8" t="s">
        <v>8221</v>
      </c>
      <c r="G4097" s="8" t="s">
        <v>8238</v>
      </c>
      <c r="H4097" s="8" t="s">
        <v>8256</v>
      </c>
      <c r="I4097" s="8">
        <v>1482108350</v>
      </c>
      <c r="J4097" s="8">
        <v>1479516350</v>
      </c>
      <c r="K4097" s="8" t="b">
        <v>0</v>
      </c>
      <c r="L4097" s="8">
        <v>1</v>
      </c>
      <c r="M4097" s="8" t="b">
        <v>0</v>
      </c>
      <c r="N4097" s="8" t="s">
        <v>8271</v>
      </c>
      <c r="O4097" s="11">
        <f t="shared" si="252"/>
        <v>3</v>
      </c>
      <c r="P4097" s="8">
        <f t="shared" si="253"/>
        <v>800</v>
      </c>
      <c r="Q4097" s="8" t="s">
        <v>8317</v>
      </c>
      <c r="R4097" s="8" t="s">
        <v>8318</v>
      </c>
      <c r="S4097" s="17">
        <f t="shared" si="254"/>
        <v>42693.031828703708</v>
      </c>
      <c r="T4097" s="17">
        <f t="shared" si="255"/>
        <v>42723.031828703708</v>
      </c>
    </row>
    <row r="4098" spans="1:20" ht="42.75" x14ac:dyDescent="0.45">
      <c r="A4098" s="5">
        <v>4096</v>
      </c>
      <c r="B4098" s="7" t="s">
        <v>4092</v>
      </c>
      <c r="C4098" s="7" t="s">
        <v>8199</v>
      </c>
      <c r="D4098" s="8">
        <v>3500</v>
      </c>
      <c r="E4098" s="8">
        <v>400</v>
      </c>
      <c r="F4098" s="8" t="s">
        <v>8221</v>
      </c>
      <c r="G4098" s="8" t="s">
        <v>8225</v>
      </c>
      <c r="H4098" s="8" t="s">
        <v>8247</v>
      </c>
      <c r="I4098" s="8">
        <v>1488271860</v>
      </c>
      <c r="J4098" s="8">
        <v>1484484219</v>
      </c>
      <c r="K4098" s="8" t="b">
        <v>0</v>
      </c>
      <c r="L4098" s="8">
        <v>5</v>
      </c>
      <c r="M4098" s="8" t="b">
        <v>0</v>
      </c>
      <c r="N4098" s="8" t="s">
        <v>8271</v>
      </c>
      <c r="O4098" s="11">
        <f t="shared" si="252"/>
        <v>11</v>
      </c>
      <c r="P4098" s="8">
        <f t="shared" si="253"/>
        <v>80</v>
      </c>
      <c r="Q4098" s="8" t="s">
        <v>8317</v>
      </c>
      <c r="R4098" s="8" t="s">
        <v>8318</v>
      </c>
      <c r="S4098" s="17">
        <f t="shared" si="254"/>
        <v>42750.530312499999</v>
      </c>
      <c r="T4098" s="17">
        <f t="shared" si="255"/>
        <v>42794.368749999994</v>
      </c>
    </row>
    <row r="4099" spans="1:20" ht="42.75" x14ac:dyDescent="0.45">
      <c r="A4099" s="5">
        <v>4097</v>
      </c>
      <c r="B4099" s="7" t="s">
        <v>4093</v>
      </c>
      <c r="C4099" s="7" t="s">
        <v>8200</v>
      </c>
      <c r="D4099" s="8">
        <v>10000</v>
      </c>
      <c r="E4099" s="8">
        <v>0</v>
      </c>
      <c r="F4099" s="8" t="s">
        <v>8221</v>
      </c>
      <c r="G4099" s="8" t="s">
        <v>8225</v>
      </c>
      <c r="H4099" s="8" t="s">
        <v>8247</v>
      </c>
      <c r="I4099" s="8">
        <v>1454284500</v>
      </c>
      <c r="J4099" s="8">
        <v>1449431237</v>
      </c>
      <c r="K4099" s="8" t="b">
        <v>0</v>
      </c>
      <c r="L4099" s="8">
        <v>0</v>
      </c>
      <c r="M4099" s="8" t="b">
        <v>0</v>
      </c>
      <c r="N4099" s="8" t="s">
        <v>8271</v>
      </c>
      <c r="O4099" s="11">
        <f t="shared" ref="O4099:O4115" si="256">ROUND((E4099/D4099)*100,0)</f>
        <v>0</v>
      </c>
      <c r="P4099" s="8" t="e">
        <f t="shared" ref="P4099:P4115" si="257">ROUND(E4099/L4099,2)</f>
        <v>#DIV/0!</v>
      </c>
      <c r="Q4099" s="8" t="s">
        <v>8317</v>
      </c>
      <c r="R4099" s="8" t="s">
        <v>8318</v>
      </c>
      <c r="S4099" s="17">
        <f t="shared" ref="S4099:S4115" si="258">(((J4099/60)/60)/24)+DATE(1970,1,1)</f>
        <v>42344.824502314819</v>
      </c>
      <c r="T4099" s="17">
        <f t="shared" ref="T4099:T4115" si="259">(((I4099/60)/60)/24)+DATE(1970,1,1)</f>
        <v>42400.996527777781</v>
      </c>
    </row>
    <row r="4100" spans="1:20" ht="42.75" x14ac:dyDescent="0.45">
      <c r="A4100" s="5">
        <v>4098</v>
      </c>
      <c r="B4100" s="7" t="s">
        <v>4094</v>
      </c>
      <c r="C4100" s="7" t="s">
        <v>8201</v>
      </c>
      <c r="D4100" s="8">
        <v>75000</v>
      </c>
      <c r="E4100" s="8">
        <v>0</v>
      </c>
      <c r="F4100" s="8" t="s">
        <v>8221</v>
      </c>
      <c r="G4100" s="8" t="s">
        <v>8224</v>
      </c>
      <c r="H4100" s="8" t="s">
        <v>8246</v>
      </c>
      <c r="I4100" s="8">
        <v>1465060797</v>
      </c>
      <c r="J4100" s="8">
        <v>1462468797</v>
      </c>
      <c r="K4100" s="8" t="b">
        <v>0</v>
      </c>
      <c r="L4100" s="8">
        <v>0</v>
      </c>
      <c r="M4100" s="8" t="b">
        <v>0</v>
      </c>
      <c r="N4100" s="8" t="s">
        <v>8271</v>
      </c>
      <c r="O4100" s="11">
        <f t="shared" si="256"/>
        <v>0</v>
      </c>
      <c r="P4100" s="8" t="e">
        <f t="shared" si="257"/>
        <v>#DIV/0!</v>
      </c>
      <c r="Q4100" s="8" t="s">
        <v>8317</v>
      </c>
      <c r="R4100" s="8" t="s">
        <v>8318</v>
      </c>
      <c r="S4100" s="17">
        <f t="shared" si="258"/>
        <v>42495.722187499996</v>
      </c>
      <c r="T4100" s="17">
        <f t="shared" si="259"/>
        <v>42525.722187499996</v>
      </c>
    </row>
    <row r="4101" spans="1:20" ht="42.75" x14ac:dyDescent="0.45">
      <c r="A4101" s="5">
        <v>4099</v>
      </c>
      <c r="B4101" s="7" t="s">
        <v>4095</v>
      </c>
      <c r="C4101" s="7" t="s">
        <v>8202</v>
      </c>
      <c r="D4101" s="8">
        <v>4500</v>
      </c>
      <c r="E4101" s="8">
        <v>50</v>
      </c>
      <c r="F4101" s="8" t="s">
        <v>8221</v>
      </c>
      <c r="G4101" s="8" t="s">
        <v>8224</v>
      </c>
      <c r="H4101" s="8" t="s">
        <v>8246</v>
      </c>
      <c r="I4101" s="8">
        <v>1472847873</v>
      </c>
      <c r="J4101" s="8">
        <v>1468959873</v>
      </c>
      <c r="K4101" s="8" t="b">
        <v>0</v>
      </c>
      <c r="L4101" s="8">
        <v>1</v>
      </c>
      <c r="M4101" s="8" t="b">
        <v>0</v>
      </c>
      <c r="N4101" s="8" t="s">
        <v>8271</v>
      </c>
      <c r="O4101" s="11">
        <f t="shared" si="256"/>
        <v>1</v>
      </c>
      <c r="P4101" s="8">
        <f t="shared" si="257"/>
        <v>50</v>
      </c>
      <c r="Q4101" s="8" t="s">
        <v>8317</v>
      </c>
      <c r="R4101" s="8" t="s">
        <v>8318</v>
      </c>
      <c r="S4101" s="17">
        <f t="shared" si="258"/>
        <v>42570.850381944445</v>
      </c>
      <c r="T4101" s="17">
        <f t="shared" si="259"/>
        <v>42615.850381944445</v>
      </c>
    </row>
    <row r="4102" spans="1:20" ht="28.5" x14ac:dyDescent="0.45">
      <c r="A4102" s="5">
        <v>4100</v>
      </c>
      <c r="B4102" s="7" t="s">
        <v>4096</v>
      </c>
      <c r="C4102" s="7" t="s">
        <v>8203</v>
      </c>
      <c r="D4102" s="8">
        <v>270</v>
      </c>
      <c r="E4102" s="8">
        <v>0</v>
      </c>
      <c r="F4102" s="8" t="s">
        <v>8221</v>
      </c>
      <c r="G4102" s="8" t="s">
        <v>8224</v>
      </c>
      <c r="H4102" s="8" t="s">
        <v>8246</v>
      </c>
      <c r="I4102" s="8">
        <v>1414205990</v>
      </c>
      <c r="J4102" s="8">
        <v>1413341990</v>
      </c>
      <c r="K4102" s="8" t="b">
        <v>0</v>
      </c>
      <c r="L4102" s="8">
        <v>0</v>
      </c>
      <c r="M4102" s="8" t="b">
        <v>0</v>
      </c>
      <c r="N4102" s="8" t="s">
        <v>8271</v>
      </c>
      <c r="O4102" s="11">
        <f t="shared" si="256"/>
        <v>0</v>
      </c>
      <c r="P4102" s="8" t="e">
        <f t="shared" si="257"/>
        <v>#DIV/0!</v>
      </c>
      <c r="Q4102" s="8" t="s">
        <v>8317</v>
      </c>
      <c r="R4102" s="8" t="s">
        <v>8318</v>
      </c>
      <c r="S4102" s="17">
        <f t="shared" si="258"/>
        <v>41927.124884259261</v>
      </c>
      <c r="T4102" s="17">
        <f t="shared" si="259"/>
        <v>41937.124884259261</v>
      </c>
    </row>
    <row r="4103" spans="1:20" ht="42.75" x14ac:dyDescent="0.45">
      <c r="A4103" s="5">
        <v>4101</v>
      </c>
      <c r="B4103" s="7" t="s">
        <v>4097</v>
      </c>
      <c r="C4103" s="7" t="s">
        <v>8204</v>
      </c>
      <c r="D4103" s="8">
        <v>600</v>
      </c>
      <c r="E4103" s="8">
        <v>0</v>
      </c>
      <c r="F4103" s="8" t="s">
        <v>8221</v>
      </c>
      <c r="G4103" s="8" t="s">
        <v>8224</v>
      </c>
      <c r="H4103" s="8" t="s">
        <v>8246</v>
      </c>
      <c r="I4103" s="8">
        <v>1485380482</v>
      </c>
      <c r="J4103" s="8">
        <v>1482788482</v>
      </c>
      <c r="K4103" s="8" t="b">
        <v>0</v>
      </c>
      <c r="L4103" s="8">
        <v>0</v>
      </c>
      <c r="M4103" s="8" t="b">
        <v>0</v>
      </c>
      <c r="N4103" s="8" t="s">
        <v>8271</v>
      </c>
      <c r="O4103" s="11">
        <f t="shared" si="256"/>
        <v>0</v>
      </c>
      <c r="P4103" s="8" t="e">
        <f t="shared" si="257"/>
        <v>#DIV/0!</v>
      </c>
      <c r="Q4103" s="8" t="s">
        <v>8317</v>
      </c>
      <c r="R4103" s="8" t="s">
        <v>8318</v>
      </c>
      <c r="S4103" s="17">
        <f t="shared" si="258"/>
        <v>42730.903726851851</v>
      </c>
      <c r="T4103" s="17">
        <f t="shared" si="259"/>
        <v>42760.903726851851</v>
      </c>
    </row>
    <row r="4104" spans="1:20" ht="42.75" x14ac:dyDescent="0.45">
      <c r="A4104" s="5">
        <v>4102</v>
      </c>
      <c r="B4104" s="7" t="s">
        <v>4098</v>
      </c>
      <c r="C4104" s="7" t="s">
        <v>8205</v>
      </c>
      <c r="D4104" s="8">
        <v>500</v>
      </c>
      <c r="E4104" s="8">
        <v>137</v>
      </c>
      <c r="F4104" s="8" t="s">
        <v>8221</v>
      </c>
      <c r="G4104" s="8" t="s">
        <v>8224</v>
      </c>
      <c r="H4104" s="8" t="s">
        <v>8246</v>
      </c>
      <c r="I4104" s="8">
        <v>1463343673</v>
      </c>
      <c r="J4104" s="8">
        <v>1460751673</v>
      </c>
      <c r="K4104" s="8" t="b">
        <v>0</v>
      </c>
      <c r="L4104" s="8">
        <v>6</v>
      </c>
      <c r="M4104" s="8" t="b">
        <v>0</v>
      </c>
      <c r="N4104" s="8" t="s">
        <v>8271</v>
      </c>
      <c r="O4104" s="11">
        <f t="shared" si="256"/>
        <v>27</v>
      </c>
      <c r="P4104" s="8">
        <f t="shared" si="257"/>
        <v>22.83</v>
      </c>
      <c r="Q4104" s="8" t="s">
        <v>8317</v>
      </c>
      <c r="R4104" s="8" t="s">
        <v>8318</v>
      </c>
      <c r="S4104" s="17">
        <f t="shared" si="258"/>
        <v>42475.848067129627</v>
      </c>
      <c r="T4104" s="17">
        <f t="shared" si="259"/>
        <v>42505.848067129627</v>
      </c>
    </row>
    <row r="4105" spans="1:20" ht="42.75" x14ac:dyDescent="0.45">
      <c r="A4105" s="5">
        <v>4103</v>
      </c>
      <c r="B4105" s="7" t="s">
        <v>4099</v>
      </c>
      <c r="C4105" s="7" t="s">
        <v>8206</v>
      </c>
      <c r="D4105" s="8">
        <v>1000</v>
      </c>
      <c r="E4105" s="8">
        <v>100</v>
      </c>
      <c r="F4105" s="8" t="s">
        <v>8221</v>
      </c>
      <c r="G4105" s="8" t="s">
        <v>8224</v>
      </c>
      <c r="H4105" s="8" t="s">
        <v>8246</v>
      </c>
      <c r="I4105" s="8">
        <v>1440613920</v>
      </c>
      <c r="J4105" s="8">
        <v>1435953566</v>
      </c>
      <c r="K4105" s="8" t="b">
        <v>0</v>
      </c>
      <c r="L4105" s="8">
        <v>6</v>
      </c>
      <c r="M4105" s="8" t="b">
        <v>0</v>
      </c>
      <c r="N4105" s="8" t="s">
        <v>8271</v>
      </c>
      <c r="O4105" s="11">
        <f t="shared" si="256"/>
        <v>10</v>
      </c>
      <c r="P4105" s="8">
        <f t="shared" si="257"/>
        <v>16.670000000000002</v>
      </c>
      <c r="Q4105" s="8" t="s">
        <v>8317</v>
      </c>
      <c r="R4105" s="8" t="s">
        <v>8318</v>
      </c>
      <c r="S4105" s="17">
        <f t="shared" si="258"/>
        <v>42188.83293981482</v>
      </c>
      <c r="T4105" s="17">
        <f t="shared" si="259"/>
        <v>42242.772222222222</v>
      </c>
    </row>
    <row r="4106" spans="1:20" ht="42.75" x14ac:dyDescent="0.45">
      <c r="A4106" s="5">
        <v>4104</v>
      </c>
      <c r="B4106" s="7" t="s">
        <v>4100</v>
      </c>
      <c r="C4106" s="7" t="s">
        <v>8207</v>
      </c>
      <c r="D4106" s="8">
        <v>3000</v>
      </c>
      <c r="E4106" s="8">
        <v>641</v>
      </c>
      <c r="F4106" s="8" t="s">
        <v>8221</v>
      </c>
      <c r="G4106" s="8" t="s">
        <v>8226</v>
      </c>
      <c r="H4106" s="8" t="s">
        <v>8248</v>
      </c>
      <c r="I4106" s="8">
        <v>1477550434</v>
      </c>
      <c r="J4106" s="8">
        <v>1474958434</v>
      </c>
      <c r="K4106" s="8" t="b">
        <v>0</v>
      </c>
      <c r="L4106" s="8">
        <v>14</v>
      </c>
      <c r="M4106" s="8" t="b">
        <v>0</v>
      </c>
      <c r="N4106" s="8" t="s">
        <v>8271</v>
      </c>
      <c r="O4106" s="11">
        <f t="shared" si="256"/>
        <v>21</v>
      </c>
      <c r="P4106" s="8">
        <f t="shared" si="257"/>
        <v>45.79</v>
      </c>
      <c r="Q4106" s="8" t="s">
        <v>8317</v>
      </c>
      <c r="R4106" s="8" t="s">
        <v>8318</v>
      </c>
      <c r="S4106" s="17">
        <f t="shared" si="258"/>
        <v>42640.278171296297</v>
      </c>
      <c r="T4106" s="17">
        <f t="shared" si="259"/>
        <v>42670.278171296297</v>
      </c>
    </row>
    <row r="4107" spans="1:20" ht="42.75" x14ac:dyDescent="0.45">
      <c r="A4107" s="5">
        <v>4105</v>
      </c>
      <c r="B4107" s="7" t="s">
        <v>4101</v>
      </c>
      <c r="C4107" s="7" t="s">
        <v>8208</v>
      </c>
      <c r="D4107" s="8">
        <v>33000</v>
      </c>
      <c r="E4107" s="8">
        <v>2300</v>
      </c>
      <c r="F4107" s="8" t="s">
        <v>8221</v>
      </c>
      <c r="G4107" s="8" t="s">
        <v>8238</v>
      </c>
      <c r="H4107" s="8" t="s">
        <v>8256</v>
      </c>
      <c r="I4107" s="8">
        <v>1482711309</v>
      </c>
      <c r="J4107" s="8">
        <v>1479860109</v>
      </c>
      <c r="K4107" s="8" t="b">
        <v>0</v>
      </c>
      <c r="L4107" s="8">
        <v>6</v>
      </c>
      <c r="M4107" s="8" t="b">
        <v>0</v>
      </c>
      <c r="N4107" s="8" t="s">
        <v>8271</v>
      </c>
      <c r="O4107" s="11">
        <f t="shared" si="256"/>
        <v>7</v>
      </c>
      <c r="P4107" s="8">
        <f t="shared" si="257"/>
        <v>383.33</v>
      </c>
      <c r="Q4107" s="8" t="s">
        <v>8317</v>
      </c>
      <c r="R4107" s="8" t="s">
        <v>8318</v>
      </c>
      <c r="S4107" s="17">
        <f t="shared" si="258"/>
        <v>42697.010520833333</v>
      </c>
      <c r="T4107" s="17">
        <f t="shared" si="259"/>
        <v>42730.010520833333</v>
      </c>
    </row>
    <row r="4108" spans="1:20" ht="42.75" x14ac:dyDescent="0.45">
      <c r="A4108" s="5">
        <v>4106</v>
      </c>
      <c r="B4108" s="7" t="s">
        <v>4102</v>
      </c>
      <c r="C4108" s="7" t="s">
        <v>8209</v>
      </c>
      <c r="D4108" s="8">
        <v>5000</v>
      </c>
      <c r="E4108" s="8">
        <v>3530</v>
      </c>
      <c r="F4108" s="8" t="s">
        <v>8221</v>
      </c>
      <c r="G4108" s="8" t="s">
        <v>8224</v>
      </c>
      <c r="H4108" s="8" t="s">
        <v>8246</v>
      </c>
      <c r="I4108" s="8">
        <v>1427936400</v>
      </c>
      <c r="J4108" s="8">
        <v>1424221866</v>
      </c>
      <c r="K4108" s="8" t="b">
        <v>0</v>
      </c>
      <c r="L4108" s="8">
        <v>33</v>
      </c>
      <c r="M4108" s="8" t="b">
        <v>0</v>
      </c>
      <c r="N4108" s="8" t="s">
        <v>8271</v>
      </c>
      <c r="O4108" s="11">
        <f t="shared" si="256"/>
        <v>71</v>
      </c>
      <c r="P4108" s="8">
        <f t="shared" si="257"/>
        <v>106.97</v>
      </c>
      <c r="Q4108" s="8" t="s">
        <v>8317</v>
      </c>
      <c r="R4108" s="8" t="s">
        <v>8318</v>
      </c>
      <c r="S4108" s="17">
        <f t="shared" si="258"/>
        <v>42053.049375000002</v>
      </c>
      <c r="T4108" s="17">
        <f t="shared" si="259"/>
        <v>42096.041666666672</v>
      </c>
    </row>
    <row r="4109" spans="1:20" ht="42.75" x14ac:dyDescent="0.45">
      <c r="A4109" s="5">
        <v>4107</v>
      </c>
      <c r="B4109" s="7" t="s">
        <v>4103</v>
      </c>
      <c r="C4109" s="7" t="s">
        <v>8210</v>
      </c>
      <c r="D4109" s="8">
        <v>2000</v>
      </c>
      <c r="E4109" s="8">
        <v>41</v>
      </c>
      <c r="F4109" s="8" t="s">
        <v>8221</v>
      </c>
      <c r="G4109" s="8" t="s">
        <v>8224</v>
      </c>
      <c r="H4109" s="8" t="s">
        <v>8246</v>
      </c>
      <c r="I4109" s="8">
        <v>1411596001</v>
      </c>
      <c r="J4109" s="8">
        <v>1409608801</v>
      </c>
      <c r="K4109" s="8" t="b">
        <v>0</v>
      </c>
      <c r="L4109" s="8">
        <v>4</v>
      </c>
      <c r="M4109" s="8" t="b">
        <v>0</v>
      </c>
      <c r="N4109" s="8" t="s">
        <v>8271</v>
      </c>
      <c r="O4109" s="11">
        <f t="shared" si="256"/>
        <v>2</v>
      </c>
      <c r="P4109" s="8">
        <f t="shared" si="257"/>
        <v>10.25</v>
      </c>
      <c r="Q4109" s="8" t="s">
        <v>8317</v>
      </c>
      <c r="R4109" s="8" t="s">
        <v>8318</v>
      </c>
      <c r="S4109" s="17">
        <f t="shared" si="258"/>
        <v>41883.916678240741</v>
      </c>
      <c r="T4109" s="17">
        <f t="shared" si="259"/>
        <v>41906.916678240741</v>
      </c>
    </row>
    <row r="4110" spans="1:20" ht="42.75" x14ac:dyDescent="0.45">
      <c r="A4110" s="5">
        <v>4108</v>
      </c>
      <c r="B4110" s="7" t="s">
        <v>4104</v>
      </c>
      <c r="C4110" s="7" t="s">
        <v>8211</v>
      </c>
      <c r="D4110" s="8">
        <v>3000</v>
      </c>
      <c r="E4110" s="8">
        <v>59</v>
      </c>
      <c r="F4110" s="8" t="s">
        <v>8221</v>
      </c>
      <c r="G4110" s="8" t="s">
        <v>8224</v>
      </c>
      <c r="H4110" s="8" t="s">
        <v>8246</v>
      </c>
      <c r="I4110" s="8">
        <v>1488517200</v>
      </c>
      <c r="J4110" s="8">
        <v>1485909937</v>
      </c>
      <c r="K4110" s="8" t="b">
        <v>0</v>
      </c>
      <c r="L4110" s="8">
        <v>1</v>
      </c>
      <c r="M4110" s="8" t="b">
        <v>0</v>
      </c>
      <c r="N4110" s="8" t="s">
        <v>8271</v>
      </c>
      <c r="O4110" s="11">
        <f t="shared" si="256"/>
        <v>2</v>
      </c>
      <c r="P4110" s="8">
        <f t="shared" si="257"/>
        <v>59</v>
      </c>
      <c r="Q4110" s="8" t="s">
        <v>8317</v>
      </c>
      <c r="R4110" s="8" t="s">
        <v>8318</v>
      </c>
      <c r="S4110" s="17">
        <f t="shared" si="258"/>
        <v>42767.031678240746</v>
      </c>
      <c r="T4110" s="17">
        <f t="shared" si="259"/>
        <v>42797.208333333328</v>
      </c>
    </row>
    <row r="4111" spans="1:20" ht="42.75" x14ac:dyDescent="0.45">
      <c r="A4111" s="5">
        <v>4109</v>
      </c>
      <c r="B4111" s="7" t="s">
        <v>4105</v>
      </c>
      <c r="C4111" s="7" t="s">
        <v>8212</v>
      </c>
      <c r="D4111" s="8">
        <v>500</v>
      </c>
      <c r="E4111" s="8">
        <v>0</v>
      </c>
      <c r="F4111" s="8" t="s">
        <v>8221</v>
      </c>
      <c r="G4111" s="8" t="s">
        <v>8225</v>
      </c>
      <c r="H4111" s="8" t="s">
        <v>8247</v>
      </c>
      <c r="I4111" s="8">
        <v>1448805404</v>
      </c>
      <c r="J4111" s="8">
        <v>1446209804</v>
      </c>
      <c r="K4111" s="8" t="b">
        <v>0</v>
      </c>
      <c r="L4111" s="8">
        <v>0</v>
      </c>
      <c r="M4111" s="8" t="b">
        <v>0</v>
      </c>
      <c r="N4111" s="8" t="s">
        <v>8271</v>
      </c>
      <c r="O4111" s="11">
        <f t="shared" si="256"/>
        <v>0</v>
      </c>
      <c r="P4111" s="8" t="e">
        <f t="shared" si="257"/>
        <v>#DIV/0!</v>
      </c>
      <c r="Q4111" s="8" t="s">
        <v>8317</v>
      </c>
      <c r="R4111" s="8" t="s">
        <v>8318</v>
      </c>
      <c r="S4111" s="17">
        <f t="shared" si="258"/>
        <v>42307.539398148147</v>
      </c>
      <c r="T4111" s="17">
        <f t="shared" si="259"/>
        <v>42337.581064814818</v>
      </c>
    </row>
    <row r="4112" spans="1:20" ht="42.75" x14ac:dyDescent="0.45">
      <c r="A4112" s="5">
        <v>4110</v>
      </c>
      <c r="B4112" s="7" t="s">
        <v>4106</v>
      </c>
      <c r="C4112" s="7" t="s">
        <v>8213</v>
      </c>
      <c r="D4112" s="8">
        <v>300</v>
      </c>
      <c r="E4112" s="8">
        <v>86</v>
      </c>
      <c r="F4112" s="8" t="s">
        <v>8221</v>
      </c>
      <c r="G4112" s="8" t="s">
        <v>8225</v>
      </c>
      <c r="H4112" s="8" t="s">
        <v>8247</v>
      </c>
      <c r="I4112" s="8">
        <v>1469113351</v>
      </c>
      <c r="J4112" s="8">
        <v>1463929351</v>
      </c>
      <c r="K4112" s="8" t="b">
        <v>0</v>
      </c>
      <c r="L4112" s="8">
        <v>6</v>
      </c>
      <c r="M4112" s="8" t="b">
        <v>0</v>
      </c>
      <c r="N4112" s="8" t="s">
        <v>8271</v>
      </c>
      <c r="O4112" s="11">
        <f t="shared" si="256"/>
        <v>29</v>
      </c>
      <c r="P4112" s="8">
        <f t="shared" si="257"/>
        <v>14.33</v>
      </c>
      <c r="Q4112" s="8" t="s">
        <v>8317</v>
      </c>
      <c r="R4112" s="8" t="s">
        <v>8318</v>
      </c>
      <c r="S4112" s="17">
        <f t="shared" si="258"/>
        <v>42512.626747685179</v>
      </c>
      <c r="T4112" s="17">
        <f t="shared" si="259"/>
        <v>42572.626747685179</v>
      </c>
    </row>
    <row r="4113" spans="1:20" ht="42.75" x14ac:dyDescent="0.45">
      <c r="A4113" s="5">
        <v>4111</v>
      </c>
      <c r="B4113" s="7" t="s">
        <v>4107</v>
      </c>
      <c r="C4113" s="7" t="s">
        <v>8214</v>
      </c>
      <c r="D4113" s="8">
        <v>3000</v>
      </c>
      <c r="E4113" s="8">
        <v>94</v>
      </c>
      <c r="F4113" s="8" t="s">
        <v>8221</v>
      </c>
      <c r="G4113" s="8" t="s">
        <v>8224</v>
      </c>
      <c r="H4113" s="8" t="s">
        <v>8246</v>
      </c>
      <c r="I4113" s="8">
        <v>1424747740</v>
      </c>
      <c r="J4113" s="8">
        <v>1422155740</v>
      </c>
      <c r="K4113" s="8" t="b">
        <v>0</v>
      </c>
      <c r="L4113" s="8">
        <v>6</v>
      </c>
      <c r="M4113" s="8" t="b">
        <v>0</v>
      </c>
      <c r="N4113" s="8" t="s">
        <v>8271</v>
      </c>
      <c r="O4113" s="11">
        <f t="shared" si="256"/>
        <v>3</v>
      </c>
      <c r="P4113" s="8">
        <f t="shared" si="257"/>
        <v>15.67</v>
      </c>
      <c r="Q4113" s="8" t="s">
        <v>8317</v>
      </c>
      <c r="R4113" s="8" t="s">
        <v>8318</v>
      </c>
      <c r="S4113" s="17">
        <f t="shared" si="258"/>
        <v>42029.135879629626</v>
      </c>
      <c r="T4113" s="17">
        <f t="shared" si="259"/>
        <v>42059.135879629626</v>
      </c>
    </row>
    <row r="4114" spans="1:20" ht="42.75" x14ac:dyDescent="0.45">
      <c r="A4114" s="5">
        <v>4112</v>
      </c>
      <c r="B4114" s="7" t="s">
        <v>4108</v>
      </c>
      <c r="C4114" s="7" t="s">
        <v>6961</v>
      </c>
      <c r="D4114" s="8">
        <v>2500</v>
      </c>
      <c r="E4114" s="8">
        <v>1</v>
      </c>
      <c r="F4114" s="8" t="s">
        <v>8221</v>
      </c>
      <c r="G4114" s="8" t="s">
        <v>8241</v>
      </c>
      <c r="H4114" s="8" t="s">
        <v>8249</v>
      </c>
      <c r="I4114" s="8">
        <v>1456617600</v>
      </c>
      <c r="J4114" s="8">
        <v>1454280186</v>
      </c>
      <c r="K4114" s="8" t="b">
        <v>0</v>
      </c>
      <c r="L4114" s="8">
        <v>1</v>
      </c>
      <c r="M4114" s="8" t="b">
        <v>0</v>
      </c>
      <c r="N4114" s="8" t="s">
        <v>8271</v>
      </c>
      <c r="O4114" s="11">
        <f t="shared" si="256"/>
        <v>0</v>
      </c>
      <c r="P4114" s="8">
        <f t="shared" si="257"/>
        <v>1</v>
      </c>
      <c r="Q4114" s="8" t="s">
        <v>8317</v>
      </c>
      <c r="R4114" s="8" t="s">
        <v>8318</v>
      </c>
      <c r="S4114" s="17">
        <f t="shared" si="258"/>
        <v>42400.946597222224</v>
      </c>
      <c r="T4114" s="17">
        <f t="shared" si="259"/>
        <v>42428</v>
      </c>
    </row>
    <row r="4115" spans="1:20" ht="42.75" x14ac:dyDescent="0.45">
      <c r="A4115" s="5">
        <v>4113</v>
      </c>
      <c r="B4115" s="7" t="s">
        <v>4109</v>
      </c>
      <c r="C4115" s="7" t="s">
        <v>8215</v>
      </c>
      <c r="D4115" s="8">
        <v>1500</v>
      </c>
      <c r="E4115" s="8">
        <v>3</v>
      </c>
      <c r="F4115" s="8" t="s">
        <v>8221</v>
      </c>
      <c r="G4115" s="8" t="s">
        <v>8224</v>
      </c>
      <c r="H4115" s="8" t="s">
        <v>8246</v>
      </c>
      <c r="I4115" s="8">
        <v>1452234840</v>
      </c>
      <c r="J4115" s="8">
        <v>1450619123</v>
      </c>
      <c r="K4115" s="8" t="b">
        <v>0</v>
      </c>
      <c r="L4115" s="8">
        <v>3</v>
      </c>
      <c r="M4115" s="8" t="b">
        <v>0</v>
      </c>
      <c r="N4115" s="8" t="s">
        <v>8271</v>
      </c>
      <c r="O4115" s="11">
        <f t="shared" si="256"/>
        <v>0</v>
      </c>
      <c r="P4115" s="8">
        <f t="shared" si="257"/>
        <v>1</v>
      </c>
      <c r="Q4115" s="8" t="s">
        <v>8317</v>
      </c>
      <c r="R4115" s="8" t="s">
        <v>8318</v>
      </c>
      <c r="S4115" s="17">
        <f t="shared" si="258"/>
        <v>42358.573182870372</v>
      </c>
      <c r="T4115" s="17">
        <f t="shared" si="259"/>
        <v>42377.273611111115</v>
      </c>
    </row>
  </sheetData>
  <autoFilter ref="A1:T4115" xr:uid="{BB30ECE2-4DD8-4C3F-9D0C-C6085CBDA412}"/>
  <conditionalFormatting sqref="F2:F1048576">
    <cfRule type="containsText" dxfId="33" priority="4" operator="containsText" text="live">
      <formula>NOT(ISERROR(SEARCH("live",F2)))</formula>
    </cfRule>
    <cfRule type="containsText" dxfId="32" priority="5" operator="containsText" text="cancel">
      <formula>NOT(ISERROR(SEARCH("cancel",F2)))</formula>
    </cfRule>
    <cfRule type="containsText" dxfId="31" priority="6" operator="containsText" text="fail">
      <formula>NOT(ISERROR(SEARCH("fail",F2)))</formula>
    </cfRule>
    <cfRule type="containsText" dxfId="30" priority="7" operator="containsText" text="successful">
      <formula>NOT(ISERROR(SEARCH("successful",F2)))</formula>
    </cfRule>
  </conditionalFormatting>
  <conditionalFormatting sqref="O1:O4115">
    <cfRule type="cellIs" dxfId="29" priority="3" operator="between">
      <formula>0</formula>
      <formula>99</formula>
    </cfRule>
  </conditionalFormatting>
  <conditionalFormatting sqref="O2:O1048576">
    <cfRule type="cellIs" dxfId="28" priority="1" operator="greaterThanOrEqual">
      <formula>200</formula>
    </cfRule>
    <cfRule type="cellIs" dxfId="27" priority="2" operator="between">
      <formula>100</formula>
      <formula>199</formula>
    </cfRule>
  </conditionalFormatting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898B2-DBA4-4588-81A2-9BB23498D641}">
  <dimension ref="A1:F14"/>
  <sheetViews>
    <sheetView workbookViewId="0">
      <selection activeCell="E19" sqref="E19"/>
    </sheetView>
  </sheetViews>
  <sheetFormatPr defaultRowHeight="14.25" x14ac:dyDescent="0.45"/>
  <cols>
    <col min="1" max="1" width="12.2656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  <col min="7" max="7" width="41.46484375" bestFit="1" customWidth="1"/>
    <col min="8" max="8" width="16.06640625" bestFit="1" customWidth="1"/>
    <col min="9" max="9" width="18.86328125" bestFit="1" customWidth="1"/>
    <col min="10" max="10" width="23.59765625" bestFit="1" customWidth="1"/>
    <col min="11" max="11" width="26.3984375" bestFit="1" customWidth="1"/>
    <col min="12" max="12" width="27.1328125" bestFit="1" customWidth="1"/>
    <col min="13" max="13" width="29.9296875" bestFit="1" customWidth="1"/>
    <col min="14" max="14" width="40.46484375" bestFit="1" customWidth="1"/>
    <col min="15" max="15" width="43.265625" bestFit="1" customWidth="1"/>
    <col min="16" max="16" width="49.6640625" bestFit="1" customWidth="1"/>
    <col min="17" max="17" width="52.46484375" bestFit="1" customWidth="1"/>
    <col min="18" max="18" width="26.86328125" bestFit="1" customWidth="1"/>
    <col min="19" max="19" width="29.6640625" bestFit="1" customWidth="1"/>
    <col min="20" max="20" width="25" bestFit="1" customWidth="1"/>
    <col min="21" max="21" width="27.796875" bestFit="1" customWidth="1"/>
    <col min="22" max="22" width="50.86328125" bestFit="1" customWidth="1"/>
    <col min="23" max="23" width="53.73046875" bestFit="1" customWidth="1"/>
    <col min="24" max="24" width="19.6640625" bestFit="1" customWidth="1"/>
    <col min="25" max="25" width="22.46484375" bestFit="1" customWidth="1"/>
    <col min="26" max="26" width="52" bestFit="1" customWidth="1"/>
    <col min="27" max="27" width="54.796875" bestFit="1" customWidth="1"/>
    <col min="28" max="28" width="54.3984375" bestFit="1" customWidth="1"/>
    <col min="29" max="29" width="57.19921875" bestFit="1" customWidth="1"/>
    <col min="30" max="30" width="23.19921875" bestFit="1" customWidth="1"/>
    <col min="31" max="31" width="26" bestFit="1" customWidth="1"/>
    <col min="32" max="32" width="43.265625" bestFit="1" customWidth="1"/>
    <col min="33" max="33" width="46.06640625" bestFit="1" customWidth="1"/>
    <col min="34" max="34" width="40.6640625" bestFit="1" customWidth="1"/>
    <col min="35" max="35" width="43.46484375" bestFit="1" customWidth="1"/>
    <col min="36" max="36" width="14.06640625" bestFit="1" customWidth="1"/>
    <col min="37" max="37" width="16.9296875" bestFit="1" customWidth="1"/>
    <col min="38" max="38" width="31.6640625" bestFit="1" customWidth="1"/>
    <col min="39" max="39" width="34.46484375" bestFit="1" customWidth="1"/>
    <col min="40" max="40" width="53.33203125" bestFit="1" customWidth="1"/>
    <col min="41" max="41" width="56.1328125" bestFit="1" customWidth="1"/>
    <col min="42" max="42" width="29.33203125" bestFit="1" customWidth="1"/>
    <col min="43" max="43" width="32.1328125" bestFit="1" customWidth="1"/>
    <col min="44" max="44" width="51.9296875" bestFit="1" customWidth="1"/>
    <col min="45" max="45" width="54.73046875" bestFit="1" customWidth="1"/>
    <col min="46" max="46" width="31.86328125" bestFit="1" customWidth="1"/>
    <col min="47" max="47" width="34.6640625" bestFit="1" customWidth="1"/>
    <col min="48" max="48" width="49.06640625" bestFit="1" customWidth="1"/>
    <col min="49" max="49" width="51.86328125" bestFit="1" customWidth="1"/>
    <col min="50" max="50" width="48.53125" bestFit="1" customWidth="1"/>
    <col min="51" max="51" width="51.33203125" bestFit="1" customWidth="1"/>
    <col min="52" max="52" width="19.73046875" bestFit="1" customWidth="1"/>
    <col min="53" max="53" width="22.53125" bestFit="1" customWidth="1"/>
    <col min="54" max="54" width="49.3984375" bestFit="1" customWidth="1"/>
    <col min="55" max="55" width="52.19921875" bestFit="1" customWidth="1"/>
    <col min="56" max="56" width="51.59765625" bestFit="1" customWidth="1"/>
    <col min="57" max="57" width="54.3984375" bestFit="1" customWidth="1"/>
    <col min="58" max="58" width="53.46484375" bestFit="1" customWidth="1"/>
    <col min="59" max="59" width="56.265625" bestFit="1" customWidth="1"/>
    <col min="60" max="60" width="36.1328125" bestFit="1" customWidth="1"/>
    <col min="61" max="61" width="38.9296875" bestFit="1" customWidth="1"/>
    <col min="62" max="62" width="52" bestFit="1" customWidth="1"/>
    <col min="63" max="63" width="54.796875" bestFit="1" customWidth="1"/>
    <col min="64" max="64" width="36.1328125" bestFit="1" customWidth="1"/>
    <col min="65" max="65" width="38.9296875" bestFit="1" customWidth="1"/>
    <col min="66" max="66" width="25.59765625" bestFit="1" customWidth="1"/>
    <col min="67" max="67" width="28.3984375" bestFit="1" customWidth="1"/>
    <col min="68" max="68" width="36.53125" bestFit="1" customWidth="1"/>
    <col min="69" max="69" width="39.33203125" bestFit="1" customWidth="1"/>
    <col min="70" max="70" width="22.9296875" bestFit="1" customWidth="1"/>
    <col min="71" max="71" width="25.73046875" bestFit="1" customWidth="1"/>
    <col min="72" max="72" width="34.33203125" bestFit="1" customWidth="1"/>
    <col min="73" max="73" width="37.19921875" bestFit="1" customWidth="1"/>
    <col min="74" max="74" width="19.265625" bestFit="1" customWidth="1"/>
    <col min="75" max="75" width="22.06640625" bestFit="1" customWidth="1"/>
    <col min="76" max="76" width="37.59765625" bestFit="1" customWidth="1"/>
    <col min="77" max="77" width="40.3984375" bestFit="1" customWidth="1"/>
    <col min="78" max="78" width="46.53125" bestFit="1" customWidth="1"/>
    <col min="79" max="79" width="49.3984375" bestFit="1" customWidth="1"/>
    <col min="80" max="80" width="39.6640625" bestFit="1" customWidth="1"/>
    <col min="81" max="81" width="42.46484375" bestFit="1" customWidth="1"/>
    <col min="82" max="82" width="40.3984375" bestFit="1" customWidth="1"/>
    <col min="83" max="83" width="43.19921875" bestFit="1" customWidth="1"/>
    <col min="84" max="84" width="49.53125" bestFit="1" customWidth="1"/>
    <col min="85" max="85" width="52.33203125" bestFit="1" customWidth="1"/>
    <col min="86" max="86" width="33.73046875" bestFit="1" customWidth="1"/>
    <col min="87" max="87" width="36.53125" bestFit="1" customWidth="1"/>
    <col min="88" max="88" width="15" bestFit="1" customWidth="1"/>
    <col min="89" max="89" width="17.796875" bestFit="1" customWidth="1"/>
    <col min="90" max="90" width="9.19921875" bestFit="1" customWidth="1"/>
    <col min="91" max="91" width="11.9296875" bestFit="1" customWidth="1"/>
    <col min="92" max="92" width="48.265625" bestFit="1" customWidth="1"/>
    <col min="93" max="93" width="51.06640625" bestFit="1" customWidth="1"/>
    <col min="94" max="94" width="43.53125" bestFit="1" customWidth="1"/>
    <col min="95" max="95" width="46.33203125" bestFit="1" customWidth="1"/>
    <col min="96" max="96" width="41.6640625" bestFit="1" customWidth="1"/>
    <col min="97" max="97" width="44.46484375" bestFit="1" customWidth="1"/>
    <col min="98" max="98" width="51.53125" bestFit="1" customWidth="1"/>
    <col min="99" max="99" width="54.33203125" bestFit="1" customWidth="1"/>
    <col min="100" max="100" width="52.19921875" bestFit="1" customWidth="1"/>
    <col min="101" max="101" width="55" bestFit="1" customWidth="1"/>
    <col min="102" max="102" width="24.06640625" bestFit="1" customWidth="1"/>
    <col min="103" max="103" width="26.86328125" bestFit="1" customWidth="1"/>
    <col min="104" max="104" width="39" bestFit="1" customWidth="1"/>
    <col min="105" max="105" width="41.796875" bestFit="1" customWidth="1"/>
    <col min="106" max="106" width="39.9296875" bestFit="1" customWidth="1"/>
    <col min="107" max="107" width="42.73046875" bestFit="1" customWidth="1"/>
    <col min="108" max="108" width="35.73046875" bestFit="1" customWidth="1"/>
    <col min="109" max="109" width="38.53125" bestFit="1" customWidth="1"/>
    <col min="110" max="110" width="35.46484375" bestFit="1" customWidth="1"/>
    <col min="111" max="111" width="38.265625" bestFit="1" customWidth="1"/>
    <col min="112" max="112" width="50.33203125" bestFit="1" customWidth="1"/>
    <col min="113" max="113" width="53.1328125" bestFit="1" customWidth="1"/>
    <col min="114" max="114" width="52.6640625" bestFit="1" customWidth="1"/>
    <col min="115" max="115" width="55.46484375" bestFit="1" customWidth="1"/>
    <col min="116" max="116" width="39.265625" bestFit="1" customWidth="1"/>
    <col min="117" max="117" width="41.86328125" bestFit="1" customWidth="1"/>
    <col min="118" max="118" width="49.3984375" bestFit="1" customWidth="1"/>
    <col min="119" max="119" width="52.19921875" bestFit="1" customWidth="1"/>
    <col min="120" max="120" width="49.59765625" bestFit="1" customWidth="1"/>
    <col min="121" max="121" width="52.3984375" bestFit="1" customWidth="1"/>
    <col min="122" max="122" width="19.9296875" bestFit="1" customWidth="1"/>
    <col min="123" max="123" width="22.73046875" bestFit="1" customWidth="1"/>
    <col min="124" max="124" width="53.19921875" bestFit="1" customWidth="1"/>
    <col min="125" max="125" width="56" bestFit="1" customWidth="1"/>
    <col min="126" max="126" width="47.265625" bestFit="1" customWidth="1"/>
    <col min="127" max="127" width="50.06640625" bestFit="1" customWidth="1"/>
    <col min="128" max="128" width="24.06640625" bestFit="1" customWidth="1"/>
    <col min="129" max="129" width="26.86328125" bestFit="1" customWidth="1"/>
    <col min="130" max="130" width="43.6640625" bestFit="1" customWidth="1"/>
    <col min="131" max="131" width="46.46484375" bestFit="1" customWidth="1"/>
    <col min="132" max="132" width="70.3984375" bestFit="1" customWidth="1"/>
    <col min="133" max="133" width="73.19921875" bestFit="1" customWidth="1"/>
    <col min="134" max="134" width="43.86328125" bestFit="1" customWidth="1"/>
    <col min="135" max="135" width="46.6640625" bestFit="1" customWidth="1"/>
    <col min="136" max="136" width="43.9296875" bestFit="1" customWidth="1"/>
    <col min="137" max="137" width="46.73046875" bestFit="1" customWidth="1"/>
    <col min="138" max="138" width="28.6640625" bestFit="1" customWidth="1"/>
    <col min="139" max="139" width="31.46484375" bestFit="1" customWidth="1"/>
    <col min="140" max="140" width="54.59765625" bestFit="1" customWidth="1"/>
    <col min="141" max="141" width="57.3984375" bestFit="1" customWidth="1"/>
    <col min="142" max="142" width="37.3984375" bestFit="1" customWidth="1"/>
    <col min="143" max="143" width="40.19921875" bestFit="1" customWidth="1"/>
    <col min="144" max="144" width="36.33203125" bestFit="1" customWidth="1"/>
    <col min="145" max="145" width="39.1328125" bestFit="1" customWidth="1"/>
    <col min="146" max="146" width="24.1328125" bestFit="1" customWidth="1"/>
    <col min="147" max="147" width="26.9296875" bestFit="1" customWidth="1"/>
    <col min="148" max="148" width="47.86328125" bestFit="1" customWidth="1"/>
    <col min="149" max="149" width="50.6640625" bestFit="1" customWidth="1"/>
    <col min="150" max="150" width="30.33203125" bestFit="1" customWidth="1"/>
    <col min="151" max="151" width="33.19921875" bestFit="1" customWidth="1"/>
    <col min="152" max="152" width="47.19921875" bestFit="1" customWidth="1"/>
    <col min="153" max="153" width="50" bestFit="1" customWidth="1"/>
    <col min="154" max="154" width="36.59765625" bestFit="1" customWidth="1"/>
    <col min="155" max="155" width="39.3984375" bestFit="1" customWidth="1"/>
    <col min="156" max="156" width="36.53125" bestFit="1" customWidth="1"/>
    <col min="157" max="157" width="39.33203125" bestFit="1" customWidth="1"/>
    <col min="158" max="158" width="38.265625" bestFit="1" customWidth="1"/>
    <col min="159" max="159" width="41.06640625" bestFit="1" customWidth="1"/>
    <col min="160" max="160" width="50.73046875" bestFit="1" customWidth="1"/>
    <col min="161" max="161" width="53.59765625" bestFit="1" customWidth="1"/>
    <col min="162" max="162" width="41.6640625" bestFit="1" customWidth="1"/>
    <col min="163" max="163" width="44.46484375" bestFit="1" customWidth="1"/>
    <col min="164" max="164" width="80.53125" bestFit="1" customWidth="1"/>
    <col min="165" max="165" width="83.33203125" bestFit="1" customWidth="1"/>
    <col min="166" max="166" width="39.59765625" bestFit="1" customWidth="1"/>
    <col min="167" max="167" width="42.3984375" bestFit="1" customWidth="1"/>
    <col min="168" max="168" width="50.73046875" bestFit="1" customWidth="1"/>
    <col min="169" max="169" width="53.59765625" bestFit="1" customWidth="1"/>
    <col min="170" max="170" width="33.53125" bestFit="1" customWidth="1"/>
    <col min="171" max="171" width="36.33203125" bestFit="1" customWidth="1"/>
    <col min="172" max="172" width="49.53125" bestFit="1" customWidth="1"/>
    <col min="173" max="173" width="52.33203125" bestFit="1" customWidth="1"/>
    <col min="174" max="174" width="40" bestFit="1" customWidth="1"/>
    <col min="175" max="175" width="42.796875" bestFit="1" customWidth="1"/>
    <col min="176" max="176" width="25.796875" bestFit="1" customWidth="1"/>
    <col min="177" max="177" width="28.59765625" bestFit="1" customWidth="1"/>
    <col min="178" max="178" width="16.6640625" bestFit="1" customWidth="1"/>
    <col min="179" max="179" width="19.46484375" bestFit="1" customWidth="1"/>
    <col min="180" max="180" width="32.265625" bestFit="1" customWidth="1"/>
    <col min="181" max="181" width="35.06640625" bestFit="1" customWidth="1"/>
    <col min="182" max="182" width="31" bestFit="1" customWidth="1"/>
    <col min="183" max="183" width="33.796875" bestFit="1" customWidth="1"/>
    <col min="184" max="184" width="55.9296875" bestFit="1" customWidth="1"/>
    <col min="185" max="185" width="58.73046875" bestFit="1" customWidth="1"/>
    <col min="186" max="186" width="49" bestFit="1" customWidth="1"/>
    <col min="187" max="187" width="51.796875" bestFit="1" customWidth="1"/>
    <col min="188" max="188" width="52.86328125" bestFit="1" customWidth="1"/>
    <col min="189" max="189" width="55.6640625" bestFit="1" customWidth="1"/>
    <col min="190" max="190" width="46.9296875" bestFit="1" customWidth="1"/>
    <col min="191" max="191" width="49.796875" bestFit="1" customWidth="1"/>
    <col min="192" max="192" width="50" bestFit="1" customWidth="1"/>
    <col min="193" max="193" width="52.796875" bestFit="1" customWidth="1"/>
    <col min="194" max="194" width="43.06640625" bestFit="1" customWidth="1"/>
    <col min="195" max="195" width="45.86328125" bestFit="1" customWidth="1"/>
    <col min="196" max="196" width="50.265625" bestFit="1" customWidth="1"/>
    <col min="197" max="197" width="53.06640625" bestFit="1" customWidth="1"/>
    <col min="198" max="198" width="14.3984375" bestFit="1" customWidth="1"/>
    <col min="199" max="199" width="17.265625" bestFit="1" customWidth="1"/>
    <col min="200" max="200" width="21.33203125" bestFit="1" customWidth="1"/>
    <col min="201" max="202" width="24.1328125" bestFit="1" customWidth="1"/>
    <col min="203" max="203" width="26.9296875" bestFit="1" customWidth="1"/>
    <col min="204" max="204" width="44.06640625" bestFit="1" customWidth="1"/>
    <col min="205" max="205" width="46.86328125" bestFit="1" customWidth="1"/>
    <col min="206" max="206" width="17.53125" bestFit="1" customWidth="1"/>
    <col min="207" max="207" width="20.33203125" bestFit="1" customWidth="1"/>
    <col min="208" max="208" width="42.796875" bestFit="1" customWidth="1"/>
    <col min="209" max="209" width="45.6640625" bestFit="1" customWidth="1"/>
    <col min="210" max="210" width="55" bestFit="1" customWidth="1"/>
    <col min="211" max="211" width="57.86328125" bestFit="1" customWidth="1"/>
    <col min="212" max="212" width="32.53125" bestFit="1" customWidth="1"/>
    <col min="213" max="213" width="35.33203125" bestFit="1" customWidth="1"/>
    <col min="214" max="214" width="29.73046875" bestFit="1" customWidth="1"/>
    <col min="215" max="215" width="32.53125" bestFit="1" customWidth="1"/>
    <col min="216" max="216" width="17.9296875" bestFit="1" customWidth="1"/>
    <col min="217" max="217" width="20.73046875" bestFit="1" customWidth="1"/>
    <col min="218" max="218" width="47.53125" bestFit="1" customWidth="1"/>
    <col min="219" max="219" width="50.33203125" bestFit="1" customWidth="1"/>
    <col min="220" max="220" width="34.6640625" bestFit="1" customWidth="1"/>
    <col min="221" max="221" width="37.53125" bestFit="1" customWidth="1"/>
    <col min="222" max="222" width="29.59765625" bestFit="1" customWidth="1"/>
    <col min="223" max="223" width="32.3984375" bestFit="1" customWidth="1"/>
    <col min="224" max="224" width="49.19921875" bestFit="1" customWidth="1"/>
    <col min="225" max="225" width="52" bestFit="1" customWidth="1"/>
    <col min="226" max="226" width="25.33203125" bestFit="1" customWidth="1"/>
    <col min="227" max="227" width="28.1328125" bestFit="1" customWidth="1"/>
    <col min="228" max="228" width="43.59765625" bestFit="1" customWidth="1"/>
    <col min="229" max="229" width="46.3984375" bestFit="1" customWidth="1"/>
    <col min="230" max="230" width="15.46484375" bestFit="1" customWidth="1"/>
    <col min="231" max="231" width="18.265625" bestFit="1" customWidth="1"/>
    <col min="232" max="232" width="55.1328125" bestFit="1" customWidth="1"/>
    <col min="233" max="233" width="58" bestFit="1" customWidth="1"/>
    <col min="234" max="234" width="49.06640625" bestFit="1" customWidth="1"/>
    <col min="235" max="235" width="51.86328125" bestFit="1" customWidth="1"/>
    <col min="236" max="236" width="9.46484375" bestFit="1" customWidth="1"/>
    <col min="237" max="237" width="12.19921875" bestFit="1" customWidth="1"/>
    <col min="238" max="238" width="41.19921875" bestFit="1" customWidth="1"/>
    <col min="239" max="239" width="44" bestFit="1" customWidth="1"/>
    <col min="240" max="240" width="9.59765625" bestFit="1" customWidth="1"/>
    <col min="241" max="241" width="12.33203125" bestFit="1" customWidth="1"/>
    <col min="242" max="242" width="27.86328125" bestFit="1" customWidth="1"/>
    <col min="243" max="243" width="30.6640625" bestFit="1" customWidth="1"/>
    <col min="244" max="244" width="44.73046875" bestFit="1" customWidth="1"/>
    <col min="245" max="245" width="47.53125" bestFit="1" customWidth="1"/>
    <col min="246" max="246" width="8.9296875" bestFit="1" customWidth="1"/>
    <col min="247" max="247" width="9.73046875" bestFit="1" customWidth="1"/>
    <col min="248" max="248" width="30.06640625" bestFit="1" customWidth="1"/>
    <col min="249" max="249" width="32.86328125" bestFit="1" customWidth="1"/>
    <col min="250" max="250" width="8.73046875" bestFit="1" customWidth="1"/>
    <col min="251" max="251" width="11.46484375" bestFit="1" customWidth="1"/>
    <col min="252" max="252" width="45.9296875" bestFit="1" customWidth="1"/>
    <col min="253" max="253" width="48.73046875" bestFit="1" customWidth="1"/>
    <col min="254" max="254" width="13.265625" bestFit="1" customWidth="1"/>
    <col min="255" max="255" width="16.06640625" bestFit="1" customWidth="1"/>
    <col min="256" max="256" width="43.53125" bestFit="1" customWidth="1"/>
    <col min="257" max="257" width="46.33203125" bestFit="1" customWidth="1"/>
    <col min="258" max="258" width="15.59765625" bestFit="1" customWidth="1"/>
    <col min="259" max="259" width="18.3984375" bestFit="1" customWidth="1"/>
    <col min="260" max="260" width="21.19921875" bestFit="1" customWidth="1"/>
    <col min="261" max="261" width="24" bestFit="1" customWidth="1"/>
    <col min="262" max="262" width="50.796875" bestFit="1" customWidth="1"/>
    <col min="263" max="263" width="53.6640625" bestFit="1" customWidth="1"/>
    <col min="264" max="264" width="33.19921875" bestFit="1" customWidth="1"/>
    <col min="265" max="265" width="36" bestFit="1" customWidth="1"/>
    <col min="266" max="266" width="63.796875" bestFit="1" customWidth="1"/>
    <col min="267" max="267" width="66.59765625" bestFit="1" customWidth="1"/>
    <col min="268" max="268" width="46.1328125" bestFit="1" customWidth="1"/>
    <col min="269" max="269" width="48.9296875" bestFit="1" customWidth="1"/>
    <col min="270" max="270" width="54.9296875" bestFit="1" customWidth="1"/>
    <col min="271" max="271" width="57.796875" bestFit="1" customWidth="1"/>
    <col min="272" max="272" width="23.73046875" bestFit="1" customWidth="1"/>
    <col min="273" max="273" width="26.53125" bestFit="1" customWidth="1"/>
    <col min="274" max="274" width="37.9296875" bestFit="1" customWidth="1"/>
    <col min="275" max="275" width="40.73046875" bestFit="1" customWidth="1"/>
    <col min="276" max="276" width="28.1328125" bestFit="1" customWidth="1"/>
    <col min="277" max="277" width="30.9296875" bestFit="1" customWidth="1"/>
    <col min="278" max="278" width="39.796875" bestFit="1" customWidth="1"/>
    <col min="279" max="279" width="42.59765625" bestFit="1" customWidth="1"/>
    <col min="280" max="280" width="31.53125" bestFit="1" customWidth="1"/>
    <col min="281" max="281" width="34.33203125" bestFit="1" customWidth="1"/>
    <col min="282" max="282" width="55.265625" bestFit="1" customWidth="1"/>
    <col min="283" max="283" width="58.06640625" bestFit="1" customWidth="1"/>
    <col min="284" max="284" width="35.6640625" bestFit="1" customWidth="1"/>
    <col min="285" max="285" width="38.46484375" bestFit="1" customWidth="1"/>
    <col min="286" max="286" width="26.265625" bestFit="1" customWidth="1"/>
    <col min="287" max="287" width="29.1328125" bestFit="1" customWidth="1"/>
    <col min="288" max="288" width="39.796875" bestFit="1" customWidth="1"/>
    <col min="289" max="289" width="42.59765625" bestFit="1" customWidth="1"/>
    <col min="290" max="290" width="31.9296875" bestFit="1" customWidth="1"/>
    <col min="291" max="291" width="34.73046875" bestFit="1" customWidth="1"/>
    <col min="292" max="292" width="41.33203125" bestFit="1" customWidth="1"/>
    <col min="293" max="293" width="44.1328125" bestFit="1" customWidth="1"/>
    <col min="294" max="294" width="37.3984375" bestFit="1" customWidth="1"/>
    <col min="295" max="295" width="40.19921875" bestFit="1" customWidth="1"/>
    <col min="296" max="296" width="18.33203125" bestFit="1" customWidth="1"/>
    <col min="297" max="297" width="21.19921875" bestFit="1" customWidth="1"/>
    <col min="298" max="298" width="23.73046875" bestFit="1" customWidth="1"/>
    <col min="299" max="299" width="26.53125" bestFit="1" customWidth="1"/>
    <col min="300" max="300" width="17.33203125" bestFit="1" customWidth="1"/>
    <col min="301" max="301" width="20.1328125" bestFit="1" customWidth="1"/>
    <col min="302" max="302" width="42.19921875" bestFit="1" customWidth="1"/>
    <col min="303" max="303" width="45" bestFit="1" customWidth="1"/>
    <col min="304" max="304" width="17.6640625" bestFit="1" customWidth="1"/>
    <col min="305" max="305" width="20.46484375" bestFit="1" customWidth="1"/>
    <col min="306" max="306" width="39.796875" bestFit="1" customWidth="1"/>
    <col min="307" max="307" width="42.59765625" bestFit="1" customWidth="1"/>
    <col min="308" max="308" width="43.53125" bestFit="1" customWidth="1"/>
    <col min="309" max="309" width="46.33203125" bestFit="1" customWidth="1"/>
    <col min="310" max="310" width="45.19921875" bestFit="1" customWidth="1"/>
    <col min="311" max="311" width="48" bestFit="1" customWidth="1"/>
    <col min="312" max="312" width="45" bestFit="1" customWidth="1"/>
    <col min="313" max="313" width="47.796875" bestFit="1" customWidth="1"/>
    <col min="314" max="314" width="45.19921875" bestFit="1" customWidth="1"/>
    <col min="315" max="315" width="48" bestFit="1" customWidth="1"/>
    <col min="316" max="316" width="38.1328125" bestFit="1" customWidth="1"/>
    <col min="317" max="317" width="40.9296875" bestFit="1" customWidth="1"/>
    <col min="318" max="318" width="37.3984375" bestFit="1" customWidth="1"/>
    <col min="319" max="319" width="40.19921875" bestFit="1" customWidth="1"/>
    <col min="320" max="320" width="10.53125" bestFit="1" customWidth="1"/>
    <col min="321" max="321" width="13.33203125" bestFit="1" customWidth="1"/>
    <col min="322" max="322" width="48.6640625" bestFit="1" customWidth="1"/>
    <col min="323" max="323" width="51.46484375" bestFit="1" customWidth="1"/>
    <col min="324" max="324" width="22.33203125" bestFit="1" customWidth="1"/>
    <col min="325" max="325" width="25.19921875" bestFit="1" customWidth="1"/>
    <col min="326" max="326" width="23.1328125" bestFit="1" customWidth="1"/>
    <col min="327" max="327" width="25.9296875" bestFit="1" customWidth="1"/>
    <col min="328" max="328" width="18.19921875" bestFit="1" customWidth="1"/>
    <col min="329" max="329" width="21.06640625" bestFit="1" customWidth="1"/>
    <col min="330" max="330" width="25.19921875" bestFit="1" customWidth="1"/>
    <col min="331" max="331" width="28" bestFit="1" customWidth="1"/>
    <col min="332" max="332" width="11.46484375" bestFit="1" customWidth="1"/>
    <col min="333" max="333" width="14.265625" bestFit="1" customWidth="1"/>
    <col min="334" max="334" width="7.265625" bestFit="1" customWidth="1"/>
    <col min="335" max="335" width="10" bestFit="1" customWidth="1"/>
    <col min="336" max="336" width="24.9296875" bestFit="1" customWidth="1"/>
    <col min="337" max="337" width="27.73046875" bestFit="1" customWidth="1"/>
    <col min="338" max="338" width="23.6640625" bestFit="1" customWidth="1"/>
    <col min="339" max="339" width="26.46484375" bestFit="1" customWidth="1"/>
    <col min="340" max="340" width="12.46484375" bestFit="1" customWidth="1"/>
    <col min="341" max="341" width="15.265625" bestFit="1" customWidth="1"/>
    <col min="342" max="342" width="39.06640625" bestFit="1" customWidth="1"/>
    <col min="343" max="343" width="41.86328125" bestFit="1" customWidth="1"/>
    <col min="344" max="344" width="11.19921875" bestFit="1" customWidth="1"/>
    <col min="345" max="345" width="14" bestFit="1" customWidth="1"/>
    <col min="346" max="346" width="43.46484375" bestFit="1" customWidth="1"/>
    <col min="347" max="347" width="46.265625" bestFit="1" customWidth="1"/>
    <col min="348" max="348" width="50.06640625" bestFit="1" customWidth="1"/>
    <col min="349" max="349" width="52.86328125" bestFit="1" customWidth="1"/>
    <col min="350" max="350" width="20.19921875" bestFit="1" customWidth="1"/>
    <col min="351" max="351" width="23" bestFit="1" customWidth="1"/>
    <col min="352" max="352" width="55.796875" bestFit="1" customWidth="1"/>
    <col min="353" max="353" width="58.59765625" bestFit="1" customWidth="1"/>
    <col min="354" max="354" width="36.6640625" bestFit="1" customWidth="1"/>
    <col min="355" max="355" width="39.46484375" bestFit="1" customWidth="1"/>
    <col min="356" max="356" width="54.73046875" bestFit="1" customWidth="1"/>
    <col min="357" max="357" width="57.59765625" bestFit="1" customWidth="1"/>
    <col min="358" max="358" width="31.73046875" bestFit="1" customWidth="1"/>
    <col min="359" max="359" width="34.53125" bestFit="1" customWidth="1"/>
    <col min="360" max="360" width="37.796875" bestFit="1" customWidth="1"/>
    <col min="361" max="361" width="40.59765625" bestFit="1" customWidth="1"/>
    <col min="362" max="362" width="43.33203125" bestFit="1" customWidth="1"/>
    <col min="363" max="363" width="46.1328125" bestFit="1" customWidth="1"/>
    <col min="364" max="364" width="20.73046875" bestFit="1" customWidth="1"/>
    <col min="365" max="365" width="23.53125" bestFit="1" customWidth="1"/>
    <col min="366" max="366" width="34.265625" bestFit="1" customWidth="1"/>
    <col min="367" max="367" width="37.06640625" bestFit="1" customWidth="1"/>
    <col min="368" max="368" width="54.86328125" bestFit="1" customWidth="1"/>
    <col min="369" max="369" width="57.73046875" bestFit="1" customWidth="1"/>
    <col min="370" max="370" width="15.46484375" bestFit="1" customWidth="1"/>
    <col min="371" max="371" width="18.265625" bestFit="1" customWidth="1"/>
    <col min="372" max="372" width="36.06640625" bestFit="1" customWidth="1"/>
    <col min="373" max="373" width="38.86328125" bestFit="1" customWidth="1"/>
    <col min="374" max="374" width="37.6640625" bestFit="1" customWidth="1"/>
    <col min="375" max="375" width="40.46484375" bestFit="1" customWidth="1"/>
    <col min="376" max="376" width="34.796875" bestFit="1" customWidth="1"/>
    <col min="377" max="377" width="37.6640625" bestFit="1" customWidth="1"/>
    <col min="378" max="378" width="13.3984375" bestFit="1" customWidth="1"/>
    <col min="379" max="379" width="16.19921875" bestFit="1" customWidth="1"/>
    <col min="380" max="380" width="51" bestFit="1" customWidth="1"/>
    <col min="381" max="381" width="53.86328125" bestFit="1" customWidth="1"/>
    <col min="382" max="382" width="49.6640625" bestFit="1" customWidth="1"/>
    <col min="383" max="383" width="52.46484375" bestFit="1" customWidth="1"/>
    <col min="384" max="384" width="53.3984375" bestFit="1" customWidth="1"/>
    <col min="385" max="385" width="56.19921875" bestFit="1" customWidth="1"/>
    <col min="386" max="386" width="31.3984375" bestFit="1" customWidth="1"/>
    <col min="387" max="387" width="34.19921875" bestFit="1" customWidth="1"/>
    <col min="388" max="388" width="47.59765625" bestFit="1" customWidth="1"/>
    <col min="389" max="389" width="50.3984375" bestFit="1" customWidth="1"/>
    <col min="390" max="390" width="25.59765625" bestFit="1" customWidth="1"/>
    <col min="391" max="391" width="28.3984375" bestFit="1" customWidth="1"/>
    <col min="392" max="392" width="28.73046875" bestFit="1" customWidth="1"/>
    <col min="393" max="393" width="31.53125" bestFit="1" customWidth="1"/>
    <col min="394" max="394" width="29.46484375" bestFit="1" customWidth="1"/>
    <col min="395" max="395" width="32.265625" bestFit="1" customWidth="1"/>
    <col min="396" max="396" width="23.6640625" bestFit="1" customWidth="1"/>
    <col min="397" max="397" width="26.46484375" bestFit="1" customWidth="1"/>
    <col min="398" max="398" width="40.796875" bestFit="1" customWidth="1"/>
    <col min="399" max="399" width="43.59765625" bestFit="1" customWidth="1"/>
    <col min="400" max="400" width="38.265625" bestFit="1" customWidth="1"/>
    <col min="401" max="401" width="41.06640625" bestFit="1" customWidth="1"/>
    <col min="402" max="402" width="20.33203125" bestFit="1" customWidth="1"/>
    <col min="403" max="403" width="23.1328125" bestFit="1" customWidth="1"/>
    <col min="404" max="404" width="16.3984375" bestFit="1" customWidth="1"/>
    <col min="405" max="405" width="19.19921875" bestFit="1" customWidth="1"/>
    <col min="406" max="406" width="48.265625" bestFit="1" customWidth="1"/>
    <col min="407" max="407" width="51.06640625" bestFit="1" customWidth="1"/>
    <col min="408" max="408" width="27.19921875" bestFit="1" customWidth="1"/>
    <col min="409" max="409" width="30" bestFit="1" customWidth="1"/>
    <col min="410" max="410" width="48.06640625" bestFit="1" customWidth="1"/>
    <col min="411" max="411" width="50.86328125" bestFit="1" customWidth="1"/>
    <col min="412" max="412" width="29.53125" bestFit="1" customWidth="1"/>
    <col min="413" max="413" width="32.33203125" bestFit="1" customWidth="1"/>
    <col min="414" max="414" width="45.86328125" bestFit="1" customWidth="1"/>
    <col min="415" max="415" width="48.6640625" bestFit="1" customWidth="1"/>
    <col min="416" max="416" width="27.9296875" bestFit="1" customWidth="1"/>
    <col min="417" max="417" width="30.73046875" bestFit="1" customWidth="1"/>
    <col min="418" max="418" width="48.53125" bestFit="1" customWidth="1"/>
    <col min="419" max="419" width="51.33203125" bestFit="1" customWidth="1"/>
    <col min="420" max="420" width="40.19921875" bestFit="1" customWidth="1"/>
    <col min="421" max="421" width="43" bestFit="1" customWidth="1"/>
    <col min="422" max="422" width="31" bestFit="1" customWidth="1"/>
    <col min="423" max="423" width="33.796875" bestFit="1" customWidth="1"/>
    <col min="424" max="424" width="42.3984375" bestFit="1" customWidth="1"/>
    <col min="425" max="425" width="45.19921875" bestFit="1" customWidth="1"/>
    <col min="426" max="426" width="34.06640625" bestFit="1" customWidth="1"/>
    <col min="427" max="427" width="36.86328125" bestFit="1" customWidth="1"/>
    <col min="428" max="428" width="38.1328125" bestFit="1" customWidth="1"/>
    <col min="429" max="429" width="40.9296875" bestFit="1" customWidth="1"/>
    <col min="430" max="430" width="26.33203125" bestFit="1" customWidth="1"/>
    <col min="431" max="431" width="8.9296875" bestFit="1" customWidth="1"/>
    <col min="432" max="432" width="29.19921875" bestFit="1" customWidth="1"/>
    <col min="433" max="433" width="24.06640625" bestFit="1" customWidth="1"/>
    <col min="434" max="434" width="26.86328125" bestFit="1" customWidth="1"/>
    <col min="435" max="435" width="27.6640625" bestFit="1" customWidth="1"/>
    <col min="436" max="436" width="30.46484375" bestFit="1" customWidth="1"/>
    <col min="437" max="437" width="41.46484375" bestFit="1" customWidth="1"/>
    <col min="438" max="438" width="44.265625" bestFit="1" customWidth="1"/>
    <col min="439" max="439" width="52.06640625" bestFit="1" customWidth="1"/>
    <col min="440" max="440" width="54.86328125" bestFit="1" customWidth="1"/>
    <col min="441" max="441" width="51.796875" bestFit="1" customWidth="1"/>
    <col min="442" max="442" width="54.59765625" bestFit="1" customWidth="1"/>
    <col min="443" max="443" width="25.9296875" bestFit="1" customWidth="1"/>
    <col min="444" max="444" width="28.73046875" bestFit="1" customWidth="1"/>
    <col min="445" max="445" width="29.6640625" bestFit="1" customWidth="1"/>
    <col min="446" max="446" width="32.46484375" bestFit="1" customWidth="1"/>
    <col min="447" max="447" width="49.265625" bestFit="1" customWidth="1"/>
    <col min="448" max="448" width="52.06640625" bestFit="1" customWidth="1"/>
    <col min="449" max="449" width="48" bestFit="1" customWidth="1"/>
    <col min="450" max="450" width="50.796875" bestFit="1" customWidth="1"/>
    <col min="451" max="451" width="49.53125" bestFit="1" customWidth="1"/>
    <col min="452" max="452" width="52.33203125" bestFit="1" customWidth="1"/>
    <col min="453" max="453" width="15.59765625" bestFit="1" customWidth="1"/>
    <col min="454" max="454" width="18.3984375" bestFit="1" customWidth="1"/>
    <col min="455" max="455" width="18.1328125" bestFit="1" customWidth="1"/>
    <col min="456" max="456" width="21" bestFit="1" customWidth="1"/>
    <col min="457" max="457" width="13.53125" bestFit="1" customWidth="1"/>
    <col min="458" max="458" width="16.33203125" bestFit="1" customWidth="1"/>
    <col min="459" max="459" width="33.19921875" bestFit="1" customWidth="1"/>
    <col min="460" max="460" width="36" bestFit="1" customWidth="1"/>
    <col min="461" max="461" width="37.86328125" bestFit="1" customWidth="1"/>
    <col min="462" max="462" width="40.6640625" bestFit="1" customWidth="1"/>
    <col min="463" max="463" width="25.86328125" bestFit="1" customWidth="1"/>
    <col min="464" max="464" width="28.6640625" bestFit="1" customWidth="1"/>
    <col min="465" max="465" width="36.86328125" bestFit="1" customWidth="1"/>
    <col min="466" max="466" width="39.6640625" bestFit="1" customWidth="1"/>
    <col min="467" max="467" width="27.46484375" bestFit="1" customWidth="1"/>
    <col min="468" max="468" width="30.265625" bestFit="1" customWidth="1"/>
    <col min="469" max="469" width="17.59765625" bestFit="1" customWidth="1"/>
    <col min="470" max="470" width="20.3984375" bestFit="1" customWidth="1"/>
    <col min="471" max="471" width="41.53125" bestFit="1" customWidth="1"/>
    <col min="472" max="472" width="44.33203125" bestFit="1" customWidth="1"/>
    <col min="473" max="473" width="45.265625" bestFit="1" customWidth="1"/>
    <col min="474" max="474" width="48.06640625" bestFit="1" customWidth="1"/>
    <col min="475" max="475" width="33.86328125" bestFit="1" customWidth="1"/>
    <col min="476" max="476" width="36.6640625" bestFit="1" customWidth="1"/>
    <col min="477" max="477" width="25.796875" bestFit="1" customWidth="1"/>
    <col min="478" max="478" width="28.59765625" bestFit="1" customWidth="1"/>
    <col min="479" max="479" width="45.59765625" bestFit="1" customWidth="1"/>
    <col min="480" max="480" width="48.3984375" bestFit="1" customWidth="1"/>
    <col min="481" max="481" width="17.19921875" bestFit="1" customWidth="1"/>
    <col min="482" max="482" width="20" bestFit="1" customWidth="1"/>
    <col min="483" max="483" width="17.59765625" bestFit="1" customWidth="1"/>
    <col min="484" max="484" width="20.3984375" bestFit="1" customWidth="1"/>
    <col min="485" max="485" width="25.1328125" bestFit="1" customWidth="1"/>
    <col min="486" max="486" width="27.9296875" bestFit="1" customWidth="1"/>
    <col min="487" max="487" width="44.19921875" bestFit="1" customWidth="1"/>
    <col min="488" max="488" width="47" bestFit="1" customWidth="1"/>
    <col min="489" max="489" width="35.53125" bestFit="1" customWidth="1"/>
    <col min="490" max="490" width="38.33203125" bestFit="1" customWidth="1"/>
    <col min="491" max="491" width="22.86328125" bestFit="1" customWidth="1"/>
    <col min="492" max="492" width="25.6640625" bestFit="1" customWidth="1"/>
    <col min="493" max="493" width="19.06640625" bestFit="1" customWidth="1"/>
    <col min="494" max="494" width="21.86328125" bestFit="1" customWidth="1"/>
    <col min="495" max="495" width="52.265625" bestFit="1" customWidth="1"/>
    <col min="496" max="496" width="55.06640625" bestFit="1" customWidth="1"/>
    <col min="497" max="497" width="45.3984375" bestFit="1" customWidth="1"/>
    <col min="498" max="498" width="48.19921875" bestFit="1" customWidth="1"/>
    <col min="499" max="499" width="50.796875" bestFit="1" customWidth="1"/>
    <col min="500" max="500" width="53.6640625" bestFit="1" customWidth="1"/>
    <col min="501" max="501" width="58.06640625" bestFit="1" customWidth="1"/>
    <col min="502" max="502" width="60.86328125" bestFit="1" customWidth="1"/>
    <col min="503" max="503" width="51.86328125" bestFit="1" customWidth="1"/>
    <col min="504" max="504" width="54.6640625" bestFit="1" customWidth="1"/>
    <col min="505" max="505" width="25.33203125" bestFit="1" customWidth="1"/>
    <col min="506" max="506" width="28.1328125" bestFit="1" customWidth="1"/>
    <col min="507" max="507" width="13.46484375" bestFit="1" customWidth="1"/>
    <col min="508" max="508" width="16.265625" bestFit="1" customWidth="1"/>
    <col min="509" max="509" width="30.73046875" bestFit="1" customWidth="1"/>
    <col min="510" max="510" width="33.3984375" bestFit="1" customWidth="1"/>
    <col min="511" max="511" width="51.86328125" bestFit="1" customWidth="1"/>
    <col min="512" max="512" width="54.6640625" bestFit="1" customWidth="1"/>
    <col min="513" max="513" width="8.9296875" bestFit="1" customWidth="1"/>
    <col min="514" max="514" width="11.46484375" bestFit="1" customWidth="1"/>
    <col min="515" max="515" width="43.19921875" bestFit="1" customWidth="1"/>
    <col min="516" max="516" width="46" bestFit="1" customWidth="1"/>
    <col min="517" max="517" width="33.33203125" bestFit="1" customWidth="1"/>
    <col min="518" max="518" width="36.1328125" bestFit="1" customWidth="1"/>
    <col min="519" max="519" width="15.59765625" bestFit="1" customWidth="1"/>
    <col min="520" max="520" width="18.3984375" bestFit="1" customWidth="1"/>
    <col min="521" max="521" width="50.53125" bestFit="1" customWidth="1"/>
    <col min="522" max="522" width="53.33203125" bestFit="1" customWidth="1"/>
    <col min="523" max="523" width="35.796875" bestFit="1" customWidth="1"/>
    <col min="524" max="524" width="38.59765625" bestFit="1" customWidth="1"/>
    <col min="525" max="525" width="50.33203125" bestFit="1" customWidth="1"/>
    <col min="526" max="526" width="53.1328125" bestFit="1" customWidth="1"/>
    <col min="527" max="527" width="20.1328125" bestFit="1" customWidth="1"/>
    <col min="528" max="528" width="22.9296875" bestFit="1" customWidth="1"/>
    <col min="529" max="529" width="35.06640625" bestFit="1" customWidth="1"/>
    <col min="530" max="530" width="37.86328125" bestFit="1" customWidth="1"/>
    <col min="531" max="531" width="41.59765625" bestFit="1" customWidth="1"/>
    <col min="532" max="532" width="44.3984375" bestFit="1" customWidth="1"/>
    <col min="533" max="533" width="28.9296875" bestFit="1" customWidth="1"/>
    <col min="534" max="534" width="31.73046875" bestFit="1" customWidth="1"/>
    <col min="535" max="535" width="23.6640625" bestFit="1" customWidth="1"/>
    <col min="536" max="536" width="26.46484375" bestFit="1" customWidth="1"/>
    <col min="537" max="537" width="35.46484375" bestFit="1" customWidth="1"/>
    <col min="538" max="538" width="38.265625" bestFit="1" customWidth="1"/>
    <col min="539" max="539" width="28.46484375" bestFit="1" customWidth="1"/>
    <col min="540" max="540" width="31.265625" bestFit="1" customWidth="1"/>
    <col min="541" max="541" width="39.06640625" bestFit="1" customWidth="1"/>
    <col min="542" max="542" width="41.86328125" bestFit="1" customWidth="1"/>
    <col min="543" max="543" width="41" bestFit="1" customWidth="1"/>
    <col min="544" max="544" width="43.796875" bestFit="1" customWidth="1"/>
    <col min="545" max="545" width="27.46484375" bestFit="1" customWidth="1"/>
    <col min="546" max="546" width="30.265625" bestFit="1" customWidth="1"/>
    <col min="547" max="547" width="41" bestFit="1" customWidth="1"/>
    <col min="548" max="548" width="43.796875" bestFit="1" customWidth="1"/>
    <col min="549" max="549" width="58.9296875" bestFit="1" customWidth="1"/>
    <col min="550" max="550" width="61.796875" bestFit="1" customWidth="1"/>
    <col min="551" max="551" width="39.796875" bestFit="1" customWidth="1"/>
    <col min="552" max="552" width="42.59765625" bestFit="1" customWidth="1"/>
    <col min="553" max="553" width="14.33203125" bestFit="1" customWidth="1"/>
    <col min="554" max="554" width="17.19921875" bestFit="1" customWidth="1"/>
    <col min="555" max="555" width="48.1328125" bestFit="1" customWidth="1"/>
    <col min="556" max="556" width="50.9296875" bestFit="1" customWidth="1"/>
    <col min="557" max="557" width="47.59765625" bestFit="1" customWidth="1"/>
    <col min="558" max="558" width="50.3984375" bestFit="1" customWidth="1"/>
    <col min="559" max="559" width="21.6640625" bestFit="1" customWidth="1"/>
    <col min="560" max="560" width="24.46484375" bestFit="1" customWidth="1"/>
    <col min="561" max="561" width="46.06640625" bestFit="1" customWidth="1"/>
    <col min="562" max="562" width="48.86328125" bestFit="1" customWidth="1"/>
    <col min="563" max="563" width="51" bestFit="1" customWidth="1"/>
    <col min="564" max="564" width="53.86328125" bestFit="1" customWidth="1"/>
    <col min="565" max="565" width="41" bestFit="1" customWidth="1"/>
    <col min="566" max="566" width="43.796875" bestFit="1" customWidth="1"/>
    <col min="567" max="567" width="31" bestFit="1" customWidth="1"/>
    <col min="568" max="568" width="33.796875" bestFit="1" customWidth="1"/>
    <col min="569" max="569" width="31.265625" bestFit="1" customWidth="1"/>
    <col min="570" max="570" width="34.06640625" bestFit="1" customWidth="1"/>
    <col min="571" max="571" width="37.796875" bestFit="1" customWidth="1"/>
    <col min="572" max="572" width="40.59765625" bestFit="1" customWidth="1"/>
    <col min="573" max="573" width="14.19921875" bestFit="1" customWidth="1"/>
    <col min="574" max="574" width="17.06640625" bestFit="1" customWidth="1"/>
    <col min="575" max="575" width="13.6640625" bestFit="1" customWidth="1"/>
    <col min="576" max="576" width="16.46484375" bestFit="1" customWidth="1"/>
    <col min="577" max="577" width="46.33203125" bestFit="1" customWidth="1"/>
    <col min="578" max="578" width="49.1328125" bestFit="1" customWidth="1"/>
    <col min="579" max="579" width="33.53125" bestFit="1" customWidth="1"/>
    <col min="580" max="580" width="36.33203125" bestFit="1" customWidth="1"/>
    <col min="581" max="581" width="44.6640625" bestFit="1" customWidth="1"/>
    <col min="582" max="582" width="47.46484375" bestFit="1" customWidth="1"/>
    <col min="583" max="583" width="30.6640625" bestFit="1" customWidth="1"/>
    <col min="584" max="584" width="33.53125" bestFit="1" customWidth="1"/>
    <col min="585" max="585" width="36.46484375" bestFit="1" customWidth="1"/>
    <col min="586" max="586" width="39.265625" bestFit="1" customWidth="1"/>
    <col min="587" max="587" width="46.9296875" bestFit="1" customWidth="1"/>
    <col min="588" max="588" width="49.796875" bestFit="1" customWidth="1"/>
    <col min="589" max="589" width="35.9296875" bestFit="1" customWidth="1"/>
    <col min="590" max="590" width="38.73046875" bestFit="1" customWidth="1"/>
    <col min="591" max="591" width="54.33203125" bestFit="1" customWidth="1"/>
    <col min="592" max="592" width="57.1328125" bestFit="1" customWidth="1"/>
    <col min="593" max="593" width="16.265625" bestFit="1" customWidth="1"/>
    <col min="594" max="594" width="19.06640625" bestFit="1" customWidth="1"/>
    <col min="595" max="595" width="34.59765625" bestFit="1" customWidth="1"/>
    <col min="596" max="596" width="37.46484375" bestFit="1" customWidth="1"/>
    <col min="597" max="597" width="53.73046875" bestFit="1" customWidth="1"/>
    <col min="598" max="598" width="56.53125" bestFit="1" customWidth="1"/>
    <col min="599" max="599" width="18.3984375" bestFit="1" customWidth="1"/>
    <col min="600" max="600" width="21.265625" bestFit="1" customWidth="1"/>
    <col min="601" max="601" width="29.9296875" bestFit="1" customWidth="1"/>
    <col min="602" max="602" width="32.73046875" bestFit="1" customWidth="1"/>
    <col min="603" max="603" width="9.59765625" bestFit="1" customWidth="1"/>
    <col min="604" max="604" width="12.33203125" bestFit="1" customWidth="1"/>
    <col min="605" max="605" width="49.06640625" bestFit="1" customWidth="1"/>
    <col min="606" max="606" width="51.86328125" bestFit="1" customWidth="1"/>
    <col min="607" max="607" width="40.265625" bestFit="1" customWidth="1"/>
    <col min="608" max="608" width="43.06640625" bestFit="1" customWidth="1"/>
    <col min="609" max="609" width="8.9296875" bestFit="1" customWidth="1"/>
    <col min="610" max="610" width="11.6640625" bestFit="1" customWidth="1"/>
    <col min="611" max="611" width="24.06640625" bestFit="1" customWidth="1"/>
    <col min="612" max="612" width="26.86328125" bestFit="1" customWidth="1"/>
    <col min="613" max="613" width="14.46484375" bestFit="1" customWidth="1"/>
    <col min="614" max="614" width="17.33203125" bestFit="1" customWidth="1"/>
    <col min="615" max="615" width="43.73046875" bestFit="1" customWidth="1"/>
    <col min="616" max="616" width="46.53125" bestFit="1" customWidth="1"/>
    <col min="617" max="617" width="52.86328125" bestFit="1" customWidth="1"/>
    <col min="618" max="618" width="55.6640625" bestFit="1" customWidth="1"/>
    <col min="619" max="619" width="38.796875" bestFit="1" customWidth="1"/>
    <col min="620" max="620" width="41.6640625" bestFit="1" customWidth="1"/>
    <col min="621" max="621" width="20.19921875" bestFit="1" customWidth="1"/>
    <col min="622" max="622" width="23" bestFit="1" customWidth="1"/>
    <col min="623" max="623" width="49.86328125" bestFit="1" customWidth="1"/>
    <col min="624" max="624" width="52.6640625" bestFit="1" customWidth="1"/>
    <col min="625" max="625" width="41" bestFit="1" customWidth="1"/>
    <col min="626" max="626" width="43.796875" bestFit="1" customWidth="1"/>
    <col min="627" max="627" width="51.86328125" bestFit="1" customWidth="1"/>
    <col min="628" max="628" width="54.6640625" bestFit="1" customWidth="1"/>
    <col min="629" max="629" width="53.19921875" bestFit="1" customWidth="1"/>
    <col min="630" max="630" width="56" bestFit="1" customWidth="1"/>
    <col min="631" max="631" width="20" bestFit="1" customWidth="1"/>
    <col min="632" max="632" width="22.796875" bestFit="1" customWidth="1"/>
    <col min="633" max="633" width="25.06640625" bestFit="1" customWidth="1"/>
    <col min="634" max="634" width="27.86328125" bestFit="1" customWidth="1"/>
    <col min="635" max="635" width="45.73046875" bestFit="1" customWidth="1"/>
    <col min="636" max="637" width="48.53125" bestFit="1" customWidth="1"/>
    <col min="638" max="638" width="51.33203125" bestFit="1" customWidth="1"/>
    <col min="639" max="639" width="29.06640625" bestFit="1" customWidth="1"/>
    <col min="640" max="640" width="31.86328125" bestFit="1" customWidth="1"/>
    <col min="641" max="641" width="16.19921875" bestFit="1" customWidth="1"/>
    <col min="642" max="642" width="19" bestFit="1" customWidth="1"/>
    <col min="643" max="643" width="14.19921875" bestFit="1" customWidth="1"/>
    <col min="644" max="644" width="17.06640625" bestFit="1" customWidth="1"/>
    <col min="645" max="645" width="32.53125" bestFit="1" customWidth="1"/>
    <col min="646" max="646" width="35.33203125" bestFit="1" customWidth="1"/>
    <col min="647" max="647" width="50.19921875" bestFit="1" customWidth="1"/>
    <col min="648" max="648" width="53" bestFit="1" customWidth="1"/>
    <col min="649" max="649" width="44.1328125" bestFit="1" customWidth="1"/>
    <col min="650" max="650" width="46.9296875" bestFit="1" customWidth="1"/>
    <col min="651" max="651" width="8.9296875" bestFit="1" customWidth="1"/>
    <col min="652" max="652" width="9.53125" bestFit="1" customWidth="1"/>
    <col min="653" max="653" width="20.6640625" bestFit="1" customWidth="1"/>
    <col min="654" max="654" width="23.46484375" bestFit="1" customWidth="1"/>
    <col min="655" max="655" width="12.33203125" bestFit="1" customWidth="1"/>
    <col min="656" max="656" width="15.1328125" bestFit="1" customWidth="1"/>
    <col min="657" max="657" width="52.9296875" bestFit="1" customWidth="1"/>
    <col min="658" max="658" width="55.73046875" bestFit="1" customWidth="1"/>
    <col min="659" max="659" width="30.73046875" bestFit="1" customWidth="1"/>
    <col min="660" max="660" width="33.59765625" bestFit="1" customWidth="1"/>
    <col min="661" max="661" width="54.19921875" bestFit="1" customWidth="1"/>
    <col min="662" max="662" width="57" bestFit="1" customWidth="1"/>
    <col min="663" max="663" width="47.73046875" bestFit="1" customWidth="1"/>
    <col min="664" max="664" width="50.53125" bestFit="1" customWidth="1"/>
    <col min="665" max="665" width="46.3984375" bestFit="1" customWidth="1"/>
    <col min="666" max="666" width="49.19921875" bestFit="1" customWidth="1"/>
    <col min="667" max="667" width="49.33203125" bestFit="1" customWidth="1"/>
    <col min="668" max="668" width="52.1328125" bestFit="1" customWidth="1"/>
    <col min="669" max="669" width="37.6640625" bestFit="1" customWidth="1"/>
    <col min="670" max="670" width="40.46484375" bestFit="1" customWidth="1"/>
    <col min="671" max="671" width="48.265625" bestFit="1" customWidth="1"/>
    <col min="672" max="672" width="51.06640625" bestFit="1" customWidth="1"/>
    <col min="673" max="673" width="37.6640625" bestFit="1" customWidth="1"/>
    <col min="674" max="674" width="40.46484375" bestFit="1" customWidth="1"/>
    <col min="675" max="675" width="52.6640625" bestFit="1" customWidth="1"/>
    <col min="676" max="676" width="55.46484375" bestFit="1" customWidth="1"/>
    <col min="677" max="677" width="25.1328125" bestFit="1" customWidth="1"/>
    <col min="678" max="678" width="27.9296875" bestFit="1" customWidth="1"/>
    <col min="679" max="679" width="15" bestFit="1" customWidth="1"/>
    <col min="680" max="680" width="17.796875" bestFit="1" customWidth="1"/>
    <col min="681" max="681" width="45.59765625" bestFit="1" customWidth="1"/>
    <col min="682" max="682" width="48.3984375" bestFit="1" customWidth="1"/>
    <col min="683" max="683" width="36.265625" bestFit="1" customWidth="1"/>
    <col min="684" max="684" width="39.06640625" bestFit="1" customWidth="1"/>
    <col min="685" max="685" width="49.86328125" bestFit="1" customWidth="1"/>
    <col min="686" max="686" width="52.6640625" bestFit="1" customWidth="1"/>
    <col min="687" max="687" width="45.73046875" bestFit="1" customWidth="1"/>
    <col min="688" max="688" width="48.53125" bestFit="1" customWidth="1"/>
    <col min="689" max="689" width="42.59765625" bestFit="1" customWidth="1"/>
    <col min="690" max="690" width="45.46484375" bestFit="1" customWidth="1"/>
    <col min="691" max="691" width="49.53125" bestFit="1" customWidth="1"/>
    <col min="692" max="692" width="52.33203125" bestFit="1" customWidth="1"/>
    <col min="693" max="693" width="51.73046875" bestFit="1" customWidth="1"/>
    <col min="694" max="694" width="54.53125" bestFit="1" customWidth="1"/>
    <col min="695" max="695" width="28.6640625" bestFit="1" customWidth="1"/>
    <col min="696" max="696" width="31.46484375" bestFit="1" customWidth="1"/>
    <col min="697" max="697" width="19" bestFit="1" customWidth="1"/>
    <col min="698" max="698" width="21.796875" bestFit="1" customWidth="1"/>
    <col min="699" max="699" width="22.53125" bestFit="1" customWidth="1"/>
    <col min="700" max="700" width="25.3984375" bestFit="1" customWidth="1"/>
    <col min="701" max="701" width="28.06640625" bestFit="1" customWidth="1"/>
    <col min="702" max="702" width="30.86328125" bestFit="1" customWidth="1"/>
    <col min="703" max="703" width="20.3984375" bestFit="1" customWidth="1"/>
    <col min="704" max="704" width="23.19921875" bestFit="1" customWidth="1"/>
    <col min="705" max="705" width="37.86328125" bestFit="1" customWidth="1"/>
    <col min="706" max="706" width="40.6640625" bestFit="1" customWidth="1"/>
    <col min="707" max="707" width="17.9296875" bestFit="1" customWidth="1"/>
    <col min="708" max="708" width="20.73046875" bestFit="1" customWidth="1"/>
    <col min="709" max="709" width="19.59765625" bestFit="1" customWidth="1"/>
    <col min="710" max="710" width="22.3984375" bestFit="1" customWidth="1"/>
    <col min="711" max="711" width="37.06640625" bestFit="1" customWidth="1"/>
    <col min="712" max="712" width="39.86328125" bestFit="1" customWidth="1"/>
    <col min="713" max="713" width="35.3984375" bestFit="1" customWidth="1"/>
    <col min="714" max="714" width="38.19921875" bestFit="1" customWidth="1"/>
    <col min="715" max="715" width="44.06640625" bestFit="1" customWidth="1"/>
    <col min="716" max="716" width="46.86328125" bestFit="1" customWidth="1"/>
    <col min="717" max="717" width="50.265625" bestFit="1" customWidth="1"/>
    <col min="718" max="718" width="53.06640625" bestFit="1" customWidth="1"/>
    <col min="719" max="719" width="22.06640625" bestFit="1" customWidth="1"/>
    <col min="720" max="720" width="24.6640625" bestFit="1" customWidth="1"/>
    <col min="721" max="721" width="34.1328125" bestFit="1" customWidth="1"/>
    <col min="722" max="722" width="36.9296875" bestFit="1" customWidth="1"/>
    <col min="723" max="723" width="36.73046875" bestFit="1" customWidth="1"/>
    <col min="724" max="724" width="39.53125" bestFit="1" customWidth="1"/>
    <col min="725" max="725" width="20.33203125" bestFit="1" customWidth="1"/>
    <col min="726" max="726" width="23.1328125" bestFit="1" customWidth="1"/>
    <col min="727" max="727" width="28.3984375" bestFit="1" customWidth="1"/>
    <col min="728" max="728" width="31.19921875" bestFit="1" customWidth="1"/>
    <col min="729" max="729" width="41.19921875" bestFit="1" customWidth="1"/>
    <col min="730" max="730" width="44" bestFit="1" customWidth="1"/>
    <col min="731" max="731" width="32.06640625" bestFit="1" customWidth="1"/>
    <col min="732" max="732" width="34.86328125" bestFit="1" customWidth="1"/>
    <col min="733" max="733" width="51.73046875" bestFit="1" customWidth="1"/>
    <col min="734" max="734" width="54.53125" bestFit="1" customWidth="1"/>
    <col min="735" max="735" width="26.1328125" bestFit="1" customWidth="1"/>
    <col min="736" max="736" width="28.9296875" bestFit="1" customWidth="1"/>
    <col min="737" max="737" width="35.9296875" bestFit="1" customWidth="1"/>
    <col min="738" max="738" width="38.73046875" bestFit="1" customWidth="1"/>
    <col min="739" max="739" width="18.46484375" bestFit="1" customWidth="1"/>
    <col min="740" max="740" width="21.33203125" bestFit="1" customWidth="1"/>
    <col min="741" max="741" width="38.59765625" bestFit="1" customWidth="1"/>
    <col min="742" max="742" width="41.46484375" bestFit="1" customWidth="1"/>
    <col min="743" max="743" width="8.53125" bestFit="1" customWidth="1"/>
    <col min="744" max="744" width="11.265625" bestFit="1" customWidth="1"/>
    <col min="745" max="745" width="17.46484375" bestFit="1" customWidth="1"/>
    <col min="746" max="746" width="20.265625" bestFit="1" customWidth="1"/>
    <col min="747" max="747" width="52.9296875" bestFit="1" customWidth="1"/>
    <col min="748" max="748" width="55.73046875" bestFit="1" customWidth="1"/>
    <col min="749" max="749" width="23.59765625" bestFit="1" customWidth="1"/>
    <col min="750" max="750" width="26.3984375" bestFit="1" customWidth="1"/>
    <col min="751" max="751" width="43.3984375" bestFit="1" customWidth="1"/>
    <col min="752" max="752" width="46.19921875" bestFit="1" customWidth="1"/>
    <col min="753" max="753" width="37.19921875" bestFit="1" customWidth="1"/>
    <col min="754" max="754" width="40" bestFit="1" customWidth="1"/>
    <col min="755" max="755" width="43.86328125" bestFit="1" customWidth="1"/>
    <col min="756" max="756" width="46.46484375" bestFit="1" customWidth="1"/>
    <col min="757" max="757" width="13.1328125" bestFit="1" customWidth="1"/>
    <col min="758" max="758" width="15.9296875" bestFit="1" customWidth="1"/>
    <col min="759" max="759" width="35.265625" bestFit="1" customWidth="1"/>
    <col min="760" max="760" width="38.06640625" bestFit="1" customWidth="1"/>
    <col min="761" max="761" width="33.86328125" bestFit="1" customWidth="1"/>
    <col min="762" max="762" width="36.6640625" bestFit="1" customWidth="1"/>
    <col min="763" max="763" width="32.19921875" bestFit="1" customWidth="1"/>
    <col min="764" max="764" width="35" bestFit="1" customWidth="1"/>
    <col min="765" max="765" width="33.59765625" bestFit="1" customWidth="1"/>
    <col min="766" max="766" width="36.3984375" bestFit="1" customWidth="1"/>
    <col min="767" max="767" width="19.53125" bestFit="1" customWidth="1"/>
    <col min="768" max="768" width="22.33203125" bestFit="1" customWidth="1"/>
    <col min="769" max="769" width="32.19921875" bestFit="1" customWidth="1"/>
    <col min="770" max="770" width="35" bestFit="1" customWidth="1"/>
    <col min="771" max="771" width="24.9296875" bestFit="1" customWidth="1"/>
    <col min="772" max="772" width="27.73046875" bestFit="1" customWidth="1"/>
    <col min="773" max="773" width="30.06640625" bestFit="1" customWidth="1"/>
    <col min="774" max="774" width="32.86328125" bestFit="1" customWidth="1"/>
    <col min="775" max="775" width="18.6640625" bestFit="1" customWidth="1"/>
    <col min="776" max="776" width="21.46484375" bestFit="1" customWidth="1"/>
    <col min="777" max="777" width="27.73046875" bestFit="1" customWidth="1"/>
    <col min="778" max="778" width="30.53125" bestFit="1" customWidth="1"/>
    <col min="779" max="779" width="48.46484375" bestFit="1" customWidth="1"/>
    <col min="780" max="780" width="51.265625" bestFit="1" customWidth="1"/>
    <col min="781" max="781" width="23.86328125" bestFit="1" customWidth="1"/>
    <col min="782" max="782" width="26.6640625" bestFit="1" customWidth="1"/>
    <col min="783" max="783" width="18.73046875" bestFit="1" customWidth="1"/>
    <col min="784" max="784" width="21.53125" bestFit="1" customWidth="1"/>
    <col min="785" max="785" width="27.73046875" bestFit="1" customWidth="1"/>
    <col min="786" max="786" width="30.53125" bestFit="1" customWidth="1"/>
    <col min="787" max="787" width="11.73046875" bestFit="1" customWidth="1"/>
    <col min="788" max="788" width="14.53125" bestFit="1" customWidth="1"/>
    <col min="789" max="789" width="43.33203125" bestFit="1" customWidth="1"/>
    <col min="790" max="790" width="46.1328125" bestFit="1" customWidth="1"/>
    <col min="791" max="791" width="38.86328125" bestFit="1" customWidth="1"/>
    <col min="792" max="792" width="41.73046875" bestFit="1" customWidth="1"/>
    <col min="793" max="793" width="16.265625" bestFit="1" customWidth="1"/>
    <col min="794" max="794" width="19.06640625" bestFit="1" customWidth="1"/>
    <col min="795" max="795" width="23.53125" bestFit="1" customWidth="1"/>
    <col min="796" max="796" width="26.33203125" bestFit="1" customWidth="1"/>
    <col min="797" max="797" width="32.33203125" bestFit="1" customWidth="1"/>
    <col min="798" max="798" width="35.1328125" bestFit="1" customWidth="1"/>
    <col min="799" max="799" width="31.33203125" bestFit="1" customWidth="1"/>
    <col min="800" max="800" width="34.1328125" bestFit="1" customWidth="1"/>
    <col min="801" max="801" width="27.265625" bestFit="1" customWidth="1"/>
    <col min="802" max="802" width="30.06640625" bestFit="1" customWidth="1"/>
    <col min="803" max="803" width="31.19921875" bestFit="1" customWidth="1"/>
    <col min="804" max="804" width="34" bestFit="1" customWidth="1"/>
    <col min="805" max="805" width="29" bestFit="1" customWidth="1"/>
    <col min="806" max="806" width="31.796875" bestFit="1" customWidth="1"/>
    <col min="807" max="807" width="20.1328125" bestFit="1" customWidth="1"/>
    <col min="808" max="808" width="22.9296875" bestFit="1" customWidth="1"/>
    <col min="809" max="809" width="8.9296875" bestFit="1" customWidth="1"/>
    <col min="810" max="810" width="9.3984375" bestFit="1" customWidth="1"/>
    <col min="811" max="811" width="35.33203125" bestFit="1" customWidth="1"/>
    <col min="812" max="812" width="38.1328125" bestFit="1" customWidth="1"/>
    <col min="813" max="813" width="36.86328125" bestFit="1" customWidth="1"/>
    <col min="814" max="814" width="39.6640625" bestFit="1" customWidth="1"/>
    <col min="815" max="815" width="18.6640625" bestFit="1" customWidth="1"/>
    <col min="816" max="816" width="21.46484375" bestFit="1" customWidth="1"/>
    <col min="817" max="817" width="12.796875" bestFit="1" customWidth="1"/>
    <col min="818" max="818" width="15.59765625" bestFit="1" customWidth="1"/>
    <col min="819" max="819" width="14.46484375" bestFit="1" customWidth="1"/>
    <col min="820" max="820" width="17.33203125" bestFit="1" customWidth="1"/>
    <col min="821" max="821" width="47.53125" bestFit="1" customWidth="1"/>
    <col min="822" max="822" width="50.33203125" bestFit="1" customWidth="1"/>
    <col min="823" max="823" width="30.73046875" bestFit="1" customWidth="1"/>
    <col min="824" max="824" width="33.59765625" bestFit="1" customWidth="1"/>
    <col min="825" max="825" width="49.33203125" bestFit="1" customWidth="1"/>
    <col min="826" max="826" width="52.1328125" bestFit="1" customWidth="1"/>
    <col min="827" max="827" width="39.46484375" bestFit="1" customWidth="1"/>
    <col min="828" max="828" width="42.265625" bestFit="1" customWidth="1"/>
    <col min="829" max="829" width="35.6640625" bestFit="1" customWidth="1"/>
    <col min="830" max="830" width="38.46484375" bestFit="1" customWidth="1"/>
    <col min="831" max="831" width="27.53125" bestFit="1" customWidth="1"/>
    <col min="832" max="832" width="30.33203125" bestFit="1" customWidth="1"/>
    <col min="833" max="833" width="45" bestFit="1" customWidth="1"/>
    <col min="834" max="834" width="47.796875" bestFit="1" customWidth="1"/>
    <col min="835" max="835" width="37.86328125" bestFit="1" customWidth="1"/>
    <col min="836" max="836" width="40.6640625" bestFit="1" customWidth="1"/>
    <col min="837" max="837" width="47.33203125" bestFit="1" customWidth="1"/>
    <col min="838" max="838" width="50.1328125" bestFit="1" customWidth="1"/>
    <col min="839" max="839" width="47.6640625" bestFit="1" customWidth="1"/>
    <col min="840" max="840" width="50.46484375" bestFit="1" customWidth="1"/>
    <col min="841" max="841" width="18.1328125" bestFit="1" customWidth="1"/>
    <col min="842" max="842" width="21" bestFit="1" customWidth="1"/>
    <col min="843" max="843" width="12.6640625" bestFit="1" customWidth="1"/>
    <col min="844" max="844" width="15.46484375" bestFit="1" customWidth="1"/>
    <col min="845" max="845" width="48.53125" bestFit="1" customWidth="1"/>
    <col min="846" max="846" width="51.33203125" bestFit="1" customWidth="1"/>
    <col min="847" max="847" width="42.46484375" bestFit="1" customWidth="1"/>
    <col min="848" max="848" width="45.33203125" bestFit="1" customWidth="1"/>
    <col min="849" max="849" width="30.86328125" bestFit="1" customWidth="1"/>
    <col min="850" max="850" width="33.6640625" bestFit="1" customWidth="1"/>
    <col min="851" max="851" width="47.3984375" bestFit="1" customWidth="1"/>
    <col min="852" max="852" width="50.19921875" bestFit="1" customWidth="1"/>
    <col min="853" max="853" width="49.59765625" bestFit="1" customWidth="1"/>
    <col min="854" max="854" width="52.3984375" bestFit="1" customWidth="1"/>
    <col min="855" max="855" width="10.73046875" bestFit="1" customWidth="1"/>
    <col min="856" max="856" width="13.53125" bestFit="1" customWidth="1"/>
    <col min="857" max="857" width="47.33203125" bestFit="1" customWidth="1"/>
    <col min="858" max="858" width="50.1328125" bestFit="1" customWidth="1"/>
    <col min="859" max="859" width="49.73046875" bestFit="1" customWidth="1"/>
    <col min="860" max="860" width="52.53125" bestFit="1" customWidth="1"/>
    <col min="861" max="861" width="29.33203125" bestFit="1" customWidth="1"/>
    <col min="862" max="862" width="32.1328125" bestFit="1" customWidth="1"/>
    <col min="863" max="863" width="12.86328125" bestFit="1" customWidth="1"/>
    <col min="864" max="864" width="15.6640625" bestFit="1" customWidth="1"/>
    <col min="865" max="865" width="31.06640625" bestFit="1" customWidth="1"/>
    <col min="866" max="866" width="33.86328125" bestFit="1" customWidth="1"/>
    <col min="867" max="867" width="22.265625" bestFit="1" customWidth="1"/>
    <col min="868" max="868" width="25.1328125" bestFit="1" customWidth="1"/>
    <col min="869" max="869" width="21.9296875" bestFit="1" customWidth="1"/>
    <col min="870" max="870" width="24.73046875" bestFit="1" customWidth="1"/>
    <col min="871" max="871" width="24.59765625" bestFit="1" customWidth="1"/>
    <col min="872" max="872" width="27.3984375" bestFit="1" customWidth="1"/>
    <col min="873" max="873" width="44.796875" bestFit="1" customWidth="1"/>
    <col min="874" max="874" width="47.59765625" bestFit="1" customWidth="1"/>
    <col min="875" max="875" width="26.796875" bestFit="1" customWidth="1"/>
    <col min="876" max="876" width="29.59765625" bestFit="1" customWidth="1"/>
    <col min="877" max="877" width="50.19921875" bestFit="1" customWidth="1"/>
    <col min="878" max="878" width="53" bestFit="1" customWidth="1"/>
    <col min="879" max="879" width="16.53125" bestFit="1" customWidth="1"/>
    <col min="880" max="880" width="19.33203125" bestFit="1" customWidth="1"/>
    <col min="881" max="881" width="19.73046875" bestFit="1" customWidth="1"/>
    <col min="882" max="882" width="22.53125" bestFit="1" customWidth="1"/>
    <col min="883" max="883" width="51.73046875" bestFit="1" customWidth="1"/>
    <col min="884" max="884" width="54.53125" bestFit="1" customWidth="1"/>
    <col min="885" max="885" width="20.73046875" bestFit="1" customWidth="1"/>
    <col min="886" max="886" width="23.53125" bestFit="1" customWidth="1"/>
    <col min="887" max="887" width="32.86328125" bestFit="1" customWidth="1"/>
    <col min="888" max="888" width="35.6640625" bestFit="1" customWidth="1"/>
    <col min="889" max="889" width="9.796875" bestFit="1" customWidth="1"/>
    <col min="890" max="890" width="12.53125" bestFit="1" customWidth="1"/>
    <col min="891" max="891" width="35.73046875" bestFit="1" customWidth="1"/>
    <col min="892" max="892" width="38.53125" bestFit="1" customWidth="1"/>
    <col min="893" max="893" width="42.19921875" bestFit="1" customWidth="1"/>
    <col min="894" max="894" width="45" bestFit="1" customWidth="1"/>
    <col min="895" max="895" width="42.19921875" bestFit="1" customWidth="1"/>
    <col min="896" max="896" width="45" bestFit="1" customWidth="1"/>
    <col min="897" max="897" width="47.1328125" bestFit="1" customWidth="1"/>
    <col min="898" max="898" width="49.9296875" bestFit="1" customWidth="1"/>
    <col min="899" max="899" width="40.59765625" bestFit="1" customWidth="1"/>
    <col min="900" max="900" width="43.3984375" bestFit="1" customWidth="1"/>
    <col min="901" max="901" width="56.86328125" bestFit="1" customWidth="1"/>
    <col min="902" max="902" width="59.6640625" bestFit="1" customWidth="1"/>
    <col min="903" max="903" width="16.73046875" bestFit="1" customWidth="1"/>
    <col min="904" max="904" width="19.53125" bestFit="1" customWidth="1"/>
    <col min="905" max="905" width="15.3984375" bestFit="1" customWidth="1"/>
    <col min="906" max="906" width="18.19921875" bestFit="1" customWidth="1"/>
    <col min="907" max="907" width="17.33203125" bestFit="1" customWidth="1"/>
    <col min="908" max="908" width="20.1328125" bestFit="1" customWidth="1"/>
    <col min="909" max="909" width="34" bestFit="1" customWidth="1"/>
    <col min="910" max="910" width="36.796875" bestFit="1" customWidth="1"/>
    <col min="911" max="911" width="17.6640625" bestFit="1" customWidth="1"/>
    <col min="912" max="912" width="20.46484375" bestFit="1" customWidth="1"/>
    <col min="913" max="913" width="30.9296875" bestFit="1" customWidth="1"/>
    <col min="914" max="914" width="33.73046875" bestFit="1" customWidth="1"/>
    <col min="915" max="915" width="48.3984375" bestFit="1" customWidth="1"/>
    <col min="916" max="916" width="51.19921875" bestFit="1" customWidth="1"/>
    <col min="917" max="917" width="14.3984375" bestFit="1" customWidth="1"/>
    <col min="918" max="918" width="17.265625" bestFit="1" customWidth="1"/>
    <col min="919" max="919" width="18.53125" bestFit="1" customWidth="1"/>
    <col min="920" max="920" width="21.3984375" bestFit="1" customWidth="1"/>
    <col min="921" max="921" width="24.59765625" bestFit="1" customWidth="1"/>
    <col min="922" max="922" width="27.3984375" bestFit="1" customWidth="1"/>
    <col min="923" max="923" width="39.46484375" bestFit="1" customWidth="1"/>
    <col min="924" max="924" width="42.265625" bestFit="1" customWidth="1"/>
    <col min="925" max="925" width="25.33203125" bestFit="1" customWidth="1"/>
    <col min="926" max="926" width="28.1328125" bestFit="1" customWidth="1"/>
    <col min="927" max="927" width="22.796875" bestFit="1" customWidth="1"/>
    <col min="928" max="928" width="25.59765625" bestFit="1" customWidth="1"/>
    <col min="929" max="929" width="36.19921875" bestFit="1" customWidth="1"/>
    <col min="930" max="930" width="39" bestFit="1" customWidth="1"/>
    <col min="931" max="931" width="39.73046875" bestFit="1" customWidth="1"/>
    <col min="932" max="932" width="42.53125" bestFit="1" customWidth="1"/>
    <col min="933" max="933" width="49" bestFit="1" customWidth="1"/>
    <col min="934" max="934" width="51.796875" bestFit="1" customWidth="1"/>
    <col min="935" max="935" width="15.33203125" bestFit="1" customWidth="1"/>
    <col min="936" max="936" width="18.1328125" bestFit="1" customWidth="1"/>
    <col min="937" max="937" width="17.796875" bestFit="1" customWidth="1"/>
    <col min="938" max="938" width="20.59765625" bestFit="1" customWidth="1"/>
    <col min="939" max="939" width="38.3984375" bestFit="1" customWidth="1"/>
    <col min="940" max="940" width="41.265625" bestFit="1" customWidth="1"/>
    <col min="941" max="941" width="37.86328125" bestFit="1" customWidth="1"/>
    <col min="942" max="942" width="40.6640625" bestFit="1" customWidth="1"/>
    <col min="943" max="943" width="17.33203125" bestFit="1" customWidth="1"/>
    <col min="944" max="944" width="20.1328125" bestFit="1" customWidth="1"/>
    <col min="945" max="945" width="18.9296875" bestFit="1" customWidth="1"/>
    <col min="946" max="946" width="21.73046875" bestFit="1" customWidth="1"/>
    <col min="947" max="947" width="48.06640625" bestFit="1" customWidth="1"/>
    <col min="948" max="948" width="50.86328125" bestFit="1" customWidth="1"/>
    <col min="949" max="949" width="21.73046875" bestFit="1" customWidth="1"/>
    <col min="950" max="950" width="24.53125" bestFit="1" customWidth="1"/>
    <col min="951" max="951" width="52.33203125" bestFit="1" customWidth="1"/>
    <col min="952" max="952" width="55.1328125" bestFit="1" customWidth="1"/>
    <col min="953" max="953" width="22.3984375" bestFit="1" customWidth="1"/>
    <col min="954" max="954" width="25.265625" bestFit="1" customWidth="1"/>
    <col min="955" max="955" width="27.6640625" bestFit="1" customWidth="1"/>
    <col min="956" max="956" width="30.46484375" bestFit="1" customWidth="1"/>
    <col min="957" max="957" width="12.46484375" bestFit="1" customWidth="1"/>
    <col min="958" max="958" width="15.265625" bestFit="1" customWidth="1"/>
    <col min="959" max="959" width="36.796875" bestFit="1" customWidth="1"/>
    <col min="960" max="960" width="39.59765625" bestFit="1" customWidth="1"/>
    <col min="961" max="961" width="37.3984375" bestFit="1" customWidth="1"/>
    <col min="962" max="962" width="40.19921875" bestFit="1" customWidth="1"/>
    <col min="963" max="963" width="28.06640625" bestFit="1" customWidth="1"/>
    <col min="964" max="964" width="30.86328125" bestFit="1" customWidth="1"/>
    <col min="965" max="965" width="47.6640625" bestFit="1" customWidth="1"/>
    <col min="966" max="966" width="50.46484375" bestFit="1" customWidth="1"/>
    <col min="967" max="967" width="25.19921875" bestFit="1" customWidth="1"/>
    <col min="968" max="968" width="28" bestFit="1" customWidth="1"/>
    <col min="969" max="969" width="25.6640625" bestFit="1" customWidth="1"/>
    <col min="970" max="970" width="28.46484375" bestFit="1" customWidth="1"/>
    <col min="971" max="971" width="50.46484375" bestFit="1" customWidth="1"/>
    <col min="972" max="972" width="53.265625" bestFit="1" customWidth="1"/>
    <col min="973" max="973" width="20" bestFit="1" customWidth="1"/>
    <col min="974" max="974" width="22.796875" bestFit="1" customWidth="1"/>
    <col min="975" max="975" width="15.265625" bestFit="1" customWidth="1"/>
    <col min="976" max="976" width="18.06640625" bestFit="1" customWidth="1"/>
    <col min="977" max="977" width="39.46484375" bestFit="1" customWidth="1"/>
    <col min="978" max="978" width="42.265625" bestFit="1" customWidth="1"/>
    <col min="979" max="979" width="47.73046875" bestFit="1" customWidth="1"/>
    <col min="980" max="980" width="50.53125" bestFit="1" customWidth="1"/>
    <col min="981" max="981" width="15.3984375" bestFit="1" customWidth="1"/>
    <col min="982" max="982" width="18.19921875" bestFit="1" customWidth="1"/>
    <col min="983" max="983" width="52.73046875" bestFit="1" customWidth="1"/>
    <col min="984" max="984" width="55.53125" bestFit="1" customWidth="1"/>
    <col min="985" max="985" width="19.265625" bestFit="1" customWidth="1"/>
    <col min="986" max="986" width="22.06640625" bestFit="1" customWidth="1"/>
    <col min="987" max="987" width="26.796875" bestFit="1" customWidth="1"/>
    <col min="988" max="988" width="29.59765625" bestFit="1" customWidth="1"/>
    <col min="989" max="989" width="62.33203125" bestFit="1" customWidth="1"/>
    <col min="990" max="990" width="65.1328125" bestFit="1" customWidth="1"/>
    <col min="991" max="991" width="24" bestFit="1" customWidth="1"/>
    <col min="992" max="992" width="26.796875" bestFit="1" customWidth="1"/>
    <col min="993" max="993" width="34.33203125" bestFit="1" customWidth="1"/>
    <col min="994" max="994" width="37.19921875" bestFit="1" customWidth="1"/>
    <col min="995" max="995" width="36.796875" bestFit="1" customWidth="1"/>
    <col min="996" max="996" width="39.59765625" bestFit="1" customWidth="1"/>
    <col min="997" max="997" width="16.1328125" bestFit="1" customWidth="1"/>
    <col min="998" max="998" width="18.9296875" bestFit="1" customWidth="1"/>
    <col min="999" max="999" width="22.265625" bestFit="1" customWidth="1"/>
    <col min="1000" max="1000" width="25.1328125" bestFit="1" customWidth="1"/>
    <col min="1001" max="1001" width="51.06640625" bestFit="1" customWidth="1"/>
    <col min="1002" max="1002" width="53.9296875" bestFit="1" customWidth="1"/>
    <col min="1003" max="1003" width="42.06640625" bestFit="1" customWidth="1"/>
    <col min="1004" max="1004" width="44.86328125" bestFit="1" customWidth="1"/>
    <col min="1005" max="1005" width="50.46484375" bestFit="1" customWidth="1"/>
    <col min="1006" max="1006" width="53.265625" bestFit="1" customWidth="1"/>
    <col min="1007" max="1007" width="12.9296875" bestFit="1" customWidth="1"/>
    <col min="1008" max="1008" width="15.73046875" bestFit="1" customWidth="1"/>
    <col min="1009" max="1009" width="13.33203125" bestFit="1" customWidth="1"/>
    <col min="1010" max="1010" width="16.1328125" bestFit="1" customWidth="1"/>
    <col min="1011" max="1011" width="24.6640625" bestFit="1" customWidth="1"/>
    <col min="1012" max="1012" width="8.9296875" bestFit="1" customWidth="1"/>
    <col min="1013" max="1013" width="27.46484375" bestFit="1" customWidth="1"/>
    <col min="1014" max="1014" width="17.1328125" bestFit="1" customWidth="1"/>
    <col min="1015" max="1015" width="19.9296875" bestFit="1" customWidth="1"/>
    <col min="1016" max="1016" width="23.33203125" bestFit="1" customWidth="1"/>
    <col min="1017" max="1017" width="26.1328125" bestFit="1" customWidth="1"/>
    <col min="1018" max="1018" width="31.53125" bestFit="1" customWidth="1"/>
    <col min="1019" max="1019" width="34.33203125" bestFit="1" customWidth="1"/>
    <col min="1020" max="1020" width="43.796875" bestFit="1" customWidth="1"/>
    <col min="1021" max="1021" width="46.59765625" bestFit="1" customWidth="1"/>
    <col min="1022" max="1022" width="22.19921875" bestFit="1" customWidth="1"/>
    <col min="1023" max="1023" width="25.06640625" bestFit="1" customWidth="1"/>
    <col min="1024" max="1024" width="39.59765625" bestFit="1" customWidth="1"/>
    <col min="1025" max="1025" width="42.3984375" bestFit="1" customWidth="1"/>
    <col min="1026" max="1026" width="28.06640625" bestFit="1" customWidth="1"/>
    <col min="1027" max="1027" width="30.86328125" bestFit="1" customWidth="1"/>
    <col min="1028" max="1028" width="38.6640625" bestFit="1" customWidth="1"/>
    <col min="1029" max="1029" width="41.53125" bestFit="1" customWidth="1"/>
    <col min="1030" max="1030" width="45.796875" bestFit="1" customWidth="1"/>
    <col min="1031" max="1031" width="48.59765625" bestFit="1" customWidth="1"/>
    <col min="1032" max="1032" width="9.3984375" bestFit="1" customWidth="1"/>
    <col min="1033" max="1033" width="12.1328125" bestFit="1" customWidth="1"/>
    <col min="1034" max="1034" width="13.59765625" bestFit="1" customWidth="1"/>
    <col min="1035" max="1035" width="16.3984375" bestFit="1" customWidth="1"/>
    <col min="1036" max="1036" width="45.6640625" bestFit="1" customWidth="1"/>
    <col min="1037" max="1037" width="48.46484375" bestFit="1" customWidth="1"/>
    <col min="1038" max="1038" width="55.265625" bestFit="1" customWidth="1"/>
    <col min="1039" max="1039" width="58.06640625" bestFit="1" customWidth="1"/>
    <col min="1040" max="1040" width="22.265625" bestFit="1" customWidth="1"/>
    <col min="1041" max="1041" width="25.1328125" bestFit="1" customWidth="1"/>
    <col min="1042" max="1042" width="50.33203125" bestFit="1" customWidth="1"/>
    <col min="1043" max="1043" width="53.1328125" bestFit="1" customWidth="1"/>
    <col min="1044" max="1044" width="18.73046875" bestFit="1" customWidth="1"/>
    <col min="1045" max="1045" width="21.53125" bestFit="1" customWidth="1"/>
    <col min="1046" max="1046" width="45.06640625" bestFit="1" customWidth="1"/>
    <col min="1047" max="1047" width="47.86328125" bestFit="1" customWidth="1"/>
    <col min="1048" max="1048" width="15" bestFit="1" customWidth="1"/>
    <col min="1049" max="1049" width="17.796875" bestFit="1" customWidth="1"/>
    <col min="1050" max="1050" width="15.86328125" bestFit="1" customWidth="1"/>
    <col min="1051" max="1051" width="18.6640625" bestFit="1" customWidth="1"/>
    <col min="1052" max="1052" width="38.796875" bestFit="1" customWidth="1"/>
    <col min="1053" max="1053" width="41.6640625" bestFit="1" customWidth="1"/>
    <col min="1054" max="1054" width="44.9296875" bestFit="1" customWidth="1"/>
    <col min="1055" max="1055" width="47.73046875" bestFit="1" customWidth="1"/>
    <col min="1056" max="1056" width="51.73046875" bestFit="1" customWidth="1"/>
    <col min="1057" max="1057" width="54.53125" bestFit="1" customWidth="1"/>
    <col min="1058" max="1058" width="18.265625" bestFit="1" customWidth="1"/>
    <col min="1059" max="1059" width="21.1328125" bestFit="1" customWidth="1"/>
    <col min="1060" max="1060" width="47.73046875" bestFit="1" customWidth="1"/>
    <col min="1061" max="1061" width="50.53125" bestFit="1" customWidth="1"/>
    <col min="1062" max="1062" width="26.3984375" bestFit="1" customWidth="1"/>
    <col min="1063" max="1063" width="29.265625" bestFit="1" customWidth="1"/>
    <col min="1064" max="1064" width="20.86328125" bestFit="1" customWidth="1"/>
    <col min="1065" max="1065" width="23.6640625" bestFit="1" customWidth="1"/>
    <col min="1066" max="1066" width="53.06640625" bestFit="1" customWidth="1"/>
    <col min="1067" max="1067" width="55.86328125" bestFit="1" customWidth="1"/>
    <col min="1068" max="1068" width="44.73046875" bestFit="1" customWidth="1"/>
    <col min="1069" max="1069" width="47.53125" bestFit="1" customWidth="1"/>
    <col min="1070" max="1070" width="32.6640625" bestFit="1" customWidth="1"/>
    <col min="1071" max="1071" width="35.46484375" bestFit="1" customWidth="1"/>
    <col min="1072" max="1072" width="35.53125" bestFit="1" customWidth="1"/>
    <col min="1073" max="1073" width="38.33203125" bestFit="1" customWidth="1"/>
    <col min="1074" max="1074" width="35" bestFit="1" customWidth="1"/>
    <col min="1075" max="1075" width="37.796875" bestFit="1" customWidth="1"/>
    <col min="1076" max="1076" width="46.1328125" bestFit="1" customWidth="1"/>
    <col min="1077" max="1077" width="48.9296875" bestFit="1" customWidth="1"/>
    <col min="1078" max="1078" width="48.86328125" bestFit="1" customWidth="1"/>
    <col min="1079" max="1079" width="51.6640625" bestFit="1" customWidth="1"/>
    <col min="1080" max="1080" width="33.6640625" bestFit="1" customWidth="1"/>
    <col min="1081" max="1081" width="36.46484375" bestFit="1" customWidth="1"/>
    <col min="1082" max="1082" width="6.59765625" bestFit="1" customWidth="1"/>
    <col min="1083" max="1083" width="9.33203125" bestFit="1" customWidth="1"/>
    <col min="1084" max="1084" width="14.33203125" bestFit="1" customWidth="1"/>
    <col min="1085" max="1085" width="17.19921875" bestFit="1" customWidth="1"/>
    <col min="1086" max="1086" width="34" bestFit="1" customWidth="1"/>
    <col min="1087" max="1087" width="36.796875" bestFit="1" customWidth="1"/>
    <col min="1088" max="1088" width="44.19921875" bestFit="1" customWidth="1"/>
    <col min="1089" max="1089" width="47" bestFit="1" customWidth="1"/>
    <col min="1090" max="1090" width="27.46484375" bestFit="1" customWidth="1"/>
    <col min="1091" max="1091" width="30.265625" bestFit="1" customWidth="1"/>
    <col min="1092" max="1092" width="40.9296875" bestFit="1" customWidth="1"/>
    <col min="1093" max="1093" width="43.73046875" bestFit="1" customWidth="1"/>
    <col min="1094" max="1094" width="36.796875" bestFit="1" customWidth="1"/>
    <col min="1095" max="1095" width="39.59765625" bestFit="1" customWidth="1"/>
    <col min="1096" max="1096" width="18.46484375" bestFit="1" customWidth="1"/>
    <col min="1097" max="1097" width="21.33203125" bestFit="1" customWidth="1"/>
    <col min="1098" max="1098" width="18.265625" bestFit="1" customWidth="1"/>
    <col min="1099" max="1099" width="21.1328125" bestFit="1" customWidth="1"/>
    <col min="1100" max="1100" width="31.59765625" bestFit="1" customWidth="1"/>
    <col min="1101" max="1101" width="34.3984375" bestFit="1" customWidth="1"/>
    <col min="1102" max="1102" width="18.6640625" bestFit="1" customWidth="1"/>
    <col min="1103" max="1103" width="21.46484375" bestFit="1" customWidth="1"/>
    <col min="1104" max="1104" width="55.59765625" bestFit="1" customWidth="1"/>
    <col min="1105" max="1105" width="58.3984375" bestFit="1" customWidth="1"/>
    <col min="1106" max="1106" width="50.33203125" bestFit="1" customWidth="1"/>
    <col min="1107" max="1107" width="53.1328125" bestFit="1" customWidth="1"/>
    <col min="1108" max="1108" width="23.53125" bestFit="1" customWidth="1"/>
    <col min="1109" max="1109" width="26.33203125" bestFit="1" customWidth="1"/>
    <col min="1110" max="1110" width="7.46484375" bestFit="1" customWidth="1"/>
    <col min="1111" max="1111" width="10.19921875" bestFit="1" customWidth="1"/>
    <col min="1112" max="1112" width="50.1328125" bestFit="1" customWidth="1"/>
    <col min="1113" max="1113" width="52.9296875" bestFit="1" customWidth="1"/>
    <col min="1114" max="1114" width="53.6640625" bestFit="1" customWidth="1"/>
    <col min="1115" max="1115" width="56.46484375" bestFit="1" customWidth="1"/>
    <col min="1116" max="1116" width="29.3984375" bestFit="1" customWidth="1"/>
    <col min="1117" max="1117" width="32.19921875" bestFit="1" customWidth="1"/>
    <col min="1118" max="1118" width="30.59765625" bestFit="1" customWidth="1"/>
    <col min="1119" max="1119" width="33.46484375" bestFit="1" customWidth="1"/>
    <col min="1120" max="1120" width="39.53125" bestFit="1" customWidth="1"/>
    <col min="1121" max="1121" width="42.33203125" bestFit="1" customWidth="1"/>
    <col min="1122" max="1122" width="12.3984375" bestFit="1" customWidth="1"/>
    <col min="1123" max="1123" width="15.19921875" bestFit="1" customWidth="1"/>
    <col min="1124" max="1124" width="25.9296875" bestFit="1" customWidth="1"/>
    <col min="1125" max="1125" width="28.73046875" bestFit="1" customWidth="1"/>
    <col min="1126" max="1126" width="41.9296875" bestFit="1" customWidth="1"/>
    <col min="1127" max="1127" width="44.73046875" bestFit="1" customWidth="1"/>
    <col min="1128" max="1128" width="33.46484375" bestFit="1" customWidth="1"/>
    <col min="1129" max="1129" width="36.265625" bestFit="1" customWidth="1"/>
    <col min="1130" max="1130" width="17.86328125" bestFit="1" customWidth="1"/>
    <col min="1131" max="1131" width="20.6640625" bestFit="1" customWidth="1"/>
    <col min="1132" max="1132" width="22.46484375" bestFit="1" customWidth="1"/>
    <col min="1133" max="1133" width="25.33203125" bestFit="1" customWidth="1"/>
    <col min="1134" max="1134" width="55.6640625" bestFit="1" customWidth="1"/>
    <col min="1135" max="1135" width="58.46484375" bestFit="1" customWidth="1"/>
    <col min="1136" max="1136" width="52.59765625" bestFit="1" customWidth="1"/>
    <col min="1137" max="1137" width="55.3984375" bestFit="1" customWidth="1"/>
    <col min="1138" max="1138" width="27.6640625" bestFit="1" customWidth="1"/>
    <col min="1139" max="1139" width="30.46484375" bestFit="1" customWidth="1"/>
    <col min="1140" max="1140" width="32.1328125" bestFit="1" customWidth="1"/>
    <col min="1141" max="1141" width="34.9296875" bestFit="1" customWidth="1"/>
    <col min="1142" max="1142" width="20.33203125" bestFit="1" customWidth="1"/>
    <col min="1143" max="1143" width="23.1328125" bestFit="1" customWidth="1"/>
    <col min="1144" max="1144" width="20.19921875" bestFit="1" customWidth="1"/>
    <col min="1145" max="1145" width="23" bestFit="1" customWidth="1"/>
    <col min="1146" max="1146" width="56.265625" bestFit="1" customWidth="1"/>
    <col min="1147" max="1147" width="59.06640625" bestFit="1" customWidth="1"/>
    <col min="1148" max="1148" width="10.796875" bestFit="1" customWidth="1"/>
    <col min="1149" max="1149" width="13.59765625" bestFit="1" customWidth="1"/>
    <col min="1150" max="1150" width="33.19921875" bestFit="1" customWidth="1"/>
    <col min="1151" max="1151" width="36" bestFit="1" customWidth="1"/>
    <col min="1152" max="1152" width="26.1328125" bestFit="1" customWidth="1"/>
    <col min="1153" max="1153" width="28.9296875" bestFit="1" customWidth="1"/>
    <col min="1154" max="1154" width="43.19921875" bestFit="1" customWidth="1"/>
    <col min="1155" max="1155" width="46" bestFit="1" customWidth="1"/>
    <col min="1156" max="1156" width="19.73046875" bestFit="1" customWidth="1"/>
    <col min="1157" max="1157" width="22.53125" bestFit="1" customWidth="1"/>
    <col min="1158" max="1158" width="38.3984375" bestFit="1" customWidth="1"/>
    <col min="1159" max="1159" width="41.265625" bestFit="1" customWidth="1"/>
    <col min="1160" max="1160" width="54.53125" bestFit="1" customWidth="1"/>
    <col min="1161" max="1161" width="57.33203125" bestFit="1" customWidth="1"/>
    <col min="1162" max="1162" width="21.19921875" bestFit="1" customWidth="1"/>
    <col min="1163" max="1163" width="24" bestFit="1" customWidth="1"/>
    <col min="1164" max="1164" width="41" bestFit="1" customWidth="1"/>
    <col min="1165" max="1165" width="43.796875" bestFit="1" customWidth="1"/>
    <col min="1166" max="1166" width="15.59765625" bestFit="1" customWidth="1"/>
    <col min="1167" max="1167" width="18.3984375" bestFit="1" customWidth="1"/>
    <col min="1168" max="1168" width="42.33203125" bestFit="1" customWidth="1"/>
    <col min="1169" max="1169" width="45.1328125" bestFit="1" customWidth="1"/>
    <col min="1170" max="1170" width="23.46484375" bestFit="1" customWidth="1"/>
    <col min="1171" max="1171" width="26.265625" bestFit="1" customWidth="1"/>
    <col min="1172" max="1172" width="48.53125" bestFit="1" customWidth="1"/>
    <col min="1173" max="1173" width="51.33203125" bestFit="1" customWidth="1"/>
    <col min="1174" max="1174" width="15.6640625" bestFit="1" customWidth="1"/>
    <col min="1175" max="1175" width="18.46484375" bestFit="1" customWidth="1"/>
    <col min="1176" max="1176" width="47.9296875" bestFit="1" customWidth="1"/>
    <col min="1177" max="1177" width="50.73046875" bestFit="1" customWidth="1"/>
    <col min="1178" max="1178" width="26.46484375" bestFit="1" customWidth="1"/>
    <col min="1179" max="1179" width="29.33203125" bestFit="1" customWidth="1"/>
    <col min="1180" max="1180" width="47.33203125" bestFit="1" customWidth="1"/>
    <col min="1181" max="1181" width="50.1328125" bestFit="1" customWidth="1"/>
    <col min="1182" max="1182" width="36.796875" bestFit="1" customWidth="1"/>
    <col min="1183" max="1183" width="39.59765625" bestFit="1" customWidth="1"/>
    <col min="1184" max="1184" width="55.46484375" bestFit="1" customWidth="1"/>
    <col min="1185" max="1185" width="58.06640625" bestFit="1" customWidth="1"/>
    <col min="1186" max="1186" width="28.73046875" bestFit="1" customWidth="1"/>
    <col min="1187" max="1187" width="31.53125" bestFit="1" customWidth="1"/>
    <col min="1188" max="1188" width="56.796875" bestFit="1" customWidth="1"/>
    <col min="1189" max="1189" width="59.59765625" bestFit="1" customWidth="1"/>
    <col min="1190" max="1190" width="48.06640625" bestFit="1" customWidth="1"/>
    <col min="1191" max="1191" width="50.86328125" bestFit="1" customWidth="1"/>
    <col min="1192" max="1192" width="40.6640625" bestFit="1" customWidth="1"/>
    <col min="1193" max="1193" width="43.46484375" bestFit="1" customWidth="1"/>
    <col min="1194" max="1194" width="51" bestFit="1" customWidth="1"/>
    <col min="1195" max="1195" width="53.86328125" bestFit="1" customWidth="1"/>
    <col min="1196" max="1196" width="29.3984375" bestFit="1" customWidth="1"/>
    <col min="1197" max="1197" width="32.19921875" bestFit="1" customWidth="1"/>
    <col min="1198" max="1198" width="47.59765625" bestFit="1" customWidth="1"/>
    <col min="1199" max="1199" width="50.3984375" bestFit="1" customWidth="1"/>
    <col min="1200" max="1200" width="17.59765625" bestFit="1" customWidth="1"/>
    <col min="1201" max="1201" width="20.3984375" bestFit="1" customWidth="1"/>
    <col min="1202" max="1202" width="24" bestFit="1" customWidth="1"/>
    <col min="1203" max="1203" width="26.796875" bestFit="1" customWidth="1"/>
    <col min="1204" max="1204" width="27.86328125" bestFit="1" customWidth="1"/>
    <col min="1205" max="1205" width="30.6640625" bestFit="1" customWidth="1"/>
    <col min="1206" max="1206" width="46.796875" bestFit="1" customWidth="1"/>
    <col min="1207" max="1207" width="49.6640625" bestFit="1" customWidth="1"/>
    <col min="1208" max="1208" width="31.59765625" bestFit="1" customWidth="1"/>
    <col min="1209" max="1209" width="34.3984375" bestFit="1" customWidth="1"/>
    <col min="1210" max="1210" width="49.06640625" bestFit="1" customWidth="1"/>
    <col min="1211" max="1211" width="51.86328125" bestFit="1" customWidth="1"/>
    <col min="1212" max="1212" width="45.46484375" bestFit="1" customWidth="1"/>
    <col min="1213" max="1213" width="48.265625" bestFit="1" customWidth="1"/>
    <col min="1214" max="1214" width="36.265625" bestFit="1" customWidth="1"/>
    <col min="1215" max="1215" width="39.06640625" bestFit="1" customWidth="1"/>
    <col min="1216" max="1216" width="31.06640625" bestFit="1" customWidth="1"/>
    <col min="1217" max="1217" width="33.86328125" bestFit="1" customWidth="1"/>
    <col min="1218" max="1218" width="47.6640625" bestFit="1" customWidth="1"/>
    <col min="1219" max="1219" width="50.46484375" bestFit="1" customWidth="1"/>
    <col min="1220" max="1220" width="44.9296875" bestFit="1" customWidth="1"/>
    <col min="1221" max="1221" width="47.73046875" bestFit="1" customWidth="1"/>
    <col min="1222" max="1222" width="26.86328125" bestFit="1" customWidth="1"/>
    <col min="1223" max="1223" width="29.6640625" bestFit="1" customWidth="1"/>
    <col min="1224" max="1224" width="35.19921875" bestFit="1" customWidth="1"/>
    <col min="1225" max="1225" width="38" bestFit="1" customWidth="1"/>
    <col min="1226" max="1226" width="40.6640625" bestFit="1" customWidth="1"/>
    <col min="1227" max="1227" width="43.46484375" bestFit="1" customWidth="1"/>
    <col min="1228" max="1228" width="28.59765625" bestFit="1" customWidth="1"/>
    <col min="1229" max="1229" width="31.3984375" bestFit="1" customWidth="1"/>
    <col min="1230" max="1230" width="21.3984375" bestFit="1" customWidth="1"/>
    <col min="1231" max="1231" width="24.19921875" bestFit="1" customWidth="1"/>
    <col min="1232" max="1232" width="45.53125" bestFit="1" customWidth="1"/>
    <col min="1233" max="1233" width="48.33203125" bestFit="1" customWidth="1"/>
    <col min="1234" max="1234" width="34.06640625" bestFit="1" customWidth="1"/>
    <col min="1235" max="1235" width="36.86328125" bestFit="1" customWidth="1"/>
    <col min="1236" max="1236" width="33.53125" bestFit="1" customWidth="1"/>
    <col min="1237" max="1237" width="36.33203125" bestFit="1" customWidth="1"/>
    <col min="1238" max="1238" width="32.6640625" bestFit="1" customWidth="1"/>
    <col min="1239" max="1239" width="35.46484375" bestFit="1" customWidth="1"/>
    <col min="1240" max="1240" width="36.265625" bestFit="1" customWidth="1"/>
    <col min="1241" max="1241" width="39.06640625" bestFit="1" customWidth="1"/>
    <col min="1242" max="1242" width="49" bestFit="1" customWidth="1"/>
    <col min="1243" max="1243" width="51.796875" bestFit="1" customWidth="1"/>
    <col min="1244" max="1244" width="65.265625" bestFit="1" customWidth="1"/>
    <col min="1245" max="1245" width="68.06640625" bestFit="1" customWidth="1"/>
    <col min="1246" max="1246" width="31.53125" bestFit="1" customWidth="1"/>
    <col min="1247" max="1247" width="34.33203125" bestFit="1" customWidth="1"/>
    <col min="1248" max="1248" width="23.06640625" bestFit="1" customWidth="1"/>
    <col min="1249" max="1249" width="25.86328125" bestFit="1" customWidth="1"/>
    <col min="1250" max="1250" width="27.3984375" bestFit="1" customWidth="1"/>
    <col min="1251" max="1251" width="30.19921875" bestFit="1" customWidth="1"/>
    <col min="1252" max="1252" width="32.1328125" bestFit="1" customWidth="1"/>
    <col min="1253" max="1253" width="34.9296875" bestFit="1" customWidth="1"/>
    <col min="1254" max="1254" width="42.33203125" bestFit="1" customWidth="1"/>
    <col min="1255" max="1255" width="45.1328125" bestFit="1" customWidth="1"/>
    <col min="1256" max="1256" width="33.6640625" bestFit="1" customWidth="1"/>
    <col min="1257" max="1257" width="36.46484375" bestFit="1" customWidth="1"/>
    <col min="1258" max="1258" width="50.265625" bestFit="1" customWidth="1"/>
    <col min="1259" max="1259" width="53.06640625" bestFit="1" customWidth="1"/>
    <col min="1260" max="1260" width="18.53125" bestFit="1" customWidth="1"/>
    <col min="1261" max="1261" width="21.3984375" bestFit="1" customWidth="1"/>
    <col min="1262" max="1262" width="42.73046875" bestFit="1" customWidth="1"/>
    <col min="1263" max="1263" width="45.59765625" bestFit="1" customWidth="1"/>
    <col min="1264" max="1264" width="50.06640625" bestFit="1" customWidth="1"/>
    <col min="1265" max="1265" width="52.86328125" bestFit="1" customWidth="1"/>
    <col min="1266" max="1266" width="45.59765625" bestFit="1" customWidth="1"/>
    <col min="1267" max="1267" width="48.3984375" bestFit="1" customWidth="1"/>
    <col min="1268" max="1268" width="27.1328125" bestFit="1" customWidth="1"/>
    <col min="1269" max="1269" width="29.9296875" bestFit="1" customWidth="1"/>
    <col min="1270" max="1270" width="8.9296875" bestFit="1" customWidth="1"/>
    <col min="1271" max="1271" width="10.53125" bestFit="1" customWidth="1"/>
    <col min="1272" max="1272" width="43.1328125" bestFit="1" customWidth="1"/>
    <col min="1273" max="1273" width="45.9296875" bestFit="1" customWidth="1"/>
    <col min="1274" max="1274" width="27.06640625" bestFit="1" customWidth="1"/>
    <col min="1275" max="1275" width="29.86328125" bestFit="1" customWidth="1"/>
    <col min="1276" max="1276" width="26.1328125" bestFit="1" customWidth="1"/>
    <col min="1277" max="1277" width="28.9296875" bestFit="1" customWidth="1"/>
    <col min="1278" max="1278" width="54.46484375" bestFit="1" customWidth="1"/>
    <col min="1279" max="1279" width="57.265625" bestFit="1" customWidth="1"/>
    <col min="1280" max="1280" width="53.33203125" bestFit="1" customWidth="1"/>
    <col min="1281" max="1281" width="56.1328125" bestFit="1" customWidth="1"/>
    <col min="1282" max="1282" width="55.1328125" bestFit="1" customWidth="1"/>
    <col min="1283" max="1283" width="58" bestFit="1" customWidth="1"/>
    <col min="1284" max="1284" width="45.265625" bestFit="1" customWidth="1"/>
    <col min="1285" max="1285" width="48.06640625" bestFit="1" customWidth="1"/>
    <col min="1286" max="1286" width="50.265625" bestFit="1" customWidth="1"/>
    <col min="1287" max="1287" width="53.06640625" bestFit="1" customWidth="1"/>
    <col min="1288" max="1288" width="46.1328125" bestFit="1" customWidth="1"/>
    <col min="1289" max="1289" width="48.9296875" bestFit="1" customWidth="1"/>
    <col min="1290" max="1290" width="44.9296875" bestFit="1" customWidth="1"/>
    <col min="1291" max="1291" width="47.73046875" bestFit="1" customWidth="1"/>
    <col min="1292" max="1292" width="33.3984375" bestFit="1" customWidth="1"/>
    <col min="1293" max="1293" width="36.19921875" bestFit="1" customWidth="1"/>
    <col min="1294" max="1294" width="23.33203125" bestFit="1" customWidth="1"/>
    <col min="1295" max="1295" width="26.1328125" bestFit="1" customWidth="1"/>
    <col min="1296" max="1296" width="46.6640625" bestFit="1" customWidth="1"/>
    <col min="1297" max="1297" width="49.53125" bestFit="1" customWidth="1"/>
    <col min="1298" max="1298" width="43.59765625" bestFit="1" customWidth="1"/>
    <col min="1299" max="1299" width="46.3984375" bestFit="1" customWidth="1"/>
    <col min="1300" max="1300" width="47.59765625" bestFit="1" customWidth="1"/>
    <col min="1301" max="1301" width="50.3984375" bestFit="1" customWidth="1"/>
    <col min="1302" max="1302" width="42.73046875" bestFit="1" customWidth="1"/>
    <col min="1303" max="1303" width="45.59765625" bestFit="1" customWidth="1"/>
    <col min="1304" max="1304" width="46" bestFit="1" customWidth="1"/>
    <col min="1305" max="1305" width="48.796875" bestFit="1" customWidth="1"/>
    <col min="1306" max="1306" width="50.73046875" bestFit="1" customWidth="1"/>
    <col min="1307" max="1307" width="53.59765625" bestFit="1" customWidth="1"/>
    <col min="1308" max="1308" width="41.1328125" bestFit="1" customWidth="1"/>
    <col min="1309" max="1309" width="43.9296875" bestFit="1" customWidth="1"/>
    <col min="1310" max="1310" width="41.1328125" bestFit="1" customWidth="1"/>
    <col min="1311" max="1311" width="43.9296875" bestFit="1" customWidth="1"/>
    <col min="1312" max="1312" width="23.06640625" bestFit="1" customWidth="1"/>
    <col min="1313" max="1313" width="25.86328125" bestFit="1" customWidth="1"/>
    <col min="1314" max="1314" width="52.1328125" bestFit="1" customWidth="1"/>
    <col min="1315" max="1315" width="54.9296875" bestFit="1" customWidth="1"/>
    <col min="1316" max="1316" width="36.3984375" bestFit="1" customWidth="1"/>
    <col min="1317" max="1317" width="39.19921875" bestFit="1" customWidth="1"/>
    <col min="1318" max="1318" width="8.9296875" bestFit="1" customWidth="1"/>
    <col min="1319" max="1319" width="11.59765625" bestFit="1" customWidth="1"/>
    <col min="1320" max="1320" width="55.33203125" bestFit="1" customWidth="1"/>
    <col min="1321" max="1321" width="58.1328125" bestFit="1" customWidth="1"/>
    <col min="1322" max="1322" width="44" bestFit="1" customWidth="1"/>
    <col min="1323" max="1323" width="46.796875" bestFit="1" customWidth="1"/>
    <col min="1324" max="1324" width="41.59765625" bestFit="1" customWidth="1"/>
    <col min="1325" max="1325" width="44.3984375" bestFit="1" customWidth="1"/>
    <col min="1326" max="1326" width="16.796875" bestFit="1" customWidth="1"/>
    <col min="1327" max="1327" width="19.59765625" bestFit="1" customWidth="1"/>
    <col min="1328" max="1328" width="35" bestFit="1" customWidth="1"/>
    <col min="1329" max="1329" width="37.796875" bestFit="1" customWidth="1"/>
    <col min="1330" max="1330" width="50.3984375" bestFit="1" customWidth="1"/>
    <col min="1331" max="1331" width="53.19921875" bestFit="1" customWidth="1"/>
    <col min="1332" max="1332" width="11.9296875" bestFit="1" customWidth="1"/>
    <col min="1333" max="1333" width="14.73046875" bestFit="1" customWidth="1"/>
    <col min="1334" max="1334" width="15.3984375" bestFit="1" customWidth="1"/>
    <col min="1335" max="1335" width="18.19921875" bestFit="1" customWidth="1"/>
    <col min="1336" max="1336" width="35.1328125" bestFit="1" customWidth="1"/>
    <col min="1337" max="1337" width="37.9296875" bestFit="1" customWidth="1"/>
    <col min="1338" max="1338" width="47.19921875" bestFit="1" customWidth="1"/>
    <col min="1339" max="1339" width="50" bestFit="1" customWidth="1"/>
    <col min="1340" max="1340" width="36.3984375" bestFit="1" customWidth="1"/>
    <col min="1341" max="1341" width="39.19921875" bestFit="1" customWidth="1"/>
    <col min="1342" max="1342" width="44" bestFit="1" customWidth="1"/>
    <col min="1343" max="1343" width="46.796875" bestFit="1" customWidth="1"/>
    <col min="1344" max="1344" width="31.3984375" bestFit="1" customWidth="1"/>
    <col min="1345" max="1345" width="34.19921875" bestFit="1" customWidth="1"/>
    <col min="1346" max="1346" width="44.46484375" bestFit="1" customWidth="1"/>
    <col min="1347" max="1347" width="47.265625" bestFit="1" customWidth="1"/>
    <col min="1348" max="1348" width="31" bestFit="1" customWidth="1"/>
    <col min="1349" max="1349" width="33.796875" bestFit="1" customWidth="1"/>
    <col min="1350" max="1350" width="20.3984375" bestFit="1" customWidth="1"/>
    <col min="1351" max="1351" width="23.19921875" bestFit="1" customWidth="1"/>
    <col min="1352" max="1352" width="27" bestFit="1" customWidth="1"/>
    <col min="1353" max="1353" width="29.796875" bestFit="1" customWidth="1"/>
    <col min="1354" max="1354" width="31" bestFit="1" customWidth="1"/>
    <col min="1355" max="1355" width="33.796875" bestFit="1" customWidth="1"/>
    <col min="1356" max="1356" width="39.73046875" bestFit="1" customWidth="1"/>
    <col min="1357" max="1357" width="42.53125" bestFit="1" customWidth="1"/>
    <col min="1358" max="1358" width="33.796875" bestFit="1" customWidth="1"/>
    <col min="1359" max="1359" width="36.59765625" bestFit="1" customWidth="1"/>
    <col min="1360" max="1360" width="40.53125" bestFit="1" customWidth="1"/>
    <col min="1361" max="1361" width="43.33203125" bestFit="1" customWidth="1"/>
    <col min="1362" max="1362" width="35" bestFit="1" customWidth="1"/>
    <col min="1363" max="1363" width="37.796875" bestFit="1" customWidth="1"/>
    <col min="1364" max="1364" width="53.9296875" bestFit="1" customWidth="1"/>
    <col min="1365" max="1365" width="56.73046875" bestFit="1" customWidth="1"/>
    <col min="1366" max="1366" width="15.06640625" bestFit="1" customWidth="1"/>
    <col min="1367" max="1367" width="17.86328125" bestFit="1" customWidth="1"/>
    <col min="1368" max="1368" width="19.33203125" bestFit="1" customWidth="1"/>
    <col min="1369" max="1369" width="22.1328125" bestFit="1" customWidth="1"/>
    <col min="1370" max="1370" width="42.59765625" bestFit="1" customWidth="1"/>
    <col min="1371" max="1371" width="45.46484375" bestFit="1" customWidth="1"/>
    <col min="1372" max="1372" width="28.265625" bestFit="1" customWidth="1"/>
    <col min="1373" max="1373" width="31.06640625" bestFit="1" customWidth="1"/>
    <col min="1374" max="1374" width="37.1328125" bestFit="1" customWidth="1"/>
    <col min="1375" max="1375" width="39.9296875" bestFit="1" customWidth="1"/>
    <col min="1376" max="1376" width="28.86328125" bestFit="1" customWidth="1"/>
    <col min="1377" max="1377" width="31.6640625" bestFit="1" customWidth="1"/>
    <col min="1378" max="1378" width="18.19921875" bestFit="1" customWidth="1"/>
    <col min="1379" max="1379" width="21.06640625" bestFit="1" customWidth="1"/>
    <col min="1380" max="1380" width="14.796875" bestFit="1" customWidth="1"/>
    <col min="1381" max="1381" width="17.59765625" bestFit="1" customWidth="1"/>
    <col min="1382" max="1382" width="34.53125" bestFit="1" customWidth="1"/>
    <col min="1383" max="1383" width="37.3984375" bestFit="1" customWidth="1"/>
    <col min="1384" max="1384" width="51.53125" bestFit="1" customWidth="1"/>
    <col min="1385" max="1385" width="54.33203125" bestFit="1" customWidth="1"/>
    <col min="1386" max="1386" width="22.86328125" bestFit="1" customWidth="1"/>
    <col min="1387" max="1387" width="25.6640625" bestFit="1" customWidth="1"/>
    <col min="1388" max="1388" width="53.46484375" bestFit="1" customWidth="1"/>
    <col min="1389" max="1389" width="56.265625" bestFit="1" customWidth="1"/>
    <col min="1390" max="1390" width="16.6640625" bestFit="1" customWidth="1"/>
    <col min="1391" max="1391" width="19.46484375" bestFit="1" customWidth="1"/>
    <col min="1392" max="1392" width="44.53125" bestFit="1" customWidth="1"/>
    <col min="1393" max="1393" width="47.33203125" bestFit="1" customWidth="1"/>
    <col min="1394" max="1394" width="26.59765625" bestFit="1" customWidth="1"/>
    <col min="1395" max="1395" width="29.46484375" bestFit="1" customWidth="1"/>
    <col min="1396" max="1396" width="49.59765625" bestFit="1" customWidth="1"/>
    <col min="1397" max="1397" width="52.3984375" bestFit="1" customWidth="1"/>
    <col min="1398" max="1398" width="57.33203125" bestFit="1" customWidth="1"/>
    <col min="1399" max="1399" width="60.1328125" bestFit="1" customWidth="1"/>
    <col min="1400" max="1400" width="25.1328125" bestFit="1" customWidth="1"/>
    <col min="1401" max="1401" width="27.9296875" bestFit="1" customWidth="1"/>
    <col min="1402" max="1402" width="36.33203125" bestFit="1" customWidth="1"/>
    <col min="1403" max="1403" width="39.1328125" bestFit="1" customWidth="1"/>
    <col min="1404" max="1404" width="37.265625" bestFit="1" customWidth="1"/>
    <col min="1405" max="1405" width="40.06640625" bestFit="1" customWidth="1"/>
    <col min="1406" max="1406" width="48.46484375" bestFit="1" customWidth="1"/>
    <col min="1407" max="1407" width="51.265625" bestFit="1" customWidth="1"/>
    <col min="1408" max="1408" width="35.6640625" bestFit="1" customWidth="1"/>
    <col min="1409" max="1409" width="38.46484375" bestFit="1" customWidth="1"/>
    <col min="1410" max="1410" width="42.3984375" bestFit="1" customWidth="1"/>
    <col min="1411" max="1411" width="45.19921875" bestFit="1" customWidth="1"/>
    <col min="1412" max="1412" width="11.06640625" bestFit="1" customWidth="1"/>
    <col min="1413" max="1413" width="13.86328125" bestFit="1" customWidth="1"/>
    <col min="1414" max="1414" width="37.59765625" bestFit="1" customWidth="1"/>
    <col min="1415" max="1415" width="40.3984375" bestFit="1" customWidth="1"/>
    <col min="1416" max="1416" width="17.86328125" bestFit="1" customWidth="1"/>
    <col min="1417" max="1417" width="20.6640625" bestFit="1" customWidth="1"/>
    <col min="1418" max="1418" width="34.1328125" bestFit="1" customWidth="1"/>
    <col min="1419" max="1419" width="36.9296875" bestFit="1" customWidth="1"/>
    <col min="1420" max="1420" width="40.9296875" bestFit="1" customWidth="1"/>
    <col min="1421" max="1421" width="43.73046875" bestFit="1" customWidth="1"/>
    <col min="1422" max="1422" width="51.19921875" bestFit="1" customWidth="1"/>
    <col min="1423" max="1423" width="54" bestFit="1" customWidth="1"/>
    <col min="1424" max="1424" width="46.265625" bestFit="1" customWidth="1"/>
    <col min="1425" max="1425" width="49.06640625" bestFit="1" customWidth="1"/>
    <col min="1426" max="1426" width="41.86328125" bestFit="1" customWidth="1"/>
    <col min="1427" max="1427" width="44.6640625" bestFit="1" customWidth="1"/>
    <col min="1428" max="1428" width="41.86328125" bestFit="1" customWidth="1"/>
    <col min="1429" max="1429" width="44.6640625" bestFit="1" customWidth="1"/>
    <col min="1430" max="1430" width="21.33203125" bestFit="1" customWidth="1"/>
    <col min="1431" max="1431" width="24.1328125" bestFit="1" customWidth="1"/>
    <col min="1432" max="1432" width="16.3984375" bestFit="1" customWidth="1"/>
    <col min="1433" max="1433" width="19.19921875" bestFit="1" customWidth="1"/>
    <col min="1434" max="1434" width="17.33203125" bestFit="1" customWidth="1"/>
    <col min="1435" max="1435" width="20.1328125" bestFit="1" customWidth="1"/>
    <col min="1436" max="1436" width="7.6640625" bestFit="1" customWidth="1"/>
    <col min="1437" max="1437" width="10.3984375" bestFit="1" customWidth="1"/>
    <col min="1438" max="1438" width="52.19921875" bestFit="1" customWidth="1"/>
    <col min="1439" max="1439" width="55" bestFit="1" customWidth="1"/>
    <col min="1440" max="1440" width="35.1328125" bestFit="1" customWidth="1"/>
    <col min="1441" max="1441" width="37.9296875" bestFit="1" customWidth="1"/>
    <col min="1442" max="1442" width="54.796875" bestFit="1" customWidth="1"/>
    <col min="1443" max="1443" width="57.6640625" bestFit="1" customWidth="1"/>
    <col min="1444" max="1444" width="40.1328125" bestFit="1" customWidth="1"/>
    <col min="1445" max="1445" width="42.9296875" bestFit="1" customWidth="1"/>
    <col min="1446" max="1446" width="50.86328125" bestFit="1" customWidth="1"/>
    <col min="1447" max="1447" width="53.73046875" bestFit="1" customWidth="1"/>
    <col min="1448" max="1448" width="36.46484375" bestFit="1" customWidth="1"/>
    <col min="1449" max="1449" width="39.265625" bestFit="1" customWidth="1"/>
    <col min="1450" max="1450" width="53.59765625" bestFit="1" customWidth="1"/>
    <col min="1451" max="1451" width="56.3984375" bestFit="1" customWidth="1"/>
    <col min="1452" max="1452" width="45.9296875" bestFit="1" customWidth="1"/>
    <col min="1453" max="1453" width="48.73046875" bestFit="1" customWidth="1"/>
    <col min="1454" max="1454" width="16.53125" bestFit="1" customWidth="1"/>
    <col min="1455" max="1455" width="19.33203125" bestFit="1" customWidth="1"/>
    <col min="1456" max="1456" width="28.3984375" bestFit="1" customWidth="1"/>
    <col min="1457" max="1457" width="31.19921875" bestFit="1" customWidth="1"/>
    <col min="1458" max="1458" width="38.86328125" bestFit="1" customWidth="1"/>
    <col min="1459" max="1459" width="41.73046875" bestFit="1" customWidth="1"/>
    <col min="1460" max="1460" width="29.19921875" bestFit="1" customWidth="1"/>
    <col min="1461" max="1461" width="32" bestFit="1" customWidth="1"/>
    <col min="1462" max="1462" width="20.06640625" bestFit="1" customWidth="1"/>
    <col min="1463" max="1463" width="22.86328125" bestFit="1" customWidth="1"/>
    <col min="1464" max="1464" width="48.19921875" bestFit="1" customWidth="1"/>
    <col min="1465" max="1465" width="51" bestFit="1" customWidth="1"/>
    <col min="1466" max="1466" width="55" bestFit="1" customWidth="1"/>
    <col min="1467" max="1467" width="57.86328125" bestFit="1" customWidth="1"/>
    <col min="1468" max="1468" width="15.1328125" bestFit="1" customWidth="1"/>
    <col min="1469" max="1469" width="17.9296875" bestFit="1" customWidth="1"/>
    <col min="1470" max="1470" width="16.19921875" bestFit="1" customWidth="1"/>
    <col min="1471" max="1471" width="19" bestFit="1" customWidth="1"/>
    <col min="1472" max="1472" width="23.59765625" bestFit="1" customWidth="1"/>
    <col min="1473" max="1473" width="26.3984375" bestFit="1" customWidth="1"/>
    <col min="1474" max="1474" width="23.6640625" bestFit="1" customWidth="1"/>
    <col min="1475" max="1475" width="26.46484375" bestFit="1" customWidth="1"/>
    <col min="1476" max="1476" width="30.9296875" bestFit="1" customWidth="1"/>
    <col min="1477" max="1477" width="33.73046875" bestFit="1" customWidth="1"/>
    <col min="1478" max="1478" width="18.06640625" bestFit="1" customWidth="1"/>
    <col min="1479" max="1479" width="20.9296875" bestFit="1" customWidth="1"/>
    <col min="1480" max="1480" width="21.265625" bestFit="1" customWidth="1"/>
    <col min="1481" max="1481" width="24.06640625" bestFit="1" customWidth="1"/>
    <col min="1482" max="1482" width="18.19921875" bestFit="1" customWidth="1"/>
    <col min="1483" max="1483" width="21.06640625" bestFit="1" customWidth="1"/>
    <col min="1484" max="1484" width="14.1328125" bestFit="1" customWidth="1"/>
    <col min="1485" max="1485" width="17" bestFit="1" customWidth="1"/>
    <col min="1486" max="1486" width="19.53125" bestFit="1" customWidth="1"/>
    <col min="1487" max="1487" width="22.33203125" bestFit="1" customWidth="1"/>
    <col min="1488" max="1488" width="46.3984375" bestFit="1" customWidth="1"/>
    <col min="1489" max="1489" width="49.19921875" bestFit="1" customWidth="1"/>
    <col min="1490" max="1490" width="37.796875" bestFit="1" customWidth="1"/>
    <col min="1491" max="1491" width="40.59765625" bestFit="1" customWidth="1"/>
    <col min="1492" max="1492" width="16.53125" bestFit="1" customWidth="1"/>
    <col min="1493" max="1493" width="19.33203125" bestFit="1" customWidth="1"/>
    <col min="1494" max="1494" width="8.9296875" bestFit="1" customWidth="1"/>
    <col min="1495" max="1495" width="11.3984375" bestFit="1" customWidth="1"/>
    <col min="1496" max="1496" width="34.73046875" bestFit="1" customWidth="1"/>
    <col min="1497" max="1497" width="37.59765625" bestFit="1" customWidth="1"/>
    <col min="1498" max="1498" width="51.796875" bestFit="1" customWidth="1"/>
    <col min="1499" max="1499" width="54.59765625" bestFit="1" customWidth="1"/>
    <col min="1500" max="1500" width="38.265625" bestFit="1" customWidth="1"/>
    <col min="1501" max="1501" width="41.06640625" bestFit="1" customWidth="1"/>
    <col min="1502" max="1502" width="9.53125" bestFit="1" customWidth="1"/>
    <col min="1503" max="1503" width="12.265625" bestFit="1" customWidth="1"/>
    <col min="1504" max="1504" width="32.73046875" bestFit="1" customWidth="1"/>
    <col min="1505" max="1505" width="35.53125" bestFit="1" customWidth="1"/>
    <col min="1506" max="1506" width="47.3984375" bestFit="1" customWidth="1"/>
    <col min="1507" max="1507" width="50.19921875" bestFit="1" customWidth="1"/>
    <col min="1508" max="1508" width="28.6640625" bestFit="1" customWidth="1"/>
    <col min="1509" max="1509" width="31.46484375" bestFit="1" customWidth="1"/>
    <col min="1510" max="1510" width="22.796875" bestFit="1" customWidth="1"/>
    <col min="1511" max="1511" width="25.59765625" bestFit="1" customWidth="1"/>
    <col min="1512" max="1512" width="11.265625" bestFit="1" customWidth="1"/>
    <col min="1513" max="1513" width="14.06640625" bestFit="1" customWidth="1"/>
    <col min="1514" max="1514" width="27.53125" bestFit="1" customWidth="1"/>
    <col min="1515" max="1515" width="30.33203125" bestFit="1" customWidth="1"/>
    <col min="1516" max="1516" width="21.53125" bestFit="1" customWidth="1"/>
    <col min="1517" max="1517" width="24.33203125" bestFit="1" customWidth="1"/>
    <col min="1518" max="1518" width="24" bestFit="1" customWidth="1"/>
    <col min="1519" max="1519" width="26.796875" bestFit="1" customWidth="1"/>
    <col min="1520" max="1520" width="32.53125" bestFit="1" customWidth="1"/>
    <col min="1521" max="1521" width="35.33203125" bestFit="1" customWidth="1"/>
    <col min="1522" max="1522" width="50.1328125" bestFit="1" customWidth="1"/>
    <col min="1523" max="1523" width="52.9296875" bestFit="1" customWidth="1"/>
    <col min="1524" max="1524" width="30.3984375" bestFit="1" customWidth="1"/>
    <col min="1525" max="1525" width="33.265625" bestFit="1" customWidth="1"/>
    <col min="1526" max="1526" width="24.3984375" bestFit="1" customWidth="1"/>
    <col min="1527" max="1527" width="27.19921875" bestFit="1" customWidth="1"/>
    <col min="1528" max="1528" width="46" bestFit="1" customWidth="1"/>
    <col min="1529" max="1529" width="48.796875" bestFit="1" customWidth="1"/>
    <col min="1530" max="1530" width="54.6640625" bestFit="1" customWidth="1"/>
    <col min="1531" max="1531" width="57.53125" bestFit="1" customWidth="1"/>
    <col min="1532" max="1532" width="33.59765625" bestFit="1" customWidth="1"/>
    <col min="1533" max="1533" width="36.3984375" bestFit="1" customWidth="1"/>
    <col min="1534" max="1534" width="33.06640625" bestFit="1" customWidth="1"/>
    <col min="1535" max="1535" width="35.86328125" bestFit="1" customWidth="1"/>
    <col min="1536" max="1536" width="27.86328125" bestFit="1" customWidth="1"/>
    <col min="1537" max="1537" width="30.6640625" bestFit="1" customWidth="1"/>
    <col min="1538" max="1538" width="9.796875" bestFit="1" customWidth="1"/>
    <col min="1539" max="1539" width="12.53125" bestFit="1" customWidth="1"/>
    <col min="1540" max="1540" width="10.6640625" bestFit="1" customWidth="1"/>
    <col min="1541" max="1541" width="13.46484375" bestFit="1" customWidth="1"/>
    <col min="1542" max="1542" width="38.86328125" bestFit="1" customWidth="1"/>
    <col min="1543" max="1543" width="41.73046875" bestFit="1" customWidth="1"/>
    <col min="1544" max="1544" width="45.33203125" bestFit="1" customWidth="1"/>
    <col min="1545" max="1545" width="48.1328125" bestFit="1" customWidth="1"/>
    <col min="1546" max="1546" width="43.6640625" bestFit="1" customWidth="1"/>
    <col min="1547" max="1547" width="46.46484375" bestFit="1" customWidth="1"/>
    <col min="1548" max="1548" width="33" bestFit="1" customWidth="1"/>
    <col min="1549" max="1549" width="35.796875" bestFit="1" customWidth="1"/>
    <col min="1550" max="1550" width="35.9296875" bestFit="1" customWidth="1"/>
    <col min="1551" max="1551" width="38.73046875" bestFit="1" customWidth="1"/>
    <col min="1552" max="1552" width="10.86328125" bestFit="1" customWidth="1"/>
    <col min="1553" max="1553" width="13.6640625" bestFit="1" customWidth="1"/>
    <col min="1554" max="1554" width="36.86328125" bestFit="1" customWidth="1"/>
    <col min="1555" max="1555" width="39.6640625" bestFit="1" customWidth="1"/>
    <col min="1556" max="1556" width="23.59765625" bestFit="1" customWidth="1"/>
    <col min="1557" max="1557" width="26.3984375" bestFit="1" customWidth="1"/>
    <col min="1558" max="1558" width="12.265625" bestFit="1" customWidth="1"/>
    <col min="1559" max="1559" width="15.06640625" bestFit="1" customWidth="1"/>
    <col min="1560" max="1560" width="27.1328125" bestFit="1" customWidth="1"/>
    <col min="1561" max="1561" width="29.9296875" bestFit="1" customWidth="1"/>
    <col min="1562" max="1562" width="43.86328125" bestFit="1" customWidth="1"/>
    <col min="1563" max="1563" width="46.6640625" bestFit="1" customWidth="1"/>
    <col min="1564" max="1564" width="39.265625" bestFit="1" customWidth="1"/>
    <col min="1565" max="1565" width="42.06640625" bestFit="1" customWidth="1"/>
    <col min="1566" max="1566" width="52.06640625" bestFit="1" customWidth="1"/>
    <col min="1567" max="1567" width="54.86328125" bestFit="1" customWidth="1"/>
    <col min="1568" max="1568" width="28.265625" bestFit="1" customWidth="1"/>
    <col min="1569" max="1569" width="31.06640625" bestFit="1" customWidth="1"/>
    <col min="1570" max="1570" width="25.06640625" bestFit="1" customWidth="1"/>
    <col min="1571" max="1571" width="27.86328125" bestFit="1" customWidth="1"/>
    <col min="1572" max="1572" width="32.06640625" bestFit="1" customWidth="1"/>
    <col min="1573" max="1573" width="34.86328125" bestFit="1" customWidth="1"/>
    <col min="1574" max="1574" width="12.6640625" bestFit="1" customWidth="1"/>
    <col min="1575" max="1575" width="15.46484375" bestFit="1" customWidth="1"/>
    <col min="1576" max="1576" width="47.3984375" bestFit="1" customWidth="1"/>
    <col min="1577" max="1577" width="50.19921875" bestFit="1" customWidth="1"/>
    <col min="1578" max="1578" width="11.33203125" bestFit="1" customWidth="1"/>
    <col min="1579" max="1579" width="14.1328125" bestFit="1" customWidth="1"/>
    <col min="1580" max="1580" width="32.265625" bestFit="1" customWidth="1"/>
    <col min="1581" max="1581" width="35.06640625" bestFit="1" customWidth="1"/>
    <col min="1582" max="1582" width="49.73046875" bestFit="1" customWidth="1"/>
    <col min="1583" max="1583" width="52.53125" bestFit="1" customWidth="1"/>
    <col min="1584" max="1584" width="50.3984375" bestFit="1" customWidth="1"/>
    <col min="1585" max="1585" width="53.19921875" bestFit="1" customWidth="1"/>
    <col min="1586" max="1586" width="20.9296875" bestFit="1" customWidth="1"/>
    <col min="1587" max="1587" width="23.73046875" bestFit="1" customWidth="1"/>
    <col min="1588" max="1588" width="14.6640625" bestFit="1" customWidth="1"/>
    <col min="1589" max="1589" width="17.46484375" bestFit="1" customWidth="1"/>
    <col min="1590" max="1590" width="25.19921875" bestFit="1" customWidth="1"/>
    <col min="1591" max="1591" width="28" bestFit="1" customWidth="1"/>
    <col min="1592" max="1592" width="43.59765625" bestFit="1" customWidth="1"/>
    <col min="1593" max="1593" width="46.3984375" bestFit="1" customWidth="1"/>
    <col min="1594" max="1594" width="18.1328125" bestFit="1" customWidth="1"/>
    <col min="1595" max="1595" width="21" bestFit="1" customWidth="1"/>
    <col min="1596" max="1596" width="35.86328125" bestFit="1" customWidth="1"/>
    <col min="1597" max="1597" width="38.6640625" bestFit="1" customWidth="1"/>
    <col min="1598" max="1598" width="15.53125" bestFit="1" customWidth="1"/>
    <col min="1599" max="1599" width="18.33203125" bestFit="1" customWidth="1"/>
    <col min="1600" max="1600" width="11.1328125" bestFit="1" customWidth="1"/>
    <col min="1601" max="1601" width="13.9296875" bestFit="1" customWidth="1"/>
    <col min="1602" max="1602" width="29.86328125" bestFit="1" customWidth="1"/>
    <col min="1603" max="1603" width="32.6640625" bestFit="1" customWidth="1"/>
    <col min="1604" max="1604" width="21.86328125" bestFit="1" customWidth="1"/>
    <col min="1605" max="1605" width="24.6640625" bestFit="1" customWidth="1"/>
    <col min="1606" max="1606" width="20.59765625" bestFit="1" customWidth="1"/>
    <col min="1607" max="1607" width="23.3984375" bestFit="1" customWidth="1"/>
    <col min="1608" max="1608" width="18.86328125" bestFit="1" customWidth="1"/>
    <col min="1609" max="1609" width="21.6640625" bestFit="1" customWidth="1"/>
    <col min="1610" max="1610" width="44.6640625" bestFit="1" customWidth="1"/>
    <col min="1611" max="1611" width="47.46484375" bestFit="1" customWidth="1"/>
    <col min="1612" max="1612" width="36.19921875" bestFit="1" customWidth="1"/>
    <col min="1613" max="1613" width="39" bestFit="1" customWidth="1"/>
    <col min="1614" max="1614" width="14" bestFit="1" customWidth="1"/>
    <col min="1615" max="1615" width="16.86328125" bestFit="1" customWidth="1"/>
    <col min="1616" max="1616" width="46.06640625" bestFit="1" customWidth="1"/>
    <col min="1617" max="1617" width="48.86328125" bestFit="1" customWidth="1"/>
    <col min="1618" max="1618" width="27" bestFit="1" customWidth="1"/>
    <col min="1619" max="1619" width="29.796875" bestFit="1" customWidth="1"/>
    <col min="1620" max="1620" width="18.06640625" bestFit="1" customWidth="1"/>
    <col min="1621" max="1621" width="20.9296875" bestFit="1" customWidth="1"/>
    <col min="1622" max="1622" width="45.265625" bestFit="1" customWidth="1"/>
    <col min="1623" max="1623" width="48.06640625" bestFit="1" customWidth="1"/>
    <col min="1624" max="1624" width="24.796875" bestFit="1" customWidth="1"/>
    <col min="1625" max="1625" width="27.59765625" bestFit="1" customWidth="1"/>
    <col min="1626" max="1626" width="52.6640625" bestFit="1" customWidth="1"/>
    <col min="1627" max="1627" width="55.46484375" bestFit="1" customWidth="1"/>
    <col min="1628" max="1628" width="38.1328125" bestFit="1" customWidth="1"/>
    <col min="1629" max="1629" width="40.9296875" bestFit="1" customWidth="1"/>
    <col min="1630" max="1630" width="54.73046875" bestFit="1" customWidth="1"/>
    <col min="1631" max="1631" width="57.59765625" bestFit="1" customWidth="1"/>
    <col min="1632" max="1632" width="43.19921875" bestFit="1" customWidth="1"/>
    <col min="1633" max="1633" width="46" bestFit="1" customWidth="1"/>
    <col min="1634" max="1634" width="32.53125" bestFit="1" customWidth="1"/>
    <col min="1635" max="1635" width="35.33203125" bestFit="1" customWidth="1"/>
    <col min="1636" max="1636" width="35.06640625" bestFit="1" customWidth="1"/>
    <col min="1637" max="1637" width="37.86328125" bestFit="1" customWidth="1"/>
    <col min="1638" max="1638" width="52.9296875" bestFit="1" customWidth="1"/>
    <col min="1639" max="1639" width="55.73046875" bestFit="1" customWidth="1"/>
    <col min="1640" max="1640" width="11.19921875" bestFit="1" customWidth="1"/>
    <col min="1641" max="1641" width="14" bestFit="1" customWidth="1"/>
    <col min="1642" max="1642" width="29.3984375" bestFit="1" customWidth="1"/>
    <col min="1643" max="1643" width="32.19921875" bestFit="1" customWidth="1"/>
    <col min="1644" max="1644" width="21.796875" bestFit="1" customWidth="1"/>
    <col min="1645" max="1645" width="24.59765625" bestFit="1" customWidth="1"/>
    <col min="1646" max="1646" width="21.59765625" bestFit="1" customWidth="1"/>
    <col min="1647" max="1647" width="24.3984375" bestFit="1" customWidth="1"/>
    <col min="1648" max="1648" width="36.1328125" bestFit="1" customWidth="1"/>
    <col min="1649" max="1649" width="38.9296875" bestFit="1" customWidth="1"/>
    <col min="1650" max="1650" width="6.59765625" bestFit="1" customWidth="1"/>
    <col min="1651" max="1651" width="9.33203125" bestFit="1" customWidth="1"/>
    <col min="1652" max="1652" width="29.265625" bestFit="1" customWidth="1"/>
    <col min="1653" max="1653" width="32.06640625" bestFit="1" customWidth="1"/>
    <col min="1654" max="1654" width="12.1328125" bestFit="1" customWidth="1"/>
    <col min="1655" max="1655" width="14.9296875" bestFit="1" customWidth="1"/>
    <col min="1656" max="1656" width="37.796875" bestFit="1" customWidth="1"/>
    <col min="1657" max="1657" width="40.59765625" bestFit="1" customWidth="1"/>
    <col min="1658" max="1658" width="47.1328125" bestFit="1" customWidth="1"/>
    <col min="1659" max="1659" width="49.9296875" bestFit="1" customWidth="1"/>
    <col min="1660" max="1660" width="22.1328125" bestFit="1" customWidth="1"/>
    <col min="1661" max="1661" width="25" bestFit="1" customWidth="1"/>
    <col min="1662" max="1662" width="16" bestFit="1" customWidth="1"/>
    <col min="1663" max="1663" width="18.796875" bestFit="1" customWidth="1"/>
    <col min="1664" max="1664" width="48.06640625" bestFit="1" customWidth="1"/>
    <col min="1665" max="1665" width="50.86328125" bestFit="1" customWidth="1"/>
    <col min="1666" max="1666" width="8.9296875" bestFit="1" customWidth="1"/>
    <col min="1667" max="1667" width="11.1328125" bestFit="1" customWidth="1"/>
    <col min="1668" max="1668" width="52.265625" bestFit="1" customWidth="1"/>
    <col min="1669" max="1669" width="55.06640625" bestFit="1" customWidth="1"/>
    <col min="1670" max="1670" width="14.1328125" bestFit="1" customWidth="1"/>
    <col min="1671" max="1671" width="17" bestFit="1" customWidth="1"/>
    <col min="1672" max="1672" width="8.9296875" bestFit="1" customWidth="1"/>
    <col min="1673" max="1673" width="10.46484375" bestFit="1" customWidth="1"/>
    <col min="1674" max="1674" width="31.265625" bestFit="1" customWidth="1"/>
    <col min="1675" max="1675" width="34.06640625" bestFit="1" customWidth="1"/>
    <col min="1676" max="1676" width="51.9296875" bestFit="1" customWidth="1"/>
    <col min="1677" max="1677" width="54.73046875" bestFit="1" customWidth="1"/>
    <col min="1678" max="1678" width="15" bestFit="1" customWidth="1"/>
    <col min="1679" max="1679" width="17.796875" bestFit="1" customWidth="1"/>
    <col min="1680" max="1680" width="13" bestFit="1" customWidth="1"/>
    <col min="1681" max="1681" width="15.796875" bestFit="1" customWidth="1"/>
    <col min="1682" max="1682" width="72" bestFit="1" customWidth="1"/>
    <col min="1683" max="1683" width="74.796875" bestFit="1" customWidth="1"/>
    <col min="1684" max="1684" width="41.59765625" bestFit="1" customWidth="1"/>
    <col min="1685" max="1685" width="44.3984375" bestFit="1" customWidth="1"/>
    <col min="1686" max="1686" width="14.33203125" bestFit="1" customWidth="1"/>
    <col min="1687" max="1687" width="17.19921875" bestFit="1" customWidth="1"/>
    <col min="1688" max="1688" width="54.265625" bestFit="1" customWidth="1"/>
    <col min="1689" max="1689" width="57.06640625" bestFit="1" customWidth="1"/>
    <col min="1690" max="1690" width="25.265625" bestFit="1" customWidth="1"/>
    <col min="1691" max="1691" width="28.06640625" bestFit="1" customWidth="1"/>
    <col min="1692" max="1692" width="33.19921875" bestFit="1" customWidth="1"/>
    <col min="1693" max="1693" width="36" bestFit="1" customWidth="1"/>
    <col min="1694" max="1694" width="30.1328125" bestFit="1" customWidth="1"/>
    <col min="1695" max="1695" width="32.9296875" bestFit="1" customWidth="1"/>
    <col min="1696" max="1696" width="33.53125" bestFit="1" customWidth="1"/>
    <col min="1697" max="1697" width="36.33203125" bestFit="1" customWidth="1"/>
    <col min="1698" max="1698" width="18.265625" bestFit="1" customWidth="1"/>
    <col min="1699" max="1699" width="21.1328125" bestFit="1" customWidth="1"/>
    <col min="1700" max="1700" width="31" bestFit="1" customWidth="1"/>
    <col min="1701" max="1701" width="33.796875" bestFit="1" customWidth="1"/>
    <col min="1702" max="1702" width="21.19921875" bestFit="1" customWidth="1"/>
    <col min="1703" max="1703" width="24" bestFit="1" customWidth="1"/>
    <col min="1704" max="1704" width="39.46484375" bestFit="1" customWidth="1"/>
    <col min="1705" max="1705" width="42.265625" bestFit="1" customWidth="1"/>
    <col min="1706" max="1706" width="29.19921875" bestFit="1" customWidth="1"/>
    <col min="1707" max="1707" width="32" bestFit="1" customWidth="1"/>
    <col min="1708" max="1708" width="50.3984375" bestFit="1" customWidth="1"/>
    <col min="1709" max="1709" width="53.19921875" bestFit="1" customWidth="1"/>
    <col min="1710" max="1710" width="16.06640625" bestFit="1" customWidth="1"/>
    <col min="1711" max="1711" width="18.86328125" bestFit="1" customWidth="1"/>
    <col min="1712" max="1712" width="32" bestFit="1" customWidth="1"/>
    <col min="1713" max="1713" width="34.796875" bestFit="1" customWidth="1"/>
    <col min="1714" max="1714" width="20.6640625" bestFit="1" customWidth="1"/>
    <col min="1715" max="1715" width="23.46484375" bestFit="1" customWidth="1"/>
    <col min="1716" max="1716" width="49.73046875" bestFit="1" customWidth="1"/>
    <col min="1717" max="1717" width="52.53125" bestFit="1" customWidth="1"/>
    <col min="1718" max="1718" width="34.1328125" bestFit="1" customWidth="1"/>
    <col min="1719" max="1719" width="36.9296875" bestFit="1" customWidth="1"/>
    <col min="1720" max="1720" width="38.73046875" bestFit="1" customWidth="1"/>
    <col min="1721" max="1721" width="41.59765625" bestFit="1" customWidth="1"/>
    <col min="1722" max="1722" width="31.59765625" bestFit="1" customWidth="1"/>
    <col min="1723" max="1723" width="34.3984375" bestFit="1" customWidth="1"/>
    <col min="1724" max="1724" width="45.86328125" bestFit="1" customWidth="1"/>
    <col min="1725" max="1725" width="48.6640625" bestFit="1" customWidth="1"/>
    <col min="1726" max="1726" width="51.33203125" bestFit="1" customWidth="1"/>
    <col min="1727" max="1727" width="54.1328125" bestFit="1" customWidth="1"/>
    <col min="1728" max="1728" width="17.46484375" bestFit="1" customWidth="1"/>
    <col min="1729" max="1729" width="20.265625" bestFit="1" customWidth="1"/>
    <col min="1730" max="1730" width="30" bestFit="1" customWidth="1"/>
    <col min="1731" max="1731" width="32.796875" bestFit="1" customWidth="1"/>
    <col min="1732" max="1732" width="31.86328125" bestFit="1" customWidth="1"/>
    <col min="1733" max="1733" width="34.6640625" bestFit="1" customWidth="1"/>
    <col min="1734" max="1734" width="9.6640625" bestFit="1" customWidth="1"/>
    <col min="1735" max="1735" width="12.3984375" bestFit="1" customWidth="1"/>
    <col min="1736" max="1736" width="54.3984375" bestFit="1" customWidth="1"/>
    <col min="1737" max="1737" width="57.19921875" bestFit="1" customWidth="1"/>
    <col min="1738" max="1738" width="42" bestFit="1" customWidth="1"/>
    <col min="1739" max="1739" width="44.796875" bestFit="1" customWidth="1"/>
    <col min="1740" max="1740" width="21.265625" bestFit="1" customWidth="1"/>
    <col min="1741" max="1741" width="24.06640625" bestFit="1" customWidth="1"/>
    <col min="1742" max="1742" width="50.46484375" bestFit="1" customWidth="1"/>
    <col min="1743" max="1743" width="53.265625" bestFit="1" customWidth="1"/>
    <col min="1744" max="1744" width="49.59765625" bestFit="1" customWidth="1"/>
    <col min="1745" max="1745" width="52.3984375" bestFit="1" customWidth="1"/>
    <col min="1746" max="1746" width="27.06640625" bestFit="1" customWidth="1"/>
    <col min="1747" max="1747" width="29.86328125" bestFit="1" customWidth="1"/>
    <col min="1748" max="1748" width="18.86328125" bestFit="1" customWidth="1"/>
    <col min="1749" max="1749" width="21.6640625" bestFit="1" customWidth="1"/>
    <col min="1750" max="1750" width="14.73046875" bestFit="1" customWidth="1"/>
    <col min="1751" max="1751" width="17.53125" bestFit="1" customWidth="1"/>
    <col min="1752" max="1752" width="19.265625" bestFit="1" customWidth="1"/>
    <col min="1753" max="1753" width="22.06640625" bestFit="1" customWidth="1"/>
    <col min="1754" max="1754" width="49.3984375" bestFit="1" customWidth="1"/>
    <col min="1755" max="1755" width="52.19921875" bestFit="1" customWidth="1"/>
    <col min="1756" max="1756" width="15" bestFit="1" customWidth="1"/>
    <col min="1757" max="1757" width="17.796875" bestFit="1" customWidth="1"/>
    <col min="1758" max="1758" width="52.06640625" bestFit="1" customWidth="1"/>
    <col min="1759" max="1759" width="54.86328125" bestFit="1" customWidth="1"/>
    <col min="1760" max="1760" width="33.73046875" bestFit="1" customWidth="1"/>
    <col min="1761" max="1761" width="36.53125" bestFit="1" customWidth="1"/>
    <col min="1762" max="1762" width="31.46484375" bestFit="1" customWidth="1"/>
    <col min="1763" max="1763" width="34.265625" bestFit="1" customWidth="1"/>
    <col min="1764" max="1764" width="53.53125" bestFit="1" customWidth="1"/>
    <col min="1765" max="1765" width="56.33203125" bestFit="1" customWidth="1"/>
    <col min="1766" max="1766" width="9.73046875" bestFit="1" customWidth="1"/>
    <col min="1767" max="1767" width="12.46484375" bestFit="1" customWidth="1"/>
    <col min="1768" max="1768" width="35.53125" bestFit="1" customWidth="1"/>
    <col min="1769" max="1769" width="38.33203125" bestFit="1" customWidth="1"/>
    <col min="1770" max="1770" width="20.1328125" bestFit="1" customWidth="1"/>
    <col min="1771" max="1771" width="22.9296875" bestFit="1" customWidth="1"/>
    <col min="1772" max="1772" width="54.6640625" bestFit="1" customWidth="1"/>
    <col min="1773" max="1773" width="57.53125" bestFit="1" customWidth="1"/>
    <col min="1774" max="1774" width="20.86328125" bestFit="1" customWidth="1"/>
    <col min="1775" max="1775" width="23.6640625" bestFit="1" customWidth="1"/>
    <col min="1776" max="1776" width="12.19921875" bestFit="1" customWidth="1"/>
    <col min="1777" max="1777" width="15" bestFit="1" customWidth="1"/>
    <col min="1778" max="1778" width="51.33203125" bestFit="1" customWidth="1"/>
    <col min="1779" max="1779" width="54.1328125" bestFit="1" customWidth="1"/>
    <col min="1780" max="1780" width="26.265625" bestFit="1" customWidth="1"/>
    <col min="1781" max="1781" width="29.1328125" bestFit="1" customWidth="1"/>
    <col min="1782" max="1782" width="46.1328125" bestFit="1" customWidth="1"/>
    <col min="1783" max="1783" width="48.9296875" bestFit="1" customWidth="1"/>
    <col min="1784" max="1784" width="35.33203125" bestFit="1" customWidth="1"/>
    <col min="1785" max="1785" width="38.1328125" bestFit="1" customWidth="1"/>
    <col min="1786" max="1786" width="36.59765625" bestFit="1" customWidth="1"/>
    <col min="1787" max="1787" width="39.3984375" bestFit="1" customWidth="1"/>
    <col min="1788" max="1788" width="47.9296875" bestFit="1" customWidth="1"/>
    <col min="1789" max="1789" width="50.73046875" bestFit="1" customWidth="1"/>
    <col min="1790" max="1790" width="7.73046875" bestFit="1" customWidth="1"/>
    <col min="1791" max="1791" width="10.46484375" bestFit="1" customWidth="1"/>
    <col min="1792" max="1792" width="38.46484375" bestFit="1" customWidth="1"/>
    <col min="1793" max="1793" width="41.33203125" bestFit="1" customWidth="1"/>
    <col min="1794" max="1794" width="33.86328125" bestFit="1" customWidth="1"/>
    <col min="1795" max="1795" width="36.6640625" bestFit="1" customWidth="1"/>
    <col min="1796" max="1796" width="53.06640625" bestFit="1" customWidth="1"/>
    <col min="1797" max="1797" width="55.86328125" bestFit="1" customWidth="1"/>
    <col min="1798" max="1798" width="27.19921875" bestFit="1" customWidth="1"/>
    <col min="1799" max="1799" width="30" bestFit="1" customWidth="1"/>
    <col min="1800" max="1800" width="46.3984375" bestFit="1" customWidth="1"/>
    <col min="1801" max="1801" width="49.19921875" bestFit="1" customWidth="1"/>
    <col min="1802" max="1802" width="32.9296875" bestFit="1" customWidth="1"/>
    <col min="1803" max="1803" width="35.73046875" bestFit="1" customWidth="1"/>
    <col min="1804" max="1804" width="38.19921875" bestFit="1" customWidth="1"/>
    <col min="1805" max="1805" width="41" bestFit="1" customWidth="1"/>
    <col min="1806" max="1806" width="26.19921875" bestFit="1" customWidth="1"/>
    <col min="1807" max="1807" width="29.06640625" bestFit="1" customWidth="1"/>
    <col min="1808" max="1808" width="13.59765625" bestFit="1" customWidth="1"/>
    <col min="1809" max="1809" width="16.3984375" bestFit="1" customWidth="1"/>
    <col min="1810" max="1810" width="17.46484375" bestFit="1" customWidth="1"/>
    <col min="1811" max="1811" width="20.265625" bestFit="1" customWidth="1"/>
    <col min="1812" max="1812" width="27.265625" bestFit="1" customWidth="1"/>
    <col min="1813" max="1813" width="30.06640625" bestFit="1" customWidth="1"/>
    <col min="1814" max="1814" width="51.06640625" bestFit="1" customWidth="1"/>
    <col min="1815" max="1815" width="53.9296875" bestFit="1" customWidth="1"/>
    <col min="1816" max="1816" width="13.19921875" bestFit="1" customWidth="1"/>
    <col min="1817" max="1817" width="16" bestFit="1" customWidth="1"/>
    <col min="1818" max="1818" width="31.265625" bestFit="1" customWidth="1"/>
    <col min="1819" max="1819" width="34.06640625" bestFit="1" customWidth="1"/>
    <col min="1820" max="1820" width="32.3984375" bestFit="1" customWidth="1"/>
    <col min="1821" max="1821" width="35.19921875" bestFit="1" customWidth="1"/>
    <col min="1822" max="1822" width="32.59765625" bestFit="1" customWidth="1"/>
    <col min="1823" max="1823" width="35.3984375" bestFit="1" customWidth="1"/>
    <col min="1824" max="1824" width="52.06640625" bestFit="1" customWidth="1"/>
    <col min="1825" max="1825" width="54.86328125" bestFit="1" customWidth="1"/>
    <col min="1826" max="1826" width="24.796875" bestFit="1" customWidth="1"/>
    <col min="1827" max="1827" width="27.59765625" bestFit="1" customWidth="1"/>
    <col min="1828" max="1828" width="19.19921875" bestFit="1" customWidth="1"/>
    <col min="1829" max="1829" width="22" bestFit="1" customWidth="1"/>
    <col min="1830" max="1830" width="45.53125" bestFit="1" customWidth="1"/>
    <col min="1831" max="1831" width="48.33203125" bestFit="1" customWidth="1"/>
    <col min="1832" max="1832" width="41.1328125" bestFit="1" customWidth="1"/>
    <col min="1833" max="1833" width="43.9296875" bestFit="1" customWidth="1"/>
    <col min="1834" max="1834" width="40.53125" bestFit="1" customWidth="1"/>
    <col min="1835" max="1835" width="43.33203125" bestFit="1" customWidth="1"/>
    <col min="1836" max="1836" width="23.73046875" bestFit="1" customWidth="1"/>
    <col min="1837" max="1837" width="26.53125" bestFit="1" customWidth="1"/>
    <col min="1838" max="1838" width="52.796875" bestFit="1" customWidth="1"/>
    <col min="1839" max="1839" width="55.59765625" bestFit="1" customWidth="1"/>
    <col min="1840" max="1840" width="37" bestFit="1" customWidth="1"/>
    <col min="1841" max="1841" width="39.796875" bestFit="1" customWidth="1"/>
    <col min="1842" max="1842" width="46.33203125" bestFit="1" customWidth="1"/>
    <col min="1843" max="1843" width="49.1328125" bestFit="1" customWidth="1"/>
    <col min="1844" max="1844" width="37.86328125" bestFit="1" customWidth="1"/>
    <col min="1845" max="1845" width="40.6640625" bestFit="1" customWidth="1"/>
    <col min="1846" max="1846" width="13.53125" bestFit="1" customWidth="1"/>
    <col min="1847" max="1847" width="16.33203125" bestFit="1" customWidth="1"/>
    <col min="1848" max="1848" width="23.19921875" bestFit="1" customWidth="1"/>
    <col min="1849" max="1849" width="26" bestFit="1" customWidth="1"/>
    <col min="1850" max="1850" width="12.796875" bestFit="1" customWidth="1"/>
    <col min="1851" max="1851" width="15.59765625" bestFit="1" customWidth="1"/>
    <col min="1852" max="1852" width="32.46484375" bestFit="1" customWidth="1"/>
    <col min="1853" max="1853" width="35.265625" bestFit="1" customWidth="1"/>
    <col min="1854" max="1854" width="13.3984375" bestFit="1" customWidth="1"/>
    <col min="1855" max="1855" width="16.19921875" bestFit="1" customWidth="1"/>
    <col min="1856" max="1856" width="28.86328125" bestFit="1" customWidth="1"/>
    <col min="1857" max="1857" width="31.6640625" bestFit="1" customWidth="1"/>
    <col min="1858" max="1858" width="16.265625" bestFit="1" customWidth="1"/>
    <col min="1859" max="1859" width="19.06640625" bestFit="1" customWidth="1"/>
    <col min="1860" max="1860" width="25.1328125" bestFit="1" customWidth="1"/>
    <col min="1861" max="1861" width="27.9296875" bestFit="1" customWidth="1"/>
    <col min="1862" max="1862" width="14.59765625" bestFit="1" customWidth="1"/>
    <col min="1863" max="1863" width="17.3984375" bestFit="1" customWidth="1"/>
    <col min="1864" max="1864" width="18.46484375" bestFit="1" customWidth="1"/>
    <col min="1865" max="1865" width="21.33203125" bestFit="1" customWidth="1"/>
    <col min="1866" max="1866" width="17.265625" bestFit="1" customWidth="1"/>
    <col min="1867" max="1867" width="20.06640625" bestFit="1" customWidth="1"/>
    <col min="1868" max="1868" width="26.3984375" bestFit="1" customWidth="1"/>
    <col min="1869" max="1869" width="29.265625" bestFit="1" customWidth="1"/>
    <col min="1870" max="1870" width="42.19921875" bestFit="1" customWidth="1"/>
    <col min="1871" max="1871" width="45" bestFit="1" customWidth="1"/>
    <col min="1872" max="1872" width="37.1328125" bestFit="1" customWidth="1"/>
    <col min="1873" max="1873" width="39.9296875" bestFit="1" customWidth="1"/>
    <col min="1874" max="1874" width="35.1328125" bestFit="1" customWidth="1"/>
    <col min="1875" max="1875" width="37.9296875" bestFit="1" customWidth="1"/>
    <col min="1876" max="1876" width="42" bestFit="1" customWidth="1"/>
    <col min="1877" max="1877" width="44.796875" bestFit="1" customWidth="1"/>
    <col min="1878" max="1878" width="39.265625" bestFit="1" customWidth="1"/>
    <col min="1879" max="1879" width="42.06640625" bestFit="1" customWidth="1"/>
    <col min="1880" max="1880" width="25.73046875" bestFit="1" customWidth="1"/>
    <col min="1881" max="1881" width="28.53125" bestFit="1" customWidth="1"/>
    <col min="1882" max="1882" width="24.59765625" bestFit="1" customWidth="1"/>
    <col min="1883" max="1883" width="27.3984375" bestFit="1" customWidth="1"/>
    <col min="1884" max="1884" width="29.9296875" bestFit="1" customWidth="1"/>
    <col min="1885" max="1885" width="32.73046875" bestFit="1" customWidth="1"/>
    <col min="1886" max="1886" width="21.33203125" bestFit="1" customWidth="1"/>
    <col min="1887" max="1887" width="24.1328125" bestFit="1" customWidth="1"/>
    <col min="1888" max="1888" width="49.265625" bestFit="1" customWidth="1"/>
    <col min="1889" max="1889" width="52.06640625" bestFit="1" customWidth="1"/>
    <col min="1890" max="1890" width="53.19921875" bestFit="1" customWidth="1"/>
    <col min="1891" max="1891" width="56" bestFit="1" customWidth="1"/>
    <col min="1892" max="1892" width="41.9296875" bestFit="1" customWidth="1"/>
    <col min="1893" max="1893" width="44.73046875" bestFit="1" customWidth="1"/>
    <col min="1894" max="1894" width="20.33203125" bestFit="1" customWidth="1"/>
    <col min="1895" max="1895" width="23.1328125" bestFit="1" customWidth="1"/>
    <col min="1896" max="1896" width="25.6640625" bestFit="1" customWidth="1"/>
    <col min="1897" max="1897" width="28.46484375" bestFit="1" customWidth="1"/>
    <col min="1898" max="1898" width="11.1328125" bestFit="1" customWidth="1"/>
    <col min="1899" max="1899" width="13.9296875" bestFit="1" customWidth="1"/>
    <col min="1900" max="1900" width="16.19921875" bestFit="1" customWidth="1"/>
    <col min="1901" max="1901" width="19" bestFit="1" customWidth="1"/>
    <col min="1902" max="1902" width="40.19921875" bestFit="1" customWidth="1"/>
    <col min="1903" max="1903" width="43" bestFit="1" customWidth="1"/>
    <col min="1904" max="1904" width="25.33203125" bestFit="1" customWidth="1"/>
    <col min="1905" max="1905" width="28.1328125" bestFit="1" customWidth="1"/>
    <col min="1906" max="1906" width="10.73046875" bestFit="1" customWidth="1"/>
    <col min="1907" max="1907" width="13.53125" bestFit="1" customWidth="1"/>
    <col min="1908" max="1908" width="40.59765625" bestFit="1" customWidth="1"/>
    <col min="1909" max="1909" width="43.3984375" bestFit="1" customWidth="1"/>
    <col min="1910" max="1910" width="36.19921875" bestFit="1" customWidth="1"/>
    <col min="1911" max="1911" width="39" bestFit="1" customWidth="1"/>
    <col min="1912" max="1912" width="42.6640625" bestFit="1" customWidth="1"/>
    <col min="1913" max="1913" width="45.53125" bestFit="1" customWidth="1"/>
    <col min="1914" max="1914" width="20.53125" bestFit="1" customWidth="1"/>
    <col min="1915" max="1915" width="23.33203125" bestFit="1" customWidth="1"/>
    <col min="1916" max="1916" width="45.86328125" bestFit="1" customWidth="1"/>
    <col min="1917" max="1917" width="48.6640625" bestFit="1" customWidth="1"/>
    <col min="1918" max="1918" width="10" bestFit="1" customWidth="1"/>
    <col min="1919" max="1919" width="12.796875" bestFit="1" customWidth="1"/>
    <col min="1920" max="1920" width="35.06640625" bestFit="1" customWidth="1"/>
    <col min="1921" max="1921" width="37.86328125" bestFit="1" customWidth="1"/>
    <col min="1922" max="1922" width="44.3984375" bestFit="1" customWidth="1"/>
    <col min="1923" max="1923" width="47.19921875" bestFit="1" customWidth="1"/>
    <col min="1924" max="1924" width="20.86328125" bestFit="1" customWidth="1"/>
    <col min="1925" max="1925" width="23.6640625" bestFit="1" customWidth="1"/>
    <col min="1926" max="1926" width="37.265625" bestFit="1" customWidth="1"/>
    <col min="1927" max="1927" width="40.06640625" bestFit="1" customWidth="1"/>
    <col min="1928" max="1928" width="36.46484375" bestFit="1" customWidth="1"/>
    <col min="1929" max="1929" width="39.265625" bestFit="1" customWidth="1"/>
    <col min="1930" max="1930" width="48.9296875" bestFit="1" customWidth="1"/>
    <col min="1931" max="1931" width="51.73046875" bestFit="1" customWidth="1"/>
    <col min="1932" max="1932" width="21.796875" bestFit="1" customWidth="1"/>
    <col min="1933" max="1933" width="24.59765625" bestFit="1" customWidth="1"/>
    <col min="1934" max="1934" width="31.73046875" bestFit="1" customWidth="1"/>
    <col min="1935" max="1935" width="34.53125" bestFit="1" customWidth="1"/>
    <col min="1936" max="1936" width="16.53125" bestFit="1" customWidth="1"/>
    <col min="1937" max="1937" width="19.33203125" bestFit="1" customWidth="1"/>
    <col min="1938" max="1938" width="33.796875" bestFit="1" customWidth="1"/>
    <col min="1939" max="1939" width="36.59765625" bestFit="1" customWidth="1"/>
    <col min="1940" max="1940" width="44.796875" bestFit="1" customWidth="1"/>
    <col min="1941" max="1941" width="47.59765625" bestFit="1" customWidth="1"/>
    <col min="1942" max="1942" width="20.46484375" bestFit="1" customWidth="1"/>
    <col min="1943" max="1943" width="23.265625" bestFit="1" customWidth="1"/>
    <col min="1944" max="1944" width="17.73046875" bestFit="1" customWidth="1"/>
    <col min="1945" max="1945" width="20.53125" bestFit="1" customWidth="1"/>
    <col min="1946" max="1946" width="52.73046875" bestFit="1" customWidth="1"/>
    <col min="1947" max="1947" width="55.53125" bestFit="1" customWidth="1"/>
    <col min="1948" max="1948" width="9.86328125" bestFit="1" customWidth="1"/>
    <col min="1949" max="1949" width="12.59765625" bestFit="1" customWidth="1"/>
    <col min="1950" max="1950" width="15.86328125" bestFit="1" customWidth="1"/>
    <col min="1951" max="1951" width="18.6640625" bestFit="1" customWidth="1"/>
    <col min="1952" max="1952" width="27.46484375" bestFit="1" customWidth="1"/>
    <col min="1953" max="1953" width="30.265625" bestFit="1" customWidth="1"/>
    <col min="1954" max="1954" width="36.86328125" bestFit="1" customWidth="1"/>
    <col min="1955" max="1955" width="39.6640625" bestFit="1" customWidth="1"/>
    <col min="1956" max="1956" width="21.46484375" bestFit="1" customWidth="1"/>
    <col min="1957" max="1957" width="24.265625" bestFit="1" customWidth="1"/>
    <col min="1958" max="1958" width="48" bestFit="1" customWidth="1"/>
    <col min="1959" max="1959" width="50.796875" bestFit="1" customWidth="1"/>
    <col min="1960" max="1960" width="11.3984375" bestFit="1" customWidth="1"/>
    <col min="1961" max="1961" width="14.19921875" bestFit="1" customWidth="1"/>
    <col min="1962" max="1962" width="10.19921875" bestFit="1" customWidth="1"/>
    <col min="1963" max="1963" width="13" bestFit="1" customWidth="1"/>
    <col min="1964" max="1964" width="69" bestFit="1" customWidth="1"/>
    <col min="1965" max="1965" width="71.796875" bestFit="1" customWidth="1"/>
    <col min="1966" max="1966" width="44.19921875" bestFit="1" customWidth="1"/>
    <col min="1967" max="1967" width="47" bestFit="1" customWidth="1"/>
    <col min="1968" max="1968" width="54.796875" bestFit="1" customWidth="1"/>
    <col min="1969" max="1969" width="57.6640625" bestFit="1" customWidth="1"/>
    <col min="1970" max="1970" width="14.73046875" bestFit="1" customWidth="1"/>
    <col min="1971" max="1971" width="17.53125" bestFit="1" customWidth="1"/>
    <col min="1972" max="1972" width="37.796875" bestFit="1" customWidth="1"/>
    <col min="1973" max="1973" width="40.59765625" bestFit="1" customWidth="1"/>
    <col min="1974" max="1974" width="30.86328125" bestFit="1" customWidth="1"/>
    <col min="1975" max="1975" width="33.6640625" bestFit="1" customWidth="1"/>
    <col min="1976" max="1976" width="33.06640625" bestFit="1" customWidth="1"/>
    <col min="1977" max="1977" width="35.86328125" bestFit="1" customWidth="1"/>
    <col min="1978" max="1978" width="45.6640625" bestFit="1" customWidth="1"/>
    <col min="1979" max="1979" width="48.46484375" bestFit="1" customWidth="1"/>
    <col min="1980" max="1980" width="10.73046875" bestFit="1" customWidth="1"/>
    <col min="1981" max="1981" width="13.53125" bestFit="1" customWidth="1"/>
    <col min="1982" max="1982" width="33.06640625" bestFit="1" customWidth="1"/>
    <col min="1983" max="1983" width="35.86328125" bestFit="1" customWidth="1"/>
    <col min="1984" max="1984" width="34.46484375" bestFit="1" customWidth="1"/>
    <col min="1985" max="1985" width="37.33203125" bestFit="1" customWidth="1"/>
    <col min="1986" max="1986" width="18.1328125" bestFit="1" customWidth="1"/>
    <col min="1987" max="1987" width="21" bestFit="1" customWidth="1"/>
    <col min="1988" max="1988" width="34.3984375" bestFit="1" customWidth="1"/>
    <col min="1989" max="1989" width="37.265625" bestFit="1" customWidth="1"/>
    <col min="1990" max="1990" width="39.06640625" bestFit="1" customWidth="1"/>
    <col min="1991" max="1991" width="41.86328125" bestFit="1" customWidth="1"/>
    <col min="1992" max="1992" width="53.265625" bestFit="1" customWidth="1"/>
    <col min="1993" max="1993" width="56.06640625" bestFit="1" customWidth="1"/>
    <col min="1994" max="1994" width="40.9296875" bestFit="1" customWidth="1"/>
    <col min="1995" max="1995" width="43.73046875" bestFit="1" customWidth="1"/>
    <col min="1996" max="1996" width="20" bestFit="1" customWidth="1"/>
    <col min="1997" max="1997" width="22.796875" bestFit="1" customWidth="1"/>
    <col min="1998" max="1998" width="20.59765625" bestFit="1" customWidth="1"/>
    <col min="1999" max="1999" width="23.3984375" bestFit="1" customWidth="1"/>
    <col min="2000" max="2000" width="27.33203125" bestFit="1" customWidth="1"/>
    <col min="2001" max="2001" width="30.1328125" bestFit="1" customWidth="1"/>
    <col min="2002" max="2002" width="49.1328125" bestFit="1" customWidth="1"/>
    <col min="2003" max="2003" width="51.9296875" bestFit="1" customWidth="1"/>
    <col min="2004" max="2004" width="38" bestFit="1" customWidth="1"/>
    <col min="2005" max="2005" width="40.796875" bestFit="1" customWidth="1"/>
    <col min="2006" max="2006" width="37.3984375" bestFit="1" customWidth="1"/>
    <col min="2007" max="2007" width="40.19921875" bestFit="1" customWidth="1"/>
    <col min="2008" max="2008" width="36" bestFit="1" customWidth="1"/>
    <col min="2009" max="2009" width="38.796875" bestFit="1" customWidth="1"/>
    <col min="2010" max="2010" width="50.06640625" bestFit="1" customWidth="1"/>
    <col min="2011" max="2011" width="52.86328125" bestFit="1" customWidth="1"/>
    <col min="2012" max="2012" width="29.33203125" bestFit="1" customWidth="1"/>
    <col min="2013" max="2013" width="32.1328125" bestFit="1" customWidth="1"/>
    <col min="2014" max="2014" width="26.1328125" bestFit="1" customWidth="1"/>
    <col min="2015" max="2015" width="28.9296875" bestFit="1" customWidth="1"/>
    <col min="2016" max="2016" width="12.59765625" bestFit="1" customWidth="1"/>
    <col min="2017" max="2017" width="15.3984375" bestFit="1" customWidth="1"/>
    <col min="2018" max="2018" width="37.19921875" bestFit="1" customWidth="1"/>
    <col min="2019" max="2019" width="40" bestFit="1" customWidth="1"/>
    <col min="2020" max="2020" width="42.53125" bestFit="1" customWidth="1"/>
    <col min="2021" max="2021" width="45.3984375" bestFit="1" customWidth="1"/>
    <col min="2022" max="2022" width="54.1328125" bestFit="1" customWidth="1"/>
    <col min="2023" max="2023" width="56.9296875" bestFit="1" customWidth="1"/>
    <col min="2024" max="2024" width="18.3984375" bestFit="1" customWidth="1"/>
    <col min="2025" max="2025" width="21.265625" bestFit="1" customWidth="1"/>
    <col min="2026" max="2026" width="25.06640625" bestFit="1" customWidth="1"/>
    <col min="2027" max="2027" width="27.86328125" bestFit="1" customWidth="1"/>
    <col min="2028" max="2028" width="9.46484375" bestFit="1" customWidth="1"/>
    <col min="2029" max="2029" width="12.19921875" bestFit="1" customWidth="1"/>
    <col min="2030" max="2030" width="28.265625" bestFit="1" customWidth="1"/>
    <col min="2031" max="2031" width="31.06640625" bestFit="1" customWidth="1"/>
    <col min="2032" max="2032" width="15.06640625" bestFit="1" customWidth="1"/>
    <col min="2033" max="2033" width="17.86328125" bestFit="1" customWidth="1"/>
    <col min="2034" max="2034" width="41.59765625" bestFit="1" customWidth="1"/>
    <col min="2035" max="2035" width="44.3984375" bestFit="1" customWidth="1"/>
    <col min="2036" max="2036" width="40.265625" bestFit="1" customWidth="1"/>
    <col min="2037" max="2037" width="43.06640625" bestFit="1" customWidth="1"/>
    <col min="2038" max="2038" width="14.06640625" bestFit="1" customWidth="1"/>
    <col min="2039" max="2039" width="16.9296875" bestFit="1" customWidth="1"/>
    <col min="2040" max="2040" width="46.9296875" bestFit="1" customWidth="1"/>
    <col min="2041" max="2041" width="49.796875" bestFit="1" customWidth="1"/>
    <col min="2042" max="2042" width="21" bestFit="1" customWidth="1"/>
    <col min="2043" max="2043" width="23.796875" bestFit="1" customWidth="1"/>
    <col min="2044" max="2044" width="9.6640625" bestFit="1" customWidth="1"/>
    <col min="2045" max="2045" width="12.3984375" bestFit="1" customWidth="1"/>
    <col min="2046" max="2046" width="48.9296875" bestFit="1" customWidth="1"/>
    <col min="2047" max="2047" width="51.73046875" bestFit="1" customWidth="1"/>
    <col min="2048" max="2048" width="41.06640625" bestFit="1" customWidth="1"/>
    <col min="2049" max="2049" width="43.86328125" bestFit="1" customWidth="1"/>
    <col min="2050" max="2050" width="53.59765625" bestFit="1" customWidth="1"/>
    <col min="2051" max="2051" width="56.3984375" bestFit="1" customWidth="1"/>
    <col min="2052" max="2052" width="56.33203125" bestFit="1" customWidth="1"/>
    <col min="2053" max="2053" width="59.1328125" bestFit="1" customWidth="1"/>
    <col min="2054" max="2054" width="53.46484375" bestFit="1" customWidth="1"/>
    <col min="2055" max="2055" width="56.265625" bestFit="1" customWidth="1"/>
    <col min="2056" max="2056" width="26.59765625" bestFit="1" customWidth="1"/>
    <col min="2057" max="2057" width="29.46484375" bestFit="1" customWidth="1"/>
    <col min="2058" max="2058" width="39.59765625" bestFit="1" customWidth="1"/>
    <col min="2059" max="2059" width="42.3984375" bestFit="1" customWidth="1"/>
    <col min="2060" max="2060" width="8.9296875" bestFit="1" customWidth="1"/>
    <col min="2061" max="2061" width="10.59765625" bestFit="1" customWidth="1"/>
    <col min="2062" max="2062" width="10.265625" bestFit="1" customWidth="1"/>
    <col min="2063" max="2063" width="13.06640625" bestFit="1" customWidth="1"/>
    <col min="2064" max="2064" width="57.1328125" bestFit="1" customWidth="1"/>
    <col min="2065" max="2065" width="59.9296875" bestFit="1" customWidth="1"/>
    <col min="2066" max="2066" width="13.86328125" bestFit="1" customWidth="1"/>
    <col min="2067" max="2067" width="16.6640625" bestFit="1" customWidth="1"/>
    <col min="2068" max="2068" width="29.86328125" bestFit="1" customWidth="1"/>
    <col min="2069" max="2069" width="32.6640625" bestFit="1" customWidth="1"/>
    <col min="2070" max="2070" width="20.59765625" bestFit="1" customWidth="1"/>
    <col min="2071" max="2071" width="23.3984375" bestFit="1" customWidth="1"/>
    <col min="2072" max="2072" width="31.1328125" bestFit="1" customWidth="1"/>
    <col min="2073" max="2073" width="33.9296875" bestFit="1" customWidth="1"/>
    <col min="2074" max="2074" width="26.265625" bestFit="1" customWidth="1"/>
    <col min="2075" max="2075" width="29.1328125" bestFit="1" customWidth="1"/>
    <col min="2076" max="2076" width="38.86328125" bestFit="1" customWidth="1"/>
    <col min="2077" max="2077" width="41.73046875" bestFit="1" customWidth="1"/>
    <col min="2078" max="2078" width="31.86328125" bestFit="1" customWidth="1"/>
    <col min="2079" max="2079" width="34.6640625" bestFit="1" customWidth="1"/>
    <col min="2080" max="2080" width="38.06640625" bestFit="1" customWidth="1"/>
    <col min="2081" max="2081" width="40.86328125" bestFit="1" customWidth="1"/>
    <col min="2082" max="2082" width="46.46484375" bestFit="1" customWidth="1"/>
    <col min="2083" max="2083" width="49.265625" bestFit="1" customWidth="1"/>
    <col min="2084" max="2084" width="38.06640625" bestFit="1" customWidth="1"/>
    <col min="2085" max="2085" width="40.86328125" bestFit="1" customWidth="1"/>
    <col min="2086" max="2086" width="43.59765625" bestFit="1" customWidth="1"/>
    <col min="2087" max="2087" width="46.3984375" bestFit="1" customWidth="1"/>
    <col min="2088" max="2088" width="50.86328125" bestFit="1" customWidth="1"/>
    <col min="2089" max="2089" width="53.73046875" bestFit="1" customWidth="1"/>
    <col min="2090" max="2090" width="15.53125" bestFit="1" customWidth="1"/>
    <col min="2091" max="2091" width="18.33203125" bestFit="1" customWidth="1"/>
    <col min="2092" max="2092" width="14.59765625" bestFit="1" customWidth="1"/>
    <col min="2093" max="2093" width="17.3984375" bestFit="1" customWidth="1"/>
    <col min="2094" max="2094" width="43.3984375" bestFit="1" customWidth="1"/>
    <col min="2095" max="2095" width="46.19921875" bestFit="1" customWidth="1"/>
    <col min="2096" max="2096" width="12.1328125" bestFit="1" customWidth="1"/>
    <col min="2097" max="2097" width="14.9296875" bestFit="1" customWidth="1"/>
    <col min="2098" max="2098" width="23.265625" bestFit="1" customWidth="1"/>
    <col min="2099" max="2099" width="26.06640625" bestFit="1" customWidth="1"/>
    <col min="2100" max="2100" width="53.86328125" bestFit="1" customWidth="1"/>
    <col min="2101" max="2101" width="56.6640625" bestFit="1" customWidth="1"/>
    <col min="2102" max="2102" width="16.6640625" bestFit="1" customWidth="1"/>
    <col min="2103" max="2103" width="19.46484375" bestFit="1" customWidth="1"/>
    <col min="2104" max="2104" width="47.796875" bestFit="1" customWidth="1"/>
    <col min="2105" max="2105" width="50.59765625" bestFit="1" customWidth="1"/>
    <col min="2106" max="2106" width="53.6640625" bestFit="1" customWidth="1"/>
    <col min="2107" max="2107" width="56.46484375" bestFit="1" customWidth="1"/>
    <col min="2108" max="2108" width="33.86328125" bestFit="1" customWidth="1"/>
    <col min="2109" max="2109" width="36.6640625" bestFit="1" customWidth="1"/>
    <col min="2110" max="2110" width="21.73046875" bestFit="1" customWidth="1"/>
    <col min="2111" max="2111" width="24.53125" bestFit="1" customWidth="1"/>
    <col min="2112" max="2112" width="46.19921875" bestFit="1" customWidth="1"/>
    <col min="2113" max="2113" width="49" bestFit="1" customWidth="1"/>
    <col min="2114" max="2114" width="14.6640625" bestFit="1" customWidth="1"/>
    <col min="2115" max="2115" width="17.46484375" bestFit="1" customWidth="1"/>
    <col min="2116" max="2116" width="52.19921875" bestFit="1" customWidth="1"/>
    <col min="2117" max="2117" width="55" bestFit="1" customWidth="1"/>
    <col min="2118" max="2118" width="56.33203125" bestFit="1" customWidth="1"/>
    <col min="2119" max="2119" width="59.1328125" bestFit="1" customWidth="1"/>
    <col min="2120" max="2120" width="15" bestFit="1" customWidth="1"/>
    <col min="2121" max="2121" width="17.796875" bestFit="1" customWidth="1"/>
    <col min="2122" max="2122" width="34.3984375" bestFit="1" customWidth="1"/>
    <col min="2123" max="2123" width="37.265625" bestFit="1" customWidth="1"/>
    <col min="2124" max="2124" width="38.19921875" bestFit="1" customWidth="1"/>
    <col min="2125" max="2125" width="41" bestFit="1" customWidth="1"/>
    <col min="2126" max="2126" width="27.33203125" bestFit="1" customWidth="1"/>
    <col min="2127" max="2127" width="30.1328125" bestFit="1" customWidth="1"/>
    <col min="2128" max="2128" width="38.3984375" bestFit="1" customWidth="1"/>
    <col min="2129" max="2129" width="41.265625" bestFit="1" customWidth="1"/>
    <col min="2130" max="2130" width="27.265625" bestFit="1" customWidth="1"/>
    <col min="2131" max="2131" width="30.06640625" bestFit="1" customWidth="1"/>
    <col min="2132" max="2132" width="17" bestFit="1" customWidth="1"/>
    <col min="2133" max="2133" width="19.796875" bestFit="1" customWidth="1"/>
    <col min="2134" max="2134" width="17.59765625" bestFit="1" customWidth="1"/>
    <col min="2135" max="2135" width="20.3984375" bestFit="1" customWidth="1"/>
    <col min="2136" max="2136" width="29.06640625" bestFit="1" customWidth="1"/>
    <col min="2137" max="2137" width="31.86328125" bestFit="1" customWidth="1"/>
    <col min="2138" max="2138" width="21.59765625" bestFit="1" customWidth="1"/>
    <col min="2139" max="2139" width="24.3984375" bestFit="1" customWidth="1"/>
    <col min="2140" max="2140" width="17.19921875" bestFit="1" customWidth="1"/>
    <col min="2141" max="2141" width="20" bestFit="1" customWidth="1"/>
    <col min="2142" max="2142" width="16.53125" bestFit="1" customWidth="1"/>
    <col min="2143" max="2143" width="19.33203125" bestFit="1" customWidth="1"/>
    <col min="2144" max="2144" width="41.796875" bestFit="1" customWidth="1"/>
    <col min="2145" max="2145" width="44.59765625" bestFit="1" customWidth="1"/>
    <col min="2146" max="2146" width="39.46484375" bestFit="1" customWidth="1"/>
    <col min="2147" max="2147" width="42.265625" bestFit="1" customWidth="1"/>
    <col min="2148" max="2148" width="15.9296875" bestFit="1" customWidth="1"/>
    <col min="2149" max="2149" width="18.73046875" bestFit="1" customWidth="1"/>
    <col min="2150" max="2150" width="15.86328125" bestFit="1" customWidth="1"/>
    <col min="2151" max="2151" width="18.6640625" bestFit="1" customWidth="1"/>
    <col min="2152" max="2152" width="44.265625" bestFit="1" customWidth="1"/>
    <col min="2153" max="2153" width="47.06640625" bestFit="1" customWidth="1"/>
    <col min="2154" max="2154" width="23.46484375" bestFit="1" customWidth="1"/>
    <col min="2155" max="2155" width="26.265625" bestFit="1" customWidth="1"/>
    <col min="2156" max="2156" width="5.73046875" bestFit="1" customWidth="1"/>
    <col min="2157" max="2157" width="8.46484375" bestFit="1" customWidth="1"/>
    <col min="2158" max="2158" width="34" bestFit="1" customWidth="1"/>
    <col min="2159" max="2159" width="36.796875" bestFit="1" customWidth="1"/>
    <col min="2160" max="2160" width="44.1328125" bestFit="1" customWidth="1"/>
    <col min="2161" max="2161" width="46.9296875" bestFit="1" customWidth="1"/>
    <col min="2162" max="2162" width="40.265625" bestFit="1" customWidth="1"/>
    <col min="2163" max="2163" width="43.06640625" bestFit="1" customWidth="1"/>
    <col min="2164" max="2164" width="51.59765625" bestFit="1" customWidth="1"/>
    <col min="2165" max="2165" width="54.3984375" bestFit="1" customWidth="1"/>
    <col min="2166" max="2166" width="26.59765625" bestFit="1" customWidth="1"/>
    <col min="2167" max="2167" width="29.46484375" bestFit="1" customWidth="1"/>
    <col min="2168" max="2168" width="39" bestFit="1" customWidth="1"/>
    <col min="2169" max="2169" width="41.796875" bestFit="1" customWidth="1"/>
    <col min="2170" max="2170" width="39.9296875" bestFit="1" customWidth="1"/>
    <col min="2171" max="2171" width="42.73046875" bestFit="1" customWidth="1"/>
    <col min="2172" max="2172" width="15.9296875" bestFit="1" customWidth="1"/>
    <col min="2173" max="2173" width="18.73046875" bestFit="1" customWidth="1"/>
    <col min="2174" max="2174" width="9.796875" bestFit="1" customWidth="1"/>
    <col min="2175" max="2175" width="12.53125" bestFit="1" customWidth="1"/>
    <col min="2176" max="2176" width="37.1328125" bestFit="1" customWidth="1"/>
    <col min="2177" max="2177" width="39.9296875" bestFit="1" customWidth="1"/>
    <col min="2178" max="2178" width="28.265625" bestFit="1" customWidth="1"/>
    <col min="2179" max="2179" width="31.06640625" bestFit="1" customWidth="1"/>
    <col min="2180" max="2180" width="14.59765625" bestFit="1" customWidth="1"/>
    <col min="2181" max="2181" width="17.3984375" bestFit="1" customWidth="1"/>
    <col min="2182" max="2182" width="44.33203125" bestFit="1" customWidth="1"/>
    <col min="2183" max="2183" width="47.1328125" bestFit="1" customWidth="1"/>
    <col min="2184" max="2184" width="20.73046875" bestFit="1" customWidth="1"/>
    <col min="2185" max="2185" width="23.53125" bestFit="1" customWidth="1"/>
    <col min="2186" max="2186" width="10.796875" bestFit="1" customWidth="1"/>
    <col min="2187" max="2187" width="13.59765625" bestFit="1" customWidth="1"/>
    <col min="2188" max="2188" width="14" bestFit="1" customWidth="1"/>
    <col min="2189" max="2189" width="16.86328125" bestFit="1" customWidth="1"/>
    <col min="2190" max="2190" width="36.19921875" bestFit="1" customWidth="1"/>
    <col min="2191" max="2191" width="39" bestFit="1" customWidth="1"/>
    <col min="2192" max="2192" width="25.53125" bestFit="1" customWidth="1"/>
    <col min="2193" max="2193" width="28.33203125" bestFit="1" customWidth="1"/>
    <col min="2194" max="2194" width="41.265625" bestFit="1" customWidth="1"/>
    <col min="2195" max="2195" width="44.06640625" bestFit="1" customWidth="1"/>
    <col min="2196" max="2196" width="41.73046875" bestFit="1" customWidth="1"/>
    <col min="2197" max="2197" width="44.53125" bestFit="1" customWidth="1"/>
    <col min="2198" max="2198" width="31.3984375" bestFit="1" customWidth="1"/>
    <col min="2199" max="2199" width="34.19921875" bestFit="1" customWidth="1"/>
    <col min="2200" max="2200" width="18.3984375" bestFit="1" customWidth="1"/>
    <col min="2201" max="2201" width="21.265625" bestFit="1" customWidth="1"/>
    <col min="2202" max="2202" width="49.33203125" bestFit="1" customWidth="1"/>
    <col min="2203" max="2203" width="52.1328125" bestFit="1" customWidth="1"/>
    <col min="2204" max="2204" width="36.19921875" bestFit="1" customWidth="1"/>
    <col min="2205" max="2205" width="39" bestFit="1" customWidth="1"/>
    <col min="2206" max="2206" width="28.6640625" bestFit="1" customWidth="1"/>
    <col min="2207" max="2207" width="31.46484375" bestFit="1" customWidth="1"/>
    <col min="2208" max="2208" width="19" bestFit="1" customWidth="1"/>
    <col min="2209" max="2209" width="21.796875" bestFit="1" customWidth="1"/>
    <col min="2210" max="2210" width="45.19921875" bestFit="1" customWidth="1"/>
    <col min="2211" max="2211" width="48" bestFit="1" customWidth="1"/>
    <col min="2212" max="2212" width="48.19921875" bestFit="1" customWidth="1"/>
    <col min="2213" max="2213" width="51" bestFit="1" customWidth="1"/>
    <col min="2214" max="2214" width="25.3984375" bestFit="1" customWidth="1"/>
    <col min="2215" max="2215" width="28.19921875" bestFit="1" customWidth="1"/>
    <col min="2216" max="2216" width="14.265625" bestFit="1" customWidth="1"/>
    <col min="2217" max="2217" width="17.1328125" bestFit="1" customWidth="1"/>
    <col min="2218" max="2218" width="45.6640625" bestFit="1" customWidth="1"/>
    <col min="2219" max="2219" width="48.46484375" bestFit="1" customWidth="1"/>
    <col min="2220" max="2220" width="29.59765625" bestFit="1" customWidth="1"/>
    <col min="2221" max="2221" width="32.3984375" bestFit="1" customWidth="1"/>
    <col min="2222" max="2222" width="52.9296875" bestFit="1" customWidth="1"/>
    <col min="2223" max="2223" width="55.73046875" bestFit="1" customWidth="1"/>
    <col min="2224" max="2224" width="48.06640625" bestFit="1" customWidth="1"/>
    <col min="2225" max="2225" width="50.86328125" bestFit="1" customWidth="1"/>
    <col min="2226" max="2226" width="46.53125" bestFit="1" customWidth="1"/>
    <col min="2227" max="2227" width="49.3984375" bestFit="1" customWidth="1"/>
    <col min="2228" max="2228" width="38.73046875" bestFit="1" customWidth="1"/>
    <col min="2229" max="2229" width="41.59765625" bestFit="1" customWidth="1"/>
    <col min="2230" max="2230" width="36.59765625" bestFit="1" customWidth="1"/>
    <col min="2231" max="2231" width="39.3984375" bestFit="1" customWidth="1"/>
    <col min="2232" max="2232" width="18.86328125" bestFit="1" customWidth="1"/>
    <col min="2233" max="2233" width="21.6640625" bestFit="1" customWidth="1"/>
    <col min="2234" max="2234" width="46.9296875" bestFit="1" customWidth="1"/>
    <col min="2235" max="2235" width="49.796875" bestFit="1" customWidth="1"/>
    <col min="2236" max="2236" width="9.265625" bestFit="1" customWidth="1"/>
    <col min="2237" max="2237" width="12" bestFit="1" customWidth="1"/>
    <col min="2238" max="2238" width="38.46484375" bestFit="1" customWidth="1"/>
    <col min="2239" max="2239" width="41.33203125" bestFit="1" customWidth="1"/>
    <col min="2240" max="2240" width="20.33203125" bestFit="1" customWidth="1"/>
    <col min="2241" max="2241" width="23.1328125" bestFit="1" customWidth="1"/>
    <col min="2242" max="2242" width="42.796875" bestFit="1" customWidth="1"/>
    <col min="2243" max="2243" width="45.6640625" bestFit="1" customWidth="1"/>
    <col min="2244" max="2244" width="35.3984375" bestFit="1" customWidth="1"/>
    <col min="2245" max="2245" width="38.19921875" bestFit="1" customWidth="1"/>
    <col min="2246" max="2246" width="7.796875" bestFit="1" customWidth="1"/>
    <col min="2247" max="2247" width="10.53125" bestFit="1" customWidth="1"/>
    <col min="2248" max="2248" width="28.3984375" bestFit="1" customWidth="1"/>
    <col min="2249" max="2249" width="31.19921875" bestFit="1" customWidth="1"/>
    <col min="2250" max="2250" width="26.1328125" bestFit="1" customWidth="1"/>
    <col min="2251" max="2251" width="28.9296875" bestFit="1" customWidth="1"/>
    <col min="2252" max="2252" width="29.46484375" bestFit="1" customWidth="1"/>
    <col min="2253" max="2253" width="32.265625" bestFit="1" customWidth="1"/>
    <col min="2254" max="2254" width="15.59765625" bestFit="1" customWidth="1"/>
    <col min="2255" max="2255" width="18.3984375" bestFit="1" customWidth="1"/>
    <col min="2256" max="2256" width="42.86328125" bestFit="1" customWidth="1"/>
    <col min="2257" max="2257" width="45.73046875" bestFit="1" customWidth="1"/>
    <col min="2258" max="2258" width="8.46484375" bestFit="1" customWidth="1"/>
    <col min="2259" max="2259" width="11.19921875" bestFit="1" customWidth="1"/>
    <col min="2260" max="2260" width="36.59765625" bestFit="1" customWidth="1"/>
    <col min="2261" max="2261" width="39.3984375" bestFit="1" customWidth="1"/>
    <col min="2262" max="2262" width="57.73046875" bestFit="1" customWidth="1"/>
    <col min="2263" max="2263" width="60.53125" bestFit="1" customWidth="1"/>
    <col min="2264" max="2264" width="56.59765625" bestFit="1" customWidth="1"/>
    <col min="2265" max="2265" width="59.3984375" bestFit="1" customWidth="1"/>
    <col min="2266" max="2266" width="64" bestFit="1" customWidth="1"/>
    <col min="2267" max="2267" width="66.796875" bestFit="1" customWidth="1"/>
    <col min="2268" max="2268" width="42.33203125" bestFit="1" customWidth="1"/>
    <col min="2269" max="2269" width="45.1328125" bestFit="1" customWidth="1"/>
    <col min="2270" max="2270" width="23.3984375" bestFit="1" customWidth="1"/>
    <col min="2271" max="2271" width="26.19921875" bestFit="1" customWidth="1"/>
    <col min="2272" max="2272" width="16.265625" bestFit="1" customWidth="1"/>
    <col min="2273" max="2273" width="19.06640625" bestFit="1" customWidth="1"/>
    <col min="2274" max="2274" width="30.86328125" bestFit="1" customWidth="1"/>
    <col min="2275" max="2275" width="33.6640625" bestFit="1" customWidth="1"/>
    <col min="2276" max="2276" width="38.3984375" bestFit="1" customWidth="1"/>
    <col min="2277" max="2277" width="41.265625" bestFit="1" customWidth="1"/>
    <col min="2278" max="2278" width="36.9296875" bestFit="1" customWidth="1"/>
    <col min="2279" max="2279" width="39.73046875" bestFit="1" customWidth="1"/>
    <col min="2280" max="2280" width="19.33203125" bestFit="1" customWidth="1"/>
    <col min="2281" max="2281" width="22.1328125" bestFit="1" customWidth="1"/>
    <col min="2282" max="2282" width="8.9296875" bestFit="1" customWidth="1"/>
    <col min="2283" max="2283" width="11.46484375" bestFit="1" customWidth="1"/>
    <col min="2284" max="2284" width="51.33203125" bestFit="1" customWidth="1"/>
    <col min="2285" max="2285" width="54.1328125" bestFit="1" customWidth="1"/>
    <col min="2286" max="2286" width="10.3984375" bestFit="1" customWidth="1"/>
    <col min="2287" max="2287" width="13.19921875" bestFit="1" customWidth="1"/>
    <col min="2288" max="2288" width="52.33203125" bestFit="1" customWidth="1"/>
    <col min="2289" max="2289" width="55.1328125" bestFit="1" customWidth="1"/>
    <col min="2290" max="2290" width="22.9296875" bestFit="1" customWidth="1"/>
    <col min="2291" max="2291" width="25.73046875" bestFit="1" customWidth="1"/>
    <col min="2292" max="2292" width="8.9296875" bestFit="1" customWidth="1"/>
    <col min="2293" max="2293" width="9.19921875" bestFit="1" customWidth="1"/>
    <col min="2294" max="2294" width="45.3984375" bestFit="1" customWidth="1"/>
    <col min="2295" max="2295" width="48.19921875" bestFit="1" customWidth="1"/>
    <col min="2296" max="2296" width="26.6640625" bestFit="1" customWidth="1"/>
    <col min="2297" max="2297" width="29.53125" bestFit="1" customWidth="1"/>
    <col min="2298" max="2298" width="19.46484375" bestFit="1" customWidth="1"/>
    <col min="2299" max="2299" width="22.265625" bestFit="1" customWidth="1"/>
    <col min="2300" max="2300" width="31.06640625" bestFit="1" customWidth="1"/>
    <col min="2301" max="2301" width="33.86328125" bestFit="1" customWidth="1"/>
    <col min="2302" max="2302" width="45.06640625" bestFit="1" customWidth="1"/>
    <col min="2303" max="2303" width="47.86328125" bestFit="1" customWidth="1"/>
    <col min="2304" max="2304" width="43.06640625" bestFit="1" customWidth="1"/>
    <col min="2305" max="2305" width="45.86328125" bestFit="1" customWidth="1"/>
    <col min="2306" max="2306" width="27.796875" bestFit="1" customWidth="1"/>
    <col min="2307" max="2307" width="30.59765625" bestFit="1" customWidth="1"/>
    <col min="2308" max="2308" width="55.33203125" bestFit="1" customWidth="1"/>
    <col min="2309" max="2309" width="58.1328125" bestFit="1" customWidth="1"/>
    <col min="2310" max="2310" width="8.9296875" bestFit="1" customWidth="1"/>
    <col min="2311" max="2311" width="10.06640625" bestFit="1" customWidth="1"/>
    <col min="2312" max="2312" width="32" bestFit="1" customWidth="1"/>
    <col min="2313" max="2313" width="34.796875" bestFit="1" customWidth="1"/>
    <col min="2314" max="2314" width="44.3984375" bestFit="1" customWidth="1"/>
    <col min="2315" max="2315" width="47.19921875" bestFit="1" customWidth="1"/>
    <col min="2316" max="2316" width="11.46484375" bestFit="1" customWidth="1"/>
    <col min="2317" max="2317" width="14.265625" bestFit="1" customWidth="1"/>
    <col min="2318" max="2318" width="51.9296875" bestFit="1" customWidth="1"/>
    <col min="2319" max="2319" width="54.73046875" bestFit="1" customWidth="1"/>
    <col min="2320" max="2320" width="16.86328125" bestFit="1" customWidth="1"/>
    <col min="2321" max="2321" width="19.6640625" bestFit="1" customWidth="1"/>
    <col min="2322" max="2322" width="55.06640625" bestFit="1" customWidth="1"/>
    <col min="2323" max="2323" width="57.9296875" bestFit="1" customWidth="1"/>
    <col min="2324" max="2324" width="11.19921875" bestFit="1" customWidth="1"/>
    <col min="2325" max="2325" width="14" bestFit="1" customWidth="1"/>
    <col min="2326" max="2326" width="32.3984375" bestFit="1" customWidth="1"/>
    <col min="2327" max="2327" width="35.19921875" bestFit="1" customWidth="1"/>
    <col min="2328" max="2328" width="50.86328125" bestFit="1" customWidth="1"/>
    <col min="2329" max="2329" width="53.73046875" bestFit="1" customWidth="1"/>
    <col min="2330" max="2330" width="26.265625" bestFit="1" customWidth="1"/>
    <col min="2331" max="2331" width="29.1328125" bestFit="1" customWidth="1"/>
    <col min="2332" max="2332" width="26.46484375" bestFit="1" customWidth="1"/>
    <col min="2333" max="2333" width="29.33203125" bestFit="1" customWidth="1"/>
    <col min="2334" max="2334" width="43.19921875" bestFit="1" customWidth="1"/>
    <col min="2335" max="2335" width="46" bestFit="1" customWidth="1"/>
    <col min="2336" max="2336" width="16.1328125" bestFit="1" customWidth="1"/>
    <col min="2337" max="2337" width="18.9296875" bestFit="1" customWidth="1"/>
    <col min="2338" max="2338" width="30.19921875" bestFit="1" customWidth="1"/>
    <col min="2339" max="2339" width="33" bestFit="1" customWidth="1"/>
    <col min="2340" max="2340" width="49.9296875" bestFit="1" customWidth="1"/>
    <col min="2341" max="2341" width="52.73046875" bestFit="1" customWidth="1"/>
    <col min="2342" max="2342" width="30.6640625" bestFit="1" customWidth="1"/>
    <col min="2343" max="2343" width="33.53125" bestFit="1" customWidth="1"/>
    <col min="2344" max="2344" width="51.73046875" bestFit="1" customWidth="1"/>
    <col min="2345" max="2345" width="54.53125" bestFit="1" customWidth="1"/>
    <col min="2346" max="2346" width="24.73046875" bestFit="1" customWidth="1"/>
    <col min="2347" max="2347" width="27.53125" bestFit="1" customWidth="1"/>
    <col min="2348" max="2348" width="40.3984375" bestFit="1" customWidth="1"/>
    <col min="2349" max="2349" width="43.19921875" bestFit="1" customWidth="1"/>
    <col min="2350" max="2350" width="50" bestFit="1" customWidth="1"/>
    <col min="2351" max="2351" width="52.796875" bestFit="1" customWidth="1"/>
    <col min="2352" max="2352" width="41.59765625" bestFit="1" customWidth="1"/>
    <col min="2353" max="2353" width="44.3984375" bestFit="1" customWidth="1"/>
    <col min="2354" max="2354" width="17.33203125" bestFit="1" customWidth="1"/>
    <col min="2355" max="2355" width="20.1328125" bestFit="1" customWidth="1"/>
    <col min="2356" max="2356" width="48.33203125" bestFit="1" customWidth="1"/>
    <col min="2357" max="2357" width="51.1328125" bestFit="1" customWidth="1"/>
    <col min="2358" max="2358" width="31.6640625" bestFit="1" customWidth="1"/>
    <col min="2359" max="2359" width="34.46484375" bestFit="1" customWidth="1"/>
    <col min="2360" max="2360" width="23" bestFit="1" customWidth="1"/>
    <col min="2361" max="2361" width="25.796875" bestFit="1" customWidth="1"/>
    <col min="2362" max="2362" width="45" bestFit="1" customWidth="1"/>
    <col min="2363" max="2363" width="47.796875" bestFit="1" customWidth="1"/>
    <col min="2364" max="2364" width="10.19921875" bestFit="1" customWidth="1"/>
    <col min="2365" max="2365" width="13" bestFit="1" customWidth="1"/>
    <col min="2366" max="2366" width="48.46484375" bestFit="1" customWidth="1"/>
    <col min="2367" max="2367" width="51.265625" bestFit="1" customWidth="1"/>
    <col min="2368" max="2368" width="12.265625" bestFit="1" customWidth="1"/>
    <col min="2369" max="2369" width="15.06640625" bestFit="1" customWidth="1"/>
    <col min="2370" max="2370" width="41.46484375" bestFit="1" customWidth="1"/>
    <col min="2371" max="2371" width="44.265625" bestFit="1" customWidth="1"/>
    <col min="2372" max="2372" width="36.86328125" bestFit="1" customWidth="1"/>
    <col min="2373" max="2373" width="39.6640625" bestFit="1" customWidth="1"/>
    <col min="2374" max="2374" width="42.33203125" bestFit="1" customWidth="1"/>
    <col min="2375" max="2375" width="45.1328125" bestFit="1" customWidth="1"/>
    <col min="2376" max="2376" width="43.33203125" bestFit="1" customWidth="1"/>
    <col min="2377" max="2377" width="46.1328125" bestFit="1" customWidth="1"/>
    <col min="2378" max="2378" width="9.796875" bestFit="1" customWidth="1"/>
    <col min="2379" max="2379" width="12.53125" bestFit="1" customWidth="1"/>
    <col min="2380" max="2380" width="12.265625" bestFit="1" customWidth="1"/>
    <col min="2381" max="2381" width="15.06640625" bestFit="1" customWidth="1"/>
    <col min="2382" max="2382" width="53.46484375" bestFit="1" customWidth="1"/>
    <col min="2383" max="2383" width="56.265625" bestFit="1" customWidth="1"/>
    <col min="2384" max="2384" width="29.59765625" bestFit="1" customWidth="1"/>
    <col min="2385" max="2385" width="32.3984375" bestFit="1" customWidth="1"/>
    <col min="2386" max="2386" width="38.265625" bestFit="1" customWidth="1"/>
    <col min="2387" max="2387" width="41.06640625" bestFit="1" customWidth="1"/>
    <col min="2388" max="2388" width="42.86328125" bestFit="1" customWidth="1"/>
    <col min="2389" max="2389" width="45.73046875" bestFit="1" customWidth="1"/>
    <col min="2390" max="2390" width="16.6640625" bestFit="1" customWidth="1"/>
    <col min="2391" max="2391" width="19.46484375" bestFit="1" customWidth="1"/>
    <col min="2392" max="2392" width="43.46484375" bestFit="1" customWidth="1"/>
    <col min="2393" max="2393" width="46.265625" bestFit="1" customWidth="1"/>
    <col min="2394" max="2394" width="45.59765625" bestFit="1" customWidth="1"/>
    <col min="2395" max="2395" width="48.3984375" bestFit="1" customWidth="1"/>
    <col min="2396" max="2396" width="28.33203125" bestFit="1" customWidth="1"/>
    <col min="2397" max="2397" width="31.1328125" bestFit="1" customWidth="1"/>
    <col min="2398" max="2398" width="18.53125" bestFit="1" customWidth="1"/>
    <col min="2399" max="2399" width="21.3984375" bestFit="1" customWidth="1"/>
    <col min="2400" max="2400" width="10.73046875" bestFit="1" customWidth="1"/>
    <col min="2401" max="2401" width="13.53125" bestFit="1" customWidth="1"/>
    <col min="2402" max="2402" width="44.19921875" bestFit="1" customWidth="1"/>
    <col min="2403" max="2403" width="47" bestFit="1" customWidth="1"/>
    <col min="2404" max="2404" width="45.9296875" bestFit="1" customWidth="1"/>
    <col min="2405" max="2405" width="48.73046875" bestFit="1" customWidth="1"/>
    <col min="2406" max="2406" width="47.1328125" bestFit="1" customWidth="1"/>
    <col min="2407" max="2407" width="49.9296875" bestFit="1" customWidth="1"/>
    <col min="2408" max="2408" width="28.6640625" bestFit="1" customWidth="1"/>
    <col min="2409" max="2409" width="31.46484375" bestFit="1" customWidth="1"/>
    <col min="2410" max="2410" width="48.06640625" bestFit="1" customWidth="1"/>
    <col min="2411" max="2411" width="50.86328125" bestFit="1" customWidth="1"/>
    <col min="2412" max="2412" width="9.46484375" bestFit="1" customWidth="1"/>
    <col min="2413" max="2413" width="12.19921875" bestFit="1" customWidth="1"/>
    <col min="2414" max="2414" width="16.19921875" bestFit="1" customWidth="1"/>
    <col min="2415" max="2415" width="19" bestFit="1" customWidth="1"/>
    <col min="2416" max="2416" width="50.73046875" bestFit="1" customWidth="1"/>
    <col min="2417" max="2417" width="53.59765625" bestFit="1" customWidth="1"/>
    <col min="2418" max="2418" width="10.06640625" bestFit="1" customWidth="1"/>
    <col min="2419" max="2419" width="12.86328125" bestFit="1" customWidth="1"/>
    <col min="2420" max="2420" width="31.73046875" bestFit="1" customWidth="1"/>
    <col min="2421" max="2421" width="34.53125" bestFit="1" customWidth="1"/>
    <col min="2422" max="2422" width="55.53125" bestFit="1" customWidth="1"/>
    <col min="2423" max="2423" width="58.33203125" bestFit="1" customWidth="1"/>
    <col min="2424" max="2424" width="16" bestFit="1" customWidth="1"/>
    <col min="2425" max="2425" width="18.796875" bestFit="1" customWidth="1"/>
    <col min="2426" max="2426" width="25.796875" bestFit="1" customWidth="1"/>
    <col min="2427" max="2427" width="28.59765625" bestFit="1" customWidth="1"/>
    <col min="2428" max="2428" width="44.1328125" bestFit="1" customWidth="1"/>
    <col min="2429" max="2429" width="46.9296875" bestFit="1" customWidth="1"/>
    <col min="2430" max="2430" width="27.6640625" bestFit="1" customWidth="1"/>
    <col min="2431" max="2431" width="30.46484375" bestFit="1" customWidth="1"/>
    <col min="2432" max="2432" width="23.73046875" bestFit="1" customWidth="1"/>
    <col min="2433" max="2433" width="26.53125" bestFit="1" customWidth="1"/>
    <col min="2434" max="2434" width="47.6640625" bestFit="1" customWidth="1"/>
    <col min="2435" max="2435" width="50.46484375" bestFit="1" customWidth="1"/>
    <col min="2436" max="2436" width="24.796875" bestFit="1" customWidth="1"/>
    <col min="2437" max="2437" width="27.59765625" bestFit="1" customWidth="1"/>
    <col min="2438" max="2438" width="45.1328125" bestFit="1" customWidth="1"/>
    <col min="2439" max="2439" width="47.9296875" bestFit="1" customWidth="1"/>
    <col min="2440" max="2440" width="32.59765625" bestFit="1" customWidth="1"/>
    <col min="2441" max="2441" width="35.3984375" bestFit="1" customWidth="1"/>
    <col min="2442" max="2442" width="41" bestFit="1" customWidth="1"/>
    <col min="2443" max="2443" width="43.796875" bestFit="1" customWidth="1"/>
    <col min="2444" max="2444" width="35.265625" bestFit="1" customWidth="1"/>
    <col min="2445" max="2445" width="38.06640625" bestFit="1" customWidth="1"/>
    <col min="2446" max="2446" width="14.33203125" bestFit="1" customWidth="1"/>
    <col min="2447" max="2447" width="17.19921875" bestFit="1" customWidth="1"/>
    <col min="2448" max="2448" width="23.3984375" bestFit="1" customWidth="1"/>
    <col min="2449" max="2449" width="26.19921875" bestFit="1" customWidth="1"/>
    <col min="2450" max="2450" width="42.19921875" bestFit="1" customWidth="1"/>
    <col min="2451" max="2451" width="45" bestFit="1" customWidth="1"/>
    <col min="2452" max="2452" width="32.59765625" bestFit="1" customWidth="1"/>
    <col min="2453" max="2453" width="35.3984375" bestFit="1" customWidth="1"/>
    <col min="2454" max="2454" width="50.3984375" bestFit="1" customWidth="1"/>
    <col min="2455" max="2455" width="53.19921875" bestFit="1" customWidth="1"/>
    <col min="2456" max="2456" width="26.33203125" bestFit="1" customWidth="1"/>
    <col min="2457" max="2457" width="29.19921875" bestFit="1" customWidth="1"/>
    <col min="2458" max="2458" width="23.59765625" bestFit="1" customWidth="1"/>
    <col min="2459" max="2459" width="26.3984375" bestFit="1" customWidth="1"/>
    <col min="2460" max="2460" width="29.265625" bestFit="1" customWidth="1"/>
    <col min="2461" max="2461" width="32.06640625" bestFit="1" customWidth="1"/>
    <col min="2462" max="2462" width="38" bestFit="1" customWidth="1"/>
    <col min="2463" max="2463" width="40.796875" bestFit="1" customWidth="1"/>
    <col min="2464" max="2464" width="45.19921875" bestFit="1" customWidth="1"/>
    <col min="2465" max="2465" width="48" bestFit="1" customWidth="1"/>
    <col min="2466" max="2466" width="46.19921875" bestFit="1" customWidth="1"/>
    <col min="2467" max="2467" width="49" bestFit="1" customWidth="1"/>
    <col min="2468" max="2468" width="19.86328125" bestFit="1" customWidth="1"/>
    <col min="2469" max="2469" width="22.6640625" bestFit="1" customWidth="1"/>
    <col min="2470" max="2470" width="48.265625" bestFit="1" customWidth="1"/>
    <col min="2471" max="2471" width="51.06640625" bestFit="1" customWidth="1"/>
    <col min="2472" max="2472" width="25.1328125" bestFit="1" customWidth="1"/>
    <col min="2473" max="2473" width="27.9296875" bestFit="1" customWidth="1"/>
    <col min="2474" max="2474" width="27.796875" bestFit="1" customWidth="1"/>
    <col min="2475" max="2475" width="30.59765625" bestFit="1" customWidth="1"/>
    <col min="2476" max="2476" width="51.59765625" bestFit="1" customWidth="1"/>
    <col min="2477" max="2477" width="54.3984375" bestFit="1" customWidth="1"/>
    <col min="2478" max="2478" width="41.86328125" bestFit="1" customWidth="1"/>
    <col min="2479" max="2479" width="44.6640625" bestFit="1" customWidth="1"/>
    <col min="2480" max="2480" width="21.46484375" bestFit="1" customWidth="1"/>
    <col min="2481" max="2481" width="24.265625" bestFit="1" customWidth="1"/>
    <col min="2482" max="2482" width="18.3984375" bestFit="1" customWidth="1"/>
    <col min="2483" max="2483" width="21.265625" bestFit="1" customWidth="1"/>
    <col min="2484" max="2484" width="31.9296875" bestFit="1" customWidth="1"/>
    <col min="2485" max="2485" width="34.73046875" bestFit="1" customWidth="1"/>
    <col min="2486" max="2486" width="45" bestFit="1" customWidth="1"/>
    <col min="2487" max="2487" width="47.796875" bestFit="1" customWidth="1"/>
    <col min="2488" max="2488" width="37.3984375" bestFit="1" customWidth="1"/>
    <col min="2489" max="2489" width="40.19921875" bestFit="1" customWidth="1"/>
    <col min="2490" max="2490" width="50.46484375" bestFit="1" customWidth="1"/>
    <col min="2491" max="2491" width="53.265625" bestFit="1" customWidth="1"/>
    <col min="2492" max="2492" width="47.53125" bestFit="1" customWidth="1"/>
    <col min="2493" max="2493" width="50.33203125" bestFit="1" customWidth="1"/>
    <col min="2494" max="2494" width="20.73046875" bestFit="1" customWidth="1"/>
    <col min="2495" max="2495" width="23.53125" bestFit="1" customWidth="1"/>
    <col min="2496" max="2496" width="50.9296875" bestFit="1" customWidth="1"/>
    <col min="2497" max="2497" width="53.796875" bestFit="1" customWidth="1"/>
    <col min="2498" max="2498" width="47.33203125" bestFit="1" customWidth="1"/>
    <col min="2499" max="2499" width="50.1328125" bestFit="1" customWidth="1"/>
    <col min="2500" max="2500" width="25.06640625" bestFit="1" customWidth="1"/>
    <col min="2501" max="2501" width="27.86328125" bestFit="1" customWidth="1"/>
    <col min="2502" max="2502" width="53.06640625" bestFit="1" customWidth="1"/>
    <col min="2503" max="2503" width="55.86328125" bestFit="1" customWidth="1"/>
    <col min="2504" max="2504" width="27.19921875" bestFit="1" customWidth="1"/>
    <col min="2505" max="2505" width="30" bestFit="1" customWidth="1"/>
    <col min="2506" max="2506" width="28.59765625" bestFit="1" customWidth="1"/>
    <col min="2507" max="2507" width="31.3984375" bestFit="1" customWidth="1"/>
    <col min="2508" max="2508" width="30.6640625" bestFit="1" customWidth="1"/>
    <col min="2509" max="2509" width="33.53125" bestFit="1" customWidth="1"/>
    <col min="2510" max="2510" width="28.796875" bestFit="1" customWidth="1"/>
    <col min="2511" max="2511" width="31.59765625" bestFit="1" customWidth="1"/>
    <col min="2512" max="2512" width="20.6640625" bestFit="1" customWidth="1"/>
    <col min="2513" max="2513" width="23.46484375" bestFit="1" customWidth="1"/>
    <col min="2514" max="2514" width="27.9296875" bestFit="1" customWidth="1"/>
    <col min="2515" max="2515" width="30.73046875" bestFit="1" customWidth="1"/>
    <col min="2516" max="2516" width="23" bestFit="1" customWidth="1"/>
    <col min="2517" max="2517" width="25.796875" bestFit="1" customWidth="1"/>
    <col min="2518" max="2518" width="17.06640625" bestFit="1" customWidth="1"/>
    <col min="2519" max="2519" width="19.86328125" bestFit="1" customWidth="1"/>
    <col min="2520" max="2520" width="31.3984375" bestFit="1" customWidth="1"/>
    <col min="2521" max="2521" width="34.19921875" bestFit="1" customWidth="1"/>
    <col min="2522" max="2522" width="43.53125" bestFit="1" customWidth="1"/>
    <col min="2523" max="2523" width="46.33203125" bestFit="1" customWidth="1"/>
    <col min="2524" max="2524" width="24.06640625" bestFit="1" customWidth="1"/>
    <col min="2525" max="2525" width="26.86328125" bestFit="1" customWidth="1"/>
    <col min="2526" max="2526" width="18.1328125" bestFit="1" customWidth="1"/>
    <col min="2527" max="2527" width="21" bestFit="1" customWidth="1"/>
    <col min="2528" max="2528" width="52.265625" bestFit="1" customWidth="1"/>
    <col min="2529" max="2529" width="55.06640625" bestFit="1" customWidth="1"/>
    <col min="2530" max="2530" width="43.6640625" bestFit="1" customWidth="1"/>
    <col min="2531" max="2531" width="46.46484375" bestFit="1" customWidth="1"/>
    <col min="2532" max="2532" width="48.06640625" bestFit="1" customWidth="1"/>
    <col min="2533" max="2533" width="50.86328125" bestFit="1" customWidth="1"/>
    <col min="2534" max="2534" width="45.59765625" bestFit="1" customWidth="1"/>
    <col min="2535" max="2535" width="48.3984375" bestFit="1" customWidth="1"/>
    <col min="2536" max="2536" width="37.46484375" bestFit="1" customWidth="1"/>
    <col min="2537" max="2537" width="40.265625" bestFit="1" customWidth="1"/>
    <col min="2538" max="2538" width="28.9296875" bestFit="1" customWidth="1"/>
    <col min="2539" max="2539" width="31.73046875" bestFit="1" customWidth="1"/>
    <col min="2540" max="2540" width="28.59765625" bestFit="1" customWidth="1"/>
    <col min="2541" max="2541" width="31.3984375" bestFit="1" customWidth="1"/>
    <col min="2542" max="2542" width="33.19921875" bestFit="1" customWidth="1"/>
    <col min="2543" max="2543" width="36" bestFit="1" customWidth="1"/>
    <col min="2544" max="2544" width="33.33203125" bestFit="1" customWidth="1"/>
    <col min="2545" max="2545" width="36.1328125" bestFit="1" customWidth="1"/>
    <col min="2546" max="2546" width="32.53125" bestFit="1" customWidth="1"/>
    <col min="2547" max="2547" width="35.33203125" bestFit="1" customWidth="1"/>
    <col min="2548" max="2548" width="41" bestFit="1" customWidth="1"/>
    <col min="2549" max="2549" width="43.796875" bestFit="1" customWidth="1"/>
    <col min="2550" max="2550" width="23.86328125" bestFit="1" customWidth="1"/>
    <col min="2551" max="2551" width="26.6640625" bestFit="1" customWidth="1"/>
    <col min="2552" max="2552" width="19.9296875" bestFit="1" customWidth="1"/>
    <col min="2553" max="2553" width="22.73046875" bestFit="1" customWidth="1"/>
    <col min="2554" max="2554" width="49.6640625" bestFit="1" customWidth="1"/>
    <col min="2555" max="2555" width="52.46484375" bestFit="1" customWidth="1"/>
    <col min="2556" max="2556" width="25.6640625" bestFit="1" customWidth="1"/>
    <col min="2557" max="2557" width="28.46484375" bestFit="1" customWidth="1"/>
    <col min="2558" max="2558" width="44.265625" bestFit="1" customWidth="1"/>
    <col min="2559" max="2559" width="47.06640625" bestFit="1" customWidth="1"/>
    <col min="2560" max="2560" width="36.265625" bestFit="1" customWidth="1"/>
    <col min="2561" max="2561" width="39.06640625" bestFit="1" customWidth="1"/>
    <col min="2562" max="2562" width="29.53125" bestFit="1" customWidth="1"/>
    <col min="2563" max="2563" width="32.33203125" bestFit="1" customWidth="1"/>
    <col min="2564" max="2564" width="23.06640625" bestFit="1" customWidth="1"/>
    <col min="2565" max="2565" width="25.86328125" bestFit="1" customWidth="1"/>
    <col min="2566" max="2566" width="50.1328125" bestFit="1" customWidth="1"/>
    <col min="2567" max="2567" width="52.9296875" bestFit="1" customWidth="1"/>
    <col min="2568" max="2568" width="25.1328125" bestFit="1" customWidth="1"/>
    <col min="2569" max="2569" width="27.9296875" bestFit="1" customWidth="1"/>
    <col min="2570" max="2570" width="51.3984375" bestFit="1" customWidth="1"/>
    <col min="2571" max="2571" width="54.19921875" bestFit="1" customWidth="1"/>
    <col min="2572" max="2572" width="31" bestFit="1" customWidth="1"/>
    <col min="2573" max="2573" width="33.796875" bestFit="1" customWidth="1"/>
    <col min="2574" max="2574" width="56.33203125" bestFit="1" customWidth="1"/>
    <col min="2575" max="2575" width="59.1328125" bestFit="1" customWidth="1"/>
    <col min="2576" max="2576" width="37.06640625" bestFit="1" customWidth="1"/>
    <col min="2577" max="2577" width="39.86328125" bestFit="1" customWidth="1"/>
    <col min="2578" max="2578" width="14.86328125" bestFit="1" customWidth="1"/>
    <col min="2579" max="2579" width="17.6640625" bestFit="1" customWidth="1"/>
    <col min="2580" max="2580" width="51.46484375" bestFit="1" customWidth="1"/>
    <col min="2581" max="2581" width="54.265625" bestFit="1" customWidth="1"/>
    <col min="2582" max="2582" width="49.796875" bestFit="1" customWidth="1"/>
    <col min="2583" max="2583" width="52.59765625" bestFit="1" customWidth="1"/>
    <col min="2584" max="2584" width="50.6640625" bestFit="1" customWidth="1"/>
    <col min="2585" max="2585" width="53.53125" bestFit="1" customWidth="1"/>
    <col min="2586" max="2586" width="18.1328125" bestFit="1" customWidth="1"/>
    <col min="2587" max="2587" width="21" bestFit="1" customWidth="1"/>
    <col min="2588" max="2588" width="17.265625" bestFit="1" customWidth="1"/>
    <col min="2589" max="2589" width="20.06640625" bestFit="1" customWidth="1"/>
    <col min="2590" max="2590" width="46" bestFit="1" customWidth="1"/>
    <col min="2591" max="2591" width="48.796875" bestFit="1" customWidth="1"/>
    <col min="2592" max="2592" width="49.53125" bestFit="1" customWidth="1"/>
    <col min="2593" max="2593" width="52.33203125" bestFit="1" customWidth="1"/>
    <col min="2594" max="2594" width="20.73046875" bestFit="1" customWidth="1"/>
    <col min="2595" max="2595" width="23.53125" bestFit="1" customWidth="1"/>
    <col min="2596" max="2596" width="20.46484375" bestFit="1" customWidth="1"/>
    <col min="2597" max="2597" width="23.265625" bestFit="1" customWidth="1"/>
    <col min="2598" max="2598" width="38.796875" bestFit="1" customWidth="1"/>
    <col min="2599" max="2599" width="41.6640625" bestFit="1" customWidth="1"/>
    <col min="2600" max="2600" width="37" bestFit="1" customWidth="1"/>
    <col min="2601" max="2601" width="39.796875" bestFit="1" customWidth="1"/>
    <col min="2602" max="2602" width="30.3984375" bestFit="1" customWidth="1"/>
    <col min="2603" max="2603" width="33.265625" bestFit="1" customWidth="1"/>
    <col min="2604" max="2604" width="12.19921875" bestFit="1" customWidth="1"/>
    <col min="2605" max="2605" width="15" bestFit="1" customWidth="1"/>
    <col min="2606" max="2606" width="42.86328125" bestFit="1" customWidth="1"/>
    <col min="2607" max="2607" width="45.73046875" bestFit="1" customWidth="1"/>
    <col min="2608" max="2608" width="29.59765625" bestFit="1" customWidth="1"/>
    <col min="2609" max="2609" width="32.3984375" bestFit="1" customWidth="1"/>
    <col min="2610" max="2610" width="35.265625" bestFit="1" customWidth="1"/>
    <col min="2611" max="2611" width="38.06640625" bestFit="1" customWidth="1"/>
    <col min="2612" max="2612" width="20.6640625" bestFit="1" customWidth="1"/>
    <col min="2613" max="2613" width="23.46484375" bestFit="1" customWidth="1"/>
    <col min="2614" max="2614" width="23.59765625" bestFit="1" customWidth="1"/>
    <col min="2615" max="2615" width="26.3984375" bestFit="1" customWidth="1"/>
    <col min="2616" max="2616" width="40.59765625" bestFit="1" customWidth="1"/>
    <col min="2617" max="2617" width="43.3984375" bestFit="1" customWidth="1"/>
    <col min="2618" max="2618" width="37.59765625" bestFit="1" customWidth="1"/>
    <col min="2619" max="2619" width="40.3984375" bestFit="1" customWidth="1"/>
    <col min="2620" max="2620" width="20.1328125" bestFit="1" customWidth="1"/>
    <col min="2621" max="2621" width="22.9296875" bestFit="1" customWidth="1"/>
    <col min="2622" max="2622" width="36.3984375" bestFit="1" customWidth="1"/>
    <col min="2623" max="2623" width="39.19921875" bestFit="1" customWidth="1"/>
    <col min="2624" max="2624" width="21.53125" bestFit="1" customWidth="1"/>
    <col min="2625" max="2625" width="24.33203125" bestFit="1" customWidth="1"/>
    <col min="2626" max="2626" width="32.06640625" bestFit="1" customWidth="1"/>
    <col min="2627" max="2627" width="34.86328125" bestFit="1" customWidth="1"/>
    <col min="2628" max="2628" width="42.53125" bestFit="1" customWidth="1"/>
    <col min="2629" max="2629" width="45.3984375" bestFit="1" customWidth="1"/>
    <col min="2630" max="2630" width="22.59765625" bestFit="1" customWidth="1"/>
    <col min="2631" max="2631" width="25.46484375" bestFit="1" customWidth="1"/>
    <col min="2632" max="2632" width="22.59765625" bestFit="1" customWidth="1"/>
    <col min="2633" max="2633" width="25.46484375" bestFit="1" customWidth="1"/>
    <col min="2634" max="2634" width="33" bestFit="1" customWidth="1"/>
    <col min="2635" max="2635" width="35.796875" bestFit="1" customWidth="1"/>
    <col min="2636" max="2636" width="18.9296875" bestFit="1" customWidth="1"/>
    <col min="2637" max="2637" width="21.73046875" bestFit="1" customWidth="1"/>
    <col min="2638" max="2638" width="39.9296875" bestFit="1" customWidth="1"/>
    <col min="2639" max="2639" width="42.73046875" bestFit="1" customWidth="1"/>
    <col min="2640" max="2640" width="26.86328125" bestFit="1" customWidth="1"/>
    <col min="2641" max="2641" width="29.6640625" bestFit="1" customWidth="1"/>
    <col min="2642" max="2642" width="52.3984375" bestFit="1" customWidth="1"/>
    <col min="2643" max="2643" width="55.19921875" bestFit="1" customWidth="1"/>
    <col min="2644" max="2644" width="10.265625" bestFit="1" customWidth="1"/>
    <col min="2645" max="2645" width="13.06640625" bestFit="1" customWidth="1"/>
    <col min="2646" max="2646" width="29.06640625" bestFit="1" customWidth="1"/>
    <col min="2647" max="2647" width="31.86328125" bestFit="1" customWidth="1"/>
    <col min="2648" max="2648" width="52.53125" bestFit="1" customWidth="1"/>
    <col min="2649" max="2649" width="55.33203125" bestFit="1" customWidth="1"/>
    <col min="2650" max="2650" width="47.46484375" bestFit="1" customWidth="1"/>
    <col min="2651" max="2651" width="50.265625" bestFit="1" customWidth="1"/>
    <col min="2652" max="2652" width="34.9296875" bestFit="1" customWidth="1"/>
    <col min="2653" max="2653" width="37.73046875" bestFit="1" customWidth="1"/>
    <col min="2654" max="2654" width="28.796875" bestFit="1" customWidth="1"/>
    <col min="2655" max="2655" width="31.59765625" bestFit="1" customWidth="1"/>
    <col min="2656" max="2656" width="13.59765625" bestFit="1" customWidth="1"/>
    <col min="2657" max="2657" width="16.3984375" bestFit="1" customWidth="1"/>
    <col min="2658" max="2658" width="16.1328125" bestFit="1" customWidth="1"/>
    <col min="2659" max="2659" width="18.9296875" bestFit="1" customWidth="1"/>
    <col min="2660" max="2660" width="13.53125" bestFit="1" customWidth="1"/>
    <col min="2661" max="2661" width="16.33203125" bestFit="1" customWidth="1"/>
    <col min="2662" max="2662" width="9.1328125" bestFit="1" customWidth="1"/>
    <col min="2663" max="2663" width="11.86328125" bestFit="1" customWidth="1"/>
    <col min="2664" max="2664" width="48.19921875" bestFit="1" customWidth="1"/>
    <col min="2665" max="2665" width="51" bestFit="1" customWidth="1"/>
    <col min="2666" max="2666" width="16.1328125" bestFit="1" customWidth="1"/>
    <col min="2667" max="2667" width="18.9296875" bestFit="1" customWidth="1"/>
    <col min="2668" max="2668" width="20.46484375" bestFit="1" customWidth="1"/>
    <col min="2669" max="2669" width="23.265625" bestFit="1" customWidth="1"/>
    <col min="2670" max="2670" width="26.46484375" bestFit="1" customWidth="1"/>
    <col min="2671" max="2671" width="29.33203125" bestFit="1" customWidth="1"/>
    <col min="2672" max="2672" width="35.59765625" bestFit="1" customWidth="1"/>
    <col min="2673" max="2673" width="38.3984375" bestFit="1" customWidth="1"/>
    <col min="2674" max="2674" width="27.1328125" bestFit="1" customWidth="1"/>
    <col min="2675" max="2675" width="29.9296875" bestFit="1" customWidth="1"/>
    <col min="2676" max="2676" width="41.73046875" bestFit="1" customWidth="1"/>
    <col min="2677" max="2677" width="44.53125" bestFit="1" customWidth="1"/>
    <col min="2678" max="2678" width="16.73046875" bestFit="1" customWidth="1"/>
    <col min="2679" max="2679" width="19.53125" bestFit="1" customWidth="1"/>
    <col min="2680" max="2680" width="29.86328125" bestFit="1" customWidth="1"/>
    <col min="2681" max="2681" width="32.6640625" bestFit="1" customWidth="1"/>
    <col min="2682" max="2682" width="40.9296875" bestFit="1" customWidth="1"/>
    <col min="2683" max="2683" width="43.73046875" bestFit="1" customWidth="1"/>
    <col min="2684" max="2684" width="60.265625" bestFit="1" customWidth="1"/>
    <col min="2685" max="2685" width="63.06640625" bestFit="1" customWidth="1"/>
    <col min="2686" max="2686" width="28.06640625" bestFit="1" customWidth="1"/>
    <col min="2687" max="2687" width="30.86328125" bestFit="1" customWidth="1"/>
    <col min="2688" max="2688" width="40.59765625" bestFit="1" customWidth="1"/>
    <col min="2689" max="2689" width="43.3984375" bestFit="1" customWidth="1"/>
    <col min="2690" max="2690" width="19.59765625" bestFit="1" customWidth="1"/>
    <col min="2691" max="2691" width="22.3984375" bestFit="1" customWidth="1"/>
    <col min="2692" max="2692" width="17.19921875" bestFit="1" customWidth="1"/>
    <col min="2693" max="2693" width="20" bestFit="1" customWidth="1"/>
    <col min="2694" max="2694" width="37.1328125" bestFit="1" customWidth="1"/>
    <col min="2695" max="2695" width="39.9296875" bestFit="1" customWidth="1"/>
    <col min="2696" max="2696" width="54.06640625" bestFit="1" customWidth="1"/>
    <col min="2697" max="2697" width="56.86328125" bestFit="1" customWidth="1"/>
    <col min="2698" max="2698" width="32.86328125" bestFit="1" customWidth="1"/>
    <col min="2699" max="2699" width="35.6640625" bestFit="1" customWidth="1"/>
    <col min="2700" max="2700" width="27.796875" bestFit="1" customWidth="1"/>
    <col min="2701" max="2701" width="30.59765625" bestFit="1" customWidth="1"/>
    <col min="2702" max="2702" width="52.796875" bestFit="1" customWidth="1"/>
    <col min="2703" max="2703" width="55.59765625" bestFit="1" customWidth="1"/>
    <col min="2704" max="2704" width="39.9296875" bestFit="1" customWidth="1"/>
    <col min="2705" max="2705" width="42.73046875" bestFit="1" customWidth="1"/>
    <col min="2706" max="2706" width="29.1328125" bestFit="1" customWidth="1"/>
    <col min="2707" max="2707" width="31.9296875" bestFit="1" customWidth="1"/>
    <col min="2708" max="2708" width="41.1328125" bestFit="1" customWidth="1"/>
    <col min="2709" max="2709" width="43.9296875" bestFit="1" customWidth="1"/>
    <col min="2710" max="2710" width="44.33203125" bestFit="1" customWidth="1"/>
    <col min="2711" max="2711" width="47.1328125" bestFit="1" customWidth="1"/>
    <col min="2712" max="2712" width="37.46484375" bestFit="1" customWidth="1"/>
    <col min="2713" max="2713" width="40.265625" bestFit="1" customWidth="1"/>
    <col min="2714" max="2714" width="16.9296875" bestFit="1" customWidth="1"/>
    <col min="2715" max="2715" width="19.73046875" bestFit="1" customWidth="1"/>
    <col min="2716" max="2716" width="26.33203125" bestFit="1" customWidth="1"/>
    <col min="2717" max="2717" width="29.19921875" bestFit="1" customWidth="1"/>
    <col min="2718" max="2718" width="19.59765625" bestFit="1" customWidth="1"/>
    <col min="2719" max="2719" width="22.3984375" bestFit="1" customWidth="1"/>
    <col min="2720" max="2720" width="30.86328125" bestFit="1" customWidth="1"/>
    <col min="2721" max="2721" width="33.6640625" bestFit="1" customWidth="1"/>
    <col min="2722" max="2722" width="34.19921875" bestFit="1" customWidth="1"/>
    <col min="2723" max="2723" width="37" bestFit="1" customWidth="1"/>
    <col min="2724" max="2724" width="37.06640625" bestFit="1" customWidth="1"/>
    <col min="2725" max="2725" width="39.86328125" bestFit="1" customWidth="1"/>
    <col min="2726" max="2726" width="40.59765625" bestFit="1" customWidth="1"/>
    <col min="2727" max="2727" width="43.3984375" bestFit="1" customWidth="1"/>
    <col min="2728" max="2728" width="52.73046875" bestFit="1" customWidth="1"/>
    <col min="2729" max="2729" width="55.53125" bestFit="1" customWidth="1"/>
    <col min="2730" max="2730" width="33.796875" bestFit="1" customWidth="1"/>
    <col min="2731" max="2731" width="36.59765625" bestFit="1" customWidth="1"/>
    <col min="2732" max="2732" width="52.9296875" bestFit="1" customWidth="1"/>
    <col min="2733" max="2733" width="55.73046875" bestFit="1" customWidth="1"/>
    <col min="2734" max="2734" width="50.59765625" bestFit="1" customWidth="1"/>
    <col min="2735" max="2735" width="53.46484375" bestFit="1" customWidth="1"/>
    <col min="2736" max="2736" width="37.06640625" bestFit="1" customWidth="1"/>
    <col min="2737" max="2737" width="39.86328125" bestFit="1" customWidth="1"/>
    <col min="2738" max="2738" width="52.59765625" bestFit="1" customWidth="1"/>
    <col min="2739" max="2739" width="55.3984375" bestFit="1" customWidth="1"/>
    <col min="2740" max="2740" width="27.3984375" bestFit="1" customWidth="1"/>
    <col min="2741" max="2741" width="30.19921875" bestFit="1" customWidth="1"/>
    <col min="2742" max="2742" width="14.9296875" bestFit="1" customWidth="1"/>
    <col min="2743" max="2743" width="17.73046875" bestFit="1" customWidth="1"/>
    <col min="2744" max="2744" width="45.86328125" bestFit="1" customWidth="1"/>
    <col min="2745" max="2745" width="48.6640625" bestFit="1" customWidth="1"/>
    <col min="2746" max="2746" width="50.9296875" bestFit="1" customWidth="1"/>
    <col min="2747" max="2747" width="53.796875" bestFit="1" customWidth="1"/>
    <col min="2748" max="2748" width="26.796875" bestFit="1" customWidth="1"/>
    <col min="2749" max="2749" width="29.59765625" bestFit="1" customWidth="1"/>
    <col min="2750" max="2750" width="20.1328125" bestFit="1" customWidth="1"/>
    <col min="2751" max="2751" width="22.9296875" bestFit="1" customWidth="1"/>
    <col min="2752" max="2752" width="28" bestFit="1" customWidth="1"/>
    <col min="2753" max="2753" width="30.796875" bestFit="1" customWidth="1"/>
    <col min="2754" max="2754" width="50.33203125" bestFit="1" customWidth="1"/>
    <col min="2755" max="2755" width="53.1328125" bestFit="1" customWidth="1"/>
    <col min="2756" max="2756" width="27.3984375" bestFit="1" customWidth="1"/>
    <col min="2757" max="2757" width="30.19921875" bestFit="1" customWidth="1"/>
    <col min="2758" max="2758" width="23.1328125" bestFit="1" customWidth="1"/>
    <col min="2759" max="2759" width="25.9296875" bestFit="1" customWidth="1"/>
    <col min="2760" max="2760" width="38.59765625" bestFit="1" customWidth="1"/>
    <col min="2761" max="2761" width="41.46484375" bestFit="1" customWidth="1"/>
    <col min="2762" max="2762" width="16.73046875" bestFit="1" customWidth="1"/>
    <col min="2763" max="2763" width="19.53125" bestFit="1" customWidth="1"/>
    <col min="2764" max="2764" width="28.19921875" bestFit="1" customWidth="1"/>
    <col min="2765" max="2765" width="31" bestFit="1" customWidth="1"/>
    <col min="2766" max="2766" width="33.796875" bestFit="1" customWidth="1"/>
    <col min="2767" max="2767" width="36.59765625" bestFit="1" customWidth="1"/>
    <col min="2768" max="2768" width="19.33203125" bestFit="1" customWidth="1"/>
    <col min="2769" max="2769" width="22.1328125" bestFit="1" customWidth="1"/>
    <col min="2770" max="2770" width="49.19921875" bestFit="1" customWidth="1"/>
    <col min="2771" max="2771" width="52" bestFit="1" customWidth="1"/>
    <col min="2772" max="2772" width="56.33203125" bestFit="1" customWidth="1"/>
    <col min="2773" max="2773" width="59.1328125" bestFit="1" customWidth="1"/>
    <col min="2774" max="2774" width="31.53125" bestFit="1" customWidth="1"/>
    <col min="2775" max="2775" width="34.33203125" bestFit="1" customWidth="1"/>
    <col min="2776" max="2776" width="19.1328125" bestFit="1" customWidth="1"/>
    <col min="2777" max="2777" width="21.9296875" bestFit="1" customWidth="1"/>
    <col min="2778" max="2778" width="47.53125" bestFit="1" customWidth="1"/>
    <col min="2779" max="2779" width="50.33203125" bestFit="1" customWidth="1"/>
    <col min="2780" max="2780" width="29.796875" bestFit="1" customWidth="1"/>
    <col min="2781" max="2781" width="32.59765625" bestFit="1" customWidth="1"/>
    <col min="2782" max="2782" width="30.86328125" bestFit="1" customWidth="1"/>
    <col min="2783" max="2783" width="33.6640625" bestFit="1" customWidth="1"/>
    <col min="2784" max="2784" width="22.19921875" bestFit="1" customWidth="1"/>
    <col min="2785" max="2785" width="25.06640625" bestFit="1" customWidth="1"/>
    <col min="2786" max="2786" width="17.6640625" bestFit="1" customWidth="1"/>
    <col min="2787" max="2787" width="20.46484375" bestFit="1" customWidth="1"/>
    <col min="2788" max="2788" width="67.796875" bestFit="1" customWidth="1"/>
    <col min="2789" max="2789" width="70.59765625" bestFit="1" customWidth="1"/>
    <col min="2790" max="2790" width="37.3984375" bestFit="1" customWidth="1"/>
    <col min="2791" max="2791" width="40.19921875" bestFit="1" customWidth="1"/>
    <col min="2792" max="2792" width="39.06640625" bestFit="1" customWidth="1"/>
    <col min="2793" max="2793" width="41.86328125" bestFit="1" customWidth="1"/>
    <col min="2794" max="2794" width="30.06640625" bestFit="1" customWidth="1"/>
    <col min="2795" max="2795" width="32.86328125" bestFit="1" customWidth="1"/>
    <col min="2796" max="2796" width="49.33203125" bestFit="1" customWidth="1"/>
    <col min="2797" max="2797" width="52.1328125" bestFit="1" customWidth="1"/>
    <col min="2798" max="2798" width="33.73046875" bestFit="1" customWidth="1"/>
    <col min="2799" max="2799" width="36.53125" bestFit="1" customWidth="1"/>
    <col min="2800" max="2800" width="51.59765625" bestFit="1" customWidth="1"/>
    <col min="2801" max="2801" width="54.3984375" bestFit="1" customWidth="1"/>
    <col min="2802" max="2802" width="34.6640625" bestFit="1" customWidth="1"/>
    <col min="2803" max="2803" width="37.53125" bestFit="1" customWidth="1"/>
    <col min="2804" max="2804" width="41.796875" bestFit="1" customWidth="1"/>
    <col min="2805" max="2805" width="44.59765625" bestFit="1" customWidth="1"/>
    <col min="2806" max="2806" width="52.73046875" bestFit="1" customWidth="1"/>
    <col min="2807" max="2807" width="55.53125" bestFit="1" customWidth="1"/>
    <col min="2808" max="2808" width="39.33203125" bestFit="1" customWidth="1"/>
    <col min="2809" max="2809" width="42.1328125" bestFit="1" customWidth="1"/>
    <col min="2810" max="2810" width="52" bestFit="1" customWidth="1"/>
    <col min="2811" max="2811" width="54.796875" bestFit="1" customWidth="1"/>
    <col min="2812" max="2812" width="24.796875" bestFit="1" customWidth="1"/>
    <col min="2813" max="2813" width="27.59765625" bestFit="1" customWidth="1"/>
    <col min="2814" max="2814" width="28.1328125" bestFit="1" customWidth="1"/>
    <col min="2815" max="2815" width="30.9296875" bestFit="1" customWidth="1"/>
    <col min="2816" max="2816" width="10.53125" bestFit="1" customWidth="1"/>
    <col min="2817" max="2817" width="13.33203125" bestFit="1" customWidth="1"/>
    <col min="2818" max="2818" width="25.6640625" bestFit="1" customWidth="1"/>
    <col min="2819" max="2819" width="28.46484375" bestFit="1" customWidth="1"/>
    <col min="2820" max="2820" width="29.06640625" bestFit="1" customWidth="1"/>
    <col min="2821" max="2821" width="31.86328125" bestFit="1" customWidth="1"/>
    <col min="2822" max="2822" width="11.1328125" bestFit="1" customWidth="1"/>
    <col min="2823" max="2823" width="13.9296875" bestFit="1" customWidth="1"/>
    <col min="2824" max="2824" width="20.6640625" bestFit="1" customWidth="1"/>
    <col min="2825" max="2825" width="23.46484375" bestFit="1" customWidth="1"/>
    <col min="2826" max="2826" width="29.265625" bestFit="1" customWidth="1"/>
    <col min="2827" max="2827" width="32.06640625" bestFit="1" customWidth="1"/>
    <col min="2828" max="2828" width="37.265625" bestFit="1" customWidth="1"/>
    <col min="2829" max="2829" width="40.06640625" bestFit="1" customWidth="1"/>
    <col min="2830" max="2830" width="46.46484375" bestFit="1" customWidth="1"/>
    <col min="2831" max="2831" width="49.265625" bestFit="1" customWidth="1"/>
    <col min="2832" max="2832" width="51.06640625" bestFit="1" customWidth="1"/>
    <col min="2833" max="2833" width="53.9296875" bestFit="1" customWidth="1"/>
    <col min="2834" max="2834" width="17.796875" bestFit="1" customWidth="1"/>
    <col min="2835" max="2835" width="20.59765625" bestFit="1" customWidth="1"/>
    <col min="2836" max="2836" width="24.73046875" bestFit="1" customWidth="1"/>
    <col min="2837" max="2837" width="27.53125" bestFit="1" customWidth="1"/>
    <col min="2838" max="2838" width="31.1328125" bestFit="1" customWidth="1"/>
    <col min="2839" max="2839" width="33.9296875" bestFit="1" customWidth="1"/>
    <col min="2840" max="2840" width="23.06640625" bestFit="1" customWidth="1"/>
    <col min="2841" max="2841" width="25.86328125" bestFit="1" customWidth="1"/>
    <col min="2842" max="2842" width="70" bestFit="1" customWidth="1"/>
    <col min="2843" max="2843" width="72.796875" bestFit="1" customWidth="1"/>
    <col min="2844" max="2844" width="48.3984375" bestFit="1" customWidth="1"/>
    <col min="2845" max="2845" width="51.19921875" bestFit="1" customWidth="1"/>
    <col min="2846" max="2846" width="48.06640625" bestFit="1" customWidth="1"/>
    <col min="2847" max="2847" width="50.86328125" bestFit="1" customWidth="1"/>
    <col min="2848" max="2848" width="52.73046875" bestFit="1" customWidth="1"/>
    <col min="2849" max="2849" width="55.53125" bestFit="1" customWidth="1"/>
    <col min="2850" max="2850" width="49.1328125" bestFit="1" customWidth="1"/>
    <col min="2851" max="2851" width="51.9296875" bestFit="1" customWidth="1"/>
    <col min="2852" max="2852" width="8.59765625" bestFit="1" customWidth="1"/>
    <col min="2853" max="2853" width="11.33203125" bestFit="1" customWidth="1"/>
    <col min="2854" max="2854" width="39.46484375" bestFit="1" customWidth="1"/>
    <col min="2855" max="2855" width="42.265625" bestFit="1" customWidth="1"/>
    <col min="2856" max="2856" width="53.796875" bestFit="1" customWidth="1"/>
    <col min="2857" max="2857" width="56.59765625" bestFit="1" customWidth="1"/>
    <col min="2858" max="2858" width="26.59765625" bestFit="1" customWidth="1"/>
    <col min="2859" max="2859" width="29.46484375" bestFit="1" customWidth="1"/>
    <col min="2860" max="2860" width="14.3984375" bestFit="1" customWidth="1"/>
    <col min="2861" max="2861" width="17.265625" bestFit="1" customWidth="1"/>
    <col min="2862" max="2862" width="39.19921875" bestFit="1" customWidth="1"/>
    <col min="2863" max="2863" width="42" bestFit="1" customWidth="1"/>
    <col min="2864" max="2864" width="50.3984375" bestFit="1" customWidth="1"/>
    <col min="2865" max="2865" width="53.19921875" bestFit="1" customWidth="1"/>
    <col min="2866" max="2866" width="8.9296875" bestFit="1" customWidth="1"/>
    <col min="2867" max="2867" width="11" bestFit="1" customWidth="1"/>
    <col min="2868" max="2868" width="28.06640625" bestFit="1" customWidth="1"/>
    <col min="2869" max="2869" width="30.86328125" bestFit="1" customWidth="1"/>
    <col min="2870" max="2870" width="41.6640625" bestFit="1" customWidth="1"/>
    <col min="2871" max="2871" width="44.46484375" bestFit="1" customWidth="1"/>
    <col min="2872" max="2872" width="61.9296875" bestFit="1" customWidth="1"/>
    <col min="2873" max="2873" width="64.73046875" bestFit="1" customWidth="1"/>
    <col min="2874" max="2874" width="50.73046875" bestFit="1" customWidth="1"/>
    <col min="2875" max="2875" width="53.59765625" bestFit="1" customWidth="1"/>
    <col min="2876" max="2876" width="42.33203125" bestFit="1" customWidth="1"/>
    <col min="2877" max="2877" width="45.1328125" bestFit="1" customWidth="1"/>
    <col min="2878" max="2878" width="38.46484375" bestFit="1" customWidth="1"/>
    <col min="2879" max="2879" width="41.33203125" bestFit="1" customWidth="1"/>
    <col min="2880" max="2880" width="32.33203125" bestFit="1" customWidth="1"/>
    <col min="2881" max="2881" width="35.1328125" bestFit="1" customWidth="1"/>
    <col min="2882" max="2882" width="31.86328125" bestFit="1" customWidth="1"/>
    <col min="2883" max="2883" width="34.6640625" bestFit="1" customWidth="1"/>
    <col min="2884" max="2884" width="14.46484375" bestFit="1" customWidth="1"/>
    <col min="2885" max="2885" width="17.33203125" bestFit="1" customWidth="1"/>
    <col min="2886" max="2886" width="33" bestFit="1" customWidth="1"/>
    <col min="2887" max="2887" width="35.796875" bestFit="1" customWidth="1"/>
    <col min="2888" max="2888" width="39.796875" bestFit="1" customWidth="1"/>
    <col min="2889" max="2889" width="42.59765625" bestFit="1" customWidth="1"/>
    <col min="2890" max="2890" width="47.86328125" bestFit="1" customWidth="1"/>
    <col min="2891" max="2891" width="50.6640625" bestFit="1" customWidth="1"/>
    <col min="2892" max="2892" width="41.1328125" bestFit="1" customWidth="1"/>
    <col min="2893" max="2893" width="43.9296875" bestFit="1" customWidth="1"/>
    <col min="2894" max="2894" width="39.86328125" bestFit="1" customWidth="1"/>
    <col min="2895" max="2895" width="42.6640625" bestFit="1" customWidth="1"/>
    <col min="2896" max="2896" width="23.53125" bestFit="1" customWidth="1"/>
    <col min="2897" max="2897" width="26.33203125" bestFit="1" customWidth="1"/>
    <col min="2898" max="2898" width="30.265625" bestFit="1" customWidth="1"/>
    <col min="2899" max="2899" width="33.1328125" bestFit="1" customWidth="1"/>
    <col min="2900" max="2900" width="30.46484375" bestFit="1" customWidth="1"/>
    <col min="2901" max="2901" width="33.33203125" bestFit="1" customWidth="1"/>
    <col min="2902" max="2902" width="33.73046875" bestFit="1" customWidth="1"/>
    <col min="2903" max="2903" width="36.53125" bestFit="1" customWidth="1"/>
    <col min="2904" max="2904" width="45.59765625" bestFit="1" customWidth="1"/>
    <col min="2905" max="2905" width="48.3984375" bestFit="1" customWidth="1"/>
    <col min="2906" max="2906" width="45.6640625" bestFit="1" customWidth="1"/>
    <col min="2907" max="2907" width="48.46484375" bestFit="1" customWidth="1"/>
    <col min="2908" max="2908" width="38.6640625" bestFit="1" customWidth="1"/>
    <col min="2909" max="2909" width="41.53125" bestFit="1" customWidth="1"/>
    <col min="2910" max="2910" width="54.73046875" bestFit="1" customWidth="1"/>
    <col min="2911" max="2911" width="57.59765625" bestFit="1" customWidth="1"/>
    <col min="2912" max="2912" width="37.796875" bestFit="1" customWidth="1"/>
    <col min="2913" max="2913" width="40.59765625" bestFit="1" customWidth="1"/>
    <col min="2914" max="2914" width="44.9296875" bestFit="1" customWidth="1"/>
    <col min="2915" max="2915" width="47.73046875" bestFit="1" customWidth="1"/>
    <col min="2916" max="2916" width="45.1328125" bestFit="1" customWidth="1"/>
    <col min="2917" max="2917" width="47.9296875" bestFit="1" customWidth="1"/>
    <col min="2918" max="2918" width="52.33203125" bestFit="1" customWidth="1"/>
    <col min="2919" max="2919" width="55.1328125" bestFit="1" customWidth="1"/>
    <col min="2920" max="2920" width="22.53125" bestFit="1" customWidth="1"/>
    <col min="2921" max="2921" width="25.3984375" bestFit="1" customWidth="1"/>
    <col min="2922" max="2922" width="37.265625" bestFit="1" customWidth="1"/>
    <col min="2923" max="2923" width="40.06640625" bestFit="1" customWidth="1"/>
    <col min="2924" max="2924" width="51.9296875" bestFit="1" customWidth="1"/>
    <col min="2925" max="2925" width="54.73046875" bestFit="1" customWidth="1"/>
    <col min="2926" max="2926" width="42.19921875" bestFit="1" customWidth="1"/>
    <col min="2927" max="2927" width="45" bestFit="1" customWidth="1"/>
    <col min="2928" max="2928" width="48.33203125" bestFit="1" customWidth="1"/>
    <col min="2929" max="2929" width="51.1328125" bestFit="1" customWidth="1"/>
    <col min="2930" max="2930" width="53.265625" bestFit="1" customWidth="1"/>
    <col min="2931" max="2931" width="56.06640625" bestFit="1" customWidth="1"/>
    <col min="2932" max="2932" width="49.73046875" bestFit="1" customWidth="1"/>
    <col min="2933" max="2933" width="52.53125" bestFit="1" customWidth="1"/>
    <col min="2934" max="2934" width="38.53125" bestFit="1" customWidth="1"/>
    <col min="2935" max="2935" width="41.3984375" bestFit="1" customWidth="1"/>
    <col min="2936" max="2936" width="50.265625" bestFit="1" customWidth="1"/>
    <col min="2937" max="2937" width="53.06640625" bestFit="1" customWidth="1"/>
    <col min="2938" max="2938" width="40.06640625" bestFit="1" customWidth="1"/>
    <col min="2939" max="2939" width="42.86328125" bestFit="1" customWidth="1"/>
    <col min="2940" max="2940" width="39.53125" bestFit="1" customWidth="1"/>
    <col min="2941" max="2941" width="42.33203125" bestFit="1" customWidth="1"/>
    <col min="2942" max="2942" width="25.6640625" bestFit="1" customWidth="1"/>
    <col min="2943" max="2943" width="28.46484375" bestFit="1" customWidth="1"/>
    <col min="2944" max="2944" width="35.46484375" bestFit="1" customWidth="1"/>
    <col min="2945" max="2945" width="38.265625" bestFit="1" customWidth="1"/>
    <col min="2946" max="2946" width="38.53125" bestFit="1" customWidth="1"/>
    <col min="2947" max="2947" width="41.3984375" bestFit="1" customWidth="1"/>
    <col min="2948" max="2948" width="51.73046875" bestFit="1" customWidth="1"/>
    <col min="2949" max="2949" width="54.53125" bestFit="1" customWidth="1"/>
    <col min="2950" max="2950" width="55.265625" bestFit="1" customWidth="1"/>
    <col min="2951" max="2951" width="58.06640625" bestFit="1" customWidth="1"/>
    <col min="2952" max="2952" width="53.265625" bestFit="1" customWidth="1"/>
    <col min="2953" max="2953" width="56.06640625" bestFit="1" customWidth="1"/>
    <col min="2954" max="2954" width="34.33203125" bestFit="1" customWidth="1"/>
    <col min="2955" max="2955" width="37.19921875" bestFit="1" customWidth="1"/>
    <col min="2956" max="2956" width="48.06640625" bestFit="1" customWidth="1"/>
    <col min="2957" max="2957" width="50.86328125" bestFit="1" customWidth="1"/>
    <col min="2958" max="2958" width="32.06640625" bestFit="1" customWidth="1"/>
    <col min="2959" max="2959" width="34.86328125" bestFit="1" customWidth="1"/>
    <col min="2960" max="2960" width="39.6640625" bestFit="1" customWidth="1"/>
    <col min="2961" max="2961" width="42.46484375" bestFit="1" customWidth="1"/>
    <col min="2962" max="2962" width="47.46484375" bestFit="1" customWidth="1"/>
    <col min="2963" max="2963" width="50.265625" bestFit="1" customWidth="1"/>
    <col min="2964" max="2964" width="31.73046875" bestFit="1" customWidth="1"/>
    <col min="2965" max="2965" width="34.53125" bestFit="1" customWidth="1"/>
    <col min="2966" max="2966" width="56.59765625" bestFit="1" customWidth="1"/>
    <col min="2967" max="2967" width="59.3984375" bestFit="1" customWidth="1"/>
    <col min="2968" max="2968" width="32.265625" bestFit="1" customWidth="1"/>
    <col min="2969" max="2969" width="35.06640625" bestFit="1" customWidth="1"/>
    <col min="2970" max="2970" width="32.86328125" bestFit="1" customWidth="1"/>
    <col min="2971" max="2971" width="35.6640625" bestFit="1" customWidth="1"/>
    <col min="2972" max="2972" width="49.9296875" bestFit="1" customWidth="1"/>
    <col min="2973" max="2973" width="52.73046875" bestFit="1" customWidth="1"/>
    <col min="2974" max="2974" width="27.53125" bestFit="1" customWidth="1"/>
    <col min="2975" max="2975" width="30.33203125" bestFit="1" customWidth="1"/>
    <col min="2976" max="2976" width="26" bestFit="1" customWidth="1"/>
    <col min="2977" max="2977" width="28.796875" bestFit="1" customWidth="1"/>
    <col min="2978" max="2978" width="49.46484375" bestFit="1" customWidth="1"/>
    <col min="2979" max="2979" width="52.265625" bestFit="1" customWidth="1"/>
    <col min="2980" max="2980" width="71.73046875" bestFit="1" customWidth="1"/>
    <col min="2981" max="2981" width="74.53125" bestFit="1" customWidth="1"/>
    <col min="2982" max="2982" width="48.9296875" bestFit="1" customWidth="1"/>
    <col min="2983" max="2983" width="51.73046875" bestFit="1" customWidth="1"/>
    <col min="2984" max="2984" width="35.19921875" bestFit="1" customWidth="1"/>
    <col min="2985" max="2985" width="38" bestFit="1" customWidth="1"/>
    <col min="2986" max="2986" width="30.3984375" bestFit="1" customWidth="1"/>
    <col min="2987" max="2987" width="33.265625" bestFit="1" customWidth="1"/>
    <col min="2988" max="2988" width="53.1328125" bestFit="1" customWidth="1"/>
    <col min="2989" max="2989" width="55.9296875" bestFit="1" customWidth="1"/>
    <col min="2990" max="2990" width="38.46484375" bestFit="1" customWidth="1"/>
    <col min="2991" max="2991" width="41.33203125" bestFit="1" customWidth="1"/>
    <col min="2992" max="2992" width="50" bestFit="1" customWidth="1"/>
    <col min="2993" max="2993" width="52.796875" bestFit="1" customWidth="1"/>
    <col min="2994" max="2994" width="42.19921875" bestFit="1" customWidth="1"/>
    <col min="2995" max="2995" width="45" bestFit="1" customWidth="1"/>
    <col min="2996" max="2996" width="54.06640625" bestFit="1" customWidth="1"/>
    <col min="2997" max="2997" width="56.86328125" bestFit="1" customWidth="1"/>
    <col min="2998" max="2998" width="23.53125" bestFit="1" customWidth="1"/>
    <col min="2999" max="2999" width="26.33203125" bestFit="1" customWidth="1"/>
    <col min="3000" max="3000" width="37.86328125" bestFit="1" customWidth="1"/>
    <col min="3001" max="3001" width="40.6640625" bestFit="1" customWidth="1"/>
    <col min="3002" max="3002" width="42.796875" bestFit="1" customWidth="1"/>
    <col min="3003" max="3003" width="45.6640625" bestFit="1" customWidth="1"/>
    <col min="3004" max="3004" width="18.86328125" bestFit="1" customWidth="1"/>
    <col min="3005" max="3005" width="21.6640625" bestFit="1" customWidth="1"/>
    <col min="3006" max="3006" width="28" bestFit="1" customWidth="1"/>
    <col min="3007" max="3007" width="30.796875" bestFit="1" customWidth="1"/>
    <col min="3008" max="3008" width="47.46484375" bestFit="1" customWidth="1"/>
    <col min="3009" max="3009" width="50.265625" bestFit="1" customWidth="1"/>
    <col min="3010" max="3010" width="54.53125" bestFit="1" customWidth="1"/>
    <col min="3011" max="3011" width="57.33203125" bestFit="1" customWidth="1"/>
    <col min="3012" max="3012" width="31.9296875" bestFit="1" customWidth="1"/>
    <col min="3013" max="3013" width="34.73046875" bestFit="1" customWidth="1"/>
    <col min="3014" max="3014" width="49.46484375" bestFit="1" customWidth="1"/>
    <col min="3015" max="3015" width="52.265625" bestFit="1" customWidth="1"/>
    <col min="3016" max="3016" width="47.265625" bestFit="1" customWidth="1"/>
    <col min="3017" max="3017" width="50.06640625" bestFit="1" customWidth="1"/>
    <col min="3018" max="3018" width="41.6640625" bestFit="1" customWidth="1"/>
    <col min="3019" max="3019" width="44.46484375" bestFit="1" customWidth="1"/>
    <col min="3020" max="3020" width="27.33203125" bestFit="1" customWidth="1"/>
    <col min="3021" max="3021" width="30.1328125" bestFit="1" customWidth="1"/>
    <col min="3022" max="3022" width="9" bestFit="1" customWidth="1"/>
    <col min="3023" max="3023" width="11.73046875" bestFit="1" customWidth="1"/>
    <col min="3024" max="3024" width="28.1328125" bestFit="1" customWidth="1"/>
    <col min="3025" max="3025" width="30.9296875" bestFit="1" customWidth="1"/>
    <col min="3026" max="3026" width="53.86328125" bestFit="1" customWidth="1"/>
    <col min="3027" max="3027" width="56.6640625" bestFit="1" customWidth="1"/>
    <col min="3028" max="3028" width="18" bestFit="1" customWidth="1"/>
    <col min="3029" max="3029" width="20.796875" bestFit="1" customWidth="1"/>
    <col min="3030" max="3030" width="52.796875" bestFit="1" customWidth="1"/>
    <col min="3031" max="3031" width="55.59765625" bestFit="1" customWidth="1"/>
    <col min="3032" max="3032" width="17.73046875" bestFit="1" customWidth="1"/>
    <col min="3033" max="3033" width="20.53125" bestFit="1" customWidth="1"/>
    <col min="3034" max="3034" width="42.53125" bestFit="1" customWidth="1"/>
    <col min="3035" max="3035" width="45.3984375" bestFit="1" customWidth="1"/>
    <col min="3036" max="3036" width="29.265625" bestFit="1" customWidth="1"/>
    <col min="3037" max="3037" width="32.06640625" bestFit="1" customWidth="1"/>
    <col min="3038" max="3038" width="9.796875" bestFit="1" customWidth="1"/>
    <col min="3039" max="3039" width="12.53125" bestFit="1" customWidth="1"/>
    <col min="3040" max="3040" width="56.59765625" bestFit="1" customWidth="1"/>
    <col min="3041" max="3041" width="59.3984375" bestFit="1" customWidth="1"/>
    <col min="3042" max="3042" width="41.59765625" bestFit="1" customWidth="1"/>
    <col min="3043" max="3043" width="44.3984375" bestFit="1" customWidth="1"/>
    <col min="3044" max="3044" width="33.3984375" bestFit="1" customWidth="1"/>
    <col min="3045" max="3045" width="36.19921875" bestFit="1" customWidth="1"/>
    <col min="3046" max="3046" width="33.46484375" bestFit="1" customWidth="1"/>
    <col min="3047" max="3047" width="36.265625" bestFit="1" customWidth="1"/>
    <col min="3048" max="3048" width="15.06640625" bestFit="1" customWidth="1"/>
    <col min="3049" max="3049" width="17.86328125" bestFit="1" customWidth="1"/>
    <col min="3050" max="3050" width="21.265625" bestFit="1" customWidth="1"/>
    <col min="3051" max="3051" width="24.06640625" bestFit="1" customWidth="1"/>
    <col min="3052" max="3052" width="33.19921875" bestFit="1" customWidth="1"/>
    <col min="3053" max="3053" width="36" bestFit="1" customWidth="1"/>
    <col min="3054" max="3054" width="25.3984375" bestFit="1" customWidth="1"/>
    <col min="3055" max="3055" width="28.19921875" bestFit="1" customWidth="1"/>
    <col min="3056" max="3056" width="16.46484375" bestFit="1" customWidth="1"/>
    <col min="3057" max="3057" width="19.265625" bestFit="1" customWidth="1"/>
    <col min="3058" max="3058" width="39.1328125" bestFit="1" customWidth="1"/>
    <col min="3059" max="3059" width="41.9296875" bestFit="1" customWidth="1"/>
    <col min="3060" max="3060" width="26.1328125" bestFit="1" customWidth="1"/>
    <col min="3061" max="3061" width="28.9296875" bestFit="1" customWidth="1"/>
    <col min="3062" max="3062" width="22.06640625" bestFit="1" customWidth="1"/>
    <col min="3063" max="3063" width="24.86328125" bestFit="1" customWidth="1"/>
    <col min="3064" max="3064" width="29.86328125" bestFit="1" customWidth="1"/>
    <col min="3065" max="3065" width="32.6640625" bestFit="1" customWidth="1"/>
    <col min="3066" max="3066" width="35.59765625" bestFit="1" customWidth="1"/>
    <col min="3067" max="3067" width="38.3984375" bestFit="1" customWidth="1"/>
    <col min="3068" max="3068" width="39.59765625" bestFit="1" customWidth="1"/>
    <col min="3069" max="3069" width="42.3984375" bestFit="1" customWidth="1"/>
    <col min="3070" max="3070" width="27.19921875" bestFit="1" customWidth="1"/>
    <col min="3071" max="3071" width="30" bestFit="1" customWidth="1"/>
    <col min="3072" max="3072" width="56.1328125" bestFit="1" customWidth="1"/>
    <col min="3073" max="3073" width="58.9296875" bestFit="1" customWidth="1"/>
    <col min="3074" max="3074" width="34.33203125" bestFit="1" customWidth="1"/>
    <col min="3075" max="3075" width="37.19921875" bestFit="1" customWidth="1"/>
    <col min="3076" max="3076" width="32.53125" bestFit="1" customWidth="1"/>
    <col min="3077" max="3077" width="35.33203125" bestFit="1" customWidth="1"/>
    <col min="3078" max="3078" width="32.6640625" bestFit="1" customWidth="1"/>
    <col min="3079" max="3079" width="35.46484375" bestFit="1" customWidth="1"/>
    <col min="3080" max="3080" width="15.73046875" bestFit="1" customWidth="1"/>
    <col min="3081" max="3081" width="18.53125" bestFit="1" customWidth="1"/>
    <col min="3082" max="3082" width="10.19921875" bestFit="1" customWidth="1"/>
    <col min="3083" max="3083" width="13" bestFit="1" customWidth="1"/>
    <col min="3084" max="3084" width="49.6640625" bestFit="1" customWidth="1"/>
    <col min="3085" max="3085" width="52.46484375" bestFit="1" customWidth="1"/>
    <col min="3086" max="3086" width="34.265625" bestFit="1" customWidth="1"/>
    <col min="3087" max="3087" width="37.06640625" bestFit="1" customWidth="1"/>
    <col min="3088" max="3088" width="8.9296875" bestFit="1" customWidth="1"/>
    <col min="3089" max="3089" width="10.1328125" bestFit="1" customWidth="1"/>
    <col min="3090" max="3090" width="37.1328125" bestFit="1" customWidth="1"/>
    <col min="3091" max="3091" width="39.9296875" bestFit="1" customWidth="1"/>
    <col min="3092" max="3092" width="8.9296875" bestFit="1" customWidth="1"/>
    <col min="3093" max="3093" width="11.06640625" bestFit="1" customWidth="1"/>
    <col min="3094" max="3094" width="38.53125" bestFit="1" customWidth="1"/>
    <col min="3095" max="3095" width="41.3984375" bestFit="1" customWidth="1"/>
    <col min="3096" max="3096" width="43.6640625" bestFit="1" customWidth="1"/>
    <col min="3097" max="3097" width="46.46484375" bestFit="1" customWidth="1"/>
    <col min="3098" max="3098" width="45.06640625" bestFit="1" customWidth="1"/>
    <col min="3099" max="3099" width="47.86328125" bestFit="1" customWidth="1"/>
    <col min="3100" max="3100" width="34.59765625" bestFit="1" customWidth="1"/>
    <col min="3101" max="3101" width="37.46484375" bestFit="1" customWidth="1"/>
    <col min="3102" max="3102" width="44.796875" bestFit="1" customWidth="1"/>
    <col min="3103" max="3103" width="47.59765625" bestFit="1" customWidth="1"/>
    <col min="3104" max="3104" width="30.86328125" bestFit="1" customWidth="1"/>
    <col min="3105" max="3105" width="33.6640625" bestFit="1" customWidth="1"/>
    <col min="3106" max="3106" width="29.46484375" bestFit="1" customWidth="1"/>
    <col min="3107" max="3107" width="32.265625" bestFit="1" customWidth="1"/>
    <col min="3108" max="3108" width="27.19921875" bestFit="1" customWidth="1"/>
    <col min="3109" max="3109" width="30" bestFit="1" customWidth="1"/>
    <col min="3110" max="3110" width="34.59765625" bestFit="1" customWidth="1"/>
    <col min="3111" max="3111" width="37.46484375" bestFit="1" customWidth="1"/>
    <col min="3112" max="3112" width="12.3984375" bestFit="1" customWidth="1"/>
    <col min="3113" max="3113" width="15.19921875" bestFit="1" customWidth="1"/>
    <col min="3114" max="3114" width="36.9296875" bestFit="1" customWidth="1"/>
    <col min="3115" max="3115" width="39.73046875" bestFit="1" customWidth="1"/>
    <col min="3116" max="3116" width="29.46484375" bestFit="1" customWidth="1"/>
    <col min="3117" max="3117" width="32.265625" bestFit="1" customWidth="1"/>
    <col min="3118" max="3118" width="19.796875" bestFit="1" customWidth="1"/>
    <col min="3119" max="3119" width="22.59765625" bestFit="1" customWidth="1"/>
    <col min="3120" max="3120" width="56.59765625" bestFit="1" customWidth="1"/>
    <col min="3121" max="3121" width="59.3984375" bestFit="1" customWidth="1"/>
    <col min="3122" max="3122" width="39.46484375" bestFit="1" customWidth="1"/>
    <col min="3123" max="3123" width="42.265625" bestFit="1" customWidth="1"/>
    <col min="3124" max="3124" width="52.59765625" bestFit="1" customWidth="1"/>
    <col min="3125" max="3125" width="55.3984375" bestFit="1" customWidth="1"/>
    <col min="3126" max="3126" width="35" bestFit="1" customWidth="1"/>
    <col min="3127" max="3127" width="37.796875" bestFit="1" customWidth="1"/>
    <col min="3128" max="3128" width="13.06640625" bestFit="1" customWidth="1"/>
    <col min="3129" max="3129" width="15.86328125" bestFit="1" customWidth="1"/>
    <col min="3130" max="3130" width="40.9296875" bestFit="1" customWidth="1"/>
    <col min="3131" max="3131" width="43.73046875" bestFit="1" customWidth="1"/>
    <col min="3132" max="3132" width="30.46484375" bestFit="1" customWidth="1"/>
    <col min="3133" max="3133" width="33.33203125" bestFit="1" customWidth="1"/>
    <col min="3134" max="3134" width="50.1328125" bestFit="1" customWidth="1"/>
    <col min="3135" max="3135" width="52.9296875" bestFit="1" customWidth="1"/>
    <col min="3136" max="3136" width="50.73046875" bestFit="1" customWidth="1"/>
    <col min="3137" max="3137" width="53.59765625" bestFit="1" customWidth="1"/>
    <col min="3138" max="3138" width="48.73046875" bestFit="1" customWidth="1"/>
    <col min="3139" max="3139" width="51.53125" bestFit="1" customWidth="1"/>
    <col min="3140" max="3140" width="33.796875" bestFit="1" customWidth="1"/>
    <col min="3141" max="3141" width="36.59765625" bestFit="1" customWidth="1"/>
    <col min="3142" max="3142" width="46.265625" bestFit="1" customWidth="1"/>
    <col min="3143" max="3143" width="49.06640625" bestFit="1" customWidth="1"/>
    <col min="3144" max="3144" width="16.796875" bestFit="1" customWidth="1"/>
    <col min="3145" max="3145" width="19.59765625" bestFit="1" customWidth="1"/>
    <col min="3146" max="3146" width="55.3984375" bestFit="1" customWidth="1"/>
    <col min="3147" max="3147" width="58.19921875" bestFit="1" customWidth="1"/>
    <col min="3148" max="3148" width="40.86328125" bestFit="1" customWidth="1"/>
    <col min="3149" max="3149" width="43.6640625" bestFit="1" customWidth="1"/>
    <col min="3150" max="3150" width="49.6640625" bestFit="1" customWidth="1"/>
    <col min="3151" max="3151" width="52.46484375" bestFit="1" customWidth="1"/>
    <col min="3152" max="3152" width="17.265625" bestFit="1" customWidth="1"/>
    <col min="3153" max="3153" width="20.06640625" bestFit="1" customWidth="1"/>
    <col min="3154" max="3154" width="50.86328125" bestFit="1" customWidth="1"/>
    <col min="3155" max="3155" width="53.73046875" bestFit="1" customWidth="1"/>
    <col min="3156" max="3156" width="25.796875" bestFit="1" customWidth="1"/>
    <col min="3157" max="3157" width="28.59765625" bestFit="1" customWidth="1"/>
    <col min="3158" max="3158" width="26.06640625" bestFit="1" customWidth="1"/>
    <col min="3159" max="3159" width="28.86328125" bestFit="1" customWidth="1"/>
    <col min="3160" max="3160" width="11.86328125" bestFit="1" customWidth="1"/>
    <col min="3161" max="3161" width="14.6640625" bestFit="1" customWidth="1"/>
    <col min="3162" max="3162" width="53.6640625" bestFit="1" customWidth="1"/>
    <col min="3163" max="3163" width="56.46484375" bestFit="1" customWidth="1"/>
    <col min="3164" max="3164" width="53.9296875" bestFit="1" customWidth="1"/>
    <col min="3165" max="3165" width="56.73046875" bestFit="1" customWidth="1"/>
    <col min="3166" max="3166" width="46.265625" bestFit="1" customWidth="1"/>
    <col min="3167" max="3167" width="49.06640625" bestFit="1" customWidth="1"/>
    <col min="3168" max="3168" width="48.73046875" bestFit="1" customWidth="1"/>
    <col min="3169" max="3169" width="51.53125" bestFit="1" customWidth="1"/>
    <col min="3170" max="3170" width="20.3984375" bestFit="1" customWidth="1"/>
    <col min="3171" max="3171" width="23.19921875" bestFit="1" customWidth="1"/>
    <col min="3172" max="3172" width="51.59765625" bestFit="1" customWidth="1"/>
    <col min="3173" max="3173" width="54.3984375" bestFit="1" customWidth="1"/>
    <col min="3174" max="3174" width="50.796875" bestFit="1" customWidth="1"/>
    <col min="3175" max="3175" width="53.6640625" bestFit="1" customWidth="1"/>
    <col min="3176" max="3176" width="52.46484375" bestFit="1" customWidth="1"/>
    <col min="3177" max="3177" width="55.265625" bestFit="1" customWidth="1"/>
    <col min="3178" max="3178" width="14.33203125" bestFit="1" customWidth="1"/>
    <col min="3179" max="3179" width="17.19921875" bestFit="1" customWidth="1"/>
    <col min="3180" max="3180" width="12.06640625" bestFit="1" customWidth="1"/>
    <col min="3181" max="3182" width="14.86328125" bestFit="1" customWidth="1"/>
    <col min="3183" max="3183" width="17.6640625" bestFit="1" customWidth="1"/>
    <col min="3184" max="3184" width="48.3984375" bestFit="1" customWidth="1"/>
    <col min="3185" max="3185" width="51.19921875" bestFit="1" customWidth="1"/>
    <col min="3186" max="3186" width="17.53125" bestFit="1" customWidth="1"/>
    <col min="3187" max="3187" width="20.33203125" bestFit="1" customWidth="1"/>
    <col min="3188" max="3188" width="38.3984375" bestFit="1" customWidth="1"/>
    <col min="3189" max="3189" width="41.265625" bestFit="1" customWidth="1"/>
    <col min="3190" max="3190" width="30.33203125" bestFit="1" customWidth="1"/>
    <col min="3191" max="3191" width="33.19921875" bestFit="1" customWidth="1"/>
    <col min="3192" max="3192" width="12.86328125" bestFit="1" customWidth="1"/>
    <col min="3193" max="3193" width="15.6640625" bestFit="1" customWidth="1"/>
    <col min="3194" max="3194" width="34.796875" bestFit="1" customWidth="1"/>
    <col min="3195" max="3195" width="37.6640625" bestFit="1" customWidth="1"/>
    <col min="3196" max="3196" width="23.06640625" bestFit="1" customWidth="1"/>
    <col min="3197" max="3197" width="25.86328125" bestFit="1" customWidth="1"/>
    <col min="3198" max="3198" width="34.3984375" bestFit="1" customWidth="1"/>
    <col min="3199" max="3199" width="37.265625" bestFit="1" customWidth="1"/>
    <col min="3200" max="3200" width="21.53125" bestFit="1" customWidth="1"/>
    <col min="3201" max="3201" width="24.33203125" bestFit="1" customWidth="1"/>
    <col min="3202" max="3202" width="34.73046875" bestFit="1" customWidth="1"/>
    <col min="3203" max="3203" width="37.59765625" bestFit="1" customWidth="1"/>
    <col min="3204" max="3204" width="11.265625" bestFit="1" customWidth="1"/>
    <col min="3205" max="3205" width="14.06640625" bestFit="1" customWidth="1"/>
    <col min="3206" max="3206" width="47.3984375" bestFit="1" customWidth="1"/>
    <col min="3207" max="3207" width="50.19921875" bestFit="1" customWidth="1"/>
    <col min="3208" max="3208" width="52.265625" bestFit="1" customWidth="1"/>
    <col min="3209" max="3209" width="55.06640625" bestFit="1" customWidth="1"/>
    <col min="3210" max="3210" width="8.9296875" bestFit="1" customWidth="1"/>
    <col min="3211" max="3211" width="10.33203125" bestFit="1" customWidth="1"/>
    <col min="3212" max="3212" width="45.19921875" bestFit="1" customWidth="1"/>
    <col min="3213" max="3213" width="48" bestFit="1" customWidth="1"/>
    <col min="3214" max="3214" width="49.9296875" bestFit="1" customWidth="1"/>
    <col min="3215" max="3215" width="52.73046875" bestFit="1" customWidth="1"/>
    <col min="3216" max="3216" width="33.265625" bestFit="1" customWidth="1"/>
    <col min="3217" max="3217" width="36.06640625" bestFit="1" customWidth="1"/>
    <col min="3218" max="3218" width="12.265625" bestFit="1" customWidth="1"/>
    <col min="3219" max="3219" width="15.06640625" bestFit="1" customWidth="1"/>
    <col min="3220" max="3220" width="30.06640625" bestFit="1" customWidth="1"/>
    <col min="3221" max="3221" width="32.86328125" bestFit="1" customWidth="1"/>
    <col min="3222" max="3222" width="14.73046875" bestFit="1" customWidth="1"/>
    <col min="3223" max="3223" width="17.53125" bestFit="1" customWidth="1"/>
    <col min="3224" max="3224" width="42.46484375" bestFit="1" customWidth="1"/>
    <col min="3225" max="3225" width="45.33203125" bestFit="1" customWidth="1"/>
    <col min="3226" max="3226" width="12.86328125" bestFit="1" customWidth="1"/>
    <col min="3227" max="3227" width="15.6640625" bestFit="1" customWidth="1"/>
    <col min="3228" max="3228" width="44.9296875" bestFit="1" customWidth="1"/>
    <col min="3229" max="3229" width="47.73046875" bestFit="1" customWidth="1"/>
    <col min="3230" max="3230" width="44.19921875" bestFit="1" customWidth="1"/>
    <col min="3231" max="3231" width="47" bestFit="1" customWidth="1"/>
    <col min="3232" max="3232" width="49.33203125" bestFit="1" customWidth="1"/>
    <col min="3233" max="3233" width="52.1328125" bestFit="1" customWidth="1"/>
    <col min="3234" max="3234" width="20.53125" bestFit="1" customWidth="1"/>
    <col min="3235" max="3235" width="23.33203125" bestFit="1" customWidth="1"/>
    <col min="3236" max="3236" width="23.1328125" bestFit="1" customWidth="1"/>
    <col min="3237" max="3237" width="25.9296875" bestFit="1" customWidth="1"/>
    <col min="3238" max="3238" width="54.46484375" bestFit="1" customWidth="1"/>
    <col min="3239" max="3239" width="57.265625" bestFit="1" customWidth="1"/>
    <col min="3240" max="3240" width="18.86328125" bestFit="1" customWidth="1"/>
    <col min="3241" max="3241" width="21.6640625" bestFit="1" customWidth="1"/>
    <col min="3242" max="3242" width="54.46484375" bestFit="1" customWidth="1"/>
    <col min="3243" max="3243" width="57.265625" bestFit="1" customWidth="1"/>
    <col min="3244" max="3244" width="28.46484375" bestFit="1" customWidth="1"/>
    <col min="3245" max="3245" width="31.265625" bestFit="1" customWidth="1"/>
    <col min="3246" max="3246" width="12.46484375" bestFit="1" customWidth="1"/>
    <col min="3247" max="3247" width="15.265625" bestFit="1" customWidth="1"/>
    <col min="3248" max="3248" width="10.06640625" bestFit="1" customWidth="1"/>
    <col min="3249" max="3249" width="12.86328125" bestFit="1" customWidth="1"/>
    <col min="3250" max="3250" width="53.796875" bestFit="1" customWidth="1"/>
    <col min="3251" max="3251" width="56.59765625" bestFit="1" customWidth="1"/>
    <col min="3252" max="3252" width="44.265625" bestFit="1" customWidth="1"/>
    <col min="3253" max="3253" width="47.06640625" bestFit="1" customWidth="1"/>
    <col min="3254" max="3254" width="50.9296875" bestFit="1" customWidth="1"/>
    <col min="3255" max="3255" width="53.796875" bestFit="1" customWidth="1"/>
    <col min="3256" max="3256" width="17.6640625" bestFit="1" customWidth="1"/>
    <col min="3257" max="3257" width="20.46484375" bestFit="1" customWidth="1"/>
    <col min="3258" max="3258" width="29.3984375" bestFit="1" customWidth="1"/>
    <col min="3259" max="3259" width="32.19921875" bestFit="1" customWidth="1"/>
    <col min="3260" max="3260" width="45.9296875" bestFit="1" customWidth="1"/>
    <col min="3261" max="3261" width="48.73046875" bestFit="1" customWidth="1"/>
    <col min="3262" max="3262" width="27.3984375" bestFit="1" customWidth="1"/>
    <col min="3263" max="3263" width="30.19921875" bestFit="1" customWidth="1"/>
    <col min="3264" max="3264" width="21.3984375" bestFit="1" customWidth="1"/>
    <col min="3265" max="3265" width="24.19921875" bestFit="1" customWidth="1"/>
    <col min="3266" max="3266" width="14.9296875" bestFit="1" customWidth="1"/>
    <col min="3267" max="3267" width="17.73046875" bestFit="1" customWidth="1"/>
    <col min="3268" max="3268" width="18.73046875" bestFit="1" customWidth="1"/>
    <col min="3269" max="3269" width="21.53125" bestFit="1" customWidth="1"/>
    <col min="3270" max="3270" width="43.6640625" bestFit="1" customWidth="1"/>
    <col min="3271" max="3271" width="46.46484375" bestFit="1" customWidth="1"/>
    <col min="3272" max="3272" width="34.73046875" bestFit="1" customWidth="1"/>
    <col min="3273" max="3273" width="37.59765625" bestFit="1" customWidth="1"/>
    <col min="3274" max="3274" width="51.59765625" bestFit="1" customWidth="1"/>
    <col min="3275" max="3275" width="54.3984375" bestFit="1" customWidth="1"/>
    <col min="3276" max="3276" width="47.1328125" bestFit="1" customWidth="1"/>
    <col min="3277" max="3277" width="49.9296875" bestFit="1" customWidth="1"/>
    <col min="3278" max="3278" width="51.33203125" bestFit="1" customWidth="1"/>
    <col min="3279" max="3279" width="54.1328125" bestFit="1" customWidth="1"/>
    <col min="3280" max="3280" width="18.1328125" bestFit="1" customWidth="1"/>
    <col min="3281" max="3281" width="21" bestFit="1" customWidth="1"/>
    <col min="3282" max="3282" width="39.9296875" bestFit="1" customWidth="1"/>
    <col min="3283" max="3283" width="42.73046875" bestFit="1" customWidth="1"/>
    <col min="3284" max="3284" width="22.73046875" bestFit="1" customWidth="1"/>
    <col min="3285" max="3285" width="25.53125" bestFit="1" customWidth="1"/>
    <col min="3286" max="3286" width="29.46484375" bestFit="1" customWidth="1"/>
    <col min="3287" max="3287" width="32.265625" bestFit="1" customWidth="1"/>
    <col min="3288" max="3288" width="36.9296875" bestFit="1" customWidth="1"/>
    <col min="3289" max="3289" width="39.73046875" bestFit="1" customWidth="1"/>
    <col min="3290" max="3290" width="7.53125" bestFit="1" customWidth="1"/>
    <col min="3291" max="3291" width="10.265625" bestFit="1" customWidth="1"/>
    <col min="3292" max="3292" width="18.86328125" bestFit="1" customWidth="1"/>
    <col min="3293" max="3293" width="21.6640625" bestFit="1" customWidth="1"/>
    <col min="3294" max="3294" width="44.53125" bestFit="1" customWidth="1"/>
    <col min="3295" max="3295" width="47.33203125" bestFit="1" customWidth="1"/>
    <col min="3296" max="3296" width="24.3984375" bestFit="1" customWidth="1"/>
    <col min="3297" max="3297" width="27.19921875" bestFit="1" customWidth="1"/>
    <col min="3298" max="3298" width="21" bestFit="1" customWidth="1"/>
    <col min="3299" max="3299" width="23.796875" bestFit="1" customWidth="1"/>
    <col min="3300" max="3300" width="35.796875" bestFit="1" customWidth="1"/>
    <col min="3301" max="3301" width="38.59765625" bestFit="1" customWidth="1"/>
    <col min="3302" max="3302" width="24.73046875" bestFit="1" customWidth="1"/>
    <col min="3303" max="3303" width="27.53125" bestFit="1" customWidth="1"/>
    <col min="3304" max="3304" width="31.46484375" bestFit="1" customWidth="1"/>
    <col min="3305" max="3305" width="34.265625" bestFit="1" customWidth="1"/>
    <col min="3306" max="3306" width="40.86328125" bestFit="1" customWidth="1"/>
    <col min="3307" max="3307" width="43.6640625" bestFit="1" customWidth="1"/>
    <col min="3308" max="3308" width="39.3984375" bestFit="1" customWidth="1"/>
    <col min="3309" max="3309" width="42.19921875" bestFit="1" customWidth="1"/>
    <col min="3310" max="3310" width="39.59765625" bestFit="1" customWidth="1"/>
    <col min="3311" max="3311" width="42.3984375" bestFit="1" customWidth="1"/>
    <col min="3312" max="3312" width="43.1328125" bestFit="1" customWidth="1"/>
    <col min="3313" max="3313" width="45.9296875" bestFit="1" customWidth="1"/>
    <col min="3314" max="3314" width="26.06640625" bestFit="1" customWidth="1"/>
    <col min="3315" max="3315" width="28.86328125" bestFit="1" customWidth="1"/>
    <col min="3316" max="3316" width="37.06640625" bestFit="1" customWidth="1"/>
    <col min="3317" max="3317" width="39.86328125" bestFit="1" customWidth="1"/>
    <col min="3318" max="3318" width="40.1328125" bestFit="1" customWidth="1"/>
    <col min="3319" max="3319" width="42.9296875" bestFit="1" customWidth="1"/>
    <col min="3320" max="3320" width="20.46484375" bestFit="1" customWidth="1"/>
    <col min="3321" max="3321" width="23.265625" bestFit="1" customWidth="1"/>
    <col min="3322" max="3322" width="52.73046875" bestFit="1" customWidth="1"/>
    <col min="3323" max="3323" width="55.53125" bestFit="1" customWidth="1"/>
    <col min="3324" max="3324" width="21.1328125" bestFit="1" customWidth="1"/>
    <col min="3325" max="3325" width="23.9296875" bestFit="1" customWidth="1"/>
    <col min="3326" max="3326" width="39.33203125" bestFit="1" customWidth="1"/>
    <col min="3327" max="3327" width="42.1328125" bestFit="1" customWidth="1"/>
    <col min="3328" max="3328" width="49.59765625" bestFit="1" customWidth="1"/>
    <col min="3329" max="3329" width="52.3984375" bestFit="1" customWidth="1"/>
    <col min="3330" max="3330" width="40.3984375" bestFit="1" customWidth="1"/>
    <col min="3331" max="3331" width="43.19921875" bestFit="1" customWidth="1"/>
    <col min="3332" max="3332" width="41.33203125" bestFit="1" customWidth="1"/>
    <col min="3333" max="3333" width="44.1328125" bestFit="1" customWidth="1"/>
    <col min="3334" max="3334" width="50.59765625" bestFit="1" customWidth="1"/>
    <col min="3335" max="3335" width="53.46484375" bestFit="1" customWidth="1"/>
    <col min="3336" max="3336" width="25.1328125" bestFit="1" customWidth="1"/>
    <col min="3337" max="3337" width="27.9296875" bestFit="1" customWidth="1"/>
    <col min="3338" max="3338" width="55.9296875" bestFit="1" customWidth="1"/>
    <col min="3339" max="3339" width="58.73046875" bestFit="1" customWidth="1"/>
    <col min="3340" max="3340" width="20.33203125" bestFit="1" customWidth="1"/>
    <col min="3341" max="3341" width="23.1328125" bestFit="1" customWidth="1"/>
    <col min="3342" max="3342" width="35.3984375" bestFit="1" customWidth="1"/>
    <col min="3343" max="3343" width="38.19921875" bestFit="1" customWidth="1"/>
    <col min="3344" max="3344" width="38" bestFit="1" customWidth="1"/>
    <col min="3345" max="3345" width="40.796875" bestFit="1" customWidth="1"/>
    <col min="3346" max="3346" width="49.53125" bestFit="1" customWidth="1"/>
    <col min="3347" max="3347" width="52.33203125" bestFit="1" customWidth="1"/>
    <col min="3348" max="3348" width="24.19921875" bestFit="1" customWidth="1"/>
    <col min="3349" max="3349" width="27" bestFit="1" customWidth="1"/>
    <col min="3350" max="3350" width="47.53125" bestFit="1" customWidth="1"/>
    <col min="3351" max="3351" width="50.33203125" bestFit="1" customWidth="1"/>
    <col min="3352" max="3352" width="13.9296875" bestFit="1" customWidth="1"/>
    <col min="3353" max="3353" width="16.73046875" bestFit="1" customWidth="1"/>
    <col min="3354" max="3354" width="16.53125" bestFit="1" customWidth="1"/>
    <col min="3355" max="3355" width="19.33203125" bestFit="1" customWidth="1"/>
    <col min="3356" max="3356" width="53.86328125" bestFit="1" customWidth="1"/>
    <col min="3357" max="3357" width="56.6640625" bestFit="1" customWidth="1"/>
    <col min="3358" max="3358" width="9.06640625" bestFit="1" customWidth="1"/>
    <col min="3359" max="3359" width="11.796875" bestFit="1" customWidth="1"/>
    <col min="3360" max="3360" width="53.3984375" bestFit="1" customWidth="1"/>
    <col min="3361" max="3361" width="56.19921875" bestFit="1" customWidth="1"/>
    <col min="3362" max="3362" width="50.59765625" bestFit="1" customWidth="1"/>
    <col min="3363" max="3363" width="53.46484375" bestFit="1" customWidth="1"/>
    <col min="3364" max="3364" width="42.19921875" bestFit="1" customWidth="1"/>
    <col min="3365" max="3365" width="45" bestFit="1" customWidth="1"/>
    <col min="3366" max="3366" width="17.1328125" bestFit="1" customWidth="1"/>
    <col min="3367" max="3367" width="19.9296875" bestFit="1" customWidth="1"/>
    <col min="3368" max="3368" width="45.06640625" bestFit="1" customWidth="1"/>
    <col min="3369" max="3369" width="47.86328125" bestFit="1" customWidth="1"/>
    <col min="3370" max="3370" width="50.73046875" bestFit="1" customWidth="1"/>
    <col min="3371" max="3371" width="53.59765625" bestFit="1" customWidth="1"/>
    <col min="3372" max="3372" width="40" bestFit="1" customWidth="1"/>
    <col min="3373" max="3373" width="42.796875" bestFit="1" customWidth="1"/>
    <col min="3374" max="3374" width="38.33203125" bestFit="1" customWidth="1"/>
    <col min="3375" max="3375" width="41.1328125" bestFit="1" customWidth="1"/>
    <col min="3376" max="3376" width="47.6640625" bestFit="1" customWidth="1"/>
    <col min="3377" max="3377" width="50.46484375" bestFit="1" customWidth="1"/>
    <col min="3378" max="3378" width="38.796875" bestFit="1" customWidth="1"/>
    <col min="3379" max="3379" width="41.6640625" bestFit="1" customWidth="1"/>
    <col min="3380" max="3380" width="47.19921875" bestFit="1" customWidth="1"/>
    <col min="3381" max="3381" width="50" bestFit="1" customWidth="1"/>
    <col min="3382" max="3382" width="10.796875" bestFit="1" customWidth="1"/>
    <col min="3383" max="3383" width="13.59765625" bestFit="1" customWidth="1"/>
    <col min="3384" max="3384" width="51.06640625" bestFit="1" customWidth="1"/>
    <col min="3385" max="3385" width="53.9296875" bestFit="1" customWidth="1"/>
    <col min="3386" max="3386" width="49.73046875" bestFit="1" customWidth="1"/>
    <col min="3387" max="3387" width="52.53125" bestFit="1" customWidth="1"/>
    <col min="3388" max="3388" width="10.19921875" bestFit="1" customWidth="1"/>
    <col min="3389" max="3389" width="13" bestFit="1" customWidth="1"/>
    <col min="3390" max="3390" width="33.73046875" bestFit="1" customWidth="1"/>
    <col min="3391" max="3391" width="36.53125" bestFit="1" customWidth="1"/>
    <col min="3392" max="3392" width="32.46484375" bestFit="1" customWidth="1"/>
    <col min="3393" max="3393" width="35.265625" bestFit="1" customWidth="1"/>
    <col min="3394" max="3394" width="14.19921875" bestFit="1" customWidth="1"/>
    <col min="3395" max="3395" width="17.06640625" bestFit="1" customWidth="1"/>
    <col min="3396" max="3396" width="45.6640625" bestFit="1" customWidth="1"/>
    <col min="3397" max="3397" width="48.46484375" bestFit="1" customWidth="1"/>
    <col min="3398" max="3398" width="16.46484375" bestFit="1" customWidth="1"/>
    <col min="3399" max="3399" width="19.265625" bestFit="1" customWidth="1"/>
    <col min="3400" max="3400" width="39.53125" bestFit="1" customWidth="1"/>
    <col min="3401" max="3401" width="42.33203125" bestFit="1" customWidth="1"/>
    <col min="3402" max="3402" width="40.46484375" bestFit="1" customWidth="1"/>
    <col min="3403" max="3403" width="43.265625" bestFit="1" customWidth="1"/>
    <col min="3404" max="3404" width="16.3984375" bestFit="1" customWidth="1"/>
    <col min="3405" max="3405" width="19.19921875" bestFit="1" customWidth="1"/>
    <col min="3406" max="3406" width="23" bestFit="1" customWidth="1"/>
    <col min="3407" max="3407" width="25.796875" bestFit="1" customWidth="1"/>
    <col min="3408" max="3408" width="20.33203125" bestFit="1" customWidth="1"/>
    <col min="3409" max="3409" width="23.1328125" bestFit="1" customWidth="1"/>
    <col min="3410" max="3410" width="45.73046875" bestFit="1" customWidth="1"/>
    <col min="3411" max="3411" width="48.53125" bestFit="1" customWidth="1"/>
    <col min="3412" max="3412" width="31.73046875" bestFit="1" customWidth="1"/>
    <col min="3413" max="3413" width="34.53125" bestFit="1" customWidth="1"/>
    <col min="3414" max="3414" width="37.59765625" bestFit="1" customWidth="1"/>
    <col min="3415" max="3415" width="40.3984375" bestFit="1" customWidth="1"/>
    <col min="3416" max="3416" width="23.19921875" bestFit="1" customWidth="1"/>
    <col min="3417" max="3417" width="26" bestFit="1" customWidth="1"/>
    <col min="3418" max="3418" width="13.19921875" bestFit="1" customWidth="1"/>
    <col min="3419" max="3419" width="16" bestFit="1" customWidth="1"/>
    <col min="3420" max="3420" width="54.3984375" bestFit="1" customWidth="1"/>
    <col min="3421" max="3421" width="57.19921875" bestFit="1" customWidth="1"/>
    <col min="3422" max="3422" width="42.53125" bestFit="1" customWidth="1"/>
    <col min="3423" max="3423" width="45.3984375" bestFit="1" customWidth="1"/>
    <col min="3424" max="3424" width="12.33203125" bestFit="1" customWidth="1"/>
    <col min="3425" max="3425" width="15.1328125" bestFit="1" customWidth="1"/>
    <col min="3426" max="3426" width="22.19921875" bestFit="1" customWidth="1"/>
    <col min="3427" max="3427" width="25.06640625" bestFit="1" customWidth="1"/>
    <col min="3428" max="3428" width="25.53125" bestFit="1" customWidth="1"/>
    <col min="3429" max="3429" width="28.33203125" bestFit="1" customWidth="1"/>
    <col min="3430" max="3430" width="49.19921875" bestFit="1" customWidth="1"/>
    <col min="3431" max="3431" width="52" bestFit="1" customWidth="1"/>
    <col min="3432" max="3432" width="8.265625" bestFit="1" customWidth="1"/>
    <col min="3433" max="3433" width="11" bestFit="1" customWidth="1"/>
    <col min="3434" max="3434" width="25.6640625" bestFit="1" customWidth="1"/>
    <col min="3435" max="3435" width="28.46484375" bestFit="1" customWidth="1"/>
    <col min="3436" max="3436" width="28.53125" bestFit="1" customWidth="1"/>
    <col min="3437" max="3437" width="31.33203125" bestFit="1" customWidth="1"/>
    <col min="3438" max="3438" width="30.53125" bestFit="1" customWidth="1"/>
    <col min="3439" max="3439" width="33.3984375" bestFit="1" customWidth="1"/>
    <col min="3440" max="3440" width="47.6640625" bestFit="1" customWidth="1"/>
    <col min="3441" max="3441" width="50.46484375" bestFit="1" customWidth="1"/>
    <col min="3442" max="3442" width="18" bestFit="1" customWidth="1"/>
    <col min="3443" max="3443" width="20.796875" bestFit="1" customWidth="1"/>
    <col min="3444" max="3444" width="36.6640625" bestFit="1" customWidth="1"/>
    <col min="3445" max="3445" width="39.46484375" bestFit="1" customWidth="1"/>
    <col min="3446" max="3446" width="31.3984375" bestFit="1" customWidth="1"/>
    <col min="3447" max="3447" width="34.19921875" bestFit="1" customWidth="1"/>
    <col min="3448" max="3448" width="25.59765625" bestFit="1" customWidth="1"/>
    <col min="3449" max="3449" width="28.3984375" bestFit="1" customWidth="1"/>
    <col min="3450" max="3450" width="35.59765625" bestFit="1" customWidth="1"/>
    <col min="3451" max="3451" width="38.3984375" bestFit="1" customWidth="1"/>
    <col min="3452" max="3452" width="18.19921875" bestFit="1" customWidth="1"/>
    <col min="3453" max="3453" width="21.06640625" bestFit="1" customWidth="1"/>
    <col min="3454" max="3454" width="53.06640625" bestFit="1" customWidth="1"/>
    <col min="3455" max="3455" width="55.86328125" bestFit="1" customWidth="1"/>
    <col min="3456" max="3456" width="51.73046875" bestFit="1" customWidth="1"/>
    <col min="3457" max="3457" width="54.53125" bestFit="1" customWidth="1"/>
    <col min="3458" max="3458" width="46.1328125" bestFit="1" customWidth="1"/>
    <col min="3459" max="3459" width="48.9296875" bestFit="1" customWidth="1"/>
    <col min="3460" max="3460" width="22.796875" bestFit="1" customWidth="1"/>
    <col min="3461" max="3461" width="25.59765625" bestFit="1" customWidth="1"/>
    <col min="3462" max="3462" width="17.53125" bestFit="1" customWidth="1"/>
    <col min="3463" max="3463" width="20.33203125" bestFit="1" customWidth="1"/>
    <col min="3464" max="3464" width="46.3984375" bestFit="1" customWidth="1"/>
    <col min="3465" max="3465" width="49.19921875" bestFit="1" customWidth="1"/>
    <col min="3466" max="3466" width="23.3984375" bestFit="1" customWidth="1"/>
    <col min="3467" max="3467" width="26.19921875" bestFit="1" customWidth="1"/>
    <col min="3468" max="3468" width="44.19921875" bestFit="1" customWidth="1"/>
    <col min="3469" max="3469" width="47" bestFit="1" customWidth="1"/>
    <col min="3470" max="3470" width="31.59765625" bestFit="1" customWidth="1"/>
    <col min="3471" max="3471" width="34.3984375" bestFit="1" customWidth="1"/>
    <col min="3472" max="3472" width="58.06640625" bestFit="1" customWidth="1"/>
    <col min="3473" max="3473" width="60.86328125" bestFit="1" customWidth="1"/>
    <col min="3474" max="3474" width="22" bestFit="1" customWidth="1"/>
    <col min="3475" max="3475" width="24.796875" bestFit="1" customWidth="1"/>
    <col min="3476" max="3476" width="13.33203125" bestFit="1" customWidth="1"/>
    <col min="3477" max="3477" width="16.1328125" bestFit="1" customWidth="1"/>
    <col min="3478" max="3478" width="27" bestFit="1" customWidth="1"/>
    <col min="3479" max="3479" width="29.796875" bestFit="1" customWidth="1"/>
    <col min="3480" max="3480" width="39.6640625" bestFit="1" customWidth="1"/>
    <col min="3481" max="3481" width="42.46484375" bestFit="1" customWidth="1"/>
    <col min="3482" max="3482" width="17.33203125" bestFit="1" customWidth="1"/>
    <col min="3483" max="3483" width="20.1328125" bestFit="1" customWidth="1"/>
    <col min="3484" max="3484" width="20.86328125" bestFit="1" customWidth="1"/>
    <col min="3485" max="3485" width="23.6640625" bestFit="1" customWidth="1"/>
    <col min="3486" max="3486" width="28" bestFit="1" customWidth="1"/>
    <col min="3487" max="3487" width="30.796875" bestFit="1" customWidth="1"/>
    <col min="3488" max="3488" width="53.9296875" bestFit="1" customWidth="1"/>
    <col min="3489" max="3489" width="56.73046875" bestFit="1" customWidth="1"/>
    <col min="3490" max="3490" width="50" bestFit="1" customWidth="1"/>
    <col min="3491" max="3491" width="52.796875" bestFit="1" customWidth="1"/>
    <col min="3492" max="3492" width="42.6640625" bestFit="1" customWidth="1"/>
    <col min="3493" max="3493" width="45.53125" bestFit="1" customWidth="1"/>
    <col min="3494" max="3494" width="64.265625" bestFit="1" customWidth="1"/>
    <col min="3495" max="3495" width="67.06640625" bestFit="1" customWidth="1"/>
    <col min="3496" max="3496" width="31.3984375" bestFit="1" customWidth="1"/>
    <col min="3497" max="3497" width="34.19921875" bestFit="1" customWidth="1"/>
    <col min="3498" max="3498" width="23.9296875" bestFit="1" customWidth="1"/>
    <col min="3499" max="3499" width="26.73046875" bestFit="1" customWidth="1"/>
    <col min="3500" max="3500" width="27.73046875" bestFit="1" customWidth="1"/>
    <col min="3501" max="3501" width="30.53125" bestFit="1" customWidth="1"/>
    <col min="3502" max="3502" width="40.53125" bestFit="1" customWidth="1"/>
    <col min="3503" max="3503" width="43.33203125" bestFit="1" customWidth="1"/>
    <col min="3504" max="3504" width="29.6640625" bestFit="1" customWidth="1"/>
    <col min="3505" max="3505" width="32.46484375" bestFit="1" customWidth="1"/>
    <col min="3506" max="3506" width="52.59765625" bestFit="1" customWidth="1"/>
    <col min="3507" max="3507" width="55.3984375" bestFit="1" customWidth="1"/>
    <col min="3508" max="3508" width="46.19921875" bestFit="1" customWidth="1"/>
    <col min="3509" max="3509" width="48.796875" bestFit="1" customWidth="1"/>
    <col min="3510" max="3510" width="44.73046875" bestFit="1" customWidth="1"/>
    <col min="3511" max="3511" width="47.53125" bestFit="1" customWidth="1"/>
    <col min="3512" max="3512" width="37.1328125" bestFit="1" customWidth="1"/>
    <col min="3513" max="3513" width="39.9296875" bestFit="1" customWidth="1"/>
    <col min="3514" max="3514" width="45.265625" bestFit="1" customWidth="1"/>
    <col min="3515" max="3515" width="48.06640625" bestFit="1" customWidth="1"/>
    <col min="3516" max="3516" width="34.46484375" bestFit="1" customWidth="1"/>
    <col min="3517" max="3517" width="37.33203125" bestFit="1" customWidth="1"/>
    <col min="3518" max="3518" width="21.53125" bestFit="1" customWidth="1"/>
    <col min="3519" max="3519" width="24.33203125" bestFit="1" customWidth="1"/>
    <col min="3520" max="3520" width="47.796875" bestFit="1" customWidth="1"/>
    <col min="3521" max="3521" width="50.59765625" bestFit="1" customWidth="1"/>
    <col min="3522" max="3522" width="46.265625" bestFit="1" customWidth="1"/>
    <col min="3523" max="3523" width="49.06640625" bestFit="1" customWidth="1"/>
    <col min="3524" max="3524" width="49.3984375" bestFit="1" customWidth="1"/>
    <col min="3525" max="3525" width="52.19921875" bestFit="1" customWidth="1"/>
    <col min="3526" max="3526" width="34.3984375" bestFit="1" customWidth="1"/>
    <col min="3527" max="3527" width="37.265625" bestFit="1" customWidth="1"/>
    <col min="3528" max="3528" width="42.6640625" bestFit="1" customWidth="1"/>
    <col min="3529" max="3529" width="45.53125" bestFit="1" customWidth="1"/>
    <col min="3530" max="3530" width="17.33203125" bestFit="1" customWidth="1"/>
    <col min="3531" max="3531" width="20.1328125" bestFit="1" customWidth="1"/>
    <col min="3532" max="3532" width="49.796875" bestFit="1" customWidth="1"/>
    <col min="3533" max="3533" width="52.59765625" bestFit="1" customWidth="1"/>
    <col min="3534" max="3534" width="34.3984375" bestFit="1" customWidth="1"/>
    <col min="3535" max="3535" width="37.265625" bestFit="1" customWidth="1"/>
    <col min="3536" max="3536" width="39.33203125" bestFit="1" customWidth="1"/>
    <col min="3537" max="3537" width="42.1328125" bestFit="1" customWidth="1"/>
    <col min="3538" max="3538" width="19.06640625" bestFit="1" customWidth="1"/>
    <col min="3539" max="3539" width="21.86328125" bestFit="1" customWidth="1"/>
    <col min="3540" max="3540" width="18.265625" bestFit="1" customWidth="1"/>
    <col min="3541" max="3541" width="21.1328125" bestFit="1" customWidth="1"/>
    <col min="3542" max="3542" width="38.73046875" bestFit="1" customWidth="1"/>
    <col min="3543" max="3543" width="41.59765625" bestFit="1" customWidth="1"/>
    <col min="3544" max="3544" width="31.53125" bestFit="1" customWidth="1"/>
    <col min="3545" max="3545" width="34.33203125" bestFit="1" customWidth="1"/>
    <col min="3546" max="3546" width="55.796875" bestFit="1" customWidth="1"/>
    <col min="3547" max="3547" width="58.59765625" bestFit="1" customWidth="1"/>
    <col min="3548" max="3548" width="16.3984375" bestFit="1" customWidth="1"/>
    <col min="3549" max="3549" width="19.19921875" bestFit="1" customWidth="1"/>
    <col min="3550" max="3550" width="46.33203125" bestFit="1" customWidth="1"/>
    <col min="3551" max="3551" width="49.1328125" bestFit="1" customWidth="1"/>
    <col min="3552" max="3552" width="14.19921875" bestFit="1" customWidth="1"/>
    <col min="3553" max="3553" width="17.06640625" bestFit="1" customWidth="1"/>
    <col min="3554" max="3554" width="19.59765625" bestFit="1" customWidth="1"/>
    <col min="3555" max="3555" width="22.3984375" bestFit="1" customWidth="1"/>
    <col min="3556" max="3556" width="25.46484375" bestFit="1" customWidth="1"/>
    <col min="3557" max="3557" width="28.265625" bestFit="1" customWidth="1"/>
    <col min="3558" max="3558" width="12.86328125" bestFit="1" customWidth="1"/>
    <col min="3559" max="3559" width="15.6640625" bestFit="1" customWidth="1"/>
    <col min="3560" max="3560" width="37.73046875" bestFit="1" customWidth="1"/>
    <col min="3561" max="3561" width="40.53125" bestFit="1" customWidth="1"/>
    <col min="3562" max="3562" width="33.06640625" bestFit="1" customWidth="1"/>
    <col min="3563" max="3563" width="35.86328125" bestFit="1" customWidth="1"/>
    <col min="3564" max="3564" width="49.9296875" bestFit="1" customWidth="1"/>
    <col min="3565" max="3565" width="52.73046875" bestFit="1" customWidth="1"/>
    <col min="3566" max="3566" width="34.59765625" bestFit="1" customWidth="1"/>
    <col min="3567" max="3567" width="37.46484375" bestFit="1" customWidth="1"/>
    <col min="3568" max="3568" width="23.265625" bestFit="1" customWidth="1"/>
    <col min="3569" max="3569" width="26.06640625" bestFit="1" customWidth="1"/>
    <col min="3570" max="3570" width="27.46484375" bestFit="1" customWidth="1"/>
    <col min="3571" max="3571" width="30.265625" bestFit="1" customWidth="1"/>
    <col min="3572" max="3572" width="52.265625" bestFit="1" customWidth="1"/>
    <col min="3573" max="3573" width="55.06640625" bestFit="1" customWidth="1"/>
    <col min="3574" max="3574" width="32.265625" bestFit="1" customWidth="1"/>
    <col min="3575" max="3575" width="35.06640625" bestFit="1" customWidth="1"/>
    <col min="3576" max="3576" width="31.46484375" bestFit="1" customWidth="1"/>
    <col min="3577" max="3577" width="34.265625" bestFit="1" customWidth="1"/>
    <col min="3578" max="3578" width="27.59765625" bestFit="1" customWidth="1"/>
    <col min="3579" max="3579" width="30.3984375" bestFit="1" customWidth="1"/>
    <col min="3580" max="3580" width="23.33203125" bestFit="1" customWidth="1"/>
    <col min="3581" max="3581" width="26.1328125" bestFit="1" customWidth="1"/>
    <col min="3582" max="3582" width="37.46484375" bestFit="1" customWidth="1"/>
    <col min="3583" max="3583" width="40.265625" bestFit="1" customWidth="1"/>
    <col min="3584" max="3584" width="18.06640625" bestFit="1" customWidth="1"/>
    <col min="3585" max="3585" width="20.9296875" bestFit="1" customWidth="1"/>
    <col min="3586" max="3586" width="42.3984375" bestFit="1" customWidth="1"/>
    <col min="3587" max="3587" width="45.19921875" bestFit="1" customWidth="1"/>
    <col min="3588" max="3588" width="47.73046875" bestFit="1" customWidth="1"/>
    <col min="3589" max="3589" width="50.53125" bestFit="1" customWidth="1"/>
    <col min="3590" max="3590" width="22.86328125" bestFit="1" customWidth="1"/>
    <col min="3591" max="3591" width="25.6640625" bestFit="1" customWidth="1"/>
    <col min="3592" max="3592" width="30.86328125" bestFit="1" customWidth="1"/>
    <col min="3593" max="3593" width="33.6640625" bestFit="1" customWidth="1"/>
    <col min="3594" max="3594" width="56.33203125" bestFit="1" customWidth="1"/>
    <col min="3595" max="3595" width="59.1328125" bestFit="1" customWidth="1"/>
    <col min="3596" max="3596" width="39.19921875" bestFit="1" customWidth="1"/>
    <col min="3597" max="3597" width="42" bestFit="1" customWidth="1"/>
    <col min="3598" max="3598" width="25.53125" bestFit="1" customWidth="1"/>
    <col min="3599" max="3599" width="28.33203125" bestFit="1" customWidth="1"/>
    <col min="3600" max="3600" width="18.33203125" bestFit="1" customWidth="1"/>
    <col min="3601" max="3601" width="21.19921875" bestFit="1" customWidth="1"/>
    <col min="3602" max="3602" width="21.1328125" bestFit="1" customWidth="1"/>
    <col min="3603" max="3603" width="23.9296875" bestFit="1" customWidth="1"/>
    <col min="3604" max="3604" width="16.46484375" bestFit="1" customWidth="1"/>
    <col min="3605" max="3605" width="19.265625" bestFit="1" customWidth="1"/>
    <col min="3606" max="3606" width="24.1328125" bestFit="1" customWidth="1"/>
    <col min="3607" max="3607" width="26.9296875" bestFit="1" customWidth="1"/>
    <col min="3608" max="3608" width="39.86328125" bestFit="1" customWidth="1"/>
    <col min="3609" max="3609" width="42.6640625" bestFit="1" customWidth="1"/>
    <col min="3610" max="3610" width="48.33203125" bestFit="1" customWidth="1"/>
    <col min="3611" max="3611" width="51.1328125" bestFit="1" customWidth="1"/>
    <col min="3612" max="3612" width="59.73046875" bestFit="1" customWidth="1"/>
    <col min="3613" max="3613" width="62.53125" bestFit="1" customWidth="1"/>
    <col min="3614" max="3614" width="25.46484375" bestFit="1" customWidth="1"/>
    <col min="3615" max="3615" width="28.265625" bestFit="1" customWidth="1"/>
    <col min="3616" max="3616" width="52.73046875" bestFit="1" customWidth="1"/>
    <col min="3617" max="3617" width="55.53125" bestFit="1" customWidth="1"/>
    <col min="3618" max="3618" width="21.1328125" bestFit="1" customWidth="1"/>
    <col min="3619" max="3619" width="23.9296875" bestFit="1" customWidth="1"/>
    <col min="3620" max="3620" width="13.86328125" bestFit="1" customWidth="1"/>
    <col min="3621" max="3621" width="16.6640625" bestFit="1" customWidth="1"/>
    <col min="3622" max="3622" width="9.19921875" bestFit="1" customWidth="1"/>
    <col min="3623" max="3623" width="11.9296875" bestFit="1" customWidth="1"/>
    <col min="3624" max="3624" width="21.3984375" bestFit="1" customWidth="1"/>
    <col min="3625" max="3625" width="24.19921875" bestFit="1" customWidth="1"/>
    <col min="3626" max="3626" width="33.6640625" bestFit="1" customWidth="1"/>
    <col min="3627" max="3627" width="36.46484375" bestFit="1" customWidth="1"/>
    <col min="3628" max="3628" width="44.06640625" bestFit="1" customWidth="1"/>
    <col min="3629" max="3629" width="46.86328125" bestFit="1" customWidth="1"/>
    <col min="3630" max="3630" width="46.73046875" bestFit="1" customWidth="1"/>
    <col min="3631" max="3631" width="49.59765625" bestFit="1" customWidth="1"/>
    <col min="3632" max="3632" width="43.1328125" bestFit="1" customWidth="1"/>
    <col min="3633" max="3633" width="45.9296875" bestFit="1" customWidth="1"/>
    <col min="3634" max="3634" width="26.265625" bestFit="1" customWidth="1"/>
    <col min="3635" max="3635" width="29.1328125" bestFit="1" customWidth="1"/>
    <col min="3636" max="3636" width="53.33203125" bestFit="1" customWidth="1"/>
    <col min="3637" max="3637" width="56.1328125" bestFit="1" customWidth="1"/>
    <col min="3638" max="3638" width="16.9296875" bestFit="1" customWidth="1"/>
    <col min="3639" max="3639" width="19.73046875" bestFit="1" customWidth="1"/>
    <col min="3640" max="3640" width="19.86328125" bestFit="1" customWidth="1"/>
    <col min="3641" max="3641" width="22.6640625" bestFit="1" customWidth="1"/>
    <col min="3642" max="3642" width="45.796875" bestFit="1" customWidth="1"/>
    <col min="3643" max="3643" width="48.59765625" bestFit="1" customWidth="1"/>
    <col min="3644" max="3644" width="33.06640625" bestFit="1" customWidth="1"/>
    <col min="3645" max="3645" width="35.86328125" bestFit="1" customWidth="1"/>
    <col min="3646" max="3646" width="40.796875" bestFit="1" customWidth="1"/>
    <col min="3647" max="3647" width="43.59765625" bestFit="1" customWidth="1"/>
    <col min="3648" max="3648" width="45.9296875" bestFit="1" customWidth="1"/>
    <col min="3649" max="3649" width="48.73046875" bestFit="1" customWidth="1"/>
    <col min="3650" max="3650" width="34.6640625" bestFit="1" customWidth="1"/>
    <col min="3651" max="3651" width="37.53125" bestFit="1" customWidth="1"/>
    <col min="3652" max="3652" width="18.86328125" bestFit="1" customWidth="1"/>
    <col min="3653" max="3653" width="21.6640625" bestFit="1" customWidth="1"/>
    <col min="3654" max="3654" width="32.33203125" bestFit="1" customWidth="1"/>
    <col min="3655" max="3655" width="35.1328125" bestFit="1" customWidth="1"/>
    <col min="3656" max="3656" width="31.1328125" bestFit="1" customWidth="1"/>
    <col min="3657" max="3657" width="33.9296875" bestFit="1" customWidth="1"/>
    <col min="3658" max="3658" width="46.46484375" bestFit="1" customWidth="1"/>
    <col min="3659" max="3659" width="49.265625" bestFit="1" customWidth="1"/>
    <col min="3660" max="3660" width="47.9296875" bestFit="1" customWidth="1"/>
    <col min="3661" max="3661" width="50.73046875" bestFit="1" customWidth="1"/>
    <col min="3662" max="3662" width="39.59765625" bestFit="1" customWidth="1"/>
    <col min="3663" max="3663" width="42.3984375" bestFit="1" customWidth="1"/>
    <col min="3664" max="3664" width="37.19921875" bestFit="1" customWidth="1"/>
    <col min="3665" max="3665" width="40" bestFit="1" customWidth="1"/>
    <col min="3666" max="3666" width="17.33203125" bestFit="1" customWidth="1"/>
    <col min="3667" max="3667" width="20.1328125" bestFit="1" customWidth="1"/>
    <col min="3668" max="3668" width="12.53125" bestFit="1" customWidth="1"/>
    <col min="3669" max="3669" width="15.33203125" bestFit="1" customWidth="1"/>
    <col min="3670" max="3670" width="14.1328125" bestFit="1" customWidth="1"/>
    <col min="3671" max="3671" width="17" bestFit="1" customWidth="1"/>
    <col min="3672" max="3672" width="21.6640625" bestFit="1" customWidth="1"/>
    <col min="3673" max="3673" width="24.46484375" bestFit="1" customWidth="1"/>
    <col min="3674" max="3674" width="20.06640625" bestFit="1" customWidth="1"/>
    <col min="3675" max="3675" width="22.86328125" bestFit="1" customWidth="1"/>
    <col min="3676" max="3676" width="49" bestFit="1" customWidth="1"/>
    <col min="3677" max="3677" width="51.796875" bestFit="1" customWidth="1"/>
    <col min="3678" max="3678" width="9.9296875" bestFit="1" customWidth="1"/>
    <col min="3679" max="3679" width="12.6640625" bestFit="1" customWidth="1"/>
    <col min="3680" max="3680" width="16" bestFit="1" customWidth="1"/>
    <col min="3681" max="3681" width="18.796875" bestFit="1" customWidth="1"/>
    <col min="3682" max="3682" width="13.6640625" bestFit="1" customWidth="1"/>
    <col min="3683" max="3683" width="16.46484375" bestFit="1" customWidth="1"/>
    <col min="3684" max="3684" width="9.796875" bestFit="1" customWidth="1"/>
    <col min="3685" max="3685" width="12.53125" bestFit="1" customWidth="1"/>
    <col min="3686" max="3686" width="18.6640625" bestFit="1" customWidth="1"/>
    <col min="3687" max="3687" width="21.46484375" bestFit="1" customWidth="1"/>
    <col min="3688" max="3688" width="55.3984375" bestFit="1" customWidth="1"/>
    <col min="3689" max="3689" width="58.19921875" bestFit="1" customWidth="1"/>
    <col min="3690" max="3690" width="18.46484375" bestFit="1" customWidth="1"/>
    <col min="3691" max="3691" width="21.33203125" bestFit="1" customWidth="1"/>
    <col min="3692" max="3692" width="9.33203125" bestFit="1" customWidth="1"/>
    <col min="3693" max="3693" width="12.06640625" bestFit="1" customWidth="1"/>
    <col min="3694" max="3694" width="10" bestFit="1" customWidth="1"/>
    <col min="3695" max="3695" width="12.796875" bestFit="1" customWidth="1"/>
    <col min="3696" max="3696" width="14.265625" bestFit="1" customWidth="1"/>
    <col min="3697" max="3697" width="17.1328125" bestFit="1" customWidth="1"/>
    <col min="3698" max="3698" width="42.53125" bestFit="1" customWidth="1"/>
    <col min="3699" max="3699" width="45.3984375" bestFit="1" customWidth="1"/>
    <col min="3700" max="3700" width="26.46484375" bestFit="1" customWidth="1"/>
    <col min="3701" max="3701" width="29.33203125" bestFit="1" customWidth="1"/>
    <col min="3702" max="3702" width="25.06640625" bestFit="1" customWidth="1"/>
    <col min="3703" max="3703" width="27.86328125" bestFit="1" customWidth="1"/>
    <col min="3704" max="3704" width="37.06640625" bestFit="1" customWidth="1"/>
    <col min="3705" max="3705" width="39.86328125" bestFit="1" customWidth="1"/>
    <col min="3706" max="3706" width="36.53125" bestFit="1" customWidth="1"/>
    <col min="3707" max="3707" width="39.33203125" bestFit="1" customWidth="1"/>
    <col min="3708" max="3708" width="8.9296875" bestFit="1" customWidth="1"/>
    <col min="3709" max="3709" width="10.19921875" bestFit="1" customWidth="1"/>
    <col min="3710" max="3710" width="30.53125" bestFit="1" customWidth="1"/>
    <col min="3711" max="3711" width="33.3984375" bestFit="1" customWidth="1"/>
    <col min="3712" max="3712" width="17.53125" bestFit="1" customWidth="1"/>
    <col min="3713" max="3713" width="20.33203125" bestFit="1" customWidth="1"/>
    <col min="3714" max="3714" width="20.73046875" bestFit="1" customWidth="1"/>
    <col min="3715" max="3715" width="23.53125" bestFit="1" customWidth="1"/>
    <col min="3716" max="3716" width="31.3984375" bestFit="1" customWidth="1"/>
    <col min="3717" max="3717" width="34.19921875" bestFit="1" customWidth="1"/>
    <col min="3718" max="3718" width="47.73046875" bestFit="1" customWidth="1"/>
    <col min="3719" max="3719" width="50.53125" bestFit="1" customWidth="1"/>
    <col min="3720" max="3720" width="21.73046875" bestFit="1" customWidth="1"/>
    <col min="3721" max="3721" width="24.53125" bestFit="1" customWidth="1"/>
    <col min="3722" max="3722" width="7.59765625" bestFit="1" customWidth="1"/>
    <col min="3723" max="3723" width="10.33203125" bestFit="1" customWidth="1"/>
    <col min="3724" max="3724" width="33.19921875" bestFit="1" customWidth="1"/>
    <col min="3725" max="3725" width="36" bestFit="1" customWidth="1"/>
    <col min="3726" max="3726" width="18.1328125" bestFit="1" customWidth="1"/>
    <col min="3727" max="3727" width="21" bestFit="1" customWidth="1"/>
    <col min="3728" max="3728" width="30.59765625" bestFit="1" customWidth="1"/>
    <col min="3729" max="3729" width="33.46484375" bestFit="1" customWidth="1"/>
    <col min="3730" max="3730" width="15.86328125" bestFit="1" customWidth="1"/>
    <col min="3731" max="3731" width="18.6640625" bestFit="1" customWidth="1"/>
    <col min="3732" max="3732" width="23.46484375" bestFit="1" customWidth="1"/>
    <col min="3733" max="3733" width="26.265625" bestFit="1" customWidth="1"/>
    <col min="3734" max="3734" width="48.53125" bestFit="1" customWidth="1"/>
    <col min="3735" max="3735" width="51.33203125" bestFit="1" customWidth="1"/>
    <col min="3736" max="3736" width="41.53125" bestFit="1" customWidth="1"/>
    <col min="3737" max="3737" width="44.33203125" bestFit="1" customWidth="1"/>
    <col min="3738" max="3738" width="55.33203125" bestFit="1" customWidth="1"/>
    <col min="3739" max="3739" width="58.1328125" bestFit="1" customWidth="1"/>
    <col min="3740" max="3740" width="20.796875" bestFit="1" customWidth="1"/>
    <col min="3741" max="3741" width="23.59765625" bestFit="1" customWidth="1"/>
    <col min="3742" max="3742" width="46.9296875" bestFit="1" customWidth="1"/>
    <col min="3743" max="3743" width="49.796875" bestFit="1" customWidth="1"/>
    <col min="3744" max="3744" width="51" bestFit="1" customWidth="1"/>
    <col min="3745" max="3745" width="53.86328125" bestFit="1" customWidth="1"/>
    <col min="3746" max="3746" width="49.46484375" bestFit="1" customWidth="1"/>
    <col min="3747" max="3747" width="52.265625" bestFit="1" customWidth="1"/>
    <col min="3748" max="3748" width="23.59765625" bestFit="1" customWidth="1"/>
    <col min="3749" max="3749" width="26.3984375" bestFit="1" customWidth="1"/>
    <col min="3750" max="3750" width="19.3984375" bestFit="1" customWidth="1"/>
    <col min="3751" max="3751" width="22.19921875" bestFit="1" customWidth="1"/>
    <col min="3752" max="3752" width="25.6640625" bestFit="1" customWidth="1"/>
    <col min="3753" max="3753" width="28.46484375" bestFit="1" customWidth="1"/>
    <col min="3754" max="3754" width="26.06640625" bestFit="1" customWidth="1"/>
    <col min="3755" max="3755" width="28.86328125" bestFit="1" customWidth="1"/>
    <col min="3756" max="3756" width="50.9296875" bestFit="1" customWidth="1"/>
    <col min="3757" max="3757" width="53.796875" bestFit="1" customWidth="1"/>
    <col min="3758" max="3758" width="50.73046875" bestFit="1" customWidth="1"/>
    <col min="3759" max="3759" width="53.59765625" bestFit="1" customWidth="1"/>
    <col min="3760" max="3760" width="30.33203125" bestFit="1" customWidth="1"/>
    <col min="3761" max="3761" width="33.19921875" bestFit="1" customWidth="1"/>
    <col min="3762" max="3762" width="12.46484375" bestFit="1" customWidth="1"/>
    <col min="3763" max="3763" width="15.265625" bestFit="1" customWidth="1"/>
    <col min="3764" max="3764" width="27.53125" bestFit="1" customWidth="1"/>
    <col min="3765" max="3765" width="30.33203125" bestFit="1" customWidth="1"/>
    <col min="3766" max="3766" width="37.1328125" bestFit="1" customWidth="1"/>
    <col min="3767" max="3767" width="39.9296875" bestFit="1" customWidth="1"/>
    <col min="3768" max="3768" width="25.53125" bestFit="1" customWidth="1"/>
    <col min="3769" max="3769" width="28.33203125" bestFit="1" customWidth="1"/>
    <col min="3770" max="3770" width="27.73046875" bestFit="1" customWidth="1"/>
    <col min="3771" max="3771" width="30.53125" bestFit="1" customWidth="1"/>
    <col min="3772" max="3772" width="51.265625" bestFit="1" customWidth="1"/>
    <col min="3773" max="3773" width="54.06640625" bestFit="1" customWidth="1"/>
    <col min="3774" max="3774" width="49.06640625" bestFit="1" customWidth="1"/>
    <col min="3775" max="3775" width="51.86328125" bestFit="1" customWidth="1"/>
    <col min="3776" max="3776" width="25.6640625" bestFit="1" customWidth="1"/>
    <col min="3777" max="3777" width="28.46484375" bestFit="1" customWidth="1"/>
    <col min="3778" max="3778" width="50" bestFit="1" customWidth="1"/>
    <col min="3779" max="3779" width="52.796875" bestFit="1" customWidth="1"/>
    <col min="3780" max="3780" width="23.9296875" bestFit="1" customWidth="1"/>
    <col min="3781" max="3781" width="26.73046875" bestFit="1" customWidth="1"/>
    <col min="3782" max="3782" width="61.9296875" bestFit="1" customWidth="1"/>
    <col min="3783" max="3783" width="64.73046875" bestFit="1" customWidth="1"/>
    <col min="3784" max="3784" width="52.6640625" bestFit="1" customWidth="1"/>
    <col min="3785" max="3785" width="55.46484375" bestFit="1" customWidth="1"/>
    <col min="3786" max="3786" width="15.9296875" bestFit="1" customWidth="1"/>
    <col min="3787" max="3787" width="18.73046875" bestFit="1" customWidth="1"/>
    <col min="3788" max="3788" width="40.796875" bestFit="1" customWidth="1"/>
    <col min="3789" max="3789" width="43.59765625" bestFit="1" customWidth="1"/>
    <col min="3790" max="3790" width="38.06640625" bestFit="1" customWidth="1"/>
    <col min="3791" max="3791" width="40.86328125" bestFit="1" customWidth="1"/>
    <col min="3792" max="3792" width="51.06640625" bestFit="1" customWidth="1"/>
    <col min="3793" max="3793" width="53.9296875" bestFit="1" customWidth="1"/>
    <col min="3794" max="3794" width="23.6640625" bestFit="1" customWidth="1"/>
    <col min="3795" max="3795" width="26.46484375" bestFit="1" customWidth="1"/>
    <col min="3796" max="3796" width="33.19921875" bestFit="1" customWidth="1"/>
    <col min="3797" max="3797" width="36" bestFit="1" customWidth="1"/>
    <col min="3798" max="3798" width="43.73046875" bestFit="1" customWidth="1"/>
    <col min="3799" max="3799" width="46.53125" bestFit="1" customWidth="1"/>
    <col min="3800" max="3800" width="23.6640625" bestFit="1" customWidth="1"/>
    <col min="3801" max="3801" width="26.46484375" bestFit="1" customWidth="1"/>
    <col min="3802" max="3802" width="31.86328125" bestFit="1" customWidth="1"/>
    <col min="3803" max="3803" width="34.6640625" bestFit="1" customWidth="1"/>
    <col min="3804" max="3804" width="27.265625" bestFit="1" customWidth="1"/>
    <col min="3805" max="3805" width="30.06640625" bestFit="1" customWidth="1"/>
    <col min="3806" max="3806" width="22.33203125" bestFit="1" customWidth="1"/>
    <col min="3807" max="3807" width="25.19921875" bestFit="1" customWidth="1"/>
    <col min="3808" max="3808" width="26.6640625" bestFit="1" customWidth="1"/>
    <col min="3809" max="3809" width="29.53125" bestFit="1" customWidth="1"/>
    <col min="3810" max="3810" width="27.19921875" bestFit="1" customWidth="1"/>
    <col min="3811" max="3811" width="30" bestFit="1" customWidth="1"/>
    <col min="3812" max="3812" width="25.1328125" bestFit="1" customWidth="1"/>
    <col min="3813" max="3813" width="27.9296875" bestFit="1" customWidth="1"/>
    <col min="3814" max="3814" width="19.06640625" bestFit="1" customWidth="1"/>
    <col min="3815" max="3815" width="21.86328125" bestFit="1" customWidth="1"/>
    <col min="3816" max="3816" width="47.1328125" bestFit="1" customWidth="1"/>
    <col min="3817" max="3817" width="49.9296875" bestFit="1" customWidth="1"/>
    <col min="3818" max="3818" width="51.53125" bestFit="1" customWidth="1"/>
    <col min="3819" max="3819" width="54.33203125" bestFit="1" customWidth="1"/>
    <col min="3820" max="3820" width="31.19921875" bestFit="1" customWidth="1"/>
    <col min="3821" max="3821" width="34" bestFit="1" customWidth="1"/>
    <col min="3822" max="3822" width="51.33203125" bestFit="1" customWidth="1"/>
    <col min="3823" max="3823" width="54.1328125" bestFit="1" customWidth="1"/>
    <col min="3824" max="3824" width="61.3984375" bestFit="1" customWidth="1"/>
    <col min="3825" max="3825" width="64.19921875" bestFit="1" customWidth="1"/>
    <col min="3826" max="3826" width="23" bestFit="1" customWidth="1"/>
    <col min="3827" max="3827" width="25.796875" bestFit="1" customWidth="1"/>
    <col min="3828" max="3828" width="33.06640625" bestFit="1" customWidth="1"/>
    <col min="3829" max="3829" width="35.86328125" bestFit="1" customWidth="1"/>
    <col min="3830" max="3830" width="47.59765625" bestFit="1" customWidth="1"/>
    <col min="3831" max="3831" width="50.3984375" bestFit="1" customWidth="1"/>
    <col min="3832" max="3832" width="21.9296875" bestFit="1" customWidth="1"/>
    <col min="3833" max="3833" width="24.73046875" bestFit="1" customWidth="1"/>
    <col min="3834" max="3834" width="27.265625" bestFit="1" customWidth="1"/>
    <col min="3835" max="3835" width="30.06640625" bestFit="1" customWidth="1"/>
    <col min="3836" max="3836" width="40.06640625" bestFit="1" customWidth="1"/>
    <col min="3837" max="3837" width="42.86328125" bestFit="1" customWidth="1"/>
    <col min="3838" max="3838" width="23.46484375" bestFit="1" customWidth="1"/>
    <col min="3839" max="3839" width="26.265625" bestFit="1" customWidth="1"/>
    <col min="3840" max="3840" width="38.53125" bestFit="1" customWidth="1"/>
    <col min="3841" max="3841" width="41.3984375" bestFit="1" customWidth="1"/>
    <col min="3842" max="3842" width="54.3984375" bestFit="1" customWidth="1"/>
    <col min="3843" max="3843" width="57.19921875" bestFit="1" customWidth="1"/>
    <col min="3844" max="3844" width="16" bestFit="1" customWidth="1"/>
    <col min="3845" max="3845" width="18.796875" bestFit="1" customWidth="1"/>
    <col min="3846" max="3846" width="23.796875" bestFit="1" customWidth="1"/>
    <col min="3847" max="3847" width="26.59765625" bestFit="1" customWidth="1"/>
    <col min="3848" max="3848" width="12.3984375" bestFit="1" customWidth="1"/>
    <col min="3849" max="3849" width="15.19921875" bestFit="1" customWidth="1"/>
    <col min="3850" max="3850" width="18.1328125" bestFit="1" customWidth="1"/>
    <col min="3851" max="3851" width="21" bestFit="1" customWidth="1"/>
    <col min="3852" max="3852" width="50.19921875" bestFit="1" customWidth="1"/>
    <col min="3853" max="3853" width="53" bestFit="1" customWidth="1"/>
    <col min="3854" max="3854" width="19.46484375" bestFit="1" customWidth="1"/>
    <col min="3855" max="3855" width="22.265625" bestFit="1" customWidth="1"/>
    <col min="3856" max="3856" width="13.9296875" bestFit="1" customWidth="1"/>
    <col min="3857" max="3857" width="16.73046875" bestFit="1" customWidth="1"/>
    <col min="3858" max="3858" width="13" bestFit="1" customWidth="1"/>
    <col min="3859" max="3859" width="15.796875" bestFit="1" customWidth="1"/>
    <col min="3860" max="3860" width="38.19921875" bestFit="1" customWidth="1"/>
    <col min="3861" max="3861" width="41" bestFit="1" customWidth="1"/>
    <col min="3862" max="3862" width="34.265625" bestFit="1" customWidth="1"/>
    <col min="3863" max="3863" width="37.06640625" bestFit="1" customWidth="1"/>
    <col min="3864" max="3864" width="14" bestFit="1" customWidth="1"/>
    <col min="3865" max="3865" width="16.86328125" bestFit="1" customWidth="1"/>
    <col min="3866" max="3866" width="34.19921875" bestFit="1" customWidth="1"/>
    <col min="3867" max="3867" width="37" bestFit="1" customWidth="1"/>
    <col min="3868" max="3868" width="54.06640625" bestFit="1" customWidth="1"/>
    <col min="3869" max="3869" width="56.86328125" bestFit="1" customWidth="1"/>
    <col min="3870" max="3870" width="27.1328125" bestFit="1" customWidth="1"/>
    <col min="3871" max="3871" width="29.9296875" bestFit="1" customWidth="1"/>
    <col min="3872" max="3872" width="36.46484375" bestFit="1" customWidth="1"/>
    <col min="3873" max="3873" width="39.265625" bestFit="1" customWidth="1"/>
    <col min="3874" max="3874" width="44" bestFit="1" customWidth="1"/>
    <col min="3875" max="3875" width="46.796875" bestFit="1" customWidth="1"/>
    <col min="3876" max="3876" width="45.59765625" bestFit="1" customWidth="1"/>
    <col min="3877" max="3877" width="48.3984375" bestFit="1" customWidth="1"/>
    <col min="3878" max="3878" width="51.46484375" bestFit="1" customWidth="1"/>
    <col min="3879" max="3879" width="54.265625" bestFit="1" customWidth="1"/>
    <col min="3880" max="3880" width="43.06640625" bestFit="1" customWidth="1"/>
    <col min="3881" max="3881" width="45.86328125" bestFit="1" customWidth="1"/>
    <col min="3882" max="3882" width="8.9296875" bestFit="1" customWidth="1"/>
    <col min="3883" max="3883" width="10.59765625" bestFit="1" customWidth="1"/>
    <col min="3884" max="3884" width="26.19921875" bestFit="1" customWidth="1"/>
    <col min="3885" max="3885" width="29.06640625" bestFit="1" customWidth="1"/>
    <col min="3886" max="3886" width="19.19921875" bestFit="1" customWidth="1"/>
    <col min="3887" max="3887" width="22" bestFit="1" customWidth="1"/>
    <col min="3888" max="3888" width="27.9296875" bestFit="1" customWidth="1"/>
    <col min="3889" max="3889" width="30.73046875" bestFit="1" customWidth="1"/>
    <col min="3890" max="3890" width="16.46484375" bestFit="1" customWidth="1"/>
    <col min="3891" max="3891" width="19.265625" bestFit="1" customWidth="1"/>
    <col min="3892" max="3892" width="44.73046875" bestFit="1" customWidth="1"/>
    <col min="3893" max="3893" width="47.53125" bestFit="1" customWidth="1"/>
    <col min="3894" max="3894" width="78.9296875" bestFit="1" customWidth="1"/>
    <col min="3895" max="3895" width="81.53125" bestFit="1" customWidth="1"/>
    <col min="3896" max="3896" width="9.9296875" bestFit="1" customWidth="1"/>
    <col min="3897" max="3897" width="12.6640625" bestFit="1" customWidth="1"/>
    <col min="3898" max="3898" width="40.53125" bestFit="1" customWidth="1"/>
    <col min="3899" max="3899" width="43.33203125" bestFit="1" customWidth="1"/>
    <col min="3900" max="3900" width="17" bestFit="1" customWidth="1"/>
    <col min="3901" max="3901" width="19.796875" bestFit="1" customWidth="1"/>
    <col min="3902" max="3902" width="38.1328125" bestFit="1" customWidth="1"/>
    <col min="3903" max="3903" width="40.9296875" bestFit="1" customWidth="1"/>
    <col min="3904" max="3904" width="22.33203125" bestFit="1" customWidth="1"/>
    <col min="3905" max="3905" width="25.19921875" bestFit="1" customWidth="1"/>
    <col min="3906" max="3906" width="23.3984375" bestFit="1" customWidth="1"/>
    <col min="3907" max="3907" width="26.19921875" bestFit="1" customWidth="1"/>
    <col min="3908" max="3908" width="12.59765625" bestFit="1" customWidth="1"/>
    <col min="3909" max="3909" width="15.3984375" bestFit="1" customWidth="1"/>
    <col min="3910" max="3910" width="25" bestFit="1" customWidth="1"/>
    <col min="3911" max="3911" width="27.796875" bestFit="1" customWidth="1"/>
    <col min="3912" max="3912" width="24.796875" bestFit="1" customWidth="1"/>
    <col min="3913" max="3913" width="27.59765625" bestFit="1" customWidth="1"/>
    <col min="3914" max="3914" width="48.1328125" bestFit="1" customWidth="1"/>
    <col min="3915" max="3915" width="50.9296875" bestFit="1" customWidth="1"/>
    <col min="3916" max="3916" width="14.86328125" bestFit="1" customWidth="1"/>
    <col min="3917" max="3917" width="17.6640625" bestFit="1" customWidth="1"/>
    <col min="3918" max="3918" width="17.9296875" bestFit="1" customWidth="1"/>
    <col min="3919" max="3919" width="20.73046875" bestFit="1" customWidth="1"/>
    <col min="3920" max="3920" width="46.33203125" bestFit="1" customWidth="1"/>
    <col min="3921" max="3921" width="49.1328125" bestFit="1" customWidth="1"/>
    <col min="3922" max="3922" width="20.33203125" bestFit="1" customWidth="1"/>
    <col min="3923" max="3923" width="23.1328125" bestFit="1" customWidth="1"/>
    <col min="3924" max="3924" width="20.06640625" bestFit="1" customWidth="1"/>
    <col min="3925" max="3925" width="22.86328125" bestFit="1" customWidth="1"/>
    <col min="3926" max="3926" width="10.265625" bestFit="1" customWidth="1"/>
    <col min="3927" max="3927" width="13.06640625" bestFit="1" customWidth="1"/>
    <col min="3928" max="3928" width="26.1328125" bestFit="1" customWidth="1"/>
    <col min="3929" max="3929" width="28.9296875" bestFit="1" customWidth="1"/>
    <col min="3930" max="3930" width="37.3984375" bestFit="1" customWidth="1"/>
    <col min="3931" max="3931" width="40.19921875" bestFit="1" customWidth="1"/>
    <col min="3932" max="3932" width="31.73046875" bestFit="1" customWidth="1"/>
    <col min="3933" max="3933" width="34.53125" bestFit="1" customWidth="1"/>
    <col min="3934" max="3934" width="46" bestFit="1" customWidth="1"/>
    <col min="3935" max="3935" width="48.796875" bestFit="1" customWidth="1"/>
    <col min="3936" max="3936" width="31.59765625" bestFit="1" customWidth="1"/>
    <col min="3937" max="3937" width="34.3984375" bestFit="1" customWidth="1"/>
    <col min="3938" max="3938" width="38.6640625" bestFit="1" customWidth="1"/>
    <col min="3939" max="3939" width="41.53125" bestFit="1" customWidth="1"/>
    <col min="3940" max="3940" width="52.3984375" bestFit="1" customWidth="1"/>
    <col min="3941" max="3941" width="55.19921875" bestFit="1" customWidth="1"/>
    <col min="3942" max="3942" width="29.19921875" bestFit="1" customWidth="1"/>
    <col min="3943" max="3943" width="32" bestFit="1" customWidth="1"/>
    <col min="3944" max="3944" width="48.06640625" bestFit="1" customWidth="1"/>
    <col min="3945" max="3945" width="50.86328125" bestFit="1" customWidth="1"/>
    <col min="3946" max="3946" width="39.33203125" bestFit="1" customWidth="1"/>
    <col min="3947" max="3947" width="42.1328125" bestFit="1" customWidth="1"/>
    <col min="3948" max="3948" width="36.33203125" bestFit="1" customWidth="1"/>
    <col min="3949" max="3949" width="39.1328125" bestFit="1" customWidth="1"/>
    <col min="3950" max="3950" width="30.19921875" bestFit="1" customWidth="1"/>
    <col min="3951" max="3951" width="33" bestFit="1" customWidth="1"/>
    <col min="3952" max="3952" width="54.86328125" bestFit="1" customWidth="1"/>
    <col min="3953" max="3953" width="57.73046875" bestFit="1" customWidth="1"/>
    <col min="3954" max="3954" width="7.796875" bestFit="1" customWidth="1"/>
    <col min="3955" max="3955" width="10.53125" bestFit="1" customWidth="1"/>
    <col min="3956" max="3956" width="47.796875" bestFit="1" customWidth="1"/>
    <col min="3957" max="3957" width="50.59765625" bestFit="1" customWidth="1"/>
    <col min="3958" max="3958" width="23.6640625" bestFit="1" customWidth="1"/>
    <col min="3959" max="3959" width="26.46484375" bestFit="1" customWidth="1"/>
    <col min="3960" max="3960" width="46" bestFit="1" customWidth="1"/>
    <col min="3961" max="3961" width="48.796875" bestFit="1" customWidth="1"/>
    <col min="3962" max="3962" width="46.265625" bestFit="1" customWidth="1"/>
    <col min="3963" max="3963" width="49.06640625" bestFit="1" customWidth="1"/>
    <col min="3964" max="3964" width="50.3984375" bestFit="1" customWidth="1"/>
    <col min="3965" max="3965" width="53.19921875" bestFit="1" customWidth="1"/>
    <col min="3966" max="3966" width="18.33203125" bestFit="1" customWidth="1"/>
    <col min="3967" max="3967" width="21.19921875" bestFit="1" customWidth="1"/>
    <col min="3968" max="3968" width="33.265625" bestFit="1" customWidth="1"/>
    <col min="3969" max="3969" width="36.06640625" bestFit="1" customWidth="1"/>
    <col min="3970" max="3970" width="52" bestFit="1" customWidth="1"/>
    <col min="3971" max="3971" width="54.796875" bestFit="1" customWidth="1"/>
    <col min="3972" max="3972" width="16.3984375" bestFit="1" customWidth="1"/>
    <col min="3973" max="3973" width="19.19921875" bestFit="1" customWidth="1"/>
    <col min="3974" max="3974" width="36.1328125" bestFit="1" customWidth="1"/>
    <col min="3975" max="3975" width="38.9296875" bestFit="1" customWidth="1"/>
    <col min="3976" max="3976" width="19" bestFit="1" customWidth="1"/>
    <col min="3977" max="3977" width="21.796875" bestFit="1" customWidth="1"/>
    <col min="3978" max="3978" width="15.1328125" bestFit="1" customWidth="1"/>
    <col min="3979" max="3979" width="17.9296875" bestFit="1" customWidth="1"/>
    <col min="3980" max="3980" width="10.33203125" bestFit="1" customWidth="1"/>
    <col min="3981" max="3981" width="13.1328125" bestFit="1" customWidth="1"/>
    <col min="3982" max="3982" width="12.3984375" bestFit="1" customWidth="1"/>
    <col min="3983" max="3983" width="15.19921875" bestFit="1" customWidth="1"/>
    <col min="3984" max="3984" width="54.86328125" bestFit="1" customWidth="1"/>
    <col min="3985" max="3985" width="57.73046875" bestFit="1" customWidth="1"/>
    <col min="3986" max="3986" width="48.86328125" bestFit="1" customWidth="1"/>
    <col min="3987" max="3987" width="51.6640625" bestFit="1" customWidth="1"/>
    <col min="3988" max="3988" width="32.06640625" bestFit="1" customWidth="1"/>
    <col min="3989" max="3989" width="34.86328125" bestFit="1" customWidth="1"/>
    <col min="3990" max="3990" width="16.06640625" bestFit="1" customWidth="1"/>
    <col min="3991" max="3991" width="18.86328125" bestFit="1" customWidth="1"/>
    <col min="3992" max="3992" width="44.33203125" bestFit="1" customWidth="1"/>
    <col min="3993" max="3993" width="47.1328125" bestFit="1" customWidth="1"/>
    <col min="3994" max="3994" width="33.59765625" bestFit="1" customWidth="1"/>
    <col min="3995" max="3995" width="36.3984375" bestFit="1" customWidth="1"/>
    <col min="3996" max="3996" width="37.06640625" bestFit="1" customWidth="1"/>
    <col min="3997" max="3997" width="39.86328125" bestFit="1" customWidth="1"/>
    <col min="3998" max="3998" width="27.3984375" bestFit="1" customWidth="1"/>
    <col min="3999" max="3999" width="30.19921875" bestFit="1" customWidth="1"/>
    <col min="4000" max="4000" width="51.9296875" bestFit="1" customWidth="1"/>
    <col min="4001" max="4001" width="54.73046875" bestFit="1" customWidth="1"/>
    <col min="4002" max="4002" width="27.06640625" bestFit="1" customWidth="1"/>
    <col min="4003" max="4003" width="29.86328125" bestFit="1" customWidth="1"/>
    <col min="4004" max="4004" width="47.33203125" bestFit="1" customWidth="1"/>
    <col min="4005" max="4005" width="50.1328125" bestFit="1" customWidth="1"/>
    <col min="4006" max="4006" width="48.265625" bestFit="1" customWidth="1"/>
    <col min="4007" max="4007" width="51.06640625" bestFit="1" customWidth="1"/>
    <col min="4008" max="4008" width="42.86328125" bestFit="1" customWidth="1"/>
    <col min="4009" max="4009" width="45.73046875" bestFit="1" customWidth="1"/>
    <col min="4010" max="4010" width="13.06640625" bestFit="1" customWidth="1"/>
    <col min="4011" max="4011" width="15.86328125" bestFit="1" customWidth="1"/>
    <col min="4012" max="4012" width="13.53125" bestFit="1" customWidth="1"/>
    <col min="4013" max="4013" width="16.33203125" bestFit="1" customWidth="1"/>
    <col min="4014" max="4014" width="23.46484375" bestFit="1" customWidth="1"/>
    <col min="4015" max="4015" width="26.265625" bestFit="1" customWidth="1"/>
    <col min="4016" max="4016" width="30.59765625" bestFit="1" customWidth="1"/>
    <col min="4017" max="4017" width="33.46484375" bestFit="1" customWidth="1"/>
    <col min="4018" max="4018" width="10.53125" bestFit="1" customWidth="1"/>
    <col min="4019" max="4019" width="13.33203125" bestFit="1" customWidth="1"/>
    <col min="4020" max="4020" width="11.73046875" bestFit="1" customWidth="1"/>
    <col min="4021" max="4021" width="14.53125" bestFit="1" customWidth="1"/>
    <col min="4022" max="4022" width="20.9296875" bestFit="1" customWidth="1"/>
    <col min="4023" max="4023" width="23.73046875" bestFit="1" customWidth="1"/>
    <col min="4024" max="4024" width="14.33203125" bestFit="1" customWidth="1"/>
    <col min="4025" max="4025" width="17.19921875" bestFit="1" customWidth="1"/>
    <col min="4026" max="4026" width="21.33203125" bestFit="1" customWidth="1"/>
    <col min="4027" max="4027" width="24.1328125" bestFit="1" customWidth="1"/>
    <col min="4028" max="4028" width="39.6640625" bestFit="1" customWidth="1"/>
    <col min="4029" max="4029" width="42.46484375" bestFit="1" customWidth="1"/>
    <col min="4030" max="4030" width="41.86328125" bestFit="1" customWidth="1"/>
    <col min="4031" max="4031" width="44.6640625" bestFit="1" customWidth="1"/>
    <col min="4032" max="4032" width="46.3984375" bestFit="1" customWidth="1"/>
    <col min="4033" max="4033" width="49.19921875" bestFit="1" customWidth="1"/>
    <col min="4034" max="4034" width="34.9296875" bestFit="1" customWidth="1"/>
    <col min="4035" max="4035" width="37.73046875" bestFit="1" customWidth="1"/>
    <col min="4036" max="4036" width="30.46484375" bestFit="1" customWidth="1"/>
    <col min="4037" max="4037" width="33.33203125" bestFit="1" customWidth="1"/>
    <col min="4038" max="4038" width="40.19921875" bestFit="1" customWidth="1"/>
    <col min="4039" max="4039" width="43" bestFit="1" customWidth="1"/>
    <col min="4040" max="4040" width="29.73046875" bestFit="1" customWidth="1"/>
    <col min="4041" max="4041" width="32.53125" bestFit="1" customWidth="1"/>
    <col min="4042" max="4042" width="23.86328125" bestFit="1" customWidth="1"/>
    <col min="4043" max="4043" width="26.6640625" bestFit="1" customWidth="1"/>
    <col min="4044" max="4044" width="30.53125" bestFit="1" customWidth="1"/>
    <col min="4045" max="4045" width="33.3984375" bestFit="1" customWidth="1"/>
    <col min="4046" max="4046" width="25.265625" bestFit="1" customWidth="1"/>
    <col min="4047" max="4047" width="28.06640625" bestFit="1" customWidth="1"/>
    <col min="4048" max="4048" width="22.53125" bestFit="1" customWidth="1"/>
    <col min="4049" max="4049" width="25.3984375" bestFit="1" customWidth="1"/>
    <col min="4050" max="4050" width="9.73046875" bestFit="1" customWidth="1"/>
    <col min="4051" max="4051" width="12.46484375" bestFit="1" customWidth="1"/>
    <col min="4052" max="4052" width="25.6640625" bestFit="1" customWidth="1"/>
    <col min="4053" max="4053" width="28.46484375" bestFit="1" customWidth="1"/>
    <col min="4054" max="4054" width="23.73046875" bestFit="1" customWidth="1"/>
    <col min="4055" max="4055" width="26.53125" bestFit="1" customWidth="1"/>
    <col min="4056" max="4056" width="54.796875" bestFit="1" customWidth="1"/>
    <col min="4057" max="4057" width="57.6640625" bestFit="1" customWidth="1"/>
    <col min="4058" max="4058" width="31.86328125" bestFit="1" customWidth="1"/>
    <col min="4059" max="4059" width="34.6640625" bestFit="1" customWidth="1"/>
    <col min="4060" max="4060" width="15.3984375" bestFit="1" customWidth="1"/>
    <col min="4061" max="4061" width="18.19921875" bestFit="1" customWidth="1"/>
    <col min="4062" max="4062" width="11.265625" bestFit="1" customWidth="1"/>
    <col min="4063" max="4063" width="14.06640625" bestFit="1" customWidth="1"/>
    <col min="4064" max="4064" width="46.265625" bestFit="1" customWidth="1"/>
    <col min="4065" max="4065" width="49.06640625" bestFit="1" customWidth="1"/>
    <col min="4066" max="4066" width="31.796875" bestFit="1" customWidth="1"/>
    <col min="4067" max="4067" width="34.59765625" bestFit="1" customWidth="1"/>
    <col min="4068" max="4068" width="45.06640625" bestFit="1" customWidth="1"/>
    <col min="4069" max="4069" width="47.86328125" bestFit="1" customWidth="1"/>
    <col min="4070" max="4070" width="28.1328125" bestFit="1" customWidth="1"/>
    <col min="4071" max="4071" width="30.9296875" bestFit="1" customWidth="1"/>
    <col min="4072" max="4072" width="28.796875" bestFit="1" customWidth="1"/>
    <col min="4073" max="4073" width="31.59765625" bestFit="1" customWidth="1"/>
    <col min="4074" max="4074" width="13.1328125" bestFit="1" customWidth="1"/>
    <col min="4075" max="4075" width="15.9296875" bestFit="1" customWidth="1"/>
    <col min="4076" max="4076" width="52.19921875" bestFit="1" customWidth="1"/>
    <col min="4077" max="4077" width="55" bestFit="1" customWidth="1"/>
    <col min="4078" max="4078" width="41" bestFit="1" customWidth="1"/>
    <col min="4079" max="4079" width="43.796875" bestFit="1" customWidth="1"/>
    <col min="4080" max="4080" width="54.53125" bestFit="1" customWidth="1"/>
    <col min="4081" max="4081" width="57.33203125" bestFit="1" customWidth="1"/>
    <col min="4082" max="4082" width="49.265625" bestFit="1" customWidth="1"/>
    <col min="4083" max="4083" width="52.06640625" bestFit="1" customWidth="1"/>
    <col min="4084" max="4084" width="34.59765625" bestFit="1" customWidth="1"/>
    <col min="4085" max="4085" width="37.46484375" bestFit="1" customWidth="1"/>
    <col min="4086" max="4086" width="41.53125" bestFit="1" customWidth="1"/>
    <col min="4087" max="4087" width="44.33203125" bestFit="1" customWidth="1"/>
    <col min="4088" max="4088" width="13.33203125" bestFit="1" customWidth="1"/>
    <col min="4089" max="4089" width="16.1328125" bestFit="1" customWidth="1"/>
    <col min="4090" max="4090" width="42" bestFit="1" customWidth="1"/>
    <col min="4091" max="4091" width="44.796875" bestFit="1" customWidth="1"/>
    <col min="4092" max="4092" width="19.46484375" bestFit="1" customWidth="1"/>
    <col min="4093" max="4093" width="22.265625" bestFit="1" customWidth="1"/>
    <col min="4094" max="4094" width="35.3984375" bestFit="1" customWidth="1"/>
    <col min="4095" max="4095" width="38.19921875" bestFit="1" customWidth="1"/>
    <col min="4096" max="4096" width="10.53125" bestFit="1" customWidth="1"/>
    <col min="4097" max="4097" width="13.33203125" bestFit="1" customWidth="1"/>
    <col min="4098" max="4098" width="16" bestFit="1" customWidth="1"/>
    <col min="4099" max="4099" width="18.796875" bestFit="1" customWidth="1"/>
    <col min="4100" max="4100" width="35.3984375" bestFit="1" customWidth="1"/>
    <col min="4101" max="4101" width="38.19921875" bestFit="1" customWidth="1"/>
    <col min="4102" max="4102" width="41.1328125" bestFit="1" customWidth="1"/>
    <col min="4103" max="4103" width="43.9296875" bestFit="1" customWidth="1"/>
    <col min="4104" max="4104" width="45.46484375" bestFit="1" customWidth="1"/>
    <col min="4105" max="4105" width="48.265625" bestFit="1" customWidth="1"/>
    <col min="4106" max="4106" width="42.33203125" bestFit="1" customWidth="1"/>
    <col min="4107" max="4107" width="45.1328125" bestFit="1" customWidth="1"/>
    <col min="4108" max="4108" width="56" bestFit="1" customWidth="1"/>
    <col min="4109" max="4109" width="58.796875" bestFit="1" customWidth="1"/>
    <col min="4110" max="4110" width="26.3984375" bestFit="1" customWidth="1"/>
    <col min="4111" max="4111" width="29.265625" bestFit="1" customWidth="1"/>
    <col min="4112" max="4112" width="17.9296875" bestFit="1" customWidth="1"/>
    <col min="4113" max="4113" width="20.73046875" bestFit="1" customWidth="1"/>
    <col min="4114" max="4114" width="36.73046875" bestFit="1" customWidth="1"/>
    <col min="4115" max="4115" width="39.53125" bestFit="1" customWidth="1"/>
    <col min="4116" max="4116" width="37.265625" bestFit="1" customWidth="1"/>
    <col min="4117" max="4117" width="40.06640625" bestFit="1" customWidth="1"/>
    <col min="4118" max="4118" width="29.73046875" bestFit="1" customWidth="1"/>
    <col min="4119" max="4119" width="32.53125" bestFit="1" customWidth="1"/>
    <col min="4120" max="4120" width="25.59765625" bestFit="1" customWidth="1"/>
    <col min="4121" max="4121" width="28.3984375" bestFit="1" customWidth="1"/>
    <col min="4122" max="4122" width="38.33203125" bestFit="1" customWidth="1"/>
    <col min="4123" max="4123" width="41.1328125" bestFit="1" customWidth="1"/>
    <col min="4124" max="4124" width="54.6640625" bestFit="1" customWidth="1"/>
    <col min="4125" max="4125" width="57.53125" bestFit="1" customWidth="1"/>
    <col min="4126" max="4126" width="49.33203125" bestFit="1" customWidth="1"/>
    <col min="4127" max="4127" width="52.1328125" bestFit="1" customWidth="1"/>
    <col min="4128" max="4128" width="33.796875" bestFit="1" customWidth="1"/>
    <col min="4129" max="4129" width="36.59765625" bestFit="1" customWidth="1"/>
    <col min="4130" max="4130" width="26.53125" bestFit="1" customWidth="1"/>
    <col min="4131" max="4131" width="29.3984375" bestFit="1" customWidth="1"/>
    <col min="4132" max="4132" width="36.53125" bestFit="1" customWidth="1"/>
    <col min="4133" max="4133" width="39.33203125" bestFit="1" customWidth="1"/>
    <col min="4134" max="4134" width="28.06640625" bestFit="1" customWidth="1"/>
    <col min="4135" max="4135" width="30.86328125" bestFit="1" customWidth="1"/>
    <col min="4136" max="4136" width="34.6640625" bestFit="1" customWidth="1"/>
    <col min="4137" max="4137" width="37.53125" bestFit="1" customWidth="1"/>
    <col min="4138" max="4138" width="28.9296875" bestFit="1" customWidth="1"/>
    <col min="4139" max="4139" width="31.73046875" bestFit="1" customWidth="1"/>
    <col min="4140" max="4140" width="45.86328125" bestFit="1" customWidth="1"/>
    <col min="4141" max="4141" width="48.6640625" bestFit="1" customWidth="1"/>
    <col min="4142" max="4142" width="25.796875" bestFit="1" customWidth="1"/>
    <col min="4143" max="4143" width="28.59765625" bestFit="1" customWidth="1"/>
    <col min="4144" max="4144" width="52.6640625" bestFit="1" customWidth="1"/>
    <col min="4145" max="4145" width="55.46484375" bestFit="1" customWidth="1"/>
    <col min="4146" max="4146" width="11.59765625" bestFit="1" customWidth="1"/>
    <col min="4147" max="4147" width="14.3984375" bestFit="1" customWidth="1"/>
    <col min="4148" max="4148" width="53.46484375" bestFit="1" customWidth="1"/>
    <col min="4149" max="4149" width="56.265625" bestFit="1" customWidth="1"/>
    <col min="4150" max="4150" width="42.46484375" bestFit="1" customWidth="1"/>
    <col min="4151" max="4151" width="45.33203125" bestFit="1" customWidth="1"/>
    <col min="4152" max="4152" width="47.33203125" bestFit="1" customWidth="1"/>
    <col min="4153" max="4153" width="50.1328125" bestFit="1" customWidth="1"/>
    <col min="4154" max="4154" width="21.6640625" bestFit="1" customWidth="1"/>
    <col min="4155" max="4155" width="24.46484375" bestFit="1" customWidth="1"/>
    <col min="4156" max="4156" width="21.59765625" bestFit="1" customWidth="1"/>
    <col min="4157" max="4157" width="24.3984375" bestFit="1" customWidth="1"/>
    <col min="4158" max="4158" width="28.6640625" bestFit="1" customWidth="1"/>
    <col min="4159" max="4159" width="31.46484375" bestFit="1" customWidth="1"/>
    <col min="4160" max="4160" width="43.73046875" bestFit="1" customWidth="1"/>
    <col min="4161" max="4161" width="46.53125" bestFit="1" customWidth="1"/>
    <col min="4162" max="4162" width="41.46484375" bestFit="1" customWidth="1"/>
    <col min="4163" max="4163" width="44.265625" bestFit="1" customWidth="1"/>
    <col min="4164" max="4164" width="49.46484375" bestFit="1" customWidth="1"/>
    <col min="4165" max="4165" width="52.265625" bestFit="1" customWidth="1"/>
    <col min="4166" max="4166" width="29.1328125" bestFit="1" customWidth="1"/>
    <col min="4167" max="4167" width="31.9296875" bestFit="1" customWidth="1"/>
    <col min="4168" max="4168" width="33.06640625" bestFit="1" customWidth="1"/>
    <col min="4169" max="4169" width="35.86328125" bestFit="1" customWidth="1"/>
    <col min="4170" max="4170" width="49.1328125" bestFit="1" customWidth="1"/>
    <col min="4171" max="4171" width="51.9296875" bestFit="1" customWidth="1"/>
    <col min="4172" max="4172" width="22.796875" bestFit="1" customWidth="1"/>
    <col min="4173" max="4173" width="25.59765625" bestFit="1" customWidth="1"/>
    <col min="4174" max="4174" width="11.53125" bestFit="1" customWidth="1"/>
    <col min="4175" max="4175" width="14.33203125" bestFit="1" customWidth="1"/>
    <col min="4176" max="4176" width="32.46484375" bestFit="1" customWidth="1"/>
    <col min="4177" max="4177" width="35.265625" bestFit="1" customWidth="1"/>
    <col min="4178" max="4178" width="26.265625" bestFit="1" customWidth="1"/>
    <col min="4179" max="4179" width="29.1328125" bestFit="1" customWidth="1"/>
    <col min="4180" max="4180" width="47.796875" bestFit="1" customWidth="1"/>
    <col min="4181" max="4181" width="50.59765625" bestFit="1" customWidth="1"/>
    <col min="4182" max="4182" width="47.59765625" bestFit="1" customWidth="1"/>
    <col min="4183" max="4183" width="50.3984375" bestFit="1" customWidth="1"/>
    <col min="4184" max="4184" width="53.46484375" bestFit="1" customWidth="1"/>
    <col min="4185" max="4185" width="56.265625" bestFit="1" customWidth="1"/>
    <col min="4186" max="4186" width="32.33203125" bestFit="1" customWidth="1"/>
    <col min="4187" max="4187" width="35.1328125" bestFit="1" customWidth="1"/>
    <col min="4188" max="4188" width="38.265625" bestFit="1" customWidth="1"/>
    <col min="4189" max="4189" width="41.06640625" bestFit="1" customWidth="1"/>
    <col min="4190" max="4190" width="26.9296875" bestFit="1" customWidth="1"/>
    <col min="4191" max="4191" width="29.73046875" bestFit="1" customWidth="1"/>
    <col min="4192" max="4192" width="46.06640625" bestFit="1" customWidth="1"/>
    <col min="4193" max="4193" width="48.86328125" bestFit="1" customWidth="1"/>
    <col min="4194" max="4194" width="35.06640625" bestFit="1" customWidth="1"/>
    <col min="4195" max="4195" width="37.86328125" bestFit="1" customWidth="1"/>
    <col min="4196" max="4196" width="21.796875" bestFit="1" customWidth="1"/>
    <col min="4197" max="4197" width="24.59765625" bestFit="1" customWidth="1"/>
    <col min="4198" max="4198" width="51.46484375" bestFit="1" customWidth="1"/>
    <col min="4199" max="4199" width="54.265625" bestFit="1" customWidth="1"/>
    <col min="4200" max="4200" width="32.86328125" bestFit="1" customWidth="1"/>
    <col min="4201" max="4201" width="35.6640625" bestFit="1" customWidth="1"/>
    <col min="4202" max="4202" width="41.1328125" bestFit="1" customWidth="1"/>
    <col min="4203" max="4203" width="43.9296875" bestFit="1" customWidth="1"/>
    <col min="4204" max="4204" width="22.59765625" bestFit="1" customWidth="1"/>
    <col min="4205" max="4205" width="25.46484375" bestFit="1" customWidth="1"/>
    <col min="4206" max="4206" width="16.73046875" bestFit="1" customWidth="1"/>
    <col min="4207" max="4207" width="19.53125" bestFit="1" customWidth="1"/>
    <col min="4208" max="4208" width="22.796875" bestFit="1" customWidth="1"/>
    <col min="4209" max="4209" width="25.59765625" bestFit="1" customWidth="1"/>
    <col min="4210" max="4210" width="20.19921875" bestFit="1" customWidth="1"/>
    <col min="4211" max="4211" width="8.9296875" bestFit="1" customWidth="1"/>
    <col min="4212" max="4212" width="23" bestFit="1" customWidth="1"/>
    <col min="4213" max="4213" width="44.1328125" bestFit="1" customWidth="1"/>
    <col min="4214" max="4214" width="46.9296875" bestFit="1" customWidth="1"/>
    <col min="4215" max="4215" width="54.9296875" bestFit="1" customWidth="1"/>
    <col min="4216" max="4216" width="57.796875" bestFit="1" customWidth="1"/>
    <col min="4217" max="4217" width="47.86328125" bestFit="1" customWidth="1"/>
    <col min="4218" max="4218" width="50.6640625" bestFit="1" customWidth="1"/>
    <col min="4219" max="4219" width="21.33203125" bestFit="1" customWidth="1"/>
    <col min="4220" max="4220" width="24.1328125" bestFit="1" customWidth="1"/>
    <col min="4221" max="4221" width="49.46484375" bestFit="1" customWidth="1"/>
    <col min="4222" max="4222" width="52.265625" bestFit="1" customWidth="1"/>
    <col min="4223" max="4223" width="29.1328125" bestFit="1" customWidth="1"/>
    <col min="4224" max="4224" width="31.9296875" bestFit="1" customWidth="1"/>
    <col min="4225" max="4225" width="16" bestFit="1" customWidth="1"/>
    <col min="4226" max="4226" width="18.796875" bestFit="1" customWidth="1"/>
    <col min="4227" max="4227" width="40.6640625" bestFit="1" customWidth="1"/>
    <col min="4228" max="4228" width="43.46484375" bestFit="1" customWidth="1"/>
    <col min="4229" max="4229" width="55.06640625" bestFit="1" customWidth="1"/>
    <col min="4230" max="4230" width="57.9296875" bestFit="1" customWidth="1"/>
    <col min="4231" max="4231" width="20.265625" bestFit="1" customWidth="1"/>
    <col min="4232" max="4232" width="23.06640625" bestFit="1" customWidth="1"/>
    <col min="4233" max="4233" width="54.06640625" bestFit="1" customWidth="1"/>
    <col min="4234" max="4234" width="56.86328125" bestFit="1" customWidth="1"/>
    <col min="4235" max="4235" width="20.53125" bestFit="1" customWidth="1"/>
    <col min="4236" max="4236" width="23.33203125" bestFit="1" customWidth="1"/>
    <col min="4237" max="4237" width="30.9296875" bestFit="1" customWidth="1"/>
    <col min="4238" max="4238" width="33.73046875" bestFit="1" customWidth="1"/>
    <col min="4239" max="4239" width="48.59765625" bestFit="1" customWidth="1"/>
    <col min="4240" max="4240" width="51.3984375" bestFit="1" customWidth="1"/>
    <col min="4241" max="4241" width="21.796875" bestFit="1" customWidth="1"/>
    <col min="4242" max="4242" width="24.59765625" bestFit="1" customWidth="1"/>
    <col min="4243" max="4243" width="25.06640625" bestFit="1" customWidth="1"/>
    <col min="4244" max="4244" width="27.86328125" bestFit="1" customWidth="1"/>
    <col min="4245" max="4245" width="26.33203125" bestFit="1" customWidth="1"/>
    <col min="4246" max="4246" width="29.19921875" bestFit="1" customWidth="1"/>
    <col min="4247" max="4247" width="13.1328125" bestFit="1" customWidth="1"/>
    <col min="4248" max="4248" width="15.9296875" bestFit="1" customWidth="1"/>
    <col min="4249" max="4249" width="27.265625" bestFit="1" customWidth="1"/>
    <col min="4250" max="4250" width="30.06640625" bestFit="1" customWidth="1"/>
    <col min="4251" max="4251" width="45.19921875" bestFit="1" customWidth="1"/>
    <col min="4252" max="4252" width="48" bestFit="1" customWidth="1"/>
    <col min="4253" max="4253" width="41.3984375" bestFit="1" customWidth="1"/>
    <col min="4254" max="4254" width="44.19921875" bestFit="1" customWidth="1"/>
    <col min="4255" max="4255" width="37.796875" bestFit="1" customWidth="1"/>
    <col min="4256" max="4256" width="40.59765625" bestFit="1" customWidth="1"/>
    <col min="4257" max="4257" width="10.46484375" bestFit="1" customWidth="1"/>
    <col min="4258" max="4258" width="13.265625" bestFit="1" customWidth="1"/>
    <col min="4259" max="4259" width="34.265625" bestFit="1" customWidth="1"/>
    <col min="4260" max="4260" width="37.06640625" bestFit="1" customWidth="1"/>
    <col min="4261" max="4261" width="32.9296875" bestFit="1" customWidth="1"/>
    <col min="4262" max="4262" width="35.73046875" bestFit="1" customWidth="1"/>
    <col min="4263" max="4263" width="18.265625" bestFit="1" customWidth="1"/>
    <col min="4264" max="4264" width="21.1328125" bestFit="1" customWidth="1"/>
    <col min="4265" max="4265" width="42.19921875" bestFit="1" customWidth="1"/>
    <col min="4266" max="4266" width="45" bestFit="1" customWidth="1"/>
    <col min="4267" max="4267" width="45.53125" bestFit="1" customWidth="1"/>
    <col min="4268" max="4268" width="48.33203125" bestFit="1" customWidth="1"/>
    <col min="4269" max="4269" width="43.73046875" bestFit="1" customWidth="1"/>
    <col min="4270" max="4270" width="46.53125" bestFit="1" customWidth="1"/>
    <col min="4271" max="4271" width="52.796875" bestFit="1" customWidth="1"/>
    <col min="4272" max="4272" width="55.59765625" bestFit="1" customWidth="1"/>
    <col min="4273" max="4273" width="58.46484375" bestFit="1" customWidth="1"/>
    <col min="4274" max="4274" width="61.06640625" bestFit="1" customWidth="1"/>
    <col min="4275" max="4275" width="35.796875" bestFit="1" customWidth="1"/>
    <col min="4276" max="4276" width="38.59765625" bestFit="1" customWidth="1"/>
    <col min="4277" max="4277" width="24.06640625" bestFit="1" customWidth="1"/>
    <col min="4278" max="4278" width="26.86328125" bestFit="1" customWidth="1"/>
    <col min="4279" max="4279" width="43.86328125" bestFit="1" customWidth="1"/>
    <col min="4280" max="4280" width="46.6640625" bestFit="1" customWidth="1"/>
    <col min="4281" max="4281" width="16" bestFit="1" customWidth="1"/>
    <col min="4282" max="4282" width="18.796875" bestFit="1" customWidth="1"/>
    <col min="4283" max="4283" width="25.1328125" bestFit="1" customWidth="1"/>
    <col min="4284" max="4284" width="27.9296875" bestFit="1" customWidth="1"/>
    <col min="4285" max="4285" width="36.46484375" bestFit="1" customWidth="1"/>
    <col min="4286" max="4286" width="39.265625" bestFit="1" customWidth="1"/>
    <col min="4287" max="4287" width="24.6640625" bestFit="1" customWidth="1"/>
    <col min="4288" max="4288" width="27.46484375" bestFit="1" customWidth="1"/>
    <col min="4289" max="4289" width="25.46484375" bestFit="1" customWidth="1"/>
    <col min="4290" max="4290" width="28.265625" bestFit="1" customWidth="1"/>
    <col min="4291" max="4291" width="50.796875" bestFit="1" customWidth="1"/>
    <col min="4292" max="4292" width="53.6640625" bestFit="1" customWidth="1"/>
    <col min="4293" max="4293" width="17" bestFit="1" customWidth="1"/>
    <col min="4294" max="4294" width="19.796875" bestFit="1" customWidth="1"/>
    <col min="4295" max="4295" width="26.796875" bestFit="1" customWidth="1"/>
    <col min="4296" max="4296" width="29.59765625" bestFit="1" customWidth="1"/>
    <col min="4297" max="4297" width="28.53125" bestFit="1" customWidth="1"/>
    <col min="4298" max="4298" width="31.33203125" bestFit="1" customWidth="1"/>
    <col min="4299" max="4299" width="34.796875" bestFit="1" customWidth="1"/>
    <col min="4300" max="4300" width="37.6640625" bestFit="1" customWidth="1"/>
    <col min="4301" max="4301" width="51.46484375" bestFit="1" customWidth="1"/>
    <col min="4302" max="4302" width="54.265625" bestFit="1" customWidth="1"/>
    <col min="4303" max="4303" width="20.265625" bestFit="1" customWidth="1"/>
    <col min="4304" max="4304" width="23.06640625" bestFit="1" customWidth="1"/>
    <col min="4305" max="4305" width="40.33203125" bestFit="1" customWidth="1"/>
    <col min="4306" max="4306" width="43.1328125" bestFit="1" customWidth="1"/>
    <col min="4307" max="4307" width="44.53125" bestFit="1" customWidth="1"/>
    <col min="4308" max="4308" width="47.33203125" bestFit="1" customWidth="1"/>
    <col min="4309" max="4309" width="49.9296875" bestFit="1" customWidth="1"/>
    <col min="4310" max="4310" width="52.73046875" bestFit="1" customWidth="1"/>
    <col min="4311" max="4311" width="29.46484375" bestFit="1" customWidth="1"/>
    <col min="4312" max="4312" width="32.265625" bestFit="1" customWidth="1"/>
    <col min="4313" max="4313" width="53.73046875" bestFit="1" customWidth="1"/>
    <col min="4314" max="4314" width="56.53125" bestFit="1" customWidth="1"/>
    <col min="4315" max="4315" width="17.3984375" bestFit="1" customWidth="1"/>
    <col min="4316" max="4316" width="20.19921875" bestFit="1" customWidth="1"/>
    <col min="4317" max="4317" width="15.796875" bestFit="1" customWidth="1"/>
    <col min="4318" max="4318" width="18.59765625" bestFit="1" customWidth="1"/>
    <col min="4319" max="4319" width="44.33203125" bestFit="1" customWidth="1"/>
    <col min="4320" max="4320" width="47.1328125" bestFit="1" customWidth="1"/>
    <col min="4321" max="4321" width="6.86328125" bestFit="1" customWidth="1"/>
    <col min="4322" max="4322" width="9.59765625" bestFit="1" customWidth="1"/>
    <col min="4323" max="4323" width="10.59765625" bestFit="1" customWidth="1"/>
    <col min="4324" max="4324" width="13.3984375" bestFit="1" customWidth="1"/>
    <col min="4325" max="4325" width="10.9296875" bestFit="1" customWidth="1"/>
    <col min="4326" max="4326" width="13.73046875" bestFit="1" customWidth="1"/>
    <col min="4327" max="4327" width="13.3984375" bestFit="1" customWidth="1"/>
    <col min="4328" max="4328" width="16.19921875" bestFit="1" customWidth="1"/>
    <col min="4329" max="4329" width="30.73046875" bestFit="1" customWidth="1"/>
    <col min="4330" max="4330" width="33.59765625" bestFit="1" customWidth="1"/>
    <col min="4331" max="4331" width="23.59765625" bestFit="1" customWidth="1"/>
    <col min="4332" max="4332" width="26.3984375" bestFit="1" customWidth="1"/>
    <col min="4333" max="4333" width="47.796875" bestFit="1" customWidth="1"/>
    <col min="4334" max="4334" width="50.59765625" bestFit="1" customWidth="1"/>
    <col min="4335" max="4335" width="33.1328125" bestFit="1" customWidth="1"/>
    <col min="4336" max="4336" width="35.9296875" bestFit="1" customWidth="1"/>
    <col min="4337" max="4337" width="32.46484375" bestFit="1" customWidth="1"/>
    <col min="4338" max="4338" width="35.265625" bestFit="1" customWidth="1"/>
    <col min="4339" max="4339" width="14.06640625" bestFit="1" customWidth="1"/>
    <col min="4340" max="4340" width="16.9296875" bestFit="1" customWidth="1"/>
    <col min="4341" max="4341" width="18.6640625" bestFit="1" customWidth="1"/>
    <col min="4342" max="4342" width="21.46484375" bestFit="1" customWidth="1"/>
    <col min="4343" max="4343" width="35.53125" bestFit="1" customWidth="1"/>
    <col min="4344" max="4344" width="38.33203125" bestFit="1" customWidth="1"/>
    <col min="4345" max="4345" width="15.59765625" bestFit="1" customWidth="1"/>
    <col min="4346" max="4346" width="18.3984375" bestFit="1" customWidth="1"/>
    <col min="4347" max="4347" width="20.6640625" bestFit="1" customWidth="1"/>
    <col min="4348" max="4348" width="23.46484375" bestFit="1" customWidth="1"/>
    <col min="4349" max="4349" width="30.6640625" bestFit="1" customWidth="1"/>
    <col min="4350" max="4350" width="33.53125" bestFit="1" customWidth="1"/>
    <col min="4351" max="4351" width="33.06640625" bestFit="1" customWidth="1"/>
    <col min="4352" max="4352" width="35.86328125" bestFit="1" customWidth="1"/>
    <col min="4353" max="4353" width="22.265625" bestFit="1" customWidth="1"/>
    <col min="4354" max="4354" width="25.1328125" bestFit="1" customWidth="1"/>
    <col min="4355" max="4355" width="17.6640625" bestFit="1" customWidth="1"/>
    <col min="4356" max="4356" width="20.46484375" bestFit="1" customWidth="1"/>
    <col min="4357" max="4357" width="43.9296875" bestFit="1" customWidth="1"/>
    <col min="4358" max="4358" width="46.73046875" bestFit="1" customWidth="1"/>
    <col min="4359" max="4359" width="38.59765625" bestFit="1" customWidth="1"/>
    <col min="4360" max="4360" width="41.46484375" bestFit="1" customWidth="1"/>
    <col min="4361" max="4361" width="36.9296875" bestFit="1" customWidth="1"/>
    <col min="4362" max="4362" width="39.73046875" bestFit="1" customWidth="1"/>
    <col min="4363" max="4363" width="13.33203125" bestFit="1" customWidth="1"/>
    <col min="4364" max="4364" width="16.1328125" bestFit="1" customWidth="1"/>
    <col min="4365" max="4365" width="16.33203125" bestFit="1" customWidth="1"/>
    <col min="4366" max="4366" width="19.1328125" bestFit="1" customWidth="1"/>
    <col min="4367" max="4367" width="32.9296875" bestFit="1" customWidth="1"/>
    <col min="4368" max="4368" width="35.73046875" bestFit="1" customWidth="1"/>
    <col min="4369" max="4369" width="20" bestFit="1" customWidth="1"/>
    <col min="4370" max="4370" width="22.796875" bestFit="1" customWidth="1"/>
    <col min="4371" max="4371" width="19.265625" bestFit="1" customWidth="1"/>
    <col min="4372" max="4372" width="22.06640625" bestFit="1" customWidth="1"/>
    <col min="4373" max="4373" width="17.06640625" bestFit="1" customWidth="1"/>
    <col min="4374" max="4374" width="19.86328125" bestFit="1" customWidth="1"/>
    <col min="4375" max="4375" width="8.9296875" bestFit="1" customWidth="1"/>
    <col min="4376" max="4376" width="10" bestFit="1" customWidth="1"/>
    <col min="4377" max="4377" width="22.265625" bestFit="1" customWidth="1"/>
    <col min="4378" max="4378" width="25.1328125" bestFit="1" customWidth="1"/>
    <col min="4379" max="4379" width="9.46484375" bestFit="1" customWidth="1"/>
    <col min="4380" max="4380" width="12.19921875" bestFit="1" customWidth="1"/>
    <col min="4381" max="4381" width="12.73046875" bestFit="1" customWidth="1"/>
    <col min="4382" max="4382" width="15.53125" bestFit="1" customWidth="1"/>
    <col min="4383" max="4383" width="17.06640625" bestFit="1" customWidth="1"/>
    <col min="4384" max="4384" width="19.86328125" bestFit="1" customWidth="1"/>
    <col min="4385" max="4385" width="21.46484375" bestFit="1" customWidth="1"/>
    <col min="4386" max="4386" width="24.265625" bestFit="1" customWidth="1"/>
    <col min="4387" max="4387" width="26.6640625" bestFit="1" customWidth="1"/>
    <col min="4388" max="4388" width="29.53125" bestFit="1" customWidth="1"/>
    <col min="4389" max="4389" width="51.73046875" bestFit="1" customWidth="1"/>
    <col min="4390" max="4390" width="54.53125" bestFit="1" customWidth="1"/>
    <col min="4391" max="4391" width="55.1328125" bestFit="1" customWidth="1"/>
    <col min="4392" max="4392" width="58" bestFit="1" customWidth="1"/>
    <col min="4393" max="4393" width="21.46484375" bestFit="1" customWidth="1"/>
    <col min="4394" max="4394" width="24.265625" bestFit="1" customWidth="1"/>
    <col min="4395" max="4395" width="48.19921875" bestFit="1" customWidth="1"/>
    <col min="4396" max="4396" width="51" bestFit="1" customWidth="1"/>
    <col min="4397" max="4397" width="12.1328125" bestFit="1" customWidth="1"/>
    <col min="4398" max="4398" width="14.9296875" bestFit="1" customWidth="1"/>
    <col min="4399" max="4399" width="60.9296875" bestFit="1" customWidth="1"/>
    <col min="4400" max="4400" width="63.73046875" bestFit="1" customWidth="1"/>
    <col min="4401" max="4401" width="34.265625" bestFit="1" customWidth="1"/>
    <col min="4402" max="4402" width="37.06640625" bestFit="1" customWidth="1"/>
    <col min="4403" max="4403" width="17.86328125" bestFit="1" customWidth="1"/>
    <col min="4404" max="4404" width="20.6640625" bestFit="1" customWidth="1"/>
    <col min="4405" max="4405" width="37.33203125" bestFit="1" customWidth="1"/>
    <col min="4406" max="4406" width="40.1328125" bestFit="1" customWidth="1"/>
    <col min="4407" max="4407" width="14.265625" bestFit="1" customWidth="1"/>
    <col min="4408" max="4408" width="17.1328125" bestFit="1" customWidth="1"/>
    <col min="4409" max="4409" width="29.46484375" bestFit="1" customWidth="1"/>
    <col min="4410" max="4410" width="32.265625" bestFit="1" customWidth="1"/>
    <col min="4411" max="4411" width="54.86328125" bestFit="1" customWidth="1"/>
    <col min="4412" max="4412" width="57.73046875" bestFit="1" customWidth="1"/>
    <col min="4413" max="4413" width="18.1328125" bestFit="1" customWidth="1"/>
    <col min="4414" max="4414" width="21" bestFit="1" customWidth="1"/>
    <col min="4415" max="4415" width="55.1328125" bestFit="1" customWidth="1"/>
    <col min="4416" max="4416" width="58" bestFit="1" customWidth="1"/>
    <col min="4417" max="4417" width="18.265625" bestFit="1" customWidth="1"/>
    <col min="4418" max="4418" width="21.1328125" bestFit="1" customWidth="1"/>
    <col min="4419" max="4419" width="55.1328125" bestFit="1" customWidth="1"/>
    <col min="4420" max="4420" width="58" bestFit="1" customWidth="1"/>
    <col min="4421" max="4421" width="54.73046875" bestFit="1" customWidth="1"/>
    <col min="4422" max="4422" width="57.59765625" bestFit="1" customWidth="1"/>
    <col min="4423" max="4423" width="22.3984375" bestFit="1" customWidth="1"/>
    <col min="4424" max="4424" width="25.265625" bestFit="1" customWidth="1"/>
    <col min="4425" max="4425" width="47.19921875" bestFit="1" customWidth="1"/>
    <col min="4426" max="4426" width="50" bestFit="1" customWidth="1"/>
    <col min="4427" max="4427" width="53.19921875" bestFit="1" customWidth="1"/>
    <col min="4428" max="4428" width="56" bestFit="1" customWidth="1"/>
    <col min="4429" max="4429" width="13.86328125" bestFit="1" customWidth="1"/>
    <col min="4430" max="4430" width="16.6640625" bestFit="1" customWidth="1"/>
    <col min="4431" max="4431" width="48.46484375" bestFit="1" customWidth="1"/>
    <col min="4432" max="4432" width="51.265625" bestFit="1" customWidth="1"/>
    <col min="4433" max="4433" width="10.06640625" bestFit="1" customWidth="1"/>
    <col min="4434" max="4434" width="12.86328125" bestFit="1" customWidth="1"/>
    <col min="4435" max="4435" width="30.53125" bestFit="1" customWidth="1"/>
    <col min="4436" max="4436" width="33.3984375" bestFit="1" customWidth="1"/>
    <col min="4437" max="4437" width="31.86328125" bestFit="1" customWidth="1"/>
    <col min="4438" max="4438" width="34.6640625" bestFit="1" customWidth="1"/>
    <col min="4439" max="4439" width="35.86328125" bestFit="1" customWidth="1"/>
    <col min="4440" max="4440" width="38.6640625" bestFit="1" customWidth="1"/>
    <col min="4441" max="4441" width="11.53125" bestFit="1" customWidth="1"/>
    <col min="4442" max="4442" width="14.33203125" bestFit="1" customWidth="1"/>
    <col min="4443" max="4443" width="50.06640625" bestFit="1" customWidth="1"/>
    <col min="4444" max="4444" width="52.86328125" bestFit="1" customWidth="1"/>
    <col min="4445" max="4445" width="38.19921875" bestFit="1" customWidth="1"/>
    <col min="4446" max="4446" width="41" bestFit="1" customWidth="1"/>
    <col min="4447" max="4447" width="52.59765625" bestFit="1" customWidth="1"/>
    <col min="4448" max="4448" width="55.3984375" bestFit="1" customWidth="1"/>
    <col min="4449" max="4449" width="23.796875" bestFit="1" customWidth="1"/>
    <col min="4450" max="4450" width="26.59765625" bestFit="1" customWidth="1"/>
    <col min="4451" max="4451" width="15.19921875" bestFit="1" customWidth="1"/>
    <col min="4452" max="4452" width="18" bestFit="1" customWidth="1"/>
    <col min="4453" max="4453" width="34.1328125" bestFit="1" customWidth="1"/>
    <col min="4454" max="4454" width="36.9296875" bestFit="1" customWidth="1"/>
    <col min="4455" max="4455" width="29.06640625" bestFit="1" customWidth="1"/>
    <col min="4456" max="4456" width="31.86328125" bestFit="1" customWidth="1"/>
    <col min="4457" max="4457" width="38.19921875" bestFit="1" customWidth="1"/>
    <col min="4458" max="4458" width="41" bestFit="1" customWidth="1"/>
    <col min="4459" max="4459" width="23.6640625" bestFit="1" customWidth="1"/>
    <col min="4460" max="4460" width="26.46484375" bestFit="1" customWidth="1"/>
    <col min="4461" max="4461" width="54.06640625" bestFit="1" customWidth="1"/>
    <col min="4462" max="4462" width="56.86328125" bestFit="1" customWidth="1"/>
    <col min="4463" max="4463" width="28.73046875" bestFit="1" customWidth="1"/>
    <col min="4464" max="4464" width="31.53125" bestFit="1" customWidth="1"/>
    <col min="4465" max="4465" width="42.06640625" bestFit="1" customWidth="1"/>
    <col min="4466" max="4466" width="44.86328125" bestFit="1" customWidth="1"/>
    <col min="4467" max="4467" width="26.3984375" bestFit="1" customWidth="1"/>
    <col min="4468" max="4468" width="29.265625" bestFit="1" customWidth="1"/>
    <col min="4469" max="4469" width="14.3984375" bestFit="1" customWidth="1"/>
    <col min="4470" max="4470" width="17.265625" bestFit="1" customWidth="1"/>
    <col min="4471" max="4471" width="20.06640625" bestFit="1" customWidth="1"/>
    <col min="4472" max="4472" width="22.86328125" bestFit="1" customWidth="1"/>
    <col min="4473" max="4473" width="51.86328125" bestFit="1" customWidth="1"/>
    <col min="4474" max="4474" width="54.6640625" bestFit="1" customWidth="1"/>
    <col min="4475" max="4475" width="52.19921875" bestFit="1" customWidth="1"/>
    <col min="4476" max="4476" width="55" bestFit="1" customWidth="1"/>
    <col min="4477" max="4477" width="48.59765625" bestFit="1" customWidth="1"/>
    <col min="4478" max="4478" width="51.3984375" bestFit="1" customWidth="1"/>
    <col min="4479" max="4479" width="24.46484375" bestFit="1" customWidth="1"/>
    <col min="4480" max="4480" width="27.265625" bestFit="1" customWidth="1"/>
    <col min="4481" max="4481" width="15.73046875" bestFit="1" customWidth="1"/>
    <col min="4482" max="4482" width="18.53125" bestFit="1" customWidth="1"/>
    <col min="4483" max="4483" width="20.3984375" bestFit="1" customWidth="1"/>
    <col min="4484" max="4484" width="23.19921875" bestFit="1" customWidth="1"/>
    <col min="4485" max="4485" width="17.33203125" bestFit="1" customWidth="1"/>
    <col min="4486" max="4486" width="20.1328125" bestFit="1" customWidth="1"/>
    <col min="4487" max="4487" width="19.9296875" bestFit="1" customWidth="1"/>
    <col min="4488" max="4488" width="22.73046875" bestFit="1" customWidth="1"/>
    <col min="4489" max="4489" width="29.19921875" bestFit="1" customWidth="1"/>
    <col min="4490" max="4490" width="32" bestFit="1" customWidth="1"/>
    <col min="4491" max="4491" width="17.33203125" bestFit="1" customWidth="1"/>
    <col min="4492" max="4492" width="20.1328125" bestFit="1" customWidth="1"/>
    <col min="4493" max="4493" width="21.9296875" bestFit="1" customWidth="1"/>
    <col min="4494" max="4494" width="24.73046875" bestFit="1" customWidth="1"/>
    <col min="4495" max="4495" width="37.06640625" bestFit="1" customWidth="1"/>
    <col min="4496" max="4496" width="39.86328125" bestFit="1" customWidth="1"/>
    <col min="4497" max="4497" width="16.1328125" bestFit="1" customWidth="1"/>
    <col min="4498" max="4498" width="18.9296875" bestFit="1" customWidth="1"/>
    <col min="4499" max="4499" width="15.86328125" bestFit="1" customWidth="1"/>
    <col min="4500" max="4500" width="18.6640625" bestFit="1" customWidth="1"/>
    <col min="4501" max="4501" width="23.73046875" bestFit="1" customWidth="1"/>
    <col min="4502" max="4502" width="26.53125" bestFit="1" customWidth="1"/>
    <col min="4503" max="4503" width="34.9296875" bestFit="1" customWidth="1"/>
    <col min="4504" max="4504" width="37.73046875" bestFit="1" customWidth="1"/>
    <col min="4505" max="4505" width="48.59765625" bestFit="1" customWidth="1"/>
    <col min="4506" max="4506" width="51.3984375" bestFit="1" customWidth="1"/>
    <col min="4507" max="4507" width="30.3984375" bestFit="1" customWidth="1"/>
    <col min="4508" max="4508" width="33.265625" bestFit="1" customWidth="1"/>
    <col min="4509" max="4509" width="18.33203125" bestFit="1" customWidth="1"/>
    <col min="4510" max="4510" width="21.19921875" bestFit="1" customWidth="1"/>
    <col min="4511" max="4511" width="36.86328125" bestFit="1" customWidth="1"/>
    <col min="4512" max="4512" width="39.6640625" bestFit="1" customWidth="1"/>
    <col min="4513" max="4513" width="49.46484375" bestFit="1" customWidth="1"/>
    <col min="4514" max="4514" width="52.265625" bestFit="1" customWidth="1"/>
    <col min="4515" max="4515" width="21.1328125" bestFit="1" customWidth="1"/>
    <col min="4516" max="4516" width="23.9296875" bestFit="1" customWidth="1"/>
    <col min="4517" max="4517" width="14.86328125" bestFit="1" customWidth="1"/>
    <col min="4518" max="4518" width="17.6640625" bestFit="1" customWidth="1"/>
    <col min="4519" max="4519" width="54.6640625" bestFit="1" customWidth="1"/>
    <col min="4520" max="4520" width="57.53125" bestFit="1" customWidth="1"/>
    <col min="4521" max="4521" width="18.53125" bestFit="1" customWidth="1"/>
    <col min="4522" max="4522" width="21.3984375" bestFit="1" customWidth="1"/>
    <col min="4523" max="4523" width="72.46484375" bestFit="1" customWidth="1"/>
    <col min="4524" max="4524" width="75.265625" bestFit="1" customWidth="1"/>
    <col min="4525" max="4525" width="29.73046875" bestFit="1" customWidth="1"/>
    <col min="4526" max="4526" width="32.53125" bestFit="1" customWidth="1"/>
    <col min="4527" max="4527" width="15.53125" bestFit="1" customWidth="1"/>
    <col min="4528" max="4528" width="18.33203125" bestFit="1" customWidth="1"/>
    <col min="4529" max="4529" width="11.6640625" bestFit="1" customWidth="1"/>
    <col min="4530" max="4530" width="14.46484375" bestFit="1" customWidth="1"/>
    <col min="4531" max="4531" width="40.265625" bestFit="1" customWidth="1"/>
    <col min="4532" max="4532" width="43.06640625" bestFit="1" customWidth="1"/>
    <col min="4533" max="4533" width="50.59765625" bestFit="1" customWidth="1"/>
    <col min="4534" max="4534" width="53.46484375" bestFit="1" customWidth="1"/>
    <col min="4535" max="4535" width="31.3984375" bestFit="1" customWidth="1"/>
    <col min="4536" max="4536" width="34.19921875" bestFit="1" customWidth="1"/>
    <col min="4537" max="4537" width="34.9296875" bestFit="1" customWidth="1"/>
    <col min="4538" max="4538" width="37.73046875" bestFit="1" customWidth="1"/>
    <col min="4539" max="4539" width="39.265625" bestFit="1" customWidth="1"/>
    <col min="4540" max="4540" width="42.06640625" bestFit="1" customWidth="1"/>
    <col min="4541" max="4541" width="13.73046875" bestFit="1" customWidth="1"/>
    <col min="4542" max="4542" width="16.53125" bestFit="1" customWidth="1"/>
    <col min="4543" max="4543" width="21.3984375" bestFit="1" customWidth="1"/>
    <col min="4544" max="4544" width="24.19921875" bestFit="1" customWidth="1"/>
    <col min="4545" max="4545" width="20.265625" bestFit="1" customWidth="1"/>
    <col min="4546" max="4546" width="23.06640625" bestFit="1" customWidth="1"/>
    <col min="4547" max="4547" width="34.33203125" bestFit="1" customWidth="1"/>
    <col min="4548" max="4548" width="37.19921875" bestFit="1" customWidth="1"/>
    <col min="4549" max="4549" width="29.59765625" bestFit="1" customWidth="1"/>
    <col min="4550" max="4550" width="32.3984375" bestFit="1" customWidth="1"/>
    <col min="4551" max="4551" width="42.86328125" bestFit="1" customWidth="1"/>
    <col min="4552" max="4552" width="45.73046875" bestFit="1" customWidth="1"/>
    <col min="4553" max="4553" width="46.73046875" bestFit="1" customWidth="1"/>
    <col min="4554" max="4554" width="49.59765625" bestFit="1" customWidth="1"/>
    <col min="4555" max="4555" width="54.3984375" bestFit="1" customWidth="1"/>
    <col min="4556" max="4556" width="57.19921875" bestFit="1" customWidth="1"/>
    <col min="4557" max="4557" width="5.6640625" bestFit="1" customWidth="1"/>
    <col min="4558" max="4558" width="8.3984375" bestFit="1" customWidth="1"/>
    <col min="4559" max="4559" width="55.86328125" bestFit="1" customWidth="1"/>
    <col min="4560" max="4560" width="58.6640625" bestFit="1" customWidth="1"/>
    <col min="4561" max="4561" width="35.33203125" bestFit="1" customWidth="1"/>
    <col min="4562" max="4562" width="38.1328125" bestFit="1" customWidth="1"/>
    <col min="4563" max="4563" width="52.06640625" bestFit="1" customWidth="1"/>
    <col min="4564" max="4564" width="54.86328125" bestFit="1" customWidth="1"/>
    <col min="4565" max="4565" width="20.796875" bestFit="1" customWidth="1"/>
    <col min="4566" max="4566" width="23.59765625" bestFit="1" customWidth="1"/>
    <col min="4567" max="4567" width="30.86328125" bestFit="1" customWidth="1"/>
    <col min="4568" max="4568" width="33.6640625" bestFit="1" customWidth="1"/>
    <col min="4569" max="4569" width="25.796875" bestFit="1" customWidth="1"/>
    <col min="4570" max="4570" width="28.59765625" bestFit="1" customWidth="1"/>
    <col min="4571" max="4571" width="39.46484375" bestFit="1" customWidth="1"/>
    <col min="4572" max="4572" width="42.265625" bestFit="1" customWidth="1"/>
    <col min="4573" max="4573" width="46.59765625" bestFit="1" customWidth="1"/>
    <col min="4574" max="4574" width="49.46484375" bestFit="1" customWidth="1"/>
    <col min="4575" max="4575" width="55.59765625" bestFit="1" customWidth="1"/>
    <col min="4576" max="4576" width="58.3984375" bestFit="1" customWidth="1"/>
    <col min="4577" max="4577" width="23.6640625" bestFit="1" customWidth="1"/>
    <col min="4578" max="4578" width="26.46484375" bestFit="1" customWidth="1"/>
    <col min="4579" max="4579" width="36.1328125" bestFit="1" customWidth="1"/>
    <col min="4580" max="4580" width="38.9296875" bestFit="1" customWidth="1"/>
    <col min="4581" max="4581" width="19.06640625" bestFit="1" customWidth="1"/>
    <col min="4582" max="4582" width="21.86328125" bestFit="1" customWidth="1"/>
    <col min="4583" max="4583" width="29.265625" bestFit="1" customWidth="1"/>
    <col min="4584" max="4584" width="32.06640625" bestFit="1" customWidth="1"/>
    <col min="4585" max="4585" width="47.9296875" bestFit="1" customWidth="1"/>
    <col min="4586" max="4586" width="50.73046875" bestFit="1" customWidth="1"/>
    <col min="4587" max="4587" width="31.53125" bestFit="1" customWidth="1"/>
    <col min="4588" max="4588" width="34.33203125" bestFit="1" customWidth="1"/>
    <col min="4589" max="4589" width="53.265625" bestFit="1" customWidth="1"/>
    <col min="4590" max="4590" width="56.06640625" bestFit="1" customWidth="1"/>
    <col min="4591" max="4591" width="22.9296875" bestFit="1" customWidth="1"/>
    <col min="4592" max="4592" width="25.73046875" bestFit="1" customWidth="1"/>
    <col min="4593" max="4593" width="26.1328125" bestFit="1" customWidth="1"/>
    <col min="4594" max="4594" width="28.9296875" bestFit="1" customWidth="1"/>
    <col min="4595" max="4595" width="46.6640625" bestFit="1" customWidth="1"/>
    <col min="4596" max="4596" width="49.53125" bestFit="1" customWidth="1"/>
    <col min="4597" max="4597" width="33.86328125" bestFit="1" customWidth="1"/>
    <col min="4598" max="4598" width="36.6640625" bestFit="1" customWidth="1"/>
    <col min="4599" max="4599" width="25.6640625" bestFit="1" customWidth="1"/>
    <col min="4600" max="4600" width="28.46484375" bestFit="1" customWidth="1"/>
    <col min="4601" max="4601" width="42.33203125" bestFit="1" customWidth="1"/>
    <col min="4602" max="4602" width="45.1328125" bestFit="1" customWidth="1"/>
    <col min="4603" max="4603" width="53.33203125" bestFit="1" customWidth="1"/>
    <col min="4604" max="4604" width="56.1328125" bestFit="1" customWidth="1"/>
    <col min="4605" max="4605" width="25" bestFit="1" customWidth="1"/>
    <col min="4606" max="4606" width="27.796875" bestFit="1" customWidth="1"/>
    <col min="4607" max="4607" width="16" bestFit="1" customWidth="1"/>
    <col min="4608" max="4608" width="18.796875" bestFit="1" customWidth="1"/>
    <col min="4609" max="4609" width="14.3984375" bestFit="1" customWidth="1"/>
    <col min="4610" max="4610" width="17.265625" bestFit="1" customWidth="1"/>
    <col min="4611" max="4611" width="18.6640625" bestFit="1" customWidth="1"/>
    <col min="4612" max="4612" width="21.46484375" bestFit="1" customWidth="1"/>
    <col min="4613" max="4613" width="23.19921875" bestFit="1" customWidth="1"/>
    <col min="4614" max="4614" width="26" bestFit="1" customWidth="1"/>
    <col min="4615" max="4615" width="5.33203125" bestFit="1" customWidth="1"/>
    <col min="4616" max="4616" width="8.06640625" bestFit="1" customWidth="1"/>
    <col min="4617" max="4617" width="10.796875" bestFit="1" customWidth="1"/>
    <col min="4618" max="4618" width="13.59765625" bestFit="1" customWidth="1"/>
    <col min="4619" max="4619" width="29.46484375" bestFit="1" customWidth="1"/>
    <col min="4620" max="4620" width="32.265625" bestFit="1" customWidth="1"/>
    <col min="4621" max="4621" width="51" bestFit="1" customWidth="1"/>
    <col min="4622" max="4622" width="53.86328125" bestFit="1" customWidth="1"/>
    <col min="4623" max="4623" width="15.9296875" bestFit="1" customWidth="1"/>
    <col min="4624" max="4624" width="18.73046875" bestFit="1" customWidth="1"/>
    <col min="4625" max="4625" width="18.3984375" bestFit="1" customWidth="1"/>
    <col min="4626" max="4626" width="21.265625" bestFit="1" customWidth="1"/>
    <col min="4627" max="4627" width="19.19921875" bestFit="1" customWidth="1"/>
    <col min="4628" max="4628" width="22" bestFit="1" customWidth="1"/>
    <col min="4629" max="4629" width="48.3984375" bestFit="1" customWidth="1"/>
    <col min="4630" max="4630" width="51.19921875" bestFit="1" customWidth="1"/>
    <col min="4631" max="4631" width="33.19921875" bestFit="1" customWidth="1"/>
    <col min="4632" max="4632" width="36" bestFit="1" customWidth="1"/>
    <col min="4633" max="4633" width="50.53125" bestFit="1" customWidth="1"/>
    <col min="4634" max="4634" width="53.33203125" bestFit="1" customWidth="1"/>
    <col min="4635" max="4635" width="44.86328125" bestFit="1" customWidth="1"/>
    <col min="4636" max="4636" width="47.6640625" bestFit="1" customWidth="1"/>
    <col min="4637" max="4637" width="33.06640625" bestFit="1" customWidth="1"/>
    <col min="4638" max="4638" width="35.86328125" bestFit="1" customWidth="1"/>
    <col min="4639" max="4639" width="38.46484375" bestFit="1" customWidth="1"/>
    <col min="4640" max="4640" width="41.33203125" bestFit="1" customWidth="1"/>
    <col min="4641" max="4641" width="39.265625" bestFit="1" customWidth="1"/>
    <col min="4642" max="4642" width="42.06640625" bestFit="1" customWidth="1"/>
    <col min="4643" max="4643" width="39.3984375" bestFit="1" customWidth="1"/>
    <col min="4644" max="4644" width="42.19921875" bestFit="1" customWidth="1"/>
    <col min="4645" max="4645" width="38.19921875" bestFit="1" customWidth="1"/>
    <col min="4646" max="4646" width="41" bestFit="1" customWidth="1"/>
    <col min="4647" max="4647" width="36.265625" bestFit="1" customWidth="1"/>
    <col min="4648" max="4648" width="39.06640625" bestFit="1" customWidth="1"/>
    <col min="4649" max="4649" width="47" bestFit="1" customWidth="1"/>
    <col min="4650" max="4650" width="49.86328125" bestFit="1" customWidth="1"/>
    <col min="4651" max="4651" width="27.59765625" bestFit="1" customWidth="1"/>
    <col min="4652" max="4652" width="30.3984375" bestFit="1" customWidth="1"/>
    <col min="4653" max="4653" width="53.265625" bestFit="1" customWidth="1"/>
    <col min="4654" max="4654" width="56.06640625" bestFit="1" customWidth="1"/>
    <col min="4655" max="4655" width="29.46484375" bestFit="1" customWidth="1"/>
    <col min="4656" max="4656" width="32.265625" bestFit="1" customWidth="1"/>
    <col min="4657" max="4657" width="16.3984375" bestFit="1" customWidth="1"/>
    <col min="4658" max="4658" width="19.19921875" bestFit="1" customWidth="1"/>
    <col min="4659" max="4659" width="25.46484375" bestFit="1" customWidth="1"/>
    <col min="4660" max="4660" width="28.265625" bestFit="1" customWidth="1"/>
    <col min="4661" max="4661" width="38.46484375" bestFit="1" customWidth="1"/>
    <col min="4662" max="4662" width="41.33203125" bestFit="1" customWidth="1"/>
    <col min="4663" max="4663" width="52" bestFit="1" customWidth="1"/>
    <col min="4664" max="4664" width="54.796875" bestFit="1" customWidth="1"/>
    <col min="4665" max="4665" width="31.19921875" bestFit="1" customWidth="1"/>
    <col min="4666" max="4666" width="34" bestFit="1" customWidth="1"/>
    <col min="4667" max="4667" width="49.1328125" bestFit="1" customWidth="1"/>
    <col min="4668" max="4668" width="51.9296875" bestFit="1" customWidth="1"/>
    <col min="4669" max="4669" width="21.19921875" bestFit="1" customWidth="1"/>
    <col min="4670" max="4670" width="24" bestFit="1" customWidth="1"/>
    <col min="4671" max="4671" width="25.53125" bestFit="1" customWidth="1"/>
    <col min="4672" max="4672" width="28.33203125" bestFit="1" customWidth="1"/>
    <col min="4673" max="4673" width="35.265625" bestFit="1" customWidth="1"/>
    <col min="4674" max="4674" width="38.06640625" bestFit="1" customWidth="1"/>
    <col min="4675" max="4675" width="27.1328125" bestFit="1" customWidth="1"/>
    <col min="4676" max="4676" width="29.9296875" bestFit="1" customWidth="1"/>
    <col min="4677" max="4677" width="15" bestFit="1" customWidth="1"/>
    <col min="4678" max="4678" width="17.796875" bestFit="1" customWidth="1"/>
    <col min="4679" max="4679" width="52.3984375" bestFit="1" customWidth="1"/>
    <col min="4680" max="4680" width="55.19921875" bestFit="1" customWidth="1"/>
    <col min="4681" max="4681" width="43.53125" bestFit="1" customWidth="1"/>
    <col min="4682" max="4682" width="46.33203125" bestFit="1" customWidth="1"/>
    <col min="4683" max="4683" width="48.46484375" bestFit="1" customWidth="1"/>
    <col min="4684" max="4684" width="51.265625" bestFit="1" customWidth="1"/>
    <col min="4685" max="4685" width="18.46484375" bestFit="1" customWidth="1"/>
    <col min="4686" max="4686" width="21.1328125" bestFit="1" customWidth="1"/>
    <col min="4687" max="4687" width="18.796875" bestFit="1" customWidth="1"/>
    <col min="4688" max="4688" width="21.59765625" bestFit="1" customWidth="1"/>
    <col min="4689" max="4689" width="33.86328125" bestFit="1" customWidth="1"/>
    <col min="4690" max="4690" width="36.6640625" bestFit="1" customWidth="1"/>
    <col min="4691" max="4691" width="48.73046875" bestFit="1" customWidth="1"/>
    <col min="4692" max="4692" width="51.53125" bestFit="1" customWidth="1"/>
    <col min="4693" max="4693" width="54.6640625" bestFit="1" customWidth="1"/>
    <col min="4694" max="4694" width="57.53125" bestFit="1" customWidth="1"/>
    <col min="4695" max="4695" width="42.86328125" bestFit="1" customWidth="1"/>
    <col min="4696" max="4696" width="45.73046875" bestFit="1" customWidth="1"/>
    <col min="4697" max="4697" width="49" bestFit="1" customWidth="1"/>
    <col min="4698" max="4698" width="51.796875" bestFit="1" customWidth="1"/>
    <col min="4699" max="4699" width="20.9296875" bestFit="1" customWidth="1"/>
    <col min="4700" max="4700" width="23.73046875" bestFit="1" customWidth="1"/>
    <col min="4701" max="4701" width="55.59765625" bestFit="1" customWidth="1"/>
    <col min="4702" max="4702" width="58.3984375" bestFit="1" customWidth="1"/>
    <col min="4703" max="4703" width="27.1328125" bestFit="1" customWidth="1"/>
    <col min="4704" max="4704" width="29.9296875" bestFit="1" customWidth="1"/>
    <col min="4705" max="4705" width="36.19921875" bestFit="1" customWidth="1"/>
    <col min="4706" max="4706" width="39" bestFit="1" customWidth="1"/>
    <col min="4707" max="4707" width="49.53125" bestFit="1" customWidth="1"/>
    <col min="4708" max="4708" width="52.33203125" bestFit="1" customWidth="1"/>
    <col min="4709" max="4709" width="40.33203125" bestFit="1" customWidth="1"/>
    <col min="4710" max="4710" width="43.1328125" bestFit="1" customWidth="1"/>
    <col min="4711" max="4711" width="51.46484375" bestFit="1" customWidth="1"/>
    <col min="4712" max="4712" width="54.265625" bestFit="1" customWidth="1"/>
    <col min="4713" max="4713" width="33.86328125" bestFit="1" customWidth="1"/>
    <col min="4714" max="4714" width="36.6640625" bestFit="1" customWidth="1"/>
    <col min="4715" max="4715" width="33.73046875" bestFit="1" customWidth="1"/>
    <col min="4716" max="4716" width="36.53125" bestFit="1" customWidth="1"/>
    <col min="4717" max="4717" width="13.86328125" bestFit="1" customWidth="1"/>
    <col min="4718" max="4718" width="16.6640625" bestFit="1" customWidth="1"/>
    <col min="4719" max="4719" width="25.06640625" bestFit="1" customWidth="1"/>
    <col min="4720" max="4720" width="27.86328125" bestFit="1" customWidth="1"/>
    <col min="4721" max="4721" width="8.06640625" bestFit="1" customWidth="1"/>
    <col min="4722" max="4722" width="10.796875" bestFit="1" customWidth="1"/>
    <col min="4723" max="4723" width="34.33203125" bestFit="1" customWidth="1"/>
    <col min="4724" max="4724" width="37.19921875" bestFit="1" customWidth="1"/>
    <col min="4725" max="4725" width="22.73046875" bestFit="1" customWidth="1"/>
    <col min="4726" max="4726" width="25.53125" bestFit="1" customWidth="1"/>
    <col min="4727" max="4727" width="48.796875" bestFit="1" customWidth="1"/>
    <col min="4728" max="4728" width="51.59765625" bestFit="1" customWidth="1"/>
    <col min="4729" max="4729" width="17.19921875" bestFit="1" customWidth="1"/>
    <col min="4730" max="4730" width="20" bestFit="1" customWidth="1"/>
    <col min="4731" max="4731" width="20.46484375" bestFit="1" customWidth="1"/>
    <col min="4732" max="4732" width="23.265625" bestFit="1" customWidth="1"/>
    <col min="4733" max="4733" width="69.06640625" bestFit="1" customWidth="1"/>
    <col min="4734" max="4734" width="71.86328125" bestFit="1" customWidth="1"/>
    <col min="4735" max="4735" width="55.33203125" bestFit="1" customWidth="1"/>
    <col min="4736" max="4736" width="58.1328125" bestFit="1" customWidth="1"/>
    <col min="4737" max="4737" width="22.265625" bestFit="1" customWidth="1"/>
    <col min="4738" max="4738" width="25.1328125" bestFit="1" customWidth="1"/>
    <col min="4739" max="4739" width="22.53125" bestFit="1" customWidth="1"/>
    <col min="4740" max="4740" width="25.3984375" bestFit="1" customWidth="1"/>
    <col min="4741" max="4741" width="5.9296875" bestFit="1" customWidth="1"/>
    <col min="4742" max="4742" width="8.6640625" bestFit="1" customWidth="1"/>
    <col min="4743" max="4743" width="31.3984375" bestFit="1" customWidth="1"/>
    <col min="4744" max="4744" width="34.19921875" bestFit="1" customWidth="1"/>
    <col min="4745" max="4745" width="30.46484375" bestFit="1" customWidth="1"/>
    <col min="4746" max="4746" width="33.33203125" bestFit="1" customWidth="1"/>
    <col min="4747" max="4747" width="22.06640625" bestFit="1" customWidth="1"/>
    <col min="4748" max="4748" width="24.86328125" bestFit="1" customWidth="1"/>
    <col min="4749" max="4749" width="55.1328125" bestFit="1" customWidth="1"/>
    <col min="4750" max="4750" width="58" bestFit="1" customWidth="1"/>
    <col min="4751" max="4751" width="25.19921875" bestFit="1" customWidth="1"/>
    <col min="4752" max="4752" width="28" bestFit="1" customWidth="1"/>
    <col min="4753" max="4753" width="48.3984375" bestFit="1" customWidth="1"/>
    <col min="4754" max="4754" width="51.19921875" bestFit="1" customWidth="1"/>
    <col min="4755" max="4755" width="41.86328125" bestFit="1" customWidth="1"/>
    <col min="4756" max="4756" width="44.6640625" bestFit="1" customWidth="1"/>
    <col min="4757" max="4757" width="45.3984375" bestFit="1" customWidth="1"/>
    <col min="4758" max="4758" width="48.19921875" bestFit="1" customWidth="1"/>
    <col min="4759" max="4759" width="59.59765625" bestFit="1" customWidth="1"/>
    <col min="4760" max="4760" width="62.3984375" bestFit="1" customWidth="1"/>
    <col min="4761" max="4761" width="48.46484375" bestFit="1" customWidth="1"/>
    <col min="4762" max="4762" width="51.265625" bestFit="1" customWidth="1"/>
    <col min="4763" max="4763" width="30.33203125" bestFit="1" customWidth="1"/>
    <col min="4764" max="4764" width="33.19921875" bestFit="1" customWidth="1"/>
    <col min="4765" max="4765" width="35.6640625" bestFit="1" customWidth="1"/>
    <col min="4766" max="4766" width="38.46484375" bestFit="1" customWidth="1"/>
    <col min="4767" max="4767" width="47.86328125" bestFit="1" customWidth="1"/>
    <col min="4768" max="4768" width="50.6640625" bestFit="1" customWidth="1"/>
    <col min="4769" max="4769" width="44.53125" bestFit="1" customWidth="1"/>
    <col min="4770" max="4770" width="47.33203125" bestFit="1" customWidth="1"/>
    <col min="4771" max="4771" width="19.46484375" bestFit="1" customWidth="1"/>
    <col min="4772" max="4772" width="22.265625" bestFit="1" customWidth="1"/>
    <col min="4773" max="4773" width="44.86328125" bestFit="1" customWidth="1"/>
    <col min="4774" max="4774" width="47.6640625" bestFit="1" customWidth="1"/>
    <col min="4775" max="4775" width="40.9296875" bestFit="1" customWidth="1"/>
    <col min="4776" max="4776" width="43.73046875" bestFit="1" customWidth="1"/>
    <col min="4777" max="4777" width="55.86328125" bestFit="1" customWidth="1"/>
    <col min="4778" max="4778" width="58.6640625" bestFit="1" customWidth="1"/>
    <col min="4779" max="4779" width="29.9296875" bestFit="1" customWidth="1"/>
    <col min="4780" max="4780" width="32.73046875" bestFit="1" customWidth="1"/>
    <col min="4781" max="4781" width="40.19921875" bestFit="1" customWidth="1"/>
    <col min="4782" max="4782" width="43" bestFit="1" customWidth="1"/>
    <col min="4783" max="4783" width="31.53125" bestFit="1" customWidth="1"/>
    <col min="4784" max="4784" width="34.33203125" bestFit="1" customWidth="1"/>
    <col min="4785" max="4785" width="49.46484375" bestFit="1" customWidth="1"/>
    <col min="4786" max="4786" width="52.265625" bestFit="1" customWidth="1"/>
    <col min="4787" max="4787" width="56.9296875" bestFit="1" customWidth="1"/>
    <col min="4788" max="4788" width="59.73046875" bestFit="1" customWidth="1"/>
    <col min="4789" max="4789" width="22.53125" bestFit="1" customWidth="1"/>
    <col min="4790" max="4790" width="25.3984375" bestFit="1" customWidth="1"/>
    <col min="4791" max="4791" width="49.6640625" bestFit="1" customWidth="1"/>
    <col min="4792" max="4792" width="52.46484375" bestFit="1" customWidth="1"/>
    <col min="4793" max="4793" width="15.33203125" bestFit="1" customWidth="1"/>
    <col min="4794" max="4794" width="18.1328125" bestFit="1" customWidth="1"/>
    <col min="4795" max="4795" width="50.86328125" bestFit="1" customWidth="1"/>
    <col min="4796" max="4796" width="53.73046875" bestFit="1" customWidth="1"/>
    <col min="4797" max="4797" width="47.33203125" bestFit="1" customWidth="1"/>
    <col min="4798" max="4798" width="50.1328125" bestFit="1" customWidth="1"/>
    <col min="4799" max="4799" width="41.06640625" bestFit="1" customWidth="1"/>
    <col min="4800" max="4800" width="43.86328125" bestFit="1" customWidth="1"/>
    <col min="4801" max="4801" width="35.33203125" bestFit="1" customWidth="1"/>
    <col min="4802" max="4802" width="38.1328125" bestFit="1" customWidth="1"/>
    <col min="4803" max="4803" width="38.796875" bestFit="1" customWidth="1"/>
    <col min="4804" max="4804" width="41.6640625" bestFit="1" customWidth="1"/>
    <col min="4805" max="4805" width="43.19921875" bestFit="1" customWidth="1"/>
    <col min="4806" max="4806" width="46" bestFit="1" customWidth="1"/>
    <col min="4807" max="4807" width="31.19921875" bestFit="1" customWidth="1"/>
    <col min="4808" max="4808" width="34" bestFit="1" customWidth="1"/>
    <col min="4809" max="4809" width="27.265625" bestFit="1" customWidth="1"/>
    <col min="4810" max="4810" width="30.06640625" bestFit="1" customWidth="1"/>
    <col min="4811" max="4811" width="54.796875" bestFit="1" customWidth="1"/>
    <col min="4812" max="4812" width="57.6640625" bestFit="1" customWidth="1"/>
    <col min="4813" max="4813" width="34.46484375" bestFit="1" customWidth="1"/>
    <col min="4814" max="4814" width="37.33203125" bestFit="1" customWidth="1"/>
    <col min="4815" max="4815" width="18.796875" bestFit="1" customWidth="1"/>
    <col min="4816" max="4816" width="21.59765625" bestFit="1" customWidth="1"/>
    <col min="4817" max="4817" width="53.9296875" bestFit="1" customWidth="1"/>
    <col min="4818" max="4818" width="56.73046875" bestFit="1" customWidth="1"/>
    <col min="4819" max="4819" width="17.1328125" bestFit="1" customWidth="1"/>
    <col min="4820" max="4820" width="19.9296875" bestFit="1" customWidth="1"/>
    <col min="4821" max="4821" width="49.9296875" bestFit="1" customWidth="1"/>
    <col min="4822" max="4822" width="52.73046875" bestFit="1" customWidth="1"/>
    <col min="4823" max="4823" width="17.06640625" bestFit="1" customWidth="1"/>
    <col min="4824" max="4824" width="19.86328125" bestFit="1" customWidth="1"/>
    <col min="4825" max="4825" width="37.73046875" bestFit="1" customWidth="1"/>
    <col min="4826" max="4826" width="40.53125" bestFit="1" customWidth="1"/>
    <col min="4827" max="4827" width="35.06640625" bestFit="1" customWidth="1"/>
    <col min="4828" max="4828" width="37.86328125" bestFit="1" customWidth="1"/>
    <col min="4829" max="4829" width="26.796875" bestFit="1" customWidth="1"/>
    <col min="4830" max="4830" width="29.59765625" bestFit="1" customWidth="1"/>
    <col min="4831" max="4831" width="15.73046875" bestFit="1" customWidth="1"/>
    <col min="4832" max="4832" width="18.53125" bestFit="1" customWidth="1"/>
    <col min="4833" max="4833" width="48" bestFit="1" customWidth="1"/>
    <col min="4834" max="4834" width="50.796875" bestFit="1" customWidth="1"/>
    <col min="4835" max="4835" width="32.1328125" bestFit="1" customWidth="1"/>
    <col min="4836" max="4836" width="34.9296875" bestFit="1" customWidth="1"/>
    <col min="4837" max="4837" width="28.265625" bestFit="1" customWidth="1"/>
    <col min="4838" max="4838" width="31.06640625" bestFit="1" customWidth="1"/>
    <col min="4839" max="4839" width="11.796875" bestFit="1" customWidth="1"/>
    <col min="4840" max="4840" width="14.59765625" bestFit="1" customWidth="1"/>
    <col min="4841" max="4841" width="53.6640625" bestFit="1" customWidth="1"/>
    <col min="4842" max="4842" width="56.46484375" bestFit="1" customWidth="1"/>
    <col min="4843" max="4843" width="46.6640625" bestFit="1" customWidth="1"/>
    <col min="4844" max="4844" width="49.53125" bestFit="1" customWidth="1"/>
    <col min="4845" max="4845" width="50.796875" bestFit="1" customWidth="1"/>
    <col min="4846" max="4846" width="53.6640625" bestFit="1" customWidth="1"/>
    <col min="4847" max="4847" width="25.9296875" bestFit="1" customWidth="1"/>
    <col min="4848" max="4848" width="28.73046875" bestFit="1" customWidth="1"/>
    <col min="4849" max="4849" width="51.19921875" bestFit="1" customWidth="1"/>
    <col min="4850" max="4850" width="54" bestFit="1" customWidth="1"/>
    <col min="4851" max="4851" width="14.86328125" bestFit="1" customWidth="1"/>
    <col min="4852" max="4852" width="17.6640625" bestFit="1" customWidth="1"/>
    <col min="4853" max="4853" width="29.86328125" bestFit="1" customWidth="1"/>
    <col min="4854" max="4854" width="32.6640625" bestFit="1" customWidth="1"/>
    <col min="4855" max="4855" width="50.1328125" bestFit="1" customWidth="1"/>
    <col min="4856" max="4856" width="52.9296875" bestFit="1" customWidth="1"/>
    <col min="4857" max="4857" width="25.06640625" bestFit="1" customWidth="1"/>
    <col min="4858" max="4858" width="27.86328125" bestFit="1" customWidth="1"/>
    <col min="4859" max="4859" width="35.06640625" bestFit="1" customWidth="1"/>
    <col min="4860" max="4860" width="37.86328125" bestFit="1" customWidth="1"/>
    <col min="4861" max="4861" width="52.19921875" bestFit="1" customWidth="1"/>
    <col min="4862" max="4862" width="55" bestFit="1" customWidth="1"/>
    <col min="4863" max="4863" width="53.53125" bestFit="1" customWidth="1"/>
    <col min="4864" max="4864" width="56.33203125" bestFit="1" customWidth="1"/>
    <col min="4865" max="4865" width="34" bestFit="1" customWidth="1"/>
    <col min="4866" max="4866" width="36.796875" bestFit="1" customWidth="1"/>
    <col min="4867" max="4867" width="25.06640625" bestFit="1" customWidth="1"/>
    <col min="4868" max="4868" width="27.86328125" bestFit="1" customWidth="1"/>
    <col min="4869" max="4869" width="23.59765625" bestFit="1" customWidth="1"/>
    <col min="4870" max="4870" width="26.3984375" bestFit="1" customWidth="1"/>
    <col min="4871" max="4871" width="23.53125" bestFit="1" customWidth="1"/>
    <col min="4872" max="4872" width="26.33203125" bestFit="1" customWidth="1"/>
    <col min="4873" max="4873" width="50.19921875" bestFit="1" customWidth="1"/>
    <col min="4874" max="4874" width="53" bestFit="1" customWidth="1"/>
    <col min="4875" max="4875" width="52.46484375" bestFit="1" customWidth="1"/>
    <col min="4876" max="4876" width="55.265625" bestFit="1" customWidth="1"/>
    <col min="4877" max="4877" width="41.73046875" bestFit="1" customWidth="1"/>
    <col min="4878" max="4878" width="44.53125" bestFit="1" customWidth="1"/>
    <col min="4879" max="4879" width="48.19921875" bestFit="1" customWidth="1"/>
    <col min="4880" max="4880" width="51" bestFit="1" customWidth="1"/>
    <col min="4881" max="4881" width="31.9296875" bestFit="1" customWidth="1"/>
    <col min="4882" max="4882" width="34.73046875" bestFit="1" customWidth="1"/>
    <col min="4883" max="4883" width="36.3984375" bestFit="1" customWidth="1"/>
    <col min="4884" max="4884" width="39.19921875" bestFit="1" customWidth="1"/>
    <col min="4885" max="4885" width="51.796875" bestFit="1" customWidth="1"/>
    <col min="4886" max="4886" width="54.59765625" bestFit="1" customWidth="1"/>
    <col min="4887" max="4887" width="33.796875" bestFit="1" customWidth="1"/>
    <col min="4888" max="4888" width="36.59765625" bestFit="1" customWidth="1"/>
    <col min="4889" max="4889" width="22.86328125" bestFit="1" customWidth="1"/>
    <col min="4890" max="4890" width="25.6640625" bestFit="1" customWidth="1"/>
    <col min="4891" max="4891" width="44.3984375" bestFit="1" customWidth="1"/>
    <col min="4892" max="4892" width="47.19921875" bestFit="1" customWidth="1"/>
    <col min="4893" max="4893" width="8.9296875" bestFit="1" customWidth="1"/>
    <col min="4894" max="4894" width="10.33203125" bestFit="1" customWidth="1"/>
    <col min="4895" max="4895" width="23.6640625" bestFit="1" customWidth="1"/>
    <col min="4896" max="4896" width="26.46484375" bestFit="1" customWidth="1"/>
    <col min="4897" max="4897" width="15" bestFit="1" customWidth="1"/>
    <col min="4898" max="4898" width="17.796875" bestFit="1" customWidth="1"/>
    <col min="4899" max="4899" width="28.46484375" bestFit="1" customWidth="1"/>
    <col min="4900" max="4900" width="31.265625" bestFit="1" customWidth="1"/>
    <col min="4901" max="4901" width="5.9296875" bestFit="1" customWidth="1"/>
    <col min="4902" max="4902" width="8.6640625" bestFit="1" customWidth="1"/>
    <col min="4903" max="4903" width="14.06640625" bestFit="1" customWidth="1"/>
    <col min="4904" max="4904" width="16.9296875" bestFit="1" customWidth="1"/>
    <col min="4905" max="4905" width="27.59765625" bestFit="1" customWidth="1"/>
    <col min="4906" max="4906" width="30.3984375" bestFit="1" customWidth="1"/>
    <col min="4907" max="4907" width="45.265625" bestFit="1" customWidth="1"/>
    <col min="4908" max="4908" width="48.06640625" bestFit="1" customWidth="1"/>
    <col min="4909" max="4909" width="22.59765625" bestFit="1" customWidth="1"/>
    <col min="4910" max="4910" width="25.46484375" bestFit="1" customWidth="1"/>
    <col min="4911" max="4911" width="15.1328125" bestFit="1" customWidth="1"/>
    <col min="4912" max="4912" width="17.9296875" bestFit="1" customWidth="1"/>
    <col min="4913" max="4913" width="19" bestFit="1" customWidth="1"/>
    <col min="4914" max="4914" width="21.796875" bestFit="1" customWidth="1"/>
    <col min="4915" max="4915" width="28" bestFit="1" customWidth="1"/>
    <col min="4916" max="4916" width="30.796875" bestFit="1" customWidth="1"/>
    <col min="4917" max="4917" width="36.9296875" bestFit="1" customWidth="1"/>
    <col min="4918" max="4918" width="39.73046875" bestFit="1" customWidth="1"/>
    <col min="4919" max="4919" width="40.6640625" bestFit="1" customWidth="1"/>
    <col min="4920" max="4920" width="43.46484375" bestFit="1" customWidth="1"/>
    <col min="4921" max="4921" width="42.6640625" bestFit="1" customWidth="1"/>
    <col min="4922" max="4922" width="45.53125" bestFit="1" customWidth="1"/>
    <col min="4923" max="4923" width="56" bestFit="1" customWidth="1"/>
    <col min="4924" max="4924" width="58.796875" bestFit="1" customWidth="1"/>
    <col min="4925" max="4925" width="18" bestFit="1" customWidth="1"/>
    <col min="4926" max="4926" width="20.796875" bestFit="1" customWidth="1"/>
    <col min="4927" max="4927" width="32.9296875" bestFit="1" customWidth="1"/>
    <col min="4928" max="4928" width="35.73046875" bestFit="1" customWidth="1"/>
    <col min="4929" max="4929" width="17.3984375" bestFit="1" customWidth="1"/>
    <col min="4930" max="4930" width="20.19921875" bestFit="1" customWidth="1"/>
    <col min="4931" max="4931" width="47.6640625" bestFit="1" customWidth="1"/>
    <col min="4932" max="4932" width="50.46484375" bestFit="1" customWidth="1"/>
    <col min="4933" max="4933" width="28.73046875" bestFit="1" customWidth="1"/>
    <col min="4934" max="4934" width="31.53125" bestFit="1" customWidth="1"/>
    <col min="4935" max="4935" width="54.86328125" bestFit="1" customWidth="1"/>
    <col min="4936" max="4936" width="57.73046875" bestFit="1" customWidth="1"/>
    <col min="4937" max="4937" width="29.1328125" bestFit="1" customWidth="1"/>
    <col min="4938" max="4938" width="31.9296875" bestFit="1" customWidth="1"/>
    <col min="4939" max="4939" width="33.59765625" bestFit="1" customWidth="1"/>
    <col min="4940" max="4940" width="36.3984375" bestFit="1" customWidth="1"/>
    <col min="4941" max="4941" width="11.59765625" bestFit="1" customWidth="1"/>
    <col min="4942" max="4942" width="14.3984375" bestFit="1" customWidth="1"/>
    <col min="4943" max="4943" width="75.1328125" bestFit="1" customWidth="1"/>
    <col min="4944" max="4944" width="78" bestFit="1" customWidth="1"/>
    <col min="4945" max="4945" width="40.06640625" bestFit="1" customWidth="1"/>
    <col min="4946" max="4947" width="42.86328125" bestFit="1" customWidth="1"/>
    <col min="4948" max="4948" width="45.73046875" bestFit="1" customWidth="1"/>
    <col min="4949" max="4949" width="50.59765625" bestFit="1" customWidth="1"/>
    <col min="4950" max="4950" width="53.46484375" bestFit="1" customWidth="1"/>
    <col min="4951" max="4951" width="23.265625" bestFit="1" customWidth="1"/>
    <col min="4952" max="4952" width="26.06640625" bestFit="1" customWidth="1"/>
    <col min="4953" max="4953" width="35.33203125" bestFit="1" customWidth="1"/>
    <col min="4954" max="4954" width="38.1328125" bestFit="1" customWidth="1"/>
    <col min="4955" max="4955" width="38.46484375" bestFit="1" customWidth="1"/>
    <col min="4956" max="4956" width="41.33203125" bestFit="1" customWidth="1"/>
    <col min="4957" max="4957" width="50.33203125" bestFit="1" customWidth="1"/>
    <col min="4958" max="4958" width="53.1328125" bestFit="1" customWidth="1"/>
    <col min="4959" max="4959" width="19.53125" bestFit="1" customWidth="1"/>
    <col min="4960" max="4960" width="22.33203125" bestFit="1" customWidth="1"/>
    <col min="4961" max="4961" width="12.3984375" bestFit="1" customWidth="1"/>
    <col min="4962" max="4962" width="15.19921875" bestFit="1" customWidth="1"/>
    <col min="4963" max="4963" width="24.59765625" bestFit="1" customWidth="1"/>
    <col min="4964" max="4964" width="27.3984375" bestFit="1" customWidth="1"/>
    <col min="4965" max="4965" width="36.59765625" bestFit="1" customWidth="1"/>
    <col min="4966" max="4966" width="39.3984375" bestFit="1" customWidth="1"/>
    <col min="4967" max="4967" width="24.46484375" bestFit="1" customWidth="1"/>
    <col min="4968" max="4968" width="27.265625" bestFit="1" customWidth="1"/>
    <col min="4969" max="4969" width="25.53125" bestFit="1" customWidth="1"/>
    <col min="4970" max="4970" width="28.33203125" bestFit="1" customWidth="1"/>
    <col min="4971" max="4971" width="35.53125" bestFit="1" customWidth="1"/>
    <col min="4972" max="4972" width="38.33203125" bestFit="1" customWidth="1"/>
    <col min="4973" max="4973" width="53" bestFit="1" customWidth="1"/>
    <col min="4974" max="4974" width="55.796875" bestFit="1" customWidth="1"/>
    <col min="4975" max="4975" width="35.796875" bestFit="1" customWidth="1"/>
    <col min="4976" max="4976" width="38.59765625" bestFit="1" customWidth="1"/>
    <col min="4977" max="4977" width="47" bestFit="1" customWidth="1"/>
    <col min="4978" max="4978" width="49.86328125" bestFit="1" customWidth="1"/>
    <col min="4979" max="4979" width="40.73046875" bestFit="1" customWidth="1"/>
    <col min="4980" max="4980" width="43.53125" bestFit="1" customWidth="1"/>
    <col min="4981" max="4981" width="42.1328125" bestFit="1" customWidth="1"/>
    <col min="4982" max="4982" width="44.9296875" bestFit="1" customWidth="1"/>
    <col min="4983" max="4983" width="43.46484375" bestFit="1" customWidth="1"/>
    <col min="4984" max="4984" width="46.265625" bestFit="1" customWidth="1"/>
    <col min="4985" max="4985" width="23.1328125" bestFit="1" customWidth="1"/>
    <col min="4986" max="4986" width="25.9296875" bestFit="1" customWidth="1"/>
    <col min="4987" max="4987" width="49" bestFit="1" customWidth="1"/>
    <col min="4988" max="4988" width="51.796875" bestFit="1" customWidth="1"/>
    <col min="4989" max="4989" width="47.6640625" bestFit="1" customWidth="1"/>
    <col min="4990" max="4990" width="50.46484375" bestFit="1" customWidth="1"/>
    <col min="4991" max="4991" width="49.59765625" bestFit="1" customWidth="1"/>
    <col min="4992" max="4992" width="52.3984375" bestFit="1" customWidth="1"/>
    <col min="4993" max="4993" width="45.33203125" bestFit="1" customWidth="1"/>
    <col min="4994" max="4994" width="48.1328125" bestFit="1" customWidth="1"/>
    <col min="4995" max="4995" width="29.59765625" bestFit="1" customWidth="1"/>
    <col min="4996" max="4996" width="32.3984375" bestFit="1" customWidth="1"/>
    <col min="4997" max="4997" width="46.6640625" bestFit="1" customWidth="1"/>
    <col min="4998" max="4998" width="49.53125" bestFit="1" customWidth="1"/>
    <col min="4999" max="4999" width="42.86328125" bestFit="1" customWidth="1"/>
    <col min="5000" max="5000" width="45.73046875" bestFit="1" customWidth="1"/>
    <col min="5001" max="5001" width="13" bestFit="1" customWidth="1"/>
    <col min="5002" max="5002" width="15.796875" bestFit="1" customWidth="1"/>
    <col min="5003" max="5003" width="52.86328125" bestFit="1" customWidth="1"/>
    <col min="5004" max="5004" width="55.6640625" bestFit="1" customWidth="1"/>
    <col min="5005" max="5005" width="48.59765625" bestFit="1" customWidth="1"/>
    <col min="5006" max="5006" width="51.3984375" bestFit="1" customWidth="1"/>
    <col min="5007" max="5007" width="53.86328125" bestFit="1" customWidth="1"/>
    <col min="5008" max="5008" width="56.6640625" bestFit="1" customWidth="1"/>
    <col min="5009" max="5009" width="30.265625" bestFit="1" customWidth="1"/>
    <col min="5010" max="5010" width="33.1328125" bestFit="1" customWidth="1"/>
    <col min="5011" max="5011" width="42.6640625" bestFit="1" customWidth="1"/>
    <col min="5012" max="5012" width="45.53125" bestFit="1" customWidth="1"/>
    <col min="5013" max="5013" width="13.6640625" bestFit="1" customWidth="1"/>
    <col min="5014" max="5014" width="16.46484375" bestFit="1" customWidth="1"/>
    <col min="5015" max="5015" width="45.9296875" bestFit="1" customWidth="1"/>
    <col min="5016" max="5016" width="48.73046875" bestFit="1" customWidth="1"/>
    <col min="5017" max="5017" width="12.86328125" bestFit="1" customWidth="1"/>
    <col min="5018" max="5018" width="15.6640625" bestFit="1" customWidth="1"/>
    <col min="5019" max="5019" width="21.46484375" bestFit="1" customWidth="1"/>
    <col min="5020" max="5020" width="24.265625" bestFit="1" customWidth="1"/>
    <col min="5021" max="5021" width="14.6640625" bestFit="1" customWidth="1"/>
    <col min="5022" max="5022" width="17.46484375" bestFit="1" customWidth="1"/>
    <col min="5023" max="5023" width="12.59765625" bestFit="1" customWidth="1"/>
    <col min="5024" max="5024" width="15.3984375" bestFit="1" customWidth="1"/>
    <col min="5025" max="5025" width="28.33203125" bestFit="1" customWidth="1"/>
    <col min="5026" max="5026" width="31.1328125" bestFit="1" customWidth="1"/>
    <col min="5027" max="5027" width="46.265625" bestFit="1" customWidth="1"/>
    <col min="5028" max="5028" width="49.06640625" bestFit="1" customWidth="1"/>
    <col min="5029" max="5029" width="22.53125" bestFit="1" customWidth="1"/>
    <col min="5030" max="5030" width="25.3984375" bestFit="1" customWidth="1"/>
    <col min="5031" max="5031" width="48.59765625" bestFit="1" customWidth="1"/>
    <col min="5032" max="5032" width="51.3984375" bestFit="1" customWidth="1"/>
    <col min="5033" max="5033" width="45.53125" bestFit="1" customWidth="1"/>
    <col min="5034" max="5034" width="48.33203125" bestFit="1" customWidth="1"/>
    <col min="5035" max="5035" width="6" bestFit="1" customWidth="1"/>
    <col min="5036" max="5036" width="8.73046875" bestFit="1" customWidth="1"/>
    <col min="5037" max="5037" width="41.1328125" bestFit="1" customWidth="1"/>
    <col min="5038" max="5038" width="43.9296875" bestFit="1" customWidth="1"/>
    <col min="5039" max="5039" width="20.53125" bestFit="1" customWidth="1"/>
    <col min="5040" max="5040" width="23.33203125" bestFit="1" customWidth="1"/>
    <col min="5041" max="5041" width="55.9296875" bestFit="1" customWidth="1"/>
    <col min="5042" max="5042" width="58.73046875" bestFit="1" customWidth="1"/>
    <col min="5043" max="5043" width="24.73046875" bestFit="1" customWidth="1"/>
    <col min="5044" max="5044" width="27.53125" bestFit="1" customWidth="1"/>
    <col min="5045" max="5045" width="32" bestFit="1" customWidth="1"/>
    <col min="5046" max="5046" width="34.796875" bestFit="1" customWidth="1"/>
    <col min="5047" max="5047" width="47.796875" bestFit="1" customWidth="1"/>
    <col min="5048" max="5048" width="50.59765625" bestFit="1" customWidth="1"/>
    <col min="5049" max="5049" width="41.9296875" bestFit="1" customWidth="1"/>
    <col min="5050" max="5050" width="44.73046875" bestFit="1" customWidth="1"/>
    <col min="5051" max="5051" width="13.265625" bestFit="1" customWidth="1"/>
    <col min="5052" max="5052" width="16.06640625" bestFit="1" customWidth="1"/>
    <col min="5053" max="5053" width="47.9296875" bestFit="1" customWidth="1"/>
    <col min="5054" max="5054" width="50.73046875" bestFit="1" customWidth="1"/>
    <col min="5055" max="5055" width="43.86328125" bestFit="1" customWidth="1"/>
    <col min="5056" max="5056" width="46.6640625" bestFit="1" customWidth="1"/>
    <col min="5057" max="5057" width="23.3984375" bestFit="1" customWidth="1"/>
    <col min="5058" max="5058" width="26.19921875" bestFit="1" customWidth="1"/>
    <col min="5059" max="5059" width="19.6640625" bestFit="1" customWidth="1"/>
    <col min="5060" max="5060" width="22.46484375" bestFit="1" customWidth="1"/>
    <col min="5061" max="5061" width="16.86328125" bestFit="1" customWidth="1"/>
    <col min="5062" max="5062" width="19.6640625" bestFit="1" customWidth="1"/>
    <col min="5063" max="5063" width="50.06640625" bestFit="1" customWidth="1"/>
    <col min="5064" max="5064" width="52.86328125" bestFit="1" customWidth="1"/>
    <col min="5065" max="5065" width="13.19921875" bestFit="1" customWidth="1"/>
    <col min="5066" max="5066" width="16" bestFit="1" customWidth="1"/>
    <col min="5067" max="5067" width="47.53125" bestFit="1" customWidth="1"/>
    <col min="5068" max="5068" width="50.33203125" bestFit="1" customWidth="1"/>
    <col min="5069" max="5069" width="48.46484375" bestFit="1" customWidth="1"/>
    <col min="5070" max="5070" width="51.265625" bestFit="1" customWidth="1"/>
    <col min="5071" max="5071" width="40.6640625" bestFit="1" customWidth="1"/>
    <col min="5072" max="5072" width="43.46484375" bestFit="1" customWidth="1"/>
    <col min="5073" max="5073" width="44.6640625" bestFit="1" customWidth="1"/>
    <col min="5074" max="5074" width="47.46484375" bestFit="1" customWidth="1"/>
    <col min="5075" max="5075" width="24.6640625" bestFit="1" customWidth="1"/>
    <col min="5076" max="5076" width="27.46484375" bestFit="1" customWidth="1"/>
    <col min="5077" max="5077" width="6.3984375" bestFit="1" customWidth="1"/>
    <col min="5078" max="5078" width="9.1328125" bestFit="1" customWidth="1"/>
    <col min="5079" max="5079" width="12.53125" bestFit="1" customWidth="1"/>
    <col min="5080" max="5080" width="15.33203125" bestFit="1" customWidth="1"/>
    <col min="5081" max="5081" width="41.33203125" bestFit="1" customWidth="1"/>
    <col min="5082" max="5082" width="44.1328125" bestFit="1" customWidth="1"/>
    <col min="5083" max="5083" width="44.6640625" bestFit="1" customWidth="1"/>
    <col min="5084" max="5084" width="47.46484375" bestFit="1" customWidth="1"/>
    <col min="5085" max="5085" width="26" bestFit="1" customWidth="1"/>
    <col min="5086" max="5086" width="28.796875" bestFit="1" customWidth="1"/>
    <col min="5087" max="5087" width="14.265625" bestFit="1" customWidth="1"/>
    <col min="5088" max="5088" width="17.1328125" bestFit="1" customWidth="1"/>
    <col min="5089" max="5089" width="50.3984375" bestFit="1" customWidth="1"/>
    <col min="5090" max="5090" width="53.19921875" bestFit="1" customWidth="1"/>
    <col min="5091" max="5091" width="52.3984375" bestFit="1" customWidth="1"/>
    <col min="5092" max="5092" width="55.19921875" bestFit="1" customWidth="1"/>
    <col min="5093" max="5093" width="35.9296875" bestFit="1" customWidth="1"/>
    <col min="5094" max="5094" width="38.73046875" bestFit="1" customWidth="1"/>
    <col min="5095" max="5095" width="32.53125" bestFit="1" customWidth="1"/>
    <col min="5096" max="5096" width="35.33203125" bestFit="1" customWidth="1"/>
    <col min="5097" max="5097" width="36.6640625" bestFit="1" customWidth="1"/>
    <col min="5098" max="5098" width="39.46484375" bestFit="1" customWidth="1"/>
    <col min="5099" max="5099" width="31.33203125" bestFit="1" customWidth="1"/>
    <col min="5100" max="5100" width="34.1328125" bestFit="1" customWidth="1"/>
    <col min="5101" max="5101" width="22.3984375" bestFit="1" customWidth="1"/>
    <col min="5102" max="5102" width="25.265625" bestFit="1" customWidth="1"/>
    <col min="5103" max="5103" width="23.796875" bestFit="1" customWidth="1"/>
    <col min="5104" max="5104" width="26.59765625" bestFit="1" customWidth="1"/>
    <col min="5105" max="5105" width="40.3984375" bestFit="1" customWidth="1"/>
    <col min="5106" max="5106" width="43.19921875" bestFit="1" customWidth="1"/>
    <col min="5107" max="5107" width="51.6640625" bestFit="1" customWidth="1"/>
    <col min="5108" max="5108" width="54.46484375" bestFit="1" customWidth="1"/>
    <col min="5109" max="5109" width="22.1328125" bestFit="1" customWidth="1"/>
    <col min="5110" max="5110" width="25" bestFit="1" customWidth="1"/>
    <col min="5111" max="5111" width="20.33203125" bestFit="1" customWidth="1"/>
    <col min="5112" max="5112" width="23.1328125" bestFit="1" customWidth="1"/>
    <col min="5113" max="5113" width="49.796875" bestFit="1" customWidth="1"/>
    <col min="5114" max="5114" width="52.59765625" bestFit="1" customWidth="1"/>
    <col min="5115" max="5115" width="53.3984375" bestFit="1" customWidth="1"/>
    <col min="5116" max="5116" width="56.19921875" bestFit="1" customWidth="1"/>
    <col min="5117" max="5117" width="20.6640625" bestFit="1" customWidth="1"/>
    <col min="5118" max="5118" width="23.46484375" bestFit="1" customWidth="1"/>
    <col min="5119" max="5119" width="42.46484375" bestFit="1" customWidth="1"/>
    <col min="5120" max="5120" width="45.33203125" bestFit="1" customWidth="1"/>
    <col min="5121" max="5121" width="45.796875" bestFit="1" customWidth="1"/>
    <col min="5122" max="5122" width="48.59765625" bestFit="1" customWidth="1"/>
    <col min="5123" max="5123" width="12.3984375" bestFit="1" customWidth="1"/>
    <col min="5124" max="5124" width="15.19921875" bestFit="1" customWidth="1"/>
    <col min="5125" max="5125" width="34.19921875" bestFit="1" customWidth="1"/>
    <col min="5126" max="5126" width="37" bestFit="1" customWidth="1"/>
    <col min="5127" max="5127" width="21.1328125" bestFit="1" customWidth="1"/>
    <col min="5128" max="5128" width="23.9296875" bestFit="1" customWidth="1"/>
    <col min="5129" max="5129" width="31.9296875" bestFit="1" customWidth="1"/>
    <col min="5130" max="5130" width="34.73046875" bestFit="1" customWidth="1"/>
    <col min="5131" max="5131" width="37.73046875" bestFit="1" customWidth="1"/>
    <col min="5132" max="5132" width="40.53125" bestFit="1" customWidth="1"/>
    <col min="5133" max="5133" width="55.3984375" bestFit="1" customWidth="1"/>
    <col min="5134" max="5134" width="58.19921875" bestFit="1" customWidth="1"/>
    <col min="5135" max="5135" width="30" bestFit="1" customWidth="1"/>
    <col min="5136" max="5136" width="32.796875" bestFit="1" customWidth="1"/>
    <col min="5137" max="5137" width="18.06640625" bestFit="1" customWidth="1"/>
    <col min="5138" max="5138" width="20.9296875" bestFit="1" customWidth="1"/>
    <col min="5139" max="5139" width="16.6640625" bestFit="1" customWidth="1"/>
    <col min="5140" max="5140" width="19.46484375" bestFit="1" customWidth="1"/>
    <col min="5141" max="5141" width="33.1328125" bestFit="1" customWidth="1"/>
    <col min="5142" max="5142" width="35.9296875" bestFit="1" customWidth="1"/>
    <col min="5143" max="5143" width="21.86328125" bestFit="1" customWidth="1"/>
    <col min="5144" max="5144" width="24.6640625" bestFit="1" customWidth="1"/>
    <col min="5145" max="5145" width="53.73046875" bestFit="1" customWidth="1"/>
    <col min="5146" max="5146" width="56.53125" bestFit="1" customWidth="1"/>
    <col min="5147" max="5147" width="49.33203125" bestFit="1" customWidth="1"/>
    <col min="5148" max="5148" width="52.1328125" bestFit="1" customWidth="1"/>
    <col min="5149" max="5149" width="27.73046875" bestFit="1" customWidth="1"/>
    <col min="5150" max="5150" width="30.53125" bestFit="1" customWidth="1"/>
    <col min="5151" max="5151" width="50.3984375" bestFit="1" customWidth="1"/>
    <col min="5152" max="5152" width="53.19921875" bestFit="1" customWidth="1"/>
    <col min="5153" max="5153" width="47.265625" bestFit="1" customWidth="1"/>
    <col min="5154" max="5154" width="50.06640625" bestFit="1" customWidth="1"/>
    <col min="5155" max="5155" width="29.86328125" bestFit="1" customWidth="1"/>
    <col min="5156" max="5156" width="32.6640625" bestFit="1" customWidth="1"/>
    <col min="5157" max="5157" width="9.53125" bestFit="1" customWidth="1"/>
    <col min="5158" max="5158" width="12.265625" bestFit="1" customWidth="1"/>
    <col min="5159" max="5159" width="12.59765625" bestFit="1" customWidth="1"/>
    <col min="5160" max="5160" width="15.3984375" bestFit="1" customWidth="1"/>
    <col min="5161" max="5161" width="16.73046875" bestFit="1" customWidth="1"/>
    <col min="5162" max="5162" width="19.53125" bestFit="1" customWidth="1"/>
    <col min="5163" max="5163" width="43.53125" bestFit="1" customWidth="1"/>
    <col min="5164" max="5164" width="46.33203125" bestFit="1" customWidth="1"/>
    <col min="5165" max="5165" width="54.86328125" bestFit="1" customWidth="1"/>
    <col min="5166" max="5166" width="57.73046875" bestFit="1" customWidth="1"/>
    <col min="5167" max="5167" width="43.73046875" bestFit="1" customWidth="1"/>
    <col min="5168" max="5168" width="46.53125" bestFit="1" customWidth="1"/>
    <col min="5169" max="5169" width="24.3984375" bestFit="1" customWidth="1"/>
    <col min="5170" max="5170" width="27.19921875" bestFit="1" customWidth="1"/>
    <col min="5171" max="5171" width="33.796875" bestFit="1" customWidth="1"/>
    <col min="5172" max="5172" width="36.59765625" bestFit="1" customWidth="1"/>
    <col min="5173" max="5173" width="46.59765625" bestFit="1" customWidth="1"/>
    <col min="5174" max="5174" width="49.46484375" bestFit="1" customWidth="1"/>
    <col min="5175" max="5175" width="48.73046875" bestFit="1" customWidth="1"/>
    <col min="5176" max="5176" width="51.53125" bestFit="1" customWidth="1"/>
    <col min="5177" max="5177" width="42.265625" bestFit="1" customWidth="1"/>
    <col min="5178" max="5178" width="45.06640625" bestFit="1" customWidth="1"/>
    <col min="5179" max="5179" width="35.53125" bestFit="1" customWidth="1"/>
    <col min="5180" max="5180" width="38.33203125" bestFit="1" customWidth="1"/>
    <col min="5181" max="5181" width="36.1328125" bestFit="1" customWidth="1"/>
    <col min="5182" max="5182" width="38.9296875" bestFit="1" customWidth="1"/>
    <col min="5183" max="5183" width="49.9296875" bestFit="1" customWidth="1"/>
    <col min="5184" max="5184" width="52.73046875" bestFit="1" customWidth="1"/>
    <col min="5185" max="5185" width="34.3984375" bestFit="1" customWidth="1"/>
    <col min="5186" max="5186" width="37.265625" bestFit="1" customWidth="1"/>
    <col min="5187" max="5187" width="46.19921875" bestFit="1" customWidth="1"/>
    <col min="5188" max="5188" width="49" bestFit="1" customWidth="1"/>
    <col min="5189" max="5189" width="44.59765625" bestFit="1" customWidth="1"/>
    <col min="5190" max="5190" width="47.3984375" bestFit="1" customWidth="1"/>
    <col min="5191" max="5191" width="33.796875" bestFit="1" customWidth="1"/>
    <col min="5192" max="5192" width="36.59765625" bestFit="1" customWidth="1"/>
    <col min="5193" max="5193" width="40.6640625" bestFit="1" customWidth="1"/>
    <col min="5194" max="5194" width="43.46484375" bestFit="1" customWidth="1"/>
    <col min="5195" max="5195" width="54.3984375" bestFit="1" customWidth="1"/>
    <col min="5196" max="5196" width="57.19921875" bestFit="1" customWidth="1"/>
    <col min="5197" max="5197" width="45.6640625" bestFit="1" customWidth="1"/>
    <col min="5198" max="5198" width="48.46484375" bestFit="1" customWidth="1"/>
    <col min="5199" max="5199" width="32.19921875" bestFit="1" customWidth="1"/>
    <col min="5200" max="5200" width="35" bestFit="1" customWidth="1"/>
    <col min="5201" max="5201" width="49.3984375" bestFit="1" customWidth="1"/>
    <col min="5202" max="5202" width="52.19921875" bestFit="1" customWidth="1"/>
    <col min="5203" max="5203" width="48.6640625" bestFit="1" customWidth="1"/>
    <col min="5204" max="5204" width="51.46484375" bestFit="1" customWidth="1"/>
    <col min="5205" max="5205" width="22.73046875" bestFit="1" customWidth="1"/>
    <col min="5206" max="5206" width="25.53125" bestFit="1" customWidth="1"/>
    <col min="5207" max="5207" width="41.796875" bestFit="1" customWidth="1"/>
    <col min="5208" max="5208" width="44.59765625" bestFit="1" customWidth="1"/>
    <col min="5209" max="5209" width="31.59765625" bestFit="1" customWidth="1"/>
    <col min="5210" max="5210" width="34.3984375" bestFit="1" customWidth="1"/>
    <col min="5211" max="5211" width="56.06640625" bestFit="1" customWidth="1"/>
    <col min="5212" max="5212" width="58.86328125" bestFit="1" customWidth="1"/>
    <col min="5213" max="5213" width="31.06640625" bestFit="1" customWidth="1"/>
    <col min="5214" max="5214" width="33.86328125" bestFit="1" customWidth="1"/>
    <col min="5215" max="5215" width="23.6640625" bestFit="1" customWidth="1"/>
    <col min="5216" max="5216" width="26.46484375" bestFit="1" customWidth="1"/>
    <col min="5217" max="5217" width="31.06640625" bestFit="1" customWidth="1"/>
    <col min="5218" max="5218" width="33.86328125" bestFit="1" customWidth="1"/>
    <col min="5219" max="5219" width="21.1328125" bestFit="1" customWidth="1"/>
    <col min="5220" max="5220" width="23.9296875" bestFit="1" customWidth="1"/>
    <col min="5221" max="5221" width="51.9296875" bestFit="1" customWidth="1"/>
    <col min="5222" max="5222" width="54.73046875" bestFit="1" customWidth="1"/>
    <col min="5223" max="5223" width="14.265625" bestFit="1" customWidth="1"/>
    <col min="5224" max="5224" width="17.1328125" bestFit="1" customWidth="1"/>
    <col min="5225" max="5225" width="36.06640625" bestFit="1" customWidth="1"/>
    <col min="5226" max="5226" width="38.86328125" bestFit="1" customWidth="1"/>
    <col min="5227" max="5227" width="41.19921875" bestFit="1" customWidth="1"/>
    <col min="5228" max="5228" width="44" bestFit="1" customWidth="1"/>
    <col min="5229" max="5229" width="18.06640625" bestFit="1" customWidth="1"/>
    <col min="5230" max="5230" width="20.9296875" bestFit="1" customWidth="1"/>
    <col min="5231" max="5231" width="15.796875" bestFit="1" customWidth="1"/>
    <col min="5232" max="5232" width="18.59765625" bestFit="1" customWidth="1"/>
    <col min="5233" max="5233" width="20.796875" bestFit="1" customWidth="1"/>
    <col min="5234" max="5234" width="23.59765625" bestFit="1" customWidth="1"/>
    <col min="5235" max="5235" width="50.19921875" bestFit="1" customWidth="1"/>
    <col min="5236" max="5236" width="53" bestFit="1" customWidth="1"/>
    <col min="5237" max="5237" width="41" bestFit="1" customWidth="1"/>
    <col min="5238" max="5238" width="43.796875" bestFit="1" customWidth="1"/>
    <col min="5239" max="5239" width="15.9296875" bestFit="1" customWidth="1"/>
    <col min="5240" max="5240" width="18.73046875" bestFit="1" customWidth="1"/>
    <col min="5241" max="5241" width="28.19921875" bestFit="1" customWidth="1"/>
    <col min="5242" max="5242" width="31" bestFit="1" customWidth="1"/>
    <col min="5243" max="5243" width="36.796875" bestFit="1" customWidth="1"/>
    <col min="5244" max="5244" width="39.59765625" bestFit="1" customWidth="1"/>
    <col min="5245" max="5245" width="25.46484375" bestFit="1" customWidth="1"/>
    <col min="5246" max="5246" width="28.265625" bestFit="1" customWidth="1"/>
    <col min="5247" max="5247" width="25" bestFit="1" customWidth="1"/>
    <col min="5248" max="5248" width="27.796875" bestFit="1" customWidth="1"/>
    <col min="5249" max="5249" width="14.59765625" bestFit="1" customWidth="1"/>
    <col min="5250" max="5250" width="17.3984375" bestFit="1" customWidth="1"/>
    <col min="5251" max="5251" width="40.46484375" bestFit="1" customWidth="1"/>
    <col min="5252" max="5252" width="43.265625" bestFit="1" customWidth="1"/>
    <col min="5253" max="5253" width="29.33203125" bestFit="1" customWidth="1"/>
    <col min="5254" max="5254" width="32.1328125" bestFit="1" customWidth="1"/>
    <col min="5255" max="5255" width="10.1328125" bestFit="1" customWidth="1"/>
    <col min="5256" max="5256" width="12.9296875" bestFit="1" customWidth="1"/>
    <col min="5257" max="5257" width="22.19921875" bestFit="1" customWidth="1"/>
    <col min="5258" max="5258" width="25.06640625" bestFit="1" customWidth="1"/>
    <col min="5259" max="5259" width="53.86328125" bestFit="1" customWidth="1"/>
    <col min="5260" max="5260" width="56.6640625" bestFit="1" customWidth="1"/>
    <col min="5261" max="5261" width="8.1328125" bestFit="1" customWidth="1"/>
    <col min="5262" max="5262" width="10.86328125" bestFit="1" customWidth="1"/>
    <col min="5263" max="5263" width="21.73046875" bestFit="1" customWidth="1"/>
    <col min="5264" max="5264" width="24.53125" bestFit="1" customWidth="1"/>
    <col min="5265" max="5265" width="49.46484375" bestFit="1" customWidth="1"/>
    <col min="5266" max="5266" width="52.265625" bestFit="1" customWidth="1"/>
    <col min="5267" max="5267" width="47.19921875" bestFit="1" customWidth="1"/>
    <col min="5268" max="5268" width="50" bestFit="1" customWidth="1"/>
    <col min="5269" max="5269" width="39.06640625" bestFit="1" customWidth="1"/>
    <col min="5270" max="5270" width="41.86328125" bestFit="1" customWidth="1"/>
    <col min="5271" max="5271" width="19.73046875" bestFit="1" customWidth="1"/>
    <col min="5272" max="5272" width="22.53125" bestFit="1" customWidth="1"/>
    <col min="5273" max="5273" width="28.33203125" bestFit="1" customWidth="1"/>
    <col min="5274" max="5274" width="31.1328125" bestFit="1" customWidth="1"/>
    <col min="5275" max="5275" width="45.6640625" bestFit="1" customWidth="1"/>
    <col min="5276" max="5276" width="48.46484375" bestFit="1" customWidth="1"/>
    <col min="5277" max="5277" width="26.6640625" bestFit="1" customWidth="1"/>
    <col min="5278" max="5278" width="29.53125" bestFit="1" customWidth="1"/>
    <col min="5279" max="5279" width="43.6640625" bestFit="1" customWidth="1"/>
    <col min="5280" max="5280" width="46.46484375" bestFit="1" customWidth="1"/>
    <col min="5281" max="5281" width="50" bestFit="1" customWidth="1"/>
    <col min="5282" max="5282" width="52.796875" bestFit="1" customWidth="1"/>
    <col min="5283" max="5283" width="41.86328125" bestFit="1" customWidth="1"/>
    <col min="5284" max="5284" width="44.6640625" bestFit="1" customWidth="1"/>
    <col min="5285" max="5285" width="35.73046875" bestFit="1" customWidth="1"/>
    <col min="5286" max="5286" width="38.53125" bestFit="1" customWidth="1"/>
    <col min="5287" max="5287" width="44.796875" bestFit="1" customWidth="1"/>
    <col min="5288" max="5288" width="47.59765625" bestFit="1" customWidth="1"/>
    <col min="5289" max="5289" width="32.19921875" bestFit="1" customWidth="1"/>
    <col min="5290" max="5290" width="35" bestFit="1" customWidth="1"/>
    <col min="5291" max="5291" width="12.06640625" bestFit="1" customWidth="1"/>
    <col min="5292" max="5292" width="14.86328125" bestFit="1" customWidth="1"/>
    <col min="5293" max="5293" width="39.06640625" bestFit="1" customWidth="1"/>
    <col min="5294" max="5294" width="41.86328125" bestFit="1" customWidth="1"/>
    <col min="5295" max="5295" width="23.265625" bestFit="1" customWidth="1"/>
    <col min="5296" max="5296" width="26.06640625" bestFit="1" customWidth="1"/>
    <col min="5297" max="5297" width="55" bestFit="1" customWidth="1"/>
    <col min="5298" max="5298" width="57.86328125" bestFit="1" customWidth="1"/>
    <col min="5299" max="5299" width="47.9296875" bestFit="1" customWidth="1"/>
    <col min="5300" max="5300" width="50.73046875" bestFit="1" customWidth="1"/>
    <col min="5301" max="5301" width="35.33203125" bestFit="1" customWidth="1"/>
    <col min="5302" max="5302" width="38.1328125" bestFit="1" customWidth="1"/>
    <col min="5303" max="5303" width="8.9296875" bestFit="1" customWidth="1"/>
    <col min="5304" max="5304" width="11.6640625" bestFit="1" customWidth="1"/>
    <col min="5305" max="5305" width="40.9296875" bestFit="1" customWidth="1"/>
    <col min="5306" max="5306" width="43.73046875" bestFit="1" customWidth="1"/>
    <col min="5307" max="5307" width="31.6640625" bestFit="1" customWidth="1"/>
    <col min="5308" max="5308" width="34.46484375" bestFit="1" customWidth="1"/>
    <col min="5309" max="5309" width="33.9296875" bestFit="1" customWidth="1"/>
    <col min="5310" max="5310" width="36.73046875" bestFit="1" customWidth="1"/>
    <col min="5311" max="5311" width="9.9296875" bestFit="1" customWidth="1"/>
    <col min="5312" max="5312" width="12.6640625" bestFit="1" customWidth="1"/>
    <col min="5313" max="5313" width="34.33203125" bestFit="1" customWidth="1"/>
    <col min="5314" max="5314" width="37.19921875" bestFit="1" customWidth="1"/>
    <col min="5315" max="5315" width="52.06640625" bestFit="1" customWidth="1"/>
    <col min="5316" max="5316" width="54.86328125" bestFit="1" customWidth="1"/>
    <col min="5317" max="5317" width="50.73046875" bestFit="1" customWidth="1"/>
    <col min="5318" max="5318" width="53.59765625" bestFit="1" customWidth="1"/>
    <col min="5319" max="5319" width="35.33203125" bestFit="1" customWidth="1"/>
    <col min="5320" max="5320" width="38.1328125" bestFit="1" customWidth="1"/>
    <col min="5321" max="5321" width="13.6640625" bestFit="1" customWidth="1"/>
    <col min="5322" max="5322" width="16.46484375" bestFit="1" customWidth="1"/>
    <col min="5323" max="5323" width="23.73046875" bestFit="1" customWidth="1"/>
    <col min="5324" max="5324" width="26.53125" bestFit="1" customWidth="1"/>
    <col min="5325" max="5325" width="52.06640625" bestFit="1" customWidth="1"/>
    <col min="5326" max="5326" width="54.86328125" bestFit="1" customWidth="1"/>
    <col min="5327" max="5327" width="27" bestFit="1" customWidth="1"/>
    <col min="5328" max="5328" width="29.796875" bestFit="1" customWidth="1"/>
    <col min="5329" max="5329" width="25.46484375" bestFit="1" customWidth="1"/>
    <col min="5330" max="5330" width="28.265625" bestFit="1" customWidth="1"/>
    <col min="5331" max="5331" width="38.1328125" bestFit="1" customWidth="1"/>
    <col min="5332" max="5332" width="40.9296875" bestFit="1" customWidth="1"/>
    <col min="5333" max="5333" width="34.796875" bestFit="1" customWidth="1"/>
    <col min="5334" max="5334" width="37.6640625" bestFit="1" customWidth="1"/>
    <col min="5335" max="5335" width="29.19921875" bestFit="1" customWidth="1"/>
    <col min="5336" max="5336" width="32" bestFit="1" customWidth="1"/>
    <col min="5337" max="5337" width="8.06640625" bestFit="1" customWidth="1"/>
    <col min="5338" max="5338" width="10.796875" bestFit="1" customWidth="1"/>
    <col min="5339" max="5339" width="29.6640625" bestFit="1" customWidth="1"/>
    <col min="5340" max="5340" width="32.46484375" bestFit="1" customWidth="1"/>
    <col min="5341" max="5341" width="44.9296875" bestFit="1" customWidth="1"/>
    <col min="5342" max="5342" width="47.73046875" bestFit="1" customWidth="1"/>
    <col min="5343" max="5343" width="11.3984375" bestFit="1" customWidth="1"/>
    <col min="5344" max="5344" width="14.19921875" bestFit="1" customWidth="1"/>
    <col min="5345" max="5345" width="16.73046875" bestFit="1" customWidth="1"/>
    <col min="5346" max="5346" width="19.53125" bestFit="1" customWidth="1"/>
    <col min="5347" max="5347" width="23.796875" bestFit="1" customWidth="1"/>
    <col min="5348" max="5348" width="26.59765625" bestFit="1" customWidth="1"/>
    <col min="5349" max="5349" width="13.3984375" bestFit="1" customWidth="1"/>
    <col min="5350" max="5350" width="16.19921875" bestFit="1" customWidth="1"/>
    <col min="5351" max="5351" width="47.265625" bestFit="1" customWidth="1"/>
    <col min="5352" max="5352" width="50.06640625" bestFit="1" customWidth="1"/>
    <col min="5353" max="5353" width="50.73046875" bestFit="1" customWidth="1"/>
    <col min="5354" max="5354" width="53.59765625" bestFit="1" customWidth="1"/>
    <col min="5355" max="5355" width="24.9296875" bestFit="1" customWidth="1"/>
    <col min="5356" max="5356" width="27.73046875" bestFit="1" customWidth="1"/>
    <col min="5357" max="5357" width="13.9296875" bestFit="1" customWidth="1"/>
    <col min="5358" max="5358" width="16.73046875" bestFit="1" customWidth="1"/>
    <col min="5359" max="5359" width="17.6640625" bestFit="1" customWidth="1"/>
    <col min="5360" max="5360" width="20.46484375" bestFit="1" customWidth="1"/>
    <col min="5361" max="5361" width="51.265625" bestFit="1" customWidth="1"/>
    <col min="5362" max="5362" width="54.06640625" bestFit="1" customWidth="1"/>
    <col min="5363" max="5363" width="35.59765625" bestFit="1" customWidth="1"/>
    <col min="5364" max="5364" width="38.3984375" bestFit="1" customWidth="1"/>
    <col min="5365" max="5365" width="11.86328125" bestFit="1" customWidth="1"/>
    <col min="5366" max="5366" width="14.6640625" bestFit="1" customWidth="1"/>
    <col min="5367" max="5367" width="54.796875" bestFit="1" customWidth="1"/>
    <col min="5368" max="5368" width="57.6640625" bestFit="1" customWidth="1"/>
    <col min="5369" max="5369" width="26.265625" bestFit="1" customWidth="1"/>
    <col min="5370" max="5370" width="29.1328125" bestFit="1" customWidth="1"/>
    <col min="5371" max="5371" width="52.53125" bestFit="1" customWidth="1"/>
    <col min="5372" max="5372" width="55.33203125" bestFit="1" customWidth="1"/>
    <col min="5373" max="5373" width="20.59765625" bestFit="1" customWidth="1"/>
    <col min="5374" max="5374" width="23.3984375" bestFit="1" customWidth="1"/>
    <col min="5375" max="5375" width="47.9296875" bestFit="1" customWidth="1"/>
    <col min="5376" max="5376" width="50.73046875" bestFit="1" customWidth="1"/>
    <col min="5377" max="5377" width="22" bestFit="1" customWidth="1"/>
    <col min="5378" max="5378" width="24.796875" bestFit="1" customWidth="1"/>
    <col min="5379" max="5379" width="52.796875" bestFit="1" customWidth="1"/>
    <col min="5380" max="5380" width="55.59765625" bestFit="1" customWidth="1"/>
    <col min="5381" max="5381" width="14.9296875" bestFit="1" customWidth="1"/>
    <col min="5382" max="5382" width="17.73046875" bestFit="1" customWidth="1"/>
    <col min="5383" max="5383" width="21.9296875" bestFit="1" customWidth="1"/>
    <col min="5384" max="5384" width="24.73046875" bestFit="1" customWidth="1"/>
    <col min="5385" max="5385" width="36.9296875" bestFit="1" customWidth="1"/>
    <col min="5386" max="5386" width="39.73046875" bestFit="1" customWidth="1"/>
    <col min="5387" max="5387" width="18" bestFit="1" customWidth="1"/>
    <col min="5388" max="5388" width="20.796875" bestFit="1" customWidth="1"/>
    <col min="5389" max="5389" width="52.796875" bestFit="1" customWidth="1"/>
    <col min="5390" max="5390" width="55.59765625" bestFit="1" customWidth="1"/>
    <col min="5391" max="5391" width="37.3984375" bestFit="1" customWidth="1"/>
    <col min="5392" max="5392" width="40.19921875" bestFit="1" customWidth="1"/>
    <col min="5393" max="5393" width="26" bestFit="1" customWidth="1"/>
    <col min="5394" max="5394" width="28.796875" bestFit="1" customWidth="1"/>
    <col min="5395" max="5395" width="21.53125" bestFit="1" customWidth="1"/>
    <col min="5396" max="5396" width="24.33203125" bestFit="1" customWidth="1"/>
    <col min="5397" max="5397" width="23" bestFit="1" customWidth="1"/>
    <col min="5398" max="5398" width="25.796875" bestFit="1" customWidth="1"/>
    <col min="5399" max="5399" width="35" bestFit="1" customWidth="1"/>
    <col min="5400" max="5400" width="37.796875" bestFit="1" customWidth="1"/>
    <col min="5401" max="5401" width="26.9296875" bestFit="1" customWidth="1"/>
    <col min="5402" max="5402" width="29.73046875" bestFit="1" customWidth="1"/>
    <col min="5403" max="5403" width="14.6640625" bestFit="1" customWidth="1"/>
    <col min="5404" max="5404" width="17.46484375" bestFit="1" customWidth="1"/>
    <col min="5405" max="5405" width="46.86328125" bestFit="1" customWidth="1"/>
    <col min="5406" max="5406" width="49.73046875" bestFit="1" customWidth="1"/>
    <col min="5407" max="5407" width="57" bestFit="1" customWidth="1"/>
    <col min="5408" max="5408" width="59.796875" bestFit="1" customWidth="1"/>
    <col min="5409" max="5409" width="45.19921875" bestFit="1" customWidth="1"/>
    <col min="5410" max="5410" width="48" bestFit="1" customWidth="1"/>
    <col min="5411" max="5411" width="16.265625" bestFit="1" customWidth="1"/>
    <col min="5412" max="5412" width="19.06640625" bestFit="1" customWidth="1"/>
    <col min="5413" max="5413" width="21" bestFit="1" customWidth="1"/>
    <col min="5414" max="5414" width="23.796875" bestFit="1" customWidth="1"/>
    <col min="5415" max="5415" width="43.6640625" bestFit="1" customWidth="1"/>
    <col min="5416" max="5416" width="46.46484375" bestFit="1" customWidth="1"/>
    <col min="5417" max="5417" width="44" bestFit="1" customWidth="1"/>
    <col min="5418" max="5418" width="46.796875" bestFit="1" customWidth="1"/>
    <col min="5419" max="5419" width="11.86328125" bestFit="1" customWidth="1"/>
    <col min="5420" max="5420" width="14.6640625" bestFit="1" customWidth="1"/>
    <col min="5421" max="5421" width="41.33203125" bestFit="1" customWidth="1"/>
    <col min="5422" max="5422" width="44.1328125" bestFit="1" customWidth="1"/>
    <col min="5423" max="5423" width="37.33203125" bestFit="1" customWidth="1"/>
    <col min="5424" max="5424" width="40.1328125" bestFit="1" customWidth="1"/>
    <col min="5425" max="5425" width="44.3984375" bestFit="1" customWidth="1"/>
    <col min="5426" max="5426" width="47.19921875" bestFit="1" customWidth="1"/>
    <col min="5427" max="5427" width="22.53125" bestFit="1" customWidth="1"/>
    <col min="5428" max="5428" width="25.3984375" bestFit="1" customWidth="1"/>
    <col min="5429" max="5429" width="22.86328125" bestFit="1" customWidth="1"/>
    <col min="5430" max="5430" width="25.6640625" bestFit="1" customWidth="1"/>
    <col min="5431" max="5431" width="27.19921875" bestFit="1" customWidth="1"/>
    <col min="5432" max="5432" width="30" bestFit="1" customWidth="1"/>
    <col min="5433" max="5433" width="20.46484375" bestFit="1" customWidth="1"/>
    <col min="5434" max="5434" width="23.265625" bestFit="1" customWidth="1"/>
    <col min="5435" max="5435" width="21.1328125" bestFit="1" customWidth="1"/>
    <col min="5436" max="5436" width="23.9296875" bestFit="1" customWidth="1"/>
    <col min="5437" max="5437" width="21.3984375" bestFit="1" customWidth="1"/>
    <col min="5438" max="5438" width="24.19921875" bestFit="1" customWidth="1"/>
    <col min="5439" max="5439" width="22.59765625" bestFit="1" customWidth="1"/>
    <col min="5440" max="5440" width="25.46484375" bestFit="1" customWidth="1"/>
    <col min="5441" max="5441" width="18.53125" bestFit="1" customWidth="1"/>
    <col min="5442" max="5442" width="21.3984375" bestFit="1" customWidth="1"/>
    <col min="5443" max="5443" width="31.53125" bestFit="1" customWidth="1"/>
    <col min="5444" max="5444" width="34.33203125" bestFit="1" customWidth="1"/>
    <col min="5445" max="5445" width="24.33203125" bestFit="1" customWidth="1"/>
    <col min="5446" max="5446" width="27.1328125" bestFit="1" customWidth="1"/>
    <col min="5447" max="5447" width="29.265625" bestFit="1" customWidth="1"/>
    <col min="5448" max="5448" width="32.06640625" bestFit="1" customWidth="1"/>
    <col min="5449" max="5449" width="40.6640625" bestFit="1" customWidth="1"/>
    <col min="5450" max="5450" width="43.46484375" bestFit="1" customWidth="1"/>
    <col min="5451" max="5451" width="51.59765625" bestFit="1" customWidth="1"/>
    <col min="5452" max="5452" width="54.3984375" bestFit="1" customWidth="1"/>
    <col min="5453" max="5453" width="40.53125" bestFit="1" customWidth="1"/>
    <col min="5454" max="5454" width="43.33203125" bestFit="1" customWidth="1"/>
    <col min="5455" max="5455" width="45.6640625" bestFit="1" customWidth="1"/>
    <col min="5456" max="5456" width="48.46484375" bestFit="1" customWidth="1"/>
    <col min="5457" max="5457" width="41.265625" bestFit="1" customWidth="1"/>
    <col min="5458" max="5458" width="44.06640625" bestFit="1" customWidth="1"/>
    <col min="5459" max="5459" width="49.265625" bestFit="1" customWidth="1"/>
    <col min="5460" max="5460" width="52.06640625" bestFit="1" customWidth="1"/>
    <col min="5461" max="5461" width="21.19921875" bestFit="1" customWidth="1"/>
    <col min="5462" max="5462" width="24" bestFit="1" customWidth="1"/>
    <col min="5463" max="5463" width="40" bestFit="1" customWidth="1"/>
    <col min="5464" max="5464" width="42.796875" bestFit="1" customWidth="1"/>
    <col min="5465" max="5465" width="54.06640625" bestFit="1" customWidth="1"/>
    <col min="5466" max="5466" width="56.86328125" bestFit="1" customWidth="1"/>
    <col min="5467" max="5467" width="55.6640625" bestFit="1" customWidth="1"/>
    <col min="5468" max="5468" width="58.46484375" bestFit="1" customWidth="1"/>
    <col min="5469" max="5469" width="34" bestFit="1" customWidth="1"/>
    <col min="5470" max="5470" width="36.796875" bestFit="1" customWidth="1"/>
    <col min="5471" max="5471" width="29.33203125" bestFit="1" customWidth="1"/>
    <col min="5472" max="5472" width="32.1328125" bestFit="1" customWidth="1"/>
    <col min="5473" max="5473" width="15.53125" bestFit="1" customWidth="1"/>
    <col min="5474" max="5474" width="18.33203125" bestFit="1" customWidth="1"/>
    <col min="5475" max="5475" width="39.33203125" bestFit="1" customWidth="1"/>
    <col min="5476" max="5476" width="42.1328125" bestFit="1" customWidth="1"/>
    <col min="5477" max="5477" width="26.6640625" bestFit="1" customWidth="1"/>
    <col min="5478" max="5478" width="29.53125" bestFit="1" customWidth="1"/>
    <col min="5479" max="5479" width="16.46484375" bestFit="1" customWidth="1"/>
    <col min="5480" max="5480" width="19.265625" bestFit="1" customWidth="1"/>
    <col min="5481" max="5481" width="49.06640625" bestFit="1" customWidth="1"/>
    <col min="5482" max="5482" width="51.86328125" bestFit="1" customWidth="1"/>
    <col min="5483" max="5483" width="29.53125" bestFit="1" customWidth="1"/>
    <col min="5484" max="5484" width="32.33203125" bestFit="1" customWidth="1"/>
    <col min="5485" max="5485" width="28.73046875" bestFit="1" customWidth="1"/>
    <col min="5486" max="5486" width="31.53125" bestFit="1" customWidth="1"/>
    <col min="5487" max="5487" width="11" bestFit="1" customWidth="1"/>
    <col min="5488" max="5488" width="13.796875" bestFit="1" customWidth="1"/>
    <col min="5489" max="5489" width="47.46484375" bestFit="1" customWidth="1"/>
    <col min="5490" max="5490" width="50.265625" bestFit="1" customWidth="1"/>
    <col min="5491" max="5491" width="10.6640625" bestFit="1" customWidth="1"/>
    <col min="5492" max="5492" width="13.46484375" bestFit="1" customWidth="1"/>
    <col min="5493" max="5493" width="54" bestFit="1" customWidth="1"/>
    <col min="5494" max="5494" width="56.796875" bestFit="1" customWidth="1"/>
    <col min="5495" max="5495" width="34.796875" bestFit="1" customWidth="1"/>
    <col min="5496" max="5496" width="37.6640625" bestFit="1" customWidth="1"/>
    <col min="5497" max="5497" width="33.265625" bestFit="1" customWidth="1"/>
    <col min="5498" max="5498" width="36.06640625" bestFit="1" customWidth="1"/>
    <col min="5499" max="5499" width="52.3984375" bestFit="1" customWidth="1"/>
    <col min="5500" max="5500" width="55.19921875" bestFit="1" customWidth="1"/>
    <col min="5501" max="5501" width="37.6640625" bestFit="1" customWidth="1"/>
    <col min="5502" max="5502" width="40.46484375" bestFit="1" customWidth="1"/>
    <col min="5503" max="5503" width="41.73046875" bestFit="1" customWidth="1"/>
    <col min="5504" max="5504" width="44.53125" bestFit="1" customWidth="1"/>
    <col min="5505" max="5505" width="40.19921875" bestFit="1" customWidth="1"/>
    <col min="5506" max="5506" width="43" bestFit="1" customWidth="1"/>
    <col min="5507" max="5507" width="13.06640625" bestFit="1" customWidth="1"/>
    <col min="5508" max="5508" width="15.86328125" bestFit="1" customWidth="1"/>
    <col min="5509" max="5509" width="51.19921875" bestFit="1" customWidth="1"/>
    <col min="5510" max="5510" width="54" bestFit="1" customWidth="1"/>
    <col min="5511" max="5511" width="50.9296875" bestFit="1" customWidth="1"/>
    <col min="5512" max="5512" width="53.796875" bestFit="1" customWidth="1"/>
    <col min="5513" max="5513" width="21.3984375" bestFit="1" customWidth="1"/>
    <col min="5514" max="5514" width="24.19921875" bestFit="1" customWidth="1"/>
    <col min="5515" max="5515" width="26" bestFit="1" customWidth="1"/>
    <col min="5516" max="5516" width="28.796875" bestFit="1" customWidth="1"/>
    <col min="5517" max="5517" width="56.265625" bestFit="1" customWidth="1"/>
    <col min="5518" max="5518" width="59.06640625" bestFit="1" customWidth="1"/>
    <col min="5519" max="5519" width="51.3984375" bestFit="1" customWidth="1"/>
    <col min="5520" max="5520" width="54.19921875" bestFit="1" customWidth="1"/>
    <col min="5521" max="5521" width="25" bestFit="1" customWidth="1"/>
    <col min="5522" max="5522" width="27.796875" bestFit="1" customWidth="1"/>
    <col min="5523" max="5523" width="29.796875" bestFit="1" customWidth="1"/>
    <col min="5524" max="5524" width="32.59765625" bestFit="1" customWidth="1"/>
    <col min="5525" max="5525" width="14.796875" bestFit="1" customWidth="1"/>
    <col min="5526" max="5526" width="17.59765625" bestFit="1" customWidth="1"/>
    <col min="5527" max="5527" width="22.46484375" bestFit="1" customWidth="1"/>
    <col min="5528" max="5528" width="25.33203125" bestFit="1" customWidth="1"/>
    <col min="5529" max="5529" width="33.1328125" bestFit="1" customWidth="1"/>
    <col min="5530" max="5530" width="35.9296875" bestFit="1" customWidth="1"/>
    <col min="5531" max="5531" width="44.46484375" bestFit="1" customWidth="1"/>
    <col min="5532" max="5532" width="47.265625" bestFit="1" customWidth="1"/>
    <col min="5533" max="5533" width="43.19921875" bestFit="1" customWidth="1"/>
    <col min="5534" max="5534" width="46" bestFit="1" customWidth="1"/>
    <col min="5535" max="5535" width="51.796875" bestFit="1" customWidth="1"/>
    <col min="5536" max="5536" width="54.59765625" bestFit="1" customWidth="1"/>
    <col min="5537" max="5537" width="54.86328125" bestFit="1" customWidth="1"/>
    <col min="5538" max="5538" width="57.73046875" bestFit="1" customWidth="1"/>
    <col min="5539" max="5539" width="42.86328125" bestFit="1" customWidth="1"/>
    <col min="5540" max="5540" width="45.73046875" bestFit="1" customWidth="1"/>
    <col min="5541" max="5541" width="21.73046875" bestFit="1" customWidth="1"/>
    <col min="5542" max="5542" width="24.53125" bestFit="1" customWidth="1"/>
    <col min="5543" max="5543" width="28.1328125" bestFit="1" customWidth="1"/>
    <col min="5544" max="5544" width="30.9296875" bestFit="1" customWidth="1"/>
    <col min="5545" max="5545" width="33.265625" bestFit="1" customWidth="1"/>
    <col min="5546" max="5546" width="36.06640625" bestFit="1" customWidth="1"/>
    <col min="5547" max="5547" width="37.73046875" bestFit="1" customWidth="1"/>
    <col min="5548" max="5548" width="40.53125" bestFit="1" customWidth="1"/>
    <col min="5549" max="5549" width="22.06640625" bestFit="1" customWidth="1"/>
    <col min="5550" max="5550" width="24.86328125" bestFit="1" customWidth="1"/>
    <col min="5551" max="5551" width="26.46484375" bestFit="1" customWidth="1"/>
    <col min="5552" max="5552" width="29.33203125" bestFit="1" customWidth="1"/>
    <col min="5553" max="5553" width="15" bestFit="1" customWidth="1"/>
    <col min="5554" max="5554" width="17.796875" bestFit="1" customWidth="1"/>
    <col min="5555" max="5555" width="30.1328125" bestFit="1" customWidth="1"/>
    <col min="5556" max="5556" width="32.9296875" bestFit="1" customWidth="1"/>
    <col min="5557" max="5557" width="28.59765625" bestFit="1" customWidth="1"/>
    <col min="5558" max="5558" width="31.3984375" bestFit="1" customWidth="1"/>
    <col min="5559" max="5559" width="39.33203125" bestFit="1" customWidth="1"/>
    <col min="5560" max="5560" width="42.1328125" bestFit="1" customWidth="1"/>
    <col min="5561" max="5561" width="41.9296875" bestFit="1" customWidth="1"/>
    <col min="5562" max="5562" width="44.73046875" bestFit="1" customWidth="1"/>
    <col min="5563" max="5563" width="36.19921875" bestFit="1" customWidth="1"/>
    <col min="5564" max="5564" width="39" bestFit="1" customWidth="1"/>
    <col min="5565" max="5565" width="15.3984375" bestFit="1" customWidth="1"/>
    <col min="5566" max="5566" width="18.19921875" bestFit="1" customWidth="1"/>
    <col min="5567" max="5567" width="20.59765625" bestFit="1" customWidth="1"/>
    <col min="5568" max="5568" width="23.3984375" bestFit="1" customWidth="1"/>
    <col min="5569" max="5569" width="12.86328125" bestFit="1" customWidth="1"/>
    <col min="5570" max="5570" width="15.6640625" bestFit="1" customWidth="1"/>
    <col min="5571" max="5571" width="52.06640625" bestFit="1" customWidth="1"/>
    <col min="5572" max="5572" width="54.86328125" bestFit="1" customWidth="1"/>
    <col min="5573" max="5573" width="42.73046875" bestFit="1" customWidth="1"/>
    <col min="5574" max="5574" width="45.59765625" bestFit="1" customWidth="1"/>
    <col min="5575" max="5575" width="27.1328125" bestFit="1" customWidth="1"/>
    <col min="5576" max="5576" width="29.9296875" bestFit="1" customWidth="1"/>
    <col min="5577" max="5577" width="45.796875" bestFit="1" customWidth="1"/>
    <col min="5578" max="5578" width="48.59765625" bestFit="1" customWidth="1"/>
    <col min="5579" max="5579" width="41.73046875" bestFit="1" customWidth="1"/>
    <col min="5580" max="5580" width="44.53125" bestFit="1" customWidth="1"/>
    <col min="5581" max="5581" width="37.19921875" bestFit="1" customWidth="1"/>
    <col min="5582" max="5582" width="40" bestFit="1" customWidth="1"/>
    <col min="5583" max="5583" width="30.9296875" bestFit="1" customWidth="1"/>
    <col min="5584" max="5584" width="33.73046875" bestFit="1" customWidth="1"/>
    <col min="5585" max="5585" width="54.59765625" bestFit="1" customWidth="1"/>
    <col min="5586" max="5586" width="57.3984375" bestFit="1" customWidth="1"/>
    <col min="5587" max="5587" width="20.59765625" bestFit="1" customWidth="1"/>
    <col min="5588" max="5588" width="23.3984375" bestFit="1" customWidth="1"/>
    <col min="5589" max="5589" width="32.6640625" bestFit="1" customWidth="1"/>
    <col min="5590" max="5590" width="35.46484375" bestFit="1" customWidth="1"/>
    <col min="5591" max="5591" width="45.86328125" bestFit="1" customWidth="1"/>
    <col min="5592" max="5592" width="48.6640625" bestFit="1" customWidth="1"/>
    <col min="5593" max="5593" width="43.46484375" bestFit="1" customWidth="1"/>
    <col min="5594" max="5594" width="46.265625" bestFit="1" customWidth="1"/>
    <col min="5595" max="5595" width="10.73046875" bestFit="1" customWidth="1"/>
    <col min="5596" max="5596" width="13.53125" bestFit="1" customWidth="1"/>
    <col min="5597" max="5597" width="39.73046875" bestFit="1" customWidth="1"/>
    <col min="5598" max="5598" width="42.53125" bestFit="1" customWidth="1"/>
    <col min="5599" max="5599" width="12.1328125" bestFit="1" customWidth="1"/>
    <col min="5600" max="5600" width="14.9296875" bestFit="1" customWidth="1"/>
    <col min="5601" max="5601" width="54.3984375" bestFit="1" customWidth="1"/>
    <col min="5602" max="5602" width="57.19921875" bestFit="1" customWidth="1"/>
    <col min="5603" max="5603" width="8.19921875" bestFit="1" customWidth="1"/>
    <col min="5604" max="5604" width="10.9296875" bestFit="1" customWidth="1"/>
    <col min="5605" max="5605" width="55.265625" bestFit="1" customWidth="1"/>
    <col min="5606" max="5606" width="58.06640625" bestFit="1" customWidth="1"/>
    <col min="5607" max="5607" width="21.9296875" bestFit="1" customWidth="1"/>
    <col min="5608" max="5608" width="24.73046875" bestFit="1" customWidth="1"/>
    <col min="5609" max="5609" width="16.19921875" bestFit="1" customWidth="1"/>
    <col min="5610" max="5610" width="19" bestFit="1" customWidth="1"/>
    <col min="5611" max="5611" width="32.06640625" bestFit="1" customWidth="1"/>
    <col min="5612" max="5612" width="34.86328125" bestFit="1" customWidth="1"/>
    <col min="5613" max="5613" width="43.59765625" bestFit="1" customWidth="1"/>
    <col min="5614" max="5614" width="46.3984375" bestFit="1" customWidth="1"/>
    <col min="5615" max="5615" width="45" bestFit="1" customWidth="1"/>
    <col min="5616" max="5616" width="47.796875" bestFit="1" customWidth="1"/>
    <col min="5617" max="5617" width="37.59765625" bestFit="1" customWidth="1"/>
    <col min="5618" max="5618" width="40.3984375" bestFit="1" customWidth="1"/>
    <col min="5619" max="5619" width="49.86328125" bestFit="1" customWidth="1"/>
    <col min="5620" max="5620" width="52.6640625" bestFit="1" customWidth="1"/>
    <col min="5621" max="5621" width="10.796875" bestFit="1" customWidth="1"/>
    <col min="5622" max="5622" width="13.59765625" bestFit="1" customWidth="1"/>
    <col min="5623" max="5623" width="54.9296875" bestFit="1" customWidth="1"/>
    <col min="5624" max="5624" width="57.796875" bestFit="1" customWidth="1"/>
    <col min="5625" max="5625" width="53.19921875" bestFit="1" customWidth="1"/>
    <col min="5626" max="5626" width="56" bestFit="1" customWidth="1"/>
    <col min="5627" max="5627" width="18.53125" bestFit="1" customWidth="1"/>
    <col min="5628" max="5628" width="21.3984375" bestFit="1" customWidth="1"/>
    <col min="5629" max="5629" width="9.19921875" bestFit="1" customWidth="1"/>
    <col min="5630" max="5630" width="11.9296875" bestFit="1" customWidth="1"/>
    <col min="5631" max="5631" width="39.06640625" bestFit="1" customWidth="1"/>
    <col min="5632" max="5632" width="41.86328125" bestFit="1" customWidth="1"/>
    <col min="5633" max="5633" width="23.1328125" bestFit="1" customWidth="1"/>
    <col min="5634" max="5634" width="25.9296875" bestFit="1" customWidth="1"/>
    <col min="5635" max="5635" width="38.46484375" bestFit="1" customWidth="1"/>
    <col min="5636" max="5636" width="41.33203125" bestFit="1" customWidth="1"/>
    <col min="5637" max="5637" width="30" bestFit="1" customWidth="1"/>
    <col min="5638" max="5638" width="32.796875" bestFit="1" customWidth="1"/>
    <col min="5639" max="5639" width="27" bestFit="1" customWidth="1"/>
    <col min="5640" max="5640" width="29.796875" bestFit="1" customWidth="1"/>
    <col min="5641" max="5641" width="29.9296875" bestFit="1" customWidth="1"/>
    <col min="5642" max="5642" width="32.73046875" bestFit="1" customWidth="1"/>
    <col min="5643" max="5643" width="31.06640625" bestFit="1" customWidth="1"/>
    <col min="5644" max="5644" width="33.86328125" bestFit="1" customWidth="1"/>
    <col min="5645" max="5645" width="49" bestFit="1" customWidth="1"/>
    <col min="5646" max="5646" width="51.796875" bestFit="1" customWidth="1"/>
    <col min="5647" max="5647" width="28.265625" bestFit="1" customWidth="1"/>
    <col min="5648" max="5648" width="31.06640625" bestFit="1" customWidth="1"/>
    <col min="5649" max="5649" width="54.19921875" bestFit="1" customWidth="1"/>
    <col min="5650" max="5650" width="57" bestFit="1" customWidth="1"/>
    <col min="5651" max="5651" width="10.46484375" bestFit="1" customWidth="1"/>
    <col min="5652" max="5652" width="13.265625" bestFit="1" customWidth="1"/>
    <col min="5653" max="5653" width="29.6640625" bestFit="1" customWidth="1"/>
    <col min="5654" max="5654" width="32.46484375" bestFit="1" customWidth="1"/>
    <col min="5655" max="5655" width="32.86328125" bestFit="1" customWidth="1"/>
    <col min="5656" max="5656" width="35.6640625" bestFit="1" customWidth="1"/>
    <col min="5657" max="5657" width="26.86328125" bestFit="1" customWidth="1"/>
    <col min="5658" max="5658" width="29.6640625" bestFit="1" customWidth="1"/>
    <col min="5659" max="5659" width="21.06640625" bestFit="1" customWidth="1"/>
    <col min="5660" max="5660" width="23.86328125" bestFit="1" customWidth="1"/>
    <col min="5661" max="5661" width="26.46484375" bestFit="1" customWidth="1"/>
    <col min="5662" max="5662" width="29.33203125" bestFit="1" customWidth="1"/>
    <col min="5663" max="5663" width="24.59765625" bestFit="1" customWidth="1"/>
    <col min="5664" max="5664" width="27.3984375" bestFit="1" customWidth="1"/>
    <col min="5665" max="5665" width="22.86328125" bestFit="1" customWidth="1"/>
    <col min="5666" max="5666" width="25.6640625" bestFit="1" customWidth="1"/>
    <col min="5667" max="5667" width="37.46484375" bestFit="1" customWidth="1"/>
    <col min="5668" max="5668" width="40.265625" bestFit="1" customWidth="1"/>
    <col min="5669" max="5669" width="35.73046875" bestFit="1" customWidth="1"/>
    <col min="5670" max="5670" width="38.53125" bestFit="1" customWidth="1"/>
    <col min="5671" max="5671" width="14.46484375" bestFit="1" customWidth="1"/>
    <col min="5672" max="5672" width="17.33203125" bestFit="1" customWidth="1"/>
    <col min="5673" max="5673" width="20.796875" bestFit="1" customWidth="1"/>
    <col min="5674" max="5674" width="23.59765625" bestFit="1" customWidth="1"/>
    <col min="5675" max="5675" width="15.9296875" bestFit="1" customWidth="1"/>
    <col min="5676" max="5676" width="18.73046875" bestFit="1" customWidth="1"/>
    <col min="5677" max="5677" width="53.46484375" bestFit="1" customWidth="1"/>
    <col min="5678" max="5678" width="56.265625" bestFit="1" customWidth="1"/>
    <col min="5679" max="5679" width="32.796875" bestFit="1" customWidth="1"/>
    <col min="5680" max="5680" width="35.59765625" bestFit="1" customWidth="1"/>
    <col min="5681" max="5681" width="39.19921875" bestFit="1" customWidth="1"/>
    <col min="5682" max="5682" width="42" bestFit="1" customWidth="1"/>
    <col min="5683" max="5683" width="37.19921875" bestFit="1" customWidth="1"/>
    <col min="5684" max="5684" width="40" bestFit="1" customWidth="1"/>
    <col min="5685" max="5685" width="45" bestFit="1" customWidth="1"/>
    <col min="5686" max="5686" width="47.796875" bestFit="1" customWidth="1"/>
    <col min="5687" max="5687" width="30.06640625" bestFit="1" customWidth="1"/>
    <col min="5688" max="5688" width="32.86328125" bestFit="1" customWidth="1"/>
    <col min="5689" max="5689" width="33.06640625" bestFit="1" customWidth="1"/>
    <col min="5690" max="5690" width="35.86328125" bestFit="1" customWidth="1"/>
    <col min="5691" max="5691" width="23.6640625" bestFit="1" customWidth="1"/>
    <col min="5692" max="5692" width="26.46484375" bestFit="1" customWidth="1"/>
    <col min="5693" max="5693" width="14.33203125" bestFit="1" customWidth="1"/>
    <col min="5694" max="5694" width="17.19921875" bestFit="1" customWidth="1"/>
    <col min="5695" max="5695" width="24.796875" bestFit="1" customWidth="1"/>
    <col min="5696" max="5696" width="27.59765625" bestFit="1" customWidth="1"/>
    <col min="5697" max="5697" width="45.73046875" bestFit="1" customWidth="1"/>
    <col min="5698" max="5698" width="48.53125" bestFit="1" customWidth="1"/>
    <col min="5699" max="5699" width="8.9296875" bestFit="1" customWidth="1"/>
    <col min="5700" max="5700" width="9.73046875" bestFit="1" customWidth="1"/>
    <col min="5701" max="5701" width="42.796875" bestFit="1" customWidth="1"/>
    <col min="5702" max="5702" width="45.6640625" bestFit="1" customWidth="1"/>
    <col min="5703" max="5703" width="13.86328125" bestFit="1" customWidth="1"/>
    <col min="5704" max="5704" width="16.6640625" bestFit="1" customWidth="1"/>
    <col min="5705" max="5705" width="44.86328125" bestFit="1" customWidth="1"/>
    <col min="5706" max="5706" width="47.6640625" bestFit="1" customWidth="1"/>
    <col min="5707" max="5707" width="8.9296875" bestFit="1" customWidth="1"/>
    <col min="5708" max="5708" width="10.46484375" bestFit="1" customWidth="1"/>
    <col min="5709" max="5709" width="41.265625" bestFit="1" customWidth="1"/>
    <col min="5710" max="5710" width="44.06640625" bestFit="1" customWidth="1"/>
    <col min="5711" max="5711" width="26.46484375" bestFit="1" customWidth="1"/>
    <col min="5712" max="5712" width="29.33203125" bestFit="1" customWidth="1"/>
    <col min="5713" max="5713" width="40.6640625" bestFit="1" customWidth="1"/>
    <col min="5714" max="5714" width="43.46484375" bestFit="1" customWidth="1"/>
    <col min="5715" max="5715" width="41.1328125" bestFit="1" customWidth="1"/>
    <col min="5716" max="5716" width="43.9296875" bestFit="1" customWidth="1"/>
    <col min="5717" max="5717" width="42.86328125" bestFit="1" customWidth="1"/>
    <col min="5718" max="5718" width="45.73046875" bestFit="1" customWidth="1"/>
    <col min="5719" max="5719" width="45.53125" bestFit="1" customWidth="1"/>
    <col min="5720" max="5720" width="48.33203125" bestFit="1" customWidth="1"/>
    <col min="5721" max="5721" width="51.73046875" bestFit="1" customWidth="1"/>
    <col min="5722" max="5722" width="54.53125" bestFit="1" customWidth="1"/>
    <col min="5723" max="5723" width="53.33203125" bestFit="1" customWidth="1"/>
    <col min="5724" max="5724" width="56.1328125" bestFit="1" customWidth="1"/>
    <col min="5725" max="5725" width="43.19921875" bestFit="1" customWidth="1"/>
    <col min="5726" max="5726" width="46" bestFit="1" customWidth="1"/>
    <col min="5727" max="5727" width="44.59765625" bestFit="1" customWidth="1"/>
    <col min="5728" max="5728" width="47.3984375" bestFit="1" customWidth="1"/>
    <col min="5729" max="5729" width="18.46484375" bestFit="1" customWidth="1"/>
    <col min="5730" max="5730" width="21.33203125" bestFit="1" customWidth="1"/>
    <col min="5731" max="5731" width="28.73046875" bestFit="1" customWidth="1"/>
    <col min="5732" max="5732" width="31.53125" bestFit="1" customWidth="1"/>
    <col min="5733" max="5733" width="34.796875" bestFit="1" customWidth="1"/>
    <col min="5734" max="5734" width="37.46484375" bestFit="1" customWidth="1"/>
    <col min="5735" max="5735" width="13.59765625" bestFit="1" customWidth="1"/>
    <col min="5736" max="5736" width="16.3984375" bestFit="1" customWidth="1"/>
    <col min="5737" max="5737" width="32.46484375" bestFit="1" customWidth="1"/>
    <col min="5738" max="5738" width="35.265625" bestFit="1" customWidth="1"/>
    <col min="5739" max="5739" width="32.06640625" bestFit="1" customWidth="1"/>
    <col min="5740" max="5740" width="34.86328125" bestFit="1" customWidth="1"/>
    <col min="5741" max="5741" width="42" bestFit="1" customWidth="1"/>
    <col min="5742" max="5742" width="44.796875" bestFit="1" customWidth="1"/>
    <col min="5743" max="5743" width="21.265625" bestFit="1" customWidth="1"/>
    <col min="5744" max="5744" width="24.06640625" bestFit="1" customWidth="1"/>
    <col min="5745" max="5745" width="28.19921875" bestFit="1" customWidth="1"/>
    <col min="5746" max="5746" width="31" bestFit="1" customWidth="1"/>
    <col min="5747" max="5747" width="14.265625" bestFit="1" customWidth="1"/>
    <col min="5748" max="5748" width="17.1328125" bestFit="1" customWidth="1"/>
    <col min="5749" max="5749" width="25.46484375" bestFit="1" customWidth="1"/>
    <col min="5750" max="5750" width="28.265625" bestFit="1" customWidth="1"/>
    <col min="5751" max="5751" width="41" bestFit="1" customWidth="1"/>
    <col min="5752" max="5752" width="43.796875" bestFit="1" customWidth="1"/>
    <col min="5753" max="5753" width="17.86328125" bestFit="1" customWidth="1"/>
    <col min="5754" max="5754" width="20.6640625" bestFit="1" customWidth="1"/>
    <col min="5755" max="5755" width="11.1328125" bestFit="1" customWidth="1"/>
    <col min="5756" max="5756" width="13.9296875" bestFit="1" customWidth="1"/>
    <col min="5757" max="5757" width="25.06640625" bestFit="1" customWidth="1"/>
    <col min="5758" max="5758" width="27.86328125" bestFit="1" customWidth="1"/>
    <col min="5759" max="5759" width="45.53125" bestFit="1" customWidth="1"/>
    <col min="5760" max="5760" width="48.33203125" bestFit="1" customWidth="1"/>
    <col min="5761" max="5761" width="41.53125" bestFit="1" customWidth="1"/>
    <col min="5762" max="5762" width="44.33203125" bestFit="1" customWidth="1"/>
    <col min="5763" max="5763" width="27.33203125" bestFit="1" customWidth="1"/>
    <col min="5764" max="5764" width="30.1328125" bestFit="1" customWidth="1"/>
    <col min="5765" max="5765" width="54.1328125" bestFit="1" customWidth="1"/>
    <col min="5766" max="5766" width="56.9296875" bestFit="1" customWidth="1"/>
    <col min="5767" max="5767" width="55.3984375" bestFit="1" customWidth="1"/>
    <col min="5768" max="5768" width="58.19921875" bestFit="1" customWidth="1"/>
    <col min="5769" max="5769" width="23.06640625" bestFit="1" customWidth="1"/>
    <col min="5770" max="5770" width="25.86328125" bestFit="1" customWidth="1"/>
    <col min="5771" max="5771" width="32.86328125" bestFit="1" customWidth="1"/>
    <col min="5772" max="5772" width="35.6640625" bestFit="1" customWidth="1"/>
    <col min="5773" max="5773" width="32.33203125" bestFit="1" customWidth="1"/>
    <col min="5774" max="5774" width="35.1328125" bestFit="1" customWidth="1"/>
    <col min="5775" max="5775" width="45.06640625" bestFit="1" customWidth="1"/>
    <col min="5776" max="5776" width="47.86328125" bestFit="1" customWidth="1"/>
    <col min="5777" max="5777" width="23.73046875" bestFit="1" customWidth="1"/>
    <col min="5778" max="5778" width="26.53125" bestFit="1" customWidth="1"/>
    <col min="5779" max="5779" width="46.6640625" bestFit="1" customWidth="1"/>
    <col min="5780" max="5780" width="49.53125" bestFit="1" customWidth="1"/>
    <col min="5781" max="5781" width="38.19921875" bestFit="1" customWidth="1"/>
    <col min="5782" max="5782" width="41" bestFit="1" customWidth="1"/>
    <col min="5783" max="5783" width="47.59765625" bestFit="1" customWidth="1"/>
    <col min="5784" max="5784" width="50.3984375" bestFit="1" customWidth="1"/>
    <col min="5785" max="5785" width="46.9296875" bestFit="1" customWidth="1"/>
    <col min="5786" max="5786" width="49.796875" bestFit="1" customWidth="1"/>
    <col min="5787" max="5787" width="58.73046875" bestFit="1" customWidth="1"/>
    <col min="5788" max="5788" width="61.59765625" bestFit="1" customWidth="1"/>
    <col min="5789" max="5789" width="43.06640625" bestFit="1" customWidth="1"/>
    <col min="5790" max="5790" width="45.86328125" bestFit="1" customWidth="1"/>
    <col min="5791" max="5791" width="17.3984375" bestFit="1" customWidth="1"/>
    <col min="5792" max="5792" width="20.19921875" bestFit="1" customWidth="1"/>
    <col min="5793" max="5793" width="38.46484375" bestFit="1" customWidth="1"/>
    <col min="5794" max="5794" width="41.33203125" bestFit="1" customWidth="1"/>
    <col min="5795" max="5795" width="22.3984375" bestFit="1" customWidth="1"/>
    <col min="5796" max="5796" width="25.265625" bestFit="1" customWidth="1"/>
    <col min="5797" max="5797" width="39.06640625" bestFit="1" customWidth="1"/>
    <col min="5798" max="5798" width="41.86328125" bestFit="1" customWidth="1"/>
    <col min="5799" max="5799" width="22.53125" bestFit="1" customWidth="1"/>
    <col min="5800" max="5800" width="25.3984375" bestFit="1" customWidth="1"/>
    <col min="5801" max="5801" width="39.33203125" bestFit="1" customWidth="1"/>
    <col min="5802" max="5802" width="42.1328125" bestFit="1" customWidth="1"/>
    <col min="5803" max="5803" width="44.53125" bestFit="1" customWidth="1"/>
    <col min="5804" max="5804" width="47.33203125" bestFit="1" customWidth="1"/>
    <col min="5805" max="5805" width="34.73046875" bestFit="1" customWidth="1"/>
    <col min="5806" max="5806" width="37.59765625" bestFit="1" customWidth="1"/>
    <col min="5807" max="5807" width="45" bestFit="1" customWidth="1"/>
    <col min="5808" max="5808" width="47.796875" bestFit="1" customWidth="1"/>
    <col min="5809" max="5809" width="32.6640625" bestFit="1" customWidth="1"/>
    <col min="5810" max="5810" width="35.46484375" bestFit="1" customWidth="1"/>
    <col min="5811" max="5811" width="33" bestFit="1" customWidth="1"/>
    <col min="5812" max="5812" width="35.796875" bestFit="1" customWidth="1"/>
    <col min="5813" max="5813" width="51.3984375" bestFit="1" customWidth="1"/>
    <col min="5814" max="5814" width="54.19921875" bestFit="1" customWidth="1"/>
    <col min="5815" max="5815" width="44.06640625" bestFit="1" customWidth="1"/>
    <col min="5816" max="5816" width="46.86328125" bestFit="1" customWidth="1"/>
    <col min="5817" max="5817" width="33.19921875" bestFit="1" customWidth="1"/>
    <col min="5818" max="5818" width="36" bestFit="1" customWidth="1"/>
    <col min="5819" max="5819" width="44.3984375" bestFit="1" customWidth="1"/>
    <col min="5820" max="5820" width="47.19921875" bestFit="1" customWidth="1"/>
    <col min="5821" max="5821" width="37.6640625" bestFit="1" customWidth="1"/>
    <col min="5822" max="5822" width="40.46484375" bestFit="1" customWidth="1"/>
    <col min="5823" max="5823" width="52.73046875" bestFit="1" customWidth="1"/>
    <col min="5824" max="5824" width="55.53125" bestFit="1" customWidth="1"/>
    <col min="5825" max="5825" width="38.265625" bestFit="1" customWidth="1"/>
    <col min="5826" max="5826" width="41.06640625" bestFit="1" customWidth="1"/>
    <col min="5827" max="5827" width="48.06640625" bestFit="1" customWidth="1"/>
    <col min="5828" max="5828" width="50.86328125" bestFit="1" customWidth="1"/>
    <col min="5829" max="5829" width="50.3984375" bestFit="1" customWidth="1"/>
    <col min="5830" max="5830" width="53.19921875" bestFit="1" customWidth="1"/>
    <col min="5831" max="5831" width="17.53125" bestFit="1" customWidth="1"/>
    <col min="5832" max="5832" width="20.33203125" bestFit="1" customWidth="1"/>
    <col min="5833" max="5833" width="14.9296875" bestFit="1" customWidth="1"/>
    <col min="5834" max="5834" width="17.73046875" bestFit="1" customWidth="1"/>
    <col min="5835" max="5835" width="46.59765625" bestFit="1" customWidth="1"/>
    <col min="5836" max="5836" width="49.46484375" bestFit="1" customWidth="1"/>
    <col min="5837" max="5837" width="13.73046875" bestFit="1" customWidth="1"/>
    <col min="5838" max="5838" width="16.53125" bestFit="1" customWidth="1"/>
    <col min="5839" max="5839" width="18.46484375" bestFit="1" customWidth="1"/>
    <col min="5840" max="5840" width="21.33203125" bestFit="1" customWidth="1"/>
    <col min="5841" max="5841" width="55" bestFit="1" customWidth="1"/>
    <col min="5842" max="5842" width="57.86328125" bestFit="1" customWidth="1"/>
    <col min="5843" max="5843" width="40.796875" bestFit="1" customWidth="1"/>
    <col min="5844" max="5844" width="43.59765625" bestFit="1" customWidth="1"/>
    <col min="5845" max="5845" width="22.19921875" bestFit="1" customWidth="1"/>
    <col min="5846" max="5846" width="25.06640625" bestFit="1" customWidth="1"/>
    <col min="5847" max="5847" width="50.33203125" bestFit="1" customWidth="1"/>
    <col min="5848" max="5848" width="53.1328125" bestFit="1" customWidth="1"/>
    <col min="5849" max="5849" width="27.73046875" bestFit="1" customWidth="1"/>
    <col min="5850" max="5850" width="30.53125" bestFit="1" customWidth="1"/>
    <col min="5851" max="5851" width="11.06640625" bestFit="1" customWidth="1"/>
    <col min="5852" max="5852" width="13.86328125" bestFit="1" customWidth="1"/>
    <col min="5853" max="5853" width="41.19921875" bestFit="1" customWidth="1"/>
    <col min="5854" max="5854" width="44" bestFit="1" customWidth="1"/>
    <col min="5855" max="5855" width="21" bestFit="1" customWidth="1"/>
    <col min="5856" max="5856" width="23.796875" bestFit="1" customWidth="1"/>
    <col min="5857" max="5857" width="11.46484375" bestFit="1" customWidth="1"/>
    <col min="5858" max="5858" width="14.265625" bestFit="1" customWidth="1"/>
    <col min="5859" max="5859" width="45.59765625" bestFit="1" customWidth="1"/>
    <col min="5860" max="5860" width="48.3984375" bestFit="1" customWidth="1"/>
    <col min="5861" max="5861" width="39.73046875" bestFit="1" customWidth="1"/>
    <col min="5862" max="5862" width="42.53125" bestFit="1" customWidth="1"/>
    <col min="5863" max="5863" width="54.59765625" bestFit="1" customWidth="1"/>
    <col min="5864" max="5864" width="57.3984375" bestFit="1" customWidth="1"/>
    <col min="5865" max="5865" width="28.59765625" bestFit="1" customWidth="1"/>
    <col min="5866" max="5866" width="31.3984375" bestFit="1" customWidth="1"/>
    <col min="5867" max="5867" width="30.06640625" bestFit="1" customWidth="1"/>
    <col min="5868" max="5868" width="32.86328125" bestFit="1" customWidth="1"/>
    <col min="5869" max="5869" width="16.6640625" bestFit="1" customWidth="1"/>
    <col min="5870" max="5870" width="19.46484375" bestFit="1" customWidth="1"/>
    <col min="5871" max="5871" width="11.86328125" bestFit="1" customWidth="1"/>
    <col min="5872" max="5872" width="14.6640625" bestFit="1" customWidth="1"/>
    <col min="5873" max="5873" width="55.53125" bestFit="1" customWidth="1"/>
    <col min="5874" max="5874" width="58.33203125" bestFit="1" customWidth="1"/>
    <col min="5875" max="5875" width="23.06640625" bestFit="1" customWidth="1"/>
    <col min="5876" max="5876" width="25.86328125" bestFit="1" customWidth="1"/>
    <col min="5877" max="5877" width="35.59765625" bestFit="1" customWidth="1"/>
    <col min="5878" max="5878" width="38.3984375" bestFit="1" customWidth="1"/>
    <col min="5879" max="5879" width="33.6640625" bestFit="1" customWidth="1"/>
    <col min="5880" max="5880" width="36.46484375" bestFit="1" customWidth="1"/>
    <col min="5881" max="5881" width="14.59765625" bestFit="1" customWidth="1"/>
    <col min="5882" max="5882" width="17.3984375" bestFit="1" customWidth="1"/>
    <col min="5883" max="5883" width="12.73046875" bestFit="1" customWidth="1"/>
    <col min="5884" max="5884" width="15.53125" bestFit="1" customWidth="1"/>
    <col min="5885" max="5885" width="23.265625" bestFit="1" customWidth="1"/>
    <col min="5886" max="5886" width="26.06640625" bestFit="1" customWidth="1"/>
    <col min="5887" max="5887" width="21.46484375" bestFit="1" customWidth="1"/>
    <col min="5888" max="5888" width="24.265625" bestFit="1" customWidth="1"/>
    <col min="5889" max="5889" width="51.3984375" bestFit="1" customWidth="1"/>
    <col min="5890" max="5890" width="54.19921875" bestFit="1" customWidth="1"/>
    <col min="5891" max="5891" width="37.3984375" bestFit="1" customWidth="1"/>
    <col min="5892" max="5892" width="40.19921875" bestFit="1" customWidth="1"/>
    <col min="5893" max="5893" width="26.6640625" bestFit="1" customWidth="1"/>
    <col min="5894" max="5894" width="29.53125" bestFit="1" customWidth="1"/>
    <col min="5895" max="5895" width="19.06640625" bestFit="1" customWidth="1"/>
    <col min="5896" max="5896" width="21.86328125" bestFit="1" customWidth="1"/>
    <col min="5897" max="5897" width="23.46484375" bestFit="1" customWidth="1"/>
    <col min="5898" max="5898" width="26.265625" bestFit="1" customWidth="1"/>
    <col min="5899" max="5899" width="30.06640625" bestFit="1" customWidth="1"/>
    <col min="5900" max="5900" width="32.86328125" bestFit="1" customWidth="1"/>
    <col min="5901" max="5901" width="52.59765625" bestFit="1" customWidth="1"/>
    <col min="5902" max="5902" width="55.3984375" bestFit="1" customWidth="1"/>
    <col min="5903" max="5903" width="45.1328125" bestFit="1" customWidth="1"/>
    <col min="5904" max="5904" width="47.9296875" bestFit="1" customWidth="1"/>
    <col min="5905" max="5905" width="19.265625" bestFit="1" customWidth="1"/>
    <col min="5906" max="5906" width="22.06640625" bestFit="1" customWidth="1"/>
    <col min="5907" max="5907" width="27.19921875" bestFit="1" customWidth="1"/>
    <col min="5908" max="5908" width="30" bestFit="1" customWidth="1"/>
    <col min="5909" max="5909" width="25.3984375" bestFit="1" customWidth="1"/>
    <col min="5910" max="5910" width="28.19921875" bestFit="1" customWidth="1"/>
    <col min="5911" max="5911" width="40.796875" bestFit="1" customWidth="1"/>
    <col min="5912" max="5912" width="43.59765625" bestFit="1" customWidth="1"/>
    <col min="5913" max="5913" width="30.9296875" bestFit="1" customWidth="1"/>
    <col min="5914" max="5914" width="33.73046875" bestFit="1" customWidth="1"/>
    <col min="5915" max="5915" width="35.9296875" bestFit="1" customWidth="1"/>
    <col min="5916" max="5916" width="38.73046875" bestFit="1" customWidth="1"/>
    <col min="5917" max="5917" width="50.796875" bestFit="1" customWidth="1"/>
    <col min="5918" max="5918" width="53.6640625" bestFit="1" customWidth="1"/>
    <col min="5919" max="5919" width="52.53125" bestFit="1" customWidth="1"/>
    <col min="5920" max="5920" width="55.33203125" bestFit="1" customWidth="1"/>
    <col min="5921" max="5921" width="13.265625" bestFit="1" customWidth="1"/>
    <col min="5922" max="5922" width="16.06640625" bestFit="1" customWidth="1"/>
    <col min="5923" max="5923" width="36" bestFit="1" customWidth="1"/>
    <col min="5924" max="5924" width="38.796875" bestFit="1" customWidth="1"/>
    <col min="5925" max="5925" width="29.86328125" bestFit="1" customWidth="1"/>
    <col min="5926" max="5926" width="32.6640625" bestFit="1" customWidth="1"/>
    <col min="5927" max="5927" width="34.59765625" bestFit="1" customWidth="1"/>
    <col min="5928" max="5928" width="37.46484375" bestFit="1" customWidth="1"/>
    <col min="5929" max="5929" width="28.19921875" bestFit="1" customWidth="1"/>
    <col min="5930" max="5930" width="31" bestFit="1" customWidth="1"/>
    <col min="5931" max="5931" width="21.265625" bestFit="1" customWidth="1"/>
    <col min="5932" max="5932" width="24.06640625" bestFit="1" customWidth="1"/>
    <col min="5933" max="5933" width="53.1328125" bestFit="1" customWidth="1"/>
    <col min="5934" max="5934" width="55.9296875" bestFit="1" customWidth="1"/>
    <col min="5935" max="5935" width="42.9296875" bestFit="1" customWidth="1"/>
    <col min="5936" max="5936" width="45.796875" bestFit="1" customWidth="1"/>
    <col min="5937" max="5937" width="19.265625" bestFit="1" customWidth="1"/>
    <col min="5938" max="5938" width="22.06640625" bestFit="1" customWidth="1"/>
    <col min="5939" max="5939" width="14.59765625" bestFit="1" customWidth="1"/>
    <col min="5940" max="5940" width="17.3984375" bestFit="1" customWidth="1"/>
    <col min="5941" max="5941" width="47.3984375" bestFit="1" customWidth="1"/>
    <col min="5942" max="5942" width="50.19921875" bestFit="1" customWidth="1"/>
    <col min="5943" max="5943" width="42.86328125" bestFit="1" customWidth="1"/>
    <col min="5944" max="5944" width="45.73046875" bestFit="1" customWidth="1"/>
    <col min="5945" max="5945" width="34.265625" bestFit="1" customWidth="1"/>
    <col min="5946" max="5946" width="37.06640625" bestFit="1" customWidth="1"/>
    <col min="5947" max="5947" width="48.9296875" bestFit="1" customWidth="1"/>
    <col min="5948" max="5948" width="51.73046875" bestFit="1" customWidth="1"/>
    <col min="5949" max="5949" width="29.86328125" bestFit="1" customWidth="1"/>
    <col min="5950" max="5950" width="32.6640625" bestFit="1" customWidth="1"/>
    <col min="5951" max="5951" width="54.33203125" bestFit="1" customWidth="1"/>
    <col min="5952" max="5952" width="57.1328125" bestFit="1" customWidth="1"/>
    <col min="5953" max="5953" width="11.796875" bestFit="1" customWidth="1"/>
    <col min="5954" max="5954" width="14.59765625" bestFit="1" customWidth="1"/>
    <col min="5955" max="5955" width="39.33203125" bestFit="1" customWidth="1"/>
    <col min="5956" max="5956" width="42.1328125" bestFit="1" customWidth="1"/>
    <col min="5957" max="5957" width="45.1328125" bestFit="1" customWidth="1"/>
    <col min="5958" max="5958" width="47.9296875" bestFit="1" customWidth="1"/>
    <col min="5959" max="5959" width="45.9296875" bestFit="1" customWidth="1"/>
    <col min="5960" max="5960" width="48.73046875" bestFit="1" customWidth="1"/>
    <col min="5961" max="5961" width="49.33203125" bestFit="1" customWidth="1"/>
    <col min="5962" max="5962" width="52.1328125" bestFit="1" customWidth="1"/>
    <col min="5963" max="5963" width="9.53125" bestFit="1" customWidth="1"/>
    <col min="5964" max="5964" width="12.265625" bestFit="1" customWidth="1"/>
    <col min="5965" max="5965" width="37.9296875" bestFit="1" customWidth="1"/>
    <col min="5966" max="5966" width="40.73046875" bestFit="1" customWidth="1"/>
    <col min="5967" max="5967" width="26.9296875" bestFit="1" customWidth="1"/>
    <col min="5968" max="5968" width="29.73046875" bestFit="1" customWidth="1"/>
    <col min="5969" max="5969" width="34.53125" bestFit="1" customWidth="1"/>
    <col min="5970" max="5970" width="37.3984375" bestFit="1" customWidth="1"/>
    <col min="5971" max="5971" width="25.265625" bestFit="1" customWidth="1"/>
    <col min="5972" max="5972" width="28.06640625" bestFit="1" customWidth="1"/>
    <col min="5973" max="5973" width="45.06640625" bestFit="1" customWidth="1"/>
    <col min="5974" max="5974" width="47.86328125" bestFit="1" customWidth="1"/>
    <col min="5975" max="5975" width="36.796875" bestFit="1" customWidth="1"/>
    <col min="5976" max="5976" width="39.59765625" bestFit="1" customWidth="1"/>
    <col min="5977" max="5977" width="14.265625" bestFit="1" customWidth="1"/>
    <col min="5978" max="5978" width="17.1328125" bestFit="1" customWidth="1"/>
    <col min="5979" max="5979" width="47.6640625" bestFit="1" customWidth="1"/>
    <col min="5980" max="5981" width="50.46484375" bestFit="1" customWidth="1"/>
    <col min="5982" max="5982" width="53.265625" bestFit="1" customWidth="1"/>
    <col min="5983" max="5983" width="48.46484375" bestFit="1" customWidth="1"/>
    <col min="5984" max="5984" width="51.265625" bestFit="1" customWidth="1"/>
    <col min="5985" max="5985" width="22.3984375" bestFit="1" customWidth="1"/>
    <col min="5986" max="5986" width="25.265625" bestFit="1" customWidth="1"/>
    <col min="5987" max="5987" width="48.33203125" bestFit="1" customWidth="1"/>
    <col min="5988" max="5988" width="51.1328125" bestFit="1" customWidth="1"/>
    <col min="5989" max="5989" width="20.19921875" bestFit="1" customWidth="1"/>
    <col min="5990" max="5990" width="23" bestFit="1" customWidth="1"/>
    <col min="5991" max="5991" width="36.1328125" bestFit="1" customWidth="1"/>
    <col min="5992" max="5992" width="38.9296875" bestFit="1" customWidth="1"/>
    <col min="5993" max="5993" width="25" bestFit="1" customWidth="1"/>
    <col min="5994" max="5994" width="27.796875" bestFit="1" customWidth="1"/>
    <col min="5995" max="5995" width="52.06640625" bestFit="1" customWidth="1"/>
    <col min="5996" max="5996" width="54.86328125" bestFit="1" customWidth="1"/>
    <col min="5997" max="5997" width="11.73046875" bestFit="1" customWidth="1"/>
    <col min="5998" max="5998" width="14.53125" bestFit="1" customWidth="1"/>
    <col min="5999" max="5999" width="12.19921875" bestFit="1" customWidth="1"/>
    <col min="6000" max="6000" width="15" bestFit="1" customWidth="1"/>
    <col min="6001" max="6001" width="56.1328125" bestFit="1" customWidth="1"/>
    <col min="6002" max="6002" width="58.9296875" bestFit="1" customWidth="1"/>
    <col min="6003" max="6003" width="48.265625" bestFit="1" customWidth="1"/>
    <col min="6004" max="6004" width="51.06640625" bestFit="1" customWidth="1"/>
    <col min="6005" max="6005" width="49.86328125" bestFit="1" customWidth="1"/>
    <col min="6006" max="6006" width="52.6640625" bestFit="1" customWidth="1"/>
    <col min="6007" max="6007" width="47.796875" bestFit="1" customWidth="1"/>
    <col min="6008" max="6008" width="50.59765625" bestFit="1" customWidth="1"/>
    <col min="6009" max="6009" width="36.73046875" bestFit="1" customWidth="1"/>
    <col min="6010" max="6010" width="39.53125" bestFit="1" customWidth="1"/>
    <col min="6011" max="6011" width="17.59765625" bestFit="1" customWidth="1"/>
    <col min="6012" max="6012" width="20.3984375" bestFit="1" customWidth="1"/>
    <col min="6013" max="6013" width="17.73046875" bestFit="1" customWidth="1"/>
    <col min="6014" max="6014" width="20.53125" bestFit="1" customWidth="1"/>
    <col min="6015" max="6015" width="47.9296875" bestFit="1" customWidth="1"/>
    <col min="6016" max="6016" width="50.73046875" bestFit="1" customWidth="1"/>
    <col min="6017" max="6017" width="28.6640625" bestFit="1" customWidth="1"/>
    <col min="6018" max="6018" width="31.46484375" bestFit="1" customWidth="1"/>
    <col min="6019" max="6019" width="36.06640625" bestFit="1" customWidth="1"/>
    <col min="6020" max="6020" width="38.86328125" bestFit="1" customWidth="1"/>
    <col min="6021" max="6021" width="29.265625" bestFit="1" customWidth="1"/>
    <col min="6022" max="6022" width="32.06640625" bestFit="1" customWidth="1"/>
    <col min="6023" max="6023" width="48.6640625" bestFit="1" customWidth="1"/>
    <col min="6024" max="6024" width="51.46484375" bestFit="1" customWidth="1"/>
    <col min="6025" max="6025" width="33.73046875" bestFit="1" customWidth="1"/>
    <col min="6026" max="6026" width="36.53125" bestFit="1" customWidth="1"/>
    <col min="6027" max="6027" width="49.265625" bestFit="1" customWidth="1"/>
    <col min="6028" max="6028" width="52.06640625" bestFit="1" customWidth="1"/>
    <col min="6029" max="6029" width="15.53125" bestFit="1" customWidth="1"/>
    <col min="6030" max="6030" width="18.33203125" bestFit="1" customWidth="1"/>
    <col min="6031" max="6031" width="34.19921875" bestFit="1" customWidth="1"/>
    <col min="6032" max="6032" width="37" bestFit="1" customWidth="1"/>
    <col min="6033" max="6033" width="48.9296875" bestFit="1" customWidth="1"/>
    <col min="6034" max="6034" width="51.73046875" bestFit="1" customWidth="1"/>
    <col min="6035" max="6035" width="27.6640625" bestFit="1" customWidth="1"/>
    <col min="6036" max="6036" width="30.46484375" bestFit="1" customWidth="1"/>
    <col min="6037" max="6037" width="19.73046875" bestFit="1" customWidth="1"/>
    <col min="6038" max="6038" width="22.53125" bestFit="1" customWidth="1"/>
    <col min="6039" max="6039" width="40.59765625" bestFit="1" customWidth="1"/>
    <col min="6040" max="6040" width="43.3984375" bestFit="1" customWidth="1"/>
    <col min="6041" max="6041" width="31.265625" bestFit="1" customWidth="1"/>
    <col min="6042" max="6042" width="34.06640625" bestFit="1" customWidth="1"/>
    <col min="6043" max="6043" width="31.19921875" bestFit="1" customWidth="1"/>
    <col min="6044" max="6044" width="34" bestFit="1" customWidth="1"/>
    <col min="6045" max="6045" width="15.6640625" bestFit="1" customWidth="1"/>
    <col min="6046" max="6046" width="18.46484375" bestFit="1" customWidth="1"/>
    <col min="6047" max="6047" width="18.796875" bestFit="1" customWidth="1"/>
    <col min="6048" max="6048" width="21.59765625" bestFit="1" customWidth="1"/>
    <col min="6049" max="6049" width="53.06640625" bestFit="1" customWidth="1"/>
    <col min="6050" max="6050" width="55.86328125" bestFit="1" customWidth="1"/>
    <col min="6051" max="6051" width="31.86328125" bestFit="1" customWidth="1"/>
    <col min="6052" max="6052" width="34.6640625" bestFit="1" customWidth="1"/>
    <col min="6053" max="6053" width="37.9296875" bestFit="1" customWidth="1"/>
    <col min="6054" max="6054" width="40.73046875" bestFit="1" customWidth="1"/>
    <col min="6055" max="6055" width="13.1328125" bestFit="1" customWidth="1"/>
    <col min="6056" max="6056" width="15.9296875" bestFit="1" customWidth="1"/>
    <col min="6057" max="6057" width="10.53125" bestFit="1" customWidth="1"/>
    <col min="6058" max="6058" width="13.33203125" bestFit="1" customWidth="1"/>
    <col min="6059" max="6059" width="31.33203125" bestFit="1" customWidth="1"/>
    <col min="6060" max="6060" width="34.1328125" bestFit="1" customWidth="1"/>
    <col min="6061" max="6061" width="15.265625" bestFit="1" customWidth="1"/>
    <col min="6062" max="6062" width="18.06640625" bestFit="1" customWidth="1"/>
    <col min="6063" max="6063" width="21.33203125" bestFit="1" customWidth="1"/>
    <col min="6064" max="6064" width="24.1328125" bestFit="1" customWidth="1"/>
    <col min="6065" max="6065" width="26" bestFit="1" customWidth="1"/>
    <col min="6066" max="6066" width="28.796875" bestFit="1" customWidth="1"/>
    <col min="6067" max="6067" width="40.53125" bestFit="1" customWidth="1"/>
    <col min="6068" max="6068" width="43.33203125" bestFit="1" customWidth="1"/>
    <col min="6069" max="6069" width="33.265625" bestFit="1" customWidth="1"/>
    <col min="6070" max="6070" width="36.06640625" bestFit="1" customWidth="1"/>
    <col min="6071" max="6071" width="25.1328125" bestFit="1" customWidth="1"/>
    <col min="6072" max="6072" width="27.9296875" bestFit="1" customWidth="1"/>
    <col min="6073" max="6073" width="24.19921875" bestFit="1" customWidth="1"/>
    <col min="6074" max="6074" width="27" bestFit="1" customWidth="1"/>
    <col min="6075" max="6075" width="36" bestFit="1" customWidth="1"/>
    <col min="6076" max="6076" width="38.796875" bestFit="1" customWidth="1"/>
    <col min="6077" max="6077" width="24.1328125" bestFit="1" customWidth="1"/>
    <col min="6078" max="6078" width="26.9296875" bestFit="1" customWidth="1"/>
    <col min="6079" max="6079" width="11.53125" bestFit="1" customWidth="1"/>
    <col min="6080" max="6080" width="14.33203125" bestFit="1" customWidth="1"/>
    <col min="6081" max="6081" width="16.73046875" bestFit="1" customWidth="1"/>
    <col min="6082" max="6082" width="19.53125" bestFit="1" customWidth="1"/>
    <col min="6083" max="6083" width="18.796875" bestFit="1" customWidth="1"/>
    <col min="6084" max="6084" width="21.59765625" bestFit="1" customWidth="1"/>
    <col min="6085" max="6085" width="53.19921875" bestFit="1" customWidth="1"/>
    <col min="6086" max="6086" width="56" bestFit="1" customWidth="1"/>
    <col min="6087" max="6087" width="18.3984375" bestFit="1" customWidth="1"/>
    <col min="6088" max="6088" width="21.265625" bestFit="1" customWidth="1"/>
    <col min="6089" max="6089" width="34.6640625" bestFit="1" customWidth="1"/>
    <col min="6090" max="6090" width="37.53125" bestFit="1" customWidth="1"/>
    <col min="6091" max="6091" width="34.59765625" bestFit="1" customWidth="1"/>
    <col min="6092" max="6092" width="37.46484375" bestFit="1" customWidth="1"/>
    <col min="6093" max="6093" width="23.59765625" bestFit="1" customWidth="1"/>
    <col min="6094" max="6094" width="26.3984375" bestFit="1" customWidth="1"/>
    <col min="6095" max="6095" width="33.796875" bestFit="1" customWidth="1"/>
    <col min="6096" max="6096" width="36.59765625" bestFit="1" customWidth="1"/>
    <col min="6097" max="6097" width="44.53125" bestFit="1" customWidth="1"/>
    <col min="6098" max="6098" width="47.33203125" bestFit="1" customWidth="1"/>
    <col min="6099" max="6099" width="53.796875" bestFit="1" customWidth="1"/>
    <col min="6100" max="6100" width="56.59765625" bestFit="1" customWidth="1"/>
    <col min="6101" max="6101" width="52.59765625" bestFit="1" customWidth="1"/>
    <col min="6102" max="6102" width="55.3984375" bestFit="1" customWidth="1"/>
    <col min="6103" max="6103" width="24.9296875" bestFit="1" customWidth="1"/>
    <col min="6104" max="6104" width="27.73046875" bestFit="1" customWidth="1"/>
    <col min="6105" max="6105" width="19" bestFit="1" customWidth="1"/>
    <col min="6106" max="6106" width="21.796875" bestFit="1" customWidth="1"/>
    <col min="6107" max="6107" width="36.33203125" bestFit="1" customWidth="1"/>
    <col min="6108" max="6108" width="39.1328125" bestFit="1" customWidth="1"/>
    <col min="6109" max="6109" width="36.19921875" bestFit="1" customWidth="1"/>
    <col min="6110" max="6110" width="39" bestFit="1" customWidth="1"/>
    <col min="6111" max="6111" width="35.46484375" bestFit="1" customWidth="1"/>
    <col min="6112" max="6112" width="38.265625" bestFit="1" customWidth="1"/>
    <col min="6113" max="6113" width="48.1328125" bestFit="1" customWidth="1"/>
    <col min="6114" max="6114" width="50.9296875" bestFit="1" customWidth="1"/>
    <col min="6115" max="6115" width="49" bestFit="1" customWidth="1"/>
    <col min="6116" max="6116" width="51.796875" bestFit="1" customWidth="1"/>
    <col min="6117" max="6117" width="34.796875" bestFit="1" customWidth="1"/>
    <col min="6118" max="6118" width="37.6640625" bestFit="1" customWidth="1"/>
    <col min="6119" max="6119" width="10.796875" bestFit="1" customWidth="1"/>
    <col min="6120" max="6120" width="13.59765625" bestFit="1" customWidth="1"/>
    <col min="6121" max="6121" width="34.796875" bestFit="1" customWidth="1"/>
    <col min="6122" max="6122" width="37.6640625" bestFit="1" customWidth="1"/>
    <col min="6123" max="6123" width="19.33203125" bestFit="1" customWidth="1"/>
    <col min="6124" max="6124" width="22.1328125" bestFit="1" customWidth="1"/>
    <col min="6125" max="6125" width="28.19921875" bestFit="1" customWidth="1"/>
    <col min="6126" max="6126" width="31" bestFit="1" customWidth="1"/>
    <col min="6127" max="6127" width="37.46484375" bestFit="1" customWidth="1"/>
    <col min="6128" max="6128" width="40.265625" bestFit="1" customWidth="1"/>
    <col min="6129" max="6129" width="38.796875" bestFit="1" customWidth="1"/>
    <col min="6130" max="6130" width="41.6640625" bestFit="1" customWidth="1"/>
    <col min="6131" max="6131" width="11.46484375" bestFit="1" customWidth="1"/>
    <col min="6132" max="6132" width="14.265625" bestFit="1" customWidth="1"/>
    <col min="6133" max="6133" width="42.796875" bestFit="1" customWidth="1"/>
    <col min="6134" max="6134" width="45.6640625" bestFit="1" customWidth="1"/>
    <col min="6135" max="6135" width="55.53125" bestFit="1" customWidth="1"/>
    <col min="6136" max="6136" width="58.33203125" bestFit="1" customWidth="1"/>
    <col min="6137" max="6137" width="31.6640625" bestFit="1" customWidth="1"/>
    <col min="6138" max="6138" width="34.46484375" bestFit="1" customWidth="1"/>
    <col min="6139" max="6139" width="30.6640625" bestFit="1" customWidth="1"/>
    <col min="6140" max="6140" width="33.53125" bestFit="1" customWidth="1"/>
    <col min="6141" max="6141" width="29.46484375" bestFit="1" customWidth="1"/>
    <col min="6142" max="6142" width="32.265625" bestFit="1" customWidth="1"/>
    <col min="6143" max="6143" width="21.46484375" bestFit="1" customWidth="1"/>
    <col min="6144" max="6144" width="24.265625" bestFit="1" customWidth="1"/>
    <col min="6145" max="6145" width="28.86328125" bestFit="1" customWidth="1"/>
    <col min="6146" max="6146" width="31.6640625" bestFit="1" customWidth="1"/>
    <col min="6147" max="6147" width="26.9296875" bestFit="1" customWidth="1"/>
    <col min="6148" max="6148" width="29.73046875" bestFit="1" customWidth="1"/>
    <col min="6149" max="6149" width="50.265625" bestFit="1" customWidth="1"/>
    <col min="6150" max="6150" width="53.06640625" bestFit="1" customWidth="1"/>
    <col min="6151" max="6151" width="22.06640625" bestFit="1" customWidth="1"/>
    <col min="6152" max="6152" width="24.86328125" bestFit="1" customWidth="1"/>
    <col min="6153" max="6153" width="20.265625" bestFit="1" customWidth="1"/>
    <col min="6154" max="6154" width="23.06640625" bestFit="1" customWidth="1"/>
    <col min="6155" max="6155" width="40.06640625" bestFit="1" customWidth="1"/>
    <col min="6156" max="6156" width="42.86328125" bestFit="1" customWidth="1"/>
    <col min="6157" max="6157" width="50.86328125" bestFit="1" customWidth="1"/>
    <col min="6158" max="6158" width="53.73046875" bestFit="1" customWidth="1"/>
    <col min="6159" max="6159" width="48.19921875" bestFit="1" customWidth="1"/>
    <col min="6160" max="6160" width="51" bestFit="1" customWidth="1"/>
    <col min="6161" max="6161" width="15.3984375" bestFit="1" customWidth="1"/>
    <col min="6162" max="6162" width="18.19921875" bestFit="1" customWidth="1"/>
    <col min="6163" max="6163" width="19.53125" bestFit="1" customWidth="1"/>
    <col min="6164" max="6164" width="22.33203125" bestFit="1" customWidth="1"/>
    <col min="6165" max="6165" width="43.265625" bestFit="1" customWidth="1"/>
    <col min="6166" max="6166" width="46.06640625" bestFit="1" customWidth="1"/>
    <col min="6167" max="6167" width="10.3984375" bestFit="1" customWidth="1"/>
    <col min="6168" max="6168" width="13.19921875" bestFit="1" customWidth="1"/>
    <col min="6169" max="6169" width="47.59765625" bestFit="1" customWidth="1"/>
    <col min="6170" max="6170" width="50.3984375" bestFit="1" customWidth="1"/>
    <col min="6171" max="6171" width="79.796875" bestFit="1" customWidth="1"/>
    <col min="6172" max="6172" width="82.59765625" bestFit="1" customWidth="1"/>
    <col min="6173" max="6173" width="48" bestFit="1" customWidth="1"/>
    <col min="6174" max="6174" width="50.796875" bestFit="1" customWidth="1"/>
    <col min="6175" max="6175" width="39.86328125" bestFit="1" customWidth="1"/>
    <col min="6176" max="6176" width="42.6640625" bestFit="1" customWidth="1"/>
    <col min="6177" max="6177" width="30.06640625" bestFit="1" customWidth="1"/>
    <col min="6178" max="6178" width="32.86328125" bestFit="1" customWidth="1"/>
    <col min="6179" max="6179" width="25.1328125" bestFit="1" customWidth="1"/>
    <col min="6180" max="6180" width="27.9296875" bestFit="1" customWidth="1"/>
    <col min="6181" max="6181" width="45.06640625" bestFit="1" customWidth="1"/>
    <col min="6182" max="6182" width="47.86328125" bestFit="1" customWidth="1"/>
    <col min="6183" max="6183" width="38.53125" bestFit="1" customWidth="1"/>
    <col min="6184" max="6184" width="41.3984375" bestFit="1" customWidth="1"/>
    <col min="6185" max="6185" width="40" bestFit="1" customWidth="1"/>
    <col min="6186" max="6186" width="42.796875" bestFit="1" customWidth="1"/>
    <col min="6187" max="6187" width="20.1328125" bestFit="1" customWidth="1"/>
    <col min="6188" max="6188" width="22.9296875" bestFit="1" customWidth="1"/>
    <col min="6189" max="6189" width="29.86328125" bestFit="1" customWidth="1"/>
    <col min="6190" max="6190" width="32.6640625" bestFit="1" customWidth="1"/>
    <col min="6191" max="6191" width="26.796875" bestFit="1" customWidth="1"/>
    <col min="6192" max="6192" width="29.59765625" bestFit="1" customWidth="1"/>
    <col min="6193" max="6193" width="18.796875" bestFit="1" customWidth="1"/>
    <col min="6194" max="6194" width="21.59765625" bestFit="1" customWidth="1"/>
    <col min="6195" max="6195" width="45.3984375" bestFit="1" customWidth="1"/>
    <col min="6196" max="6196" width="48.19921875" bestFit="1" customWidth="1"/>
    <col min="6197" max="6197" width="27.1328125" bestFit="1" customWidth="1"/>
    <col min="6198" max="6198" width="29.9296875" bestFit="1" customWidth="1"/>
    <col min="6199" max="6199" width="47.9296875" bestFit="1" customWidth="1"/>
    <col min="6200" max="6200" width="50.73046875" bestFit="1" customWidth="1"/>
    <col min="6201" max="6201" width="40.9296875" bestFit="1" customWidth="1"/>
    <col min="6202" max="6202" width="43.73046875" bestFit="1" customWidth="1"/>
    <col min="6203" max="6203" width="40.1328125" bestFit="1" customWidth="1"/>
    <col min="6204" max="6204" width="42.9296875" bestFit="1" customWidth="1"/>
    <col min="6205" max="6205" width="28.06640625" bestFit="1" customWidth="1"/>
    <col min="6206" max="6206" width="30.86328125" bestFit="1" customWidth="1"/>
    <col min="6207" max="6207" width="22.33203125" bestFit="1" customWidth="1"/>
    <col min="6208" max="6208" width="25.19921875" bestFit="1" customWidth="1"/>
    <col min="6209" max="6209" width="53.53125" bestFit="1" customWidth="1"/>
    <col min="6210" max="6210" width="56.33203125" bestFit="1" customWidth="1"/>
    <col min="6211" max="6211" width="25.53125" bestFit="1" customWidth="1"/>
    <col min="6212" max="6212" width="28.33203125" bestFit="1" customWidth="1"/>
    <col min="6213" max="6213" width="50.3984375" bestFit="1" customWidth="1"/>
    <col min="6214" max="6214" width="53.19921875" bestFit="1" customWidth="1"/>
    <col min="6215" max="6215" width="36.73046875" bestFit="1" customWidth="1"/>
    <col min="6216" max="6216" width="39.53125" bestFit="1" customWidth="1"/>
    <col min="6217" max="6217" width="55.3984375" bestFit="1" customWidth="1"/>
    <col min="6218" max="6218" width="58.19921875" bestFit="1" customWidth="1"/>
    <col min="6219" max="6219" width="56.46484375" bestFit="1" customWidth="1"/>
    <col min="6220" max="6220" width="59.265625" bestFit="1" customWidth="1"/>
    <col min="6221" max="6221" width="29.19921875" bestFit="1" customWidth="1"/>
    <col min="6222" max="6222" width="32" bestFit="1" customWidth="1"/>
    <col min="6223" max="6223" width="50.265625" bestFit="1" customWidth="1"/>
    <col min="6224" max="6224" width="53.06640625" bestFit="1" customWidth="1"/>
    <col min="6225" max="6225" width="27.73046875" bestFit="1" customWidth="1"/>
    <col min="6226" max="6226" width="30.53125" bestFit="1" customWidth="1"/>
    <col min="6227" max="6227" width="18.06640625" bestFit="1" customWidth="1"/>
    <col min="6228" max="6228" width="20.9296875" bestFit="1" customWidth="1"/>
    <col min="6229" max="6229" width="10.06640625" bestFit="1" customWidth="1"/>
    <col min="6230" max="6230" width="12.86328125" bestFit="1" customWidth="1"/>
    <col min="6231" max="6231" width="11.796875" bestFit="1" customWidth="1"/>
    <col min="6232" max="6232" width="14.59765625" bestFit="1" customWidth="1"/>
    <col min="6233" max="6233" width="23.265625" bestFit="1" customWidth="1"/>
    <col min="6234" max="6234" width="26.06640625" bestFit="1" customWidth="1"/>
    <col min="6235" max="6235" width="26.3984375" bestFit="1" customWidth="1"/>
    <col min="6236" max="6236" width="29.265625" bestFit="1" customWidth="1"/>
    <col min="6237" max="6237" width="52.59765625" bestFit="1" customWidth="1"/>
    <col min="6238" max="6238" width="55.3984375" bestFit="1" customWidth="1"/>
    <col min="6239" max="6239" width="37.6640625" bestFit="1" customWidth="1"/>
    <col min="6240" max="6240" width="40.46484375" bestFit="1" customWidth="1"/>
    <col min="6241" max="6241" width="20.19921875" bestFit="1" customWidth="1"/>
    <col min="6242" max="6242" width="23" bestFit="1" customWidth="1"/>
    <col min="6243" max="6243" width="44.9296875" bestFit="1" customWidth="1"/>
    <col min="6244" max="6244" width="47.73046875" bestFit="1" customWidth="1"/>
    <col min="6245" max="6245" width="45.9296875" bestFit="1" customWidth="1"/>
    <col min="6246" max="6246" width="48.73046875" bestFit="1" customWidth="1"/>
    <col min="6247" max="6247" width="43.265625" bestFit="1" customWidth="1"/>
    <col min="6248" max="6248" width="46.06640625" bestFit="1" customWidth="1"/>
    <col min="6249" max="6249" width="34.1328125" bestFit="1" customWidth="1"/>
    <col min="6250" max="6250" width="36.9296875" bestFit="1" customWidth="1"/>
    <col min="6251" max="6251" width="30.33203125" bestFit="1" customWidth="1"/>
    <col min="6252" max="6252" width="33.19921875" bestFit="1" customWidth="1"/>
    <col min="6253" max="6253" width="11.86328125" bestFit="1" customWidth="1"/>
    <col min="6254" max="6254" width="14.6640625" bestFit="1" customWidth="1"/>
    <col min="6255" max="6255" width="39.86328125" bestFit="1" customWidth="1"/>
    <col min="6256" max="6256" width="42.6640625" bestFit="1" customWidth="1"/>
    <col min="6257" max="6257" width="31.86328125" bestFit="1" customWidth="1"/>
    <col min="6258" max="6258" width="34.6640625" bestFit="1" customWidth="1"/>
    <col min="6259" max="6259" width="16.1328125" bestFit="1" customWidth="1"/>
    <col min="6260" max="6260" width="18.9296875" bestFit="1" customWidth="1"/>
    <col min="6261" max="6261" width="35.46484375" bestFit="1" customWidth="1"/>
    <col min="6262" max="6262" width="38.265625" bestFit="1" customWidth="1"/>
    <col min="6263" max="6263" width="22.1328125" bestFit="1" customWidth="1"/>
    <col min="6264" max="6264" width="25" bestFit="1" customWidth="1"/>
    <col min="6265" max="6265" width="32.73046875" bestFit="1" customWidth="1"/>
    <col min="6266" max="6266" width="35.53125" bestFit="1" customWidth="1"/>
    <col min="6267" max="6267" width="37.06640625" bestFit="1" customWidth="1"/>
    <col min="6268" max="6268" width="39.86328125" bestFit="1" customWidth="1"/>
    <col min="6269" max="6269" width="54.1328125" bestFit="1" customWidth="1"/>
    <col min="6270" max="6270" width="56.9296875" bestFit="1" customWidth="1"/>
    <col min="6271" max="6271" width="7.19921875" bestFit="1" customWidth="1"/>
    <col min="6272" max="6272" width="9.9296875" bestFit="1" customWidth="1"/>
    <col min="6273" max="6273" width="32.1328125" bestFit="1" customWidth="1"/>
    <col min="6274" max="6274" width="34.9296875" bestFit="1" customWidth="1"/>
    <col min="6275" max="6275" width="52.33203125" bestFit="1" customWidth="1"/>
    <col min="6276" max="6276" width="55.1328125" bestFit="1" customWidth="1"/>
    <col min="6277" max="6277" width="47.73046875" bestFit="1" customWidth="1"/>
    <col min="6278" max="6278" width="50.53125" bestFit="1" customWidth="1"/>
    <col min="6279" max="6279" width="19.53125" bestFit="1" customWidth="1"/>
    <col min="6280" max="6280" width="22.33203125" bestFit="1" customWidth="1"/>
    <col min="6281" max="6281" width="47.265625" bestFit="1" customWidth="1"/>
    <col min="6282" max="6282" width="50.06640625" bestFit="1" customWidth="1"/>
    <col min="6283" max="6283" width="27.9296875" bestFit="1" customWidth="1"/>
    <col min="6284" max="6284" width="30.73046875" bestFit="1" customWidth="1"/>
    <col min="6285" max="6285" width="36.6640625" bestFit="1" customWidth="1"/>
    <col min="6286" max="6286" width="39.46484375" bestFit="1" customWidth="1"/>
    <col min="6287" max="6287" width="32.6640625" bestFit="1" customWidth="1"/>
    <col min="6288" max="6288" width="35.46484375" bestFit="1" customWidth="1"/>
    <col min="6289" max="6289" width="33.9296875" bestFit="1" customWidth="1"/>
    <col min="6290" max="6290" width="36.73046875" bestFit="1" customWidth="1"/>
    <col min="6291" max="6291" width="28.3984375" bestFit="1" customWidth="1"/>
    <col min="6292" max="6292" width="31.19921875" bestFit="1" customWidth="1"/>
    <col min="6293" max="6293" width="16.19921875" bestFit="1" customWidth="1"/>
    <col min="6294" max="6294" width="19" bestFit="1" customWidth="1"/>
    <col min="6295" max="6295" width="14.06640625" bestFit="1" customWidth="1"/>
    <col min="6296" max="6296" width="16.9296875" bestFit="1" customWidth="1"/>
    <col min="6297" max="6297" width="27.53125" bestFit="1" customWidth="1"/>
    <col min="6298" max="6298" width="30.33203125" bestFit="1" customWidth="1"/>
    <col min="6299" max="6299" width="17.796875" bestFit="1" customWidth="1"/>
    <col min="6300" max="6300" width="20.59765625" bestFit="1" customWidth="1"/>
    <col min="6301" max="6301" width="28.19921875" bestFit="1" customWidth="1"/>
    <col min="6302" max="6302" width="31" bestFit="1" customWidth="1"/>
    <col min="6303" max="6303" width="32.6640625" bestFit="1" customWidth="1"/>
    <col min="6304" max="6304" width="35.46484375" bestFit="1" customWidth="1"/>
    <col min="6305" max="6305" width="52.86328125" bestFit="1" customWidth="1"/>
    <col min="6306" max="6306" width="55.6640625" bestFit="1" customWidth="1"/>
    <col min="6307" max="6307" width="16.9296875" bestFit="1" customWidth="1"/>
    <col min="6308" max="6308" width="19.73046875" bestFit="1" customWidth="1"/>
    <col min="6309" max="6309" width="29.9296875" bestFit="1" customWidth="1"/>
    <col min="6310" max="6310" width="32.73046875" bestFit="1" customWidth="1"/>
    <col min="6311" max="6311" width="35.796875" bestFit="1" customWidth="1"/>
    <col min="6312" max="6312" width="38.59765625" bestFit="1" customWidth="1"/>
    <col min="6313" max="6313" width="48.46484375" bestFit="1" customWidth="1"/>
    <col min="6314" max="6314" width="51.265625" bestFit="1" customWidth="1"/>
    <col min="6315" max="6315" width="16.53125" bestFit="1" customWidth="1"/>
    <col min="6316" max="6316" width="19.33203125" bestFit="1" customWidth="1"/>
    <col min="6317" max="6317" width="49.46484375" bestFit="1" customWidth="1"/>
    <col min="6318" max="6318" width="52.265625" bestFit="1" customWidth="1"/>
    <col min="6319" max="6319" width="22.53125" bestFit="1" customWidth="1"/>
    <col min="6320" max="6320" width="25.3984375" bestFit="1" customWidth="1"/>
    <col min="6321" max="6321" width="45.53125" bestFit="1" customWidth="1"/>
    <col min="6322" max="6322" width="48.33203125" bestFit="1" customWidth="1"/>
    <col min="6323" max="6323" width="26.46484375" bestFit="1" customWidth="1"/>
    <col min="6324" max="6324" width="29.33203125" bestFit="1" customWidth="1"/>
    <col min="6325" max="6325" width="20.9296875" bestFit="1" customWidth="1"/>
    <col min="6326" max="6326" width="23.73046875" bestFit="1" customWidth="1"/>
    <col min="6327" max="6327" width="18.9296875" bestFit="1" customWidth="1"/>
    <col min="6328" max="6328" width="21.73046875" bestFit="1" customWidth="1"/>
    <col min="6329" max="6329" width="48.33203125" bestFit="1" customWidth="1"/>
    <col min="6330" max="6330" width="51.1328125" bestFit="1" customWidth="1"/>
    <col min="6331" max="6331" width="31.9296875" bestFit="1" customWidth="1"/>
    <col min="6332" max="6332" width="34.73046875" bestFit="1" customWidth="1"/>
    <col min="6333" max="6333" width="35.6640625" bestFit="1" customWidth="1"/>
    <col min="6334" max="6334" width="38.46484375" bestFit="1" customWidth="1"/>
    <col min="6335" max="6335" width="36.59765625" bestFit="1" customWidth="1"/>
    <col min="6336" max="6336" width="39.3984375" bestFit="1" customWidth="1"/>
    <col min="6337" max="6337" width="48.06640625" bestFit="1" customWidth="1"/>
    <col min="6338" max="6338" width="50.86328125" bestFit="1" customWidth="1"/>
    <col min="6339" max="6339" width="44.46484375" bestFit="1" customWidth="1"/>
    <col min="6340" max="6340" width="47.265625" bestFit="1" customWidth="1"/>
    <col min="6341" max="6341" width="35.1328125" bestFit="1" customWidth="1"/>
    <col min="6342" max="6342" width="37.9296875" bestFit="1" customWidth="1"/>
    <col min="6343" max="6343" width="41.46484375" bestFit="1" customWidth="1"/>
    <col min="6344" max="6344" width="44.265625" bestFit="1" customWidth="1"/>
    <col min="6345" max="6345" width="41.73046875" bestFit="1" customWidth="1"/>
    <col min="6346" max="6346" width="44.53125" bestFit="1" customWidth="1"/>
    <col min="6347" max="6347" width="41.9296875" bestFit="1" customWidth="1"/>
    <col min="6348" max="6348" width="44.73046875" bestFit="1" customWidth="1"/>
    <col min="6349" max="6349" width="27.19921875" bestFit="1" customWidth="1"/>
    <col min="6350" max="6350" width="30" bestFit="1" customWidth="1"/>
    <col min="6351" max="6351" width="72.86328125" bestFit="1" customWidth="1"/>
    <col min="6352" max="6352" width="75.6640625" bestFit="1" customWidth="1"/>
    <col min="6353" max="6353" width="24" bestFit="1" customWidth="1"/>
    <col min="6354" max="6354" width="26.796875" bestFit="1" customWidth="1"/>
    <col min="6355" max="6355" width="44.3984375" bestFit="1" customWidth="1"/>
    <col min="6356" max="6356" width="47.19921875" bestFit="1" customWidth="1"/>
    <col min="6357" max="6357" width="56.265625" bestFit="1" customWidth="1"/>
    <col min="6358" max="6358" width="59.06640625" bestFit="1" customWidth="1"/>
    <col min="6359" max="6359" width="18.3984375" bestFit="1" customWidth="1"/>
    <col min="6360" max="6360" width="21.265625" bestFit="1" customWidth="1"/>
    <col min="6361" max="6361" width="37.6640625" bestFit="1" customWidth="1"/>
    <col min="6362" max="6362" width="40.46484375" bestFit="1" customWidth="1"/>
    <col min="6363" max="6363" width="17.19921875" bestFit="1" customWidth="1"/>
    <col min="6364" max="6364" width="20" bestFit="1" customWidth="1"/>
    <col min="6365" max="6365" width="38.3984375" bestFit="1" customWidth="1"/>
    <col min="6366" max="6366" width="41.265625" bestFit="1" customWidth="1"/>
    <col min="6367" max="6367" width="20.33203125" bestFit="1" customWidth="1"/>
    <col min="6368" max="6368" width="23.1328125" bestFit="1" customWidth="1"/>
    <col min="6369" max="6369" width="21.1328125" bestFit="1" customWidth="1"/>
    <col min="6370" max="6370" width="23.9296875" bestFit="1" customWidth="1"/>
    <col min="6371" max="6371" width="48.86328125" bestFit="1" customWidth="1"/>
    <col min="6372" max="6372" width="51.6640625" bestFit="1" customWidth="1"/>
    <col min="6373" max="6373" width="57.19921875" bestFit="1" customWidth="1"/>
    <col min="6374" max="6374" width="60" bestFit="1" customWidth="1"/>
    <col min="6375" max="6375" width="48.6640625" bestFit="1" customWidth="1"/>
    <col min="6376" max="6376" width="51.46484375" bestFit="1" customWidth="1"/>
    <col min="6377" max="6377" width="25.86328125" bestFit="1" customWidth="1"/>
    <col min="6378" max="6378" width="28.6640625" bestFit="1" customWidth="1"/>
    <col min="6379" max="6379" width="45.796875" bestFit="1" customWidth="1"/>
    <col min="6380" max="6380" width="48.59765625" bestFit="1" customWidth="1"/>
    <col min="6381" max="6381" width="23.9296875" bestFit="1" customWidth="1"/>
    <col min="6382" max="6382" width="26.73046875" bestFit="1" customWidth="1"/>
    <col min="6383" max="6383" width="32.86328125" bestFit="1" customWidth="1"/>
    <col min="6384" max="6384" width="35.6640625" bestFit="1" customWidth="1"/>
    <col min="6385" max="6385" width="37.33203125" bestFit="1" customWidth="1"/>
    <col min="6386" max="6386" width="40.1328125" bestFit="1" customWidth="1"/>
    <col min="6387" max="6387" width="53.19921875" bestFit="1" customWidth="1"/>
    <col min="6388" max="6388" width="56" bestFit="1" customWidth="1"/>
    <col min="6389" max="6389" width="50" bestFit="1" customWidth="1"/>
    <col min="6390" max="6390" width="52.796875" bestFit="1" customWidth="1"/>
    <col min="6391" max="6391" width="18.33203125" bestFit="1" customWidth="1"/>
    <col min="6392" max="6392" width="21" bestFit="1" customWidth="1"/>
    <col min="6393" max="6393" width="23.3984375" bestFit="1" customWidth="1"/>
    <col min="6394" max="6394" width="26.19921875" bestFit="1" customWidth="1"/>
    <col min="6395" max="6395" width="42.06640625" bestFit="1" customWidth="1"/>
    <col min="6396" max="6396" width="44.86328125" bestFit="1" customWidth="1"/>
    <col min="6397" max="6397" width="29.3984375" bestFit="1" customWidth="1"/>
    <col min="6398" max="6398" width="32.19921875" bestFit="1" customWidth="1"/>
    <col min="6399" max="6399" width="37.53125" bestFit="1" customWidth="1"/>
    <col min="6400" max="6400" width="40.33203125" bestFit="1" customWidth="1"/>
    <col min="6401" max="6401" width="41.86328125" bestFit="1" customWidth="1"/>
    <col min="6402" max="6402" width="44.6640625" bestFit="1" customWidth="1"/>
    <col min="6403" max="6403" width="39.53125" bestFit="1" customWidth="1"/>
    <col min="6404" max="6404" width="42.33203125" bestFit="1" customWidth="1"/>
    <col min="6405" max="6405" width="18.265625" bestFit="1" customWidth="1"/>
    <col min="6406" max="6406" width="21.1328125" bestFit="1" customWidth="1"/>
    <col min="6407" max="6407" width="33.06640625" bestFit="1" customWidth="1"/>
    <col min="6408" max="6408" width="35.86328125" bestFit="1" customWidth="1"/>
    <col min="6409" max="6409" width="37.59765625" bestFit="1" customWidth="1"/>
    <col min="6410" max="6410" width="40.3984375" bestFit="1" customWidth="1"/>
    <col min="6411" max="6411" width="10.59765625" bestFit="1" customWidth="1"/>
    <col min="6412" max="6412" width="13.3984375" bestFit="1" customWidth="1"/>
    <col min="6413" max="6413" width="33.86328125" bestFit="1" customWidth="1"/>
    <col min="6414" max="6414" width="36.6640625" bestFit="1" customWidth="1"/>
    <col min="6415" max="6415" width="51.6640625" bestFit="1" customWidth="1"/>
    <col min="6416" max="6416" width="54.46484375" bestFit="1" customWidth="1"/>
    <col min="6417" max="6417" width="29.19921875" bestFit="1" customWidth="1"/>
    <col min="6418" max="6418" width="32" bestFit="1" customWidth="1"/>
    <col min="6419" max="6419" width="31.3984375" bestFit="1" customWidth="1"/>
    <col min="6420" max="6420" width="34.19921875" bestFit="1" customWidth="1"/>
    <col min="6421" max="6421" width="51.6640625" bestFit="1" customWidth="1"/>
    <col min="6422" max="6422" width="54.46484375" bestFit="1" customWidth="1"/>
    <col min="6423" max="6423" width="37.265625" bestFit="1" customWidth="1"/>
    <col min="6424" max="6424" width="40.06640625" bestFit="1" customWidth="1"/>
    <col min="6425" max="6425" width="46.19921875" bestFit="1" customWidth="1"/>
    <col min="6426" max="6426" width="49" bestFit="1" customWidth="1"/>
    <col min="6427" max="6427" width="35.73046875" bestFit="1" customWidth="1"/>
    <col min="6428" max="6428" width="38.53125" bestFit="1" customWidth="1"/>
    <col min="6429" max="6429" width="9.53125" bestFit="1" customWidth="1"/>
    <col min="6430" max="6430" width="12.265625" bestFit="1" customWidth="1"/>
    <col min="6431" max="6431" width="25.46484375" bestFit="1" customWidth="1"/>
    <col min="6432" max="6432" width="28.265625" bestFit="1" customWidth="1"/>
    <col min="6433" max="6433" width="23.796875" bestFit="1" customWidth="1"/>
    <col min="6434" max="6434" width="26.59765625" bestFit="1" customWidth="1"/>
    <col min="6435" max="6435" width="46.53125" bestFit="1" customWidth="1"/>
    <col min="6436" max="6436" width="49.3984375" bestFit="1" customWidth="1"/>
    <col min="6437" max="6437" width="24.19921875" bestFit="1" customWidth="1"/>
    <col min="6438" max="6438" width="27" bestFit="1" customWidth="1"/>
    <col min="6439" max="6439" width="54" bestFit="1" customWidth="1"/>
    <col min="6440" max="6440" width="56.796875" bestFit="1" customWidth="1"/>
    <col min="6441" max="6441" width="44.86328125" bestFit="1" customWidth="1"/>
    <col min="6442" max="6442" width="47.6640625" bestFit="1" customWidth="1"/>
    <col min="6443" max="6443" width="56.1328125" bestFit="1" customWidth="1"/>
    <col min="6444" max="6444" width="58.9296875" bestFit="1" customWidth="1"/>
    <col min="6445" max="6445" width="20.1328125" bestFit="1" customWidth="1"/>
    <col min="6446" max="6446" width="22.9296875" bestFit="1" customWidth="1"/>
    <col min="6447" max="6447" width="21.33203125" bestFit="1" customWidth="1"/>
    <col min="6448" max="6448" width="24.1328125" bestFit="1" customWidth="1"/>
    <col min="6449" max="6449" width="34.1328125" bestFit="1" customWidth="1"/>
    <col min="6450" max="6450" width="36.9296875" bestFit="1" customWidth="1"/>
    <col min="6451" max="6451" width="54.265625" bestFit="1" customWidth="1"/>
    <col min="6452" max="6452" width="57.06640625" bestFit="1" customWidth="1"/>
    <col min="6453" max="6453" width="26.86328125" bestFit="1" customWidth="1"/>
    <col min="6454" max="6454" width="29.6640625" bestFit="1" customWidth="1"/>
    <col min="6455" max="6455" width="46.53125" bestFit="1" customWidth="1"/>
    <col min="6456" max="6456" width="49.3984375" bestFit="1" customWidth="1"/>
    <col min="6457" max="6457" width="15.33203125" bestFit="1" customWidth="1"/>
    <col min="6458" max="6458" width="18.1328125" bestFit="1" customWidth="1"/>
    <col min="6459" max="6459" width="18.33203125" bestFit="1" customWidth="1"/>
    <col min="6460" max="6460" width="21.19921875" bestFit="1" customWidth="1"/>
    <col min="6461" max="6461" width="47.265625" bestFit="1" customWidth="1"/>
    <col min="6462" max="6462" width="50.06640625" bestFit="1" customWidth="1"/>
    <col min="6463" max="6463" width="14.73046875" bestFit="1" customWidth="1"/>
    <col min="6464" max="6464" width="17.53125" bestFit="1" customWidth="1"/>
    <col min="6465" max="6465" width="15.33203125" bestFit="1" customWidth="1"/>
    <col min="6466" max="6466" width="18.1328125" bestFit="1" customWidth="1"/>
    <col min="6467" max="6467" width="36.1328125" bestFit="1" customWidth="1"/>
    <col min="6468" max="6468" width="38.9296875" bestFit="1" customWidth="1"/>
    <col min="6469" max="6469" width="36.265625" bestFit="1" customWidth="1"/>
    <col min="6470" max="6470" width="39.06640625" bestFit="1" customWidth="1"/>
    <col min="6471" max="6471" width="39.53125" bestFit="1" customWidth="1"/>
    <col min="6472" max="6472" width="42.33203125" bestFit="1" customWidth="1"/>
    <col min="6473" max="6473" width="39.19921875" bestFit="1" customWidth="1"/>
    <col min="6474" max="6474" width="42" bestFit="1" customWidth="1"/>
    <col min="6475" max="6475" width="21.73046875" bestFit="1" customWidth="1"/>
    <col min="6476" max="6476" width="24.53125" bestFit="1" customWidth="1"/>
    <col min="6477" max="6477" width="21" bestFit="1" customWidth="1"/>
    <col min="6478" max="6478" width="23.796875" bestFit="1" customWidth="1"/>
    <col min="6479" max="6479" width="28.3984375" bestFit="1" customWidth="1"/>
    <col min="6480" max="6480" width="31.19921875" bestFit="1" customWidth="1"/>
    <col min="6481" max="6481" width="21.19921875" bestFit="1" customWidth="1"/>
    <col min="6482" max="6482" width="24" bestFit="1" customWidth="1"/>
    <col min="6483" max="6483" width="39.19921875" bestFit="1" customWidth="1"/>
    <col min="6484" max="6484" width="42" bestFit="1" customWidth="1"/>
    <col min="6485" max="6485" width="30.06640625" bestFit="1" customWidth="1"/>
    <col min="6486" max="6486" width="32.86328125" bestFit="1" customWidth="1"/>
    <col min="6487" max="6487" width="50.3984375" bestFit="1" customWidth="1"/>
    <col min="6488" max="6488" width="53.19921875" bestFit="1" customWidth="1"/>
    <col min="6489" max="6489" width="35.59765625" bestFit="1" customWidth="1"/>
    <col min="6490" max="6490" width="38.3984375" bestFit="1" customWidth="1"/>
    <col min="6491" max="6491" width="40.06640625" bestFit="1" customWidth="1"/>
    <col min="6492" max="6492" width="42.86328125" bestFit="1" customWidth="1"/>
    <col min="6493" max="6493" width="41.19921875" bestFit="1" customWidth="1"/>
    <col min="6494" max="6494" width="44" bestFit="1" customWidth="1"/>
    <col min="6495" max="6495" width="36.53125" bestFit="1" customWidth="1"/>
    <col min="6496" max="6496" width="39.33203125" bestFit="1" customWidth="1"/>
    <col min="6497" max="6497" width="50.796875" bestFit="1" customWidth="1"/>
    <col min="6498" max="6498" width="53.6640625" bestFit="1" customWidth="1"/>
    <col min="6499" max="6499" width="20.33203125" bestFit="1" customWidth="1"/>
    <col min="6500" max="6500" width="23.1328125" bestFit="1" customWidth="1"/>
    <col min="6501" max="6501" width="26.46484375" bestFit="1" customWidth="1"/>
    <col min="6502" max="6502" width="29.33203125" bestFit="1" customWidth="1"/>
    <col min="6503" max="6503" width="37.1328125" bestFit="1" customWidth="1"/>
    <col min="6504" max="6504" width="39.9296875" bestFit="1" customWidth="1"/>
    <col min="6505" max="6505" width="26.86328125" bestFit="1" customWidth="1"/>
    <col min="6506" max="6506" width="29.6640625" bestFit="1" customWidth="1"/>
    <col min="6507" max="6507" width="36.3984375" bestFit="1" customWidth="1"/>
    <col min="6508" max="6508" width="39.19921875" bestFit="1" customWidth="1"/>
    <col min="6509" max="6509" width="18.73046875" bestFit="1" customWidth="1"/>
    <col min="6510" max="6510" width="21.53125" bestFit="1" customWidth="1"/>
    <col min="6511" max="6511" width="16.796875" bestFit="1" customWidth="1"/>
    <col min="6512" max="6512" width="19.59765625" bestFit="1" customWidth="1"/>
    <col min="6513" max="6513" width="41.9296875" bestFit="1" customWidth="1"/>
    <col min="6514" max="6514" width="44.73046875" bestFit="1" customWidth="1"/>
    <col min="6515" max="6515" width="37.1328125" bestFit="1" customWidth="1"/>
    <col min="6516" max="6516" width="39.9296875" bestFit="1" customWidth="1"/>
    <col min="6517" max="6517" width="48.9296875" bestFit="1" customWidth="1"/>
    <col min="6518" max="6518" width="51.73046875" bestFit="1" customWidth="1"/>
    <col min="6519" max="6519" width="17" bestFit="1" customWidth="1"/>
    <col min="6520" max="6520" width="19.796875" bestFit="1" customWidth="1"/>
    <col min="6521" max="6521" width="16.9296875" bestFit="1" customWidth="1"/>
    <col min="6522" max="6522" width="19.73046875" bestFit="1" customWidth="1"/>
    <col min="6523" max="6523" width="17.86328125" bestFit="1" customWidth="1"/>
    <col min="6524" max="6524" width="20.6640625" bestFit="1" customWidth="1"/>
    <col min="6525" max="6525" width="41.6640625" bestFit="1" customWidth="1"/>
    <col min="6526" max="6526" width="44.46484375" bestFit="1" customWidth="1"/>
    <col min="6527" max="6527" width="51.265625" bestFit="1" customWidth="1"/>
    <col min="6528" max="6528" width="54.06640625" bestFit="1" customWidth="1"/>
    <col min="6529" max="6529" width="52.19921875" bestFit="1" customWidth="1"/>
    <col min="6530" max="6530" width="55" bestFit="1" customWidth="1"/>
    <col min="6531" max="6531" width="9.796875" bestFit="1" customWidth="1"/>
    <col min="6532" max="6532" width="12.53125" bestFit="1" customWidth="1"/>
    <col min="6533" max="6533" width="37.265625" bestFit="1" customWidth="1"/>
    <col min="6534" max="6534" width="40.06640625" bestFit="1" customWidth="1"/>
    <col min="6535" max="6535" width="42.9296875" bestFit="1" customWidth="1"/>
    <col min="6536" max="6536" width="45.796875" bestFit="1" customWidth="1"/>
    <col min="6537" max="6537" width="25.796875" bestFit="1" customWidth="1"/>
    <col min="6538" max="6538" width="28.59765625" bestFit="1" customWidth="1"/>
    <col min="6539" max="6539" width="32.9296875" bestFit="1" customWidth="1"/>
    <col min="6540" max="6540" width="35.73046875" bestFit="1" customWidth="1"/>
    <col min="6541" max="6541" width="26.86328125" bestFit="1" customWidth="1"/>
    <col min="6542" max="6542" width="29.6640625" bestFit="1" customWidth="1"/>
    <col min="6543" max="6543" width="26.19921875" bestFit="1" customWidth="1"/>
    <col min="6544" max="6544" width="29.06640625" bestFit="1" customWidth="1"/>
    <col min="6545" max="6545" width="32.33203125" bestFit="1" customWidth="1"/>
    <col min="6546" max="6546" width="35.1328125" bestFit="1" customWidth="1"/>
    <col min="6547" max="6547" width="33.53125" bestFit="1" customWidth="1"/>
    <col min="6548" max="6548" width="36.33203125" bestFit="1" customWidth="1"/>
    <col min="6549" max="6549" width="29.1328125" bestFit="1" customWidth="1"/>
    <col min="6550" max="6550" width="31.9296875" bestFit="1" customWidth="1"/>
    <col min="6551" max="6551" width="19.06640625" bestFit="1" customWidth="1"/>
    <col min="6552" max="6552" width="21.86328125" bestFit="1" customWidth="1"/>
    <col min="6553" max="6553" width="37.33203125" bestFit="1" customWidth="1"/>
    <col min="6554" max="6554" width="40.1328125" bestFit="1" customWidth="1"/>
    <col min="6555" max="6555" width="44.19921875" bestFit="1" customWidth="1"/>
    <col min="6556" max="6556" width="47" bestFit="1" customWidth="1"/>
    <col min="6557" max="6557" width="36.19921875" bestFit="1" customWidth="1"/>
    <col min="6558" max="6558" width="39" bestFit="1" customWidth="1"/>
    <col min="6559" max="6559" width="31.796875" bestFit="1" customWidth="1"/>
    <col min="6560" max="6560" width="34.59765625" bestFit="1" customWidth="1"/>
    <col min="6561" max="6561" width="31.3984375" bestFit="1" customWidth="1"/>
    <col min="6562" max="6562" width="34.19921875" bestFit="1" customWidth="1"/>
    <col min="6563" max="6563" width="56.53125" bestFit="1" customWidth="1"/>
    <col min="6564" max="6564" width="59.33203125" bestFit="1" customWidth="1"/>
    <col min="6565" max="6565" width="26.1328125" bestFit="1" customWidth="1"/>
    <col min="6566" max="6566" width="28.9296875" bestFit="1" customWidth="1"/>
    <col min="6567" max="6567" width="37.796875" bestFit="1" customWidth="1"/>
    <col min="6568" max="6568" width="40.59765625" bestFit="1" customWidth="1"/>
    <col min="6569" max="6569" width="49.796875" bestFit="1" customWidth="1"/>
    <col min="6570" max="6570" width="52.59765625" bestFit="1" customWidth="1"/>
    <col min="6571" max="6571" width="34.6640625" bestFit="1" customWidth="1"/>
    <col min="6572" max="6572" width="37.53125" bestFit="1" customWidth="1"/>
    <col min="6573" max="6573" width="21.86328125" bestFit="1" customWidth="1"/>
    <col min="6574" max="6574" width="24.6640625" bestFit="1" customWidth="1"/>
    <col min="6575" max="6575" width="43.73046875" bestFit="1" customWidth="1"/>
    <col min="6576" max="6576" width="46.53125" bestFit="1" customWidth="1"/>
    <col min="6577" max="6577" width="25.796875" bestFit="1" customWidth="1"/>
    <col min="6578" max="6578" width="28.59765625" bestFit="1" customWidth="1"/>
    <col min="6579" max="6579" width="29.86328125" bestFit="1" customWidth="1"/>
    <col min="6580" max="6580" width="32.6640625" bestFit="1" customWidth="1"/>
    <col min="6581" max="6581" width="42.265625" bestFit="1" customWidth="1"/>
    <col min="6582" max="6582" width="45.06640625" bestFit="1" customWidth="1"/>
    <col min="6583" max="6583" width="31.19921875" bestFit="1" customWidth="1"/>
    <col min="6584" max="6584" width="34" bestFit="1" customWidth="1"/>
    <col min="6585" max="6585" width="48.9296875" bestFit="1" customWidth="1"/>
    <col min="6586" max="6586" width="51.73046875" bestFit="1" customWidth="1"/>
    <col min="6587" max="6587" width="52.19921875" bestFit="1" customWidth="1"/>
    <col min="6588" max="6588" width="55" bestFit="1" customWidth="1"/>
    <col min="6589" max="6589" width="22.46484375" bestFit="1" customWidth="1"/>
    <col min="6590" max="6590" width="25.33203125" bestFit="1" customWidth="1"/>
    <col min="6591" max="6591" width="45.06640625" bestFit="1" customWidth="1"/>
    <col min="6592" max="6592" width="47.86328125" bestFit="1" customWidth="1"/>
    <col min="6593" max="6593" width="9" bestFit="1" customWidth="1"/>
    <col min="6594" max="6594" width="11.73046875" bestFit="1" customWidth="1"/>
    <col min="6595" max="6595" width="54.9296875" bestFit="1" customWidth="1"/>
    <col min="6596" max="6596" width="57.796875" bestFit="1" customWidth="1"/>
    <col min="6597" max="6597" width="10.9296875" bestFit="1" customWidth="1"/>
    <col min="6598" max="6598" width="13.73046875" bestFit="1" customWidth="1"/>
    <col min="6599" max="6599" width="53.59765625" bestFit="1" customWidth="1"/>
    <col min="6600" max="6600" width="56.3984375" bestFit="1" customWidth="1"/>
    <col min="6601" max="6601" width="22.19921875" bestFit="1" customWidth="1"/>
    <col min="6602" max="6602" width="25.06640625" bestFit="1" customWidth="1"/>
    <col min="6603" max="6603" width="9.3984375" bestFit="1" customWidth="1"/>
    <col min="6604" max="6604" width="12.1328125" bestFit="1" customWidth="1"/>
    <col min="6605" max="6605" width="39.86328125" bestFit="1" customWidth="1"/>
    <col min="6606" max="6606" width="42.6640625" bestFit="1" customWidth="1"/>
    <col min="6607" max="6607" width="19.86328125" bestFit="1" customWidth="1"/>
    <col min="6608" max="6608" width="22.6640625" bestFit="1" customWidth="1"/>
    <col min="6609" max="6609" width="11.33203125" bestFit="1" customWidth="1"/>
    <col min="6610" max="6610" width="14.1328125" bestFit="1" customWidth="1"/>
    <col min="6611" max="6611" width="28.19921875" bestFit="1" customWidth="1"/>
    <col min="6612" max="6612" width="31" bestFit="1" customWidth="1"/>
    <col min="6613" max="6613" width="12.73046875" bestFit="1" customWidth="1"/>
    <col min="6614" max="6614" width="15.53125" bestFit="1" customWidth="1"/>
    <col min="6615" max="6615" width="43.86328125" bestFit="1" customWidth="1"/>
    <col min="6616" max="6616" width="46.6640625" bestFit="1" customWidth="1"/>
    <col min="6617" max="6617" width="50" bestFit="1" customWidth="1"/>
    <col min="6618" max="6618" width="52.796875" bestFit="1" customWidth="1"/>
    <col min="6619" max="6619" width="38.1328125" bestFit="1" customWidth="1"/>
    <col min="6620" max="6620" width="40.9296875" bestFit="1" customWidth="1"/>
    <col min="6621" max="6621" width="29.19921875" bestFit="1" customWidth="1"/>
    <col min="6622" max="6622" width="32" bestFit="1" customWidth="1"/>
    <col min="6623" max="6623" width="17.06640625" bestFit="1" customWidth="1"/>
    <col min="6624" max="6624" width="19.86328125" bestFit="1" customWidth="1"/>
    <col min="6625" max="6625" width="23.33203125" bestFit="1" customWidth="1"/>
    <col min="6626" max="6626" width="26.1328125" bestFit="1" customWidth="1"/>
    <col min="6627" max="6627" width="39.53125" bestFit="1" customWidth="1"/>
    <col min="6628" max="6628" width="42.33203125" bestFit="1" customWidth="1"/>
    <col min="6629" max="6629" width="30.73046875" bestFit="1" customWidth="1"/>
    <col min="6630" max="6630" width="33.59765625" bestFit="1" customWidth="1"/>
    <col min="6631" max="6631" width="25.86328125" bestFit="1" customWidth="1"/>
    <col min="6632" max="6632" width="28.6640625" bestFit="1" customWidth="1"/>
    <col min="6633" max="6633" width="24.19921875" bestFit="1" customWidth="1"/>
    <col min="6634" max="6634" width="27" bestFit="1" customWidth="1"/>
    <col min="6635" max="6635" width="48.53125" bestFit="1" customWidth="1"/>
    <col min="6636" max="6636" width="51.33203125" bestFit="1" customWidth="1"/>
    <col min="6637" max="6637" width="39.06640625" bestFit="1" customWidth="1"/>
    <col min="6638" max="6638" width="41.86328125" bestFit="1" customWidth="1"/>
    <col min="6639" max="6639" width="53.86328125" bestFit="1" customWidth="1"/>
    <col min="6640" max="6640" width="56.6640625" bestFit="1" customWidth="1"/>
    <col min="6641" max="6641" width="20.06640625" bestFit="1" customWidth="1"/>
    <col min="6642" max="6642" width="22.86328125" bestFit="1" customWidth="1"/>
    <col min="6643" max="6643" width="28.33203125" bestFit="1" customWidth="1"/>
    <col min="6644" max="6644" width="31.1328125" bestFit="1" customWidth="1"/>
    <col min="6645" max="6645" width="25.796875" bestFit="1" customWidth="1"/>
    <col min="6646" max="6646" width="28.59765625" bestFit="1" customWidth="1"/>
    <col min="6647" max="6647" width="32.53125" bestFit="1" customWidth="1"/>
    <col min="6648" max="6648" width="35.33203125" bestFit="1" customWidth="1"/>
    <col min="6649" max="6649" width="35.86328125" bestFit="1" customWidth="1"/>
    <col min="6650" max="6650" width="38.6640625" bestFit="1" customWidth="1"/>
    <col min="6651" max="6651" width="25.73046875" bestFit="1" customWidth="1"/>
    <col min="6652" max="6652" width="28.53125" bestFit="1" customWidth="1"/>
    <col min="6653" max="6653" width="41.86328125" bestFit="1" customWidth="1"/>
    <col min="6654" max="6654" width="44.6640625" bestFit="1" customWidth="1"/>
    <col min="6655" max="6655" width="18.9296875" bestFit="1" customWidth="1"/>
    <col min="6656" max="6656" width="21.73046875" bestFit="1" customWidth="1"/>
    <col min="6657" max="6657" width="25.9296875" bestFit="1" customWidth="1"/>
    <col min="6658" max="6658" width="28.73046875" bestFit="1" customWidth="1"/>
    <col min="6659" max="6659" width="51.59765625" bestFit="1" customWidth="1"/>
    <col min="6660" max="6660" width="54.3984375" bestFit="1" customWidth="1"/>
    <col min="6661" max="6661" width="48.796875" bestFit="1" customWidth="1"/>
    <col min="6662" max="6662" width="51.59765625" bestFit="1" customWidth="1"/>
    <col min="6663" max="6663" width="23.73046875" bestFit="1" customWidth="1"/>
    <col min="6664" max="6664" width="26.53125" bestFit="1" customWidth="1"/>
    <col min="6665" max="6665" width="17.796875" bestFit="1" customWidth="1"/>
    <col min="6666" max="6666" width="20.59765625" bestFit="1" customWidth="1"/>
    <col min="6667" max="6667" width="52.19921875" bestFit="1" customWidth="1"/>
    <col min="6668" max="6668" width="55" bestFit="1" customWidth="1"/>
    <col min="6669" max="6669" width="17.46484375" bestFit="1" customWidth="1"/>
    <col min="6670" max="6670" width="20.265625" bestFit="1" customWidth="1"/>
    <col min="6671" max="6671" width="13" bestFit="1" customWidth="1"/>
    <col min="6672" max="6672" width="15.796875" bestFit="1" customWidth="1"/>
    <col min="6673" max="6673" width="18.06640625" bestFit="1" customWidth="1"/>
    <col min="6674" max="6674" width="20.9296875" bestFit="1" customWidth="1"/>
    <col min="6675" max="6675" width="51.53125" bestFit="1" customWidth="1"/>
    <col min="6676" max="6676" width="54.33203125" bestFit="1" customWidth="1"/>
    <col min="6677" max="6677" width="37.796875" bestFit="1" customWidth="1"/>
    <col min="6678" max="6678" width="40.59765625" bestFit="1" customWidth="1"/>
    <col min="6679" max="6679" width="50.33203125" bestFit="1" customWidth="1"/>
    <col min="6680" max="6680" width="53.1328125" bestFit="1" customWidth="1"/>
    <col min="6681" max="6681" width="50.33203125" bestFit="1" customWidth="1"/>
    <col min="6682" max="6682" width="53.1328125" bestFit="1" customWidth="1"/>
    <col min="6683" max="6683" width="14.1328125" bestFit="1" customWidth="1"/>
    <col min="6684" max="6684" width="17" bestFit="1" customWidth="1"/>
    <col min="6685" max="6685" width="28.73046875" bestFit="1" customWidth="1"/>
    <col min="6686" max="6686" width="31.53125" bestFit="1" customWidth="1"/>
    <col min="6687" max="6687" width="38.46484375" bestFit="1" customWidth="1"/>
    <col min="6688" max="6688" width="41.33203125" bestFit="1" customWidth="1"/>
    <col min="6689" max="6689" width="21.53125" bestFit="1" customWidth="1"/>
    <col min="6690" max="6690" width="24.33203125" bestFit="1" customWidth="1"/>
    <col min="6691" max="6691" width="44.59765625" bestFit="1" customWidth="1"/>
    <col min="6692" max="6692" width="47.3984375" bestFit="1" customWidth="1"/>
    <col min="6693" max="6693" width="20.796875" bestFit="1" customWidth="1"/>
    <col min="6694" max="6694" width="23.59765625" bestFit="1" customWidth="1"/>
    <col min="6695" max="6695" width="38.33203125" bestFit="1" customWidth="1"/>
    <col min="6696" max="6696" width="41.1328125" bestFit="1" customWidth="1"/>
    <col min="6697" max="6697" width="39.73046875" bestFit="1" customWidth="1"/>
    <col min="6698" max="6698" width="42.33203125" bestFit="1" customWidth="1"/>
    <col min="6699" max="6699" width="40.9296875" bestFit="1" customWidth="1"/>
    <col min="6700" max="6700" width="43.73046875" bestFit="1" customWidth="1"/>
    <col min="6701" max="6701" width="23.46484375" bestFit="1" customWidth="1"/>
    <col min="6702" max="6702" width="26.265625" bestFit="1" customWidth="1"/>
    <col min="6703" max="6703" width="44.33203125" bestFit="1" customWidth="1"/>
    <col min="6704" max="6704" width="47.1328125" bestFit="1" customWidth="1"/>
    <col min="6705" max="6705" width="40" bestFit="1" customWidth="1"/>
    <col min="6706" max="6706" width="42.796875" bestFit="1" customWidth="1"/>
    <col min="6707" max="6707" width="49.6640625" bestFit="1" customWidth="1"/>
    <col min="6708" max="6708" width="52.46484375" bestFit="1" customWidth="1"/>
    <col min="6709" max="6709" width="29.3984375" bestFit="1" customWidth="1"/>
    <col min="6710" max="6710" width="32.19921875" bestFit="1" customWidth="1"/>
    <col min="6711" max="6711" width="29.33203125" bestFit="1" customWidth="1"/>
    <col min="6712" max="6712" width="32.1328125" bestFit="1" customWidth="1"/>
    <col min="6713" max="6713" width="55.265625" bestFit="1" customWidth="1"/>
    <col min="6714" max="6714" width="58.06640625" bestFit="1" customWidth="1"/>
    <col min="6715" max="6715" width="12.265625" bestFit="1" customWidth="1"/>
    <col min="6716" max="6716" width="15.06640625" bestFit="1" customWidth="1"/>
    <col min="6717" max="6717" width="21.19921875" bestFit="1" customWidth="1"/>
    <col min="6718" max="6718" width="24" bestFit="1" customWidth="1"/>
    <col min="6719" max="6719" width="41.46484375" bestFit="1" customWidth="1"/>
    <col min="6720" max="6720" width="44.265625" bestFit="1" customWidth="1"/>
    <col min="6721" max="6721" width="36.33203125" bestFit="1" customWidth="1"/>
    <col min="6722" max="6722" width="39.1328125" bestFit="1" customWidth="1"/>
    <col min="6723" max="6723" width="21.46484375" bestFit="1" customWidth="1"/>
    <col min="6724" max="6724" width="24.265625" bestFit="1" customWidth="1"/>
    <col min="6725" max="6725" width="26" bestFit="1" customWidth="1"/>
    <col min="6726" max="6726" width="28.796875" bestFit="1" customWidth="1"/>
    <col min="6727" max="6727" width="12.265625" bestFit="1" customWidth="1"/>
    <col min="6728" max="6728" width="15.06640625" bestFit="1" customWidth="1"/>
    <col min="6729" max="6729" width="11.73046875" bestFit="1" customWidth="1"/>
    <col min="6730" max="6730" width="14.53125" bestFit="1" customWidth="1"/>
    <col min="6731" max="6731" width="19.06640625" bestFit="1" customWidth="1"/>
    <col min="6732" max="6732" width="21.86328125" bestFit="1" customWidth="1"/>
    <col min="6733" max="6733" width="50.1328125" bestFit="1" customWidth="1"/>
    <col min="6734" max="6734" width="52.9296875" bestFit="1" customWidth="1"/>
    <col min="6735" max="6735" width="44.73046875" bestFit="1" customWidth="1"/>
    <col min="6736" max="6736" width="47.53125" bestFit="1" customWidth="1"/>
    <col min="6737" max="6737" width="27.3984375" bestFit="1" customWidth="1"/>
    <col min="6738" max="6738" width="30.19921875" bestFit="1" customWidth="1"/>
    <col min="6739" max="6739" width="18.19921875" bestFit="1" customWidth="1"/>
    <col min="6740" max="6740" width="21.06640625" bestFit="1" customWidth="1"/>
    <col min="6741" max="6741" width="27.796875" bestFit="1" customWidth="1"/>
    <col min="6742" max="6742" width="30.59765625" bestFit="1" customWidth="1"/>
    <col min="6743" max="6743" width="32.19921875" bestFit="1" customWidth="1"/>
    <col min="6744" max="6744" width="35" bestFit="1" customWidth="1"/>
    <col min="6745" max="6745" width="33.86328125" bestFit="1" customWidth="1"/>
    <col min="6746" max="6746" width="36.6640625" bestFit="1" customWidth="1"/>
    <col min="6747" max="6747" width="40.796875" bestFit="1" customWidth="1"/>
    <col min="6748" max="6748" width="43.59765625" bestFit="1" customWidth="1"/>
    <col min="6749" max="6749" width="33.3984375" bestFit="1" customWidth="1"/>
    <col min="6750" max="6750" width="36.19921875" bestFit="1" customWidth="1"/>
    <col min="6751" max="6751" width="50.3984375" bestFit="1" customWidth="1"/>
    <col min="6752" max="6752" width="53.19921875" bestFit="1" customWidth="1"/>
    <col min="6753" max="6753" width="36.9296875" bestFit="1" customWidth="1"/>
    <col min="6754" max="6754" width="39.73046875" bestFit="1" customWidth="1"/>
    <col min="6755" max="6755" width="37" bestFit="1" customWidth="1"/>
    <col min="6756" max="6756" width="39.796875" bestFit="1" customWidth="1"/>
    <col min="6757" max="6757" width="46.6640625" bestFit="1" customWidth="1"/>
    <col min="6758" max="6758" width="49.53125" bestFit="1" customWidth="1"/>
    <col min="6759" max="6759" width="44.796875" bestFit="1" customWidth="1"/>
    <col min="6760" max="6760" width="47.59765625" bestFit="1" customWidth="1"/>
    <col min="6761" max="6761" width="17.86328125" bestFit="1" customWidth="1"/>
    <col min="6762" max="6762" width="20.6640625" bestFit="1" customWidth="1"/>
    <col min="6763" max="6763" width="47.33203125" bestFit="1" customWidth="1"/>
    <col min="6764" max="6764" width="50.1328125" bestFit="1" customWidth="1"/>
    <col min="6765" max="6765" width="27.33203125" bestFit="1" customWidth="1"/>
    <col min="6766" max="6766" width="30.1328125" bestFit="1" customWidth="1"/>
    <col min="6767" max="6767" width="37.06640625" bestFit="1" customWidth="1"/>
    <col min="6768" max="6768" width="39.86328125" bestFit="1" customWidth="1"/>
    <col min="6769" max="6769" width="22.59765625" bestFit="1" customWidth="1"/>
    <col min="6770" max="6770" width="25.46484375" bestFit="1" customWidth="1"/>
    <col min="6771" max="6771" width="14.73046875" bestFit="1" customWidth="1"/>
    <col min="6772" max="6772" width="17.53125" bestFit="1" customWidth="1"/>
    <col min="6773" max="6773" width="17.796875" bestFit="1" customWidth="1"/>
    <col min="6774" max="6774" width="20.59765625" bestFit="1" customWidth="1"/>
    <col min="6775" max="6775" width="14.265625" bestFit="1" customWidth="1"/>
    <col min="6776" max="6776" width="17.1328125" bestFit="1" customWidth="1"/>
    <col min="6777" max="6777" width="22.06640625" bestFit="1" customWidth="1"/>
    <col min="6778" max="6778" width="24.86328125" bestFit="1" customWidth="1"/>
    <col min="6779" max="6779" width="21" bestFit="1" customWidth="1"/>
    <col min="6780" max="6780" width="23.796875" bestFit="1" customWidth="1"/>
    <col min="6781" max="6781" width="36.53125" bestFit="1" customWidth="1"/>
    <col min="6782" max="6782" width="39.33203125" bestFit="1" customWidth="1"/>
    <col min="6783" max="6783" width="29" bestFit="1" customWidth="1"/>
    <col min="6784" max="6784" width="31.796875" bestFit="1" customWidth="1"/>
    <col min="6785" max="6785" width="27.59765625" bestFit="1" customWidth="1"/>
    <col min="6786" max="6786" width="30.3984375" bestFit="1" customWidth="1"/>
    <col min="6787" max="6787" width="45.19921875" bestFit="1" customWidth="1"/>
    <col min="6788" max="6788" width="48" bestFit="1" customWidth="1"/>
    <col min="6789" max="6789" width="23" bestFit="1" customWidth="1"/>
    <col min="6790" max="6790" width="25.796875" bestFit="1" customWidth="1"/>
    <col min="6791" max="6791" width="12.3984375" bestFit="1" customWidth="1"/>
    <col min="6792" max="6792" width="15.19921875" bestFit="1" customWidth="1"/>
    <col min="6793" max="6793" width="41.33203125" bestFit="1" customWidth="1"/>
    <col min="6794" max="6794" width="44.1328125" bestFit="1" customWidth="1"/>
    <col min="6795" max="6795" width="24.6640625" bestFit="1" customWidth="1"/>
    <col min="6796" max="6796" width="27.46484375" bestFit="1" customWidth="1"/>
    <col min="6797" max="6797" width="26.1328125" bestFit="1" customWidth="1"/>
    <col min="6798" max="6798" width="28.9296875" bestFit="1" customWidth="1"/>
    <col min="6799" max="6799" width="16.6640625" bestFit="1" customWidth="1"/>
    <col min="6800" max="6800" width="19.46484375" bestFit="1" customWidth="1"/>
    <col min="6801" max="6801" width="19.3984375" bestFit="1" customWidth="1"/>
    <col min="6802" max="6802" width="22.19921875" bestFit="1" customWidth="1"/>
    <col min="6803" max="6803" width="31.796875" bestFit="1" customWidth="1"/>
    <col min="6804" max="6804" width="34.59765625" bestFit="1" customWidth="1"/>
    <col min="6805" max="6805" width="15.86328125" bestFit="1" customWidth="1"/>
    <col min="6806" max="6806" width="18.6640625" bestFit="1" customWidth="1"/>
    <col min="6807" max="6807" width="28.53125" bestFit="1" customWidth="1"/>
    <col min="6808" max="6808" width="31.33203125" bestFit="1" customWidth="1"/>
    <col min="6809" max="6809" width="27.53125" bestFit="1" customWidth="1"/>
    <col min="6810" max="6810" width="30.33203125" bestFit="1" customWidth="1"/>
    <col min="6811" max="6811" width="51.796875" bestFit="1" customWidth="1"/>
    <col min="6812" max="6812" width="54.59765625" bestFit="1" customWidth="1"/>
    <col min="6813" max="6813" width="15.265625" bestFit="1" customWidth="1"/>
    <col min="6814" max="6814" width="18.06640625" bestFit="1" customWidth="1"/>
    <col min="6815" max="6815" width="23.86328125" bestFit="1" customWidth="1"/>
    <col min="6816" max="6816" width="26.6640625" bestFit="1" customWidth="1"/>
    <col min="6817" max="6817" width="19.19921875" bestFit="1" customWidth="1"/>
    <col min="6818" max="6818" width="22" bestFit="1" customWidth="1"/>
    <col min="6819" max="6819" width="52.46484375" bestFit="1" customWidth="1"/>
    <col min="6820" max="6820" width="55.265625" bestFit="1" customWidth="1"/>
    <col min="6821" max="6821" width="25.265625" bestFit="1" customWidth="1"/>
    <col min="6822" max="6822" width="28.06640625" bestFit="1" customWidth="1"/>
    <col min="6823" max="6823" width="13.86328125" bestFit="1" customWidth="1"/>
    <col min="6824" max="6824" width="16.6640625" bestFit="1" customWidth="1"/>
    <col min="6825" max="6825" width="23.86328125" bestFit="1" customWidth="1"/>
    <col min="6826" max="6826" width="26.6640625" bestFit="1" customWidth="1"/>
    <col min="6827" max="6827" width="35.265625" bestFit="1" customWidth="1"/>
    <col min="6828" max="6828" width="38.06640625" bestFit="1" customWidth="1"/>
    <col min="6829" max="6829" width="43.73046875" bestFit="1" customWidth="1"/>
    <col min="6830" max="6830" width="46.53125" bestFit="1" customWidth="1"/>
    <col min="6831" max="6831" width="48.3984375" bestFit="1" customWidth="1"/>
    <col min="6832" max="6832" width="51.19921875" bestFit="1" customWidth="1"/>
    <col min="6833" max="6833" width="28.9296875" bestFit="1" customWidth="1"/>
    <col min="6834" max="6834" width="31.73046875" bestFit="1" customWidth="1"/>
    <col min="6835" max="6835" width="28.59765625" bestFit="1" customWidth="1"/>
    <col min="6836" max="6836" width="31.3984375" bestFit="1" customWidth="1"/>
    <col min="6837" max="6837" width="11.46484375" bestFit="1" customWidth="1"/>
    <col min="6838" max="6838" width="14.265625" bestFit="1" customWidth="1"/>
    <col min="6839" max="6839" width="36.86328125" bestFit="1" customWidth="1"/>
    <col min="6840" max="6840" width="39.6640625" bestFit="1" customWidth="1"/>
    <col min="6841" max="6841" width="23.3984375" bestFit="1" customWidth="1"/>
    <col min="6842" max="6842" width="26.19921875" bestFit="1" customWidth="1"/>
    <col min="6843" max="6843" width="19.19921875" bestFit="1" customWidth="1"/>
    <col min="6844" max="6844" width="22" bestFit="1" customWidth="1"/>
    <col min="6845" max="6845" width="28.3984375" bestFit="1" customWidth="1"/>
    <col min="6846" max="6846" width="31.19921875" bestFit="1" customWidth="1"/>
    <col min="6847" max="6847" width="54.06640625" bestFit="1" customWidth="1"/>
    <col min="6848" max="6848" width="56.86328125" bestFit="1" customWidth="1"/>
    <col min="6849" max="6849" width="8.9296875" bestFit="1" customWidth="1"/>
    <col min="6850" max="6850" width="11.53125" bestFit="1" customWidth="1"/>
    <col min="6851" max="6851" width="22.9296875" bestFit="1" customWidth="1"/>
    <col min="6852" max="6852" width="25.73046875" bestFit="1" customWidth="1"/>
    <col min="6853" max="6853" width="17.6640625" bestFit="1" customWidth="1"/>
    <col min="6854" max="6854" width="20.46484375" bestFit="1" customWidth="1"/>
    <col min="6855" max="6855" width="50.19921875" bestFit="1" customWidth="1"/>
    <col min="6856" max="6856" width="53" bestFit="1" customWidth="1"/>
    <col min="6857" max="6857" width="22" bestFit="1" customWidth="1"/>
    <col min="6858" max="6858" width="24.796875" bestFit="1" customWidth="1"/>
    <col min="6859" max="6859" width="32.33203125" bestFit="1" customWidth="1"/>
    <col min="6860" max="6860" width="35.1328125" bestFit="1" customWidth="1"/>
    <col min="6861" max="6861" width="14.86328125" bestFit="1" customWidth="1"/>
    <col min="6862" max="6862" width="17.6640625" bestFit="1" customWidth="1"/>
    <col min="6863" max="6863" width="47.3984375" bestFit="1" customWidth="1"/>
    <col min="6864" max="6864" width="50.19921875" bestFit="1" customWidth="1"/>
    <col min="6865" max="6865" width="13.3984375" bestFit="1" customWidth="1"/>
    <col min="6866" max="6866" width="16.19921875" bestFit="1" customWidth="1"/>
    <col min="6867" max="6867" width="49.06640625" bestFit="1" customWidth="1"/>
    <col min="6868" max="6868" width="51.86328125" bestFit="1" customWidth="1"/>
    <col min="6869" max="6869" width="45.33203125" bestFit="1" customWidth="1"/>
    <col min="6870" max="6870" width="48.1328125" bestFit="1" customWidth="1"/>
    <col min="6871" max="6871" width="35.86328125" bestFit="1" customWidth="1"/>
    <col min="6872" max="6872" width="38.6640625" bestFit="1" customWidth="1"/>
    <col min="6873" max="6873" width="47.6640625" bestFit="1" customWidth="1"/>
    <col min="6874" max="6874" width="50.46484375" bestFit="1" customWidth="1"/>
    <col min="6875" max="6875" width="30.19921875" bestFit="1" customWidth="1"/>
    <col min="6876" max="6876" width="33" bestFit="1" customWidth="1"/>
    <col min="6877" max="6877" width="22.53125" bestFit="1" customWidth="1"/>
    <col min="6878" max="6878" width="25.3984375" bestFit="1" customWidth="1"/>
    <col min="6879" max="6879" width="43.1328125" bestFit="1" customWidth="1"/>
    <col min="6880" max="6880" width="45.9296875" bestFit="1" customWidth="1"/>
    <col min="6881" max="6881" width="41.9296875" bestFit="1" customWidth="1"/>
    <col min="6882" max="6882" width="44.73046875" bestFit="1" customWidth="1"/>
    <col min="6883" max="6883" width="26.06640625" bestFit="1" customWidth="1"/>
    <col min="6884" max="6884" width="28.86328125" bestFit="1" customWidth="1"/>
    <col min="6885" max="6885" width="17.86328125" bestFit="1" customWidth="1"/>
    <col min="6886" max="6886" width="20.6640625" bestFit="1" customWidth="1"/>
    <col min="6887" max="6887" width="28.73046875" bestFit="1" customWidth="1"/>
    <col min="6888" max="6888" width="31.53125" bestFit="1" customWidth="1"/>
    <col min="6889" max="6889" width="52" bestFit="1" customWidth="1"/>
    <col min="6890" max="6890" width="54.796875" bestFit="1" customWidth="1"/>
    <col min="6891" max="6891" width="25.59765625" bestFit="1" customWidth="1"/>
    <col min="6892" max="6892" width="28.3984375" bestFit="1" customWidth="1"/>
    <col min="6893" max="6893" width="26.265625" bestFit="1" customWidth="1"/>
    <col min="6894" max="6894" width="29.1328125" bestFit="1" customWidth="1"/>
    <col min="6895" max="6895" width="16.3984375" bestFit="1" customWidth="1"/>
    <col min="6896" max="6896" width="19.19921875" bestFit="1" customWidth="1"/>
    <col min="6897" max="6897" width="39.6640625" bestFit="1" customWidth="1"/>
    <col min="6898" max="6898" width="42.46484375" bestFit="1" customWidth="1"/>
    <col min="6899" max="6899" width="22.19921875" bestFit="1" customWidth="1"/>
    <col min="6900" max="6900" width="25.06640625" bestFit="1" customWidth="1"/>
    <col min="6901" max="6901" width="12.46484375" bestFit="1" customWidth="1"/>
    <col min="6902" max="6902" width="15.265625" bestFit="1" customWidth="1"/>
    <col min="6903" max="6903" width="20.6640625" bestFit="1" customWidth="1"/>
    <col min="6904" max="6904" width="23.46484375" bestFit="1" customWidth="1"/>
    <col min="6905" max="6905" width="36.1328125" bestFit="1" customWidth="1"/>
    <col min="6906" max="6906" width="38.9296875" bestFit="1" customWidth="1"/>
    <col min="6907" max="6907" width="52.265625" bestFit="1" customWidth="1"/>
    <col min="6908" max="6908" width="55.06640625" bestFit="1" customWidth="1"/>
    <col min="6909" max="6909" width="16.265625" bestFit="1" customWidth="1"/>
    <col min="6910" max="6910" width="19.06640625" bestFit="1" customWidth="1"/>
    <col min="6911" max="6911" width="31.53125" bestFit="1" customWidth="1"/>
    <col min="6912" max="6912" width="34.33203125" bestFit="1" customWidth="1"/>
    <col min="6913" max="6913" width="25.265625" bestFit="1" customWidth="1"/>
    <col min="6914" max="6914" width="28.06640625" bestFit="1" customWidth="1"/>
    <col min="6915" max="6915" width="26" bestFit="1" customWidth="1"/>
    <col min="6916" max="6916" width="28.796875" bestFit="1" customWidth="1"/>
    <col min="6917" max="6917" width="19.06640625" bestFit="1" customWidth="1"/>
    <col min="6918" max="6918" width="21.86328125" bestFit="1" customWidth="1"/>
    <col min="6919" max="6919" width="27.33203125" bestFit="1" customWidth="1"/>
    <col min="6920" max="6920" width="30.1328125" bestFit="1" customWidth="1"/>
    <col min="6921" max="6921" width="26.1328125" bestFit="1" customWidth="1"/>
    <col min="6922" max="6922" width="28.9296875" bestFit="1" customWidth="1"/>
    <col min="6923" max="6923" width="22" bestFit="1" customWidth="1"/>
    <col min="6924" max="6924" width="24.796875" bestFit="1" customWidth="1"/>
    <col min="6925" max="6925" width="33.46484375" bestFit="1" customWidth="1"/>
    <col min="6926" max="6926" width="36.265625" bestFit="1" customWidth="1"/>
    <col min="6927" max="6927" width="52.3984375" bestFit="1" customWidth="1"/>
    <col min="6928" max="6928" width="55.19921875" bestFit="1" customWidth="1"/>
    <col min="6929" max="6929" width="39.86328125" bestFit="1" customWidth="1"/>
    <col min="6930" max="6930" width="42.6640625" bestFit="1" customWidth="1"/>
    <col min="6931" max="6931" width="13.59765625" bestFit="1" customWidth="1"/>
    <col min="6932" max="6932" width="16.3984375" bestFit="1" customWidth="1"/>
    <col min="6933" max="6933" width="45.1328125" bestFit="1" customWidth="1"/>
    <col min="6934" max="6934" width="47.9296875" bestFit="1" customWidth="1"/>
    <col min="6935" max="6935" width="30.9296875" bestFit="1" customWidth="1"/>
    <col min="6936" max="6936" width="33.73046875" bestFit="1" customWidth="1"/>
    <col min="6937" max="6937" width="27.1328125" bestFit="1" customWidth="1"/>
    <col min="6938" max="6938" width="29.9296875" bestFit="1" customWidth="1"/>
    <col min="6939" max="6939" width="50.59765625" bestFit="1" customWidth="1"/>
    <col min="6940" max="6940" width="53.46484375" bestFit="1" customWidth="1"/>
    <col min="6941" max="6941" width="39.1328125" bestFit="1" customWidth="1"/>
    <col min="6942" max="6942" width="41.9296875" bestFit="1" customWidth="1"/>
    <col min="6943" max="6943" width="18.46484375" bestFit="1" customWidth="1"/>
    <col min="6944" max="6944" width="21.33203125" bestFit="1" customWidth="1"/>
    <col min="6945" max="6945" width="28.796875" bestFit="1" customWidth="1"/>
    <col min="6946" max="6946" width="31.59765625" bestFit="1" customWidth="1"/>
    <col min="6947" max="6947" width="23.06640625" bestFit="1" customWidth="1"/>
    <col min="6948" max="6948" width="25.86328125" bestFit="1" customWidth="1"/>
    <col min="6949" max="6949" width="34.6640625" bestFit="1" customWidth="1"/>
    <col min="6950" max="6950" width="37.53125" bestFit="1" customWidth="1"/>
    <col min="6951" max="6951" width="28.06640625" bestFit="1" customWidth="1"/>
    <col min="6952" max="6952" width="30.86328125" bestFit="1" customWidth="1"/>
    <col min="6953" max="6953" width="47.33203125" bestFit="1" customWidth="1"/>
    <col min="6954" max="6954" width="50.1328125" bestFit="1" customWidth="1"/>
    <col min="6955" max="6955" width="27.6640625" bestFit="1" customWidth="1"/>
    <col min="6956" max="6956" width="30.46484375" bestFit="1" customWidth="1"/>
    <col min="6957" max="6957" width="32.73046875" bestFit="1" customWidth="1"/>
    <col min="6958" max="6958" width="35.53125" bestFit="1" customWidth="1"/>
    <col min="6959" max="6959" width="12.86328125" bestFit="1" customWidth="1"/>
    <col min="6960" max="6960" width="15.6640625" bestFit="1" customWidth="1"/>
    <col min="6961" max="6961" width="19.46484375" bestFit="1" customWidth="1"/>
    <col min="6962" max="6962" width="22.265625" bestFit="1" customWidth="1"/>
    <col min="6963" max="6963" width="19.06640625" bestFit="1" customWidth="1"/>
    <col min="6964" max="6964" width="21.86328125" bestFit="1" customWidth="1"/>
    <col min="6965" max="6965" width="33" bestFit="1" customWidth="1"/>
    <col min="6966" max="6966" width="35.796875" bestFit="1" customWidth="1"/>
    <col min="6967" max="6967" width="16.265625" bestFit="1" customWidth="1"/>
    <col min="6968" max="6968" width="19.06640625" bestFit="1" customWidth="1"/>
    <col min="6969" max="6969" width="15" bestFit="1" customWidth="1"/>
    <col min="6970" max="6970" width="17.796875" bestFit="1" customWidth="1"/>
    <col min="6971" max="6971" width="25.1328125" bestFit="1" customWidth="1"/>
    <col min="6972" max="6972" width="27.9296875" bestFit="1" customWidth="1"/>
    <col min="6973" max="6973" width="17.33203125" bestFit="1" customWidth="1"/>
    <col min="6974" max="6974" width="20.1328125" bestFit="1" customWidth="1"/>
    <col min="6975" max="6975" width="52.53125" bestFit="1" customWidth="1"/>
    <col min="6976" max="6976" width="55.33203125" bestFit="1" customWidth="1"/>
    <col min="6977" max="6977" width="55.86328125" bestFit="1" customWidth="1"/>
    <col min="6978" max="6978" width="58.6640625" bestFit="1" customWidth="1"/>
    <col min="6979" max="6979" width="54.1328125" bestFit="1" customWidth="1"/>
    <col min="6980" max="6980" width="56.9296875" bestFit="1" customWidth="1"/>
    <col min="6981" max="6981" width="29.46484375" bestFit="1" customWidth="1"/>
    <col min="6982" max="6982" width="32.265625" bestFit="1" customWidth="1"/>
    <col min="6983" max="6983" width="18.796875" bestFit="1" customWidth="1"/>
    <col min="6984" max="6984" width="21.59765625" bestFit="1" customWidth="1"/>
    <col min="6985" max="6985" width="50.1328125" bestFit="1" customWidth="1"/>
    <col min="6986" max="6986" width="52.9296875" bestFit="1" customWidth="1"/>
    <col min="6987" max="6987" width="44.86328125" bestFit="1" customWidth="1"/>
    <col min="6988" max="6988" width="47.6640625" bestFit="1" customWidth="1"/>
    <col min="6989" max="6989" width="47.33203125" bestFit="1" customWidth="1"/>
    <col min="6990" max="6990" width="50.1328125" bestFit="1" customWidth="1"/>
    <col min="6991" max="6991" width="27.1328125" bestFit="1" customWidth="1"/>
    <col min="6992" max="6992" width="29.9296875" bestFit="1" customWidth="1"/>
    <col min="6993" max="6993" width="31.6640625" bestFit="1" customWidth="1"/>
    <col min="6994" max="6994" width="34.46484375" bestFit="1" customWidth="1"/>
    <col min="6995" max="6995" width="23.3984375" bestFit="1" customWidth="1"/>
    <col min="6996" max="6996" width="26.19921875" bestFit="1" customWidth="1"/>
    <col min="6997" max="6997" width="33.06640625" bestFit="1" customWidth="1"/>
    <col min="6998" max="6998" width="35.86328125" bestFit="1" customWidth="1"/>
    <col min="6999" max="6999" width="36.265625" bestFit="1" customWidth="1"/>
    <col min="7000" max="7000" width="39.06640625" bestFit="1" customWidth="1"/>
    <col min="7001" max="7001" width="19.19921875" bestFit="1" customWidth="1"/>
    <col min="7002" max="7002" width="22" bestFit="1" customWidth="1"/>
    <col min="7003" max="7003" width="29.53125" bestFit="1" customWidth="1"/>
    <col min="7004" max="7004" width="32.33203125" bestFit="1" customWidth="1"/>
    <col min="7005" max="7005" width="22.06640625" bestFit="1" customWidth="1"/>
    <col min="7006" max="7006" width="24.86328125" bestFit="1" customWidth="1"/>
    <col min="7007" max="7007" width="42.3984375" bestFit="1" customWidth="1"/>
    <col min="7008" max="7008" width="45.19921875" bestFit="1" customWidth="1"/>
    <col min="7009" max="7009" width="22.265625" bestFit="1" customWidth="1"/>
    <col min="7010" max="7010" width="25.1328125" bestFit="1" customWidth="1"/>
    <col min="7011" max="7011" width="22.265625" bestFit="1" customWidth="1"/>
    <col min="7012" max="7012" width="25.1328125" bestFit="1" customWidth="1"/>
    <col min="7013" max="7013" width="53.53125" bestFit="1" customWidth="1"/>
    <col min="7014" max="7014" width="56.33203125" bestFit="1" customWidth="1"/>
    <col min="7015" max="7015" width="36.9296875" bestFit="1" customWidth="1"/>
    <col min="7016" max="7016" width="39.73046875" bestFit="1" customWidth="1"/>
    <col min="7017" max="7017" width="27.53125" bestFit="1" customWidth="1"/>
    <col min="7018" max="7018" width="30.33203125" bestFit="1" customWidth="1"/>
    <col min="7019" max="7019" width="27.59765625" bestFit="1" customWidth="1"/>
    <col min="7020" max="7020" width="30.3984375" bestFit="1" customWidth="1"/>
    <col min="7021" max="7021" width="21.265625" bestFit="1" customWidth="1"/>
    <col min="7022" max="7022" width="24.06640625" bestFit="1" customWidth="1"/>
    <col min="7023" max="7023" width="37.59765625" bestFit="1" customWidth="1"/>
    <col min="7024" max="7024" width="40.3984375" bestFit="1" customWidth="1"/>
    <col min="7025" max="7025" width="42.59765625" bestFit="1" customWidth="1"/>
    <col min="7026" max="7026" width="45.46484375" bestFit="1" customWidth="1"/>
    <col min="7027" max="7027" width="39.1328125" bestFit="1" customWidth="1"/>
    <col min="7028" max="7028" width="41.9296875" bestFit="1" customWidth="1"/>
    <col min="7029" max="7029" width="18.33203125" bestFit="1" customWidth="1"/>
    <col min="7030" max="7030" width="21.19921875" bestFit="1" customWidth="1"/>
    <col min="7031" max="7031" width="16.19921875" bestFit="1" customWidth="1"/>
    <col min="7032" max="7032" width="19" bestFit="1" customWidth="1"/>
    <col min="7033" max="7033" width="12.3984375" bestFit="1" customWidth="1"/>
    <col min="7034" max="7034" width="15.19921875" bestFit="1" customWidth="1"/>
    <col min="7035" max="7035" width="34.59765625" bestFit="1" customWidth="1"/>
    <col min="7036" max="7036" width="37.46484375" bestFit="1" customWidth="1"/>
    <col min="7037" max="7037" width="22.73046875" bestFit="1" customWidth="1"/>
    <col min="7038" max="7038" width="25.53125" bestFit="1" customWidth="1"/>
    <col min="7039" max="7039" width="34.53125" bestFit="1" customWidth="1"/>
    <col min="7040" max="7040" width="37.3984375" bestFit="1" customWidth="1"/>
    <col min="7041" max="7041" width="37.86328125" bestFit="1" customWidth="1"/>
    <col min="7042" max="7042" width="40.6640625" bestFit="1" customWidth="1"/>
    <col min="7043" max="7043" width="17.73046875" bestFit="1" customWidth="1"/>
    <col min="7044" max="7044" width="20.53125" bestFit="1" customWidth="1"/>
    <col min="7045" max="7045" width="55.33203125" bestFit="1" customWidth="1"/>
    <col min="7046" max="7046" width="58.1328125" bestFit="1" customWidth="1"/>
    <col min="7047" max="7047" width="41.3984375" bestFit="1" customWidth="1"/>
    <col min="7048" max="7048" width="44.19921875" bestFit="1" customWidth="1"/>
    <col min="7049" max="7049" width="37.3984375" bestFit="1" customWidth="1"/>
    <col min="7050" max="7050" width="40.19921875" bestFit="1" customWidth="1"/>
    <col min="7051" max="7051" width="42.265625" bestFit="1" customWidth="1"/>
    <col min="7052" max="7052" width="45.06640625" bestFit="1" customWidth="1"/>
    <col min="7053" max="7053" width="57" bestFit="1" customWidth="1"/>
    <col min="7054" max="7054" width="59.796875" bestFit="1" customWidth="1"/>
    <col min="7055" max="7055" width="25.796875" bestFit="1" customWidth="1"/>
    <col min="7056" max="7056" width="28.59765625" bestFit="1" customWidth="1"/>
    <col min="7057" max="7057" width="57.9296875" bestFit="1" customWidth="1"/>
    <col min="7058" max="7058" width="60.73046875" bestFit="1" customWidth="1"/>
    <col min="7059" max="7059" width="24.9296875" bestFit="1" customWidth="1"/>
    <col min="7060" max="7060" width="27.73046875" bestFit="1" customWidth="1"/>
    <col min="7061" max="7061" width="16.1328125" bestFit="1" customWidth="1"/>
    <col min="7062" max="7062" width="18.9296875" bestFit="1" customWidth="1"/>
    <col min="7063" max="7063" width="30.9296875" bestFit="1" customWidth="1"/>
    <col min="7064" max="7064" width="33.73046875" bestFit="1" customWidth="1"/>
    <col min="7065" max="7065" width="49.59765625" bestFit="1" customWidth="1"/>
    <col min="7066" max="7066" width="52.3984375" bestFit="1" customWidth="1"/>
    <col min="7067" max="7067" width="51" bestFit="1" customWidth="1"/>
    <col min="7068" max="7068" width="53.86328125" bestFit="1" customWidth="1"/>
    <col min="7069" max="7069" width="33.3984375" bestFit="1" customWidth="1"/>
    <col min="7070" max="7070" width="36.19921875" bestFit="1" customWidth="1"/>
    <col min="7071" max="7071" width="35.9296875" bestFit="1" customWidth="1"/>
    <col min="7072" max="7072" width="38.73046875" bestFit="1" customWidth="1"/>
    <col min="7073" max="7073" width="29.265625" bestFit="1" customWidth="1"/>
    <col min="7074" max="7074" width="32.06640625" bestFit="1" customWidth="1"/>
    <col min="7075" max="7075" width="30.9296875" bestFit="1" customWidth="1"/>
    <col min="7076" max="7076" width="33.73046875" bestFit="1" customWidth="1"/>
    <col min="7077" max="7077" width="45.06640625" bestFit="1" customWidth="1"/>
    <col min="7078" max="7078" width="47.86328125" bestFit="1" customWidth="1"/>
    <col min="7079" max="7079" width="36.86328125" bestFit="1" customWidth="1"/>
    <col min="7080" max="7080" width="39.6640625" bestFit="1" customWidth="1"/>
    <col min="7081" max="7081" width="28.265625" bestFit="1" customWidth="1"/>
    <col min="7082" max="7082" width="31.06640625" bestFit="1" customWidth="1"/>
    <col min="7083" max="7083" width="23.19921875" bestFit="1" customWidth="1"/>
    <col min="7084" max="7084" width="26" bestFit="1" customWidth="1"/>
    <col min="7085" max="7085" width="44" bestFit="1" customWidth="1"/>
    <col min="7086" max="7086" width="46.796875" bestFit="1" customWidth="1"/>
    <col min="7087" max="7087" width="41.33203125" bestFit="1" customWidth="1"/>
    <col min="7088" max="7088" width="44.1328125" bestFit="1" customWidth="1"/>
    <col min="7089" max="7089" width="39.19921875" bestFit="1" customWidth="1"/>
    <col min="7090" max="7090" width="42" bestFit="1" customWidth="1"/>
    <col min="7091" max="7091" width="36.6640625" bestFit="1" customWidth="1"/>
    <col min="7092" max="7092" width="39.46484375" bestFit="1" customWidth="1"/>
    <col min="7093" max="7093" width="19.73046875" bestFit="1" customWidth="1"/>
    <col min="7094" max="7094" width="22.53125" bestFit="1" customWidth="1"/>
    <col min="7095" max="7095" width="9.53125" bestFit="1" customWidth="1"/>
    <col min="7096" max="7096" width="12.265625" bestFit="1" customWidth="1"/>
    <col min="7097" max="7097" width="47.3984375" bestFit="1" customWidth="1"/>
    <col min="7098" max="7098" width="50.19921875" bestFit="1" customWidth="1"/>
    <col min="7099" max="7099" width="30.1328125" bestFit="1" customWidth="1"/>
    <col min="7100" max="7100" width="32.9296875" bestFit="1" customWidth="1"/>
    <col min="7101" max="7101" width="20.59765625" bestFit="1" customWidth="1"/>
    <col min="7102" max="7102" width="23.3984375" bestFit="1" customWidth="1"/>
    <col min="7103" max="7103" width="42.46484375" bestFit="1" customWidth="1"/>
    <col min="7104" max="7104" width="45.33203125" bestFit="1" customWidth="1"/>
    <col min="7105" max="7105" width="38.46484375" bestFit="1" customWidth="1"/>
    <col min="7106" max="7106" width="41.33203125" bestFit="1" customWidth="1"/>
    <col min="7107" max="7107" width="54.1328125" bestFit="1" customWidth="1"/>
    <col min="7108" max="7108" width="56.9296875" bestFit="1" customWidth="1"/>
    <col min="7109" max="7109" width="36.53125" bestFit="1" customWidth="1"/>
    <col min="7110" max="7110" width="39.33203125" bestFit="1" customWidth="1"/>
    <col min="7111" max="7111" width="15.73046875" bestFit="1" customWidth="1"/>
    <col min="7112" max="7112" width="18.53125" bestFit="1" customWidth="1"/>
    <col min="7113" max="7113" width="50.06640625" bestFit="1" customWidth="1"/>
    <col min="7114" max="7114" width="52.86328125" bestFit="1" customWidth="1"/>
    <col min="7115" max="7115" width="46.19921875" bestFit="1" customWidth="1"/>
    <col min="7116" max="7116" width="49" bestFit="1" customWidth="1"/>
    <col min="7117" max="7117" width="51.06640625" bestFit="1" customWidth="1"/>
    <col min="7118" max="7118" width="53.9296875" bestFit="1" customWidth="1"/>
    <col min="7119" max="7119" width="14.73046875" bestFit="1" customWidth="1"/>
    <col min="7120" max="7120" width="17.53125" bestFit="1" customWidth="1"/>
    <col min="7121" max="7121" width="23.265625" bestFit="1" customWidth="1"/>
    <col min="7122" max="7122" width="26.06640625" bestFit="1" customWidth="1"/>
    <col min="7123" max="7123" width="52.265625" bestFit="1" customWidth="1"/>
    <col min="7124" max="7124" width="55.06640625" bestFit="1" customWidth="1"/>
    <col min="7125" max="7125" width="47.796875" bestFit="1" customWidth="1"/>
    <col min="7126" max="7126" width="50.59765625" bestFit="1" customWidth="1"/>
    <col min="7127" max="7127" width="18.06640625" bestFit="1" customWidth="1"/>
    <col min="7128" max="7128" width="20.9296875" bestFit="1" customWidth="1"/>
    <col min="7129" max="7129" width="51.3984375" bestFit="1" customWidth="1"/>
    <col min="7130" max="7130" width="54.19921875" bestFit="1" customWidth="1"/>
    <col min="7131" max="7131" width="34.73046875" bestFit="1" customWidth="1"/>
    <col min="7132" max="7132" width="37.59765625" bestFit="1" customWidth="1"/>
    <col min="7133" max="7133" width="50.33203125" bestFit="1" customWidth="1"/>
    <col min="7134" max="7134" width="53.1328125" bestFit="1" customWidth="1"/>
    <col min="7135" max="7135" width="39.33203125" bestFit="1" customWidth="1"/>
    <col min="7136" max="7136" width="42.1328125" bestFit="1" customWidth="1"/>
    <col min="7137" max="7137" width="39.06640625" bestFit="1" customWidth="1"/>
    <col min="7138" max="7138" width="41.86328125" bestFit="1" customWidth="1"/>
    <col min="7139" max="7139" width="16.19921875" bestFit="1" customWidth="1"/>
    <col min="7140" max="7140" width="19" bestFit="1" customWidth="1"/>
    <col min="7141" max="7141" width="12.59765625" bestFit="1" customWidth="1"/>
    <col min="7142" max="7142" width="15.3984375" bestFit="1" customWidth="1"/>
    <col min="7143" max="7143" width="23.46484375" bestFit="1" customWidth="1"/>
    <col min="7144" max="7144" width="26.265625" bestFit="1" customWidth="1"/>
    <col min="7145" max="7145" width="41.6640625" bestFit="1" customWidth="1"/>
    <col min="7146" max="7146" width="44.46484375" bestFit="1" customWidth="1"/>
    <col min="7147" max="7147" width="28.1328125" bestFit="1" customWidth="1"/>
    <col min="7148" max="7148" width="30.9296875" bestFit="1" customWidth="1"/>
    <col min="7149" max="7149" width="25.796875" bestFit="1" customWidth="1"/>
    <col min="7150" max="7150" width="28.59765625" bestFit="1" customWidth="1"/>
    <col min="7151" max="7151" width="44.53125" bestFit="1" customWidth="1"/>
    <col min="7152" max="7152" width="47.33203125" bestFit="1" customWidth="1"/>
    <col min="7153" max="7153" width="24.796875" bestFit="1" customWidth="1"/>
    <col min="7154" max="7154" width="27.59765625" bestFit="1" customWidth="1"/>
    <col min="7155" max="7155" width="22.53125" bestFit="1" customWidth="1"/>
    <col min="7156" max="7156" width="25.3984375" bestFit="1" customWidth="1"/>
    <col min="7157" max="7157" width="44.6640625" bestFit="1" customWidth="1"/>
    <col min="7158" max="7158" width="47.46484375" bestFit="1" customWidth="1"/>
    <col min="7159" max="7159" width="35.6640625" bestFit="1" customWidth="1"/>
    <col min="7160" max="7160" width="38.46484375" bestFit="1" customWidth="1"/>
    <col min="7161" max="7161" width="32.06640625" bestFit="1" customWidth="1"/>
    <col min="7162" max="7162" width="34.86328125" bestFit="1" customWidth="1"/>
    <col min="7163" max="7163" width="26.9296875" bestFit="1" customWidth="1"/>
    <col min="7164" max="7164" width="29.73046875" bestFit="1" customWidth="1"/>
    <col min="7165" max="7165" width="14.46484375" bestFit="1" customWidth="1"/>
    <col min="7166" max="7166" width="17.33203125" bestFit="1" customWidth="1"/>
    <col min="7167" max="7167" width="28.6640625" bestFit="1" customWidth="1"/>
    <col min="7168" max="7168" width="31.46484375" bestFit="1" customWidth="1"/>
    <col min="7169" max="7169" width="23.265625" bestFit="1" customWidth="1"/>
    <col min="7170" max="7170" width="26.06640625" bestFit="1" customWidth="1"/>
    <col min="7171" max="7171" width="24" bestFit="1" customWidth="1"/>
    <col min="7172" max="7172" width="26.796875" bestFit="1" customWidth="1"/>
    <col min="7173" max="7173" width="37.86328125" bestFit="1" customWidth="1"/>
    <col min="7174" max="7174" width="40.6640625" bestFit="1" customWidth="1"/>
    <col min="7175" max="7175" width="37.86328125" bestFit="1" customWidth="1"/>
    <col min="7176" max="7176" width="40.6640625" bestFit="1" customWidth="1"/>
    <col min="7177" max="7177" width="47.796875" bestFit="1" customWidth="1"/>
    <col min="7178" max="7178" width="50.59765625" bestFit="1" customWidth="1"/>
    <col min="7179" max="7179" width="25.19921875" bestFit="1" customWidth="1"/>
    <col min="7180" max="7180" width="28" bestFit="1" customWidth="1"/>
    <col min="7181" max="7181" width="21.3984375" bestFit="1" customWidth="1"/>
    <col min="7182" max="7182" width="24.19921875" bestFit="1" customWidth="1"/>
    <col min="7183" max="7183" width="42.19921875" bestFit="1" customWidth="1"/>
    <col min="7184" max="7184" width="45" bestFit="1" customWidth="1"/>
    <col min="7185" max="7185" width="49.19921875" bestFit="1" customWidth="1"/>
    <col min="7186" max="7186" width="52" bestFit="1" customWidth="1"/>
    <col min="7187" max="7187" width="12.59765625" bestFit="1" customWidth="1"/>
    <col min="7188" max="7188" width="15.3984375" bestFit="1" customWidth="1"/>
    <col min="7189" max="7189" width="50.06640625" bestFit="1" customWidth="1"/>
    <col min="7190" max="7190" width="52.86328125" bestFit="1" customWidth="1"/>
    <col min="7191" max="7191" width="22.265625" bestFit="1" customWidth="1"/>
    <col min="7192" max="7192" width="25.1328125" bestFit="1" customWidth="1"/>
    <col min="7193" max="7193" width="30.59765625" bestFit="1" customWidth="1"/>
    <col min="7194" max="7194" width="33.46484375" bestFit="1" customWidth="1"/>
    <col min="7195" max="7195" width="19.53125" bestFit="1" customWidth="1"/>
    <col min="7196" max="7196" width="22.33203125" bestFit="1" customWidth="1"/>
    <col min="7197" max="7197" width="51.3984375" bestFit="1" customWidth="1"/>
    <col min="7198" max="7198" width="54.19921875" bestFit="1" customWidth="1"/>
    <col min="7199" max="7199" width="42.46484375" bestFit="1" customWidth="1"/>
    <col min="7200" max="7200" width="45.33203125" bestFit="1" customWidth="1"/>
    <col min="7201" max="7201" width="28.9296875" bestFit="1" customWidth="1"/>
    <col min="7202" max="7202" width="31.73046875" bestFit="1" customWidth="1"/>
    <col min="7203" max="7203" width="44.3984375" bestFit="1" customWidth="1"/>
    <col min="7204" max="7204" width="47.19921875" bestFit="1" customWidth="1"/>
    <col min="7205" max="7205" width="23.73046875" bestFit="1" customWidth="1"/>
    <col min="7206" max="7206" width="26.53125" bestFit="1" customWidth="1"/>
    <col min="7207" max="7207" width="44" bestFit="1" customWidth="1"/>
    <col min="7208" max="7208" width="46.796875" bestFit="1" customWidth="1"/>
    <col min="7209" max="7209" width="53.46484375" bestFit="1" customWidth="1"/>
    <col min="7210" max="7210" width="56.265625" bestFit="1" customWidth="1"/>
    <col min="7211" max="7211" width="39.73046875" bestFit="1" customWidth="1"/>
    <col min="7212" max="7212" width="42.53125" bestFit="1" customWidth="1"/>
    <col min="7213" max="7213" width="22.59765625" bestFit="1" customWidth="1"/>
    <col min="7214" max="7214" width="25.46484375" bestFit="1" customWidth="1"/>
    <col min="7215" max="7215" width="40.796875" bestFit="1" customWidth="1"/>
    <col min="7216" max="7216" width="43.59765625" bestFit="1" customWidth="1"/>
    <col min="7217" max="7217" width="20.1328125" bestFit="1" customWidth="1"/>
    <col min="7218" max="7218" width="22.9296875" bestFit="1" customWidth="1"/>
    <col min="7219" max="7219" width="22.46484375" bestFit="1" customWidth="1"/>
    <col min="7220" max="7220" width="25.33203125" bestFit="1" customWidth="1"/>
    <col min="7221" max="7221" width="53.73046875" bestFit="1" customWidth="1"/>
    <col min="7222" max="7222" width="56.53125" bestFit="1" customWidth="1"/>
    <col min="7223" max="7223" width="49.86328125" bestFit="1" customWidth="1"/>
    <col min="7224" max="7224" width="52.6640625" bestFit="1" customWidth="1"/>
    <col min="7225" max="7225" width="50.6640625" bestFit="1" customWidth="1"/>
    <col min="7226" max="7226" width="53.53125" bestFit="1" customWidth="1"/>
    <col min="7227" max="7227" width="26.796875" bestFit="1" customWidth="1"/>
    <col min="7228" max="7228" width="29.59765625" bestFit="1" customWidth="1"/>
    <col min="7229" max="7229" width="41.59765625" bestFit="1" customWidth="1"/>
    <col min="7230" max="7230" width="44.3984375" bestFit="1" customWidth="1"/>
    <col min="7231" max="7231" width="31.53125" bestFit="1" customWidth="1"/>
    <col min="7232" max="7232" width="34.33203125" bestFit="1" customWidth="1"/>
    <col min="7233" max="7233" width="53.3984375" bestFit="1" customWidth="1"/>
    <col min="7234" max="7234" width="56.19921875" bestFit="1" customWidth="1"/>
    <col min="7235" max="7235" width="30.53125" bestFit="1" customWidth="1"/>
    <col min="7236" max="7236" width="33.3984375" bestFit="1" customWidth="1"/>
    <col min="7237" max="7237" width="17.86328125" bestFit="1" customWidth="1"/>
    <col min="7238" max="7238" width="20.6640625" bestFit="1" customWidth="1"/>
    <col min="7239" max="7239" width="40.796875" bestFit="1" customWidth="1"/>
    <col min="7240" max="7240" width="43.59765625" bestFit="1" customWidth="1"/>
    <col min="7241" max="7241" width="20.265625" bestFit="1" customWidth="1"/>
    <col min="7242" max="7242" width="23.06640625" bestFit="1" customWidth="1"/>
    <col min="7243" max="7243" width="26.46484375" bestFit="1" customWidth="1"/>
    <col min="7244" max="7244" width="29.33203125" bestFit="1" customWidth="1"/>
    <col min="7245" max="7245" width="18.86328125" bestFit="1" customWidth="1"/>
    <col min="7246" max="7246" width="21.6640625" bestFit="1" customWidth="1"/>
    <col min="7247" max="7247" width="36.06640625" bestFit="1" customWidth="1"/>
    <col min="7248" max="7248" width="38.86328125" bestFit="1" customWidth="1"/>
    <col min="7249" max="7249" width="49.19921875" bestFit="1" customWidth="1"/>
    <col min="7250" max="7250" width="52" bestFit="1" customWidth="1"/>
    <col min="7251" max="7251" width="52.265625" bestFit="1" customWidth="1"/>
    <col min="7252" max="7252" width="55.06640625" bestFit="1" customWidth="1"/>
    <col min="7253" max="7253" width="27.796875" bestFit="1" customWidth="1"/>
    <col min="7254" max="7254" width="30.59765625" bestFit="1" customWidth="1"/>
    <col min="7255" max="7255" width="42.6640625" bestFit="1" customWidth="1"/>
    <col min="7256" max="7256" width="45.53125" bestFit="1" customWidth="1"/>
    <col min="7257" max="7257" width="52.06640625" bestFit="1" customWidth="1"/>
    <col min="7258" max="7258" width="54.86328125" bestFit="1" customWidth="1"/>
    <col min="7259" max="7259" width="35.86328125" bestFit="1" customWidth="1"/>
    <col min="7260" max="7260" width="38.6640625" bestFit="1" customWidth="1"/>
    <col min="7261" max="7261" width="23.1328125" bestFit="1" customWidth="1"/>
    <col min="7262" max="7262" width="25.9296875" bestFit="1" customWidth="1"/>
    <col min="7263" max="7263" width="41.86328125" bestFit="1" customWidth="1"/>
    <col min="7264" max="7264" width="44.6640625" bestFit="1" customWidth="1"/>
    <col min="7265" max="7265" width="23.796875" bestFit="1" customWidth="1"/>
    <col min="7266" max="7266" width="26.59765625" bestFit="1" customWidth="1"/>
    <col min="7267" max="7267" width="49.06640625" bestFit="1" customWidth="1"/>
    <col min="7268" max="7268" width="51.86328125" bestFit="1" customWidth="1"/>
    <col min="7269" max="7269" width="42.59765625" bestFit="1" customWidth="1"/>
    <col min="7270" max="7270" width="45.46484375" bestFit="1" customWidth="1"/>
    <col min="7271" max="7271" width="17.59765625" bestFit="1" customWidth="1"/>
    <col min="7272" max="7272" width="20.3984375" bestFit="1" customWidth="1"/>
    <col min="7273" max="7273" width="38" bestFit="1" customWidth="1"/>
    <col min="7274" max="7274" width="40.796875" bestFit="1" customWidth="1"/>
    <col min="7275" max="7275" width="31" bestFit="1" customWidth="1"/>
    <col min="7276" max="7276" width="33.796875" bestFit="1" customWidth="1"/>
    <col min="7277" max="7277" width="27.73046875" bestFit="1" customWidth="1"/>
    <col min="7278" max="7278" width="30.53125" bestFit="1" customWidth="1"/>
    <col min="7279" max="7279" width="45.06640625" bestFit="1" customWidth="1"/>
    <col min="7280" max="7280" width="47.86328125" bestFit="1" customWidth="1"/>
    <col min="7281" max="7281" width="51.59765625" bestFit="1" customWidth="1"/>
    <col min="7282" max="7282" width="54.3984375" bestFit="1" customWidth="1"/>
    <col min="7283" max="7283" width="50.796875" bestFit="1" customWidth="1"/>
    <col min="7284" max="7284" width="53.6640625" bestFit="1" customWidth="1"/>
    <col min="7285" max="7285" width="23.06640625" bestFit="1" customWidth="1"/>
    <col min="7286" max="7286" width="25.86328125" bestFit="1" customWidth="1"/>
    <col min="7287" max="7287" width="49.06640625" bestFit="1" customWidth="1"/>
    <col min="7288" max="7288" width="51.86328125" bestFit="1" customWidth="1"/>
    <col min="7289" max="7289" width="29.73046875" bestFit="1" customWidth="1"/>
    <col min="7290" max="7290" width="32.53125" bestFit="1" customWidth="1"/>
    <col min="7291" max="7291" width="25.73046875" bestFit="1" customWidth="1"/>
    <col min="7292" max="7292" width="28.53125" bestFit="1" customWidth="1"/>
    <col min="7293" max="7293" width="48.59765625" bestFit="1" customWidth="1"/>
    <col min="7294" max="7294" width="51.3984375" bestFit="1" customWidth="1"/>
    <col min="7295" max="7295" width="19.59765625" bestFit="1" customWidth="1"/>
    <col min="7296" max="7296" width="22.3984375" bestFit="1" customWidth="1"/>
    <col min="7297" max="7297" width="31.73046875" bestFit="1" customWidth="1"/>
    <col min="7298" max="7298" width="34.53125" bestFit="1" customWidth="1"/>
    <col min="7299" max="7299" width="28.46484375" bestFit="1" customWidth="1"/>
    <col min="7300" max="7300" width="31.265625" bestFit="1" customWidth="1"/>
    <col min="7301" max="7301" width="18.6640625" bestFit="1" customWidth="1"/>
    <col min="7302" max="7302" width="21.46484375" bestFit="1" customWidth="1"/>
    <col min="7303" max="7303" width="23" bestFit="1" customWidth="1"/>
    <col min="7304" max="7304" width="25.796875" bestFit="1" customWidth="1"/>
    <col min="7305" max="7305" width="11.19921875" bestFit="1" customWidth="1"/>
    <col min="7306" max="7306" width="14" bestFit="1" customWidth="1"/>
    <col min="7307" max="7307" width="20.9296875" bestFit="1" customWidth="1"/>
    <col min="7308" max="7308" width="23.73046875" bestFit="1" customWidth="1"/>
    <col min="7309" max="7309" width="26.53125" bestFit="1" customWidth="1"/>
    <col min="7310" max="7310" width="29.3984375" bestFit="1" customWidth="1"/>
    <col min="7311" max="7311" width="34" bestFit="1" customWidth="1"/>
    <col min="7312" max="7312" width="36.796875" bestFit="1" customWidth="1"/>
    <col min="7313" max="7313" width="23" bestFit="1" customWidth="1"/>
    <col min="7314" max="7314" width="25.796875" bestFit="1" customWidth="1"/>
    <col min="7315" max="7315" width="18.86328125" bestFit="1" customWidth="1"/>
    <col min="7316" max="7316" width="21.6640625" bestFit="1" customWidth="1"/>
    <col min="7317" max="7317" width="32.265625" bestFit="1" customWidth="1"/>
    <col min="7318" max="7318" width="35.06640625" bestFit="1" customWidth="1"/>
    <col min="7319" max="7319" width="18.46484375" bestFit="1" customWidth="1"/>
    <col min="7320" max="7320" width="21.33203125" bestFit="1" customWidth="1"/>
    <col min="7321" max="7321" width="14.796875" bestFit="1" customWidth="1"/>
    <col min="7322" max="7322" width="17.59765625" bestFit="1" customWidth="1"/>
    <col min="7323" max="7323" width="35.3984375" bestFit="1" customWidth="1"/>
    <col min="7324" max="7324" width="38.19921875" bestFit="1" customWidth="1"/>
    <col min="7325" max="7325" width="21.73046875" bestFit="1" customWidth="1"/>
    <col min="7326" max="7326" width="24.53125" bestFit="1" customWidth="1"/>
    <col min="7327" max="7327" width="26.86328125" bestFit="1" customWidth="1"/>
    <col min="7328" max="7328" width="29.6640625" bestFit="1" customWidth="1"/>
    <col min="7329" max="7329" width="30" bestFit="1" customWidth="1"/>
    <col min="7330" max="7330" width="32.796875" bestFit="1" customWidth="1"/>
    <col min="7331" max="7331" width="22" bestFit="1" customWidth="1"/>
    <col min="7332" max="7332" width="24.796875" bestFit="1" customWidth="1"/>
    <col min="7333" max="7333" width="27.796875" bestFit="1" customWidth="1"/>
    <col min="7334" max="7334" width="30.59765625" bestFit="1" customWidth="1"/>
    <col min="7335" max="7335" width="34.59765625" bestFit="1" customWidth="1"/>
    <col min="7336" max="7336" width="37.46484375" bestFit="1" customWidth="1"/>
    <col min="7337" max="7337" width="20.33203125" bestFit="1" customWidth="1"/>
    <col min="7338" max="7338" width="23.1328125" bestFit="1" customWidth="1"/>
    <col min="7339" max="7339" width="43.33203125" bestFit="1" customWidth="1"/>
    <col min="7340" max="7340" width="46.1328125" bestFit="1" customWidth="1"/>
    <col min="7341" max="7341" width="34.06640625" bestFit="1" customWidth="1"/>
    <col min="7342" max="7342" width="36.86328125" bestFit="1" customWidth="1"/>
    <col min="7343" max="7343" width="44.06640625" bestFit="1" customWidth="1"/>
    <col min="7344" max="7344" width="46.86328125" bestFit="1" customWidth="1"/>
    <col min="7345" max="7345" width="51.33203125" bestFit="1" customWidth="1"/>
    <col min="7346" max="7346" width="54.1328125" bestFit="1" customWidth="1"/>
    <col min="7347" max="7347" width="41.796875" bestFit="1" customWidth="1"/>
    <col min="7348" max="7348" width="44.59765625" bestFit="1" customWidth="1"/>
    <col min="7349" max="7349" width="13.33203125" bestFit="1" customWidth="1"/>
    <col min="7350" max="7350" width="16.1328125" bestFit="1" customWidth="1"/>
    <col min="7351" max="7351" width="14.9296875" bestFit="1" customWidth="1"/>
    <col min="7352" max="7352" width="17.73046875" bestFit="1" customWidth="1"/>
    <col min="7353" max="7353" width="44.53125" bestFit="1" customWidth="1"/>
    <col min="7354" max="7354" width="47.33203125" bestFit="1" customWidth="1"/>
    <col min="7355" max="7355" width="30.3984375" bestFit="1" customWidth="1"/>
    <col min="7356" max="7356" width="33.265625" bestFit="1" customWidth="1"/>
    <col min="7357" max="7357" width="19.19921875" bestFit="1" customWidth="1"/>
    <col min="7358" max="7358" width="22" bestFit="1" customWidth="1"/>
    <col min="7359" max="7359" width="12.86328125" bestFit="1" customWidth="1"/>
    <col min="7360" max="7360" width="15.6640625" bestFit="1" customWidth="1"/>
    <col min="7361" max="7361" width="17.59765625" bestFit="1" customWidth="1"/>
    <col min="7362" max="7362" width="20.3984375" bestFit="1" customWidth="1"/>
    <col min="7363" max="7363" width="39.73046875" bestFit="1" customWidth="1"/>
    <col min="7364" max="7364" width="42.53125" bestFit="1" customWidth="1"/>
    <col min="7365" max="7365" width="22.9296875" bestFit="1" customWidth="1"/>
    <col min="7366" max="7366" width="25.73046875" bestFit="1" customWidth="1"/>
    <col min="7367" max="7367" width="35.46484375" bestFit="1" customWidth="1"/>
    <col min="7368" max="7368" width="38.265625" bestFit="1" customWidth="1"/>
    <col min="7369" max="7369" width="37.265625" bestFit="1" customWidth="1"/>
    <col min="7370" max="7370" width="40.06640625" bestFit="1" customWidth="1"/>
    <col min="7371" max="7371" width="47.86328125" bestFit="1" customWidth="1"/>
    <col min="7372" max="7372" width="50.6640625" bestFit="1" customWidth="1"/>
    <col min="7373" max="7373" width="30.59765625" bestFit="1" customWidth="1"/>
    <col min="7374" max="7374" width="33.46484375" bestFit="1" customWidth="1"/>
    <col min="7375" max="7375" width="39.73046875" bestFit="1" customWidth="1"/>
    <col min="7376" max="7376" width="42.53125" bestFit="1" customWidth="1"/>
    <col min="7377" max="7377" width="47.73046875" bestFit="1" customWidth="1"/>
    <col min="7378" max="7378" width="50.53125" bestFit="1" customWidth="1"/>
    <col min="7379" max="7379" width="47.46484375" bestFit="1" customWidth="1"/>
    <col min="7380" max="7380" width="50.265625" bestFit="1" customWidth="1"/>
    <col min="7381" max="7381" width="24.796875" bestFit="1" customWidth="1"/>
    <col min="7382" max="7382" width="27.59765625" bestFit="1" customWidth="1"/>
    <col min="7383" max="7383" width="42.53125" bestFit="1" customWidth="1"/>
    <col min="7384" max="7384" width="45.3984375" bestFit="1" customWidth="1"/>
    <col min="7385" max="7385" width="54.33203125" bestFit="1" customWidth="1"/>
    <col min="7386" max="7386" width="57.1328125" bestFit="1" customWidth="1"/>
    <col min="7387" max="7387" width="21.06640625" bestFit="1" customWidth="1"/>
    <col min="7388" max="7388" width="23.86328125" bestFit="1" customWidth="1"/>
    <col min="7389" max="7389" width="24.46484375" bestFit="1" customWidth="1"/>
    <col min="7390" max="7390" width="27.265625" bestFit="1" customWidth="1"/>
    <col min="7391" max="7391" width="18.6640625" bestFit="1" customWidth="1"/>
    <col min="7392" max="7392" width="21.46484375" bestFit="1" customWidth="1"/>
    <col min="7393" max="7393" width="32.59765625" bestFit="1" customWidth="1"/>
    <col min="7394" max="7394" width="35.3984375" bestFit="1" customWidth="1"/>
    <col min="7395" max="7395" width="21" bestFit="1" customWidth="1"/>
    <col min="7396" max="7396" width="23.796875" bestFit="1" customWidth="1"/>
    <col min="7397" max="7397" width="22.265625" bestFit="1" customWidth="1"/>
    <col min="7398" max="7398" width="25.1328125" bestFit="1" customWidth="1"/>
    <col min="7399" max="7399" width="33.1328125" bestFit="1" customWidth="1"/>
    <col min="7400" max="7400" width="35.9296875" bestFit="1" customWidth="1"/>
    <col min="7401" max="7401" width="47.86328125" bestFit="1" customWidth="1"/>
    <col min="7402" max="7402" width="50.6640625" bestFit="1" customWidth="1"/>
    <col min="7403" max="7403" width="16.46484375" bestFit="1" customWidth="1"/>
    <col min="7404" max="7404" width="19.265625" bestFit="1" customWidth="1"/>
    <col min="7405" max="7405" width="51.19921875" bestFit="1" customWidth="1"/>
    <col min="7406" max="7406" width="54" bestFit="1" customWidth="1"/>
    <col min="7407" max="7407" width="47.6640625" bestFit="1" customWidth="1"/>
    <col min="7408" max="7408" width="50.46484375" bestFit="1" customWidth="1"/>
    <col min="7409" max="7409" width="32.33203125" bestFit="1" customWidth="1"/>
    <col min="7410" max="7410" width="35.1328125" bestFit="1" customWidth="1"/>
    <col min="7411" max="7411" width="16.796875" bestFit="1" customWidth="1"/>
    <col min="7412" max="7412" width="19.59765625" bestFit="1" customWidth="1"/>
    <col min="7413" max="7413" width="43.73046875" bestFit="1" customWidth="1"/>
    <col min="7414" max="7414" width="46.53125" bestFit="1" customWidth="1"/>
    <col min="7415" max="7415" width="31.33203125" bestFit="1" customWidth="1"/>
    <col min="7416" max="7416" width="34.1328125" bestFit="1" customWidth="1"/>
    <col min="7417" max="7417" width="51.19921875" bestFit="1" customWidth="1"/>
    <col min="7418" max="7418" width="54" bestFit="1" customWidth="1"/>
    <col min="7419" max="7419" width="52.9296875" bestFit="1" customWidth="1"/>
    <col min="7420" max="7420" width="55.73046875" bestFit="1" customWidth="1"/>
    <col min="7421" max="7421" width="32.46484375" bestFit="1" customWidth="1"/>
    <col min="7422" max="7422" width="35.265625" bestFit="1" customWidth="1"/>
    <col min="7423" max="7423" width="7.19921875" bestFit="1" customWidth="1"/>
    <col min="7424" max="7424" width="9.9296875" bestFit="1" customWidth="1"/>
    <col min="7425" max="7425" width="52.53125" bestFit="1" customWidth="1"/>
    <col min="7426" max="7426" width="55.33203125" bestFit="1" customWidth="1"/>
    <col min="7427" max="7427" width="25.73046875" bestFit="1" customWidth="1"/>
    <col min="7428" max="7428" width="28.53125" bestFit="1" customWidth="1"/>
    <col min="7429" max="7429" width="19.3984375" bestFit="1" customWidth="1"/>
    <col min="7430" max="7430" width="22.19921875" bestFit="1" customWidth="1"/>
    <col min="7431" max="7431" width="24.9296875" bestFit="1" customWidth="1"/>
    <col min="7432" max="7432" width="27.73046875" bestFit="1" customWidth="1"/>
    <col min="7433" max="7433" width="22.9296875" bestFit="1" customWidth="1"/>
    <col min="7434" max="7434" width="25.73046875" bestFit="1" customWidth="1"/>
    <col min="7435" max="7435" width="8.9296875" bestFit="1" customWidth="1"/>
    <col min="7436" max="7436" width="9.73046875" bestFit="1" customWidth="1"/>
    <col min="7437" max="7437" width="48.06640625" bestFit="1" customWidth="1"/>
    <col min="7438" max="7438" width="50.86328125" bestFit="1" customWidth="1"/>
    <col min="7439" max="7439" width="51.9296875" bestFit="1" customWidth="1"/>
    <col min="7440" max="7440" width="54.73046875" bestFit="1" customWidth="1"/>
    <col min="7441" max="7441" width="55.265625" bestFit="1" customWidth="1"/>
    <col min="7442" max="7442" width="58.06640625" bestFit="1" customWidth="1"/>
    <col min="7443" max="7443" width="32.59765625" bestFit="1" customWidth="1"/>
    <col min="7444" max="7444" width="35.3984375" bestFit="1" customWidth="1"/>
    <col min="7445" max="7445" width="25.86328125" bestFit="1" customWidth="1"/>
    <col min="7446" max="7446" width="28.6640625" bestFit="1" customWidth="1"/>
    <col min="7447" max="7447" width="44.59765625" bestFit="1" customWidth="1"/>
    <col min="7448" max="7448" width="47.3984375" bestFit="1" customWidth="1"/>
    <col min="7449" max="7449" width="15.59765625" bestFit="1" customWidth="1"/>
    <col min="7450" max="7450" width="18.3984375" bestFit="1" customWidth="1"/>
    <col min="7451" max="7451" width="33.59765625" bestFit="1" customWidth="1"/>
    <col min="7452" max="7452" width="36.3984375" bestFit="1" customWidth="1"/>
    <col min="7453" max="7453" width="28.73046875" bestFit="1" customWidth="1"/>
    <col min="7454" max="7454" width="31.53125" bestFit="1" customWidth="1"/>
    <col min="7455" max="7455" width="33.1328125" bestFit="1" customWidth="1"/>
    <col min="7456" max="7456" width="35.9296875" bestFit="1" customWidth="1"/>
    <col min="7457" max="7457" width="14.19921875" bestFit="1" customWidth="1"/>
    <col min="7458" max="7458" width="17.06640625" bestFit="1" customWidth="1"/>
    <col min="7459" max="7459" width="35.59765625" bestFit="1" customWidth="1"/>
    <col min="7460" max="7460" width="38.3984375" bestFit="1" customWidth="1"/>
    <col min="7461" max="7461" width="48.9296875" bestFit="1" customWidth="1"/>
    <col min="7462" max="7462" width="51.73046875" bestFit="1" customWidth="1"/>
    <col min="7463" max="7463" width="35.19921875" bestFit="1" customWidth="1"/>
    <col min="7464" max="7464" width="38" bestFit="1" customWidth="1"/>
    <col min="7465" max="7465" width="23.86328125" bestFit="1" customWidth="1"/>
    <col min="7466" max="7466" width="26.6640625" bestFit="1" customWidth="1"/>
    <col min="7467" max="7467" width="17.59765625" bestFit="1" customWidth="1"/>
    <col min="7468" max="7468" width="20.3984375" bestFit="1" customWidth="1"/>
    <col min="7469" max="7469" width="53.86328125" bestFit="1" customWidth="1"/>
    <col min="7470" max="7470" width="56.6640625" bestFit="1" customWidth="1"/>
    <col min="7471" max="7471" width="34.53125" bestFit="1" customWidth="1"/>
    <col min="7472" max="7472" width="37.3984375" bestFit="1" customWidth="1"/>
    <col min="7473" max="7473" width="33.796875" bestFit="1" customWidth="1"/>
    <col min="7474" max="7474" width="36.59765625" bestFit="1" customWidth="1"/>
    <col min="7475" max="7475" width="28.6640625" bestFit="1" customWidth="1"/>
    <col min="7476" max="7476" width="31.46484375" bestFit="1" customWidth="1"/>
    <col min="7477" max="7477" width="12.9296875" bestFit="1" customWidth="1"/>
    <col min="7478" max="7478" width="15.73046875" bestFit="1" customWidth="1"/>
    <col min="7479" max="7479" width="37.06640625" bestFit="1" customWidth="1"/>
    <col min="7480" max="7480" width="39.86328125" bestFit="1" customWidth="1"/>
    <col min="7481" max="7481" width="47.9296875" bestFit="1" customWidth="1"/>
    <col min="7482" max="7482" width="50.73046875" bestFit="1" customWidth="1"/>
    <col min="7483" max="7483" width="19.796875" bestFit="1" customWidth="1"/>
    <col min="7484" max="7484" width="22.59765625" bestFit="1" customWidth="1"/>
    <col min="7485" max="7485" width="32.86328125" bestFit="1" customWidth="1"/>
    <col min="7486" max="7486" width="35.6640625" bestFit="1" customWidth="1"/>
    <col min="7487" max="7487" width="32.19921875" bestFit="1" customWidth="1"/>
    <col min="7488" max="7488" width="35" bestFit="1" customWidth="1"/>
    <col min="7489" max="7489" width="16.3984375" bestFit="1" customWidth="1"/>
    <col min="7490" max="7490" width="19.19921875" bestFit="1" customWidth="1"/>
    <col min="7491" max="7491" width="49.59765625" bestFit="1" customWidth="1"/>
    <col min="7492" max="7492" width="52.3984375" bestFit="1" customWidth="1"/>
    <col min="7493" max="7493" width="21.53125" bestFit="1" customWidth="1"/>
    <col min="7494" max="7494" width="24.33203125" bestFit="1" customWidth="1"/>
    <col min="7495" max="7495" width="20.46484375" bestFit="1" customWidth="1"/>
    <col min="7496" max="7496" width="23.265625" bestFit="1" customWidth="1"/>
    <col min="7497" max="7497" width="16.86328125" bestFit="1" customWidth="1"/>
    <col min="7498" max="7498" width="19.6640625" bestFit="1" customWidth="1"/>
    <col min="7499" max="7499" width="39.6640625" bestFit="1" customWidth="1"/>
    <col min="7500" max="7500" width="42.46484375" bestFit="1" customWidth="1"/>
    <col min="7501" max="7501" width="23.59765625" bestFit="1" customWidth="1"/>
    <col min="7502" max="7502" width="26.3984375" bestFit="1" customWidth="1"/>
    <col min="7503" max="7503" width="39.6640625" bestFit="1" customWidth="1"/>
    <col min="7504" max="7504" width="42.46484375" bestFit="1" customWidth="1"/>
    <col min="7505" max="7505" width="48.3984375" bestFit="1" customWidth="1"/>
    <col min="7506" max="7506" width="51.19921875" bestFit="1" customWidth="1"/>
    <col min="7507" max="7507" width="50.1328125" bestFit="1" customWidth="1"/>
    <col min="7508" max="7508" width="52.9296875" bestFit="1" customWidth="1"/>
    <col min="7509" max="7509" width="34.53125" bestFit="1" customWidth="1"/>
    <col min="7510" max="7510" width="37.3984375" bestFit="1" customWidth="1"/>
    <col min="7511" max="7511" width="11.46484375" bestFit="1" customWidth="1"/>
    <col min="7512" max="7512" width="14.265625" bestFit="1" customWidth="1"/>
    <col min="7513" max="7513" width="30" bestFit="1" customWidth="1"/>
    <col min="7514" max="7514" width="32.796875" bestFit="1" customWidth="1"/>
    <col min="7515" max="7515" width="13.1328125" bestFit="1" customWidth="1"/>
    <col min="7516" max="7516" width="15.9296875" bestFit="1" customWidth="1"/>
    <col min="7517" max="7517" width="17.73046875" bestFit="1" customWidth="1"/>
    <col min="7518" max="7518" width="20.53125" bestFit="1" customWidth="1"/>
    <col min="7519" max="7519" width="53.3984375" bestFit="1" customWidth="1"/>
    <col min="7520" max="7520" width="56.19921875" bestFit="1" customWidth="1"/>
    <col min="7521" max="7521" width="46.265625" bestFit="1" customWidth="1"/>
    <col min="7522" max="7522" width="49.06640625" bestFit="1" customWidth="1"/>
    <col min="7523" max="7523" width="28.6640625" bestFit="1" customWidth="1"/>
    <col min="7524" max="7524" width="31.46484375" bestFit="1" customWidth="1"/>
    <col min="7525" max="7525" width="43.33203125" bestFit="1" customWidth="1"/>
    <col min="7526" max="7526" width="46.1328125" bestFit="1" customWidth="1"/>
    <col min="7527" max="7527" width="28.53125" bestFit="1" customWidth="1"/>
    <col min="7528" max="7528" width="31.33203125" bestFit="1" customWidth="1"/>
    <col min="7529" max="7529" width="53.53125" bestFit="1" customWidth="1"/>
    <col min="7530" max="7530" width="56.33203125" bestFit="1" customWidth="1"/>
    <col min="7531" max="7531" width="44" bestFit="1" customWidth="1"/>
    <col min="7532" max="7532" width="46.796875" bestFit="1" customWidth="1"/>
    <col min="7533" max="7533" width="26.86328125" bestFit="1" customWidth="1"/>
    <col min="7534" max="7534" width="29.6640625" bestFit="1" customWidth="1"/>
    <col min="7535" max="7535" width="32" bestFit="1" customWidth="1"/>
    <col min="7536" max="7536" width="34.796875" bestFit="1" customWidth="1"/>
    <col min="7537" max="7537" width="42.86328125" bestFit="1" customWidth="1"/>
    <col min="7538" max="7538" width="45.73046875" bestFit="1" customWidth="1"/>
    <col min="7539" max="7539" width="23.796875" bestFit="1" customWidth="1"/>
    <col min="7540" max="7540" width="26.59765625" bestFit="1" customWidth="1"/>
    <col min="7541" max="7541" width="16.3984375" bestFit="1" customWidth="1"/>
    <col min="7542" max="7542" width="19.19921875" bestFit="1" customWidth="1"/>
    <col min="7543" max="7543" width="22.3984375" bestFit="1" customWidth="1"/>
    <col min="7544" max="7544" width="25.265625" bestFit="1" customWidth="1"/>
    <col min="7545" max="7545" width="14.33203125" bestFit="1" customWidth="1"/>
    <col min="7546" max="7546" width="17.19921875" bestFit="1" customWidth="1"/>
    <col min="7547" max="7547" width="12.1328125" bestFit="1" customWidth="1"/>
    <col min="7548" max="7548" width="14.9296875" bestFit="1" customWidth="1"/>
    <col min="7549" max="7549" width="41.3984375" bestFit="1" customWidth="1"/>
    <col min="7550" max="7550" width="44.19921875" bestFit="1" customWidth="1"/>
    <col min="7551" max="7551" width="38.6640625" bestFit="1" customWidth="1"/>
    <col min="7552" max="7552" width="41.53125" bestFit="1" customWidth="1"/>
    <col min="7553" max="7553" width="41" bestFit="1" customWidth="1"/>
    <col min="7554" max="7554" width="43.796875" bestFit="1" customWidth="1"/>
    <col min="7555" max="7555" width="18.06640625" bestFit="1" customWidth="1"/>
    <col min="7556" max="7556" width="20.9296875" bestFit="1" customWidth="1"/>
    <col min="7557" max="7557" width="44.19921875" bestFit="1" customWidth="1"/>
    <col min="7558" max="7558" width="47" bestFit="1" customWidth="1"/>
    <col min="7559" max="7559" width="51.19921875" bestFit="1" customWidth="1"/>
    <col min="7560" max="7560" width="54" bestFit="1" customWidth="1"/>
    <col min="7561" max="7561" width="42.73046875" bestFit="1" customWidth="1"/>
    <col min="7562" max="7562" width="45.59765625" bestFit="1" customWidth="1"/>
    <col min="7563" max="7563" width="17.33203125" bestFit="1" customWidth="1"/>
    <col min="7564" max="7564" width="20.1328125" bestFit="1" customWidth="1"/>
    <col min="7565" max="7565" width="27.33203125" bestFit="1" customWidth="1"/>
    <col min="7566" max="7566" width="30.1328125" bestFit="1" customWidth="1"/>
    <col min="7567" max="7567" width="51.3984375" bestFit="1" customWidth="1"/>
    <col min="7568" max="7568" width="54.19921875" bestFit="1" customWidth="1"/>
    <col min="7569" max="7569" width="31.06640625" bestFit="1" customWidth="1"/>
    <col min="7570" max="7570" width="33.86328125" bestFit="1" customWidth="1"/>
    <col min="7571" max="7571" width="56.73046875" bestFit="1" customWidth="1"/>
    <col min="7572" max="7572" width="59.53125" bestFit="1" customWidth="1"/>
    <col min="7573" max="7573" width="24.33203125" bestFit="1" customWidth="1"/>
    <col min="7574" max="7574" width="27.1328125" bestFit="1" customWidth="1"/>
    <col min="7575" max="7575" width="27.9296875" bestFit="1" customWidth="1"/>
    <col min="7576" max="7576" width="30.73046875" bestFit="1" customWidth="1"/>
    <col min="7577" max="7577" width="45.53125" bestFit="1" customWidth="1"/>
    <col min="7578" max="7578" width="48.33203125" bestFit="1" customWidth="1"/>
    <col min="7579" max="7579" width="48.6640625" bestFit="1" customWidth="1"/>
    <col min="7580" max="7580" width="51.46484375" bestFit="1" customWidth="1"/>
    <col min="7581" max="7581" width="50.73046875" bestFit="1" customWidth="1"/>
    <col min="7582" max="7582" width="53.59765625" bestFit="1" customWidth="1"/>
    <col min="7583" max="7583" width="36.796875" bestFit="1" customWidth="1"/>
    <col min="7584" max="7584" width="39.59765625" bestFit="1" customWidth="1"/>
    <col min="7585" max="7585" width="45.46484375" bestFit="1" customWidth="1"/>
    <col min="7586" max="7586" width="48.265625" bestFit="1" customWidth="1"/>
    <col min="7587" max="7587" width="56.19921875" bestFit="1" customWidth="1"/>
    <col min="7588" max="7588" width="59" bestFit="1" customWidth="1"/>
    <col min="7589" max="7589" width="16.265625" bestFit="1" customWidth="1"/>
    <col min="7590" max="7590" width="19.06640625" bestFit="1" customWidth="1"/>
    <col min="7591" max="7591" width="16.1328125" bestFit="1" customWidth="1"/>
    <col min="7592" max="7592" width="18.9296875" bestFit="1" customWidth="1"/>
    <col min="7593" max="7593" width="25.59765625" bestFit="1" customWidth="1"/>
    <col min="7594" max="7594" width="28.3984375" bestFit="1" customWidth="1"/>
    <col min="7595" max="7595" width="55.53125" bestFit="1" customWidth="1"/>
    <col min="7596" max="7596" width="58.33203125" bestFit="1" customWidth="1"/>
    <col min="7597" max="7597" width="36.796875" bestFit="1" customWidth="1"/>
    <col min="7598" max="7598" width="39.59765625" bestFit="1" customWidth="1"/>
    <col min="7599" max="7599" width="45.265625" bestFit="1" customWidth="1"/>
    <col min="7600" max="7600" width="48.06640625" bestFit="1" customWidth="1"/>
    <col min="7601" max="7601" width="26.19921875" bestFit="1" customWidth="1"/>
    <col min="7602" max="7602" width="29.06640625" bestFit="1" customWidth="1"/>
    <col min="7603" max="7603" width="12.06640625" bestFit="1" customWidth="1"/>
    <col min="7604" max="7604" width="14.86328125" bestFit="1" customWidth="1"/>
    <col min="7605" max="7605" width="33.53125" bestFit="1" customWidth="1"/>
    <col min="7606" max="7606" width="36.33203125" bestFit="1" customWidth="1"/>
    <col min="7607" max="7607" width="32.33203125" bestFit="1" customWidth="1"/>
    <col min="7608" max="7608" width="35.1328125" bestFit="1" customWidth="1"/>
    <col min="7609" max="7609" width="27.59765625" bestFit="1" customWidth="1"/>
    <col min="7610" max="7610" width="30.3984375" bestFit="1" customWidth="1"/>
    <col min="7611" max="7611" width="8.9296875" bestFit="1" customWidth="1"/>
    <col min="7612" max="7612" width="10.53125" bestFit="1" customWidth="1"/>
    <col min="7613" max="7613" width="19.33203125" bestFit="1" customWidth="1"/>
    <col min="7614" max="7614" width="22.1328125" bestFit="1" customWidth="1"/>
    <col min="7615" max="7615" width="33.46484375" bestFit="1" customWidth="1"/>
    <col min="7616" max="7616" width="36.265625" bestFit="1" customWidth="1"/>
    <col min="7617" max="7617" width="27.9296875" bestFit="1" customWidth="1"/>
    <col min="7618" max="7618" width="30.73046875" bestFit="1" customWidth="1"/>
    <col min="7619" max="7619" width="39.1328125" bestFit="1" customWidth="1"/>
    <col min="7620" max="7620" width="41.9296875" bestFit="1" customWidth="1"/>
    <col min="7621" max="7621" width="52" bestFit="1" customWidth="1"/>
    <col min="7622" max="7622" width="54.796875" bestFit="1" customWidth="1"/>
    <col min="7623" max="7623" width="11.73046875" bestFit="1" customWidth="1"/>
    <col min="7624" max="7624" width="14.53125" bestFit="1" customWidth="1"/>
    <col min="7625" max="7625" width="51.3984375" bestFit="1" customWidth="1"/>
    <col min="7626" max="7626" width="54.19921875" bestFit="1" customWidth="1"/>
    <col min="7627" max="7627" width="32.46484375" bestFit="1" customWidth="1"/>
    <col min="7628" max="7628" width="35.265625" bestFit="1" customWidth="1"/>
    <col min="7629" max="7629" width="13" bestFit="1" customWidth="1"/>
    <col min="7630" max="7630" width="15.796875" bestFit="1" customWidth="1"/>
    <col min="7631" max="7631" width="34.796875" bestFit="1" customWidth="1"/>
    <col min="7632" max="7632" width="37.6640625" bestFit="1" customWidth="1"/>
    <col min="7633" max="7633" width="8.3984375" bestFit="1" customWidth="1"/>
    <col min="7634" max="7634" width="11.1328125" bestFit="1" customWidth="1"/>
    <col min="7635" max="7635" width="37.6640625" bestFit="1" customWidth="1"/>
    <col min="7636" max="7636" width="40.46484375" bestFit="1" customWidth="1"/>
    <col min="7637" max="7637" width="39.73046875" bestFit="1" customWidth="1"/>
    <col min="7638" max="7638" width="42.53125" bestFit="1" customWidth="1"/>
    <col min="7639" max="7639" width="46.06640625" bestFit="1" customWidth="1"/>
    <col min="7640" max="7640" width="48.86328125" bestFit="1" customWidth="1"/>
    <col min="7641" max="7641" width="8.9296875" bestFit="1" customWidth="1"/>
    <col min="7642" max="7642" width="10.73046875" bestFit="1" customWidth="1"/>
    <col min="7643" max="7643" width="48.9296875" bestFit="1" customWidth="1"/>
    <col min="7644" max="7644" width="51.73046875" bestFit="1" customWidth="1"/>
    <col min="7645" max="7645" width="19.86328125" bestFit="1" customWidth="1"/>
    <col min="7646" max="7646" width="22.6640625" bestFit="1" customWidth="1"/>
    <col min="7647" max="7647" width="17.19921875" bestFit="1" customWidth="1"/>
    <col min="7648" max="7648" width="20" bestFit="1" customWidth="1"/>
    <col min="7649" max="7649" width="33.796875" bestFit="1" customWidth="1"/>
    <col min="7650" max="7650" width="36.59765625" bestFit="1" customWidth="1"/>
    <col min="7651" max="7651" width="28.1328125" bestFit="1" customWidth="1"/>
    <col min="7652" max="7652" width="30.9296875" bestFit="1" customWidth="1"/>
    <col min="7653" max="7653" width="20.6640625" bestFit="1" customWidth="1"/>
    <col min="7654" max="7654" width="23.46484375" bestFit="1" customWidth="1"/>
    <col min="7655" max="7655" width="38.46484375" bestFit="1" customWidth="1"/>
    <col min="7656" max="7656" width="41.33203125" bestFit="1" customWidth="1"/>
    <col min="7657" max="7657" width="19.1328125" bestFit="1" customWidth="1"/>
    <col min="7658" max="7658" width="21.9296875" bestFit="1" customWidth="1"/>
    <col min="7659" max="7659" width="46.1328125" bestFit="1" customWidth="1"/>
    <col min="7660" max="7660" width="48.9296875" bestFit="1" customWidth="1"/>
    <col min="7661" max="7661" width="32.19921875" bestFit="1" customWidth="1"/>
    <col min="7662" max="7662" width="35" bestFit="1" customWidth="1"/>
    <col min="7663" max="7663" width="29" bestFit="1" customWidth="1"/>
    <col min="7664" max="7664" width="31.796875" bestFit="1" customWidth="1"/>
    <col min="7665" max="7665" width="32.796875" bestFit="1" customWidth="1"/>
    <col min="7666" max="7666" width="35.59765625" bestFit="1" customWidth="1"/>
    <col min="7667" max="7667" width="11.796875" bestFit="1" customWidth="1"/>
    <col min="7668" max="7668" width="14.59765625" bestFit="1" customWidth="1"/>
    <col min="7669" max="7669" width="22.46484375" bestFit="1" customWidth="1"/>
    <col min="7670" max="7670" width="25.33203125" bestFit="1" customWidth="1"/>
    <col min="7671" max="7671" width="52.9296875" bestFit="1" customWidth="1"/>
    <col min="7672" max="7672" width="55.73046875" bestFit="1" customWidth="1"/>
    <col min="7673" max="7673" width="29.53125" bestFit="1" customWidth="1"/>
    <col min="7674" max="7674" width="32.33203125" bestFit="1" customWidth="1"/>
    <col min="7675" max="7675" width="49.33203125" bestFit="1" customWidth="1"/>
    <col min="7676" max="7676" width="52.1328125" bestFit="1" customWidth="1"/>
    <col min="7677" max="7677" width="16.3984375" bestFit="1" customWidth="1"/>
    <col min="7678" max="7678" width="19.19921875" bestFit="1" customWidth="1"/>
    <col min="7679" max="7679" width="31.19921875" bestFit="1" customWidth="1"/>
    <col min="7680" max="7680" width="34" bestFit="1" customWidth="1"/>
    <col min="7681" max="7681" width="8.9296875" bestFit="1" customWidth="1"/>
    <col min="7682" max="7682" width="9.6640625" bestFit="1" customWidth="1"/>
    <col min="7683" max="7683" width="43.1328125" bestFit="1" customWidth="1"/>
    <col min="7684" max="7684" width="45.9296875" bestFit="1" customWidth="1"/>
    <col min="7685" max="7685" width="53.1328125" bestFit="1" customWidth="1"/>
    <col min="7686" max="7686" width="55.9296875" bestFit="1" customWidth="1"/>
    <col min="7687" max="7687" width="38.3984375" bestFit="1" customWidth="1"/>
    <col min="7688" max="7688" width="41.265625" bestFit="1" customWidth="1"/>
    <col min="7689" max="7689" width="22.06640625" bestFit="1" customWidth="1"/>
    <col min="7690" max="7690" width="24.86328125" bestFit="1" customWidth="1"/>
    <col min="7691" max="7691" width="19.19921875" bestFit="1" customWidth="1"/>
    <col min="7692" max="7692" width="22" bestFit="1" customWidth="1"/>
    <col min="7693" max="7693" width="34.265625" bestFit="1" customWidth="1"/>
    <col min="7694" max="7694" width="37.06640625" bestFit="1" customWidth="1"/>
    <col min="7695" max="7695" width="14.86328125" bestFit="1" customWidth="1"/>
    <col min="7696" max="7696" width="17.6640625" bestFit="1" customWidth="1"/>
    <col min="7697" max="7697" width="27.73046875" bestFit="1" customWidth="1"/>
    <col min="7698" max="7698" width="30.53125" bestFit="1" customWidth="1"/>
    <col min="7699" max="7699" width="11.73046875" bestFit="1" customWidth="1"/>
    <col min="7700" max="7700" width="14.53125" bestFit="1" customWidth="1"/>
    <col min="7701" max="7701" width="44.46484375" bestFit="1" customWidth="1"/>
    <col min="7702" max="7702" width="47.265625" bestFit="1" customWidth="1"/>
    <col min="7703" max="7703" width="18.265625" bestFit="1" customWidth="1"/>
    <col min="7704" max="7704" width="21.1328125" bestFit="1" customWidth="1"/>
    <col min="7705" max="7705" width="18.33203125" bestFit="1" customWidth="1"/>
    <col min="7706" max="7706" width="21.19921875" bestFit="1" customWidth="1"/>
    <col min="7707" max="7707" width="24.46484375" bestFit="1" customWidth="1"/>
    <col min="7708" max="7708" width="27.265625" bestFit="1" customWidth="1"/>
    <col min="7709" max="7709" width="37.796875" bestFit="1" customWidth="1"/>
    <col min="7710" max="7710" width="40.59765625" bestFit="1" customWidth="1"/>
    <col min="7711" max="7711" width="48.46484375" bestFit="1" customWidth="1"/>
    <col min="7712" max="7712" width="51.265625" bestFit="1" customWidth="1"/>
    <col min="7713" max="7713" width="46.46484375" bestFit="1" customWidth="1"/>
    <col min="7714" max="7714" width="49.265625" bestFit="1" customWidth="1"/>
    <col min="7715" max="7715" width="24.53125" bestFit="1" customWidth="1"/>
    <col min="7716" max="7716" width="27.33203125" bestFit="1" customWidth="1"/>
    <col min="7717" max="7717" width="50.9296875" bestFit="1" customWidth="1"/>
    <col min="7718" max="7718" width="53.796875" bestFit="1" customWidth="1"/>
    <col min="7719" max="7719" width="20.9296875" bestFit="1" customWidth="1"/>
    <col min="7720" max="7720" width="23.73046875" bestFit="1" customWidth="1"/>
    <col min="7721" max="7721" width="39.3984375" bestFit="1" customWidth="1"/>
    <col min="7722" max="7722" width="42.19921875" bestFit="1" customWidth="1"/>
    <col min="7723" max="7723" width="52.9296875" bestFit="1" customWidth="1"/>
    <col min="7724" max="7724" width="55.73046875" bestFit="1" customWidth="1"/>
    <col min="7725" max="7725" width="30.19921875" bestFit="1" customWidth="1"/>
    <col min="7726" max="7726" width="33" bestFit="1" customWidth="1"/>
    <col min="7727" max="7727" width="54.86328125" bestFit="1" customWidth="1"/>
    <col min="7728" max="7728" width="57.73046875" bestFit="1" customWidth="1"/>
    <col min="7729" max="7729" width="20.796875" bestFit="1" customWidth="1"/>
    <col min="7730" max="7730" width="23.59765625" bestFit="1" customWidth="1"/>
    <col min="7731" max="7731" width="29.6640625" bestFit="1" customWidth="1"/>
    <col min="7732" max="7732" width="32.46484375" bestFit="1" customWidth="1"/>
    <col min="7733" max="7733" width="14.19921875" bestFit="1" customWidth="1"/>
    <col min="7734" max="7734" width="17.06640625" bestFit="1" customWidth="1"/>
    <col min="7735" max="7735" width="55.53125" bestFit="1" customWidth="1"/>
    <col min="7736" max="7736" width="58.33203125" bestFit="1" customWidth="1"/>
    <col min="7737" max="7737" width="23.53125" bestFit="1" customWidth="1"/>
    <col min="7738" max="7738" width="26.33203125" bestFit="1" customWidth="1"/>
    <col min="7739" max="7739" width="44" bestFit="1" customWidth="1"/>
    <col min="7740" max="7740" width="46.796875" bestFit="1" customWidth="1"/>
    <col min="7741" max="7741" width="17.3984375" bestFit="1" customWidth="1"/>
    <col min="7742" max="7742" width="20.19921875" bestFit="1" customWidth="1"/>
    <col min="7743" max="7743" width="51.73046875" bestFit="1" customWidth="1"/>
    <col min="7744" max="7744" width="54.53125" bestFit="1" customWidth="1"/>
    <col min="7745" max="7745" width="47.9296875" bestFit="1" customWidth="1"/>
    <col min="7746" max="7746" width="50.73046875" bestFit="1" customWidth="1"/>
    <col min="7747" max="7747" width="45.265625" bestFit="1" customWidth="1"/>
    <col min="7748" max="7748" width="48.06640625" bestFit="1" customWidth="1"/>
    <col min="7749" max="7749" width="30.46484375" bestFit="1" customWidth="1"/>
    <col min="7750" max="7750" width="33.33203125" bestFit="1" customWidth="1"/>
    <col min="7751" max="7751" width="48.59765625" bestFit="1" customWidth="1"/>
    <col min="7752" max="7752" width="51.3984375" bestFit="1" customWidth="1"/>
    <col min="7753" max="7753" width="21.265625" bestFit="1" customWidth="1"/>
    <col min="7754" max="7754" width="24.06640625" bestFit="1" customWidth="1"/>
    <col min="7755" max="7755" width="21.265625" bestFit="1" customWidth="1"/>
    <col min="7756" max="7756" width="24.06640625" bestFit="1" customWidth="1"/>
    <col min="7757" max="7757" width="26.1328125" bestFit="1" customWidth="1"/>
    <col min="7758" max="7758" width="28.9296875" bestFit="1" customWidth="1"/>
    <col min="7759" max="7759" width="42.59765625" bestFit="1" customWidth="1"/>
    <col min="7760" max="7760" width="45.46484375" bestFit="1" customWidth="1"/>
    <col min="7761" max="7761" width="46.3984375" bestFit="1" customWidth="1"/>
    <col min="7762" max="7762" width="49.19921875" bestFit="1" customWidth="1"/>
    <col min="7763" max="7763" width="16.19921875" bestFit="1" customWidth="1"/>
    <col min="7764" max="7764" width="19" bestFit="1" customWidth="1"/>
    <col min="7765" max="7765" width="25.19921875" bestFit="1" customWidth="1"/>
    <col min="7766" max="7766" width="28" bestFit="1" customWidth="1"/>
    <col min="7767" max="7767" width="39.19921875" bestFit="1" customWidth="1"/>
    <col min="7768" max="7768" width="42" bestFit="1" customWidth="1"/>
    <col min="7769" max="7769" width="37" bestFit="1" customWidth="1"/>
    <col min="7770" max="7770" width="39.796875" bestFit="1" customWidth="1"/>
    <col min="7771" max="7771" width="53.9296875" bestFit="1" customWidth="1"/>
    <col min="7772" max="7772" width="56.73046875" bestFit="1" customWidth="1"/>
    <col min="7773" max="7773" width="54.6640625" bestFit="1" customWidth="1"/>
    <col min="7774" max="7774" width="57.53125" bestFit="1" customWidth="1"/>
    <col min="7775" max="7775" width="30.3984375" bestFit="1" customWidth="1"/>
    <col min="7776" max="7776" width="33.265625" bestFit="1" customWidth="1"/>
    <col min="7777" max="7777" width="43.59765625" bestFit="1" customWidth="1"/>
    <col min="7778" max="7778" width="46.3984375" bestFit="1" customWidth="1"/>
    <col min="7779" max="7779" width="24.1328125" bestFit="1" customWidth="1"/>
    <col min="7780" max="7780" width="26.9296875" bestFit="1" customWidth="1"/>
    <col min="7781" max="7781" width="32.86328125" bestFit="1" customWidth="1"/>
    <col min="7782" max="7782" width="35.6640625" bestFit="1" customWidth="1"/>
    <col min="7783" max="7783" width="38.86328125" bestFit="1" customWidth="1"/>
    <col min="7784" max="7784" width="41.73046875" bestFit="1" customWidth="1"/>
    <col min="7785" max="7785" width="42.1328125" bestFit="1" customWidth="1"/>
    <col min="7786" max="7786" width="44.9296875" bestFit="1" customWidth="1"/>
    <col min="7787" max="7787" width="55.73046875" bestFit="1" customWidth="1"/>
    <col min="7788" max="7788" width="58.53125" bestFit="1" customWidth="1"/>
    <col min="7789" max="7789" width="9.73046875" bestFit="1" customWidth="1"/>
    <col min="7790" max="7790" width="12.46484375" bestFit="1" customWidth="1"/>
    <col min="7791" max="7791" width="23.19921875" bestFit="1" customWidth="1"/>
    <col min="7792" max="7792" width="26" bestFit="1" customWidth="1"/>
    <col min="7793" max="7793" width="24.1328125" bestFit="1" customWidth="1"/>
    <col min="7794" max="7794" width="26.9296875" bestFit="1" customWidth="1"/>
    <col min="7795" max="7795" width="30.33203125" bestFit="1" customWidth="1"/>
    <col min="7796" max="7796" width="33.19921875" bestFit="1" customWidth="1"/>
    <col min="7797" max="7797" width="30.1328125" bestFit="1" customWidth="1"/>
    <col min="7798" max="7798" width="32.9296875" bestFit="1" customWidth="1"/>
    <col min="7799" max="7799" width="25.86328125" bestFit="1" customWidth="1"/>
    <col min="7800" max="7800" width="28.6640625" bestFit="1" customWidth="1"/>
    <col min="7801" max="7801" width="48.46484375" bestFit="1" customWidth="1"/>
    <col min="7802" max="7802" width="51.265625" bestFit="1" customWidth="1"/>
    <col min="7803" max="7803" width="56.6640625" bestFit="1" customWidth="1"/>
    <col min="7804" max="7804" width="59.46484375" bestFit="1" customWidth="1"/>
    <col min="7805" max="7805" width="49.86328125" bestFit="1" customWidth="1"/>
    <col min="7806" max="7806" width="52.6640625" bestFit="1" customWidth="1"/>
    <col min="7807" max="7807" width="20.33203125" bestFit="1" customWidth="1"/>
    <col min="7808" max="7808" width="23.1328125" bestFit="1" customWidth="1"/>
    <col min="7809" max="7809" width="41.46484375" bestFit="1" customWidth="1"/>
    <col min="7810" max="7810" width="44.265625" bestFit="1" customWidth="1"/>
    <col min="7811" max="7811" width="31.9296875" bestFit="1" customWidth="1"/>
    <col min="7812" max="7812" width="34.73046875" bestFit="1" customWidth="1"/>
    <col min="7813" max="7813" width="10.53125" bestFit="1" customWidth="1"/>
    <col min="7814" max="7814" width="13.33203125" bestFit="1" customWidth="1"/>
    <col min="7815" max="7815" width="19.33203125" bestFit="1" customWidth="1"/>
    <col min="7816" max="7816" width="22.1328125" bestFit="1" customWidth="1"/>
    <col min="7817" max="7817" width="20.796875" bestFit="1" customWidth="1"/>
    <col min="7818" max="7818" width="23.59765625" bestFit="1" customWidth="1"/>
    <col min="7819" max="7819" width="14" bestFit="1" customWidth="1"/>
    <col min="7820" max="7820" width="16.86328125" bestFit="1" customWidth="1"/>
    <col min="7821" max="7821" width="23.9296875" bestFit="1" customWidth="1"/>
    <col min="7822" max="7822" width="26.73046875" bestFit="1" customWidth="1"/>
    <col min="7823" max="7823" width="52.06640625" bestFit="1" customWidth="1"/>
    <col min="7824" max="7824" width="54.86328125" bestFit="1" customWidth="1"/>
    <col min="7825" max="7825" width="28.265625" bestFit="1" customWidth="1"/>
    <col min="7826" max="7826" width="31.06640625" bestFit="1" customWidth="1"/>
    <col min="7827" max="7827" width="46.06640625" bestFit="1" customWidth="1"/>
    <col min="7828" max="7828" width="48.86328125" bestFit="1" customWidth="1"/>
    <col min="7829" max="7829" width="47.796875" bestFit="1" customWidth="1"/>
    <col min="7830" max="7830" width="50.59765625" bestFit="1" customWidth="1"/>
    <col min="7831" max="7831" width="23.86328125" bestFit="1" customWidth="1"/>
    <col min="7832" max="7832" width="26.6640625" bestFit="1" customWidth="1"/>
    <col min="7833" max="7833" width="8.53125" bestFit="1" customWidth="1"/>
    <col min="7834" max="7834" width="11.265625" bestFit="1" customWidth="1"/>
    <col min="7835" max="7835" width="24.46484375" bestFit="1" customWidth="1"/>
    <col min="7836" max="7836" width="27.265625" bestFit="1" customWidth="1"/>
    <col min="7837" max="7837" width="41.796875" bestFit="1" customWidth="1"/>
    <col min="7838" max="7838" width="44.59765625" bestFit="1" customWidth="1"/>
    <col min="7839" max="7839" width="27.6640625" bestFit="1" customWidth="1"/>
    <col min="7840" max="7840" width="30.46484375" bestFit="1" customWidth="1"/>
    <col min="7841" max="7841" width="48.6640625" bestFit="1" customWidth="1"/>
    <col min="7842" max="7842" width="51.46484375" bestFit="1" customWidth="1"/>
    <col min="7843" max="7843" width="36.1328125" bestFit="1" customWidth="1"/>
    <col min="7844" max="7844" width="38.9296875" bestFit="1" customWidth="1"/>
    <col min="7845" max="7845" width="29.9296875" bestFit="1" customWidth="1"/>
    <col min="7846" max="7846" width="32.73046875" bestFit="1" customWidth="1"/>
    <col min="7847" max="7847" width="10" bestFit="1" customWidth="1"/>
    <col min="7848" max="7848" width="12.796875" bestFit="1" customWidth="1"/>
    <col min="7849" max="7849" width="45.19921875" bestFit="1" customWidth="1"/>
    <col min="7850" max="7850" width="48" bestFit="1" customWidth="1"/>
    <col min="7851" max="7851" width="40" bestFit="1" customWidth="1"/>
    <col min="7852" max="7852" width="42.796875" bestFit="1" customWidth="1"/>
    <col min="7853" max="7853" width="42.6640625" bestFit="1" customWidth="1"/>
    <col min="7854" max="7854" width="45.53125" bestFit="1" customWidth="1"/>
    <col min="7855" max="7855" width="49.9296875" bestFit="1" customWidth="1"/>
    <col min="7856" max="7856" width="52.73046875" bestFit="1" customWidth="1"/>
    <col min="7857" max="7857" width="50.1328125" bestFit="1" customWidth="1"/>
    <col min="7858" max="7858" width="52.9296875" bestFit="1" customWidth="1"/>
    <col min="7859" max="7859" width="51.59765625" bestFit="1" customWidth="1"/>
    <col min="7860" max="7860" width="54.3984375" bestFit="1" customWidth="1"/>
    <col min="7861" max="7861" width="28.9296875" bestFit="1" customWidth="1"/>
    <col min="7862" max="7862" width="31.73046875" bestFit="1" customWidth="1"/>
    <col min="7863" max="7863" width="8.9296875" bestFit="1" customWidth="1"/>
    <col min="7864" max="7864" width="11.06640625" bestFit="1" customWidth="1"/>
    <col min="7865" max="7865" width="28.86328125" bestFit="1" customWidth="1"/>
    <col min="7866" max="7866" width="31.6640625" bestFit="1" customWidth="1"/>
    <col min="7867" max="7867" width="14.6640625" bestFit="1" customWidth="1"/>
    <col min="7868" max="7868" width="17.46484375" bestFit="1" customWidth="1"/>
    <col min="7869" max="7869" width="26.06640625" bestFit="1" customWidth="1"/>
    <col min="7870" max="7870" width="28.86328125" bestFit="1" customWidth="1"/>
    <col min="7871" max="7871" width="25.53125" bestFit="1" customWidth="1"/>
    <col min="7872" max="7872" width="28.33203125" bestFit="1" customWidth="1"/>
    <col min="7873" max="7873" width="21.86328125" bestFit="1" customWidth="1"/>
    <col min="7874" max="7874" width="24.6640625" bestFit="1" customWidth="1"/>
    <col min="7875" max="7875" width="16.46484375" bestFit="1" customWidth="1"/>
    <col min="7876" max="7876" width="19.265625" bestFit="1" customWidth="1"/>
    <col min="7877" max="7877" width="27.6640625" bestFit="1" customWidth="1"/>
    <col min="7878" max="7878" width="30.46484375" bestFit="1" customWidth="1"/>
    <col min="7879" max="7879" width="11.46484375" bestFit="1" customWidth="1"/>
    <col min="7880" max="7880" width="14.265625" bestFit="1" customWidth="1"/>
    <col min="7881" max="7881" width="23.1328125" bestFit="1" customWidth="1"/>
    <col min="7882" max="7882" width="25.9296875" bestFit="1" customWidth="1"/>
    <col min="7883" max="7883" width="47.59765625" bestFit="1" customWidth="1"/>
    <col min="7884" max="7884" width="50.3984375" bestFit="1" customWidth="1"/>
    <col min="7885" max="7885" width="49.9296875" bestFit="1" customWidth="1"/>
    <col min="7886" max="7886" width="52.73046875" bestFit="1" customWidth="1"/>
    <col min="7887" max="7887" width="27.46484375" bestFit="1" customWidth="1"/>
    <col min="7888" max="7888" width="30.265625" bestFit="1" customWidth="1"/>
    <col min="7889" max="7889" width="41.19921875" bestFit="1" customWidth="1"/>
    <col min="7890" max="7890" width="44" bestFit="1" customWidth="1"/>
    <col min="7891" max="7891" width="47.796875" bestFit="1" customWidth="1"/>
    <col min="7892" max="7892" width="50.59765625" bestFit="1" customWidth="1"/>
    <col min="7893" max="7893" width="13.265625" bestFit="1" customWidth="1"/>
    <col min="7894" max="7894" width="16.06640625" bestFit="1" customWidth="1"/>
    <col min="7895" max="7895" width="40.796875" bestFit="1" customWidth="1"/>
    <col min="7896" max="7896" width="43.59765625" bestFit="1" customWidth="1"/>
    <col min="7897" max="7897" width="17.1328125" bestFit="1" customWidth="1"/>
    <col min="7898" max="7898" width="19.9296875" bestFit="1" customWidth="1"/>
    <col min="7899" max="7899" width="16.796875" bestFit="1" customWidth="1"/>
    <col min="7900" max="7900" width="19.59765625" bestFit="1" customWidth="1"/>
    <col min="7901" max="7901" width="46.796875" bestFit="1" customWidth="1"/>
    <col min="7902" max="7902" width="49.6640625" bestFit="1" customWidth="1"/>
    <col min="7903" max="7903" width="38.265625" bestFit="1" customWidth="1"/>
    <col min="7904" max="7904" width="41.06640625" bestFit="1" customWidth="1"/>
    <col min="7905" max="7905" width="15.46484375" bestFit="1" customWidth="1"/>
    <col min="7906" max="7906" width="18.265625" bestFit="1" customWidth="1"/>
    <col min="7907" max="7907" width="25.3984375" bestFit="1" customWidth="1"/>
    <col min="7908" max="7908" width="28.19921875" bestFit="1" customWidth="1"/>
    <col min="7909" max="7909" width="19.59765625" bestFit="1" customWidth="1"/>
    <col min="7910" max="7910" width="22.3984375" bestFit="1" customWidth="1"/>
    <col min="7911" max="7911" width="28.46484375" bestFit="1" customWidth="1"/>
    <col min="7912" max="7912" width="31.265625" bestFit="1" customWidth="1"/>
    <col min="7913" max="7913" width="27.73046875" bestFit="1" customWidth="1"/>
    <col min="7914" max="7914" width="30.53125" bestFit="1" customWidth="1"/>
    <col min="7915" max="7915" width="29.06640625" bestFit="1" customWidth="1"/>
    <col min="7916" max="7916" width="31.86328125" bestFit="1" customWidth="1"/>
    <col min="7917" max="7917" width="11.6640625" bestFit="1" customWidth="1"/>
    <col min="7918" max="7918" width="14.46484375" bestFit="1" customWidth="1"/>
    <col min="7919" max="7919" width="13" bestFit="1" customWidth="1"/>
    <col min="7920" max="7920" width="15.796875" bestFit="1" customWidth="1"/>
    <col min="7921" max="7921" width="45.796875" bestFit="1" customWidth="1"/>
    <col min="7922" max="7922" width="48.59765625" bestFit="1" customWidth="1"/>
    <col min="7923" max="7923" width="31.19921875" bestFit="1" customWidth="1"/>
    <col min="7924" max="7924" width="34" bestFit="1" customWidth="1"/>
    <col min="7925" max="7925" width="16.53125" bestFit="1" customWidth="1"/>
    <col min="7926" max="7926" width="19.33203125" bestFit="1" customWidth="1"/>
    <col min="7927" max="7927" width="20.33203125" bestFit="1" customWidth="1"/>
    <col min="7928" max="7928" width="23.1328125" bestFit="1" customWidth="1"/>
    <col min="7929" max="7929" width="29.1328125" bestFit="1" customWidth="1"/>
    <col min="7930" max="7930" width="31.9296875" bestFit="1" customWidth="1"/>
    <col min="7931" max="7931" width="54.73046875" bestFit="1" customWidth="1"/>
    <col min="7932" max="7932" width="57.59765625" bestFit="1" customWidth="1"/>
    <col min="7933" max="7933" width="52.73046875" bestFit="1" customWidth="1"/>
    <col min="7934" max="7934" width="55.53125" bestFit="1" customWidth="1"/>
    <col min="7935" max="7935" width="50.06640625" bestFit="1" customWidth="1"/>
    <col min="7936" max="7936" width="52.86328125" bestFit="1" customWidth="1"/>
    <col min="7937" max="7937" width="18.53125" bestFit="1" customWidth="1"/>
    <col min="7938" max="7938" width="21.3984375" bestFit="1" customWidth="1"/>
    <col min="7939" max="7939" width="47.86328125" bestFit="1" customWidth="1"/>
    <col min="7940" max="7940" width="50.6640625" bestFit="1" customWidth="1"/>
    <col min="7941" max="7941" width="50.46484375" bestFit="1" customWidth="1"/>
    <col min="7942" max="7942" width="53.265625" bestFit="1" customWidth="1"/>
    <col min="7943" max="7943" width="18.19921875" bestFit="1" customWidth="1"/>
    <col min="7944" max="7944" width="21.06640625" bestFit="1" customWidth="1"/>
    <col min="7945" max="7945" width="45.3984375" bestFit="1" customWidth="1"/>
    <col min="7946" max="7946" width="48.19921875" bestFit="1" customWidth="1"/>
    <col min="7947" max="7947" width="43.33203125" bestFit="1" customWidth="1"/>
    <col min="7948" max="7948" width="46.1328125" bestFit="1" customWidth="1"/>
    <col min="7949" max="7949" width="16.6640625" bestFit="1" customWidth="1"/>
    <col min="7950" max="7950" width="19.46484375" bestFit="1" customWidth="1"/>
    <col min="7952" max="7952" width="11.796875" bestFit="1" customWidth="1"/>
    <col min="7953" max="7953" width="19.9296875" bestFit="1" customWidth="1"/>
    <col min="7954" max="7954" width="22.73046875" bestFit="1" customWidth="1"/>
    <col min="7955" max="7955" width="15" bestFit="1" customWidth="1"/>
    <col min="7956" max="7956" width="17.796875" bestFit="1" customWidth="1"/>
    <col min="7957" max="7957" width="30.06640625" bestFit="1" customWidth="1"/>
    <col min="7958" max="7958" width="32.86328125" bestFit="1" customWidth="1"/>
    <col min="7959" max="7959" width="50.33203125" bestFit="1" customWidth="1"/>
    <col min="7960" max="7960" width="53.1328125" bestFit="1" customWidth="1"/>
    <col min="7961" max="7961" width="13.796875" bestFit="1" customWidth="1"/>
    <col min="7962" max="7962" width="16.59765625" bestFit="1" customWidth="1"/>
    <col min="7963" max="7963" width="27.33203125" bestFit="1" customWidth="1"/>
    <col min="7964" max="7964" width="30.1328125" bestFit="1" customWidth="1"/>
    <col min="7965" max="7965" width="46.19921875" bestFit="1" customWidth="1"/>
    <col min="7966" max="7966" width="49" bestFit="1" customWidth="1"/>
    <col min="7967" max="7967" width="38.3984375" bestFit="1" customWidth="1"/>
    <col min="7968" max="7968" width="41.265625" bestFit="1" customWidth="1"/>
    <col min="7969" max="7969" width="37.6640625" bestFit="1" customWidth="1"/>
    <col min="7970" max="7970" width="40.46484375" bestFit="1" customWidth="1"/>
    <col min="7971" max="7971" width="28.6640625" bestFit="1" customWidth="1"/>
    <col min="7972" max="7972" width="31.46484375" bestFit="1" customWidth="1"/>
    <col min="7973" max="7973" width="23" bestFit="1" customWidth="1"/>
    <col min="7974" max="7974" width="25.796875" bestFit="1" customWidth="1"/>
    <col min="7975" max="7975" width="40.86328125" bestFit="1" customWidth="1"/>
    <col min="7976" max="7976" width="43.6640625" bestFit="1" customWidth="1"/>
    <col min="7977" max="7977" width="55.86328125" bestFit="1" customWidth="1"/>
    <col min="7978" max="7978" width="58.6640625" bestFit="1" customWidth="1"/>
    <col min="7979" max="7979" width="40.73046875" bestFit="1" customWidth="1"/>
    <col min="7980" max="7980" width="43.53125" bestFit="1" customWidth="1"/>
    <col min="7981" max="7981" width="38.265625" bestFit="1" customWidth="1"/>
    <col min="7982" max="7982" width="41.06640625" bestFit="1" customWidth="1"/>
    <col min="7983" max="7983" width="54.06640625" bestFit="1" customWidth="1"/>
    <col min="7984" max="7984" width="56.86328125" bestFit="1" customWidth="1"/>
    <col min="7985" max="7985" width="41" bestFit="1" customWidth="1"/>
    <col min="7986" max="7986" width="43.796875" bestFit="1" customWidth="1"/>
    <col min="7987" max="7987" width="28.73046875" bestFit="1" customWidth="1"/>
    <col min="7988" max="7988" width="31.53125" bestFit="1" customWidth="1"/>
    <col min="7989" max="7989" width="42.86328125" bestFit="1" customWidth="1"/>
    <col min="7990" max="7990" width="45.73046875" bestFit="1" customWidth="1"/>
    <col min="7991" max="7991" width="31.3984375" bestFit="1" customWidth="1"/>
    <col min="7992" max="7992" width="34.19921875" bestFit="1" customWidth="1"/>
    <col min="7993" max="7993" width="41.796875" bestFit="1" customWidth="1"/>
    <col min="7994" max="7994" width="44.59765625" bestFit="1" customWidth="1"/>
    <col min="7995" max="7995" width="36.53125" bestFit="1" customWidth="1"/>
    <col min="7996" max="7996" width="39.33203125" bestFit="1" customWidth="1"/>
    <col min="7997" max="7997" width="12.46484375" bestFit="1" customWidth="1"/>
    <col min="7998" max="7998" width="15.265625" bestFit="1" customWidth="1"/>
    <col min="7999" max="7999" width="18.06640625" bestFit="1" customWidth="1"/>
    <col min="8000" max="8000" width="20.9296875" bestFit="1" customWidth="1"/>
    <col min="8001" max="8001" width="26.19921875" bestFit="1" customWidth="1"/>
    <col min="8002" max="8002" width="29.06640625" bestFit="1" customWidth="1"/>
    <col min="8003" max="8003" width="21.9296875" bestFit="1" customWidth="1"/>
    <col min="8004" max="8004" width="24.73046875" bestFit="1" customWidth="1"/>
    <col min="8005" max="8005" width="37.19921875" bestFit="1" customWidth="1"/>
    <col min="8006" max="8006" width="40" bestFit="1" customWidth="1"/>
    <col min="8007" max="8007" width="50.06640625" bestFit="1" customWidth="1"/>
    <col min="8008" max="8008" width="52.86328125" bestFit="1" customWidth="1"/>
    <col min="8009" max="8009" width="50.33203125" bestFit="1" customWidth="1"/>
    <col min="8010" max="8010" width="53.1328125" bestFit="1" customWidth="1"/>
    <col min="8011" max="8011" width="48.796875" bestFit="1" customWidth="1"/>
    <col min="8012" max="8012" width="51.59765625" bestFit="1" customWidth="1"/>
    <col min="8013" max="8013" width="33.3984375" bestFit="1" customWidth="1"/>
    <col min="8014" max="8014" width="36.19921875" bestFit="1" customWidth="1"/>
    <col min="8015" max="8015" width="31.3984375" bestFit="1" customWidth="1"/>
    <col min="8016" max="8016" width="34.19921875" bestFit="1" customWidth="1"/>
    <col min="8017" max="8017" width="16" bestFit="1" customWidth="1"/>
    <col min="8018" max="8018" width="18.796875" bestFit="1" customWidth="1"/>
    <col min="8019" max="8019" width="40.46484375" bestFit="1" customWidth="1"/>
    <col min="8020" max="8020" width="43.265625" bestFit="1" customWidth="1"/>
    <col min="8021" max="8021" width="18.19921875" bestFit="1" customWidth="1"/>
    <col min="8022" max="8022" width="21.06640625" bestFit="1" customWidth="1"/>
    <col min="8023" max="8023" width="35.53125" bestFit="1" customWidth="1"/>
    <col min="8024" max="8024" width="38.33203125" bestFit="1" customWidth="1"/>
    <col min="8025" max="8025" width="16" bestFit="1" customWidth="1"/>
    <col min="8026" max="8026" width="18.796875" bestFit="1" customWidth="1"/>
    <col min="8027" max="8027" width="43.59765625" bestFit="1" customWidth="1"/>
    <col min="8028" max="8028" width="46.3984375" bestFit="1" customWidth="1"/>
    <col min="8029" max="8029" width="43.53125" bestFit="1" customWidth="1"/>
    <col min="8030" max="8030" width="46.33203125" bestFit="1" customWidth="1"/>
    <col min="8031" max="8031" width="16.86328125" bestFit="1" customWidth="1"/>
    <col min="8032" max="8032" width="19.6640625" bestFit="1" customWidth="1"/>
    <col min="8033" max="8033" width="33.265625" bestFit="1" customWidth="1"/>
    <col min="8034" max="8034" width="36.06640625" bestFit="1" customWidth="1"/>
    <col min="8035" max="8035" width="54.73046875" bestFit="1" customWidth="1"/>
    <col min="8036" max="8036" width="57.59765625" bestFit="1" customWidth="1"/>
    <col min="8037" max="8037" width="13" bestFit="1" customWidth="1"/>
    <col min="8038" max="8038" width="15.796875" bestFit="1" customWidth="1"/>
    <col min="8039" max="8039" width="47.796875" bestFit="1" customWidth="1"/>
    <col min="8040" max="8040" width="50.59765625" bestFit="1" customWidth="1"/>
    <col min="8041" max="8041" width="22.46484375" bestFit="1" customWidth="1"/>
    <col min="8042" max="8042" width="25.33203125" bestFit="1" customWidth="1"/>
    <col min="8043" max="8043" width="15.19921875" bestFit="1" customWidth="1"/>
    <col min="8044" max="8044" width="18" bestFit="1" customWidth="1"/>
    <col min="8045" max="8045" width="11.6640625" bestFit="1" customWidth="1"/>
    <col min="8046" max="8046" width="14.46484375" bestFit="1" customWidth="1"/>
    <col min="8047" max="8047" width="52.73046875" bestFit="1" customWidth="1"/>
    <col min="8048" max="8048" width="55.53125" bestFit="1" customWidth="1"/>
    <col min="8049" max="8049" width="29.9296875" bestFit="1" customWidth="1"/>
    <col min="8050" max="8050" width="32.73046875" bestFit="1" customWidth="1"/>
    <col min="8051" max="8051" width="11.19921875" bestFit="1" customWidth="1"/>
    <col min="8052" max="8052" width="14" bestFit="1" customWidth="1"/>
    <col min="8053" max="8053" width="41.33203125" bestFit="1" customWidth="1"/>
    <col min="8054" max="8054" width="44.1328125" bestFit="1" customWidth="1"/>
    <col min="8055" max="8055" width="13" bestFit="1" customWidth="1"/>
    <col min="8056" max="8056" width="15.796875" bestFit="1" customWidth="1"/>
    <col min="8057" max="8057" width="10.9296875" bestFit="1" customWidth="1"/>
    <col min="8058" max="8058" width="13.73046875" bestFit="1" customWidth="1"/>
    <col min="8059" max="8059" width="34.33203125" bestFit="1" customWidth="1"/>
    <col min="8060" max="8060" width="37.19921875" bestFit="1" customWidth="1"/>
    <col min="8061" max="8061" width="32.06640625" bestFit="1" customWidth="1"/>
    <col min="8062" max="8062" width="34.86328125" bestFit="1" customWidth="1"/>
    <col min="8063" max="8063" width="22.265625" bestFit="1" customWidth="1"/>
    <col min="8064" max="8064" width="25.1328125" bestFit="1" customWidth="1"/>
    <col min="8065" max="8065" width="27.59765625" bestFit="1" customWidth="1"/>
    <col min="8066" max="8066" width="30.3984375" bestFit="1" customWidth="1"/>
    <col min="8067" max="8067" width="12.33203125" bestFit="1" customWidth="1"/>
    <col min="8068" max="8068" width="15.1328125" bestFit="1" customWidth="1"/>
    <col min="8069" max="8069" width="38.86328125" bestFit="1" customWidth="1"/>
    <col min="8070" max="8070" width="41.73046875" bestFit="1" customWidth="1"/>
    <col min="8071" max="8071" width="16.1328125" bestFit="1" customWidth="1"/>
    <col min="8072" max="8072" width="18.9296875" bestFit="1" customWidth="1"/>
    <col min="8073" max="8073" width="17.265625" bestFit="1" customWidth="1"/>
    <col min="8074" max="8074" width="20.06640625" bestFit="1" customWidth="1"/>
    <col min="8075" max="8075" width="23.53125" bestFit="1" customWidth="1"/>
    <col min="8076" max="8076" width="26.33203125" bestFit="1" customWidth="1"/>
    <col min="8077" max="8077" width="20.19921875" bestFit="1" customWidth="1"/>
    <col min="8078" max="8078" width="23" bestFit="1" customWidth="1"/>
    <col min="8079" max="8079" width="50.53125" bestFit="1" customWidth="1"/>
    <col min="8080" max="8080" width="53.33203125" bestFit="1" customWidth="1"/>
    <col min="8081" max="8081" width="27.1328125" bestFit="1" customWidth="1"/>
    <col min="8082" max="8082" width="29.9296875" bestFit="1" customWidth="1"/>
    <col min="8083" max="8083" width="38.796875" bestFit="1" customWidth="1"/>
    <col min="8084" max="8084" width="41.6640625" bestFit="1" customWidth="1"/>
    <col min="8085" max="8085" width="16.3984375" bestFit="1" customWidth="1"/>
    <col min="8086" max="8086" width="19.19921875" bestFit="1" customWidth="1"/>
    <col min="8087" max="8087" width="22.73046875" bestFit="1" customWidth="1"/>
    <col min="8088" max="8088" width="25.53125" bestFit="1" customWidth="1"/>
    <col min="8089" max="8089" width="33.06640625" bestFit="1" customWidth="1"/>
    <col min="8090" max="8090" width="35.86328125" bestFit="1" customWidth="1"/>
    <col min="8091" max="8091" width="47.73046875" bestFit="1" customWidth="1"/>
    <col min="8092" max="8092" width="50.53125" bestFit="1" customWidth="1"/>
    <col min="8093" max="8093" width="14.9296875" bestFit="1" customWidth="1"/>
    <col min="8094" max="8094" width="17.73046875" bestFit="1" customWidth="1"/>
    <col min="8095" max="8095" width="45.59765625" bestFit="1" customWidth="1"/>
    <col min="8096" max="8096" width="48.3984375" bestFit="1" customWidth="1"/>
    <col min="8097" max="8097" width="18.19921875" bestFit="1" customWidth="1"/>
    <col min="8098" max="8098" width="21.06640625" bestFit="1" customWidth="1"/>
    <col min="8099" max="8099" width="46.33203125" bestFit="1" customWidth="1"/>
    <col min="8100" max="8100" width="49.1328125" bestFit="1" customWidth="1"/>
    <col min="8101" max="8101" width="28.6640625" bestFit="1" customWidth="1"/>
    <col min="8102" max="8102" width="31.46484375" bestFit="1" customWidth="1"/>
    <col min="8103" max="8103" width="12.796875" bestFit="1" customWidth="1"/>
    <col min="8104" max="8104" width="15.59765625" bestFit="1" customWidth="1"/>
    <col min="8105" max="8105" width="53.6640625" bestFit="1" customWidth="1"/>
    <col min="8106" max="8106" width="56.46484375" bestFit="1" customWidth="1"/>
    <col min="8107" max="8107" width="28" bestFit="1" customWidth="1"/>
    <col min="8108" max="8108" width="30.796875" bestFit="1" customWidth="1"/>
    <col min="8109" max="8109" width="47" bestFit="1" customWidth="1"/>
    <col min="8110" max="8110" width="49.86328125" bestFit="1" customWidth="1"/>
    <col min="8111" max="8111" width="42.33203125" bestFit="1" customWidth="1"/>
    <col min="8112" max="8112" width="45.1328125" bestFit="1" customWidth="1"/>
    <col min="8113" max="8113" width="12.796875" bestFit="1" customWidth="1"/>
    <col min="8114" max="8114" width="15.59765625" bestFit="1" customWidth="1"/>
    <col min="8115" max="8115" width="59.73046875" bestFit="1" customWidth="1"/>
    <col min="8116" max="8116" width="62.53125" bestFit="1" customWidth="1"/>
    <col min="8117" max="8117" width="48.9296875" bestFit="1" customWidth="1"/>
    <col min="8118" max="8118" width="51.73046875" bestFit="1" customWidth="1"/>
    <col min="8119" max="8119" width="45.796875" bestFit="1" customWidth="1"/>
    <col min="8120" max="8120" width="48.59765625" bestFit="1" customWidth="1"/>
    <col min="8121" max="8121" width="51" bestFit="1" customWidth="1"/>
    <col min="8122" max="8122" width="53.86328125" bestFit="1" customWidth="1"/>
    <col min="8123" max="8123" width="19.796875" bestFit="1" customWidth="1"/>
    <col min="8124" max="8124" width="22.59765625" bestFit="1" customWidth="1"/>
    <col min="8125" max="8125" width="56.6640625" bestFit="1" customWidth="1"/>
    <col min="8126" max="8126" width="59.46484375" bestFit="1" customWidth="1"/>
    <col min="8127" max="8127" width="44.33203125" bestFit="1" customWidth="1"/>
    <col min="8128" max="8128" width="47.1328125" bestFit="1" customWidth="1"/>
    <col min="8129" max="8129" width="12.796875" bestFit="1" customWidth="1"/>
    <col min="8130" max="8130" width="15.59765625" bestFit="1" customWidth="1"/>
    <col min="8131" max="8131" width="32.9296875" bestFit="1" customWidth="1"/>
    <col min="8132" max="8132" width="35.73046875" bestFit="1" customWidth="1"/>
    <col min="8133" max="8133" width="43.86328125" bestFit="1" customWidth="1"/>
    <col min="8134" max="8134" width="46.6640625" bestFit="1" customWidth="1"/>
    <col min="8135" max="8135" width="22.3984375" bestFit="1" customWidth="1"/>
    <col min="8136" max="8136" width="25.265625" bestFit="1" customWidth="1"/>
    <col min="8137" max="8137" width="17.3984375" bestFit="1" customWidth="1"/>
    <col min="8138" max="8138" width="20.19921875" bestFit="1" customWidth="1"/>
    <col min="8139" max="8139" width="18.796875" bestFit="1" customWidth="1"/>
    <col min="8140" max="8140" width="21.59765625" bestFit="1" customWidth="1"/>
    <col min="8141" max="8141" width="48.46484375" bestFit="1" customWidth="1"/>
    <col min="8142" max="8142" width="51.265625" bestFit="1" customWidth="1"/>
    <col min="8143" max="8143" width="51.53125" bestFit="1" customWidth="1"/>
    <col min="8144" max="8144" width="54.33203125" bestFit="1" customWidth="1"/>
    <col min="8145" max="8145" width="48.1328125" bestFit="1" customWidth="1"/>
    <col min="8146" max="8146" width="50.9296875" bestFit="1" customWidth="1"/>
    <col min="8147" max="8147" width="20.33203125" bestFit="1" customWidth="1"/>
    <col min="8148" max="8148" width="23.1328125" bestFit="1" customWidth="1"/>
    <col min="8149" max="8149" width="33.796875" bestFit="1" customWidth="1"/>
    <col min="8150" max="8150" width="36.59765625" bestFit="1" customWidth="1"/>
    <col min="8151" max="8151" width="49.46484375" bestFit="1" customWidth="1"/>
    <col min="8152" max="8152" width="52.265625" bestFit="1" customWidth="1"/>
    <col min="8153" max="8153" width="16.796875" bestFit="1" customWidth="1"/>
    <col min="8154" max="8154" width="19.59765625" bestFit="1" customWidth="1"/>
    <col min="8155" max="8155" width="37.6640625" bestFit="1" customWidth="1"/>
    <col min="8156" max="8156" width="40.46484375" bestFit="1" customWidth="1"/>
    <col min="8157" max="8157" width="55.86328125" bestFit="1" customWidth="1"/>
    <col min="8158" max="8158" width="58.6640625" bestFit="1" customWidth="1"/>
    <col min="8159" max="8159" width="46.796875" bestFit="1" customWidth="1"/>
    <col min="8160" max="8160" width="49.6640625" bestFit="1" customWidth="1"/>
    <col min="8161" max="8161" width="41.265625" bestFit="1" customWidth="1"/>
    <col min="8162" max="8162" width="44.06640625" bestFit="1" customWidth="1"/>
    <col min="8163" max="8163" width="58.86328125" bestFit="1" customWidth="1"/>
    <col min="8164" max="8164" width="61.46484375" bestFit="1" customWidth="1"/>
    <col min="8165" max="8165" width="23.9296875" bestFit="1" customWidth="1"/>
    <col min="8166" max="8166" width="26.73046875" bestFit="1" customWidth="1"/>
    <col min="8167" max="8167" width="19.265625" bestFit="1" customWidth="1"/>
    <col min="8168" max="8168" width="22.06640625" bestFit="1" customWidth="1"/>
    <col min="8169" max="8169" width="17.33203125" bestFit="1" customWidth="1"/>
    <col min="8170" max="8170" width="20.1328125" bestFit="1" customWidth="1"/>
    <col min="8171" max="8171" width="22" bestFit="1" customWidth="1"/>
    <col min="8172" max="8172" width="24.796875" bestFit="1" customWidth="1"/>
    <col min="8173" max="8173" width="17.796875" bestFit="1" customWidth="1"/>
    <col min="8174" max="8174" width="20.59765625" bestFit="1" customWidth="1"/>
    <col min="8175" max="8175" width="32.796875" bestFit="1" customWidth="1"/>
    <col min="8176" max="8176" width="35.59765625" bestFit="1" customWidth="1"/>
    <col min="8177" max="8177" width="27.6640625" bestFit="1" customWidth="1"/>
    <col min="8178" max="8178" width="30.46484375" bestFit="1" customWidth="1"/>
    <col min="8179" max="8179" width="20.6640625" bestFit="1" customWidth="1"/>
    <col min="8180" max="8180" width="23.46484375" bestFit="1" customWidth="1"/>
    <col min="8181" max="8181" width="37.46484375" bestFit="1" customWidth="1"/>
    <col min="8182" max="8182" width="40.265625" bestFit="1" customWidth="1"/>
    <col min="8183" max="8183" width="54.19921875" bestFit="1" customWidth="1"/>
    <col min="8184" max="8184" width="57" bestFit="1" customWidth="1"/>
    <col min="8185" max="8185" width="50.3984375" bestFit="1" customWidth="1"/>
    <col min="8186" max="8186" width="53.19921875" bestFit="1" customWidth="1"/>
    <col min="8187" max="8187" width="21.265625" bestFit="1" customWidth="1"/>
    <col min="8188" max="8188" width="24.06640625" bestFit="1" customWidth="1"/>
    <col min="8189" max="8189" width="36.73046875" bestFit="1" customWidth="1"/>
    <col min="8190" max="8190" width="39.53125" bestFit="1" customWidth="1"/>
    <col min="8191" max="8191" width="43.796875" bestFit="1" customWidth="1"/>
    <col min="8192" max="8192" width="46.59765625" bestFit="1" customWidth="1"/>
    <col min="8193" max="8193" width="45.59765625" bestFit="1" customWidth="1"/>
    <col min="8194" max="8194" width="48.3984375" bestFit="1" customWidth="1"/>
    <col min="8195" max="8195" width="16.59765625" bestFit="1" customWidth="1"/>
    <col min="8196" max="8196" width="19.3984375" bestFit="1" customWidth="1"/>
    <col min="8197" max="8197" width="42.06640625" bestFit="1" customWidth="1"/>
    <col min="8198" max="8198" width="44.86328125" bestFit="1" customWidth="1"/>
    <col min="8199" max="8199" width="11.46484375" bestFit="1" customWidth="1"/>
    <col min="8200" max="8200" width="14.265625" bestFit="1" customWidth="1"/>
    <col min="8201" max="8201" width="51.33203125" bestFit="1" customWidth="1"/>
    <col min="8202" max="8202" width="54.1328125" bestFit="1" customWidth="1"/>
    <col min="8203" max="8203" width="35" bestFit="1" customWidth="1"/>
    <col min="8204" max="8204" width="37.796875" bestFit="1" customWidth="1"/>
    <col min="8205" max="8205" width="50.1328125" bestFit="1" customWidth="1"/>
    <col min="8206" max="8206" width="52.9296875" bestFit="1" customWidth="1"/>
    <col min="8207" max="8207" width="28.53125" bestFit="1" customWidth="1"/>
    <col min="8208" max="8208" width="31.33203125" bestFit="1" customWidth="1"/>
    <col min="8209" max="8209" width="13.265625" bestFit="1" customWidth="1"/>
    <col min="8210" max="8210" width="16.06640625" bestFit="1" customWidth="1"/>
    <col min="8211" max="8211" width="11.73046875" bestFit="1" customWidth="1"/>
    <col min="8212" max="8212" width="14.53125" bestFit="1" customWidth="1"/>
    <col min="8213" max="8213" width="44.46484375" bestFit="1" customWidth="1"/>
    <col min="8214" max="8214" width="47.265625" bestFit="1" customWidth="1"/>
    <col min="8215" max="8215" width="53.46484375" bestFit="1" customWidth="1"/>
    <col min="8216" max="8216" width="56.265625" bestFit="1" customWidth="1"/>
    <col min="8217" max="8217" width="11.1328125" bestFit="1" customWidth="1"/>
    <col min="8218" max="8218" width="13.9296875" bestFit="1" customWidth="1"/>
    <col min="8219" max="8219" width="10.19921875" bestFit="1" customWidth="1"/>
  </cols>
  <sheetData>
    <row r="1" spans="1:6" x14ac:dyDescent="0.45">
      <c r="A1" s="12" t="s">
        <v>8223</v>
      </c>
      <c r="B1" t="s">
        <v>8363</v>
      </c>
    </row>
    <row r="3" spans="1:6" x14ac:dyDescent="0.45">
      <c r="A3" s="12" t="s">
        <v>8364</v>
      </c>
      <c r="B3" s="12" t="s">
        <v>8362</v>
      </c>
    </row>
    <row r="4" spans="1:6" x14ac:dyDescent="0.45">
      <c r="A4" s="13" t="s">
        <v>8360</v>
      </c>
      <c r="B4" s="14" t="s">
        <v>8220</v>
      </c>
      <c r="C4" s="14" t="s">
        <v>8221</v>
      </c>
      <c r="D4" s="14" t="s">
        <v>8222</v>
      </c>
      <c r="E4" s="14" t="s">
        <v>8219</v>
      </c>
      <c r="F4" s="14" t="s">
        <v>8361</v>
      </c>
    </row>
    <row r="5" spans="1:6" x14ac:dyDescent="0.45">
      <c r="A5" s="15" t="s">
        <v>8310</v>
      </c>
      <c r="B5" s="16">
        <v>40</v>
      </c>
      <c r="C5" s="16">
        <v>180</v>
      </c>
      <c r="D5" s="16"/>
      <c r="E5" s="16">
        <v>300</v>
      </c>
      <c r="F5" s="16">
        <v>520</v>
      </c>
    </row>
    <row r="6" spans="1:6" x14ac:dyDescent="0.45">
      <c r="A6" s="15" t="s">
        <v>8336</v>
      </c>
      <c r="B6" s="16">
        <v>20</v>
      </c>
      <c r="C6" s="16">
        <v>140</v>
      </c>
      <c r="D6" s="16">
        <v>6</v>
      </c>
      <c r="E6" s="16">
        <v>34</v>
      </c>
      <c r="F6" s="16">
        <v>200</v>
      </c>
    </row>
    <row r="7" spans="1:6" x14ac:dyDescent="0.45">
      <c r="A7" s="15" t="s">
        <v>8333</v>
      </c>
      <c r="B7" s="16"/>
      <c r="C7" s="16">
        <v>140</v>
      </c>
      <c r="D7" s="16"/>
      <c r="E7" s="16">
        <v>80</v>
      </c>
      <c r="F7" s="16">
        <v>220</v>
      </c>
    </row>
    <row r="8" spans="1:6" x14ac:dyDescent="0.45">
      <c r="A8" s="15" t="s">
        <v>8331</v>
      </c>
      <c r="B8" s="16">
        <v>24</v>
      </c>
      <c r="C8" s="16"/>
      <c r="D8" s="16"/>
      <c r="E8" s="16"/>
      <c r="F8" s="16">
        <v>24</v>
      </c>
    </row>
    <row r="9" spans="1:6" x14ac:dyDescent="0.45">
      <c r="A9" s="15" t="s">
        <v>8325</v>
      </c>
      <c r="B9" s="16">
        <v>20</v>
      </c>
      <c r="C9" s="16">
        <v>120</v>
      </c>
      <c r="D9" s="16">
        <v>20</v>
      </c>
      <c r="E9" s="16">
        <v>540</v>
      </c>
      <c r="F9" s="16">
        <v>700</v>
      </c>
    </row>
    <row r="10" spans="1:6" x14ac:dyDescent="0.45">
      <c r="A10" s="15" t="s">
        <v>8338</v>
      </c>
      <c r="B10" s="16"/>
      <c r="C10" s="16">
        <v>117</v>
      </c>
      <c r="D10" s="16"/>
      <c r="E10" s="16">
        <v>103</v>
      </c>
      <c r="F10" s="16">
        <v>220</v>
      </c>
    </row>
    <row r="11" spans="1:6" x14ac:dyDescent="0.45">
      <c r="A11" s="15" t="s">
        <v>8322</v>
      </c>
      <c r="B11" s="16">
        <v>30</v>
      </c>
      <c r="C11" s="16">
        <v>127</v>
      </c>
      <c r="D11" s="16"/>
      <c r="E11" s="16">
        <v>80</v>
      </c>
      <c r="F11" s="16">
        <v>237</v>
      </c>
    </row>
    <row r="12" spans="1:6" x14ac:dyDescent="0.45">
      <c r="A12" s="15" t="s">
        <v>8319</v>
      </c>
      <c r="B12" s="16">
        <v>178</v>
      </c>
      <c r="C12" s="16">
        <v>213</v>
      </c>
      <c r="D12" s="16"/>
      <c r="E12" s="16">
        <v>209</v>
      </c>
      <c r="F12" s="16">
        <v>600</v>
      </c>
    </row>
    <row r="13" spans="1:6" x14ac:dyDescent="0.45">
      <c r="A13" s="15" t="s">
        <v>8317</v>
      </c>
      <c r="B13" s="16">
        <v>37</v>
      </c>
      <c r="C13" s="16">
        <v>493</v>
      </c>
      <c r="D13" s="16">
        <v>24</v>
      </c>
      <c r="E13" s="16">
        <v>839</v>
      </c>
      <c r="F13" s="16">
        <v>1393</v>
      </c>
    </row>
    <row r="14" spans="1:6" x14ac:dyDescent="0.45">
      <c r="A14" s="15" t="s">
        <v>8361</v>
      </c>
      <c r="B14" s="16">
        <v>349</v>
      </c>
      <c r="C14" s="16">
        <v>1530</v>
      </c>
      <c r="D14" s="16">
        <v>50</v>
      </c>
      <c r="E14" s="16">
        <v>2185</v>
      </c>
      <c r="F14" s="16">
        <v>4114</v>
      </c>
    </row>
  </sheetData>
  <conditionalFormatting pivot="1" sqref="F5:F13">
    <cfRule type="dataBar" priority="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{5C8F7B15-59D1-4FF3-897D-B11958AC9416}</x14:id>
        </ext>
      </extLst>
    </cfRule>
  </conditionalFormatting>
  <conditionalFormatting pivot="1" sqref="C5:C13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{0D94DE62-1221-498C-B302-075EF2DCEC27}</x14:id>
        </ext>
      </extLst>
    </cfRule>
  </conditionalFormatting>
  <conditionalFormatting pivot="1" sqref="E5:E13">
    <cfRule type="dataBar" priority="1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{203D8FAF-B88D-45E5-9E09-84512CBC0B30}</x14:id>
        </ext>
      </extLst>
    </cfRule>
  </conditionalFormatting>
  <pageMargins left="0.7" right="0.7" top="0.75" bottom="0.75" header="0.3" footer="0.3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dataBar" id="{5C8F7B15-59D1-4FF3-897D-B11958AC9416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F5:F13</xm:sqref>
        </x14:conditionalFormatting>
        <x14:conditionalFormatting xmlns:xm="http://schemas.microsoft.com/office/excel/2006/main" pivot="1">
          <x14:cfRule type="dataBar" id="{0D94DE62-1221-498C-B302-075EF2DCEC2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C5:C13</xm:sqref>
        </x14:conditionalFormatting>
        <x14:conditionalFormatting xmlns:xm="http://schemas.microsoft.com/office/excel/2006/main" pivot="1">
          <x14:cfRule type="dataBar" id="{203D8FAF-B88D-45E5-9E09-84512CBC0B30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E5:E13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5A2C2-2355-4F03-B99F-D998FB171CC8}">
  <dimension ref="A1:F47"/>
  <sheetViews>
    <sheetView workbookViewId="0">
      <selection activeCell="E20" sqref="E20"/>
    </sheetView>
  </sheetViews>
  <sheetFormatPr defaultRowHeight="14.25" x14ac:dyDescent="0.45"/>
  <cols>
    <col min="1" max="1" width="14.66406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  <col min="7" max="41" width="15.19921875" bestFit="1" customWidth="1"/>
    <col min="42" max="42" width="10.19921875" bestFit="1" customWidth="1"/>
  </cols>
  <sheetData>
    <row r="1" spans="1:6" x14ac:dyDescent="0.45">
      <c r="A1" s="12" t="s">
        <v>8223</v>
      </c>
      <c r="B1" t="s">
        <v>8363</v>
      </c>
    </row>
    <row r="2" spans="1:6" x14ac:dyDescent="0.45">
      <c r="A2" s="12" t="s">
        <v>8308</v>
      </c>
      <c r="B2" t="s">
        <v>8363</v>
      </c>
    </row>
    <row r="4" spans="1:6" x14ac:dyDescent="0.45">
      <c r="A4" s="12" t="s">
        <v>8364</v>
      </c>
      <c r="B4" s="12" t="s">
        <v>8362</v>
      </c>
    </row>
    <row r="5" spans="1:6" x14ac:dyDescent="0.45">
      <c r="A5" s="13" t="s">
        <v>8360</v>
      </c>
      <c r="B5" s="14" t="s">
        <v>8220</v>
      </c>
      <c r="C5" s="14" t="s">
        <v>8221</v>
      </c>
      <c r="D5" s="14" t="s">
        <v>8222</v>
      </c>
      <c r="E5" s="14" t="s">
        <v>8219</v>
      </c>
      <c r="F5" s="14" t="s">
        <v>8361</v>
      </c>
    </row>
    <row r="6" spans="1:6" x14ac:dyDescent="0.45">
      <c r="A6" s="15" t="s">
        <v>8316</v>
      </c>
      <c r="B6" s="16"/>
      <c r="C6" s="16">
        <v>100</v>
      </c>
      <c r="D6" s="16"/>
      <c r="E6" s="16"/>
      <c r="F6" s="16">
        <v>100</v>
      </c>
    </row>
    <row r="7" spans="1:6" x14ac:dyDescent="0.45">
      <c r="A7" s="15" t="s">
        <v>8344</v>
      </c>
      <c r="B7" s="16">
        <v>20</v>
      </c>
      <c r="C7" s="16"/>
      <c r="D7" s="16"/>
      <c r="E7" s="16"/>
      <c r="F7" s="16">
        <v>20</v>
      </c>
    </row>
    <row r="8" spans="1:6" x14ac:dyDescent="0.45">
      <c r="A8" s="15" t="s">
        <v>8332</v>
      </c>
      <c r="B8" s="16">
        <v>24</v>
      </c>
      <c r="C8" s="16"/>
      <c r="D8" s="16"/>
      <c r="E8" s="16"/>
      <c r="F8" s="16">
        <v>24</v>
      </c>
    </row>
    <row r="9" spans="1:6" x14ac:dyDescent="0.45">
      <c r="A9" s="15" t="s">
        <v>8358</v>
      </c>
      <c r="B9" s="16"/>
      <c r="C9" s="16">
        <v>40</v>
      </c>
      <c r="D9" s="16"/>
      <c r="E9" s="16"/>
      <c r="F9" s="16">
        <v>40</v>
      </c>
    </row>
    <row r="10" spans="1:6" x14ac:dyDescent="0.45">
      <c r="A10" s="15" t="s">
        <v>8354</v>
      </c>
      <c r="B10" s="16"/>
      <c r="C10" s="16"/>
      <c r="D10" s="16"/>
      <c r="E10" s="16">
        <v>40</v>
      </c>
      <c r="F10" s="16">
        <v>40</v>
      </c>
    </row>
    <row r="11" spans="1:6" x14ac:dyDescent="0.45">
      <c r="A11" s="15" t="s">
        <v>8315</v>
      </c>
      <c r="B11" s="16"/>
      <c r="C11" s="16"/>
      <c r="D11" s="16"/>
      <c r="E11" s="16">
        <v>180</v>
      </c>
      <c r="F11" s="16">
        <v>180</v>
      </c>
    </row>
    <row r="12" spans="1:6" x14ac:dyDescent="0.45">
      <c r="A12" s="15" t="s">
        <v>8314</v>
      </c>
      <c r="B12" s="16"/>
      <c r="C12" s="16">
        <v>80</v>
      </c>
      <c r="D12" s="16"/>
      <c r="E12" s="16"/>
      <c r="F12" s="16">
        <v>80</v>
      </c>
    </row>
    <row r="13" spans="1:6" x14ac:dyDescent="0.45">
      <c r="A13" s="15" t="s">
        <v>8330</v>
      </c>
      <c r="B13" s="16"/>
      <c r="C13" s="16"/>
      <c r="D13" s="16"/>
      <c r="E13" s="16">
        <v>40</v>
      </c>
      <c r="F13" s="16">
        <v>40</v>
      </c>
    </row>
    <row r="14" spans="1:6" x14ac:dyDescent="0.45">
      <c r="A14" s="15" t="s">
        <v>8347</v>
      </c>
      <c r="B14" s="16"/>
      <c r="C14" s="16">
        <v>40</v>
      </c>
      <c r="D14" s="16">
        <v>20</v>
      </c>
      <c r="E14" s="16"/>
      <c r="F14" s="16">
        <v>60</v>
      </c>
    </row>
    <row r="15" spans="1:6" x14ac:dyDescent="0.45">
      <c r="A15" s="15" t="s">
        <v>8324</v>
      </c>
      <c r="B15" s="16"/>
      <c r="C15" s="16">
        <v>40</v>
      </c>
      <c r="D15" s="16"/>
      <c r="E15" s="16"/>
      <c r="F15" s="16">
        <v>40</v>
      </c>
    </row>
    <row r="16" spans="1:6" x14ac:dyDescent="0.45">
      <c r="A16" s="15" t="s">
        <v>8337</v>
      </c>
      <c r="B16" s="16">
        <v>20</v>
      </c>
      <c r="C16" s="16">
        <v>120</v>
      </c>
      <c r="D16" s="16"/>
      <c r="E16" s="16"/>
      <c r="F16" s="16">
        <v>140</v>
      </c>
    </row>
    <row r="17" spans="1:6" x14ac:dyDescent="0.45">
      <c r="A17" s="15" t="s">
        <v>8348</v>
      </c>
      <c r="B17" s="16"/>
      <c r="C17" s="16">
        <v>20</v>
      </c>
      <c r="D17" s="16"/>
      <c r="E17" s="16"/>
      <c r="F17" s="16">
        <v>20</v>
      </c>
    </row>
    <row r="18" spans="1:6" x14ac:dyDescent="0.45">
      <c r="A18" s="15" t="s">
        <v>8349</v>
      </c>
      <c r="B18" s="16"/>
      <c r="C18" s="16"/>
      <c r="D18" s="16"/>
      <c r="E18" s="16">
        <v>140</v>
      </c>
      <c r="F18" s="16">
        <v>140</v>
      </c>
    </row>
    <row r="19" spans="1:6" x14ac:dyDescent="0.45">
      <c r="A19" s="15" t="s">
        <v>8329</v>
      </c>
      <c r="B19" s="16"/>
      <c r="C19" s="16">
        <v>20</v>
      </c>
      <c r="D19" s="16"/>
      <c r="E19" s="16">
        <v>140</v>
      </c>
      <c r="F19" s="16">
        <v>160</v>
      </c>
    </row>
    <row r="20" spans="1:6" x14ac:dyDescent="0.45">
      <c r="A20" s="15" t="s">
        <v>8328</v>
      </c>
      <c r="B20" s="16"/>
      <c r="C20" s="16">
        <v>60</v>
      </c>
      <c r="D20" s="16"/>
      <c r="E20" s="16"/>
      <c r="F20" s="16">
        <v>60</v>
      </c>
    </row>
    <row r="21" spans="1:6" x14ac:dyDescent="0.45">
      <c r="A21" s="15" t="s">
        <v>8356</v>
      </c>
      <c r="B21" s="16"/>
      <c r="C21" s="16">
        <v>11</v>
      </c>
      <c r="D21" s="16"/>
      <c r="E21" s="16">
        <v>9</v>
      </c>
      <c r="F21" s="16">
        <v>20</v>
      </c>
    </row>
    <row r="22" spans="1:6" x14ac:dyDescent="0.45">
      <c r="A22" s="15" t="s">
        <v>8327</v>
      </c>
      <c r="B22" s="16"/>
      <c r="C22" s="16"/>
      <c r="D22" s="16"/>
      <c r="E22" s="16">
        <v>20</v>
      </c>
      <c r="F22" s="16">
        <v>20</v>
      </c>
    </row>
    <row r="23" spans="1:6" x14ac:dyDescent="0.45">
      <c r="A23" s="15" t="s">
        <v>8335</v>
      </c>
      <c r="B23" s="16"/>
      <c r="C23" s="16">
        <v>40</v>
      </c>
      <c r="D23" s="16"/>
      <c r="E23" s="16"/>
      <c r="F23" s="16">
        <v>40</v>
      </c>
    </row>
    <row r="24" spans="1:6" x14ac:dyDescent="0.45">
      <c r="A24" s="15" t="s">
        <v>8359</v>
      </c>
      <c r="B24" s="16">
        <v>20</v>
      </c>
      <c r="C24" s="16">
        <v>60</v>
      </c>
      <c r="D24" s="16"/>
      <c r="E24" s="16">
        <v>60</v>
      </c>
      <c r="F24" s="16">
        <v>140</v>
      </c>
    </row>
    <row r="25" spans="1:6" x14ac:dyDescent="0.45">
      <c r="A25" s="15" t="s">
        <v>8343</v>
      </c>
      <c r="B25" s="16"/>
      <c r="C25" s="16">
        <v>20</v>
      </c>
      <c r="D25" s="16"/>
      <c r="E25" s="16"/>
      <c r="F25" s="16">
        <v>20</v>
      </c>
    </row>
    <row r="26" spans="1:6" x14ac:dyDescent="0.45">
      <c r="A26" s="15" t="s">
        <v>8323</v>
      </c>
      <c r="B26" s="16"/>
      <c r="C26" s="16"/>
      <c r="D26" s="16"/>
      <c r="E26" s="16">
        <v>60</v>
      </c>
      <c r="F26" s="16">
        <v>60</v>
      </c>
    </row>
    <row r="27" spans="1:6" x14ac:dyDescent="0.45">
      <c r="A27" s="15" t="s">
        <v>8350</v>
      </c>
      <c r="B27" s="16"/>
      <c r="C27" s="16">
        <v>20</v>
      </c>
      <c r="D27" s="16"/>
      <c r="E27" s="16"/>
      <c r="F27" s="16">
        <v>20</v>
      </c>
    </row>
    <row r="28" spans="1:6" x14ac:dyDescent="0.45">
      <c r="A28" s="15" t="s">
        <v>8339</v>
      </c>
      <c r="B28" s="16"/>
      <c r="C28" s="16">
        <v>57</v>
      </c>
      <c r="D28" s="16"/>
      <c r="E28" s="16">
        <v>103</v>
      </c>
      <c r="F28" s="16">
        <v>160</v>
      </c>
    </row>
    <row r="29" spans="1:6" x14ac:dyDescent="0.45">
      <c r="A29" s="15" t="s">
        <v>8345</v>
      </c>
      <c r="B29" s="16"/>
      <c r="C29" s="16">
        <v>20</v>
      </c>
      <c r="D29" s="16"/>
      <c r="E29" s="16"/>
      <c r="F29" s="16">
        <v>20</v>
      </c>
    </row>
    <row r="30" spans="1:6" x14ac:dyDescent="0.45">
      <c r="A30" s="15" t="s">
        <v>8318</v>
      </c>
      <c r="B30" s="16"/>
      <c r="C30" s="16">
        <v>353</v>
      </c>
      <c r="D30" s="16">
        <v>19</v>
      </c>
      <c r="E30" s="16">
        <v>694</v>
      </c>
      <c r="F30" s="16">
        <v>1066</v>
      </c>
    </row>
    <row r="31" spans="1:6" x14ac:dyDescent="0.45">
      <c r="A31" s="15" t="s">
        <v>8346</v>
      </c>
      <c r="B31" s="16"/>
      <c r="C31" s="16"/>
      <c r="D31" s="16"/>
      <c r="E31" s="16">
        <v>40</v>
      </c>
      <c r="F31" s="16">
        <v>40</v>
      </c>
    </row>
    <row r="32" spans="1:6" x14ac:dyDescent="0.45">
      <c r="A32" s="15" t="s">
        <v>8342</v>
      </c>
      <c r="B32" s="16"/>
      <c r="C32" s="16"/>
      <c r="D32" s="16"/>
      <c r="E32" s="16">
        <v>20</v>
      </c>
      <c r="F32" s="16">
        <v>20</v>
      </c>
    </row>
    <row r="33" spans="1:6" x14ac:dyDescent="0.45">
      <c r="A33" s="15" t="s">
        <v>8353</v>
      </c>
      <c r="B33" s="16"/>
      <c r="C33" s="16">
        <v>20</v>
      </c>
      <c r="D33" s="16"/>
      <c r="E33" s="16"/>
      <c r="F33" s="16">
        <v>20</v>
      </c>
    </row>
    <row r="34" spans="1:6" x14ac:dyDescent="0.45">
      <c r="A34" s="15" t="s">
        <v>8326</v>
      </c>
      <c r="B34" s="16"/>
      <c r="C34" s="16"/>
      <c r="D34" s="16"/>
      <c r="E34" s="16">
        <v>260</v>
      </c>
      <c r="F34" s="16">
        <v>260</v>
      </c>
    </row>
    <row r="35" spans="1:6" x14ac:dyDescent="0.45">
      <c r="A35" s="15" t="s">
        <v>8313</v>
      </c>
      <c r="B35" s="16">
        <v>40</v>
      </c>
      <c r="C35" s="16"/>
      <c r="D35" s="16"/>
      <c r="E35" s="16"/>
      <c r="F35" s="16">
        <v>40</v>
      </c>
    </row>
    <row r="36" spans="1:6" x14ac:dyDescent="0.45">
      <c r="A36" s="15" t="s">
        <v>8312</v>
      </c>
      <c r="B36" s="16"/>
      <c r="C36" s="16"/>
      <c r="D36" s="16"/>
      <c r="E36" s="16">
        <v>60</v>
      </c>
      <c r="F36" s="16">
        <v>60</v>
      </c>
    </row>
    <row r="37" spans="1:6" x14ac:dyDescent="0.45">
      <c r="A37" s="15" t="s">
        <v>8352</v>
      </c>
      <c r="B37" s="16"/>
      <c r="C37" s="16"/>
      <c r="D37" s="16">
        <v>6</v>
      </c>
      <c r="E37" s="16">
        <v>34</v>
      </c>
      <c r="F37" s="16">
        <v>40</v>
      </c>
    </row>
    <row r="38" spans="1:6" x14ac:dyDescent="0.45">
      <c r="A38" s="15" t="s">
        <v>8355</v>
      </c>
      <c r="B38" s="16">
        <v>18</v>
      </c>
      <c r="C38" s="16">
        <v>2</v>
      </c>
      <c r="D38" s="16"/>
      <c r="E38" s="16">
        <v>40</v>
      </c>
      <c r="F38" s="16">
        <v>60</v>
      </c>
    </row>
    <row r="39" spans="1:6" x14ac:dyDescent="0.45">
      <c r="A39" s="15" t="s">
        <v>8357</v>
      </c>
      <c r="B39" s="16">
        <v>17</v>
      </c>
      <c r="C39" s="16">
        <v>80</v>
      </c>
      <c r="D39" s="16">
        <v>5</v>
      </c>
      <c r="E39" s="16">
        <v>85</v>
      </c>
      <c r="F39" s="16">
        <v>187</v>
      </c>
    </row>
    <row r="40" spans="1:6" x14ac:dyDescent="0.45">
      <c r="A40" s="15" t="s">
        <v>8351</v>
      </c>
      <c r="B40" s="16"/>
      <c r="C40" s="16"/>
      <c r="D40" s="16"/>
      <c r="E40" s="16">
        <v>80</v>
      </c>
      <c r="F40" s="16">
        <v>80</v>
      </c>
    </row>
    <row r="41" spans="1:6" x14ac:dyDescent="0.45">
      <c r="A41" s="15" t="s">
        <v>8311</v>
      </c>
      <c r="B41" s="16"/>
      <c r="C41" s="16"/>
      <c r="D41" s="16"/>
      <c r="E41" s="16">
        <v>60</v>
      </c>
      <c r="F41" s="16">
        <v>60</v>
      </c>
    </row>
    <row r="42" spans="1:6" x14ac:dyDescent="0.45">
      <c r="A42" s="15" t="s">
        <v>8341</v>
      </c>
      <c r="B42" s="16">
        <v>10</v>
      </c>
      <c r="C42" s="16">
        <v>47</v>
      </c>
      <c r="D42" s="16"/>
      <c r="E42" s="16"/>
      <c r="F42" s="16">
        <v>57</v>
      </c>
    </row>
    <row r="43" spans="1:6" x14ac:dyDescent="0.45">
      <c r="A43" s="15" t="s">
        <v>8334</v>
      </c>
      <c r="B43" s="16"/>
      <c r="C43" s="16">
        <v>100</v>
      </c>
      <c r="D43" s="16"/>
      <c r="E43" s="16"/>
      <c r="F43" s="16">
        <v>100</v>
      </c>
    </row>
    <row r="44" spans="1:6" x14ac:dyDescent="0.45">
      <c r="A44" s="15" t="s">
        <v>8321</v>
      </c>
      <c r="B44" s="16">
        <v>60</v>
      </c>
      <c r="C44" s="16">
        <v>120</v>
      </c>
      <c r="D44" s="16"/>
      <c r="E44" s="16">
        <v>20</v>
      </c>
      <c r="F44" s="16">
        <v>200</v>
      </c>
    </row>
    <row r="45" spans="1:6" x14ac:dyDescent="0.45">
      <c r="A45" s="15" t="s">
        <v>8320</v>
      </c>
      <c r="B45" s="16">
        <v>100</v>
      </c>
      <c r="C45" s="16">
        <v>60</v>
      </c>
      <c r="D45" s="16"/>
      <c r="E45" s="16"/>
      <c r="F45" s="16">
        <v>160</v>
      </c>
    </row>
    <row r="46" spans="1:6" x14ac:dyDescent="0.45">
      <c r="A46" s="15" t="s">
        <v>8340</v>
      </c>
      <c r="B46" s="16">
        <v>20</v>
      </c>
      <c r="C46" s="16"/>
      <c r="D46" s="16"/>
      <c r="E46" s="16"/>
      <c r="F46" s="16">
        <v>20</v>
      </c>
    </row>
    <row r="47" spans="1:6" x14ac:dyDescent="0.45">
      <c r="A47" s="15" t="s">
        <v>8361</v>
      </c>
      <c r="B47" s="16">
        <v>349</v>
      </c>
      <c r="C47" s="16">
        <v>1530</v>
      </c>
      <c r="D47" s="16">
        <v>50</v>
      </c>
      <c r="E47" s="16">
        <v>2185</v>
      </c>
      <c r="F47" s="16">
        <v>4114</v>
      </c>
    </row>
  </sheetData>
  <conditionalFormatting pivot="1" sqref="F6:F46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{5E642768-18E9-4116-93B8-951EE132EA92}</x14:id>
        </ext>
      </extLst>
    </cfRule>
  </conditionalFormatting>
  <pageMargins left="0.7" right="0.7" top="0.75" bottom="0.75" header="0.3" footer="0.3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dataBar" id="{5E642768-18E9-4116-93B8-951EE132EA92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F6:F46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5BC8F6-CEF7-4F1D-B023-C819EB3CE1BD}">
  <dimension ref="A2:F19"/>
  <sheetViews>
    <sheetView workbookViewId="0">
      <selection activeCell="E24" sqref="E24"/>
    </sheetView>
  </sheetViews>
  <sheetFormatPr defaultRowHeight="14.25" x14ac:dyDescent="0.45"/>
  <cols>
    <col min="1" max="1" width="12.265625" bestFit="1" customWidth="1"/>
    <col min="2" max="2" width="14.73046875" bestFit="1" customWidth="1"/>
    <col min="3" max="3" width="5.265625" customWidth="1"/>
    <col min="4" max="4" width="3.59765625" customWidth="1"/>
    <col min="5" max="5" width="8.9296875" customWidth="1"/>
    <col min="6" max="6" width="10.19921875" customWidth="1"/>
  </cols>
  <sheetData>
    <row r="2" spans="1:6" x14ac:dyDescent="0.45">
      <c r="A2" s="12" t="s">
        <v>8308</v>
      </c>
      <c r="B2" t="s">
        <v>8363</v>
      </c>
    </row>
    <row r="3" spans="1:6" x14ac:dyDescent="0.45">
      <c r="A3" s="12" t="s">
        <v>8379</v>
      </c>
      <c r="B3" t="s">
        <v>8363</v>
      </c>
    </row>
    <row r="5" spans="1:6" x14ac:dyDescent="0.45">
      <c r="A5" s="12" t="s">
        <v>8364</v>
      </c>
      <c r="B5" s="12" t="s">
        <v>8362</v>
      </c>
    </row>
    <row r="6" spans="1:6" x14ac:dyDescent="0.45">
      <c r="A6" s="13" t="s">
        <v>8360</v>
      </c>
      <c r="B6" s="14" t="s">
        <v>8220</v>
      </c>
      <c r="C6" s="14" t="s">
        <v>8221</v>
      </c>
      <c r="D6" s="14" t="s">
        <v>8222</v>
      </c>
      <c r="E6" s="14" t="s">
        <v>8219</v>
      </c>
      <c r="F6" s="14" t="s">
        <v>8361</v>
      </c>
    </row>
    <row r="7" spans="1:6" x14ac:dyDescent="0.45">
      <c r="A7" s="18" t="s">
        <v>8373</v>
      </c>
      <c r="B7" s="16">
        <v>34</v>
      </c>
      <c r="C7" s="16">
        <v>149</v>
      </c>
      <c r="D7" s="16">
        <v>2</v>
      </c>
      <c r="E7" s="16">
        <v>182</v>
      </c>
      <c r="F7" s="16">
        <v>367</v>
      </c>
    </row>
    <row r="8" spans="1:6" x14ac:dyDescent="0.45">
      <c r="A8" s="18" t="s">
        <v>8374</v>
      </c>
      <c r="B8" s="16">
        <v>27</v>
      </c>
      <c r="C8" s="16">
        <v>106</v>
      </c>
      <c r="D8" s="16">
        <v>18</v>
      </c>
      <c r="E8" s="16">
        <v>202</v>
      </c>
      <c r="F8" s="16">
        <v>353</v>
      </c>
    </row>
    <row r="9" spans="1:6" x14ac:dyDescent="0.45">
      <c r="A9" s="18" t="s">
        <v>8375</v>
      </c>
      <c r="B9" s="16">
        <v>28</v>
      </c>
      <c r="C9" s="16">
        <v>108</v>
      </c>
      <c r="D9" s="16">
        <v>30</v>
      </c>
      <c r="E9" s="16">
        <v>180</v>
      </c>
      <c r="F9" s="16">
        <v>346</v>
      </c>
    </row>
    <row r="10" spans="1:6" x14ac:dyDescent="0.45">
      <c r="A10" s="18" t="s">
        <v>8376</v>
      </c>
      <c r="B10" s="16">
        <v>27</v>
      </c>
      <c r="C10" s="16">
        <v>102</v>
      </c>
      <c r="D10" s="16"/>
      <c r="E10" s="16">
        <v>192</v>
      </c>
      <c r="F10" s="16">
        <v>321</v>
      </c>
    </row>
    <row r="11" spans="1:6" x14ac:dyDescent="0.45">
      <c r="A11" s="18" t="s">
        <v>8367</v>
      </c>
      <c r="B11" s="16">
        <v>26</v>
      </c>
      <c r="C11" s="16">
        <v>126</v>
      </c>
      <c r="D11" s="16"/>
      <c r="E11" s="16">
        <v>234</v>
      </c>
      <c r="F11" s="16">
        <v>386</v>
      </c>
    </row>
    <row r="12" spans="1:6" x14ac:dyDescent="0.45">
      <c r="A12" s="18" t="s">
        <v>8377</v>
      </c>
      <c r="B12" s="16">
        <v>27</v>
      </c>
      <c r="C12" s="16">
        <v>147</v>
      </c>
      <c r="D12" s="16"/>
      <c r="E12" s="16">
        <v>211</v>
      </c>
      <c r="F12" s="16">
        <v>385</v>
      </c>
    </row>
    <row r="13" spans="1:6" x14ac:dyDescent="0.45">
      <c r="A13" s="18" t="s">
        <v>8368</v>
      </c>
      <c r="B13" s="16">
        <v>43</v>
      </c>
      <c r="C13" s="16">
        <v>150</v>
      </c>
      <c r="D13" s="16"/>
      <c r="E13" s="16">
        <v>194</v>
      </c>
      <c r="F13" s="16">
        <v>387</v>
      </c>
    </row>
    <row r="14" spans="1:6" x14ac:dyDescent="0.45">
      <c r="A14" s="18" t="s">
        <v>8369</v>
      </c>
      <c r="B14" s="16">
        <v>33</v>
      </c>
      <c r="C14" s="16">
        <v>134</v>
      </c>
      <c r="D14" s="16"/>
      <c r="E14" s="16">
        <v>166</v>
      </c>
      <c r="F14" s="16">
        <v>333</v>
      </c>
    </row>
    <row r="15" spans="1:6" x14ac:dyDescent="0.45">
      <c r="A15" s="18" t="s">
        <v>8370</v>
      </c>
      <c r="B15" s="16">
        <v>24</v>
      </c>
      <c r="C15" s="16">
        <v>127</v>
      </c>
      <c r="D15" s="16"/>
      <c r="E15" s="16">
        <v>147</v>
      </c>
      <c r="F15" s="16">
        <v>298</v>
      </c>
    </row>
    <row r="16" spans="1:6" x14ac:dyDescent="0.45">
      <c r="A16" s="18" t="s">
        <v>8371</v>
      </c>
      <c r="B16" s="16">
        <v>20</v>
      </c>
      <c r="C16" s="16">
        <v>149</v>
      </c>
      <c r="D16" s="16"/>
      <c r="E16" s="16">
        <v>183</v>
      </c>
      <c r="F16" s="16">
        <v>352</v>
      </c>
    </row>
    <row r="17" spans="1:6" x14ac:dyDescent="0.45">
      <c r="A17" s="18" t="s">
        <v>8372</v>
      </c>
      <c r="B17" s="16">
        <v>37</v>
      </c>
      <c r="C17" s="16">
        <v>114</v>
      </c>
      <c r="D17" s="16"/>
      <c r="E17" s="16">
        <v>183</v>
      </c>
      <c r="F17" s="16">
        <v>334</v>
      </c>
    </row>
    <row r="18" spans="1:6" x14ac:dyDescent="0.45">
      <c r="A18" s="18" t="s">
        <v>8378</v>
      </c>
      <c r="B18" s="16">
        <v>23</v>
      </c>
      <c r="C18" s="16">
        <v>118</v>
      </c>
      <c r="D18" s="16"/>
      <c r="E18" s="16">
        <v>111</v>
      </c>
      <c r="F18" s="16">
        <v>252</v>
      </c>
    </row>
    <row r="19" spans="1:6" x14ac:dyDescent="0.45">
      <c r="A19" s="18" t="s">
        <v>8361</v>
      </c>
      <c r="B19" s="16">
        <v>349</v>
      </c>
      <c r="C19" s="16">
        <v>1530</v>
      </c>
      <c r="D19" s="16">
        <v>50</v>
      </c>
      <c r="E19" s="16">
        <v>2185</v>
      </c>
      <c r="F19" s="16">
        <v>4114</v>
      </c>
    </row>
  </sheetData>
  <conditionalFormatting pivot="1" sqref="F7:F18">
    <cfRule type="colorScale" priority="4">
      <colorScale>
        <cfvo type="min"/>
        <cfvo type="max"/>
        <color theme="5" tint="-0.249977111117893"/>
        <color theme="9" tint="0.59999389629810485"/>
      </colorScale>
    </cfRule>
  </conditionalFormatting>
  <conditionalFormatting pivot="1" sqref="E7:E18">
    <cfRule type="colorScale" priority="3">
      <colorScale>
        <cfvo type="min"/>
        <cfvo type="max"/>
        <color theme="9" tint="-0.499984740745262"/>
        <color theme="9" tint="0.79998168889431442"/>
      </colorScale>
    </cfRule>
  </conditionalFormatting>
  <conditionalFormatting pivot="1" sqref="F7:F18">
    <cfRule type="colorScale" priority="2">
      <colorScale>
        <cfvo type="min"/>
        <cfvo type="max"/>
        <color theme="5" tint="-0.499984740745262"/>
        <color theme="5" tint="0.79998168889431442"/>
      </colorScale>
    </cfRule>
  </conditionalFormatting>
  <conditionalFormatting pivot="1" sqref="C7:C18">
    <cfRule type="colorScale" priority="1">
      <colorScale>
        <cfvo type="min"/>
        <cfvo type="max"/>
        <color theme="5" tint="-0.499984740745262"/>
        <color theme="5" tint="0.79998168889431442"/>
      </colorScale>
    </cfRule>
  </conditionalFormatting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F78B3F-3E38-4F86-ABCF-DC2CE3D959B9}">
  <dimension ref="A1:H13"/>
  <sheetViews>
    <sheetView workbookViewId="0">
      <selection activeCell="M6" sqref="M6"/>
    </sheetView>
  </sheetViews>
  <sheetFormatPr defaultRowHeight="14.25" x14ac:dyDescent="0.45"/>
  <cols>
    <col min="1" max="1" width="25.59765625" bestFit="1" customWidth="1"/>
    <col min="2" max="2" width="15.59765625" bestFit="1" customWidth="1"/>
    <col min="3" max="3" width="12.265625" bestFit="1" customWidth="1"/>
    <col min="4" max="4" width="14.73046875" bestFit="1" customWidth="1"/>
    <col min="5" max="5" width="11.46484375" bestFit="1" customWidth="1"/>
    <col min="6" max="6" width="18.06640625" bestFit="1" customWidth="1"/>
    <col min="7" max="7" width="14.73046875" bestFit="1" customWidth="1"/>
    <col min="8" max="8" width="17.19921875" bestFit="1" customWidth="1"/>
    <col min="9" max="9" width="10.33203125" customWidth="1"/>
  </cols>
  <sheetData>
    <row r="1" spans="1:8" x14ac:dyDescent="0.4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45">
      <c r="A2" t="s">
        <v>8388</v>
      </c>
      <c r="B2">
        <f>COUNTIFS(StarterBook!$F$2:$F$4115,"=successful",StarterBook!$D$2:$D$4115,"&lt;1000")</f>
        <v>322</v>
      </c>
      <c r="C2">
        <f>COUNTIFS(StarterBook!$F$2:$F$4115,"=failed",StarterBook!$D$2:$D$4115,"&lt;1000")</f>
        <v>113</v>
      </c>
      <c r="D2">
        <f>COUNTIFS(StarterBook!$F$2:$F$4115,"=canceled",StarterBook!$D$2:$D$4115,"&lt;1000")</f>
        <v>18</v>
      </c>
      <c r="E2">
        <f>SUM(B2:D2)</f>
        <v>453</v>
      </c>
      <c r="F2" s="19">
        <f>B2/E2</f>
        <v>0.71081677704194257</v>
      </c>
      <c r="G2" s="19">
        <f>C2/E2</f>
        <v>0.24944812362030905</v>
      </c>
      <c r="H2" s="19">
        <f>D2/E2</f>
        <v>3.9735099337748346E-2</v>
      </c>
    </row>
    <row r="3" spans="1:8" x14ac:dyDescent="0.45">
      <c r="A3" t="s">
        <v>8389</v>
      </c>
      <c r="B3">
        <f>COUNTIFS(StarterBook!$F$2:$F$4115,"=successful",StarterBook!$D$2:$D$4115,"&gt;=1000",StarterBook!$D$2:$D$4115,"&lt;5000")</f>
        <v>932</v>
      </c>
      <c r="C3">
        <f>COUNTIFS(StarterBook!$F$2:$F$4115,"=failed",StarterBook!$D$2:$D$4115,"&gt;=1000",StarterBook!$D$2:$D$4115,"&lt;5000")</f>
        <v>420</v>
      </c>
      <c r="D3">
        <f>COUNTIFS(StarterBook!$F$2:$F$4115,"=canceled",StarterBook!$D$2:$D$4115,"&gt;=1000",StarterBook!$D$2:$D$4115,"&lt;5000")</f>
        <v>60</v>
      </c>
      <c r="E3">
        <f t="shared" ref="E3:E13" si="0">SUM(B3:D3)</f>
        <v>1412</v>
      </c>
      <c r="F3" s="19">
        <f>B3/E3</f>
        <v>0.66005665722379603</v>
      </c>
      <c r="G3" s="19">
        <f t="shared" ref="G3:G13" si="1">C3/E3</f>
        <v>0.29745042492917845</v>
      </c>
      <c r="H3" s="19">
        <f t="shared" ref="H3:H13" si="2">D3/E3</f>
        <v>4.2492917847025496E-2</v>
      </c>
    </row>
    <row r="4" spans="1:8" x14ac:dyDescent="0.45">
      <c r="A4" t="s">
        <v>8390</v>
      </c>
      <c r="B4">
        <f>COUNTIFS(StarterBook!$F$2:$F$4115,"=successful",StarterBook!$D$2:$D$4115,"&gt;=5000",StarterBook!$D$2:$D$4115,"&lt;10000")</f>
        <v>381</v>
      </c>
      <c r="C4">
        <f>COUNTIFS(StarterBook!$F$2:$F$4115,"=failed",StarterBook!$D$2:$D$4115,"&gt;=5000",StarterBook!$D$2:$D$4115,"&lt;10000")</f>
        <v>283</v>
      </c>
      <c r="D4">
        <f>COUNTIFS(StarterBook!$F$2:$F$4115,"=canceled",StarterBook!$D$2:$D$4115,"&gt;=5000",StarterBook!$D$2:$D$4115,"&lt;10000")</f>
        <v>52</v>
      </c>
      <c r="E4">
        <f t="shared" si="0"/>
        <v>716</v>
      </c>
      <c r="F4" s="19">
        <f t="shared" ref="F4:F13" si="3">B4/E4</f>
        <v>0.53212290502793291</v>
      </c>
      <c r="G4" s="19">
        <f t="shared" si="1"/>
        <v>0.39525139664804471</v>
      </c>
      <c r="H4" s="19">
        <f t="shared" si="2"/>
        <v>7.2625698324022353E-2</v>
      </c>
    </row>
    <row r="5" spans="1:8" x14ac:dyDescent="0.45">
      <c r="A5" t="s">
        <v>8391</v>
      </c>
      <c r="B5">
        <f>COUNTIFS(StarterBook!$F$2:$F$4115,"=successful",StarterBook!$D$2:$D$4115,"&gt;=10000",StarterBook!$D$2:$D$4115,"&lt;15000")</f>
        <v>168</v>
      </c>
      <c r="C5">
        <f>COUNTIFS(StarterBook!$F$2:$F$4115,"=failed",StarterBook!$D$2:$D$4115,"&gt;=10000",StarterBook!$D$2:$D$4115,"&lt;15000")</f>
        <v>144</v>
      </c>
      <c r="D5">
        <f>COUNTIFS(StarterBook!$F$2:$F$4115,"=canceled",StarterBook!$D$2:$D$4115,"&gt;=10000",StarterBook!$D$2:$D$4115,"&lt;15000")</f>
        <v>40</v>
      </c>
      <c r="E5">
        <f t="shared" si="0"/>
        <v>352</v>
      </c>
      <c r="F5" s="19">
        <f t="shared" si="3"/>
        <v>0.47727272727272729</v>
      </c>
      <c r="G5" s="19">
        <f t="shared" si="1"/>
        <v>0.40909090909090912</v>
      </c>
      <c r="H5" s="19">
        <f t="shared" si="2"/>
        <v>0.11363636363636363</v>
      </c>
    </row>
    <row r="6" spans="1:8" x14ac:dyDescent="0.45">
      <c r="A6" t="s">
        <v>8392</v>
      </c>
      <c r="B6">
        <f>COUNTIFS(StarterBook!$F$2:$F$4115,"=successful",StarterBook!$D$2:$D$4115,"&gt;=15000",StarterBook!$D$2:$D$4115,"&lt;20000")</f>
        <v>94</v>
      </c>
      <c r="C6">
        <f>COUNTIFS(StarterBook!$F$2:$F$4115,"=failed",StarterBook!$D$2:$D$4115,"&gt;=15000",StarterBook!$D$2:$D$4115,"&lt;20000")</f>
        <v>90</v>
      </c>
      <c r="D6">
        <f>COUNTIFS(StarterBook!$F$2:$F$4115,"=canceled",StarterBook!$D$2:$D$4115,"&gt;=15000",StarterBook!$D$2:$D$4115,"&lt;20000")</f>
        <v>17</v>
      </c>
      <c r="E6">
        <f t="shared" si="0"/>
        <v>201</v>
      </c>
      <c r="F6" s="19">
        <f t="shared" si="3"/>
        <v>0.46766169154228854</v>
      </c>
      <c r="G6" s="19">
        <f t="shared" si="1"/>
        <v>0.44776119402985076</v>
      </c>
      <c r="H6" s="19">
        <f t="shared" si="2"/>
        <v>8.45771144278607E-2</v>
      </c>
    </row>
    <row r="7" spans="1:8" x14ac:dyDescent="0.45">
      <c r="A7" t="s">
        <v>8393</v>
      </c>
      <c r="B7">
        <f>COUNTIFS(StarterBook!$F$2:$F$4115,"=successful",StarterBook!$D$2:$D$4115,"&gt;=20000",StarterBook!$D$2:$D$4115,"&lt;25000")</f>
        <v>62</v>
      </c>
      <c r="C7">
        <f>COUNTIFS(StarterBook!$F$2:$F$4115,"=failed",StarterBook!$D$2:$D$4115,"&gt;=20000",StarterBook!$D$2:$D$4115,"&lt;25000")</f>
        <v>72</v>
      </c>
      <c r="D7">
        <f>COUNTIFS(StarterBook!$F$2:$F$4115,"=canceled",StarterBook!$D$2:$D$4115,"&gt;=20000",StarterBook!$D$2:$D$4115,"&lt;25000")</f>
        <v>14</v>
      </c>
      <c r="E7">
        <f t="shared" si="0"/>
        <v>148</v>
      </c>
      <c r="F7" s="19">
        <f t="shared" si="3"/>
        <v>0.41891891891891891</v>
      </c>
      <c r="G7" s="19">
        <f t="shared" si="1"/>
        <v>0.48648648648648651</v>
      </c>
      <c r="H7" s="19">
        <f t="shared" si="2"/>
        <v>9.45945945945946E-2</v>
      </c>
    </row>
    <row r="8" spans="1:8" x14ac:dyDescent="0.45">
      <c r="A8" t="s">
        <v>8394</v>
      </c>
      <c r="B8">
        <f>COUNTIFS(StarterBook!$F$2:$F$4115,"=successful",StarterBook!$D$2:$D$4115,"&gt;=25000",StarterBook!$D$2:$D$4115,"&lt;30000")</f>
        <v>55</v>
      </c>
      <c r="C8">
        <f>COUNTIFS(StarterBook!$F$2:$F$4115,"=failed",StarterBook!$D$2:$D$4115,"&gt;=25000",StarterBook!$D$2:$D$4115,"&lt;30000")</f>
        <v>64</v>
      </c>
      <c r="D8">
        <f>COUNTIFS(StarterBook!$F$2:$F$4115,"=canceled",StarterBook!$D$2:$D$4115,"&gt;=25000",StarterBook!$D$2:$D$4115,"&lt;30000")</f>
        <v>18</v>
      </c>
      <c r="E8">
        <f t="shared" si="0"/>
        <v>137</v>
      </c>
      <c r="F8" s="19">
        <f t="shared" si="3"/>
        <v>0.40145985401459855</v>
      </c>
      <c r="G8" s="19">
        <f t="shared" si="1"/>
        <v>0.46715328467153283</v>
      </c>
      <c r="H8" s="19">
        <f t="shared" si="2"/>
        <v>0.13138686131386862</v>
      </c>
    </row>
    <row r="9" spans="1:8" x14ac:dyDescent="0.45">
      <c r="A9" t="s">
        <v>8395</v>
      </c>
      <c r="B9">
        <f>COUNTIFS(StarterBook!$F$2:$F$4115,"=successful",StarterBook!$D$2:$D$4115,"&gt;=30000",StarterBook!$D$2:$D$4115,"&lt;35000")</f>
        <v>32</v>
      </c>
      <c r="C9">
        <f>COUNTIFS(StarterBook!$F$2:$F$4115,"=failed",StarterBook!$D$2:$D$4115,"&gt;=30000",StarterBook!$D$2:$D$4115,"&lt;35000")</f>
        <v>37</v>
      </c>
      <c r="D9">
        <f>COUNTIFS(StarterBook!$F$2:$F$4115,"=canceled",StarterBook!$D$2:$D$4115,"&gt;=30000",StarterBook!$D$2:$D$4115,"&lt;35000")</f>
        <v>13</v>
      </c>
      <c r="E9">
        <f t="shared" si="0"/>
        <v>82</v>
      </c>
      <c r="F9" s="19">
        <f t="shared" si="3"/>
        <v>0.3902439024390244</v>
      </c>
      <c r="G9" s="19">
        <f t="shared" si="1"/>
        <v>0.45121951219512196</v>
      </c>
      <c r="H9" s="19">
        <f t="shared" si="2"/>
        <v>0.15853658536585366</v>
      </c>
    </row>
    <row r="10" spans="1:8" x14ac:dyDescent="0.45">
      <c r="A10" t="s">
        <v>8396</v>
      </c>
      <c r="B10">
        <f>COUNTIFS(StarterBook!$F$2:$F$4115,"=successful",StarterBook!$D$2:$D$4115,"&gt;=35000",StarterBook!$D$2:$D$4115,"&lt;40000")</f>
        <v>26</v>
      </c>
      <c r="C10">
        <f>COUNTIFS(StarterBook!$F$2:$F$4115,"=failed",StarterBook!$D$2:$D$4115,"&gt;=35000",StarterBook!$D$2:$D$4115,"&lt;40000")</f>
        <v>22</v>
      </c>
      <c r="D10">
        <f>COUNTIFS(StarterBook!$F$2:$F$4115,"=canceled",StarterBook!$D$2:$D$4115,"&gt;=35000",StarterBook!$D$2:$D$4115,"&lt;40000")</f>
        <v>7</v>
      </c>
      <c r="E10">
        <f t="shared" si="0"/>
        <v>55</v>
      </c>
      <c r="F10" s="19">
        <f>B10/E10</f>
        <v>0.47272727272727272</v>
      </c>
      <c r="G10" s="19">
        <f t="shared" si="1"/>
        <v>0.4</v>
      </c>
      <c r="H10" s="19">
        <f t="shared" si="2"/>
        <v>0.12727272727272726</v>
      </c>
    </row>
    <row r="11" spans="1:8" x14ac:dyDescent="0.45">
      <c r="A11" t="s">
        <v>8397</v>
      </c>
      <c r="B11">
        <f>COUNTIFS(StarterBook!$F$2:$F$4115,"=successful",StarterBook!$D$2:$D$4115,"&gt;=40000",StarterBook!$D$2:$D$4115,"&lt;45000")</f>
        <v>21</v>
      </c>
      <c r="C11">
        <f>COUNTIFS(StarterBook!$F$2:$F$4115,"=failed",StarterBook!$D$2:$D$4115,"&gt;=40000",StarterBook!$D$2:$D$4115,"&lt;45000")</f>
        <v>16</v>
      </c>
      <c r="D11">
        <f>COUNTIFS(StarterBook!$F$2:$F$4115,"=canceled",StarterBook!$D$2:$D$4115,"&gt;=40000",StarterBook!$D$2:$D$4115,"&lt;45000")</f>
        <v>6</v>
      </c>
      <c r="E11">
        <f t="shared" si="0"/>
        <v>43</v>
      </c>
      <c r="F11" s="19">
        <f t="shared" si="3"/>
        <v>0.48837209302325579</v>
      </c>
      <c r="G11" s="19">
        <f t="shared" si="1"/>
        <v>0.37209302325581395</v>
      </c>
      <c r="H11" s="19">
        <f t="shared" si="2"/>
        <v>0.13953488372093023</v>
      </c>
    </row>
    <row r="12" spans="1:8" x14ac:dyDescent="0.45">
      <c r="A12" t="s">
        <v>8398</v>
      </c>
      <c r="B12">
        <f>COUNTIFS(StarterBook!$F$2:$F$4115,"=successful",StarterBook!$D$2:$D$4115,"&gt;=45000",StarterBook!$D$2:$D$4115,"&lt;50000")</f>
        <v>6</v>
      </c>
      <c r="C12">
        <f>COUNTIFS(StarterBook!$F$2:$F$4115,"=failed",StarterBook!$D$2:$D$4115,"&gt;=45000",StarterBook!$D$2:$D$4115,"&lt;50000")</f>
        <v>11</v>
      </c>
      <c r="D12">
        <f>COUNTIFS(StarterBook!$F$2:$F$4115,"=canceled",StarterBook!$D$2:$D$4115,"&gt;=45000",StarterBook!$D$2:$D$4115,"&lt;50000")</f>
        <v>4</v>
      </c>
      <c r="E12">
        <f t="shared" si="0"/>
        <v>21</v>
      </c>
      <c r="F12" s="19">
        <f t="shared" si="3"/>
        <v>0.2857142857142857</v>
      </c>
      <c r="G12" s="19">
        <f t="shared" si="1"/>
        <v>0.52380952380952384</v>
      </c>
      <c r="H12" s="19">
        <f t="shared" si="2"/>
        <v>0.19047619047619047</v>
      </c>
    </row>
    <row r="13" spans="1:8" x14ac:dyDescent="0.45">
      <c r="A13" t="s">
        <v>8399</v>
      </c>
      <c r="B13">
        <f>COUNTIFS(StarterBook!$F$2:$F$4115,"=successful",StarterBook!$D$2:$D$4115,"&gt;=50000")</f>
        <v>86</v>
      </c>
      <c r="C13">
        <f>COUNTIFS(StarterBook!$F$2:$F$4115,"=failed",StarterBook!$D$2:$D$4115,"&gt;=50000")</f>
        <v>258</v>
      </c>
      <c r="D13">
        <f>COUNTIFS(StarterBook!$F$2:$F$4115,"=canceled",StarterBook!$D$2:$D$4115,"&gt;=50000")</f>
        <v>100</v>
      </c>
      <c r="E13">
        <f t="shared" si="0"/>
        <v>444</v>
      </c>
      <c r="F13" s="19">
        <f t="shared" si="3"/>
        <v>0.19369369369369369</v>
      </c>
      <c r="G13" s="19">
        <f t="shared" si="1"/>
        <v>0.58108108108108103</v>
      </c>
      <c r="H13" s="19">
        <f t="shared" si="2"/>
        <v>0.22522522522522523</v>
      </c>
    </row>
  </sheetData>
  <conditionalFormatting sqref="E2:E13">
    <cfRule type="dataBar" priority="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{5F65F8F9-B102-4709-966D-E959B000A631}</x14:id>
        </ext>
      </extLst>
    </cfRule>
  </conditionalFormatting>
  <conditionalFormatting sqref="B2:B13">
    <cfRule type="dataBar" priority="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{C1512692-022B-461C-9593-3A336646CA36}</x14:id>
        </ext>
      </extLst>
    </cfRule>
  </conditionalFormatting>
  <conditionalFormatting sqref="C2:C13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{BDB8F8F2-4FF8-4E2B-A209-D9929FA7E5C5}</x14:id>
        </ext>
      </extLst>
    </cfRule>
  </conditionalFormatting>
  <conditionalFormatting sqref="D2:D13">
    <cfRule type="dataBar" priority="2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{788EF42E-8DF4-40D2-83BD-01BE515A88D1}</x14:id>
        </ext>
      </extLst>
    </cfRule>
  </conditionalFormatting>
  <conditionalFormatting sqref="F2:F13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{6B43016F-C013-4AE4-836E-289884EAA66A}</x14:id>
        </ext>
      </extLst>
    </cfRule>
  </conditionalFormatting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F65F8F9-B102-4709-966D-E959B000A631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E2:E13</xm:sqref>
        </x14:conditionalFormatting>
        <x14:conditionalFormatting xmlns:xm="http://schemas.microsoft.com/office/excel/2006/main">
          <x14:cfRule type="dataBar" id="{C1512692-022B-461C-9593-3A336646CA36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B2:B13</xm:sqref>
        </x14:conditionalFormatting>
        <x14:conditionalFormatting xmlns:xm="http://schemas.microsoft.com/office/excel/2006/main">
          <x14:cfRule type="dataBar" id="{BDB8F8F2-4FF8-4E2B-A209-D9929FA7E5C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C2:C13</xm:sqref>
        </x14:conditionalFormatting>
        <x14:conditionalFormatting xmlns:xm="http://schemas.microsoft.com/office/excel/2006/main">
          <x14:cfRule type="dataBar" id="{788EF42E-8DF4-40D2-83BD-01BE515A88D1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D2:D13</xm:sqref>
        </x14:conditionalFormatting>
        <x14:conditionalFormatting xmlns:xm="http://schemas.microsoft.com/office/excel/2006/main">
          <x14:cfRule type="dataBar" id="{6B43016F-C013-4AE4-836E-289884EAA66A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F2:F13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09DD38-E937-4625-8A2D-BD3CB226D645}">
  <dimension ref="A1:HJT4114"/>
  <sheetViews>
    <sheetView workbookViewId="0">
      <selection activeCell="A5" sqref="A5"/>
    </sheetView>
  </sheetViews>
  <sheetFormatPr defaultRowHeight="14.25" x14ac:dyDescent="0.45"/>
  <cols>
    <col min="1" max="1" width="12.06640625" style="14" bestFit="1" customWidth="1"/>
    <col min="2" max="2" width="23.06640625" style="14" bestFit="1" customWidth="1"/>
    <col min="3" max="3" width="4.73046875" style="14" bestFit="1" customWidth="1"/>
    <col min="4" max="4" width="3.73046875" style="14" bestFit="1" customWidth="1"/>
    <col min="5" max="5" width="4.73046875" style="14" bestFit="1" customWidth="1"/>
    <col min="6" max="6" width="1.73046875" style="14" bestFit="1" customWidth="1"/>
    <col min="7" max="9" width="4.73046875" style="14" bestFit="1" customWidth="1"/>
    <col min="10" max="10" width="2.73046875" style="14" bestFit="1" customWidth="1"/>
    <col min="11" max="14" width="4.73046875" style="14" bestFit="1" customWidth="1"/>
    <col min="15" max="15" width="3.73046875" style="14" bestFit="1" customWidth="1"/>
    <col min="16" max="16" width="1.73046875" style="14" bestFit="1" customWidth="1"/>
    <col min="17" max="18" width="4.73046875" style="14" bestFit="1" customWidth="1"/>
    <col min="19" max="19" width="3.73046875" style="14" bestFit="1" customWidth="1"/>
    <col min="20" max="21" width="4.73046875" style="14" bestFit="1" customWidth="1"/>
    <col min="22" max="22" width="2.73046875" style="14" bestFit="1" customWidth="1"/>
    <col min="23" max="25" width="4.73046875" style="14" bestFit="1" customWidth="1"/>
    <col min="26" max="26" width="3.73046875" style="14" bestFit="1" customWidth="1"/>
    <col min="27" max="28" width="4.73046875" style="14" bestFit="1" customWidth="1"/>
    <col min="29" max="29" width="3.73046875" style="14" bestFit="1" customWidth="1"/>
    <col min="30" max="30" width="1.73046875" style="14" bestFit="1" customWidth="1"/>
    <col min="31" max="32" width="4.73046875" style="14" bestFit="1" customWidth="1"/>
    <col min="33" max="33" width="3.73046875" style="14" bestFit="1" customWidth="1"/>
    <col min="34" max="36" width="4.73046875" style="14" bestFit="1" customWidth="1"/>
    <col min="37" max="37" width="1.73046875" style="14" bestFit="1" customWidth="1"/>
    <col min="38" max="40" width="4.73046875" style="14" bestFit="1" customWidth="1"/>
    <col min="41" max="41" width="3.73046875" style="14" bestFit="1" customWidth="1"/>
    <col min="42" max="42" width="1.73046875" style="14" bestFit="1" customWidth="1"/>
    <col min="43" max="44" width="4.73046875" style="14" bestFit="1" customWidth="1"/>
    <col min="45" max="45" width="3.73046875" style="14" bestFit="1" customWidth="1"/>
    <col min="46" max="48" width="4.73046875" style="14" bestFit="1" customWidth="1"/>
    <col min="49" max="49" width="1.73046875" style="14" bestFit="1" customWidth="1"/>
    <col min="50" max="51" width="3.73046875" style="14" bestFit="1" customWidth="1"/>
    <col min="52" max="52" width="4.73046875" style="14" bestFit="1" customWidth="1"/>
    <col min="53" max="53" width="2.73046875" style="14" bestFit="1" customWidth="1"/>
    <col min="54" max="58" width="5.73046875" style="14" bestFit="1" customWidth="1"/>
    <col min="59" max="59" width="4.73046875" style="14" bestFit="1" customWidth="1"/>
    <col min="60" max="71" width="5.73046875" style="14" bestFit="1" customWidth="1"/>
    <col min="72" max="72" width="2.73046875" style="14" bestFit="1" customWidth="1"/>
    <col min="73" max="73" width="5.73046875" style="14" bestFit="1" customWidth="1"/>
    <col min="74" max="74" width="4.73046875" style="14" bestFit="1" customWidth="1"/>
    <col min="75" max="75" width="5.73046875" style="14" bestFit="1" customWidth="1"/>
    <col min="76" max="76" width="4.73046875" style="14" bestFit="1" customWidth="1"/>
    <col min="77" max="79" width="5.73046875" style="14" bestFit="1" customWidth="1"/>
    <col min="80" max="80" width="4.73046875" style="14" bestFit="1" customWidth="1"/>
    <col min="81" max="81" width="2.73046875" style="14" bestFit="1" customWidth="1"/>
    <col min="82" max="88" width="5.73046875" style="14" bestFit="1" customWidth="1"/>
    <col min="89" max="89" width="4.73046875" style="14" bestFit="1" customWidth="1"/>
    <col min="90" max="90" width="2.73046875" style="14" bestFit="1" customWidth="1"/>
    <col min="91" max="96" width="5.73046875" style="14" bestFit="1" customWidth="1"/>
    <col min="97" max="97" width="2.73046875" style="14" bestFit="1" customWidth="1"/>
    <col min="98" max="100" width="5.73046875" style="14" bestFit="1" customWidth="1"/>
    <col min="101" max="101" width="4.73046875" style="14" bestFit="1" customWidth="1"/>
    <col min="102" max="103" width="5.73046875" style="14" bestFit="1" customWidth="1"/>
    <col min="104" max="104" width="4.73046875" style="14" bestFit="1" customWidth="1"/>
    <col min="105" max="110" width="5.73046875" style="14" bestFit="1" customWidth="1"/>
    <col min="111" max="111" width="2.73046875" style="14" bestFit="1" customWidth="1"/>
    <col min="112" max="112" width="4.73046875" style="14" bestFit="1" customWidth="1"/>
    <col min="113" max="115" width="5.73046875" style="14" bestFit="1" customWidth="1"/>
    <col min="116" max="116" width="4.73046875" style="14" bestFit="1" customWidth="1"/>
    <col min="117" max="121" width="5.73046875" style="14" bestFit="1" customWidth="1"/>
    <col min="122" max="122" width="2.73046875" style="14" bestFit="1" customWidth="1"/>
    <col min="123" max="123" width="4.73046875" style="14" bestFit="1" customWidth="1"/>
    <col min="124" max="126" width="5.73046875" style="14" bestFit="1" customWidth="1"/>
    <col min="127" max="127" width="4.73046875" style="14" bestFit="1" customWidth="1"/>
    <col min="128" max="134" width="5.73046875" style="14" bestFit="1" customWidth="1"/>
    <col min="135" max="135" width="2.73046875" style="14" bestFit="1" customWidth="1"/>
    <col min="136" max="138" width="5.73046875" style="14" bestFit="1" customWidth="1"/>
    <col min="139" max="139" width="4.73046875" style="14" bestFit="1" customWidth="1"/>
    <col min="140" max="144" width="5.73046875" style="14" bestFit="1" customWidth="1"/>
    <col min="145" max="145" width="4.73046875" style="14" bestFit="1" customWidth="1"/>
    <col min="146" max="146" width="5.73046875" style="14" bestFit="1" customWidth="1"/>
    <col min="147" max="147" width="2.73046875" style="14" bestFit="1" customWidth="1"/>
    <col min="148" max="150" width="5.73046875" style="14" bestFit="1" customWidth="1"/>
    <col min="151" max="151" width="4.73046875" style="14" bestFit="1" customWidth="1"/>
    <col min="152" max="154" width="5.73046875" style="14" bestFit="1" customWidth="1"/>
    <col min="155" max="155" width="4.73046875" style="14" bestFit="1" customWidth="1"/>
    <col min="156" max="156" width="5.73046875" style="14" bestFit="1" customWidth="1"/>
    <col min="157" max="157" width="4.73046875" style="14" bestFit="1" customWidth="1"/>
    <col min="158" max="158" width="2.73046875" style="14" bestFit="1" customWidth="1"/>
    <col min="159" max="165" width="5.73046875" style="14" bestFit="1" customWidth="1"/>
    <col min="166" max="166" width="4.73046875" style="14" bestFit="1" customWidth="1"/>
    <col min="167" max="168" width="5.73046875" style="14" bestFit="1" customWidth="1"/>
    <col min="169" max="169" width="4.73046875" style="14" bestFit="1" customWidth="1"/>
    <col min="170" max="170" width="5.73046875" style="14" bestFit="1" customWidth="1"/>
    <col min="171" max="171" width="4.73046875" style="14" bestFit="1" customWidth="1"/>
    <col min="172" max="177" width="5.73046875" style="14" bestFit="1" customWidth="1"/>
    <col min="178" max="178" width="4.73046875" style="14" bestFit="1" customWidth="1"/>
    <col min="179" max="184" width="5.73046875" style="14" bestFit="1" customWidth="1"/>
    <col min="185" max="185" width="4.73046875" style="14" bestFit="1" customWidth="1"/>
    <col min="186" max="186" width="5.73046875" style="14" bestFit="1" customWidth="1"/>
    <col min="187" max="187" width="4.73046875" style="14" bestFit="1" customWidth="1"/>
    <col min="188" max="188" width="2.73046875" style="14" bestFit="1" customWidth="1"/>
    <col min="189" max="192" width="5.73046875" style="14" bestFit="1" customWidth="1"/>
    <col min="193" max="193" width="4.73046875" style="14" bestFit="1" customWidth="1"/>
    <col min="194" max="200" width="5.73046875" style="14" bestFit="1" customWidth="1"/>
    <col min="201" max="201" width="2.73046875" style="14" bestFit="1" customWidth="1"/>
    <col min="202" max="202" width="5.73046875" style="14" bestFit="1" customWidth="1"/>
    <col min="203" max="203" width="4.73046875" style="14" bestFit="1" customWidth="1"/>
    <col min="204" max="212" width="5.73046875" style="14" bestFit="1" customWidth="1"/>
    <col min="213" max="213" width="4.73046875" style="14" bestFit="1" customWidth="1"/>
    <col min="214" max="220" width="5.73046875" style="14" bestFit="1" customWidth="1"/>
    <col min="221" max="221" width="4.73046875" style="14" bestFit="1" customWidth="1"/>
    <col min="222" max="226" width="5.73046875" style="14" bestFit="1" customWidth="1"/>
    <col min="227" max="227" width="2.73046875" style="14" bestFit="1" customWidth="1"/>
    <col min="228" max="229" width="5.73046875" style="14" bestFit="1" customWidth="1"/>
    <col min="230" max="230" width="4.73046875" style="14" bestFit="1" customWidth="1"/>
    <col min="231" max="237" width="5.73046875" style="14" bestFit="1" customWidth="1"/>
    <col min="238" max="238" width="4.73046875" style="14" bestFit="1" customWidth="1"/>
    <col min="239" max="240" width="5.73046875" style="14" bestFit="1" customWidth="1"/>
    <col min="241" max="241" width="4.73046875" style="14" bestFit="1" customWidth="1"/>
    <col min="242" max="245" width="5.73046875" style="14" bestFit="1" customWidth="1"/>
    <col min="246" max="246" width="2.73046875" style="14" bestFit="1" customWidth="1"/>
    <col min="247" max="251" width="5.73046875" style="14" bestFit="1" customWidth="1"/>
    <col min="252" max="252" width="4.73046875" style="14" bestFit="1" customWidth="1"/>
    <col min="253" max="257" width="5.73046875" style="14" bestFit="1" customWidth="1"/>
    <col min="258" max="258" width="4.73046875" style="14" bestFit="1" customWidth="1"/>
    <col min="259" max="261" width="5.73046875" style="14" bestFit="1" customWidth="1"/>
    <col min="262" max="262" width="4.73046875" style="14" bestFit="1" customWidth="1"/>
    <col min="263" max="268" width="5.73046875" style="14" bestFit="1" customWidth="1"/>
    <col min="269" max="269" width="2.73046875" style="14" bestFit="1" customWidth="1"/>
    <col min="270" max="276" width="5.73046875" style="14" bestFit="1" customWidth="1"/>
    <col min="277" max="277" width="4.73046875" style="14" bestFit="1" customWidth="1"/>
    <col min="278" max="281" width="5.73046875" style="14" bestFit="1" customWidth="1"/>
    <col min="282" max="282" width="4.73046875" style="14" bestFit="1" customWidth="1"/>
    <col min="283" max="286" width="5.73046875" style="14" bestFit="1" customWidth="1"/>
    <col min="287" max="287" width="2.73046875" style="14" bestFit="1" customWidth="1"/>
    <col min="288" max="289" width="5.73046875" style="14" bestFit="1" customWidth="1"/>
    <col min="290" max="290" width="4.73046875" style="14" bestFit="1" customWidth="1"/>
    <col min="291" max="294" width="5.73046875" style="14" bestFit="1" customWidth="1"/>
    <col min="295" max="295" width="4.73046875" style="14" bestFit="1" customWidth="1"/>
    <col min="296" max="299" width="5.73046875" style="14" bestFit="1" customWidth="1"/>
    <col min="300" max="300" width="4.73046875" style="14" bestFit="1" customWidth="1"/>
    <col min="301" max="302" width="5.73046875" style="14" bestFit="1" customWidth="1"/>
    <col min="303" max="303" width="4.73046875" style="14" bestFit="1" customWidth="1"/>
    <col min="304" max="307" width="5.73046875" style="14" bestFit="1" customWidth="1"/>
    <col min="308" max="308" width="4.73046875" style="14" bestFit="1" customWidth="1"/>
    <col min="309" max="309" width="5.73046875" style="14" bestFit="1" customWidth="1"/>
    <col min="310" max="310" width="2.73046875" style="14" bestFit="1" customWidth="1"/>
    <col min="311" max="311" width="4.73046875" style="14" bestFit="1" customWidth="1"/>
    <col min="312" max="315" width="5.73046875" style="14" bestFit="1" customWidth="1"/>
    <col min="316" max="316" width="4.73046875" style="14" bestFit="1" customWidth="1"/>
    <col min="317" max="318" width="5.73046875" style="14" bestFit="1" customWidth="1"/>
    <col min="319" max="319" width="4.73046875" style="14" bestFit="1" customWidth="1"/>
    <col min="320" max="331" width="5.73046875" style="14" bestFit="1" customWidth="1"/>
    <col min="332" max="332" width="2.73046875" style="14" bestFit="1" customWidth="1"/>
    <col min="333" max="348" width="5.73046875" style="14" bestFit="1" customWidth="1"/>
    <col min="349" max="349" width="4.73046875" style="14" bestFit="1" customWidth="1"/>
    <col min="350" max="358" width="5.73046875" style="14" bestFit="1" customWidth="1"/>
    <col min="359" max="359" width="2.73046875" style="14" bestFit="1" customWidth="1"/>
    <col min="360" max="364" width="5.73046875" style="14" bestFit="1" customWidth="1"/>
    <col min="365" max="365" width="4.73046875" style="14" bestFit="1" customWidth="1"/>
    <col min="366" max="369" width="5.73046875" style="14" bestFit="1" customWidth="1"/>
    <col min="370" max="370" width="4.73046875" style="14" bestFit="1" customWidth="1"/>
    <col min="371" max="381" width="5.73046875" style="14" bestFit="1" customWidth="1"/>
    <col min="382" max="382" width="2.73046875" style="14" bestFit="1" customWidth="1"/>
    <col min="383" max="391" width="5.73046875" style="14" bestFit="1" customWidth="1"/>
    <col min="392" max="392" width="4.73046875" style="14" bestFit="1" customWidth="1"/>
    <col min="393" max="408" width="5.73046875" style="14" bestFit="1" customWidth="1"/>
    <col min="409" max="409" width="2.73046875" style="14" bestFit="1" customWidth="1"/>
    <col min="410" max="411" width="5.73046875" style="14" bestFit="1" customWidth="1"/>
    <col min="412" max="412" width="4.73046875" style="14" bestFit="1" customWidth="1"/>
    <col min="413" max="417" width="5.73046875" style="14" bestFit="1" customWidth="1"/>
    <col min="418" max="418" width="4.73046875" style="14" bestFit="1" customWidth="1"/>
    <col min="419" max="443" width="5.73046875" style="14" bestFit="1" customWidth="1"/>
    <col min="444" max="444" width="2.73046875" style="14" bestFit="1" customWidth="1"/>
    <col min="445" max="447" width="5.73046875" style="14" bestFit="1" customWidth="1"/>
    <col min="448" max="448" width="4.73046875" style="14" bestFit="1" customWidth="1"/>
    <col min="449" max="458" width="5.73046875" style="14" bestFit="1" customWidth="1"/>
    <col min="459" max="459" width="4.73046875" style="14" bestFit="1" customWidth="1"/>
    <col min="460" max="466" width="5.73046875" style="14" bestFit="1" customWidth="1"/>
    <col min="467" max="467" width="4.73046875" style="14" bestFit="1" customWidth="1"/>
    <col min="468" max="469" width="5.73046875" style="14" bestFit="1" customWidth="1"/>
    <col min="470" max="470" width="2.73046875" style="14" bestFit="1" customWidth="1"/>
    <col min="471" max="471" width="5.73046875" style="14" bestFit="1" customWidth="1"/>
    <col min="472" max="472" width="4.73046875" style="14" bestFit="1" customWidth="1"/>
    <col min="473" max="477" width="5.73046875" style="14" bestFit="1" customWidth="1"/>
    <col min="478" max="478" width="4.73046875" style="14" bestFit="1" customWidth="1"/>
    <col min="479" max="481" width="5.73046875" style="14" bestFit="1" customWidth="1"/>
    <col min="482" max="482" width="4.73046875" style="14" bestFit="1" customWidth="1"/>
    <col min="483" max="484" width="5.73046875" style="14" bestFit="1" customWidth="1"/>
    <col min="485" max="485" width="4.73046875" style="14" bestFit="1" customWidth="1"/>
    <col min="486" max="492" width="5.73046875" style="14" bestFit="1" customWidth="1"/>
    <col min="493" max="493" width="4.73046875" style="14" bestFit="1" customWidth="1"/>
    <col min="494" max="495" width="5.73046875" style="14" bestFit="1" customWidth="1"/>
    <col min="496" max="496" width="4.73046875" style="14" bestFit="1" customWidth="1"/>
    <col min="497" max="499" width="5.73046875" style="14" bestFit="1" customWidth="1"/>
    <col min="500" max="500" width="2.73046875" style="14" bestFit="1" customWidth="1"/>
    <col min="501" max="508" width="5.73046875" style="14" bestFit="1" customWidth="1"/>
    <col min="509" max="509" width="4.73046875" style="14" bestFit="1" customWidth="1"/>
    <col min="510" max="525" width="5.73046875" style="14" bestFit="1" customWidth="1"/>
    <col min="526" max="526" width="4.73046875" style="14" bestFit="1" customWidth="1"/>
    <col min="527" max="535" width="5.73046875" style="14" bestFit="1" customWidth="1"/>
    <col min="536" max="536" width="4.73046875" style="14" bestFit="1" customWidth="1"/>
    <col min="537" max="558" width="5.73046875" style="14" bestFit="1" customWidth="1"/>
    <col min="559" max="559" width="4.73046875" style="14" bestFit="1" customWidth="1"/>
    <col min="560" max="564" width="5.73046875" style="14" bestFit="1" customWidth="1"/>
    <col min="565" max="565" width="4.73046875" style="14" bestFit="1" customWidth="1"/>
    <col min="566" max="577" width="5.73046875" style="14" bestFit="1" customWidth="1"/>
    <col min="578" max="578" width="2.73046875" style="14" bestFit="1" customWidth="1"/>
    <col min="579" max="594" width="5.73046875" style="14" bestFit="1" customWidth="1"/>
    <col min="595" max="595" width="4.73046875" style="14" bestFit="1" customWidth="1"/>
    <col min="596" max="603" width="5.73046875" style="14" bestFit="1" customWidth="1"/>
    <col min="604" max="604" width="2.73046875" style="14" bestFit="1" customWidth="1"/>
    <col min="605" max="615" width="5.73046875" style="14" bestFit="1" customWidth="1"/>
    <col min="616" max="616" width="4.73046875" style="14" bestFit="1" customWidth="1"/>
    <col min="617" max="627" width="5.73046875" style="14" bestFit="1" customWidth="1"/>
    <col min="628" max="628" width="4.73046875" style="14" bestFit="1" customWidth="1"/>
    <col min="629" max="634" width="5.73046875" style="14" bestFit="1" customWidth="1"/>
    <col min="635" max="635" width="2.73046875" style="14" bestFit="1" customWidth="1"/>
    <col min="636" max="650" width="5.73046875" style="14" bestFit="1" customWidth="1"/>
    <col min="651" max="651" width="4.73046875" style="14" bestFit="1" customWidth="1"/>
    <col min="652" max="663" width="5.73046875" style="14" bestFit="1" customWidth="1"/>
    <col min="664" max="664" width="2.73046875" style="14" bestFit="1" customWidth="1"/>
    <col min="665" max="670" width="5.73046875" style="14" bestFit="1" customWidth="1"/>
    <col min="671" max="671" width="4.73046875" style="14" bestFit="1" customWidth="1"/>
    <col min="672" max="675" width="5.73046875" style="14" bestFit="1" customWidth="1"/>
    <col min="676" max="676" width="4.73046875" style="14" bestFit="1" customWidth="1"/>
    <col min="677" max="683" width="5.73046875" style="14" bestFit="1" customWidth="1"/>
    <col min="684" max="684" width="4.73046875" style="14" bestFit="1" customWidth="1"/>
    <col min="685" max="687" width="5.73046875" style="14" bestFit="1" customWidth="1"/>
    <col min="688" max="688" width="4.73046875" style="14" bestFit="1" customWidth="1"/>
    <col min="689" max="689" width="2.73046875" style="14" bestFit="1" customWidth="1"/>
    <col min="690" max="693" width="5.73046875" style="14" bestFit="1" customWidth="1"/>
    <col min="694" max="694" width="4.73046875" style="14" bestFit="1" customWidth="1"/>
    <col min="695" max="695" width="5.73046875" style="14" bestFit="1" customWidth="1"/>
    <col min="696" max="696" width="4.73046875" style="14" bestFit="1" customWidth="1"/>
    <col min="697" max="701" width="5.73046875" style="14" bestFit="1" customWidth="1"/>
    <col min="702" max="702" width="4.73046875" style="14" bestFit="1" customWidth="1"/>
    <col min="703" max="708" width="5.73046875" style="14" bestFit="1" customWidth="1"/>
    <col min="709" max="709" width="4.73046875" style="14" bestFit="1" customWidth="1"/>
    <col min="710" max="715" width="5.73046875" style="14" bestFit="1" customWidth="1"/>
    <col min="716" max="716" width="2.73046875" style="14" bestFit="1" customWidth="1"/>
    <col min="717" max="718" width="5.73046875" style="14" bestFit="1" customWidth="1"/>
    <col min="719" max="719" width="4.73046875" style="14" bestFit="1" customWidth="1"/>
    <col min="720" max="731" width="5.73046875" style="14" bestFit="1" customWidth="1"/>
    <col min="732" max="732" width="4.73046875" style="14" bestFit="1" customWidth="1"/>
    <col min="733" max="744" width="5.73046875" style="14" bestFit="1" customWidth="1"/>
    <col min="745" max="745" width="2.73046875" style="14" bestFit="1" customWidth="1"/>
    <col min="746" max="749" width="5.73046875" style="14" bestFit="1" customWidth="1"/>
    <col min="750" max="750" width="4.73046875" style="14" bestFit="1" customWidth="1"/>
    <col min="751" max="763" width="5.73046875" style="14" bestFit="1" customWidth="1"/>
    <col min="764" max="764" width="4.73046875" style="14" bestFit="1" customWidth="1"/>
    <col min="765" max="780" width="5.73046875" style="14" bestFit="1" customWidth="1"/>
    <col min="781" max="781" width="4.73046875" style="14" bestFit="1" customWidth="1"/>
    <col min="782" max="784" width="5.73046875" style="14" bestFit="1" customWidth="1"/>
    <col min="785" max="785" width="4.73046875" style="14" bestFit="1" customWidth="1"/>
    <col min="786" max="787" width="5.73046875" style="14" bestFit="1" customWidth="1"/>
    <col min="788" max="788" width="4.73046875" style="14" bestFit="1" customWidth="1"/>
    <col min="789" max="794" width="5.73046875" style="14" bestFit="1" customWidth="1"/>
    <col min="795" max="795" width="4.73046875" style="14" bestFit="1" customWidth="1"/>
    <col min="796" max="802" width="5.73046875" style="14" bestFit="1" customWidth="1"/>
    <col min="803" max="803" width="2.73046875" style="14" bestFit="1" customWidth="1"/>
    <col min="804" max="809" width="5.73046875" style="14" bestFit="1" customWidth="1"/>
    <col min="810" max="810" width="4.73046875" style="14" bestFit="1" customWidth="1"/>
    <col min="811" max="815" width="5.73046875" style="14" bestFit="1" customWidth="1"/>
    <col min="816" max="816" width="4.73046875" style="14" bestFit="1" customWidth="1"/>
    <col min="817" max="820" width="5.73046875" style="14" bestFit="1" customWidth="1"/>
    <col min="821" max="821" width="4.73046875" style="14" bestFit="1" customWidth="1"/>
    <col min="822" max="826" width="5.73046875" style="14" bestFit="1" customWidth="1"/>
    <col min="827" max="827" width="4.73046875" style="14" bestFit="1" customWidth="1"/>
    <col min="828" max="840" width="5.73046875" style="14" bestFit="1" customWidth="1"/>
    <col min="841" max="841" width="4.73046875" style="14" bestFit="1" customWidth="1"/>
    <col min="842" max="844" width="5.73046875" style="14" bestFit="1" customWidth="1"/>
    <col min="845" max="845" width="4.73046875" style="14" bestFit="1" customWidth="1"/>
    <col min="846" max="857" width="5.73046875" style="14" bestFit="1" customWidth="1"/>
    <col min="858" max="858" width="4.73046875" style="14" bestFit="1" customWidth="1"/>
    <col min="859" max="863" width="5.73046875" style="14" bestFit="1" customWidth="1"/>
    <col min="864" max="864" width="2.73046875" style="14" bestFit="1" customWidth="1"/>
    <col min="865" max="882" width="5.73046875" style="14" bestFit="1" customWidth="1"/>
    <col min="883" max="883" width="4.73046875" style="14" bestFit="1" customWidth="1"/>
    <col min="884" max="885" width="5.73046875" style="14" bestFit="1" customWidth="1"/>
    <col min="886" max="886" width="2.73046875" style="14" bestFit="1" customWidth="1"/>
    <col min="887" max="893" width="5.73046875" style="14" bestFit="1" customWidth="1"/>
    <col min="894" max="894" width="4.73046875" style="14" bestFit="1" customWidth="1"/>
    <col min="895" max="898" width="5.73046875" style="14" bestFit="1" customWidth="1"/>
    <col min="899" max="899" width="4.73046875" style="14" bestFit="1" customWidth="1"/>
    <col min="900" max="902" width="5.73046875" style="14" bestFit="1" customWidth="1"/>
    <col min="903" max="903" width="4.73046875" style="14" bestFit="1" customWidth="1"/>
    <col min="904" max="905" width="5.73046875" style="14" bestFit="1" customWidth="1"/>
    <col min="906" max="906" width="4.73046875" style="14" bestFit="1" customWidth="1"/>
    <col min="907" max="918" width="5.73046875" style="14" bestFit="1" customWidth="1"/>
    <col min="919" max="919" width="4.73046875" style="14" bestFit="1" customWidth="1"/>
    <col min="920" max="922" width="5.73046875" style="14" bestFit="1" customWidth="1"/>
    <col min="923" max="923" width="2.73046875" style="14" bestFit="1" customWidth="1"/>
    <col min="924" max="930" width="5.73046875" style="14" bestFit="1" customWidth="1"/>
    <col min="931" max="931" width="4.73046875" style="14" bestFit="1" customWidth="1"/>
    <col min="932" max="935" width="5.73046875" style="14" bestFit="1" customWidth="1"/>
    <col min="936" max="936" width="4.73046875" style="14" bestFit="1" customWidth="1"/>
    <col min="937" max="948" width="5.73046875" style="14" bestFit="1" customWidth="1"/>
    <col min="949" max="949" width="2.73046875" style="14" bestFit="1" customWidth="1"/>
    <col min="950" max="950" width="5.73046875" style="14" bestFit="1" customWidth="1"/>
    <col min="951" max="951" width="4.73046875" style="14" bestFit="1" customWidth="1"/>
    <col min="952" max="956" width="5.73046875" style="14" bestFit="1" customWidth="1"/>
    <col min="957" max="957" width="4.73046875" style="14" bestFit="1" customWidth="1"/>
    <col min="958" max="959" width="5.73046875" style="14" bestFit="1" customWidth="1"/>
    <col min="960" max="960" width="4.73046875" style="14" bestFit="1" customWidth="1"/>
    <col min="961" max="963" width="5.73046875" style="14" bestFit="1" customWidth="1"/>
    <col min="964" max="964" width="4.73046875" style="14" bestFit="1" customWidth="1"/>
    <col min="965" max="965" width="5.73046875" style="14" bestFit="1" customWidth="1"/>
    <col min="966" max="966" width="4.73046875" style="14" bestFit="1" customWidth="1"/>
    <col min="967" max="971" width="5.73046875" style="14" bestFit="1" customWidth="1"/>
    <col min="972" max="972" width="2.73046875" style="14" bestFit="1" customWidth="1"/>
    <col min="973" max="984" width="5.73046875" style="14" bestFit="1" customWidth="1"/>
    <col min="985" max="985" width="4.73046875" style="14" bestFit="1" customWidth="1"/>
    <col min="986" max="1006" width="5.73046875" style="14" bestFit="1" customWidth="1"/>
    <col min="1007" max="1007" width="2.73046875" style="14" bestFit="1" customWidth="1"/>
    <col min="1008" max="1012" width="5.73046875" style="14" bestFit="1" customWidth="1"/>
    <col min="1013" max="1013" width="4.73046875" style="14" bestFit="1" customWidth="1"/>
    <col min="1014" max="1015" width="5.73046875" style="14" bestFit="1" customWidth="1"/>
    <col min="1016" max="1017" width="4.73046875" style="14" bestFit="1" customWidth="1"/>
    <col min="1018" max="1025" width="5.73046875" style="14" bestFit="1" customWidth="1"/>
    <col min="1026" max="1026" width="2.73046875" style="14" bestFit="1" customWidth="1"/>
    <col min="1027" max="1030" width="5.73046875" style="14" bestFit="1" customWidth="1"/>
    <col min="1031" max="1031" width="4.73046875" style="14" bestFit="1" customWidth="1"/>
    <col min="1032" max="1034" width="5.73046875" style="14" bestFit="1" customWidth="1"/>
    <col min="1035" max="1035" width="4.73046875" style="14" bestFit="1" customWidth="1"/>
    <col min="1036" max="1039" width="5.73046875" style="14" bestFit="1" customWidth="1"/>
    <col min="1040" max="1040" width="4.73046875" style="14" bestFit="1" customWidth="1"/>
    <col min="1041" max="1041" width="5.73046875" style="14" bestFit="1" customWidth="1"/>
    <col min="1042" max="1042" width="4.73046875" style="14" bestFit="1" customWidth="1"/>
    <col min="1043" max="1043" width="5.73046875" style="14" bestFit="1" customWidth="1"/>
    <col min="1044" max="1044" width="4.73046875" style="14" bestFit="1" customWidth="1"/>
    <col min="1045" max="1046" width="5.73046875" style="14" bestFit="1" customWidth="1"/>
    <col min="1047" max="1047" width="4.73046875" style="14" bestFit="1" customWidth="1"/>
    <col min="1048" max="1054" width="5.73046875" style="14" bestFit="1" customWidth="1"/>
    <col min="1055" max="1055" width="2.73046875" style="14" bestFit="1" customWidth="1"/>
    <col min="1056" max="1058" width="5.73046875" style="14" bestFit="1" customWidth="1"/>
    <col min="1059" max="1059" width="4.73046875" style="14" bestFit="1" customWidth="1"/>
    <col min="1060" max="1060" width="5.73046875" style="14" bestFit="1" customWidth="1"/>
    <col min="1061" max="1061" width="4.73046875" style="14" bestFit="1" customWidth="1"/>
    <col min="1062" max="1074" width="5.73046875" style="14" bestFit="1" customWidth="1"/>
    <col min="1075" max="1075" width="4.73046875" style="14" bestFit="1" customWidth="1"/>
    <col min="1076" max="1077" width="5.73046875" style="14" bestFit="1" customWidth="1"/>
    <col min="1078" max="1078" width="2.73046875" style="14" bestFit="1" customWidth="1"/>
    <col min="1079" max="1081" width="5.73046875" style="14" bestFit="1" customWidth="1"/>
    <col min="1082" max="1082" width="4.73046875" style="14" bestFit="1" customWidth="1"/>
    <col min="1083" max="1085" width="5.73046875" style="14" bestFit="1" customWidth="1"/>
    <col min="1086" max="1086" width="4.73046875" style="14" bestFit="1" customWidth="1"/>
    <col min="1087" max="1089" width="5.73046875" style="14" bestFit="1" customWidth="1"/>
    <col min="1090" max="1090" width="4.73046875" style="14" bestFit="1" customWidth="1"/>
    <col min="1091" max="1102" width="5.73046875" style="14" bestFit="1" customWidth="1"/>
    <col min="1103" max="1103" width="2.73046875" style="14" bestFit="1" customWidth="1"/>
    <col min="1104" max="1105" width="5.73046875" style="14" bestFit="1" customWidth="1"/>
    <col min="1106" max="1106" width="4.73046875" style="14" bestFit="1" customWidth="1"/>
    <col min="1107" max="1117" width="5.73046875" style="14" bestFit="1" customWidth="1"/>
    <col min="1118" max="1118" width="4.73046875" style="14" bestFit="1" customWidth="1"/>
    <col min="1119" max="1126" width="5.73046875" style="14" bestFit="1" customWidth="1"/>
    <col min="1127" max="1127" width="4.73046875" style="14" bestFit="1" customWidth="1"/>
    <col min="1128" max="1130" width="5.73046875" style="14" bestFit="1" customWidth="1"/>
    <col min="1131" max="1131" width="2.73046875" style="14" bestFit="1" customWidth="1"/>
    <col min="1132" max="1135" width="5.73046875" style="14" bestFit="1" customWidth="1"/>
    <col min="1136" max="1136" width="4.73046875" style="14" bestFit="1" customWidth="1"/>
    <col min="1137" max="1146" width="5.73046875" style="14" bestFit="1" customWidth="1"/>
    <col min="1147" max="1147" width="4.73046875" style="14" bestFit="1" customWidth="1"/>
    <col min="1148" max="1148" width="5.73046875" style="14" bestFit="1" customWidth="1"/>
    <col min="1149" max="1149" width="4.73046875" style="14" bestFit="1" customWidth="1"/>
    <col min="1150" max="1153" width="5.73046875" style="14" bestFit="1" customWidth="1"/>
    <col min="1154" max="1154" width="2.73046875" style="14" bestFit="1" customWidth="1"/>
    <col min="1155" max="1162" width="5.73046875" style="14" bestFit="1" customWidth="1"/>
    <col min="1163" max="1163" width="4.73046875" style="14" bestFit="1" customWidth="1"/>
    <col min="1164" max="1178" width="5.73046875" style="14" bestFit="1" customWidth="1"/>
    <col min="1179" max="1179" width="4.73046875" style="14" bestFit="1" customWidth="1"/>
    <col min="1180" max="1183" width="5.73046875" style="14" bestFit="1" customWidth="1"/>
    <col min="1184" max="1184" width="2.73046875" style="14" bestFit="1" customWidth="1"/>
    <col min="1185" max="1189" width="5.73046875" style="14" bestFit="1" customWidth="1"/>
    <col min="1190" max="1190" width="4.73046875" style="14" bestFit="1" customWidth="1"/>
    <col min="1191" max="1192" width="5.73046875" style="14" bestFit="1" customWidth="1"/>
    <col min="1193" max="1193" width="4.73046875" style="14" bestFit="1" customWidth="1"/>
    <col min="1194" max="1194" width="5.73046875" style="14" bestFit="1" customWidth="1"/>
    <col min="1195" max="1195" width="4.73046875" style="14" bestFit="1" customWidth="1"/>
    <col min="1196" max="1200" width="5.73046875" style="14" bestFit="1" customWidth="1"/>
    <col min="1201" max="1201" width="4.73046875" style="14" bestFit="1" customWidth="1"/>
    <col min="1202" max="1205" width="5.73046875" style="14" bestFit="1" customWidth="1"/>
    <col min="1206" max="1206" width="4.73046875" style="14" bestFit="1" customWidth="1"/>
    <col min="1207" max="1207" width="5.73046875" style="14" bestFit="1" customWidth="1"/>
    <col min="1208" max="1208" width="4.73046875" style="14" bestFit="1" customWidth="1"/>
    <col min="1209" max="1209" width="5.73046875" style="14" bestFit="1" customWidth="1"/>
    <col min="1210" max="1210" width="2.73046875" style="14" bestFit="1" customWidth="1"/>
    <col min="1211" max="1217" width="5.73046875" style="14" bestFit="1" customWidth="1"/>
    <col min="1218" max="1218" width="4.73046875" style="14" bestFit="1" customWidth="1"/>
    <col min="1219" max="1223" width="5.73046875" style="14" bestFit="1" customWidth="1"/>
    <col min="1224" max="1224" width="4.73046875" style="14" bestFit="1" customWidth="1"/>
    <col min="1225" max="1229" width="5.73046875" style="14" bestFit="1" customWidth="1"/>
    <col min="1230" max="1230" width="2.73046875" style="14" bestFit="1" customWidth="1"/>
    <col min="1231" max="1232" width="5.73046875" style="14" bestFit="1" customWidth="1"/>
    <col min="1233" max="1233" width="4.73046875" style="14" bestFit="1" customWidth="1"/>
    <col min="1234" max="1249" width="5.73046875" style="14" bestFit="1" customWidth="1"/>
    <col min="1250" max="1250" width="4.73046875" style="14" bestFit="1" customWidth="1"/>
    <col min="1251" max="1256" width="5.73046875" style="14" bestFit="1" customWidth="1"/>
    <col min="1257" max="1257" width="2.73046875" style="14" bestFit="1" customWidth="1"/>
    <col min="1258" max="1262" width="5.73046875" style="14" bestFit="1" customWidth="1"/>
    <col min="1263" max="1263" width="4.73046875" style="14" bestFit="1" customWidth="1"/>
    <col min="1264" max="1281" width="5.73046875" style="14" bestFit="1" customWidth="1"/>
    <col min="1282" max="1282" width="4.73046875" style="14" bestFit="1" customWidth="1"/>
    <col min="1283" max="1287" width="5.73046875" style="14" bestFit="1" customWidth="1"/>
    <col min="1288" max="1288" width="2.73046875" style="14" bestFit="1" customWidth="1"/>
    <col min="1289" max="1289" width="5.73046875" style="14" bestFit="1" customWidth="1"/>
    <col min="1290" max="1290" width="4.73046875" style="14" bestFit="1" customWidth="1"/>
    <col min="1291" max="1295" width="5.73046875" style="14" bestFit="1" customWidth="1"/>
    <col min="1296" max="1296" width="4.73046875" style="14" bestFit="1" customWidth="1"/>
    <col min="1297" max="1313" width="5.73046875" style="14" bestFit="1" customWidth="1"/>
    <col min="1314" max="1314" width="4.73046875" style="14" bestFit="1" customWidth="1"/>
    <col min="1315" max="1329" width="5.73046875" style="14" bestFit="1" customWidth="1"/>
    <col min="1330" max="1330" width="4.73046875" style="14" bestFit="1" customWidth="1"/>
    <col min="1331" max="1334" width="5.73046875" style="14" bestFit="1" customWidth="1"/>
    <col min="1335" max="1335" width="2.73046875" style="14" bestFit="1" customWidth="1"/>
    <col min="1336" max="1345" width="5.73046875" style="14" bestFit="1" customWidth="1"/>
    <col min="1346" max="1346" width="4.73046875" style="14" bestFit="1" customWidth="1"/>
    <col min="1347" max="1358" width="5.73046875" style="14" bestFit="1" customWidth="1"/>
    <col min="1359" max="1359" width="4.73046875" style="14" bestFit="1" customWidth="1"/>
    <col min="1360" max="1362" width="5.73046875" style="14" bestFit="1" customWidth="1"/>
    <col min="1363" max="1363" width="4.73046875" style="14" bestFit="1" customWidth="1"/>
    <col min="1364" max="1370" width="5.73046875" style="14" bestFit="1" customWidth="1"/>
    <col min="1371" max="1371" width="4.73046875" style="14" bestFit="1" customWidth="1"/>
    <col min="1372" max="1380" width="5.73046875" style="14" bestFit="1" customWidth="1"/>
    <col min="1381" max="1381" width="2.73046875" style="14" bestFit="1" customWidth="1"/>
    <col min="1382" max="1390" width="5.73046875" style="14" bestFit="1" customWidth="1"/>
    <col min="1391" max="1391" width="4.73046875" style="14" bestFit="1" customWidth="1"/>
    <col min="1392" max="1398" width="5.73046875" style="14" bestFit="1" customWidth="1"/>
    <col min="1399" max="1399" width="2.73046875" style="14" bestFit="1" customWidth="1"/>
    <col min="1400" max="1412" width="5.73046875" style="14" bestFit="1" customWidth="1"/>
    <col min="1413" max="1413" width="4.73046875" style="14" bestFit="1" customWidth="1"/>
    <col min="1414" max="1435" width="5.73046875" style="14" bestFit="1" customWidth="1"/>
    <col min="1436" max="1436" width="4.73046875" style="14" bestFit="1" customWidth="1"/>
    <col min="1437" max="1442" width="5.73046875" style="14" bestFit="1" customWidth="1"/>
    <col min="1443" max="1443" width="4.73046875" style="14" bestFit="1" customWidth="1"/>
    <col min="1444" max="1444" width="5.73046875" style="14" bestFit="1" customWidth="1"/>
    <col min="1445" max="1445" width="2.73046875" style="14" bestFit="1" customWidth="1"/>
    <col min="1446" max="1451" width="5.73046875" style="14" bestFit="1" customWidth="1"/>
    <col min="1452" max="1452" width="4.73046875" style="14" bestFit="1" customWidth="1"/>
    <col min="1453" max="1454" width="5.73046875" style="14" bestFit="1" customWidth="1"/>
    <col min="1455" max="1455" width="4.73046875" style="14" bestFit="1" customWidth="1"/>
    <col min="1456" max="1472" width="5.73046875" style="14" bestFit="1" customWidth="1"/>
    <col min="1473" max="1473" width="4.73046875" style="14" bestFit="1" customWidth="1"/>
    <col min="1474" max="1476" width="5.73046875" style="14" bestFit="1" customWidth="1"/>
    <col min="1477" max="1477" width="4.73046875" style="14" bestFit="1" customWidth="1"/>
    <col min="1478" max="1505" width="5.73046875" style="14" bestFit="1" customWidth="1"/>
    <col min="1506" max="1506" width="2.73046875" style="14" bestFit="1" customWidth="1"/>
    <col min="1507" max="1519" width="5.73046875" style="14" bestFit="1" customWidth="1"/>
    <col min="1520" max="1520" width="4.73046875" style="14" bestFit="1" customWidth="1"/>
    <col min="1521" max="1529" width="5.73046875" style="14" bestFit="1" customWidth="1"/>
    <col min="1530" max="1530" width="2.73046875" style="14" bestFit="1" customWidth="1"/>
    <col min="1531" max="1541" width="5.73046875" style="14" bestFit="1" customWidth="1"/>
    <col min="1542" max="1542" width="4.73046875" style="14" bestFit="1" customWidth="1"/>
    <col min="1543" max="1545" width="5.73046875" style="14" bestFit="1" customWidth="1"/>
    <col min="1546" max="1546" width="2.73046875" style="14" bestFit="1" customWidth="1"/>
    <col min="1547" max="1554" width="5.73046875" style="14" bestFit="1" customWidth="1"/>
    <col min="1555" max="1555" width="4.73046875" style="14" bestFit="1" customWidth="1"/>
    <col min="1556" max="1561" width="5.73046875" style="14" bestFit="1" customWidth="1"/>
    <col min="1562" max="1562" width="4.73046875" style="14" bestFit="1" customWidth="1"/>
    <col min="1563" max="1566" width="5.73046875" style="14" bestFit="1" customWidth="1"/>
    <col min="1567" max="1567" width="4.73046875" style="14" bestFit="1" customWidth="1"/>
    <col min="1568" max="1576" width="5.73046875" style="14" bestFit="1" customWidth="1"/>
    <col min="1577" max="1577" width="2.73046875" style="14" bestFit="1" customWidth="1"/>
    <col min="1578" max="1578" width="4.73046875" style="14" bestFit="1" customWidth="1"/>
    <col min="1579" max="1581" width="5.73046875" style="14" bestFit="1" customWidth="1"/>
    <col min="1582" max="1582" width="4.73046875" style="14" bestFit="1" customWidth="1"/>
    <col min="1583" max="1590" width="5.73046875" style="14" bestFit="1" customWidth="1"/>
    <col min="1591" max="1591" width="2.73046875" style="14" bestFit="1" customWidth="1"/>
    <col min="1592" max="1597" width="5.73046875" style="14" bestFit="1" customWidth="1"/>
    <col min="1598" max="1598" width="4.73046875" style="14" bestFit="1" customWidth="1"/>
    <col min="1599" max="1601" width="5.73046875" style="14" bestFit="1" customWidth="1"/>
    <col min="1602" max="1602" width="4.73046875" style="14" bestFit="1" customWidth="1"/>
    <col min="1603" max="1604" width="5.73046875" style="14" bestFit="1" customWidth="1"/>
    <col min="1605" max="1605" width="4.73046875" style="14" bestFit="1" customWidth="1"/>
    <col min="1606" max="1607" width="5.73046875" style="14" bestFit="1" customWidth="1"/>
    <col min="1608" max="1608" width="4.73046875" style="14" bestFit="1" customWidth="1"/>
    <col min="1609" max="1610" width="5.73046875" style="14" bestFit="1" customWidth="1"/>
    <col min="1611" max="1611" width="4.73046875" style="14" bestFit="1" customWidth="1"/>
    <col min="1612" max="1620" width="5.73046875" style="14" bestFit="1" customWidth="1"/>
    <col min="1621" max="1621" width="4.73046875" style="14" bestFit="1" customWidth="1"/>
    <col min="1622" max="1648" width="5.73046875" style="14" bestFit="1" customWidth="1"/>
    <col min="1649" max="1649" width="4.73046875" style="14" bestFit="1" customWidth="1"/>
    <col min="1650" max="1651" width="5.73046875" style="14" bestFit="1" customWidth="1"/>
    <col min="1652" max="1652" width="4.73046875" style="14" bestFit="1" customWidth="1"/>
    <col min="1653" max="1670" width="5.73046875" style="14" bestFit="1" customWidth="1"/>
    <col min="1671" max="1671" width="4.73046875" style="14" bestFit="1" customWidth="1"/>
    <col min="1672" max="1690" width="5.73046875" style="14" bestFit="1" customWidth="1"/>
    <col min="1691" max="1691" width="4.73046875" style="14" bestFit="1" customWidth="1"/>
    <col min="1692" max="1693" width="5.73046875" style="14" bestFit="1" customWidth="1"/>
    <col min="1694" max="1694" width="2.73046875" style="14" bestFit="1" customWidth="1"/>
    <col min="1695" max="1699" width="5.73046875" style="14" bestFit="1" customWidth="1"/>
    <col min="1700" max="1700" width="4.73046875" style="14" bestFit="1" customWidth="1"/>
    <col min="1701" max="1716" width="5.73046875" style="14" bestFit="1" customWidth="1"/>
    <col min="1717" max="1717" width="2.73046875" style="14" bestFit="1" customWidth="1"/>
    <col min="1718" max="1718" width="4.73046875" style="14" bestFit="1" customWidth="1"/>
    <col min="1719" max="1722" width="5.73046875" style="14" bestFit="1" customWidth="1"/>
    <col min="1723" max="1723" width="4.73046875" style="14" bestFit="1" customWidth="1"/>
    <col min="1724" max="1724" width="5.73046875" style="14" bestFit="1" customWidth="1"/>
    <col min="1725" max="1725" width="4.73046875" style="14" bestFit="1" customWidth="1"/>
    <col min="1726" max="1739" width="5.73046875" style="14" bestFit="1" customWidth="1"/>
    <col min="1740" max="1740" width="4.73046875" style="14" bestFit="1" customWidth="1"/>
    <col min="1741" max="1747" width="5.73046875" style="14" bestFit="1" customWidth="1"/>
    <col min="1748" max="1748" width="4.73046875" style="14" bestFit="1" customWidth="1"/>
    <col min="1749" max="1751" width="5.73046875" style="14" bestFit="1" customWidth="1"/>
    <col min="1752" max="1752" width="4.73046875" style="14" bestFit="1" customWidth="1"/>
    <col min="1753" max="1756" width="5.73046875" style="14" bestFit="1" customWidth="1"/>
    <col min="1757" max="1757" width="4.73046875" style="14" bestFit="1" customWidth="1"/>
    <col min="1758" max="1759" width="5.73046875" style="14" bestFit="1" customWidth="1"/>
    <col min="1760" max="1760" width="4.73046875" style="14" bestFit="1" customWidth="1"/>
    <col min="1761" max="1762" width="5.73046875" style="14" bestFit="1" customWidth="1"/>
    <col min="1763" max="1763" width="4.73046875" style="14" bestFit="1" customWidth="1"/>
    <col min="1764" max="1767" width="5.73046875" style="14" bestFit="1" customWidth="1"/>
    <col min="1768" max="1768" width="4.73046875" style="14" bestFit="1" customWidth="1"/>
    <col min="1769" max="1770" width="5.73046875" style="14" bestFit="1" customWidth="1"/>
    <col min="1771" max="1771" width="2.73046875" style="14" bestFit="1" customWidth="1"/>
    <col min="1772" max="1772" width="4.73046875" style="14" bestFit="1" customWidth="1"/>
    <col min="1773" max="1773" width="5.73046875" style="14" bestFit="1" customWidth="1"/>
    <col min="1774" max="1774" width="4.73046875" style="14" bestFit="1" customWidth="1"/>
    <col min="1775" max="1777" width="5.73046875" style="14" bestFit="1" customWidth="1"/>
    <col min="1778" max="1778" width="4.73046875" style="14" bestFit="1" customWidth="1"/>
    <col min="1779" max="1788" width="5.73046875" style="14" bestFit="1" customWidth="1"/>
    <col min="1789" max="1789" width="2.73046875" style="14" bestFit="1" customWidth="1"/>
    <col min="1790" max="1793" width="5.73046875" style="14" bestFit="1" customWidth="1"/>
    <col min="1794" max="1794" width="4.73046875" style="14" bestFit="1" customWidth="1"/>
    <col min="1795" max="1805" width="5.73046875" style="14" bestFit="1" customWidth="1"/>
    <col min="1806" max="1806" width="4.73046875" style="14" bestFit="1" customWidth="1"/>
    <col min="1807" max="1813" width="5.73046875" style="14" bestFit="1" customWidth="1"/>
    <col min="1814" max="1814" width="4.73046875" style="14" bestFit="1" customWidth="1"/>
    <col min="1815" max="1817" width="5.73046875" style="14" bestFit="1" customWidth="1"/>
    <col min="1818" max="1818" width="2.73046875" style="14" bestFit="1" customWidth="1"/>
    <col min="1819" max="1823" width="5.73046875" style="14" bestFit="1" customWidth="1"/>
    <col min="1824" max="1824" width="4.73046875" style="14" bestFit="1" customWidth="1"/>
    <col min="1825" max="1827" width="5.73046875" style="14" bestFit="1" customWidth="1"/>
    <col min="1828" max="1828" width="4.73046875" style="14" bestFit="1" customWidth="1"/>
    <col min="1829" max="1832" width="5.73046875" style="14" bestFit="1" customWidth="1"/>
    <col min="1833" max="1833" width="4.73046875" style="14" bestFit="1" customWidth="1"/>
    <col min="1834" max="1836" width="5.73046875" style="14" bestFit="1" customWidth="1"/>
    <col min="1837" max="1837" width="4.73046875" style="14" bestFit="1" customWidth="1"/>
    <col min="1838" max="1845" width="5.73046875" style="14" bestFit="1" customWidth="1"/>
    <col min="1846" max="1846" width="4.73046875" style="14" bestFit="1" customWidth="1"/>
    <col min="1847" max="1853" width="5.73046875" style="14" bestFit="1" customWidth="1"/>
    <col min="1854" max="1854" width="4.73046875" style="14" bestFit="1" customWidth="1"/>
    <col min="1855" max="1866" width="5.73046875" style="14" bestFit="1" customWidth="1"/>
    <col min="1867" max="1868" width="4.73046875" style="14" bestFit="1" customWidth="1"/>
    <col min="1869" max="1874" width="5.73046875" style="14" bestFit="1" customWidth="1"/>
    <col min="1875" max="1875" width="2.73046875" style="14" bestFit="1" customWidth="1"/>
    <col min="1876" max="1877" width="5.73046875" style="14" bestFit="1" customWidth="1"/>
    <col min="1878" max="1878" width="4.73046875" style="14" bestFit="1" customWidth="1"/>
    <col min="1879" max="1882" width="5.73046875" style="14" bestFit="1" customWidth="1"/>
    <col min="1883" max="1883" width="4.73046875" style="14" bestFit="1" customWidth="1"/>
    <col min="1884" max="1886" width="5.73046875" style="14" bestFit="1" customWidth="1"/>
    <col min="1887" max="1887" width="4.73046875" style="14" bestFit="1" customWidth="1"/>
    <col min="1888" max="1890" width="5.73046875" style="14" bestFit="1" customWidth="1"/>
    <col min="1891" max="1891" width="4.73046875" style="14" bestFit="1" customWidth="1"/>
    <col min="1892" max="1899" width="5.73046875" style="14" bestFit="1" customWidth="1"/>
    <col min="1900" max="1900" width="2.73046875" style="14" bestFit="1" customWidth="1"/>
    <col min="1901" max="1905" width="5.73046875" style="14" bestFit="1" customWidth="1"/>
    <col min="1906" max="1906" width="4.73046875" style="14" bestFit="1" customWidth="1"/>
    <col min="1907" max="1913" width="5.73046875" style="14" bestFit="1" customWidth="1"/>
    <col min="1914" max="1914" width="3.73046875" style="14" bestFit="1" customWidth="1"/>
    <col min="1915" max="1921" width="6.73046875" style="14" bestFit="1" customWidth="1"/>
    <col min="1922" max="1922" width="5.73046875" style="14" bestFit="1" customWidth="1"/>
    <col min="1923" max="1926" width="6.73046875" style="14" bestFit="1" customWidth="1"/>
    <col min="1927" max="1927" width="5.73046875" style="14" bestFit="1" customWidth="1"/>
    <col min="1928" max="1933" width="6.73046875" style="14" bestFit="1" customWidth="1"/>
    <col min="1934" max="1934" width="5.73046875" style="14" bestFit="1" customWidth="1"/>
    <col min="1935" max="1938" width="6.73046875" style="14" bestFit="1" customWidth="1"/>
    <col min="1939" max="1939" width="5.73046875" style="14" bestFit="1" customWidth="1"/>
    <col min="1940" max="1947" width="6.73046875" style="14" bestFit="1" customWidth="1"/>
    <col min="1948" max="1948" width="3.73046875" style="14" bestFit="1" customWidth="1"/>
    <col min="1949" max="1955" width="6.73046875" style="14" bestFit="1" customWidth="1"/>
    <col min="1956" max="1956" width="5.73046875" style="14" bestFit="1" customWidth="1"/>
    <col min="1957" max="1963" width="6.73046875" style="14" bestFit="1" customWidth="1"/>
    <col min="1964" max="1964" width="3.73046875" style="14" bestFit="1" customWidth="1"/>
    <col min="1965" max="1974" width="6.73046875" style="14" bestFit="1" customWidth="1"/>
    <col min="1975" max="1975" width="5.73046875" style="14" bestFit="1" customWidth="1"/>
    <col min="1976" max="1976" width="6.73046875" style="14" bestFit="1" customWidth="1"/>
    <col min="1977" max="1977" width="5.73046875" style="14" bestFit="1" customWidth="1"/>
    <col min="1978" max="1981" width="6.73046875" style="14" bestFit="1" customWidth="1"/>
    <col min="1982" max="1982" width="5.73046875" style="14" bestFit="1" customWidth="1"/>
    <col min="1983" max="1985" width="6.73046875" style="14" bestFit="1" customWidth="1"/>
    <col min="1986" max="1986" width="3.73046875" style="14" bestFit="1" customWidth="1"/>
    <col min="1987" max="1988" width="6.73046875" style="14" bestFit="1" customWidth="1"/>
    <col min="1989" max="1989" width="5.73046875" style="14" bestFit="1" customWidth="1"/>
    <col min="1990" max="1996" width="6.73046875" style="14" bestFit="1" customWidth="1"/>
    <col min="1997" max="1997" width="3.73046875" style="14" bestFit="1" customWidth="1"/>
    <col min="1998" max="2034" width="6.73046875" style="14" bestFit="1" customWidth="1"/>
    <col min="2035" max="2035" width="5.73046875" style="14" bestFit="1" customWidth="1"/>
    <col min="2036" max="2045" width="6.73046875" style="14" bestFit="1" customWidth="1"/>
    <col min="2046" max="2046" width="5.73046875" style="14" bestFit="1" customWidth="1"/>
    <col min="2047" max="2059" width="6.73046875" style="14" bestFit="1" customWidth="1"/>
    <col min="2060" max="2060" width="3.73046875" style="14" bestFit="1" customWidth="1"/>
    <col min="2061" max="2066" width="6.73046875" style="14" bestFit="1" customWidth="1"/>
    <col min="2067" max="2067" width="3.73046875" style="14" bestFit="1" customWidth="1"/>
    <col min="2068" max="2082" width="6.73046875" style="14" bestFit="1" customWidth="1"/>
    <col min="2083" max="2083" width="3.73046875" style="14" bestFit="1" customWidth="1"/>
    <col min="2084" max="2099" width="6.73046875" style="14" bestFit="1" customWidth="1"/>
    <col min="2100" max="2100" width="5.73046875" style="14" bestFit="1" customWidth="1"/>
    <col min="2101" max="2102" width="6.73046875" style="14" bestFit="1" customWidth="1"/>
    <col min="2103" max="2103" width="5.73046875" style="14" bestFit="1" customWidth="1"/>
    <col min="2104" max="2108" width="6.73046875" style="14" bestFit="1" customWidth="1"/>
    <col min="2109" max="2109" width="5.73046875" style="14" bestFit="1" customWidth="1"/>
    <col min="2110" max="2113" width="6.73046875" style="14" bestFit="1" customWidth="1"/>
    <col min="2114" max="2114" width="5.73046875" style="14" bestFit="1" customWidth="1"/>
    <col min="2115" max="2116" width="6.73046875" style="14" bestFit="1" customWidth="1"/>
    <col min="2117" max="2117" width="3.73046875" style="14" bestFit="1" customWidth="1"/>
    <col min="2118" max="2125" width="6.73046875" style="14" bestFit="1" customWidth="1"/>
    <col min="2126" max="2126" width="3.73046875" style="14" bestFit="1" customWidth="1"/>
    <col min="2127" max="2135" width="6.73046875" style="14" bestFit="1" customWidth="1"/>
    <col min="2136" max="2136" width="3.73046875" style="14" bestFit="1" customWidth="1"/>
    <col min="2137" max="2139" width="6.73046875" style="14" bestFit="1" customWidth="1"/>
    <col min="2140" max="2140" width="5.73046875" style="14" bestFit="1" customWidth="1"/>
    <col min="2141" max="2141" width="3.73046875" style="14" bestFit="1" customWidth="1"/>
    <col min="2142" max="2150" width="6.73046875" style="14" bestFit="1" customWidth="1"/>
    <col min="2151" max="2151" width="3.73046875" style="14" bestFit="1" customWidth="1"/>
    <col min="2152" max="2164" width="6.73046875" style="14" bestFit="1" customWidth="1"/>
    <col min="2165" max="2165" width="5.73046875" style="14" bestFit="1" customWidth="1"/>
    <col min="2166" max="2173" width="6.73046875" style="14" bestFit="1" customWidth="1"/>
    <col min="2174" max="2174" width="5.73046875" style="14" bestFit="1" customWidth="1"/>
    <col min="2175" max="2208" width="6.73046875" style="14" bestFit="1" customWidth="1"/>
    <col min="2209" max="2209" width="5.73046875" style="14" bestFit="1" customWidth="1"/>
    <col min="2210" max="2211" width="6.73046875" style="14" bestFit="1" customWidth="1"/>
    <col min="2212" max="2212" width="5.73046875" style="14" bestFit="1" customWidth="1"/>
    <col min="2213" max="2224" width="6.73046875" style="14" bestFit="1" customWidth="1"/>
    <col min="2225" max="2225" width="3.73046875" style="14" bestFit="1" customWidth="1"/>
    <col min="2226" max="2231" width="6.73046875" style="14" bestFit="1" customWidth="1"/>
    <col min="2232" max="2232" width="5.73046875" style="14" bestFit="1" customWidth="1"/>
    <col min="2233" max="2242" width="6.73046875" style="14" bestFit="1" customWidth="1"/>
    <col min="2243" max="2243" width="5.73046875" style="14" bestFit="1" customWidth="1"/>
    <col min="2244" max="2248" width="6.73046875" style="14" bestFit="1" customWidth="1"/>
    <col min="2249" max="2249" width="3.73046875" style="14" bestFit="1" customWidth="1"/>
    <col min="2250" max="2250" width="5.73046875" style="14" bestFit="1" customWidth="1"/>
    <col min="2251" max="2258" width="6.73046875" style="14" bestFit="1" customWidth="1"/>
    <col min="2259" max="2259" width="3.73046875" style="14" bestFit="1" customWidth="1"/>
    <col min="2260" max="2261" width="6.73046875" style="14" bestFit="1" customWidth="1"/>
    <col min="2262" max="2262" width="3.73046875" style="14" bestFit="1" customWidth="1"/>
    <col min="2263" max="2263" width="5.73046875" style="14" bestFit="1" customWidth="1"/>
    <col min="2264" max="2272" width="6.73046875" style="14" bestFit="1" customWidth="1"/>
    <col min="2273" max="2273" width="3.73046875" style="14" bestFit="1" customWidth="1"/>
    <col min="2274" max="2285" width="6.73046875" style="14" bestFit="1" customWidth="1"/>
    <col min="2286" max="2286" width="5.73046875" style="14" bestFit="1" customWidth="1"/>
    <col min="2287" max="2300" width="6.73046875" style="14" bestFit="1" customWidth="1"/>
    <col min="2301" max="2301" width="3.73046875" style="14" bestFit="1" customWidth="1"/>
    <col min="2302" max="2303" width="6.73046875" style="14" bestFit="1" customWidth="1"/>
    <col min="2304" max="2304" width="5.73046875" style="14" bestFit="1" customWidth="1"/>
    <col min="2305" max="2305" width="6.73046875" style="14" bestFit="1" customWidth="1"/>
    <col min="2306" max="2306" width="5.73046875" style="14" bestFit="1" customWidth="1"/>
    <col min="2307" max="2311" width="6.73046875" style="14" bestFit="1" customWidth="1"/>
    <col min="2312" max="2312" width="5.73046875" style="14" bestFit="1" customWidth="1"/>
    <col min="2313" max="2319" width="6.73046875" style="14" bestFit="1" customWidth="1"/>
    <col min="2320" max="2320" width="3.73046875" style="14" bestFit="1" customWidth="1"/>
    <col min="2321" max="2330" width="6.73046875" style="14" bestFit="1" customWidth="1"/>
    <col min="2331" max="2331" width="3.73046875" style="14" bestFit="1" customWidth="1"/>
    <col min="2332" max="2341" width="6.73046875" style="14" bestFit="1" customWidth="1"/>
    <col min="2342" max="2342" width="3.73046875" style="14" bestFit="1" customWidth="1"/>
    <col min="2343" max="2345" width="6.73046875" style="14" bestFit="1" customWidth="1"/>
    <col min="2346" max="2346" width="5.73046875" style="14" bestFit="1" customWidth="1"/>
    <col min="2347" max="2360" width="6.73046875" style="14" bestFit="1" customWidth="1"/>
    <col min="2361" max="2361" width="3.73046875" style="14" bestFit="1" customWidth="1"/>
    <col min="2362" max="2362" width="5.73046875" style="14" bestFit="1" customWidth="1"/>
    <col min="2363" max="2363" width="6.73046875" style="14" bestFit="1" customWidth="1"/>
    <col min="2364" max="2364" width="5.73046875" style="14" bestFit="1" customWidth="1"/>
    <col min="2365" max="2376" width="6.73046875" style="14" bestFit="1" customWidth="1"/>
    <col min="2377" max="2377" width="5.73046875" style="14" bestFit="1" customWidth="1"/>
    <col min="2378" max="2389" width="6.73046875" style="14" bestFit="1" customWidth="1"/>
    <col min="2390" max="2390" width="5.73046875" style="14" bestFit="1" customWidth="1"/>
    <col min="2391" max="2396" width="6.73046875" style="14" bestFit="1" customWidth="1"/>
    <col min="2397" max="2397" width="5.73046875" style="14" bestFit="1" customWidth="1"/>
    <col min="2398" max="2398" width="3.73046875" style="14" bestFit="1" customWidth="1"/>
    <col min="2399" max="2402" width="6.73046875" style="14" bestFit="1" customWidth="1"/>
    <col min="2403" max="2403" width="3.73046875" style="14" bestFit="1" customWidth="1"/>
    <col min="2404" max="2405" width="6.73046875" style="14" bestFit="1" customWidth="1"/>
    <col min="2406" max="2406" width="5.73046875" style="14" bestFit="1" customWidth="1"/>
    <col min="2407" max="2413" width="6.73046875" style="14" bestFit="1" customWidth="1"/>
    <col min="2414" max="2414" width="5.73046875" style="14" bestFit="1" customWidth="1"/>
    <col min="2415" max="2422" width="6.73046875" style="14" bestFit="1" customWidth="1"/>
    <col min="2423" max="2423" width="5.73046875" style="14" bestFit="1" customWidth="1"/>
    <col min="2424" max="2431" width="6.73046875" style="14" bestFit="1" customWidth="1"/>
    <col min="2432" max="2432" width="5.73046875" style="14" bestFit="1" customWidth="1"/>
    <col min="2433" max="2440" width="6.73046875" style="14" bestFit="1" customWidth="1"/>
    <col min="2441" max="2441" width="5.73046875" style="14" bestFit="1" customWidth="1"/>
    <col min="2442" max="2453" width="6.73046875" style="14" bestFit="1" customWidth="1"/>
    <col min="2454" max="2454" width="5.73046875" style="14" bestFit="1" customWidth="1"/>
    <col min="2455" max="2464" width="6.73046875" style="14" bestFit="1" customWidth="1"/>
    <col min="2465" max="2465" width="5.73046875" style="14" bestFit="1" customWidth="1"/>
    <col min="2466" max="2467" width="6.73046875" style="14" bestFit="1" customWidth="1"/>
    <col min="2468" max="2468" width="3.73046875" style="14" bestFit="1" customWidth="1"/>
    <col min="2469" max="2470" width="6.73046875" style="14" bestFit="1" customWidth="1"/>
    <col min="2471" max="2471" width="5.73046875" style="14" bestFit="1" customWidth="1"/>
    <col min="2472" max="2472" width="3.73046875" style="14" bestFit="1" customWidth="1"/>
    <col min="2473" max="2477" width="6.73046875" style="14" bestFit="1" customWidth="1"/>
    <col min="2478" max="2478" width="5.73046875" style="14" bestFit="1" customWidth="1"/>
    <col min="2479" max="2481" width="6.73046875" style="14" bestFit="1" customWidth="1"/>
    <col min="2482" max="2482" width="3.73046875" style="14" bestFit="1" customWidth="1"/>
    <col min="2483" max="2486" width="6.73046875" style="14" bestFit="1" customWidth="1"/>
    <col min="2487" max="2487" width="5.73046875" style="14" bestFit="1" customWidth="1"/>
    <col min="2488" max="2492" width="6.73046875" style="14" bestFit="1" customWidth="1"/>
    <col min="2493" max="2493" width="3.73046875" style="14" bestFit="1" customWidth="1"/>
    <col min="2494" max="2494" width="5.73046875" style="14" bestFit="1" customWidth="1"/>
    <col min="2495" max="2510" width="6.73046875" style="14" bestFit="1" customWidth="1"/>
    <col min="2511" max="2511" width="5.73046875" style="14" bestFit="1" customWidth="1"/>
    <col min="2512" max="2513" width="6.73046875" style="14" bestFit="1" customWidth="1"/>
    <col min="2514" max="2514" width="3.73046875" style="14" bestFit="1" customWidth="1"/>
    <col min="2515" max="2517" width="6.73046875" style="14" bestFit="1" customWidth="1"/>
    <col min="2518" max="2518" width="5.73046875" style="14" bestFit="1" customWidth="1"/>
    <col min="2519" max="2519" width="6.73046875" style="14" bestFit="1" customWidth="1"/>
    <col min="2520" max="2520" width="5.73046875" style="14" bestFit="1" customWidth="1"/>
    <col min="2521" max="2525" width="6.73046875" style="14" bestFit="1" customWidth="1"/>
    <col min="2526" max="2526" width="3.73046875" style="14" bestFit="1" customWidth="1"/>
    <col min="2527" max="2534" width="6.73046875" style="14" bestFit="1" customWidth="1"/>
    <col min="2535" max="2535" width="5.73046875" style="14" bestFit="1" customWidth="1"/>
    <col min="2536" max="2539" width="6.73046875" style="14" bestFit="1" customWidth="1"/>
    <col min="2540" max="2540" width="3.73046875" style="14" bestFit="1" customWidth="1"/>
    <col min="2541" max="2544" width="6.73046875" style="14" bestFit="1" customWidth="1"/>
    <col min="2545" max="2545" width="5.73046875" style="14" bestFit="1" customWidth="1"/>
    <col min="2546" max="2549" width="6.73046875" style="14" bestFit="1" customWidth="1"/>
    <col min="2550" max="2550" width="5.73046875" style="14" bestFit="1" customWidth="1"/>
    <col min="2551" max="2551" width="3.73046875" style="14" bestFit="1" customWidth="1"/>
    <col min="2552" max="2567" width="6.73046875" style="14" bestFit="1" customWidth="1"/>
    <col min="2568" max="2568" width="3.73046875" style="14" bestFit="1" customWidth="1"/>
    <col min="2569" max="2586" width="6.73046875" style="14" bestFit="1" customWidth="1"/>
    <col min="2587" max="2587" width="5.73046875" style="14" bestFit="1" customWidth="1"/>
    <col min="2588" max="2590" width="6.73046875" style="14" bestFit="1" customWidth="1"/>
    <col min="2591" max="2591" width="3.73046875" style="14" bestFit="1" customWidth="1"/>
    <col min="2592" max="2595" width="6.73046875" style="14" bestFit="1" customWidth="1"/>
    <col min="2596" max="2596" width="3.73046875" style="14" bestFit="1" customWidth="1"/>
    <col min="2597" max="2597" width="5.73046875" style="14" bestFit="1" customWidth="1"/>
    <col min="2598" max="2600" width="6.73046875" style="14" bestFit="1" customWidth="1"/>
    <col min="2601" max="2601" width="3.73046875" style="14" bestFit="1" customWidth="1"/>
    <col min="2602" max="2603" width="6.73046875" style="14" bestFit="1" customWidth="1"/>
    <col min="2604" max="2604" width="5.73046875" style="14" bestFit="1" customWidth="1"/>
    <col min="2605" max="2609" width="6.73046875" style="14" bestFit="1" customWidth="1"/>
    <col min="2610" max="2611" width="5.73046875" style="14" bestFit="1" customWidth="1"/>
    <col min="2612" max="2612" width="6.73046875" style="14" bestFit="1" customWidth="1"/>
    <col min="2613" max="2613" width="3.73046875" style="14" bestFit="1" customWidth="1"/>
    <col min="2614" max="2614" width="6.73046875" style="14" bestFit="1" customWidth="1"/>
    <col min="2615" max="2615" width="3.73046875" style="14" bestFit="1" customWidth="1"/>
    <col min="2616" max="2625" width="6.73046875" style="14" bestFit="1" customWidth="1"/>
    <col min="2626" max="2626" width="3.73046875" style="14" bestFit="1" customWidth="1"/>
    <col min="2627" max="2629" width="6.73046875" style="14" bestFit="1" customWidth="1"/>
    <col min="2630" max="2630" width="5.73046875" style="14" bestFit="1" customWidth="1"/>
    <col min="2631" max="2633" width="6.73046875" style="14" bestFit="1" customWidth="1"/>
    <col min="2634" max="2634" width="5.73046875" style="14" bestFit="1" customWidth="1"/>
    <col min="2635" max="2642" width="6.73046875" style="14" bestFit="1" customWidth="1"/>
    <col min="2643" max="2643" width="5.73046875" style="14" bestFit="1" customWidth="1"/>
    <col min="2644" max="2644" width="6.73046875" style="14" bestFit="1" customWidth="1"/>
    <col min="2645" max="2645" width="3.73046875" style="14" bestFit="1" customWidth="1"/>
    <col min="2646" max="2649" width="6.73046875" style="14" bestFit="1" customWidth="1"/>
    <col min="2650" max="2650" width="5.73046875" style="14" bestFit="1" customWidth="1"/>
    <col min="2651" max="2654" width="6.73046875" style="14" bestFit="1" customWidth="1"/>
    <col min="2655" max="2655" width="5.73046875" style="14" bestFit="1" customWidth="1"/>
    <col min="2656" max="2658" width="6.73046875" style="14" bestFit="1" customWidth="1"/>
    <col min="2659" max="2659" width="3.73046875" style="14" bestFit="1" customWidth="1"/>
    <col min="2660" max="2668" width="6.73046875" style="14" bestFit="1" customWidth="1"/>
    <col min="2669" max="2669" width="3.73046875" style="14" bestFit="1" customWidth="1"/>
    <col min="2670" max="2670" width="6.73046875" style="14" bestFit="1" customWidth="1"/>
    <col min="2671" max="2671" width="3.73046875" style="14" bestFit="1" customWidth="1"/>
    <col min="2672" max="2673" width="6.73046875" style="14" bestFit="1" customWidth="1"/>
    <col min="2674" max="2674" width="3.73046875" style="14" bestFit="1" customWidth="1"/>
    <col min="2675" max="2677" width="6.73046875" style="14" bestFit="1" customWidth="1"/>
    <col min="2678" max="2678" width="3.73046875" style="14" bestFit="1" customWidth="1"/>
    <col min="2679" max="2679" width="6.73046875" style="14" bestFit="1" customWidth="1"/>
    <col min="2680" max="2680" width="3.73046875" style="14" bestFit="1" customWidth="1"/>
    <col min="2681" max="2685" width="6.73046875" style="14" bestFit="1" customWidth="1"/>
    <col min="2686" max="2686" width="3.73046875" style="14" bestFit="1" customWidth="1"/>
    <col min="2687" max="2688" width="6.73046875" style="14" bestFit="1" customWidth="1"/>
    <col min="2689" max="2689" width="3.73046875" style="14" bestFit="1" customWidth="1"/>
    <col min="2690" max="2695" width="6.73046875" style="14" bestFit="1" customWidth="1"/>
    <col min="2696" max="2696" width="3.73046875" style="14" bestFit="1" customWidth="1"/>
    <col min="2697" max="2698" width="6.73046875" style="14" bestFit="1" customWidth="1"/>
    <col min="2699" max="2699" width="3.73046875" style="14" bestFit="1" customWidth="1"/>
    <col min="2700" max="2700" width="5.73046875" style="14" bestFit="1" customWidth="1"/>
    <col min="2701" max="2701" width="6.73046875" style="14" bestFit="1" customWidth="1"/>
    <col min="2702" max="2702" width="5.73046875" style="14" bestFit="1" customWidth="1"/>
    <col min="2703" max="2707" width="6.73046875" style="14" bestFit="1" customWidth="1"/>
    <col min="2708" max="2708" width="4.73046875" style="14" bestFit="1" customWidth="1"/>
    <col min="2709" max="2709" width="7.73046875" style="14" bestFit="1" customWidth="1"/>
    <col min="2710" max="2710" width="4.73046875" style="14" bestFit="1" customWidth="1"/>
    <col min="2711" max="2712" width="7.73046875" style="14" bestFit="1" customWidth="1"/>
    <col min="2713" max="2713" width="4.73046875" style="14" bestFit="1" customWidth="1"/>
    <col min="2714" max="2716" width="7.73046875" style="14" bestFit="1" customWidth="1"/>
    <col min="2717" max="2717" width="4.73046875" style="14" bestFit="1" customWidth="1"/>
    <col min="2718" max="2720" width="7.73046875" style="14" bestFit="1" customWidth="1"/>
    <col min="2721" max="2722" width="4.73046875" style="14" bestFit="1" customWidth="1"/>
    <col min="2723" max="2723" width="6.9296875" style="14" bestFit="1" customWidth="1"/>
    <col min="2724" max="2724" width="10.19921875" style="14" bestFit="1" customWidth="1"/>
    <col min="2725" max="2725" width="8.9296875" style="14" bestFit="1" customWidth="1"/>
    <col min="2726" max="2726" width="9.796875" style="14" bestFit="1" customWidth="1"/>
    <col min="2727" max="2727" width="8.9296875" style="14" bestFit="1" customWidth="1"/>
    <col min="2728" max="2728" width="9.796875" style="14" bestFit="1" customWidth="1"/>
    <col min="2729" max="2729" width="8.9296875" style="14" bestFit="1" customWidth="1"/>
    <col min="2730" max="2730" width="9.796875" style="14" bestFit="1" customWidth="1"/>
    <col min="2731" max="2731" width="8.9296875" style="14" bestFit="1" customWidth="1"/>
    <col min="2732" max="2732" width="9.796875" style="14" bestFit="1" customWidth="1"/>
    <col min="2733" max="2733" width="8.9296875" style="14" bestFit="1" customWidth="1"/>
    <col min="2734" max="2734" width="9.796875" style="14" bestFit="1" customWidth="1"/>
    <col min="2735" max="2735" width="7.53125" style="14" bestFit="1" customWidth="1"/>
    <col min="2736" max="2736" width="8.9296875" style="14" bestFit="1" customWidth="1"/>
    <col min="2737" max="2737" width="9.796875" style="14" bestFit="1" customWidth="1"/>
    <col min="2738" max="2738" width="8.9296875" style="14" bestFit="1" customWidth="1"/>
    <col min="2739" max="2739" width="9.796875" style="14" bestFit="1" customWidth="1"/>
    <col min="2740" max="2740" width="6.53125" style="14" bestFit="1" customWidth="1"/>
    <col min="2741" max="2741" width="8.796875" style="14" bestFit="1" customWidth="1"/>
    <col min="2742" max="2742" width="8.9296875" style="14" bestFit="1" customWidth="1"/>
    <col min="2743" max="2743" width="9.796875" style="14" bestFit="1" customWidth="1"/>
    <col min="2744" max="2744" width="8.9296875" style="14" bestFit="1" customWidth="1"/>
    <col min="2745" max="2745" width="9.796875" style="14" bestFit="1" customWidth="1"/>
    <col min="2746" max="2746" width="8.9296875" style="14" bestFit="1" customWidth="1"/>
    <col min="2747" max="2747" width="9.796875" style="14" bestFit="1" customWidth="1"/>
    <col min="2748" max="2748" width="8.9296875" style="14" bestFit="1" customWidth="1"/>
    <col min="2749" max="2749" width="9.796875" style="14" bestFit="1" customWidth="1"/>
    <col min="2750" max="2750" width="8.9296875" style="14" bestFit="1" customWidth="1"/>
    <col min="2751" max="2751" width="9.796875" style="14" bestFit="1" customWidth="1"/>
    <col min="2752" max="2752" width="7.86328125" style="14" bestFit="1" customWidth="1"/>
    <col min="2753" max="2753" width="5.265625" style="14" bestFit="1" customWidth="1"/>
    <col min="2754" max="2754" width="8.9296875" style="14" bestFit="1" customWidth="1"/>
    <col min="2755" max="2755" width="7.265625" style="14" bestFit="1" customWidth="1"/>
    <col min="2756" max="2756" width="8.9296875" style="14" bestFit="1" customWidth="1"/>
    <col min="2757" max="2757" width="9.796875" style="14" bestFit="1" customWidth="1"/>
    <col min="2758" max="2758" width="6.53125" style="14" bestFit="1" customWidth="1"/>
    <col min="2759" max="2759" width="8.9296875" style="14" bestFit="1" customWidth="1"/>
    <col min="2760" max="2760" width="8.796875" style="14" bestFit="1" customWidth="1"/>
    <col min="2761" max="2761" width="7.53125" style="14" bestFit="1" customWidth="1"/>
    <col min="2762" max="2762" width="9.796875" style="14" bestFit="1" customWidth="1"/>
    <col min="2763" max="2763" width="8.9296875" style="14" bestFit="1" customWidth="1"/>
    <col min="2764" max="2764" width="9.796875" style="14" bestFit="1" customWidth="1"/>
    <col min="2765" max="2765" width="8.9296875" style="14" bestFit="1" customWidth="1"/>
    <col min="2766" max="2766" width="9.796875" style="14" bestFit="1" customWidth="1"/>
    <col min="2767" max="2767" width="7.53125" style="14" bestFit="1" customWidth="1"/>
    <col min="2768" max="2768" width="9.796875" style="14" bestFit="1" customWidth="1"/>
    <col min="2769" max="2769" width="8.9296875" style="14" bestFit="1" customWidth="1"/>
    <col min="2770" max="2770" width="9.796875" style="14" bestFit="1" customWidth="1"/>
    <col min="2771" max="2771" width="8.9296875" style="14" bestFit="1" customWidth="1"/>
    <col min="2772" max="2772" width="8.796875" style="14" bestFit="1" customWidth="1"/>
    <col min="2773" max="2773" width="8.9296875" style="14" bestFit="1" customWidth="1"/>
    <col min="2774" max="2774" width="9.796875" style="14" bestFit="1" customWidth="1"/>
    <col min="2775" max="2775" width="7.53125" style="14" bestFit="1" customWidth="1"/>
    <col min="2776" max="2776" width="9.796875" style="14" bestFit="1" customWidth="1"/>
    <col min="2777" max="2777" width="8.9296875" style="14" bestFit="1" customWidth="1"/>
    <col min="2778" max="2778" width="9.796875" style="14" bestFit="1" customWidth="1"/>
    <col min="2779" max="2779" width="7.53125" style="14" bestFit="1" customWidth="1"/>
    <col min="2780" max="2780" width="9.796875" style="14" bestFit="1" customWidth="1"/>
    <col min="2781" max="2781" width="7.86328125" style="14" bestFit="1" customWidth="1"/>
    <col min="2782" max="2782" width="9.796875" style="14" bestFit="1" customWidth="1"/>
    <col min="2783" max="2783" width="8.9296875" style="14" bestFit="1" customWidth="1"/>
    <col min="2784" max="2784" width="9.796875" style="14" bestFit="1" customWidth="1"/>
    <col min="2785" max="2785" width="7.53125" style="14" bestFit="1" customWidth="1"/>
    <col min="2786" max="2786" width="9.796875" style="14" bestFit="1" customWidth="1"/>
    <col min="2787" max="2787" width="8.9296875" style="14" bestFit="1" customWidth="1"/>
    <col min="2788" max="2788" width="9.796875" style="14" bestFit="1" customWidth="1"/>
    <col min="2789" max="2789" width="8.9296875" style="14" bestFit="1" customWidth="1"/>
    <col min="2790" max="2790" width="9.796875" style="14" bestFit="1" customWidth="1"/>
    <col min="2791" max="2791" width="8.9296875" style="14" bestFit="1" customWidth="1"/>
    <col min="2792" max="2792" width="9.796875" style="14" bestFit="1" customWidth="1"/>
    <col min="2793" max="2793" width="8.9296875" style="14" bestFit="1" customWidth="1"/>
    <col min="2794" max="2794" width="9.796875" style="14" bestFit="1" customWidth="1"/>
    <col min="2795" max="2795" width="8.9296875" style="14" bestFit="1" customWidth="1"/>
    <col min="2796" max="2796" width="9.796875" style="14" bestFit="1" customWidth="1"/>
    <col min="2797" max="2797" width="8.9296875" style="14" bestFit="1" customWidth="1"/>
    <col min="2798" max="2798" width="9.796875" style="14" bestFit="1" customWidth="1"/>
    <col min="2799" max="2799" width="8.9296875" style="14" bestFit="1" customWidth="1"/>
    <col min="2800" max="2800" width="9.796875" style="14" bestFit="1" customWidth="1"/>
    <col min="2801" max="2801" width="7.53125" style="14" bestFit="1" customWidth="1"/>
    <col min="2802" max="2802" width="9.796875" style="14" bestFit="1" customWidth="1"/>
    <col min="2803" max="2803" width="8.9296875" style="14" bestFit="1" customWidth="1"/>
    <col min="2804" max="2804" width="9.796875" style="14" bestFit="1" customWidth="1"/>
    <col min="2805" max="2805" width="7.86328125" style="14" bestFit="1" customWidth="1"/>
    <col min="2806" max="2806" width="9.796875" style="14" bestFit="1" customWidth="1"/>
    <col min="2807" max="2807" width="7.86328125" style="14" bestFit="1" customWidth="1"/>
    <col min="2808" max="2808" width="8.796875" style="14" bestFit="1" customWidth="1"/>
    <col min="2809" max="2809" width="8.9296875" style="14" bestFit="1" customWidth="1"/>
    <col min="2810" max="2810" width="9.796875" style="14" bestFit="1" customWidth="1"/>
    <col min="2811" max="2811" width="8.9296875" style="14" bestFit="1" customWidth="1"/>
    <col min="2812" max="2812" width="9.796875" style="14" bestFit="1" customWidth="1"/>
    <col min="2813" max="2813" width="7.53125" style="14" bestFit="1" customWidth="1"/>
    <col min="2814" max="2814" width="9.796875" style="14" bestFit="1" customWidth="1"/>
    <col min="2815" max="2815" width="8.9296875" style="14" bestFit="1" customWidth="1"/>
    <col min="2816" max="2816" width="9.796875" style="14" bestFit="1" customWidth="1"/>
    <col min="2817" max="2817" width="7.53125" style="14" bestFit="1" customWidth="1"/>
    <col min="2818" max="2818" width="9.796875" style="14" bestFit="1" customWidth="1"/>
    <col min="2819" max="2819" width="8.9296875" style="14" bestFit="1" customWidth="1"/>
    <col min="2820" max="2820" width="9.796875" style="14" bestFit="1" customWidth="1"/>
    <col min="2821" max="2821" width="8.9296875" style="14" bestFit="1" customWidth="1"/>
    <col min="2822" max="2822" width="9.796875" style="14" bestFit="1" customWidth="1"/>
    <col min="2823" max="2823" width="8.9296875" style="14" bestFit="1" customWidth="1"/>
    <col min="2824" max="2824" width="9.796875" style="14" bestFit="1" customWidth="1"/>
    <col min="2825" max="2825" width="8.9296875" style="14" bestFit="1" customWidth="1"/>
    <col min="2826" max="2826" width="9.796875" style="14" bestFit="1" customWidth="1"/>
    <col min="2827" max="2827" width="8.9296875" style="14" bestFit="1" customWidth="1"/>
    <col min="2828" max="2828" width="9.796875" style="14" bestFit="1" customWidth="1"/>
    <col min="2829" max="2829" width="7.53125" style="14" bestFit="1" customWidth="1"/>
    <col min="2830" max="2830" width="9.796875" style="14" bestFit="1" customWidth="1"/>
    <col min="2831" max="2831" width="8.9296875" style="14" bestFit="1" customWidth="1"/>
    <col min="2832" max="2832" width="9.796875" style="14" bestFit="1" customWidth="1"/>
    <col min="2833" max="2833" width="8.9296875" style="14" bestFit="1" customWidth="1"/>
    <col min="2834" max="2834" width="9.796875" style="14" bestFit="1" customWidth="1"/>
    <col min="2835" max="2835" width="7.53125" style="14" bestFit="1" customWidth="1"/>
    <col min="2836" max="2836" width="8.9296875" style="14" bestFit="1" customWidth="1"/>
    <col min="2837" max="2837" width="9.796875" style="14" bestFit="1" customWidth="1"/>
    <col min="2838" max="2838" width="8.9296875" style="14" bestFit="1" customWidth="1"/>
    <col min="2839" max="2839" width="9.796875" style="14" bestFit="1" customWidth="1"/>
    <col min="2840" max="2840" width="8.9296875" style="14" bestFit="1" customWidth="1"/>
    <col min="2841" max="2841" width="8.796875" style="14" bestFit="1" customWidth="1"/>
    <col min="2842" max="2842" width="8.9296875" style="14" bestFit="1" customWidth="1"/>
    <col min="2843" max="2843" width="9.796875" style="14" bestFit="1" customWidth="1"/>
    <col min="2844" max="2844" width="8.9296875" style="14" bestFit="1" customWidth="1"/>
    <col min="2845" max="2845" width="9.796875" style="14" bestFit="1" customWidth="1"/>
    <col min="2846" max="2846" width="8.9296875" style="14" bestFit="1" customWidth="1"/>
    <col min="2847" max="2847" width="9.796875" style="14" bestFit="1" customWidth="1"/>
    <col min="2848" max="2848" width="8.9296875" style="14" bestFit="1" customWidth="1"/>
    <col min="2849" max="2849" width="9.796875" style="14" bestFit="1" customWidth="1"/>
    <col min="2850" max="2850" width="7.86328125" style="14" bestFit="1" customWidth="1"/>
    <col min="2851" max="2851" width="5.265625" style="14" bestFit="1" customWidth="1"/>
    <col min="2852" max="2852" width="7.265625" style="14" bestFit="1" customWidth="1"/>
    <col min="2853" max="2853" width="8.9296875" style="14" bestFit="1" customWidth="1"/>
    <col min="2854" max="2854" width="9.796875" style="14" bestFit="1" customWidth="1"/>
    <col min="2855" max="2855" width="7.53125" style="14" bestFit="1" customWidth="1"/>
    <col min="2856" max="2856" width="9.796875" style="14" bestFit="1" customWidth="1"/>
    <col min="2857" max="2857" width="8.9296875" style="14" bestFit="1" customWidth="1"/>
    <col min="2858" max="2858" width="9.796875" style="14" bestFit="1" customWidth="1"/>
    <col min="2859" max="2859" width="8.9296875" style="14" bestFit="1" customWidth="1"/>
    <col min="2860" max="2860" width="9.796875" style="14" bestFit="1" customWidth="1"/>
    <col min="2861" max="2861" width="8.9296875" style="14" bestFit="1" customWidth="1"/>
    <col min="2862" max="2862" width="9.796875" style="14" bestFit="1" customWidth="1"/>
    <col min="2863" max="2863" width="8.9296875" style="14" bestFit="1" customWidth="1"/>
    <col min="2864" max="2864" width="9.796875" style="14" bestFit="1" customWidth="1"/>
    <col min="2865" max="2865" width="8.9296875" style="14" bestFit="1" customWidth="1"/>
    <col min="2866" max="2866" width="9.796875" style="14" bestFit="1" customWidth="1"/>
    <col min="2867" max="2867" width="8.9296875" style="14" bestFit="1" customWidth="1"/>
    <col min="2868" max="2868" width="9.796875" style="14" bestFit="1" customWidth="1"/>
    <col min="2869" max="2869" width="8.9296875" style="14" bestFit="1" customWidth="1"/>
    <col min="2870" max="2870" width="9.796875" style="14" bestFit="1" customWidth="1"/>
    <col min="2871" max="2871" width="8.9296875" style="14" bestFit="1" customWidth="1"/>
    <col min="2872" max="2872" width="9.796875" style="14" bestFit="1" customWidth="1"/>
    <col min="2873" max="2873" width="8.9296875" style="14" bestFit="1" customWidth="1"/>
    <col min="2874" max="2874" width="8.796875" style="14" bestFit="1" customWidth="1"/>
    <col min="2875" max="2875" width="8.9296875" style="14" bestFit="1" customWidth="1"/>
    <col min="2876" max="2876" width="9.796875" style="14" bestFit="1" customWidth="1"/>
    <col min="2877" max="2877" width="8.9296875" style="14" bestFit="1" customWidth="1"/>
    <col min="2878" max="2878" width="9.796875" style="14" bestFit="1" customWidth="1"/>
    <col min="2879" max="2879" width="8.9296875" style="14" bestFit="1" customWidth="1"/>
    <col min="2880" max="2880" width="9.796875" style="14" bestFit="1" customWidth="1"/>
    <col min="2881" max="2881" width="7.53125" style="14" bestFit="1" customWidth="1"/>
    <col min="2882" max="2882" width="9.796875" style="14" bestFit="1" customWidth="1"/>
    <col min="2883" max="2883" width="8.9296875" style="14" bestFit="1" customWidth="1"/>
    <col min="2884" max="2884" width="9.796875" style="14" bestFit="1" customWidth="1"/>
    <col min="2885" max="2885" width="8.9296875" style="14" bestFit="1" customWidth="1"/>
    <col min="2886" max="2886" width="9.796875" style="14" bestFit="1" customWidth="1"/>
    <col min="2887" max="2887" width="8.9296875" style="14" bestFit="1" customWidth="1"/>
    <col min="2888" max="2888" width="9.796875" style="14" bestFit="1" customWidth="1"/>
    <col min="2889" max="2889" width="8.9296875" style="14" bestFit="1" customWidth="1"/>
    <col min="2890" max="2890" width="9.796875" style="14" bestFit="1" customWidth="1"/>
    <col min="2891" max="2891" width="8.9296875" style="14" bestFit="1" customWidth="1"/>
    <col min="2892" max="2892" width="9.796875" style="14" bestFit="1" customWidth="1"/>
    <col min="2893" max="2893" width="8.9296875" style="14" bestFit="1" customWidth="1"/>
    <col min="2894" max="2894" width="9.796875" style="14" bestFit="1" customWidth="1"/>
    <col min="2895" max="2895" width="8.9296875" style="14" bestFit="1" customWidth="1"/>
    <col min="2896" max="2896" width="9.796875" style="14" bestFit="1" customWidth="1"/>
    <col min="2897" max="2897" width="8.9296875" style="14" bestFit="1" customWidth="1"/>
    <col min="2898" max="2898" width="9.796875" style="14" bestFit="1" customWidth="1"/>
    <col min="2899" max="2899" width="6.53125" style="14" bestFit="1" customWidth="1"/>
    <col min="2900" max="2900" width="8.9296875" style="14" bestFit="1" customWidth="1"/>
    <col min="2901" max="2901" width="8.796875" style="14" bestFit="1" customWidth="1"/>
    <col min="2902" max="2902" width="8.9296875" style="14" bestFit="1" customWidth="1"/>
    <col min="2903" max="2903" width="9.796875" style="14" bestFit="1" customWidth="1"/>
    <col min="2904" max="2904" width="8.9296875" style="14" bestFit="1" customWidth="1"/>
    <col min="2905" max="2905" width="9.796875" style="14" bestFit="1" customWidth="1"/>
    <col min="2906" max="2906" width="8.9296875" style="14" bestFit="1" customWidth="1"/>
    <col min="2907" max="2907" width="9.796875" style="14" bestFit="1" customWidth="1"/>
    <col min="2908" max="2908" width="6.53125" style="14" bestFit="1" customWidth="1"/>
    <col min="2909" max="2909" width="8.796875" style="14" bestFit="1" customWidth="1"/>
    <col min="2910" max="2910" width="7.53125" style="14" bestFit="1" customWidth="1"/>
    <col min="2911" max="2911" width="9.796875" style="14" bestFit="1" customWidth="1"/>
    <col min="2912" max="2912" width="8.9296875" style="14" bestFit="1" customWidth="1"/>
    <col min="2913" max="2913" width="9.796875" style="14" bestFit="1" customWidth="1"/>
    <col min="2914" max="2914" width="8.9296875" style="14" bestFit="1" customWidth="1"/>
    <col min="2915" max="2915" width="9.796875" style="14" bestFit="1" customWidth="1"/>
    <col min="2916" max="2916" width="7.53125" style="14" bestFit="1" customWidth="1"/>
    <col min="2917" max="2917" width="9.796875" style="14" bestFit="1" customWidth="1"/>
    <col min="2918" max="2918" width="8.9296875" style="14" bestFit="1" customWidth="1"/>
    <col min="2919" max="2919" width="9.796875" style="14" bestFit="1" customWidth="1"/>
    <col min="2920" max="2920" width="8.9296875" style="14" bestFit="1" customWidth="1"/>
    <col min="2921" max="2921" width="9.796875" style="14" bestFit="1" customWidth="1"/>
    <col min="2922" max="2922" width="8.9296875" style="14" bestFit="1" customWidth="1"/>
    <col min="2923" max="2923" width="9.796875" style="14" bestFit="1" customWidth="1"/>
    <col min="2924" max="2924" width="8.9296875" style="14" bestFit="1" customWidth="1"/>
    <col min="2925" max="2925" width="8.796875" style="14" bestFit="1" customWidth="1"/>
    <col min="2926" max="2926" width="8.9296875" style="14" bestFit="1" customWidth="1"/>
    <col min="2927" max="2927" width="9.796875" style="14" bestFit="1" customWidth="1"/>
    <col min="2928" max="2928" width="8.9296875" style="14" bestFit="1" customWidth="1"/>
    <col min="2929" max="2929" width="9.796875" style="14" bestFit="1" customWidth="1"/>
    <col min="2930" max="2930" width="8.9296875" style="14" bestFit="1" customWidth="1"/>
    <col min="2931" max="2931" width="9.796875" style="14" bestFit="1" customWidth="1"/>
    <col min="2932" max="2932" width="8.9296875" style="14" bestFit="1" customWidth="1"/>
    <col min="2933" max="2933" width="9.796875" style="14" bestFit="1" customWidth="1"/>
    <col min="2934" max="2934" width="8.9296875" style="14" bestFit="1" customWidth="1"/>
    <col min="2935" max="2935" width="9.796875" style="14" bestFit="1" customWidth="1"/>
    <col min="2936" max="2936" width="8.9296875" style="14" bestFit="1" customWidth="1"/>
    <col min="2937" max="2937" width="9.796875" style="14" bestFit="1" customWidth="1"/>
    <col min="2938" max="2938" width="8.9296875" style="14" bestFit="1" customWidth="1"/>
    <col min="2939" max="2939" width="9.796875" style="14" bestFit="1" customWidth="1"/>
    <col min="2940" max="2940" width="8.9296875" style="14" bestFit="1" customWidth="1"/>
    <col min="2941" max="2941" width="9.796875" style="14" bestFit="1" customWidth="1"/>
    <col min="2942" max="2942" width="8.9296875" style="14" bestFit="1" customWidth="1"/>
    <col min="2943" max="2943" width="9.796875" style="14" bestFit="1" customWidth="1"/>
    <col min="2944" max="2944" width="5.265625" style="14" bestFit="1" customWidth="1"/>
    <col min="2945" max="2945" width="7.265625" style="14" bestFit="1" customWidth="1"/>
    <col min="2946" max="2946" width="7.53125" style="14" bestFit="1" customWidth="1"/>
    <col min="2947" max="2947" width="9.796875" style="14" bestFit="1" customWidth="1"/>
    <col min="2948" max="2948" width="7.53125" style="14" bestFit="1" customWidth="1"/>
    <col min="2949" max="2949" width="9.796875" style="14" bestFit="1" customWidth="1"/>
    <col min="2950" max="2950" width="8.9296875" style="14" bestFit="1" customWidth="1"/>
    <col min="2951" max="2951" width="9.796875" style="14" bestFit="1" customWidth="1"/>
    <col min="2952" max="2952" width="8.9296875" style="14" bestFit="1" customWidth="1"/>
    <col min="2953" max="2953" width="9.796875" style="14" bestFit="1" customWidth="1"/>
    <col min="2954" max="2954" width="8.9296875" style="14" bestFit="1" customWidth="1"/>
    <col min="2955" max="2955" width="9.796875" style="14" bestFit="1" customWidth="1"/>
    <col min="2956" max="2956" width="7.53125" style="14" bestFit="1" customWidth="1"/>
    <col min="2957" max="2957" width="9.796875" style="14" bestFit="1" customWidth="1"/>
    <col min="2958" max="2958" width="7.53125" style="14" bestFit="1" customWidth="1"/>
    <col min="2959" max="2959" width="9.796875" style="14" bestFit="1" customWidth="1"/>
    <col min="2960" max="2960" width="7.53125" style="14" bestFit="1" customWidth="1"/>
    <col min="2961" max="2961" width="9.796875" style="14" bestFit="1" customWidth="1"/>
    <col min="2962" max="2962" width="8.9296875" style="14" bestFit="1" customWidth="1"/>
    <col min="2963" max="2963" width="9.796875" style="14" bestFit="1" customWidth="1"/>
    <col min="2964" max="2964" width="8.9296875" style="14" bestFit="1" customWidth="1"/>
    <col min="2965" max="2965" width="8.796875" style="14" bestFit="1" customWidth="1"/>
    <col min="2966" max="2966" width="8.9296875" style="14" bestFit="1" customWidth="1"/>
    <col min="2967" max="2967" width="9.796875" style="14" bestFit="1" customWidth="1"/>
    <col min="2968" max="2968" width="8.9296875" style="14" bestFit="1" customWidth="1"/>
    <col min="2969" max="2969" width="9.796875" style="14" bestFit="1" customWidth="1"/>
    <col min="2970" max="2970" width="8.9296875" style="14" bestFit="1" customWidth="1"/>
    <col min="2971" max="2971" width="9.796875" style="14" bestFit="1" customWidth="1"/>
    <col min="2972" max="2972" width="8.9296875" style="14" bestFit="1" customWidth="1"/>
    <col min="2973" max="2973" width="9.796875" style="14" bestFit="1" customWidth="1"/>
    <col min="2974" max="2974" width="8.9296875" style="14" bestFit="1" customWidth="1"/>
    <col min="2975" max="2975" width="9.796875" style="14" bestFit="1" customWidth="1"/>
    <col min="2976" max="2976" width="8.9296875" style="14" bestFit="1" customWidth="1"/>
    <col min="2977" max="2977" width="9.796875" style="14" bestFit="1" customWidth="1"/>
    <col min="2978" max="2978" width="8.9296875" style="14" bestFit="1" customWidth="1"/>
    <col min="2979" max="2979" width="9.796875" style="14" bestFit="1" customWidth="1"/>
    <col min="2980" max="2980" width="8.9296875" style="14" bestFit="1" customWidth="1"/>
    <col min="2981" max="2981" width="7.265625" style="14" bestFit="1" customWidth="1"/>
    <col min="2982" max="2982" width="8.9296875" style="14" bestFit="1" customWidth="1"/>
    <col min="2983" max="2983" width="9.796875" style="14" bestFit="1" customWidth="1"/>
    <col min="2984" max="2984" width="8.9296875" style="14" bestFit="1" customWidth="1"/>
    <col min="2985" max="2985" width="9.796875" style="14" bestFit="1" customWidth="1"/>
    <col min="2986" max="2986" width="8.9296875" style="14" bestFit="1" customWidth="1"/>
    <col min="2987" max="2987" width="9.796875" style="14" bestFit="1" customWidth="1"/>
    <col min="2988" max="2988" width="7.53125" style="14" bestFit="1" customWidth="1"/>
    <col min="2989" max="2989" width="9.796875" style="14" bestFit="1" customWidth="1"/>
    <col min="2990" max="2990" width="7.53125" style="14" bestFit="1" customWidth="1"/>
    <col min="2991" max="2991" width="9.796875" style="14" bestFit="1" customWidth="1"/>
    <col min="2992" max="2992" width="8.9296875" style="14" bestFit="1" customWidth="1"/>
    <col min="2993" max="2993" width="9.796875" style="14" bestFit="1" customWidth="1"/>
    <col min="2994" max="2994" width="8.9296875" style="14" bestFit="1" customWidth="1"/>
    <col min="2995" max="2995" width="9.796875" style="14" bestFit="1" customWidth="1"/>
    <col min="2996" max="2996" width="8.9296875" style="14" bestFit="1" customWidth="1"/>
    <col min="2997" max="2997" width="9.796875" style="14" bestFit="1" customWidth="1"/>
    <col min="2998" max="2998" width="8.9296875" style="14" bestFit="1" customWidth="1"/>
    <col min="2999" max="2999" width="9.796875" style="14" bestFit="1" customWidth="1"/>
    <col min="3000" max="3000" width="8.9296875" style="14" bestFit="1" customWidth="1"/>
    <col min="3001" max="3001" width="9.796875" style="14" bestFit="1" customWidth="1"/>
    <col min="3002" max="3002" width="8.9296875" style="14" bestFit="1" customWidth="1"/>
    <col min="3003" max="3003" width="9.796875" style="14" bestFit="1" customWidth="1"/>
    <col min="3004" max="3004" width="8.9296875" style="14" bestFit="1" customWidth="1"/>
    <col min="3005" max="3005" width="9.796875" style="14" bestFit="1" customWidth="1"/>
    <col min="3006" max="3006" width="8.9296875" style="14" bestFit="1" customWidth="1"/>
    <col min="3007" max="3007" width="9.796875" style="14" bestFit="1" customWidth="1"/>
    <col min="3008" max="3008" width="6.53125" style="14" bestFit="1" customWidth="1"/>
    <col min="3009" max="3009" width="8.796875" style="14" bestFit="1" customWidth="1"/>
    <col min="3010" max="3010" width="7.53125" style="14" bestFit="1" customWidth="1"/>
    <col min="3011" max="3011" width="9.796875" style="14" bestFit="1" customWidth="1"/>
    <col min="3012" max="3012" width="8.9296875" style="14" bestFit="1" customWidth="1"/>
    <col min="3013" max="3013" width="9.796875" style="14" bestFit="1" customWidth="1"/>
    <col min="3014" max="3014" width="8.9296875" style="14" bestFit="1" customWidth="1"/>
    <col min="3015" max="3015" width="9.796875" style="14" bestFit="1" customWidth="1"/>
    <col min="3016" max="3016" width="8.9296875" style="14" bestFit="1" customWidth="1"/>
    <col min="3017" max="3017" width="9.796875" style="14" bestFit="1" customWidth="1"/>
    <col min="3018" max="3018" width="8.9296875" style="14" bestFit="1" customWidth="1"/>
    <col min="3019" max="3019" width="9.796875" style="14" bestFit="1" customWidth="1"/>
    <col min="3020" max="3020" width="8.9296875" style="14" bestFit="1" customWidth="1"/>
    <col min="3021" max="3021" width="9.796875" style="14" bestFit="1" customWidth="1"/>
    <col min="3022" max="3022" width="8.9296875" style="14" bestFit="1" customWidth="1"/>
    <col min="3023" max="3023" width="9.796875" style="14" bestFit="1" customWidth="1"/>
    <col min="3024" max="3024" width="8.9296875" style="14" bestFit="1" customWidth="1"/>
    <col min="3025" max="3025" width="9.796875" style="14" bestFit="1" customWidth="1"/>
    <col min="3026" max="3026" width="7.53125" style="14" bestFit="1" customWidth="1"/>
    <col min="3027" max="3027" width="9.796875" style="14" bestFit="1" customWidth="1"/>
    <col min="3028" max="3028" width="8.9296875" style="14" bestFit="1" customWidth="1"/>
    <col min="3029" max="3029" width="9.796875" style="14" bestFit="1" customWidth="1"/>
    <col min="3030" max="3030" width="8.9296875" style="14" bestFit="1" customWidth="1"/>
    <col min="3031" max="3031" width="9.796875" style="14" bestFit="1" customWidth="1"/>
    <col min="3032" max="3032" width="8.9296875" style="14" bestFit="1" customWidth="1"/>
    <col min="3033" max="3033" width="9.796875" style="14" bestFit="1" customWidth="1"/>
    <col min="3034" max="3034" width="8.9296875" style="14" bestFit="1" customWidth="1"/>
    <col min="3035" max="3035" width="9.796875" style="14" bestFit="1" customWidth="1"/>
    <col min="3036" max="3036" width="8.9296875" style="14" bestFit="1" customWidth="1"/>
    <col min="3037" max="3037" width="9.796875" style="14" bestFit="1" customWidth="1"/>
    <col min="3038" max="3038" width="8.9296875" style="14" bestFit="1" customWidth="1"/>
    <col min="3039" max="3039" width="9.796875" style="14" bestFit="1" customWidth="1"/>
    <col min="3040" max="3040" width="7.53125" style="14" bestFit="1" customWidth="1"/>
    <col min="3041" max="3041" width="9.796875" style="14" bestFit="1" customWidth="1"/>
    <col min="3042" max="3042" width="7.53125" style="14" bestFit="1" customWidth="1"/>
    <col min="3043" max="3043" width="9.796875" style="14" bestFit="1" customWidth="1"/>
    <col min="3044" max="3044" width="8.9296875" style="14" bestFit="1" customWidth="1"/>
    <col min="3045" max="3045" width="9.796875" style="14" bestFit="1" customWidth="1"/>
    <col min="3046" max="3046" width="8.9296875" style="14" bestFit="1" customWidth="1"/>
    <col min="3047" max="3047" width="9.796875" style="14" bestFit="1" customWidth="1"/>
    <col min="3048" max="3048" width="8.9296875" style="14" bestFit="1" customWidth="1"/>
    <col min="3049" max="3049" width="9.796875" style="14" bestFit="1" customWidth="1"/>
    <col min="3050" max="3050" width="7.53125" style="14" bestFit="1" customWidth="1"/>
    <col min="3051" max="3051" width="9.796875" style="14" bestFit="1" customWidth="1"/>
    <col min="3052" max="3052" width="7.53125" style="14" bestFit="1" customWidth="1"/>
    <col min="3053" max="3053" width="8.9296875" style="14" bestFit="1" customWidth="1"/>
    <col min="3054" max="3054" width="9.796875" style="14" bestFit="1" customWidth="1"/>
    <col min="3055" max="3055" width="7.86328125" style="14" bestFit="1" customWidth="1"/>
    <col min="3056" max="3056" width="8.796875" style="14" bestFit="1" customWidth="1"/>
    <col min="3057" max="3057" width="7.53125" style="14" bestFit="1" customWidth="1"/>
    <col min="3058" max="3058" width="8.9296875" style="14" bestFit="1" customWidth="1"/>
    <col min="3059" max="3059" width="9.796875" style="14" bestFit="1" customWidth="1"/>
    <col min="3060" max="3060" width="8.9296875" style="14" bestFit="1" customWidth="1"/>
    <col min="3061" max="3061" width="9.796875" style="14" bestFit="1" customWidth="1"/>
    <col min="3062" max="3062" width="8.9296875" style="14" bestFit="1" customWidth="1"/>
    <col min="3063" max="3063" width="9.796875" style="14" bestFit="1" customWidth="1"/>
    <col min="3064" max="3064" width="8.9296875" style="14" bestFit="1" customWidth="1"/>
    <col min="3065" max="3065" width="9.796875" style="14" bestFit="1" customWidth="1"/>
    <col min="3066" max="3066" width="8.9296875" style="14" bestFit="1" customWidth="1"/>
    <col min="3067" max="3067" width="9.796875" style="14" bestFit="1" customWidth="1"/>
    <col min="3068" max="3068" width="7.53125" style="14" bestFit="1" customWidth="1"/>
    <col min="3069" max="3069" width="9.796875" style="14" bestFit="1" customWidth="1"/>
    <col min="3070" max="3070" width="8.9296875" style="14" bestFit="1" customWidth="1"/>
    <col min="3071" max="3071" width="8.796875" style="14" bestFit="1" customWidth="1"/>
    <col min="3072" max="3072" width="8.9296875" style="14" bestFit="1" customWidth="1"/>
    <col min="3073" max="3073" width="9.796875" style="14" bestFit="1" customWidth="1"/>
    <col min="3074" max="3074" width="5.265625" style="14" bestFit="1" customWidth="1"/>
    <col min="3075" max="3075" width="8.9296875" style="14" bestFit="1" customWidth="1"/>
    <col min="3076" max="3076" width="7.265625" style="14" bestFit="1" customWidth="1"/>
    <col min="3077" max="3077" width="8.9296875" style="14" bestFit="1" customWidth="1"/>
    <col min="3078" max="3078" width="9.796875" style="14" bestFit="1" customWidth="1"/>
    <col min="3079" max="3079" width="8.9296875" style="14" bestFit="1" customWidth="1"/>
    <col min="3080" max="3080" width="9.796875" style="14" bestFit="1" customWidth="1"/>
    <col min="3081" max="3081" width="7.53125" style="14" bestFit="1" customWidth="1"/>
    <col min="3082" max="3082" width="9.796875" style="14" bestFit="1" customWidth="1"/>
    <col min="3083" max="3083" width="8.9296875" style="14" bestFit="1" customWidth="1"/>
    <col min="3084" max="3084" width="9.796875" style="14" bestFit="1" customWidth="1"/>
    <col min="3085" max="3085" width="8.9296875" style="14" bestFit="1" customWidth="1"/>
    <col min="3086" max="3086" width="9.796875" style="14" bestFit="1" customWidth="1"/>
    <col min="3087" max="3087" width="8.9296875" style="14" bestFit="1" customWidth="1"/>
    <col min="3088" max="3088" width="9.796875" style="14" bestFit="1" customWidth="1"/>
    <col min="3089" max="3089" width="6.53125" style="14" bestFit="1" customWidth="1"/>
    <col min="3090" max="3090" width="8.796875" style="14" bestFit="1" customWidth="1"/>
    <col min="3091" max="3091" width="8.9296875" style="14" bestFit="1" customWidth="1"/>
    <col min="3092" max="3092" width="9.796875" style="14" bestFit="1" customWidth="1"/>
    <col min="3093" max="3093" width="8.9296875" style="14" bestFit="1" customWidth="1"/>
    <col min="3094" max="3094" width="9.796875" style="14" bestFit="1" customWidth="1"/>
    <col min="3095" max="3095" width="7.86328125" style="14" bestFit="1" customWidth="1"/>
    <col min="3096" max="3096" width="8.796875" style="14" bestFit="1" customWidth="1"/>
    <col min="3097" max="3097" width="7.53125" style="14" bestFit="1" customWidth="1"/>
    <col min="3098" max="3098" width="9.796875" style="14" bestFit="1" customWidth="1"/>
    <col min="3099" max="3099" width="8.9296875" style="14" bestFit="1" customWidth="1"/>
    <col min="3100" max="3100" width="9.796875" style="14" bestFit="1" customWidth="1"/>
    <col min="3101" max="3101" width="7.53125" style="14" bestFit="1" customWidth="1"/>
    <col min="3102" max="3102" width="8.9296875" style="14" bestFit="1" customWidth="1"/>
    <col min="3103" max="3103" width="9.796875" style="14" bestFit="1" customWidth="1"/>
    <col min="3104" max="3104" width="8.9296875" style="14" bestFit="1" customWidth="1"/>
    <col min="3105" max="3105" width="9.796875" style="14" bestFit="1" customWidth="1"/>
    <col min="3106" max="3106" width="8.9296875" style="14" bestFit="1" customWidth="1"/>
    <col min="3107" max="3107" width="9.796875" style="14" bestFit="1" customWidth="1"/>
    <col min="3108" max="3108" width="8.9296875" style="14" bestFit="1" customWidth="1"/>
    <col min="3109" max="3109" width="9.796875" style="14" bestFit="1" customWidth="1"/>
    <col min="3110" max="3110" width="8.9296875" style="14" bestFit="1" customWidth="1"/>
    <col min="3111" max="3111" width="9.796875" style="14" bestFit="1" customWidth="1"/>
    <col min="3112" max="3112" width="8.9296875" style="14" bestFit="1" customWidth="1"/>
    <col min="3113" max="3113" width="9.796875" style="14" bestFit="1" customWidth="1"/>
    <col min="3114" max="3114" width="8.9296875" style="14" bestFit="1" customWidth="1"/>
    <col min="3115" max="3115" width="9.796875" style="14" bestFit="1" customWidth="1"/>
    <col min="3116" max="3116" width="8.9296875" style="14" bestFit="1" customWidth="1"/>
    <col min="3117" max="3117" width="9.796875" style="14" bestFit="1" customWidth="1"/>
    <col min="3118" max="3118" width="8.9296875" style="14" bestFit="1" customWidth="1"/>
    <col min="3119" max="3119" width="9.796875" style="14" bestFit="1" customWidth="1"/>
    <col min="3120" max="3120" width="8.9296875" style="14" bestFit="1" customWidth="1"/>
    <col min="3121" max="3121" width="9.796875" style="14" bestFit="1" customWidth="1"/>
    <col min="3122" max="3122" width="8.9296875" style="14" bestFit="1" customWidth="1"/>
    <col min="3123" max="3123" width="9.796875" style="14" bestFit="1" customWidth="1"/>
    <col min="3124" max="3124" width="8.9296875" style="14" bestFit="1" customWidth="1"/>
    <col min="3125" max="3125" width="9.796875" style="14" bestFit="1" customWidth="1"/>
    <col min="3126" max="3126" width="8.9296875" style="14" bestFit="1" customWidth="1"/>
    <col min="3127" max="3127" width="9.796875" style="14" bestFit="1" customWidth="1"/>
    <col min="3128" max="3128" width="8.9296875" style="14" bestFit="1" customWidth="1"/>
    <col min="3129" max="3129" width="9.796875" style="14" bestFit="1" customWidth="1"/>
    <col min="3130" max="3130" width="7.86328125" style="14" bestFit="1" customWidth="1"/>
    <col min="3131" max="3131" width="9.796875" style="14" bestFit="1" customWidth="1"/>
    <col min="3132" max="3132" width="8.9296875" style="14" bestFit="1" customWidth="1"/>
    <col min="3133" max="3133" width="8.796875" style="14" bestFit="1" customWidth="1"/>
    <col min="3134" max="3134" width="8.9296875" style="14" bestFit="1" customWidth="1"/>
    <col min="3135" max="3135" width="9.796875" style="14" bestFit="1" customWidth="1"/>
    <col min="3136" max="3136" width="7.53125" style="14" bestFit="1" customWidth="1"/>
    <col min="3137" max="3137" width="9.796875" style="14" bestFit="1" customWidth="1"/>
    <col min="3138" max="3138" width="8.9296875" style="14" bestFit="1" customWidth="1"/>
    <col min="3139" max="3139" width="9.796875" style="14" bestFit="1" customWidth="1"/>
    <col min="3140" max="3140" width="8.9296875" style="14" bestFit="1" customWidth="1"/>
    <col min="3141" max="3141" width="8.796875" style="14" bestFit="1" customWidth="1"/>
    <col min="3142" max="3142" width="8.9296875" style="14" bestFit="1" customWidth="1"/>
    <col min="3143" max="3143" width="9.796875" style="14" bestFit="1" customWidth="1"/>
    <col min="3144" max="3144" width="8.9296875" style="14" bestFit="1" customWidth="1"/>
    <col min="3145" max="3145" width="9.796875" style="14" bestFit="1" customWidth="1"/>
    <col min="3146" max="3146" width="8.9296875" style="14" bestFit="1" customWidth="1"/>
    <col min="3147" max="3147" width="9.796875" style="14" bestFit="1" customWidth="1"/>
    <col min="3148" max="3148" width="8.9296875" style="14" bestFit="1" customWidth="1"/>
    <col min="3149" max="3149" width="9.796875" style="14" bestFit="1" customWidth="1"/>
    <col min="3150" max="3150" width="7.53125" style="14" bestFit="1" customWidth="1"/>
    <col min="3151" max="3151" width="9.796875" style="14" bestFit="1" customWidth="1"/>
    <col min="3152" max="3152" width="8.9296875" style="14" bestFit="1" customWidth="1"/>
    <col min="3153" max="3153" width="9.796875" style="14" bestFit="1" customWidth="1"/>
    <col min="3154" max="3154" width="7.53125" style="14" bestFit="1" customWidth="1"/>
    <col min="3155" max="3155" width="9.796875" style="14" bestFit="1" customWidth="1"/>
    <col min="3156" max="3156" width="8.9296875" style="14" bestFit="1" customWidth="1"/>
    <col min="3157" max="3157" width="9.796875" style="14" bestFit="1" customWidth="1"/>
    <col min="3158" max="3158" width="8.9296875" style="14" bestFit="1" customWidth="1"/>
    <col min="3159" max="3159" width="9.796875" style="14" bestFit="1" customWidth="1"/>
    <col min="3160" max="3160" width="8.9296875" style="14" bestFit="1" customWidth="1"/>
    <col min="3161" max="3161" width="9.796875" style="14" bestFit="1" customWidth="1"/>
    <col min="3162" max="3162" width="8.9296875" style="14" bestFit="1" customWidth="1"/>
    <col min="3163" max="3163" width="9.796875" style="14" bestFit="1" customWidth="1"/>
    <col min="3164" max="3164" width="8.9296875" style="14" bestFit="1" customWidth="1"/>
    <col min="3165" max="3165" width="9.796875" style="14" bestFit="1" customWidth="1"/>
    <col min="3166" max="3166" width="8.9296875" style="14" bestFit="1" customWidth="1"/>
    <col min="3167" max="3167" width="9.796875" style="14" bestFit="1" customWidth="1"/>
    <col min="3168" max="3168" width="7.53125" style="14" bestFit="1" customWidth="1"/>
    <col min="3169" max="3169" width="8.9296875" style="14" bestFit="1" customWidth="1"/>
    <col min="3170" max="3170" width="9.796875" style="14" bestFit="1" customWidth="1"/>
    <col min="3171" max="3171" width="8.9296875" style="14" bestFit="1" customWidth="1"/>
    <col min="3172" max="3172" width="9.796875" style="14" bestFit="1" customWidth="1"/>
    <col min="3173" max="3173" width="8.9296875" style="14" bestFit="1" customWidth="1"/>
    <col min="3174" max="3174" width="9.796875" style="14" bestFit="1" customWidth="1"/>
    <col min="3175" max="3175" width="8.9296875" style="14" bestFit="1" customWidth="1"/>
    <col min="3176" max="3176" width="9.796875" style="14" bestFit="1" customWidth="1"/>
    <col min="3177" max="3177" width="8.9296875" style="14" bestFit="1" customWidth="1"/>
    <col min="3178" max="3178" width="9.796875" style="14" bestFit="1" customWidth="1"/>
    <col min="3179" max="3179" width="7.86328125" style="14" bestFit="1" customWidth="1"/>
    <col min="3180" max="3180" width="9.796875" style="14" bestFit="1" customWidth="1"/>
    <col min="3181" max="3181" width="8.9296875" style="14" bestFit="1" customWidth="1"/>
    <col min="3182" max="3182" width="9.796875" style="14" bestFit="1" customWidth="1"/>
    <col min="3183" max="3183" width="8.9296875" style="14" bestFit="1" customWidth="1"/>
    <col min="3184" max="3184" width="9.796875" style="14" bestFit="1" customWidth="1"/>
    <col min="3185" max="3185" width="7.53125" style="14" bestFit="1" customWidth="1"/>
    <col min="3186" max="3186" width="9.796875" style="14" bestFit="1" customWidth="1"/>
    <col min="3187" max="3187" width="8.9296875" style="14" bestFit="1" customWidth="1"/>
    <col min="3188" max="3188" width="9.796875" style="14" bestFit="1" customWidth="1"/>
    <col min="3189" max="3189" width="7.86328125" style="14" bestFit="1" customWidth="1"/>
    <col min="3190" max="3190" width="9.796875" style="14" bestFit="1" customWidth="1"/>
    <col min="3191" max="3191" width="8.9296875" style="14" bestFit="1" customWidth="1"/>
    <col min="3192" max="3192" width="9.796875" style="14" bestFit="1" customWidth="1"/>
    <col min="3193" max="3193" width="7.86328125" style="14" bestFit="1" customWidth="1"/>
    <col min="3194" max="3194" width="9.796875" style="14" bestFit="1" customWidth="1"/>
    <col min="3195" max="3195" width="8.9296875" style="14" bestFit="1" customWidth="1"/>
    <col min="3196" max="3196" width="9.796875" style="14" bestFit="1" customWidth="1"/>
    <col min="3197" max="3197" width="8.9296875" style="14" bestFit="1" customWidth="1"/>
    <col min="3198" max="3198" width="9.796875" style="14" bestFit="1" customWidth="1"/>
    <col min="3199" max="3199" width="7.86328125" style="14" bestFit="1" customWidth="1"/>
    <col min="3200" max="3200" width="5.265625" style="14" bestFit="1" customWidth="1"/>
    <col min="3201" max="3201" width="8.9296875" style="14" bestFit="1" customWidth="1"/>
    <col min="3202" max="3202" width="7.265625" style="14" bestFit="1" customWidth="1"/>
    <col min="3203" max="3203" width="8.9296875" style="14" bestFit="1" customWidth="1"/>
    <col min="3204" max="3204" width="9.796875" style="14" bestFit="1" customWidth="1"/>
    <col min="3205" max="3205" width="8.9296875" style="14" bestFit="1" customWidth="1"/>
    <col min="3206" max="3206" width="9.796875" style="14" bestFit="1" customWidth="1"/>
    <col min="3207" max="3207" width="8.9296875" style="14" bestFit="1" customWidth="1"/>
    <col min="3208" max="3208" width="9.796875" style="14" bestFit="1" customWidth="1"/>
    <col min="3209" max="3209" width="8.9296875" style="14" bestFit="1" customWidth="1"/>
    <col min="3210" max="3210" width="9.796875" style="14" bestFit="1" customWidth="1"/>
    <col min="3211" max="3211" width="8.9296875" style="14" bestFit="1" customWidth="1"/>
    <col min="3212" max="3212" width="9.796875" style="14" bestFit="1" customWidth="1"/>
    <col min="3213" max="3213" width="8.9296875" style="14" bestFit="1" customWidth="1"/>
    <col min="3214" max="3214" width="9.796875" style="14" bestFit="1" customWidth="1"/>
    <col min="3215" max="3215" width="7.53125" style="14" bestFit="1" customWidth="1"/>
    <col min="3216" max="3216" width="9.796875" style="14" bestFit="1" customWidth="1"/>
    <col min="3217" max="3217" width="8.9296875" style="14" bestFit="1" customWidth="1"/>
    <col min="3218" max="3218" width="9.796875" style="14" bestFit="1" customWidth="1"/>
    <col min="3219" max="3219" width="8.9296875" style="14" bestFit="1" customWidth="1"/>
    <col min="3220" max="3220" width="9.796875" style="14" bestFit="1" customWidth="1"/>
    <col min="3221" max="3221" width="8.9296875" style="14" bestFit="1" customWidth="1"/>
    <col min="3222" max="3222" width="9.796875" style="14" bestFit="1" customWidth="1"/>
    <col min="3223" max="3223" width="8.9296875" style="14" bestFit="1" customWidth="1"/>
    <col min="3224" max="3224" width="9.796875" style="14" bestFit="1" customWidth="1"/>
    <col min="3225" max="3225" width="7.53125" style="14" bestFit="1" customWidth="1"/>
    <col min="3226" max="3226" width="9.796875" style="14" bestFit="1" customWidth="1"/>
    <col min="3227" max="3227" width="8.9296875" style="14" bestFit="1" customWidth="1"/>
    <col min="3228" max="3228" width="9.796875" style="14" bestFit="1" customWidth="1"/>
    <col min="3229" max="3229" width="8.9296875" style="14" bestFit="1" customWidth="1"/>
    <col min="3230" max="3230" width="8.796875" style="14" bestFit="1" customWidth="1"/>
    <col min="3231" max="3231" width="8.9296875" style="14" bestFit="1" customWidth="1"/>
    <col min="3232" max="3232" width="9.796875" style="14" bestFit="1" customWidth="1"/>
    <col min="3233" max="3233" width="8.9296875" style="14" bestFit="1" customWidth="1"/>
    <col min="3234" max="3234" width="9.796875" style="14" bestFit="1" customWidth="1"/>
    <col min="3235" max="3235" width="8.9296875" style="14" bestFit="1" customWidth="1"/>
    <col min="3236" max="3236" width="9.796875" style="14" bestFit="1" customWidth="1"/>
    <col min="3237" max="3237" width="8.9296875" style="14" bestFit="1" customWidth="1"/>
    <col min="3238" max="3238" width="9.796875" style="14" bestFit="1" customWidth="1"/>
    <col min="3239" max="3239" width="7.53125" style="14" bestFit="1" customWidth="1"/>
    <col min="3240" max="3240" width="9.796875" style="14" bestFit="1" customWidth="1"/>
    <col min="3241" max="3241" width="8.9296875" style="14" bestFit="1" customWidth="1"/>
    <col min="3242" max="3242" width="9.796875" style="14" bestFit="1" customWidth="1"/>
    <col min="3243" max="3243" width="8.9296875" style="14" bestFit="1" customWidth="1"/>
    <col min="3244" max="3244" width="9.796875" style="14" bestFit="1" customWidth="1"/>
    <col min="3245" max="3245" width="8.9296875" style="14" bestFit="1" customWidth="1"/>
    <col min="3246" max="3246" width="9.796875" style="14" bestFit="1" customWidth="1"/>
    <col min="3247" max="3247" width="8.9296875" style="14" bestFit="1" customWidth="1"/>
    <col min="3248" max="3248" width="9.796875" style="14" bestFit="1" customWidth="1"/>
    <col min="3249" max="3249" width="4.53125" style="14" bestFit="1" customWidth="1"/>
    <col min="3250" max="3250" width="7.265625" style="14" bestFit="1" customWidth="1"/>
    <col min="3251" max="3251" width="8.9296875" style="14" bestFit="1" customWidth="1"/>
    <col min="3252" max="3252" width="9.796875" style="14" bestFit="1" customWidth="1"/>
    <col min="3253" max="3253" width="8.9296875" style="14" bestFit="1" customWidth="1"/>
    <col min="3254" max="3254" width="9.796875" style="14" bestFit="1" customWidth="1"/>
    <col min="3255" max="3255" width="8.9296875" style="14" bestFit="1" customWidth="1"/>
    <col min="3256" max="3256" width="9.796875" style="14" bestFit="1" customWidth="1"/>
    <col min="3257" max="3257" width="7.53125" style="14" bestFit="1" customWidth="1"/>
    <col min="3258" max="3258" width="9.796875" style="14" bestFit="1" customWidth="1"/>
    <col min="3259" max="3259" width="8.9296875" style="14" bestFit="1" customWidth="1"/>
    <col min="3260" max="3260" width="9.796875" style="14" bestFit="1" customWidth="1"/>
    <col min="3261" max="3261" width="8.9296875" style="14" bestFit="1" customWidth="1"/>
    <col min="3262" max="3262" width="9.796875" style="14" bestFit="1" customWidth="1"/>
    <col min="3263" max="3263" width="7.53125" style="14" bestFit="1" customWidth="1"/>
    <col min="3264" max="3264" width="9.796875" style="14" bestFit="1" customWidth="1"/>
    <col min="3265" max="3265" width="8.9296875" style="14" bestFit="1" customWidth="1"/>
    <col min="3266" max="3266" width="9.796875" style="14" bestFit="1" customWidth="1"/>
    <col min="3267" max="3267" width="7.86328125" style="14" bestFit="1" customWidth="1"/>
    <col min="3268" max="3268" width="5.265625" style="14" bestFit="1" customWidth="1"/>
    <col min="3269" max="3269" width="8.9296875" style="14" bestFit="1" customWidth="1"/>
    <col min="3270" max="3270" width="9.796875" style="14" bestFit="1" customWidth="1"/>
    <col min="3271" max="3271" width="8.9296875" style="14" bestFit="1" customWidth="1"/>
    <col min="3272" max="3272" width="9.796875" style="14" bestFit="1" customWidth="1"/>
    <col min="3273" max="3273" width="8.9296875" style="14" bestFit="1" customWidth="1"/>
    <col min="3274" max="3274" width="9.796875" style="14" bestFit="1" customWidth="1"/>
    <col min="3275" max="3275" width="8.9296875" style="14" bestFit="1" customWidth="1"/>
    <col min="3276" max="3276" width="8.796875" style="14" bestFit="1" customWidth="1"/>
    <col min="3277" max="3277" width="8.9296875" style="14" bestFit="1" customWidth="1"/>
    <col min="3278" max="3278" width="9.796875" style="14" bestFit="1" customWidth="1"/>
    <col min="3279" max="3279" width="8.9296875" style="14" bestFit="1" customWidth="1"/>
    <col min="3280" max="3280" width="9.796875" style="14" bestFit="1" customWidth="1"/>
    <col min="3281" max="3281" width="8.9296875" style="14" bestFit="1" customWidth="1"/>
    <col min="3282" max="3282" width="9.796875" style="14" bestFit="1" customWidth="1"/>
    <col min="3283" max="3283" width="8.9296875" style="14" bestFit="1" customWidth="1"/>
    <col min="3284" max="3284" width="7.265625" style="14" bestFit="1" customWidth="1"/>
    <col min="3285" max="3285" width="7.53125" style="14" bestFit="1" customWidth="1"/>
    <col min="3286" max="3286" width="9.796875" style="14" bestFit="1" customWidth="1"/>
    <col min="3287" max="3287" width="8.9296875" style="14" bestFit="1" customWidth="1"/>
    <col min="3288" max="3288" width="9.796875" style="14" bestFit="1" customWidth="1"/>
    <col min="3289" max="3289" width="8.9296875" style="14" bestFit="1" customWidth="1"/>
    <col min="3290" max="3290" width="9.796875" style="14" bestFit="1" customWidth="1"/>
    <col min="3291" max="3291" width="8.9296875" style="14" bestFit="1" customWidth="1"/>
    <col min="3292" max="3292" width="9.796875" style="14" bestFit="1" customWidth="1"/>
    <col min="3293" max="3293" width="8.9296875" style="14" bestFit="1" customWidth="1"/>
    <col min="3294" max="3294" width="9.796875" style="14" bestFit="1" customWidth="1"/>
    <col min="3295" max="3295" width="8.9296875" style="14" bestFit="1" customWidth="1"/>
    <col min="3296" max="3296" width="9.796875" style="14" bestFit="1" customWidth="1"/>
    <col min="3297" max="3297" width="8.9296875" style="14" bestFit="1" customWidth="1"/>
    <col min="3298" max="3298" width="9.796875" style="14" bestFit="1" customWidth="1"/>
    <col min="3299" max="3299" width="8.9296875" style="14" bestFit="1" customWidth="1"/>
    <col min="3300" max="3300" width="9.796875" style="14" bestFit="1" customWidth="1"/>
    <col min="3301" max="3301" width="6.53125" style="14" bestFit="1" customWidth="1"/>
    <col min="3302" max="3302" width="8.796875" style="14" bestFit="1" customWidth="1"/>
    <col min="3303" max="3303" width="8.9296875" style="14" bestFit="1" customWidth="1"/>
    <col min="3304" max="3304" width="9.796875" style="14" bestFit="1" customWidth="1"/>
    <col min="3305" max="3305" width="8.9296875" style="14" bestFit="1" customWidth="1"/>
    <col min="3306" max="3306" width="9.796875" style="14" bestFit="1" customWidth="1"/>
    <col min="3307" max="3307" width="8.9296875" style="14" bestFit="1" customWidth="1"/>
    <col min="3308" max="3308" width="9.796875" style="14" bestFit="1" customWidth="1"/>
    <col min="3309" max="3309" width="8.9296875" style="14" bestFit="1" customWidth="1"/>
    <col min="3310" max="3310" width="9.796875" style="14" bestFit="1" customWidth="1"/>
    <col min="3311" max="3311" width="7.53125" style="14" bestFit="1" customWidth="1"/>
    <col min="3312" max="3312" width="9.796875" style="14" bestFit="1" customWidth="1"/>
    <col min="3313" max="3313" width="8.9296875" style="14" bestFit="1" customWidth="1"/>
    <col min="3314" max="3314" width="9.796875" style="14" bestFit="1" customWidth="1"/>
    <col min="3315" max="3315" width="8.9296875" style="14" bestFit="1" customWidth="1"/>
    <col min="3316" max="3316" width="8.796875" style="14" bestFit="1" customWidth="1"/>
    <col min="3317" max="3317" width="8.9296875" style="14" bestFit="1" customWidth="1"/>
    <col min="3318" max="3318" width="9.796875" style="14" bestFit="1" customWidth="1"/>
    <col min="3319" max="3319" width="8.9296875" style="14" bestFit="1" customWidth="1"/>
    <col min="3320" max="3320" width="9.796875" style="14" bestFit="1" customWidth="1"/>
    <col min="3321" max="3321" width="7.53125" style="14" bestFit="1" customWidth="1"/>
    <col min="3322" max="3322" width="9.796875" style="14" bestFit="1" customWidth="1"/>
    <col min="3323" max="3323" width="7.53125" style="14" bestFit="1" customWidth="1"/>
    <col min="3324" max="3324" width="9.796875" style="14" bestFit="1" customWidth="1"/>
    <col min="3325" max="3325" width="8.9296875" style="14" bestFit="1" customWidth="1"/>
    <col min="3326" max="3326" width="8.796875" style="14" bestFit="1" customWidth="1"/>
    <col min="3327" max="3327" width="8.9296875" style="14" bestFit="1" customWidth="1"/>
    <col min="3328" max="3328" width="9.796875" style="14" bestFit="1" customWidth="1"/>
    <col min="3329" max="3329" width="8.9296875" style="14" bestFit="1" customWidth="1"/>
    <col min="3330" max="3330" width="9.796875" style="14" bestFit="1" customWidth="1"/>
    <col min="3331" max="3331" width="8.9296875" style="14" bestFit="1" customWidth="1"/>
    <col min="3332" max="3332" width="9.796875" style="14" bestFit="1" customWidth="1"/>
    <col min="3333" max="3333" width="7.86328125" style="14" bestFit="1" customWidth="1"/>
    <col min="3334" max="3334" width="9.796875" style="14" bestFit="1" customWidth="1"/>
    <col min="3335" max="3335" width="8.9296875" style="14" bestFit="1" customWidth="1"/>
    <col min="3336" max="3336" width="9.796875" style="14" bestFit="1" customWidth="1"/>
    <col min="3337" max="3337" width="8.9296875" style="14" bestFit="1" customWidth="1"/>
    <col min="3338" max="3338" width="9.796875" style="14" bestFit="1" customWidth="1"/>
    <col min="3339" max="3339" width="8.9296875" style="14" bestFit="1" customWidth="1"/>
    <col min="3340" max="3340" width="9.796875" style="14" bestFit="1" customWidth="1"/>
    <col min="3341" max="3341" width="8.9296875" style="14" bestFit="1" customWidth="1"/>
    <col min="3342" max="3342" width="9.796875" style="14" bestFit="1" customWidth="1"/>
    <col min="3343" max="3343" width="8.9296875" style="14" bestFit="1" customWidth="1"/>
    <col min="3344" max="3344" width="9.796875" style="14" bestFit="1" customWidth="1"/>
    <col min="3345" max="3345" width="8.9296875" style="14" bestFit="1" customWidth="1"/>
    <col min="3346" max="3346" width="7.265625" style="14" bestFit="1" customWidth="1"/>
    <col min="3347" max="3347" width="8.9296875" style="14" bestFit="1" customWidth="1"/>
    <col min="3348" max="3348" width="8.796875" style="14" bestFit="1" customWidth="1"/>
    <col min="3349" max="3349" width="8.9296875" style="14" bestFit="1" customWidth="1"/>
    <col min="3350" max="3350" width="9.796875" style="14" bestFit="1" customWidth="1"/>
    <col min="3351" max="3351" width="8.9296875" style="14" bestFit="1" customWidth="1"/>
    <col min="3352" max="3352" width="9.796875" style="14" bestFit="1" customWidth="1"/>
    <col min="3353" max="3353" width="8.9296875" style="14" bestFit="1" customWidth="1"/>
    <col min="3354" max="3354" width="9.796875" style="14" bestFit="1" customWidth="1"/>
    <col min="3355" max="3355" width="6.53125" style="14" bestFit="1" customWidth="1"/>
    <col min="3356" max="3356" width="8.9296875" style="14" bestFit="1" customWidth="1"/>
    <col min="3357" max="3357" width="8.796875" style="14" bestFit="1" customWidth="1"/>
    <col min="3358" max="3358" width="8.9296875" style="14" bestFit="1" customWidth="1"/>
    <col min="3359" max="3359" width="9.796875" style="14" bestFit="1" customWidth="1"/>
    <col min="3360" max="3360" width="8.9296875" style="14" bestFit="1" customWidth="1"/>
    <col min="3361" max="3361" width="9.796875" style="14" bestFit="1" customWidth="1"/>
    <col min="3362" max="3362" width="8.9296875" style="14" bestFit="1" customWidth="1"/>
    <col min="3363" max="3363" width="9.796875" style="14" bestFit="1" customWidth="1"/>
    <col min="3364" max="3364" width="8.9296875" style="14" bestFit="1" customWidth="1"/>
    <col min="3365" max="3365" width="9.796875" style="14" bestFit="1" customWidth="1"/>
    <col min="3366" max="3366" width="8.9296875" style="14" bestFit="1" customWidth="1"/>
    <col min="3367" max="3367" width="9.796875" style="14" bestFit="1" customWidth="1"/>
    <col min="3368" max="3368" width="7.53125" style="14" bestFit="1" customWidth="1"/>
    <col min="3369" max="3369" width="9.796875" style="14" bestFit="1" customWidth="1"/>
    <col min="3370" max="3370" width="8.9296875" style="14" bestFit="1" customWidth="1"/>
    <col min="3371" max="3371" width="9.796875" style="14" bestFit="1" customWidth="1"/>
    <col min="3372" max="3372" width="8.9296875" style="14" bestFit="1" customWidth="1"/>
    <col min="3373" max="3373" width="9.796875" style="14" bestFit="1" customWidth="1"/>
    <col min="3374" max="3374" width="5.265625" style="14" bestFit="1" customWidth="1"/>
    <col min="3375" max="3375" width="7.265625" style="14" bestFit="1" customWidth="1"/>
    <col min="3376" max="3376" width="8.9296875" style="14" bestFit="1" customWidth="1"/>
    <col min="3377" max="3377" width="9.796875" style="14" bestFit="1" customWidth="1"/>
    <col min="3378" max="3378" width="8.9296875" style="14" bestFit="1" customWidth="1"/>
    <col min="3379" max="3379" width="9.796875" style="14" bestFit="1" customWidth="1"/>
    <col min="3380" max="3380" width="7.53125" style="14" bestFit="1" customWidth="1"/>
    <col min="3381" max="3381" width="9.796875" style="14" bestFit="1" customWidth="1"/>
    <col min="3382" max="3382" width="8.9296875" style="14" bestFit="1" customWidth="1"/>
    <col min="3383" max="3383" width="9.796875" style="14" bestFit="1" customWidth="1"/>
    <col min="3384" max="3384" width="8.9296875" style="14" bestFit="1" customWidth="1"/>
    <col min="3385" max="3385" width="9.796875" style="14" bestFit="1" customWidth="1"/>
    <col min="3386" max="3386" width="8.9296875" style="14" bestFit="1" customWidth="1"/>
    <col min="3387" max="3387" width="9.796875" style="14" bestFit="1" customWidth="1"/>
    <col min="3388" max="3388" width="6.53125" style="14" bestFit="1" customWidth="1"/>
    <col min="3389" max="3389" width="8.9296875" style="14" bestFit="1" customWidth="1"/>
    <col min="3390" max="3390" width="8.796875" style="14" bestFit="1" customWidth="1"/>
    <col min="3391" max="3391" width="8.9296875" style="14" bestFit="1" customWidth="1"/>
    <col min="3392" max="3392" width="9.796875" style="14" bestFit="1" customWidth="1"/>
    <col min="3393" max="3393" width="8.9296875" style="14" bestFit="1" customWidth="1"/>
    <col min="3394" max="3394" width="9.796875" style="14" bestFit="1" customWidth="1"/>
    <col min="3395" max="3395" width="8.9296875" style="14" bestFit="1" customWidth="1"/>
    <col min="3396" max="3396" width="9.796875" style="14" bestFit="1" customWidth="1"/>
    <col min="3397" max="3397" width="6.53125" style="14" bestFit="1" customWidth="1"/>
    <col min="3398" max="3398" width="8.796875" style="14" bestFit="1" customWidth="1"/>
    <col min="3399" max="3399" width="7.53125" style="14" bestFit="1" customWidth="1"/>
    <col min="3400" max="3400" width="9.796875" style="14" bestFit="1" customWidth="1"/>
    <col min="3401" max="3401" width="8.9296875" style="14" bestFit="1" customWidth="1"/>
    <col min="3402" max="3402" width="9.796875" style="14" bestFit="1" customWidth="1"/>
    <col min="3403" max="3403" width="8.9296875" style="14" bestFit="1" customWidth="1"/>
    <col min="3404" max="3404" width="8.796875" style="14" bestFit="1" customWidth="1"/>
    <col min="3405" max="3405" width="7.86328125" style="14" bestFit="1" customWidth="1"/>
    <col min="3406" max="3406" width="9.796875" style="14" bestFit="1" customWidth="1"/>
    <col min="3407" max="3407" width="8.9296875" style="14" bestFit="1" customWidth="1"/>
    <col min="3408" max="3408" width="9.796875" style="14" bestFit="1" customWidth="1"/>
    <col min="3409" max="3409" width="6.53125" style="14" bestFit="1" customWidth="1"/>
    <col min="3410" max="3410" width="8.796875" style="14" bestFit="1" customWidth="1"/>
    <col min="3411" max="3411" width="8.9296875" style="14" bestFit="1" customWidth="1"/>
    <col min="3412" max="3412" width="9.796875" style="14" bestFit="1" customWidth="1"/>
    <col min="3413" max="3413" width="8.9296875" style="14" bestFit="1" customWidth="1"/>
    <col min="3414" max="3414" width="9.796875" style="14" bestFit="1" customWidth="1"/>
    <col min="3415" max="3415" width="7.86328125" style="14" bestFit="1" customWidth="1"/>
    <col min="3416" max="3416" width="5.265625" style="14" bestFit="1" customWidth="1"/>
    <col min="3417" max="3417" width="8.796875" style="14" bestFit="1" customWidth="1"/>
    <col min="3418" max="3418" width="8.9296875" style="14" bestFit="1" customWidth="1"/>
    <col min="3419" max="3419" width="9.796875" style="14" bestFit="1" customWidth="1"/>
    <col min="3420" max="3420" width="7.53125" style="14" bestFit="1" customWidth="1"/>
    <col min="3421" max="3421" width="9.796875" style="14" bestFit="1" customWidth="1"/>
    <col min="3422" max="3422" width="7.53125" style="14" bestFit="1" customWidth="1"/>
    <col min="3423" max="3423" width="9.796875" style="14" bestFit="1" customWidth="1"/>
    <col min="3424" max="3424" width="8.9296875" style="14" bestFit="1" customWidth="1"/>
    <col min="3425" max="3425" width="9.796875" style="14" bestFit="1" customWidth="1"/>
    <col min="3426" max="3426" width="8.9296875" style="14" bestFit="1" customWidth="1"/>
    <col min="3427" max="3427" width="9.796875" style="14" bestFit="1" customWidth="1"/>
    <col min="3428" max="3428" width="8.9296875" style="14" bestFit="1" customWidth="1"/>
    <col min="3429" max="3429" width="9.796875" style="14" bestFit="1" customWidth="1"/>
    <col min="3430" max="3430" width="8.9296875" style="14" bestFit="1" customWidth="1"/>
    <col min="3431" max="3431" width="9.796875" style="14" bestFit="1" customWidth="1"/>
    <col min="3432" max="3432" width="8.9296875" style="14" bestFit="1" customWidth="1"/>
    <col min="3433" max="3433" width="9.796875" style="14" bestFit="1" customWidth="1"/>
    <col min="3434" max="3434" width="8.9296875" style="14" bestFit="1" customWidth="1"/>
    <col min="3435" max="3435" width="9.796875" style="14" bestFit="1" customWidth="1"/>
    <col min="3436" max="3436" width="8.9296875" style="14" bestFit="1" customWidth="1"/>
    <col min="3437" max="3437" width="8.796875" style="14" bestFit="1" customWidth="1"/>
    <col min="3438" max="3438" width="8.9296875" style="14" bestFit="1" customWidth="1"/>
    <col min="3439" max="3439" width="9.796875" style="14" bestFit="1" customWidth="1"/>
    <col min="3440" max="3440" width="7.86328125" style="14" bestFit="1" customWidth="1"/>
    <col min="3441" max="3441" width="8.9296875" style="14" bestFit="1" customWidth="1"/>
    <col min="3442" max="3442" width="9.796875" style="14" bestFit="1" customWidth="1"/>
    <col min="3443" max="3443" width="8.9296875" style="14" bestFit="1" customWidth="1"/>
    <col min="3444" max="3444" width="9.796875" style="14" bestFit="1" customWidth="1"/>
    <col min="3445" max="3445" width="8.9296875" style="14" bestFit="1" customWidth="1"/>
    <col min="3446" max="3446" width="9.796875" style="14" bestFit="1" customWidth="1"/>
    <col min="3447" max="3447" width="8.9296875" style="14" bestFit="1" customWidth="1"/>
    <col min="3448" max="3448" width="9.796875" style="14" bestFit="1" customWidth="1"/>
    <col min="3449" max="3449" width="7.53125" style="14" bestFit="1" customWidth="1"/>
    <col min="3450" max="3450" width="9.796875" style="14" bestFit="1" customWidth="1"/>
    <col min="3451" max="3451" width="8.9296875" style="14" bestFit="1" customWidth="1"/>
    <col min="3452" max="3452" width="9.796875" style="14" bestFit="1" customWidth="1"/>
    <col min="3453" max="3453" width="7.53125" style="14" bestFit="1" customWidth="1"/>
    <col min="3454" max="3454" width="9.796875" style="14" bestFit="1" customWidth="1"/>
    <col min="3455" max="3455" width="7.53125" style="14" bestFit="1" customWidth="1"/>
    <col min="3456" max="3456" width="9.796875" style="14" bestFit="1" customWidth="1"/>
    <col min="3457" max="3457" width="8.9296875" style="14" bestFit="1" customWidth="1"/>
    <col min="3458" max="3458" width="9.796875" style="14" bestFit="1" customWidth="1"/>
    <col min="3459" max="3459" width="7.53125" style="14" bestFit="1" customWidth="1"/>
    <col min="3460" max="3460" width="8.9296875" style="14" bestFit="1" customWidth="1"/>
    <col min="3461" max="3461" width="9.796875" style="14" bestFit="1" customWidth="1"/>
    <col min="3462" max="3462" width="7.86328125" style="14" bestFit="1" customWidth="1"/>
    <col min="3463" max="3463" width="9.796875" style="14" bestFit="1" customWidth="1"/>
    <col min="3464" max="3464" width="8.9296875" style="14" bestFit="1" customWidth="1"/>
    <col min="3465" max="3465" width="9.796875" style="14" bestFit="1" customWidth="1"/>
    <col min="3466" max="3466" width="8.9296875" style="14" bestFit="1" customWidth="1"/>
    <col min="3467" max="3467" width="9.796875" style="14" bestFit="1" customWidth="1"/>
    <col min="3468" max="3468" width="8.9296875" style="14" bestFit="1" customWidth="1"/>
    <col min="3469" max="3469" width="9.796875" style="14" bestFit="1" customWidth="1"/>
    <col min="3470" max="3470" width="8.9296875" style="14" bestFit="1" customWidth="1"/>
    <col min="3471" max="3471" width="9.796875" style="14" bestFit="1" customWidth="1"/>
    <col min="3472" max="3472" width="8.9296875" style="14" bestFit="1" customWidth="1"/>
    <col min="3473" max="3473" width="9.796875" style="14" bestFit="1" customWidth="1"/>
    <col min="3474" max="3474" width="8.9296875" style="14" bestFit="1" customWidth="1"/>
    <col min="3475" max="3475" width="9.796875" style="14" bestFit="1" customWidth="1"/>
    <col min="3476" max="3476" width="8.9296875" style="14" bestFit="1" customWidth="1"/>
    <col min="3477" max="3477" width="9.796875" style="14" bestFit="1" customWidth="1"/>
    <col min="3478" max="3478" width="8.9296875" style="14" bestFit="1" customWidth="1"/>
    <col min="3479" max="3479" width="9.796875" style="14" bestFit="1" customWidth="1"/>
    <col min="3480" max="3480" width="7.53125" style="14" bestFit="1" customWidth="1"/>
    <col min="3481" max="3481" width="8.9296875" style="14" bestFit="1" customWidth="1"/>
    <col min="3482" max="3482" width="9.796875" style="14" bestFit="1" customWidth="1"/>
    <col min="3483" max="3483" width="7.53125" style="14" bestFit="1" customWidth="1"/>
    <col min="3484" max="3484" width="9.796875" style="14" bestFit="1" customWidth="1"/>
    <col min="3485" max="3485" width="8.9296875" style="14" bestFit="1" customWidth="1"/>
    <col min="3486" max="3486" width="9.796875" style="14" bestFit="1" customWidth="1"/>
    <col min="3487" max="3487" width="8.9296875" style="14" bestFit="1" customWidth="1"/>
    <col min="3488" max="3488" width="9.796875" style="14" bestFit="1" customWidth="1"/>
    <col min="3489" max="3489" width="8.9296875" style="14" bestFit="1" customWidth="1"/>
    <col min="3490" max="3490" width="9.796875" style="14" bestFit="1" customWidth="1"/>
    <col min="3491" max="3491" width="8.9296875" style="14" bestFit="1" customWidth="1"/>
    <col min="3492" max="3492" width="9.796875" style="14" bestFit="1" customWidth="1"/>
    <col min="3493" max="3493" width="8.9296875" style="14" bestFit="1" customWidth="1"/>
    <col min="3494" max="3494" width="9.796875" style="14" bestFit="1" customWidth="1"/>
    <col min="3495" max="3495" width="8.9296875" style="14" bestFit="1" customWidth="1"/>
    <col min="3496" max="3496" width="8.796875" style="14" bestFit="1" customWidth="1"/>
    <col min="3497" max="3497" width="8.9296875" style="14" bestFit="1" customWidth="1"/>
    <col min="3498" max="3498" width="9.796875" style="14" bestFit="1" customWidth="1"/>
    <col min="3499" max="3499" width="7.53125" style="14" bestFit="1" customWidth="1"/>
    <col min="3500" max="3500" width="9.796875" style="14" bestFit="1" customWidth="1"/>
    <col min="3501" max="3501" width="8.9296875" style="14" bestFit="1" customWidth="1"/>
    <col min="3502" max="3502" width="8.796875" style="14" bestFit="1" customWidth="1"/>
    <col min="3503" max="3503" width="8.9296875" style="14" bestFit="1" customWidth="1"/>
    <col min="3504" max="3504" width="9.796875" style="14" bestFit="1" customWidth="1"/>
    <col min="3505" max="3505" width="8.9296875" style="14" bestFit="1" customWidth="1"/>
    <col min="3506" max="3506" width="9.796875" style="14" bestFit="1" customWidth="1"/>
    <col min="3507" max="3507" width="7.53125" style="14" bestFit="1" customWidth="1"/>
    <col min="3508" max="3508" width="9.796875" style="14" bestFit="1" customWidth="1"/>
    <col min="3509" max="3509" width="7.53125" style="14" bestFit="1" customWidth="1"/>
    <col min="3510" max="3510" width="9.796875" style="14" bestFit="1" customWidth="1"/>
    <col min="3511" max="3511" width="8.9296875" style="14" bestFit="1" customWidth="1"/>
    <col min="3512" max="3512" width="9.796875" style="14" bestFit="1" customWidth="1"/>
    <col min="3513" max="3513" width="7.53125" style="14" bestFit="1" customWidth="1"/>
    <col min="3514" max="3514" width="9.796875" style="14" bestFit="1" customWidth="1"/>
    <col min="3515" max="3515" width="8.9296875" style="14" bestFit="1" customWidth="1"/>
    <col min="3516" max="3516" width="9.796875" style="14" bestFit="1" customWidth="1"/>
    <col min="3517" max="3517" width="8.9296875" style="14" bestFit="1" customWidth="1"/>
    <col min="3518" max="3518" width="9.796875" style="14" bestFit="1" customWidth="1"/>
    <col min="3519" max="3519" width="8.9296875" style="14" bestFit="1" customWidth="1"/>
    <col min="3520" max="3520" width="9.796875" style="14" bestFit="1" customWidth="1"/>
    <col min="3521" max="3521" width="7.53125" style="14" bestFit="1" customWidth="1"/>
    <col min="3522" max="3522" width="8.9296875" style="14" bestFit="1" customWidth="1"/>
    <col min="3523" max="3523" width="9.796875" style="14" bestFit="1" customWidth="1"/>
    <col min="3524" max="3524" width="7.53125" style="14" bestFit="1" customWidth="1"/>
    <col min="3525" max="3525" width="8.9296875" style="14" bestFit="1" customWidth="1"/>
    <col min="3526" max="3526" width="9.796875" style="14" bestFit="1" customWidth="1"/>
    <col min="3527" max="3527" width="8.9296875" style="14" bestFit="1" customWidth="1"/>
    <col min="3528" max="3528" width="9.796875" style="14" bestFit="1" customWidth="1"/>
    <col min="3529" max="3529" width="7.53125" style="14" bestFit="1" customWidth="1"/>
    <col min="3530" max="3530" width="9.796875" style="14" bestFit="1" customWidth="1"/>
    <col min="3531" max="3531" width="7.53125" style="14" bestFit="1" customWidth="1"/>
    <col min="3532" max="3532" width="8.9296875" style="14" bestFit="1" customWidth="1"/>
    <col min="3533" max="3533" width="9.796875" style="14" bestFit="1" customWidth="1"/>
    <col min="3534" max="3534" width="8.9296875" style="14" bestFit="1" customWidth="1"/>
    <col min="3535" max="3535" width="9.796875" style="14" bestFit="1" customWidth="1"/>
    <col min="3536" max="3536" width="7.53125" style="14" bestFit="1" customWidth="1"/>
    <col min="3537" max="3537" width="8.9296875" style="14" bestFit="1" customWidth="1"/>
    <col min="3538" max="3538" width="9.796875" style="14" bestFit="1" customWidth="1"/>
    <col min="3539" max="3539" width="7.53125" style="14" bestFit="1" customWidth="1"/>
    <col min="3540" max="3540" width="9.796875" style="14" bestFit="1" customWidth="1"/>
    <col min="3541" max="3541" width="7.53125" style="14" bestFit="1" customWidth="1"/>
    <col min="3542" max="3542" width="8.9296875" style="14" bestFit="1" customWidth="1"/>
    <col min="3543" max="3543" width="9.796875" style="14" bestFit="1" customWidth="1"/>
    <col min="3544" max="3544" width="8.9296875" style="14" bestFit="1" customWidth="1"/>
    <col min="3545" max="3545" width="8.796875" style="14" bestFit="1" customWidth="1"/>
    <col min="3546" max="3546" width="8.9296875" style="14" bestFit="1" customWidth="1"/>
    <col min="3547" max="3547" width="9.796875" style="14" bestFit="1" customWidth="1"/>
    <col min="3548" max="3548" width="7.86328125" style="14" bestFit="1" customWidth="1"/>
    <col min="3549" max="3549" width="9.796875" style="14" bestFit="1" customWidth="1"/>
    <col min="3550" max="3550" width="8.9296875" style="14" bestFit="1" customWidth="1"/>
    <col min="3551" max="3551" width="9.796875" style="14" bestFit="1" customWidth="1"/>
    <col min="3552" max="3552" width="8.9296875" style="14" bestFit="1" customWidth="1"/>
    <col min="3553" max="3553" width="9.796875" style="14" bestFit="1" customWidth="1"/>
    <col min="3554" max="3554" width="8.9296875" style="14" bestFit="1" customWidth="1"/>
    <col min="3555" max="3555" width="9.796875" style="14" bestFit="1" customWidth="1"/>
    <col min="3556" max="3556" width="7.53125" style="14" bestFit="1" customWidth="1"/>
    <col min="3557" max="3557" width="9.796875" style="14" bestFit="1" customWidth="1"/>
    <col min="3558" max="3558" width="8.9296875" style="14" bestFit="1" customWidth="1"/>
    <col min="3559" max="3559" width="9.796875" style="14" bestFit="1" customWidth="1"/>
    <col min="3560" max="3560" width="8.9296875" style="14" bestFit="1" customWidth="1"/>
    <col min="3561" max="3561" width="9.796875" style="14" bestFit="1" customWidth="1"/>
    <col min="3562" max="3562" width="8.9296875" style="14" bestFit="1" customWidth="1"/>
    <col min="3563" max="3563" width="9.796875" style="14" bestFit="1" customWidth="1"/>
    <col min="3564" max="3564" width="8.9296875" style="14" bestFit="1" customWidth="1"/>
    <col min="3565" max="3565" width="9.796875" style="14" bestFit="1" customWidth="1"/>
    <col min="3566" max="3566" width="8.9296875" style="14" bestFit="1" customWidth="1"/>
    <col min="3567" max="3567" width="9.796875" style="14" bestFit="1" customWidth="1"/>
    <col min="3568" max="3568" width="7.53125" style="14" bestFit="1" customWidth="1"/>
    <col min="3569" max="3569" width="9.796875" style="14" bestFit="1" customWidth="1"/>
    <col min="3570" max="3570" width="7.53125" style="14" bestFit="1" customWidth="1"/>
    <col min="3571" max="3571" width="8.9296875" style="14" bestFit="1" customWidth="1"/>
    <col min="3572" max="3572" width="9.796875" style="14" bestFit="1" customWidth="1"/>
    <col min="3573" max="3573" width="7.86328125" style="14" bestFit="1" customWidth="1"/>
    <col min="3574" max="3574" width="9.796875" style="14" bestFit="1" customWidth="1"/>
    <col min="3575" max="3575" width="8.9296875" style="14" bestFit="1" customWidth="1"/>
    <col min="3576" max="3576" width="9.796875" style="14" bestFit="1" customWidth="1"/>
    <col min="3577" max="3577" width="7.53125" style="14" bestFit="1" customWidth="1"/>
    <col min="3578" max="3578" width="9.796875" style="14" bestFit="1" customWidth="1"/>
    <col min="3579" max="3579" width="8.9296875" style="14" bestFit="1" customWidth="1"/>
    <col min="3580" max="3580" width="9.796875" style="14" bestFit="1" customWidth="1"/>
    <col min="3581" max="3581" width="8.9296875" style="14" bestFit="1" customWidth="1"/>
    <col min="3582" max="3582" width="9.796875" style="14" bestFit="1" customWidth="1"/>
    <col min="3583" max="3583" width="8.9296875" style="14" bestFit="1" customWidth="1"/>
    <col min="3584" max="3584" width="9.796875" style="14" bestFit="1" customWidth="1"/>
    <col min="3585" max="3585" width="6.53125" style="14" bestFit="1" customWidth="1"/>
    <col min="3586" max="3586" width="8.796875" style="14" bestFit="1" customWidth="1"/>
    <col min="3587" max="3587" width="8.9296875" style="14" bestFit="1" customWidth="1"/>
    <col min="3588" max="3588" width="9.796875" style="14" bestFit="1" customWidth="1"/>
    <col min="3589" max="3589" width="7.53125" style="14" bestFit="1" customWidth="1"/>
    <col min="3590" max="3590" width="9.796875" style="14" bestFit="1" customWidth="1"/>
    <col min="3591" max="3591" width="5.265625" style="14" bestFit="1" customWidth="1"/>
    <col min="3592" max="3592" width="7.265625" style="14" bestFit="1" customWidth="1"/>
    <col min="3593" max="3593" width="8.9296875" style="14" bestFit="1" customWidth="1"/>
    <col min="3594" max="3594" width="9.796875" style="14" bestFit="1" customWidth="1"/>
    <col min="3595" max="3595" width="8.9296875" style="14" bestFit="1" customWidth="1"/>
    <col min="3596" max="3596" width="9.796875" style="14" bestFit="1" customWidth="1"/>
    <col min="3597" max="3597" width="8.9296875" style="14" bestFit="1" customWidth="1"/>
    <col min="3598" max="3598" width="9.796875" style="14" bestFit="1" customWidth="1"/>
    <col min="3599" max="3599" width="8.9296875" style="14" bestFit="1" customWidth="1"/>
    <col min="3600" max="3600" width="9.796875" style="14" bestFit="1" customWidth="1"/>
    <col min="3601" max="3601" width="8.9296875" style="14" bestFit="1" customWidth="1"/>
    <col min="3602" max="3602" width="9.796875" style="14" bestFit="1" customWidth="1"/>
    <col min="3603" max="3603" width="8.9296875" style="14" bestFit="1" customWidth="1"/>
    <col min="3604" max="3604" width="8.796875" style="14" bestFit="1" customWidth="1"/>
    <col min="3605" max="3605" width="8.9296875" style="14" bestFit="1" customWidth="1"/>
    <col min="3606" max="3606" width="9.796875" style="14" bestFit="1" customWidth="1"/>
    <col min="3607" max="3607" width="8.9296875" style="14" bestFit="1" customWidth="1"/>
    <col min="3608" max="3608" width="9.796875" style="14" bestFit="1" customWidth="1"/>
    <col min="3609" max="3609" width="8.9296875" style="14" bestFit="1" customWidth="1"/>
    <col min="3610" max="3610" width="9.796875" style="14" bestFit="1" customWidth="1"/>
    <col min="3611" max="3611" width="8.9296875" style="14" bestFit="1" customWidth="1"/>
    <col min="3612" max="3612" width="9.796875" style="14" bestFit="1" customWidth="1"/>
    <col min="3613" max="3613" width="8.9296875" style="14" bestFit="1" customWidth="1"/>
    <col min="3614" max="3614" width="9.796875" style="14" bestFit="1" customWidth="1"/>
    <col min="3615" max="3615" width="8.9296875" style="14" bestFit="1" customWidth="1"/>
    <col min="3616" max="3616" width="9.796875" style="14" bestFit="1" customWidth="1"/>
    <col min="3617" max="3617" width="8.9296875" style="14" bestFit="1" customWidth="1"/>
    <col min="3618" max="3618" width="9.796875" style="14" bestFit="1" customWidth="1"/>
    <col min="3619" max="3619" width="8.9296875" style="14" bestFit="1" customWidth="1"/>
    <col min="3620" max="3620" width="9.796875" style="14" bestFit="1" customWidth="1"/>
    <col min="3621" max="3621" width="7.53125" style="14" bestFit="1" customWidth="1"/>
    <col min="3622" max="3622" width="9.796875" style="14" bestFit="1" customWidth="1"/>
    <col min="3623" max="3623" width="8.9296875" style="14" bestFit="1" customWidth="1"/>
    <col min="3624" max="3624" width="9.796875" style="14" bestFit="1" customWidth="1"/>
    <col min="3625" max="3625" width="8.9296875" style="14" bestFit="1" customWidth="1"/>
    <col min="3626" max="3626" width="9.796875" style="14" bestFit="1" customWidth="1"/>
    <col min="3627" max="3627" width="7.53125" style="14" bestFit="1" customWidth="1"/>
    <col min="3628" max="3628" width="9.796875" style="14" bestFit="1" customWidth="1"/>
    <col min="3629" max="3629" width="8.9296875" style="14" bestFit="1" customWidth="1"/>
    <col min="3630" max="3630" width="9.796875" style="14" bestFit="1" customWidth="1"/>
    <col min="3631" max="3631" width="8.9296875" style="14" bestFit="1" customWidth="1"/>
    <col min="3632" max="3632" width="9.796875" style="14" bestFit="1" customWidth="1"/>
    <col min="3633" max="3633" width="8.9296875" style="14" bestFit="1" customWidth="1"/>
    <col min="3634" max="3634" width="9.796875" style="14" bestFit="1" customWidth="1"/>
    <col min="3635" max="3635" width="8.9296875" style="14" bestFit="1" customWidth="1"/>
    <col min="3636" max="3636" width="9.796875" style="14" bestFit="1" customWidth="1"/>
    <col min="3637" max="3637" width="7.86328125" style="14" bestFit="1" customWidth="1"/>
    <col min="3638" max="3638" width="7.265625" style="14" bestFit="1" customWidth="1"/>
    <col min="3639" max="3639" width="8.9296875" style="14" bestFit="1" customWidth="1"/>
    <col min="3640" max="3640" width="8.796875" style="14" bestFit="1" customWidth="1"/>
    <col min="3641" max="3641" width="7.53125" style="14" bestFit="1" customWidth="1"/>
    <col min="3642" max="3642" width="9.796875" style="14" bestFit="1" customWidth="1"/>
    <col min="3643" max="3643" width="7.53125" style="14" bestFit="1" customWidth="1"/>
    <col min="3644" max="3644" width="9.796875" style="14" bestFit="1" customWidth="1"/>
    <col min="3645" max="3645" width="8.9296875" style="14" bestFit="1" customWidth="1"/>
    <col min="3646" max="3646" width="9.796875" style="14" bestFit="1" customWidth="1"/>
    <col min="3647" max="3647" width="8.9296875" style="14" bestFit="1" customWidth="1"/>
    <col min="3648" max="3648" width="9.796875" style="14" bestFit="1" customWidth="1"/>
    <col min="3649" max="3649" width="6.53125" style="14" bestFit="1" customWidth="1"/>
    <col min="3650" max="3650" width="8.796875" style="14" bestFit="1" customWidth="1"/>
    <col min="3651" max="3651" width="8.9296875" style="14" bestFit="1" customWidth="1"/>
    <col min="3652" max="3652" width="9.796875" style="14" bestFit="1" customWidth="1"/>
    <col min="3653" max="3653" width="8.9296875" style="14" bestFit="1" customWidth="1"/>
    <col min="3654" max="3654" width="8.796875" style="14" bestFit="1" customWidth="1"/>
    <col min="3655" max="3655" width="8.9296875" style="14" bestFit="1" customWidth="1"/>
    <col min="3656" max="3656" width="9.796875" style="14" bestFit="1" customWidth="1"/>
    <col min="3657" max="3657" width="8.9296875" style="14" bestFit="1" customWidth="1"/>
    <col min="3658" max="3658" width="9.796875" style="14" bestFit="1" customWidth="1"/>
    <col min="3659" max="3659" width="8.9296875" style="14" bestFit="1" customWidth="1"/>
    <col min="3660" max="3660" width="9.796875" style="14" bestFit="1" customWidth="1"/>
    <col min="3661" max="3661" width="8.9296875" style="14" bestFit="1" customWidth="1"/>
    <col min="3662" max="3662" width="9.796875" style="14" bestFit="1" customWidth="1"/>
    <col min="3663" max="3663" width="8.9296875" style="14" bestFit="1" customWidth="1"/>
    <col min="3664" max="3664" width="9.796875" style="14" bestFit="1" customWidth="1"/>
    <col min="3665" max="3665" width="8.9296875" style="14" bestFit="1" customWidth="1"/>
    <col min="3666" max="3666" width="9.796875" style="14" bestFit="1" customWidth="1"/>
    <col min="3667" max="3667" width="8.9296875" style="14" bestFit="1" customWidth="1"/>
    <col min="3668" max="3668" width="9.796875" style="14" bestFit="1" customWidth="1"/>
    <col min="3669" max="3669" width="8.9296875" style="14" bestFit="1" customWidth="1"/>
    <col min="3670" max="3670" width="9.796875" style="14" bestFit="1" customWidth="1"/>
    <col min="3671" max="3671" width="7.53125" style="14" bestFit="1" customWidth="1"/>
    <col min="3672" max="3672" width="9.796875" style="14" bestFit="1" customWidth="1"/>
    <col min="3673" max="3673" width="7.53125" style="14" bestFit="1" customWidth="1"/>
    <col min="3674" max="3674" width="8.9296875" style="14" bestFit="1" customWidth="1"/>
    <col min="3675" max="3675" width="9.796875" style="14" bestFit="1" customWidth="1"/>
    <col min="3676" max="3676" width="7.53125" style="14" bestFit="1" customWidth="1"/>
    <col min="3677" max="3677" width="8.9296875" style="14" bestFit="1" customWidth="1"/>
    <col min="3678" max="3678" width="9.796875" style="14" bestFit="1" customWidth="1"/>
    <col min="3679" max="3679" width="8.9296875" style="14" bestFit="1" customWidth="1"/>
    <col min="3680" max="3680" width="9.796875" style="14" bestFit="1" customWidth="1"/>
    <col min="3681" max="3681" width="8.9296875" style="14" bestFit="1" customWidth="1"/>
    <col min="3682" max="3682" width="9.796875" style="14" bestFit="1" customWidth="1"/>
    <col min="3683" max="3683" width="8.9296875" style="14" bestFit="1" customWidth="1"/>
    <col min="3684" max="3684" width="9.796875" style="14" bestFit="1" customWidth="1"/>
    <col min="3685" max="3685" width="8.9296875" style="14" bestFit="1" customWidth="1"/>
    <col min="3686" max="3686" width="8.796875" style="14" bestFit="1" customWidth="1"/>
    <col min="3687" max="3687" width="7.86328125" style="14" bestFit="1" customWidth="1"/>
    <col min="3688" max="3688" width="9.796875" style="14" bestFit="1" customWidth="1"/>
    <col min="3689" max="3689" width="7.53125" style="14" bestFit="1" customWidth="1"/>
    <col min="3690" max="3690" width="9.796875" style="14" bestFit="1" customWidth="1"/>
    <col min="3691" max="3691" width="7.86328125" style="14" bestFit="1" customWidth="1"/>
    <col min="3692" max="3692" width="9.796875" style="14" bestFit="1" customWidth="1"/>
    <col min="3693" max="3693" width="8.9296875" style="14" bestFit="1" customWidth="1"/>
    <col min="3694" max="3694" width="9.796875" style="14" bestFit="1" customWidth="1"/>
    <col min="3695" max="3695" width="8.9296875" style="14" bestFit="1" customWidth="1"/>
    <col min="3696" max="3696" width="9.796875" style="14" bestFit="1" customWidth="1"/>
    <col min="3697" max="3697" width="8.9296875" style="14" bestFit="1" customWidth="1"/>
    <col min="3698" max="3698" width="9.796875" style="14" bestFit="1" customWidth="1"/>
    <col min="3699" max="3699" width="8.9296875" style="14" bestFit="1" customWidth="1"/>
    <col min="3700" max="3700" width="9.796875" style="14" bestFit="1" customWidth="1"/>
    <col min="3701" max="3701" width="6.53125" style="14" bestFit="1" customWidth="1"/>
    <col min="3702" max="3702" width="8.796875" style="14" bestFit="1" customWidth="1"/>
    <col min="3703" max="3703" width="8.9296875" style="14" bestFit="1" customWidth="1"/>
    <col min="3704" max="3704" width="9.796875" style="14" bestFit="1" customWidth="1"/>
    <col min="3705" max="3705" width="8.9296875" style="14" bestFit="1" customWidth="1"/>
    <col min="3706" max="3706" width="9.796875" style="14" bestFit="1" customWidth="1"/>
    <col min="3707" max="3707" width="7.53125" style="14" bestFit="1" customWidth="1"/>
    <col min="3708" max="3708" width="9.796875" style="14" bestFit="1" customWidth="1"/>
    <col min="3709" max="3709" width="8.9296875" style="14" bestFit="1" customWidth="1"/>
    <col min="3710" max="3710" width="8.796875" style="14" bestFit="1" customWidth="1"/>
    <col min="3711" max="3711" width="7.53125" style="14" bestFit="1" customWidth="1"/>
    <col min="3712" max="3712" width="9.796875" style="14" bestFit="1" customWidth="1"/>
    <col min="3713" max="3713" width="7.53125" style="14" bestFit="1" customWidth="1"/>
    <col min="3714" max="3714" width="9.796875" style="14" bestFit="1" customWidth="1"/>
    <col min="3715" max="3715" width="8.9296875" style="14" bestFit="1" customWidth="1"/>
    <col min="3716" max="3716" width="9.796875" style="14" bestFit="1" customWidth="1"/>
    <col min="3717" max="3717" width="8.9296875" style="14" bestFit="1" customWidth="1"/>
    <col min="3718" max="3718" width="9.796875" style="14" bestFit="1" customWidth="1"/>
    <col min="3719" max="3719" width="8.9296875" style="14" bestFit="1" customWidth="1"/>
    <col min="3720" max="3720" width="8.796875" style="14" bestFit="1" customWidth="1"/>
    <col min="3721" max="3721" width="8.9296875" style="14" bestFit="1" customWidth="1"/>
    <col min="3722" max="3722" width="9.796875" style="14" bestFit="1" customWidth="1"/>
    <col min="3723" max="3723" width="8.9296875" style="14" bestFit="1" customWidth="1"/>
    <col min="3724" max="3724" width="9.796875" style="14" bestFit="1" customWidth="1"/>
    <col min="3725" max="3725" width="6.53125" style="14" bestFit="1" customWidth="1"/>
    <col min="3726" max="3726" width="8.796875" style="14" bestFit="1" customWidth="1"/>
    <col min="3727" max="3727" width="8.9296875" style="14" bestFit="1" customWidth="1"/>
    <col min="3728" max="3728" width="9.796875" style="14" bestFit="1" customWidth="1"/>
    <col min="3729" max="3729" width="8.9296875" style="14" bestFit="1" customWidth="1"/>
    <col min="3730" max="3730" width="9.796875" style="14" bestFit="1" customWidth="1"/>
    <col min="3731" max="3731" width="6.53125" style="14" bestFit="1" customWidth="1"/>
    <col min="3732" max="3732" width="8.796875" style="14" bestFit="1" customWidth="1"/>
    <col min="3733" max="3733" width="7.86328125" style="14" bestFit="1" customWidth="1"/>
    <col min="3734" max="3734" width="9.796875" style="14" bestFit="1" customWidth="1"/>
    <col min="3735" max="3735" width="8.9296875" style="14" bestFit="1" customWidth="1"/>
    <col min="3736" max="3736" width="9.796875" style="14" bestFit="1" customWidth="1"/>
    <col min="3737" max="3737" width="8.9296875" style="14" bestFit="1" customWidth="1"/>
    <col min="3738" max="3738" width="9.796875" style="14" bestFit="1" customWidth="1"/>
    <col min="3739" max="3739" width="8.9296875" style="14" bestFit="1" customWidth="1"/>
    <col min="3740" max="3740" width="9.796875" style="14" bestFit="1" customWidth="1"/>
    <col min="3741" max="3741" width="8.9296875" style="14" bestFit="1" customWidth="1"/>
    <col min="3742" max="3742" width="8.796875" style="14" bestFit="1" customWidth="1"/>
    <col min="3743" max="3743" width="8.9296875" style="14" bestFit="1" customWidth="1"/>
    <col min="3744" max="3744" width="9.796875" style="14" bestFit="1" customWidth="1"/>
    <col min="3745" max="3745" width="8.9296875" style="14" bestFit="1" customWidth="1"/>
    <col min="3746" max="3746" width="9.796875" style="14" bestFit="1" customWidth="1"/>
    <col min="3747" max="3747" width="7.86328125" style="14" bestFit="1" customWidth="1"/>
    <col min="3748" max="3748" width="8.9296875" style="14" bestFit="1" customWidth="1"/>
    <col min="3749" max="3749" width="7.265625" style="14" bestFit="1" customWidth="1"/>
    <col min="3750" max="3750" width="8.9296875" style="14" bestFit="1" customWidth="1"/>
    <col min="3751" max="3751" width="8.796875" style="14" bestFit="1" customWidth="1"/>
    <col min="3752" max="3752" width="8.9296875" style="14" bestFit="1" customWidth="1"/>
    <col min="3753" max="3753" width="9.796875" style="14" bestFit="1" customWidth="1"/>
    <col min="3754" max="3754" width="8.9296875" style="14" bestFit="1" customWidth="1"/>
    <col min="3755" max="3755" width="8.796875" style="14" bestFit="1" customWidth="1"/>
    <col min="3756" max="3756" width="8.9296875" style="14" bestFit="1" customWidth="1"/>
    <col min="3757" max="3757" width="9.796875" style="14" bestFit="1" customWidth="1"/>
    <col min="3758" max="3758" width="7.53125" style="14" bestFit="1" customWidth="1"/>
    <col min="3759" max="3759" width="9.796875" style="14" bestFit="1" customWidth="1"/>
    <col min="3760" max="3760" width="8.9296875" style="14" bestFit="1" customWidth="1"/>
    <col min="3761" max="3761" width="9.796875" style="14" bestFit="1" customWidth="1"/>
    <col min="3762" max="3762" width="8.9296875" style="14" bestFit="1" customWidth="1"/>
    <col min="3763" max="3763" width="8.796875" style="14" bestFit="1" customWidth="1"/>
    <col min="3764" max="3764" width="8.9296875" style="14" bestFit="1" customWidth="1"/>
    <col min="3765" max="3765" width="9.796875" style="14" bestFit="1" customWidth="1"/>
    <col min="3766" max="3766" width="8.9296875" style="14" bestFit="1" customWidth="1"/>
    <col min="3767" max="3767" width="9.796875" style="14" bestFit="1" customWidth="1"/>
    <col min="3768" max="3768" width="8.9296875" style="14" bestFit="1" customWidth="1"/>
    <col min="3769" max="3769" width="9.796875" style="14" bestFit="1" customWidth="1"/>
    <col min="3770" max="3770" width="7.86328125" style="14" bestFit="1" customWidth="1"/>
    <col min="3771" max="3771" width="8.9296875" style="14" bestFit="1" customWidth="1"/>
    <col min="3772" max="3772" width="9.796875" style="14" bestFit="1" customWidth="1"/>
    <col min="3773" max="3773" width="8.9296875" style="14" bestFit="1" customWidth="1"/>
    <col min="3774" max="3774" width="9.796875" style="14" bestFit="1" customWidth="1"/>
    <col min="3775" max="3775" width="8.9296875" style="14" bestFit="1" customWidth="1"/>
    <col min="3776" max="3776" width="9.796875" style="14" bestFit="1" customWidth="1"/>
    <col min="3777" max="3777" width="8.9296875" style="14" bestFit="1" customWidth="1"/>
    <col min="3778" max="3778" width="9.796875" style="14" bestFit="1" customWidth="1"/>
    <col min="3779" max="3779" width="8.9296875" style="14" bestFit="1" customWidth="1"/>
    <col min="3780" max="3780" width="9.796875" style="14" bestFit="1" customWidth="1"/>
    <col min="3781" max="3781" width="7.53125" style="14" bestFit="1" customWidth="1"/>
    <col min="3782" max="3782" width="9.796875" style="14" bestFit="1" customWidth="1"/>
    <col min="3783" max="3783" width="7.53125" style="14" bestFit="1" customWidth="1"/>
    <col min="3784" max="3784" width="9.796875" style="14" bestFit="1" customWidth="1"/>
    <col min="3785" max="3785" width="8.9296875" style="14" bestFit="1" customWidth="1"/>
    <col min="3786" max="3786" width="7.265625" style="14" bestFit="1" customWidth="1"/>
    <col min="3787" max="3787" width="8.9296875" style="14" bestFit="1" customWidth="1"/>
    <col min="3788" max="3788" width="9.796875" style="14" bestFit="1" customWidth="1"/>
    <col min="3789" max="3789" width="8.9296875" style="14" bestFit="1" customWidth="1"/>
    <col min="3790" max="3790" width="9.796875" style="14" bestFit="1" customWidth="1"/>
    <col min="3791" max="3791" width="8.9296875" style="14" bestFit="1" customWidth="1"/>
    <col min="3792" max="3792" width="9.796875" style="14" bestFit="1" customWidth="1"/>
    <col min="3793" max="3793" width="7.53125" style="14" bestFit="1" customWidth="1"/>
    <col min="3794" max="3794" width="9.796875" style="14" bestFit="1" customWidth="1"/>
    <col min="3795" max="3795" width="7.86328125" style="14" bestFit="1" customWidth="1"/>
    <col min="3796" max="3796" width="8.9296875" style="14" bestFit="1" customWidth="1"/>
    <col min="3797" max="3797" width="8.796875" style="14" bestFit="1" customWidth="1"/>
    <col min="3798" max="3798" width="7.53125" style="14" bestFit="1" customWidth="1"/>
    <col min="3799" max="3799" width="9.796875" style="14" bestFit="1" customWidth="1"/>
    <col min="3800" max="3800" width="8.9296875" style="14" bestFit="1" customWidth="1"/>
    <col min="3801" max="3801" width="9.796875" style="14" bestFit="1" customWidth="1"/>
    <col min="3802" max="3802" width="8.9296875" style="14" bestFit="1" customWidth="1"/>
    <col min="3803" max="3803" width="9.796875" style="14" bestFit="1" customWidth="1"/>
    <col min="3804" max="3804" width="8.9296875" style="14" bestFit="1" customWidth="1"/>
    <col min="3805" max="3805" width="9.796875" style="14" bestFit="1" customWidth="1"/>
    <col min="3806" max="3806" width="8.9296875" style="14" bestFit="1" customWidth="1"/>
    <col min="3807" max="3807" width="9.796875" style="14" bestFit="1" customWidth="1"/>
    <col min="3808" max="3808" width="8.9296875" style="14" bestFit="1" customWidth="1"/>
    <col min="3809" max="3809" width="9.796875" style="14" bestFit="1" customWidth="1"/>
    <col min="3810" max="3810" width="7.53125" style="14" bestFit="1" customWidth="1"/>
    <col min="3811" max="3811" width="9.796875" style="14" bestFit="1" customWidth="1"/>
    <col min="3812" max="3812" width="7.53125" style="14" bestFit="1" customWidth="1"/>
    <col min="3813" max="3813" width="8.9296875" style="14" bestFit="1" customWidth="1"/>
    <col min="3814" max="3814" width="9.796875" style="14" bestFit="1" customWidth="1"/>
    <col min="3815" max="3815" width="8.9296875" style="14" bestFit="1" customWidth="1"/>
    <col min="3816" max="3816" width="9.796875" style="14" bestFit="1" customWidth="1"/>
    <col min="3817" max="3817" width="8.9296875" style="14" bestFit="1" customWidth="1"/>
    <col min="3818" max="3818" width="9.796875" style="14" bestFit="1" customWidth="1"/>
    <col min="3819" max="3819" width="8.9296875" style="14" bestFit="1" customWidth="1"/>
    <col min="3820" max="3820" width="9.796875" style="14" bestFit="1" customWidth="1"/>
    <col min="3821" max="3821" width="8.9296875" style="14" bestFit="1" customWidth="1"/>
    <col min="3822" max="3822" width="8.796875" style="14" bestFit="1" customWidth="1"/>
    <col min="3823" max="3823" width="8.9296875" style="14" bestFit="1" customWidth="1"/>
    <col min="3824" max="3824" width="9.796875" style="14" bestFit="1" customWidth="1"/>
    <col min="3825" max="3825" width="7.53125" style="14" bestFit="1" customWidth="1"/>
    <col min="3826" max="3826" width="9.796875" style="14" bestFit="1" customWidth="1"/>
    <col min="3827" max="3827" width="8.9296875" style="14" bestFit="1" customWidth="1"/>
    <col min="3828" max="3828" width="9.796875" style="14" bestFit="1" customWidth="1"/>
    <col min="3829" max="3829" width="8.9296875" style="14" bestFit="1" customWidth="1"/>
    <col min="3830" max="3830" width="9.796875" style="14" bestFit="1" customWidth="1"/>
    <col min="3831" max="3831" width="8.9296875" style="14" bestFit="1" customWidth="1"/>
    <col min="3832" max="3832" width="9.796875" style="14" bestFit="1" customWidth="1"/>
    <col min="3833" max="3833" width="8.9296875" style="14" bestFit="1" customWidth="1"/>
    <col min="3834" max="3834" width="9.796875" style="14" bestFit="1" customWidth="1"/>
    <col min="3835" max="3835" width="8.9296875" style="14" bestFit="1" customWidth="1"/>
    <col min="3836" max="3836" width="9.796875" style="14" bestFit="1" customWidth="1"/>
    <col min="3837" max="3837" width="8.9296875" style="14" bestFit="1" customWidth="1"/>
    <col min="3838" max="3838" width="8.796875" style="14" bestFit="1" customWidth="1"/>
    <col min="3839" max="3839" width="8.9296875" style="14" bestFit="1" customWidth="1"/>
    <col min="3840" max="3840" width="9.796875" style="14" bestFit="1" customWidth="1"/>
    <col min="3841" max="3841" width="8.9296875" style="14" bestFit="1" customWidth="1"/>
    <col min="3842" max="3842" width="9.796875" style="14" bestFit="1" customWidth="1"/>
    <col min="3843" max="3843" width="8.9296875" style="14" bestFit="1" customWidth="1"/>
    <col min="3844" max="3844" width="9.796875" style="14" bestFit="1" customWidth="1"/>
    <col min="3845" max="3845" width="5.265625" style="14" bestFit="1" customWidth="1"/>
    <col min="3846" max="3846" width="7.265625" style="14" bestFit="1" customWidth="1"/>
    <col min="3847" max="3847" width="8.9296875" style="14" bestFit="1" customWidth="1"/>
    <col min="3848" max="3848" width="9.796875" style="14" bestFit="1" customWidth="1"/>
    <col min="3849" max="3849" width="8.9296875" style="14" bestFit="1" customWidth="1"/>
    <col min="3850" max="3850" width="9.796875" style="14" bestFit="1" customWidth="1"/>
    <col min="3851" max="3851" width="7.53125" style="14" bestFit="1" customWidth="1"/>
    <col min="3852" max="3852" width="9.796875" style="14" bestFit="1" customWidth="1"/>
    <col min="3853" max="3853" width="8.9296875" style="14" bestFit="1" customWidth="1"/>
    <col min="3854" max="3854" width="9.796875" style="14" bestFit="1" customWidth="1"/>
    <col min="3855" max="3855" width="7.86328125" style="14" bestFit="1" customWidth="1"/>
    <col min="3856" max="3856" width="5.265625" style="14" bestFit="1" customWidth="1"/>
    <col min="3857" max="3857" width="9.796875" style="14" bestFit="1" customWidth="1"/>
    <col min="3858" max="3858" width="8.9296875" style="14" bestFit="1" customWidth="1"/>
    <col min="3859" max="3859" width="8.796875" style="14" bestFit="1" customWidth="1"/>
    <col min="3860" max="3860" width="8.9296875" style="14" bestFit="1" customWidth="1"/>
    <col min="3861" max="3861" width="9.796875" style="14" bestFit="1" customWidth="1"/>
    <col min="3862" max="3862" width="8.9296875" style="14" bestFit="1" customWidth="1"/>
    <col min="3863" max="3863" width="9.796875" style="14" bestFit="1" customWidth="1"/>
    <col min="3864" max="3864" width="7.53125" style="14" bestFit="1" customWidth="1"/>
    <col min="3865" max="3865" width="9.796875" style="14" bestFit="1" customWidth="1"/>
    <col min="3866" max="3866" width="8.9296875" style="14" bestFit="1" customWidth="1"/>
    <col min="3867" max="3867" width="8.796875" style="14" bestFit="1" customWidth="1"/>
    <col min="3868" max="3868" width="7.53125" style="14" bestFit="1" customWidth="1"/>
    <col min="3869" max="3869" width="9.796875" style="14" bestFit="1" customWidth="1"/>
    <col min="3870" max="3870" width="8.9296875" style="14" bestFit="1" customWidth="1"/>
    <col min="3871" max="3871" width="9.796875" style="14" bestFit="1" customWidth="1"/>
    <col min="3872" max="3872" width="8.9296875" style="14" bestFit="1" customWidth="1"/>
    <col min="3873" max="3873" width="9.796875" style="14" bestFit="1" customWidth="1"/>
    <col min="3874" max="3874" width="8.9296875" style="14" bestFit="1" customWidth="1"/>
    <col min="3875" max="3875" width="9.796875" style="14" bestFit="1" customWidth="1"/>
    <col min="3876" max="3876" width="6.53125" style="14" bestFit="1" customWidth="1"/>
    <col min="3877" max="3877" width="8.796875" style="14" bestFit="1" customWidth="1"/>
    <col min="3878" max="3878" width="8.9296875" style="14" bestFit="1" customWidth="1"/>
    <col min="3879" max="3879" width="9.796875" style="14" bestFit="1" customWidth="1"/>
    <col min="3880" max="3880" width="8.9296875" style="14" bestFit="1" customWidth="1"/>
    <col min="3881" max="3881" width="9.796875" style="14" bestFit="1" customWidth="1"/>
    <col min="3882" max="3882" width="8.9296875" style="14" bestFit="1" customWidth="1"/>
    <col min="3883" max="3883" width="9.796875" style="14" bestFit="1" customWidth="1"/>
    <col min="3884" max="3884" width="8.9296875" style="14" bestFit="1" customWidth="1"/>
    <col min="3885" max="3885" width="8.796875" style="14" bestFit="1" customWidth="1"/>
    <col min="3886" max="3886" width="7.53125" style="14" bestFit="1" customWidth="1"/>
    <col min="3887" max="3887" width="9.796875" style="14" bestFit="1" customWidth="1"/>
    <col min="3888" max="3888" width="7.53125" style="14" bestFit="1" customWidth="1"/>
    <col min="3889" max="3889" width="9.796875" style="14" bestFit="1" customWidth="1"/>
    <col min="3890" max="3890" width="8.9296875" style="14" bestFit="1" customWidth="1"/>
    <col min="3891" max="3891" width="9.796875" style="14" bestFit="1" customWidth="1"/>
    <col min="3892" max="3892" width="8.9296875" style="14" bestFit="1" customWidth="1"/>
    <col min="3893" max="3893" width="9.796875" style="14" bestFit="1" customWidth="1"/>
    <col min="3894" max="3894" width="7.86328125" style="14" bestFit="1" customWidth="1"/>
    <col min="3895" max="3895" width="9.796875" style="14" bestFit="1" customWidth="1"/>
    <col min="3896" max="3896" width="8.9296875" style="14" bestFit="1" customWidth="1"/>
    <col min="3897" max="3897" width="9.796875" style="14" bestFit="1" customWidth="1"/>
    <col min="3898" max="3898" width="8.9296875" style="14" bestFit="1" customWidth="1"/>
    <col min="3899" max="3899" width="9.796875" style="14" bestFit="1" customWidth="1"/>
    <col min="3900" max="3900" width="8.9296875" style="14" bestFit="1" customWidth="1"/>
    <col min="3901" max="3901" width="9.796875" style="14" bestFit="1" customWidth="1"/>
    <col min="3902" max="3902" width="8.9296875" style="14" bestFit="1" customWidth="1"/>
    <col min="3903" max="3903" width="8.796875" style="14" bestFit="1" customWidth="1"/>
    <col min="3904" max="3904" width="8.9296875" style="14" bestFit="1" customWidth="1"/>
    <col min="3905" max="3905" width="9.796875" style="14" bestFit="1" customWidth="1"/>
    <col min="3906" max="3906" width="8.9296875" style="14" bestFit="1" customWidth="1"/>
    <col min="3907" max="3907" width="9.796875" style="14" bestFit="1" customWidth="1"/>
    <col min="3908" max="3908" width="8.9296875" style="14" bestFit="1" customWidth="1"/>
    <col min="3909" max="3909" width="9.796875" style="14" bestFit="1" customWidth="1"/>
    <col min="3910" max="3910" width="7.86328125" style="14" bestFit="1" customWidth="1"/>
    <col min="3911" max="3911" width="9.796875" style="14" bestFit="1" customWidth="1"/>
    <col min="3912" max="3912" width="8.9296875" style="14" bestFit="1" customWidth="1"/>
    <col min="3913" max="3913" width="9.796875" style="14" bestFit="1" customWidth="1"/>
    <col min="3914" max="3914" width="8.9296875" style="14" bestFit="1" customWidth="1"/>
    <col min="3915" max="3915" width="9.796875" style="14" bestFit="1" customWidth="1"/>
    <col min="3916" max="3916" width="8.9296875" style="14" bestFit="1" customWidth="1"/>
    <col min="3917" max="3917" width="9.796875" style="14" bestFit="1" customWidth="1"/>
    <col min="3918" max="3918" width="8.9296875" style="14" bestFit="1" customWidth="1"/>
    <col min="3919" max="3919" width="8.796875" style="14" bestFit="1" customWidth="1"/>
    <col min="3920" max="3920" width="8.9296875" style="14" bestFit="1" customWidth="1"/>
    <col min="3921" max="3921" width="9.796875" style="14" bestFit="1" customWidth="1"/>
    <col min="3922" max="3922" width="8.9296875" style="14" bestFit="1" customWidth="1"/>
    <col min="3923" max="3923" width="9.796875" style="14" bestFit="1" customWidth="1"/>
    <col min="3924" max="3924" width="8.9296875" style="14" bestFit="1" customWidth="1"/>
    <col min="3925" max="3925" width="9.796875" style="14" bestFit="1" customWidth="1"/>
    <col min="3926" max="3926" width="8.9296875" style="14" bestFit="1" customWidth="1"/>
    <col min="3927" max="3927" width="9.796875" style="14" bestFit="1" customWidth="1"/>
    <col min="3928" max="3928" width="7.86328125" style="14" bestFit="1" customWidth="1"/>
    <col min="3929" max="3929" width="9.796875" style="14" bestFit="1" customWidth="1"/>
    <col min="3930" max="3930" width="8.9296875" style="14" bestFit="1" customWidth="1"/>
    <col min="3931" max="3931" width="9.796875" style="14" bestFit="1" customWidth="1"/>
    <col min="3932" max="3932" width="8.9296875" style="14" bestFit="1" customWidth="1"/>
    <col min="3933" max="3933" width="9.796875" style="14" bestFit="1" customWidth="1"/>
    <col min="3934" max="3934" width="8.9296875" style="14" bestFit="1" customWidth="1"/>
    <col min="3935" max="3935" width="9.796875" style="14" bestFit="1" customWidth="1"/>
    <col min="3936" max="3936" width="7.53125" style="14" bestFit="1" customWidth="1"/>
    <col min="3937" max="3937" width="9.796875" style="14" bestFit="1" customWidth="1"/>
    <col min="3938" max="3938" width="8.9296875" style="14" bestFit="1" customWidth="1"/>
    <col min="3939" max="3939" width="9.796875" style="14" bestFit="1" customWidth="1"/>
    <col min="3940" max="3940" width="8.9296875" style="14" bestFit="1" customWidth="1"/>
    <col min="3941" max="3941" width="9.796875" style="14" bestFit="1" customWidth="1"/>
    <col min="3942" max="3942" width="8.9296875" style="14" bestFit="1" customWidth="1"/>
    <col min="3943" max="3943" width="9.796875" style="14" bestFit="1" customWidth="1"/>
    <col min="3944" max="3944" width="8.9296875" style="14" bestFit="1" customWidth="1"/>
    <col min="3945" max="3945" width="8.796875" style="14" bestFit="1" customWidth="1"/>
    <col min="3946" max="3946" width="8.9296875" style="14" bestFit="1" customWidth="1"/>
    <col min="3947" max="3947" width="8.796875" style="14" bestFit="1" customWidth="1"/>
    <col min="3948" max="3948" width="8.9296875" style="14" bestFit="1" customWidth="1"/>
    <col min="3949" max="3949" width="9.796875" style="14" bestFit="1" customWidth="1"/>
    <col min="3950" max="3950" width="8.9296875" style="14" bestFit="1" customWidth="1"/>
    <col min="3951" max="3951" width="9.796875" style="14" bestFit="1" customWidth="1"/>
    <col min="3952" max="3952" width="7.53125" style="14" bestFit="1" customWidth="1"/>
    <col min="3953" max="3953" width="9.796875" style="14" bestFit="1" customWidth="1"/>
    <col min="3954" max="3954" width="8.9296875" style="14" bestFit="1" customWidth="1"/>
    <col min="3955" max="3955" width="9.796875" style="14" bestFit="1" customWidth="1"/>
    <col min="3956" max="3956" width="8.9296875" style="14" bestFit="1" customWidth="1"/>
    <col min="3957" max="3957" width="9.796875" style="14" bestFit="1" customWidth="1"/>
    <col min="3958" max="3958" width="8.9296875" style="14" bestFit="1" customWidth="1"/>
    <col min="3959" max="3959" width="9.796875" style="14" bestFit="1" customWidth="1"/>
    <col min="3960" max="3960" width="8.9296875" style="14" bestFit="1" customWidth="1"/>
    <col min="3961" max="3961" width="7.265625" style="14" bestFit="1" customWidth="1"/>
    <col min="3962" max="3962" width="8.9296875" style="14" bestFit="1" customWidth="1"/>
    <col min="3963" max="3963" width="9.796875" style="14" bestFit="1" customWidth="1"/>
    <col min="3964" max="3964" width="8.9296875" style="14" bestFit="1" customWidth="1"/>
    <col min="3965" max="3965" width="9.796875" style="14" bestFit="1" customWidth="1"/>
    <col min="3966" max="3966" width="8.9296875" style="14" bestFit="1" customWidth="1"/>
    <col min="3967" max="3967" width="8.796875" style="14" bestFit="1" customWidth="1"/>
    <col min="3968" max="3968" width="7.86328125" style="14" bestFit="1" customWidth="1"/>
    <col min="3969" max="3969" width="9.796875" style="14" bestFit="1" customWidth="1"/>
    <col min="3970" max="3970" width="8.9296875" style="14" bestFit="1" customWidth="1"/>
    <col min="3971" max="3971" width="9.796875" style="14" bestFit="1" customWidth="1"/>
    <col min="3972" max="3972" width="8.9296875" style="14" bestFit="1" customWidth="1"/>
    <col min="3973" max="3973" width="9.796875" style="14" bestFit="1" customWidth="1"/>
    <col min="3974" max="3974" width="7.86328125" style="14" bestFit="1" customWidth="1"/>
    <col min="3975" max="3975" width="9.796875" style="14" bestFit="1" customWidth="1"/>
    <col min="3976" max="3976" width="8.9296875" style="14" bestFit="1" customWidth="1"/>
    <col min="3977" max="3977" width="8.796875" style="14" bestFit="1" customWidth="1"/>
    <col min="3978" max="3978" width="8.9296875" style="14" bestFit="1" customWidth="1"/>
    <col min="3979" max="3979" width="9.796875" style="14" bestFit="1" customWidth="1"/>
    <col min="3980" max="3980" width="8.9296875" style="14" bestFit="1" customWidth="1"/>
    <col min="3981" max="3981" width="9.796875" style="14" bestFit="1" customWidth="1"/>
    <col min="3982" max="3982" width="8.9296875" style="14" bestFit="1" customWidth="1"/>
    <col min="3983" max="3983" width="9.796875" style="14" bestFit="1" customWidth="1"/>
    <col min="3984" max="3984" width="8.9296875" style="14" bestFit="1" customWidth="1"/>
    <col min="3985" max="3985" width="8.796875" style="14" bestFit="1" customWidth="1"/>
    <col min="3986" max="3986" width="8.9296875" style="14" bestFit="1" customWidth="1"/>
    <col min="3987" max="3987" width="9.796875" style="14" bestFit="1" customWidth="1"/>
    <col min="3988" max="3988" width="8.9296875" style="14" bestFit="1" customWidth="1"/>
    <col min="3989" max="3989" width="9.796875" style="14" bestFit="1" customWidth="1"/>
    <col min="3990" max="3990" width="8.9296875" style="14" bestFit="1" customWidth="1"/>
    <col min="3991" max="3991" width="9.796875" style="14" bestFit="1" customWidth="1"/>
    <col min="3992" max="3992" width="8.9296875" style="14" bestFit="1" customWidth="1"/>
    <col min="3993" max="3993" width="8.796875" style="14" bestFit="1" customWidth="1"/>
    <col min="3994" max="3994" width="8.9296875" style="14" bestFit="1" customWidth="1"/>
    <col min="3995" max="3995" width="9.796875" style="14" bestFit="1" customWidth="1"/>
    <col min="3996" max="3996" width="8.9296875" style="14" bestFit="1" customWidth="1"/>
    <col min="3997" max="3997" width="9.796875" style="14" bestFit="1" customWidth="1"/>
    <col min="3998" max="3998" width="8.9296875" style="14" bestFit="1" customWidth="1"/>
    <col min="3999" max="3999" width="9.796875" style="14" bestFit="1" customWidth="1"/>
    <col min="4000" max="4000" width="8.9296875" style="14" bestFit="1" customWidth="1"/>
    <col min="4001" max="4001" width="9.796875" style="14" bestFit="1" customWidth="1"/>
    <col min="4002" max="4002" width="7.53125" style="14" bestFit="1" customWidth="1"/>
    <col min="4003" max="4003" width="9.796875" style="14" bestFit="1" customWidth="1"/>
    <col min="4004" max="4004" width="8.9296875" style="14" bestFit="1" customWidth="1"/>
    <col min="4005" max="4005" width="9.796875" style="14" bestFit="1" customWidth="1"/>
    <col min="4006" max="4006" width="8.9296875" style="14" bestFit="1" customWidth="1"/>
    <col min="4007" max="4007" width="9.796875" style="14" bestFit="1" customWidth="1"/>
    <col min="4008" max="4008" width="8.9296875" style="14" bestFit="1" customWidth="1"/>
    <col min="4009" max="4009" width="9.796875" style="14" bestFit="1" customWidth="1"/>
    <col min="4010" max="4010" width="8.9296875" style="14" bestFit="1" customWidth="1"/>
    <col min="4011" max="4011" width="7.265625" style="14" bestFit="1" customWidth="1"/>
    <col min="4012" max="4012" width="8.9296875" style="14" bestFit="1" customWidth="1"/>
    <col min="4013" max="4013" width="9.796875" style="14" bestFit="1" customWidth="1"/>
    <col min="4014" max="4014" width="7.53125" style="14" bestFit="1" customWidth="1"/>
    <col min="4015" max="4015" width="9.796875" style="14" bestFit="1" customWidth="1"/>
    <col min="4016" max="4016" width="8.9296875" style="14" bestFit="1" customWidth="1"/>
    <col min="4017" max="4017" width="9.796875" style="14" bestFit="1" customWidth="1"/>
    <col min="4018" max="4018" width="8.9296875" style="14" bestFit="1" customWidth="1"/>
    <col min="4019" max="4019" width="9.796875" style="14" bestFit="1" customWidth="1"/>
    <col min="4020" max="4020" width="8.9296875" style="14" bestFit="1" customWidth="1"/>
    <col min="4021" max="4021" width="9.796875" style="14" bestFit="1" customWidth="1"/>
    <col min="4022" max="4022" width="8.9296875" style="14" bestFit="1" customWidth="1"/>
    <col min="4023" max="4023" width="8.796875" style="14" bestFit="1" customWidth="1"/>
    <col min="4024" max="4024" width="8.9296875" style="14" bestFit="1" customWidth="1"/>
    <col min="4025" max="4025" width="9.796875" style="14" bestFit="1" customWidth="1"/>
    <col min="4026" max="4026" width="8.9296875" style="14" bestFit="1" customWidth="1"/>
    <col min="4027" max="4027" width="9.796875" style="14" bestFit="1" customWidth="1"/>
    <col min="4028" max="4028" width="7.53125" style="14" bestFit="1" customWidth="1"/>
    <col min="4029" max="4029" width="9.796875" style="14" bestFit="1" customWidth="1"/>
    <col min="4030" max="4030" width="8.9296875" style="14" bestFit="1" customWidth="1"/>
    <col min="4031" max="4031" width="9.796875" style="14" bestFit="1" customWidth="1"/>
    <col min="4032" max="4032" width="8.9296875" style="14" bestFit="1" customWidth="1"/>
    <col min="4033" max="4033" width="9.796875" style="14" bestFit="1" customWidth="1"/>
    <col min="4034" max="4034" width="7.53125" style="14" bestFit="1" customWidth="1"/>
    <col min="4035" max="4035" width="8.9296875" style="14" bestFit="1" customWidth="1"/>
    <col min="4036" max="4036" width="9.796875" style="14" bestFit="1" customWidth="1"/>
    <col min="4037" max="4037" width="7.53125" style="14" bestFit="1" customWidth="1"/>
    <col min="4038" max="4038" width="9.796875" style="14" bestFit="1" customWidth="1"/>
    <col min="4039" max="4039" width="7.86328125" style="14" bestFit="1" customWidth="1"/>
    <col min="4040" max="4040" width="5.265625" style="14" bestFit="1" customWidth="1"/>
    <col min="4041" max="4041" width="8.9296875" style="14" bestFit="1" customWidth="1"/>
    <col min="4042" max="4042" width="8.265625" style="14" bestFit="1" customWidth="1"/>
    <col min="4043" max="4043" width="8.9296875" style="14" bestFit="1" customWidth="1"/>
    <col min="4044" max="4044" width="10.796875" style="14" bestFit="1" customWidth="1"/>
    <col min="4045" max="4045" width="8.9296875" style="14" bestFit="1" customWidth="1"/>
    <col min="4046" max="4046" width="10.796875" style="14" bestFit="1" customWidth="1"/>
    <col min="4047" max="4047" width="8.9296875" style="14" bestFit="1" customWidth="1"/>
    <col min="4048" max="4048" width="10.796875" style="14" bestFit="1" customWidth="1"/>
    <col min="4049" max="4049" width="8.9296875" style="14" bestFit="1" customWidth="1"/>
    <col min="4050" max="4050" width="10.796875" style="14" bestFit="1" customWidth="1"/>
    <col min="4051" max="4051" width="8.53125" style="14" bestFit="1" customWidth="1"/>
    <col min="4052" max="4052" width="10.796875" style="14" bestFit="1" customWidth="1"/>
    <col min="4053" max="4053" width="8.9296875" style="14" bestFit="1" customWidth="1"/>
    <col min="4054" max="4054" width="10.796875" style="14" bestFit="1" customWidth="1"/>
    <col min="4055" max="4055" width="8.9296875" style="14" bestFit="1" customWidth="1"/>
    <col min="4056" max="4056" width="10.796875" style="14" bestFit="1" customWidth="1"/>
    <col min="4057" max="4057" width="7.86328125" style="14" bestFit="1" customWidth="1"/>
    <col min="4058" max="4058" width="5.265625" style="14" bestFit="1" customWidth="1"/>
    <col min="4059" max="4059" width="8.9296875" style="14" bestFit="1" customWidth="1"/>
    <col min="4060" max="4060" width="9.796875" style="14" bestFit="1" customWidth="1"/>
    <col min="4061" max="4061" width="8.53125" style="14" bestFit="1" customWidth="1"/>
    <col min="4062" max="4062" width="10.796875" style="14" bestFit="1" customWidth="1"/>
    <col min="4063" max="4063" width="8.9296875" style="14" bestFit="1" customWidth="1"/>
    <col min="4064" max="4064" width="10.796875" style="14" bestFit="1" customWidth="1"/>
    <col min="4065" max="4065" width="8.53125" style="14" bestFit="1" customWidth="1"/>
    <col min="4066" max="4066" width="10.796875" style="14" bestFit="1" customWidth="1"/>
    <col min="4067" max="4067" width="8.9296875" style="14" bestFit="1" customWidth="1"/>
    <col min="4068" max="4068" width="10.796875" style="14" bestFit="1" customWidth="1"/>
    <col min="4069" max="4069" width="7.53125" style="14" bestFit="1" customWidth="1"/>
    <col min="4070" max="4070" width="9.796875" style="14" bestFit="1" customWidth="1"/>
    <col min="4071" max="4071" width="8.9296875" style="14" bestFit="1" customWidth="1"/>
    <col min="4072" max="4072" width="10.796875" style="14" bestFit="1" customWidth="1"/>
    <col min="4073" max="4073" width="8.9296875" style="14" bestFit="1" customWidth="1"/>
    <col min="4074" max="4074" width="10.796875" style="14" bestFit="1" customWidth="1"/>
    <col min="4075" max="4075" width="8.53125" style="14" bestFit="1" customWidth="1"/>
    <col min="4076" max="4076" width="10.796875" style="14" bestFit="1" customWidth="1"/>
    <col min="4077" max="4077" width="8.9296875" style="14" bestFit="1" customWidth="1"/>
    <col min="4078" max="4078" width="10.796875" style="14" bestFit="1" customWidth="1"/>
    <col min="4079" max="4079" width="8.9296875" style="14" bestFit="1" customWidth="1"/>
    <col min="4080" max="4080" width="10.796875" style="14" bestFit="1" customWidth="1"/>
    <col min="4081" max="4081" width="8.53125" style="14" bestFit="1" customWidth="1"/>
    <col min="4082" max="4082" width="10.796875" style="14" bestFit="1" customWidth="1"/>
    <col min="4083" max="4083" width="8.9296875" style="14" bestFit="1" customWidth="1"/>
    <col min="4084" max="4084" width="9.796875" style="14" bestFit="1" customWidth="1"/>
    <col min="4085" max="4085" width="8.53125" style="14" bestFit="1" customWidth="1"/>
    <col min="4086" max="4086" width="10.796875" style="14" bestFit="1" customWidth="1"/>
    <col min="4087" max="4087" width="8.9296875" style="14" bestFit="1" customWidth="1"/>
    <col min="4088" max="4088" width="10.796875" style="14" bestFit="1" customWidth="1"/>
    <col min="4089" max="4089" width="8.9296875" style="14" bestFit="1" customWidth="1"/>
    <col min="4090" max="4090" width="10.796875" style="14" bestFit="1" customWidth="1"/>
    <col min="4091" max="4091" width="8.9296875" style="14" bestFit="1" customWidth="1"/>
    <col min="4092" max="4092" width="10.796875" style="14" bestFit="1" customWidth="1"/>
    <col min="4093" max="4093" width="8.9296875" style="14" bestFit="1" customWidth="1"/>
    <col min="4094" max="4094" width="9.796875" style="14" bestFit="1" customWidth="1"/>
    <col min="4095" max="4095" width="8.9296875" style="14" bestFit="1" customWidth="1"/>
    <col min="4096" max="4096" width="10.796875" style="14" bestFit="1" customWidth="1"/>
    <col min="4097" max="4097" width="8.9296875" style="14" bestFit="1" customWidth="1"/>
    <col min="4098" max="4098" width="10.796875" style="14" bestFit="1" customWidth="1"/>
    <col min="4099" max="4099" width="8.53125" style="14" bestFit="1" customWidth="1"/>
    <col min="4100" max="4100" width="10.796875" style="14" bestFit="1" customWidth="1"/>
    <col min="4101" max="4101" width="8.9296875" style="14" bestFit="1" customWidth="1"/>
    <col min="4102" max="4102" width="10.796875" style="14" bestFit="1" customWidth="1"/>
    <col min="4103" max="4103" width="8.9296875" style="14" bestFit="1" customWidth="1"/>
    <col min="4104" max="4104" width="10.796875" style="14" bestFit="1" customWidth="1"/>
    <col min="4105" max="4105" width="8.9296875" style="14" bestFit="1" customWidth="1"/>
    <col min="4106" max="4106" width="10.796875" style="14" bestFit="1" customWidth="1"/>
    <col min="4107" max="4107" width="8.9296875" style="14" bestFit="1" customWidth="1"/>
    <col min="4108" max="4108" width="10.796875" style="14" bestFit="1" customWidth="1"/>
    <col min="4109" max="4109" width="8.9296875" style="14" bestFit="1" customWidth="1"/>
    <col min="4110" max="4110" width="10.796875" style="14" bestFit="1" customWidth="1"/>
    <col min="4111" max="4111" width="8.9296875" style="14" bestFit="1" customWidth="1"/>
    <col min="4112" max="4112" width="8.265625" style="14" bestFit="1" customWidth="1"/>
    <col min="4113" max="4113" width="8.9296875" style="14" bestFit="1" customWidth="1"/>
    <col min="4114" max="4114" width="10.796875" style="14" bestFit="1" customWidth="1"/>
    <col min="4115" max="4115" width="8.9296875" style="14" bestFit="1" customWidth="1"/>
    <col min="4116" max="4116" width="10.796875" style="14" bestFit="1" customWidth="1"/>
    <col min="4117" max="4117" width="8.9296875" style="14" bestFit="1" customWidth="1"/>
    <col min="4118" max="4118" width="10.796875" style="14" bestFit="1" customWidth="1"/>
    <col min="4119" max="4119" width="8.9296875" style="14" bestFit="1" customWidth="1"/>
    <col min="4120" max="4120" width="10.796875" style="14" bestFit="1" customWidth="1"/>
    <col min="4121" max="4121" width="8.9296875" style="14" bestFit="1" customWidth="1"/>
    <col min="4122" max="4122" width="10.796875" style="14" bestFit="1" customWidth="1"/>
    <col min="4123" max="4123" width="8.9296875" style="14" bestFit="1" customWidth="1"/>
    <col min="4124" max="4124" width="10.796875" style="14" bestFit="1" customWidth="1"/>
    <col min="4125" max="4125" width="8.9296875" style="14" bestFit="1" customWidth="1"/>
    <col min="4126" max="4126" width="10.796875" style="14" bestFit="1" customWidth="1"/>
    <col min="4127" max="4127" width="8.9296875" style="14" bestFit="1" customWidth="1"/>
    <col min="4128" max="4128" width="9.796875" style="14" bestFit="1" customWidth="1"/>
    <col min="4129" max="4129" width="8.9296875" style="14" bestFit="1" customWidth="1"/>
    <col min="4130" max="4130" width="10.796875" style="14" bestFit="1" customWidth="1"/>
    <col min="4131" max="4131" width="8.9296875" style="14" bestFit="1" customWidth="1"/>
    <col min="4132" max="4132" width="10.796875" style="14" bestFit="1" customWidth="1"/>
    <col min="4133" max="4133" width="8.53125" style="14" bestFit="1" customWidth="1"/>
    <col min="4134" max="4134" width="10.796875" style="14" bestFit="1" customWidth="1"/>
    <col min="4135" max="4135" width="8.9296875" style="14" bestFit="1" customWidth="1"/>
    <col min="4136" max="4136" width="10.796875" style="14" bestFit="1" customWidth="1"/>
    <col min="4137" max="4137" width="8.53125" style="14" bestFit="1" customWidth="1"/>
    <col min="4138" max="4138" width="10.796875" style="14" bestFit="1" customWidth="1"/>
    <col min="4139" max="4139" width="8.53125" style="14" bestFit="1" customWidth="1"/>
    <col min="4140" max="4140" width="10.796875" style="14" bestFit="1" customWidth="1"/>
    <col min="4141" max="4141" width="8.9296875" style="14" bestFit="1" customWidth="1"/>
    <col min="4142" max="4142" width="10.796875" style="14" bestFit="1" customWidth="1"/>
    <col min="4143" max="4143" width="8.9296875" style="14" bestFit="1" customWidth="1"/>
    <col min="4144" max="4144" width="8.265625" style="14" bestFit="1" customWidth="1"/>
    <col min="4145" max="4145" width="8.53125" style="14" bestFit="1" customWidth="1"/>
    <col min="4146" max="4146" width="10.796875" style="14" bestFit="1" customWidth="1"/>
    <col min="4147" max="4147" width="8.9296875" style="14" bestFit="1" customWidth="1"/>
    <col min="4148" max="4148" width="10.796875" style="14" bestFit="1" customWidth="1"/>
    <col min="4149" max="4149" width="8.9296875" style="14" bestFit="1" customWidth="1"/>
    <col min="4150" max="4150" width="10.796875" style="14" bestFit="1" customWidth="1"/>
    <col min="4151" max="4151" width="8.9296875" style="14" bestFit="1" customWidth="1"/>
    <col min="4152" max="4152" width="10.796875" style="14" bestFit="1" customWidth="1"/>
    <col min="4153" max="4153" width="8.9296875" style="14" bestFit="1" customWidth="1"/>
    <col min="4154" max="4154" width="10.796875" style="14" bestFit="1" customWidth="1"/>
    <col min="4155" max="4155" width="8.9296875" style="14" bestFit="1" customWidth="1"/>
    <col min="4156" max="4156" width="10.796875" style="14" bestFit="1" customWidth="1"/>
    <col min="4157" max="4157" width="8.9296875" style="14" bestFit="1" customWidth="1"/>
    <col min="4158" max="4158" width="10.796875" style="14" bestFit="1" customWidth="1"/>
    <col min="4159" max="4159" width="8.9296875" style="14" bestFit="1" customWidth="1"/>
    <col min="4160" max="4160" width="10.796875" style="14" bestFit="1" customWidth="1"/>
    <col min="4161" max="4161" width="8.53125" style="14" bestFit="1" customWidth="1"/>
    <col min="4162" max="4162" width="10.796875" style="14" bestFit="1" customWidth="1"/>
    <col min="4163" max="4163" width="8.53125" style="14" bestFit="1" customWidth="1"/>
    <col min="4164" max="4164" width="10.796875" style="14" bestFit="1" customWidth="1"/>
    <col min="4165" max="4165" width="8.9296875" style="14" bestFit="1" customWidth="1"/>
    <col min="4166" max="4166" width="9.796875" style="14" bestFit="1" customWidth="1"/>
    <col min="4167" max="4167" width="8.9296875" style="14" bestFit="1" customWidth="1"/>
    <col min="4168" max="4168" width="10.796875" style="14" bestFit="1" customWidth="1"/>
    <col min="4169" max="4169" width="8.9296875" style="14" bestFit="1" customWidth="1"/>
    <col min="4170" max="4170" width="9.796875" style="14" bestFit="1" customWidth="1"/>
    <col min="4171" max="4171" width="8.9296875" style="14" bestFit="1" customWidth="1"/>
    <col min="4172" max="4172" width="10.796875" style="14" bestFit="1" customWidth="1"/>
    <col min="4173" max="4173" width="8.9296875" style="14" bestFit="1" customWidth="1"/>
    <col min="4174" max="4174" width="10.796875" style="14" bestFit="1" customWidth="1"/>
    <col min="4175" max="4175" width="8.9296875" style="14" bestFit="1" customWidth="1"/>
    <col min="4176" max="4176" width="10.796875" style="14" bestFit="1" customWidth="1"/>
    <col min="4177" max="4177" width="8.53125" style="14" bestFit="1" customWidth="1"/>
    <col min="4178" max="4178" width="10.796875" style="14" bestFit="1" customWidth="1"/>
    <col min="4179" max="4179" width="7.53125" style="14" bestFit="1" customWidth="1"/>
    <col min="4180" max="4180" width="8.9296875" style="14" bestFit="1" customWidth="1"/>
    <col min="4181" max="4181" width="9.796875" style="14" bestFit="1" customWidth="1"/>
    <col min="4182" max="4182" width="8.9296875" style="14" bestFit="1" customWidth="1"/>
    <col min="4183" max="4183" width="10.796875" style="14" bestFit="1" customWidth="1"/>
    <col min="4184" max="4184" width="8.9296875" style="14" bestFit="1" customWidth="1"/>
    <col min="4185" max="4185" width="10.796875" style="14" bestFit="1" customWidth="1"/>
    <col min="4186" max="4186" width="8.53125" style="14" bestFit="1" customWidth="1"/>
    <col min="4187" max="4187" width="10.796875" style="14" bestFit="1" customWidth="1"/>
    <col min="4188" max="4188" width="8.9296875" style="14" bestFit="1" customWidth="1"/>
    <col min="4189" max="4189" width="8.265625" style="14" bestFit="1" customWidth="1"/>
    <col min="4190" max="4190" width="8.9296875" style="14" bestFit="1" customWidth="1"/>
    <col min="4191" max="4191" width="10.796875" style="14" bestFit="1" customWidth="1"/>
    <col min="4192" max="4192" width="8.9296875" style="14" bestFit="1" customWidth="1"/>
    <col min="4193" max="4193" width="10.796875" style="14" bestFit="1" customWidth="1"/>
    <col min="4194" max="4194" width="8.9296875" style="14" bestFit="1" customWidth="1"/>
    <col min="4195" max="4195" width="9.796875" style="14" bestFit="1" customWidth="1"/>
    <col min="4196" max="4196" width="8.9296875" style="14" bestFit="1" customWidth="1"/>
    <col min="4197" max="4197" width="10.796875" style="14" bestFit="1" customWidth="1"/>
    <col min="4198" max="4198" width="8.9296875" style="14" bestFit="1" customWidth="1"/>
    <col min="4199" max="4199" width="10.796875" style="14" bestFit="1" customWidth="1"/>
    <col min="4200" max="4200" width="8.9296875" style="14" bestFit="1" customWidth="1"/>
    <col min="4201" max="4201" width="10.796875" style="14" bestFit="1" customWidth="1"/>
    <col min="4202" max="4202" width="8.9296875" style="14" bestFit="1" customWidth="1"/>
    <col min="4203" max="4203" width="10.796875" style="14" bestFit="1" customWidth="1"/>
    <col min="4204" max="4204" width="8.9296875" style="14" bestFit="1" customWidth="1"/>
    <col min="4205" max="4205" width="10.796875" style="14" bestFit="1" customWidth="1"/>
    <col min="4206" max="4206" width="8.9296875" style="14" bestFit="1" customWidth="1"/>
    <col min="4207" max="4207" width="10.796875" style="14" bestFit="1" customWidth="1"/>
    <col min="4208" max="4208" width="8.9296875" style="14" bestFit="1" customWidth="1"/>
    <col min="4209" max="4209" width="10.796875" style="14" bestFit="1" customWidth="1"/>
    <col min="4210" max="4210" width="5.53125" style="14" bestFit="1" customWidth="1"/>
    <col min="4211" max="4211" width="3.59765625" style="14" bestFit="1" customWidth="1"/>
    <col min="4212" max="4212" width="8.9296875" style="14" bestFit="1" customWidth="1"/>
    <col min="4213" max="4213" width="8.265625" style="14" bestFit="1" customWidth="1"/>
    <col min="4214" max="4214" width="8.9296875" style="14" bestFit="1" customWidth="1"/>
    <col min="4215" max="4215" width="10.796875" style="14" bestFit="1" customWidth="1"/>
    <col min="4216" max="4216" width="8.9296875" style="14" bestFit="1" customWidth="1"/>
    <col min="4217" max="4217" width="10.796875" style="14" bestFit="1" customWidth="1"/>
    <col min="4218" max="4218" width="8.53125" style="14" bestFit="1" customWidth="1"/>
    <col min="4219" max="4219" width="10.796875" style="14" bestFit="1" customWidth="1"/>
    <col min="4220" max="4220" width="8.9296875" style="14" bestFit="1" customWidth="1"/>
    <col min="4221" max="4221" width="10.796875" style="14" bestFit="1" customWidth="1"/>
    <col min="4222" max="4222" width="8.9296875" style="14" bestFit="1" customWidth="1"/>
    <col min="4223" max="4223" width="10.796875" style="14" bestFit="1" customWidth="1"/>
    <col min="4224" max="4224" width="8.53125" style="14" bestFit="1" customWidth="1"/>
    <col min="4225" max="4225" width="10.796875" style="14" bestFit="1" customWidth="1"/>
    <col min="4226" max="4226" width="8.53125" style="14" bestFit="1" customWidth="1"/>
    <col min="4227" max="4227" width="10.796875" style="14" bestFit="1" customWidth="1"/>
    <col min="4228" max="4228" width="8.9296875" style="14" bestFit="1" customWidth="1"/>
    <col min="4229" max="4229" width="10.796875" style="14" bestFit="1" customWidth="1"/>
    <col min="4230" max="4230" width="8.9296875" style="14" bestFit="1" customWidth="1"/>
    <col min="4231" max="4231" width="10.796875" style="14" bestFit="1" customWidth="1"/>
    <col min="4232" max="4232" width="8.53125" style="14" bestFit="1" customWidth="1"/>
    <col min="4233" max="4233" width="10.796875" style="14" bestFit="1" customWidth="1"/>
    <col min="4234" max="4234" width="8.9296875" style="14" bestFit="1" customWidth="1"/>
    <col min="4235" max="4235" width="10.796875" style="14" bestFit="1" customWidth="1"/>
    <col min="4236" max="4236" width="8.9296875" style="14" bestFit="1" customWidth="1"/>
    <col min="4237" max="4237" width="10.796875" style="14" bestFit="1" customWidth="1"/>
    <col min="4238" max="4238" width="8.9296875" style="14" bestFit="1" customWidth="1"/>
    <col min="4239" max="4239" width="10.796875" style="14" bestFit="1" customWidth="1"/>
    <col min="4240" max="4240" width="8.53125" style="14" bestFit="1" customWidth="1"/>
    <col min="4241" max="4241" width="8.9296875" style="14" bestFit="1" customWidth="1"/>
    <col min="4242" max="4242" width="10.796875" style="14" bestFit="1" customWidth="1"/>
    <col min="4243" max="4243" width="8.53125" style="14" bestFit="1" customWidth="1"/>
    <col min="4244" max="4244" width="10.796875" style="14" bestFit="1" customWidth="1"/>
    <col min="4245" max="4245" width="8.9296875" style="14" bestFit="1" customWidth="1"/>
    <col min="4246" max="4246" width="10.796875" style="14" bestFit="1" customWidth="1"/>
    <col min="4247" max="4247" width="8.9296875" style="14" bestFit="1" customWidth="1"/>
    <col min="4248" max="4248" width="10.796875" style="14" bestFit="1" customWidth="1"/>
    <col min="4249" max="4249" width="8.53125" style="14" bestFit="1" customWidth="1"/>
    <col min="4250" max="4250" width="10.796875" style="14" bestFit="1" customWidth="1"/>
    <col min="4251" max="4251" width="8.9296875" style="14" bestFit="1" customWidth="1"/>
    <col min="4252" max="4252" width="10.796875" style="14" bestFit="1" customWidth="1"/>
    <col min="4253" max="4253" width="8.9296875" style="14" bestFit="1" customWidth="1"/>
    <col min="4254" max="4254" width="10.796875" style="14" bestFit="1" customWidth="1"/>
    <col min="4255" max="4255" width="8.9296875" style="14" bestFit="1" customWidth="1"/>
    <col min="4256" max="4256" width="10.796875" style="14" bestFit="1" customWidth="1"/>
    <col min="4257" max="4257" width="8.9296875" style="14" bestFit="1" customWidth="1"/>
    <col min="4258" max="4258" width="10.796875" style="14" bestFit="1" customWidth="1"/>
    <col min="4259" max="4259" width="8.9296875" style="14" bestFit="1" customWidth="1"/>
    <col min="4260" max="4260" width="10.796875" style="14" bestFit="1" customWidth="1"/>
    <col min="4261" max="4261" width="8.9296875" style="14" bestFit="1" customWidth="1"/>
    <col min="4262" max="4262" width="10.796875" style="14" bestFit="1" customWidth="1"/>
    <col min="4263" max="4263" width="8.9296875" style="14" bestFit="1" customWidth="1"/>
    <col min="4264" max="4264" width="10.796875" style="14" bestFit="1" customWidth="1"/>
    <col min="4265" max="4265" width="8.9296875" style="14" bestFit="1" customWidth="1"/>
    <col min="4266" max="4266" width="10.796875" style="14" bestFit="1" customWidth="1"/>
    <col min="4267" max="4267" width="8.9296875" style="14" bestFit="1" customWidth="1"/>
    <col min="4268" max="4268" width="10.796875" style="14" bestFit="1" customWidth="1"/>
    <col min="4269" max="4269" width="8.53125" style="14" bestFit="1" customWidth="1"/>
    <col min="4270" max="4270" width="10.796875" style="14" bestFit="1" customWidth="1"/>
    <col min="4271" max="4271" width="8.9296875" style="14" bestFit="1" customWidth="1"/>
    <col min="4272" max="4272" width="10.796875" style="14" bestFit="1" customWidth="1"/>
    <col min="4273" max="4273" width="8.9296875" style="14" bestFit="1" customWidth="1"/>
    <col min="4274" max="4274" width="10.796875" style="14" bestFit="1" customWidth="1"/>
    <col min="4275" max="4275" width="8.9296875" style="14" bestFit="1" customWidth="1"/>
    <col min="4276" max="4276" width="10.796875" style="14" bestFit="1" customWidth="1"/>
    <col min="4277" max="4277" width="8.9296875" style="14" bestFit="1" customWidth="1"/>
    <col min="4278" max="4278" width="10.796875" style="14" bestFit="1" customWidth="1"/>
    <col min="4279" max="4279" width="8.53125" style="14" bestFit="1" customWidth="1"/>
    <col min="4280" max="4280" width="10.796875" style="14" bestFit="1" customWidth="1"/>
    <col min="4281" max="4281" width="8.9296875" style="14" bestFit="1" customWidth="1"/>
    <col min="4282" max="4282" width="10.796875" style="14" bestFit="1" customWidth="1"/>
    <col min="4283" max="4283" width="8.9296875" style="14" bestFit="1" customWidth="1"/>
    <col min="4284" max="4284" width="10.796875" style="14" bestFit="1" customWidth="1"/>
    <col min="4285" max="4285" width="8.9296875" style="14" bestFit="1" customWidth="1"/>
    <col min="4286" max="4286" width="10.796875" style="14" bestFit="1" customWidth="1"/>
    <col min="4287" max="4287" width="8.9296875" style="14" bestFit="1" customWidth="1"/>
    <col min="4288" max="4288" width="10.796875" style="14" bestFit="1" customWidth="1"/>
    <col min="4289" max="4289" width="8.9296875" style="14" bestFit="1" customWidth="1"/>
    <col min="4290" max="4290" width="9.796875" style="14" bestFit="1" customWidth="1"/>
    <col min="4291" max="4291" width="8.53125" style="14" bestFit="1" customWidth="1"/>
    <col min="4292" max="4292" width="10.796875" style="14" bestFit="1" customWidth="1"/>
    <col min="4293" max="4293" width="8.53125" style="14" bestFit="1" customWidth="1"/>
    <col min="4294" max="4294" width="10.796875" style="14" bestFit="1" customWidth="1"/>
    <col min="4295" max="4295" width="8.9296875" style="14" bestFit="1" customWidth="1"/>
    <col min="4296" max="4296" width="10.796875" style="14" bestFit="1" customWidth="1"/>
    <col min="4297" max="4297" width="8.53125" style="14" bestFit="1" customWidth="1"/>
    <col min="4298" max="4298" width="8.9296875" style="14" bestFit="1" customWidth="1"/>
    <col min="4299" max="4299" width="10.796875" style="14" bestFit="1" customWidth="1"/>
    <col min="4300" max="4300" width="8.9296875" style="14" bestFit="1" customWidth="1"/>
    <col min="4301" max="4301" width="10.796875" style="14" bestFit="1" customWidth="1"/>
    <col min="4302" max="4302" width="8.9296875" style="14" bestFit="1" customWidth="1"/>
    <col min="4303" max="4303" width="10.796875" style="14" bestFit="1" customWidth="1"/>
    <col min="4304" max="4304" width="8.9296875" style="14" bestFit="1" customWidth="1"/>
    <col min="4305" max="4305" width="10.796875" style="14" bestFit="1" customWidth="1"/>
    <col min="4306" max="4306" width="8.9296875" style="14" bestFit="1" customWidth="1"/>
    <col min="4307" max="4307" width="10.796875" style="14" bestFit="1" customWidth="1"/>
    <col min="4308" max="4308" width="8.53125" style="14" bestFit="1" customWidth="1"/>
    <col min="4309" max="4309" width="10.796875" style="14" bestFit="1" customWidth="1"/>
    <col min="4310" max="4310" width="8.9296875" style="14" bestFit="1" customWidth="1"/>
    <col min="4311" max="4311" width="10.796875" style="14" bestFit="1" customWidth="1"/>
    <col min="4312" max="4312" width="8.9296875" style="14" bestFit="1" customWidth="1"/>
    <col min="4313" max="4313" width="9.796875" style="14" bestFit="1" customWidth="1"/>
    <col min="4314" max="4314" width="8.9296875" style="14" bestFit="1" customWidth="1"/>
    <col min="4315" max="4315" width="10.796875" style="14" bestFit="1" customWidth="1"/>
    <col min="4316" max="4316" width="8.9296875" style="14" bestFit="1" customWidth="1"/>
    <col min="4317" max="4317" width="10.796875" style="14" bestFit="1" customWidth="1"/>
    <col min="4318" max="4318" width="8.9296875" style="14" bestFit="1" customWidth="1"/>
    <col min="4319" max="4319" width="10.796875" style="14" bestFit="1" customWidth="1"/>
    <col min="4320" max="4320" width="8.53125" style="14" bestFit="1" customWidth="1"/>
    <col min="4321" max="4321" width="10.796875" style="14" bestFit="1" customWidth="1"/>
    <col min="4322" max="4322" width="8.9296875" style="14" bestFit="1" customWidth="1"/>
    <col min="4323" max="4323" width="10.796875" style="14" bestFit="1" customWidth="1"/>
    <col min="4324" max="4324" width="8.9296875" style="14" bestFit="1" customWidth="1"/>
    <col min="4325" max="4325" width="10.796875" style="14" bestFit="1" customWidth="1"/>
    <col min="4326" max="4326" width="8.53125" style="14" bestFit="1" customWidth="1"/>
    <col min="4327" max="4327" width="10.796875" style="14" bestFit="1" customWidth="1"/>
    <col min="4328" max="4328" width="8.9296875" style="14" bestFit="1" customWidth="1"/>
    <col min="4329" max="4329" width="10.796875" style="14" bestFit="1" customWidth="1"/>
    <col min="4330" max="4330" width="8.53125" style="14" bestFit="1" customWidth="1"/>
    <col min="4331" max="4331" width="8.9296875" style="14" bestFit="1" customWidth="1"/>
    <col min="4332" max="4332" width="10.796875" style="14" bestFit="1" customWidth="1"/>
    <col min="4333" max="4333" width="8.53125" style="14" bestFit="1" customWidth="1"/>
    <col min="4334" max="4334" width="10.796875" style="14" bestFit="1" customWidth="1"/>
    <col min="4335" max="4335" width="8.53125" style="14" bestFit="1" customWidth="1"/>
    <col min="4336" max="4336" width="8.9296875" style="14" bestFit="1" customWidth="1"/>
    <col min="4337" max="4337" width="10.796875" style="14" bestFit="1" customWidth="1"/>
    <col min="4338" max="4338" width="8.9296875" style="14" bestFit="1" customWidth="1"/>
    <col min="4339" max="4339" width="10.796875" style="14" bestFit="1" customWidth="1"/>
    <col min="4340" max="4340" width="8.9296875" style="14" bestFit="1" customWidth="1"/>
    <col min="4341" max="4341" width="10.796875" style="14" bestFit="1" customWidth="1"/>
    <col min="4342" max="4342" width="5.53125" style="14" bestFit="1" customWidth="1"/>
    <col min="4343" max="4343" width="8.265625" style="14" bestFit="1" customWidth="1"/>
    <col min="4344" max="4344" width="8.9296875" style="14" bestFit="1" customWidth="1"/>
    <col min="4345" max="4345" width="10.796875" style="14" bestFit="1" customWidth="1"/>
    <col min="4346" max="4346" width="8.9296875" style="14" bestFit="1" customWidth="1"/>
    <col min="4347" max="4347" width="10.796875" style="14" bestFit="1" customWidth="1"/>
    <col min="4348" max="4348" width="8.9296875" style="14" bestFit="1" customWidth="1"/>
    <col min="4349" max="4349" width="10.796875" style="14" bestFit="1" customWidth="1"/>
    <col min="4350" max="4350" width="8.9296875" style="14" bestFit="1" customWidth="1"/>
    <col min="4351" max="4351" width="10.796875" style="14" bestFit="1" customWidth="1"/>
    <col min="4352" max="4352" width="8.9296875" style="14" bestFit="1" customWidth="1"/>
    <col min="4353" max="4353" width="10.796875" style="14" bestFit="1" customWidth="1"/>
    <col min="4354" max="4354" width="8.53125" style="14" bestFit="1" customWidth="1"/>
    <col min="4355" max="4355" width="10.796875" style="14" bestFit="1" customWidth="1"/>
    <col min="4356" max="4356" width="8.9296875" style="14" bestFit="1" customWidth="1"/>
    <col min="4357" max="4357" width="8.265625" style="14" bestFit="1" customWidth="1"/>
    <col min="4358" max="4358" width="8.9296875" style="14" bestFit="1" customWidth="1"/>
    <col min="4359" max="4359" width="10.796875" style="14" bestFit="1" customWidth="1"/>
    <col min="4360" max="4360" width="8.9296875" style="14" bestFit="1" customWidth="1"/>
    <col min="4361" max="4361" width="10.796875" style="14" bestFit="1" customWidth="1"/>
    <col min="4362" max="4362" width="8.9296875" style="14" bestFit="1" customWidth="1"/>
    <col min="4363" max="4363" width="10.796875" style="14" bestFit="1" customWidth="1"/>
    <col min="4364" max="4364" width="8.9296875" style="14" bestFit="1" customWidth="1"/>
    <col min="4365" max="4365" width="10.796875" style="14" bestFit="1" customWidth="1"/>
    <col min="4366" max="4366" width="8.9296875" style="14" bestFit="1" customWidth="1"/>
    <col min="4367" max="4367" width="10.796875" style="14" bestFit="1" customWidth="1"/>
    <col min="4368" max="4368" width="8.9296875" style="14" bestFit="1" customWidth="1"/>
    <col min="4369" max="4369" width="10.796875" style="14" bestFit="1" customWidth="1"/>
    <col min="4370" max="4370" width="8.9296875" style="14" bestFit="1" customWidth="1"/>
    <col min="4371" max="4371" width="10.796875" style="14" bestFit="1" customWidth="1"/>
    <col min="4372" max="4372" width="8.53125" style="14" bestFit="1" customWidth="1"/>
    <col min="4373" max="4373" width="10.796875" style="14" bestFit="1" customWidth="1"/>
    <col min="4374" max="4374" width="8.53125" style="14" bestFit="1" customWidth="1"/>
    <col min="4375" max="4375" width="10.796875" style="14" bestFit="1" customWidth="1"/>
    <col min="4376" max="4376" width="8.9296875" style="14" bestFit="1" customWidth="1"/>
    <col min="4377" max="4377" width="10.796875" style="14" bestFit="1" customWidth="1"/>
    <col min="4378" max="4378" width="8.53125" style="14" bestFit="1" customWidth="1"/>
    <col min="4379" max="4379" width="8.9296875" style="14" bestFit="1" customWidth="1"/>
    <col min="4380" max="4380" width="10.796875" style="14" bestFit="1" customWidth="1"/>
    <col min="4381" max="4381" width="8.53125" style="14" bestFit="1" customWidth="1"/>
    <col min="4382" max="4382" width="10.796875" style="14" bestFit="1" customWidth="1"/>
    <col min="4383" max="4383" width="8.9296875" style="14" bestFit="1" customWidth="1"/>
    <col min="4384" max="4384" width="10.796875" style="14" bestFit="1" customWidth="1"/>
    <col min="4385" max="4385" width="8.9296875" style="14" bestFit="1" customWidth="1"/>
    <col min="4386" max="4386" width="10.796875" style="14" bestFit="1" customWidth="1"/>
    <col min="4387" max="4387" width="8.53125" style="14" bestFit="1" customWidth="1"/>
    <col min="4388" max="4388" width="10.796875" style="14" bestFit="1" customWidth="1"/>
    <col min="4389" max="4389" width="8.9296875" style="14" bestFit="1" customWidth="1"/>
    <col min="4390" max="4390" width="8.265625" style="14" bestFit="1" customWidth="1"/>
    <col min="4391" max="4391" width="8.9296875" style="14" bestFit="1" customWidth="1"/>
    <col min="4392" max="4392" width="10.796875" style="14" bestFit="1" customWidth="1"/>
    <col min="4393" max="4393" width="8.9296875" style="14" bestFit="1" customWidth="1"/>
    <col min="4394" max="4394" width="10.796875" style="14" bestFit="1" customWidth="1"/>
    <col min="4395" max="4395" width="8.9296875" style="14" bestFit="1" customWidth="1"/>
    <col min="4396" max="4396" width="10.796875" style="14" bestFit="1" customWidth="1"/>
    <col min="4397" max="4397" width="8.53125" style="14" bestFit="1" customWidth="1"/>
    <col min="4398" max="4398" width="10.796875" style="14" bestFit="1" customWidth="1"/>
    <col min="4399" max="4399" width="8.53125" style="14" bestFit="1" customWidth="1"/>
    <col min="4400" max="4400" width="10.796875" style="14" bestFit="1" customWidth="1"/>
    <col min="4401" max="4401" width="8.9296875" style="14" bestFit="1" customWidth="1"/>
    <col min="4402" max="4402" width="10.796875" style="14" bestFit="1" customWidth="1"/>
    <col min="4403" max="4403" width="8.53125" style="14" bestFit="1" customWidth="1"/>
    <col min="4404" max="4404" width="10.796875" style="14" bestFit="1" customWidth="1"/>
    <col min="4405" max="4405" width="8.9296875" style="14" bestFit="1" customWidth="1"/>
    <col min="4406" max="4406" width="10.796875" style="14" bestFit="1" customWidth="1"/>
    <col min="4407" max="4407" width="8.53125" style="14" bestFit="1" customWidth="1"/>
    <col min="4408" max="4408" width="10.796875" style="14" bestFit="1" customWidth="1"/>
    <col min="4409" max="4409" width="8.9296875" style="14" bestFit="1" customWidth="1"/>
    <col min="4410" max="4410" width="10.796875" style="14" bestFit="1" customWidth="1"/>
    <col min="4411" max="4411" width="8.9296875" style="14" bestFit="1" customWidth="1"/>
    <col min="4412" max="4412" width="10.796875" style="14" bestFit="1" customWidth="1"/>
    <col min="4413" max="4413" width="8.9296875" style="14" bestFit="1" customWidth="1"/>
    <col min="4414" max="4414" width="10.796875" style="14" bestFit="1" customWidth="1"/>
    <col min="4415" max="4415" width="8.9296875" style="14" bestFit="1" customWidth="1"/>
    <col min="4416" max="4416" width="10.796875" style="14" bestFit="1" customWidth="1"/>
    <col min="4417" max="4417" width="8.53125" style="14" bestFit="1" customWidth="1"/>
    <col min="4418" max="4418" width="10.796875" style="14" bestFit="1" customWidth="1"/>
    <col min="4419" max="4419" width="8.9296875" style="14" bestFit="1" customWidth="1"/>
    <col min="4420" max="4420" width="10.796875" style="14" bestFit="1" customWidth="1"/>
    <col min="4421" max="4421" width="8.53125" style="14" bestFit="1" customWidth="1"/>
    <col min="4422" max="4422" width="10.796875" style="14" bestFit="1" customWidth="1"/>
    <col min="4423" max="4423" width="8.9296875" style="14" bestFit="1" customWidth="1"/>
    <col min="4424" max="4424" width="9.796875" style="14" bestFit="1" customWidth="1"/>
    <col min="4425" max="4425" width="8.53125" style="14" bestFit="1" customWidth="1"/>
    <col min="4426" max="4426" width="8.9296875" style="14" bestFit="1" customWidth="1"/>
    <col min="4427" max="4427" width="10.796875" style="14" bestFit="1" customWidth="1"/>
    <col min="4428" max="4428" width="8.53125" style="14" bestFit="1" customWidth="1"/>
    <col min="4429" max="4429" width="8.9296875" style="14" bestFit="1" customWidth="1"/>
    <col min="4430" max="4430" width="10.796875" style="14" bestFit="1" customWidth="1"/>
    <col min="4431" max="4431" width="7.53125" style="14" bestFit="1" customWidth="1"/>
    <col min="4432" max="4432" width="9.796875" style="14" bestFit="1" customWidth="1"/>
    <col min="4433" max="4433" width="8.9296875" style="14" bestFit="1" customWidth="1"/>
    <col min="4434" max="4434" width="10.796875" style="14" bestFit="1" customWidth="1"/>
    <col min="4435" max="4435" width="8.9296875" style="14" bestFit="1" customWidth="1"/>
    <col min="4436" max="4436" width="10.796875" style="14" bestFit="1" customWidth="1"/>
    <col min="4437" max="4437" width="8.9296875" style="14" bestFit="1" customWidth="1"/>
    <col min="4438" max="4438" width="10.796875" style="14" bestFit="1" customWidth="1"/>
    <col min="4439" max="4439" width="8.9296875" style="14" bestFit="1" customWidth="1"/>
    <col min="4440" max="4440" width="10.796875" style="14" bestFit="1" customWidth="1"/>
    <col min="4441" max="4441" width="8.9296875" style="14" bestFit="1" customWidth="1"/>
    <col min="4442" max="4442" width="10.796875" style="14" bestFit="1" customWidth="1"/>
    <col min="4443" max="4443" width="8.9296875" style="14" bestFit="1" customWidth="1"/>
    <col min="4444" max="4444" width="9.796875" style="14" bestFit="1" customWidth="1"/>
    <col min="4445" max="4445" width="8.9296875" style="14" bestFit="1" customWidth="1"/>
    <col min="4446" max="4446" width="10.796875" style="14" bestFit="1" customWidth="1"/>
    <col min="4447" max="4447" width="8.53125" style="14" bestFit="1" customWidth="1"/>
    <col min="4448" max="4448" width="10.796875" style="14" bestFit="1" customWidth="1"/>
    <col min="4449" max="4449" width="8.9296875" style="14" bestFit="1" customWidth="1"/>
    <col min="4450" max="4450" width="10.796875" style="14" bestFit="1" customWidth="1"/>
    <col min="4451" max="4451" width="8.9296875" style="14" bestFit="1" customWidth="1"/>
    <col min="4452" max="4452" width="10.796875" style="14" bestFit="1" customWidth="1"/>
    <col min="4453" max="4453" width="8.9296875" style="14" bestFit="1" customWidth="1"/>
    <col min="4454" max="4454" width="9.796875" style="14" bestFit="1" customWidth="1"/>
    <col min="4455" max="4455" width="8.9296875" style="14" bestFit="1" customWidth="1"/>
    <col min="4456" max="4456" width="10.796875" style="14" bestFit="1" customWidth="1"/>
    <col min="4457" max="4457" width="8.9296875" style="14" bestFit="1" customWidth="1"/>
    <col min="4458" max="4458" width="10.796875" style="14" bestFit="1" customWidth="1"/>
    <col min="4459" max="4459" width="7.86328125" style="14" bestFit="1" customWidth="1"/>
    <col min="4460" max="4460" width="8.265625" style="14" bestFit="1" customWidth="1"/>
    <col min="4461" max="4461" width="8.53125" style="14" bestFit="1" customWidth="1"/>
    <col min="4462" max="4462" width="10.796875" style="14" bestFit="1" customWidth="1"/>
    <col min="4463" max="4463" width="8.9296875" style="14" bestFit="1" customWidth="1"/>
    <col min="4464" max="4464" width="10.796875" style="14" bestFit="1" customWidth="1"/>
    <col min="4465" max="4465" width="8.9296875" style="14" bestFit="1" customWidth="1"/>
    <col min="4466" max="4466" width="10.796875" style="14" bestFit="1" customWidth="1"/>
    <col min="4467" max="4467" width="8.9296875" style="14" bestFit="1" customWidth="1"/>
    <col min="4468" max="4468" width="10.796875" style="14" bestFit="1" customWidth="1"/>
    <col min="4469" max="4469" width="8.53125" style="14" bestFit="1" customWidth="1"/>
    <col min="4470" max="4470" width="10.796875" style="14" bestFit="1" customWidth="1"/>
    <col min="4471" max="4471" width="8.53125" style="14" bestFit="1" customWidth="1"/>
    <col min="4472" max="4472" width="10.796875" style="14" bestFit="1" customWidth="1"/>
    <col min="4473" max="4473" width="8.9296875" style="14" bestFit="1" customWidth="1"/>
    <col min="4474" max="4474" width="10.796875" style="14" bestFit="1" customWidth="1"/>
    <col min="4475" max="4475" width="8.9296875" style="14" bestFit="1" customWidth="1"/>
    <col min="4476" max="4476" width="10.796875" style="14" bestFit="1" customWidth="1"/>
    <col min="4477" max="4477" width="5.53125" style="14" bestFit="1" customWidth="1"/>
    <col min="4478" max="4478" width="8.265625" style="14" bestFit="1" customWidth="1"/>
    <col min="4479" max="4479" width="8.9296875" style="14" bestFit="1" customWidth="1"/>
    <col min="4480" max="4480" width="10.796875" style="14" bestFit="1" customWidth="1"/>
    <col min="4481" max="4481" width="8.9296875" style="14" bestFit="1" customWidth="1"/>
    <col min="4482" max="4482" width="10.796875" style="14" bestFit="1" customWidth="1"/>
    <col min="4483" max="4483" width="8.53125" style="14" bestFit="1" customWidth="1"/>
    <col min="4484" max="4484" width="10.796875" style="14" bestFit="1" customWidth="1"/>
    <col min="4485" max="4485" width="8.9296875" style="14" bestFit="1" customWidth="1"/>
    <col min="4486" max="4486" width="10.796875" style="14" bestFit="1" customWidth="1"/>
    <col min="4487" max="4487" width="8.53125" style="14" bestFit="1" customWidth="1"/>
    <col min="4488" max="4488" width="10.796875" style="14" bestFit="1" customWidth="1"/>
    <col min="4489" max="4489" width="8.9296875" style="14" bestFit="1" customWidth="1"/>
    <col min="4490" max="4490" width="10.796875" style="14" bestFit="1" customWidth="1"/>
    <col min="4491" max="4491" width="8.53125" style="14" bestFit="1" customWidth="1"/>
    <col min="4492" max="4492" width="10.796875" style="14" bestFit="1" customWidth="1"/>
    <col min="4493" max="4493" width="8.9296875" style="14" bestFit="1" customWidth="1"/>
    <col min="4494" max="4494" width="10.796875" style="14" bestFit="1" customWidth="1"/>
    <col min="4495" max="4495" width="8.9296875" style="14" bestFit="1" customWidth="1"/>
    <col min="4496" max="4496" width="10.796875" style="14" bestFit="1" customWidth="1"/>
    <col min="4497" max="4497" width="8.9296875" style="14" bestFit="1" customWidth="1"/>
    <col min="4498" max="4498" width="8.265625" style="14" bestFit="1" customWidth="1"/>
    <col min="4499" max="4499" width="8.9296875" style="14" bestFit="1" customWidth="1"/>
    <col min="4500" max="4500" width="10.796875" style="14" bestFit="1" customWidth="1"/>
    <col min="4501" max="4501" width="8.9296875" style="14" bestFit="1" customWidth="1"/>
    <col min="4502" max="4502" width="10.796875" style="14" bestFit="1" customWidth="1"/>
    <col min="4503" max="4503" width="8.53125" style="14" bestFit="1" customWidth="1"/>
    <col min="4504" max="4504" width="10.796875" style="14" bestFit="1" customWidth="1"/>
    <col min="4505" max="4505" width="8.9296875" style="14" bestFit="1" customWidth="1"/>
    <col min="4506" max="4506" width="9.796875" style="14" bestFit="1" customWidth="1"/>
    <col min="4507" max="4507" width="5.53125" style="14" bestFit="1" customWidth="1"/>
    <col min="4508" max="4508" width="8.265625" style="14" bestFit="1" customWidth="1"/>
    <col min="4509" max="4509" width="8.53125" style="14" bestFit="1" customWidth="1"/>
    <col min="4510" max="4510" width="10.796875" style="14" bestFit="1" customWidth="1"/>
    <col min="4511" max="4511" width="8.9296875" style="14" bestFit="1" customWidth="1"/>
    <col min="4512" max="4512" width="10.796875" style="14" bestFit="1" customWidth="1"/>
    <col min="4513" max="4513" width="8.9296875" style="14" bestFit="1" customWidth="1"/>
    <col min="4514" max="4514" width="10.796875" style="14" bestFit="1" customWidth="1"/>
    <col min="4515" max="4515" width="8.9296875" style="14" bestFit="1" customWidth="1"/>
    <col min="4516" max="4516" width="10.796875" style="14" bestFit="1" customWidth="1"/>
    <col min="4517" max="4517" width="8.9296875" style="14" bestFit="1" customWidth="1"/>
    <col min="4518" max="4518" width="10.796875" style="14" bestFit="1" customWidth="1"/>
    <col min="4519" max="4519" width="8.9296875" style="14" bestFit="1" customWidth="1"/>
    <col min="4520" max="4520" width="10.796875" style="14" bestFit="1" customWidth="1"/>
    <col min="4521" max="4521" width="8.9296875" style="14" bestFit="1" customWidth="1"/>
    <col min="4522" max="4522" width="10.796875" style="14" bestFit="1" customWidth="1"/>
    <col min="4523" max="4523" width="8.9296875" style="14" bestFit="1" customWidth="1"/>
    <col min="4524" max="4524" width="10.796875" style="14" bestFit="1" customWidth="1"/>
    <col min="4525" max="4525" width="8.53125" style="14" bestFit="1" customWidth="1"/>
    <col min="4526" max="4526" width="10.796875" style="14" bestFit="1" customWidth="1"/>
    <col min="4527" max="4527" width="5.53125" style="14" bestFit="1" customWidth="1"/>
    <col min="4528" max="4528" width="8.9296875" style="14" bestFit="1" customWidth="1"/>
    <col min="4529" max="4529" width="8.265625" style="14" bestFit="1" customWidth="1"/>
    <col min="4530" max="4530" width="8.9296875" style="14" bestFit="1" customWidth="1"/>
    <col min="4531" max="4531" width="10.796875" style="14" bestFit="1" customWidth="1"/>
    <col min="4532" max="4532" width="8.9296875" style="14" bestFit="1" customWidth="1"/>
    <col min="4533" max="4533" width="10.796875" style="14" bestFit="1" customWidth="1"/>
    <col min="4534" max="4534" width="8.9296875" style="14" bestFit="1" customWidth="1"/>
    <col min="4535" max="4535" width="10.796875" style="14" bestFit="1" customWidth="1"/>
    <col min="4536" max="4536" width="8.53125" style="14" bestFit="1" customWidth="1"/>
    <col min="4537" max="4537" width="10.796875" style="14" bestFit="1" customWidth="1"/>
    <col min="4538" max="4538" width="8.9296875" style="14" bestFit="1" customWidth="1"/>
    <col min="4539" max="4539" width="10.796875" style="14" bestFit="1" customWidth="1"/>
    <col min="4540" max="4540" width="8.9296875" style="14" bestFit="1" customWidth="1"/>
    <col min="4541" max="4541" width="10.796875" style="14" bestFit="1" customWidth="1"/>
    <col min="4542" max="4542" width="8.9296875" style="14" bestFit="1" customWidth="1"/>
    <col min="4543" max="4543" width="10.796875" style="14" bestFit="1" customWidth="1"/>
    <col min="4544" max="4544" width="8.9296875" style="14" bestFit="1" customWidth="1"/>
    <col min="4545" max="4545" width="10.796875" style="14" bestFit="1" customWidth="1"/>
    <col min="4546" max="4546" width="8.9296875" style="14" bestFit="1" customWidth="1"/>
    <col min="4547" max="4547" width="10.796875" style="14" bestFit="1" customWidth="1"/>
    <col min="4548" max="4548" width="8.9296875" style="14" bestFit="1" customWidth="1"/>
    <col min="4549" max="4549" width="10.796875" style="14" bestFit="1" customWidth="1"/>
    <col min="4550" max="4550" width="8.9296875" style="14" bestFit="1" customWidth="1"/>
    <col min="4551" max="4551" width="10.796875" style="14" bestFit="1" customWidth="1"/>
    <col min="4552" max="4552" width="8.9296875" style="14" bestFit="1" customWidth="1"/>
    <col min="4553" max="4553" width="10.796875" style="14" bestFit="1" customWidth="1"/>
    <col min="4554" max="4554" width="8.53125" style="14" bestFit="1" customWidth="1"/>
    <col min="4555" max="4555" width="10.796875" style="14" bestFit="1" customWidth="1"/>
    <col min="4556" max="4556" width="7.53125" style="14" bestFit="1" customWidth="1"/>
    <col min="4557" max="4557" width="9.796875" style="14" bestFit="1" customWidth="1"/>
    <col min="4558" max="4558" width="8.9296875" style="14" bestFit="1" customWidth="1"/>
    <col min="4559" max="4559" width="10.796875" style="14" bestFit="1" customWidth="1"/>
    <col min="4560" max="4560" width="8.9296875" style="14" bestFit="1" customWidth="1"/>
    <col min="4561" max="4561" width="10.796875" style="14" bestFit="1" customWidth="1"/>
    <col min="4562" max="4562" width="8.9296875" style="14" bestFit="1" customWidth="1"/>
    <col min="4563" max="4563" width="10.796875" style="14" bestFit="1" customWidth="1"/>
    <col min="4564" max="4564" width="8.9296875" style="14" bestFit="1" customWidth="1"/>
    <col min="4565" max="4565" width="10.796875" style="14" bestFit="1" customWidth="1"/>
    <col min="4566" max="4566" width="8.9296875" style="14" bestFit="1" customWidth="1"/>
    <col min="4567" max="4567" width="10.796875" style="14" bestFit="1" customWidth="1"/>
    <col min="4568" max="4568" width="8.9296875" style="14" bestFit="1" customWidth="1"/>
    <col min="4569" max="4569" width="10.796875" style="14" bestFit="1" customWidth="1"/>
    <col min="4570" max="4570" width="8.9296875" style="14" bestFit="1" customWidth="1"/>
    <col min="4571" max="4571" width="10.796875" style="14" bestFit="1" customWidth="1"/>
    <col min="4572" max="4572" width="8.9296875" style="14" bestFit="1" customWidth="1"/>
    <col min="4573" max="4573" width="10.796875" style="14" bestFit="1" customWidth="1"/>
    <col min="4574" max="4574" width="7.53125" style="14" bestFit="1" customWidth="1"/>
    <col min="4575" max="4575" width="9.796875" style="14" bestFit="1" customWidth="1"/>
    <col min="4576" max="4576" width="8.9296875" style="14" bestFit="1" customWidth="1"/>
    <col min="4577" max="4577" width="10.796875" style="14" bestFit="1" customWidth="1"/>
    <col min="4578" max="4578" width="8.9296875" style="14" bestFit="1" customWidth="1"/>
    <col min="4579" max="4579" width="10.796875" style="14" bestFit="1" customWidth="1"/>
    <col min="4580" max="4580" width="8.53125" style="14" bestFit="1" customWidth="1"/>
    <col min="4581" max="4581" width="10.796875" style="14" bestFit="1" customWidth="1"/>
    <col min="4582" max="4582" width="8.9296875" style="14" bestFit="1" customWidth="1"/>
    <col min="4583" max="4583" width="10.796875" style="14" bestFit="1" customWidth="1"/>
    <col min="4584" max="4584" width="8.53125" style="14" bestFit="1" customWidth="1"/>
    <col min="4585" max="4585" width="10.796875" style="14" bestFit="1" customWidth="1"/>
    <col min="4586" max="4586" width="8.9296875" style="14" bestFit="1" customWidth="1"/>
    <col min="4587" max="4587" width="10.796875" style="14" bestFit="1" customWidth="1"/>
    <col min="4588" max="4588" width="8.53125" style="14" bestFit="1" customWidth="1"/>
    <col min="4589" max="4589" width="10.796875" style="14" bestFit="1" customWidth="1"/>
    <col min="4590" max="4590" width="8.9296875" style="14" bestFit="1" customWidth="1"/>
    <col min="4591" max="4591" width="10.796875" style="14" bestFit="1" customWidth="1"/>
    <col min="4592" max="4592" width="8.9296875" style="14" bestFit="1" customWidth="1"/>
    <col min="4593" max="4593" width="10.796875" style="14" bestFit="1" customWidth="1"/>
    <col min="4594" max="4594" width="8.9296875" style="14" bestFit="1" customWidth="1"/>
    <col min="4595" max="4595" width="10.796875" style="14" bestFit="1" customWidth="1"/>
    <col min="4596" max="4596" width="8.9296875" style="14" bestFit="1" customWidth="1"/>
    <col min="4597" max="4597" width="10.796875" style="14" bestFit="1" customWidth="1"/>
    <col min="4598" max="4598" width="8.53125" style="14" bestFit="1" customWidth="1"/>
    <col min="4599" max="4599" width="5.265625" style="14" bestFit="1" customWidth="1"/>
    <col min="4600" max="4600" width="10.796875" style="14" bestFit="1" customWidth="1"/>
    <col min="4601" max="4601" width="8.9296875" style="14" bestFit="1" customWidth="1"/>
    <col min="4602" max="4602" width="10.796875" style="14" bestFit="1" customWidth="1"/>
    <col min="4603" max="4603" width="8.9296875" style="14" bestFit="1" customWidth="1"/>
    <col min="4604" max="4604" width="10.796875" style="14" bestFit="1" customWidth="1"/>
    <col min="4605" max="4605" width="8.53125" style="14" bestFit="1" customWidth="1"/>
    <col min="4606" max="4606" width="10.796875" style="14" bestFit="1" customWidth="1"/>
    <col min="4607" max="4607" width="8.53125" style="14" bestFit="1" customWidth="1"/>
    <col min="4608" max="4608" width="10.796875" style="14" bestFit="1" customWidth="1"/>
    <col min="4609" max="4609" width="8.9296875" style="14" bestFit="1" customWidth="1"/>
    <col min="4610" max="4610" width="10.796875" style="14" bestFit="1" customWidth="1"/>
    <col min="4611" max="4611" width="8.9296875" style="14" bestFit="1" customWidth="1"/>
    <col min="4612" max="4612" width="10.796875" style="14" bestFit="1" customWidth="1"/>
    <col min="4613" max="4613" width="8.9296875" style="14" bestFit="1" customWidth="1"/>
    <col min="4614" max="4614" width="10.796875" style="14" bestFit="1" customWidth="1"/>
    <col min="4615" max="4615" width="8.9296875" style="14" bestFit="1" customWidth="1"/>
    <col min="4616" max="4616" width="10.796875" style="14" bestFit="1" customWidth="1"/>
    <col min="4617" max="4617" width="8.9296875" style="14" bestFit="1" customWidth="1"/>
    <col min="4618" max="4618" width="10.796875" style="14" bestFit="1" customWidth="1"/>
    <col min="4619" max="4619" width="8.9296875" style="14" bestFit="1" customWidth="1"/>
    <col min="4620" max="4620" width="10.796875" style="14" bestFit="1" customWidth="1"/>
    <col min="4621" max="4621" width="8.9296875" style="14" bestFit="1" customWidth="1"/>
    <col min="4622" max="4622" width="10.796875" style="14" bestFit="1" customWidth="1"/>
    <col min="4623" max="4623" width="8.53125" style="14" bestFit="1" customWidth="1"/>
    <col min="4624" max="4624" width="10.796875" style="14" bestFit="1" customWidth="1"/>
    <col min="4625" max="4625" width="8.9296875" style="14" bestFit="1" customWidth="1"/>
    <col min="4626" max="4626" width="10.796875" style="14" bestFit="1" customWidth="1"/>
    <col min="4627" max="4627" width="8.9296875" style="14" bestFit="1" customWidth="1"/>
    <col min="4628" max="4628" width="10.796875" style="14" bestFit="1" customWidth="1"/>
    <col min="4629" max="4629" width="8.9296875" style="14" bestFit="1" customWidth="1"/>
    <col min="4630" max="4630" width="10.796875" style="14" bestFit="1" customWidth="1"/>
    <col min="4631" max="4631" width="8.53125" style="14" bestFit="1" customWidth="1"/>
    <col min="4632" max="4632" width="10.796875" style="14" bestFit="1" customWidth="1"/>
    <col min="4633" max="4633" width="8.53125" style="14" bestFit="1" customWidth="1"/>
    <col min="4634" max="4634" width="10.796875" style="14" bestFit="1" customWidth="1"/>
    <col min="4635" max="4635" width="8.9296875" style="14" bestFit="1" customWidth="1"/>
    <col min="4636" max="4636" width="10.796875" style="14" bestFit="1" customWidth="1"/>
    <col min="4637" max="4637" width="8.9296875" style="14" bestFit="1" customWidth="1"/>
    <col min="4638" max="4638" width="10.796875" style="14" bestFit="1" customWidth="1"/>
    <col min="4639" max="4639" width="8.9296875" style="14" bestFit="1" customWidth="1"/>
    <col min="4640" max="4640" width="10.796875" style="14" bestFit="1" customWidth="1"/>
    <col min="4641" max="4641" width="8.9296875" style="14" bestFit="1" customWidth="1"/>
    <col min="4642" max="4642" width="10.796875" style="14" bestFit="1" customWidth="1"/>
    <col min="4643" max="4643" width="8.53125" style="14" bestFit="1" customWidth="1"/>
    <col min="4644" max="4644" width="10.796875" style="14" bestFit="1" customWidth="1"/>
    <col min="4645" max="4645" width="7.86328125" style="14" bestFit="1" customWidth="1"/>
    <col min="4646" max="4646" width="9.796875" style="14" bestFit="1" customWidth="1"/>
    <col min="4647" max="4647" width="8.53125" style="14" bestFit="1" customWidth="1"/>
    <col min="4648" max="4648" width="8.9296875" style="14" bestFit="1" customWidth="1"/>
    <col min="4649" max="4649" width="10.796875" style="14" bestFit="1" customWidth="1"/>
    <col min="4650" max="4650" width="8.9296875" style="14" bestFit="1" customWidth="1"/>
    <col min="4651" max="4651" width="10.796875" style="14" bestFit="1" customWidth="1"/>
    <col min="4652" max="4652" width="7.53125" style="14" bestFit="1" customWidth="1"/>
    <col min="4653" max="4653" width="9.796875" style="14" bestFit="1" customWidth="1"/>
    <col min="4654" max="4654" width="8.9296875" style="14" bestFit="1" customWidth="1"/>
    <col min="4655" max="4655" width="10.796875" style="14" bestFit="1" customWidth="1"/>
    <col min="4656" max="4656" width="8.9296875" style="14" bestFit="1" customWidth="1"/>
    <col min="4657" max="4657" width="10.796875" style="14" bestFit="1" customWidth="1"/>
    <col min="4658" max="4658" width="8.9296875" style="14" bestFit="1" customWidth="1"/>
    <col min="4659" max="4659" width="10.796875" style="14" bestFit="1" customWidth="1"/>
    <col min="4660" max="4660" width="8.9296875" style="14" bestFit="1" customWidth="1"/>
    <col min="4661" max="4661" width="10.796875" style="14" bestFit="1" customWidth="1"/>
    <col min="4662" max="4662" width="8.9296875" style="14" bestFit="1" customWidth="1"/>
    <col min="4663" max="4663" width="10.796875" style="14" bestFit="1" customWidth="1"/>
    <col min="4664" max="4664" width="8.53125" style="14" bestFit="1" customWidth="1"/>
    <col min="4665" max="4665" width="10.796875" style="14" bestFit="1" customWidth="1"/>
    <col min="4666" max="4666" width="8.9296875" style="14" bestFit="1" customWidth="1"/>
    <col min="4667" max="4667" width="10.796875" style="14" bestFit="1" customWidth="1"/>
    <col min="4668" max="4668" width="8.53125" style="14" bestFit="1" customWidth="1"/>
    <col min="4669" max="4669" width="10.796875" style="14" bestFit="1" customWidth="1"/>
    <col min="4670" max="4670" width="8.9296875" style="14" bestFit="1" customWidth="1"/>
    <col min="4671" max="4671" width="10.796875" style="14" bestFit="1" customWidth="1"/>
    <col min="4672" max="4672" width="8.9296875" style="14" bestFit="1" customWidth="1"/>
    <col min="4673" max="4673" width="10.796875" style="14" bestFit="1" customWidth="1"/>
    <col min="4674" max="4674" width="8.9296875" style="14" bestFit="1" customWidth="1"/>
    <col min="4675" max="4675" width="10.796875" style="14" bestFit="1" customWidth="1"/>
    <col min="4676" max="4676" width="8.9296875" style="14" bestFit="1" customWidth="1"/>
    <col min="4677" max="4677" width="10.796875" style="14" bestFit="1" customWidth="1"/>
    <col min="4678" max="4678" width="8.9296875" style="14" bestFit="1" customWidth="1"/>
    <col min="4679" max="4679" width="8.265625" style="14" bestFit="1" customWidth="1"/>
    <col min="4680" max="4680" width="8.53125" style="14" bestFit="1" customWidth="1"/>
    <col min="4681" max="4681" width="10.796875" style="14" bestFit="1" customWidth="1"/>
    <col min="4682" max="4682" width="8.9296875" style="14" bestFit="1" customWidth="1"/>
    <col min="4683" max="4683" width="10.796875" style="14" bestFit="1" customWidth="1"/>
    <col min="4684" max="4684" width="8.53125" style="14" bestFit="1" customWidth="1"/>
    <col min="4685" max="4685" width="8.9296875" style="14" bestFit="1" customWidth="1"/>
    <col min="4686" max="4686" width="10.796875" style="14" bestFit="1" customWidth="1"/>
    <col min="4687" max="4687" width="8.9296875" style="14" bestFit="1" customWidth="1"/>
    <col min="4688" max="4688" width="10.796875" style="14" bestFit="1" customWidth="1"/>
    <col min="4689" max="4689" width="8.9296875" style="14" bestFit="1" customWidth="1"/>
    <col min="4690" max="4690" width="10.796875" style="14" bestFit="1" customWidth="1"/>
    <col min="4691" max="4691" width="8.9296875" style="14" bestFit="1" customWidth="1"/>
    <col min="4692" max="4692" width="10.796875" style="14" bestFit="1" customWidth="1"/>
    <col min="4693" max="4693" width="8.9296875" style="14" bestFit="1" customWidth="1"/>
    <col min="4694" max="4694" width="9.796875" style="14" bestFit="1" customWidth="1"/>
    <col min="4695" max="4695" width="8.9296875" style="14" bestFit="1" customWidth="1"/>
    <col min="4696" max="4696" width="10.796875" style="14" bestFit="1" customWidth="1"/>
    <col min="4697" max="4697" width="8.53125" style="14" bestFit="1" customWidth="1"/>
    <col min="4698" max="4698" width="10.796875" style="14" bestFit="1" customWidth="1"/>
    <col min="4699" max="4699" width="8.9296875" style="14" bestFit="1" customWidth="1"/>
    <col min="4700" max="4700" width="10.796875" style="14" bestFit="1" customWidth="1"/>
    <col min="4701" max="4701" width="8.9296875" style="14" bestFit="1" customWidth="1"/>
    <col min="4702" max="4702" width="10.796875" style="14" bestFit="1" customWidth="1"/>
    <col min="4703" max="4703" width="8.53125" style="14" bestFit="1" customWidth="1"/>
    <col min="4704" max="4704" width="10.796875" style="14" bestFit="1" customWidth="1"/>
    <col min="4705" max="4705" width="8.9296875" style="14" bestFit="1" customWidth="1"/>
    <col min="4706" max="4706" width="10.796875" style="14" bestFit="1" customWidth="1"/>
    <col min="4707" max="4707" width="8.9296875" style="14" bestFit="1" customWidth="1"/>
    <col min="4708" max="4708" width="10.796875" style="14" bestFit="1" customWidth="1"/>
    <col min="4709" max="4709" width="8.9296875" style="14" bestFit="1" customWidth="1"/>
    <col min="4710" max="4710" width="10.796875" style="14" bestFit="1" customWidth="1"/>
    <col min="4711" max="4711" width="8.9296875" style="14" bestFit="1" customWidth="1"/>
    <col min="4712" max="4712" width="10.796875" style="14" bestFit="1" customWidth="1"/>
    <col min="4713" max="4713" width="8.9296875" style="14" bestFit="1" customWidth="1"/>
    <col min="4714" max="4714" width="10.796875" style="14" bestFit="1" customWidth="1"/>
    <col min="4715" max="4715" width="8.9296875" style="14" bestFit="1" customWidth="1"/>
    <col min="4716" max="4716" width="9.796875" style="14" bestFit="1" customWidth="1"/>
    <col min="4717" max="4717" width="8.9296875" style="14" bestFit="1" customWidth="1"/>
    <col min="4718" max="4718" width="10.796875" style="14" bestFit="1" customWidth="1"/>
    <col min="4719" max="4719" width="8.53125" style="14" bestFit="1" customWidth="1"/>
    <col min="4720" max="4720" width="10.796875" style="14" bestFit="1" customWidth="1"/>
    <col min="4721" max="4721" width="8.9296875" style="14" bestFit="1" customWidth="1"/>
    <col min="4722" max="4722" width="10.796875" style="14" bestFit="1" customWidth="1"/>
    <col min="4723" max="4723" width="8.9296875" style="14" bestFit="1" customWidth="1"/>
    <col min="4724" max="4724" width="10.796875" style="14" bestFit="1" customWidth="1"/>
    <col min="4725" max="4725" width="8.9296875" style="14" bestFit="1" customWidth="1"/>
    <col min="4726" max="4726" width="10.796875" style="14" bestFit="1" customWidth="1"/>
    <col min="4727" max="4727" width="8.9296875" style="14" bestFit="1" customWidth="1"/>
    <col min="4728" max="4728" width="8.265625" style="14" bestFit="1" customWidth="1"/>
    <col min="4729" max="4729" width="8.9296875" style="14" bestFit="1" customWidth="1"/>
    <col min="4730" max="4730" width="9.796875" style="14" bestFit="1" customWidth="1"/>
    <col min="4731" max="4731" width="8.53125" style="14" bestFit="1" customWidth="1"/>
    <col min="4732" max="4732" width="10.796875" style="14" bestFit="1" customWidth="1"/>
    <col min="4733" max="4733" width="8.9296875" style="14" bestFit="1" customWidth="1"/>
    <col min="4734" max="4734" width="10.796875" style="14" bestFit="1" customWidth="1"/>
    <col min="4735" max="4735" width="8.9296875" style="14" bestFit="1" customWidth="1"/>
    <col min="4736" max="4736" width="10.796875" style="14" bestFit="1" customWidth="1"/>
    <col min="4737" max="4737" width="8.9296875" style="14" bestFit="1" customWidth="1"/>
    <col min="4738" max="4738" width="10.796875" style="14" bestFit="1" customWidth="1"/>
    <col min="4739" max="4739" width="8.9296875" style="14" bestFit="1" customWidth="1"/>
    <col min="4740" max="4740" width="10.796875" style="14" bestFit="1" customWidth="1"/>
    <col min="4741" max="4741" width="8.9296875" style="14" bestFit="1" customWidth="1"/>
    <col min="4742" max="4742" width="10.796875" style="14" bestFit="1" customWidth="1"/>
    <col min="4743" max="4743" width="8.9296875" style="14" bestFit="1" customWidth="1"/>
    <col min="4744" max="4744" width="10.796875" style="14" bestFit="1" customWidth="1"/>
    <col min="4745" max="4745" width="8.9296875" style="14" bestFit="1" customWidth="1"/>
    <col min="4746" max="4746" width="10.796875" style="14" bestFit="1" customWidth="1"/>
    <col min="4747" max="4747" width="5.53125" style="14" bestFit="1" customWidth="1"/>
    <col min="4748" max="4748" width="8.265625" style="14" bestFit="1" customWidth="1"/>
    <col min="4749" max="4749" width="8.9296875" style="14" bestFit="1" customWidth="1"/>
    <col min="4750" max="4750" width="10.796875" style="14" bestFit="1" customWidth="1"/>
    <col min="4751" max="4751" width="8.53125" style="14" bestFit="1" customWidth="1"/>
    <col min="4752" max="4752" width="10.796875" style="14" bestFit="1" customWidth="1"/>
    <col min="4753" max="4753" width="8.9296875" style="14" bestFit="1" customWidth="1"/>
    <col min="4754" max="4754" width="8.265625" style="14" bestFit="1" customWidth="1"/>
    <col min="4755" max="4755" width="8.9296875" style="14" bestFit="1" customWidth="1"/>
    <col min="4756" max="4756" width="9.796875" style="14" bestFit="1" customWidth="1"/>
    <col min="4757" max="4757" width="8.9296875" style="14" bestFit="1" customWidth="1"/>
    <col min="4758" max="4758" width="10.796875" style="14" bestFit="1" customWidth="1"/>
    <col min="4759" max="4759" width="8.9296875" style="14" bestFit="1" customWidth="1"/>
    <col min="4760" max="4760" width="10.796875" style="14" bestFit="1" customWidth="1"/>
    <col min="4761" max="4761" width="8.9296875" style="14" bestFit="1" customWidth="1"/>
    <col min="4762" max="4762" width="10.796875" style="14" bestFit="1" customWidth="1"/>
    <col min="4763" max="4763" width="8.9296875" style="14" bestFit="1" customWidth="1"/>
    <col min="4764" max="4764" width="10.796875" style="14" bestFit="1" customWidth="1"/>
    <col min="4765" max="4765" width="8.53125" style="14" bestFit="1" customWidth="1"/>
    <col min="4766" max="4766" width="10.796875" style="14" bestFit="1" customWidth="1"/>
    <col min="4767" max="4767" width="8.9296875" style="14" bestFit="1" customWidth="1"/>
    <col min="4768" max="4768" width="10.796875" style="14" bestFit="1" customWidth="1"/>
    <col min="4769" max="4769" width="8.9296875" style="14" bestFit="1" customWidth="1"/>
    <col min="4770" max="4770" width="10.796875" style="14" bestFit="1" customWidth="1"/>
    <col min="4771" max="4771" width="8.9296875" style="14" bestFit="1" customWidth="1"/>
    <col min="4772" max="4772" width="10.796875" style="14" bestFit="1" customWidth="1"/>
    <col min="4773" max="4773" width="8.9296875" style="14" bestFit="1" customWidth="1"/>
    <col min="4774" max="4774" width="10.796875" style="14" bestFit="1" customWidth="1"/>
    <col min="4775" max="4775" width="7.86328125" style="14" bestFit="1" customWidth="1"/>
    <col min="4776" max="4776" width="8.9296875" style="14" bestFit="1" customWidth="1"/>
    <col min="4777" max="4777" width="8.265625" style="14" bestFit="1" customWidth="1"/>
    <col min="4778" max="4778" width="8.9296875" style="14" bestFit="1" customWidth="1"/>
    <col min="4779" max="4779" width="10.796875" style="14" bestFit="1" customWidth="1"/>
    <col min="4780" max="4780" width="8.9296875" style="14" bestFit="1" customWidth="1"/>
    <col min="4781" max="4781" width="10.796875" style="14" bestFit="1" customWidth="1"/>
    <col min="4782" max="4782" width="8.53125" style="14" bestFit="1" customWidth="1"/>
    <col min="4783" max="4783" width="10.796875" style="14" bestFit="1" customWidth="1"/>
    <col min="4784" max="4784" width="8.9296875" style="14" bestFit="1" customWidth="1"/>
    <col min="4785" max="4785" width="10.796875" style="14" bestFit="1" customWidth="1"/>
    <col min="4786" max="4786" width="8.9296875" style="14" bestFit="1" customWidth="1"/>
    <col min="4787" max="4787" width="10.796875" style="14" bestFit="1" customWidth="1"/>
    <col min="4788" max="4788" width="8.9296875" style="14" bestFit="1" customWidth="1"/>
    <col min="4789" max="4789" width="10.796875" style="14" bestFit="1" customWidth="1"/>
    <col min="4790" max="4790" width="8.9296875" style="14" bestFit="1" customWidth="1"/>
    <col min="4791" max="4791" width="10.796875" style="14" bestFit="1" customWidth="1"/>
    <col min="4792" max="4792" width="8.9296875" style="14" bestFit="1" customWidth="1"/>
    <col min="4793" max="4793" width="10.796875" style="14" bestFit="1" customWidth="1"/>
    <col min="4794" max="4794" width="8.9296875" style="14" bestFit="1" customWidth="1"/>
    <col min="4795" max="4795" width="10.796875" style="14" bestFit="1" customWidth="1"/>
    <col min="4796" max="4796" width="8.9296875" style="14" bestFit="1" customWidth="1"/>
    <col min="4797" max="4797" width="10.796875" style="14" bestFit="1" customWidth="1"/>
    <col min="4798" max="4798" width="8.9296875" style="14" bestFit="1" customWidth="1"/>
    <col min="4799" max="4799" width="10.796875" style="14" bestFit="1" customWidth="1"/>
    <col min="4800" max="4800" width="8.9296875" style="14" bestFit="1" customWidth="1"/>
    <col min="4801" max="4801" width="10.796875" style="14" bestFit="1" customWidth="1"/>
    <col min="4802" max="4802" width="7.53125" style="14" bestFit="1" customWidth="1"/>
    <col min="4803" max="4803" width="9.796875" style="14" bestFit="1" customWidth="1"/>
    <col min="4804" max="4804" width="8.9296875" style="14" bestFit="1" customWidth="1"/>
    <col min="4805" max="4805" width="10.796875" style="14" bestFit="1" customWidth="1"/>
    <col min="4806" max="4806" width="8.9296875" style="14" bestFit="1" customWidth="1"/>
    <col min="4807" max="4807" width="10.796875" style="14" bestFit="1" customWidth="1"/>
    <col min="4808" max="4808" width="8.53125" style="14" bestFit="1" customWidth="1"/>
    <col min="4809" max="4809" width="10.796875" style="14" bestFit="1" customWidth="1"/>
    <col min="4810" max="4810" width="8.53125" style="14" bestFit="1" customWidth="1"/>
    <col min="4811" max="4811" width="10.796875" style="14" bestFit="1" customWidth="1"/>
    <col min="4812" max="4812" width="8.9296875" style="14" bestFit="1" customWidth="1"/>
    <col min="4813" max="4813" width="10.796875" style="14" bestFit="1" customWidth="1"/>
    <col min="4814" max="4814" width="8.9296875" style="14" bestFit="1" customWidth="1"/>
    <col min="4815" max="4815" width="10.796875" style="14" bestFit="1" customWidth="1"/>
    <col min="4816" max="4816" width="8.9296875" style="14" bestFit="1" customWidth="1"/>
    <col min="4817" max="4817" width="10.796875" style="14" bestFit="1" customWidth="1"/>
    <col min="4818" max="4818" width="8.9296875" style="14" bestFit="1" customWidth="1"/>
    <col min="4819" max="4819" width="10.796875" style="14" bestFit="1" customWidth="1"/>
    <col min="4820" max="4820" width="8.9296875" style="14" bestFit="1" customWidth="1"/>
    <col min="4821" max="4821" width="10.796875" style="14" bestFit="1" customWidth="1"/>
    <col min="4822" max="4822" width="8.9296875" style="14" bestFit="1" customWidth="1"/>
    <col min="4823" max="4823" width="10.796875" style="14" bestFit="1" customWidth="1"/>
    <col min="4824" max="4824" width="8.9296875" style="14" bestFit="1" customWidth="1"/>
    <col min="4825" max="4825" width="10.796875" style="14" bestFit="1" customWidth="1"/>
    <col min="4826" max="4826" width="8.9296875" style="14" bestFit="1" customWidth="1"/>
    <col min="4827" max="4827" width="10.796875" style="14" bestFit="1" customWidth="1"/>
    <col min="4828" max="4828" width="8.9296875" style="14" bestFit="1" customWidth="1"/>
    <col min="4829" max="4829" width="10.796875" style="14" bestFit="1" customWidth="1"/>
    <col min="4830" max="4830" width="8.9296875" style="14" bestFit="1" customWidth="1"/>
    <col min="4831" max="4831" width="10.796875" style="14" bestFit="1" customWidth="1"/>
    <col min="4832" max="4832" width="7.86328125" style="14" bestFit="1" customWidth="1"/>
    <col min="4833" max="4833" width="8.9296875" style="14" bestFit="1" customWidth="1"/>
    <col min="4834" max="4834" width="8.265625" style="14" bestFit="1" customWidth="1"/>
    <col min="4835" max="4835" width="8.9296875" style="14" bestFit="1" customWidth="1"/>
    <col min="4836" max="4836" width="10.796875" style="14" bestFit="1" customWidth="1"/>
    <col min="4837" max="4837" width="8.9296875" style="14" bestFit="1" customWidth="1"/>
    <col min="4838" max="4838" width="10.796875" style="14" bestFit="1" customWidth="1"/>
    <col min="4839" max="4839" width="7.53125" style="14" bestFit="1" customWidth="1"/>
    <col min="4840" max="4840" width="9.796875" style="14" bestFit="1" customWidth="1"/>
    <col min="4841" max="4841" width="8.53125" style="14" bestFit="1" customWidth="1"/>
    <col min="4842" max="4842" width="10.796875" style="14" bestFit="1" customWidth="1"/>
    <col min="4843" max="4843" width="8.9296875" style="14" bestFit="1" customWidth="1"/>
    <col min="4844" max="4844" width="9.796875" style="14" bestFit="1" customWidth="1"/>
    <col min="4845" max="4845" width="8.9296875" style="14" bestFit="1" customWidth="1"/>
    <col min="4846" max="4846" width="10.796875" style="14" bestFit="1" customWidth="1"/>
    <col min="4847" max="4847" width="8.9296875" style="14" bestFit="1" customWidth="1"/>
    <col min="4848" max="4848" width="10.796875" style="14" bestFit="1" customWidth="1"/>
    <col min="4849" max="4849" width="8.9296875" style="14" bestFit="1" customWidth="1"/>
    <col min="4850" max="4850" width="10.796875" style="14" bestFit="1" customWidth="1"/>
    <col min="4851" max="4851" width="8.9296875" style="14" bestFit="1" customWidth="1"/>
    <col min="4852" max="4852" width="10.796875" style="14" bestFit="1" customWidth="1"/>
    <col min="4853" max="4853" width="8.53125" style="14" bestFit="1" customWidth="1"/>
    <col min="4854" max="4854" width="10.796875" style="14" bestFit="1" customWidth="1"/>
    <col min="4855" max="4855" width="8.9296875" style="14" bestFit="1" customWidth="1"/>
    <col min="4856" max="4856" width="9.796875" style="14" bestFit="1" customWidth="1"/>
    <col min="4857" max="4857" width="8.9296875" style="14" bestFit="1" customWidth="1"/>
    <col min="4858" max="4858" width="10.796875" style="14" bestFit="1" customWidth="1"/>
    <col min="4859" max="4859" width="8.9296875" style="14" bestFit="1" customWidth="1"/>
    <col min="4860" max="4860" width="10.796875" style="14" bestFit="1" customWidth="1"/>
    <col min="4861" max="4861" width="8.53125" style="14" bestFit="1" customWidth="1"/>
    <col min="4862" max="4862" width="10.796875" style="14" bestFit="1" customWidth="1"/>
    <col min="4863" max="4863" width="8.9296875" style="14" bestFit="1" customWidth="1"/>
    <col min="4864" max="4864" width="10.796875" style="14" bestFit="1" customWidth="1"/>
    <col min="4865" max="4865" width="8.53125" style="14" bestFit="1" customWidth="1"/>
    <col min="4866" max="4866" width="10.796875" style="14" bestFit="1" customWidth="1"/>
    <col min="4867" max="4867" width="8.9296875" style="14" bestFit="1" customWidth="1"/>
    <col min="4868" max="4868" width="10.796875" style="14" bestFit="1" customWidth="1"/>
    <col min="4869" max="4869" width="8.9296875" style="14" bestFit="1" customWidth="1"/>
    <col min="4870" max="4870" width="10.796875" style="14" bestFit="1" customWidth="1"/>
    <col min="4871" max="4871" width="7.86328125" style="14" bestFit="1" customWidth="1"/>
    <col min="4872" max="4872" width="8.265625" style="14" bestFit="1" customWidth="1"/>
    <col min="4873" max="4873" width="8.9296875" style="14" bestFit="1" customWidth="1"/>
    <col min="4874" max="4874" width="10.796875" style="14" bestFit="1" customWidth="1"/>
    <col min="4875" max="4875" width="8.53125" style="14" bestFit="1" customWidth="1"/>
    <col min="4876" max="4876" width="10.796875" style="14" bestFit="1" customWidth="1"/>
    <col min="4877" max="4877" width="8.53125" style="14" bestFit="1" customWidth="1"/>
    <col min="4878" max="4878" width="10.796875" style="14" bestFit="1" customWidth="1"/>
    <col min="4879" max="4879" width="8.9296875" style="14" bestFit="1" customWidth="1"/>
    <col min="4880" max="4880" width="10.796875" style="14" bestFit="1" customWidth="1"/>
    <col min="4881" max="4881" width="8.9296875" style="14" bestFit="1" customWidth="1"/>
    <col min="4882" max="4882" width="10.796875" style="14" bestFit="1" customWidth="1"/>
    <col min="4883" max="4883" width="8.9296875" style="14" bestFit="1" customWidth="1"/>
    <col min="4884" max="4884" width="10.796875" style="14" bestFit="1" customWidth="1"/>
    <col min="4885" max="4885" width="8.9296875" style="14" bestFit="1" customWidth="1"/>
    <col min="4886" max="4886" width="10.796875" style="14" bestFit="1" customWidth="1"/>
    <col min="4887" max="4887" width="8.9296875" style="14" bestFit="1" customWidth="1"/>
    <col min="4888" max="4888" width="10.796875" style="14" bestFit="1" customWidth="1"/>
    <col min="4889" max="4889" width="8.9296875" style="14" bestFit="1" customWidth="1"/>
    <col min="4890" max="4890" width="10.796875" style="14" bestFit="1" customWidth="1"/>
    <col min="4891" max="4891" width="8.53125" style="14" bestFit="1" customWidth="1"/>
    <col min="4892" max="4892" width="10.796875" style="14" bestFit="1" customWidth="1"/>
    <col min="4893" max="4893" width="8.9296875" style="14" bestFit="1" customWidth="1"/>
    <col min="4894" max="4894" width="8.265625" style="14" bestFit="1" customWidth="1"/>
    <col min="4895" max="4895" width="8.53125" style="14" bestFit="1" customWidth="1"/>
    <col min="4896" max="4896" width="10.796875" style="14" bestFit="1" customWidth="1"/>
    <col min="4897" max="4897" width="8.53125" style="14" bestFit="1" customWidth="1"/>
    <col min="4898" max="4898" width="10.796875" style="14" bestFit="1" customWidth="1"/>
    <col min="4899" max="4899" width="8.9296875" style="14" bestFit="1" customWidth="1"/>
    <col min="4900" max="4900" width="10.796875" style="14" bestFit="1" customWidth="1"/>
    <col min="4901" max="4901" width="8.9296875" style="14" bestFit="1" customWidth="1"/>
    <col min="4902" max="4902" width="10.796875" style="14" bestFit="1" customWidth="1"/>
    <col min="4903" max="4903" width="8.9296875" style="14" bestFit="1" customWidth="1"/>
    <col min="4904" max="4904" width="10.796875" style="14" bestFit="1" customWidth="1"/>
    <col min="4905" max="4905" width="8.53125" style="14" bestFit="1" customWidth="1"/>
    <col min="4906" max="4906" width="10.796875" style="14" bestFit="1" customWidth="1"/>
    <col min="4907" max="4907" width="8.9296875" style="14" bestFit="1" customWidth="1"/>
    <col min="4908" max="4908" width="10.796875" style="14" bestFit="1" customWidth="1"/>
    <col min="4909" max="4909" width="8.9296875" style="14" bestFit="1" customWidth="1"/>
    <col min="4910" max="4910" width="10.796875" style="14" bestFit="1" customWidth="1"/>
    <col min="4911" max="4911" width="8.9296875" style="14" bestFit="1" customWidth="1"/>
    <col min="4912" max="4912" width="10.796875" style="14" bestFit="1" customWidth="1"/>
    <col min="4913" max="4913" width="8.9296875" style="14" bestFit="1" customWidth="1"/>
    <col min="4914" max="4914" width="10.796875" style="14" bestFit="1" customWidth="1"/>
    <col min="4915" max="4915" width="5.53125" style="14" bestFit="1" customWidth="1"/>
    <col min="4916" max="4916" width="8.265625" style="14" bestFit="1" customWidth="1"/>
    <col min="4917" max="4917" width="8.9296875" style="14" bestFit="1" customWidth="1"/>
    <col min="4918" max="4918" width="10.796875" style="14" bestFit="1" customWidth="1"/>
    <col min="4919" max="4919" width="8.9296875" style="14" bestFit="1" customWidth="1"/>
    <col min="4920" max="4920" width="10.796875" style="14" bestFit="1" customWidth="1"/>
    <col min="4921" max="4921" width="8.9296875" style="14" bestFit="1" customWidth="1"/>
    <col min="4922" max="4922" width="10.796875" style="14" bestFit="1" customWidth="1"/>
    <col min="4923" max="4923" width="7.53125" style="14" bestFit="1" customWidth="1"/>
    <col min="4924" max="4924" width="9.796875" style="14" bestFit="1" customWidth="1"/>
    <col min="4925" max="4925" width="8.9296875" style="14" bestFit="1" customWidth="1"/>
    <col min="4926" max="4926" width="10.796875" style="14" bestFit="1" customWidth="1"/>
    <col min="4927" max="4927" width="8.53125" style="14" bestFit="1" customWidth="1"/>
    <col min="4928" max="4928" width="10.796875" style="14" bestFit="1" customWidth="1"/>
    <col min="4929" max="4929" width="8.53125" style="14" bestFit="1" customWidth="1"/>
    <col min="4930" max="4930" width="10.796875" style="14" bestFit="1" customWidth="1"/>
    <col min="4931" max="4931" width="8.9296875" style="14" bestFit="1" customWidth="1"/>
    <col min="4932" max="4932" width="10.796875" style="14" bestFit="1" customWidth="1"/>
    <col min="4933" max="4933" width="8.9296875" style="14" bestFit="1" customWidth="1"/>
    <col min="4934" max="4934" width="10.796875" style="14" bestFit="1" customWidth="1"/>
    <col min="4935" max="4935" width="8.9296875" style="14" bestFit="1" customWidth="1"/>
    <col min="4936" max="4936" width="10.796875" style="14" bestFit="1" customWidth="1"/>
    <col min="4937" max="4937" width="8.9296875" style="14" bestFit="1" customWidth="1"/>
    <col min="4938" max="4938" width="10.796875" style="14" bestFit="1" customWidth="1"/>
    <col min="4939" max="4939" width="8.9296875" style="14" bestFit="1" customWidth="1"/>
    <col min="4940" max="4940" width="10.796875" style="14" bestFit="1" customWidth="1"/>
    <col min="4941" max="4941" width="8.9296875" style="14" bestFit="1" customWidth="1"/>
    <col min="4942" max="4942" width="10.796875" style="14" bestFit="1" customWidth="1"/>
    <col min="4943" max="4943" width="8.53125" style="14" bestFit="1" customWidth="1"/>
    <col min="4944" max="4944" width="10.796875" style="14" bestFit="1" customWidth="1"/>
    <col min="4945" max="4945" width="8.53125" style="14" bestFit="1" customWidth="1"/>
    <col min="4946" max="4946" width="10.796875" style="14" bestFit="1" customWidth="1"/>
    <col min="4947" max="4947" width="8.53125" style="14" bestFit="1" customWidth="1"/>
    <col min="4948" max="4948" width="10.796875" style="14" bestFit="1" customWidth="1"/>
    <col min="4949" max="4949" width="8.9296875" style="14" bestFit="1" customWidth="1"/>
    <col min="4950" max="4950" width="10.796875" style="14" bestFit="1" customWidth="1"/>
    <col min="4951" max="4951" width="8.53125" style="14" bestFit="1" customWidth="1"/>
    <col min="4952" max="4952" width="10.796875" style="14" bestFit="1" customWidth="1"/>
    <col min="4953" max="4953" width="5.53125" style="14" bestFit="1" customWidth="1"/>
    <col min="4954" max="4954" width="8.265625" style="14" bestFit="1" customWidth="1"/>
    <col min="4955" max="4955" width="8.9296875" style="14" bestFit="1" customWidth="1"/>
    <col min="4956" max="4956" width="9.796875" style="14" bestFit="1" customWidth="1"/>
    <col min="4957" max="4957" width="8.9296875" style="14" bestFit="1" customWidth="1"/>
    <col min="4958" max="4958" width="10.796875" style="14" bestFit="1" customWidth="1"/>
    <col min="4959" max="4959" width="8.9296875" style="14" bestFit="1" customWidth="1"/>
    <col min="4960" max="4960" width="9.796875" style="14" bestFit="1" customWidth="1"/>
    <col min="4961" max="4961" width="8.9296875" style="14" bestFit="1" customWidth="1"/>
    <col min="4962" max="4962" width="10.796875" style="14" bestFit="1" customWidth="1"/>
    <col min="4963" max="4963" width="8.9296875" style="14" bestFit="1" customWidth="1"/>
    <col min="4964" max="4964" width="10.796875" style="14" bestFit="1" customWidth="1"/>
    <col min="4965" max="4965" width="8.9296875" style="14" bestFit="1" customWidth="1"/>
    <col min="4966" max="4966" width="10.796875" style="14" bestFit="1" customWidth="1"/>
    <col min="4967" max="4967" width="8.9296875" style="14" bestFit="1" customWidth="1"/>
    <col min="4968" max="4968" width="10.796875" style="14" bestFit="1" customWidth="1"/>
    <col min="4969" max="4969" width="8.53125" style="14" bestFit="1" customWidth="1"/>
    <col min="4970" max="4970" width="10.796875" style="14" bestFit="1" customWidth="1"/>
    <col min="4971" max="4971" width="8.9296875" style="14" bestFit="1" customWidth="1"/>
    <col min="4972" max="4972" width="10.796875" style="14" bestFit="1" customWidth="1"/>
    <col min="4973" max="4973" width="8.9296875" style="14" bestFit="1" customWidth="1"/>
    <col min="4974" max="4974" width="10.796875" style="14" bestFit="1" customWidth="1"/>
    <col min="4975" max="4975" width="8.53125" style="14" bestFit="1" customWidth="1"/>
    <col min="4976" max="4976" width="10.796875" style="14" bestFit="1" customWidth="1"/>
    <col min="4977" max="4977" width="8.9296875" style="14" bestFit="1" customWidth="1"/>
    <col min="4978" max="4978" width="10.796875" style="14" bestFit="1" customWidth="1"/>
    <col min="4979" max="4979" width="8.53125" style="14" bestFit="1" customWidth="1"/>
    <col min="4980" max="4980" width="10.796875" style="14" bestFit="1" customWidth="1"/>
    <col min="4981" max="4981" width="8.9296875" style="14" bestFit="1" customWidth="1"/>
    <col min="4982" max="4982" width="10.796875" style="14" bestFit="1" customWidth="1"/>
    <col min="4983" max="4983" width="8.53125" style="14" bestFit="1" customWidth="1"/>
    <col min="4984" max="4984" width="10.796875" style="14" bestFit="1" customWidth="1"/>
    <col min="4985" max="4985" width="8.9296875" style="14" bestFit="1" customWidth="1"/>
    <col min="4986" max="4986" width="9.796875" style="14" bestFit="1" customWidth="1"/>
    <col min="4987" max="4987" width="8.9296875" style="14" bestFit="1" customWidth="1"/>
    <col min="4988" max="4988" width="10.796875" style="14" bestFit="1" customWidth="1"/>
    <col min="4989" max="4989" width="8.9296875" style="14" bestFit="1" customWidth="1"/>
    <col min="4990" max="4990" width="10.796875" style="14" bestFit="1" customWidth="1"/>
    <col min="4991" max="4991" width="8.9296875" style="14" bestFit="1" customWidth="1"/>
    <col min="4992" max="4992" width="10.796875" style="14" bestFit="1" customWidth="1"/>
    <col min="4993" max="4993" width="8.9296875" style="14" bestFit="1" customWidth="1"/>
    <col min="4994" max="4994" width="10.796875" style="14" bestFit="1" customWidth="1"/>
    <col min="4995" max="4995" width="8.9296875" style="14" bestFit="1" customWidth="1"/>
    <col min="4996" max="4996" width="10.796875" style="14" bestFit="1" customWidth="1"/>
    <col min="4997" max="4997" width="8.9296875" style="14" bestFit="1" customWidth="1"/>
    <col min="4998" max="4998" width="10.796875" style="14" bestFit="1" customWidth="1"/>
    <col min="4999" max="4999" width="8.9296875" style="14" bestFit="1" customWidth="1"/>
    <col min="5000" max="5000" width="10.796875" style="14" bestFit="1" customWidth="1"/>
    <col min="5001" max="5001" width="8.9296875" style="14" bestFit="1" customWidth="1"/>
    <col min="5002" max="5002" width="10.796875" style="14" bestFit="1" customWidth="1"/>
    <col min="5003" max="5003" width="8.9296875" style="14" bestFit="1" customWidth="1"/>
    <col min="5004" max="5004" width="10.796875" style="14" bestFit="1" customWidth="1"/>
    <col min="5005" max="5005" width="8.9296875" style="14" bestFit="1" customWidth="1"/>
    <col min="5006" max="5006" width="10.796875" style="14" bestFit="1" customWidth="1"/>
    <col min="5007" max="5007" width="8.53125" style="14" bestFit="1" customWidth="1"/>
    <col min="5008" max="5008" width="10.796875" style="14" bestFit="1" customWidth="1"/>
    <col min="5009" max="5009" width="8.53125" style="14" bestFit="1" customWidth="1"/>
    <col min="5010" max="5010" width="10.796875" style="14" bestFit="1" customWidth="1"/>
    <col min="5011" max="5011" width="8.9296875" style="14" bestFit="1" customWidth="1"/>
    <col min="5012" max="5012" width="9.796875" style="14" bestFit="1" customWidth="1"/>
    <col min="5013" max="5013" width="8.53125" style="14" bestFit="1" customWidth="1"/>
    <col min="5014" max="5014" width="8.9296875" style="14" bestFit="1" customWidth="1"/>
    <col min="5015" max="5015" width="10.796875" style="14" bestFit="1" customWidth="1"/>
    <col min="5016" max="5016" width="8.53125" style="14" bestFit="1" customWidth="1"/>
    <col min="5017" max="5017" width="10.796875" style="14" bestFit="1" customWidth="1"/>
    <col min="5018" max="5018" width="8.9296875" style="14" bestFit="1" customWidth="1"/>
    <col min="5019" max="5019" width="10.796875" style="14" bestFit="1" customWidth="1"/>
    <col min="5020" max="5020" width="8.9296875" style="14" bestFit="1" customWidth="1"/>
    <col min="5021" max="5021" width="10.796875" style="14" bestFit="1" customWidth="1"/>
    <col min="5022" max="5022" width="8.9296875" style="14" bestFit="1" customWidth="1"/>
    <col min="5023" max="5023" width="10.796875" style="14" bestFit="1" customWidth="1"/>
    <col min="5024" max="5024" width="8.9296875" style="14" bestFit="1" customWidth="1"/>
    <col min="5025" max="5025" width="10.796875" style="14" bestFit="1" customWidth="1"/>
    <col min="5026" max="5026" width="8.9296875" style="14" bestFit="1" customWidth="1"/>
    <col min="5027" max="5027" width="9.796875" style="14" bestFit="1" customWidth="1"/>
    <col min="5028" max="5028" width="5.53125" style="14" bestFit="1" customWidth="1"/>
    <col min="5029" max="5029" width="8.265625" style="14" bestFit="1" customWidth="1"/>
    <col min="5030" max="5030" width="8.9296875" style="14" bestFit="1" customWidth="1"/>
    <col min="5031" max="5031" width="10.796875" style="14" bestFit="1" customWidth="1"/>
    <col min="5032" max="5032" width="8.9296875" style="14" bestFit="1" customWidth="1"/>
    <col min="5033" max="5033" width="10.796875" style="14" bestFit="1" customWidth="1"/>
    <col min="5034" max="5034" width="8.9296875" style="14" bestFit="1" customWidth="1"/>
    <col min="5035" max="5035" width="10.796875" style="14" bestFit="1" customWidth="1"/>
    <col min="5036" max="5036" width="8.53125" style="14" bestFit="1" customWidth="1"/>
    <col min="5037" max="5037" width="10.796875" style="14" bestFit="1" customWidth="1"/>
    <col min="5038" max="5038" width="5.53125" style="14" bestFit="1" customWidth="1"/>
    <col min="5039" max="5039" width="8.9296875" style="14" bestFit="1" customWidth="1"/>
    <col min="5040" max="5040" width="8.265625" style="14" bestFit="1" customWidth="1"/>
    <col min="5041" max="5041" width="8.9296875" style="14" bestFit="1" customWidth="1"/>
    <col min="5042" max="5042" width="10.796875" style="14" bestFit="1" customWidth="1"/>
    <col min="5043" max="5043" width="8.9296875" style="14" bestFit="1" customWidth="1"/>
    <col min="5044" max="5044" width="10.796875" style="14" bestFit="1" customWidth="1"/>
    <col min="5045" max="5045" width="8.9296875" style="14" bestFit="1" customWidth="1"/>
    <col min="5046" max="5046" width="9.796875" style="14" bestFit="1" customWidth="1"/>
    <col min="5047" max="5047" width="8.53125" style="14" bestFit="1" customWidth="1"/>
    <col min="5048" max="5048" width="10.796875" style="14" bestFit="1" customWidth="1"/>
    <col min="5049" max="5049" width="8.9296875" style="14" bestFit="1" customWidth="1"/>
    <col min="5050" max="5050" width="10.796875" style="14" bestFit="1" customWidth="1"/>
    <col min="5051" max="5051" width="8.53125" style="14" bestFit="1" customWidth="1"/>
    <col min="5052" max="5052" width="10.796875" style="14" bestFit="1" customWidth="1"/>
    <col min="5053" max="5053" width="8.9296875" style="14" bestFit="1" customWidth="1"/>
    <col min="5054" max="5054" width="10.796875" style="14" bestFit="1" customWidth="1"/>
    <col min="5055" max="5055" width="8.9296875" style="14" bestFit="1" customWidth="1"/>
    <col min="5056" max="5056" width="10.796875" style="14" bestFit="1" customWidth="1"/>
    <col min="5057" max="5057" width="8.9296875" style="14" bestFit="1" customWidth="1"/>
    <col min="5058" max="5058" width="10.796875" style="14" bestFit="1" customWidth="1"/>
    <col min="5059" max="5059" width="8.53125" style="14" bestFit="1" customWidth="1"/>
    <col min="5060" max="5060" width="10.796875" style="14" bestFit="1" customWidth="1"/>
    <col min="5061" max="5061" width="8.9296875" style="14" bestFit="1" customWidth="1"/>
    <col min="5062" max="5062" width="9.796875" style="14" bestFit="1" customWidth="1"/>
    <col min="5063" max="5063" width="8.9296875" style="14" bestFit="1" customWidth="1"/>
    <col min="5064" max="5064" width="10.796875" style="14" bestFit="1" customWidth="1"/>
    <col min="5065" max="5065" width="8.9296875" style="14" bestFit="1" customWidth="1"/>
    <col min="5066" max="5066" width="10.796875" style="14" bestFit="1" customWidth="1"/>
    <col min="5067" max="5067" width="8.9296875" style="14" bestFit="1" customWidth="1"/>
    <col min="5068" max="5068" width="10.796875" style="14" bestFit="1" customWidth="1"/>
    <col min="5069" max="5069" width="8.9296875" style="14" bestFit="1" customWidth="1"/>
    <col min="5070" max="5070" width="10.796875" style="14" bestFit="1" customWidth="1"/>
    <col min="5071" max="5071" width="8.53125" style="14" bestFit="1" customWidth="1"/>
    <col min="5072" max="5072" width="10.796875" style="14" bestFit="1" customWidth="1"/>
    <col min="5073" max="5073" width="8.53125" style="14" bestFit="1" customWidth="1"/>
    <col min="5074" max="5074" width="10.796875" style="14" bestFit="1" customWidth="1"/>
    <col min="5075" max="5075" width="8.9296875" style="14" bestFit="1" customWidth="1"/>
    <col min="5076" max="5076" width="10.796875" style="14" bestFit="1" customWidth="1"/>
    <col min="5077" max="5077" width="8.9296875" style="14" bestFit="1" customWidth="1"/>
    <col min="5078" max="5078" width="10.796875" style="14" bestFit="1" customWidth="1"/>
    <col min="5079" max="5079" width="7.53125" style="14" bestFit="1" customWidth="1"/>
    <col min="5080" max="5080" width="9.796875" style="14" bestFit="1" customWidth="1"/>
    <col min="5081" max="5081" width="8.9296875" style="14" bestFit="1" customWidth="1"/>
    <col min="5082" max="5082" width="10.796875" style="14" bestFit="1" customWidth="1"/>
    <col min="5083" max="5083" width="8.9296875" style="14" bestFit="1" customWidth="1"/>
    <col min="5084" max="5084" width="10.796875" style="14" bestFit="1" customWidth="1"/>
    <col min="5085" max="5085" width="8.9296875" style="14" bestFit="1" customWidth="1"/>
    <col min="5086" max="5086" width="10.796875" style="14" bestFit="1" customWidth="1"/>
    <col min="5087" max="5087" width="8.53125" style="14" bestFit="1" customWidth="1"/>
    <col min="5088" max="5088" width="10.796875" style="14" bestFit="1" customWidth="1"/>
    <col min="5089" max="5089" width="8.9296875" style="14" bestFit="1" customWidth="1"/>
    <col min="5090" max="5090" width="10.796875" style="14" bestFit="1" customWidth="1"/>
    <col min="5091" max="5091" width="8.9296875" style="14" bestFit="1" customWidth="1"/>
    <col min="5092" max="5092" width="10.796875" style="14" bestFit="1" customWidth="1"/>
    <col min="5093" max="5093" width="8.9296875" style="14" bestFit="1" customWidth="1"/>
    <col min="5094" max="5094" width="10.796875" style="14" bestFit="1" customWidth="1"/>
    <col min="5095" max="5095" width="8.53125" style="14" bestFit="1" customWidth="1"/>
    <col min="5096" max="5096" width="10.796875" style="14" bestFit="1" customWidth="1"/>
    <col min="5097" max="5097" width="8.9296875" style="14" bestFit="1" customWidth="1"/>
    <col min="5098" max="5098" width="9.796875" style="14" bestFit="1" customWidth="1"/>
    <col min="5099" max="5099" width="8.53125" style="14" bestFit="1" customWidth="1"/>
    <col min="5100" max="5100" width="10.796875" style="14" bestFit="1" customWidth="1"/>
    <col min="5101" max="5101" width="8.9296875" style="14" bestFit="1" customWidth="1"/>
    <col min="5102" max="5102" width="10.796875" style="14" bestFit="1" customWidth="1"/>
    <col min="5103" max="5103" width="8.9296875" style="14" bestFit="1" customWidth="1"/>
    <col min="5104" max="5104" width="10.796875" style="14" bestFit="1" customWidth="1"/>
    <col min="5105" max="5105" width="8.9296875" style="14" bestFit="1" customWidth="1"/>
    <col min="5106" max="5106" width="10.796875" style="14" bestFit="1" customWidth="1"/>
    <col min="5107" max="5107" width="8.9296875" style="14" bestFit="1" customWidth="1"/>
    <col min="5108" max="5108" width="10.796875" style="14" bestFit="1" customWidth="1"/>
    <col min="5109" max="5109" width="8.53125" style="14" bestFit="1" customWidth="1"/>
    <col min="5110" max="5110" width="10.796875" style="14" bestFit="1" customWidth="1"/>
    <col min="5111" max="5111" width="8.9296875" style="14" bestFit="1" customWidth="1"/>
    <col min="5112" max="5112" width="10.796875" style="14" bestFit="1" customWidth="1"/>
    <col min="5113" max="5113" width="8.9296875" style="14" bestFit="1" customWidth="1"/>
    <col min="5114" max="5114" width="10.796875" style="14" bestFit="1" customWidth="1"/>
    <col min="5115" max="5115" width="8.9296875" style="14" bestFit="1" customWidth="1"/>
    <col min="5116" max="5116" width="9.796875" style="14" bestFit="1" customWidth="1"/>
    <col min="5117" max="5117" width="8.9296875" style="14" bestFit="1" customWidth="1"/>
    <col min="5118" max="5118" width="10.796875" style="14" bestFit="1" customWidth="1"/>
    <col min="5119" max="5119" width="8.9296875" style="14" bestFit="1" customWidth="1"/>
    <col min="5120" max="5120" width="10.796875" style="14" bestFit="1" customWidth="1"/>
    <col min="5121" max="5121" width="8.9296875" style="14" bestFit="1" customWidth="1"/>
    <col min="5122" max="5122" width="10.796875" style="14" bestFit="1" customWidth="1"/>
    <col min="5123" max="5123" width="8.9296875" style="14" bestFit="1" customWidth="1"/>
    <col min="5124" max="5124" width="10.796875" style="14" bestFit="1" customWidth="1"/>
    <col min="5125" max="5125" width="8.9296875" style="14" bestFit="1" customWidth="1"/>
    <col min="5126" max="5126" width="10.796875" style="14" bestFit="1" customWidth="1"/>
    <col min="5127" max="5127" width="8.9296875" style="14" bestFit="1" customWidth="1"/>
    <col min="5128" max="5128" width="10.796875" style="14" bestFit="1" customWidth="1"/>
    <col min="5129" max="5129" width="8.53125" style="14" bestFit="1" customWidth="1"/>
    <col min="5130" max="5130" width="10.796875" style="14" bestFit="1" customWidth="1"/>
    <col min="5131" max="5131" width="8.9296875" style="14" bestFit="1" customWidth="1"/>
    <col min="5132" max="5132" width="10.796875" style="14" bestFit="1" customWidth="1"/>
    <col min="5133" max="5133" width="8.53125" style="14" bestFit="1" customWidth="1"/>
    <col min="5134" max="5134" width="10.796875" style="14" bestFit="1" customWidth="1"/>
    <col min="5135" max="5135" width="8.9296875" style="14" bestFit="1" customWidth="1"/>
    <col min="5136" max="5136" width="10.796875" style="14" bestFit="1" customWidth="1"/>
    <col min="5137" max="5137" width="8.9296875" style="14" bestFit="1" customWidth="1"/>
    <col min="5138" max="5138" width="10.796875" style="14" bestFit="1" customWidth="1"/>
    <col min="5139" max="5139" width="8.9296875" style="14" bestFit="1" customWidth="1"/>
    <col min="5140" max="5140" width="10.796875" style="14" bestFit="1" customWidth="1"/>
    <col min="5141" max="5141" width="8.9296875" style="14" bestFit="1" customWidth="1"/>
    <col min="5142" max="5142" width="9.796875" style="14" bestFit="1" customWidth="1"/>
    <col min="5143" max="5143" width="8.9296875" style="14" bestFit="1" customWidth="1"/>
    <col min="5144" max="5144" width="10.796875" style="14" bestFit="1" customWidth="1"/>
    <col min="5145" max="5145" width="8.53125" style="14" bestFit="1" customWidth="1"/>
    <col min="5146" max="5146" width="10.796875" style="14" bestFit="1" customWidth="1"/>
    <col min="5147" max="5147" width="8.9296875" style="14" bestFit="1" customWidth="1"/>
    <col min="5148" max="5148" width="10.796875" style="14" bestFit="1" customWidth="1"/>
    <col min="5149" max="5149" width="8.9296875" style="14" bestFit="1" customWidth="1"/>
    <col min="5150" max="5150" width="10.796875" style="14" bestFit="1" customWidth="1"/>
    <col min="5151" max="5151" width="8.9296875" style="14" bestFit="1" customWidth="1"/>
    <col min="5152" max="5152" width="10.796875" style="14" bestFit="1" customWidth="1"/>
    <col min="5153" max="5153" width="8.9296875" style="14" bestFit="1" customWidth="1"/>
    <col min="5154" max="5154" width="10.796875" style="14" bestFit="1" customWidth="1"/>
    <col min="5155" max="5155" width="8.9296875" style="14" bestFit="1" customWidth="1"/>
    <col min="5156" max="5156" width="10.796875" style="14" bestFit="1" customWidth="1"/>
    <col min="5157" max="5157" width="8.9296875" style="14" bestFit="1" customWidth="1"/>
    <col min="5158" max="5158" width="10.796875" style="14" bestFit="1" customWidth="1"/>
    <col min="5159" max="5159" width="8.9296875" style="14" bestFit="1" customWidth="1"/>
    <col min="5160" max="5160" width="10.796875" style="14" bestFit="1" customWidth="1"/>
    <col min="5161" max="5161" width="8.9296875" style="14" bestFit="1" customWidth="1"/>
    <col min="5162" max="5162" width="10.796875" style="14" bestFit="1" customWidth="1"/>
    <col min="5163" max="5163" width="7.53125" style="14" bestFit="1" customWidth="1"/>
    <col min="5164" max="5164" width="9.796875" style="14" bestFit="1" customWidth="1"/>
    <col min="5165" max="5165" width="8.9296875" style="14" bestFit="1" customWidth="1"/>
    <col min="5166" max="5166" width="10.796875" style="14" bestFit="1" customWidth="1"/>
    <col min="5167" max="5167" width="8.9296875" style="14" bestFit="1" customWidth="1"/>
    <col min="5168" max="5168" width="10.796875" style="14" bestFit="1" customWidth="1"/>
    <col min="5169" max="5169" width="5.53125" style="14" bestFit="1" customWidth="1"/>
    <col min="5170" max="5170" width="8.265625" style="14" bestFit="1" customWidth="1"/>
    <col min="5171" max="5171" width="8.9296875" style="14" bestFit="1" customWidth="1"/>
    <col min="5172" max="5172" width="10.796875" style="14" bestFit="1" customWidth="1"/>
    <col min="5173" max="5173" width="8.9296875" style="14" bestFit="1" customWidth="1"/>
    <col min="5174" max="5174" width="10.796875" style="14" bestFit="1" customWidth="1"/>
    <col min="5175" max="5175" width="8.9296875" style="14" bestFit="1" customWidth="1"/>
    <col min="5176" max="5176" width="9.796875" style="14" bestFit="1" customWidth="1"/>
    <col min="5177" max="5177" width="5.53125" style="14" bestFit="1" customWidth="1"/>
    <col min="5178" max="5178" width="8.265625" style="14" bestFit="1" customWidth="1"/>
    <col min="5179" max="5179" width="8.9296875" style="14" bestFit="1" customWidth="1"/>
    <col min="5180" max="5180" width="10.796875" style="14" bestFit="1" customWidth="1"/>
    <col min="5181" max="5181" width="8.53125" style="14" bestFit="1" customWidth="1"/>
    <col min="5182" max="5182" width="10.796875" style="14" bestFit="1" customWidth="1"/>
    <col min="5183" max="5183" width="8.9296875" style="14" bestFit="1" customWidth="1"/>
    <col min="5184" max="5184" width="10.796875" style="14" bestFit="1" customWidth="1"/>
    <col min="5185" max="5185" width="8.9296875" style="14" bestFit="1" customWidth="1"/>
    <col min="5186" max="5186" width="10.796875" style="14" bestFit="1" customWidth="1"/>
    <col min="5187" max="5187" width="8.9296875" style="14" bestFit="1" customWidth="1"/>
    <col min="5188" max="5188" width="10.796875" style="14" bestFit="1" customWidth="1"/>
    <col min="5189" max="5189" width="7.86328125" style="14" bestFit="1" customWidth="1"/>
    <col min="5190" max="5190" width="9.796875" style="14" bestFit="1" customWidth="1"/>
    <col min="5191" max="5191" width="8.53125" style="14" bestFit="1" customWidth="1"/>
    <col min="5192" max="5192" width="10.796875" style="14" bestFit="1" customWidth="1"/>
    <col min="5193" max="5193" width="8.9296875" style="14" bestFit="1" customWidth="1"/>
    <col min="5194" max="5194" width="10.796875" style="14" bestFit="1" customWidth="1"/>
    <col min="5195" max="5195" width="8.9296875" style="14" bestFit="1" customWidth="1"/>
    <col min="5196" max="5196" width="10.796875" style="14" bestFit="1" customWidth="1"/>
    <col min="5197" max="5197" width="5.53125" style="14" bestFit="1" customWidth="1"/>
    <col min="5198" max="5198" width="8.265625" style="14" bestFit="1" customWidth="1"/>
    <col min="5199" max="5199" width="8.53125" style="14" bestFit="1" customWidth="1"/>
    <col min="5200" max="5200" width="10.796875" style="14" bestFit="1" customWidth="1"/>
    <col min="5201" max="5201" width="8.9296875" style="14" bestFit="1" customWidth="1"/>
    <col min="5202" max="5202" width="10.796875" style="14" bestFit="1" customWidth="1"/>
    <col min="5203" max="5203" width="8.53125" style="14" bestFit="1" customWidth="1"/>
    <col min="5204" max="5204" width="10.796875" style="14" bestFit="1" customWidth="1"/>
    <col min="5205" max="5205" width="8.9296875" style="14" bestFit="1" customWidth="1"/>
    <col min="5206" max="5206" width="10.796875" style="14" bestFit="1" customWidth="1"/>
    <col min="5207" max="5207" width="8.9296875" style="14" bestFit="1" customWidth="1"/>
    <col min="5208" max="5208" width="9.796875" style="14" bestFit="1" customWidth="1"/>
    <col min="5209" max="5209" width="8.9296875" style="14" bestFit="1" customWidth="1"/>
    <col min="5210" max="5210" width="10.796875" style="14" bestFit="1" customWidth="1"/>
    <col min="5211" max="5211" width="8.9296875" style="14" bestFit="1" customWidth="1"/>
    <col min="5212" max="5212" width="10.796875" style="14" bestFit="1" customWidth="1"/>
    <col min="5213" max="5213" width="8.53125" style="14" bestFit="1" customWidth="1"/>
    <col min="5214" max="5214" width="10.796875" style="14" bestFit="1" customWidth="1"/>
    <col min="5215" max="5215" width="8.9296875" style="14" bestFit="1" customWidth="1"/>
    <col min="5216" max="5216" width="10.796875" style="14" bestFit="1" customWidth="1"/>
    <col min="5217" max="5217" width="8.9296875" style="14" bestFit="1" customWidth="1"/>
    <col min="5218" max="5218" width="10.796875" style="14" bestFit="1" customWidth="1"/>
    <col min="5219" max="5219" width="5.53125" style="14" bestFit="1" customWidth="1"/>
    <col min="5220" max="5220" width="8.9296875" style="14" bestFit="1" customWidth="1"/>
    <col min="5221" max="5221" width="8.265625" style="14" bestFit="1" customWidth="1"/>
    <col min="5222" max="5222" width="8.9296875" style="14" bestFit="1" customWidth="1"/>
    <col min="5223" max="5223" width="9.796875" style="14" bestFit="1" customWidth="1"/>
    <col min="5224" max="5224" width="8.9296875" style="14" bestFit="1" customWidth="1"/>
    <col min="5225" max="5225" width="10.796875" style="14" bestFit="1" customWidth="1"/>
    <col min="5226" max="5226" width="8.9296875" style="14" bestFit="1" customWidth="1"/>
    <col min="5227" max="5227" width="10.796875" style="14" bestFit="1" customWidth="1"/>
    <col min="5228" max="5228" width="8.9296875" style="14" bestFit="1" customWidth="1"/>
    <col min="5229" max="5229" width="10.796875" style="14" bestFit="1" customWidth="1"/>
    <col min="5230" max="5230" width="8.9296875" style="14" bestFit="1" customWidth="1"/>
    <col min="5231" max="5231" width="10.796875" style="14" bestFit="1" customWidth="1"/>
    <col min="5232" max="5232" width="8.9296875" style="14" bestFit="1" customWidth="1"/>
    <col min="5233" max="5233" width="10.796875" style="14" bestFit="1" customWidth="1"/>
    <col min="5234" max="5234" width="8.9296875" style="14" bestFit="1" customWidth="1"/>
    <col min="5235" max="5235" width="10.796875" style="14" bestFit="1" customWidth="1"/>
    <col min="5236" max="5236" width="8.53125" style="14" bestFit="1" customWidth="1"/>
    <col min="5237" max="5237" width="10.796875" style="14" bestFit="1" customWidth="1"/>
    <col min="5238" max="5238" width="8.53125" style="14" bestFit="1" customWidth="1"/>
    <col min="5239" max="5239" width="10.796875" style="14" bestFit="1" customWidth="1"/>
    <col min="5240" max="5240" width="8.9296875" style="14" bestFit="1" customWidth="1"/>
    <col min="5241" max="5241" width="10.796875" style="14" bestFit="1" customWidth="1"/>
    <col min="5242" max="5242" width="8.9296875" style="14" bestFit="1" customWidth="1"/>
    <col min="5243" max="5243" width="10.796875" style="14" bestFit="1" customWidth="1"/>
    <col min="5244" max="5244" width="8.9296875" style="14" bestFit="1" customWidth="1"/>
    <col min="5245" max="5245" width="10.796875" style="14" bestFit="1" customWidth="1"/>
    <col min="5246" max="5246" width="8.53125" style="14" bestFit="1" customWidth="1"/>
    <col min="5247" max="5247" width="10.796875" style="14" bestFit="1" customWidth="1"/>
    <col min="5248" max="5248" width="8.53125" style="14" bestFit="1" customWidth="1"/>
    <col min="5249" max="5249" width="10.796875" style="14" bestFit="1" customWidth="1"/>
    <col min="5250" max="5250" width="8.53125" style="14" bestFit="1" customWidth="1"/>
    <col min="5251" max="5251" width="10.796875" style="14" bestFit="1" customWidth="1"/>
    <col min="5252" max="5252" width="8.9296875" style="14" bestFit="1" customWidth="1"/>
    <col min="5253" max="5253" width="10.796875" style="14" bestFit="1" customWidth="1"/>
    <col min="5254" max="5254" width="8.53125" style="14" bestFit="1" customWidth="1"/>
    <col min="5255" max="5255" width="10.796875" style="14" bestFit="1" customWidth="1"/>
    <col min="5256" max="5256" width="7.53125" style="14" bestFit="1" customWidth="1"/>
    <col min="5257" max="5257" width="9.796875" style="14" bestFit="1" customWidth="1"/>
    <col min="5258" max="5258" width="8.53125" style="14" bestFit="1" customWidth="1"/>
    <col min="5259" max="5259" width="10.796875" style="14" bestFit="1" customWidth="1"/>
    <col min="5260" max="5260" width="8.9296875" style="14" bestFit="1" customWidth="1"/>
    <col min="5261" max="5261" width="10.796875" style="14" bestFit="1" customWidth="1"/>
    <col min="5262" max="5262" width="5.53125" style="14" bestFit="1" customWidth="1"/>
    <col min="5263" max="5263" width="8.265625" style="14" bestFit="1" customWidth="1"/>
    <col min="5264" max="5264" width="8.9296875" style="14" bestFit="1" customWidth="1"/>
    <col min="5265" max="5265" width="10.796875" style="14" bestFit="1" customWidth="1"/>
    <col min="5266" max="5266" width="8.9296875" style="14" bestFit="1" customWidth="1"/>
    <col min="5267" max="5267" width="10.796875" style="14" bestFit="1" customWidth="1"/>
    <col min="5268" max="5268" width="8.9296875" style="14" bestFit="1" customWidth="1"/>
    <col min="5269" max="5269" width="10.796875" style="14" bestFit="1" customWidth="1"/>
    <col min="5270" max="5270" width="7.53125" style="14" bestFit="1" customWidth="1"/>
    <col min="5271" max="5271" width="9.796875" style="14" bestFit="1" customWidth="1"/>
    <col min="5272" max="5272" width="8.9296875" style="14" bestFit="1" customWidth="1"/>
    <col min="5273" max="5273" width="10.796875" style="14" bestFit="1" customWidth="1"/>
    <col min="5274" max="5274" width="8.9296875" style="14" bestFit="1" customWidth="1"/>
    <col min="5275" max="5275" width="9.796875" style="14" bestFit="1" customWidth="1"/>
    <col min="5276" max="5276" width="8.9296875" style="14" bestFit="1" customWidth="1"/>
    <col min="5277" max="5277" width="10.796875" style="14" bestFit="1" customWidth="1"/>
    <col min="5278" max="5278" width="8.53125" style="14" bestFit="1" customWidth="1"/>
    <col min="5279" max="5279" width="10.796875" style="14" bestFit="1" customWidth="1"/>
    <col min="5280" max="5280" width="8.9296875" style="14" bestFit="1" customWidth="1"/>
    <col min="5281" max="5281" width="10.796875" style="14" bestFit="1" customWidth="1"/>
    <col min="5282" max="5282" width="8.53125" style="14" bestFit="1" customWidth="1"/>
    <col min="5283" max="5283" width="10.796875" style="14" bestFit="1" customWidth="1"/>
    <col min="5284" max="5284" width="8.9296875" style="14" bestFit="1" customWidth="1"/>
    <col min="5285" max="5285" width="10.796875" style="14" bestFit="1" customWidth="1"/>
    <col min="5286" max="5286" width="7.86328125" style="14" bestFit="1" customWidth="1"/>
    <col min="5287" max="5287" width="8.265625" style="14" bestFit="1" customWidth="1"/>
    <col min="5288" max="5288" width="8.9296875" style="14" bestFit="1" customWidth="1"/>
    <col min="5289" max="5289" width="10.796875" style="14" bestFit="1" customWidth="1"/>
    <col min="5290" max="5290" width="8.9296875" style="14" bestFit="1" customWidth="1"/>
    <col min="5291" max="5291" width="10.796875" style="14" bestFit="1" customWidth="1"/>
    <col min="5292" max="5292" width="8.9296875" style="14" bestFit="1" customWidth="1"/>
    <col min="5293" max="5293" width="10.796875" style="14" bestFit="1" customWidth="1"/>
    <col min="5294" max="5294" width="8.9296875" style="14" bestFit="1" customWidth="1"/>
    <col min="5295" max="5295" width="10.796875" style="14" bestFit="1" customWidth="1"/>
    <col min="5296" max="5296" width="8.9296875" style="14" bestFit="1" customWidth="1"/>
    <col min="5297" max="5297" width="10.796875" style="14" bestFit="1" customWidth="1"/>
    <col min="5298" max="5298" width="8.9296875" style="14" bestFit="1" customWidth="1"/>
    <col min="5299" max="5299" width="10.796875" style="14" bestFit="1" customWidth="1"/>
    <col min="5300" max="5300" width="8.9296875" style="14" bestFit="1" customWidth="1"/>
    <col min="5301" max="5301" width="10.796875" style="14" bestFit="1" customWidth="1"/>
    <col min="5302" max="5302" width="8.53125" style="14" bestFit="1" customWidth="1"/>
    <col min="5303" max="5303" width="10.796875" style="14" bestFit="1" customWidth="1"/>
    <col min="5304" max="5304" width="8.9296875" style="14" bestFit="1" customWidth="1"/>
    <col min="5305" max="5305" width="9.796875" style="14" bestFit="1" customWidth="1"/>
    <col min="5306" max="5306" width="8.9296875" style="14" bestFit="1" customWidth="1"/>
    <col min="5307" max="5307" width="10.796875" style="14" bestFit="1" customWidth="1"/>
    <col min="5308" max="5308" width="8.9296875" style="14" bestFit="1" customWidth="1"/>
    <col min="5309" max="5309" width="10.796875" style="14" bestFit="1" customWidth="1"/>
    <col min="5310" max="5310" width="8.9296875" style="14" bestFit="1" customWidth="1"/>
    <col min="5311" max="5311" width="10.796875" style="14" bestFit="1" customWidth="1"/>
    <col min="5312" max="5312" width="8.9296875" style="14" bestFit="1" customWidth="1"/>
    <col min="5313" max="5313" width="10.796875" style="14" bestFit="1" customWidth="1"/>
    <col min="5314" max="5314" width="5.53125" style="14" bestFit="1" customWidth="1"/>
    <col min="5315" max="5315" width="8.265625" style="14" bestFit="1" customWidth="1"/>
    <col min="5316" max="5316" width="8.9296875" style="14" bestFit="1" customWidth="1"/>
    <col min="5317" max="5317" width="10.796875" style="14" bestFit="1" customWidth="1"/>
    <col min="5318" max="5318" width="8.9296875" style="14" bestFit="1" customWidth="1"/>
    <col min="5319" max="5319" width="10.796875" style="14" bestFit="1" customWidth="1"/>
    <col min="5320" max="5320" width="8.9296875" style="14" bestFit="1" customWidth="1"/>
    <col min="5321" max="5321" width="10.796875" style="14" bestFit="1" customWidth="1"/>
    <col min="5322" max="5322" width="8.9296875" style="14" bestFit="1" customWidth="1"/>
    <col min="5323" max="5323" width="10.796875" style="14" bestFit="1" customWidth="1"/>
    <col min="5324" max="5324" width="7.86328125" style="14" bestFit="1" customWidth="1"/>
    <col min="5325" max="5325" width="9.796875" style="14" bestFit="1" customWidth="1"/>
    <col min="5326" max="5326" width="8.9296875" style="14" bestFit="1" customWidth="1"/>
    <col min="5327" max="5327" width="10.796875" style="14" bestFit="1" customWidth="1"/>
    <col min="5328" max="5328" width="8.9296875" style="14" bestFit="1" customWidth="1"/>
    <col min="5329" max="5329" width="10.796875" style="14" bestFit="1" customWidth="1"/>
    <col min="5330" max="5330" width="8.9296875" style="14" bestFit="1" customWidth="1"/>
    <col min="5331" max="5331" width="10.796875" style="14" bestFit="1" customWidth="1"/>
    <col min="5332" max="5332" width="8.9296875" style="14" bestFit="1" customWidth="1"/>
    <col min="5333" max="5333" width="10.796875" style="14" bestFit="1" customWidth="1"/>
    <col min="5334" max="5334" width="7.53125" style="14" bestFit="1" customWidth="1"/>
    <col min="5335" max="5335" width="9.796875" style="14" bestFit="1" customWidth="1"/>
    <col min="5336" max="5336" width="7.86328125" style="14" bestFit="1" customWidth="1"/>
    <col min="5337" max="5337" width="5.265625" style="14" bestFit="1" customWidth="1"/>
    <col min="5338" max="5338" width="8.9296875" style="14" bestFit="1" customWidth="1"/>
    <col min="5339" max="5339" width="8.265625" style="14" bestFit="1" customWidth="1"/>
    <col min="5340" max="5340" width="8.53125" style="14" bestFit="1" customWidth="1"/>
    <col min="5341" max="5341" width="10.796875" style="14" bestFit="1" customWidth="1"/>
    <col min="5342" max="5342" width="8.9296875" style="14" bestFit="1" customWidth="1"/>
    <col min="5343" max="5343" width="10.796875" style="14" bestFit="1" customWidth="1"/>
    <col min="5344" max="5344" width="8.9296875" style="14" bestFit="1" customWidth="1"/>
    <col min="5345" max="5345" width="10.796875" style="14" bestFit="1" customWidth="1"/>
    <col min="5346" max="5346" width="8.53125" style="14" bestFit="1" customWidth="1"/>
    <col min="5347" max="5347" width="10.796875" style="14" bestFit="1" customWidth="1"/>
    <col min="5348" max="5348" width="8.53125" style="14" bestFit="1" customWidth="1"/>
    <col min="5349" max="5349" width="10.796875" style="14" bestFit="1" customWidth="1"/>
    <col min="5350" max="5350" width="8.9296875" style="14" bestFit="1" customWidth="1"/>
    <col min="5351" max="5351" width="10.796875" style="14" bestFit="1" customWidth="1"/>
    <col min="5352" max="5352" width="8.9296875" style="14" bestFit="1" customWidth="1"/>
    <col min="5353" max="5353" width="10.796875" style="14" bestFit="1" customWidth="1"/>
    <col min="5354" max="5354" width="8.9296875" style="14" bestFit="1" customWidth="1"/>
    <col min="5355" max="5355" width="10.796875" style="14" bestFit="1" customWidth="1"/>
    <col min="5356" max="5356" width="8.9296875" style="14" bestFit="1" customWidth="1"/>
    <col min="5357" max="5357" width="10.796875" style="14" bestFit="1" customWidth="1"/>
    <col min="5358" max="5358" width="8.9296875" style="14" bestFit="1" customWidth="1"/>
    <col min="5359" max="5359" width="10.796875" style="14" bestFit="1" customWidth="1"/>
    <col min="5360" max="5360" width="8.9296875" style="14" bestFit="1" customWidth="1"/>
    <col min="5361" max="5361" width="10.796875" style="14" bestFit="1" customWidth="1"/>
    <col min="5362" max="5362" width="8.9296875" style="14" bestFit="1" customWidth="1"/>
    <col min="5363" max="5363" width="10.796875" style="14" bestFit="1" customWidth="1"/>
    <col min="5364" max="5364" width="8.9296875" style="14" bestFit="1" customWidth="1"/>
    <col min="5365" max="5365" width="10.796875" style="14" bestFit="1" customWidth="1"/>
    <col min="5366" max="5366" width="8.53125" style="14" bestFit="1" customWidth="1"/>
    <col min="5367" max="5367" width="10.796875" style="14" bestFit="1" customWidth="1"/>
    <col min="5368" max="5368" width="8.9296875" style="14" bestFit="1" customWidth="1"/>
    <col min="5369" max="5369" width="10.796875" style="14" bestFit="1" customWidth="1"/>
    <col min="5370" max="5370" width="8.9296875" style="14" bestFit="1" customWidth="1"/>
    <col min="5371" max="5371" width="10.796875" style="14" bestFit="1" customWidth="1"/>
    <col min="5372" max="5372" width="8.9296875" style="14" bestFit="1" customWidth="1"/>
    <col min="5373" max="5373" width="8.265625" style="14" bestFit="1" customWidth="1"/>
    <col min="5374" max="5374" width="8.9296875" style="14" bestFit="1" customWidth="1"/>
    <col min="5375" max="5375" width="10.796875" style="14" bestFit="1" customWidth="1"/>
    <col min="5376" max="5376" width="8.53125" style="14" bestFit="1" customWidth="1"/>
    <col min="5377" max="5377" width="10.796875" style="14" bestFit="1" customWidth="1"/>
    <col min="5378" max="5378" width="8.9296875" style="14" bestFit="1" customWidth="1"/>
    <col min="5379" max="5379" width="10.796875" style="14" bestFit="1" customWidth="1"/>
    <col min="5380" max="5380" width="8.9296875" style="14" bestFit="1" customWidth="1"/>
    <col min="5381" max="5381" width="10.796875" style="14" bestFit="1" customWidth="1"/>
    <col min="5382" max="5382" width="8.9296875" style="14" bestFit="1" customWidth="1"/>
    <col min="5383" max="5383" width="10.796875" style="14" bestFit="1" customWidth="1"/>
    <col min="5384" max="5384" width="8.53125" style="14" bestFit="1" customWidth="1"/>
    <col min="5385" max="5385" width="10.796875" style="14" bestFit="1" customWidth="1"/>
    <col min="5386" max="5386" width="8.9296875" style="14" bestFit="1" customWidth="1"/>
    <col min="5387" max="5387" width="10.796875" style="14" bestFit="1" customWidth="1"/>
    <col min="5388" max="5388" width="8.9296875" style="14" bestFit="1" customWidth="1"/>
    <col min="5389" max="5389" width="10.796875" style="14" bestFit="1" customWidth="1"/>
    <col min="5390" max="5390" width="8.9296875" style="14" bestFit="1" customWidth="1"/>
    <col min="5391" max="5391" width="10.796875" style="14" bestFit="1" customWidth="1"/>
    <col min="5392" max="5392" width="8.9296875" style="14" bestFit="1" customWidth="1"/>
    <col min="5393" max="5393" width="10.796875" style="14" bestFit="1" customWidth="1"/>
    <col min="5394" max="5394" width="8.9296875" style="14" bestFit="1" customWidth="1"/>
    <col min="5395" max="5395" width="10.796875" style="14" bestFit="1" customWidth="1"/>
    <col min="5396" max="5396" width="8.9296875" style="14" bestFit="1" customWidth="1"/>
    <col min="5397" max="5397" width="10.796875" style="14" bestFit="1" customWidth="1"/>
    <col min="5398" max="5398" width="8.9296875" style="14" bestFit="1" customWidth="1"/>
    <col min="5399" max="5399" width="10.796875" style="14" bestFit="1" customWidth="1"/>
    <col min="5400" max="5400" width="8.53125" style="14" bestFit="1" customWidth="1"/>
    <col min="5401" max="5401" width="10.796875" style="14" bestFit="1" customWidth="1"/>
    <col min="5402" max="5402" width="8.9296875" style="14" bestFit="1" customWidth="1"/>
    <col min="5403" max="5403" width="10.796875" style="14" bestFit="1" customWidth="1"/>
    <col min="5404" max="5404" width="8.53125" style="14" bestFit="1" customWidth="1"/>
    <col min="5405" max="5405" width="10.796875" style="14" bestFit="1" customWidth="1"/>
    <col min="5406" max="5406" width="8.9296875" style="14" bestFit="1" customWidth="1"/>
    <col min="5407" max="5407" width="10.796875" style="14" bestFit="1" customWidth="1"/>
    <col min="5408" max="5408" width="8.53125" style="14" bestFit="1" customWidth="1"/>
    <col min="5409" max="5409" width="10.796875" style="14" bestFit="1" customWidth="1"/>
    <col min="5410" max="5410" width="7.86328125" style="14" bestFit="1" customWidth="1"/>
    <col min="5411" max="5411" width="9.796875" style="14" bestFit="1" customWidth="1"/>
    <col min="5412" max="5412" width="8.9296875" style="14" bestFit="1" customWidth="1"/>
    <col min="5413" max="5413" width="10.796875" style="14" bestFit="1" customWidth="1"/>
    <col min="5414" max="5414" width="8.9296875" style="14" bestFit="1" customWidth="1"/>
    <col min="5415" max="5415" width="10.796875" style="14" bestFit="1" customWidth="1"/>
    <col min="5416" max="5416" width="8.9296875" style="14" bestFit="1" customWidth="1"/>
    <col min="5417" max="5417" width="10.796875" style="14" bestFit="1" customWidth="1"/>
    <col min="5418" max="5418" width="7.86328125" style="14" bestFit="1" customWidth="1"/>
    <col min="5419" max="5419" width="5.265625" style="14" bestFit="1" customWidth="1"/>
    <col min="5420" max="5420" width="8.265625" style="14" bestFit="1" customWidth="1"/>
    <col min="5421" max="5421" width="8.53125" style="14" bestFit="1" customWidth="1"/>
    <col min="5422" max="5422" width="10.796875" style="14" bestFit="1" customWidth="1"/>
    <col min="5423" max="5423" width="8.9296875" style="14" bestFit="1" customWidth="1"/>
    <col min="5424" max="5424" width="10.796875" style="14" bestFit="1" customWidth="1"/>
    <col min="5425" max="5425" width="8.9296875" style="14" bestFit="1" customWidth="1"/>
    <col min="5426" max="5426" width="10.796875" style="14" bestFit="1" customWidth="1"/>
    <col min="5427" max="5427" width="8.53125" style="14" bestFit="1" customWidth="1"/>
    <col min="5428" max="5428" width="10.796875" style="14" bestFit="1" customWidth="1"/>
    <col min="5429" max="5429" width="5.53125" style="14" bestFit="1" customWidth="1"/>
    <col min="5430" max="5430" width="8.265625" style="14" bestFit="1" customWidth="1"/>
    <col min="5431" max="5431" width="8.9296875" style="14" bestFit="1" customWidth="1"/>
    <col min="5432" max="5432" width="9.796875" style="14" bestFit="1" customWidth="1"/>
    <col min="5433" max="5433" width="8.9296875" style="14" bestFit="1" customWidth="1"/>
    <col min="5434" max="5434" width="10.796875" style="14" bestFit="1" customWidth="1"/>
    <col min="5435" max="5435" width="8.53125" style="14" bestFit="1" customWidth="1"/>
    <col min="5436" max="5436" width="10.796875" style="14" bestFit="1" customWidth="1"/>
    <col min="5437" max="5437" width="8.53125" style="14" bestFit="1" customWidth="1"/>
    <col min="5438" max="5438" width="10.796875" style="14" bestFit="1" customWidth="1"/>
    <col min="5439" max="5439" width="8.9296875" style="14" bestFit="1" customWidth="1"/>
    <col min="5440" max="5440" width="8.265625" style="14" bestFit="1" customWidth="1"/>
    <col min="5441" max="5441" width="8.53125" style="14" bestFit="1" customWidth="1"/>
    <col min="5442" max="5442" width="10.796875" style="14" bestFit="1" customWidth="1"/>
    <col min="5443" max="5443" width="8.53125" style="14" bestFit="1" customWidth="1"/>
    <col min="5444" max="5444" width="10.796875" style="14" bestFit="1" customWidth="1"/>
    <col min="5445" max="5445" width="7.53125" style="14" bestFit="1" customWidth="1"/>
    <col min="5446" max="5446" width="9.796875" style="14" bestFit="1" customWidth="1"/>
    <col min="5447" max="5447" width="8.9296875" style="14" bestFit="1" customWidth="1"/>
    <col min="5448" max="5448" width="10.796875" style="14" bestFit="1" customWidth="1"/>
    <col min="5449" max="5449" width="8.9296875" style="14" bestFit="1" customWidth="1"/>
    <col min="5450" max="5450" width="10.796875" style="14" bestFit="1" customWidth="1"/>
    <col min="5451" max="5451" width="8.9296875" style="14" bestFit="1" customWidth="1"/>
    <col min="5452" max="5452" width="10.796875" style="14" bestFit="1" customWidth="1"/>
    <col min="5453" max="5453" width="8.9296875" style="14" bestFit="1" customWidth="1"/>
    <col min="5454" max="5454" width="10.796875" style="14" bestFit="1" customWidth="1"/>
    <col min="5455" max="5455" width="8.9296875" style="14" bestFit="1" customWidth="1"/>
    <col min="5456" max="5456" width="10.796875" style="14" bestFit="1" customWidth="1"/>
    <col min="5457" max="5457" width="8.9296875" style="14" bestFit="1" customWidth="1"/>
    <col min="5458" max="5458" width="9.796875" style="14" bestFit="1" customWidth="1"/>
    <col min="5459" max="5459" width="8.9296875" style="14" bestFit="1" customWidth="1"/>
    <col min="5460" max="5460" width="9.796875" style="14" bestFit="1" customWidth="1"/>
    <col min="5461" max="5461" width="8.53125" style="14" bestFit="1" customWidth="1"/>
    <col min="5462" max="5462" width="10.796875" style="14" bestFit="1" customWidth="1"/>
    <col min="5463" max="5463" width="5.53125" style="14" bestFit="1" customWidth="1"/>
    <col min="5464" max="5464" width="8.265625" style="14" bestFit="1" customWidth="1"/>
    <col min="5465" max="5465" width="8.9296875" style="14" bestFit="1" customWidth="1"/>
    <col min="5466" max="5466" width="10.796875" style="14" bestFit="1" customWidth="1"/>
    <col min="5467" max="5467" width="7.86328125" style="14" bestFit="1" customWidth="1"/>
    <col min="5468" max="5468" width="8.265625" style="14" bestFit="1" customWidth="1"/>
    <col min="5469" max="5469" width="8.53125" style="14" bestFit="1" customWidth="1"/>
    <col min="5470" max="5470" width="10.796875" style="14" bestFit="1" customWidth="1"/>
    <col min="5471" max="5471" width="8.9296875" style="14" bestFit="1" customWidth="1"/>
    <col min="5472" max="5472" width="10.796875" style="14" bestFit="1" customWidth="1"/>
    <col min="5473" max="5473" width="8.9296875" style="14" bestFit="1" customWidth="1"/>
    <col min="5474" max="5474" width="10.796875" style="14" bestFit="1" customWidth="1"/>
    <col min="5475" max="5475" width="8.53125" style="14" bestFit="1" customWidth="1"/>
    <col min="5476" max="5476" width="10.796875" style="14" bestFit="1" customWidth="1"/>
    <col min="5477" max="5477" width="8.9296875" style="14" bestFit="1" customWidth="1"/>
    <col min="5478" max="5478" width="10.796875" style="14" bestFit="1" customWidth="1"/>
    <col min="5479" max="5479" width="8.53125" style="14" bestFit="1" customWidth="1"/>
    <col min="5480" max="5480" width="10.796875" style="14" bestFit="1" customWidth="1"/>
    <col min="5481" max="5481" width="8.9296875" style="14" bestFit="1" customWidth="1"/>
    <col min="5482" max="5482" width="10.796875" style="14" bestFit="1" customWidth="1"/>
    <col min="5483" max="5483" width="8.53125" style="14" bestFit="1" customWidth="1"/>
    <col min="5484" max="5484" width="10.796875" style="14" bestFit="1" customWidth="1"/>
    <col min="5485" max="5485" width="8.9296875" style="14" bestFit="1" customWidth="1"/>
    <col min="5486" max="5486" width="10.796875" style="14" bestFit="1" customWidth="1"/>
    <col min="5487" max="5487" width="8.53125" style="14" bestFit="1" customWidth="1"/>
    <col min="5488" max="5488" width="10.796875" style="14" bestFit="1" customWidth="1"/>
    <col min="5489" max="5489" width="7.86328125" style="14" bestFit="1" customWidth="1"/>
    <col min="5490" max="5490" width="8.265625" style="14" bestFit="1" customWidth="1"/>
    <col min="5491" max="5491" width="8.53125" style="14" bestFit="1" customWidth="1"/>
    <col min="5492" max="5492" width="10.796875" style="14" bestFit="1" customWidth="1"/>
    <col min="5493" max="5493" width="8.9296875" style="14" bestFit="1" customWidth="1"/>
    <col min="5494" max="5494" width="10.796875" style="14" bestFit="1" customWidth="1"/>
    <col min="5495" max="5495" width="8.53125" style="14" bestFit="1" customWidth="1"/>
    <col min="5496" max="5496" width="10.796875" style="14" bestFit="1" customWidth="1"/>
    <col min="5497" max="5497" width="7.53125" style="14" bestFit="1" customWidth="1"/>
    <col min="5498" max="5498" width="9.796875" style="14" bestFit="1" customWidth="1"/>
    <col min="5499" max="5499" width="8.9296875" style="14" bestFit="1" customWidth="1"/>
    <col min="5500" max="5500" width="10.796875" style="14" bestFit="1" customWidth="1"/>
    <col min="5501" max="5501" width="8.9296875" style="14" bestFit="1" customWidth="1"/>
    <col min="5502" max="5502" width="10.796875" style="14" bestFit="1" customWidth="1"/>
    <col min="5503" max="5503" width="8.53125" style="14" bestFit="1" customWidth="1"/>
    <col min="5504" max="5504" width="10.796875" style="14" bestFit="1" customWidth="1"/>
    <col min="5505" max="5505" width="7.53125" style="14" bestFit="1" customWidth="1"/>
    <col min="5506" max="5506" width="9.796875" style="14" bestFit="1" customWidth="1"/>
    <col min="5507" max="5507" width="8.53125" style="14" bestFit="1" customWidth="1"/>
    <col min="5508" max="5508" width="10.796875" style="14" bestFit="1" customWidth="1"/>
    <col min="5509" max="5509" width="8.53125" style="14" bestFit="1" customWidth="1"/>
    <col min="5510" max="5510" width="10.796875" style="14" bestFit="1" customWidth="1"/>
    <col min="5511" max="5511" width="8.9296875" style="14" bestFit="1" customWidth="1"/>
    <col min="5512" max="5512" width="10.796875" style="14" bestFit="1" customWidth="1"/>
    <col min="5513" max="5513" width="8.9296875" style="14" bestFit="1" customWidth="1"/>
    <col min="5514" max="5514" width="10.796875" style="14" bestFit="1" customWidth="1"/>
    <col min="5515" max="5515" width="8.9296875" style="14" bestFit="1" customWidth="1"/>
    <col min="5516" max="5516" width="10.796875" style="14" bestFit="1" customWidth="1"/>
    <col min="5517" max="5517" width="8.53125" style="14" bestFit="1" customWidth="1"/>
    <col min="5518" max="5518" width="10.796875" style="14" bestFit="1" customWidth="1"/>
    <col min="5519" max="5519" width="8.53125" style="14" bestFit="1" customWidth="1"/>
    <col min="5520" max="5520" width="10.796875" style="14" bestFit="1" customWidth="1"/>
    <col min="5521" max="5521" width="8.53125" style="14" bestFit="1" customWidth="1"/>
    <col min="5522" max="5522" width="10.796875" style="14" bestFit="1" customWidth="1"/>
    <col min="5523" max="5523" width="7.53125" style="14" bestFit="1" customWidth="1"/>
    <col min="5524" max="5524" width="9.796875" style="14" bestFit="1" customWidth="1"/>
    <col min="5525" max="5525" width="8.9296875" style="14" bestFit="1" customWidth="1"/>
    <col min="5526" max="5526" width="10.796875" style="14" bestFit="1" customWidth="1"/>
    <col min="5527" max="5527" width="5.53125" style="14" bestFit="1" customWidth="1"/>
    <col min="5528" max="5528" width="8.265625" style="14" bestFit="1" customWidth="1"/>
    <col min="5529" max="5529" width="8.9296875" style="14" bestFit="1" customWidth="1"/>
    <col min="5530" max="5530" width="10.796875" style="14" bestFit="1" customWidth="1"/>
    <col min="5531" max="5531" width="8.53125" style="14" bestFit="1" customWidth="1"/>
    <col min="5532" max="5532" width="10.796875" style="14" bestFit="1" customWidth="1"/>
    <col min="5533" max="5533" width="8.9296875" style="14" bestFit="1" customWidth="1"/>
    <col min="5534" max="5534" width="10.796875" style="14" bestFit="1" customWidth="1"/>
    <col min="5535" max="5535" width="8.9296875" style="14" bestFit="1" customWidth="1"/>
    <col min="5536" max="5536" width="10.796875" style="14" bestFit="1" customWidth="1"/>
    <col min="5537" max="5537" width="7.53125" style="14" bestFit="1" customWidth="1"/>
    <col min="5538" max="5538" width="9.796875" style="14" bestFit="1" customWidth="1"/>
    <col min="5539" max="5539" width="8.9296875" style="14" bestFit="1" customWidth="1"/>
    <col min="5540" max="5540" width="10.796875" style="14" bestFit="1" customWidth="1"/>
    <col min="5541" max="5541" width="8.9296875" style="14" bestFit="1" customWidth="1"/>
    <col min="5542" max="5542" width="10.796875" style="14" bestFit="1" customWidth="1"/>
    <col min="5543" max="5543" width="8.53125" style="14" bestFit="1" customWidth="1"/>
    <col min="5544" max="5544" width="10.796875" style="14" bestFit="1" customWidth="1"/>
    <col min="5545" max="5545" width="8.9296875" style="14" bestFit="1" customWidth="1"/>
    <col min="5546" max="5546" width="10.796875" style="14" bestFit="1" customWidth="1"/>
    <col min="5547" max="5547" width="7.53125" style="14" bestFit="1" customWidth="1"/>
    <col min="5548" max="5548" width="9.796875" style="14" bestFit="1" customWidth="1"/>
    <col min="5549" max="5549" width="8.9296875" style="14" bestFit="1" customWidth="1"/>
    <col min="5550" max="5550" width="10.796875" style="14" bestFit="1" customWidth="1"/>
    <col min="5551" max="5551" width="8.9296875" style="14" bestFit="1" customWidth="1"/>
    <col min="5552" max="5552" width="10.796875" style="14" bestFit="1" customWidth="1"/>
    <col min="5553" max="5553" width="8.53125" style="14" bestFit="1" customWidth="1"/>
    <col min="5554" max="5554" width="10.796875" style="14" bestFit="1" customWidth="1"/>
    <col min="5555" max="5555" width="5.53125" style="14" bestFit="1" customWidth="1"/>
    <col min="5556" max="5556" width="8.265625" style="14" bestFit="1" customWidth="1"/>
    <col min="5557" max="5557" width="8.9296875" style="14" bestFit="1" customWidth="1"/>
    <col min="5558" max="5558" width="10.796875" style="14" bestFit="1" customWidth="1"/>
    <col min="5559" max="5559" width="8.53125" style="14" bestFit="1" customWidth="1"/>
    <col min="5560" max="5560" width="10.796875" style="14" bestFit="1" customWidth="1"/>
    <col min="5561" max="5561" width="8.9296875" style="14" bestFit="1" customWidth="1"/>
    <col min="5562" max="5562" width="10.796875" style="14" bestFit="1" customWidth="1"/>
    <col min="5563" max="5563" width="8.9296875" style="14" bestFit="1" customWidth="1"/>
    <col min="5564" max="5564" width="10.796875" style="14" bestFit="1" customWidth="1"/>
    <col min="5565" max="5565" width="8.9296875" style="14" bestFit="1" customWidth="1"/>
    <col min="5566" max="5566" width="10.796875" style="14" bestFit="1" customWidth="1"/>
    <col min="5567" max="5567" width="8.53125" style="14" bestFit="1" customWidth="1"/>
    <col min="5568" max="5568" width="10.796875" style="14" bestFit="1" customWidth="1"/>
    <col min="5569" max="5569" width="8.9296875" style="14" bestFit="1" customWidth="1"/>
    <col min="5570" max="5570" width="10.796875" style="14" bestFit="1" customWidth="1"/>
    <col min="5571" max="5571" width="8.9296875" style="14" bestFit="1" customWidth="1"/>
    <col min="5572" max="5572" width="10.796875" style="14" bestFit="1" customWidth="1"/>
    <col min="5573" max="5573" width="8.9296875" style="14" bestFit="1" customWidth="1"/>
    <col min="5574" max="5574" width="10.796875" style="14" bestFit="1" customWidth="1"/>
    <col min="5575" max="5575" width="7.86328125" style="14" bestFit="1" customWidth="1"/>
    <col min="5576" max="5576" width="5.265625" style="14" bestFit="1" customWidth="1"/>
    <col min="5577" max="5577" width="8.265625" style="14" bestFit="1" customWidth="1"/>
    <col min="5578" max="5578" width="8.53125" style="14" bestFit="1" customWidth="1"/>
    <col min="5579" max="5579" width="10.796875" style="14" bestFit="1" customWidth="1"/>
    <col min="5580" max="5580" width="5.53125" style="14" bestFit="1" customWidth="1"/>
    <col min="5581" max="5581" width="8.265625" style="14" bestFit="1" customWidth="1"/>
    <col min="5582" max="5582" width="8.9296875" style="14" bestFit="1" customWidth="1"/>
    <col min="5583" max="5583" width="10.796875" style="14" bestFit="1" customWidth="1"/>
    <col min="5584" max="5584" width="8.9296875" style="14" bestFit="1" customWidth="1"/>
    <col min="5585" max="5585" width="10.796875" style="14" bestFit="1" customWidth="1"/>
    <col min="5586" max="5586" width="5.53125" style="14" bestFit="1" customWidth="1"/>
    <col min="5587" max="5587" width="8.265625" style="14" bestFit="1" customWidth="1"/>
    <col min="5588" max="5588" width="8.9296875" style="14" bestFit="1" customWidth="1"/>
    <col min="5589" max="5589" width="10.796875" style="14" bestFit="1" customWidth="1"/>
    <col min="5590" max="5590" width="8.53125" style="14" bestFit="1" customWidth="1"/>
    <col min="5591" max="5591" width="10.796875" style="14" bestFit="1" customWidth="1"/>
    <col min="5592" max="5592" width="8.9296875" style="14" bestFit="1" customWidth="1"/>
    <col min="5593" max="5593" width="10.796875" style="14" bestFit="1" customWidth="1"/>
    <col min="5594" max="5594" width="5.53125" style="14" bestFit="1" customWidth="1"/>
    <col min="5595" max="5595" width="8.265625" style="14" bestFit="1" customWidth="1"/>
    <col min="5596" max="5596" width="8.9296875" style="14" bestFit="1" customWidth="1"/>
    <col min="5597" max="5597" width="10.796875" style="14" bestFit="1" customWidth="1"/>
    <col min="5598" max="5598" width="8.9296875" style="14" bestFit="1" customWidth="1"/>
    <col min="5599" max="5599" width="8.265625" style="14" bestFit="1" customWidth="1"/>
    <col min="5600" max="5600" width="8.9296875" style="14" bestFit="1" customWidth="1"/>
    <col min="5601" max="5601" width="10.796875" style="14" bestFit="1" customWidth="1"/>
    <col min="5602" max="5602" width="8.9296875" style="14" bestFit="1" customWidth="1"/>
    <col min="5603" max="5603" width="10.796875" style="14" bestFit="1" customWidth="1"/>
    <col min="5604" max="5604" width="8.9296875" style="14" bestFit="1" customWidth="1"/>
    <col min="5605" max="5605" width="10.796875" style="14" bestFit="1" customWidth="1"/>
    <col min="5606" max="5606" width="8.53125" style="14" bestFit="1" customWidth="1"/>
    <col min="5607" max="5607" width="10.796875" style="14" bestFit="1" customWidth="1"/>
    <col min="5608" max="5608" width="8.9296875" style="14" bestFit="1" customWidth="1"/>
    <col min="5609" max="5609" width="10.796875" style="14" bestFit="1" customWidth="1"/>
    <col min="5610" max="5610" width="8.9296875" style="14" bestFit="1" customWidth="1"/>
    <col min="5611" max="5611" width="8.265625" style="14" bestFit="1" customWidth="1"/>
    <col min="5612" max="5612" width="8.53125" style="14" bestFit="1" customWidth="1"/>
    <col min="5613" max="5613" width="10.796875" style="14" bestFit="1" customWidth="1"/>
    <col min="5614" max="5614" width="8.9296875" style="14" bestFit="1" customWidth="1"/>
    <col min="5615" max="5615" width="10.796875" style="14" bestFit="1" customWidth="1"/>
    <col min="5616" max="5616" width="5.53125" style="14" bestFit="1" customWidth="1"/>
    <col min="5617" max="5617" width="8.265625" style="14" bestFit="1" customWidth="1"/>
    <col min="5618" max="5618" width="8.53125" style="14" bestFit="1" customWidth="1"/>
    <col min="5619" max="5619" width="10.796875" style="14" bestFit="1" customWidth="1"/>
    <col min="5620" max="5620" width="8.9296875" style="14" bestFit="1" customWidth="1"/>
    <col min="5621" max="5621" width="10.796875" style="14" bestFit="1" customWidth="1"/>
    <col min="5622" max="5622" width="8.9296875" style="14" bestFit="1" customWidth="1"/>
    <col min="5623" max="5623" width="10.796875" style="14" bestFit="1" customWidth="1"/>
    <col min="5624" max="5624" width="8.9296875" style="14" bestFit="1" customWidth="1"/>
    <col min="5625" max="5625" width="10.796875" style="14" bestFit="1" customWidth="1"/>
    <col min="5626" max="5626" width="8.53125" style="14" bestFit="1" customWidth="1"/>
    <col min="5627" max="5627" width="10.796875" style="14" bestFit="1" customWidth="1"/>
    <col min="5628" max="5628" width="8.53125" style="14" bestFit="1" customWidth="1"/>
    <col min="5629" max="5629" width="10.796875" style="14" bestFit="1" customWidth="1"/>
    <col min="5630" max="5630" width="5.53125" style="14" bestFit="1" customWidth="1"/>
    <col min="5631" max="5631" width="8.265625" style="14" bestFit="1" customWidth="1"/>
    <col min="5632" max="5632" width="8.53125" style="14" bestFit="1" customWidth="1"/>
    <col min="5633" max="5633" width="10.796875" style="14" bestFit="1" customWidth="1"/>
    <col min="5634" max="5634" width="8.53125" style="14" bestFit="1" customWidth="1"/>
    <col min="5635" max="5635" width="10.796875" style="14" bestFit="1" customWidth="1"/>
    <col min="5636" max="5636" width="5.53125" style="14" bestFit="1" customWidth="1"/>
    <col min="5637" max="5637" width="8.265625" style="14" bestFit="1" customWidth="1"/>
    <col min="5638" max="5638" width="7.86328125" style="14" bestFit="1" customWidth="1"/>
    <col min="5639" max="5639" width="9.796875" style="14" bestFit="1" customWidth="1"/>
    <col min="5640" max="5640" width="8.9296875" style="14" bestFit="1" customWidth="1"/>
    <col min="5641" max="5641" width="10.796875" style="14" bestFit="1" customWidth="1"/>
    <col min="5642" max="5642" width="8.9296875" style="14" bestFit="1" customWidth="1"/>
    <col min="5643" max="5643" width="9.796875" style="14" bestFit="1" customWidth="1"/>
    <col min="5644" max="5644" width="8.9296875" style="14" bestFit="1" customWidth="1"/>
    <col min="5645" max="5645" width="10.796875" style="14" bestFit="1" customWidth="1"/>
    <col min="5646" max="5646" width="8.53125" style="14" bestFit="1" customWidth="1"/>
    <col min="5647" max="5647" width="10.796875" style="14" bestFit="1" customWidth="1"/>
    <col min="5648" max="5648" width="8.9296875" style="14" bestFit="1" customWidth="1"/>
    <col min="5649" max="5649" width="10.796875" style="14" bestFit="1" customWidth="1"/>
    <col min="5650" max="5650" width="8.53125" style="14" bestFit="1" customWidth="1"/>
    <col min="5651" max="5651" width="10.796875" style="14" bestFit="1" customWidth="1"/>
    <col min="5652" max="5652" width="8.53125" style="14" bestFit="1" customWidth="1"/>
    <col min="5653" max="5653" width="10.796875" style="14" bestFit="1" customWidth="1"/>
    <col min="5654" max="5654" width="8.9296875" style="14" bestFit="1" customWidth="1"/>
    <col min="5655" max="5655" width="9.265625" style="14" bestFit="1" customWidth="1"/>
    <col min="5656" max="5656" width="9.53125" style="14" bestFit="1" customWidth="1"/>
    <col min="5657" max="5657" width="11.796875" style="14" bestFit="1" customWidth="1"/>
    <col min="5658" max="5658" width="6.53125" style="14" bestFit="1" customWidth="1"/>
    <col min="5659" max="5659" width="9.265625" style="14" bestFit="1" customWidth="1"/>
    <col min="5660" max="5660" width="9.53125" style="14" bestFit="1" customWidth="1"/>
    <col min="5661" max="5661" width="11.796875" style="14" bestFit="1" customWidth="1"/>
    <col min="5662" max="5662" width="9.53125" style="14" bestFit="1" customWidth="1"/>
    <col min="5663" max="5663" width="11.796875" style="14" bestFit="1" customWidth="1"/>
    <col min="5664" max="5664" width="7.86328125" style="14" bestFit="1" customWidth="1"/>
    <col min="5665" max="5665" width="9.265625" style="14" bestFit="1" customWidth="1"/>
    <col min="5666" max="5666" width="9.53125" style="14" bestFit="1" customWidth="1"/>
    <col min="5667" max="5667" width="11.796875" style="14" bestFit="1" customWidth="1"/>
    <col min="5668" max="5668" width="9.53125" style="14" bestFit="1" customWidth="1"/>
    <col min="5669" max="5669" width="11.796875" style="14" bestFit="1" customWidth="1"/>
    <col min="5670" max="5670" width="9.53125" style="14" bestFit="1" customWidth="1"/>
    <col min="5671" max="5671" width="11.796875" style="14" bestFit="1" customWidth="1"/>
    <col min="5672" max="5672" width="8.9296875" style="14" bestFit="1" customWidth="1"/>
    <col min="5673" max="5673" width="9.265625" style="14" bestFit="1" customWidth="1"/>
    <col min="5674" max="5674" width="9.53125" style="14" bestFit="1" customWidth="1"/>
    <col min="5675" max="5675" width="11.796875" style="14" bestFit="1" customWidth="1"/>
    <col min="5676" max="5676" width="9.53125" style="14" bestFit="1" customWidth="1"/>
    <col min="5677" max="5677" width="11.796875" style="14" bestFit="1" customWidth="1"/>
    <col min="5678" max="5678" width="9.53125" style="14" bestFit="1" customWidth="1"/>
    <col min="5679" max="5679" width="11.796875" style="14" bestFit="1" customWidth="1"/>
    <col min="5680" max="5680" width="6.53125" style="14" bestFit="1" customWidth="1"/>
    <col min="5681" max="5681" width="9.265625" style="14" bestFit="1" customWidth="1"/>
    <col min="5682" max="5682" width="7.86328125" style="14" bestFit="1" customWidth="1"/>
    <col min="5683" max="5683" width="9.265625" style="14" bestFit="1" customWidth="1"/>
    <col min="5684" max="5684" width="8.73046875" style="14" bestFit="1" customWidth="1"/>
    <col min="5685" max="5685" width="5.265625" style="14" bestFit="1" customWidth="1"/>
    <col min="5686" max="5686" width="3.59765625" style="14" bestFit="1" customWidth="1"/>
    <col min="5687" max="5687" width="11.46484375" style="14" bestFit="1" customWidth="1"/>
    <col min="5688" max="5688" width="10.19921875" style="14" bestFit="1" customWidth="1"/>
    <col min="5689" max="16384" width="9.06640625" style="14"/>
  </cols>
  <sheetData>
    <row r="1" spans="1:5688" x14ac:dyDescent="0.45">
      <c r="A1"/>
      <c r="B1"/>
    </row>
    <row r="2" spans="1:5688" x14ac:dyDescent="0.45">
      <c r="A2" s="13" t="s">
        <v>8379</v>
      </c>
      <c r="B2" s="14" t="s">
        <v>8363</v>
      </c>
    </row>
    <row r="4" spans="1:5688" x14ac:dyDescent="0.45">
      <c r="A4" s="13" t="s">
        <v>8360</v>
      </c>
      <c r="B4" s="14" t="s">
        <v>8400</v>
      </c>
      <c r="C4"/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  <c r="AMK4"/>
      <c r="AML4"/>
      <c r="AMM4"/>
      <c r="AMN4"/>
      <c r="AMO4"/>
      <c r="AMP4"/>
      <c r="AMQ4"/>
      <c r="AMR4"/>
      <c r="AMS4"/>
      <c r="AMT4"/>
      <c r="AMU4"/>
      <c r="AMV4"/>
      <c r="AMW4"/>
      <c r="AMX4"/>
      <c r="AMY4"/>
      <c r="AMZ4"/>
      <c r="ANA4"/>
      <c r="ANB4"/>
      <c r="ANC4"/>
      <c r="AND4"/>
      <c r="ANE4"/>
      <c r="ANF4"/>
      <c r="ANG4"/>
      <c r="ANH4"/>
      <c r="ANI4"/>
      <c r="ANJ4"/>
      <c r="ANK4"/>
      <c r="ANL4"/>
      <c r="ANM4"/>
      <c r="ANN4"/>
      <c r="ANO4"/>
      <c r="ANP4"/>
      <c r="ANQ4"/>
      <c r="ANR4"/>
      <c r="ANS4"/>
      <c r="ANT4"/>
      <c r="ANU4"/>
      <c r="ANV4"/>
      <c r="ANW4"/>
      <c r="ANX4"/>
      <c r="ANY4"/>
      <c r="ANZ4"/>
      <c r="AOA4"/>
      <c r="AOB4"/>
      <c r="AOC4"/>
      <c r="AOD4"/>
      <c r="AOE4"/>
      <c r="AOF4"/>
      <c r="AOG4"/>
      <c r="AOH4"/>
      <c r="AOI4"/>
      <c r="AOJ4"/>
      <c r="AOK4"/>
      <c r="AOL4"/>
      <c r="AOM4"/>
      <c r="AON4"/>
      <c r="AOO4"/>
      <c r="AOP4"/>
      <c r="AOQ4"/>
      <c r="AOR4"/>
      <c r="AOS4"/>
      <c r="AOT4"/>
      <c r="AOU4"/>
      <c r="AOV4"/>
      <c r="AOW4"/>
      <c r="AOX4"/>
      <c r="AOY4"/>
      <c r="AOZ4"/>
      <c r="APA4"/>
      <c r="APB4"/>
      <c r="APC4"/>
      <c r="APD4"/>
      <c r="APE4"/>
      <c r="APF4"/>
      <c r="APG4"/>
      <c r="APH4"/>
      <c r="API4"/>
      <c r="APJ4"/>
      <c r="APK4"/>
      <c r="APL4"/>
      <c r="APM4"/>
      <c r="APN4"/>
      <c r="APO4"/>
      <c r="APP4"/>
      <c r="APQ4"/>
      <c r="APR4"/>
      <c r="APS4"/>
      <c r="APT4"/>
      <c r="APU4"/>
      <c r="APV4"/>
      <c r="APW4"/>
      <c r="APX4"/>
      <c r="APY4"/>
      <c r="APZ4"/>
      <c r="AQA4"/>
      <c r="AQB4"/>
      <c r="AQC4"/>
      <c r="AQD4"/>
      <c r="AQE4"/>
      <c r="AQF4"/>
      <c r="AQG4"/>
      <c r="AQH4"/>
      <c r="AQI4"/>
      <c r="AQJ4"/>
      <c r="AQK4"/>
      <c r="AQL4"/>
      <c r="AQM4"/>
      <c r="AQN4"/>
      <c r="AQO4"/>
      <c r="AQP4"/>
      <c r="AQQ4"/>
      <c r="AQR4"/>
      <c r="AQS4"/>
      <c r="AQT4"/>
      <c r="AQU4"/>
      <c r="AQV4"/>
      <c r="AQW4"/>
      <c r="AQX4"/>
      <c r="AQY4"/>
      <c r="AQZ4"/>
      <c r="ARA4"/>
      <c r="ARB4"/>
      <c r="ARC4"/>
      <c r="ARD4"/>
      <c r="ARE4"/>
      <c r="ARF4"/>
      <c r="ARG4"/>
      <c r="ARH4"/>
      <c r="ARI4"/>
      <c r="ARJ4"/>
      <c r="ARK4"/>
      <c r="ARL4"/>
      <c r="ARM4"/>
      <c r="ARN4"/>
      <c r="ARO4"/>
      <c r="ARP4"/>
      <c r="ARQ4"/>
      <c r="ARR4"/>
      <c r="ARS4"/>
      <c r="ART4"/>
      <c r="ARU4"/>
      <c r="ARV4"/>
      <c r="ARW4"/>
      <c r="ARX4"/>
      <c r="ARY4"/>
      <c r="ARZ4"/>
      <c r="ASA4"/>
      <c r="ASB4"/>
      <c r="ASC4"/>
      <c r="ASD4"/>
      <c r="ASE4"/>
      <c r="ASF4"/>
      <c r="ASG4"/>
      <c r="ASH4"/>
      <c r="ASI4"/>
      <c r="ASJ4"/>
      <c r="ASK4"/>
      <c r="ASL4"/>
      <c r="ASM4"/>
      <c r="ASN4"/>
      <c r="ASO4"/>
      <c r="ASP4"/>
      <c r="ASQ4"/>
      <c r="ASR4"/>
      <c r="ASS4"/>
      <c r="AST4"/>
      <c r="ASU4"/>
      <c r="ASV4"/>
      <c r="ASW4"/>
      <c r="ASX4"/>
      <c r="ASY4"/>
      <c r="ASZ4"/>
      <c r="ATA4"/>
      <c r="ATB4"/>
      <c r="ATC4"/>
      <c r="ATD4"/>
      <c r="ATE4"/>
      <c r="ATF4"/>
      <c r="ATG4"/>
      <c r="ATH4"/>
      <c r="ATI4"/>
      <c r="ATJ4"/>
      <c r="ATK4"/>
      <c r="ATL4"/>
      <c r="ATM4"/>
      <c r="ATN4"/>
      <c r="ATO4"/>
      <c r="ATP4"/>
      <c r="ATQ4"/>
      <c r="ATR4"/>
      <c r="ATS4"/>
      <c r="ATT4"/>
      <c r="ATU4"/>
      <c r="ATV4"/>
      <c r="ATW4"/>
      <c r="ATX4"/>
      <c r="ATY4"/>
      <c r="ATZ4"/>
      <c r="AUA4"/>
      <c r="AUB4"/>
      <c r="AUC4"/>
      <c r="AUD4"/>
      <c r="AUE4"/>
      <c r="AUF4"/>
      <c r="AUG4"/>
      <c r="AUH4"/>
      <c r="AUI4"/>
      <c r="AUJ4"/>
      <c r="AUK4"/>
      <c r="AUL4"/>
      <c r="AUM4"/>
      <c r="AUN4"/>
      <c r="AUO4"/>
      <c r="AUP4"/>
      <c r="AUQ4"/>
      <c r="AUR4"/>
      <c r="AUS4"/>
      <c r="AUT4"/>
      <c r="AUU4"/>
      <c r="AUV4"/>
      <c r="AUW4"/>
      <c r="AUX4"/>
      <c r="AUY4"/>
      <c r="AUZ4"/>
      <c r="AVA4"/>
      <c r="AVB4"/>
      <c r="AVC4"/>
      <c r="AVD4"/>
      <c r="AVE4"/>
      <c r="AVF4"/>
      <c r="AVG4"/>
      <c r="AVH4"/>
      <c r="AVI4"/>
      <c r="AVJ4"/>
      <c r="AVK4"/>
      <c r="AVL4"/>
      <c r="AVM4"/>
      <c r="AVN4"/>
      <c r="AVO4"/>
      <c r="AVP4"/>
      <c r="AVQ4"/>
      <c r="AVR4"/>
      <c r="AVS4"/>
      <c r="AVT4"/>
      <c r="AVU4"/>
      <c r="AVV4"/>
      <c r="AVW4"/>
      <c r="AVX4"/>
      <c r="AVY4"/>
      <c r="AVZ4"/>
      <c r="AWA4"/>
      <c r="AWB4"/>
      <c r="AWC4"/>
      <c r="AWD4"/>
      <c r="AWE4"/>
      <c r="AWF4"/>
      <c r="AWG4"/>
      <c r="AWH4"/>
      <c r="AWI4"/>
      <c r="AWJ4"/>
      <c r="AWK4"/>
      <c r="AWL4"/>
      <c r="AWM4"/>
      <c r="AWN4"/>
      <c r="AWO4"/>
      <c r="AWP4"/>
      <c r="AWQ4"/>
      <c r="AWR4"/>
      <c r="AWS4"/>
      <c r="AWT4"/>
      <c r="AWU4"/>
      <c r="AWV4"/>
      <c r="AWW4"/>
      <c r="AWX4"/>
      <c r="AWY4"/>
      <c r="AWZ4"/>
      <c r="AXA4"/>
      <c r="AXB4"/>
      <c r="AXC4"/>
      <c r="AXD4"/>
      <c r="AXE4"/>
      <c r="AXF4"/>
      <c r="AXG4"/>
      <c r="AXH4"/>
      <c r="AXI4"/>
      <c r="AXJ4"/>
      <c r="AXK4"/>
      <c r="AXL4"/>
      <c r="AXM4"/>
      <c r="AXN4"/>
      <c r="AXO4"/>
      <c r="AXP4"/>
      <c r="AXQ4"/>
      <c r="AXR4"/>
      <c r="AXS4"/>
      <c r="AXT4"/>
      <c r="AXU4"/>
      <c r="AXV4"/>
      <c r="AXW4"/>
      <c r="AXX4"/>
      <c r="AXY4"/>
      <c r="AXZ4"/>
      <c r="AYA4"/>
      <c r="AYB4"/>
      <c r="AYC4"/>
      <c r="AYD4"/>
      <c r="AYE4"/>
      <c r="AYF4"/>
      <c r="AYG4"/>
      <c r="AYH4"/>
      <c r="AYI4"/>
      <c r="AYJ4"/>
      <c r="AYK4"/>
      <c r="AYL4"/>
      <c r="AYM4"/>
      <c r="AYN4"/>
      <c r="AYO4"/>
      <c r="AYP4"/>
      <c r="AYQ4"/>
      <c r="AYR4"/>
      <c r="AYS4"/>
      <c r="AYT4"/>
      <c r="AYU4"/>
      <c r="AYV4"/>
      <c r="AYW4"/>
      <c r="AYX4"/>
      <c r="AYY4"/>
      <c r="AYZ4"/>
      <c r="AZA4"/>
      <c r="AZB4"/>
      <c r="AZC4"/>
      <c r="AZD4"/>
      <c r="AZE4"/>
      <c r="AZF4"/>
      <c r="AZG4"/>
      <c r="AZH4"/>
      <c r="AZI4"/>
      <c r="AZJ4"/>
      <c r="AZK4"/>
      <c r="AZL4"/>
      <c r="AZM4"/>
      <c r="AZN4"/>
      <c r="AZO4"/>
      <c r="AZP4"/>
      <c r="AZQ4"/>
      <c r="AZR4"/>
      <c r="AZS4"/>
      <c r="AZT4"/>
      <c r="AZU4"/>
      <c r="AZV4"/>
      <c r="AZW4"/>
      <c r="AZX4"/>
      <c r="AZY4"/>
      <c r="AZZ4"/>
      <c r="BAA4"/>
      <c r="BAB4"/>
      <c r="BAC4"/>
      <c r="BAD4"/>
      <c r="BAE4"/>
      <c r="BAF4"/>
      <c r="BAG4"/>
      <c r="BAH4"/>
      <c r="BAI4"/>
      <c r="BAJ4"/>
      <c r="BAK4"/>
      <c r="BAL4"/>
      <c r="BAM4"/>
      <c r="BAN4"/>
      <c r="BAO4"/>
      <c r="BAP4"/>
      <c r="BAQ4"/>
      <c r="BAR4"/>
      <c r="BAS4"/>
      <c r="BAT4"/>
      <c r="BAU4"/>
      <c r="BAV4"/>
      <c r="BAW4"/>
      <c r="BAX4"/>
      <c r="BAY4"/>
      <c r="BAZ4"/>
      <c r="BBA4"/>
      <c r="BBB4"/>
      <c r="BBC4"/>
      <c r="BBD4"/>
      <c r="BBE4"/>
      <c r="BBF4"/>
      <c r="BBG4"/>
      <c r="BBH4"/>
      <c r="BBI4"/>
      <c r="BBJ4"/>
      <c r="BBK4"/>
      <c r="BBL4"/>
      <c r="BBM4"/>
      <c r="BBN4"/>
      <c r="BBO4"/>
      <c r="BBP4"/>
      <c r="BBQ4"/>
      <c r="BBR4"/>
      <c r="BBS4"/>
      <c r="BBT4"/>
      <c r="BBU4"/>
      <c r="BBV4"/>
      <c r="BBW4"/>
      <c r="BBX4"/>
      <c r="BBY4"/>
      <c r="BBZ4"/>
      <c r="BCA4"/>
      <c r="BCB4"/>
      <c r="BCC4"/>
      <c r="BCD4"/>
      <c r="BCE4"/>
      <c r="BCF4"/>
      <c r="BCG4"/>
      <c r="BCH4"/>
      <c r="BCI4"/>
      <c r="BCJ4"/>
      <c r="BCK4"/>
      <c r="BCL4"/>
      <c r="BCM4"/>
      <c r="BCN4"/>
      <c r="BCO4"/>
      <c r="BCP4"/>
      <c r="BCQ4"/>
      <c r="BCR4"/>
      <c r="BCS4"/>
      <c r="BCT4"/>
      <c r="BCU4"/>
      <c r="BCV4"/>
      <c r="BCW4"/>
      <c r="BCX4"/>
      <c r="BCY4"/>
      <c r="BCZ4"/>
      <c r="BDA4"/>
      <c r="BDB4"/>
      <c r="BDC4"/>
      <c r="BDD4"/>
      <c r="BDE4"/>
      <c r="BDF4"/>
      <c r="BDG4"/>
      <c r="BDH4"/>
      <c r="BDI4"/>
      <c r="BDJ4"/>
      <c r="BDK4"/>
      <c r="BDL4"/>
      <c r="BDM4"/>
      <c r="BDN4"/>
      <c r="BDO4"/>
      <c r="BDP4"/>
      <c r="BDQ4"/>
      <c r="BDR4"/>
      <c r="BDS4"/>
      <c r="BDT4"/>
      <c r="BDU4"/>
      <c r="BDV4"/>
      <c r="BDW4"/>
      <c r="BDX4"/>
      <c r="BDY4"/>
      <c r="BDZ4"/>
      <c r="BEA4"/>
      <c r="BEB4"/>
      <c r="BEC4"/>
      <c r="BED4"/>
      <c r="BEE4"/>
      <c r="BEF4"/>
      <c r="BEG4"/>
      <c r="BEH4"/>
      <c r="BEI4"/>
      <c r="BEJ4"/>
      <c r="BEK4"/>
      <c r="BEL4"/>
      <c r="BEM4"/>
      <c r="BEN4"/>
      <c r="BEO4"/>
      <c r="BEP4"/>
      <c r="BEQ4"/>
      <c r="BER4"/>
      <c r="BES4"/>
      <c r="BET4"/>
      <c r="BEU4"/>
      <c r="BEV4"/>
      <c r="BEW4"/>
      <c r="BEX4"/>
      <c r="BEY4"/>
      <c r="BEZ4"/>
      <c r="BFA4"/>
      <c r="BFB4"/>
      <c r="BFC4"/>
      <c r="BFD4"/>
      <c r="BFE4"/>
      <c r="BFF4"/>
      <c r="BFG4"/>
      <c r="BFH4"/>
      <c r="BFI4"/>
      <c r="BFJ4"/>
      <c r="BFK4"/>
      <c r="BFL4"/>
      <c r="BFM4"/>
      <c r="BFN4"/>
      <c r="BFO4"/>
      <c r="BFP4"/>
      <c r="BFQ4"/>
      <c r="BFR4"/>
      <c r="BFS4"/>
      <c r="BFT4"/>
      <c r="BFU4"/>
      <c r="BFV4"/>
      <c r="BFW4"/>
      <c r="BFX4"/>
      <c r="BFY4"/>
      <c r="BFZ4"/>
      <c r="BGA4"/>
      <c r="BGB4"/>
      <c r="BGC4"/>
      <c r="BGD4"/>
      <c r="BGE4"/>
      <c r="BGF4"/>
      <c r="BGG4"/>
      <c r="BGH4"/>
      <c r="BGI4"/>
      <c r="BGJ4"/>
      <c r="BGK4"/>
      <c r="BGL4"/>
      <c r="BGM4"/>
      <c r="BGN4"/>
      <c r="BGO4"/>
      <c r="BGP4"/>
      <c r="BGQ4"/>
      <c r="BGR4"/>
      <c r="BGS4"/>
      <c r="BGT4"/>
      <c r="BGU4"/>
      <c r="BGV4"/>
      <c r="BGW4"/>
      <c r="BGX4"/>
      <c r="BGY4"/>
      <c r="BGZ4"/>
      <c r="BHA4"/>
      <c r="BHB4"/>
      <c r="BHC4"/>
      <c r="BHD4"/>
      <c r="BHE4"/>
      <c r="BHF4"/>
      <c r="BHG4"/>
      <c r="BHH4"/>
      <c r="BHI4"/>
      <c r="BHJ4"/>
      <c r="BHK4"/>
      <c r="BHL4"/>
      <c r="BHM4"/>
      <c r="BHN4"/>
      <c r="BHO4"/>
      <c r="BHP4"/>
      <c r="BHQ4"/>
      <c r="BHR4"/>
      <c r="BHS4"/>
      <c r="BHT4"/>
      <c r="BHU4"/>
      <c r="BHV4"/>
      <c r="BHW4"/>
      <c r="BHX4"/>
      <c r="BHY4"/>
      <c r="BHZ4"/>
      <c r="BIA4"/>
      <c r="BIB4"/>
      <c r="BIC4"/>
      <c r="BID4"/>
      <c r="BIE4"/>
      <c r="BIF4"/>
      <c r="BIG4"/>
      <c r="BIH4"/>
      <c r="BII4"/>
      <c r="BIJ4"/>
      <c r="BIK4"/>
      <c r="BIL4"/>
      <c r="BIM4"/>
      <c r="BIN4"/>
      <c r="BIO4"/>
      <c r="BIP4"/>
      <c r="BIQ4"/>
      <c r="BIR4"/>
      <c r="BIS4"/>
      <c r="BIT4"/>
      <c r="BIU4"/>
      <c r="BIV4"/>
      <c r="BIW4"/>
      <c r="BIX4"/>
      <c r="BIY4"/>
      <c r="BIZ4"/>
      <c r="BJA4"/>
      <c r="BJB4"/>
      <c r="BJC4"/>
      <c r="BJD4"/>
      <c r="BJE4"/>
      <c r="BJF4"/>
      <c r="BJG4"/>
      <c r="BJH4"/>
      <c r="BJI4"/>
      <c r="BJJ4"/>
      <c r="BJK4"/>
      <c r="BJL4"/>
      <c r="BJM4"/>
      <c r="BJN4"/>
      <c r="BJO4"/>
      <c r="BJP4"/>
      <c r="BJQ4"/>
      <c r="BJR4"/>
      <c r="BJS4"/>
      <c r="BJT4"/>
      <c r="BJU4"/>
      <c r="BJV4"/>
      <c r="BJW4"/>
      <c r="BJX4"/>
      <c r="BJY4"/>
      <c r="BJZ4"/>
      <c r="BKA4"/>
      <c r="BKB4"/>
      <c r="BKC4"/>
      <c r="BKD4"/>
      <c r="BKE4"/>
      <c r="BKF4"/>
      <c r="BKG4"/>
      <c r="BKH4"/>
      <c r="BKI4"/>
      <c r="BKJ4"/>
      <c r="BKK4"/>
      <c r="BKL4"/>
      <c r="BKM4"/>
      <c r="BKN4"/>
      <c r="BKO4"/>
      <c r="BKP4"/>
      <c r="BKQ4"/>
      <c r="BKR4"/>
      <c r="BKS4"/>
      <c r="BKT4"/>
      <c r="BKU4"/>
      <c r="BKV4"/>
      <c r="BKW4"/>
      <c r="BKX4"/>
      <c r="BKY4"/>
      <c r="BKZ4"/>
      <c r="BLA4"/>
      <c r="BLB4"/>
      <c r="BLC4"/>
      <c r="BLD4"/>
      <c r="BLE4"/>
      <c r="BLF4"/>
      <c r="BLG4"/>
      <c r="BLH4"/>
      <c r="BLI4"/>
      <c r="BLJ4"/>
      <c r="BLK4"/>
      <c r="BLL4"/>
      <c r="BLM4"/>
      <c r="BLN4"/>
      <c r="BLO4"/>
      <c r="BLP4"/>
      <c r="BLQ4"/>
      <c r="BLR4"/>
      <c r="BLS4"/>
      <c r="BLT4"/>
      <c r="BLU4"/>
      <c r="BLV4"/>
      <c r="BLW4"/>
      <c r="BLX4"/>
      <c r="BLY4"/>
      <c r="BLZ4"/>
      <c r="BMA4"/>
      <c r="BMB4"/>
      <c r="BMC4"/>
      <c r="BMD4"/>
      <c r="BME4"/>
      <c r="BMF4"/>
      <c r="BMG4"/>
      <c r="BMH4"/>
      <c r="BMI4"/>
      <c r="BMJ4"/>
      <c r="BMK4"/>
      <c r="BML4"/>
      <c r="BMM4"/>
      <c r="BMN4"/>
      <c r="BMO4"/>
      <c r="BMP4"/>
      <c r="BMQ4"/>
      <c r="BMR4"/>
      <c r="BMS4"/>
      <c r="BMT4"/>
      <c r="BMU4"/>
      <c r="BMV4"/>
      <c r="BMW4"/>
      <c r="BMX4"/>
      <c r="BMY4"/>
      <c r="BMZ4"/>
      <c r="BNA4"/>
      <c r="BNB4"/>
      <c r="BNC4"/>
      <c r="BND4"/>
      <c r="BNE4"/>
      <c r="BNF4"/>
      <c r="BNG4"/>
      <c r="BNH4"/>
      <c r="BNI4"/>
      <c r="BNJ4"/>
      <c r="BNK4"/>
      <c r="BNL4"/>
      <c r="BNM4"/>
      <c r="BNN4"/>
      <c r="BNO4"/>
      <c r="BNP4"/>
      <c r="BNQ4"/>
      <c r="BNR4"/>
      <c r="BNS4"/>
      <c r="BNT4"/>
      <c r="BNU4"/>
      <c r="BNV4"/>
      <c r="BNW4"/>
      <c r="BNX4"/>
      <c r="BNY4"/>
      <c r="BNZ4"/>
      <c r="BOA4"/>
      <c r="BOB4"/>
      <c r="BOC4"/>
      <c r="BOD4"/>
      <c r="BOE4"/>
      <c r="BOF4"/>
      <c r="BOG4"/>
      <c r="BOH4"/>
      <c r="BOI4"/>
      <c r="BOJ4"/>
      <c r="BOK4"/>
      <c r="BOL4"/>
      <c r="BOM4"/>
      <c r="BON4"/>
      <c r="BOO4"/>
      <c r="BOP4"/>
      <c r="BOQ4"/>
      <c r="BOR4"/>
      <c r="BOS4"/>
      <c r="BOT4"/>
      <c r="BOU4"/>
      <c r="BOV4"/>
      <c r="BOW4"/>
      <c r="BOX4"/>
      <c r="BOY4"/>
      <c r="BOZ4"/>
      <c r="BPA4"/>
      <c r="BPB4"/>
      <c r="BPC4"/>
      <c r="BPD4"/>
      <c r="BPE4"/>
      <c r="BPF4"/>
      <c r="BPG4"/>
      <c r="BPH4"/>
      <c r="BPI4"/>
      <c r="BPJ4"/>
      <c r="BPK4"/>
      <c r="BPL4"/>
      <c r="BPM4"/>
      <c r="BPN4"/>
      <c r="BPO4"/>
      <c r="BPP4"/>
      <c r="BPQ4"/>
      <c r="BPR4"/>
      <c r="BPS4"/>
      <c r="BPT4"/>
      <c r="BPU4"/>
      <c r="BPV4"/>
      <c r="BPW4"/>
      <c r="BPX4"/>
      <c r="BPY4"/>
      <c r="BPZ4"/>
      <c r="BQA4"/>
      <c r="BQB4"/>
      <c r="BQC4"/>
      <c r="BQD4"/>
      <c r="BQE4"/>
      <c r="BQF4"/>
      <c r="BQG4"/>
      <c r="BQH4"/>
      <c r="BQI4"/>
      <c r="BQJ4"/>
      <c r="BQK4"/>
      <c r="BQL4"/>
      <c r="BQM4"/>
      <c r="BQN4"/>
      <c r="BQO4"/>
      <c r="BQP4"/>
      <c r="BQQ4"/>
      <c r="BQR4"/>
      <c r="BQS4"/>
      <c r="BQT4"/>
      <c r="BQU4"/>
      <c r="BQV4"/>
      <c r="BQW4"/>
      <c r="BQX4"/>
      <c r="BQY4"/>
      <c r="BQZ4"/>
      <c r="BRA4"/>
      <c r="BRB4"/>
      <c r="BRC4"/>
      <c r="BRD4"/>
      <c r="BRE4"/>
      <c r="BRF4"/>
      <c r="BRG4"/>
      <c r="BRH4"/>
      <c r="BRI4"/>
      <c r="BRJ4"/>
      <c r="BRK4"/>
      <c r="BRL4"/>
      <c r="BRM4"/>
      <c r="BRN4"/>
      <c r="BRO4"/>
      <c r="BRP4"/>
      <c r="BRQ4"/>
      <c r="BRR4"/>
      <c r="BRS4"/>
      <c r="BRT4"/>
      <c r="BRU4"/>
      <c r="BRV4"/>
      <c r="BRW4"/>
      <c r="BRX4"/>
      <c r="BRY4"/>
      <c r="BRZ4"/>
      <c r="BSA4"/>
      <c r="BSB4"/>
      <c r="BSC4"/>
      <c r="BSD4"/>
      <c r="BSE4"/>
      <c r="BSF4"/>
      <c r="BSG4"/>
      <c r="BSH4"/>
      <c r="BSI4"/>
      <c r="BSJ4"/>
      <c r="BSK4"/>
      <c r="BSL4"/>
      <c r="BSM4"/>
      <c r="BSN4"/>
      <c r="BSO4"/>
      <c r="BSP4"/>
      <c r="BSQ4"/>
      <c r="BSR4"/>
      <c r="BSS4"/>
      <c r="BST4"/>
      <c r="BSU4"/>
      <c r="BSV4"/>
      <c r="BSW4"/>
      <c r="BSX4"/>
      <c r="BSY4"/>
      <c r="BSZ4"/>
      <c r="BTA4"/>
      <c r="BTB4"/>
      <c r="BTC4"/>
      <c r="BTD4"/>
      <c r="BTE4"/>
      <c r="BTF4"/>
      <c r="BTG4"/>
      <c r="BTH4"/>
      <c r="BTI4"/>
      <c r="BTJ4"/>
      <c r="BTK4"/>
      <c r="BTL4"/>
      <c r="BTM4"/>
      <c r="BTN4"/>
      <c r="BTO4"/>
      <c r="BTP4"/>
      <c r="BTQ4"/>
      <c r="BTR4"/>
      <c r="BTS4"/>
      <c r="BTT4"/>
      <c r="BTU4"/>
      <c r="BTV4"/>
      <c r="BTW4"/>
      <c r="BTX4"/>
      <c r="BTY4"/>
      <c r="BTZ4"/>
      <c r="BUA4"/>
      <c r="BUB4"/>
      <c r="BUC4"/>
      <c r="BUD4"/>
      <c r="BUE4"/>
      <c r="BUF4"/>
      <c r="BUG4"/>
      <c r="BUH4"/>
      <c r="BUI4"/>
      <c r="BUJ4"/>
      <c r="BUK4"/>
      <c r="BUL4"/>
      <c r="BUM4"/>
      <c r="BUN4"/>
      <c r="BUO4"/>
      <c r="BUP4"/>
      <c r="BUQ4"/>
      <c r="BUR4"/>
      <c r="BUS4"/>
      <c r="BUT4"/>
      <c r="BUU4"/>
      <c r="BUV4"/>
      <c r="BUW4"/>
      <c r="BUX4"/>
      <c r="BUY4"/>
      <c r="BUZ4"/>
      <c r="BVA4"/>
      <c r="BVB4"/>
      <c r="BVC4"/>
      <c r="BVD4"/>
      <c r="BVE4"/>
      <c r="BVF4"/>
      <c r="BVG4"/>
      <c r="BVH4"/>
      <c r="BVI4"/>
      <c r="BVJ4"/>
      <c r="BVK4"/>
      <c r="BVL4"/>
      <c r="BVM4"/>
      <c r="BVN4"/>
      <c r="BVO4"/>
      <c r="BVP4"/>
      <c r="BVQ4"/>
      <c r="BVR4"/>
      <c r="BVS4"/>
      <c r="BVT4"/>
      <c r="BVU4"/>
      <c r="BVV4"/>
      <c r="BVW4"/>
      <c r="BVX4"/>
      <c r="BVY4"/>
      <c r="BVZ4"/>
      <c r="BWA4"/>
      <c r="BWB4"/>
      <c r="BWC4"/>
      <c r="BWD4"/>
      <c r="BWE4"/>
      <c r="BWF4"/>
      <c r="BWG4"/>
      <c r="BWH4"/>
      <c r="BWI4"/>
      <c r="BWJ4"/>
      <c r="BWK4"/>
      <c r="BWL4"/>
      <c r="BWM4"/>
      <c r="BWN4"/>
      <c r="BWO4"/>
      <c r="BWP4"/>
      <c r="BWQ4"/>
      <c r="BWR4"/>
      <c r="BWS4"/>
      <c r="BWT4"/>
      <c r="BWU4"/>
      <c r="BWV4"/>
      <c r="BWW4"/>
      <c r="BWX4"/>
      <c r="BWY4"/>
      <c r="BWZ4"/>
      <c r="BXA4"/>
      <c r="BXB4"/>
      <c r="BXC4"/>
      <c r="BXD4"/>
      <c r="BXE4"/>
      <c r="BXF4"/>
      <c r="BXG4"/>
      <c r="BXH4"/>
      <c r="BXI4"/>
      <c r="BXJ4"/>
      <c r="BXK4"/>
      <c r="BXL4"/>
      <c r="BXM4"/>
      <c r="BXN4"/>
      <c r="BXO4"/>
      <c r="BXP4"/>
      <c r="BXQ4"/>
      <c r="BXR4"/>
      <c r="BXS4"/>
      <c r="BXT4"/>
      <c r="BXU4"/>
      <c r="BXV4"/>
      <c r="BXW4"/>
      <c r="BXX4"/>
      <c r="BXY4"/>
      <c r="BXZ4"/>
      <c r="BYA4"/>
      <c r="BYB4"/>
      <c r="BYC4"/>
      <c r="BYD4"/>
      <c r="BYE4"/>
      <c r="BYF4"/>
      <c r="BYG4"/>
      <c r="BYH4"/>
      <c r="BYI4"/>
      <c r="BYJ4"/>
      <c r="BYK4"/>
      <c r="BYL4"/>
      <c r="BYM4"/>
      <c r="BYN4"/>
      <c r="BYO4"/>
      <c r="BYP4"/>
      <c r="BYQ4"/>
      <c r="BYR4"/>
      <c r="BYS4"/>
      <c r="BYT4"/>
      <c r="BYU4"/>
      <c r="BYV4"/>
      <c r="BYW4"/>
      <c r="BYX4"/>
      <c r="BYY4"/>
      <c r="BYZ4"/>
      <c r="BZA4"/>
      <c r="BZB4"/>
      <c r="BZC4"/>
      <c r="BZD4"/>
      <c r="BZE4"/>
      <c r="BZF4"/>
      <c r="BZG4"/>
      <c r="BZH4"/>
      <c r="BZI4"/>
      <c r="BZJ4"/>
      <c r="BZK4"/>
      <c r="BZL4"/>
      <c r="BZM4"/>
      <c r="BZN4"/>
      <c r="BZO4"/>
      <c r="BZP4"/>
      <c r="BZQ4"/>
      <c r="BZR4"/>
      <c r="BZS4"/>
      <c r="BZT4"/>
      <c r="BZU4"/>
      <c r="BZV4"/>
      <c r="BZW4"/>
      <c r="BZX4"/>
      <c r="BZY4"/>
      <c r="BZZ4"/>
      <c r="CAA4"/>
      <c r="CAB4"/>
      <c r="CAC4"/>
      <c r="CAD4"/>
      <c r="CAE4"/>
      <c r="CAF4"/>
      <c r="CAG4"/>
      <c r="CAH4"/>
      <c r="CAI4"/>
      <c r="CAJ4"/>
      <c r="CAK4"/>
      <c r="CAL4"/>
      <c r="CAM4"/>
      <c r="CAN4"/>
      <c r="CAO4"/>
      <c r="CAP4"/>
      <c r="CAQ4"/>
      <c r="CAR4"/>
      <c r="CAS4"/>
      <c r="CAT4"/>
      <c r="CAU4"/>
      <c r="CAV4"/>
      <c r="CAW4"/>
      <c r="CAX4"/>
      <c r="CAY4"/>
      <c r="CAZ4"/>
      <c r="CBA4"/>
      <c r="CBB4"/>
      <c r="CBC4"/>
      <c r="CBD4"/>
      <c r="CBE4"/>
      <c r="CBF4"/>
      <c r="CBG4"/>
      <c r="CBH4"/>
      <c r="CBI4"/>
      <c r="CBJ4"/>
      <c r="CBK4"/>
      <c r="CBL4"/>
      <c r="CBM4"/>
      <c r="CBN4"/>
      <c r="CBO4"/>
      <c r="CBP4"/>
      <c r="CBQ4"/>
      <c r="CBR4"/>
      <c r="CBS4"/>
      <c r="CBT4"/>
      <c r="CBU4"/>
      <c r="CBV4"/>
      <c r="CBW4"/>
      <c r="CBX4"/>
      <c r="CBY4"/>
      <c r="CBZ4"/>
      <c r="CCA4"/>
      <c r="CCB4"/>
      <c r="CCC4"/>
      <c r="CCD4"/>
      <c r="CCE4"/>
      <c r="CCF4"/>
      <c r="CCG4"/>
      <c r="CCH4"/>
      <c r="CCI4"/>
      <c r="CCJ4"/>
      <c r="CCK4"/>
      <c r="CCL4"/>
      <c r="CCM4"/>
      <c r="CCN4"/>
      <c r="CCO4"/>
      <c r="CCP4"/>
      <c r="CCQ4"/>
      <c r="CCR4"/>
      <c r="CCS4"/>
      <c r="CCT4"/>
      <c r="CCU4"/>
      <c r="CCV4"/>
      <c r="CCW4"/>
      <c r="CCX4"/>
      <c r="CCY4"/>
      <c r="CCZ4"/>
      <c r="CDA4"/>
      <c r="CDB4"/>
      <c r="CDC4"/>
      <c r="CDD4"/>
      <c r="CDE4"/>
      <c r="CDF4"/>
      <c r="CDG4"/>
      <c r="CDH4"/>
      <c r="CDI4"/>
      <c r="CDJ4"/>
      <c r="CDK4"/>
      <c r="CDL4"/>
      <c r="CDM4"/>
      <c r="CDN4"/>
      <c r="CDO4"/>
      <c r="CDP4"/>
      <c r="CDQ4"/>
      <c r="CDR4"/>
      <c r="CDS4"/>
      <c r="CDT4"/>
      <c r="CDU4"/>
      <c r="CDV4"/>
      <c r="CDW4"/>
      <c r="CDX4"/>
      <c r="CDY4"/>
      <c r="CDZ4"/>
      <c r="CEA4"/>
      <c r="CEB4"/>
      <c r="CEC4"/>
      <c r="CED4"/>
      <c r="CEE4"/>
      <c r="CEF4"/>
      <c r="CEG4"/>
      <c r="CEH4"/>
      <c r="CEI4"/>
      <c r="CEJ4"/>
      <c r="CEK4"/>
      <c r="CEL4"/>
      <c r="CEM4"/>
      <c r="CEN4"/>
      <c r="CEO4"/>
      <c r="CEP4"/>
      <c r="CEQ4"/>
      <c r="CER4"/>
      <c r="CES4"/>
      <c r="CET4"/>
      <c r="CEU4"/>
      <c r="CEV4"/>
      <c r="CEW4"/>
      <c r="CEX4"/>
      <c r="CEY4"/>
      <c r="CEZ4"/>
      <c r="CFA4"/>
      <c r="CFB4"/>
      <c r="CFC4"/>
      <c r="CFD4"/>
      <c r="CFE4"/>
      <c r="CFF4"/>
      <c r="CFG4"/>
      <c r="CFH4"/>
      <c r="CFI4"/>
      <c r="CFJ4"/>
      <c r="CFK4"/>
      <c r="CFL4"/>
      <c r="CFM4"/>
      <c r="CFN4"/>
      <c r="CFO4"/>
      <c r="CFP4"/>
      <c r="CFQ4"/>
      <c r="CFR4"/>
      <c r="CFS4"/>
      <c r="CFT4"/>
      <c r="CFU4"/>
      <c r="CFV4"/>
      <c r="CFW4"/>
      <c r="CFX4"/>
      <c r="CFY4"/>
      <c r="CFZ4"/>
      <c r="CGA4"/>
      <c r="CGB4"/>
      <c r="CGC4"/>
      <c r="CGD4"/>
      <c r="CGE4"/>
      <c r="CGF4"/>
      <c r="CGG4"/>
      <c r="CGH4"/>
      <c r="CGI4"/>
      <c r="CGJ4"/>
      <c r="CGK4"/>
      <c r="CGL4"/>
      <c r="CGM4"/>
      <c r="CGN4"/>
      <c r="CGO4"/>
      <c r="CGP4"/>
      <c r="CGQ4"/>
      <c r="CGR4"/>
      <c r="CGS4"/>
      <c r="CGT4"/>
      <c r="CGU4"/>
      <c r="CGV4"/>
      <c r="CGW4"/>
      <c r="CGX4"/>
      <c r="CGY4"/>
      <c r="CGZ4"/>
      <c r="CHA4"/>
      <c r="CHB4"/>
      <c r="CHC4"/>
      <c r="CHD4"/>
      <c r="CHE4"/>
      <c r="CHF4"/>
      <c r="CHG4"/>
      <c r="CHH4"/>
      <c r="CHI4"/>
      <c r="CHJ4"/>
      <c r="CHK4"/>
      <c r="CHL4"/>
      <c r="CHM4"/>
      <c r="CHN4"/>
      <c r="CHO4"/>
      <c r="CHP4"/>
      <c r="CHQ4"/>
      <c r="CHR4"/>
      <c r="CHS4"/>
      <c r="CHT4"/>
      <c r="CHU4"/>
      <c r="CHV4"/>
      <c r="CHW4"/>
      <c r="CHX4"/>
      <c r="CHY4"/>
      <c r="CHZ4"/>
      <c r="CIA4"/>
      <c r="CIB4"/>
      <c r="CIC4"/>
      <c r="CID4"/>
      <c r="CIE4"/>
      <c r="CIF4"/>
      <c r="CIG4"/>
      <c r="CIH4"/>
      <c r="CII4"/>
      <c r="CIJ4"/>
      <c r="CIK4"/>
      <c r="CIL4"/>
      <c r="CIM4"/>
      <c r="CIN4"/>
      <c r="CIO4"/>
      <c r="CIP4"/>
      <c r="CIQ4"/>
      <c r="CIR4"/>
      <c r="CIS4"/>
      <c r="CIT4"/>
      <c r="CIU4"/>
      <c r="CIV4"/>
      <c r="CIW4"/>
      <c r="CIX4"/>
      <c r="CIY4"/>
      <c r="CIZ4"/>
      <c r="CJA4"/>
      <c r="CJB4"/>
      <c r="CJC4"/>
      <c r="CJD4"/>
      <c r="CJE4"/>
      <c r="CJF4"/>
      <c r="CJG4"/>
      <c r="CJH4"/>
      <c r="CJI4"/>
      <c r="CJJ4"/>
      <c r="CJK4"/>
      <c r="CJL4"/>
      <c r="CJM4"/>
      <c r="CJN4"/>
      <c r="CJO4"/>
      <c r="CJP4"/>
      <c r="CJQ4"/>
      <c r="CJR4"/>
      <c r="CJS4"/>
      <c r="CJT4"/>
      <c r="CJU4"/>
      <c r="CJV4"/>
      <c r="CJW4"/>
      <c r="CJX4"/>
      <c r="CJY4"/>
      <c r="CJZ4"/>
      <c r="CKA4"/>
      <c r="CKB4"/>
      <c r="CKC4"/>
      <c r="CKD4"/>
      <c r="CKE4"/>
      <c r="CKF4"/>
      <c r="CKG4"/>
      <c r="CKH4"/>
      <c r="CKI4"/>
      <c r="CKJ4"/>
      <c r="CKK4"/>
      <c r="CKL4"/>
      <c r="CKM4"/>
      <c r="CKN4"/>
      <c r="CKO4"/>
      <c r="CKP4"/>
      <c r="CKQ4"/>
      <c r="CKR4"/>
      <c r="CKS4"/>
      <c r="CKT4"/>
      <c r="CKU4"/>
      <c r="CKV4"/>
      <c r="CKW4"/>
      <c r="CKX4"/>
      <c r="CKY4"/>
      <c r="CKZ4"/>
      <c r="CLA4"/>
      <c r="CLB4"/>
      <c r="CLC4"/>
      <c r="CLD4"/>
      <c r="CLE4"/>
      <c r="CLF4"/>
      <c r="CLG4"/>
      <c r="CLH4"/>
      <c r="CLI4"/>
      <c r="CLJ4"/>
      <c r="CLK4"/>
      <c r="CLL4"/>
      <c r="CLM4"/>
      <c r="CLN4"/>
      <c r="CLO4"/>
      <c r="CLP4"/>
      <c r="CLQ4"/>
      <c r="CLR4"/>
      <c r="CLS4"/>
      <c r="CLT4"/>
      <c r="CLU4"/>
      <c r="CLV4"/>
      <c r="CLW4"/>
      <c r="CLX4"/>
      <c r="CLY4"/>
      <c r="CLZ4"/>
      <c r="CMA4"/>
      <c r="CMB4"/>
      <c r="CMC4"/>
      <c r="CMD4"/>
      <c r="CME4"/>
      <c r="CMF4"/>
      <c r="CMG4"/>
      <c r="CMH4"/>
      <c r="CMI4"/>
      <c r="CMJ4"/>
      <c r="CMK4"/>
      <c r="CML4"/>
      <c r="CMM4"/>
      <c r="CMN4"/>
      <c r="CMO4"/>
      <c r="CMP4"/>
      <c r="CMQ4"/>
      <c r="CMR4"/>
      <c r="CMS4"/>
      <c r="CMT4"/>
      <c r="CMU4"/>
      <c r="CMV4"/>
      <c r="CMW4"/>
      <c r="CMX4"/>
      <c r="CMY4"/>
      <c r="CMZ4"/>
      <c r="CNA4"/>
      <c r="CNB4"/>
      <c r="CNC4"/>
      <c r="CND4"/>
      <c r="CNE4"/>
      <c r="CNF4"/>
      <c r="CNG4"/>
      <c r="CNH4"/>
      <c r="CNI4"/>
      <c r="CNJ4"/>
      <c r="CNK4"/>
      <c r="CNL4"/>
      <c r="CNM4"/>
      <c r="CNN4"/>
      <c r="CNO4"/>
      <c r="CNP4"/>
      <c r="CNQ4"/>
      <c r="CNR4"/>
      <c r="CNS4"/>
      <c r="CNT4"/>
      <c r="CNU4"/>
      <c r="CNV4"/>
      <c r="CNW4"/>
      <c r="CNX4"/>
      <c r="CNY4"/>
      <c r="CNZ4"/>
      <c r="COA4"/>
      <c r="COB4"/>
      <c r="COC4"/>
      <c r="COD4"/>
      <c r="COE4"/>
      <c r="COF4"/>
      <c r="COG4"/>
      <c r="COH4"/>
      <c r="COI4"/>
      <c r="COJ4"/>
      <c r="COK4"/>
      <c r="COL4"/>
      <c r="COM4"/>
      <c r="CON4"/>
      <c r="COO4"/>
      <c r="COP4"/>
      <c r="COQ4"/>
      <c r="COR4"/>
      <c r="COS4"/>
      <c r="COT4"/>
      <c r="COU4"/>
      <c r="COV4"/>
      <c r="COW4"/>
      <c r="COX4"/>
      <c r="COY4"/>
      <c r="COZ4"/>
      <c r="CPA4"/>
      <c r="CPB4"/>
      <c r="CPC4"/>
      <c r="CPD4"/>
      <c r="CPE4"/>
      <c r="CPF4"/>
      <c r="CPG4"/>
      <c r="CPH4"/>
      <c r="CPI4"/>
      <c r="CPJ4"/>
      <c r="CPK4"/>
      <c r="CPL4"/>
      <c r="CPM4"/>
      <c r="CPN4"/>
      <c r="CPO4"/>
      <c r="CPP4"/>
      <c r="CPQ4"/>
      <c r="CPR4"/>
      <c r="CPS4"/>
      <c r="CPT4"/>
      <c r="CPU4"/>
      <c r="CPV4"/>
      <c r="CPW4"/>
      <c r="CPX4"/>
      <c r="CPY4"/>
      <c r="CPZ4"/>
      <c r="CQA4"/>
      <c r="CQB4"/>
      <c r="CQC4"/>
      <c r="CQD4"/>
      <c r="CQE4"/>
      <c r="CQF4"/>
      <c r="CQG4"/>
      <c r="CQH4"/>
      <c r="CQI4"/>
      <c r="CQJ4"/>
      <c r="CQK4"/>
      <c r="CQL4"/>
      <c r="CQM4"/>
      <c r="CQN4"/>
      <c r="CQO4"/>
      <c r="CQP4"/>
      <c r="CQQ4"/>
      <c r="CQR4"/>
      <c r="CQS4"/>
      <c r="CQT4"/>
      <c r="CQU4"/>
      <c r="CQV4"/>
      <c r="CQW4"/>
      <c r="CQX4"/>
      <c r="CQY4"/>
      <c r="CQZ4"/>
      <c r="CRA4"/>
      <c r="CRB4"/>
      <c r="CRC4"/>
      <c r="CRD4"/>
      <c r="CRE4"/>
      <c r="CRF4"/>
      <c r="CRG4"/>
      <c r="CRH4"/>
      <c r="CRI4"/>
      <c r="CRJ4"/>
      <c r="CRK4"/>
      <c r="CRL4"/>
      <c r="CRM4"/>
      <c r="CRN4"/>
      <c r="CRO4"/>
      <c r="CRP4"/>
      <c r="CRQ4"/>
      <c r="CRR4"/>
      <c r="CRS4"/>
      <c r="CRT4"/>
      <c r="CRU4"/>
      <c r="CRV4"/>
      <c r="CRW4"/>
      <c r="CRX4"/>
      <c r="CRY4"/>
      <c r="CRZ4"/>
      <c r="CSA4"/>
      <c r="CSB4"/>
      <c r="CSC4"/>
      <c r="CSD4"/>
      <c r="CSE4"/>
      <c r="CSF4"/>
      <c r="CSG4"/>
      <c r="CSH4"/>
      <c r="CSI4"/>
      <c r="CSJ4"/>
      <c r="CSK4"/>
      <c r="CSL4"/>
      <c r="CSM4"/>
      <c r="CSN4"/>
      <c r="CSO4"/>
      <c r="CSP4"/>
      <c r="CSQ4"/>
      <c r="CSR4"/>
      <c r="CSS4"/>
      <c r="CST4"/>
      <c r="CSU4"/>
      <c r="CSV4"/>
      <c r="CSW4"/>
      <c r="CSX4"/>
      <c r="CSY4"/>
      <c r="CSZ4"/>
      <c r="CTA4"/>
      <c r="CTB4"/>
      <c r="CTC4"/>
      <c r="CTD4"/>
      <c r="CTE4"/>
      <c r="CTF4"/>
      <c r="CTG4"/>
      <c r="CTH4"/>
      <c r="CTI4"/>
      <c r="CTJ4"/>
      <c r="CTK4"/>
      <c r="CTL4"/>
      <c r="CTM4"/>
      <c r="CTN4"/>
      <c r="CTO4"/>
      <c r="CTP4"/>
      <c r="CTQ4"/>
      <c r="CTR4"/>
      <c r="CTS4"/>
      <c r="CTT4"/>
      <c r="CTU4"/>
      <c r="CTV4"/>
      <c r="CTW4"/>
      <c r="CTX4"/>
      <c r="CTY4"/>
      <c r="CTZ4"/>
      <c r="CUA4"/>
      <c r="CUB4"/>
      <c r="CUC4"/>
      <c r="CUD4"/>
      <c r="CUE4"/>
      <c r="CUF4"/>
      <c r="CUG4"/>
      <c r="CUH4"/>
      <c r="CUI4"/>
      <c r="CUJ4"/>
      <c r="CUK4"/>
      <c r="CUL4"/>
      <c r="CUM4"/>
      <c r="CUN4"/>
      <c r="CUO4"/>
      <c r="CUP4"/>
      <c r="CUQ4"/>
      <c r="CUR4"/>
      <c r="CUS4"/>
      <c r="CUT4"/>
      <c r="CUU4"/>
      <c r="CUV4"/>
      <c r="CUW4"/>
      <c r="CUX4"/>
      <c r="CUY4"/>
      <c r="CUZ4"/>
      <c r="CVA4"/>
      <c r="CVB4"/>
      <c r="CVC4"/>
      <c r="CVD4"/>
      <c r="CVE4"/>
      <c r="CVF4"/>
      <c r="CVG4"/>
      <c r="CVH4"/>
      <c r="CVI4"/>
      <c r="CVJ4"/>
      <c r="CVK4"/>
      <c r="CVL4"/>
      <c r="CVM4"/>
      <c r="CVN4"/>
      <c r="CVO4"/>
      <c r="CVP4"/>
      <c r="CVQ4"/>
      <c r="CVR4"/>
      <c r="CVS4"/>
      <c r="CVT4"/>
      <c r="CVU4"/>
      <c r="CVV4"/>
      <c r="CVW4"/>
      <c r="CVX4"/>
      <c r="CVY4"/>
      <c r="CVZ4"/>
      <c r="CWA4"/>
      <c r="CWB4"/>
      <c r="CWC4"/>
      <c r="CWD4"/>
      <c r="CWE4"/>
      <c r="CWF4"/>
      <c r="CWG4"/>
      <c r="CWH4"/>
      <c r="CWI4"/>
      <c r="CWJ4"/>
      <c r="CWK4"/>
      <c r="CWL4"/>
      <c r="CWM4"/>
      <c r="CWN4"/>
      <c r="CWO4"/>
      <c r="CWP4"/>
      <c r="CWQ4"/>
      <c r="CWR4"/>
      <c r="CWS4"/>
      <c r="CWT4"/>
      <c r="CWU4"/>
      <c r="CWV4"/>
      <c r="CWW4"/>
      <c r="CWX4"/>
      <c r="CWY4"/>
      <c r="CWZ4"/>
      <c r="CXA4"/>
      <c r="CXB4"/>
      <c r="CXC4"/>
      <c r="CXD4"/>
      <c r="CXE4"/>
      <c r="CXF4"/>
      <c r="CXG4"/>
      <c r="CXH4"/>
      <c r="CXI4"/>
      <c r="CXJ4"/>
      <c r="CXK4"/>
      <c r="CXL4"/>
      <c r="CXM4"/>
      <c r="CXN4"/>
      <c r="CXO4"/>
      <c r="CXP4"/>
      <c r="CXQ4"/>
      <c r="CXR4"/>
      <c r="CXS4"/>
      <c r="CXT4"/>
      <c r="CXU4"/>
      <c r="CXV4"/>
      <c r="CXW4"/>
      <c r="CXX4"/>
      <c r="CXY4"/>
      <c r="CXZ4"/>
      <c r="CYA4"/>
      <c r="CYB4"/>
      <c r="CYC4"/>
      <c r="CYD4"/>
      <c r="CYE4"/>
      <c r="CYF4"/>
      <c r="CYG4"/>
      <c r="CYH4"/>
      <c r="CYI4"/>
      <c r="CYJ4"/>
      <c r="CYK4"/>
      <c r="CYL4"/>
      <c r="CYM4"/>
      <c r="CYN4"/>
      <c r="CYO4"/>
      <c r="CYP4"/>
      <c r="CYQ4"/>
      <c r="CYR4"/>
      <c r="CYS4"/>
      <c r="CYT4"/>
      <c r="CYU4"/>
      <c r="CYV4"/>
      <c r="CYW4"/>
      <c r="CYX4"/>
      <c r="CYY4"/>
      <c r="CYZ4"/>
      <c r="CZA4"/>
      <c r="CZB4"/>
      <c r="CZC4"/>
      <c r="CZD4"/>
      <c r="CZE4"/>
      <c r="CZF4"/>
      <c r="CZG4"/>
      <c r="CZH4"/>
      <c r="CZI4"/>
      <c r="CZJ4"/>
      <c r="CZK4"/>
      <c r="CZL4"/>
      <c r="CZM4"/>
      <c r="CZN4"/>
      <c r="CZO4"/>
      <c r="CZP4"/>
      <c r="CZQ4"/>
      <c r="CZR4"/>
      <c r="CZS4"/>
      <c r="CZT4"/>
      <c r="CZU4"/>
      <c r="CZV4"/>
      <c r="CZW4"/>
      <c r="CZX4"/>
      <c r="CZY4"/>
      <c r="CZZ4"/>
      <c r="DAA4"/>
      <c r="DAB4"/>
      <c r="DAC4"/>
      <c r="DAD4"/>
      <c r="DAE4"/>
      <c r="DAF4"/>
      <c r="DAG4"/>
      <c r="DAH4"/>
      <c r="DAI4"/>
      <c r="DAJ4"/>
      <c r="DAK4"/>
      <c r="DAL4"/>
      <c r="DAM4"/>
      <c r="DAN4"/>
      <c r="DAO4"/>
      <c r="DAP4"/>
      <c r="DAQ4"/>
      <c r="DAR4"/>
      <c r="DAS4"/>
      <c r="DAT4"/>
      <c r="DAU4"/>
      <c r="DAV4"/>
      <c r="DAW4"/>
      <c r="DAX4"/>
      <c r="DAY4"/>
      <c r="DAZ4"/>
      <c r="DBA4"/>
      <c r="DBB4"/>
      <c r="DBC4"/>
      <c r="DBD4"/>
      <c r="DBE4"/>
      <c r="DBF4"/>
      <c r="DBG4"/>
      <c r="DBH4"/>
      <c r="DBI4"/>
      <c r="DBJ4"/>
      <c r="DBK4"/>
      <c r="DBL4"/>
      <c r="DBM4"/>
      <c r="DBN4"/>
      <c r="DBO4"/>
      <c r="DBP4"/>
      <c r="DBQ4"/>
      <c r="DBR4"/>
      <c r="DBS4"/>
      <c r="DBT4"/>
      <c r="DBU4"/>
      <c r="DBV4"/>
      <c r="DBW4"/>
      <c r="DBX4"/>
      <c r="DBY4"/>
      <c r="DBZ4"/>
      <c r="DCA4"/>
      <c r="DCB4"/>
      <c r="DCC4"/>
      <c r="DCD4"/>
      <c r="DCE4"/>
      <c r="DCF4"/>
      <c r="DCG4"/>
      <c r="DCH4"/>
      <c r="DCI4"/>
      <c r="DCJ4"/>
      <c r="DCK4"/>
      <c r="DCL4"/>
      <c r="DCM4"/>
      <c r="DCN4"/>
      <c r="DCO4"/>
      <c r="DCP4"/>
      <c r="DCQ4"/>
      <c r="DCR4"/>
      <c r="DCS4"/>
      <c r="DCT4"/>
      <c r="DCU4"/>
      <c r="DCV4"/>
      <c r="DCW4"/>
      <c r="DCX4"/>
      <c r="DCY4"/>
      <c r="DCZ4"/>
      <c r="DDA4"/>
      <c r="DDB4"/>
      <c r="DDC4"/>
      <c r="DDD4"/>
      <c r="DDE4"/>
      <c r="DDF4"/>
      <c r="DDG4"/>
      <c r="DDH4"/>
      <c r="DDI4"/>
      <c r="DDJ4"/>
      <c r="DDK4"/>
      <c r="DDL4"/>
      <c r="DDM4"/>
      <c r="DDN4"/>
      <c r="DDO4"/>
      <c r="DDP4"/>
      <c r="DDQ4"/>
      <c r="DDR4"/>
      <c r="DDS4"/>
      <c r="DDT4"/>
      <c r="DDU4"/>
      <c r="DDV4"/>
      <c r="DDW4"/>
      <c r="DDX4"/>
      <c r="DDY4"/>
      <c r="DDZ4"/>
      <c r="DEA4"/>
      <c r="DEB4"/>
      <c r="DEC4"/>
      <c r="DED4"/>
      <c r="DEE4"/>
      <c r="DEF4"/>
      <c r="DEG4"/>
      <c r="DEH4"/>
      <c r="DEI4"/>
      <c r="DEJ4"/>
      <c r="DEK4"/>
      <c r="DEL4"/>
      <c r="DEM4"/>
      <c r="DEN4"/>
      <c r="DEO4"/>
      <c r="DEP4"/>
      <c r="DEQ4"/>
      <c r="DER4"/>
      <c r="DES4"/>
      <c r="DET4"/>
      <c r="DEU4"/>
      <c r="DEV4"/>
      <c r="DEW4"/>
      <c r="DEX4"/>
      <c r="DEY4"/>
      <c r="DEZ4"/>
      <c r="DFA4"/>
      <c r="DFB4"/>
      <c r="DFC4"/>
      <c r="DFD4"/>
      <c r="DFE4"/>
      <c r="DFF4"/>
      <c r="DFG4"/>
      <c r="DFH4"/>
      <c r="DFI4"/>
      <c r="DFJ4"/>
      <c r="DFK4"/>
      <c r="DFL4"/>
      <c r="DFM4"/>
      <c r="DFN4"/>
      <c r="DFO4"/>
      <c r="DFP4"/>
      <c r="DFQ4"/>
      <c r="DFR4"/>
      <c r="DFS4"/>
      <c r="DFT4"/>
      <c r="DFU4"/>
      <c r="DFV4"/>
      <c r="DFW4"/>
      <c r="DFX4"/>
      <c r="DFY4"/>
      <c r="DFZ4"/>
      <c r="DGA4"/>
      <c r="DGB4"/>
      <c r="DGC4"/>
      <c r="DGD4"/>
      <c r="DGE4"/>
      <c r="DGF4"/>
      <c r="DGG4"/>
      <c r="DGH4"/>
      <c r="DGI4"/>
      <c r="DGJ4"/>
      <c r="DGK4"/>
      <c r="DGL4"/>
      <c r="DGM4"/>
      <c r="DGN4"/>
      <c r="DGO4"/>
      <c r="DGP4"/>
      <c r="DGQ4"/>
      <c r="DGR4"/>
      <c r="DGS4"/>
      <c r="DGT4"/>
      <c r="DGU4"/>
      <c r="DGV4"/>
      <c r="DGW4"/>
      <c r="DGX4"/>
      <c r="DGY4"/>
      <c r="DGZ4"/>
      <c r="DHA4"/>
      <c r="DHB4"/>
      <c r="DHC4"/>
      <c r="DHD4"/>
      <c r="DHE4"/>
      <c r="DHF4"/>
      <c r="DHG4"/>
      <c r="DHH4"/>
      <c r="DHI4"/>
      <c r="DHJ4"/>
      <c r="DHK4"/>
      <c r="DHL4"/>
      <c r="DHM4"/>
      <c r="DHN4"/>
      <c r="DHO4"/>
      <c r="DHP4"/>
      <c r="DHQ4"/>
      <c r="DHR4"/>
      <c r="DHS4"/>
      <c r="DHT4"/>
      <c r="DHU4"/>
      <c r="DHV4"/>
      <c r="DHW4"/>
      <c r="DHX4"/>
      <c r="DHY4"/>
      <c r="DHZ4"/>
      <c r="DIA4"/>
      <c r="DIB4"/>
      <c r="DIC4"/>
      <c r="DID4"/>
      <c r="DIE4"/>
      <c r="DIF4"/>
      <c r="DIG4"/>
      <c r="DIH4"/>
      <c r="DII4"/>
      <c r="DIJ4"/>
      <c r="DIK4"/>
      <c r="DIL4"/>
      <c r="DIM4"/>
      <c r="DIN4"/>
      <c r="DIO4"/>
      <c r="DIP4"/>
      <c r="DIQ4"/>
      <c r="DIR4"/>
      <c r="DIS4"/>
      <c r="DIT4"/>
      <c r="DIU4"/>
      <c r="DIV4"/>
      <c r="DIW4"/>
      <c r="DIX4"/>
      <c r="DIY4"/>
      <c r="DIZ4"/>
      <c r="DJA4"/>
      <c r="DJB4"/>
      <c r="DJC4"/>
      <c r="DJD4"/>
      <c r="DJE4"/>
      <c r="DJF4"/>
      <c r="DJG4"/>
      <c r="DJH4"/>
      <c r="DJI4"/>
      <c r="DJJ4"/>
      <c r="DJK4"/>
      <c r="DJL4"/>
      <c r="DJM4"/>
      <c r="DJN4"/>
      <c r="DJO4"/>
      <c r="DJP4"/>
      <c r="DJQ4"/>
      <c r="DJR4"/>
      <c r="DJS4"/>
      <c r="DJT4"/>
      <c r="DJU4"/>
      <c r="DJV4"/>
      <c r="DJW4"/>
      <c r="DJX4"/>
      <c r="DJY4"/>
      <c r="DJZ4"/>
      <c r="DKA4"/>
      <c r="DKB4"/>
      <c r="DKC4"/>
      <c r="DKD4"/>
      <c r="DKE4"/>
      <c r="DKF4"/>
      <c r="DKG4"/>
      <c r="DKH4"/>
      <c r="DKI4"/>
      <c r="DKJ4"/>
      <c r="DKK4"/>
      <c r="DKL4"/>
      <c r="DKM4"/>
      <c r="DKN4"/>
      <c r="DKO4"/>
      <c r="DKP4"/>
      <c r="DKQ4"/>
      <c r="DKR4"/>
      <c r="DKS4"/>
      <c r="DKT4"/>
      <c r="DKU4"/>
      <c r="DKV4"/>
      <c r="DKW4"/>
      <c r="DKX4"/>
      <c r="DKY4"/>
      <c r="DKZ4"/>
      <c r="DLA4"/>
      <c r="DLB4"/>
      <c r="DLC4"/>
      <c r="DLD4"/>
      <c r="DLE4"/>
      <c r="DLF4"/>
      <c r="DLG4"/>
      <c r="DLH4"/>
      <c r="DLI4"/>
      <c r="DLJ4"/>
      <c r="DLK4"/>
      <c r="DLL4"/>
      <c r="DLM4"/>
      <c r="DLN4"/>
      <c r="DLO4"/>
      <c r="DLP4"/>
      <c r="DLQ4"/>
      <c r="DLR4"/>
      <c r="DLS4"/>
      <c r="DLT4"/>
      <c r="DLU4"/>
      <c r="DLV4"/>
      <c r="DLW4"/>
      <c r="DLX4"/>
      <c r="DLY4"/>
      <c r="DLZ4"/>
      <c r="DMA4"/>
      <c r="DMB4"/>
      <c r="DMC4"/>
      <c r="DMD4"/>
      <c r="DME4"/>
      <c r="DMF4"/>
      <c r="DMG4"/>
      <c r="DMH4"/>
      <c r="DMI4"/>
      <c r="DMJ4"/>
      <c r="DMK4"/>
      <c r="DML4"/>
      <c r="DMM4"/>
      <c r="DMN4"/>
      <c r="DMO4"/>
      <c r="DMP4"/>
      <c r="DMQ4"/>
      <c r="DMR4"/>
      <c r="DMS4"/>
      <c r="DMT4"/>
      <c r="DMU4"/>
      <c r="DMV4"/>
      <c r="DMW4"/>
      <c r="DMX4"/>
      <c r="DMY4"/>
      <c r="DMZ4"/>
      <c r="DNA4"/>
      <c r="DNB4"/>
      <c r="DNC4"/>
      <c r="DND4"/>
      <c r="DNE4"/>
      <c r="DNF4"/>
      <c r="DNG4"/>
      <c r="DNH4"/>
      <c r="DNI4"/>
      <c r="DNJ4"/>
      <c r="DNK4"/>
      <c r="DNL4"/>
      <c r="DNM4"/>
      <c r="DNN4"/>
      <c r="DNO4"/>
      <c r="DNP4"/>
      <c r="DNQ4"/>
      <c r="DNR4"/>
      <c r="DNS4"/>
      <c r="DNT4"/>
      <c r="DNU4"/>
      <c r="DNV4"/>
      <c r="DNW4"/>
      <c r="DNX4"/>
      <c r="DNY4"/>
      <c r="DNZ4"/>
      <c r="DOA4"/>
      <c r="DOB4"/>
      <c r="DOC4"/>
      <c r="DOD4"/>
      <c r="DOE4"/>
      <c r="DOF4"/>
      <c r="DOG4"/>
      <c r="DOH4"/>
      <c r="DOI4"/>
      <c r="DOJ4"/>
      <c r="DOK4"/>
      <c r="DOL4"/>
      <c r="DOM4"/>
      <c r="DON4"/>
      <c r="DOO4"/>
      <c r="DOP4"/>
      <c r="DOQ4"/>
      <c r="DOR4"/>
      <c r="DOS4"/>
      <c r="DOT4"/>
      <c r="DOU4"/>
      <c r="DOV4"/>
      <c r="DOW4"/>
      <c r="DOX4"/>
      <c r="DOY4"/>
      <c r="DOZ4"/>
      <c r="DPA4"/>
      <c r="DPB4"/>
      <c r="DPC4"/>
      <c r="DPD4"/>
      <c r="DPE4"/>
      <c r="DPF4"/>
      <c r="DPG4"/>
      <c r="DPH4"/>
      <c r="DPI4"/>
      <c r="DPJ4"/>
      <c r="DPK4"/>
      <c r="DPL4"/>
      <c r="DPM4"/>
      <c r="DPN4"/>
      <c r="DPO4"/>
      <c r="DPP4"/>
      <c r="DPQ4"/>
      <c r="DPR4"/>
      <c r="DPS4"/>
      <c r="DPT4"/>
      <c r="DPU4"/>
      <c r="DPV4"/>
      <c r="DPW4"/>
      <c r="DPX4"/>
      <c r="DPY4"/>
      <c r="DPZ4"/>
      <c r="DQA4"/>
      <c r="DQB4"/>
      <c r="DQC4"/>
      <c r="DQD4"/>
      <c r="DQE4"/>
      <c r="DQF4"/>
      <c r="DQG4"/>
      <c r="DQH4"/>
      <c r="DQI4"/>
      <c r="DQJ4"/>
      <c r="DQK4"/>
      <c r="DQL4"/>
      <c r="DQM4"/>
      <c r="DQN4"/>
      <c r="DQO4"/>
      <c r="DQP4"/>
      <c r="DQQ4"/>
      <c r="DQR4"/>
      <c r="DQS4"/>
      <c r="DQT4"/>
      <c r="DQU4"/>
      <c r="DQV4"/>
      <c r="DQW4"/>
      <c r="DQX4"/>
      <c r="DQY4"/>
      <c r="DQZ4"/>
      <c r="DRA4"/>
      <c r="DRB4"/>
      <c r="DRC4"/>
      <c r="DRD4"/>
      <c r="DRE4"/>
      <c r="DRF4"/>
      <c r="DRG4"/>
      <c r="DRH4"/>
      <c r="DRI4"/>
      <c r="DRJ4"/>
      <c r="DRK4"/>
      <c r="DRL4"/>
      <c r="DRM4"/>
      <c r="DRN4"/>
      <c r="DRO4"/>
      <c r="DRP4"/>
      <c r="DRQ4"/>
      <c r="DRR4"/>
      <c r="DRS4"/>
      <c r="DRT4"/>
      <c r="DRU4"/>
      <c r="DRV4"/>
      <c r="DRW4"/>
      <c r="DRX4"/>
      <c r="DRY4"/>
      <c r="DRZ4"/>
      <c r="DSA4"/>
      <c r="DSB4"/>
      <c r="DSC4"/>
      <c r="DSD4"/>
      <c r="DSE4"/>
      <c r="DSF4"/>
      <c r="DSG4"/>
      <c r="DSH4"/>
      <c r="DSI4"/>
      <c r="DSJ4"/>
      <c r="DSK4"/>
      <c r="DSL4"/>
      <c r="DSM4"/>
      <c r="DSN4"/>
      <c r="DSO4"/>
      <c r="DSP4"/>
      <c r="DSQ4"/>
      <c r="DSR4"/>
      <c r="DSS4"/>
      <c r="DST4"/>
      <c r="DSU4"/>
      <c r="DSV4"/>
      <c r="DSW4"/>
      <c r="DSX4"/>
      <c r="DSY4"/>
      <c r="DSZ4"/>
      <c r="DTA4"/>
      <c r="DTB4"/>
      <c r="DTC4"/>
      <c r="DTD4"/>
      <c r="DTE4"/>
      <c r="DTF4"/>
      <c r="DTG4"/>
      <c r="DTH4"/>
      <c r="DTI4"/>
      <c r="DTJ4"/>
      <c r="DTK4"/>
      <c r="DTL4"/>
      <c r="DTM4"/>
      <c r="DTN4"/>
      <c r="DTO4"/>
      <c r="DTP4"/>
      <c r="DTQ4"/>
      <c r="DTR4"/>
      <c r="DTS4"/>
      <c r="DTT4"/>
      <c r="DTU4"/>
      <c r="DTV4"/>
      <c r="DTW4"/>
      <c r="DTX4"/>
      <c r="DTY4"/>
      <c r="DTZ4"/>
      <c r="DUA4"/>
      <c r="DUB4"/>
      <c r="DUC4"/>
      <c r="DUD4"/>
      <c r="DUE4"/>
      <c r="DUF4"/>
      <c r="DUG4"/>
      <c r="DUH4"/>
      <c r="DUI4"/>
      <c r="DUJ4"/>
      <c r="DUK4"/>
      <c r="DUL4"/>
      <c r="DUM4"/>
      <c r="DUN4"/>
      <c r="DUO4"/>
      <c r="DUP4"/>
      <c r="DUQ4"/>
      <c r="DUR4"/>
      <c r="DUS4"/>
      <c r="DUT4"/>
      <c r="DUU4"/>
      <c r="DUV4"/>
      <c r="DUW4"/>
      <c r="DUX4"/>
      <c r="DUY4"/>
      <c r="DUZ4"/>
      <c r="DVA4"/>
      <c r="DVB4"/>
      <c r="DVC4"/>
      <c r="DVD4"/>
      <c r="DVE4"/>
      <c r="DVF4"/>
      <c r="DVG4"/>
      <c r="DVH4"/>
      <c r="DVI4"/>
      <c r="DVJ4"/>
      <c r="DVK4"/>
      <c r="DVL4"/>
      <c r="DVM4"/>
      <c r="DVN4"/>
      <c r="DVO4"/>
      <c r="DVP4"/>
      <c r="DVQ4"/>
      <c r="DVR4"/>
      <c r="DVS4"/>
      <c r="DVT4"/>
      <c r="DVU4"/>
      <c r="DVV4"/>
      <c r="DVW4"/>
      <c r="DVX4"/>
      <c r="DVY4"/>
      <c r="DVZ4"/>
      <c r="DWA4"/>
      <c r="DWB4"/>
      <c r="DWC4"/>
      <c r="DWD4"/>
      <c r="DWE4"/>
      <c r="DWF4"/>
      <c r="DWG4"/>
      <c r="DWH4"/>
      <c r="DWI4"/>
      <c r="DWJ4"/>
      <c r="DWK4"/>
      <c r="DWL4"/>
      <c r="DWM4"/>
      <c r="DWN4"/>
      <c r="DWO4"/>
      <c r="DWP4"/>
      <c r="DWQ4"/>
      <c r="DWR4"/>
      <c r="DWS4"/>
      <c r="DWT4"/>
      <c r="DWU4"/>
      <c r="DWV4"/>
      <c r="DWW4"/>
      <c r="DWX4"/>
      <c r="DWY4"/>
      <c r="DWZ4"/>
      <c r="DXA4"/>
      <c r="DXB4"/>
      <c r="DXC4"/>
      <c r="DXD4"/>
      <c r="DXE4"/>
      <c r="DXF4"/>
      <c r="DXG4"/>
      <c r="DXH4"/>
      <c r="DXI4"/>
      <c r="DXJ4"/>
      <c r="DXK4"/>
      <c r="DXL4"/>
      <c r="DXM4"/>
      <c r="DXN4"/>
      <c r="DXO4"/>
      <c r="DXP4"/>
      <c r="DXQ4"/>
      <c r="DXR4"/>
      <c r="DXS4"/>
      <c r="DXT4"/>
      <c r="DXU4"/>
      <c r="DXV4"/>
      <c r="DXW4"/>
      <c r="DXX4"/>
      <c r="DXY4"/>
      <c r="DXZ4"/>
      <c r="DYA4"/>
      <c r="DYB4"/>
      <c r="DYC4"/>
      <c r="DYD4"/>
      <c r="DYE4"/>
      <c r="DYF4"/>
      <c r="DYG4"/>
      <c r="DYH4"/>
      <c r="DYI4"/>
      <c r="DYJ4"/>
      <c r="DYK4"/>
      <c r="DYL4"/>
      <c r="DYM4"/>
      <c r="DYN4"/>
      <c r="DYO4"/>
      <c r="DYP4"/>
      <c r="DYQ4"/>
      <c r="DYR4"/>
      <c r="DYS4"/>
      <c r="DYT4"/>
      <c r="DYU4"/>
      <c r="DYV4"/>
      <c r="DYW4"/>
      <c r="DYX4"/>
      <c r="DYY4"/>
      <c r="DYZ4"/>
      <c r="DZA4"/>
      <c r="DZB4"/>
      <c r="DZC4"/>
      <c r="DZD4"/>
      <c r="DZE4"/>
      <c r="DZF4"/>
      <c r="DZG4"/>
      <c r="DZH4"/>
      <c r="DZI4"/>
      <c r="DZJ4"/>
      <c r="DZK4"/>
      <c r="DZL4"/>
      <c r="DZM4"/>
      <c r="DZN4"/>
      <c r="DZO4"/>
      <c r="DZP4"/>
      <c r="DZQ4"/>
      <c r="DZR4"/>
      <c r="DZS4"/>
      <c r="DZT4"/>
      <c r="DZU4"/>
      <c r="DZV4"/>
      <c r="DZW4"/>
      <c r="DZX4"/>
      <c r="DZY4"/>
      <c r="DZZ4"/>
      <c r="EAA4"/>
      <c r="EAB4"/>
      <c r="EAC4"/>
      <c r="EAD4"/>
      <c r="EAE4"/>
      <c r="EAF4"/>
      <c r="EAG4"/>
      <c r="EAH4"/>
      <c r="EAI4"/>
      <c r="EAJ4"/>
      <c r="EAK4"/>
      <c r="EAL4"/>
      <c r="EAM4"/>
      <c r="EAN4"/>
      <c r="EAO4"/>
      <c r="EAP4"/>
      <c r="EAQ4"/>
      <c r="EAR4"/>
      <c r="EAS4"/>
      <c r="EAT4"/>
      <c r="EAU4"/>
      <c r="EAV4"/>
      <c r="EAW4"/>
      <c r="EAX4"/>
      <c r="EAY4"/>
      <c r="EAZ4"/>
      <c r="EBA4"/>
      <c r="EBB4"/>
      <c r="EBC4"/>
      <c r="EBD4"/>
      <c r="EBE4"/>
      <c r="EBF4"/>
      <c r="EBG4"/>
      <c r="EBH4"/>
      <c r="EBI4"/>
      <c r="EBJ4"/>
      <c r="EBK4"/>
      <c r="EBL4"/>
      <c r="EBM4"/>
      <c r="EBN4"/>
      <c r="EBO4"/>
      <c r="EBP4"/>
      <c r="EBQ4"/>
      <c r="EBR4"/>
      <c r="EBS4"/>
      <c r="EBT4"/>
      <c r="EBU4"/>
      <c r="EBV4"/>
      <c r="EBW4"/>
      <c r="EBX4"/>
      <c r="EBY4"/>
      <c r="EBZ4"/>
      <c r="ECA4"/>
      <c r="ECB4"/>
      <c r="ECC4"/>
      <c r="ECD4"/>
      <c r="ECE4"/>
      <c r="ECF4"/>
      <c r="ECG4"/>
      <c r="ECH4"/>
      <c r="ECI4"/>
      <c r="ECJ4"/>
      <c r="ECK4"/>
      <c r="ECL4"/>
      <c r="ECM4"/>
      <c r="ECN4"/>
      <c r="ECO4"/>
      <c r="ECP4"/>
      <c r="ECQ4"/>
      <c r="ECR4"/>
      <c r="ECS4"/>
      <c r="ECT4"/>
      <c r="ECU4"/>
      <c r="ECV4"/>
      <c r="ECW4"/>
      <c r="ECX4"/>
      <c r="ECY4"/>
      <c r="ECZ4"/>
      <c r="EDA4"/>
      <c r="EDB4"/>
      <c r="EDC4"/>
      <c r="EDD4"/>
      <c r="EDE4"/>
      <c r="EDF4"/>
      <c r="EDG4"/>
      <c r="EDH4"/>
      <c r="EDI4"/>
      <c r="EDJ4"/>
      <c r="EDK4"/>
      <c r="EDL4"/>
      <c r="EDM4"/>
      <c r="EDN4"/>
      <c r="EDO4"/>
      <c r="EDP4"/>
      <c r="EDQ4"/>
      <c r="EDR4"/>
      <c r="EDS4"/>
      <c r="EDT4"/>
      <c r="EDU4"/>
      <c r="EDV4"/>
      <c r="EDW4"/>
      <c r="EDX4"/>
      <c r="EDY4"/>
      <c r="EDZ4"/>
      <c r="EEA4"/>
      <c r="EEB4"/>
      <c r="EEC4"/>
      <c r="EED4"/>
      <c r="EEE4"/>
      <c r="EEF4"/>
      <c r="EEG4"/>
      <c r="EEH4"/>
      <c r="EEI4"/>
      <c r="EEJ4"/>
      <c r="EEK4"/>
      <c r="EEL4"/>
      <c r="EEM4"/>
      <c r="EEN4"/>
      <c r="EEO4"/>
      <c r="EEP4"/>
      <c r="EEQ4"/>
      <c r="EER4"/>
      <c r="EES4"/>
      <c r="EET4"/>
      <c r="EEU4"/>
      <c r="EEV4"/>
      <c r="EEW4"/>
      <c r="EEX4"/>
      <c r="EEY4"/>
      <c r="EEZ4"/>
      <c r="EFA4"/>
      <c r="EFB4"/>
      <c r="EFC4"/>
      <c r="EFD4"/>
      <c r="EFE4"/>
      <c r="EFF4"/>
      <c r="EFG4"/>
      <c r="EFH4"/>
      <c r="EFI4"/>
      <c r="EFJ4"/>
      <c r="EFK4"/>
      <c r="EFL4"/>
      <c r="EFM4"/>
      <c r="EFN4"/>
      <c r="EFO4"/>
      <c r="EFP4"/>
      <c r="EFQ4"/>
      <c r="EFR4"/>
      <c r="EFS4"/>
      <c r="EFT4"/>
      <c r="EFU4"/>
      <c r="EFV4"/>
      <c r="EFW4"/>
      <c r="EFX4"/>
      <c r="EFY4"/>
      <c r="EFZ4"/>
      <c r="EGA4"/>
      <c r="EGB4"/>
      <c r="EGC4"/>
      <c r="EGD4"/>
      <c r="EGE4"/>
      <c r="EGF4"/>
      <c r="EGG4"/>
      <c r="EGH4"/>
      <c r="EGI4"/>
      <c r="EGJ4"/>
      <c r="EGK4"/>
      <c r="EGL4"/>
      <c r="EGM4"/>
      <c r="EGN4"/>
      <c r="EGO4"/>
      <c r="EGP4"/>
      <c r="EGQ4"/>
      <c r="EGR4"/>
      <c r="EGS4"/>
      <c r="EGT4"/>
      <c r="EGU4"/>
      <c r="EGV4"/>
      <c r="EGW4"/>
      <c r="EGX4"/>
      <c r="EGY4"/>
      <c r="EGZ4"/>
      <c r="EHA4"/>
      <c r="EHB4"/>
      <c r="EHC4"/>
      <c r="EHD4"/>
      <c r="EHE4"/>
      <c r="EHF4"/>
      <c r="EHG4"/>
      <c r="EHH4"/>
      <c r="EHI4"/>
      <c r="EHJ4"/>
      <c r="EHK4"/>
      <c r="EHL4"/>
      <c r="EHM4"/>
      <c r="EHN4"/>
      <c r="EHO4"/>
      <c r="EHP4"/>
      <c r="EHQ4"/>
      <c r="EHR4"/>
      <c r="EHS4"/>
      <c r="EHT4"/>
      <c r="EHU4"/>
      <c r="EHV4"/>
      <c r="EHW4"/>
      <c r="EHX4"/>
      <c r="EHY4"/>
      <c r="EHZ4"/>
      <c r="EIA4"/>
      <c r="EIB4"/>
      <c r="EIC4"/>
      <c r="EID4"/>
      <c r="EIE4"/>
      <c r="EIF4"/>
      <c r="EIG4"/>
      <c r="EIH4"/>
      <c r="EII4"/>
      <c r="EIJ4"/>
      <c r="EIK4"/>
      <c r="EIL4"/>
      <c r="EIM4"/>
      <c r="EIN4"/>
      <c r="EIO4"/>
      <c r="EIP4"/>
      <c r="EIQ4"/>
      <c r="EIR4"/>
      <c r="EIS4"/>
      <c r="EIT4"/>
      <c r="EIU4"/>
      <c r="EIV4"/>
      <c r="EIW4"/>
      <c r="EIX4"/>
      <c r="EIY4"/>
      <c r="EIZ4"/>
      <c r="EJA4"/>
      <c r="EJB4"/>
      <c r="EJC4"/>
      <c r="EJD4"/>
      <c r="EJE4"/>
      <c r="EJF4"/>
      <c r="EJG4"/>
      <c r="EJH4"/>
      <c r="EJI4"/>
      <c r="EJJ4"/>
      <c r="EJK4"/>
      <c r="EJL4"/>
      <c r="EJM4"/>
      <c r="EJN4"/>
      <c r="EJO4"/>
      <c r="EJP4"/>
      <c r="EJQ4"/>
      <c r="EJR4"/>
      <c r="EJS4"/>
      <c r="EJT4"/>
      <c r="EJU4"/>
      <c r="EJV4"/>
      <c r="EJW4"/>
      <c r="EJX4"/>
      <c r="EJY4"/>
      <c r="EJZ4"/>
      <c r="EKA4"/>
      <c r="EKB4"/>
      <c r="EKC4"/>
      <c r="EKD4"/>
      <c r="EKE4"/>
      <c r="EKF4"/>
      <c r="EKG4"/>
      <c r="EKH4"/>
      <c r="EKI4"/>
      <c r="EKJ4"/>
      <c r="EKK4"/>
      <c r="EKL4"/>
      <c r="EKM4"/>
      <c r="EKN4"/>
      <c r="EKO4"/>
      <c r="EKP4"/>
      <c r="EKQ4"/>
      <c r="EKR4"/>
      <c r="EKS4"/>
      <c r="EKT4"/>
      <c r="EKU4"/>
      <c r="EKV4"/>
      <c r="EKW4"/>
      <c r="EKX4"/>
      <c r="EKY4"/>
      <c r="EKZ4"/>
      <c r="ELA4"/>
      <c r="ELB4"/>
      <c r="ELC4"/>
      <c r="ELD4"/>
      <c r="ELE4"/>
      <c r="ELF4"/>
      <c r="ELG4"/>
      <c r="ELH4"/>
      <c r="ELI4"/>
      <c r="ELJ4"/>
      <c r="ELK4"/>
      <c r="ELL4"/>
      <c r="ELM4"/>
      <c r="ELN4"/>
      <c r="ELO4"/>
      <c r="ELP4"/>
      <c r="ELQ4"/>
      <c r="ELR4"/>
      <c r="ELS4"/>
      <c r="ELT4"/>
      <c r="ELU4"/>
      <c r="ELV4"/>
      <c r="ELW4"/>
      <c r="ELX4"/>
      <c r="ELY4"/>
      <c r="ELZ4"/>
      <c r="EMA4"/>
      <c r="EMB4"/>
      <c r="EMC4"/>
      <c r="EMD4"/>
      <c r="EME4"/>
      <c r="EMF4"/>
      <c r="EMG4"/>
      <c r="EMH4"/>
      <c r="EMI4"/>
      <c r="EMJ4"/>
      <c r="EMK4"/>
      <c r="EML4"/>
      <c r="EMM4"/>
      <c r="EMN4"/>
      <c r="EMO4"/>
      <c r="EMP4"/>
      <c r="EMQ4"/>
      <c r="EMR4"/>
      <c r="EMS4"/>
      <c r="EMT4"/>
      <c r="EMU4"/>
      <c r="EMV4"/>
      <c r="EMW4"/>
      <c r="EMX4"/>
      <c r="EMY4"/>
      <c r="EMZ4"/>
      <c r="ENA4"/>
      <c r="ENB4"/>
      <c r="ENC4"/>
      <c r="END4"/>
      <c r="ENE4"/>
      <c r="ENF4"/>
      <c r="ENG4"/>
      <c r="ENH4"/>
      <c r="ENI4"/>
      <c r="ENJ4"/>
      <c r="ENK4"/>
      <c r="ENL4"/>
      <c r="ENM4"/>
      <c r="ENN4"/>
      <c r="ENO4"/>
      <c r="ENP4"/>
      <c r="ENQ4"/>
      <c r="ENR4"/>
      <c r="ENS4"/>
      <c r="ENT4"/>
      <c r="ENU4"/>
      <c r="ENV4"/>
      <c r="ENW4"/>
      <c r="ENX4"/>
      <c r="ENY4"/>
      <c r="ENZ4"/>
      <c r="EOA4"/>
      <c r="EOB4"/>
      <c r="EOC4"/>
      <c r="EOD4"/>
      <c r="EOE4"/>
      <c r="EOF4"/>
      <c r="EOG4"/>
      <c r="EOH4"/>
      <c r="EOI4"/>
      <c r="EOJ4"/>
      <c r="EOK4"/>
      <c r="EOL4"/>
      <c r="EOM4"/>
      <c r="EON4"/>
      <c r="EOO4"/>
      <c r="EOP4"/>
      <c r="EOQ4"/>
      <c r="EOR4"/>
      <c r="EOS4"/>
      <c r="EOT4"/>
      <c r="EOU4"/>
      <c r="EOV4"/>
      <c r="EOW4"/>
      <c r="EOX4"/>
      <c r="EOY4"/>
      <c r="EOZ4"/>
      <c r="EPA4"/>
      <c r="EPB4"/>
      <c r="EPC4"/>
      <c r="EPD4"/>
      <c r="EPE4"/>
      <c r="EPF4"/>
      <c r="EPG4"/>
      <c r="EPH4"/>
      <c r="EPI4"/>
      <c r="EPJ4"/>
      <c r="EPK4"/>
      <c r="EPL4"/>
      <c r="EPM4"/>
      <c r="EPN4"/>
      <c r="EPO4"/>
      <c r="EPP4"/>
      <c r="EPQ4"/>
      <c r="EPR4"/>
      <c r="EPS4"/>
      <c r="EPT4"/>
      <c r="EPU4"/>
      <c r="EPV4"/>
      <c r="EPW4"/>
      <c r="EPX4"/>
      <c r="EPY4"/>
      <c r="EPZ4"/>
      <c r="EQA4"/>
      <c r="EQB4"/>
      <c r="EQC4"/>
      <c r="EQD4"/>
      <c r="EQE4"/>
      <c r="EQF4"/>
      <c r="EQG4"/>
      <c r="EQH4"/>
      <c r="EQI4"/>
      <c r="EQJ4"/>
      <c r="EQK4"/>
      <c r="EQL4"/>
      <c r="EQM4"/>
      <c r="EQN4"/>
      <c r="EQO4"/>
      <c r="EQP4"/>
      <c r="EQQ4"/>
      <c r="EQR4"/>
      <c r="EQS4"/>
      <c r="EQT4"/>
      <c r="EQU4"/>
      <c r="EQV4"/>
      <c r="EQW4"/>
      <c r="EQX4"/>
      <c r="EQY4"/>
      <c r="EQZ4"/>
      <c r="ERA4"/>
      <c r="ERB4"/>
      <c r="ERC4"/>
      <c r="ERD4"/>
      <c r="ERE4"/>
      <c r="ERF4"/>
      <c r="ERG4"/>
      <c r="ERH4"/>
      <c r="ERI4"/>
      <c r="ERJ4"/>
      <c r="ERK4"/>
      <c r="ERL4"/>
      <c r="ERM4"/>
      <c r="ERN4"/>
      <c r="ERO4"/>
      <c r="ERP4"/>
      <c r="ERQ4"/>
      <c r="ERR4"/>
      <c r="ERS4"/>
      <c r="ERT4"/>
      <c r="ERU4"/>
      <c r="ERV4"/>
      <c r="ERW4"/>
      <c r="ERX4"/>
      <c r="ERY4"/>
      <c r="ERZ4"/>
      <c r="ESA4"/>
      <c r="ESB4"/>
      <c r="ESC4"/>
      <c r="ESD4"/>
      <c r="ESE4"/>
      <c r="ESF4"/>
      <c r="ESG4"/>
      <c r="ESH4"/>
      <c r="ESI4"/>
      <c r="ESJ4"/>
      <c r="ESK4"/>
      <c r="ESL4"/>
      <c r="ESM4"/>
      <c r="ESN4"/>
      <c r="ESO4"/>
      <c r="ESP4"/>
      <c r="ESQ4"/>
      <c r="ESR4"/>
      <c r="ESS4"/>
      <c r="EST4"/>
      <c r="ESU4"/>
      <c r="ESV4"/>
      <c r="ESW4"/>
      <c r="ESX4"/>
      <c r="ESY4"/>
      <c r="ESZ4"/>
      <c r="ETA4"/>
      <c r="ETB4"/>
      <c r="ETC4"/>
      <c r="ETD4"/>
      <c r="ETE4"/>
      <c r="ETF4"/>
      <c r="ETG4"/>
      <c r="ETH4"/>
      <c r="ETI4"/>
      <c r="ETJ4"/>
      <c r="ETK4"/>
      <c r="ETL4"/>
      <c r="ETM4"/>
      <c r="ETN4"/>
      <c r="ETO4"/>
      <c r="ETP4"/>
      <c r="ETQ4"/>
      <c r="ETR4"/>
      <c r="ETS4"/>
      <c r="ETT4"/>
      <c r="ETU4"/>
      <c r="ETV4"/>
      <c r="ETW4"/>
      <c r="ETX4"/>
      <c r="ETY4"/>
      <c r="ETZ4"/>
      <c r="EUA4"/>
      <c r="EUB4"/>
      <c r="EUC4"/>
      <c r="EUD4"/>
      <c r="EUE4"/>
      <c r="EUF4"/>
      <c r="EUG4"/>
      <c r="EUH4"/>
      <c r="EUI4"/>
      <c r="EUJ4"/>
      <c r="EUK4"/>
      <c r="EUL4"/>
      <c r="EUM4"/>
      <c r="EUN4"/>
      <c r="EUO4"/>
      <c r="EUP4"/>
      <c r="EUQ4"/>
      <c r="EUR4"/>
      <c r="EUS4"/>
      <c r="EUT4"/>
      <c r="EUU4"/>
      <c r="EUV4"/>
      <c r="EUW4"/>
      <c r="EUX4"/>
      <c r="EUY4"/>
      <c r="EUZ4"/>
      <c r="EVA4"/>
      <c r="EVB4"/>
      <c r="EVC4"/>
      <c r="EVD4"/>
      <c r="EVE4"/>
      <c r="EVF4"/>
      <c r="EVG4"/>
      <c r="EVH4"/>
      <c r="EVI4"/>
      <c r="EVJ4"/>
      <c r="EVK4"/>
      <c r="EVL4"/>
      <c r="EVM4"/>
      <c r="EVN4"/>
      <c r="EVO4"/>
      <c r="EVP4"/>
      <c r="EVQ4"/>
      <c r="EVR4"/>
      <c r="EVS4"/>
      <c r="EVT4"/>
      <c r="EVU4"/>
      <c r="EVV4"/>
      <c r="EVW4"/>
      <c r="EVX4"/>
      <c r="EVY4"/>
      <c r="EVZ4"/>
      <c r="EWA4"/>
      <c r="EWB4"/>
      <c r="EWC4"/>
      <c r="EWD4"/>
      <c r="EWE4"/>
      <c r="EWF4"/>
      <c r="EWG4"/>
      <c r="EWH4"/>
      <c r="EWI4"/>
      <c r="EWJ4"/>
      <c r="EWK4"/>
      <c r="EWL4"/>
      <c r="EWM4"/>
      <c r="EWN4"/>
      <c r="EWO4"/>
      <c r="EWP4"/>
      <c r="EWQ4"/>
      <c r="EWR4"/>
      <c r="EWS4"/>
      <c r="EWT4"/>
      <c r="EWU4"/>
      <c r="EWV4"/>
      <c r="EWW4"/>
      <c r="EWX4"/>
      <c r="EWY4"/>
      <c r="EWZ4"/>
      <c r="EXA4"/>
      <c r="EXB4"/>
      <c r="EXC4"/>
      <c r="EXD4"/>
      <c r="EXE4"/>
      <c r="EXF4"/>
      <c r="EXG4"/>
      <c r="EXH4"/>
      <c r="EXI4"/>
      <c r="EXJ4"/>
      <c r="EXK4"/>
      <c r="EXL4"/>
      <c r="EXM4"/>
      <c r="EXN4"/>
      <c r="EXO4"/>
      <c r="EXP4"/>
      <c r="EXQ4"/>
      <c r="EXR4"/>
      <c r="EXS4"/>
      <c r="EXT4"/>
      <c r="EXU4"/>
      <c r="EXV4"/>
      <c r="EXW4"/>
      <c r="EXX4"/>
      <c r="EXY4"/>
      <c r="EXZ4"/>
      <c r="EYA4"/>
      <c r="EYB4"/>
      <c r="EYC4"/>
      <c r="EYD4"/>
      <c r="EYE4"/>
      <c r="EYF4"/>
      <c r="EYG4"/>
      <c r="EYH4"/>
      <c r="EYI4"/>
      <c r="EYJ4"/>
      <c r="EYK4"/>
      <c r="EYL4"/>
      <c r="EYM4"/>
      <c r="EYN4"/>
      <c r="EYO4"/>
      <c r="EYP4"/>
      <c r="EYQ4"/>
      <c r="EYR4"/>
      <c r="EYS4"/>
      <c r="EYT4"/>
      <c r="EYU4"/>
      <c r="EYV4"/>
      <c r="EYW4"/>
      <c r="EYX4"/>
      <c r="EYY4"/>
      <c r="EYZ4"/>
      <c r="EZA4"/>
      <c r="EZB4"/>
      <c r="EZC4"/>
      <c r="EZD4"/>
      <c r="EZE4"/>
      <c r="EZF4"/>
      <c r="EZG4"/>
      <c r="EZH4"/>
      <c r="EZI4"/>
      <c r="EZJ4"/>
      <c r="EZK4"/>
      <c r="EZL4"/>
      <c r="EZM4"/>
      <c r="EZN4"/>
      <c r="EZO4"/>
      <c r="EZP4"/>
      <c r="EZQ4"/>
      <c r="EZR4"/>
      <c r="EZS4"/>
      <c r="EZT4"/>
      <c r="EZU4"/>
      <c r="EZV4"/>
      <c r="EZW4"/>
      <c r="EZX4"/>
      <c r="EZY4"/>
      <c r="EZZ4"/>
      <c r="FAA4"/>
      <c r="FAB4"/>
      <c r="FAC4"/>
      <c r="FAD4"/>
      <c r="FAE4"/>
      <c r="FAF4"/>
      <c r="FAG4"/>
      <c r="FAH4"/>
      <c r="FAI4"/>
      <c r="FAJ4"/>
      <c r="FAK4"/>
      <c r="FAL4"/>
      <c r="FAM4"/>
      <c r="FAN4"/>
      <c r="FAO4"/>
      <c r="FAP4"/>
      <c r="FAQ4"/>
      <c r="FAR4"/>
      <c r="FAS4"/>
      <c r="FAT4"/>
      <c r="FAU4"/>
      <c r="FAV4"/>
      <c r="FAW4"/>
      <c r="FAX4"/>
      <c r="FAY4"/>
      <c r="FAZ4"/>
      <c r="FBA4"/>
      <c r="FBB4"/>
      <c r="FBC4"/>
      <c r="FBD4"/>
      <c r="FBE4"/>
      <c r="FBF4"/>
      <c r="FBG4"/>
      <c r="FBH4"/>
      <c r="FBI4"/>
      <c r="FBJ4"/>
      <c r="FBK4"/>
      <c r="FBL4"/>
      <c r="FBM4"/>
      <c r="FBN4"/>
      <c r="FBO4"/>
      <c r="FBP4"/>
      <c r="FBQ4"/>
      <c r="FBR4"/>
      <c r="FBS4"/>
      <c r="FBT4"/>
      <c r="FBU4"/>
      <c r="FBV4"/>
      <c r="FBW4"/>
      <c r="FBX4"/>
      <c r="FBY4"/>
      <c r="FBZ4"/>
      <c r="FCA4"/>
      <c r="FCB4"/>
      <c r="FCC4"/>
      <c r="FCD4"/>
      <c r="FCE4"/>
      <c r="FCF4"/>
      <c r="FCG4"/>
      <c r="FCH4"/>
      <c r="FCI4"/>
      <c r="FCJ4"/>
      <c r="FCK4"/>
      <c r="FCL4"/>
      <c r="FCM4"/>
      <c r="FCN4"/>
      <c r="FCO4"/>
      <c r="FCP4"/>
      <c r="FCQ4"/>
      <c r="FCR4"/>
      <c r="FCS4"/>
      <c r="FCT4"/>
      <c r="FCU4"/>
      <c r="FCV4"/>
      <c r="FCW4"/>
      <c r="FCX4"/>
      <c r="FCY4"/>
      <c r="FCZ4"/>
      <c r="FDA4"/>
      <c r="FDB4"/>
      <c r="FDC4"/>
      <c r="FDD4"/>
      <c r="FDE4"/>
      <c r="FDF4"/>
      <c r="FDG4"/>
      <c r="FDH4"/>
      <c r="FDI4"/>
      <c r="FDJ4"/>
      <c r="FDK4"/>
      <c r="FDL4"/>
      <c r="FDM4"/>
      <c r="FDN4"/>
      <c r="FDO4"/>
      <c r="FDP4"/>
      <c r="FDQ4"/>
      <c r="FDR4"/>
      <c r="FDS4"/>
      <c r="FDT4"/>
      <c r="FDU4"/>
      <c r="FDV4"/>
      <c r="FDW4"/>
      <c r="FDX4"/>
      <c r="FDY4"/>
      <c r="FDZ4"/>
      <c r="FEA4"/>
      <c r="FEB4"/>
      <c r="FEC4"/>
      <c r="FED4"/>
      <c r="FEE4"/>
      <c r="FEF4"/>
      <c r="FEG4"/>
      <c r="FEH4"/>
      <c r="FEI4"/>
      <c r="FEJ4"/>
      <c r="FEK4"/>
      <c r="FEL4"/>
      <c r="FEM4"/>
      <c r="FEN4"/>
      <c r="FEO4"/>
      <c r="FEP4"/>
      <c r="FEQ4"/>
      <c r="FER4"/>
      <c r="FES4"/>
      <c r="FET4"/>
      <c r="FEU4"/>
      <c r="FEV4"/>
      <c r="FEW4"/>
      <c r="FEX4"/>
      <c r="FEY4"/>
      <c r="FEZ4"/>
      <c r="FFA4"/>
      <c r="FFB4"/>
      <c r="FFC4"/>
      <c r="FFD4"/>
      <c r="FFE4"/>
      <c r="FFF4"/>
      <c r="FFG4"/>
      <c r="FFH4"/>
      <c r="FFI4"/>
      <c r="FFJ4"/>
      <c r="FFK4"/>
      <c r="FFL4"/>
      <c r="FFM4"/>
      <c r="FFN4"/>
      <c r="FFO4"/>
      <c r="FFP4"/>
      <c r="FFQ4"/>
      <c r="FFR4"/>
      <c r="FFS4"/>
      <c r="FFT4"/>
      <c r="FFU4"/>
      <c r="FFV4"/>
      <c r="FFW4"/>
      <c r="FFX4"/>
      <c r="FFY4"/>
      <c r="FFZ4"/>
      <c r="FGA4"/>
      <c r="FGB4"/>
      <c r="FGC4"/>
      <c r="FGD4"/>
      <c r="FGE4"/>
      <c r="FGF4"/>
      <c r="FGG4"/>
      <c r="FGH4"/>
      <c r="FGI4"/>
      <c r="FGJ4"/>
      <c r="FGK4"/>
      <c r="FGL4"/>
      <c r="FGM4"/>
      <c r="FGN4"/>
      <c r="FGO4"/>
      <c r="FGP4"/>
      <c r="FGQ4"/>
      <c r="FGR4"/>
      <c r="FGS4"/>
      <c r="FGT4"/>
      <c r="FGU4"/>
      <c r="FGV4"/>
      <c r="FGW4"/>
      <c r="FGX4"/>
      <c r="FGY4"/>
      <c r="FGZ4"/>
      <c r="FHA4"/>
      <c r="FHB4"/>
      <c r="FHC4"/>
      <c r="FHD4"/>
      <c r="FHE4"/>
      <c r="FHF4"/>
      <c r="FHG4"/>
      <c r="FHH4"/>
      <c r="FHI4"/>
      <c r="FHJ4"/>
      <c r="FHK4"/>
      <c r="FHL4"/>
      <c r="FHM4"/>
      <c r="FHN4"/>
      <c r="FHO4"/>
      <c r="FHP4"/>
      <c r="FHQ4"/>
      <c r="FHR4"/>
      <c r="FHS4"/>
      <c r="FHT4"/>
      <c r="FHU4"/>
      <c r="FHV4"/>
      <c r="FHW4"/>
      <c r="FHX4"/>
      <c r="FHY4"/>
      <c r="FHZ4"/>
      <c r="FIA4"/>
      <c r="FIB4"/>
      <c r="FIC4"/>
      <c r="FID4"/>
      <c r="FIE4"/>
      <c r="FIF4"/>
      <c r="FIG4"/>
      <c r="FIH4"/>
      <c r="FII4"/>
      <c r="FIJ4"/>
      <c r="FIK4"/>
      <c r="FIL4"/>
      <c r="FIM4"/>
      <c r="FIN4"/>
      <c r="FIO4"/>
      <c r="FIP4"/>
      <c r="FIQ4"/>
      <c r="FIR4"/>
      <c r="FIS4"/>
      <c r="FIT4"/>
      <c r="FIU4"/>
      <c r="FIV4"/>
      <c r="FIW4"/>
      <c r="FIX4"/>
      <c r="FIY4"/>
      <c r="FIZ4"/>
      <c r="FJA4"/>
      <c r="FJB4"/>
      <c r="FJC4"/>
      <c r="FJD4"/>
      <c r="FJE4"/>
      <c r="FJF4"/>
      <c r="FJG4"/>
      <c r="FJH4"/>
      <c r="FJI4"/>
      <c r="FJJ4"/>
      <c r="FJK4"/>
      <c r="FJL4"/>
      <c r="FJM4"/>
      <c r="FJN4"/>
      <c r="FJO4"/>
      <c r="FJP4"/>
      <c r="FJQ4"/>
      <c r="FJR4"/>
      <c r="FJS4"/>
      <c r="FJT4"/>
      <c r="FJU4"/>
      <c r="FJV4"/>
      <c r="FJW4"/>
      <c r="FJX4"/>
      <c r="FJY4"/>
      <c r="FJZ4"/>
      <c r="FKA4"/>
      <c r="FKB4"/>
      <c r="FKC4"/>
      <c r="FKD4"/>
      <c r="FKE4"/>
      <c r="FKF4"/>
      <c r="FKG4"/>
      <c r="FKH4"/>
      <c r="FKI4"/>
      <c r="FKJ4"/>
      <c r="FKK4"/>
      <c r="FKL4"/>
      <c r="FKM4"/>
      <c r="FKN4"/>
      <c r="FKO4"/>
      <c r="FKP4"/>
      <c r="FKQ4"/>
      <c r="FKR4"/>
      <c r="FKS4"/>
      <c r="FKT4"/>
      <c r="FKU4"/>
      <c r="FKV4"/>
      <c r="FKW4"/>
      <c r="FKX4"/>
      <c r="FKY4"/>
      <c r="FKZ4"/>
      <c r="FLA4"/>
      <c r="FLB4"/>
      <c r="FLC4"/>
      <c r="FLD4"/>
      <c r="FLE4"/>
      <c r="FLF4"/>
      <c r="FLG4"/>
      <c r="FLH4"/>
      <c r="FLI4"/>
      <c r="FLJ4"/>
      <c r="FLK4"/>
      <c r="FLL4"/>
      <c r="FLM4"/>
      <c r="FLN4"/>
      <c r="FLO4"/>
      <c r="FLP4"/>
      <c r="FLQ4"/>
      <c r="FLR4"/>
      <c r="FLS4"/>
      <c r="FLT4"/>
      <c r="FLU4"/>
      <c r="FLV4"/>
      <c r="FLW4"/>
      <c r="FLX4"/>
      <c r="FLY4"/>
      <c r="FLZ4"/>
      <c r="FMA4"/>
      <c r="FMB4"/>
      <c r="FMC4"/>
      <c r="FMD4"/>
      <c r="FME4"/>
      <c r="FMF4"/>
      <c r="FMG4"/>
      <c r="FMH4"/>
      <c r="FMI4"/>
      <c r="FMJ4"/>
      <c r="FMK4"/>
      <c r="FML4"/>
      <c r="FMM4"/>
      <c r="FMN4"/>
      <c r="FMO4"/>
      <c r="FMP4"/>
      <c r="FMQ4"/>
      <c r="FMR4"/>
      <c r="FMS4"/>
      <c r="FMT4"/>
      <c r="FMU4"/>
      <c r="FMV4"/>
      <c r="FMW4"/>
      <c r="FMX4"/>
      <c r="FMY4"/>
      <c r="FMZ4"/>
      <c r="FNA4"/>
      <c r="FNB4"/>
      <c r="FNC4"/>
      <c r="FND4"/>
      <c r="FNE4"/>
      <c r="FNF4"/>
      <c r="FNG4"/>
      <c r="FNH4"/>
      <c r="FNI4"/>
      <c r="FNJ4"/>
      <c r="FNK4"/>
      <c r="FNL4"/>
      <c r="FNM4"/>
      <c r="FNN4"/>
      <c r="FNO4"/>
      <c r="FNP4"/>
      <c r="FNQ4"/>
      <c r="FNR4"/>
      <c r="FNS4"/>
      <c r="FNT4"/>
      <c r="FNU4"/>
      <c r="FNV4"/>
      <c r="FNW4"/>
      <c r="FNX4"/>
      <c r="FNY4"/>
      <c r="FNZ4"/>
      <c r="FOA4"/>
      <c r="FOB4"/>
      <c r="FOC4"/>
      <c r="FOD4"/>
      <c r="FOE4"/>
      <c r="FOF4"/>
      <c r="FOG4"/>
      <c r="FOH4"/>
      <c r="FOI4"/>
      <c r="FOJ4"/>
      <c r="FOK4"/>
      <c r="FOL4"/>
      <c r="FOM4"/>
      <c r="FON4"/>
      <c r="FOO4"/>
      <c r="FOP4"/>
      <c r="FOQ4"/>
      <c r="FOR4"/>
      <c r="FOS4"/>
      <c r="FOT4"/>
      <c r="FOU4"/>
      <c r="FOV4"/>
      <c r="FOW4"/>
      <c r="FOX4"/>
      <c r="FOY4"/>
      <c r="FOZ4"/>
      <c r="FPA4"/>
      <c r="FPB4"/>
      <c r="FPC4"/>
      <c r="FPD4"/>
      <c r="FPE4"/>
      <c r="FPF4"/>
      <c r="FPG4"/>
      <c r="FPH4"/>
      <c r="FPI4"/>
      <c r="FPJ4"/>
      <c r="FPK4"/>
      <c r="FPL4"/>
      <c r="FPM4"/>
      <c r="FPN4"/>
      <c r="FPO4"/>
      <c r="FPP4"/>
      <c r="FPQ4"/>
      <c r="FPR4"/>
      <c r="FPS4"/>
      <c r="FPT4"/>
      <c r="FPU4"/>
      <c r="FPV4"/>
      <c r="FPW4"/>
      <c r="FPX4"/>
      <c r="FPY4"/>
      <c r="FPZ4"/>
      <c r="FQA4"/>
      <c r="FQB4"/>
      <c r="FQC4"/>
      <c r="FQD4"/>
      <c r="FQE4"/>
      <c r="FQF4"/>
      <c r="FQG4"/>
      <c r="FQH4"/>
      <c r="FQI4"/>
      <c r="FQJ4"/>
      <c r="FQK4"/>
      <c r="FQL4"/>
      <c r="FQM4"/>
      <c r="FQN4"/>
      <c r="FQO4"/>
      <c r="FQP4"/>
      <c r="FQQ4"/>
      <c r="FQR4"/>
      <c r="FQS4"/>
      <c r="FQT4"/>
      <c r="FQU4"/>
      <c r="FQV4"/>
      <c r="FQW4"/>
      <c r="FQX4"/>
      <c r="FQY4"/>
      <c r="FQZ4"/>
      <c r="FRA4"/>
      <c r="FRB4"/>
      <c r="FRC4"/>
      <c r="FRD4"/>
      <c r="FRE4"/>
      <c r="FRF4"/>
      <c r="FRG4"/>
      <c r="FRH4"/>
      <c r="FRI4"/>
      <c r="FRJ4"/>
      <c r="FRK4"/>
      <c r="FRL4"/>
      <c r="FRM4"/>
      <c r="FRN4"/>
      <c r="FRO4"/>
      <c r="FRP4"/>
      <c r="FRQ4"/>
      <c r="FRR4"/>
      <c r="FRS4"/>
      <c r="FRT4"/>
      <c r="FRU4"/>
      <c r="FRV4"/>
      <c r="FRW4"/>
      <c r="FRX4"/>
      <c r="FRY4"/>
      <c r="FRZ4"/>
      <c r="FSA4"/>
      <c r="FSB4"/>
      <c r="FSC4"/>
      <c r="FSD4"/>
      <c r="FSE4"/>
      <c r="FSF4"/>
      <c r="FSG4"/>
      <c r="FSH4"/>
      <c r="FSI4"/>
      <c r="FSJ4"/>
      <c r="FSK4"/>
      <c r="FSL4"/>
      <c r="FSM4"/>
      <c r="FSN4"/>
      <c r="FSO4"/>
      <c r="FSP4"/>
      <c r="FSQ4"/>
      <c r="FSR4"/>
      <c r="FSS4"/>
      <c r="FST4"/>
      <c r="FSU4"/>
      <c r="FSV4"/>
      <c r="FSW4"/>
      <c r="FSX4"/>
      <c r="FSY4"/>
      <c r="FSZ4"/>
      <c r="FTA4"/>
      <c r="FTB4"/>
      <c r="FTC4"/>
      <c r="FTD4"/>
      <c r="FTE4"/>
      <c r="FTF4"/>
      <c r="FTG4"/>
      <c r="FTH4"/>
      <c r="FTI4"/>
      <c r="FTJ4"/>
      <c r="FTK4"/>
      <c r="FTL4"/>
      <c r="FTM4"/>
      <c r="FTN4"/>
      <c r="FTO4"/>
      <c r="FTP4"/>
      <c r="FTQ4"/>
      <c r="FTR4"/>
      <c r="FTS4"/>
      <c r="FTT4"/>
      <c r="FTU4"/>
      <c r="FTV4"/>
      <c r="FTW4"/>
      <c r="FTX4"/>
      <c r="FTY4"/>
      <c r="FTZ4"/>
      <c r="FUA4"/>
      <c r="FUB4"/>
      <c r="FUC4"/>
      <c r="FUD4"/>
      <c r="FUE4"/>
      <c r="FUF4"/>
      <c r="FUG4"/>
      <c r="FUH4"/>
      <c r="FUI4"/>
      <c r="FUJ4"/>
      <c r="FUK4"/>
      <c r="FUL4"/>
      <c r="FUM4"/>
      <c r="FUN4"/>
      <c r="FUO4"/>
      <c r="FUP4"/>
      <c r="FUQ4"/>
      <c r="FUR4"/>
      <c r="FUS4"/>
      <c r="FUT4"/>
      <c r="FUU4"/>
      <c r="FUV4"/>
      <c r="FUW4"/>
      <c r="FUX4"/>
      <c r="FUY4"/>
      <c r="FUZ4"/>
      <c r="FVA4"/>
      <c r="FVB4"/>
      <c r="FVC4"/>
      <c r="FVD4"/>
      <c r="FVE4"/>
      <c r="FVF4"/>
      <c r="FVG4"/>
      <c r="FVH4"/>
      <c r="FVI4"/>
      <c r="FVJ4"/>
      <c r="FVK4"/>
      <c r="FVL4"/>
      <c r="FVM4"/>
      <c r="FVN4"/>
      <c r="FVO4"/>
      <c r="FVP4"/>
      <c r="FVQ4"/>
      <c r="FVR4"/>
      <c r="FVS4"/>
      <c r="FVT4"/>
      <c r="FVU4"/>
      <c r="FVV4"/>
      <c r="FVW4"/>
      <c r="FVX4"/>
      <c r="FVY4"/>
      <c r="FVZ4"/>
      <c r="FWA4"/>
      <c r="FWB4"/>
      <c r="FWC4"/>
      <c r="FWD4"/>
      <c r="FWE4"/>
      <c r="FWF4"/>
      <c r="FWG4"/>
      <c r="FWH4"/>
      <c r="FWI4"/>
      <c r="FWJ4"/>
      <c r="FWK4"/>
      <c r="FWL4"/>
      <c r="FWM4"/>
      <c r="FWN4"/>
      <c r="FWO4"/>
      <c r="FWP4"/>
      <c r="FWQ4"/>
      <c r="FWR4"/>
      <c r="FWS4"/>
      <c r="FWT4"/>
      <c r="FWU4"/>
      <c r="FWV4"/>
      <c r="FWW4"/>
      <c r="FWX4"/>
      <c r="FWY4"/>
      <c r="FWZ4"/>
      <c r="FXA4"/>
      <c r="FXB4"/>
      <c r="FXC4"/>
      <c r="FXD4"/>
      <c r="FXE4"/>
      <c r="FXF4"/>
      <c r="FXG4"/>
      <c r="FXH4"/>
      <c r="FXI4"/>
      <c r="FXJ4"/>
      <c r="FXK4"/>
      <c r="FXL4"/>
      <c r="FXM4"/>
      <c r="FXN4"/>
      <c r="FXO4"/>
      <c r="FXP4"/>
      <c r="FXQ4"/>
      <c r="FXR4"/>
      <c r="FXS4"/>
      <c r="FXT4"/>
      <c r="FXU4"/>
      <c r="FXV4"/>
      <c r="FXW4"/>
      <c r="FXX4"/>
      <c r="FXY4"/>
      <c r="FXZ4"/>
      <c r="FYA4"/>
      <c r="FYB4"/>
      <c r="FYC4"/>
      <c r="FYD4"/>
      <c r="FYE4"/>
      <c r="FYF4"/>
      <c r="FYG4"/>
      <c r="FYH4"/>
      <c r="FYI4"/>
      <c r="FYJ4"/>
      <c r="FYK4"/>
      <c r="FYL4"/>
      <c r="FYM4"/>
      <c r="FYN4"/>
      <c r="FYO4"/>
      <c r="FYP4"/>
      <c r="FYQ4"/>
      <c r="FYR4"/>
      <c r="FYS4"/>
      <c r="FYT4"/>
      <c r="FYU4"/>
      <c r="FYV4"/>
      <c r="FYW4"/>
      <c r="FYX4"/>
      <c r="FYY4"/>
      <c r="FYZ4"/>
      <c r="FZA4"/>
      <c r="FZB4"/>
      <c r="FZC4"/>
      <c r="FZD4"/>
      <c r="FZE4"/>
      <c r="FZF4"/>
      <c r="FZG4"/>
      <c r="FZH4"/>
      <c r="FZI4"/>
      <c r="FZJ4"/>
      <c r="FZK4"/>
      <c r="FZL4"/>
      <c r="FZM4"/>
      <c r="FZN4"/>
      <c r="FZO4"/>
      <c r="FZP4"/>
      <c r="FZQ4"/>
      <c r="FZR4"/>
      <c r="FZS4"/>
      <c r="FZT4"/>
      <c r="FZU4"/>
      <c r="FZV4"/>
      <c r="FZW4"/>
      <c r="FZX4"/>
      <c r="FZY4"/>
      <c r="FZZ4"/>
      <c r="GAA4"/>
      <c r="GAB4"/>
      <c r="GAC4"/>
      <c r="GAD4"/>
      <c r="GAE4"/>
      <c r="GAF4"/>
      <c r="GAG4"/>
      <c r="GAH4"/>
      <c r="GAI4"/>
      <c r="GAJ4"/>
      <c r="GAK4"/>
      <c r="GAL4"/>
      <c r="GAM4"/>
      <c r="GAN4"/>
      <c r="GAO4"/>
      <c r="GAP4"/>
      <c r="GAQ4"/>
      <c r="GAR4"/>
      <c r="GAS4"/>
      <c r="GAT4"/>
      <c r="GAU4"/>
      <c r="GAV4"/>
      <c r="GAW4"/>
      <c r="GAX4"/>
      <c r="GAY4"/>
      <c r="GAZ4"/>
      <c r="GBA4"/>
      <c r="GBB4"/>
      <c r="GBC4"/>
      <c r="GBD4"/>
      <c r="GBE4"/>
      <c r="GBF4"/>
      <c r="GBG4"/>
      <c r="GBH4"/>
      <c r="GBI4"/>
      <c r="GBJ4"/>
      <c r="GBK4"/>
      <c r="GBL4"/>
      <c r="GBM4"/>
      <c r="GBN4"/>
      <c r="GBO4"/>
      <c r="GBP4"/>
      <c r="GBQ4"/>
      <c r="GBR4"/>
      <c r="GBS4"/>
      <c r="GBT4"/>
      <c r="GBU4"/>
      <c r="GBV4"/>
      <c r="GBW4"/>
      <c r="GBX4"/>
      <c r="GBY4"/>
      <c r="GBZ4"/>
      <c r="GCA4"/>
      <c r="GCB4"/>
      <c r="GCC4"/>
      <c r="GCD4"/>
      <c r="GCE4"/>
      <c r="GCF4"/>
      <c r="GCG4"/>
      <c r="GCH4"/>
      <c r="GCI4"/>
      <c r="GCJ4"/>
      <c r="GCK4"/>
      <c r="GCL4"/>
      <c r="GCM4"/>
      <c r="GCN4"/>
      <c r="GCO4"/>
      <c r="GCP4"/>
      <c r="GCQ4"/>
      <c r="GCR4"/>
      <c r="GCS4"/>
      <c r="GCT4"/>
      <c r="GCU4"/>
      <c r="GCV4"/>
      <c r="GCW4"/>
      <c r="GCX4"/>
      <c r="GCY4"/>
      <c r="GCZ4"/>
      <c r="GDA4"/>
      <c r="GDB4"/>
      <c r="GDC4"/>
      <c r="GDD4"/>
      <c r="GDE4"/>
      <c r="GDF4"/>
      <c r="GDG4"/>
      <c r="GDH4"/>
      <c r="GDI4"/>
      <c r="GDJ4"/>
      <c r="GDK4"/>
      <c r="GDL4"/>
      <c r="GDM4"/>
      <c r="GDN4"/>
      <c r="GDO4"/>
      <c r="GDP4"/>
      <c r="GDQ4"/>
      <c r="GDR4"/>
      <c r="GDS4"/>
      <c r="GDT4"/>
      <c r="GDU4"/>
      <c r="GDV4"/>
      <c r="GDW4"/>
      <c r="GDX4"/>
      <c r="GDY4"/>
      <c r="GDZ4"/>
      <c r="GEA4"/>
      <c r="GEB4"/>
      <c r="GEC4"/>
      <c r="GED4"/>
      <c r="GEE4"/>
      <c r="GEF4"/>
      <c r="GEG4"/>
      <c r="GEH4"/>
      <c r="GEI4"/>
      <c r="GEJ4"/>
      <c r="GEK4"/>
      <c r="GEL4"/>
      <c r="GEM4"/>
      <c r="GEN4"/>
      <c r="GEO4"/>
      <c r="GEP4"/>
      <c r="GEQ4"/>
      <c r="GER4"/>
      <c r="GES4"/>
      <c r="GET4"/>
      <c r="GEU4"/>
      <c r="GEV4"/>
      <c r="GEW4"/>
      <c r="GEX4"/>
      <c r="GEY4"/>
      <c r="GEZ4"/>
      <c r="GFA4"/>
      <c r="GFB4"/>
      <c r="GFC4"/>
      <c r="GFD4"/>
      <c r="GFE4"/>
      <c r="GFF4"/>
      <c r="GFG4"/>
      <c r="GFH4"/>
      <c r="GFI4"/>
      <c r="GFJ4"/>
      <c r="GFK4"/>
      <c r="GFL4"/>
      <c r="GFM4"/>
      <c r="GFN4"/>
      <c r="GFO4"/>
      <c r="GFP4"/>
      <c r="GFQ4"/>
      <c r="GFR4"/>
      <c r="GFS4"/>
      <c r="GFT4"/>
      <c r="GFU4"/>
      <c r="GFV4"/>
      <c r="GFW4"/>
      <c r="GFX4"/>
      <c r="GFY4"/>
      <c r="GFZ4"/>
      <c r="GGA4"/>
      <c r="GGB4"/>
      <c r="GGC4"/>
      <c r="GGD4"/>
      <c r="GGE4"/>
      <c r="GGF4"/>
      <c r="GGG4"/>
      <c r="GGH4"/>
      <c r="GGI4"/>
      <c r="GGJ4"/>
      <c r="GGK4"/>
      <c r="GGL4"/>
      <c r="GGM4"/>
      <c r="GGN4"/>
      <c r="GGO4"/>
      <c r="GGP4"/>
      <c r="GGQ4"/>
      <c r="GGR4"/>
      <c r="GGS4"/>
      <c r="GGT4"/>
      <c r="GGU4"/>
      <c r="GGV4"/>
      <c r="GGW4"/>
      <c r="GGX4"/>
      <c r="GGY4"/>
      <c r="GGZ4"/>
      <c r="GHA4"/>
      <c r="GHB4"/>
      <c r="GHC4"/>
      <c r="GHD4"/>
      <c r="GHE4"/>
      <c r="GHF4"/>
      <c r="GHG4"/>
      <c r="GHH4"/>
      <c r="GHI4"/>
      <c r="GHJ4"/>
      <c r="GHK4"/>
      <c r="GHL4"/>
      <c r="GHM4"/>
      <c r="GHN4"/>
      <c r="GHO4"/>
      <c r="GHP4"/>
      <c r="GHQ4"/>
      <c r="GHR4"/>
      <c r="GHS4"/>
      <c r="GHT4"/>
      <c r="GHU4"/>
      <c r="GHV4"/>
      <c r="GHW4"/>
      <c r="GHX4"/>
      <c r="GHY4"/>
      <c r="GHZ4"/>
      <c r="GIA4"/>
      <c r="GIB4"/>
      <c r="GIC4"/>
      <c r="GID4"/>
      <c r="GIE4"/>
      <c r="GIF4"/>
      <c r="GIG4"/>
      <c r="GIH4"/>
      <c r="GII4"/>
      <c r="GIJ4"/>
      <c r="GIK4"/>
      <c r="GIL4"/>
      <c r="GIM4"/>
      <c r="GIN4"/>
      <c r="GIO4"/>
      <c r="GIP4"/>
      <c r="GIQ4"/>
      <c r="GIR4"/>
      <c r="GIS4"/>
      <c r="GIT4"/>
      <c r="GIU4"/>
      <c r="GIV4"/>
      <c r="GIW4"/>
      <c r="GIX4"/>
      <c r="GIY4"/>
      <c r="GIZ4"/>
      <c r="GJA4"/>
      <c r="GJB4"/>
      <c r="GJC4"/>
      <c r="GJD4"/>
      <c r="GJE4"/>
      <c r="GJF4"/>
      <c r="GJG4"/>
      <c r="GJH4"/>
      <c r="GJI4"/>
      <c r="GJJ4"/>
      <c r="GJK4"/>
      <c r="GJL4"/>
      <c r="GJM4"/>
      <c r="GJN4"/>
      <c r="GJO4"/>
      <c r="GJP4"/>
      <c r="GJQ4"/>
      <c r="GJR4"/>
      <c r="GJS4"/>
      <c r="GJT4"/>
      <c r="GJU4"/>
      <c r="GJV4"/>
      <c r="GJW4"/>
      <c r="GJX4"/>
      <c r="GJY4"/>
      <c r="GJZ4"/>
      <c r="GKA4"/>
      <c r="GKB4"/>
      <c r="GKC4"/>
      <c r="GKD4"/>
      <c r="GKE4"/>
      <c r="GKF4"/>
      <c r="GKG4"/>
      <c r="GKH4"/>
      <c r="GKI4"/>
      <c r="GKJ4"/>
      <c r="GKK4"/>
      <c r="GKL4"/>
      <c r="GKM4"/>
      <c r="GKN4"/>
      <c r="GKO4"/>
      <c r="GKP4"/>
      <c r="GKQ4"/>
      <c r="GKR4"/>
      <c r="GKS4"/>
      <c r="GKT4"/>
      <c r="GKU4"/>
      <c r="GKV4"/>
      <c r="GKW4"/>
      <c r="GKX4"/>
      <c r="GKY4"/>
      <c r="GKZ4"/>
      <c r="GLA4"/>
      <c r="GLB4"/>
      <c r="GLC4"/>
      <c r="GLD4"/>
      <c r="GLE4"/>
      <c r="GLF4"/>
      <c r="GLG4"/>
      <c r="GLH4"/>
      <c r="GLI4"/>
      <c r="GLJ4"/>
      <c r="GLK4"/>
      <c r="GLL4"/>
      <c r="GLM4"/>
      <c r="GLN4"/>
      <c r="GLO4"/>
      <c r="GLP4"/>
      <c r="GLQ4"/>
      <c r="GLR4"/>
      <c r="GLS4"/>
      <c r="GLT4"/>
      <c r="GLU4"/>
      <c r="GLV4"/>
      <c r="GLW4"/>
      <c r="GLX4"/>
      <c r="GLY4"/>
      <c r="GLZ4"/>
      <c r="GMA4"/>
      <c r="GMB4"/>
      <c r="GMC4"/>
      <c r="GMD4"/>
      <c r="GME4"/>
      <c r="GMF4"/>
      <c r="GMG4"/>
      <c r="GMH4"/>
      <c r="GMI4"/>
      <c r="GMJ4"/>
      <c r="GMK4"/>
      <c r="GML4"/>
      <c r="GMM4"/>
      <c r="GMN4"/>
      <c r="GMO4"/>
      <c r="GMP4"/>
      <c r="GMQ4"/>
      <c r="GMR4"/>
      <c r="GMS4"/>
      <c r="GMT4"/>
      <c r="GMU4"/>
      <c r="GMV4"/>
      <c r="GMW4"/>
      <c r="GMX4"/>
      <c r="GMY4"/>
      <c r="GMZ4"/>
      <c r="GNA4"/>
      <c r="GNB4"/>
      <c r="GNC4"/>
      <c r="GND4"/>
      <c r="GNE4"/>
      <c r="GNF4"/>
      <c r="GNG4"/>
      <c r="GNH4"/>
      <c r="GNI4"/>
      <c r="GNJ4"/>
      <c r="GNK4"/>
      <c r="GNL4"/>
      <c r="GNM4"/>
      <c r="GNN4"/>
      <c r="GNO4"/>
      <c r="GNP4"/>
      <c r="GNQ4"/>
      <c r="GNR4"/>
      <c r="GNS4"/>
      <c r="GNT4"/>
      <c r="GNU4"/>
      <c r="GNV4"/>
      <c r="GNW4"/>
      <c r="GNX4"/>
      <c r="GNY4"/>
      <c r="GNZ4"/>
      <c r="GOA4"/>
      <c r="GOB4"/>
      <c r="GOC4"/>
      <c r="GOD4"/>
      <c r="GOE4"/>
      <c r="GOF4"/>
      <c r="GOG4"/>
      <c r="GOH4"/>
      <c r="GOI4"/>
      <c r="GOJ4"/>
      <c r="GOK4"/>
      <c r="GOL4"/>
      <c r="GOM4"/>
      <c r="GON4"/>
      <c r="GOO4"/>
      <c r="GOP4"/>
      <c r="GOQ4"/>
      <c r="GOR4"/>
      <c r="GOS4"/>
      <c r="GOT4"/>
      <c r="GOU4"/>
      <c r="GOV4"/>
      <c r="GOW4"/>
      <c r="GOX4"/>
      <c r="GOY4"/>
      <c r="GOZ4"/>
      <c r="GPA4"/>
      <c r="GPB4"/>
      <c r="GPC4"/>
      <c r="GPD4"/>
      <c r="GPE4"/>
      <c r="GPF4"/>
      <c r="GPG4"/>
      <c r="GPH4"/>
      <c r="GPI4"/>
      <c r="GPJ4"/>
      <c r="GPK4"/>
      <c r="GPL4"/>
      <c r="GPM4"/>
      <c r="GPN4"/>
      <c r="GPO4"/>
      <c r="GPP4"/>
      <c r="GPQ4"/>
      <c r="GPR4"/>
      <c r="GPS4"/>
      <c r="GPT4"/>
      <c r="GPU4"/>
      <c r="GPV4"/>
      <c r="GPW4"/>
      <c r="GPX4"/>
      <c r="GPY4"/>
      <c r="GPZ4"/>
      <c r="GQA4"/>
      <c r="GQB4"/>
      <c r="GQC4"/>
      <c r="GQD4"/>
      <c r="GQE4"/>
      <c r="GQF4"/>
      <c r="GQG4"/>
      <c r="GQH4"/>
      <c r="GQI4"/>
      <c r="GQJ4"/>
      <c r="GQK4"/>
      <c r="GQL4"/>
      <c r="GQM4"/>
      <c r="GQN4"/>
      <c r="GQO4"/>
      <c r="GQP4"/>
      <c r="GQQ4"/>
      <c r="GQR4"/>
      <c r="GQS4"/>
      <c r="GQT4"/>
      <c r="GQU4"/>
      <c r="GQV4"/>
      <c r="GQW4"/>
      <c r="GQX4"/>
      <c r="GQY4"/>
      <c r="GQZ4"/>
      <c r="GRA4"/>
      <c r="GRB4"/>
      <c r="GRC4"/>
      <c r="GRD4"/>
      <c r="GRE4"/>
      <c r="GRF4"/>
      <c r="GRG4"/>
      <c r="GRH4"/>
      <c r="GRI4"/>
      <c r="GRJ4"/>
      <c r="GRK4"/>
      <c r="GRL4"/>
      <c r="GRM4"/>
      <c r="GRN4"/>
      <c r="GRO4"/>
      <c r="GRP4"/>
      <c r="GRQ4"/>
      <c r="GRR4"/>
      <c r="GRS4"/>
      <c r="GRT4"/>
      <c r="GRU4"/>
      <c r="GRV4"/>
      <c r="GRW4"/>
      <c r="GRX4"/>
      <c r="GRY4"/>
      <c r="GRZ4"/>
      <c r="GSA4"/>
      <c r="GSB4"/>
      <c r="GSC4"/>
      <c r="GSD4"/>
      <c r="GSE4"/>
      <c r="GSF4"/>
      <c r="GSG4"/>
      <c r="GSH4"/>
      <c r="GSI4"/>
      <c r="GSJ4"/>
      <c r="GSK4"/>
      <c r="GSL4"/>
      <c r="GSM4"/>
      <c r="GSN4"/>
      <c r="GSO4"/>
      <c r="GSP4"/>
      <c r="GSQ4"/>
      <c r="GSR4"/>
      <c r="GSS4"/>
      <c r="GST4"/>
      <c r="GSU4"/>
      <c r="GSV4"/>
      <c r="GSW4"/>
      <c r="GSX4"/>
      <c r="GSY4"/>
      <c r="GSZ4"/>
      <c r="GTA4"/>
      <c r="GTB4"/>
      <c r="GTC4"/>
      <c r="GTD4"/>
      <c r="GTE4"/>
      <c r="GTF4"/>
      <c r="GTG4"/>
      <c r="GTH4"/>
      <c r="GTI4"/>
      <c r="GTJ4"/>
      <c r="GTK4"/>
      <c r="GTL4"/>
      <c r="GTM4"/>
      <c r="GTN4"/>
      <c r="GTO4"/>
      <c r="GTP4"/>
      <c r="GTQ4"/>
      <c r="GTR4"/>
      <c r="GTS4"/>
      <c r="GTT4"/>
      <c r="GTU4"/>
      <c r="GTV4"/>
      <c r="GTW4"/>
      <c r="GTX4"/>
      <c r="GTY4"/>
      <c r="GTZ4"/>
      <c r="GUA4"/>
      <c r="GUB4"/>
      <c r="GUC4"/>
      <c r="GUD4"/>
      <c r="GUE4"/>
      <c r="GUF4"/>
      <c r="GUG4"/>
      <c r="GUH4"/>
      <c r="GUI4"/>
      <c r="GUJ4"/>
      <c r="GUK4"/>
      <c r="GUL4"/>
      <c r="GUM4"/>
      <c r="GUN4"/>
      <c r="GUO4"/>
      <c r="GUP4"/>
      <c r="GUQ4"/>
      <c r="GUR4"/>
      <c r="GUS4"/>
      <c r="GUT4"/>
      <c r="GUU4"/>
      <c r="GUV4"/>
      <c r="GUW4"/>
      <c r="GUX4"/>
      <c r="GUY4"/>
      <c r="GUZ4"/>
      <c r="GVA4"/>
      <c r="GVB4"/>
      <c r="GVC4"/>
      <c r="GVD4"/>
      <c r="GVE4"/>
      <c r="GVF4"/>
      <c r="GVG4"/>
      <c r="GVH4"/>
      <c r="GVI4"/>
      <c r="GVJ4"/>
      <c r="GVK4"/>
      <c r="GVL4"/>
      <c r="GVM4"/>
      <c r="GVN4"/>
      <c r="GVO4"/>
      <c r="GVP4"/>
      <c r="GVQ4"/>
      <c r="GVR4"/>
      <c r="GVS4"/>
      <c r="GVT4"/>
      <c r="GVU4"/>
      <c r="GVV4"/>
      <c r="GVW4"/>
      <c r="GVX4"/>
      <c r="GVY4"/>
      <c r="GVZ4"/>
      <c r="GWA4"/>
      <c r="GWB4"/>
      <c r="GWC4"/>
      <c r="GWD4"/>
      <c r="GWE4"/>
      <c r="GWF4"/>
      <c r="GWG4"/>
      <c r="GWH4"/>
      <c r="GWI4"/>
      <c r="GWJ4"/>
      <c r="GWK4"/>
      <c r="GWL4"/>
      <c r="GWM4"/>
      <c r="GWN4"/>
      <c r="GWO4"/>
      <c r="GWP4"/>
      <c r="GWQ4"/>
      <c r="GWR4"/>
      <c r="GWS4"/>
      <c r="GWT4"/>
      <c r="GWU4"/>
      <c r="GWV4"/>
      <c r="GWW4"/>
      <c r="GWX4"/>
      <c r="GWY4"/>
      <c r="GWZ4"/>
      <c r="GXA4"/>
      <c r="GXB4"/>
      <c r="GXC4"/>
      <c r="GXD4"/>
      <c r="GXE4"/>
      <c r="GXF4"/>
      <c r="GXG4"/>
      <c r="GXH4"/>
      <c r="GXI4"/>
      <c r="GXJ4"/>
      <c r="GXK4"/>
      <c r="GXL4"/>
      <c r="GXM4"/>
      <c r="GXN4"/>
      <c r="GXO4"/>
      <c r="GXP4"/>
      <c r="GXQ4"/>
      <c r="GXR4"/>
      <c r="GXS4"/>
      <c r="GXT4"/>
      <c r="GXU4"/>
      <c r="GXV4"/>
      <c r="GXW4"/>
      <c r="GXX4"/>
      <c r="GXY4"/>
      <c r="GXZ4"/>
      <c r="GYA4"/>
      <c r="GYB4"/>
      <c r="GYC4"/>
      <c r="GYD4"/>
      <c r="GYE4"/>
      <c r="GYF4"/>
      <c r="GYG4"/>
      <c r="GYH4"/>
      <c r="GYI4"/>
      <c r="GYJ4"/>
      <c r="GYK4"/>
      <c r="GYL4"/>
      <c r="GYM4"/>
      <c r="GYN4"/>
      <c r="GYO4"/>
      <c r="GYP4"/>
      <c r="GYQ4"/>
      <c r="GYR4"/>
      <c r="GYS4"/>
      <c r="GYT4"/>
      <c r="GYU4"/>
      <c r="GYV4"/>
      <c r="GYW4"/>
      <c r="GYX4"/>
      <c r="GYY4"/>
      <c r="GYZ4"/>
      <c r="GZA4"/>
      <c r="GZB4"/>
      <c r="GZC4"/>
      <c r="GZD4"/>
      <c r="GZE4"/>
      <c r="GZF4"/>
      <c r="GZG4"/>
      <c r="GZH4"/>
      <c r="GZI4"/>
      <c r="GZJ4"/>
      <c r="GZK4"/>
      <c r="GZL4"/>
      <c r="GZM4"/>
      <c r="GZN4"/>
      <c r="GZO4"/>
      <c r="GZP4"/>
      <c r="GZQ4"/>
      <c r="GZR4"/>
      <c r="GZS4"/>
      <c r="GZT4"/>
      <c r="GZU4"/>
      <c r="GZV4"/>
      <c r="GZW4"/>
      <c r="GZX4"/>
      <c r="GZY4"/>
      <c r="GZZ4"/>
      <c r="HAA4"/>
      <c r="HAB4"/>
      <c r="HAC4"/>
      <c r="HAD4"/>
      <c r="HAE4"/>
      <c r="HAF4"/>
      <c r="HAG4"/>
      <c r="HAH4"/>
      <c r="HAI4"/>
      <c r="HAJ4"/>
      <c r="HAK4"/>
      <c r="HAL4"/>
      <c r="HAM4"/>
      <c r="HAN4"/>
      <c r="HAO4"/>
      <c r="HAP4"/>
      <c r="HAQ4"/>
      <c r="HAR4"/>
      <c r="HAS4"/>
      <c r="HAT4"/>
      <c r="HAU4"/>
      <c r="HAV4"/>
      <c r="HAW4"/>
      <c r="HAX4"/>
      <c r="HAY4"/>
      <c r="HAZ4"/>
      <c r="HBA4"/>
      <c r="HBB4"/>
      <c r="HBC4"/>
      <c r="HBD4"/>
      <c r="HBE4"/>
      <c r="HBF4"/>
      <c r="HBG4"/>
      <c r="HBH4"/>
      <c r="HBI4"/>
      <c r="HBJ4"/>
      <c r="HBK4"/>
      <c r="HBL4"/>
      <c r="HBM4"/>
      <c r="HBN4"/>
      <c r="HBO4"/>
      <c r="HBP4"/>
      <c r="HBQ4"/>
      <c r="HBR4"/>
      <c r="HBS4"/>
      <c r="HBT4"/>
      <c r="HBU4"/>
      <c r="HBV4"/>
      <c r="HBW4"/>
      <c r="HBX4"/>
      <c r="HBY4"/>
      <c r="HBZ4"/>
      <c r="HCA4"/>
      <c r="HCB4"/>
      <c r="HCC4"/>
      <c r="HCD4"/>
      <c r="HCE4"/>
      <c r="HCF4"/>
      <c r="HCG4"/>
      <c r="HCH4"/>
      <c r="HCI4"/>
      <c r="HCJ4"/>
      <c r="HCK4"/>
      <c r="HCL4"/>
      <c r="HCM4"/>
      <c r="HCN4"/>
      <c r="HCO4"/>
      <c r="HCP4"/>
      <c r="HCQ4"/>
      <c r="HCR4"/>
      <c r="HCS4"/>
      <c r="HCT4"/>
      <c r="HCU4"/>
      <c r="HCV4"/>
      <c r="HCW4"/>
      <c r="HCX4"/>
      <c r="HCY4"/>
      <c r="HCZ4"/>
      <c r="HDA4"/>
      <c r="HDB4"/>
      <c r="HDC4"/>
      <c r="HDD4"/>
      <c r="HDE4"/>
      <c r="HDF4"/>
      <c r="HDG4"/>
      <c r="HDH4"/>
      <c r="HDI4"/>
      <c r="HDJ4"/>
      <c r="HDK4"/>
      <c r="HDL4"/>
      <c r="HDM4"/>
      <c r="HDN4"/>
      <c r="HDO4"/>
      <c r="HDP4"/>
      <c r="HDQ4"/>
      <c r="HDR4"/>
      <c r="HDS4"/>
      <c r="HDT4"/>
      <c r="HDU4"/>
      <c r="HDV4"/>
      <c r="HDW4"/>
      <c r="HDX4"/>
      <c r="HDY4"/>
      <c r="HDZ4"/>
      <c r="HEA4"/>
      <c r="HEB4"/>
      <c r="HEC4"/>
      <c r="HED4"/>
      <c r="HEE4"/>
      <c r="HEF4"/>
      <c r="HEG4"/>
      <c r="HEH4"/>
      <c r="HEI4"/>
      <c r="HEJ4"/>
      <c r="HEK4"/>
      <c r="HEL4"/>
      <c r="HEM4"/>
      <c r="HEN4"/>
      <c r="HEO4"/>
      <c r="HEP4"/>
      <c r="HEQ4"/>
      <c r="HER4"/>
      <c r="HES4"/>
      <c r="HET4"/>
      <c r="HEU4"/>
      <c r="HEV4"/>
      <c r="HEW4"/>
      <c r="HEX4"/>
      <c r="HEY4"/>
      <c r="HEZ4"/>
      <c r="HFA4"/>
      <c r="HFB4"/>
      <c r="HFC4"/>
      <c r="HFD4"/>
      <c r="HFE4"/>
      <c r="HFF4"/>
      <c r="HFG4"/>
      <c r="HFH4"/>
      <c r="HFI4"/>
      <c r="HFJ4"/>
      <c r="HFK4"/>
      <c r="HFL4"/>
      <c r="HFM4"/>
      <c r="HFN4"/>
      <c r="HFO4"/>
      <c r="HFP4"/>
      <c r="HFQ4"/>
      <c r="HFR4"/>
      <c r="HFS4"/>
      <c r="HFT4"/>
      <c r="HFU4"/>
      <c r="HFV4"/>
      <c r="HFW4"/>
      <c r="HFX4"/>
      <c r="HFY4"/>
      <c r="HFZ4"/>
      <c r="HGA4"/>
      <c r="HGB4"/>
      <c r="HGC4"/>
      <c r="HGD4"/>
      <c r="HGE4"/>
      <c r="HGF4"/>
      <c r="HGG4"/>
      <c r="HGH4"/>
      <c r="HGI4"/>
      <c r="HGJ4"/>
      <c r="HGK4"/>
      <c r="HGL4"/>
      <c r="HGM4"/>
      <c r="HGN4"/>
      <c r="HGO4"/>
      <c r="HGP4"/>
      <c r="HGQ4"/>
      <c r="HGR4"/>
      <c r="HGS4"/>
      <c r="HGT4"/>
      <c r="HGU4"/>
      <c r="HGV4"/>
      <c r="HGW4"/>
      <c r="HGX4"/>
      <c r="HGY4"/>
      <c r="HGZ4"/>
      <c r="HHA4"/>
      <c r="HHB4"/>
      <c r="HHC4"/>
      <c r="HHD4"/>
      <c r="HHE4"/>
      <c r="HHF4"/>
      <c r="HHG4"/>
      <c r="HHH4"/>
      <c r="HHI4"/>
      <c r="HHJ4"/>
      <c r="HHK4"/>
      <c r="HHL4"/>
      <c r="HHM4"/>
      <c r="HHN4"/>
      <c r="HHO4"/>
      <c r="HHP4"/>
      <c r="HHQ4"/>
      <c r="HHR4"/>
      <c r="HHS4"/>
      <c r="HHT4"/>
      <c r="HHU4"/>
      <c r="HHV4"/>
      <c r="HHW4"/>
      <c r="HHX4"/>
      <c r="HHY4"/>
      <c r="HHZ4"/>
      <c r="HIA4"/>
      <c r="HIB4"/>
      <c r="HIC4"/>
      <c r="HID4"/>
      <c r="HIE4"/>
      <c r="HIF4"/>
      <c r="HIG4"/>
      <c r="HIH4"/>
      <c r="HII4"/>
      <c r="HIJ4"/>
      <c r="HIK4"/>
      <c r="HIL4"/>
      <c r="HIM4"/>
      <c r="HIN4"/>
      <c r="HIO4"/>
      <c r="HIP4"/>
      <c r="HIQ4"/>
      <c r="HIR4"/>
      <c r="HIS4"/>
      <c r="HIT4"/>
      <c r="HIU4"/>
      <c r="HIV4"/>
      <c r="HIW4"/>
      <c r="HIX4"/>
      <c r="HIY4"/>
      <c r="HIZ4"/>
      <c r="HJA4"/>
      <c r="HJB4"/>
      <c r="HJC4"/>
      <c r="HJD4"/>
      <c r="HJE4"/>
      <c r="HJF4"/>
      <c r="HJG4"/>
      <c r="HJH4"/>
      <c r="HJI4"/>
      <c r="HJJ4"/>
      <c r="HJK4"/>
      <c r="HJL4"/>
      <c r="HJM4"/>
      <c r="HJN4"/>
      <c r="HJO4"/>
      <c r="HJP4"/>
      <c r="HJQ4"/>
      <c r="HJR4"/>
      <c r="HJS4"/>
      <c r="HJT4"/>
    </row>
    <row r="5" spans="1:5688" x14ac:dyDescent="0.45">
      <c r="A5" s="15" t="s">
        <v>8310</v>
      </c>
      <c r="B5" s="16">
        <v>520</v>
      </c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  <c r="AMK5"/>
      <c r="AML5"/>
      <c r="AMM5"/>
      <c r="AMN5"/>
      <c r="AMO5"/>
      <c r="AMP5"/>
      <c r="AMQ5"/>
      <c r="AMR5"/>
      <c r="AMS5"/>
      <c r="AMT5"/>
      <c r="AMU5"/>
      <c r="AMV5"/>
      <c r="AMW5"/>
      <c r="AMX5"/>
      <c r="AMY5"/>
      <c r="AMZ5"/>
      <c r="ANA5"/>
      <c r="ANB5"/>
      <c r="ANC5"/>
      <c r="AND5"/>
      <c r="ANE5"/>
      <c r="ANF5"/>
      <c r="ANG5"/>
      <c r="ANH5"/>
      <c r="ANI5"/>
      <c r="ANJ5"/>
      <c r="ANK5"/>
      <c r="ANL5"/>
      <c r="ANM5"/>
      <c r="ANN5"/>
      <c r="ANO5"/>
      <c r="ANP5"/>
      <c r="ANQ5"/>
      <c r="ANR5"/>
      <c r="ANS5"/>
      <c r="ANT5"/>
      <c r="ANU5"/>
      <c r="ANV5"/>
      <c r="ANW5"/>
      <c r="ANX5"/>
      <c r="ANY5"/>
      <c r="ANZ5"/>
      <c r="AOA5"/>
      <c r="AOB5"/>
      <c r="AOC5"/>
      <c r="AOD5"/>
      <c r="AOE5"/>
      <c r="AOF5"/>
      <c r="AOG5"/>
      <c r="AOH5"/>
      <c r="AOI5"/>
      <c r="AOJ5"/>
      <c r="AOK5"/>
      <c r="AOL5"/>
      <c r="AOM5"/>
      <c r="AON5"/>
      <c r="AOO5"/>
      <c r="AOP5"/>
      <c r="AOQ5"/>
      <c r="AOR5"/>
      <c r="AOS5"/>
      <c r="AOT5"/>
      <c r="AOU5"/>
      <c r="AOV5"/>
      <c r="AOW5"/>
      <c r="AOX5"/>
      <c r="AOY5"/>
      <c r="AOZ5"/>
      <c r="APA5"/>
      <c r="APB5"/>
      <c r="APC5"/>
      <c r="APD5"/>
      <c r="APE5"/>
      <c r="APF5"/>
      <c r="APG5"/>
      <c r="APH5"/>
      <c r="API5"/>
      <c r="APJ5"/>
      <c r="APK5"/>
      <c r="APL5"/>
      <c r="APM5"/>
      <c r="APN5"/>
      <c r="APO5"/>
      <c r="APP5"/>
      <c r="APQ5"/>
      <c r="APR5"/>
      <c r="APS5"/>
      <c r="APT5"/>
      <c r="APU5"/>
      <c r="APV5"/>
      <c r="APW5"/>
      <c r="APX5"/>
      <c r="APY5"/>
      <c r="APZ5"/>
      <c r="AQA5"/>
      <c r="AQB5"/>
      <c r="AQC5"/>
      <c r="AQD5"/>
      <c r="AQE5"/>
      <c r="AQF5"/>
      <c r="AQG5"/>
      <c r="AQH5"/>
      <c r="AQI5"/>
      <c r="AQJ5"/>
      <c r="AQK5"/>
      <c r="AQL5"/>
      <c r="AQM5"/>
      <c r="AQN5"/>
      <c r="AQO5"/>
      <c r="AQP5"/>
      <c r="AQQ5"/>
      <c r="AQR5"/>
      <c r="AQS5"/>
      <c r="AQT5"/>
      <c r="AQU5"/>
      <c r="AQV5"/>
      <c r="AQW5"/>
      <c r="AQX5"/>
      <c r="AQY5"/>
      <c r="AQZ5"/>
      <c r="ARA5"/>
      <c r="ARB5"/>
      <c r="ARC5"/>
      <c r="ARD5"/>
      <c r="ARE5"/>
      <c r="ARF5"/>
      <c r="ARG5"/>
      <c r="ARH5"/>
      <c r="ARI5"/>
      <c r="ARJ5"/>
      <c r="ARK5"/>
      <c r="ARL5"/>
      <c r="ARM5"/>
      <c r="ARN5"/>
      <c r="ARO5"/>
      <c r="ARP5"/>
      <c r="ARQ5"/>
      <c r="ARR5"/>
      <c r="ARS5"/>
      <c r="ART5"/>
      <c r="ARU5"/>
      <c r="ARV5"/>
      <c r="ARW5"/>
      <c r="ARX5"/>
      <c r="ARY5"/>
      <c r="ARZ5"/>
      <c r="ASA5"/>
      <c r="ASB5"/>
      <c r="ASC5"/>
      <c r="ASD5"/>
      <c r="ASE5"/>
      <c r="ASF5"/>
      <c r="ASG5"/>
      <c r="ASH5"/>
      <c r="ASI5"/>
      <c r="ASJ5"/>
      <c r="ASK5"/>
      <c r="ASL5"/>
      <c r="ASM5"/>
      <c r="ASN5"/>
      <c r="ASO5"/>
      <c r="ASP5"/>
      <c r="ASQ5"/>
      <c r="ASR5"/>
      <c r="ASS5"/>
      <c r="AST5"/>
      <c r="ASU5"/>
      <c r="ASV5"/>
      <c r="ASW5"/>
      <c r="ASX5"/>
      <c r="ASY5"/>
      <c r="ASZ5"/>
      <c r="ATA5"/>
      <c r="ATB5"/>
      <c r="ATC5"/>
      <c r="ATD5"/>
      <c r="ATE5"/>
      <c r="ATF5"/>
      <c r="ATG5"/>
      <c r="ATH5"/>
      <c r="ATI5"/>
      <c r="ATJ5"/>
      <c r="ATK5"/>
      <c r="ATL5"/>
      <c r="ATM5"/>
      <c r="ATN5"/>
      <c r="ATO5"/>
      <c r="ATP5"/>
      <c r="ATQ5"/>
      <c r="ATR5"/>
      <c r="ATS5"/>
      <c r="ATT5"/>
      <c r="ATU5"/>
      <c r="ATV5"/>
      <c r="ATW5"/>
      <c r="ATX5"/>
      <c r="ATY5"/>
      <c r="ATZ5"/>
      <c r="AUA5"/>
      <c r="AUB5"/>
      <c r="AUC5"/>
      <c r="AUD5"/>
      <c r="AUE5"/>
      <c r="AUF5"/>
      <c r="AUG5"/>
      <c r="AUH5"/>
      <c r="AUI5"/>
      <c r="AUJ5"/>
      <c r="AUK5"/>
      <c r="AUL5"/>
      <c r="AUM5"/>
      <c r="AUN5"/>
      <c r="AUO5"/>
      <c r="AUP5"/>
      <c r="AUQ5"/>
      <c r="AUR5"/>
      <c r="AUS5"/>
      <c r="AUT5"/>
      <c r="AUU5"/>
      <c r="AUV5"/>
      <c r="AUW5"/>
      <c r="AUX5"/>
      <c r="AUY5"/>
      <c r="AUZ5"/>
      <c r="AVA5"/>
      <c r="AVB5"/>
      <c r="AVC5"/>
      <c r="AVD5"/>
      <c r="AVE5"/>
      <c r="AVF5"/>
      <c r="AVG5"/>
      <c r="AVH5"/>
      <c r="AVI5"/>
      <c r="AVJ5"/>
      <c r="AVK5"/>
      <c r="AVL5"/>
      <c r="AVM5"/>
      <c r="AVN5"/>
      <c r="AVO5"/>
      <c r="AVP5"/>
      <c r="AVQ5"/>
      <c r="AVR5"/>
      <c r="AVS5"/>
      <c r="AVT5"/>
      <c r="AVU5"/>
      <c r="AVV5"/>
      <c r="AVW5"/>
      <c r="AVX5"/>
      <c r="AVY5"/>
      <c r="AVZ5"/>
      <c r="AWA5"/>
      <c r="AWB5"/>
      <c r="AWC5"/>
      <c r="AWD5"/>
      <c r="AWE5"/>
      <c r="AWF5"/>
      <c r="AWG5"/>
      <c r="AWH5"/>
      <c r="AWI5"/>
      <c r="AWJ5"/>
      <c r="AWK5"/>
      <c r="AWL5"/>
      <c r="AWM5"/>
      <c r="AWN5"/>
      <c r="AWO5"/>
      <c r="AWP5"/>
      <c r="AWQ5"/>
      <c r="AWR5"/>
      <c r="AWS5"/>
      <c r="AWT5"/>
      <c r="AWU5"/>
      <c r="AWV5"/>
      <c r="AWW5"/>
      <c r="AWX5"/>
      <c r="AWY5"/>
      <c r="AWZ5"/>
      <c r="AXA5"/>
      <c r="AXB5"/>
      <c r="AXC5"/>
      <c r="AXD5"/>
      <c r="AXE5"/>
      <c r="AXF5"/>
      <c r="AXG5"/>
      <c r="AXH5"/>
      <c r="AXI5"/>
      <c r="AXJ5"/>
      <c r="AXK5"/>
      <c r="AXL5"/>
      <c r="AXM5"/>
      <c r="AXN5"/>
      <c r="AXO5"/>
      <c r="AXP5"/>
      <c r="AXQ5"/>
      <c r="AXR5"/>
      <c r="AXS5"/>
      <c r="AXT5"/>
      <c r="AXU5"/>
      <c r="AXV5"/>
      <c r="AXW5"/>
      <c r="AXX5"/>
      <c r="AXY5"/>
      <c r="AXZ5"/>
      <c r="AYA5"/>
      <c r="AYB5"/>
      <c r="AYC5"/>
      <c r="AYD5"/>
      <c r="AYE5"/>
      <c r="AYF5"/>
      <c r="AYG5"/>
      <c r="AYH5"/>
      <c r="AYI5"/>
      <c r="AYJ5"/>
      <c r="AYK5"/>
      <c r="AYL5"/>
      <c r="AYM5"/>
      <c r="AYN5"/>
      <c r="AYO5"/>
      <c r="AYP5"/>
      <c r="AYQ5"/>
      <c r="AYR5"/>
      <c r="AYS5"/>
      <c r="AYT5"/>
      <c r="AYU5"/>
      <c r="AYV5"/>
      <c r="AYW5"/>
      <c r="AYX5"/>
      <c r="AYY5"/>
      <c r="AYZ5"/>
      <c r="AZA5"/>
      <c r="AZB5"/>
      <c r="AZC5"/>
      <c r="AZD5"/>
      <c r="AZE5"/>
      <c r="AZF5"/>
      <c r="AZG5"/>
      <c r="AZH5"/>
      <c r="AZI5"/>
      <c r="AZJ5"/>
      <c r="AZK5"/>
      <c r="AZL5"/>
      <c r="AZM5"/>
      <c r="AZN5"/>
      <c r="AZO5"/>
      <c r="AZP5"/>
      <c r="AZQ5"/>
      <c r="AZR5"/>
      <c r="AZS5"/>
      <c r="AZT5"/>
      <c r="AZU5"/>
      <c r="AZV5"/>
      <c r="AZW5"/>
      <c r="AZX5"/>
      <c r="AZY5"/>
      <c r="AZZ5"/>
      <c r="BAA5"/>
      <c r="BAB5"/>
      <c r="BAC5"/>
      <c r="BAD5"/>
      <c r="BAE5"/>
      <c r="BAF5"/>
      <c r="BAG5"/>
      <c r="BAH5"/>
      <c r="BAI5"/>
      <c r="BAJ5"/>
      <c r="BAK5"/>
      <c r="BAL5"/>
      <c r="BAM5"/>
      <c r="BAN5"/>
      <c r="BAO5"/>
      <c r="BAP5"/>
      <c r="BAQ5"/>
      <c r="BAR5"/>
      <c r="BAS5"/>
      <c r="BAT5"/>
      <c r="BAU5"/>
      <c r="BAV5"/>
      <c r="BAW5"/>
      <c r="BAX5"/>
      <c r="BAY5"/>
      <c r="BAZ5"/>
      <c r="BBA5"/>
      <c r="BBB5"/>
      <c r="BBC5"/>
      <c r="BBD5"/>
      <c r="BBE5"/>
      <c r="BBF5"/>
      <c r="BBG5"/>
      <c r="BBH5"/>
      <c r="BBI5"/>
      <c r="BBJ5"/>
      <c r="BBK5"/>
      <c r="BBL5"/>
      <c r="BBM5"/>
      <c r="BBN5"/>
      <c r="BBO5"/>
      <c r="BBP5"/>
      <c r="BBQ5"/>
      <c r="BBR5"/>
      <c r="BBS5"/>
      <c r="BBT5"/>
      <c r="BBU5"/>
      <c r="BBV5"/>
      <c r="BBW5"/>
      <c r="BBX5"/>
      <c r="BBY5"/>
      <c r="BBZ5"/>
      <c r="BCA5"/>
      <c r="BCB5"/>
      <c r="BCC5"/>
      <c r="BCD5"/>
      <c r="BCE5"/>
      <c r="BCF5"/>
      <c r="BCG5"/>
      <c r="BCH5"/>
      <c r="BCI5"/>
      <c r="BCJ5"/>
      <c r="BCK5"/>
      <c r="BCL5"/>
      <c r="BCM5"/>
      <c r="BCN5"/>
      <c r="BCO5"/>
      <c r="BCP5"/>
      <c r="BCQ5"/>
      <c r="BCR5"/>
      <c r="BCS5"/>
      <c r="BCT5"/>
      <c r="BCU5"/>
      <c r="BCV5"/>
      <c r="BCW5"/>
      <c r="BCX5"/>
      <c r="BCY5"/>
      <c r="BCZ5"/>
      <c r="BDA5"/>
      <c r="BDB5"/>
      <c r="BDC5"/>
      <c r="BDD5"/>
      <c r="BDE5"/>
      <c r="BDF5"/>
      <c r="BDG5"/>
      <c r="BDH5"/>
      <c r="BDI5"/>
      <c r="BDJ5"/>
      <c r="BDK5"/>
      <c r="BDL5"/>
      <c r="BDM5"/>
      <c r="BDN5"/>
      <c r="BDO5"/>
      <c r="BDP5"/>
      <c r="BDQ5"/>
      <c r="BDR5"/>
      <c r="BDS5"/>
      <c r="BDT5"/>
      <c r="BDU5"/>
      <c r="BDV5"/>
      <c r="BDW5"/>
      <c r="BDX5"/>
      <c r="BDY5"/>
      <c r="BDZ5"/>
      <c r="BEA5"/>
      <c r="BEB5"/>
      <c r="BEC5"/>
      <c r="BED5"/>
      <c r="BEE5"/>
      <c r="BEF5"/>
      <c r="BEG5"/>
      <c r="BEH5"/>
      <c r="BEI5"/>
      <c r="BEJ5"/>
      <c r="BEK5"/>
      <c r="BEL5"/>
      <c r="BEM5"/>
      <c r="BEN5"/>
      <c r="BEO5"/>
      <c r="BEP5"/>
      <c r="BEQ5"/>
      <c r="BER5"/>
      <c r="BES5"/>
      <c r="BET5"/>
      <c r="BEU5"/>
      <c r="BEV5"/>
      <c r="BEW5"/>
      <c r="BEX5"/>
      <c r="BEY5"/>
      <c r="BEZ5"/>
      <c r="BFA5"/>
      <c r="BFB5"/>
      <c r="BFC5"/>
      <c r="BFD5"/>
      <c r="BFE5"/>
      <c r="BFF5"/>
      <c r="BFG5"/>
      <c r="BFH5"/>
      <c r="BFI5"/>
      <c r="BFJ5"/>
      <c r="BFK5"/>
      <c r="BFL5"/>
      <c r="BFM5"/>
      <c r="BFN5"/>
      <c r="BFO5"/>
      <c r="BFP5"/>
      <c r="BFQ5"/>
      <c r="BFR5"/>
      <c r="BFS5"/>
      <c r="BFT5"/>
      <c r="BFU5"/>
      <c r="BFV5"/>
      <c r="BFW5"/>
      <c r="BFX5"/>
      <c r="BFY5"/>
      <c r="BFZ5"/>
      <c r="BGA5"/>
      <c r="BGB5"/>
      <c r="BGC5"/>
      <c r="BGD5"/>
      <c r="BGE5"/>
      <c r="BGF5"/>
      <c r="BGG5"/>
      <c r="BGH5"/>
      <c r="BGI5"/>
      <c r="BGJ5"/>
      <c r="BGK5"/>
      <c r="BGL5"/>
      <c r="BGM5"/>
      <c r="BGN5"/>
      <c r="BGO5"/>
      <c r="BGP5"/>
      <c r="BGQ5"/>
      <c r="BGR5"/>
      <c r="BGS5"/>
      <c r="BGT5"/>
      <c r="BGU5"/>
      <c r="BGV5"/>
      <c r="BGW5"/>
      <c r="BGX5"/>
      <c r="BGY5"/>
      <c r="BGZ5"/>
      <c r="BHA5"/>
      <c r="BHB5"/>
      <c r="BHC5"/>
      <c r="BHD5"/>
      <c r="BHE5"/>
      <c r="BHF5"/>
      <c r="BHG5"/>
      <c r="BHH5"/>
      <c r="BHI5"/>
      <c r="BHJ5"/>
      <c r="BHK5"/>
      <c r="BHL5"/>
      <c r="BHM5"/>
      <c r="BHN5"/>
      <c r="BHO5"/>
      <c r="BHP5"/>
      <c r="BHQ5"/>
      <c r="BHR5"/>
      <c r="BHS5"/>
      <c r="BHT5"/>
      <c r="BHU5"/>
      <c r="BHV5"/>
      <c r="BHW5"/>
      <c r="BHX5"/>
      <c r="BHY5"/>
      <c r="BHZ5"/>
      <c r="BIA5"/>
      <c r="BIB5"/>
      <c r="BIC5"/>
      <c r="BID5"/>
      <c r="BIE5"/>
      <c r="BIF5"/>
      <c r="BIG5"/>
      <c r="BIH5"/>
      <c r="BII5"/>
      <c r="BIJ5"/>
      <c r="BIK5"/>
      <c r="BIL5"/>
      <c r="BIM5"/>
      <c r="BIN5"/>
      <c r="BIO5"/>
      <c r="BIP5"/>
      <c r="BIQ5"/>
      <c r="BIR5"/>
      <c r="BIS5"/>
      <c r="BIT5"/>
      <c r="BIU5"/>
      <c r="BIV5"/>
      <c r="BIW5"/>
      <c r="BIX5"/>
      <c r="BIY5"/>
      <c r="BIZ5"/>
      <c r="BJA5"/>
      <c r="BJB5"/>
      <c r="BJC5"/>
      <c r="BJD5"/>
      <c r="BJE5"/>
      <c r="BJF5"/>
      <c r="BJG5"/>
      <c r="BJH5"/>
      <c r="BJI5"/>
      <c r="BJJ5"/>
      <c r="BJK5"/>
      <c r="BJL5"/>
      <c r="BJM5"/>
      <c r="BJN5"/>
      <c r="BJO5"/>
      <c r="BJP5"/>
      <c r="BJQ5"/>
      <c r="BJR5"/>
      <c r="BJS5"/>
      <c r="BJT5"/>
      <c r="BJU5"/>
      <c r="BJV5"/>
      <c r="BJW5"/>
      <c r="BJX5"/>
      <c r="BJY5"/>
      <c r="BJZ5"/>
      <c r="BKA5"/>
      <c r="BKB5"/>
      <c r="BKC5"/>
      <c r="BKD5"/>
      <c r="BKE5"/>
      <c r="BKF5"/>
      <c r="BKG5"/>
      <c r="BKH5"/>
      <c r="BKI5"/>
      <c r="BKJ5"/>
      <c r="BKK5"/>
      <c r="BKL5"/>
      <c r="BKM5"/>
      <c r="BKN5"/>
      <c r="BKO5"/>
      <c r="BKP5"/>
      <c r="BKQ5"/>
      <c r="BKR5"/>
      <c r="BKS5"/>
      <c r="BKT5"/>
      <c r="BKU5"/>
      <c r="BKV5"/>
      <c r="BKW5"/>
      <c r="BKX5"/>
      <c r="BKY5"/>
      <c r="BKZ5"/>
      <c r="BLA5"/>
      <c r="BLB5"/>
      <c r="BLC5"/>
      <c r="BLD5"/>
      <c r="BLE5"/>
      <c r="BLF5"/>
      <c r="BLG5"/>
      <c r="BLH5"/>
      <c r="BLI5"/>
      <c r="BLJ5"/>
      <c r="BLK5"/>
      <c r="BLL5"/>
      <c r="BLM5"/>
      <c r="BLN5"/>
      <c r="BLO5"/>
      <c r="BLP5"/>
      <c r="BLQ5"/>
      <c r="BLR5"/>
      <c r="BLS5"/>
      <c r="BLT5"/>
      <c r="BLU5"/>
      <c r="BLV5"/>
      <c r="BLW5"/>
      <c r="BLX5"/>
      <c r="BLY5"/>
      <c r="BLZ5"/>
      <c r="BMA5"/>
      <c r="BMB5"/>
      <c r="BMC5"/>
      <c r="BMD5"/>
      <c r="BME5"/>
      <c r="BMF5"/>
      <c r="BMG5"/>
      <c r="BMH5"/>
      <c r="BMI5"/>
      <c r="BMJ5"/>
      <c r="BMK5"/>
      <c r="BML5"/>
      <c r="BMM5"/>
      <c r="BMN5"/>
      <c r="BMO5"/>
      <c r="BMP5"/>
      <c r="BMQ5"/>
      <c r="BMR5"/>
      <c r="BMS5"/>
      <c r="BMT5"/>
      <c r="BMU5"/>
      <c r="BMV5"/>
      <c r="BMW5"/>
      <c r="BMX5"/>
      <c r="BMY5"/>
      <c r="BMZ5"/>
      <c r="BNA5"/>
      <c r="BNB5"/>
      <c r="BNC5"/>
      <c r="BND5"/>
      <c r="BNE5"/>
      <c r="BNF5"/>
      <c r="BNG5"/>
      <c r="BNH5"/>
      <c r="BNI5"/>
      <c r="BNJ5"/>
      <c r="BNK5"/>
      <c r="BNL5"/>
      <c r="BNM5"/>
      <c r="BNN5"/>
      <c r="BNO5"/>
      <c r="BNP5"/>
      <c r="BNQ5"/>
      <c r="BNR5"/>
      <c r="BNS5"/>
      <c r="BNT5"/>
      <c r="BNU5"/>
      <c r="BNV5"/>
      <c r="BNW5"/>
      <c r="BNX5"/>
      <c r="BNY5"/>
      <c r="BNZ5"/>
      <c r="BOA5"/>
      <c r="BOB5"/>
      <c r="BOC5"/>
      <c r="BOD5"/>
      <c r="BOE5"/>
      <c r="BOF5"/>
      <c r="BOG5"/>
      <c r="BOH5"/>
      <c r="BOI5"/>
      <c r="BOJ5"/>
      <c r="BOK5"/>
      <c r="BOL5"/>
      <c r="BOM5"/>
      <c r="BON5"/>
      <c r="BOO5"/>
      <c r="BOP5"/>
      <c r="BOQ5"/>
      <c r="BOR5"/>
      <c r="BOS5"/>
      <c r="BOT5"/>
      <c r="BOU5"/>
      <c r="BOV5"/>
      <c r="BOW5"/>
      <c r="BOX5"/>
      <c r="BOY5"/>
      <c r="BOZ5"/>
      <c r="BPA5"/>
      <c r="BPB5"/>
      <c r="BPC5"/>
      <c r="BPD5"/>
      <c r="BPE5"/>
      <c r="BPF5"/>
      <c r="BPG5"/>
      <c r="BPH5"/>
      <c r="BPI5"/>
      <c r="BPJ5"/>
      <c r="BPK5"/>
      <c r="BPL5"/>
      <c r="BPM5"/>
      <c r="BPN5"/>
      <c r="BPO5"/>
      <c r="BPP5"/>
      <c r="BPQ5"/>
      <c r="BPR5"/>
      <c r="BPS5"/>
      <c r="BPT5"/>
      <c r="BPU5"/>
      <c r="BPV5"/>
      <c r="BPW5"/>
      <c r="BPX5"/>
      <c r="BPY5"/>
      <c r="BPZ5"/>
      <c r="BQA5"/>
      <c r="BQB5"/>
      <c r="BQC5"/>
      <c r="BQD5"/>
      <c r="BQE5"/>
      <c r="BQF5"/>
      <c r="BQG5"/>
      <c r="BQH5"/>
      <c r="BQI5"/>
      <c r="BQJ5"/>
      <c r="BQK5"/>
      <c r="BQL5"/>
      <c r="BQM5"/>
      <c r="BQN5"/>
      <c r="BQO5"/>
      <c r="BQP5"/>
      <c r="BQQ5"/>
      <c r="BQR5"/>
      <c r="BQS5"/>
      <c r="BQT5"/>
      <c r="BQU5"/>
      <c r="BQV5"/>
      <c r="BQW5"/>
      <c r="BQX5"/>
      <c r="BQY5"/>
      <c r="BQZ5"/>
      <c r="BRA5"/>
      <c r="BRB5"/>
      <c r="BRC5"/>
      <c r="BRD5"/>
      <c r="BRE5"/>
      <c r="BRF5"/>
      <c r="BRG5"/>
      <c r="BRH5"/>
      <c r="BRI5"/>
      <c r="BRJ5"/>
      <c r="BRK5"/>
      <c r="BRL5"/>
      <c r="BRM5"/>
      <c r="BRN5"/>
      <c r="BRO5"/>
      <c r="BRP5"/>
      <c r="BRQ5"/>
      <c r="BRR5"/>
      <c r="BRS5"/>
      <c r="BRT5"/>
      <c r="BRU5"/>
      <c r="BRV5"/>
      <c r="BRW5"/>
      <c r="BRX5"/>
      <c r="BRY5"/>
      <c r="BRZ5"/>
      <c r="BSA5"/>
      <c r="BSB5"/>
      <c r="BSC5"/>
      <c r="BSD5"/>
      <c r="BSE5"/>
      <c r="BSF5"/>
      <c r="BSG5"/>
      <c r="BSH5"/>
      <c r="BSI5"/>
      <c r="BSJ5"/>
      <c r="BSK5"/>
      <c r="BSL5"/>
      <c r="BSM5"/>
      <c r="BSN5"/>
      <c r="BSO5"/>
      <c r="BSP5"/>
      <c r="BSQ5"/>
      <c r="BSR5"/>
      <c r="BSS5"/>
      <c r="BST5"/>
      <c r="BSU5"/>
      <c r="BSV5"/>
      <c r="BSW5"/>
      <c r="BSX5"/>
      <c r="BSY5"/>
      <c r="BSZ5"/>
      <c r="BTA5"/>
      <c r="BTB5"/>
      <c r="BTC5"/>
      <c r="BTD5"/>
      <c r="BTE5"/>
      <c r="BTF5"/>
      <c r="BTG5"/>
      <c r="BTH5"/>
      <c r="BTI5"/>
      <c r="BTJ5"/>
      <c r="BTK5"/>
      <c r="BTL5"/>
      <c r="BTM5"/>
      <c r="BTN5"/>
      <c r="BTO5"/>
      <c r="BTP5"/>
      <c r="BTQ5"/>
      <c r="BTR5"/>
      <c r="BTS5"/>
      <c r="BTT5"/>
      <c r="BTU5"/>
      <c r="BTV5"/>
      <c r="BTW5"/>
      <c r="BTX5"/>
      <c r="BTY5"/>
      <c r="BTZ5"/>
      <c r="BUA5"/>
      <c r="BUB5"/>
      <c r="BUC5"/>
      <c r="BUD5"/>
      <c r="BUE5"/>
      <c r="BUF5"/>
      <c r="BUG5"/>
      <c r="BUH5"/>
      <c r="BUI5"/>
      <c r="BUJ5"/>
      <c r="BUK5"/>
      <c r="BUL5"/>
      <c r="BUM5"/>
      <c r="BUN5"/>
      <c r="BUO5"/>
      <c r="BUP5"/>
      <c r="BUQ5"/>
      <c r="BUR5"/>
      <c r="BUS5"/>
      <c r="BUT5"/>
      <c r="BUU5"/>
      <c r="BUV5"/>
      <c r="BUW5"/>
      <c r="BUX5"/>
      <c r="BUY5"/>
      <c r="BUZ5"/>
      <c r="BVA5"/>
      <c r="BVB5"/>
      <c r="BVC5"/>
      <c r="BVD5"/>
      <c r="BVE5"/>
      <c r="BVF5"/>
      <c r="BVG5"/>
      <c r="BVH5"/>
      <c r="BVI5"/>
      <c r="BVJ5"/>
      <c r="BVK5"/>
      <c r="BVL5"/>
      <c r="BVM5"/>
      <c r="BVN5"/>
      <c r="BVO5"/>
      <c r="BVP5"/>
      <c r="BVQ5"/>
      <c r="BVR5"/>
      <c r="BVS5"/>
      <c r="BVT5"/>
      <c r="BVU5"/>
      <c r="BVV5"/>
      <c r="BVW5"/>
      <c r="BVX5"/>
      <c r="BVY5"/>
      <c r="BVZ5"/>
      <c r="BWA5"/>
      <c r="BWB5"/>
      <c r="BWC5"/>
      <c r="BWD5"/>
      <c r="BWE5"/>
      <c r="BWF5"/>
      <c r="BWG5"/>
      <c r="BWH5"/>
      <c r="BWI5"/>
      <c r="BWJ5"/>
      <c r="BWK5"/>
      <c r="BWL5"/>
      <c r="BWM5"/>
      <c r="BWN5"/>
      <c r="BWO5"/>
      <c r="BWP5"/>
      <c r="BWQ5"/>
      <c r="BWR5"/>
      <c r="BWS5"/>
      <c r="BWT5"/>
      <c r="BWU5"/>
      <c r="BWV5"/>
      <c r="BWW5"/>
      <c r="BWX5"/>
      <c r="BWY5"/>
      <c r="BWZ5"/>
      <c r="BXA5"/>
      <c r="BXB5"/>
      <c r="BXC5"/>
      <c r="BXD5"/>
      <c r="BXE5"/>
      <c r="BXF5"/>
      <c r="BXG5"/>
      <c r="BXH5"/>
      <c r="BXI5"/>
      <c r="BXJ5"/>
      <c r="BXK5"/>
      <c r="BXL5"/>
      <c r="BXM5"/>
      <c r="BXN5"/>
      <c r="BXO5"/>
      <c r="BXP5"/>
      <c r="BXQ5"/>
      <c r="BXR5"/>
      <c r="BXS5"/>
      <c r="BXT5"/>
      <c r="BXU5"/>
      <c r="BXV5"/>
      <c r="BXW5"/>
      <c r="BXX5"/>
      <c r="BXY5"/>
      <c r="BXZ5"/>
      <c r="BYA5"/>
      <c r="BYB5"/>
      <c r="BYC5"/>
      <c r="BYD5"/>
      <c r="BYE5"/>
      <c r="BYF5"/>
      <c r="BYG5"/>
      <c r="BYH5"/>
      <c r="BYI5"/>
      <c r="BYJ5"/>
      <c r="BYK5"/>
      <c r="BYL5"/>
      <c r="BYM5"/>
      <c r="BYN5"/>
      <c r="BYO5"/>
      <c r="BYP5"/>
      <c r="BYQ5"/>
      <c r="BYR5"/>
      <c r="BYS5"/>
      <c r="BYT5"/>
      <c r="BYU5"/>
      <c r="BYV5"/>
      <c r="BYW5"/>
      <c r="BYX5"/>
      <c r="BYY5"/>
      <c r="BYZ5"/>
      <c r="BZA5"/>
      <c r="BZB5"/>
      <c r="BZC5"/>
      <c r="BZD5"/>
      <c r="BZE5"/>
      <c r="BZF5"/>
      <c r="BZG5"/>
      <c r="BZH5"/>
      <c r="BZI5"/>
      <c r="BZJ5"/>
      <c r="BZK5"/>
      <c r="BZL5"/>
      <c r="BZM5"/>
      <c r="BZN5"/>
      <c r="BZO5"/>
      <c r="BZP5"/>
      <c r="BZQ5"/>
      <c r="BZR5"/>
      <c r="BZS5"/>
      <c r="BZT5"/>
      <c r="BZU5"/>
      <c r="BZV5"/>
      <c r="BZW5"/>
      <c r="BZX5"/>
      <c r="BZY5"/>
      <c r="BZZ5"/>
      <c r="CAA5"/>
      <c r="CAB5"/>
      <c r="CAC5"/>
      <c r="CAD5"/>
      <c r="CAE5"/>
      <c r="CAF5"/>
      <c r="CAG5"/>
      <c r="CAH5"/>
      <c r="CAI5"/>
      <c r="CAJ5"/>
      <c r="CAK5"/>
      <c r="CAL5"/>
      <c r="CAM5"/>
      <c r="CAN5"/>
      <c r="CAO5"/>
      <c r="CAP5"/>
      <c r="CAQ5"/>
      <c r="CAR5"/>
      <c r="CAS5"/>
      <c r="CAT5"/>
      <c r="CAU5"/>
      <c r="CAV5"/>
      <c r="CAW5"/>
      <c r="CAX5"/>
      <c r="CAY5"/>
      <c r="CAZ5"/>
      <c r="CBA5"/>
      <c r="CBB5"/>
      <c r="CBC5"/>
      <c r="CBD5"/>
      <c r="CBE5"/>
      <c r="CBF5"/>
      <c r="CBG5"/>
      <c r="CBH5"/>
      <c r="CBI5"/>
      <c r="CBJ5"/>
      <c r="CBK5"/>
      <c r="CBL5"/>
      <c r="CBM5"/>
      <c r="CBN5"/>
      <c r="CBO5"/>
      <c r="CBP5"/>
      <c r="CBQ5"/>
      <c r="CBR5"/>
      <c r="CBS5"/>
      <c r="CBT5"/>
      <c r="CBU5"/>
      <c r="CBV5"/>
      <c r="CBW5"/>
      <c r="CBX5"/>
      <c r="CBY5"/>
      <c r="CBZ5"/>
      <c r="CCA5"/>
      <c r="CCB5"/>
      <c r="CCC5"/>
      <c r="CCD5"/>
      <c r="CCE5"/>
      <c r="CCF5"/>
      <c r="CCG5"/>
      <c r="CCH5"/>
      <c r="CCI5"/>
      <c r="CCJ5"/>
      <c r="CCK5"/>
      <c r="CCL5"/>
      <c r="CCM5"/>
      <c r="CCN5"/>
      <c r="CCO5"/>
      <c r="CCP5"/>
      <c r="CCQ5"/>
      <c r="CCR5"/>
      <c r="CCS5"/>
      <c r="CCT5"/>
      <c r="CCU5"/>
      <c r="CCV5"/>
      <c r="CCW5"/>
      <c r="CCX5"/>
      <c r="CCY5"/>
      <c r="CCZ5"/>
      <c r="CDA5"/>
      <c r="CDB5"/>
      <c r="CDC5"/>
      <c r="CDD5"/>
      <c r="CDE5"/>
      <c r="CDF5"/>
      <c r="CDG5"/>
      <c r="CDH5"/>
      <c r="CDI5"/>
      <c r="CDJ5"/>
      <c r="CDK5"/>
      <c r="CDL5"/>
      <c r="CDM5"/>
      <c r="CDN5"/>
      <c r="CDO5"/>
      <c r="CDP5"/>
      <c r="CDQ5"/>
      <c r="CDR5"/>
      <c r="CDS5"/>
      <c r="CDT5"/>
      <c r="CDU5"/>
      <c r="CDV5"/>
      <c r="CDW5"/>
      <c r="CDX5"/>
      <c r="CDY5"/>
      <c r="CDZ5"/>
      <c r="CEA5"/>
      <c r="CEB5"/>
      <c r="CEC5"/>
      <c r="CED5"/>
      <c r="CEE5"/>
      <c r="CEF5"/>
      <c r="CEG5"/>
      <c r="CEH5"/>
      <c r="CEI5"/>
      <c r="CEJ5"/>
      <c r="CEK5"/>
      <c r="CEL5"/>
      <c r="CEM5"/>
      <c r="CEN5"/>
      <c r="CEO5"/>
      <c r="CEP5"/>
      <c r="CEQ5"/>
      <c r="CER5"/>
      <c r="CES5"/>
      <c r="CET5"/>
      <c r="CEU5"/>
      <c r="CEV5"/>
      <c r="CEW5"/>
      <c r="CEX5"/>
      <c r="CEY5"/>
      <c r="CEZ5"/>
      <c r="CFA5"/>
      <c r="CFB5"/>
      <c r="CFC5"/>
      <c r="CFD5"/>
      <c r="CFE5"/>
      <c r="CFF5"/>
      <c r="CFG5"/>
      <c r="CFH5"/>
      <c r="CFI5"/>
      <c r="CFJ5"/>
      <c r="CFK5"/>
      <c r="CFL5"/>
      <c r="CFM5"/>
      <c r="CFN5"/>
      <c r="CFO5"/>
      <c r="CFP5"/>
      <c r="CFQ5"/>
      <c r="CFR5"/>
      <c r="CFS5"/>
      <c r="CFT5"/>
      <c r="CFU5"/>
      <c r="CFV5"/>
      <c r="CFW5"/>
      <c r="CFX5"/>
      <c r="CFY5"/>
      <c r="CFZ5"/>
      <c r="CGA5"/>
      <c r="CGB5"/>
      <c r="CGC5"/>
      <c r="CGD5"/>
      <c r="CGE5"/>
      <c r="CGF5"/>
      <c r="CGG5"/>
      <c r="CGH5"/>
      <c r="CGI5"/>
      <c r="CGJ5"/>
      <c r="CGK5"/>
      <c r="CGL5"/>
      <c r="CGM5"/>
      <c r="CGN5"/>
      <c r="CGO5"/>
      <c r="CGP5"/>
      <c r="CGQ5"/>
      <c r="CGR5"/>
      <c r="CGS5"/>
      <c r="CGT5"/>
      <c r="CGU5"/>
      <c r="CGV5"/>
      <c r="CGW5"/>
      <c r="CGX5"/>
      <c r="CGY5"/>
      <c r="CGZ5"/>
      <c r="CHA5"/>
      <c r="CHB5"/>
      <c r="CHC5"/>
      <c r="CHD5"/>
      <c r="CHE5"/>
      <c r="CHF5"/>
      <c r="CHG5"/>
      <c r="CHH5"/>
      <c r="CHI5"/>
      <c r="CHJ5"/>
      <c r="CHK5"/>
      <c r="CHL5"/>
      <c r="CHM5"/>
      <c r="CHN5"/>
      <c r="CHO5"/>
      <c r="CHP5"/>
      <c r="CHQ5"/>
      <c r="CHR5"/>
      <c r="CHS5"/>
      <c r="CHT5"/>
      <c r="CHU5"/>
      <c r="CHV5"/>
      <c r="CHW5"/>
      <c r="CHX5"/>
      <c r="CHY5"/>
      <c r="CHZ5"/>
      <c r="CIA5"/>
      <c r="CIB5"/>
      <c r="CIC5"/>
      <c r="CID5"/>
      <c r="CIE5"/>
      <c r="CIF5"/>
      <c r="CIG5"/>
      <c r="CIH5"/>
      <c r="CII5"/>
      <c r="CIJ5"/>
      <c r="CIK5"/>
      <c r="CIL5"/>
      <c r="CIM5"/>
      <c r="CIN5"/>
      <c r="CIO5"/>
      <c r="CIP5"/>
      <c r="CIQ5"/>
      <c r="CIR5"/>
      <c r="CIS5"/>
      <c r="CIT5"/>
      <c r="CIU5"/>
      <c r="CIV5"/>
      <c r="CIW5"/>
      <c r="CIX5"/>
      <c r="CIY5"/>
      <c r="CIZ5"/>
      <c r="CJA5"/>
      <c r="CJB5"/>
      <c r="CJC5"/>
      <c r="CJD5"/>
      <c r="CJE5"/>
      <c r="CJF5"/>
      <c r="CJG5"/>
      <c r="CJH5"/>
      <c r="CJI5"/>
      <c r="CJJ5"/>
      <c r="CJK5"/>
      <c r="CJL5"/>
      <c r="CJM5"/>
      <c r="CJN5"/>
      <c r="CJO5"/>
      <c r="CJP5"/>
      <c r="CJQ5"/>
      <c r="CJR5"/>
      <c r="CJS5"/>
      <c r="CJT5"/>
      <c r="CJU5"/>
      <c r="CJV5"/>
      <c r="CJW5"/>
      <c r="CJX5"/>
      <c r="CJY5"/>
      <c r="CJZ5"/>
      <c r="CKA5"/>
      <c r="CKB5"/>
      <c r="CKC5"/>
      <c r="CKD5"/>
      <c r="CKE5"/>
      <c r="CKF5"/>
      <c r="CKG5"/>
      <c r="CKH5"/>
      <c r="CKI5"/>
      <c r="CKJ5"/>
      <c r="CKK5"/>
      <c r="CKL5"/>
      <c r="CKM5"/>
      <c r="CKN5"/>
      <c r="CKO5"/>
      <c r="CKP5"/>
      <c r="CKQ5"/>
      <c r="CKR5"/>
      <c r="CKS5"/>
      <c r="CKT5"/>
      <c r="CKU5"/>
      <c r="CKV5"/>
      <c r="CKW5"/>
      <c r="CKX5"/>
      <c r="CKY5"/>
      <c r="CKZ5"/>
      <c r="CLA5"/>
      <c r="CLB5"/>
      <c r="CLC5"/>
      <c r="CLD5"/>
      <c r="CLE5"/>
      <c r="CLF5"/>
      <c r="CLG5"/>
      <c r="CLH5"/>
      <c r="CLI5"/>
      <c r="CLJ5"/>
      <c r="CLK5"/>
      <c r="CLL5"/>
      <c r="CLM5"/>
      <c r="CLN5"/>
      <c r="CLO5"/>
      <c r="CLP5"/>
      <c r="CLQ5"/>
      <c r="CLR5"/>
      <c r="CLS5"/>
      <c r="CLT5"/>
      <c r="CLU5"/>
      <c r="CLV5"/>
      <c r="CLW5"/>
      <c r="CLX5"/>
      <c r="CLY5"/>
      <c r="CLZ5"/>
      <c r="CMA5"/>
      <c r="CMB5"/>
      <c r="CMC5"/>
      <c r="CMD5"/>
      <c r="CME5"/>
      <c r="CMF5"/>
      <c r="CMG5"/>
      <c r="CMH5"/>
      <c r="CMI5"/>
      <c r="CMJ5"/>
      <c r="CMK5"/>
      <c r="CML5"/>
      <c r="CMM5"/>
      <c r="CMN5"/>
      <c r="CMO5"/>
      <c r="CMP5"/>
      <c r="CMQ5"/>
      <c r="CMR5"/>
      <c r="CMS5"/>
      <c r="CMT5"/>
      <c r="CMU5"/>
      <c r="CMV5"/>
      <c r="CMW5"/>
      <c r="CMX5"/>
      <c r="CMY5"/>
      <c r="CMZ5"/>
      <c r="CNA5"/>
      <c r="CNB5"/>
      <c r="CNC5"/>
      <c r="CND5"/>
      <c r="CNE5"/>
      <c r="CNF5"/>
      <c r="CNG5"/>
      <c r="CNH5"/>
      <c r="CNI5"/>
      <c r="CNJ5"/>
      <c r="CNK5"/>
      <c r="CNL5"/>
      <c r="CNM5"/>
      <c r="CNN5"/>
      <c r="CNO5"/>
      <c r="CNP5"/>
      <c r="CNQ5"/>
      <c r="CNR5"/>
      <c r="CNS5"/>
      <c r="CNT5"/>
      <c r="CNU5"/>
      <c r="CNV5"/>
      <c r="CNW5"/>
      <c r="CNX5"/>
      <c r="CNY5"/>
      <c r="CNZ5"/>
      <c r="COA5"/>
      <c r="COB5"/>
      <c r="COC5"/>
      <c r="COD5"/>
      <c r="COE5"/>
      <c r="COF5"/>
      <c r="COG5"/>
      <c r="COH5"/>
      <c r="COI5"/>
      <c r="COJ5"/>
      <c r="COK5"/>
      <c r="COL5"/>
      <c r="COM5"/>
      <c r="CON5"/>
      <c r="COO5"/>
      <c r="COP5"/>
      <c r="COQ5"/>
      <c r="COR5"/>
      <c r="COS5"/>
      <c r="COT5"/>
      <c r="COU5"/>
      <c r="COV5"/>
      <c r="COW5"/>
      <c r="COX5"/>
      <c r="COY5"/>
      <c r="COZ5"/>
      <c r="CPA5"/>
      <c r="CPB5"/>
      <c r="CPC5"/>
      <c r="CPD5"/>
      <c r="CPE5"/>
      <c r="CPF5"/>
      <c r="CPG5"/>
      <c r="CPH5"/>
      <c r="CPI5"/>
      <c r="CPJ5"/>
      <c r="CPK5"/>
      <c r="CPL5"/>
      <c r="CPM5"/>
      <c r="CPN5"/>
      <c r="CPO5"/>
      <c r="CPP5"/>
      <c r="CPQ5"/>
      <c r="CPR5"/>
      <c r="CPS5"/>
      <c r="CPT5"/>
      <c r="CPU5"/>
      <c r="CPV5"/>
      <c r="CPW5"/>
      <c r="CPX5"/>
      <c r="CPY5"/>
      <c r="CPZ5"/>
      <c r="CQA5"/>
      <c r="CQB5"/>
      <c r="CQC5"/>
      <c r="CQD5"/>
      <c r="CQE5"/>
      <c r="CQF5"/>
      <c r="CQG5"/>
      <c r="CQH5"/>
      <c r="CQI5"/>
      <c r="CQJ5"/>
      <c r="CQK5"/>
      <c r="CQL5"/>
      <c r="CQM5"/>
      <c r="CQN5"/>
      <c r="CQO5"/>
      <c r="CQP5"/>
      <c r="CQQ5"/>
      <c r="CQR5"/>
      <c r="CQS5"/>
      <c r="CQT5"/>
      <c r="CQU5"/>
      <c r="CQV5"/>
      <c r="CQW5"/>
      <c r="CQX5"/>
      <c r="CQY5"/>
      <c r="CQZ5"/>
      <c r="CRA5"/>
      <c r="CRB5"/>
      <c r="CRC5"/>
      <c r="CRD5"/>
      <c r="CRE5"/>
      <c r="CRF5"/>
      <c r="CRG5"/>
      <c r="CRH5"/>
      <c r="CRI5"/>
      <c r="CRJ5"/>
      <c r="CRK5"/>
      <c r="CRL5"/>
      <c r="CRM5"/>
      <c r="CRN5"/>
      <c r="CRO5"/>
      <c r="CRP5"/>
      <c r="CRQ5"/>
      <c r="CRR5"/>
      <c r="CRS5"/>
      <c r="CRT5"/>
      <c r="CRU5"/>
      <c r="CRV5"/>
      <c r="CRW5"/>
      <c r="CRX5"/>
      <c r="CRY5"/>
      <c r="CRZ5"/>
      <c r="CSA5"/>
      <c r="CSB5"/>
      <c r="CSC5"/>
      <c r="CSD5"/>
      <c r="CSE5"/>
      <c r="CSF5"/>
      <c r="CSG5"/>
      <c r="CSH5"/>
      <c r="CSI5"/>
      <c r="CSJ5"/>
      <c r="CSK5"/>
      <c r="CSL5"/>
      <c r="CSM5"/>
      <c r="CSN5"/>
      <c r="CSO5"/>
      <c r="CSP5"/>
      <c r="CSQ5"/>
      <c r="CSR5"/>
      <c r="CSS5"/>
      <c r="CST5"/>
      <c r="CSU5"/>
      <c r="CSV5"/>
      <c r="CSW5"/>
      <c r="CSX5"/>
      <c r="CSY5"/>
      <c r="CSZ5"/>
      <c r="CTA5"/>
      <c r="CTB5"/>
      <c r="CTC5"/>
      <c r="CTD5"/>
      <c r="CTE5"/>
      <c r="CTF5"/>
      <c r="CTG5"/>
      <c r="CTH5"/>
      <c r="CTI5"/>
      <c r="CTJ5"/>
      <c r="CTK5"/>
      <c r="CTL5"/>
      <c r="CTM5"/>
      <c r="CTN5"/>
      <c r="CTO5"/>
      <c r="CTP5"/>
      <c r="CTQ5"/>
      <c r="CTR5"/>
      <c r="CTS5"/>
      <c r="CTT5"/>
      <c r="CTU5"/>
      <c r="CTV5"/>
      <c r="CTW5"/>
      <c r="CTX5"/>
      <c r="CTY5"/>
      <c r="CTZ5"/>
      <c r="CUA5"/>
      <c r="CUB5"/>
      <c r="CUC5"/>
      <c r="CUD5"/>
      <c r="CUE5"/>
      <c r="CUF5"/>
      <c r="CUG5"/>
      <c r="CUH5"/>
      <c r="CUI5"/>
      <c r="CUJ5"/>
      <c r="CUK5"/>
      <c r="CUL5"/>
      <c r="CUM5"/>
      <c r="CUN5"/>
      <c r="CUO5"/>
      <c r="CUP5"/>
      <c r="CUQ5"/>
      <c r="CUR5"/>
      <c r="CUS5"/>
      <c r="CUT5"/>
      <c r="CUU5"/>
      <c r="CUV5"/>
      <c r="CUW5"/>
      <c r="CUX5"/>
      <c r="CUY5"/>
      <c r="CUZ5"/>
      <c r="CVA5"/>
      <c r="CVB5"/>
      <c r="CVC5"/>
      <c r="CVD5"/>
      <c r="CVE5"/>
      <c r="CVF5"/>
      <c r="CVG5"/>
      <c r="CVH5"/>
      <c r="CVI5"/>
      <c r="CVJ5"/>
      <c r="CVK5"/>
      <c r="CVL5"/>
      <c r="CVM5"/>
      <c r="CVN5"/>
      <c r="CVO5"/>
      <c r="CVP5"/>
      <c r="CVQ5"/>
      <c r="CVR5"/>
      <c r="CVS5"/>
      <c r="CVT5"/>
      <c r="CVU5"/>
      <c r="CVV5"/>
      <c r="CVW5"/>
      <c r="CVX5"/>
      <c r="CVY5"/>
      <c r="CVZ5"/>
      <c r="CWA5"/>
      <c r="CWB5"/>
      <c r="CWC5"/>
      <c r="CWD5"/>
      <c r="CWE5"/>
      <c r="CWF5"/>
      <c r="CWG5"/>
      <c r="CWH5"/>
      <c r="CWI5"/>
      <c r="CWJ5"/>
      <c r="CWK5"/>
      <c r="CWL5"/>
      <c r="CWM5"/>
      <c r="CWN5"/>
      <c r="CWO5"/>
      <c r="CWP5"/>
      <c r="CWQ5"/>
      <c r="CWR5"/>
      <c r="CWS5"/>
      <c r="CWT5"/>
      <c r="CWU5"/>
      <c r="CWV5"/>
      <c r="CWW5"/>
      <c r="CWX5"/>
      <c r="CWY5"/>
      <c r="CWZ5"/>
      <c r="CXA5"/>
      <c r="CXB5"/>
      <c r="CXC5"/>
      <c r="CXD5"/>
      <c r="CXE5"/>
      <c r="CXF5"/>
      <c r="CXG5"/>
      <c r="CXH5"/>
      <c r="CXI5"/>
      <c r="CXJ5"/>
      <c r="CXK5"/>
      <c r="CXL5"/>
      <c r="CXM5"/>
      <c r="CXN5"/>
      <c r="CXO5"/>
      <c r="CXP5"/>
      <c r="CXQ5"/>
      <c r="CXR5"/>
      <c r="CXS5"/>
      <c r="CXT5"/>
      <c r="CXU5"/>
      <c r="CXV5"/>
      <c r="CXW5"/>
      <c r="CXX5"/>
      <c r="CXY5"/>
      <c r="CXZ5"/>
      <c r="CYA5"/>
      <c r="CYB5"/>
      <c r="CYC5"/>
      <c r="CYD5"/>
      <c r="CYE5"/>
      <c r="CYF5"/>
      <c r="CYG5"/>
      <c r="CYH5"/>
      <c r="CYI5"/>
      <c r="CYJ5"/>
      <c r="CYK5"/>
      <c r="CYL5"/>
      <c r="CYM5"/>
      <c r="CYN5"/>
      <c r="CYO5"/>
      <c r="CYP5"/>
      <c r="CYQ5"/>
      <c r="CYR5"/>
      <c r="CYS5"/>
      <c r="CYT5"/>
      <c r="CYU5"/>
      <c r="CYV5"/>
      <c r="CYW5"/>
      <c r="CYX5"/>
      <c r="CYY5"/>
      <c r="CYZ5"/>
      <c r="CZA5"/>
      <c r="CZB5"/>
      <c r="CZC5"/>
      <c r="CZD5"/>
      <c r="CZE5"/>
      <c r="CZF5"/>
      <c r="CZG5"/>
      <c r="CZH5"/>
      <c r="CZI5"/>
      <c r="CZJ5"/>
      <c r="CZK5"/>
      <c r="CZL5"/>
      <c r="CZM5"/>
      <c r="CZN5"/>
      <c r="CZO5"/>
      <c r="CZP5"/>
      <c r="CZQ5"/>
      <c r="CZR5"/>
      <c r="CZS5"/>
      <c r="CZT5"/>
      <c r="CZU5"/>
      <c r="CZV5"/>
      <c r="CZW5"/>
      <c r="CZX5"/>
      <c r="CZY5"/>
      <c r="CZZ5"/>
      <c r="DAA5"/>
      <c r="DAB5"/>
      <c r="DAC5"/>
      <c r="DAD5"/>
      <c r="DAE5"/>
      <c r="DAF5"/>
      <c r="DAG5"/>
      <c r="DAH5"/>
      <c r="DAI5"/>
      <c r="DAJ5"/>
      <c r="DAK5"/>
      <c r="DAL5"/>
      <c r="DAM5"/>
      <c r="DAN5"/>
      <c r="DAO5"/>
      <c r="DAP5"/>
      <c r="DAQ5"/>
      <c r="DAR5"/>
      <c r="DAS5"/>
      <c r="DAT5"/>
      <c r="DAU5"/>
      <c r="DAV5"/>
      <c r="DAW5"/>
      <c r="DAX5"/>
      <c r="DAY5"/>
      <c r="DAZ5"/>
      <c r="DBA5"/>
      <c r="DBB5"/>
      <c r="DBC5"/>
      <c r="DBD5"/>
      <c r="DBE5"/>
      <c r="DBF5"/>
      <c r="DBG5"/>
      <c r="DBH5"/>
      <c r="DBI5"/>
      <c r="DBJ5"/>
      <c r="DBK5"/>
      <c r="DBL5"/>
      <c r="DBM5"/>
      <c r="DBN5"/>
      <c r="DBO5"/>
      <c r="DBP5"/>
      <c r="DBQ5"/>
      <c r="DBR5"/>
      <c r="DBS5"/>
      <c r="DBT5"/>
      <c r="DBU5"/>
      <c r="DBV5"/>
      <c r="DBW5"/>
      <c r="DBX5"/>
      <c r="DBY5"/>
      <c r="DBZ5"/>
      <c r="DCA5"/>
      <c r="DCB5"/>
      <c r="DCC5"/>
      <c r="DCD5"/>
      <c r="DCE5"/>
      <c r="DCF5"/>
      <c r="DCG5"/>
      <c r="DCH5"/>
      <c r="DCI5"/>
      <c r="DCJ5"/>
      <c r="DCK5"/>
      <c r="DCL5"/>
      <c r="DCM5"/>
      <c r="DCN5"/>
      <c r="DCO5"/>
      <c r="DCP5"/>
      <c r="DCQ5"/>
      <c r="DCR5"/>
      <c r="DCS5"/>
      <c r="DCT5"/>
      <c r="DCU5"/>
      <c r="DCV5"/>
      <c r="DCW5"/>
      <c r="DCX5"/>
      <c r="DCY5"/>
      <c r="DCZ5"/>
      <c r="DDA5"/>
      <c r="DDB5"/>
      <c r="DDC5"/>
      <c r="DDD5"/>
      <c r="DDE5"/>
      <c r="DDF5"/>
      <c r="DDG5"/>
      <c r="DDH5"/>
      <c r="DDI5"/>
      <c r="DDJ5"/>
      <c r="DDK5"/>
      <c r="DDL5"/>
      <c r="DDM5"/>
      <c r="DDN5"/>
      <c r="DDO5"/>
      <c r="DDP5"/>
      <c r="DDQ5"/>
      <c r="DDR5"/>
      <c r="DDS5"/>
      <c r="DDT5"/>
      <c r="DDU5"/>
      <c r="DDV5"/>
      <c r="DDW5"/>
      <c r="DDX5"/>
      <c r="DDY5"/>
      <c r="DDZ5"/>
      <c r="DEA5"/>
      <c r="DEB5"/>
      <c r="DEC5"/>
      <c r="DED5"/>
      <c r="DEE5"/>
      <c r="DEF5"/>
      <c r="DEG5"/>
      <c r="DEH5"/>
      <c r="DEI5"/>
      <c r="DEJ5"/>
      <c r="DEK5"/>
      <c r="DEL5"/>
      <c r="DEM5"/>
      <c r="DEN5"/>
      <c r="DEO5"/>
      <c r="DEP5"/>
      <c r="DEQ5"/>
      <c r="DER5"/>
      <c r="DES5"/>
      <c r="DET5"/>
      <c r="DEU5"/>
      <c r="DEV5"/>
      <c r="DEW5"/>
      <c r="DEX5"/>
      <c r="DEY5"/>
      <c r="DEZ5"/>
      <c r="DFA5"/>
      <c r="DFB5"/>
      <c r="DFC5"/>
      <c r="DFD5"/>
      <c r="DFE5"/>
      <c r="DFF5"/>
      <c r="DFG5"/>
      <c r="DFH5"/>
      <c r="DFI5"/>
      <c r="DFJ5"/>
      <c r="DFK5"/>
      <c r="DFL5"/>
      <c r="DFM5"/>
      <c r="DFN5"/>
      <c r="DFO5"/>
      <c r="DFP5"/>
      <c r="DFQ5"/>
      <c r="DFR5"/>
      <c r="DFS5"/>
      <c r="DFT5"/>
      <c r="DFU5"/>
      <c r="DFV5"/>
      <c r="DFW5"/>
      <c r="DFX5"/>
      <c r="DFY5"/>
      <c r="DFZ5"/>
      <c r="DGA5"/>
      <c r="DGB5"/>
      <c r="DGC5"/>
      <c r="DGD5"/>
      <c r="DGE5"/>
      <c r="DGF5"/>
      <c r="DGG5"/>
      <c r="DGH5"/>
      <c r="DGI5"/>
      <c r="DGJ5"/>
      <c r="DGK5"/>
      <c r="DGL5"/>
      <c r="DGM5"/>
      <c r="DGN5"/>
      <c r="DGO5"/>
      <c r="DGP5"/>
      <c r="DGQ5"/>
      <c r="DGR5"/>
      <c r="DGS5"/>
      <c r="DGT5"/>
      <c r="DGU5"/>
      <c r="DGV5"/>
      <c r="DGW5"/>
      <c r="DGX5"/>
      <c r="DGY5"/>
      <c r="DGZ5"/>
      <c r="DHA5"/>
      <c r="DHB5"/>
      <c r="DHC5"/>
      <c r="DHD5"/>
      <c r="DHE5"/>
      <c r="DHF5"/>
      <c r="DHG5"/>
      <c r="DHH5"/>
      <c r="DHI5"/>
      <c r="DHJ5"/>
      <c r="DHK5"/>
      <c r="DHL5"/>
      <c r="DHM5"/>
      <c r="DHN5"/>
      <c r="DHO5"/>
      <c r="DHP5"/>
      <c r="DHQ5"/>
      <c r="DHR5"/>
      <c r="DHS5"/>
      <c r="DHT5"/>
      <c r="DHU5"/>
      <c r="DHV5"/>
      <c r="DHW5"/>
      <c r="DHX5"/>
      <c r="DHY5"/>
      <c r="DHZ5"/>
      <c r="DIA5"/>
      <c r="DIB5"/>
      <c r="DIC5"/>
      <c r="DID5"/>
      <c r="DIE5"/>
      <c r="DIF5"/>
      <c r="DIG5"/>
      <c r="DIH5"/>
      <c r="DII5"/>
      <c r="DIJ5"/>
      <c r="DIK5"/>
      <c r="DIL5"/>
      <c r="DIM5"/>
      <c r="DIN5"/>
      <c r="DIO5"/>
      <c r="DIP5"/>
      <c r="DIQ5"/>
      <c r="DIR5"/>
      <c r="DIS5"/>
      <c r="DIT5"/>
      <c r="DIU5"/>
      <c r="DIV5"/>
      <c r="DIW5"/>
      <c r="DIX5"/>
      <c r="DIY5"/>
      <c r="DIZ5"/>
      <c r="DJA5"/>
      <c r="DJB5"/>
      <c r="DJC5"/>
      <c r="DJD5"/>
      <c r="DJE5"/>
      <c r="DJF5"/>
      <c r="DJG5"/>
      <c r="DJH5"/>
      <c r="DJI5"/>
      <c r="DJJ5"/>
      <c r="DJK5"/>
      <c r="DJL5"/>
      <c r="DJM5"/>
      <c r="DJN5"/>
      <c r="DJO5"/>
      <c r="DJP5"/>
      <c r="DJQ5"/>
      <c r="DJR5"/>
      <c r="DJS5"/>
      <c r="DJT5"/>
      <c r="DJU5"/>
      <c r="DJV5"/>
      <c r="DJW5"/>
      <c r="DJX5"/>
      <c r="DJY5"/>
      <c r="DJZ5"/>
      <c r="DKA5"/>
      <c r="DKB5"/>
      <c r="DKC5"/>
      <c r="DKD5"/>
      <c r="DKE5"/>
      <c r="DKF5"/>
      <c r="DKG5"/>
      <c r="DKH5"/>
      <c r="DKI5"/>
      <c r="DKJ5"/>
      <c r="DKK5"/>
      <c r="DKL5"/>
      <c r="DKM5"/>
      <c r="DKN5"/>
      <c r="DKO5"/>
      <c r="DKP5"/>
      <c r="DKQ5"/>
      <c r="DKR5"/>
      <c r="DKS5"/>
      <c r="DKT5"/>
      <c r="DKU5"/>
      <c r="DKV5"/>
      <c r="DKW5"/>
      <c r="DKX5"/>
      <c r="DKY5"/>
      <c r="DKZ5"/>
      <c r="DLA5"/>
      <c r="DLB5"/>
      <c r="DLC5"/>
      <c r="DLD5"/>
      <c r="DLE5"/>
      <c r="DLF5"/>
      <c r="DLG5"/>
      <c r="DLH5"/>
      <c r="DLI5"/>
      <c r="DLJ5"/>
      <c r="DLK5"/>
      <c r="DLL5"/>
      <c r="DLM5"/>
      <c r="DLN5"/>
      <c r="DLO5"/>
      <c r="DLP5"/>
      <c r="DLQ5"/>
      <c r="DLR5"/>
      <c r="DLS5"/>
      <c r="DLT5"/>
      <c r="DLU5"/>
      <c r="DLV5"/>
      <c r="DLW5"/>
      <c r="DLX5"/>
      <c r="DLY5"/>
      <c r="DLZ5"/>
      <c r="DMA5"/>
      <c r="DMB5"/>
      <c r="DMC5"/>
      <c r="DMD5"/>
      <c r="DME5"/>
      <c r="DMF5"/>
      <c r="DMG5"/>
      <c r="DMH5"/>
      <c r="DMI5"/>
      <c r="DMJ5"/>
      <c r="DMK5"/>
      <c r="DML5"/>
      <c r="DMM5"/>
      <c r="DMN5"/>
      <c r="DMO5"/>
      <c r="DMP5"/>
      <c r="DMQ5"/>
      <c r="DMR5"/>
      <c r="DMS5"/>
      <c r="DMT5"/>
      <c r="DMU5"/>
      <c r="DMV5"/>
      <c r="DMW5"/>
      <c r="DMX5"/>
      <c r="DMY5"/>
      <c r="DMZ5"/>
      <c r="DNA5"/>
      <c r="DNB5"/>
      <c r="DNC5"/>
      <c r="DND5"/>
      <c r="DNE5"/>
      <c r="DNF5"/>
      <c r="DNG5"/>
      <c r="DNH5"/>
      <c r="DNI5"/>
      <c r="DNJ5"/>
      <c r="DNK5"/>
      <c r="DNL5"/>
      <c r="DNM5"/>
      <c r="DNN5"/>
      <c r="DNO5"/>
      <c r="DNP5"/>
      <c r="DNQ5"/>
      <c r="DNR5"/>
      <c r="DNS5"/>
      <c r="DNT5"/>
      <c r="DNU5"/>
      <c r="DNV5"/>
      <c r="DNW5"/>
      <c r="DNX5"/>
      <c r="DNY5"/>
      <c r="DNZ5"/>
      <c r="DOA5"/>
      <c r="DOB5"/>
      <c r="DOC5"/>
      <c r="DOD5"/>
      <c r="DOE5"/>
      <c r="DOF5"/>
      <c r="DOG5"/>
      <c r="DOH5"/>
      <c r="DOI5"/>
      <c r="DOJ5"/>
      <c r="DOK5"/>
      <c r="DOL5"/>
      <c r="DOM5"/>
      <c r="DON5"/>
      <c r="DOO5"/>
      <c r="DOP5"/>
      <c r="DOQ5"/>
      <c r="DOR5"/>
      <c r="DOS5"/>
      <c r="DOT5"/>
      <c r="DOU5"/>
      <c r="DOV5"/>
      <c r="DOW5"/>
      <c r="DOX5"/>
      <c r="DOY5"/>
      <c r="DOZ5"/>
      <c r="DPA5"/>
      <c r="DPB5"/>
      <c r="DPC5"/>
      <c r="DPD5"/>
      <c r="DPE5"/>
      <c r="DPF5"/>
      <c r="DPG5"/>
      <c r="DPH5"/>
      <c r="DPI5"/>
      <c r="DPJ5"/>
      <c r="DPK5"/>
      <c r="DPL5"/>
      <c r="DPM5"/>
      <c r="DPN5"/>
      <c r="DPO5"/>
      <c r="DPP5"/>
      <c r="DPQ5"/>
      <c r="DPR5"/>
      <c r="DPS5"/>
      <c r="DPT5"/>
      <c r="DPU5"/>
      <c r="DPV5"/>
      <c r="DPW5"/>
      <c r="DPX5"/>
      <c r="DPY5"/>
      <c r="DPZ5"/>
      <c r="DQA5"/>
      <c r="DQB5"/>
      <c r="DQC5"/>
      <c r="DQD5"/>
      <c r="DQE5"/>
      <c r="DQF5"/>
      <c r="DQG5"/>
      <c r="DQH5"/>
      <c r="DQI5"/>
      <c r="DQJ5"/>
      <c r="DQK5"/>
      <c r="DQL5"/>
      <c r="DQM5"/>
      <c r="DQN5"/>
      <c r="DQO5"/>
      <c r="DQP5"/>
      <c r="DQQ5"/>
      <c r="DQR5"/>
      <c r="DQS5"/>
      <c r="DQT5"/>
      <c r="DQU5"/>
      <c r="DQV5"/>
      <c r="DQW5"/>
      <c r="DQX5"/>
      <c r="DQY5"/>
      <c r="DQZ5"/>
      <c r="DRA5"/>
      <c r="DRB5"/>
      <c r="DRC5"/>
      <c r="DRD5"/>
      <c r="DRE5"/>
      <c r="DRF5"/>
      <c r="DRG5"/>
      <c r="DRH5"/>
      <c r="DRI5"/>
      <c r="DRJ5"/>
      <c r="DRK5"/>
      <c r="DRL5"/>
      <c r="DRM5"/>
      <c r="DRN5"/>
      <c r="DRO5"/>
      <c r="DRP5"/>
      <c r="DRQ5"/>
      <c r="DRR5"/>
      <c r="DRS5"/>
      <c r="DRT5"/>
      <c r="DRU5"/>
      <c r="DRV5"/>
      <c r="DRW5"/>
      <c r="DRX5"/>
      <c r="DRY5"/>
      <c r="DRZ5"/>
      <c r="DSA5"/>
      <c r="DSB5"/>
      <c r="DSC5"/>
      <c r="DSD5"/>
      <c r="DSE5"/>
      <c r="DSF5"/>
      <c r="DSG5"/>
      <c r="DSH5"/>
      <c r="DSI5"/>
      <c r="DSJ5"/>
      <c r="DSK5"/>
      <c r="DSL5"/>
      <c r="DSM5"/>
      <c r="DSN5"/>
      <c r="DSO5"/>
      <c r="DSP5"/>
      <c r="DSQ5"/>
      <c r="DSR5"/>
      <c r="DSS5"/>
      <c r="DST5"/>
      <c r="DSU5"/>
      <c r="DSV5"/>
      <c r="DSW5"/>
      <c r="DSX5"/>
      <c r="DSY5"/>
      <c r="DSZ5"/>
      <c r="DTA5"/>
      <c r="DTB5"/>
      <c r="DTC5"/>
      <c r="DTD5"/>
      <c r="DTE5"/>
      <c r="DTF5"/>
      <c r="DTG5"/>
      <c r="DTH5"/>
      <c r="DTI5"/>
      <c r="DTJ5"/>
      <c r="DTK5"/>
      <c r="DTL5"/>
      <c r="DTM5"/>
      <c r="DTN5"/>
      <c r="DTO5"/>
      <c r="DTP5"/>
      <c r="DTQ5"/>
      <c r="DTR5"/>
      <c r="DTS5"/>
      <c r="DTT5"/>
      <c r="DTU5"/>
      <c r="DTV5"/>
      <c r="DTW5"/>
      <c r="DTX5"/>
      <c r="DTY5"/>
      <c r="DTZ5"/>
      <c r="DUA5"/>
      <c r="DUB5"/>
      <c r="DUC5"/>
      <c r="DUD5"/>
      <c r="DUE5"/>
      <c r="DUF5"/>
      <c r="DUG5"/>
      <c r="DUH5"/>
      <c r="DUI5"/>
      <c r="DUJ5"/>
      <c r="DUK5"/>
      <c r="DUL5"/>
      <c r="DUM5"/>
      <c r="DUN5"/>
      <c r="DUO5"/>
      <c r="DUP5"/>
      <c r="DUQ5"/>
      <c r="DUR5"/>
      <c r="DUS5"/>
      <c r="DUT5"/>
      <c r="DUU5"/>
      <c r="DUV5"/>
      <c r="DUW5"/>
      <c r="DUX5"/>
      <c r="DUY5"/>
      <c r="DUZ5"/>
      <c r="DVA5"/>
      <c r="DVB5"/>
      <c r="DVC5"/>
      <c r="DVD5"/>
      <c r="DVE5"/>
      <c r="DVF5"/>
      <c r="DVG5"/>
      <c r="DVH5"/>
      <c r="DVI5"/>
      <c r="DVJ5"/>
      <c r="DVK5"/>
      <c r="DVL5"/>
      <c r="DVM5"/>
      <c r="DVN5"/>
      <c r="DVO5"/>
      <c r="DVP5"/>
      <c r="DVQ5"/>
      <c r="DVR5"/>
      <c r="DVS5"/>
      <c r="DVT5"/>
      <c r="DVU5"/>
      <c r="DVV5"/>
      <c r="DVW5"/>
      <c r="DVX5"/>
      <c r="DVY5"/>
      <c r="DVZ5"/>
      <c r="DWA5"/>
      <c r="DWB5"/>
      <c r="DWC5"/>
      <c r="DWD5"/>
      <c r="DWE5"/>
      <c r="DWF5"/>
      <c r="DWG5"/>
      <c r="DWH5"/>
      <c r="DWI5"/>
      <c r="DWJ5"/>
      <c r="DWK5"/>
      <c r="DWL5"/>
      <c r="DWM5"/>
      <c r="DWN5"/>
      <c r="DWO5"/>
      <c r="DWP5"/>
      <c r="DWQ5"/>
      <c r="DWR5"/>
      <c r="DWS5"/>
      <c r="DWT5"/>
      <c r="DWU5"/>
      <c r="DWV5"/>
      <c r="DWW5"/>
      <c r="DWX5"/>
      <c r="DWY5"/>
      <c r="DWZ5"/>
      <c r="DXA5"/>
      <c r="DXB5"/>
      <c r="DXC5"/>
      <c r="DXD5"/>
      <c r="DXE5"/>
      <c r="DXF5"/>
      <c r="DXG5"/>
      <c r="DXH5"/>
      <c r="DXI5"/>
      <c r="DXJ5"/>
      <c r="DXK5"/>
      <c r="DXL5"/>
      <c r="DXM5"/>
      <c r="DXN5"/>
      <c r="DXO5"/>
      <c r="DXP5"/>
      <c r="DXQ5"/>
      <c r="DXR5"/>
      <c r="DXS5"/>
      <c r="DXT5"/>
      <c r="DXU5"/>
      <c r="DXV5"/>
      <c r="DXW5"/>
      <c r="DXX5"/>
      <c r="DXY5"/>
      <c r="DXZ5"/>
      <c r="DYA5"/>
      <c r="DYB5"/>
      <c r="DYC5"/>
      <c r="DYD5"/>
      <c r="DYE5"/>
      <c r="DYF5"/>
      <c r="DYG5"/>
      <c r="DYH5"/>
      <c r="DYI5"/>
      <c r="DYJ5"/>
      <c r="DYK5"/>
      <c r="DYL5"/>
      <c r="DYM5"/>
      <c r="DYN5"/>
      <c r="DYO5"/>
      <c r="DYP5"/>
      <c r="DYQ5"/>
      <c r="DYR5"/>
      <c r="DYS5"/>
      <c r="DYT5"/>
      <c r="DYU5"/>
      <c r="DYV5"/>
      <c r="DYW5"/>
      <c r="DYX5"/>
      <c r="DYY5"/>
      <c r="DYZ5"/>
      <c r="DZA5"/>
      <c r="DZB5"/>
      <c r="DZC5"/>
      <c r="DZD5"/>
      <c r="DZE5"/>
      <c r="DZF5"/>
      <c r="DZG5"/>
      <c r="DZH5"/>
      <c r="DZI5"/>
      <c r="DZJ5"/>
      <c r="DZK5"/>
      <c r="DZL5"/>
      <c r="DZM5"/>
      <c r="DZN5"/>
      <c r="DZO5"/>
      <c r="DZP5"/>
      <c r="DZQ5"/>
      <c r="DZR5"/>
      <c r="DZS5"/>
      <c r="DZT5"/>
      <c r="DZU5"/>
      <c r="DZV5"/>
      <c r="DZW5"/>
      <c r="DZX5"/>
      <c r="DZY5"/>
      <c r="DZZ5"/>
      <c r="EAA5"/>
      <c r="EAB5"/>
      <c r="EAC5"/>
      <c r="EAD5"/>
      <c r="EAE5"/>
      <c r="EAF5"/>
      <c r="EAG5"/>
      <c r="EAH5"/>
      <c r="EAI5"/>
      <c r="EAJ5"/>
      <c r="EAK5"/>
      <c r="EAL5"/>
      <c r="EAM5"/>
      <c r="EAN5"/>
      <c r="EAO5"/>
      <c r="EAP5"/>
      <c r="EAQ5"/>
      <c r="EAR5"/>
      <c r="EAS5"/>
      <c r="EAT5"/>
      <c r="EAU5"/>
      <c r="EAV5"/>
      <c r="EAW5"/>
      <c r="EAX5"/>
      <c r="EAY5"/>
      <c r="EAZ5"/>
      <c r="EBA5"/>
      <c r="EBB5"/>
      <c r="EBC5"/>
      <c r="EBD5"/>
      <c r="EBE5"/>
      <c r="EBF5"/>
      <c r="EBG5"/>
      <c r="EBH5"/>
      <c r="EBI5"/>
      <c r="EBJ5"/>
      <c r="EBK5"/>
      <c r="EBL5"/>
      <c r="EBM5"/>
      <c r="EBN5"/>
      <c r="EBO5"/>
      <c r="EBP5"/>
      <c r="EBQ5"/>
      <c r="EBR5"/>
      <c r="EBS5"/>
      <c r="EBT5"/>
      <c r="EBU5"/>
      <c r="EBV5"/>
      <c r="EBW5"/>
      <c r="EBX5"/>
      <c r="EBY5"/>
      <c r="EBZ5"/>
      <c r="ECA5"/>
      <c r="ECB5"/>
      <c r="ECC5"/>
      <c r="ECD5"/>
      <c r="ECE5"/>
      <c r="ECF5"/>
      <c r="ECG5"/>
      <c r="ECH5"/>
      <c r="ECI5"/>
      <c r="ECJ5"/>
      <c r="ECK5"/>
      <c r="ECL5"/>
      <c r="ECM5"/>
      <c r="ECN5"/>
      <c r="ECO5"/>
      <c r="ECP5"/>
      <c r="ECQ5"/>
      <c r="ECR5"/>
      <c r="ECS5"/>
      <c r="ECT5"/>
      <c r="ECU5"/>
      <c r="ECV5"/>
      <c r="ECW5"/>
      <c r="ECX5"/>
      <c r="ECY5"/>
      <c r="ECZ5"/>
      <c r="EDA5"/>
      <c r="EDB5"/>
      <c r="EDC5"/>
      <c r="EDD5"/>
      <c r="EDE5"/>
      <c r="EDF5"/>
      <c r="EDG5"/>
      <c r="EDH5"/>
      <c r="EDI5"/>
      <c r="EDJ5"/>
      <c r="EDK5"/>
      <c r="EDL5"/>
      <c r="EDM5"/>
      <c r="EDN5"/>
      <c r="EDO5"/>
      <c r="EDP5"/>
      <c r="EDQ5"/>
      <c r="EDR5"/>
      <c r="EDS5"/>
      <c r="EDT5"/>
      <c r="EDU5"/>
      <c r="EDV5"/>
      <c r="EDW5"/>
      <c r="EDX5"/>
      <c r="EDY5"/>
      <c r="EDZ5"/>
      <c r="EEA5"/>
      <c r="EEB5"/>
      <c r="EEC5"/>
      <c r="EED5"/>
      <c r="EEE5"/>
      <c r="EEF5"/>
      <c r="EEG5"/>
      <c r="EEH5"/>
      <c r="EEI5"/>
      <c r="EEJ5"/>
      <c r="EEK5"/>
      <c r="EEL5"/>
      <c r="EEM5"/>
      <c r="EEN5"/>
      <c r="EEO5"/>
      <c r="EEP5"/>
      <c r="EEQ5"/>
      <c r="EER5"/>
      <c r="EES5"/>
      <c r="EET5"/>
      <c r="EEU5"/>
      <c r="EEV5"/>
      <c r="EEW5"/>
      <c r="EEX5"/>
      <c r="EEY5"/>
      <c r="EEZ5"/>
      <c r="EFA5"/>
      <c r="EFB5"/>
      <c r="EFC5"/>
      <c r="EFD5"/>
      <c r="EFE5"/>
      <c r="EFF5"/>
      <c r="EFG5"/>
      <c r="EFH5"/>
      <c r="EFI5"/>
      <c r="EFJ5"/>
      <c r="EFK5"/>
      <c r="EFL5"/>
      <c r="EFM5"/>
      <c r="EFN5"/>
      <c r="EFO5"/>
      <c r="EFP5"/>
      <c r="EFQ5"/>
      <c r="EFR5"/>
      <c r="EFS5"/>
      <c r="EFT5"/>
      <c r="EFU5"/>
      <c r="EFV5"/>
      <c r="EFW5"/>
      <c r="EFX5"/>
      <c r="EFY5"/>
      <c r="EFZ5"/>
      <c r="EGA5"/>
      <c r="EGB5"/>
      <c r="EGC5"/>
      <c r="EGD5"/>
      <c r="EGE5"/>
      <c r="EGF5"/>
      <c r="EGG5"/>
      <c r="EGH5"/>
      <c r="EGI5"/>
      <c r="EGJ5"/>
      <c r="EGK5"/>
      <c r="EGL5"/>
      <c r="EGM5"/>
      <c r="EGN5"/>
      <c r="EGO5"/>
      <c r="EGP5"/>
      <c r="EGQ5"/>
      <c r="EGR5"/>
      <c r="EGS5"/>
      <c r="EGT5"/>
      <c r="EGU5"/>
      <c r="EGV5"/>
      <c r="EGW5"/>
      <c r="EGX5"/>
      <c r="EGY5"/>
      <c r="EGZ5"/>
      <c r="EHA5"/>
      <c r="EHB5"/>
      <c r="EHC5"/>
      <c r="EHD5"/>
      <c r="EHE5"/>
      <c r="EHF5"/>
      <c r="EHG5"/>
      <c r="EHH5"/>
      <c r="EHI5"/>
      <c r="EHJ5"/>
      <c r="EHK5"/>
      <c r="EHL5"/>
      <c r="EHM5"/>
      <c r="EHN5"/>
      <c r="EHO5"/>
      <c r="EHP5"/>
      <c r="EHQ5"/>
      <c r="EHR5"/>
      <c r="EHS5"/>
      <c r="EHT5"/>
      <c r="EHU5"/>
      <c r="EHV5"/>
      <c r="EHW5"/>
      <c r="EHX5"/>
      <c r="EHY5"/>
      <c r="EHZ5"/>
      <c r="EIA5"/>
      <c r="EIB5"/>
      <c r="EIC5"/>
      <c r="EID5"/>
      <c r="EIE5"/>
      <c r="EIF5"/>
      <c r="EIG5"/>
      <c r="EIH5"/>
      <c r="EII5"/>
      <c r="EIJ5"/>
      <c r="EIK5"/>
      <c r="EIL5"/>
      <c r="EIM5"/>
      <c r="EIN5"/>
      <c r="EIO5"/>
      <c r="EIP5"/>
      <c r="EIQ5"/>
      <c r="EIR5"/>
      <c r="EIS5"/>
      <c r="EIT5"/>
      <c r="EIU5"/>
      <c r="EIV5"/>
      <c r="EIW5"/>
      <c r="EIX5"/>
      <c r="EIY5"/>
      <c r="EIZ5"/>
      <c r="EJA5"/>
      <c r="EJB5"/>
      <c r="EJC5"/>
      <c r="EJD5"/>
      <c r="EJE5"/>
      <c r="EJF5"/>
      <c r="EJG5"/>
      <c r="EJH5"/>
      <c r="EJI5"/>
      <c r="EJJ5"/>
      <c r="EJK5"/>
      <c r="EJL5"/>
      <c r="EJM5"/>
      <c r="EJN5"/>
      <c r="EJO5"/>
      <c r="EJP5"/>
      <c r="EJQ5"/>
      <c r="EJR5"/>
      <c r="EJS5"/>
      <c r="EJT5"/>
      <c r="EJU5"/>
      <c r="EJV5"/>
      <c r="EJW5"/>
      <c r="EJX5"/>
      <c r="EJY5"/>
      <c r="EJZ5"/>
      <c r="EKA5"/>
      <c r="EKB5"/>
      <c r="EKC5"/>
      <c r="EKD5"/>
      <c r="EKE5"/>
      <c r="EKF5"/>
      <c r="EKG5"/>
      <c r="EKH5"/>
      <c r="EKI5"/>
      <c r="EKJ5"/>
      <c r="EKK5"/>
      <c r="EKL5"/>
      <c r="EKM5"/>
      <c r="EKN5"/>
      <c r="EKO5"/>
      <c r="EKP5"/>
      <c r="EKQ5"/>
      <c r="EKR5"/>
      <c r="EKS5"/>
      <c r="EKT5"/>
      <c r="EKU5"/>
      <c r="EKV5"/>
      <c r="EKW5"/>
      <c r="EKX5"/>
      <c r="EKY5"/>
      <c r="EKZ5"/>
      <c r="ELA5"/>
      <c r="ELB5"/>
      <c r="ELC5"/>
      <c r="ELD5"/>
      <c r="ELE5"/>
      <c r="ELF5"/>
      <c r="ELG5"/>
      <c r="ELH5"/>
      <c r="ELI5"/>
      <c r="ELJ5"/>
      <c r="ELK5"/>
      <c r="ELL5"/>
      <c r="ELM5"/>
      <c r="ELN5"/>
      <c r="ELO5"/>
      <c r="ELP5"/>
      <c r="ELQ5"/>
      <c r="ELR5"/>
      <c r="ELS5"/>
      <c r="ELT5"/>
      <c r="ELU5"/>
      <c r="ELV5"/>
      <c r="ELW5"/>
      <c r="ELX5"/>
      <c r="ELY5"/>
      <c r="ELZ5"/>
      <c r="EMA5"/>
      <c r="EMB5"/>
      <c r="EMC5"/>
      <c r="EMD5"/>
      <c r="EME5"/>
      <c r="EMF5"/>
      <c r="EMG5"/>
      <c r="EMH5"/>
      <c r="EMI5"/>
      <c r="EMJ5"/>
      <c r="EMK5"/>
      <c r="EML5"/>
      <c r="EMM5"/>
      <c r="EMN5"/>
      <c r="EMO5"/>
      <c r="EMP5"/>
      <c r="EMQ5"/>
      <c r="EMR5"/>
      <c r="EMS5"/>
      <c r="EMT5"/>
      <c r="EMU5"/>
      <c r="EMV5"/>
      <c r="EMW5"/>
      <c r="EMX5"/>
      <c r="EMY5"/>
      <c r="EMZ5"/>
      <c r="ENA5"/>
      <c r="ENB5"/>
      <c r="ENC5"/>
      <c r="END5"/>
      <c r="ENE5"/>
      <c r="ENF5"/>
      <c r="ENG5"/>
      <c r="ENH5"/>
      <c r="ENI5"/>
      <c r="ENJ5"/>
      <c r="ENK5"/>
      <c r="ENL5"/>
      <c r="ENM5"/>
      <c r="ENN5"/>
      <c r="ENO5"/>
      <c r="ENP5"/>
      <c r="ENQ5"/>
      <c r="ENR5"/>
      <c r="ENS5"/>
      <c r="ENT5"/>
      <c r="ENU5"/>
      <c r="ENV5"/>
      <c r="ENW5"/>
      <c r="ENX5"/>
      <c r="ENY5"/>
      <c r="ENZ5"/>
      <c r="EOA5"/>
      <c r="EOB5"/>
      <c r="EOC5"/>
      <c r="EOD5"/>
      <c r="EOE5"/>
      <c r="EOF5"/>
      <c r="EOG5"/>
      <c r="EOH5"/>
      <c r="EOI5"/>
      <c r="EOJ5"/>
      <c r="EOK5"/>
      <c r="EOL5"/>
      <c r="EOM5"/>
      <c r="EON5"/>
      <c r="EOO5"/>
      <c r="EOP5"/>
      <c r="EOQ5"/>
      <c r="EOR5"/>
      <c r="EOS5"/>
      <c r="EOT5"/>
      <c r="EOU5"/>
      <c r="EOV5"/>
      <c r="EOW5"/>
      <c r="EOX5"/>
      <c r="EOY5"/>
      <c r="EOZ5"/>
      <c r="EPA5"/>
      <c r="EPB5"/>
      <c r="EPC5"/>
      <c r="EPD5"/>
      <c r="EPE5"/>
      <c r="EPF5"/>
      <c r="EPG5"/>
      <c r="EPH5"/>
      <c r="EPI5"/>
      <c r="EPJ5"/>
      <c r="EPK5"/>
      <c r="EPL5"/>
      <c r="EPM5"/>
      <c r="EPN5"/>
      <c r="EPO5"/>
      <c r="EPP5"/>
      <c r="EPQ5"/>
      <c r="EPR5"/>
      <c r="EPS5"/>
      <c r="EPT5"/>
      <c r="EPU5"/>
      <c r="EPV5"/>
      <c r="EPW5"/>
      <c r="EPX5"/>
      <c r="EPY5"/>
      <c r="EPZ5"/>
      <c r="EQA5"/>
      <c r="EQB5"/>
      <c r="EQC5"/>
      <c r="EQD5"/>
      <c r="EQE5"/>
      <c r="EQF5"/>
      <c r="EQG5"/>
      <c r="EQH5"/>
      <c r="EQI5"/>
      <c r="EQJ5"/>
      <c r="EQK5"/>
      <c r="EQL5"/>
      <c r="EQM5"/>
      <c r="EQN5"/>
      <c r="EQO5"/>
      <c r="EQP5"/>
      <c r="EQQ5"/>
      <c r="EQR5"/>
      <c r="EQS5"/>
      <c r="EQT5"/>
      <c r="EQU5"/>
      <c r="EQV5"/>
      <c r="EQW5"/>
      <c r="EQX5"/>
      <c r="EQY5"/>
      <c r="EQZ5"/>
      <c r="ERA5"/>
      <c r="ERB5"/>
      <c r="ERC5"/>
      <c r="ERD5"/>
      <c r="ERE5"/>
      <c r="ERF5"/>
      <c r="ERG5"/>
      <c r="ERH5"/>
      <c r="ERI5"/>
      <c r="ERJ5"/>
      <c r="ERK5"/>
      <c r="ERL5"/>
      <c r="ERM5"/>
      <c r="ERN5"/>
      <c r="ERO5"/>
      <c r="ERP5"/>
      <c r="ERQ5"/>
      <c r="ERR5"/>
      <c r="ERS5"/>
      <c r="ERT5"/>
      <c r="ERU5"/>
      <c r="ERV5"/>
      <c r="ERW5"/>
      <c r="ERX5"/>
      <c r="ERY5"/>
      <c r="ERZ5"/>
      <c r="ESA5"/>
      <c r="ESB5"/>
      <c r="ESC5"/>
      <c r="ESD5"/>
      <c r="ESE5"/>
      <c r="ESF5"/>
      <c r="ESG5"/>
      <c r="ESH5"/>
      <c r="ESI5"/>
      <c r="ESJ5"/>
      <c r="ESK5"/>
      <c r="ESL5"/>
      <c r="ESM5"/>
      <c r="ESN5"/>
      <c r="ESO5"/>
      <c r="ESP5"/>
      <c r="ESQ5"/>
      <c r="ESR5"/>
      <c r="ESS5"/>
      <c r="EST5"/>
      <c r="ESU5"/>
      <c r="ESV5"/>
      <c r="ESW5"/>
      <c r="ESX5"/>
      <c r="ESY5"/>
      <c r="ESZ5"/>
      <c r="ETA5"/>
      <c r="ETB5"/>
      <c r="ETC5"/>
      <c r="ETD5"/>
      <c r="ETE5"/>
      <c r="ETF5"/>
      <c r="ETG5"/>
      <c r="ETH5"/>
      <c r="ETI5"/>
      <c r="ETJ5"/>
      <c r="ETK5"/>
      <c r="ETL5"/>
      <c r="ETM5"/>
      <c r="ETN5"/>
      <c r="ETO5"/>
      <c r="ETP5"/>
      <c r="ETQ5"/>
      <c r="ETR5"/>
      <c r="ETS5"/>
      <c r="ETT5"/>
      <c r="ETU5"/>
      <c r="ETV5"/>
      <c r="ETW5"/>
      <c r="ETX5"/>
      <c r="ETY5"/>
      <c r="ETZ5"/>
      <c r="EUA5"/>
      <c r="EUB5"/>
      <c r="EUC5"/>
      <c r="EUD5"/>
      <c r="EUE5"/>
      <c r="EUF5"/>
      <c r="EUG5"/>
      <c r="EUH5"/>
      <c r="EUI5"/>
      <c r="EUJ5"/>
      <c r="EUK5"/>
      <c r="EUL5"/>
      <c r="EUM5"/>
      <c r="EUN5"/>
      <c r="EUO5"/>
      <c r="EUP5"/>
      <c r="EUQ5"/>
      <c r="EUR5"/>
      <c r="EUS5"/>
      <c r="EUT5"/>
      <c r="EUU5"/>
      <c r="EUV5"/>
      <c r="EUW5"/>
      <c r="EUX5"/>
      <c r="EUY5"/>
      <c r="EUZ5"/>
      <c r="EVA5"/>
      <c r="EVB5"/>
      <c r="EVC5"/>
      <c r="EVD5"/>
      <c r="EVE5"/>
      <c r="EVF5"/>
      <c r="EVG5"/>
      <c r="EVH5"/>
      <c r="EVI5"/>
      <c r="EVJ5"/>
      <c r="EVK5"/>
      <c r="EVL5"/>
      <c r="EVM5"/>
      <c r="EVN5"/>
      <c r="EVO5"/>
      <c r="EVP5"/>
      <c r="EVQ5"/>
      <c r="EVR5"/>
      <c r="EVS5"/>
      <c r="EVT5"/>
      <c r="EVU5"/>
      <c r="EVV5"/>
      <c r="EVW5"/>
      <c r="EVX5"/>
      <c r="EVY5"/>
      <c r="EVZ5"/>
      <c r="EWA5"/>
      <c r="EWB5"/>
      <c r="EWC5"/>
      <c r="EWD5"/>
      <c r="EWE5"/>
      <c r="EWF5"/>
      <c r="EWG5"/>
      <c r="EWH5"/>
      <c r="EWI5"/>
      <c r="EWJ5"/>
      <c r="EWK5"/>
      <c r="EWL5"/>
      <c r="EWM5"/>
      <c r="EWN5"/>
      <c r="EWO5"/>
      <c r="EWP5"/>
      <c r="EWQ5"/>
      <c r="EWR5"/>
      <c r="EWS5"/>
      <c r="EWT5"/>
      <c r="EWU5"/>
      <c r="EWV5"/>
      <c r="EWW5"/>
      <c r="EWX5"/>
      <c r="EWY5"/>
      <c r="EWZ5"/>
      <c r="EXA5"/>
      <c r="EXB5"/>
      <c r="EXC5"/>
      <c r="EXD5"/>
      <c r="EXE5"/>
      <c r="EXF5"/>
      <c r="EXG5"/>
      <c r="EXH5"/>
      <c r="EXI5"/>
      <c r="EXJ5"/>
      <c r="EXK5"/>
      <c r="EXL5"/>
      <c r="EXM5"/>
      <c r="EXN5"/>
      <c r="EXO5"/>
      <c r="EXP5"/>
      <c r="EXQ5"/>
      <c r="EXR5"/>
      <c r="EXS5"/>
      <c r="EXT5"/>
      <c r="EXU5"/>
      <c r="EXV5"/>
      <c r="EXW5"/>
      <c r="EXX5"/>
      <c r="EXY5"/>
      <c r="EXZ5"/>
      <c r="EYA5"/>
      <c r="EYB5"/>
      <c r="EYC5"/>
      <c r="EYD5"/>
      <c r="EYE5"/>
      <c r="EYF5"/>
      <c r="EYG5"/>
      <c r="EYH5"/>
      <c r="EYI5"/>
      <c r="EYJ5"/>
      <c r="EYK5"/>
      <c r="EYL5"/>
      <c r="EYM5"/>
      <c r="EYN5"/>
      <c r="EYO5"/>
      <c r="EYP5"/>
      <c r="EYQ5"/>
      <c r="EYR5"/>
      <c r="EYS5"/>
      <c r="EYT5"/>
      <c r="EYU5"/>
      <c r="EYV5"/>
      <c r="EYW5"/>
      <c r="EYX5"/>
      <c r="EYY5"/>
      <c r="EYZ5"/>
      <c r="EZA5"/>
      <c r="EZB5"/>
      <c r="EZC5"/>
      <c r="EZD5"/>
      <c r="EZE5"/>
      <c r="EZF5"/>
      <c r="EZG5"/>
      <c r="EZH5"/>
      <c r="EZI5"/>
      <c r="EZJ5"/>
      <c r="EZK5"/>
      <c r="EZL5"/>
      <c r="EZM5"/>
      <c r="EZN5"/>
      <c r="EZO5"/>
      <c r="EZP5"/>
      <c r="EZQ5"/>
      <c r="EZR5"/>
      <c r="EZS5"/>
      <c r="EZT5"/>
      <c r="EZU5"/>
      <c r="EZV5"/>
      <c r="EZW5"/>
      <c r="EZX5"/>
      <c r="EZY5"/>
      <c r="EZZ5"/>
      <c r="FAA5"/>
      <c r="FAB5"/>
      <c r="FAC5"/>
      <c r="FAD5"/>
      <c r="FAE5"/>
      <c r="FAF5"/>
      <c r="FAG5"/>
      <c r="FAH5"/>
      <c r="FAI5"/>
      <c r="FAJ5"/>
      <c r="FAK5"/>
      <c r="FAL5"/>
      <c r="FAM5"/>
      <c r="FAN5"/>
      <c r="FAO5"/>
      <c r="FAP5"/>
      <c r="FAQ5"/>
      <c r="FAR5"/>
      <c r="FAS5"/>
      <c r="FAT5"/>
      <c r="FAU5"/>
      <c r="FAV5"/>
      <c r="FAW5"/>
      <c r="FAX5"/>
      <c r="FAY5"/>
      <c r="FAZ5"/>
      <c r="FBA5"/>
      <c r="FBB5"/>
      <c r="FBC5"/>
      <c r="FBD5"/>
      <c r="FBE5"/>
      <c r="FBF5"/>
      <c r="FBG5"/>
      <c r="FBH5"/>
      <c r="FBI5"/>
      <c r="FBJ5"/>
      <c r="FBK5"/>
      <c r="FBL5"/>
      <c r="FBM5"/>
      <c r="FBN5"/>
      <c r="FBO5"/>
      <c r="FBP5"/>
      <c r="FBQ5"/>
      <c r="FBR5"/>
      <c r="FBS5"/>
      <c r="FBT5"/>
      <c r="FBU5"/>
      <c r="FBV5"/>
      <c r="FBW5"/>
      <c r="FBX5"/>
      <c r="FBY5"/>
      <c r="FBZ5"/>
      <c r="FCA5"/>
      <c r="FCB5"/>
      <c r="FCC5"/>
      <c r="FCD5"/>
      <c r="FCE5"/>
      <c r="FCF5"/>
      <c r="FCG5"/>
      <c r="FCH5"/>
      <c r="FCI5"/>
      <c r="FCJ5"/>
      <c r="FCK5"/>
      <c r="FCL5"/>
      <c r="FCM5"/>
      <c r="FCN5"/>
      <c r="FCO5"/>
      <c r="FCP5"/>
      <c r="FCQ5"/>
      <c r="FCR5"/>
      <c r="FCS5"/>
      <c r="FCT5"/>
      <c r="FCU5"/>
      <c r="FCV5"/>
      <c r="FCW5"/>
      <c r="FCX5"/>
      <c r="FCY5"/>
      <c r="FCZ5"/>
      <c r="FDA5"/>
      <c r="FDB5"/>
      <c r="FDC5"/>
      <c r="FDD5"/>
      <c r="FDE5"/>
      <c r="FDF5"/>
      <c r="FDG5"/>
      <c r="FDH5"/>
      <c r="FDI5"/>
      <c r="FDJ5"/>
      <c r="FDK5"/>
      <c r="FDL5"/>
      <c r="FDM5"/>
      <c r="FDN5"/>
      <c r="FDO5"/>
      <c r="FDP5"/>
      <c r="FDQ5"/>
      <c r="FDR5"/>
      <c r="FDS5"/>
      <c r="FDT5"/>
      <c r="FDU5"/>
      <c r="FDV5"/>
      <c r="FDW5"/>
      <c r="FDX5"/>
      <c r="FDY5"/>
      <c r="FDZ5"/>
      <c r="FEA5"/>
      <c r="FEB5"/>
      <c r="FEC5"/>
      <c r="FED5"/>
      <c r="FEE5"/>
      <c r="FEF5"/>
      <c r="FEG5"/>
      <c r="FEH5"/>
      <c r="FEI5"/>
      <c r="FEJ5"/>
      <c r="FEK5"/>
      <c r="FEL5"/>
      <c r="FEM5"/>
      <c r="FEN5"/>
      <c r="FEO5"/>
      <c r="FEP5"/>
      <c r="FEQ5"/>
      <c r="FER5"/>
      <c r="FES5"/>
      <c r="FET5"/>
      <c r="FEU5"/>
      <c r="FEV5"/>
      <c r="FEW5"/>
      <c r="FEX5"/>
      <c r="FEY5"/>
      <c r="FEZ5"/>
      <c r="FFA5"/>
      <c r="FFB5"/>
      <c r="FFC5"/>
      <c r="FFD5"/>
      <c r="FFE5"/>
      <c r="FFF5"/>
      <c r="FFG5"/>
      <c r="FFH5"/>
      <c r="FFI5"/>
      <c r="FFJ5"/>
      <c r="FFK5"/>
      <c r="FFL5"/>
      <c r="FFM5"/>
      <c r="FFN5"/>
      <c r="FFO5"/>
      <c r="FFP5"/>
      <c r="FFQ5"/>
      <c r="FFR5"/>
      <c r="FFS5"/>
      <c r="FFT5"/>
      <c r="FFU5"/>
      <c r="FFV5"/>
      <c r="FFW5"/>
      <c r="FFX5"/>
      <c r="FFY5"/>
      <c r="FFZ5"/>
      <c r="FGA5"/>
      <c r="FGB5"/>
      <c r="FGC5"/>
      <c r="FGD5"/>
      <c r="FGE5"/>
      <c r="FGF5"/>
      <c r="FGG5"/>
      <c r="FGH5"/>
      <c r="FGI5"/>
      <c r="FGJ5"/>
      <c r="FGK5"/>
      <c r="FGL5"/>
      <c r="FGM5"/>
      <c r="FGN5"/>
      <c r="FGO5"/>
      <c r="FGP5"/>
      <c r="FGQ5"/>
      <c r="FGR5"/>
      <c r="FGS5"/>
      <c r="FGT5"/>
      <c r="FGU5"/>
      <c r="FGV5"/>
      <c r="FGW5"/>
      <c r="FGX5"/>
      <c r="FGY5"/>
      <c r="FGZ5"/>
      <c r="FHA5"/>
      <c r="FHB5"/>
      <c r="FHC5"/>
      <c r="FHD5"/>
      <c r="FHE5"/>
      <c r="FHF5"/>
      <c r="FHG5"/>
      <c r="FHH5"/>
      <c r="FHI5"/>
      <c r="FHJ5"/>
      <c r="FHK5"/>
      <c r="FHL5"/>
      <c r="FHM5"/>
      <c r="FHN5"/>
      <c r="FHO5"/>
      <c r="FHP5"/>
      <c r="FHQ5"/>
      <c r="FHR5"/>
      <c r="FHS5"/>
      <c r="FHT5"/>
      <c r="FHU5"/>
      <c r="FHV5"/>
      <c r="FHW5"/>
      <c r="FHX5"/>
      <c r="FHY5"/>
      <c r="FHZ5"/>
      <c r="FIA5"/>
      <c r="FIB5"/>
      <c r="FIC5"/>
      <c r="FID5"/>
      <c r="FIE5"/>
      <c r="FIF5"/>
      <c r="FIG5"/>
      <c r="FIH5"/>
      <c r="FII5"/>
      <c r="FIJ5"/>
      <c r="FIK5"/>
      <c r="FIL5"/>
      <c r="FIM5"/>
      <c r="FIN5"/>
      <c r="FIO5"/>
      <c r="FIP5"/>
      <c r="FIQ5"/>
      <c r="FIR5"/>
      <c r="FIS5"/>
      <c r="FIT5"/>
      <c r="FIU5"/>
      <c r="FIV5"/>
      <c r="FIW5"/>
      <c r="FIX5"/>
      <c r="FIY5"/>
      <c r="FIZ5"/>
      <c r="FJA5"/>
      <c r="FJB5"/>
      <c r="FJC5"/>
      <c r="FJD5"/>
      <c r="FJE5"/>
      <c r="FJF5"/>
      <c r="FJG5"/>
      <c r="FJH5"/>
      <c r="FJI5"/>
      <c r="FJJ5"/>
      <c r="FJK5"/>
      <c r="FJL5"/>
      <c r="FJM5"/>
      <c r="FJN5"/>
      <c r="FJO5"/>
      <c r="FJP5"/>
      <c r="FJQ5"/>
      <c r="FJR5"/>
      <c r="FJS5"/>
      <c r="FJT5"/>
      <c r="FJU5"/>
      <c r="FJV5"/>
      <c r="FJW5"/>
      <c r="FJX5"/>
      <c r="FJY5"/>
      <c r="FJZ5"/>
      <c r="FKA5"/>
      <c r="FKB5"/>
      <c r="FKC5"/>
      <c r="FKD5"/>
      <c r="FKE5"/>
      <c r="FKF5"/>
      <c r="FKG5"/>
      <c r="FKH5"/>
      <c r="FKI5"/>
      <c r="FKJ5"/>
      <c r="FKK5"/>
      <c r="FKL5"/>
      <c r="FKM5"/>
      <c r="FKN5"/>
      <c r="FKO5"/>
      <c r="FKP5"/>
      <c r="FKQ5"/>
      <c r="FKR5"/>
      <c r="FKS5"/>
      <c r="FKT5"/>
      <c r="FKU5"/>
      <c r="FKV5"/>
      <c r="FKW5"/>
      <c r="FKX5"/>
      <c r="FKY5"/>
      <c r="FKZ5"/>
      <c r="FLA5"/>
      <c r="FLB5"/>
      <c r="FLC5"/>
      <c r="FLD5"/>
      <c r="FLE5"/>
      <c r="FLF5"/>
      <c r="FLG5"/>
      <c r="FLH5"/>
      <c r="FLI5"/>
      <c r="FLJ5"/>
      <c r="FLK5"/>
      <c r="FLL5"/>
      <c r="FLM5"/>
      <c r="FLN5"/>
      <c r="FLO5"/>
      <c r="FLP5"/>
      <c r="FLQ5"/>
      <c r="FLR5"/>
      <c r="FLS5"/>
      <c r="FLT5"/>
      <c r="FLU5"/>
      <c r="FLV5"/>
      <c r="FLW5"/>
      <c r="FLX5"/>
      <c r="FLY5"/>
      <c r="FLZ5"/>
      <c r="FMA5"/>
      <c r="FMB5"/>
      <c r="FMC5"/>
      <c r="FMD5"/>
      <c r="FME5"/>
      <c r="FMF5"/>
      <c r="FMG5"/>
      <c r="FMH5"/>
      <c r="FMI5"/>
      <c r="FMJ5"/>
      <c r="FMK5"/>
      <c r="FML5"/>
      <c r="FMM5"/>
      <c r="FMN5"/>
      <c r="FMO5"/>
      <c r="FMP5"/>
      <c r="FMQ5"/>
      <c r="FMR5"/>
      <c r="FMS5"/>
      <c r="FMT5"/>
      <c r="FMU5"/>
      <c r="FMV5"/>
      <c r="FMW5"/>
      <c r="FMX5"/>
      <c r="FMY5"/>
      <c r="FMZ5"/>
      <c r="FNA5"/>
      <c r="FNB5"/>
      <c r="FNC5"/>
      <c r="FND5"/>
      <c r="FNE5"/>
      <c r="FNF5"/>
      <c r="FNG5"/>
      <c r="FNH5"/>
      <c r="FNI5"/>
      <c r="FNJ5"/>
      <c r="FNK5"/>
      <c r="FNL5"/>
      <c r="FNM5"/>
      <c r="FNN5"/>
      <c r="FNO5"/>
      <c r="FNP5"/>
      <c r="FNQ5"/>
      <c r="FNR5"/>
      <c r="FNS5"/>
      <c r="FNT5"/>
      <c r="FNU5"/>
      <c r="FNV5"/>
      <c r="FNW5"/>
      <c r="FNX5"/>
      <c r="FNY5"/>
      <c r="FNZ5"/>
      <c r="FOA5"/>
      <c r="FOB5"/>
      <c r="FOC5"/>
      <c r="FOD5"/>
      <c r="FOE5"/>
      <c r="FOF5"/>
      <c r="FOG5"/>
      <c r="FOH5"/>
      <c r="FOI5"/>
      <c r="FOJ5"/>
      <c r="FOK5"/>
      <c r="FOL5"/>
      <c r="FOM5"/>
      <c r="FON5"/>
      <c r="FOO5"/>
      <c r="FOP5"/>
      <c r="FOQ5"/>
      <c r="FOR5"/>
      <c r="FOS5"/>
      <c r="FOT5"/>
      <c r="FOU5"/>
      <c r="FOV5"/>
      <c r="FOW5"/>
      <c r="FOX5"/>
      <c r="FOY5"/>
      <c r="FOZ5"/>
      <c r="FPA5"/>
      <c r="FPB5"/>
      <c r="FPC5"/>
      <c r="FPD5"/>
      <c r="FPE5"/>
      <c r="FPF5"/>
      <c r="FPG5"/>
      <c r="FPH5"/>
      <c r="FPI5"/>
      <c r="FPJ5"/>
      <c r="FPK5"/>
      <c r="FPL5"/>
      <c r="FPM5"/>
      <c r="FPN5"/>
      <c r="FPO5"/>
      <c r="FPP5"/>
      <c r="FPQ5"/>
      <c r="FPR5"/>
      <c r="FPS5"/>
      <c r="FPT5"/>
      <c r="FPU5"/>
      <c r="FPV5"/>
      <c r="FPW5"/>
      <c r="FPX5"/>
      <c r="FPY5"/>
      <c r="FPZ5"/>
      <c r="FQA5"/>
      <c r="FQB5"/>
      <c r="FQC5"/>
      <c r="FQD5"/>
      <c r="FQE5"/>
      <c r="FQF5"/>
      <c r="FQG5"/>
      <c r="FQH5"/>
      <c r="FQI5"/>
      <c r="FQJ5"/>
      <c r="FQK5"/>
      <c r="FQL5"/>
      <c r="FQM5"/>
      <c r="FQN5"/>
      <c r="FQO5"/>
      <c r="FQP5"/>
      <c r="FQQ5"/>
      <c r="FQR5"/>
      <c r="FQS5"/>
      <c r="FQT5"/>
      <c r="FQU5"/>
      <c r="FQV5"/>
      <c r="FQW5"/>
      <c r="FQX5"/>
      <c r="FQY5"/>
      <c r="FQZ5"/>
      <c r="FRA5"/>
      <c r="FRB5"/>
      <c r="FRC5"/>
      <c r="FRD5"/>
      <c r="FRE5"/>
      <c r="FRF5"/>
      <c r="FRG5"/>
      <c r="FRH5"/>
      <c r="FRI5"/>
      <c r="FRJ5"/>
      <c r="FRK5"/>
      <c r="FRL5"/>
      <c r="FRM5"/>
      <c r="FRN5"/>
      <c r="FRO5"/>
      <c r="FRP5"/>
      <c r="FRQ5"/>
      <c r="FRR5"/>
      <c r="FRS5"/>
      <c r="FRT5"/>
      <c r="FRU5"/>
      <c r="FRV5"/>
      <c r="FRW5"/>
      <c r="FRX5"/>
      <c r="FRY5"/>
      <c r="FRZ5"/>
      <c r="FSA5"/>
      <c r="FSB5"/>
      <c r="FSC5"/>
      <c r="FSD5"/>
      <c r="FSE5"/>
      <c r="FSF5"/>
      <c r="FSG5"/>
      <c r="FSH5"/>
      <c r="FSI5"/>
      <c r="FSJ5"/>
      <c r="FSK5"/>
      <c r="FSL5"/>
      <c r="FSM5"/>
      <c r="FSN5"/>
      <c r="FSO5"/>
      <c r="FSP5"/>
      <c r="FSQ5"/>
      <c r="FSR5"/>
      <c r="FSS5"/>
      <c r="FST5"/>
      <c r="FSU5"/>
      <c r="FSV5"/>
      <c r="FSW5"/>
      <c r="FSX5"/>
      <c r="FSY5"/>
      <c r="FSZ5"/>
      <c r="FTA5"/>
      <c r="FTB5"/>
      <c r="FTC5"/>
      <c r="FTD5"/>
      <c r="FTE5"/>
      <c r="FTF5"/>
      <c r="FTG5"/>
      <c r="FTH5"/>
      <c r="FTI5"/>
      <c r="FTJ5"/>
      <c r="FTK5"/>
      <c r="FTL5"/>
      <c r="FTM5"/>
      <c r="FTN5"/>
      <c r="FTO5"/>
      <c r="FTP5"/>
      <c r="FTQ5"/>
      <c r="FTR5"/>
      <c r="FTS5"/>
      <c r="FTT5"/>
      <c r="FTU5"/>
      <c r="FTV5"/>
      <c r="FTW5"/>
      <c r="FTX5"/>
      <c r="FTY5"/>
      <c r="FTZ5"/>
      <c r="FUA5"/>
      <c r="FUB5"/>
      <c r="FUC5"/>
      <c r="FUD5"/>
      <c r="FUE5"/>
      <c r="FUF5"/>
      <c r="FUG5"/>
      <c r="FUH5"/>
      <c r="FUI5"/>
      <c r="FUJ5"/>
      <c r="FUK5"/>
      <c r="FUL5"/>
      <c r="FUM5"/>
      <c r="FUN5"/>
      <c r="FUO5"/>
      <c r="FUP5"/>
      <c r="FUQ5"/>
      <c r="FUR5"/>
      <c r="FUS5"/>
      <c r="FUT5"/>
      <c r="FUU5"/>
      <c r="FUV5"/>
      <c r="FUW5"/>
      <c r="FUX5"/>
      <c r="FUY5"/>
      <c r="FUZ5"/>
      <c r="FVA5"/>
      <c r="FVB5"/>
      <c r="FVC5"/>
      <c r="FVD5"/>
      <c r="FVE5"/>
      <c r="FVF5"/>
      <c r="FVG5"/>
      <c r="FVH5"/>
      <c r="FVI5"/>
      <c r="FVJ5"/>
      <c r="FVK5"/>
      <c r="FVL5"/>
      <c r="FVM5"/>
      <c r="FVN5"/>
      <c r="FVO5"/>
      <c r="FVP5"/>
      <c r="FVQ5"/>
      <c r="FVR5"/>
      <c r="FVS5"/>
      <c r="FVT5"/>
      <c r="FVU5"/>
      <c r="FVV5"/>
      <c r="FVW5"/>
      <c r="FVX5"/>
      <c r="FVY5"/>
      <c r="FVZ5"/>
      <c r="FWA5"/>
      <c r="FWB5"/>
      <c r="FWC5"/>
      <c r="FWD5"/>
      <c r="FWE5"/>
      <c r="FWF5"/>
      <c r="FWG5"/>
      <c r="FWH5"/>
      <c r="FWI5"/>
      <c r="FWJ5"/>
      <c r="FWK5"/>
      <c r="FWL5"/>
      <c r="FWM5"/>
      <c r="FWN5"/>
      <c r="FWO5"/>
      <c r="FWP5"/>
      <c r="FWQ5"/>
      <c r="FWR5"/>
      <c r="FWS5"/>
      <c r="FWT5"/>
      <c r="FWU5"/>
      <c r="FWV5"/>
      <c r="FWW5"/>
      <c r="FWX5"/>
      <c r="FWY5"/>
      <c r="FWZ5"/>
      <c r="FXA5"/>
      <c r="FXB5"/>
      <c r="FXC5"/>
      <c r="FXD5"/>
      <c r="FXE5"/>
      <c r="FXF5"/>
      <c r="FXG5"/>
      <c r="FXH5"/>
      <c r="FXI5"/>
      <c r="FXJ5"/>
      <c r="FXK5"/>
      <c r="FXL5"/>
      <c r="FXM5"/>
      <c r="FXN5"/>
      <c r="FXO5"/>
      <c r="FXP5"/>
      <c r="FXQ5"/>
      <c r="FXR5"/>
      <c r="FXS5"/>
      <c r="FXT5"/>
      <c r="FXU5"/>
      <c r="FXV5"/>
      <c r="FXW5"/>
      <c r="FXX5"/>
      <c r="FXY5"/>
      <c r="FXZ5"/>
      <c r="FYA5"/>
      <c r="FYB5"/>
      <c r="FYC5"/>
      <c r="FYD5"/>
      <c r="FYE5"/>
      <c r="FYF5"/>
      <c r="FYG5"/>
      <c r="FYH5"/>
      <c r="FYI5"/>
      <c r="FYJ5"/>
      <c r="FYK5"/>
      <c r="FYL5"/>
      <c r="FYM5"/>
      <c r="FYN5"/>
      <c r="FYO5"/>
      <c r="FYP5"/>
      <c r="FYQ5"/>
      <c r="FYR5"/>
      <c r="FYS5"/>
      <c r="FYT5"/>
      <c r="FYU5"/>
      <c r="FYV5"/>
      <c r="FYW5"/>
      <c r="FYX5"/>
      <c r="FYY5"/>
      <c r="FYZ5"/>
      <c r="FZA5"/>
      <c r="FZB5"/>
      <c r="FZC5"/>
      <c r="FZD5"/>
      <c r="FZE5"/>
      <c r="FZF5"/>
      <c r="FZG5"/>
      <c r="FZH5"/>
      <c r="FZI5"/>
      <c r="FZJ5"/>
      <c r="FZK5"/>
      <c r="FZL5"/>
      <c r="FZM5"/>
      <c r="FZN5"/>
      <c r="FZO5"/>
      <c r="FZP5"/>
      <c r="FZQ5"/>
      <c r="FZR5"/>
      <c r="FZS5"/>
      <c r="FZT5"/>
      <c r="FZU5"/>
      <c r="FZV5"/>
      <c r="FZW5"/>
      <c r="FZX5"/>
      <c r="FZY5"/>
      <c r="FZZ5"/>
      <c r="GAA5"/>
      <c r="GAB5"/>
      <c r="GAC5"/>
      <c r="GAD5"/>
      <c r="GAE5"/>
      <c r="GAF5"/>
      <c r="GAG5"/>
      <c r="GAH5"/>
      <c r="GAI5"/>
      <c r="GAJ5"/>
      <c r="GAK5"/>
      <c r="GAL5"/>
      <c r="GAM5"/>
      <c r="GAN5"/>
      <c r="GAO5"/>
      <c r="GAP5"/>
      <c r="GAQ5"/>
      <c r="GAR5"/>
      <c r="GAS5"/>
      <c r="GAT5"/>
      <c r="GAU5"/>
      <c r="GAV5"/>
      <c r="GAW5"/>
      <c r="GAX5"/>
      <c r="GAY5"/>
      <c r="GAZ5"/>
      <c r="GBA5"/>
      <c r="GBB5"/>
      <c r="GBC5"/>
      <c r="GBD5"/>
      <c r="GBE5"/>
      <c r="GBF5"/>
      <c r="GBG5"/>
      <c r="GBH5"/>
      <c r="GBI5"/>
      <c r="GBJ5"/>
      <c r="GBK5"/>
      <c r="GBL5"/>
      <c r="GBM5"/>
      <c r="GBN5"/>
      <c r="GBO5"/>
      <c r="GBP5"/>
      <c r="GBQ5"/>
      <c r="GBR5"/>
      <c r="GBS5"/>
      <c r="GBT5"/>
      <c r="GBU5"/>
      <c r="GBV5"/>
      <c r="GBW5"/>
      <c r="GBX5"/>
      <c r="GBY5"/>
      <c r="GBZ5"/>
      <c r="GCA5"/>
      <c r="GCB5"/>
      <c r="GCC5"/>
      <c r="GCD5"/>
      <c r="GCE5"/>
      <c r="GCF5"/>
      <c r="GCG5"/>
      <c r="GCH5"/>
      <c r="GCI5"/>
      <c r="GCJ5"/>
      <c r="GCK5"/>
      <c r="GCL5"/>
      <c r="GCM5"/>
      <c r="GCN5"/>
      <c r="GCO5"/>
      <c r="GCP5"/>
      <c r="GCQ5"/>
      <c r="GCR5"/>
      <c r="GCS5"/>
      <c r="GCT5"/>
      <c r="GCU5"/>
      <c r="GCV5"/>
      <c r="GCW5"/>
      <c r="GCX5"/>
      <c r="GCY5"/>
      <c r="GCZ5"/>
      <c r="GDA5"/>
      <c r="GDB5"/>
      <c r="GDC5"/>
      <c r="GDD5"/>
      <c r="GDE5"/>
      <c r="GDF5"/>
      <c r="GDG5"/>
      <c r="GDH5"/>
      <c r="GDI5"/>
      <c r="GDJ5"/>
      <c r="GDK5"/>
      <c r="GDL5"/>
      <c r="GDM5"/>
      <c r="GDN5"/>
      <c r="GDO5"/>
      <c r="GDP5"/>
      <c r="GDQ5"/>
      <c r="GDR5"/>
      <c r="GDS5"/>
      <c r="GDT5"/>
      <c r="GDU5"/>
      <c r="GDV5"/>
      <c r="GDW5"/>
      <c r="GDX5"/>
      <c r="GDY5"/>
      <c r="GDZ5"/>
      <c r="GEA5"/>
      <c r="GEB5"/>
      <c r="GEC5"/>
      <c r="GED5"/>
      <c r="GEE5"/>
      <c r="GEF5"/>
      <c r="GEG5"/>
      <c r="GEH5"/>
      <c r="GEI5"/>
      <c r="GEJ5"/>
      <c r="GEK5"/>
      <c r="GEL5"/>
      <c r="GEM5"/>
      <c r="GEN5"/>
      <c r="GEO5"/>
      <c r="GEP5"/>
      <c r="GEQ5"/>
      <c r="GER5"/>
      <c r="GES5"/>
      <c r="GET5"/>
      <c r="GEU5"/>
      <c r="GEV5"/>
      <c r="GEW5"/>
      <c r="GEX5"/>
      <c r="GEY5"/>
      <c r="GEZ5"/>
      <c r="GFA5"/>
      <c r="GFB5"/>
      <c r="GFC5"/>
      <c r="GFD5"/>
      <c r="GFE5"/>
      <c r="GFF5"/>
      <c r="GFG5"/>
      <c r="GFH5"/>
      <c r="GFI5"/>
      <c r="GFJ5"/>
      <c r="GFK5"/>
      <c r="GFL5"/>
      <c r="GFM5"/>
      <c r="GFN5"/>
      <c r="GFO5"/>
      <c r="GFP5"/>
      <c r="GFQ5"/>
      <c r="GFR5"/>
      <c r="GFS5"/>
      <c r="GFT5"/>
      <c r="GFU5"/>
      <c r="GFV5"/>
      <c r="GFW5"/>
      <c r="GFX5"/>
      <c r="GFY5"/>
      <c r="GFZ5"/>
      <c r="GGA5"/>
      <c r="GGB5"/>
      <c r="GGC5"/>
      <c r="GGD5"/>
      <c r="GGE5"/>
      <c r="GGF5"/>
      <c r="GGG5"/>
      <c r="GGH5"/>
      <c r="GGI5"/>
      <c r="GGJ5"/>
      <c r="GGK5"/>
      <c r="GGL5"/>
      <c r="GGM5"/>
      <c r="GGN5"/>
      <c r="GGO5"/>
      <c r="GGP5"/>
      <c r="GGQ5"/>
      <c r="GGR5"/>
      <c r="GGS5"/>
      <c r="GGT5"/>
      <c r="GGU5"/>
      <c r="GGV5"/>
      <c r="GGW5"/>
      <c r="GGX5"/>
      <c r="GGY5"/>
      <c r="GGZ5"/>
      <c r="GHA5"/>
      <c r="GHB5"/>
      <c r="GHC5"/>
      <c r="GHD5"/>
      <c r="GHE5"/>
      <c r="GHF5"/>
      <c r="GHG5"/>
      <c r="GHH5"/>
      <c r="GHI5"/>
      <c r="GHJ5"/>
      <c r="GHK5"/>
      <c r="GHL5"/>
      <c r="GHM5"/>
      <c r="GHN5"/>
      <c r="GHO5"/>
      <c r="GHP5"/>
      <c r="GHQ5"/>
      <c r="GHR5"/>
      <c r="GHS5"/>
      <c r="GHT5"/>
      <c r="GHU5"/>
      <c r="GHV5"/>
      <c r="GHW5"/>
      <c r="GHX5"/>
      <c r="GHY5"/>
      <c r="GHZ5"/>
      <c r="GIA5"/>
      <c r="GIB5"/>
      <c r="GIC5"/>
      <c r="GID5"/>
      <c r="GIE5"/>
      <c r="GIF5"/>
      <c r="GIG5"/>
      <c r="GIH5"/>
      <c r="GII5"/>
      <c r="GIJ5"/>
      <c r="GIK5"/>
      <c r="GIL5"/>
      <c r="GIM5"/>
      <c r="GIN5"/>
      <c r="GIO5"/>
      <c r="GIP5"/>
      <c r="GIQ5"/>
      <c r="GIR5"/>
      <c r="GIS5"/>
      <c r="GIT5"/>
      <c r="GIU5"/>
      <c r="GIV5"/>
      <c r="GIW5"/>
      <c r="GIX5"/>
      <c r="GIY5"/>
      <c r="GIZ5"/>
      <c r="GJA5"/>
      <c r="GJB5"/>
      <c r="GJC5"/>
      <c r="GJD5"/>
      <c r="GJE5"/>
      <c r="GJF5"/>
      <c r="GJG5"/>
      <c r="GJH5"/>
      <c r="GJI5"/>
      <c r="GJJ5"/>
      <c r="GJK5"/>
      <c r="GJL5"/>
      <c r="GJM5"/>
      <c r="GJN5"/>
      <c r="GJO5"/>
      <c r="GJP5"/>
      <c r="GJQ5"/>
      <c r="GJR5"/>
      <c r="GJS5"/>
      <c r="GJT5"/>
      <c r="GJU5"/>
      <c r="GJV5"/>
      <c r="GJW5"/>
      <c r="GJX5"/>
      <c r="GJY5"/>
      <c r="GJZ5"/>
      <c r="GKA5"/>
      <c r="GKB5"/>
      <c r="GKC5"/>
      <c r="GKD5"/>
      <c r="GKE5"/>
      <c r="GKF5"/>
      <c r="GKG5"/>
      <c r="GKH5"/>
      <c r="GKI5"/>
      <c r="GKJ5"/>
      <c r="GKK5"/>
      <c r="GKL5"/>
      <c r="GKM5"/>
      <c r="GKN5"/>
      <c r="GKO5"/>
      <c r="GKP5"/>
      <c r="GKQ5"/>
      <c r="GKR5"/>
      <c r="GKS5"/>
      <c r="GKT5"/>
      <c r="GKU5"/>
      <c r="GKV5"/>
      <c r="GKW5"/>
      <c r="GKX5"/>
      <c r="GKY5"/>
      <c r="GKZ5"/>
      <c r="GLA5"/>
      <c r="GLB5"/>
      <c r="GLC5"/>
      <c r="GLD5"/>
      <c r="GLE5"/>
      <c r="GLF5"/>
      <c r="GLG5"/>
      <c r="GLH5"/>
      <c r="GLI5"/>
      <c r="GLJ5"/>
      <c r="GLK5"/>
      <c r="GLL5"/>
      <c r="GLM5"/>
      <c r="GLN5"/>
      <c r="GLO5"/>
      <c r="GLP5"/>
      <c r="GLQ5"/>
      <c r="GLR5"/>
      <c r="GLS5"/>
      <c r="GLT5"/>
      <c r="GLU5"/>
      <c r="GLV5"/>
      <c r="GLW5"/>
      <c r="GLX5"/>
      <c r="GLY5"/>
      <c r="GLZ5"/>
      <c r="GMA5"/>
      <c r="GMB5"/>
      <c r="GMC5"/>
      <c r="GMD5"/>
      <c r="GME5"/>
      <c r="GMF5"/>
      <c r="GMG5"/>
      <c r="GMH5"/>
      <c r="GMI5"/>
      <c r="GMJ5"/>
      <c r="GMK5"/>
      <c r="GML5"/>
      <c r="GMM5"/>
      <c r="GMN5"/>
      <c r="GMO5"/>
      <c r="GMP5"/>
      <c r="GMQ5"/>
      <c r="GMR5"/>
      <c r="GMS5"/>
      <c r="GMT5"/>
      <c r="GMU5"/>
      <c r="GMV5"/>
      <c r="GMW5"/>
      <c r="GMX5"/>
      <c r="GMY5"/>
      <c r="GMZ5"/>
      <c r="GNA5"/>
      <c r="GNB5"/>
      <c r="GNC5"/>
      <c r="GND5"/>
      <c r="GNE5"/>
      <c r="GNF5"/>
      <c r="GNG5"/>
      <c r="GNH5"/>
      <c r="GNI5"/>
      <c r="GNJ5"/>
      <c r="GNK5"/>
      <c r="GNL5"/>
      <c r="GNM5"/>
      <c r="GNN5"/>
      <c r="GNO5"/>
      <c r="GNP5"/>
      <c r="GNQ5"/>
      <c r="GNR5"/>
      <c r="GNS5"/>
      <c r="GNT5"/>
      <c r="GNU5"/>
      <c r="GNV5"/>
      <c r="GNW5"/>
      <c r="GNX5"/>
      <c r="GNY5"/>
      <c r="GNZ5"/>
      <c r="GOA5"/>
      <c r="GOB5"/>
      <c r="GOC5"/>
      <c r="GOD5"/>
      <c r="GOE5"/>
      <c r="GOF5"/>
      <c r="GOG5"/>
      <c r="GOH5"/>
      <c r="GOI5"/>
      <c r="GOJ5"/>
      <c r="GOK5"/>
      <c r="GOL5"/>
      <c r="GOM5"/>
      <c r="GON5"/>
      <c r="GOO5"/>
      <c r="GOP5"/>
      <c r="GOQ5"/>
      <c r="GOR5"/>
      <c r="GOS5"/>
      <c r="GOT5"/>
      <c r="GOU5"/>
      <c r="GOV5"/>
      <c r="GOW5"/>
      <c r="GOX5"/>
      <c r="GOY5"/>
      <c r="GOZ5"/>
      <c r="GPA5"/>
      <c r="GPB5"/>
      <c r="GPC5"/>
      <c r="GPD5"/>
      <c r="GPE5"/>
      <c r="GPF5"/>
      <c r="GPG5"/>
      <c r="GPH5"/>
      <c r="GPI5"/>
      <c r="GPJ5"/>
      <c r="GPK5"/>
      <c r="GPL5"/>
      <c r="GPM5"/>
      <c r="GPN5"/>
      <c r="GPO5"/>
      <c r="GPP5"/>
      <c r="GPQ5"/>
      <c r="GPR5"/>
      <c r="GPS5"/>
      <c r="GPT5"/>
      <c r="GPU5"/>
      <c r="GPV5"/>
      <c r="GPW5"/>
      <c r="GPX5"/>
      <c r="GPY5"/>
      <c r="GPZ5"/>
      <c r="GQA5"/>
      <c r="GQB5"/>
      <c r="GQC5"/>
      <c r="GQD5"/>
      <c r="GQE5"/>
      <c r="GQF5"/>
      <c r="GQG5"/>
      <c r="GQH5"/>
      <c r="GQI5"/>
      <c r="GQJ5"/>
      <c r="GQK5"/>
      <c r="GQL5"/>
      <c r="GQM5"/>
      <c r="GQN5"/>
      <c r="GQO5"/>
      <c r="GQP5"/>
      <c r="GQQ5"/>
      <c r="GQR5"/>
      <c r="GQS5"/>
      <c r="GQT5"/>
      <c r="GQU5"/>
      <c r="GQV5"/>
      <c r="GQW5"/>
      <c r="GQX5"/>
      <c r="GQY5"/>
      <c r="GQZ5"/>
      <c r="GRA5"/>
      <c r="GRB5"/>
      <c r="GRC5"/>
      <c r="GRD5"/>
      <c r="GRE5"/>
      <c r="GRF5"/>
      <c r="GRG5"/>
      <c r="GRH5"/>
      <c r="GRI5"/>
      <c r="GRJ5"/>
      <c r="GRK5"/>
      <c r="GRL5"/>
      <c r="GRM5"/>
      <c r="GRN5"/>
      <c r="GRO5"/>
      <c r="GRP5"/>
      <c r="GRQ5"/>
      <c r="GRR5"/>
      <c r="GRS5"/>
      <c r="GRT5"/>
      <c r="GRU5"/>
      <c r="GRV5"/>
      <c r="GRW5"/>
      <c r="GRX5"/>
      <c r="GRY5"/>
      <c r="GRZ5"/>
      <c r="GSA5"/>
      <c r="GSB5"/>
      <c r="GSC5"/>
      <c r="GSD5"/>
      <c r="GSE5"/>
      <c r="GSF5"/>
      <c r="GSG5"/>
      <c r="GSH5"/>
      <c r="GSI5"/>
      <c r="GSJ5"/>
      <c r="GSK5"/>
      <c r="GSL5"/>
      <c r="GSM5"/>
      <c r="GSN5"/>
      <c r="GSO5"/>
      <c r="GSP5"/>
      <c r="GSQ5"/>
      <c r="GSR5"/>
      <c r="GSS5"/>
      <c r="GST5"/>
      <c r="GSU5"/>
      <c r="GSV5"/>
      <c r="GSW5"/>
      <c r="GSX5"/>
      <c r="GSY5"/>
      <c r="GSZ5"/>
      <c r="GTA5"/>
      <c r="GTB5"/>
      <c r="GTC5"/>
      <c r="GTD5"/>
      <c r="GTE5"/>
      <c r="GTF5"/>
      <c r="GTG5"/>
      <c r="GTH5"/>
      <c r="GTI5"/>
      <c r="GTJ5"/>
      <c r="GTK5"/>
      <c r="GTL5"/>
      <c r="GTM5"/>
      <c r="GTN5"/>
      <c r="GTO5"/>
      <c r="GTP5"/>
      <c r="GTQ5"/>
      <c r="GTR5"/>
      <c r="GTS5"/>
      <c r="GTT5"/>
      <c r="GTU5"/>
      <c r="GTV5"/>
      <c r="GTW5"/>
      <c r="GTX5"/>
      <c r="GTY5"/>
      <c r="GTZ5"/>
      <c r="GUA5"/>
      <c r="GUB5"/>
      <c r="GUC5"/>
      <c r="GUD5"/>
      <c r="GUE5"/>
      <c r="GUF5"/>
      <c r="GUG5"/>
      <c r="GUH5"/>
      <c r="GUI5"/>
      <c r="GUJ5"/>
      <c r="GUK5"/>
      <c r="GUL5"/>
      <c r="GUM5"/>
      <c r="GUN5"/>
      <c r="GUO5"/>
      <c r="GUP5"/>
      <c r="GUQ5"/>
      <c r="GUR5"/>
      <c r="GUS5"/>
      <c r="GUT5"/>
      <c r="GUU5"/>
      <c r="GUV5"/>
      <c r="GUW5"/>
      <c r="GUX5"/>
      <c r="GUY5"/>
      <c r="GUZ5"/>
      <c r="GVA5"/>
      <c r="GVB5"/>
      <c r="GVC5"/>
      <c r="GVD5"/>
      <c r="GVE5"/>
      <c r="GVF5"/>
      <c r="GVG5"/>
      <c r="GVH5"/>
      <c r="GVI5"/>
      <c r="GVJ5"/>
      <c r="GVK5"/>
      <c r="GVL5"/>
      <c r="GVM5"/>
      <c r="GVN5"/>
      <c r="GVO5"/>
      <c r="GVP5"/>
      <c r="GVQ5"/>
      <c r="GVR5"/>
      <c r="GVS5"/>
      <c r="GVT5"/>
      <c r="GVU5"/>
      <c r="GVV5"/>
      <c r="GVW5"/>
      <c r="GVX5"/>
      <c r="GVY5"/>
      <c r="GVZ5"/>
      <c r="GWA5"/>
      <c r="GWB5"/>
      <c r="GWC5"/>
      <c r="GWD5"/>
      <c r="GWE5"/>
      <c r="GWF5"/>
      <c r="GWG5"/>
      <c r="GWH5"/>
      <c r="GWI5"/>
      <c r="GWJ5"/>
      <c r="GWK5"/>
      <c r="GWL5"/>
      <c r="GWM5"/>
      <c r="GWN5"/>
      <c r="GWO5"/>
      <c r="GWP5"/>
      <c r="GWQ5"/>
      <c r="GWR5"/>
      <c r="GWS5"/>
      <c r="GWT5"/>
      <c r="GWU5"/>
      <c r="GWV5"/>
      <c r="GWW5"/>
      <c r="GWX5"/>
      <c r="GWY5"/>
      <c r="GWZ5"/>
      <c r="GXA5"/>
      <c r="GXB5"/>
      <c r="GXC5"/>
      <c r="GXD5"/>
      <c r="GXE5"/>
      <c r="GXF5"/>
      <c r="GXG5"/>
      <c r="GXH5"/>
      <c r="GXI5"/>
      <c r="GXJ5"/>
      <c r="GXK5"/>
      <c r="GXL5"/>
      <c r="GXM5"/>
      <c r="GXN5"/>
      <c r="GXO5"/>
      <c r="GXP5"/>
      <c r="GXQ5"/>
      <c r="GXR5"/>
      <c r="GXS5"/>
      <c r="GXT5"/>
      <c r="GXU5"/>
      <c r="GXV5"/>
      <c r="GXW5"/>
      <c r="GXX5"/>
      <c r="GXY5"/>
      <c r="GXZ5"/>
      <c r="GYA5"/>
      <c r="GYB5"/>
      <c r="GYC5"/>
      <c r="GYD5"/>
      <c r="GYE5"/>
      <c r="GYF5"/>
      <c r="GYG5"/>
      <c r="GYH5"/>
      <c r="GYI5"/>
      <c r="GYJ5"/>
      <c r="GYK5"/>
      <c r="GYL5"/>
      <c r="GYM5"/>
      <c r="GYN5"/>
      <c r="GYO5"/>
      <c r="GYP5"/>
      <c r="GYQ5"/>
      <c r="GYR5"/>
      <c r="GYS5"/>
      <c r="GYT5"/>
      <c r="GYU5"/>
      <c r="GYV5"/>
      <c r="GYW5"/>
      <c r="GYX5"/>
      <c r="GYY5"/>
      <c r="GYZ5"/>
      <c r="GZA5"/>
      <c r="GZB5"/>
      <c r="GZC5"/>
      <c r="GZD5"/>
      <c r="GZE5"/>
      <c r="GZF5"/>
      <c r="GZG5"/>
      <c r="GZH5"/>
      <c r="GZI5"/>
      <c r="GZJ5"/>
      <c r="GZK5"/>
      <c r="GZL5"/>
      <c r="GZM5"/>
      <c r="GZN5"/>
      <c r="GZO5"/>
      <c r="GZP5"/>
      <c r="GZQ5"/>
      <c r="GZR5"/>
      <c r="GZS5"/>
      <c r="GZT5"/>
      <c r="GZU5"/>
      <c r="GZV5"/>
      <c r="GZW5"/>
      <c r="GZX5"/>
      <c r="GZY5"/>
      <c r="GZZ5"/>
      <c r="HAA5"/>
      <c r="HAB5"/>
      <c r="HAC5"/>
      <c r="HAD5"/>
      <c r="HAE5"/>
      <c r="HAF5"/>
      <c r="HAG5"/>
      <c r="HAH5"/>
      <c r="HAI5"/>
      <c r="HAJ5"/>
      <c r="HAK5"/>
      <c r="HAL5"/>
      <c r="HAM5"/>
      <c r="HAN5"/>
      <c r="HAO5"/>
      <c r="HAP5"/>
      <c r="HAQ5"/>
      <c r="HAR5"/>
      <c r="HAS5"/>
      <c r="HAT5"/>
      <c r="HAU5"/>
      <c r="HAV5"/>
      <c r="HAW5"/>
      <c r="HAX5"/>
      <c r="HAY5"/>
      <c r="HAZ5"/>
      <c r="HBA5"/>
      <c r="HBB5"/>
      <c r="HBC5"/>
      <c r="HBD5"/>
      <c r="HBE5"/>
      <c r="HBF5"/>
      <c r="HBG5"/>
      <c r="HBH5"/>
      <c r="HBI5"/>
      <c r="HBJ5"/>
      <c r="HBK5"/>
      <c r="HBL5"/>
      <c r="HBM5"/>
      <c r="HBN5"/>
      <c r="HBO5"/>
      <c r="HBP5"/>
      <c r="HBQ5"/>
      <c r="HBR5"/>
      <c r="HBS5"/>
      <c r="HBT5"/>
      <c r="HBU5"/>
      <c r="HBV5"/>
      <c r="HBW5"/>
      <c r="HBX5"/>
      <c r="HBY5"/>
      <c r="HBZ5"/>
      <c r="HCA5"/>
      <c r="HCB5"/>
      <c r="HCC5"/>
      <c r="HCD5"/>
      <c r="HCE5"/>
      <c r="HCF5"/>
      <c r="HCG5"/>
      <c r="HCH5"/>
      <c r="HCI5"/>
      <c r="HCJ5"/>
      <c r="HCK5"/>
      <c r="HCL5"/>
      <c r="HCM5"/>
      <c r="HCN5"/>
      <c r="HCO5"/>
      <c r="HCP5"/>
      <c r="HCQ5"/>
      <c r="HCR5"/>
      <c r="HCS5"/>
      <c r="HCT5"/>
      <c r="HCU5"/>
      <c r="HCV5"/>
      <c r="HCW5"/>
      <c r="HCX5"/>
      <c r="HCY5"/>
      <c r="HCZ5"/>
      <c r="HDA5"/>
      <c r="HDB5"/>
      <c r="HDC5"/>
      <c r="HDD5"/>
      <c r="HDE5"/>
      <c r="HDF5"/>
      <c r="HDG5"/>
      <c r="HDH5"/>
      <c r="HDI5"/>
      <c r="HDJ5"/>
      <c r="HDK5"/>
      <c r="HDL5"/>
      <c r="HDM5"/>
      <c r="HDN5"/>
      <c r="HDO5"/>
      <c r="HDP5"/>
      <c r="HDQ5"/>
      <c r="HDR5"/>
      <c r="HDS5"/>
      <c r="HDT5"/>
      <c r="HDU5"/>
      <c r="HDV5"/>
      <c r="HDW5"/>
      <c r="HDX5"/>
      <c r="HDY5"/>
      <c r="HDZ5"/>
      <c r="HEA5"/>
      <c r="HEB5"/>
      <c r="HEC5"/>
      <c r="HED5"/>
      <c r="HEE5"/>
      <c r="HEF5"/>
      <c r="HEG5"/>
      <c r="HEH5"/>
      <c r="HEI5"/>
      <c r="HEJ5"/>
      <c r="HEK5"/>
      <c r="HEL5"/>
      <c r="HEM5"/>
      <c r="HEN5"/>
      <c r="HEO5"/>
      <c r="HEP5"/>
      <c r="HEQ5"/>
      <c r="HER5"/>
      <c r="HES5"/>
      <c r="HET5"/>
      <c r="HEU5"/>
      <c r="HEV5"/>
      <c r="HEW5"/>
      <c r="HEX5"/>
      <c r="HEY5"/>
      <c r="HEZ5"/>
      <c r="HFA5"/>
      <c r="HFB5"/>
      <c r="HFC5"/>
      <c r="HFD5"/>
      <c r="HFE5"/>
      <c r="HFF5"/>
      <c r="HFG5"/>
      <c r="HFH5"/>
      <c r="HFI5"/>
      <c r="HFJ5"/>
      <c r="HFK5"/>
      <c r="HFL5"/>
      <c r="HFM5"/>
      <c r="HFN5"/>
      <c r="HFO5"/>
      <c r="HFP5"/>
      <c r="HFQ5"/>
      <c r="HFR5"/>
      <c r="HFS5"/>
      <c r="HFT5"/>
      <c r="HFU5"/>
      <c r="HFV5"/>
      <c r="HFW5"/>
      <c r="HFX5"/>
      <c r="HFY5"/>
      <c r="HFZ5"/>
      <c r="HGA5"/>
      <c r="HGB5"/>
      <c r="HGC5"/>
      <c r="HGD5"/>
      <c r="HGE5"/>
      <c r="HGF5"/>
      <c r="HGG5"/>
      <c r="HGH5"/>
      <c r="HGI5"/>
      <c r="HGJ5"/>
      <c r="HGK5"/>
      <c r="HGL5"/>
      <c r="HGM5"/>
      <c r="HGN5"/>
      <c r="HGO5"/>
      <c r="HGP5"/>
      <c r="HGQ5"/>
      <c r="HGR5"/>
      <c r="HGS5"/>
      <c r="HGT5"/>
      <c r="HGU5"/>
      <c r="HGV5"/>
      <c r="HGW5"/>
      <c r="HGX5"/>
      <c r="HGY5"/>
      <c r="HGZ5"/>
      <c r="HHA5"/>
      <c r="HHB5"/>
      <c r="HHC5"/>
      <c r="HHD5"/>
      <c r="HHE5"/>
      <c r="HHF5"/>
      <c r="HHG5"/>
      <c r="HHH5"/>
      <c r="HHI5"/>
      <c r="HHJ5"/>
      <c r="HHK5"/>
      <c r="HHL5"/>
      <c r="HHM5"/>
      <c r="HHN5"/>
      <c r="HHO5"/>
      <c r="HHP5"/>
      <c r="HHQ5"/>
      <c r="HHR5"/>
      <c r="HHS5"/>
      <c r="HHT5"/>
      <c r="HHU5"/>
      <c r="HHV5"/>
      <c r="HHW5"/>
      <c r="HHX5"/>
      <c r="HHY5"/>
      <c r="HHZ5"/>
      <c r="HIA5"/>
      <c r="HIB5"/>
      <c r="HIC5"/>
      <c r="HID5"/>
      <c r="HIE5"/>
      <c r="HIF5"/>
      <c r="HIG5"/>
      <c r="HIH5"/>
      <c r="HII5"/>
      <c r="HIJ5"/>
      <c r="HIK5"/>
      <c r="HIL5"/>
      <c r="HIM5"/>
      <c r="HIN5"/>
      <c r="HIO5"/>
      <c r="HIP5"/>
      <c r="HIQ5"/>
      <c r="HIR5"/>
      <c r="HIS5"/>
      <c r="HIT5"/>
      <c r="HIU5"/>
      <c r="HIV5"/>
      <c r="HIW5"/>
      <c r="HIX5"/>
      <c r="HIY5"/>
      <c r="HIZ5"/>
      <c r="HJA5"/>
      <c r="HJB5"/>
      <c r="HJC5"/>
      <c r="HJD5"/>
      <c r="HJE5"/>
      <c r="HJF5"/>
      <c r="HJG5"/>
      <c r="HJH5"/>
      <c r="HJI5"/>
      <c r="HJJ5"/>
      <c r="HJK5"/>
      <c r="HJL5"/>
      <c r="HJM5"/>
      <c r="HJN5"/>
      <c r="HJO5"/>
      <c r="HJP5"/>
      <c r="HJQ5"/>
      <c r="HJR5"/>
      <c r="HJS5"/>
      <c r="HJT5"/>
    </row>
    <row r="6" spans="1:5688" x14ac:dyDescent="0.45">
      <c r="A6" s="15" t="s">
        <v>8336</v>
      </c>
      <c r="B6" s="16">
        <v>200</v>
      </c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  <c r="AMK6"/>
      <c r="AML6"/>
      <c r="AMM6"/>
      <c r="AMN6"/>
      <c r="AMO6"/>
      <c r="AMP6"/>
      <c r="AMQ6"/>
      <c r="AMR6"/>
      <c r="AMS6"/>
      <c r="AMT6"/>
      <c r="AMU6"/>
      <c r="AMV6"/>
      <c r="AMW6"/>
      <c r="AMX6"/>
      <c r="AMY6"/>
      <c r="AMZ6"/>
      <c r="ANA6"/>
      <c r="ANB6"/>
      <c r="ANC6"/>
      <c r="AND6"/>
      <c r="ANE6"/>
      <c r="ANF6"/>
      <c r="ANG6"/>
      <c r="ANH6"/>
      <c r="ANI6"/>
      <c r="ANJ6"/>
      <c r="ANK6"/>
      <c r="ANL6"/>
      <c r="ANM6"/>
      <c r="ANN6"/>
      <c r="ANO6"/>
      <c r="ANP6"/>
      <c r="ANQ6"/>
      <c r="ANR6"/>
      <c r="ANS6"/>
      <c r="ANT6"/>
      <c r="ANU6"/>
      <c r="ANV6"/>
      <c r="ANW6"/>
      <c r="ANX6"/>
      <c r="ANY6"/>
      <c r="ANZ6"/>
      <c r="AOA6"/>
      <c r="AOB6"/>
      <c r="AOC6"/>
      <c r="AOD6"/>
      <c r="AOE6"/>
      <c r="AOF6"/>
      <c r="AOG6"/>
      <c r="AOH6"/>
      <c r="AOI6"/>
      <c r="AOJ6"/>
      <c r="AOK6"/>
      <c r="AOL6"/>
      <c r="AOM6"/>
      <c r="AON6"/>
      <c r="AOO6"/>
      <c r="AOP6"/>
      <c r="AOQ6"/>
      <c r="AOR6"/>
      <c r="AOS6"/>
      <c r="AOT6"/>
      <c r="AOU6"/>
      <c r="AOV6"/>
      <c r="AOW6"/>
      <c r="AOX6"/>
      <c r="AOY6"/>
      <c r="AOZ6"/>
      <c r="APA6"/>
      <c r="APB6"/>
      <c r="APC6"/>
      <c r="APD6"/>
      <c r="APE6"/>
      <c r="APF6"/>
      <c r="APG6"/>
      <c r="APH6"/>
      <c r="API6"/>
      <c r="APJ6"/>
      <c r="APK6"/>
      <c r="APL6"/>
      <c r="APM6"/>
      <c r="APN6"/>
      <c r="APO6"/>
      <c r="APP6"/>
      <c r="APQ6"/>
      <c r="APR6"/>
      <c r="APS6"/>
      <c r="APT6"/>
      <c r="APU6"/>
      <c r="APV6"/>
      <c r="APW6"/>
      <c r="APX6"/>
      <c r="APY6"/>
      <c r="APZ6"/>
      <c r="AQA6"/>
      <c r="AQB6"/>
      <c r="AQC6"/>
      <c r="AQD6"/>
      <c r="AQE6"/>
      <c r="AQF6"/>
      <c r="AQG6"/>
      <c r="AQH6"/>
      <c r="AQI6"/>
      <c r="AQJ6"/>
      <c r="AQK6"/>
      <c r="AQL6"/>
      <c r="AQM6"/>
      <c r="AQN6"/>
      <c r="AQO6"/>
      <c r="AQP6"/>
      <c r="AQQ6"/>
      <c r="AQR6"/>
      <c r="AQS6"/>
      <c r="AQT6"/>
      <c r="AQU6"/>
      <c r="AQV6"/>
      <c r="AQW6"/>
      <c r="AQX6"/>
      <c r="AQY6"/>
      <c r="AQZ6"/>
      <c r="ARA6"/>
      <c r="ARB6"/>
      <c r="ARC6"/>
      <c r="ARD6"/>
      <c r="ARE6"/>
      <c r="ARF6"/>
      <c r="ARG6"/>
      <c r="ARH6"/>
      <c r="ARI6"/>
      <c r="ARJ6"/>
      <c r="ARK6"/>
      <c r="ARL6"/>
      <c r="ARM6"/>
      <c r="ARN6"/>
      <c r="ARO6"/>
      <c r="ARP6"/>
      <c r="ARQ6"/>
      <c r="ARR6"/>
      <c r="ARS6"/>
      <c r="ART6"/>
      <c r="ARU6"/>
      <c r="ARV6"/>
      <c r="ARW6"/>
      <c r="ARX6"/>
      <c r="ARY6"/>
      <c r="ARZ6"/>
      <c r="ASA6"/>
      <c r="ASB6"/>
      <c r="ASC6"/>
      <c r="ASD6"/>
      <c r="ASE6"/>
      <c r="ASF6"/>
      <c r="ASG6"/>
      <c r="ASH6"/>
      <c r="ASI6"/>
      <c r="ASJ6"/>
      <c r="ASK6"/>
      <c r="ASL6"/>
      <c r="ASM6"/>
      <c r="ASN6"/>
      <c r="ASO6"/>
      <c r="ASP6"/>
      <c r="ASQ6"/>
      <c r="ASR6"/>
      <c r="ASS6"/>
      <c r="AST6"/>
      <c r="ASU6"/>
      <c r="ASV6"/>
      <c r="ASW6"/>
      <c r="ASX6"/>
      <c r="ASY6"/>
      <c r="ASZ6"/>
      <c r="ATA6"/>
      <c r="ATB6"/>
      <c r="ATC6"/>
      <c r="ATD6"/>
      <c r="ATE6"/>
      <c r="ATF6"/>
      <c r="ATG6"/>
      <c r="ATH6"/>
      <c r="ATI6"/>
      <c r="ATJ6"/>
      <c r="ATK6"/>
      <c r="ATL6"/>
      <c r="ATM6"/>
      <c r="ATN6"/>
      <c r="ATO6"/>
      <c r="ATP6"/>
      <c r="ATQ6"/>
      <c r="ATR6"/>
      <c r="ATS6"/>
      <c r="ATT6"/>
      <c r="ATU6"/>
      <c r="ATV6"/>
      <c r="ATW6"/>
      <c r="ATX6"/>
      <c r="ATY6"/>
      <c r="ATZ6"/>
      <c r="AUA6"/>
      <c r="AUB6"/>
      <c r="AUC6"/>
      <c r="AUD6"/>
      <c r="AUE6"/>
      <c r="AUF6"/>
      <c r="AUG6"/>
      <c r="AUH6"/>
      <c r="AUI6"/>
      <c r="AUJ6"/>
      <c r="AUK6"/>
      <c r="AUL6"/>
      <c r="AUM6"/>
      <c r="AUN6"/>
      <c r="AUO6"/>
      <c r="AUP6"/>
      <c r="AUQ6"/>
      <c r="AUR6"/>
      <c r="AUS6"/>
      <c r="AUT6"/>
      <c r="AUU6"/>
      <c r="AUV6"/>
      <c r="AUW6"/>
      <c r="AUX6"/>
      <c r="AUY6"/>
      <c r="AUZ6"/>
      <c r="AVA6"/>
      <c r="AVB6"/>
      <c r="AVC6"/>
      <c r="AVD6"/>
      <c r="AVE6"/>
      <c r="AVF6"/>
      <c r="AVG6"/>
      <c r="AVH6"/>
      <c r="AVI6"/>
      <c r="AVJ6"/>
      <c r="AVK6"/>
      <c r="AVL6"/>
      <c r="AVM6"/>
      <c r="AVN6"/>
      <c r="AVO6"/>
      <c r="AVP6"/>
      <c r="AVQ6"/>
      <c r="AVR6"/>
      <c r="AVS6"/>
      <c r="AVT6"/>
      <c r="AVU6"/>
      <c r="AVV6"/>
      <c r="AVW6"/>
      <c r="AVX6"/>
      <c r="AVY6"/>
      <c r="AVZ6"/>
      <c r="AWA6"/>
      <c r="AWB6"/>
      <c r="AWC6"/>
      <c r="AWD6"/>
      <c r="AWE6"/>
      <c r="AWF6"/>
      <c r="AWG6"/>
      <c r="AWH6"/>
      <c r="AWI6"/>
      <c r="AWJ6"/>
      <c r="AWK6"/>
      <c r="AWL6"/>
      <c r="AWM6"/>
      <c r="AWN6"/>
      <c r="AWO6"/>
      <c r="AWP6"/>
      <c r="AWQ6"/>
      <c r="AWR6"/>
      <c r="AWS6"/>
      <c r="AWT6"/>
      <c r="AWU6"/>
      <c r="AWV6"/>
      <c r="AWW6"/>
      <c r="AWX6"/>
      <c r="AWY6"/>
      <c r="AWZ6"/>
      <c r="AXA6"/>
      <c r="AXB6"/>
      <c r="AXC6"/>
      <c r="AXD6"/>
      <c r="AXE6"/>
      <c r="AXF6"/>
      <c r="AXG6"/>
      <c r="AXH6"/>
      <c r="AXI6"/>
      <c r="AXJ6"/>
      <c r="AXK6"/>
      <c r="AXL6"/>
      <c r="AXM6"/>
      <c r="AXN6"/>
      <c r="AXO6"/>
      <c r="AXP6"/>
      <c r="AXQ6"/>
      <c r="AXR6"/>
      <c r="AXS6"/>
      <c r="AXT6"/>
      <c r="AXU6"/>
      <c r="AXV6"/>
      <c r="AXW6"/>
      <c r="AXX6"/>
      <c r="AXY6"/>
      <c r="AXZ6"/>
      <c r="AYA6"/>
      <c r="AYB6"/>
      <c r="AYC6"/>
      <c r="AYD6"/>
      <c r="AYE6"/>
      <c r="AYF6"/>
      <c r="AYG6"/>
      <c r="AYH6"/>
      <c r="AYI6"/>
      <c r="AYJ6"/>
      <c r="AYK6"/>
      <c r="AYL6"/>
      <c r="AYM6"/>
      <c r="AYN6"/>
      <c r="AYO6"/>
      <c r="AYP6"/>
      <c r="AYQ6"/>
      <c r="AYR6"/>
      <c r="AYS6"/>
      <c r="AYT6"/>
      <c r="AYU6"/>
      <c r="AYV6"/>
      <c r="AYW6"/>
      <c r="AYX6"/>
      <c r="AYY6"/>
      <c r="AYZ6"/>
      <c r="AZA6"/>
      <c r="AZB6"/>
      <c r="AZC6"/>
      <c r="AZD6"/>
      <c r="AZE6"/>
      <c r="AZF6"/>
      <c r="AZG6"/>
      <c r="AZH6"/>
      <c r="AZI6"/>
      <c r="AZJ6"/>
      <c r="AZK6"/>
      <c r="AZL6"/>
      <c r="AZM6"/>
      <c r="AZN6"/>
      <c r="AZO6"/>
      <c r="AZP6"/>
      <c r="AZQ6"/>
      <c r="AZR6"/>
      <c r="AZS6"/>
      <c r="AZT6"/>
      <c r="AZU6"/>
      <c r="AZV6"/>
      <c r="AZW6"/>
      <c r="AZX6"/>
      <c r="AZY6"/>
      <c r="AZZ6"/>
      <c r="BAA6"/>
      <c r="BAB6"/>
      <c r="BAC6"/>
      <c r="BAD6"/>
      <c r="BAE6"/>
      <c r="BAF6"/>
      <c r="BAG6"/>
      <c r="BAH6"/>
      <c r="BAI6"/>
      <c r="BAJ6"/>
      <c r="BAK6"/>
      <c r="BAL6"/>
      <c r="BAM6"/>
      <c r="BAN6"/>
      <c r="BAO6"/>
      <c r="BAP6"/>
      <c r="BAQ6"/>
      <c r="BAR6"/>
      <c r="BAS6"/>
      <c r="BAT6"/>
      <c r="BAU6"/>
      <c r="BAV6"/>
      <c r="BAW6"/>
      <c r="BAX6"/>
      <c r="BAY6"/>
      <c r="BAZ6"/>
      <c r="BBA6"/>
      <c r="BBB6"/>
      <c r="BBC6"/>
      <c r="BBD6"/>
      <c r="BBE6"/>
      <c r="BBF6"/>
      <c r="BBG6"/>
      <c r="BBH6"/>
      <c r="BBI6"/>
      <c r="BBJ6"/>
      <c r="BBK6"/>
      <c r="BBL6"/>
      <c r="BBM6"/>
      <c r="BBN6"/>
      <c r="BBO6"/>
      <c r="BBP6"/>
      <c r="BBQ6"/>
      <c r="BBR6"/>
      <c r="BBS6"/>
      <c r="BBT6"/>
      <c r="BBU6"/>
      <c r="BBV6"/>
      <c r="BBW6"/>
      <c r="BBX6"/>
      <c r="BBY6"/>
      <c r="BBZ6"/>
      <c r="BCA6"/>
      <c r="BCB6"/>
      <c r="BCC6"/>
      <c r="BCD6"/>
      <c r="BCE6"/>
      <c r="BCF6"/>
      <c r="BCG6"/>
      <c r="BCH6"/>
      <c r="BCI6"/>
      <c r="BCJ6"/>
      <c r="BCK6"/>
      <c r="BCL6"/>
      <c r="BCM6"/>
      <c r="BCN6"/>
      <c r="BCO6"/>
      <c r="BCP6"/>
      <c r="BCQ6"/>
      <c r="BCR6"/>
      <c r="BCS6"/>
      <c r="BCT6"/>
      <c r="BCU6"/>
      <c r="BCV6"/>
      <c r="BCW6"/>
      <c r="BCX6"/>
      <c r="BCY6"/>
      <c r="BCZ6"/>
      <c r="BDA6"/>
      <c r="BDB6"/>
      <c r="BDC6"/>
      <c r="BDD6"/>
      <c r="BDE6"/>
      <c r="BDF6"/>
      <c r="BDG6"/>
      <c r="BDH6"/>
      <c r="BDI6"/>
      <c r="BDJ6"/>
      <c r="BDK6"/>
      <c r="BDL6"/>
      <c r="BDM6"/>
      <c r="BDN6"/>
      <c r="BDO6"/>
      <c r="BDP6"/>
      <c r="BDQ6"/>
      <c r="BDR6"/>
      <c r="BDS6"/>
      <c r="BDT6"/>
      <c r="BDU6"/>
      <c r="BDV6"/>
      <c r="BDW6"/>
      <c r="BDX6"/>
      <c r="BDY6"/>
      <c r="BDZ6"/>
      <c r="BEA6"/>
      <c r="BEB6"/>
      <c r="BEC6"/>
      <c r="BED6"/>
      <c r="BEE6"/>
      <c r="BEF6"/>
      <c r="BEG6"/>
      <c r="BEH6"/>
      <c r="BEI6"/>
      <c r="BEJ6"/>
      <c r="BEK6"/>
      <c r="BEL6"/>
      <c r="BEM6"/>
      <c r="BEN6"/>
      <c r="BEO6"/>
      <c r="BEP6"/>
      <c r="BEQ6"/>
      <c r="BER6"/>
      <c r="BES6"/>
      <c r="BET6"/>
      <c r="BEU6"/>
      <c r="BEV6"/>
      <c r="BEW6"/>
      <c r="BEX6"/>
      <c r="BEY6"/>
      <c r="BEZ6"/>
      <c r="BFA6"/>
      <c r="BFB6"/>
      <c r="BFC6"/>
      <c r="BFD6"/>
      <c r="BFE6"/>
      <c r="BFF6"/>
      <c r="BFG6"/>
      <c r="BFH6"/>
      <c r="BFI6"/>
      <c r="BFJ6"/>
      <c r="BFK6"/>
      <c r="BFL6"/>
      <c r="BFM6"/>
      <c r="BFN6"/>
      <c r="BFO6"/>
      <c r="BFP6"/>
      <c r="BFQ6"/>
      <c r="BFR6"/>
      <c r="BFS6"/>
      <c r="BFT6"/>
      <c r="BFU6"/>
      <c r="BFV6"/>
      <c r="BFW6"/>
      <c r="BFX6"/>
      <c r="BFY6"/>
      <c r="BFZ6"/>
      <c r="BGA6"/>
      <c r="BGB6"/>
      <c r="BGC6"/>
      <c r="BGD6"/>
      <c r="BGE6"/>
      <c r="BGF6"/>
      <c r="BGG6"/>
      <c r="BGH6"/>
      <c r="BGI6"/>
      <c r="BGJ6"/>
      <c r="BGK6"/>
      <c r="BGL6"/>
      <c r="BGM6"/>
      <c r="BGN6"/>
      <c r="BGO6"/>
      <c r="BGP6"/>
      <c r="BGQ6"/>
      <c r="BGR6"/>
      <c r="BGS6"/>
      <c r="BGT6"/>
      <c r="BGU6"/>
      <c r="BGV6"/>
      <c r="BGW6"/>
      <c r="BGX6"/>
      <c r="BGY6"/>
      <c r="BGZ6"/>
      <c r="BHA6"/>
      <c r="BHB6"/>
      <c r="BHC6"/>
      <c r="BHD6"/>
      <c r="BHE6"/>
      <c r="BHF6"/>
      <c r="BHG6"/>
      <c r="BHH6"/>
      <c r="BHI6"/>
      <c r="BHJ6"/>
      <c r="BHK6"/>
      <c r="BHL6"/>
      <c r="BHM6"/>
      <c r="BHN6"/>
      <c r="BHO6"/>
      <c r="BHP6"/>
      <c r="BHQ6"/>
      <c r="BHR6"/>
      <c r="BHS6"/>
      <c r="BHT6"/>
      <c r="BHU6"/>
      <c r="BHV6"/>
      <c r="BHW6"/>
      <c r="BHX6"/>
      <c r="BHY6"/>
      <c r="BHZ6"/>
      <c r="BIA6"/>
      <c r="BIB6"/>
      <c r="BIC6"/>
      <c r="BID6"/>
      <c r="BIE6"/>
      <c r="BIF6"/>
      <c r="BIG6"/>
      <c r="BIH6"/>
      <c r="BII6"/>
      <c r="BIJ6"/>
      <c r="BIK6"/>
      <c r="BIL6"/>
      <c r="BIM6"/>
      <c r="BIN6"/>
      <c r="BIO6"/>
      <c r="BIP6"/>
      <c r="BIQ6"/>
      <c r="BIR6"/>
      <c r="BIS6"/>
      <c r="BIT6"/>
      <c r="BIU6"/>
      <c r="BIV6"/>
      <c r="BIW6"/>
      <c r="BIX6"/>
      <c r="BIY6"/>
      <c r="BIZ6"/>
      <c r="BJA6"/>
      <c r="BJB6"/>
      <c r="BJC6"/>
      <c r="BJD6"/>
      <c r="BJE6"/>
      <c r="BJF6"/>
      <c r="BJG6"/>
      <c r="BJH6"/>
      <c r="BJI6"/>
      <c r="BJJ6"/>
      <c r="BJK6"/>
      <c r="BJL6"/>
      <c r="BJM6"/>
      <c r="BJN6"/>
      <c r="BJO6"/>
      <c r="BJP6"/>
      <c r="BJQ6"/>
      <c r="BJR6"/>
      <c r="BJS6"/>
      <c r="BJT6"/>
      <c r="BJU6"/>
      <c r="BJV6"/>
      <c r="BJW6"/>
      <c r="BJX6"/>
      <c r="BJY6"/>
      <c r="BJZ6"/>
      <c r="BKA6"/>
      <c r="BKB6"/>
      <c r="BKC6"/>
      <c r="BKD6"/>
      <c r="BKE6"/>
      <c r="BKF6"/>
      <c r="BKG6"/>
      <c r="BKH6"/>
      <c r="BKI6"/>
      <c r="BKJ6"/>
      <c r="BKK6"/>
      <c r="BKL6"/>
      <c r="BKM6"/>
      <c r="BKN6"/>
      <c r="BKO6"/>
      <c r="BKP6"/>
      <c r="BKQ6"/>
      <c r="BKR6"/>
      <c r="BKS6"/>
      <c r="BKT6"/>
      <c r="BKU6"/>
      <c r="BKV6"/>
      <c r="BKW6"/>
      <c r="BKX6"/>
      <c r="BKY6"/>
      <c r="BKZ6"/>
      <c r="BLA6"/>
      <c r="BLB6"/>
      <c r="BLC6"/>
      <c r="BLD6"/>
      <c r="BLE6"/>
      <c r="BLF6"/>
      <c r="BLG6"/>
      <c r="BLH6"/>
      <c r="BLI6"/>
      <c r="BLJ6"/>
      <c r="BLK6"/>
      <c r="BLL6"/>
      <c r="BLM6"/>
      <c r="BLN6"/>
      <c r="BLO6"/>
      <c r="BLP6"/>
      <c r="BLQ6"/>
      <c r="BLR6"/>
      <c r="BLS6"/>
      <c r="BLT6"/>
      <c r="BLU6"/>
      <c r="BLV6"/>
      <c r="BLW6"/>
      <c r="BLX6"/>
      <c r="BLY6"/>
      <c r="BLZ6"/>
      <c r="BMA6"/>
      <c r="BMB6"/>
      <c r="BMC6"/>
      <c r="BMD6"/>
      <c r="BME6"/>
      <c r="BMF6"/>
      <c r="BMG6"/>
      <c r="BMH6"/>
      <c r="BMI6"/>
      <c r="BMJ6"/>
      <c r="BMK6"/>
      <c r="BML6"/>
      <c r="BMM6"/>
      <c r="BMN6"/>
      <c r="BMO6"/>
      <c r="BMP6"/>
      <c r="BMQ6"/>
      <c r="BMR6"/>
      <c r="BMS6"/>
      <c r="BMT6"/>
      <c r="BMU6"/>
      <c r="BMV6"/>
      <c r="BMW6"/>
      <c r="BMX6"/>
      <c r="BMY6"/>
      <c r="BMZ6"/>
      <c r="BNA6"/>
      <c r="BNB6"/>
      <c r="BNC6"/>
      <c r="BND6"/>
      <c r="BNE6"/>
      <c r="BNF6"/>
      <c r="BNG6"/>
      <c r="BNH6"/>
      <c r="BNI6"/>
      <c r="BNJ6"/>
      <c r="BNK6"/>
      <c r="BNL6"/>
      <c r="BNM6"/>
      <c r="BNN6"/>
      <c r="BNO6"/>
      <c r="BNP6"/>
      <c r="BNQ6"/>
      <c r="BNR6"/>
      <c r="BNS6"/>
      <c r="BNT6"/>
      <c r="BNU6"/>
      <c r="BNV6"/>
      <c r="BNW6"/>
      <c r="BNX6"/>
      <c r="BNY6"/>
      <c r="BNZ6"/>
      <c r="BOA6"/>
      <c r="BOB6"/>
      <c r="BOC6"/>
      <c r="BOD6"/>
      <c r="BOE6"/>
      <c r="BOF6"/>
      <c r="BOG6"/>
      <c r="BOH6"/>
      <c r="BOI6"/>
      <c r="BOJ6"/>
      <c r="BOK6"/>
      <c r="BOL6"/>
      <c r="BOM6"/>
      <c r="BON6"/>
      <c r="BOO6"/>
      <c r="BOP6"/>
      <c r="BOQ6"/>
      <c r="BOR6"/>
      <c r="BOS6"/>
      <c r="BOT6"/>
      <c r="BOU6"/>
      <c r="BOV6"/>
      <c r="BOW6"/>
      <c r="BOX6"/>
      <c r="BOY6"/>
      <c r="BOZ6"/>
      <c r="BPA6"/>
      <c r="BPB6"/>
      <c r="BPC6"/>
      <c r="BPD6"/>
      <c r="BPE6"/>
      <c r="BPF6"/>
      <c r="BPG6"/>
      <c r="BPH6"/>
      <c r="BPI6"/>
      <c r="BPJ6"/>
      <c r="BPK6"/>
      <c r="BPL6"/>
      <c r="BPM6"/>
      <c r="BPN6"/>
      <c r="BPO6"/>
      <c r="BPP6"/>
      <c r="BPQ6"/>
      <c r="BPR6"/>
      <c r="BPS6"/>
      <c r="BPT6"/>
      <c r="BPU6"/>
      <c r="BPV6"/>
      <c r="BPW6"/>
      <c r="BPX6"/>
      <c r="BPY6"/>
      <c r="BPZ6"/>
      <c r="BQA6"/>
      <c r="BQB6"/>
      <c r="BQC6"/>
      <c r="BQD6"/>
      <c r="BQE6"/>
      <c r="BQF6"/>
      <c r="BQG6"/>
      <c r="BQH6"/>
      <c r="BQI6"/>
      <c r="BQJ6"/>
      <c r="BQK6"/>
      <c r="BQL6"/>
      <c r="BQM6"/>
      <c r="BQN6"/>
      <c r="BQO6"/>
      <c r="BQP6"/>
      <c r="BQQ6"/>
      <c r="BQR6"/>
      <c r="BQS6"/>
      <c r="BQT6"/>
      <c r="BQU6"/>
      <c r="BQV6"/>
      <c r="BQW6"/>
      <c r="BQX6"/>
      <c r="BQY6"/>
      <c r="BQZ6"/>
      <c r="BRA6"/>
      <c r="BRB6"/>
      <c r="BRC6"/>
      <c r="BRD6"/>
      <c r="BRE6"/>
      <c r="BRF6"/>
      <c r="BRG6"/>
      <c r="BRH6"/>
      <c r="BRI6"/>
      <c r="BRJ6"/>
      <c r="BRK6"/>
      <c r="BRL6"/>
      <c r="BRM6"/>
      <c r="BRN6"/>
      <c r="BRO6"/>
      <c r="BRP6"/>
      <c r="BRQ6"/>
      <c r="BRR6"/>
      <c r="BRS6"/>
      <c r="BRT6"/>
      <c r="BRU6"/>
      <c r="BRV6"/>
      <c r="BRW6"/>
      <c r="BRX6"/>
      <c r="BRY6"/>
      <c r="BRZ6"/>
      <c r="BSA6"/>
      <c r="BSB6"/>
      <c r="BSC6"/>
      <c r="BSD6"/>
      <c r="BSE6"/>
      <c r="BSF6"/>
      <c r="BSG6"/>
      <c r="BSH6"/>
      <c r="BSI6"/>
      <c r="BSJ6"/>
      <c r="BSK6"/>
      <c r="BSL6"/>
      <c r="BSM6"/>
      <c r="BSN6"/>
      <c r="BSO6"/>
      <c r="BSP6"/>
      <c r="BSQ6"/>
      <c r="BSR6"/>
      <c r="BSS6"/>
      <c r="BST6"/>
      <c r="BSU6"/>
      <c r="BSV6"/>
      <c r="BSW6"/>
      <c r="BSX6"/>
      <c r="BSY6"/>
      <c r="BSZ6"/>
      <c r="BTA6"/>
      <c r="BTB6"/>
      <c r="BTC6"/>
      <c r="BTD6"/>
      <c r="BTE6"/>
      <c r="BTF6"/>
      <c r="BTG6"/>
      <c r="BTH6"/>
      <c r="BTI6"/>
      <c r="BTJ6"/>
      <c r="BTK6"/>
      <c r="BTL6"/>
      <c r="BTM6"/>
      <c r="BTN6"/>
      <c r="BTO6"/>
      <c r="BTP6"/>
      <c r="BTQ6"/>
      <c r="BTR6"/>
      <c r="BTS6"/>
      <c r="BTT6"/>
      <c r="BTU6"/>
      <c r="BTV6"/>
      <c r="BTW6"/>
      <c r="BTX6"/>
      <c r="BTY6"/>
      <c r="BTZ6"/>
      <c r="BUA6"/>
      <c r="BUB6"/>
      <c r="BUC6"/>
      <c r="BUD6"/>
      <c r="BUE6"/>
      <c r="BUF6"/>
      <c r="BUG6"/>
      <c r="BUH6"/>
      <c r="BUI6"/>
      <c r="BUJ6"/>
      <c r="BUK6"/>
      <c r="BUL6"/>
      <c r="BUM6"/>
      <c r="BUN6"/>
      <c r="BUO6"/>
      <c r="BUP6"/>
      <c r="BUQ6"/>
      <c r="BUR6"/>
      <c r="BUS6"/>
      <c r="BUT6"/>
      <c r="BUU6"/>
      <c r="BUV6"/>
      <c r="BUW6"/>
      <c r="BUX6"/>
      <c r="BUY6"/>
      <c r="BUZ6"/>
      <c r="BVA6"/>
      <c r="BVB6"/>
      <c r="BVC6"/>
      <c r="BVD6"/>
      <c r="BVE6"/>
      <c r="BVF6"/>
      <c r="BVG6"/>
      <c r="BVH6"/>
      <c r="BVI6"/>
      <c r="BVJ6"/>
      <c r="BVK6"/>
      <c r="BVL6"/>
      <c r="BVM6"/>
      <c r="BVN6"/>
      <c r="BVO6"/>
      <c r="BVP6"/>
      <c r="BVQ6"/>
      <c r="BVR6"/>
      <c r="BVS6"/>
      <c r="BVT6"/>
      <c r="BVU6"/>
      <c r="BVV6"/>
      <c r="BVW6"/>
      <c r="BVX6"/>
      <c r="BVY6"/>
      <c r="BVZ6"/>
      <c r="BWA6"/>
      <c r="BWB6"/>
      <c r="BWC6"/>
      <c r="BWD6"/>
      <c r="BWE6"/>
      <c r="BWF6"/>
      <c r="BWG6"/>
      <c r="BWH6"/>
      <c r="BWI6"/>
      <c r="BWJ6"/>
      <c r="BWK6"/>
      <c r="BWL6"/>
      <c r="BWM6"/>
      <c r="BWN6"/>
      <c r="BWO6"/>
      <c r="BWP6"/>
      <c r="BWQ6"/>
      <c r="BWR6"/>
      <c r="BWS6"/>
      <c r="BWT6"/>
      <c r="BWU6"/>
      <c r="BWV6"/>
      <c r="BWW6"/>
      <c r="BWX6"/>
      <c r="BWY6"/>
      <c r="BWZ6"/>
      <c r="BXA6"/>
      <c r="BXB6"/>
      <c r="BXC6"/>
      <c r="BXD6"/>
      <c r="BXE6"/>
      <c r="BXF6"/>
      <c r="BXG6"/>
      <c r="BXH6"/>
      <c r="BXI6"/>
      <c r="BXJ6"/>
      <c r="BXK6"/>
      <c r="BXL6"/>
      <c r="BXM6"/>
      <c r="BXN6"/>
      <c r="BXO6"/>
      <c r="BXP6"/>
      <c r="BXQ6"/>
      <c r="BXR6"/>
      <c r="BXS6"/>
      <c r="BXT6"/>
      <c r="BXU6"/>
      <c r="BXV6"/>
      <c r="BXW6"/>
      <c r="BXX6"/>
      <c r="BXY6"/>
      <c r="BXZ6"/>
      <c r="BYA6"/>
      <c r="BYB6"/>
      <c r="BYC6"/>
      <c r="BYD6"/>
      <c r="BYE6"/>
      <c r="BYF6"/>
      <c r="BYG6"/>
      <c r="BYH6"/>
      <c r="BYI6"/>
      <c r="BYJ6"/>
      <c r="BYK6"/>
      <c r="BYL6"/>
      <c r="BYM6"/>
      <c r="BYN6"/>
      <c r="BYO6"/>
      <c r="BYP6"/>
      <c r="BYQ6"/>
      <c r="BYR6"/>
      <c r="BYS6"/>
      <c r="BYT6"/>
      <c r="BYU6"/>
      <c r="BYV6"/>
      <c r="BYW6"/>
      <c r="BYX6"/>
      <c r="BYY6"/>
      <c r="BYZ6"/>
      <c r="BZA6"/>
      <c r="BZB6"/>
      <c r="BZC6"/>
      <c r="BZD6"/>
      <c r="BZE6"/>
      <c r="BZF6"/>
      <c r="BZG6"/>
      <c r="BZH6"/>
      <c r="BZI6"/>
      <c r="BZJ6"/>
      <c r="BZK6"/>
      <c r="BZL6"/>
      <c r="BZM6"/>
      <c r="BZN6"/>
      <c r="BZO6"/>
      <c r="BZP6"/>
      <c r="BZQ6"/>
      <c r="BZR6"/>
      <c r="BZS6"/>
      <c r="BZT6"/>
      <c r="BZU6"/>
      <c r="BZV6"/>
      <c r="BZW6"/>
      <c r="BZX6"/>
      <c r="BZY6"/>
      <c r="BZZ6"/>
      <c r="CAA6"/>
      <c r="CAB6"/>
      <c r="CAC6"/>
      <c r="CAD6"/>
      <c r="CAE6"/>
      <c r="CAF6"/>
      <c r="CAG6"/>
      <c r="CAH6"/>
      <c r="CAI6"/>
      <c r="CAJ6"/>
      <c r="CAK6"/>
      <c r="CAL6"/>
      <c r="CAM6"/>
      <c r="CAN6"/>
      <c r="CAO6"/>
      <c r="CAP6"/>
      <c r="CAQ6"/>
      <c r="CAR6"/>
      <c r="CAS6"/>
      <c r="CAT6"/>
      <c r="CAU6"/>
      <c r="CAV6"/>
      <c r="CAW6"/>
      <c r="CAX6"/>
      <c r="CAY6"/>
      <c r="CAZ6"/>
      <c r="CBA6"/>
      <c r="CBB6"/>
      <c r="CBC6"/>
      <c r="CBD6"/>
      <c r="CBE6"/>
      <c r="CBF6"/>
      <c r="CBG6"/>
      <c r="CBH6"/>
      <c r="CBI6"/>
      <c r="CBJ6"/>
      <c r="CBK6"/>
      <c r="CBL6"/>
      <c r="CBM6"/>
      <c r="CBN6"/>
      <c r="CBO6"/>
      <c r="CBP6"/>
      <c r="CBQ6"/>
      <c r="CBR6"/>
      <c r="CBS6"/>
      <c r="CBT6"/>
      <c r="CBU6"/>
      <c r="CBV6"/>
      <c r="CBW6"/>
      <c r="CBX6"/>
      <c r="CBY6"/>
      <c r="CBZ6"/>
      <c r="CCA6"/>
      <c r="CCB6"/>
      <c r="CCC6"/>
      <c r="CCD6"/>
      <c r="CCE6"/>
      <c r="CCF6"/>
      <c r="CCG6"/>
      <c r="CCH6"/>
      <c r="CCI6"/>
      <c r="CCJ6"/>
      <c r="CCK6"/>
      <c r="CCL6"/>
      <c r="CCM6"/>
      <c r="CCN6"/>
      <c r="CCO6"/>
      <c r="CCP6"/>
      <c r="CCQ6"/>
      <c r="CCR6"/>
      <c r="CCS6"/>
      <c r="CCT6"/>
      <c r="CCU6"/>
      <c r="CCV6"/>
      <c r="CCW6"/>
      <c r="CCX6"/>
      <c r="CCY6"/>
      <c r="CCZ6"/>
      <c r="CDA6"/>
      <c r="CDB6"/>
      <c r="CDC6"/>
      <c r="CDD6"/>
      <c r="CDE6"/>
      <c r="CDF6"/>
      <c r="CDG6"/>
      <c r="CDH6"/>
      <c r="CDI6"/>
      <c r="CDJ6"/>
      <c r="CDK6"/>
      <c r="CDL6"/>
      <c r="CDM6"/>
      <c r="CDN6"/>
      <c r="CDO6"/>
      <c r="CDP6"/>
      <c r="CDQ6"/>
      <c r="CDR6"/>
      <c r="CDS6"/>
      <c r="CDT6"/>
      <c r="CDU6"/>
      <c r="CDV6"/>
      <c r="CDW6"/>
      <c r="CDX6"/>
      <c r="CDY6"/>
      <c r="CDZ6"/>
      <c r="CEA6"/>
      <c r="CEB6"/>
      <c r="CEC6"/>
      <c r="CED6"/>
      <c r="CEE6"/>
      <c r="CEF6"/>
      <c r="CEG6"/>
      <c r="CEH6"/>
      <c r="CEI6"/>
      <c r="CEJ6"/>
      <c r="CEK6"/>
      <c r="CEL6"/>
      <c r="CEM6"/>
      <c r="CEN6"/>
      <c r="CEO6"/>
      <c r="CEP6"/>
      <c r="CEQ6"/>
      <c r="CER6"/>
      <c r="CES6"/>
      <c r="CET6"/>
      <c r="CEU6"/>
      <c r="CEV6"/>
      <c r="CEW6"/>
      <c r="CEX6"/>
      <c r="CEY6"/>
      <c r="CEZ6"/>
      <c r="CFA6"/>
      <c r="CFB6"/>
      <c r="CFC6"/>
      <c r="CFD6"/>
      <c r="CFE6"/>
      <c r="CFF6"/>
      <c r="CFG6"/>
      <c r="CFH6"/>
      <c r="CFI6"/>
      <c r="CFJ6"/>
      <c r="CFK6"/>
      <c r="CFL6"/>
      <c r="CFM6"/>
      <c r="CFN6"/>
      <c r="CFO6"/>
      <c r="CFP6"/>
      <c r="CFQ6"/>
      <c r="CFR6"/>
      <c r="CFS6"/>
      <c r="CFT6"/>
      <c r="CFU6"/>
      <c r="CFV6"/>
      <c r="CFW6"/>
      <c r="CFX6"/>
      <c r="CFY6"/>
      <c r="CFZ6"/>
      <c r="CGA6"/>
      <c r="CGB6"/>
      <c r="CGC6"/>
      <c r="CGD6"/>
      <c r="CGE6"/>
      <c r="CGF6"/>
      <c r="CGG6"/>
      <c r="CGH6"/>
      <c r="CGI6"/>
      <c r="CGJ6"/>
      <c r="CGK6"/>
      <c r="CGL6"/>
      <c r="CGM6"/>
      <c r="CGN6"/>
      <c r="CGO6"/>
      <c r="CGP6"/>
      <c r="CGQ6"/>
      <c r="CGR6"/>
      <c r="CGS6"/>
      <c r="CGT6"/>
      <c r="CGU6"/>
      <c r="CGV6"/>
      <c r="CGW6"/>
      <c r="CGX6"/>
      <c r="CGY6"/>
      <c r="CGZ6"/>
      <c r="CHA6"/>
      <c r="CHB6"/>
      <c r="CHC6"/>
      <c r="CHD6"/>
      <c r="CHE6"/>
      <c r="CHF6"/>
      <c r="CHG6"/>
      <c r="CHH6"/>
      <c r="CHI6"/>
      <c r="CHJ6"/>
      <c r="CHK6"/>
      <c r="CHL6"/>
      <c r="CHM6"/>
      <c r="CHN6"/>
      <c r="CHO6"/>
      <c r="CHP6"/>
      <c r="CHQ6"/>
      <c r="CHR6"/>
      <c r="CHS6"/>
      <c r="CHT6"/>
      <c r="CHU6"/>
      <c r="CHV6"/>
      <c r="CHW6"/>
      <c r="CHX6"/>
      <c r="CHY6"/>
      <c r="CHZ6"/>
      <c r="CIA6"/>
      <c r="CIB6"/>
      <c r="CIC6"/>
      <c r="CID6"/>
      <c r="CIE6"/>
      <c r="CIF6"/>
      <c r="CIG6"/>
      <c r="CIH6"/>
      <c r="CII6"/>
      <c r="CIJ6"/>
      <c r="CIK6"/>
      <c r="CIL6"/>
      <c r="CIM6"/>
      <c r="CIN6"/>
      <c r="CIO6"/>
      <c r="CIP6"/>
      <c r="CIQ6"/>
      <c r="CIR6"/>
      <c r="CIS6"/>
      <c r="CIT6"/>
      <c r="CIU6"/>
      <c r="CIV6"/>
      <c r="CIW6"/>
      <c r="CIX6"/>
      <c r="CIY6"/>
      <c r="CIZ6"/>
      <c r="CJA6"/>
      <c r="CJB6"/>
      <c r="CJC6"/>
      <c r="CJD6"/>
      <c r="CJE6"/>
      <c r="CJF6"/>
      <c r="CJG6"/>
      <c r="CJH6"/>
      <c r="CJI6"/>
      <c r="CJJ6"/>
      <c r="CJK6"/>
      <c r="CJL6"/>
      <c r="CJM6"/>
      <c r="CJN6"/>
      <c r="CJO6"/>
      <c r="CJP6"/>
      <c r="CJQ6"/>
      <c r="CJR6"/>
      <c r="CJS6"/>
      <c r="CJT6"/>
      <c r="CJU6"/>
      <c r="CJV6"/>
      <c r="CJW6"/>
      <c r="CJX6"/>
      <c r="CJY6"/>
      <c r="CJZ6"/>
      <c r="CKA6"/>
      <c r="CKB6"/>
      <c r="CKC6"/>
      <c r="CKD6"/>
      <c r="CKE6"/>
      <c r="CKF6"/>
      <c r="CKG6"/>
      <c r="CKH6"/>
      <c r="CKI6"/>
      <c r="CKJ6"/>
      <c r="CKK6"/>
      <c r="CKL6"/>
      <c r="CKM6"/>
      <c r="CKN6"/>
      <c r="CKO6"/>
      <c r="CKP6"/>
      <c r="CKQ6"/>
      <c r="CKR6"/>
      <c r="CKS6"/>
      <c r="CKT6"/>
      <c r="CKU6"/>
      <c r="CKV6"/>
      <c r="CKW6"/>
      <c r="CKX6"/>
      <c r="CKY6"/>
      <c r="CKZ6"/>
      <c r="CLA6"/>
      <c r="CLB6"/>
      <c r="CLC6"/>
      <c r="CLD6"/>
      <c r="CLE6"/>
      <c r="CLF6"/>
      <c r="CLG6"/>
      <c r="CLH6"/>
      <c r="CLI6"/>
      <c r="CLJ6"/>
      <c r="CLK6"/>
      <c r="CLL6"/>
      <c r="CLM6"/>
      <c r="CLN6"/>
      <c r="CLO6"/>
      <c r="CLP6"/>
      <c r="CLQ6"/>
      <c r="CLR6"/>
      <c r="CLS6"/>
      <c r="CLT6"/>
      <c r="CLU6"/>
      <c r="CLV6"/>
      <c r="CLW6"/>
      <c r="CLX6"/>
      <c r="CLY6"/>
      <c r="CLZ6"/>
      <c r="CMA6"/>
      <c r="CMB6"/>
      <c r="CMC6"/>
      <c r="CMD6"/>
      <c r="CME6"/>
      <c r="CMF6"/>
      <c r="CMG6"/>
      <c r="CMH6"/>
      <c r="CMI6"/>
      <c r="CMJ6"/>
      <c r="CMK6"/>
      <c r="CML6"/>
      <c r="CMM6"/>
      <c r="CMN6"/>
      <c r="CMO6"/>
      <c r="CMP6"/>
      <c r="CMQ6"/>
      <c r="CMR6"/>
      <c r="CMS6"/>
      <c r="CMT6"/>
      <c r="CMU6"/>
      <c r="CMV6"/>
      <c r="CMW6"/>
      <c r="CMX6"/>
      <c r="CMY6"/>
      <c r="CMZ6"/>
      <c r="CNA6"/>
      <c r="CNB6"/>
      <c r="CNC6"/>
      <c r="CND6"/>
      <c r="CNE6"/>
      <c r="CNF6"/>
      <c r="CNG6"/>
      <c r="CNH6"/>
      <c r="CNI6"/>
      <c r="CNJ6"/>
      <c r="CNK6"/>
      <c r="CNL6"/>
      <c r="CNM6"/>
      <c r="CNN6"/>
      <c r="CNO6"/>
      <c r="CNP6"/>
      <c r="CNQ6"/>
      <c r="CNR6"/>
      <c r="CNS6"/>
      <c r="CNT6"/>
      <c r="CNU6"/>
      <c r="CNV6"/>
      <c r="CNW6"/>
      <c r="CNX6"/>
      <c r="CNY6"/>
      <c r="CNZ6"/>
      <c r="COA6"/>
      <c r="COB6"/>
      <c r="COC6"/>
      <c r="COD6"/>
      <c r="COE6"/>
      <c r="COF6"/>
      <c r="COG6"/>
      <c r="COH6"/>
      <c r="COI6"/>
      <c r="COJ6"/>
      <c r="COK6"/>
      <c r="COL6"/>
      <c r="COM6"/>
      <c r="CON6"/>
      <c r="COO6"/>
      <c r="COP6"/>
      <c r="COQ6"/>
      <c r="COR6"/>
      <c r="COS6"/>
      <c r="COT6"/>
      <c r="COU6"/>
      <c r="COV6"/>
      <c r="COW6"/>
      <c r="COX6"/>
      <c r="COY6"/>
      <c r="COZ6"/>
      <c r="CPA6"/>
      <c r="CPB6"/>
      <c r="CPC6"/>
      <c r="CPD6"/>
      <c r="CPE6"/>
      <c r="CPF6"/>
      <c r="CPG6"/>
      <c r="CPH6"/>
      <c r="CPI6"/>
      <c r="CPJ6"/>
      <c r="CPK6"/>
      <c r="CPL6"/>
      <c r="CPM6"/>
      <c r="CPN6"/>
      <c r="CPO6"/>
      <c r="CPP6"/>
      <c r="CPQ6"/>
      <c r="CPR6"/>
      <c r="CPS6"/>
      <c r="CPT6"/>
      <c r="CPU6"/>
      <c r="CPV6"/>
      <c r="CPW6"/>
      <c r="CPX6"/>
      <c r="CPY6"/>
      <c r="CPZ6"/>
      <c r="CQA6"/>
      <c r="CQB6"/>
      <c r="CQC6"/>
      <c r="CQD6"/>
      <c r="CQE6"/>
      <c r="CQF6"/>
      <c r="CQG6"/>
      <c r="CQH6"/>
      <c r="CQI6"/>
      <c r="CQJ6"/>
      <c r="CQK6"/>
      <c r="CQL6"/>
      <c r="CQM6"/>
      <c r="CQN6"/>
      <c r="CQO6"/>
      <c r="CQP6"/>
      <c r="CQQ6"/>
      <c r="CQR6"/>
      <c r="CQS6"/>
      <c r="CQT6"/>
      <c r="CQU6"/>
      <c r="CQV6"/>
      <c r="CQW6"/>
      <c r="CQX6"/>
      <c r="CQY6"/>
      <c r="CQZ6"/>
      <c r="CRA6"/>
      <c r="CRB6"/>
      <c r="CRC6"/>
      <c r="CRD6"/>
      <c r="CRE6"/>
      <c r="CRF6"/>
      <c r="CRG6"/>
      <c r="CRH6"/>
      <c r="CRI6"/>
      <c r="CRJ6"/>
      <c r="CRK6"/>
      <c r="CRL6"/>
      <c r="CRM6"/>
      <c r="CRN6"/>
      <c r="CRO6"/>
      <c r="CRP6"/>
      <c r="CRQ6"/>
      <c r="CRR6"/>
      <c r="CRS6"/>
      <c r="CRT6"/>
      <c r="CRU6"/>
      <c r="CRV6"/>
      <c r="CRW6"/>
      <c r="CRX6"/>
      <c r="CRY6"/>
      <c r="CRZ6"/>
      <c r="CSA6"/>
      <c r="CSB6"/>
      <c r="CSC6"/>
      <c r="CSD6"/>
      <c r="CSE6"/>
      <c r="CSF6"/>
      <c r="CSG6"/>
      <c r="CSH6"/>
      <c r="CSI6"/>
      <c r="CSJ6"/>
      <c r="CSK6"/>
      <c r="CSL6"/>
      <c r="CSM6"/>
      <c r="CSN6"/>
      <c r="CSO6"/>
      <c r="CSP6"/>
      <c r="CSQ6"/>
      <c r="CSR6"/>
      <c r="CSS6"/>
      <c r="CST6"/>
      <c r="CSU6"/>
      <c r="CSV6"/>
      <c r="CSW6"/>
      <c r="CSX6"/>
      <c r="CSY6"/>
      <c r="CSZ6"/>
      <c r="CTA6"/>
      <c r="CTB6"/>
      <c r="CTC6"/>
      <c r="CTD6"/>
      <c r="CTE6"/>
      <c r="CTF6"/>
      <c r="CTG6"/>
      <c r="CTH6"/>
      <c r="CTI6"/>
      <c r="CTJ6"/>
      <c r="CTK6"/>
      <c r="CTL6"/>
      <c r="CTM6"/>
      <c r="CTN6"/>
      <c r="CTO6"/>
      <c r="CTP6"/>
      <c r="CTQ6"/>
      <c r="CTR6"/>
      <c r="CTS6"/>
      <c r="CTT6"/>
      <c r="CTU6"/>
      <c r="CTV6"/>
      <c r="CTW6"/>
      <c r="CTX6"/>
      <c r="CTY6"/>
      <c r="CTZ6"/>
      <c r="CUA6"/>
      <c r="CUB6"/>
      <c r="CUC6"/>
      <c r="CUD6"/>
      <c r="CUE6"/>
      <c r="CUF6"/>
      <c r="CUG6"/>
      <c r="CUH6"/>
      <c r="CUI6"/>
      <c r="CUJ6"/>
      <c r="CUK6"/>
      <c r="CUL6"/>
      <c r="CUM6"/>
      <c r="CUN6"/>
      <c r="CUO6"/>
      <c r="CUP6"/>
      <c r="CUQ6"/>
      <c r="CUR6"/>
      <c r="CUS6"/>
      <c r="CUT6"/>
      <c r="CUU6"/>
      <c r="CUV6"/>
      <c r="CUW6"/>
      <c r="CUX6"/>
      <c r="CUY6"/>
      <c r="CUZ6"/>
      <c r="CVA6"/>
      <c r="CVB6"/>
      <c r="CVC6"/>
      <c r="CVD6"/>
      <c r="CVE6"/>
      <c r="CVF6"/>
      <c r="CVG6"/>
      <c r="CVH6"/>
      <c r="CVI6"/>
      <c r="CVJ6"/>
      <c r="CVK6"/>
      <c r="CVL6"/>
      <c r="CVM6"/>
      <c r="CVN6"/>
      <c r="CVO6"/>
      <c r="CVP6"/>
      <c r="CVQ6"/>
      <c r="CVR6"/>
      <c r="CVS6"/>
      <c r="CVT6"/>
      <c r="CVU6"/>
      <c r="CVV6"/>
      <c r="CVW6"/>
      <c r="CVX6"/>
      <c r="CVY6"/>
      <c r="CVZ6"/>
      <c r="CWA6"/>
      <c r="CWB6"/>
      <c r="CWC6"/>
      <c r="CWD6"/>
      <c r="CWE6"/>
      <c r="CWF6"/>
      <c r="CWG6"/>
      <c r="CWH6"/>
      <c r="CWI6"/>
      <c r="CWJ6"/>
      <c r="CWK6"/>
      <c r="CWL6"/>
      <c r="CWM6"/>
      <c r="CWN6"/>
      <c r="CWO6"/>
      <c r="CWP6"/>
      <c r="CWQ6"/>
      <c r="CWR6"/>
      <c r="CWS6"/>
      <c r="CWT6"/>
      <c r="CWU6"/>
      <c r="CWV6"/>
      <c r="CWW6"/>
      <c r="CWX6"/>
      <c r="CWY6"/>
      <c r="CWZ6"/>
      <c r="CXA6"/>
      <c r="CXB6"/>
      <c r="CXC6"/>
      <c r="CXD6"/>
      <c r="CXE6"/>
      <c r="CXF6"/>
      <c r="CXG6"/>
      <c r="CXH6"/>
      <c r="CXI6"/>
      <c r="CXJ6"/>
      <c r="CXK6"/>
      <c r="CXL6"/>
      <c r="CXM6"/>
      <c r="CXN6"/>
      <c r="CXO6"/>
      <c r="CXP6"/>
      <c r="CXQ6"/>
      <c r="CXR6"/>
      <c r="CXS6"/>
      <c r="CXT6"/>
      <c r="CXU6"/>
      <c r="CXV6"/>
      <c r="CXW6"/>
      <c r="CXX6"/>
      <c r="CXY6"/>
      <c r="CXZ6"/>
      <c r="CYA6"/>
      <c r="CYB6"/>
      <c r="CYC6"/>
      <c r="CYD6"/>
      <c r="CYE6"/>
      <c r="CYF6"/>
      <c r="CYG6"/>
      <c r="CYH6"/>
      <c r="CYI6"/>
      <c r="CYJ6"/>
      <c r="CYK6"/>
      <c r="CYL6"/>
      <c r="CYM6"/>
      <c r="CYN6"/>
      <c r="CYO6"/>
      <c r="CYP6"/>
      <c r="CYQ6"/>
      <c r="CYR6"/>
      <c r="CYS6"/>
      <c r="CYT6"/>
      <c r="CYU6"/>
      <c r="CYV6"/>
      <c r="CYW6"/>
      <c r="CYX6"/>
      <c r="CYY6"/>
      <c r="CYZ6"/>
      <c r="CZA6"/>
      <c r="CZB6"/>
      <c r="CZC6"/>
      <c r="CZD6"/>
      <c r="CZE6"/>
      <c r="CZF6"/>
      <c r="CZG6"/>
      <c r="CZH6"/>
      <c r="CZI6"/>
      <c r="CZJ6"/>
      <c r="CZK6"/>
      <c r="CZL6"/>
      <c r="CZM6"/>
      <c r="CZN6"/>
      <c r="CZO6"/>
      <c r="CZP6"/>
      <c r="CZQ6"/>
      <c r="CZR6"/>
      <c r="CZS6"/>
      <c r="CZT6"/>
      <c r="CZU6"/>
      <c r="CZV6"/>
      <c r="CZW6"/>
      <c r="CZX6"/>
      <c r="CZY6"/>
      <c r="CZZ6"/>
      <c r="DAA6"/>
      <c r="DAB6"/>
      <c r="DAC6"/>
      <c r="DAD6"/>
      <c r="DAE6"/>
      <c r="DAF6"/>
      <c r="DAG6"/>
      <c r="DAH6"/>
      <c r="DAI6"/>
      <c r="DAJ6"/>
      <c r="DAK6"/>
      <c r="DAL6"/>
      <c r="DAM6"/>
      <c r="DAN6"/>
      <c r="DAO6"/>
      <c r="DAP6"/>
      <c r="DAQ6"/>
      <c r="DAR6"/>
      <c r="DAS6"/>
      <c r="DAT6"/>
      <c r="DAU6"/>
      <c r="DAV6"/>
      <c r="DAW6"/>
      <c r="DAX6"/>
      <c r="DAY6"/>
      <c r="DAZ6"/>
      <c r="DBA6"/>
      <c r="DBB6"/>
      <c r="DBC6"/>
      <c r="DBD6"/>
      <c r="DBE6"/>
      <c r="DBF6"/>
      <c r="DBG6"/>
      <c r="DBH6"/>
      <c r="DBI6"/>
      <c r="DBJ6"/>
      <c r="DBK6"/>
      <c r="DBL6"/>
      <c r="DBM6"/>
      <c r="DBN6"/>
      <c r="DBO6"/>
      <c r="DBP6"/>
      <c r="DBQ6"/>
      <c r="DBR6"/>
      <c r="DBS6"/>
      <c r="DBT6"/>
      <c r="DBU6"/>
      <c r="DBV6"/>
      <c r="DBW6"/>
      <c r="DBX6"/>
      <c r="DBY6"/>
      <c r="DBZ6"/>
      <c r="DCA6"/>
      <c r="DCB6"/>
      <c r="DCC6"/>
      <c r="DCD6"/>
      <c r="DCE6"/>
      <c r="DCF6"/>
      <c r="DCG6"/>
      <c r="DCH6"/>
      <c r="DCI6"/>
      <c r="DCJ6"/>
      <c r="DCK6"/>
      <c r="DCL6"/>
      <c r="DCM6"/>
      <c r="DCN6"/>
      <c r="DCO6"/>
      <c r="DCP6"/>
      <c r="DCQ6"/>
      <c r="DCR6"/>
      <c r="DCS6"/>
      <c r="DCT6"/>
      <c r="DCU6"/>
      <c r="DCV6"/>
      <c r="DCW6"/>
      <c r="DCX6"/>
      <c r="DCY6"/>
      <c r="DCZ6"/>
      <c r="DDA6"/>
      <c r="DDB6"/>
      <c r="DDC6"/>
      <c r="DDD6"/>
      <c r="DDE6"/>
      <c r="DDF6"/>
      <c r="DDG6"/>
      <c r="DDH6"/>
      <c r="DDI6"/>
      <c r="DDJ6"/>
      <c r="DDK6"/>
      <c r="DDL6"/>
      <c r="DDM6"/>
      <c r="DDN6"/>
      <c r="DDO6"/>
      <c r="DDP6"/>
      <c r="DDQ6"/>
      <c r="DDR6"/>
      <c r="DDS6"/>
      <c r="DDT6"/>
      <c r="DDU6"/>
      <c r="DDV6"/>
      <c r="DDW6"/>
      <c r="DDX6"/>
      <c r="DDY6"/>
      <c r="DDZ6"/>
      <c r="DEA6"/>
      <c r="DEB6"/>
      <c r="DEC6"/>
      <c r="DED6"/>
      <c r="DEE6"/>
      <c r="DEF6"/>
      <c r="DEG6"/>
      <c r="DEH6"/>
      <c r="DEI6"/>
      <c r="DEJ6"/>
      <c r="DEK6"/>
      <c r="DEL6"/>
      <c r="DEM6"/>
      <c r="DEN6"/>
      <c r="DEO6"/>
      <c r="DEP6"/>
      <c r="DEQ6"/>
      <c r="DER6"/>
      <c r="DES6"/>
      <c r="DET6"/>
      <c r="DEU6"/>
      <c r="DEV6"/>
      <c r="DEW6"/>
      <c r="DEX6"/>
      <c r="DEY6"/>
      <c r="DEZ6"/>
      <c r="DFA6"/>
      <c r="DFB6"/>
      <c r="DFC6"/>
      <c r="DFD6"/>
      <c r="DFE6"/>
      <c r="DFF6"/>
      <c r="DFG6"/>
      <c r="DFH6"/>
      <c r="DFI6"/>
      <c r="DFJ6"/>
      <c r="DFK6"/>
      <c r="DFL6"/>
      <c r="DFM6"/>
      <c r="DFN6"/>
      <c r="DFO6"/>
      <c r="DFP6"/>
      <c r="DFQ6"/>
      <c r="DFR6"/>
      <c r="DFS6"/>
      <c r="DFT6"/>
      <c r="DFU6"/>
      <c r="DFV6"/>
      <c r="DFW6"/>
      <c r="DFX6"/>
      <c r="DFY6"/>
      <c r="DFZ6"/>
      <c r="DGA6"/>
      <c r="DGB6"/>
      <c r="DGC6"/>
      <c r="DGD6"/>
      <c r="DGE6"/>
      <c r="DGF6"/>
      <c r="DGG6"/>
      <c r="DGH6"/>
      <c r="DGI6"/>
      <c r="DGJ6"/>
      <c r="DGK6"/>
      <c r="DGL6"/>
      <c r="DGM6"/>
      <c r="DGN6"/>
      <c r="DGO6"/>
      <c r="DGP6"/>
      <c r="DGQ6"/>
      <c r="DGR6"/>
      <c r="DGS6"/>
      <c r="DGT6"/>
      <c r="DGU6"/>
      <c r="DGV6"/>
      <c r="DGW6"/>
      <c r="DGX6"/>
      <c r="DGY6"/>
      <c r="DGZ6"/>
      <c r="DHA6"/>
      <c r="DHB6"/>
      <c r="DHC6"/>
      <c r="DHD6"/>
      <c r="DHE6"/>
      <c r="DHF6"/>
      <c r="DHG6"/>
      <c r="DHH6"/>
      <c r="DHI6"/>
      <c r="DHJ6"/>
      <c r="DHK6"/>
      <c r="DHL6"/>
      <c r="DHM6"/>
      <c r="DHN6"/>
      <c r="DHO6"/>
      <c r="DHP6"/>
      <c r="DHQ6"/>
      <c r="DHR6"/>
      <c r="DHS6"/>
      <c r="DHT6"/>
      <c r="DHU6"/>
      <c r="DHV6"/>
      <c r="DHW6"/>
      <c r="DHX6"/>
      <c r="DHY6"/>
      <c r="DHZ6"/>
      <c r="DIA6"/>
      <c r="DIB6"/>
      <c r="DIC6"/>
      <c r="DID6"/>
      <c r="DIE6"/>
      <c r="DIF6"/>
      <c r="DIG6"/>
      <c r="DIH6"/>
      <c r="DII6"/>
      <c r="DIJ6"/>
      <c r="DIK6"/>
      <c r="DIL6"/>
      <c r="DIM6"/>
      <c r="DIN6"/>
      <c r="DIO6"/>
      <c r="DIP6"/>
      <c r="DIQ6"/>
      <c r="DIR6"/>
      <c r="DIS6"/>
      <c r="DIT6"/>
      <c r="DIU6"/>
      <c r="DIV6"/>
      <c r="DIW6"/>
      <c r="DIX6"/>
      <c r="DIY6"/>
      <c r="DIZ6"/>
      <c r="DJA6"/>
      <c r="DJB6"/>
      <c r="DJC6"/>
      <c r="DJD6"/>
      <c r="DJE6"/>
      <c r="DJF6"/>
      <c r="DJG6"/>
      <c r="DJH6"/>
      <c r="DJI6"/>
      <c r="DJJ6"/>
      <c r="DJK6"/>
      <c r="DJL6"/>
      <c r="DJM6"/>
      <c r="DJN6"/>
      <c r="DJO6"/>
      <c r="DJP6"/>
      <c r="DJQ6"/>
      <c r="DJR6"/>
      <c r="DJS6"/>
      <c r="DJT6"/>
      <c r="DJU6"/>
      <c r="DJV6"/>
      <c r="DJW6"/>
      <c r="DJX6"/>
      <c r="DJY6"/>
      <c r="DJZ6"/>
      <c r="DKA6"/>
      <c r="DKB6"/>
      <c r="DKC6"/>
      <c r="DKD6"/>
      <c r="DKE6"/>
      <c r="DKF6"/>
      <c r="DKG6"/>
      <c r="DKH6"/>
      <c r="DKI6"/>
      <c r="DKJ6"/>
      <c r="DKK6"/>
      <c r="DKL6"/>
      <c r="DKM6"/>
      <c r="DKN6"/>
      <c r="DKO6"/>
      <c r="DKP6"/>
      <c r="DKQ6"/>
      <c r="DKR6"/>
      <c r="DKS6"/>
      <c r="DKT6"/>
      <c r="DKU6"/>
      <c r="DKV6"/>
      <c r="DKW6"/>
      <c r="DKX6"/>
      <c r="DKY6"/>
      <c r="DKZ6"/>
      <c r="DLA6"/>
      <c r="DLB6"/>
      <c r="DLC6"/>
      <c r="DLD6"/>
      <c r="DLE6"/>
      <c r="DLF6"/>
      <c r="DLG6"/>
      <c r="DLH6"/>
      <c r="DLI6"/>
      <c r="DLJ6"/>
      <c r="DLK6"/>
      <c r="DLL6"/>
      <c r="DLM6"/>
      <c r="DLN6"/>
      <c r="DLO6"/>
      <c r="DLP6"/>
      <c r="DLQ6"/>
      <c r="DLR6"/>
      <c r="DLS6"/>
      <c r="DLT6"/>
      <c r="DLU6"/>
      <c r="DLV6"/>
      <c r="DLW6"/>
      <c r="DLX6"/>
      <c r="DLY6"/>
      <c r="DLZ6"/>
      <c r="DMA6"/>
      <c r="DMB6"/>
      <c r="DMC6"/>
      <c r="DMD6"/>
      <c r="DME6"/>
      <c r="DMF6"/>
      <c r="DMG6"/>
      <c r="DMH6"/>
      <c r="DMI6"/>
      <c r="DMJ6"/>
      <c r="DMK6"/>
      <c r="DML6"/>
      <c r="DMM6"/>
      <c r="DMN6"/>
      <c r="DMO6"/>
      <c r="DMP6"/>
      <c r="DMQ6"/>
      <c r="DMR6"/>
      <c r="DMS6"/>
      <c r="DMT6"/>
      <c r="DMU6"/>
      <c r="DMV6"/>
      <c r="DMW6"/>
      <c r="DMX6"/>
      <c r="DMY6"/>
      <c r="DMZ6"/>
      <c r="DNA6"/>
      <c r="DNB6"/>
      <c r="DNC6"/>
      <c r="DND6"/>
      <c r="DNE6"/>
      <c r="DNF6"/>
      <c r="DNG6"/>
      <c r="DNH6"/>
      <c r="DNI6"/>
      <c r="DNJ6"/>
      <c r="DNK6"/>
      <c r="DNL6"/>
      <c r="DNM6"/>
      <c r="DNN6"/>
      <c r="DNO6"/>
      <c r="DNP6"/>
      <c r="DNQ6"/>
      <c r="DNR6"/>
      <c r="DNS6"/>
      <c r="DNT6"/>
      <c r="DNU6"/>
      <c r="DNV6"/>
      <c r="DNW6"/>
      <c r="DNX6"/>
      <c r="DNY6"/>
      <c r="DNZ6"/>
      <c r="DOA6"/>
      <c r="DOB6"/>
      <c r="DOC6"/>
      <c r="DOD6"/>
      <c r="DOE6"/>
      <c r="DOF6"/>
      <c r="DOG6"/>
      <c r="DOH6"/>
      <c r="DOI6"/>
      <c r="DOJ6"/>
      <c r="DOK6"/>
      <c r="DOL6"/>
      <c r="DOM6"/>
      <c r="DON6"/>
      <c r="DOO6"/>
      <c r="DOP6"/>
      <c r="DOQ6"/>
      <c r="DOR6"/>
      <c r="DOS6"/>
      <c r="DOT6"/>
      <c r="DOU6"/>
      <c r="DOV6"/>
      <c r="DOW6"/>
      <c r="DOX6"/>
      <c r="DOY6"/>
      <c r="DOZ6"/>
      <c r="DPA6"/>
      <c r="DPB6"/>
      <c r="DPC6"/>
      <c r="DPD6"/>
      <c r="DPE6"/>
      <c r="DPF6"/>
      <c r="DPG6"/>
      <c r="DPH6"/>
      <c r="DPI6"/>
      <c r="DPJ6"/>
      <c r="DPK6"/>
      <c r="DPL6"/>
      <c r="DPM6"/>
      <c r="DPN6"/>
      <c r="DPO6"/>
      <c r="DPP6"/>
      <c r="DPQ6"/>
      <c r="DPR6"/>
      <c r="DPS6"/>
      <c r="DPT6"/>
      <c r="DPU6"/>
      <c r="DPV6"/>
      <c r="DPW6"/>
      <c r="DPX6"/>
      <c r="DPY6"/>
      <c r="DPZ6"/>
      <c r="DQA6"/>
      <c r="DQB6"/>
      <c r="DQC6"/>
      <c r="DQD6"/>
      <c r="DQE6"/>
      <c r="DQF6"/>
      <c r="DQG6"/>
      <c r="DQH6"/>
      <c r="DQI6"/>
      <c r="DQJ6"/>
      <c r="DQK6"/>
      <c r="DQL6"/>
      <c r="DQM6"/>
      <c r="DQN6"/>
      <c r="DQO6"/>
      <c r="DQP6"/>
      <c r="DQQ6"/>
      <c r="DQR6"/>
      <c r="DQS6"/>
      <c r="DQT6"/>
      <c r="DQU6"/>
      <c r="DQV6"/>
      <c r="DQW6"/>
      <c r="DQX6"/>
      <c r="DQY6"/>
      <c r="DQZ6"/>
      <c r="DRA6"/>
      <c r="DRB6"/>
      <c r="DRC6"/>
      <c r="DRD6"/>
      <c r="DRE6"/>
      <c r="DRF6"/>
      <c r="DRG6"/>
      <c r="DRH6"/>
      <c r="DRI6"/>
      <c r="DRJ6"/>
      <c r="DRK6"/>
      <c r="DRL6"/>
      <c r="DRM6"/>
      <c r="DRN6"/>
      <c r="DRO6"/>
      <c r="DRP6"/>
      <c r="DRQ6"/>
      <c r="DRR6"/>
      <c r="DRS6"/>
      <c r="DRT6"/>
      <c r="DRU6"/>
      <c r="DRV6"/>
      <c r="DRW6"/>
      <c r="DRX6"/>
      <c r="DRY6"/>
      <c r="DRZ6"/>
      <c r="DSA6"/>
      <c r="DSB6"/>
      <c r="DSC6"/>
      <c r="DSD6"/>
      <c r="DSE6"/>
      <c r="DSF6"/>
      <c r="DSG6"/>
      <c r="DSH6"/>
      <c r="DSI6"/>
      <c r="DSJ6"/>
      <c r="DSK6"/>
      <c r="DSL6"/>
      <c r="DSM6"/>
      <c r="DSN6"/>
      <c r="DSO6"/>
      <c r="DSP6"/>
      <c r="DSQ6"/>
      <c r="DSR6"/>
      <c r="DSS6"/>
      <c r="DST6"/>
      <c r="DSU6"/>
      <c r="DSV6"/>
      <c r="DSW6"/>
      <c r="DSX6"/>
      <c r="DSY6"/>
      <c r="DSZ6"/>
      <c r="DTA6"/>
      <c r="DTB6"/>
      <c r="DTC6"/>
      <c r="DTD6"/>
      <c r="DTE6"/>
      <c r="DTF6"/>
      <c r="DTG6"/>
      <c r="DTH6"/>
      <c r="DTI6"/>
      <c r="DTJ6"/>
      <c r="DTK6"/>
      <c r="DTL6"/>
      <c r="DTM6"/>
      <c r="DTN6"/>
      <c r="DTO6"/>
      <c r="DTP6"/>
      <c r="DTQ6"/>
      <c r="DTR6"/>
      <c r="DTS6"/>
      <c r="DTT6"/>
      <c r="DTU6"/>
      <c r="DTV6"/>
      <c r="DTW6"/>
      <c r="DTX6"/>
      <c r="DTY6"/>
      <c r="DTZ6"/>
      <c r="DUA6"/>
      <c r="DUB6"/>
      <c r="DUC6"/>
      <c r="DUD6"/>
      <c r="DUE6"/>
      <c r="DUF6"/>
      <c r="DUG6"/>
      <c r="DUH6"/>
      <c r="DUI6"/>
      <c r="DUJ6"/>
      <c r="DUK6"/>
      <c r="DUL6"/>
      <c r="DUM6"/>
      <c r="DUN6"/>
      <c r="DUO6"/>
      <c r="DUP6"/>
      <c r="DUQ6"/>
      <c r="DUR6"/>
      <c r="DUS6"/>
      <c r="DUT6"/>
      <c r="DUU6"/>
      <c r="DUV6"/>
      <c r="DUW6"/>
      <c r="DUX6"/>
      <c r="DUY6"/>
      <c r="DUZ6"/>
      <c r="DVA6"/>
      <c r="DVB6"/>
      <c r="DVC6"/>
      <c r="DVD6"/>
      <c r="DVE6"/>
      <c r="DVF6"/>
      <c r="DVG6"/>
      <c r="DVH6"/>
      <c r="DVI6"/>
      <c r="DVJ6"/>
      <c r="DVK6"/>
      <c r="DVL6"/>
      <c r="DVM6"/>
      <c r="DVN6"/>
      <c r="DVO6"/>
      <c r="DVP6"/>
      <c r="DVQ6"/>
      <c r="DVR6"/>
      <c r="DVS6"/>
      <c r="DVT6"/>
      <c r="DVU6"/>
      <c r="DVV6"/>
      <c r="DVW6"/>
      <c r="DVX6"/>
      <c r="DVY6"/>
      <c r="DVZ6"/>
      <c r="DWA6"/>
      <c r="DWB6"/>
      <c r="DWC6"/>
      <c r="DWD6"/>
      <c r="DWE6"/>
      <c r="DWF6"/>
      <c r="DWG6"/>
      <c r="DWH6"/>
      <c r="DWI6"/>
      <c r="DWJ6"/>
      <c r="DWK6"/>
      <c r="DWL6"/>
      <c r="DWM6"/>
      <c r="DWN6"/>
      <c r="DWO6"/>
      <c r="DWP6"/>
      <c r="DWQ6"/>
      <c r="DWR6"/>
      <c r="DWS6"/>
      <c r="DWT6"/>
      <c r="DWU6"/>
      <c r="DWV6"/>
      <c r="DWW6"/>
      <c r="DWX6"/>
      <c r="DWY6"/>
      <c r="DWZ6"/>
      <c r="DXA6"/>
      <c r="DXB6"/>
      <c r="DXC6"/>
      <c r="DXD6"/>
      <c r="DXE6"/>
      <c r="DXF6"/>
      <c r="DXG6"/>
      <c r="DXH6"/>
      <c r="DXI6"/>
      <c r="DXJ6"/>
      <c r="DXK6"/>
      <c r="DXL6"/>
      <c r="DXM6"/>
      <c r="DXN6"/>
      <c r="DXO6"/>
      <c r="DXP6"/>
      <c r="DXQ6"/>
      <c r="DXR6"/>
      <c r="DXS6"/>
      <c r="DXT6"/>
      <c r="DXU6"/>
      <c r="DXV6"/>
      <c r="DXW6"/>
      <c r="DXX6"/>
      <c r="DXY6"/>
      <c r="DXZ6"/>
      <c r="DYA6"/>
      <c r="DYB6"/>
      <c r="DYC6"/>
      <c r="DYD6"/>
      <c r="DYE6"/>
      <c r="DYF6"/>
      <c r="DYG6"/>
      <c r="DYH6"/>
      <c r="DYI6"/>
      <c r="DYJ6"/>
      <c r="DYK6"/>
      <c r="DYL6"/>
      <c r="DYM6"/>
      <c r="DYN6"/>
      <c r="DYO6"/>
      <c r="DYP6"/>
      <c r="DYQ6"/>
      <c r="DYR6"/>
      <c r="DYS6"/>
      <c r="DYT6"/>
      <c r="DYU6"/>
      <c r="DYV6"/>
      <c r="DYW6"/>
      <c r="DYX6"/>
      <c r="DYY6"/>
      <c r="DYZ6"/>
      <c r="DZA6"/>
      <c r="DZB6"/>
      <c r="DZC6"/>
      <c r="DZD6"/>
      <c r="DZE6"/>
      <c r="DZF6"/>
      <c r="DZG6"/>
      <c r="DZH6"/>
      <c r="DZI6"/>
      <c r="DZJ6"/>
      <c r="DZK6"/>
      <c r="DZL6"/>
      <c r="DZM6"/>
      <c r="DZN6"/>
      <c r="DZO6"/>
      <c r="DZP6"/>
      <c r="DZQ6"/>
      <c r="DZR6"/>
      <c r="DZS6"/>
      <c r="DZT6"/>
      <c r="DZU6"/>
      <c r="DZV6"/>
      <c r="DZW6"/>
      <c r="DZX6"/>
      <c r="DZY6"/>
      <c r="DZZ6"/>
      <c r="EAA6"/>
      <c r="EAB6"/>
      <c r="EAC6"/>
      <c r="EAD6"/>
      <c r="EAE6"/>
      <c r="EAF6"/>
      <c r="EAG6"/>
      <c r="EAH6"/>
      <c r="EAI6"/>
      <c r="EAJ6"/>
      <c r="EAK6"/>
      <c r="EAL6"/>
      <c r="EAM6"/>
      <c r="EAN6"/>
      <c r="EAO6"/>
      <c r="EAP6"/>
      <c r="EAQ6"/>
      <c r="EAR6"/>
      <c r="EAS6"/>
      <c r="EAT6"/>
      <c r="EAU6"/>
      <c r="EAV6"/>
      <c r="EAW6"/>
      <c r="EAX6"/>
      <c r="EAY6"/>
      <c r="EAZ6"/>
      <c r="EBA6"/>
      <c r="EBB6"/>
      <c r="EBC6"/>
      <c r="EBD6"/>
      <c r="EBE6"/>
      <c r="EBF6"/>
      <c r="EBG6"/>
      <c r="EBH6"/>
      <c r="EBI6"/>
      <c r="EBJ6"/>
      <c r="EBK6"/>
      <c r="EBL6"/>
      <c r="EBM6"/>
      <c r="EBN6"/>
      <c r="EBO6"/>
      <c r="EBP6"/>
      <c r="EBQ6"/>
      <c r="EBR6"/>
      <c r="EBS6"/>
      <c r="EBT6"/>
      <c r="EBU6"/>
      <c r="EBV6"/>
      <c r="EBW6"/>
      <c r="EBX6"/>
      <c r="EBY6"/>
      <c r="EBZ6"/>
      <c r="ECA6"/>
      <c r="ECB6"/>
      <c r="ECC6"/>
      <c r="ECD6"/>
      <c r="ECE6"/>
      <c r="ECF6"/>
      <c r="ECG6"/>
      <c r="ECH6"/>
      <c r="ECI6"/>
      <c r="ECJ6"/>
      <c r="ECK6"/>
      <c r="ECL6"/>
      <c r="ECM6"/>
      <c r="ECN6"/>
      <c r="ECO6"/>
      <c r="ECP6"/>
      <c r="ECQ6"/>
      <c r="ECR6"/>
      <c r="ECS6"/>
      <c r="ECT6"/>
      <c r="ECU6"/>
      <c r="ECV6"/>
      <c r="ECW6"/>
      <c r="ECX6"/>
      <c r="ECY6"/>
      <c r="ECZ6"/>
      <c r="EDA6"/>
      <c r="EDB6"/>
      <c r="EDC6"/>
      <c r="EDD6"/>
      <c r="EDE6"/>
      <c r="EDF6"/>
      <c r="EDG6"/>
      <c r="EDH6"/>
      <c r="EDI6"/>
      <c r="EDJ6"/>
      <c r="EDK6"/>
      <c r="EDL6"/>
      <c r="EDM6"/>
      <c r="EDN6"/>
      <c r="EDO6"/>
      <c r="EDP6"/>
      <c r="EDQ6"/>
      <c r="EDR6"/>
      <c r="EDS6"/>
      <c r="EDT6"/>
      <c r="EDU6"/>
      <c r="EDV6"/>
      <c r="EDW6"/>
      <c r="EDX6"/>
      <c r="EDY6"/>
      <c r="EDZ6"/>
      <c r="EEA6"/>
      <c r="EEB6"/>
      <c r="EEC6"/>
      <c r="EED6"/>
      <c r="EEE6"/>
      <c r="EEF6"/>
      <c r="EEG6"/>
      <c r="EEH6"/>
      <c r="EEI6"/>
      <c r="EEJ6"/>
      <c r="EEK6"/>
      <c r="EEL6"/>
      <c r="EEM6"/>
      <c r="EEN6"/>
      <c r="EEO6"/>
      <c r="EEP6"/>
      <c r="EEQ6"/>
      <c r="EER6"/>
      <c r="EES6"/>
      <c r="EET6"/>
      <c r="EEU6"/>
      <c r="EEV6"/>
      <c r="EEW6"/>
      <c r="EEX6"/>
      <c r="EEY6"/>
      <c r="EEZ6"/>
      <c r="EFA6"/>
      <c r="EFB6"/>
      <c r="EFC6"/>
      <c r="EFD6"/>
      <c r="EFE6"/>
      <c r="EFF6"/>
      <c r="EFG6"/>
      <c r="EFH6"/>
      <c r="EFI6"/>
      <c r="EFJ6"/>
      <c r="EFK6"/>
      <c r="EFL6"/>
      <c r="EFM6"/>
      <c r="EFN6"/>
      <c r="EFO6"/>
      <c r="EFP6"/>
      <c r="EFQ6"/>
      <c r="EFR6"/>
      <c r="EFS6"/>
      <c r="EFT6"/>
      <c r="EFU6"/>
      <c r="EFV6"/>
      <c r="EFW6"/>
      <c r="EFX6"/>
      <c r="EFY6"/>
      <c r="EFZ6"/>
      <c r="EGA6"/>
      <c r="EGB6"/>
      <c r="EGC6"/>
      <c r="EGD6"/>
      <c r="EGE6"/>
      <c r="EGF6"/>
      <c r="EGG6"/>
      <c r="EGH6"/>
      <c r="EGI6"/>
      <c r="EGJ6"/>
      <c r="EGK6"/>
      <c r="EGL6"/>
      <c r="EGM6"/>
      <c r="EGN6"/>
      <c r="EGO6"/>
      <c r="EGP6"/>
      <c r="EGQ6"/>
      <c r="EGR6"/>
      <c r="EGS6"/>
      <c r="EGT6"/>
      <c r="EGU6"/>
      <c r="EGV6"/>
      <c r="EGW6"/>
      <c r="EGX6"/>
      <c r="EGY6"/>
      <c r="EGZ6"/>
      <c r="EHA6"/>
      <c r="EHB6"/>
      <c r="EHC6"/>
      <c r="EHD6"/>
      <c r="EHE6"/>
      <c r="EHF6"/>
      <c r="EHG6"/>
      <c r="EHH6"/>
      <c r="EHI6"/>
      <c r="EHJ6"/>
      <c r="EHK6"/>
      <c r="EHL6"/>
      <c r="EHM6"/>
      <c r="EHN6"/>
      <c r="EHO6"/>
      <c r="EHP6"/>
      <c r="EHQ6"/>
      <c r="EHR6"/>
      <c r="EHS6"/>
      <c r="EHT6"/>
      <c r="EHU6"/>
      <c r="EHV6"/>
      <c r="EHW6"/>
      <c r="EHX6"/>
      <c r="EHY6"/>
      <c r="EHZ6"/>
      <c r="EIA6"/>
      <c r="EIB6"/>
      <c r="EIC6"/>
      <c r="EID6"/>
      <c r="EIE6"/>
      <c r="EIF6"/>
      <c r="EIG6"/>
      <c r="EIH6"/>
      <c r="EII6"/>
      <c r="EIJ6"/>
      <c r="EIK6"/>
      <c r="EIL6"/>
      <c r="EIM6"/>
      <c r="EIN6"/>
      <c r="EIO6"/>
      <c r="EIP6"/>
      <c r="EIQ6"/>
      <c r="EIR6"/>
      <c r="EIS6"/>
      <c r="EIT6"/>
      <c r="EIU6"/>
      <c r="EIV6"/>
      <c r="EIW6"/>
      <c r="EIX6"/>
      <c r="EIY6"/>
      <c r="EIZ6"/>
      <c r="EJA6"/>
      <c r="EJB6"/>
      <c r="EJC6"/>
      <c r="EJD6"/>
      <c r="EJE6"/>
      <c r="EJF6"/>
      <c r="EJG6"/>
      <c r="EJH6"/>
      <c r="EJI6"/>
      <c r="EJJ6"/>
      <c r="EJK6"/>
      <c r="EJL6"/>
      <c r="EJM6"/>
      <c r="EJN6"/>
      <c r="EJO6"/>
      <c r="EJP6"/>
      <c r="EJQ6"/>
      <c r="EJR6"/>
      <c r="EJS6"/>
      <c r="EJT6"/>
      <c r="EJU6"/>
      <c r="EJV6"/>
      <c r="EJW6"/>
      <c r="EJX6"/>
      <c r="EJY6"/>
      <c r="EJZ6"/>
      <c r="EKA6"/>
      <c r="EKB6"/>
      <c r="EKC6"/>
      <c r="EKD6"/>
      <c r="EKE6"/>
      <c r="EKF6"/>
      <c r="EKG6"/>
      <c r="EKH6"/>
      <c r="EKI6"/>
      <c r="EKJ6"/>
      <c r="EKK6"/>
      <c r="EKL6"/>
      <c r="EKM6"/>
      <c r="EKN6"/>
      <c r="EKO6"/>
      <c r="EKP6"/>
      <c r="EKQ6"/>
      <c r="EKR6"/>
      <c r="EKS6"/>
      <c r="EKT6"/>
      <c r="EKU6"/>
      <c r="EKV6"/>
      <c r="EKW6"/>
      <c r="EKX6"/>
      <c r="EKY6"/>
      <c r="EKZ6"/>
      <c r="ELA6"/>
      <c r="ELB6"/>
      <c r="ELC6"/>
      <c r="ELD6"/>
      <c r="ELE6"/>
      <c r="ELF6"/>
      <c r="ELG6"/>
      <c r="ELH6"/>
      <c r="ELI6"/>
      <c r="ELJ6"/>
      <c r="ELK6"/>
      <c r="ELL6"/>
      <c r="ELM6"/>
      <c r="ELN6"/>
      <c r="ELO6"/>
      <c r="ELP6"/>
      <c r="ELQ6"/>
      <c r="ELR6"/>
      <c r="ELS6"/>
      <c r="ELT6"/>
      <c r="ELU6"/>
      <c r="ELV6"/>
      <c r="ELW6"/>
      <c r="ELX6"/>
      <c r="ELY6"/>
      <c r="ELZ6"/>
      <c r="EMA6"/>
      <c r="EMB6"/>
      <c r="EMC6"/>
      <c r="EMD6"/>
      <c r="EME6"/>
      <c r="EMF6"/>
      <c r="EMG6"/>
      <c r="EMH6"/>
      <c r="EMI6"/>
      <c r="EMJ6"/>
      <c r="EMK6"/>
      <c r="EML6"/>
      <c r="EMM6"/>
      <c r="EMN6"/>
      <c r="EMO6"/>
      <c r="EMP6"/>
      <c r="EMQ6"/>
      <c r="EMR6"/>
      <c r="EMS6"/>
      <c r="EMT6"/>
      <c r="EMU6"/>
      <c r="EMV6"/>
      <c r="EMW6"/>
      <c r="EMX6"/>
      <c r="EMY6"/>
      <c r="EMZ6"/>
      <c r="ENA6"/>
      <c r="ENB6"/>
      <c r="ENC6"/>
      <c r="END6"/>
      <c r="ENE6"/>
      <c r="ENF6"/>
      <c r="ENG6"/>
      <c r="ENH6"/>
      <c r="ENI6"/>
      <c r="ENJ6"/>
      <c r="ENK6"/>
      <c r="ENL6"/>
      <c r="ENM6"/>
      <c r="ENN6"/>
      <c r="ENO6"/>
      <c r="ENP6"/>
      <c r="ENQ6"/>
      <c r="ENR6"/>
      <c r="ENS6"/>
      <c r="ENT6"/>
      <c r="ENU6"/>
      <c r="ENV6"/>
      <c r="ENW6"/>
      <c r="ENX6"/>
      <c r="ENY6"/>
      <c r="ENZ6"/>
      <c r="EOA6"/>
      <c r="EOB6"/>
      <c r="EOC6"/>
      <c r="EOD6"/>
      <c r="EOE6"/>
      <c r="EOF6"/>
      <c r="EOG6"/>
      <c r="EOH6"/>
      <c r="EOI6"/>
      <c r="EOJ6"/>
      <c r="EOK6"/>
      <c r="EOL6"/>
      <c r="EOM6"/>
      <c r="EON6"/>
      <c r="EOO6"/>
      <c r="EOP6"/>
      <c r="EOQ6"/>
      <c r="EOR6"/>
      <c r="EOS6"/>
      <c r="EOT6"/>
      <c r="EOU6"/>
      <c r="EOV6"/>
      <c r="EOW6"/>
      <c r="EOX6"/>
      <c r="EOY6"/>
      <c r="EOZ6"/>
      <c r="EPA6"/>
      <c r="EPB6"/>
      <c r="EPC6"/>
      <c r="EPD6"/>
      <c r="EPE6"/>
      <c r="EPF6"/>
      <c r="EPG6"/>
      <c r="EPH6"/>
      <c r="EPI6"/>
      <c r="EPJ6"/>
      <c r="EPK6"/>
      <c r="EPL6"/>
      <c r="EPM6"/>
      <c r="EPN6"/>
      <c r="EPO6"/>
      <c r="EPP6"/>
      <c r="EPQ6"/>
      <c r="EPR6"/>
      <c r="EPS6"/>
      <c r="EPT6"/>
      <c r="EPU6"/>
      <c r="EPV6"/>
      <c r="EPW6"/>
      <c r="EPX6"/>
      <c r="EPY6"/>
      <c r="EPZ6"/>
      <c r="EQA6"/>
      <c r="EQB6"/>
      <c r="EQC6"/>
      <c r="EQD6"/>
      <c r="EQE6"/>
      <c r="EQF6"/>
      <c r="EQG6"/>
      <c r="EQH6"/>
      <c r="EQI6"/>
      <c r="EQJ6"/>
      <c r="EQK6"/>
      <c r="EQL6"/>
      <c r="EQM6"/>
      <c r="EQN6"/>
      <c r="EQO6"/>
      <c r="EQP6"/>
      <c r="EQQ6"/>
      <c r="EQR6"/>
      <c r="EQS6"/>
      <c r="EQT6"/>
      <c r="EQU6"/>
      <c r="EQV6"/>
      <c r="EQW6"/>
      <c r="EQX6"/>
      <c r="EQY6"/>
      <c r="EQZ6"/>
      <c r="ERA6"/>
      <c r="ERB6"/>
      <c r="ERC6"/>
      <c r="ERD6"/>
      <c r="ERE6"/>
      <c r="ERF6"/>
      <c r="ERG6"/>
      <c r="ERH6"/>
      <c r="ERI6"/>
      <c r="ERJ6"/>
      <c r="ERK6"/>
      <c r="ERL6"/>
      <c r="ERM6"/>
      <c r="ERN6"/>
      <c r="ERO6"/>
      <c r="ERP6"/>
      <c r="ERQ6"/>
      <c r="ERR6"/>
      <c r="ERS6"/>
      <c r="ERT6"/>
      <c r="ERU6"/>
      <c r="ERV6"/>
      <c r="ERW6"/>
      <c r="ERX6"/>
      <c r="ERY6"/>
      <c r="ERZ6"/>
      <c r="ESA6"/>
      <c r="ESB6"/>
      <c r="ESC6"/>
      <c r="ESD6"/>
      <c r="ESE6"/>
      <c r="ESF6"/>
      <c r="ESG6"/>
      <c r="ESH6"/>
      <c r="ESI6"/>
      <c r="ESJ6"/>
      <c r="ESK6"/>
      <c r="ESL6"/>
      <c r="ESM6"/>
      <c r="ESN6"/>
      <c r="ESO6"/>
      <c r="ESP6"/>
      <c r="ESQ6"/>
      <c r="ESR6"/>
      <c r="ESS6"/>
      <c r="EST6"/>
      <c r="ESU6"/>
      <c r="ESV6"/>
      <c r="ESW6"/>
      <c r="ESX6"/>
      <c r="ESY6"/>
      <c r="ESZ6"/>
      <c r="ETA6"/>
      <c r="ETB6"/>
      <c r="ETC6"/>
      <c r="ETD6"/>
      <c r="ETE6"/>
      <c r="ETF6"/>
      <c r="ETG6"/>
      <c r="ETH6"/>
      <c r="ETI6"/>
      <c r="ETJ6"/>
      <c r="ETK6"/>
      <c r="ETL6"/>
      <c r="ETM6"/>
      <c r="ETN6"/>
      <c r="ETO6"/>
      <c r="ETP6"/>
      <c r="ETQ6"/>
      <c r="ETR6"/>
      <c r="ETS6"/>
      <c r="ETT6"/>
      <c r="ETU6"/>
      <c r="ETV6"/>
      <c r="ETW6"/>
      <c r="ETX6"/>
      <c r="ETY6"/>
      <c r="ETZ6"/>
      <c r="EUA6"/>
      <c r="EUB6"/>
      <c r="EUC6"/>
      <c r="EUD6"/>
      <c r="EUE6"/>
      <c r="EUF6"/>
      <c r="EUG6"/>
      <c r="EUH6"/>
      <c r="EUI6"/>
      <c r="EUJ6"/>
      <c r="EUK6"/>
      <c r="EUL6"/>
      <c r="EUM6"/>
      <c r="EUN6"/>
      <c r="EUO6"/>
      <c r="EUP6"/>
      <c r="EUQ6"/>
      <c r="EUR6"/>
      <c r="EUS6"/>
      <c r="EUT6"/>
      <c r="EUU6"/>
      <c r="EUV6"/>
      <c r="EUW6"/>
      <c r="EUX6"/>
      <c r="EUY6"/>
      <c r="EUZ6"/>
      <c r="EVA6"/>
      <c r="EVB6"/>
      <c r="EVC6"/>
      <c r="EVD6"/>
      <c r="EVE6"/>
      <c r="EVF6"/>
      <c r="EVG6"/>
      <c r="EVH6"/>
      <c r="EVI6"/>
      <c r="EVJ6"/>
      <c r="EVK6"/>
      <c r="EVL6"/>
      <c r="EVM6"/>
      <c r="EVN6"/>
      <c r="EVO6"/>
      <c r="EVP6"/>
      <c r="EVQ6"/>
      <c r="EVR6"/>
      <c r="EVS6"/>
      <c r="EVT6"/>
      <c r="EVU6"/>
      <c r="EVV6"/>
      <c r="EVW6"/>
      <c r="EVX6"/>
      <c r="EVY6"/>
      <c r="EVZ6"/>
      <c r="EWA6"/>
      <c r="EWB6"/>
      <c r="EWC6"/>
      <c r="EWD6"/>
      <c r="EWE6"/>
      <c r="EWF6"/>
      <c r="EWG6"/>
      <c r="EWH6"/>
      <c r="EWI6"/>
      <c r="EWJ6"/>
      <c r="EWK6"/>
      <c r="EWL6"/>
      <c r="EWM6"/>
      <c r="EWN6"/>
      <c r="EWO6"/>
      <c r="EWP6"/>
      <c r="EWQ6"/>
      <c r="EWR6"/>
      <c r="EWS6"/>
      <c r="EWT6"/>
      <c r="EWU6"/>
      <c r="EWV6"/>
      <c r="EWW6"/>
      <c r="EWX6"/>
      <c r="EWY6"/>
      <c r="EWZ6"/>
      <c r="EXA6"/>
      <c r="EXB6"/>
      <c r="EXC6"/>
      <c r="EXD6"/>
      <c r="EXE6"/>
      <c r="EXF6"/>
      <c r="EXG6"/>
      <c r="EXH6"/>
      <c r="EXI6"/>
      <c r="EXJ6"/>
      <c r="EXK6"/>
      <c r="EXL6"/>
      <c r="EXM6"/>
      <c r="EXN6"/>
      <c r="EXO6"/>
      <c r="EXP6"/>
      <c r="EXQ6"/>
      <c r="EXR6"/>
      <c r="EXS6"/>
      <c r="EXT6"/>
      <c r="EXU6"/>
      <c r="EXV6"/>
      <c r="EXW6"/>
      <c r="EXX6"/>
      <c r="EXY6"/>
      <c r="EXZ6"/>
      <c r="EYA6"/>
      <c r="EYB6"/>
      <c r="EYC6"/>
      <c r="EYD6"/>
      <c r="EYE6"/>
      <c r="EYF6"/>
      <c r="EYG6"/>
      <c r="EYH6"/>
      <c r="EYI6"/>
      <c r="EYJ6"/>
      <c r="EYK6"/>
      <c r="EYL6"/>
      <c r="EYM6"/>
      <c r="EYN6"/>
      <c r="EYO6"/>
      <c r="EYP6"/>
      <c r="EYQ6"/>
      <c r="EYR6"/>
      <c r="EYS6"/>
      <c r="EYT6"/>
      <c r="EYU6"/>
      <c r="EYV6"/>
      <c r="EYW6"/>
      <c r="EYX6"/>
      <c r="EYY6"/>
      <c r="EYZ6"/>
      <c r="EZA6"/>
      <c r="EZB6"/>
      <c r="EZC6"/>
      <c r="EZD6"/>
      <c r="EZE6"/>
      <c r="EZF6"/>
      <c r="EZG6"/>
      <c r="EZH6"/>
      <c r="EZI6"/>
      <c r="EZJ6"/>
      <c r="EZK6"/>
      <c r="EZL6"/>
      <c r="EZM6"/>
      <c r="EZN6"/>
      <c r="EZO6"/>
      <c r="EZP6"/>
      <c r="EZQ6"/>
      <c r="EZR6"/>
      <c r="EZS6"/>
      <c r="EZT6"/>
      <c r="EZU6"/>
      <c r="EZV6"/>
      <c r="EZW6"/>
      <c r="EZX6"/>
      <c r="EZY6"/>
      <c r="EZZ6"/>
      <c r="FAA6"/>
      <c r="FAB6"/>
      <c r="FAC6"/>
      <c r="FAD6"/>
      <c r="FAE6"/>
      <c r="FAF6"/>
      <c r="FAG6"/>
      <c r="FAH6"/>
      <c r="FAI6"/>
      <c r="FAJ6"/>
      <c r="FAK6"/>
      <c r="FAL6"/>
      <c r="FAM6"/>
      <c r="FAN6"/>
      <c r="FAO6"/>
      <c r="FAP6"/>
      <c r="FAQ6"/>
      <c r="FAR6"/>
      <c r="FAS6"/>
      <c r="FAT6"/>
      <c r="FAU6"/>
      <c r="FAV6"/>
      <c r="FAW6"/>
      <c r="FAX6"/>
      <c r="FAY6"/>
      <c r="FAZ6"/>
      <c r="FBA6"/>
      <c r="FBB6"/>
      <c r="FBC6"/>
      <c r="FBD6"/>
      <c r="FBE6"/>
      <c r="FBF6"/>
      <c r="FBG6"/>
      <c r="FBH6"/>
      <c r="FBI6"/>
      <c r="FBJ6"/>
      <c r="FBK6"/>
      <c r="FBL6"/>
      <c r="FBM6"/>
      <c r="FBN6"/>
      <c r="FBO6"/>
      <c r="FBP6"/>
      <c r="FBQ6"/>
      <c r="FBR6"/>
      <c r="FBS6"/>
      <c r="FBT6"/>
      <c r="FBU6"/>
      <c r="FBV6"/>
      <c r="FBW6"/>
      <c r="FBX6"/>
      <c r="FBY6"/>
      <c r="FBZ6"/>
      <c r="FCA6"/>
      <c r="FCB6"/>
      <c r="FCC6"/>
      <c r="FCD6"/>
      <c r="FCE6"/>
      <c r="FCF6"/>
      <c r="FCG6"/>
      <c r="FCH6"/>
      <c r="FCI6"/>
      <c r="FCJ6"/>
      <c r="FCK6"/>
      <c r="FCL6"/>
      <c r="FCM6"/>
      <c r="FCN6"/>
      <c r="FCO6"/>
      <c r="FCP6"/>
      <c r="FCQ6"/>
      <c r="FCR6"/>
      <c r="FCS6"/>
      <c r="FCT6"/>
      <c r="FCU6"/>
      <c r="FCV6"/>
      <c r="FCW6"/>
      <c r="FCX6"/>
      <c r="FCY6"/>
      <c r="FCZ6"/>
      <c r="FDA6"/>
      <c r="FDB6"/>
      <c r="FDC6"/>
      <c r="FDD6"/>
      <c r="FDE6"/>
      <c r="FDF6"/>
      <c r="FDG6"/>
      <c r="FDH6"/>
      <c r="FDI6"/>
      <c r="FDJ6"/>
      <c r="FDK6"/>
      <c r="FDL6"/>
      <c r="FDM6"/>
      <c r="FDN6"/>
      <c r="FDO6"/>
      <c r="FDP6"/>
      <c r="FDQ6"/>
      <c r="FDR6"/>
      <c r="FDS6"/>
      <c r="FDT6"/>
      <c r="FDU6"/>
      <c r="FDV6"/>
      <c r="FDW6"/>
      <c r="FDX6"/>
      <c r="FDY6"/>
      <c r="FDZ6"/>
      <c r="FEA6"/>
      <c r="FEB6"/>
      <c r="FEC6"/>
      <c r="FED6"/>
      <c r="FEE6"/>
      <c r="FEF6"/>
      <c r="FEG6"/>
      <c r="FEH6"/>
      <c r="FEI6"/>
      <c r="FEJ6"/>
      <c r="FEK6"/>
      <c r="FEL6"/>
      <c r="FEM6"/>
      <c r="FEN6"/>
      <c r="FEO6"/>
      <c r="FEP6"/>
      <c r="FEQ6"/>
      <c r="FER6"/>
      <c r="FES6"/>
      <c r="FET6"/>
      <c r="FEU6"/>
      <c r="FEV6"/>
      <c r="FEW6"/>
      <c r="FEX6"/>
      <c r="FEY6"/>
      <c r="FEZ6"/>
      <c r="FFA6"/>
      <c r="FFB6"/>
      <c r="FFC6"/>
      <c r="FFD6"/>
      <c r="FFE6"/>
      <c r="FFF6"/>
      <c r="FFG6"/>
      <c r="FFH6"/>
      <c r="FFI6"/>
      <c r="FFJ6"/>
      <c r="FFK6"/>
      <c r="FFL6"/>
      <c r="FFM6"/>
      <c r="FFN6"/>
      <c r="FFO6"/>
      <c r="FFP6"/>
      <c r="FFQ6"/>
      <c r="FFR6"/>
      <c r="FFS6"/>
      <c r="FFT6"/>
      <c r="FFU6"/>
      <c r="FFV6"/>
      <c r="FFW6"/>
      <c r="FFX6"/>
      <c r="FFY6"/>
      <c r="FFZ6"/>
      <c r="FGA6"/>
      <c r="FGB6"/>
      <c r="FGC6"/>
      <c r="FGD6"/>
      <c r="FGE6"/>
      <c r="FGF6"/>
      <c r="FGG6"/>
      <c r="FGH6"/>
      <c r="FGI6"/>
      <c r="FGJ6"/>
      <c r="FGK6"/>
      <c r="FGL6"/>
      <c r="FGM6"/>
      <c r="FGN6"/>
      <c r="FGO6"/>
      <c r="FGP6"/>
      <c r="FGQ6"/>
      <c r="FGR6"/>
      <c r="FGS6"/>
      <c r="FGT6"/>
      <c r="FGU6"/>
      <c r="FGV6"/>
      <c r="FGW6"/>
      <c r="FGX6"/>
      <c r="FGY6"/>
      <c r="FGZ6"/>
      <c r="FHA6"/>
      <c r="FHB6"/>
      <c r="FHC6"/>
      <c r="FHD6"/>
      <c r="FHE6"/>
      <c r="FHF6"/>
      <c r="FHG6"/>
      <c r="FHH6"/>
      <c r="FHI6"/>
      <c r="FHJ6"/>
      <c r="FHK6"/>
      <c r="FHL6"/>
      <c r="FHM6"/>
      <c r="FHN6"/>
      <c r="FHO6"/>
      <c r="FHP6"/>
      <c r="FHQ6"/>
      <c r="FHR6"/>
      <c r="FHS6"/>
      <c r="FHT6"/>
      <c r="FHU6"/>
      <c r="FHV6"/>
      <c r="FHW6"/>
      <c r="FHX6"/>
      <c r="FHY6"/>
      <c r="FHZ6"/>
      <c r="FIA6"/>
      <c r="FIB6"/>
      <c r="FIC6"/>
      <c r="FID6"/>
      <c r="FIE6"/>
      <c r="FIF6"/>
      <c r="FIG6"/>
      <c r="FIH6"/>
      <c r="FII6"/>
      <c r="FIJ6"/>
      <c r="FIK6"/>
      <c r="FIL6"/>
      <c r="FIM6"/>
      <c r="FIN6"/>
      <c r="FIO6"/>
      <c r="FIP6"/>
      <c r="FIQ6"/>
      <c r="FIR6"/>
      <c r="FIS6"/>
      <c r="FIT6"/>
      <c r="FIU6"/>
      <c r="FIV6"/>
      <c r="FIW6"/>
      <c r="FIX6"/>
      <c r="FIY6"/>
      <c r="FIZ6"/>
      <c r="FJA6"/>
      <c r="FJB6"/>
      <c r="FJC6"/>
      <c r="FJD6"/>
      <c r="FJE6"/>
      <c r="FJF6"/>
      <c r="FJG6"/>
      <c r="FJH6"/>
      <c r="FJI6"/>
      <c r="FJJ6"/>
      <c r="FJK6"/>
      <c r="FJL6"/>
      <c r="FJM6"/>
      <c r="FJN6"/>
      <c r="FJO6"/>
      <c r="FJP6"/>
      <c r="FJQ6"/>
      <c r="FJR6"/>
      <c r="FJS6"/>
      <c r="FJT6"/>
      <c r="FJU6"/>
      <c r="FJV6"/>
      <c r="FJW6"/>
      <c r="FJX6"/>
      <c r="FJY6"/>
      <c r="FJZ6"/>
      <c r="FKA6"/>
      <c r="FKB6"/>
      <c r="FKC6"/>
      <c r="FKD6"/>
      <c r="FKE6"/>
      <c r="FKF6"/>
      <c r="FKG6"/>
      <c r="FKH6"/>
      <c r="FKI6"/>
      <c r="FKJ6"/>
      <c r="FKK6"/>
      <c r="FKL6"/>
      <c r="FKM6"/>
      <c r="FKN6"/>
      <c r="FKO6"/>
      <c r="FKP6"/>
      <c r="FKQ6"/>
      <c r="FKR6"/>
      <c r="FKS6"/>
      <c r="FKT6"/>
      <c r="FKU6"/>
      <c r="FKV6"/>
      <c r="FKW6"/>
      <c r="FKX6"/>
      <c r="FKY6"/>
      <c r="FKZ6"/>
      <c r="FLA6"/>
      <c r="FLB6"/>
      <c r="FLC6"/>
      <c r="FLD6"/>
      <c r="FLE6"/>
      <c r="FLF6"/>
      <c r="FLG6"/>
      <c r="FLH6"/>
      <c r="FLI6"/>
      <c r="FLJ6"/>
      <c r="FLK6"/>
      <c r="FLL6"/>
      <c r="FLM6"/>
      <c r="FLN6"/>
      <c r="FLO6"/>
      <c r="FLP6"/>
      <c r="FLQ6"/>
      <c r="FLR6"/>
      <c r="FLS6"/>
      <c r="FLT6"/>
      <c r="FLU6"/>
      <c r="FLV6"/>
      <c r="FLW6"/>
      <c r="FLX6"/>
      <c r="FLY6"/>
      <c r="FLZ6"/>
      <c r="FMA6"/>
      <c r="FMB6"/>
      <c r="FMC6"/>
      <c r="FMD6"/>
      <c r="FME6"/>
      <c r="FMF6"/>
      <c r="FMG6"/>
      <c r="FMH6"/>
      <c r="FMI6"/>
      <c r="FMJ6"/>
      <c r="FMK6"/>
      <c r="FML6"/>
      <c r="FMM6"/>
      <c r="FMN6"/>
      <c r="FMO6"/>
      <c r="FMP6"/>
      <c r="FMQ6"/>
      <c r="FMR6"/>
      <c r="FMS6"/>
      <c r="FMT6"/>
      <c r="FMU6"/>
      <c r="FMV6"/>
      <c r="FMW6"/>
      <c r="FMX6"/>
      <c r="FMY6"/>
      <c r="FMZ6"/>
      <c r="FNA6"/>
      <c r="FNB6"/>
      <c r="FNC6"/>
      <c r="FND6"/>
      <c r="FNE6"/>
      <c r="FNF6"/>
      <c r="FNG6"/>
      <c r="FNH6"/>
      <c r="FNI6"/>
      <c r="FNJ6"/>
      <c r="FNK6"/>
      <c r="FNL6"/>
      <c r="FNM6"/>
      <c r="FNN6"/>
      <c r="FNO6"/>
      <c r="FNP6"/>
      <c r="FNQ6"/>
      <c r="FNR6"/>
      <c r="FNS6"/>
      <c r="FNT6"/>
      <c r="FNU6"/>
      <c r="FNV6"/>
      <c r="FNW6"/>
      <c r="FNX6"/>
      <c r="FNY6"/>
      <c r="FNZ6"/>
      <c r="FOA6"/>
      <c r="FOB6"/>
      <c r="FOC6"/>
      <c r="FOD6"/>
      <c r="FOE6"/>
      <c r="FOF6"/>
      <c r="FOG6"/>
      <c r="FOH6"/>
      <c r="FOI6"/>
      <c r="FOJ6"/>
      <c r="FOK6"/>
      <c r="FOL6"/>
      <c r="FOM6"/>
      <c r="FON6"/>
      <c r="FOO6"/>
      <c r="FOP6"/>
      <c r="FOQ6"/>
      <c r="FOR6"/>
      <c r="FOS6"/>
      <c r="FOT6"/>
      <c r="FOU6"/>
      <c r="FOV6"/>
      <c r="FOW6"/>
      <c r="FOX6"/>
      <c r="FOY6"/>
      <c r="FOZ6"/>
      <c r="FPA6"/>
      <c r="FPB6"/>
      <c r="FPC6"/>
      <c r="FPD6"/>
      <c r="FPE6"/>
      <c r="FPF6"/>
      <c r="FPG6"/>
      <c r="FPH6"/>
      <c r="FPI6"/>
      <c r="FPJ6"/>
      <c r="FPK6"/>
      <c r="FPL6"/>
      <c r="FPM6"/>
      <c r="FPN6"/>
      <c r="FPO6"/>
      <c r="FPP6"/>
      <c r="FPQ6"/>
      <c r="FPR6"/>
      <c r="FPS6"/>
      <c r="FPT6"/>
      <c r="FPU6"/>
      <c r="FPV6"/>
      <c r="FPW6"/>
      <c r="FPX6"/>
      <c r="FPY6"/>
      <c r="FPZ6"/>
      <c r="FQA6"/>
      <c r="FQB6"/>
      <c r="FQC6"/>
      <c r="FQD6"/>
      <c r="FQE6"/>
      <c r="FQF6"/>
      <c r="FQG6"/>
      <c r="FQH6"/>
      <c r="FQI6"/>
      <c r="FQJ6"/>
      <c r="FQK6"/>
      <c r="FQL6"/>
      <c r="FQM6"/>
      <c r="FQN6"/>
      <c r="FQO6"/>
      <c r="FQP6"/>
      <c r="FQQ6"/>
      <c r="FQR6"/>
      <c r="FQS6"/>
      <c r="FQT6"/>
      <c r="FQU6"/>
      <c r="FQV6"/>
      <c r="FQW6"/>
      <c r="FQX6"/>
      <c r="FQY6"/>
      <c r="FQZ6"/>
      <c r="FRA6"/>
      <c r="FRB6"/>
      <c r="FRC6"/>
      <c r="FRD6"/>
      <c r="FRE6"/>
      <c r="FRF6"/>
      <c r="FRG6"/>
      <c r="FRH6"/>
      <c r="FRI6"/>
      <c r="FRJ6"/>
      <c r="FRK6"/>
      <c r="FRL6"/>
      <c r="FRM6"/>
      <c r="FRN6"/>
      <c r="FRO6"/>
      <c r="FRP6"/>
      <c r="FRQ6"/>
      <c r="FRR6"/>
      <c r="FRS6"/>
      <c r="FRT6"/>
      <c r="FRU6"/>
      <c r="FRV6"/>
      <c r="FRW6"/>
      <c r="FRX6"/>
      <c r="FRY6"/>
      <c r="FRZ6"/>
      <c r="FSA6"/>
      <c r="FSB6"/>
      <c r="FSC6"/>
      <c r="FSD6"/>
      <c r="FSE6"/>
      <c r="FSF6"/>
      <c r="FSG6"/>
      <c r="FSH6"/>
      <c r="FSI6"/>
      <c r="FSJ6"/>
      <c r="FSK6"/>
      <c r="FSL6"/>
      <c r="FSM6"/>
      <c r="FSN6"/>
      <c r="FSO6"/>
      <c r="FSP6"/>
      <c r="FSQ6"/>
      <c r="FSR6"/>
      <c r="FSS6"/>
      <c r="FST6"/>
      <c r="FSU6"/>
      <c r="FSV6"/>
      <c r="FSW6"/>
      <c r="FSX6"/>
      <c r="FSY6"/>
      <c r="FSZ6"/>
      <c r="FTA6"/>
      <c r="FTB6"/>
      <c r="FTC6"/>
      <c r="FTD6"/>
      <c r="FTE6"/>
      <c r="FTF6"/>
      <c r="FTG6"/>
      <c r="FTH6"/>
      <c r="FTI6"/>
      <c r="FTJ6"/>
      <c r="FTK6"/>
      <c r="FTL6"/>
      <c r="FTM6"/>
      <c r="FTN6"/>
      <c r="FTO6"/>
      <c r="FTP6"/>
      <c r="FTQ6"/>
      <c r="FTR6"/>
      <c r="FTS6"/>
      <c r="FTT6"/>
      <c r="FTU6"/>
      <c r="FTV6"/>
      <c r="FTW6"/>
      <c r="FTX6"/>
      <c r="FTY6"/>
      <c r="FTZ6"/>
      <c r="FUA6"/>
      <c r="FUB6"/>
      <c r="FUC6"/>
      <c r="FUD6"/>
      <c r="FUE6"/>
      <c r="FUF6"/>
      <c r="FUG6"/>
      <c r="FUH6"/>
      <c r="FUI6"/>
      <c r="FUJ6"/>
      <c r="FUK6"/>
      <c r="FUL6"/>
      <c r="FUM6"/>
      <c r="FUN6"/>
      <c r="FUO6"/>
      <c r="FUP6"/>
      <c r="FUQ6"/>
      <c r="FUR6"/>
      <c r="FUS6"/>
      <c r="FUT6"/>
      <c r="FUU6"/>
      <c r="FUV6"/>
      <c r="FUW6"/>
      <c r="FUX6"/>
      <c r="FUY6"/>
      <c r="FUZ6"/>
      <c r="FVA6"/>
      <c r="FVB6"/>
      <c r="FVC6"/>
      <c r="FVD6"/>
      <c r="FVE6"/>
      <c r="FVF6"/>
      <c r="FVG6"/>
      <c r="FVH6"/>
      <c r="FVI6"/>
      <c r="FVJ6"/>
      <c r="FVK6"/>
      <c r="FVL6"/>
      <c r="FVM6"/>
      <c r="FVN6"/>
      <c r="FVO6"/>
      <c r="FVP6"/>
      <c r="FVQ6"/>
      <c r="FVR6"/>
      <c r="FVS6"/>
      <c r="FVT6"/>
      <c r="FVU6"/>
      <c r="FVV6"/>
      <c r="FVW6"/>
      <c r="FVX6"/>
      <c r="FVY6"/>
      <c r="FVZ6"/>
      <c r="FWA6"/>
      <c r="FWB6"/>
      <c r="FWC6"/>
      <c r="FWD6"/>
      <c r="FWE6"/>
      <c r="FWF6"/>
      <c r="FWG6"/>
      <c r="FWH6"/>
      <c r="FWI6"/>
      <c r="FWJ6"/>
      <c r="FWK6"/>
      <c r="FWL6"/>
      <c r="FWM6"/>
      <c r="FWN6"/>
      <c r="FWO6"/>
      <c r="FWP6"/>
      <c r="FWQ6"/>
      <c r="FWR6"/>
      <c r="FWS6"/>
      <c r="FWT6"/>
      <c r="FWU6"/>
      <c r="FWV6"/>
      <c r="FWW6"/>
      <c r="FWX6"/>
      <c r="FWY6"/>
      <c r="FWZ6"/>
      <c r="FXA6"/>
      <c r="FXB6"/>
      <c r="FXC6"/>
      <c r="FXD6"/>
      <c r="FXE6"/>
      <c r="FXF6"/>
      <c r="FXG6"/>
      <c r="FXH6"/>
      <c r="FXI6"/>
      <c r="FXJ6"/>
      <c r="FXK6"/>
      <c r="FXL6"/>
      <c r="FXM6"/>
      <c r="FXN6"/>
      <c r="FXO6"/>
      <c r="FXP6"/>
      <c r="FXQ6"/>
      <c r="FXR6"/>
      <c r="FXS6"/>
      <c r="FXT6"/>
      <c r="FXU6"/>
      <c r="FXV6"/>
      <c r="FXW6"/>
      <c r="FXX6"/>
      <c r="FXY6"/>
      <c r="FXZ6"/>
      <c r="FYA6"/>
      <c r="FYB6"/>
      <c r="FYC6"/>
      <c r="FYD6"/>
      <c r="FYE6"/>
      <c r="FYF6"/>
      <c r="FYG6"/>
      <c r="FYH6"/>
      <c r="FYI6"/>
      <c r="FYJ6"/>
      <c r="FYK6"/>
      <c r="FYL6"/>
      <c r="FYM6"/>
      <c r="FYN6"/>
      <c r="FYO6"/>
      <c r="FYP6"/>
      <c r="FYQ6"/>
      <c r="FYR6"/>
      <c r="FYS6"/>
      <c r="FYT6"/>
      <c r="FYU6"/>
      <c r="FYV6"/>
      <c r="FYW6"/>
      <c r="FYX6"/>
      <c r="FYY6"/>
      <c r="FYZ6"/>
      <c r="FZA6"/>
      <c r="FZB6"/>
      <c r="FZC6"/>
      <c r="FZD6"/>
      <c r="FZE6"/>
      <c r="FZF6"/>
      <c r="FZG6"/>
      <c r="FZH6"/>
      <c r="FZI6"/>
      <c r="FZJ6"/>
      <c r="FZK6"/>
      <c r="FZL6"/>
      <c r="FZM6"/>
      <c r="FZN6"/>
      <c r="FZO6"/>
      <c r="FZP6"/>
      <c r="FZQ6"/>
      <c r="FZR6"/>
      <c r="FZS6"/>
      <c r="FZT6"/>
      <c r="FZU6"/>
      <c r="FZV6"/>
      <c r="FZW6"/>
      <c r="FZX6"/>
      <c r="FZY6"/>
      <c r="FZZ6"/>
      <c r="GAA6"/>
      <c r="GAB6"/>
      <c r="GAC6"/>
      <c r="GAD6"/>
      <c r="GAE6"/>
      <c r="GAF6"/>
      <c r="GAG6"/>
      <c r="GAH6"/>
      <c r="GAI6"/>
      <c r="GAJ6"/>
      <c r="GAK6"/>
      <c r="GAL6"/>
      <c r="GAM6"/>
      <c r="GAN6"/>
      <c r="GAO6"/>
      <c r="GAP6"/>
      <c r="GAQ6"/>
      <c r="GAR6"/>
      <c r="GAS6"/>
      <c r="GAT6"/>
      <c r="GAU6"/>
      <c r="GAV6"/>
      <c r="GAW6"/>
      <c r="GAX6"/>
      <c r="GAY6"/>
      <c r="GAZ6"/>
      <c r="GBA6"/>
      <c r="GBB6"/>
      <c r="GBC6"/>
      <c r="GBD6"/>
      <c r="GBE6"/>
      <c r="GBF6"/>
      <c r="GBG6"/>
      <c r="GBH6"/>
      <c r="GBI6"/>
      <c r="GBJ6"/>
      <c r="GBK6"/>
      <c r="GBL6"/>
      <c r="GBM6"/>
      <c r="GBN6"/>
      <c r="GBO6"/>
      <c r="GBP6"/>
      <c r="GBQ6"/>
      <c r="GBR6"/>
      <c r="GBS6"/>
      <c r="GBT6"/>
      <c r="GBU6"/>
      <c r="GBV6"/>
      <c r="GBW6"/>
      <c r="GBX6"/>
      <c r="GBY6"/>
      <c r="GBZ6"/>
      <c r="GCA6"/>
      <c r="GCB6"/>
      <c r="GCC6"/>
      <c r="GCD6"/>
      <c r="GCE6"/>
      <c r="GCF6"/>
      <c r="GCG6"/>
      <c r="GCH6"/>
      <c r="GCI6"/>
      <c r="GCJ6"/>
      <c r="GCK6"/>
      <c r="GCL6"/>
      <c r="GCM6"/>
      <c r="GCN6"/>
      <c r="GCO6"/>
      <c r="GCP6"/>
      <c r="GCQ6"/>
      <c r="GCR6"/>
      <c r="GCS6"/>
      <c r="GCT6"/>
      <c r="GCU6"/>
      <c r="GCV6"/>
      <c r="GCW6"/>
      <c r="GCX6"/>
      <c r="GCY6"/>
      <c r="GCZ6"/>
      <c r="GDA6"/>
      <c r="GDB6"/>
      <c r="GDC6"/>
      <c r="GDD6"/>
      <c r="GDE6"/>
      <c r="GDF6"/>
      <c r="GDG6"/>
      <c r="GDH6"/>
      <c r="GDI6"/>
      <c r="GDJ6"/>
      <c r="GDK6"/>
      <c r="GDL6"/>
      <c r="GDM6"/>
      <c r="GDN6"/>
      <c r="GDO6"/>
      <c r="GDP6"/>
      <c r="GDQ6"/>
      <c r="GDR6"/>
      <c r="GDS6"/>
      <c r="GDT6"/>
      <c r="GDU6"/>
      <c r="GDV6"/>
      <c r="GDW6"/>
      <c r="GDX6"/>
      <c r="GDY6"/>
      <c r="GDZ6"/>
      <c r="GEA6"/>
      <c r="GEB6"/>
      <c r="GEC6"/>
      <c r="GED6"/>
      <c r="GEE6"/>
      <c r="GEF6"/>
      <c r="GEG6"/>
      <c r="GEH6"/>
      <c r="GEI6"/>
      <c r="GEJ6"/>
      <c r="GEK6"/>
      <c r="GEL6"/>
      <c r="GEM6"/>
      <c r="GEN6"/>
      <c r="GEO6"/>
      <c r="GEP6"/>
      <c r="GEQ6"/>
      <c r="GER6"/>
      <c r="GES6"/>
      <c r="GET6"/>
      <c r="GEU6"/>
      <c r="GEV6"/>
      <c r="GEW6"/>
      <c r="GEX6"/>
      <c r="GEY6"/>
      <c r="GEZ6"/>
      <c r="GFA6"/>
      <c r="GFB6"/>
      <c r="GFC6"/>
      <c r="GFD6"/>
      <c r="GFE6"/>
      <c r="GFF6"/>
      <c r="GFG6"/>
      <c r="GFH6"/>
      <c r="GFI6"/>
      <c r="GFJ6"/>
      <c r="GFK6"/>
      <c r="GFL6"/>
      <c r="GFM6"/>
      <c r="GFN6"/>
      <c r="GFO6"/>
      <c r="GFP6"/>
      <c r="GFQ6"/>
      <c r="GFR6"/>
      <c r="GFS6"/>
      <c r="GFT6"/>
      <c r="GFU6"/>
      <c r="GFV6"/>
      <c r="GFW6"/>
      <c r="GFX6"/>
      <c r="GFY6"/>
      <c r="GFZ6"/>
      <c r="GGA6"/>
      <c r="GGB6"/>
      <c r="GGC6"/>
      <c r="GGD6"/>
      <c r="GGE6"/>
      <c r="GGF6"/>
      <c r="GGG6"/>
      <c r="GGH6"/>
      <c r="GGI6"/>
      <c r="GGJ6"/>
      <c r="GGK6"/>
      <c r="GGL6"/>
      <c r="GGM6"/>
      <c r="GGN6"/>
      <c r="GGO6"/>
      <c r="GGP6"/>
      <c r="GGQ6"/>
      <c r="GGR6"/>
      <c r="GGS6"/>
      <c r="GGT6"/>
      <c r="GGU6"/>
      <c r="GGV6"/>
      <c r="GGW6"/>
      <c r="GGX6"/>
      <c r="GGY6"/>
      <c r="GGZ6"/>
      <c r="GHA6"/>
      <c r="GHB6"/>
      <c r="GHC6"/>
      <c r="GHD6"/>
      <c r="GHE6"/>
      <c r="GHF6"/>
      <c r="GHG6"/>
      <c r="GHH6"/>
      <c r="GHI6"/>
      <c r="GHJ6"/>
      <c r="GHK6"/>
      <c r="GHL6"/>
      <c r="GHM6"/>
      <c r="GHN6"/>
      <c r="GHO6"/>
      <c r="GHP6"/>
      <c r="GHQ6"/>
      <c r="GHR6"/>
      <c r="GHS6"/>
      <c r="GHT6"/>
      <c r="GHU6"/>
      <c r="GHV6"/>
      <c r="GHW6"/>
      <c r="GHX6"/>
      <c r="GHY6"/>
      <c r="GHZ6"/>
      <c r="GIA6"/>
      <c r="GIB6"/>
      <c r="GIC6"/>
      <c r="GID6"/>
      <c r="GIE6"/>
      <c r="GIF6"/>
      <c r="GIG6"/>
      <c r="GIH6"/>
      <c r="GII6"/>
      <c r="GIJ6"/>
      <c r="GIK6"/>
      <c r="GIL6"/>
      <c r="GIM6"/>
      <c r="GIN6"/>
      <c r="GIO6"/>
      <c r="GIP6"/>
      <c r="GIQ6"/>
      <c r="GIR6"/>
      <c r="GIS6"/>
      <c r="GIT6"/>
      <c r="GIU6"/>
      <c r="GIV6"/>
      <c r="GIW6"/>
      <c r="GIX6"/>
      <c r="GIY6"/>
      <c r="GIZ6"/>
      <c r="GJA6"/>
      <c r="GJB6"/>
      <c r="GJC6"/>
      <c r="GJD6"/>
      <c r="GJE6"/>
      <c r="GJF6"/>
      <c r="GJG6"/>
      <c r="GJH6"/>
      <c r="GJI6"/>
      <c r="GJJ6"/>
      <c r="GJK6"/>
      <c r="GJL6"/>
      <c r="GJM6"/>
      <c r="GJN6"/>
      <c r="GJO6"/>
      <c r="GJP6"/>
      <c r="GJQ6"/>
      <c r="GJR6"/>
      <c r="GJS6"/>
      <c r="GJT6"/>
      <c r="GJU6"/>
      <c r="GJV6"/>
      <c r="GJW6"/>
      <c r="GJX6"/>
      <c r="GJY6"/>
      <c r="GJZ6"/>
      <c r="GKA6"/>
      <c r="GKB6"/>
      <c r="GKC6"/>
      <c r="GKD6"/>
      <c r="GKE6"/>
      <c r="GKF6"/>
      <c r="GKG6"/>
      <c r="GKH6"/>
      <c r="GKI6"/>
      <c r="GKJ6"/>
      <c r="GKK6"/>
      <c r="GKL6"/>
      <c r="GKM6"/>
      <c r="GKN6"/>
      <c r="GKO6"/>
      <c r="GKP6"/>
      <c r="GKQ6"/>
      <c r="GKR6"/>
      <c r="GKS6"/>
      <c r="GKT6"/>
      <c r="GKU6"/>
      <c r="GKV6"/>
      <c r="GKW6"/>
      <c r="GKX6"/>
      <c r="GKY6"/>
      <c r="GKZ6"/>
      <c r="GLA6"/>
      <c r="GLB6"/>
      <c r="GLC6"/>
      <c r="GLD6"/>
      <c r="GLE6"/>
      <c r="GLF6"/>
      <c r="GLG6"/>
      <c r="GLH6"/>
      <c r="GLI6"/>
      <c r="GLJ6"/>
      <c r="GLK6"/>
      <c r="GLL6"/>
      <c r="GLM6"/>
      <c r="GLN6"/>
      <c r="GLO6"/>
      <c r="GLP6"/>
      <c r="GLQ6"/>
      <c r="GLR6"/>
      <c r="GLS6"/>
      <c r="GLT6"/>
      <c r="GLU6"/>
      <c r="GLV6"/>
      <c r="GLW6"/>
      <c r="GLX6"/>
      <c r="GLY6"/>
      <c r="GLZ6"/>
      <c r="GMA6"/>
      <c r="GMB6"/>
      <c r="GMC6"/>
      <c r="GMD6"/>
      <c r="GME6"/>
      <c r="GMF6"/>
      <c r="GMG6"/>
      <c r="GMH6"/>
      <c r="GMI6"/>
      <c r="GMJ6"/>
      <c r="GMK6"/>
      <c r="GML6"/>
      <c r="GMM6"/>
      <c r="GMN6"/>
      <c r="GMO6"/>
      <c r="GMP6"/>
      <c r="GMQ6"/>
      <c r="GMR6"/>
      <c r="GMS6"/>
      <c r="GMT6"/>
      <c r="GMU6"/>
      <c r="GMV6"/>
      <c r="GMW6"/>
      <c r="GMX6"/>
      <c r="GMY6"/>
      <c r="GMZ6"/>
      <c r="GNA6"/>
      <c r="GNB6"/>
      <c r="GNC6"/>
      <c r="GND6"/>
      <c r="GNE6"/>
      <c r="GNF6"/>
      <c r="GNG6"/>
      <c r="GNH6"/>
      <c r="GNI6"/>
      <c r="GNJ6"/>
      <c r="GNK6"/>
      <c r="GNL6"/>
      <c r="GNM6"/>
      <c r="GNN6"/>
      <c r="GNO6"/>
      <c r="GNP6"/>
      <c r="GNQ6"/>
      <c r="GNR6"/>
      <c r="GNS6"/>
      <c r="GNT6"/>
      <c r="GNU6"/>
      <c r="GNV6"/>
      <c r="GNW6"/>
      <c r="GNX6"/>
      <c r="GNY6"/>
      <c r="GNZ6"/>
      <c r="GOA6"/>
      <c r="GOB6"/>
      <c r="GOC6"/>
      <c r="GOD6"/>
      <c r="GOE6"/>
      <c r="GOF6"/>
      <c r="GOG6"/>
      <c r="GOH6"/>
      <c r="GOI6"/>
      <c r="GOJ6"/>
      <c r="GOK6"/>
      <c r="GOL6"/>
      <c r="GOM6"/>
      <c r="GON6"/>
      <c r="GOO6"/>
      <c r="GOP6"/>
      <c r="GOQ6"/>
      <c r="GOR6"/>
      <c r="GOS6"/>
      <c r="GOT6"/>
      <c r="GOU6"/>
      <c r="GOV6"/>
      <c r="GOW6"/>
      <c r="GOX6"/>
      <c r="GOY6"/>
      <c r="GOZ6"/>
      <c r="GPA6"/>
      <c r="GPB6"/>
      <c r="GPC6"/>
      <c r="GPD6"/>
      <c r="GPE6"/>
      <c r="GPF6"/>
      <c r="GPG6"/>
      <c r="GPH6"/>
      <c r="GPI6"/>
      <c r="GPJ6"/>
      <c r="GPK6"/>
      <c r="GPL6"/>
      <c r="GPM6"/>
      <c r="GPN6"/>
      <c r="GPO6"/>
      <c r="GPP6"/>
      <c r="GPQ6"/>
      <c r="GPR6"/>
      <c r="GPS6"/>
      <c r="GPT6"/>
      <c r="GPU6"/>
      <c r="GPV6"/>
      <c r="GPW6"/>
      <c r="GPX6"/>
      <c r="GPY6"/>
      <c r="GPZ6"/>
      <c r="GQA6"/>
      <c r="GQB6"/>
      <c r="GQC6"/>
      <c r="GQD6"/>
      <c r="GQE6"/>
      <c r="GQF6"/>
      <c r="GQG6"/>
      <c r="GQH6"/>
      <c r="GQI6"/>
      <c r="GQJ6"/>
      <c r="GQK6"/>
      <c r="GQL6"/>
      <c r="GQM6"/>
      <c r="GQN6"/>
      <c r="GQO6"/>
      <c r="GQP6"/>
      <c r="GQQ6"/>
      <c r="GQR6"/>
      <c r="GQS6"/>
      <c r="GQT6"/>
      <c r="GQU6"/>
      <c r="GQV6"/>
      <c r="GQW6"/>
      <c r="GQX6"/>
      <c r="GQY6"/>
      <c r="GQZ6"/>
      <c r="GRA6"/>
      <c r="GRB6"/>
      <c r="GRC6"/>
      <c r="GRD6"/>
      <c r="GRE6"/>
      <c r="GRF6"/>
      <c r="GRG6"/>
      <c r="GRH6"/>
      <c r="GRI6"/>
      <c r="GRJ6"/>
      <c r="GRK6"/>
      <c r="GRL6"/>
      <c r="GRM6"/>
      <c r="GRN6"/>
      <c r="GRO6"/>
      <c r="GRP6"/>
      <c r="GRQ6"/>
      <c r="GRR6"/>
      <c r="GRS6"/>
      <c r="GRT6"/>
      <c r="GRU6"/>
      <c r="GRV6"/>
      <c r="GRW6"/>
      <c r="GRX6"/>
      <c r="GRY6"/>
      <c r="GRZ6"/>
      <c r="GSA6"/>
      <c r="GSB6"/>
      <c r="GSC6"/>
      <c r="GSD6"/>
      <c r="GSE6"/>
      <c r="GSF6"/>
      <c r="GSG6"/>
      <c r="GSH6"/>
      <c r="GSI6"/>
      <c r="GSJ6"/>
      <c r="GSK6"/>
      <c r="GSL6"/>
      <c r="GSM6"/>
      <c r="GSN6"/>
      <c r="GSO6"/>
      <c r="GSP6"/>
      <c r="GSQ6"/>
      <c r="GSR6"/>
      <c r="GSS6"/>
      <c r="GST6"/>
      <c r="GSU6"/>
      <c r="GSV6"/>
      <c r="GSW6"/>
      <c r="GSX6"/>
      <c r="GSY6"/>
      <c r="GSZ6"/>
      <c r="GTA6"/>
      <c r="GTB6"/>
      <c r="GTC6"/>
      <c r="GTD6"/>
      <c r="GTE6"/>
      <c r="GTF6"/>
      <c r="GTG6"/>
      <c r="GTH6"/>
      <c r="GTI6"/>
      <c r="GTJ6"/>
      <c r="GTK6"/>
      <c r="GTL6"/>
      <c r="GTM6"/>
      <c r="GTN6"/>
      <c r="GTO6"/>
      <c r="GTP6"/>
      <c r="GTQ6"/>
      <c r="GTR6"/>
      <c r="GTS6"/>
      <c r="GTT6"/>
      <c r="GTU6"/>
      <c r="GTV6"/>
      <c r="GTW6"/>
      <c r="GTX6"/>
      <c r="GTY6"/>
      <c r="GTZ6"/>
      <c r="GUA6"/>
      <c r="GUB6"/>
      <c r="GUC6"/>
      <c r="GUD6"/>
      <c r="GUE6"/>
      <c r="GUF6"/>
      <c r="GUG6"/>
      <c r="GUH6"/>
      <c r="GUI6"/>
      <c r="GUJ6"/>
      <c r="GUK6"/>
      <c r="GUL6"/>
      <c r="GUM6"/>
      <c r="GUN6"/>
      <c r="GUO6"/>
      <c r="GUP6"/>
      <c r="GUQ6"/>
      <c r="GUR6"/>
      <c r="GUS6"/>
      <c r="GUT6"/>
      <c r="GUU6"/>
      <c r="GUV6"/>
      <c r="GUW6"/>
      <c r="GUX6"/>
      <c r="GUY6"/>
      <c r="GUZ6"/>
      <c r="GVA6"/>
      <c r="GVB6"/>
      <c r="GVC6"/>
      <c r="GVD6"/>
      <c r="GVE6"/>
      <c r="GVF6"/>
      <c r="GVG6"/>
      <c r="GVH6"/>
      <c r="GVI6"/>
      <c r="GVJ6"/>
      <c r="GVK6"/>
      <c r="GVL6"/>
      <c r="GVM6"/>
      <c r="GVN6"/>
      <c r="GVO6"/>
      <c r="GVP6"/>
      <c r="GVQ6"/>
      <c r="GVR6"/>
      <c r="GVS6"/>
      <c r="GVT6"/>
      <c r="GVU6"/>
      <c r="GVV6"/>
      <c r="GVW6"/>
      <c r="GVX6"/>
      <c r="GVY6"/>
      <c r="GVZ6"/>
      <c r="GWA6"/>
      <c r="GWB6"/>
      <c r="GWC6"/>
      <c r="GWD6"/>
      <c r="GWE6"/>
      <c r="GWF6"/>
      <c r="GWG6"/>
      <c r="GWH6"/>
      <c r="GWI6"/>
      <c r="GWJ6"/>
      <c r="GWK6"/>
      <c r="GWL6"/>
      <c r="GWM6"/>
      <c r="GWN6"/>
      <c r="GWO6"/>
      <c r="GWP6"/>
      <c r="GWQ6"/>
      <c r="GWR6"/>
      <c r="GWS6"/>
      <c r="GWT6"/>
      <c r="GWU6"/>
      <c r="GWV6"/>
      <c r="GWW6"/>
      <c r="GWX6"/>
      <c r="GWY6"/>
      <c r="GWZ6"/>
      <c r="GXA6"/>
      <c r="GXB6"/>
      <c r="GXC6"/>
      <c r="GXD6"/>
      <c r="GXE6"/>
      <c r="GXF6"/>
      <c r="GXG6"/>
      <c r="GXH6"/>
      <c r="GXI6"/>
      <c r="GXJ6"/>
      <c r="GXK6"/>
      <c r="GXL6"/>
      <c r="GXM6"/>
      <c r="GXN6"/>
      <c r="GXO6"/>
      <c r="GXP6"/>
      <c r="GXQ6"/>
      <c r="GXR6"/>
      <c r="GXS6"/>
      <c r="GXT6"/>
      <c r="GXU6"/>
      <c r="GXV6"/>
      <c r="GXW6"/>
      <c r="GXX6"/>
      <c r="GXY6"/>
      <c r="GXZ6"/>
      <c r="GYA6"/>
      <c r="GYB6"/>
      <c r="GYC6"/>
      <c r="GYD6"/>
      <c r="GYE6"/>
      <c r="GYF6"/>
      <c r="GYG6"/>
      <c r="GYH6"/>
      <c r="GYI6"/>
      <c r="GYJ6"/>
      <c r="GYK6"/>
      <c r="GYL6"/>
      <c r="GYM6"/>
      <c r="GYN6"/>
      <c r="GYO6"/>
      <c r="GYP6"/>
      <c r="GYQ6"/>
      <c r="GYR6"/>
      <c r="GYS6"/>
      <c r="GYT6"/>
      <c r="GYU6"/>
      <c r="GYV6"/>
      <c r="GYW6"/>
      <c r="GYX6"/>
      <c r="GYY6"/>
      <c r="GYZ6"/>
      <c r="GZA6"/>
      <c r="GZB6"/>
      <c r="GZC6"/>
      <c r="GZD6"/>
      <c r="GZE6"/>
      <c r="GZF6"/>
      <c r="GZG6"/>
      <c r="GZH6"/>
      <c r="GZI6"/>
      <c r="GZJ6"/>
      <c r="GZK6"/>
      <c r="GZL6"/>
      <c r="GZM6"/>
      <c r="GZN6"/>
      <c r="GZO6"/>
      <c r="GZP6"/>
      <c r="GZQ6"/>
      <c r="GZR6"/>
      <c r="GZS6"/>
      <c r="GZT6"/>
      <c r="GZU6"/>
      <c r="GZV6"/>
      <c r="GZW6"/>
      <c r="GZX6"/>
      <c r="GZY6"/>
      <c r="GZZ6"/>
      <c r="HAA6"/>
      <c r="HAB6"/>
      <c r="HAC6"/>
      <c r="HAD6"/>
      <c r="HAE6"/>
      <c r="HAF6"/>
      <c r="HAG6"/>
      <c r="HAH6"/>
      <c r="HAI6"/>
      <c r="HAJ6"/>
      <c r="HAK6"/>
      <c r="HAL6"/>
      <c r="HAM6"/>
      <c r="HAN6"/>
      <c r="HAO6"/>
      <c r="HAP6"/>
      <c r="HAQ6"/>
      <c r="HAR6"/>
      <c r="HAS6"/>
      <c r="HAT6"/>
      <c r="HAU6"/>
      <c r="HAV6"/>
      <c r="HAW6"/>
      <c r="HAX6"/>
      <c r="HAY6"/>
      <c r="HAZ6"/>
      <c r="HBA6"/>
      <c r="HBB6"/>
      <c r="HBC6"/>
      <c r="HBD6"/>
      <c r="HBE6"/>
      <c r="HBF6"/>
      <c r="HBG6"/>
      <c r="HBH6"/>
      <c r="HBI6"/>
      <c r="HBJ6"/>
      <c r="HBK6"/>
      <c r="HBL6"/>
      <c r="HBM6"/>
      <c r="HBN6"/>
      <c r="HBO6"/>
      <c r="HBP6"/>
      <c r="HBQ6"/>
      <c r="HBR6"/>
      <c r="HBS6"/>
      <c r="HBT6"/>
      <c r="HBU6"/>
      <c r="HBV6"/>
      <c r="HBW6"/>
      <c r="HBX6"/>
      <c r="HBY6"/>
      <c r="HBZ6"/>
      <c r="HCA6"/>
      <c r="HCB6"/>
      <c r="HCC6"/>
      <c r="HCD6"/>
      <c r="HCE6"/>
      <c r="HCF6"/>
      <c r="HCG6"/>
      <c r="HCH6"/>
      <c r="HCI6"/>
      <c r="HCJ6"/>
      <c r="HCK6"/>
      <c r="HCL6"/>
      <c r="HCM6"/>
      <c r="HCN6"/>
      <c r="HCO6"/>
      <c r="HCP6"/>
      <c r="HCQ6"/>
      <c r="HCR6"/>
      <c r="HCS6"/>
      <c r="HCT6"/>
      <c r="HCU6"/>
      <c r="HCV6"/>
      <c r="HCW6"/>
      <c r="HCX6"/>
      <c r="HCY6"/>
      <c r="HCZ6"/>
      <c r="HDA6"/>
      <c r="HDB6"/>
      <c r="HDC6"/>
      <c r="HDD6"/>
      <c r="HDE6"/>
      <c r="HDF6"/>
      <c r="HDG6"/>
      <c r="HDH6"/>
      <c r="HDI6"/>
      <c r="HDJ6"/>
      <c r="HDK6"/>
      <c r="HDL6"/>
      <c r="HDM6"/>
      <c r="HDN6"/>
      <c r="HDO6"/>
      <c r="HDP6"/>
      <c r="HDQ6"/>
      <c r="HDR6"/>
      <c r="HDS6"/>
      <c r="HDT6"/>
      <c r="HDU6"/>
      <c r="HDV6"/>
      <c r="HDW6"/>
      <c r="HDX6"/>
      <c r="HDY6"/>
      <c r="HDZ6"/>
      <c r="HEA6"/>
      <c r="HEB6"/>
      <c r="HEC6"/>
      <c r="HED6"/>
      <c r="HEE6"/>
      <c r="HEF6"/>
      <c r="HEG6"/>
      <c r="HEH6"/>
      <c r="HEI6"/>
      <c r="HEJ6"/>
      <c r="HEK6"/>
      <c r="HEL6"/>
      <c r="HEM6"/>
      <c r="HEN6"/>
      <c r="HEO6"/>
      <c r="HEP6"/>
      <c r="HEQ6"/>
      <c r="HER6"/>
      <c r="HES6"/>
      <c r="HET6"/>
      <c r="HEU6"/>
      <c r="HEV6"/>
      <c r="HEW6"/>
      <c r="HEX6"/>
      <c r="HEY6"/>
      <c r="HEZ6"/>
      <c r="HFA6"/>
      <c r="HFB6"/>
      <c r="HFC6"/>
      <c r="HFD6"/>
      <c r="HFE6"/>
      <c r="HFF6"/>
      <c r="HFG6"/>
      <c r="HFH6"/>
      <c r="HFI6"/>
      <c r="HFJ6"/>
      <c r="HFK6"/>
      <c r="HFL6"/>
      <c r="HFM6"/>
      <c r="HFN6"/>
      <c r="HFO6"/>
      <c r="HFP6"/>
      <c r="HFQ6"/>
      <c r="HFR6"/>
      <c r="HFS6"/>
      <c r="HFT6"/>
      <c r="HFU6"/>
      <c r="HFV6"/>
      <c r="HFW6"/>
      <c r="HFX6"/>
      <c r="HFY6"/>
      <c r="HFZ6"/>
      <c r="HGA6"/>
      <c r="HGB6"/>
      <c r="HGC6"/>
      <c r="HGD6"/>
      <c r="HGE6"/>
      <c r="HGF6"/>
      <c r="HGG6"/>
      <c r="HGH6"/>
      <c r="HGI6"/>
      <c r="HGJ6"/>
      <c r="HGK6"/>
      <c r="HGL6"/>
      <c r="HGM6"/>
      <c r="HGN6"/>
      <c r="HGO6"/>
      <c r="HGP6"/>
      <c r="HGQ6"/>
      <c r="HGR6"/>
      <c r="HGS6"/>
      <c r="HGT6"/>
      <c r="HGU6"/>
      <c r="HGV6"/>
      <c r="HGW6"/>
      <c r="HGX6"/>
      <c r="HGY6"/>
      <c r="HGZ6"/>
      <c r="HHA6"/>
      <c r="HHB6"/>
      <c r="HHC6"/>
      <c r="HHD6"/>
      <c r="HHE6"/>
      <c r="HHF6"/>
      <c r="HHG6"/>
      <c r="HHH6"/>
      <c r="HHI6"/>
      <c r="HHJ6"/>
      <c r="HHK6"/>
      <c r="HHL6"/>
      <c r="HHM6"/>
      <c r="HHN6"/>
      <c r="HHO6"/>
      <c r="HHP6"/>
      <c r="HHQ6"/>
      <c r="HHR6"/>
      <c r="HHS6"/>
      <c r="HHT6"/>
      <c r="HHU6"/>
      <c r="HHV6"/>
      <c r="HHW6"/>
      <c r="HHX6"/>
      <c r="HHY6"/>
      <c r="HHZ6"/>
      <c r="HIA6"/>
      <c r="HIB6"/>
      <c r="HIC6"/>
      <c r="HID6"/>
      <c r="HIE6"/>
      <c r="HIF6"/>
      <c r="HIG6"/>
      <c r="HIH6"/>
      <c r="HII6"/>
      <c r="HIJ6"/>
      <c r="HIK6"/>
      <c r="HIL6"/>
      <c r="HIM6"/>
      <c r="HIN6"/>
      <c r="HIO6"/>
      <c r="HIP6"/>
      <c r="HIQ6"/>
      <c r="HIR6"/>
      <c r="HIS6"/>
      <c r="HIT6"/>
      <c r="HIU6"/>
      <c r="HIV6"/>
      <c r="HIW6"/>
      <c r="HIX6"/>
      <c r="HIY6"/>
      <c r="HIZ6"/>
      <c r="HJA6"/>
      <c r="HJB6"/>
      <c r="HJC6"/>
      <c r="HJD6"/>
      <c r="HJE6"/>
      <c r="HJF6"/>
      <c r="HJG6"/>
      <c r="HJH6"/>
      <c r="HJI6"/>
      <c r="HJJ6"/>
      <c r="HJK6"/>
      <c r="HJL6"/>
      <c r="HJM6"/>
      <c r="HJN6"/>
      <c r="HJO6"/>
      <c r="HJP6"/>
      <c r="HJQ6"/>
      <c r="HJR6"/>
      <c r="HJS6"/>
      <c r="HJT6"/>
    </row>
    <row r="7" spans="1:5688" x14ac:dyDescent="0.45">
      <c r="A7" s="15" t="s">
        <v>8333</v>
      </c>
      <c r="B7" s="16">
        <v>220</v>
      </c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  <c r="AMK7"/>
      <c r="AML7"/>
      <c r="AMM7"/>
      <c r="AMN7"/>
      <c r="AMO7"/>
      <c r="AMP7"/>
      <c r="AMQ7"/>
      <c r="AMR7"/>
      <c r="AMS7"/>
      <c r="AMT7"/>
      <c r="AMU7"/>
      <c r="AMV7"/>
      <c r="AMW7"/>
      <c r="AMX7"/>
      <c r="AMY7"/>
      <c r="AMZ7"/>
      <c r="ANA7"/>
      <c r="ANB7"/>
      <c r="ANC7"/>
      <c r="AND7"/>
      <c r="ANE7"/>
      <c r="ANF7"/>
      <c r="ANG7"/>
      <c r="ANH7"/>
      <c r="ANI7"/>
      <c r="ANJ7"/>
      <c r="ANK7"/>
      <c r="ANL7"/>
      <c r="ANM7"/>
      <c r="ANN7"/>
      <c r="ANO7"/>
      <c r="ANP7"/>
      <c r="ANQ7"/>
      <c r="ANR7"/>
      <c r="ANS7"/>
      <c r="ANT7"/>
      <c r="ANU7"/>
      <c r="ANV7"/>
      <c r="ANW7"/>
      <c r="ANX7"/>
      <c r="ANY7"/>
      <c r="ANZ7"/>
      <c r="AOA7"/>
      <c r="AOB7"/>
      <c r="AOC7"/>
      <c r="AOD7"/>
      <c r="AOE7"/>
      <c r="AOF7"/>
      <c r="AOG7"/>
      <c r="AOH7"/>
      <c r="AOI7"/>
      <c r="AOJ7"/>
      <c r="AOK7"/>
      <c r="AOL7"/>
      <c r="AOM7"/>
      <c r="AON7"/>
      <c r="AOO7"/>
      <c r="AOP7"/>
      <c r="AOQ7"/>
      <c r="AOR7"/>
      <c r="AOS7"/>
      <c r="AOT7"/>
      <c r="AOU7"/>
      <c r="AOV7"/>
      <c r="AOW7"/>
      <c r="AOX7"/>
      <c r="AOY7"/>
      <c r="AOZ7"/>
      <c r="APA7"/>
      <c r="APB7"/>
      <c r="APC7"/>
      <c r="APD7"/>
      <c r="APE7"/>
      <c r="APF7"/>
      <c r="APG7"/>
      <c r="APH7"/>
      <c r="API7"/>
      <c r="APJ7"/>
      <c r="APK7"/>
      <c r="APL7"/>
      <c r="APM7"/>
      <c r="APN7"/>
      <c r="APO7"/>
      <c r="APP7"/>
      <c r="APQ7"/>
      <c r="APR7"/>
      <c r="APS7"/>
      <c r="APT7"/>
      <c r="APU7"/>
      <c r="APV7"/>
      <c r="APW7"/>
      <c r="APX7"/>
      <c r="APY7"/>
      <c r="APZ7"/>
      <c r="AQA7"/>
      <c r="AQB7"/>
      <c r="AQC7"/>
      <c r="AQD7"/>
      <c r="AQE7"/>
      <c r="AQF7"/>
      <c r="AQG7"/>
      <c r="AQH7"/>
      <c r="AQI7"/>
      <c r="AQJ7"/>
      <c r="AQK7"/>
      <c r="AQL7"/>
      <c r="AQM7"/>
      <c r="AQN7"/>
      <c r="AQO7"/>
      <c r="AQP7"/>
      <c r="AQQ7"/>
      <c r="AQR7"/>
      <c r="AQS7"/>
      <c r="AQT7"/>
      <c r="AQU7"/>
      <c r="AQV7"/>
      <c r="AQW7"/>
      <c r="AQX7"/>
      <c r="AQY7"/>
      <c r="AQZ7"/>
      <c r="ARA7"/>
      <c r="ARB7"/>
      <c r="ARC7"/>
      <c r="ARD7"/>
      <c r="ARE7"/>
      <c r="ARF7"/>
      <c r="ARG7"/>
      <c r="ARH7"/>
      <c r="ARI7"/>
      <c r="ARJ7"/>
      <c r="ARK7"/>
      <c r="ARL7"/>
      <c r="ARM7"/>
      <c r="ARN7"/>
      <c r="ARO7"/>
      <c r="ARP7"/>
      <c r="ARQ7"/>
      <c r="ARR7"/>
      <c r="ARS7"/>
      <c r="ART7"/>
      <c r="ARU7"/>
      <c r="ARV7"/>
      <c r="ARW7"/>
      <c r="ARX7"/>
      <c r="ARY7"/>
      <c r="ARZ7"/>
      <c r="ASA7"/>
      <c r="ASB7"/>
      <c r="ASC7"/>
      <c r="ASD7"/>
      <c r="ASE7"/>
      <c r="ASF7"/>
      <c r="ASG7"/>
      <c r="ASH7"/>
      <c r="ASI7"/>
      <c r="ASJ7"/>
      <c r="ASK7"/>
      <c r="ASL7"/>
      <c r="ASM7"/>
      <c r="ASN7"/>
      <c r="ASO7"/>
      <c r="ASP7"/>
      <c r="ASQ7"/>
      <c r="ASR7"/>
      <c r="ASS7"/>
      <c r="AST7"/>
      <c r="ASU7"/>
      <c r="ASV7"/>
      <c r="ASW7"/>
      <c r="ASX7"/>
      <c r="ASY7"/>
      <c r="ASZ7"/>
      <c r="ATA7"/>
      <c r="ATB7"/>
      <c r="ATC7"/>
      <c r="ATD7"/>
      <c r="ATE7"/>
      <c r="ATF7"/>
      <c r="ATG7"/>
      <c r="ATH7"/>
      <c r="ATI7"/>
      <c r="ATJ7"/>
      <c r="ATK7"/>
      <c r="ATL7"/>
      <c r="ATM7"/>
      <c r="ATN7"/>
      <c r="ATO7"/>
      <c r="ATP7"/>
      <c r="ATQ7"/>
      <c r="ATR7"/>
      <c r="ATS7"/>
      <c r="ATT7"/>
      <c r="ATU7"/>
      <c r="ATV7"/>
      <c r="ATW7"/>
      <c r="ATX7"/>
      <c r="ATY7"/>
      <c r="ATZ7"/>
      <c r="AUA7"/>
      <c r="AUB7"/>
      <c r="AUC7"/>
      <c r="AUD7"/>
      <c r="AUE7"/>
      <c r="AUF7"/>
      <c r="AUG7"/>
      <c r="AUH7"/>
      <c r="AUI7"/>
      <c r="AUJ7"/>
      <c r="AUK7"/>
      <c r="AUL7"/>
      <c r="AUM7"/>
      <c r="AUN7"/>
      <c r="AUO7"/>
      <c r="AUP7"/>
      <c r="AUQ7"/>
      <c r="AUR7"/>
      <c r="AUS7"/>
      <c r="AUT7"/>
      <c r="AUU7"/>
      <c r="AUV7"/>
      <c r="AUW7"/>
      <c r="AUX7"/>
      <c r="AUY7"/>
      <c r="AUZ7"/>
      <c r="AVA7"/>
      <c r="AVB7"/>
      <c r="AVC7"/>
      <c r="AVD7"/>
      <c r="AVE7"/>
      <c r="AVF7"/>
      <c r="AVG7"/>
      <c r="AVH7"/>
      <c r="AVI7"/>
      <c r="AVJ7"/>
      <c r="AVK7"/>
      <c r="AVL7"/>
      <c r="AVM7"/>
      <c r="AVN7"/>
      <c r="AVO7"/>
      <c r="AVP7"/>
      <c r="AVQ7"/>
      <c r="AVR7"/>
      <c r="AVS7"/>
      <c r="AVT7"/>
      <c r="AVU7"/>
      <c r="AVV7"/>
      <c r="AVW7"/>
      <c r="AVX7"/>
      <c r="AVY7"/>
      <c r="AVZ7"/>
      <c r="AWA7"/>
      <c r="AWB7"/>
      <c r="AWC7"/>
      <c r="AWD7"/>
      <c r="AWE7"/>
      <c r="AWF7"/>
      <c r="AWG7"/>
      <c r="AWH7"/>
      <c r="AWI7"/>
      <c r="AWJ7"/>
      <c r="AWK7"/>
      <c r="AWL7"/>
      <c r="AWM7"/>
      <c r="AWN7"/>
      <c r="AWO7"/>
      <c r="AWP7"/>
      <c r="AWQ7"/>
      <c r="AWR7"/>
      <c r="AWS7"/>
      <c r="AWT7"/>
      <c r="AWU7"/>
      <c r="AWV7"/>
      <c r="AWW7"/>
      <c r="AWX7"/>
      <c r="AWY7"/>
      <c r="AWZ7"/>
      <c r="AXA7"/>
      <c r="AXB7"/>
      <c r="AXC7"/>
      <c r="AXD7"/>
      <c r="AXE7"/>
      <c r="AXF7"/>
      <c r="AXG7"/>
      <c r="AXH7"/>
      <c r="AXI7"/>
      <c r="AXJ7"/>
      <c r="AXK7"/>
      <c r="AXL7"/>
      <c r="AXM7"/>
      <c r="AXN7"/>
      <c r="AXO7"/>
      <c r="AXP7"/>
      <c r="AXQ7"/>
      <c r="AXR7"/>
      <c r="AXS7"/>
      <c r="AXT7"/>
      <c r="AXU7"/>
      <c r="AXV7"/>
      <c r="AXW7"/>
      <c r="AXX7"/>
      <c r="AXY7"/>
      <c r="AXZ7"/>
      <c r="AYA7"/>
      <c r="AYB7"/>
      <c r="AYC7"/>
      <c r="AYD7"/>
      <c r="AYE7"/>
      <c r="AYF7"/>
      <c r="AYG7"/>
      <c r="AYH7"/>
      <c r="AYI7"/>
      <c r="AYJ7"/>
      <c r="AYK7"/>
      <c r="AYL7"/>
      <c r="AYM7"/>
      <c r="AYN7"/>
      <c r="AYO7"/>
      <c r="AYP7"/>
      <c r="AYQ7"/>
      <c r="AYR7"/>
      <c r="AYS7"/>
      <c r="AYT7"/>
      <c r="AYU7"/>
      <c r="AYV7"/>
      <c r="AYW7"/>
      <c r="AYX7"/>
      <c r="AYY7"/>
      <c r="AYZ7"/>
      <c r="AZA7"/>
      <c r="AZB7"/>
      <c r="AZC7"/>
      <c r="AZD7"/>
      <c r="AZE7"/>
      <c r="AZF7"/>
      <c r="AZG7"/>
      <c r="AZH7"/>
      <c r="AZI7"/>
      <c r="AZJ7"/>
      <c r="AZK7"/>
      <c r="AZL7"/>
      <c r="AZM7"/>
      <c r="AZN7"/>
      <c r="AZO7"/>
      <c r="AZP7"/>
      <c r="AZQ7"/>
      <c r="AZR7"/>
      <c r="AZS7"/>
      <c r="AZT7"/>
      <c r="AZU7"/>
      <c r="AZV7"/>
      <c r="AZW7"/>
      <c r="AZX7"/>
      <c r="AZY7"/>
      <c r="AZZ7"/>
      <c r="BAA7"/>
      <c r="BAB7"/>
      <c r="BAC7"/>
      <c r="BAD7"/>
      <c r="BAE7"/>
      <c r="BAF7"/>
      <c r="BAG7"/>
      <c r="BAH7"/>
      <c r="BAI7"/>
      <c r="BAJ7"/>
      <c r="BAK7"/>
      <c r="BAL7"/>
      <c r="BAM7"/>
      <c r="BAN7"/>
      <c r="BAO7"/>
      <c r="BAP7"/>
      <c r="BAQ7"/>
      <c r="BAR7"/>
      <c r="BAS7"/>
      <c r="BAT7"/>
      <c r="BAU7"/>
      <c r="BAV7"/>
      <c r="BAW7"/>
      <c r="BAX7"/>
      <c r="BAY7"/>
      <c r="BAZ7"/>
      <c r="BBA7"/>
      <c r="BBB7"/>
      <c r="BBC7"/>
      <c r="BBD7"/>
      <c r="BBE7"/>
      <c r="BBF7"/>
      <c r="BBG7"/>
      <c r="BBH7"/>
      <c r="BBI7"/>
      <c r="BBJ7"/>
      <c r="BBK7"/>
      <c r="BBL7"/>
      <c r="BBM7"/>
      <c r="BBN7"/>
      <c r="BBO7"/>
      <c r="BBP7"/>
      <c r="BBQ7"/>
      <c r="BBR7"/>
      <c r="BBS7"/>
      <c r="BBT7"/>
      <c r="BBU7"/>
      <c r="BBV7"/>
      <c r="BBW7"/>
      <c r="BBX7"/>
      <c r="BBY7"/>
      <c r="BBZ7"/>
      <c r="BCA7"/>
      <c r="BCB7"/>
      <c r="BCC7"/>
      <c r="BCD7"/>
      <c r="BCE7"/>
      <c r="BCF7"/>
      <c r="BCG7"/>
      <c r="BCH7"/>
      <c r="BCI7"/>
      <c r="BCJ7"/>
      <c r="BCK7"/>
      <c r="BCL7"/>
      <c r="BCM7"/>
      <c r="BCN7"/>
      <c r="BCO7"/>
      <c r="BCP7"/>
      <c r="BCQ7"/>
      <c r="BCR7"/>
      <c r="BCS7"/>
      <c r="BCT7"/>
      <c r="BCU7"/>
      <c r="BCV7"/>
      <c r="BCW7"/>
      <c r="BCX7"/>
      <c r="BCY7"/>
      <c r="BCZ7"/>
      <c r="BDA7"/>
      <c r="BDB7"/>
      <c r="BDC7"/>
      <c r="BDD7"/>
      <c r="BDE7"/>
      <c r="BDF7"/>
      <c r="BDG7"/>
      <c r="BDH7"/>
      <c r="BDI7"/>
      <c r="BDJ7"/>
      <c r="BDK7"/>
      <c r="BDL7"/>
      <c r="BDM7"/>
      <c r="BDN7"/>
      <c r="BDO7"/>
      <c r="BDP7"/>
      <c r="BDQ7"/>
      <c r="BDR7"/>
      <c r="BDS7"/>
      <c r="BDT7"/>
      <c r="BDU7"/>
      <c r="BDV7"/>
      <c r="BDW7"/>
      <c r="BDX7"/>
      <c r="BDY7"/>
      <c r="BDZ7"/>
      <c r="BEA7"/>
      <c r="BEB7"/>
      <c r="BEC7"/>
      <c r="BED7"/>
      <c r="BEE7"/>
      <c r="BEF7"/>
      <c r="BEG7"/>
      <c r="BEH7"/>
      <c r="BEI7"/>
      <c r="BEJ7"/>
      <c r="BEK7"/>
      <c r="BEL7"/>
      <c r="BEM7"/>
      <c r="BEN7"/>
      <c r="BEO7"/>
      <c r="BEP7"/>
      <c r="BEQ7"/>
      <c r="BER7"/>
      <c r="BES7"/>
      <c r="BET7"/>
      <c r="BEU7"/>
      <c r="BEV7"/>
      <c r="BEW7"/>
      <c r="BEX7"/>
      <c r="BEY7"/>
      <c r="BEZ7"/>
      <c r="BFA7"/>
      <c r="BFB7"/>
      <c r="BFC7"/>
      <c r="BFD7"/>
      <c r="BFE7"/>
      <c r="BFF7"/>
      <c r="BFG7"/>
      <c r="BFH7"/>
      <c r="BFI7"/>
      <c r="BFJ7"/>
      <c r="BFK7"/>
      <c r="BFL7"/>
      <c r="BFM7"/>
      <c r="BFN7"/>
      <c r="BFO7"/>
      <c r="BFP7"/>
      <c r="BFQ7"/>
      <c r="BFR7"/>
      <c r="BFS7"/>
      <c r="BFT7"/>
      <c r="BFU7"/>
      <c r="BFV7"/>
      <c r="BFW7"/>
      <c r="BFX7"/>
      <c r="BFY7"/>
      <c r="BFZ7"/>
      <c r="BGA7"/>
      <c r="BGB7"/>
      <c r="BGC7"/>
      <c r="BGD7"/>
      <c r="BGE7"/>
      <c r="BGF7"/>
      <c r="BGG7"/>
      <c r="BGH7"/>
      <c r="BGI7"/>
      <c r="BGJ7"/>
      <c r="BGK7"/>
      <c r="BGL7"/>
      <c r="BGM7"/>
      <c r="BGN7"/>
      <c r="BGO7"/>
      <c r="BGP7"/>
      <c r="BGQ7"/>
      <c r="BGR7"/>
      <c r="BGS7"/>
      <c r="BGT7"/>
      <c r="BGU7"/>
      <c r="BGV7"/>
      <c r="BGW7"/>
      <c r="BGX7"/>
      <c r="BGY7"/>
      <c r="BGZ7"/>
      <c r="BHA7"/>
      <c r="BHB7"/>
      <c r="BHC7"/>
      <c r="BHD7"/>
      <c r="BHE7"/>
      <c r="BHF7"/>
      <c r="BHG7"/>
      <c r="BHH7"/>
      <c r="BHI7"/>
      <c r="BHJ7"/>
      <c r="BHK7"/>
      <c r="BHL7"/>
      <c r="BHM7"/>
      <c r="BHN7"/>
      <c r="BHO7"/>
      <c r="BHP7"/>
      <c r="BHQ7"/>
      <c r="BHR7"/>
      <c r="BHS7"/>
      <c r="BHT7"/>
      <c r="BHU7"/>
      <c r="BHV7"/>
      <c r="BHW7"/>
      <c r="BHX7"/>
      <c r="BHY7"/>
      <c r="BHZ7"/>
      <c r="BIA7"/>
      <c r="BIB7"/>
      <c r="BIC7"/>
      <c r="BID7"/>
      <c r="BIE7"/>
      <c r="BIF7"/>
      <c r="BIG7"/>
      <c r="BIH7"/>
      <c r="BII7"/>
      <c r="BIJ7"/>
      <c r="BIK7"/>
      <c r="BIL7"/>
      <c r="BIM7"/>
      <c r="BIN7"/>
      <c r="BIO7"/>
      <c r="BIP7"/>
      <c r="BIQ7"/>
      <c r="BIR7"/>
      <c r="BIS7"/>
      <c r="BIT7"/>
      <c r="BIU7"/>
      <c r="BIV7"/>
      <c r="BIW7"/>
      <c r="BIX7"/>
      <c r="BIY7"/>
      <c r="BIZ7"/>
      <c r="BJA7"/>
      <c r="BJB7"/>
      <c r="BJC7"/>
      <c r="BJD7"/>
      <c r="BJE7"/>
      <c r="BJF7"/>
      <c r="BJG7"/>
      <c r="BJH7"/>
      <c r="BJI7"/>
      <c r="BJJ7"/>
      <c r="BJK7"/>
      <c r="BJL7"/>
      <c r="BJM7"/>
      <c r="BJN7"/>
      <c r="BJO7"/>
      <c r="BJP7"/>
      <c r="BJQ7"/>
      <c r="BJR7"/>
      <c r="BJS7"/>
      <c r="BJT7"/>
      <c r="BJU7"/>
      <c r="BJV7"/>
      <c r="BJW7"/>
      <c r="BJX7"/>
      <c r="BJY7"/>
      <c r="BJZ7"/>
      <c r="BKA7"/>
      <c r="BKB7"/>
      <c r="BKC7"/>
      <c r="BKD7"/>
      <c r="BKE7"/>
      <c r="BKF7"/>
      <c r="BKG7"/>
      <c r="BKH7"/>
      <c r="BKI7"/>
      <c r="BKJ7"/>
      <c r="BKK7"/>
      <c r="BKL7"/>
      <c r="BKM7"/>
      <c r="BKN7"/>
      <c r="BKO7"/>
      <c r="BKP7"/>
      <c r="BKQ7"/>
      <c r="BKR7"/>
      <c r="BKS7"/>
      <c r="BKT7"/>
      <c r="BKU7"/>
      <c r="BKV7"/>
      <c r="BKW7"/>
      <c r="BKX7"/>
      <c r="BKY7"/>
      <c r="BKZ7"/>
      <c r="BLA7"/>
      <c r="BLB7"/>
      <c r="BLC7"/>
      <c r="BLD7"/>
      <c r="BLE7"/>
      <c r="BLF7"/>
      <c r="BLG7"/>
      <c r="BLH7"/>
      <c r="BLI7"/>
      <c r="BLJ7"/>
      <c r="BLK7"/>
      <c r="BLL7"/>
      <c r="BLM7"/>
      <c r="BLN7"/>
      <c r="BLO7"/>
      <c r="BLP7"/>
      <c r="BLQ7"/>
      <c r="BLR7"/>
      <c r="BLS7"/>
      <c r="BLT7"/>
      <c r="BLU7"/>
      <c r="BLV7"/>
      <c r="BLW7"/>
      <c r="BLX7"/>
      <c r="BLY7"/>
      <c r="BLZ7"/>
      <c r="BMA7"/>
      <c r="BMB7"/>
      <c r="BMC7"/>
      <c r="BMD7"/>
      <c r="BME7"/>
      <c r="BMF7"/>
      <c r="BMG7"/>
      <c r="BMH7"/>
      <c r="BMI7"/>
      <c r="BMJ7"/>
      <c r="BMK7"/>
      <c r="BML7"/>
      <c r="BMM7"/>
      <c r="BMN7"/>
      <c r="BMO7"/>
      <c r="BMP7"/>
      <c r="BMQ7"/>
      <c r="BMR7"/>
      <c r="BMS7"/>
      <c r="BMT7"/>
      <c r="BMU7"/>
      <c r="BMV7"/>
      <c r="BMW7"/>
      <c r="BMX7"/>
      <c r="BMY7"/>
      <c r="BMZ7"/>
      <c r="BNA7"/>
      <c r="BNB7"/>
      <c r="BNC7"/>
      <c r="BND7"/>
      <c r="BNE7"/>
      <c r="BNF7"/>
      <c r="BNG7"/>
      <c r="BNH7"/>
      <c r="BNI7"/>
      <c r="BNJ7"/>
      <c r="BNK7"/>
      <c r="BNL7"/>
      <c r="BNM7"/>
      <c r="BNN7"/>
      <c r="BNO7"/>
      <c r="BNP7"/>
      <c r="BNQ7"/>
      <c r="BNR7"/>
      <c r="BNS7"/>
      <c r="BNT7"/>
      <c r="BNU7"/>
      <c r="BNV7"/>
      <c r="BNW7"/>
      <c r="BNX7"/>
      <c r="BNY7"/>
      <c r="BNZ7"/>
      <c r="BOA7"/>
      <c r="BOB7"/>
      <c r="BOC7"/>
      <c r="BOD7"/>
      <c r="BOE7"/>
      <c r="BOF7"/>
      <c r="BOG7"/>
      <c r="BOH7"/>
      <c r="BOI7"/>
      <c r="BOJ7"/>
      <c r="BOK7"/>
      <c r="BOL7"/>
      <c r="BOM7"/>
      <c r="BON7"/>
      <c r="BOO7"/>
      <c r="BOP7"/>
      <c r="BOQ7"/>
      <c r="BOR7"/>
      <c r="BOS7"/>
      <c r="BOT7"/>
      <c r="BOU7"/>
      <c r="BOV7"/>
      <c r="BOW7"/>
      <c r="BOX7"/>
      <c r="BOY7"/>
      <c r="BOZ7"/>
      <c r="BPA7"/>
      <c r="BPB7"/>
      <c r="BPC7"/>
      <c r="BPD7"/>
      <c r="BPE7"/>
      <c r="BPF7"/>
      <c r="BPG7"/>
      <c r="BPH7"/>
      <c r="BPI7"/>
      <c r="BPJ7"/>
      <c r="BPK7"/>
      <c r="BPL7"/>
      <c r="BPM7"/>
      <c r="BPN7"/>
      <c r="BPO7"/>
      <c r="BPP7"/>
      <c r="BPQ7"/>
      <c r="BPR7"/>
      <c r="BPS7"/>
      <c r="BPT7"/>
      <c r="BPU7"/>
      <c r="BPV7"/>
      <c r="BPW7"/>
      <c r="BPX7"/>
      <c r="BPY7"/>
      <c r="BPZ7"/>
      <c r="BQA7"/>
      <c r="BQB7"/>
      <c r="BQC7"/>
      <c r="BQD7"/>
      <c r="BQE7"/>
      <c r="BQF7"/>
      <c r="BQG7"/>
      <c r="BQH7"/>
      <c r="BQI7"/>
      <c r="BQJ7"/>
      <c r="BQK7"/>
      <c r="BQL7"/>
      <c r="BQM7"/>
      <c r="BQN7"/>
      <c r="BQO7"/>
      <c r="BQP7"/>
      <c r="BQQ7"/>
      <c r="BQR7"/>
      <c r="BQS7"/>
      <c r="BQT7"/>
      <c r="BQU7"/>
      <c r="BQV7"/>
      <c r="BQW7"/>
      <c r="BQX7"/>
      <c r="BQY7"/>
      <c r="BQZ7"/>
      <c r="BRA7"/>
      <c r="BRB7"/>
      <c r="BRC7"/>
      <c r="BRD7"/>
      <c r="BRE7"/>
      <c r="BRF7"/>
      <c r="BRG7"/>
      <c r="BRH7"/>
      <c r="BRI7"/>
      <c r="BRJ7"/>
      <c r="BRK7"/>
      <c r="BRL7"/>
      <c r="BRM7"/>
      <c r="BRN7"/>
      <c r="BRO7"/>
      <c r="BRP7"/>
      <c r="BRQ7"/>
      <c r="BRR7"/>
      <c r="BRS7"/>
      <c r="BRT7"/>
      <c r="BRU7"/>
      <c r="BRV7"/>
      <c r="BRW7"/>
      <c r="BRX7"/>
      <c r="BRY7"/>
      <c r="BRZ7"/>
      <c r="BSA7"/>
      <c r="BSB7"/>
      <c r="BSC7"/>
      <c r="BSD7"/>
      <c r="BSE7"/>
      <c r="BSF7"/>
      <c r="BSG7"/>
      <c r="BSH7"/>
      <c r="BSI7"/>
      <c r="BSJ7"/>
      <c r="BSK7"/>
      <c r="BSL7"/>
      <c r="BSM7"/>
      <c r="BSN7"/>
      <c r="BSO7"/>
      <c r="BSP7"/>
      <c r="BSQ7"/>
      <c r="BSR7"/>
      <c r="BSS7"/>
      <c r="BST7"/>
      <c r="BSU7"/>
      <c r="BSV7"/>
      <c r="BSW7"/>
      <c r="BSX7"/>
      <c r="BSY7"/>
      <c r="BSZ7"/>
      <c r="BTA7"/>
      <c r="BTB7"/>
      <c r="BTC7"/>
      <c r="BTD7"/>
      <c r="BTE7"/>
      <c r="BTF7"/>
      <c r="BTG7"/>
      <c r="BTH7"/>
      <c r="BTI7"/>
      <c r="BTJ7"/>
      <c r="BTK7"/>
      <c r="BTL7"/>
      <c r="BTM7"/>
      <c r="BTN7"/>
      <c r="BTO7"/>
      <c r="BTP7"/>
      <c r="BTQ7"/>
      <c r="BTR7"/>
      <c r="BTS7"/>
      <c r="BTT7"/>
      <c r="BTU7"/>
      <c r="BTV7"/>
      <c r="BTW7"/>
      <c r="BTX7"/>
      <c r="BTY7"/>
      <c r="BTZ7"/>
      <c r="BUA7"/>
      <c r="BUB7"/>
      <c r="BUC7"/>
      <c r="BUD7"/>
      <c r="BUE7"/>
      <c r="BUF7"/>
      <c r="BUG7"/>
      <c r="BUH7"/>
      <c r="BUI7"/>
      <c r="BUJ7"/>
      <c r="BUK7"/>
      <c r="BUL7"/>
      <c r="BUM7"/>
      <c r="BUN7"/>
      <c r="BUO7"/>
      <c r="BUP7"/>
      <c r="BUQ7"/>
      <c r="BUR7"/>
      <c r="BUS7"/>
      <c r="BUT7"/>
      <c r="BUU7"/>
      <c r="BUV7"/>
      <c r="BUW7"/>
      <c r="BUX7"/>
      <c r="BUY7"/>
      <c r="BUZ7"/>
      <c r="BVA7"/>
      <c r="BVB7"/>
      <c r="BVC7"/>
      <c r="BVD7"/>
      <c r="BVE7"/>
      <c r="BVF7"/>
      <c r="BVG7"/>
      <c r="BVH7"/>
      <c r="BVI7"/>
      <c r="BVJ7"/>
      <c r="BVK7"/>
      <c r="BVL7"/>
      <c r="BVM7"/>
      <c r="BVN7"/>
      <c r="BVO7"/>
      <c r="BVP7"/>
      <c r="BVQ7"/>
      <c r="BVR7"/>
      <c r="BVS7"/>
      <c r="BVT7"/>
      <c r="BVU7"/>
      <c r="BVV7"/>
      <c r="BVW7"/>
      <c r="BVX7"/>
      <c r="BVY7"/>
      <c r="BVZ7"/>
      <c r="BWA7"/>
      <c r="BWB7"/>
      <c r="BWC7"/>
      <c r="BWD7"/>
      <c r="BWE7"/>
      <c r="BWF7"/>
      <c r="BWG7"/>
      <c r="BWH7"/>
      <c r="BWI7"/>
      <c r="BWJ7"/>
      <c r="BWK7"/>
      <c r="BWL7"/>
      <c r="BWM7"/>
      <c r="BWN7"/>
      <c r="BWO7"/>
      <c r="BWP7"/>
      <c r="BWQ7"/>
      <c r="BWR7"/>
      <c r="BWS7"/>
      <c r="BWT7"/>
      <c r="BWU7"/>
      <c r="BWV7"/>
      <c r="BWW7"/>
      <c r="BWX7"/>
      <c r="BWY7"/>
      <c r="BWZ7"/>
      <c r="BXA7"/>
      <c r="BXB7"/>
      <c r="BXC7"/>
      <c r="BXD7"/>
      <c r="BXE7"/>
      <c r="BXF7"/>
      <c r="BXG7"/>
      <c r="BXH7"/>
      <c r="BXI7"/>
      <c r="BXJ7"/>
      <c r="BXK7"/>
      <c r="BXL7"/>
      <c r="BXM7"/>
      <c r="BXN7"/>
      <c r="BXO7"/>
      <c r="BXP7"/>
      <c r="BXQ7"/>
      <c r="BXR7"/>
      <c r="BXS7"/>
      <c r="BXT7"/>
      <c r="BXU7"/>
      <c r="BXV7"/>
      <c r="BXW7"/>
      <c r="BXX7"/>
      <c r="BXY7"/>
      <c r="BXZ7"/>
      <c r="BYA7"/>
      <c r="BYB7"/>
      <c r="BYC7"/>
      <c r="BYD7"/>
      <c r="BYE7"/>
      <c r="BYF7"/>
      <c r="BYG7"/>
      <c r="BYH7"/>
      <c r="BYI7"/>
      <c r="BYJ7"/>
      <c r="BYK7"/>
      <c r="BYL7"/>
      <c r="BYM7"/>
      <c r="BYN7"/>
      <c r="BYO7"/>
      <c r="BYP7"/>
      <c r="BYQ7"/>
      <c r="BYR7"/>
      <c r="BYS7"/>
      <c r="BYT7"/>
      <c r="BYU7"/>
      <c r="BYV7"/>
      <c r="BYW7"/>
      <c r="BYX7"/>
      <c r="BYY7"/>
      <c r="BYZ7"/>
      <c r="BZA7"/>
      <c r="BZB7"/>
      <c r="BZC7"/>
      <c r="BZD7"/>
      <c r="BZE7"/>
      <c r="BZF7"/>
      <c r="BZG7"/>
      <c r="BZH7"/>
      <c r="BZI7"/>
      <c r="BZJ7"/>
      <c r="BZK7"/>
      <c r="BZL7"/>
      <c r="BZM7"/>
      <c r="BZN7"/>
      <c r="BZO7"/>
      <c r="BZP7"/>
      <c r="BZQ7"/>
      <c r="BZR7"/>
      <c r="BZS7"/>
      <c r="BZT7"/>
      <c r="BZU7"/>
      <c r="BZV7"/>
      <c r="BZW7"/>
      <c r="BZX7"/>
      <c r="BZY7"/>
      <c r="BZZ7"/>
      <c r="CAA7"/>
      <c r="CAB7"/>
      <c r="CAC7"/>
      <c r="CAD7"/>
      <c r="CAE7"/>
      <c r="CAF7"/>
      <c r="CAG7"/>
      <c r="CAH7"/>
      <c r="CAI7"/>
      <c r="CAJ7"/>
      <c r="CAK7"/>
      <c r="CAL7"/>
      <c r="CAM7"/>
      <c r="CAN7"/>
      <c r="CAO7"/>
      <c r="CAP7"/>
      <c r="CAQ7"/>
      <c r="CAR7"/>
      <c r="CAS7"/>
      <c r="CAT7"/>
      <c r="CAU7"/>
      <c r="CAV7"/>
      <c r="CAW7"/>
      <c r="CAX7"/>
      <c r="CAY7"/>
      <c r="CAZ7"/>
      <c r="CBA7"/>
      <c r="CBB7"/>
      <c r="CBC7"/>
      <c r="CBD7"/>
      <c r="CBE7"/>
      <c r="CBF7"/>
      <c r="CBG7"/>
      <c r="CBH7"/>
      <c r="CBI7"/>
      <c r="CBJ7"/>
      <c r="CBK7"/>
      <c r="CBL7"/>
      <c r="CBM7"/>
      <c r="CBN7"/>
      <c r="CBO7"/>
      <c r="CBP7"/>
      <c r="CBQ7"/>
      <c r="CBR7"/>
      <c r="CBS7"/>
      <c r="CBT7"/>
      <c r="CBU7"/>
      <c r="CBV7"/>
      <c r="CBW7"/>
      <c r="CBX7"/>
      <c r="CBY7"/>
      <c r="CBZ7"/>
      <c r="CCA7"/>
      <c r="CCB7"/>
      <c r="CCC7"/>
      <c r="CCD7"/>
      <c r="CCE7"/>
      <c r="CCF7"/>
      <c r="CCG7"/>
      <c r="CCH7"/>
      <c r="CCI7"/>
      <c r="CCJ7"/>
      <c r="CCK7"/>
      <c r="CCL7"/>
      <c r="CCM7"/>
      <c r="CCN7"/>
      <c r="CCO7"/>
      <c r="CCP7"/>
      <c r="CCQ7"/>
      <c r="CCR7"/>
      <c r="CCS7"/>
      <c r="CCT7"/>
      <c r="CCU7"/>
      <c r="CCV7"/>
      <c r="CCW7"/>
      <c r="CCX7"/>
      <c r="CCY7"/>
      <c r="CCZ7"/>
      <c r="CDA7"/>
      <c r="CDB7"/>
      <c r="CDC7"/>
      <c r="CDD7"/>
      <c r="CDE7"/>
      <c r="CDF7"/>
      <c r="CDG7"/>
      <c r="CDH7"/>
      <c r="CDI7"/>
      <c r="CDJ7"/>
      <c r="CDK7"/>
      <c r="CDL7"/>
      <c r="CDM7"/>
      <c r="CDN7"/>
      <c r="CDO7"/>
      <c r="CDP7"/>
      <c r="CDQ7"/>
      <c r="CDR7"/>
      <c r="CDS7"/>
      <c r="CDT7"/>
      <c r="CDU7"/>
      <c r="CDV7"/>
      <c r="CDW7"/>
      <c r="CDX7"/>
      <c r="CDY7"/>
      <c r="CDZ7"/>
      <c r="CEA7"/>
      <c r="CEB7"/>
      <c r="CEC7"/>
      <c r="CED7"/>
      <c r="CEE7"/>
      <c r="CEF7"/>
      <c r="CEG7"/>
      <c r="CEH7"/>
      <c r="CEI7"/>
      <c r="CEJ7"/>
      <c r="CEK7"/>
      <c r="CEL7"/>
      <c r="CEM7"/>
      <c r="CEN7"/>
      <c r="CEO7"/>
      <c r="CEP7"/>
      <c r="CEQ7"/>
      <c r="CER7"/>
      <c r="CES7"/>
      <c r="CET7"/>
      <c r="CEU7"/>
      <c r="CEV7"/>
      <c r="CEW7"/>
      <c r="CEX7"/>
      <c r="CEY7"/>
      <c r="CEZ7"/>
      <c r="CFA7"/>
      <c r="CFB7"/>
      <c r="CFC7"/>
      <c r="CFD7"/>
      <c r="CFE7"/>
      <c r="CFF7"/>
      <c r="CFG7"/>
      <c r="CFH7"/>
      <c r="CFI7"/>
      <c r="CFJ7"/>
      <c r="CFK7"/>
      <c r="CFL7"/>
      <c r="CFM7"/>
      <c r="CFN7"/>
      <c r="CFO7"/>
      <c r="CFP7"/>
      <c r="CFQ7"/>
      <c r="CFR7"/>
      <c r="CFS7"/>
      <c r="CFT7"/>
      <c r="CFU7"/>
      <c r="CFV7"/>
      <c r="CFW7"/>
      <c r="CFX7"/>
      <c r="CFY7"/>
      <c r="CFZ7"/>
      <c r="CGA7"/>
      <c r="CGB7"/>
      <c r="CGC7"/>
      <c r="CGD7"/>
      <c r="CGE7"/>
      <c r="CGF7"/>
      <c r="CGG7"/>
      <c r="CGH7"/>
      <c r="CGI7"/>
      <c r="CGJ7"/>
      <c r="CGK7"/>
      <c r="CGL7"/>
      <c r="CGM7"/>
      <c r="CGN7"/>
      <c r="CGO7"/>
      <c r="CGP7"/>
      <c r="CGQ7"/>
      <c r="CGR7"/>
      <c r="CGS7"/>
      <c r="CGT7"/>
      <c r="CGU7"/>
      <c r="CGV7"/>
      <c r="CGW7"/>
      <c r="CGX7"/>
      <c r="CGY7"/>
      <c r="CGZ7"/>
      <c r="CHA7"/>
      <c r="CHB7"/>
      <c r="CHC7"/>
      <c r="CHD7"/>
      <c r="CHE7"/>
      <c r="CHF7"/>
      <c r="CHG7"/>
      <c r="CHH7"/>
      <c r="CHI7"/>
      <c r="CHJ7"/>
      <c r="CHK7"/>
      <c r="CHL7"/>
      <c r="CHM7"/>
      <c r="CHN7"/>
      <c r="CHO7"/>
      <c r="CHP7"/>
      <c r="CHQ7"/>
      <c r="CHR7"/>
      <c r="CHS7"/>
      <c r="CHT7"/>
      <c r="CHU7"/>
      <c r="CHV7"/>
      <c r="CHW7"/>
      <c r="CHX7"/>
      <c r="CHY7"/>
      <c r="CHZ7"/>
      <c r="CIA7"/>
      <c r="CIB7"/>
      <c r="CIC7"/>
      <c r="CID7"/>
      <c r="CIE7"/>
      <c r="CIF7"/>
      <c r="CIG7"/>
      <c r="CIH7"/>
      <c r="CII7"/>
      <c r="CIJ7"/>
      <c r="CIK7"/>
      <c r="CIL7"/>
      <c r="CIM7"/>
      <c r="CIN7"/>
      <c r="CIO7"/>
      <c r="CIP7"/>
      <c r="CIQ7"/>
      <c r="CIR7"/>
      <c r="CIS7"/>
      <c r="CIT7"/>
      <c r="CIU7"/>
      <c r="CIV7"/>
      <c r="CIW7"/>
      <c r="CIX7"/>
      <c r="CIY7"/>
      <c r="CIZ7"/>
      <c r="CJA7"/>
      <c r="CJB7"/>
      <c r="CJC7"/>
      <c r="CJD7"/>
      <c r="CJE7"/>
      <c r="CJF7"/>
      <c r="CJG7"/>
      <c r="CJH7"/>
      <c r="CJI7"/>
      <c r="CJJ7"/>
      <c r="CJK7"/>
      <c r="CJL7"/>
      <c r="CJM7"/>
      <c r="CJN7"/>
      <c r="CJO7"/>
      <c r="CJP7"/>
      <c r="CJQ7"/>
      <c r="CJR7"/>
      <c r="CJS7"/>
      <c r="CJT7"/>
      <c r="CJU7"/>
      <c r="CJV7"/>
      <c r="CJW7"/>
      <c r="CJX7"/>
      <c r="CJY7"/>
      <c r="CJZ7"/>
      <c r="CKA7"/>
      <c r="CKB7"/>
      <c r="CKC7"/>
      <c r="CKD7"/>
      <c r="CKE7"/>
      <c r="CKF7"/>
      <c r="CKG7"/>
      <c r="CKH7"/>
      <c r="CKI7"/>
      <c r="CKJ7"/>
      <c r="CKK7"/>
      <c r="CKL7"/>
      <c r="CKM7"/>
      <c r="CKN7"/>
      <c r="CKO7"/>
      <c r="CKP7"/>
      <c r="CKQ7"/>
      <c r="CKR7"/>
      <c r="CKS7"/>
      <c r="CKT7"/>
      <c r="CKU7"/>
      <c r="CKV7"/>
      <c r="CKW7"/>
      <c r="CKX7"/>
      <c r="CKY7"/>
      <c r="CKZ7"/>
      <c r="CLA7"/>
      <c r="CLB7"/>
      <c r="CLC7"/>
      <c r="CLD7"/>
      <c r="CLE7"/>
      <c r="CLF7"/>
      <c r="CLG7"/>
      <c r="CLH7"/>
      <c r="CLI7"/>
      <c r="CLJ7"/>
      <c r="CLK7"/>
      <c r="CLL7"/>
      <c r="CLM7"/>
      <c r="CLN7"/>
      <c r="CLO7"/>
      <c r="CLP7"/>
      <c r="CLQ7"/>
      <c r="CLR7"/>
      <c r="CLS7"/>
      <c r="CLT7"/>
      <c r="CLU7"/>
      <c r="CLV7"/>
      <c r="CLW7"/>
      <c r="CLX7"/>
      <c r="CLY7"/>
      <c r="CLZ7"/>
      <c r="CMA7"/>
      <c r="CMB7"/>
      <c r="CMC7"/>
      <c r="CMD7"/>
      <c r="CME7"/>
      <c r="CMF7"/>
      <c r="CMG7"/>
      <c r="CMH7"/>
      <c r="CMI7"/>
      <c r="CMJ7"/>
      <c r="CMK7"/>
      <c r="CML7"/>
      <c r="CMM7"/>
      <c r="CMN7"/>
      <c r="CMO7"/>
      <c r="CMP7"/>
      <c r="CMQ7"/>
      <c r="CMR7"/>
      <c r="CMS7"/>
      <c r="CMT7"/>
      <c r="CMU7"/>
      <c r="CMV7"/>
      <c r="CMW7"/>
      <c r="CMX7"/>
      <c r="CMY7"/>
      <c r="CMZ7"/>
      <c r="CNA7"/>
      <c r="CNB7"/>
      <c r="CNC7"/>
      <c r="CND7"/>
      <c r="CNE7"/>
      <c r="CNF7"/>
      <c r="CNG7"/>
      <c r="CNH7"/>
      <c r="CNI7"/>
      <c r="CNJ7"/>
      <c r="CNK7"/>
      <c r="CNL7"/>
      <c r="CNM7"/>
      <c r="CNN7"/>
      <c r="CNO7"/>
      <c r="CNP7"/>
      <c r="CNQ7"/>
      <c r="CNR7"/>
      <c r="CNS7"/>
      <c r="CNT7"/>
      <c r="CNU7"/>
      <c r="CNV7"/>
      <c r="CNW7"/>
      <c r="CNX7"/>
      <c r="CNY7"/>
      <c r="CNZ7"/>
      <c r="COA7"/>
      <c r="COB7"/>
      <c r="COC7"/>
      <c r="COD7"/>
      <c r="COE7"/>
      <c r="COF7"/>
      <c r="COG7"/>
      <c r="COH7"/>
      <c r="COI7"/>
      <c r="COJ7"/>
      <c r="COK7"/>
      <c r="COL7"/>
      <c r="COM7"/>
      <c r="CON7"/>
      <c r="COO7"/>
      <c r="COP7"/>
      <c r="COQ7"/>
      <c r="COR7"/>
      <c r="COS7"/>
      <c r="COT7"/>
      <c r="COU7"/>
      <c r="COV7"/>
      <c r="COW7"/>
      <c r="COX7"/>
      <c r="COY7"/>
      <c r="COZ7"/>
      <c r="CPA7"/>
      <c r="CPB7"/>
      <c r="CPC7"/>
      <c r="CPD7"/>
      <c r="CPE7"/>
      <c r="CPF7"/>
      <c r="CPG7"/>
      <c r="CPH7"/>
      <c r="CPI7"/>
      <c r="CPJ7"/>
      <c r="CPK7"/>
      <c r="CPL7"/>
      <c r="CPM7"/>
      <c r="CPN7"/>
      <c r="CPO7"/>
      <c r="CPP7"/>
      <c r="CPQ7"/>
      <c r="CPR7"/>
      <c r="CPS7"/>
      <c r="CPT7"/>
      <c r="CPU7"/>
      <c r="CPV7"/>
      <c r="CPW7"/>
      <c r="CPX7"/>
      <c r="CPY7"/>
      <c r="CPZ7"/>
      <c r="CQA7"/>
      <c r="CQB7"/>
      <c r="CQC7"/>
      <c r="CQD7"/>
      <c r="CQE7"/>
      <c r="CQF7"/>
      <c r="CQG7"/>
      <c r="CQH7"/>
      <c r="CQI7"/>
      <c r="CQJ7"/>
      <c r="CQK7"/>
      <c r="CQL7"/>
      <c r="CQM7"/>
      <c r="CQN7"/>
      <c r="CQO7"/>
      <c r="CQP7"/>
      <c r="CQQ7"/>
      <c r="CQR7"/>
      <c r="CQS7"/>
      <c r="CQT7"/>
      <c r="CQU7"/>
      <c r="CQV7"/>
      <c r="CQW7"/>
      <c r="CQX7"/>
      <c r="CQY7"/>
      <c r="CQZ7"/>
      <c r="CRA7"/>
      <c r="CRB7"/>
      <c r="CRC7"/>
      <c r="CRD7"/>
      <c r="CRE7"/>
      <c r="CRF7"/>
      <c r="CRG7"/>
      <c r="CRH7"/>
      <c r="CRI7"/>
      <c r="CRJ7"/>
      <c r="CRK7"/>
      <c r="CRL7"/>
      <c r="CRM7"/>
      <c r="CRN7"/>
      <c r="CRO7"/>
      <c r="CRP7"/>
      <c r="CRQ7"/>
      <c r="CRR7"/>
      <c r="CRS7"/>
      <c r="CRT7"/>
      <c r="CRU7"/>
      <c r="CRV7"/>
      <c r="CRW7"/>
      <c r="CRX7"/>
      <c r="CRY7"/>
      <c r="CRZ7"/>
      <c r="CSA7"/>
      <c r="CSB7"/>
      <c r="CSC7"/>
      <c r="CSD7"/>
      <c r="CSE7"/>
      <c r="CSF7"/>
      <c r="CSG7"/>
      <c r="CSH7"/>
      <c r="CSI7"/>
      <c r="CSJ7"/>
      <c r="CSK7"/>
      <c r="CSL7"/>
      <c r="CSM7"/>
      <c r="CSN7"/>
      <c r="CSO7"/>
      <c r="CSP7"/>
      <c r="CSQ7"/>
      <c r="CSR7"/>
      <c r="CSS7"/>
      <c r="CST7"/>
      <c r="CSU7"/>
      <c r="CSV7"/>
      <c r="CSW7"/>
      <c r="CSX7"/>
      <c r="CSY7"/>
      <c r="CSZ7"/>
      <c r="CTA7"/>
      <c r="CTB7"/>
      <c r="CTC7"/>
      <c r="CTD7"/>
      <c r="CTE7"/>
      <c r="CTF7"/>
      <c r="CTG7"/>
      <c r="CTH7"/>
      <c r="CTI7"/>
      <c r="CTJ7"/>
      <c r="CTK7"/>
      <c r="CTL7"/>
      <c r="CTM7"/>
      <c r="CTN7"/>
      <c r="CTO7"/>
      <c r="CTP7"/>
      <c r="CTQ7"/>
      <c r="CTR7"/>
      <c r="CTS7"/>
      <c r="CTT7"/>
      <c r="CTU7"/>
      <c r="CTV7"/>
      <c r="CTW7"/>
      <c r="CTX7"/>
      <c r="CTY7"/>
      <c r="CTZ7"/>
      <c r="CUA7"/>
      <c r="CUB7"/>
      <c r="CUC7"/>
      <c r="CUD7"/>
      <c r="CUE7"/>
      <c r="CUF7"/>
      <c r="CUG7"/>
      <c r="CUH7"/>
      <c r="CUI7"/>
      <c r="CUJ7"/>
      <c r="CUK7"/>
      <c r="CUL7"/>
      <c r="CUM7"/>
      <c r="CUN7"/>
      <c r="CUO7"/>
      <c r="CUP7"/>
      <c r="CUQ7"/>
      <c r="CUR7"/>
      <c r="CUS7"/>
      <c r="CUT7"/>
      <c r="CUU7"/>
      <c r="CUV7"/>
      <c r="CUW7"/>
      <c r="CUX7"/>
      <c r="CUY7"/>
      <c r="CUZ7"/>
      <c r="CVA7"/>
      <c r="CVB7"/>
      <c r="CVC7"/>
      <c r="CVD7"/>
      <c r="CVE7"/>
      <c r="CVF7"/>
      <c r="CVG7"/>
      <c r="CVH7"/>
      <c r="CVI7"/>
      <c r="CVJ7"/>
      <c r="CVK7"/>
      <c r="CVL7"/>
      <c r="CVM7"/>
      <c r="CVN7"/>
      <c r="CVO7"/>
      <c r="CVP7"/>
      <c r="CVQ7"/>
      <c r="CVR7"/>
      <c r="CVS7"/>
      <c r="CVT7"/>
      <c r="CVU7"/>
      <c r="CVV7"/>
      <c r="CVW7"/>
      <c r="CVX7"/>
      <c r="CVY7"/>
      <c r="CVZ7"/>
      <c r="CWA7"/>
      <c r="CWB7"/>
      <c r="CWC7"/>
      <c r="CWD7"/>
      <c r="CWE7"/>
      <c r="CWF7"/>
      <c r="CWG7"/>
      <c r="CWH7"/>
      <c r="CWI7"/>
      <c r="CWJ7"/>
      <c r="CWK7"/>
      <c r="CWL7"/>
      <c r="CWM7"/>
      <c r="CWN7"/>
      <c r="CWO7"/>
      <c r="CWP7"/>
      <c r="CWQ7"/>
      <c r="CWR7"/>
      <c r="CWS7"/>
      <c r="CWT7"/>
      <c r="CWU7"/>
      <c r="CWV7"/>
      <c r="CWW7"/>
      <c r="CWX7"/>
      <c r="CWY7"/>
      <c r="CWZ7"/>
      <c r="CXA7"/>
      <c r="CXB7"/>
      <c r="CXC7"/>
      <c r="CXD7"/>
      <c r="CXE7"/>
      <c r="CXF7"/>
      <c r="CXG7"/>
      <c r="CXH7"/>
      <c r="CXI7"/>
      <c r="CXJ7"/>
      <c r="CXK7"/>
      <c r="CXL7"/>
      <c r="CXM7"/>
      <c r="CXN7"/>
      <c r="CXO7"/>
      <c r="CXP7"/>
      <c r="CXQ7"/>
      <c r="CXR7"/>
      <c r="CXS7"/>
      <c r="CXT7"/>
      <c r="CXU7"/>
      <c r="CXV7"/>
      <c r="CXW7"/>
      <c r="CXX7"/>
      <c r="CXY7"/>
      <c r="CXZ7"/>
      <c r="CYA7"/>
      <c r="CYB7"/>
      <c r="CYC7"/>
      <c r="CYD7"/>
      <c r="CYE7"/>
      <c r="CYF7"/>
      <c r="CYG7"/>
      <c r="CYH7"/>
      <c r="CYI7"/>
      <c r="CYJ7"/>
      <c r="CYK7"/>
      <c r="CYL7"/>
      <c r="CYM7"/>
      <c r="CYN7"/>
      <c r="CYO7"/>
      <c r="CYP7"/>
      <c r="CYQ7"/>
      <c r="CYR7"/>
      <c r="CYS7"/>
      <c r="CYT7"/>
      <c r="CYU7"/>
      <c r="CYV7"/>
      <c r="CYW7"/>
      <c r="CYX7"/>
      <c r="CYY7"/>
      <c r="CYZ7"/>
      <c r="CZA7"/>
      <c r="CZB7"/>
      <c r="CZC7"/>
      <c r="CZD7"/>
      <c r="CZE7"/>
      <c r="CZF7"/>
      <c r="CZG7"/>
      <c r="CZH7"/>
      <c r="CZI7"/>
      <c r="CZJ7"/>
      <c r="CZK7"/>
      <c r="CZL7"/>
      <c r="CZM7"/>
      <c r="CZN7"/>
      <c r="CZO7"/>
      <c r="CZP7"/>
      <c r="CZQ7"/>
      <c r="CZR7"/>
      <c r="CZS7"/>
      <c r="CZT7"/>
      <c r="CZU7"/>
      <c r="CZV7"/>
      <c r="CZW7"/>
      <c r="CZX7"/>
      <c r="CZY7"/>
      <c r="CZZ7"/>
      <c r="DAA7"/>
      <c r="DAB7"/>
      <c r="DAC7"/>
      <c r="DAD7"/>
      <c r="DAE7"/>
      <c r="DAF7"/>
      <c r="DAG7"/>
      <c r="DAH7"/>
      <c r="DAI7"/>
      <c r="DAJ7"/>
      <c r="DAK7"/>
      <c r="DAL7"/>
      <c r="DAM7"/>
      <c r="DAN7"/>
      <c r="DAO7"/>
      <c r="DAP7"/>
      <c r="DAQ7"/>
      <c r="DAR7"/>
      <c r="DAS7"/>
      <c r="DAT7"/>
      <c r="DAU7"/>
      <c r="DAV7"/>
      <c r="DAW7"/>
      <c r="DAX7"/>
      <c r="DAY7"/>
      <c r="DAZ7"/>
      <c r="DBA7"/>
      <c r="DBB7"/>
      <c r="DBC7"/>
      <c r="DBD7"/>
      <c r="DBE7"/>
      <c r="DBF7"/>
      <c r="DBG7"/>
      <c r="DBH7"/>
      <c r="DBI7"/>
      <c r="DBJ7"/>
      <c r="DBK7"/>
      <c r="DBL7"/>
      <c r="DBM7"/>
      <c r="DBN7"/>
      <c r="DBO7"/>
      <c r="DBP7"/>
      <c r="DBQ7"/>
      <c r="DBR7"/>
      <c r="DBS7"/>
      <c r="DBT7"/>
      <c r="DBU7"/>
      <c r="DBV7"/>
      <c r="DBW7"/>
      <c r="DBX7"/>
      <c r="DBY7"/>
      <c r="DBZ7"/>
      <c r="DCA7"/>
      <c r="DCB7"/>
      <c r="DCC7"/>
      <c r="DCD7"/>
      <c r="DCE7"/>
      <c r="DCF7"/>
      <c r="DCG7"/>
      <c r="DCH7"/>
      <c r="DCI7"/>
      <c r="DCJ7"/>
      <c r="DCK7"/>
      <c r="DCL7"/>
      <c r="DCM7"/>
      <c r="DCN7"/>
      <c r="DCO7"/>
      <c r="DCP7"/>
      <c r="DCQ7"/>
      <c r="DCR7"/>
      <c r="DCS7"/>
      <c r="DCT7"/>
      <c r="DCU7"/>
      <c r="DCV7"/>
      <c r="DCW7"/>
      <c r="DCX7"/>
      <c r="DCY7"/>
      <c r="DCZ7"/>
      <c r="DDA7"/>
      <c r="DDB7"/>
      <c r="DDC7"/>
      <c r="DDD7"/>
      <c r="DDE7"/>
      <c r="DDF7"/>
      <c r="DDG7"/>
      <c r="DDH7"/>
      <c r="DDI7"/>
      <c r="DDJ7"/>
      <c r="DDK7"/>
      <c r="DDL7"/>
      <c r="DDM7"/>
      <c r="DDN7"/>
      <c r="DDO7"/>
      <c r="DDP7"/>
      <c r="DDQ7"/>
      <c r="DDR7"/>
      <c r="DDS7"/>
      <c r="DDT7"/>
      <c r="DDU7"/>
      <c r="DDV7"/>
      <c r="DDW7"/>
      <c r="DDX7"/>
      <c r="DDY7"/>
      <c r="DDZ7"/>
      <c r="DEA7"/>
      <c r="DEB7"/>
      <c r="DEC7"/>
      <c r="DED7"/>
      <c r="DEE7"/>
      <c r="DEF7"/>
      <c r="DEG7"/>
      <c r="DEH7"/>
      <c r="DEI7"/>
      <c r="DEJ7"/>
      <c r="DEK7"/>
      <c r="DEL7"/>
      <c r="DEM7"/>
      <c r="DEN7"/>
      <c r="DEO7"/>
      <c r="DEP7"/>
      <c r="DEQ7"/>
      <c r="DER7"/>
      <c r="DES7"/>
      <c r="DET7"/>
      <c r="DEU7"/>
      <c r="DEV7"/>
      <c r="DEW7"/>
      <c r="DEX7"/>
      <c r="DEY7"/>
      <c r="DEZ7"/>
      <c r="DFA7"/>
      <c r="DFB7"/>
      <c r="DFC7"/>
      <c r="DFD7"/>
      <c r="DFE7"/>
      <c r="DFF7"/>
      <c r="DFG7"/>
      <c r="DFH7"/>
      <c r="DFI7"/>
      <c r="DFJ7"/>
      <c r="DFK7"/>
      <c r="DFL7"/>
      <c r="DFM7"/>
      <c r="DFN7"/>
      <c r="DFO7"/>
      <c r="DFP7"/>
      <c r="DFQ7"/>
      <c r="DFR7"/>
      <c r="DFS7"/>
      <c r="DFT7"/>
      <c r="DFU7"/>
      <c r="DFV7"/>
      <c r="DFW7"/>
      <c r="DFX7"/>
      <c r="DFY7"/>
      <c r="DFZ7"/>
      <c r="DGA7"/>
      <c r="DGB7"/>
      <c r="DGC7"/>
      <c r="DGD7"/>
      <c r="DGE7"/>
      <c r="DGF7"/>
      <c r="DGG7"/>
      <c r="DGH7"/>
      <c r="DGI7"/>
      <c r="DGJ7"/>
      <c r="DGK7"/>
      <c r="DGL7"/>
      <c r="DGM7"/>
      <c r="DGN7"/>
      <c r="DGO7"/>
      <c r="DGP7"/>
      <c r="DGQ7"/>
      <c r="DGR7"/>
      <c r="DGS7"/>
      <c r="DGT7"/>
      <c r="DGU7"/>
      <c r="DGV7"/>
      <c r="DGW7"/>
      <c r="DGX7"/>
      <c r="DGY7"/>
      <c r="DGZ7"/>
      <c r="DHA7"/>
      <c r="DHB7"/>
      <c r="DHC7"/>
      <c r="DHD7"/>
      <c r="DHE7"/>
      <c r="DHF7"/>
      <c r="DHG7"/>
      <c r="DHH7"/>
      <c r="DHI7"/>
      <c r="DHJ7"/>
      <c r="DHK7"/>
      <c r="DHL7"/>
      <c r="DHM7"/>
      <c r="DHN7"/>
      <c r="DHO7"/>
      <c r="DHP7"/>
      <c r="DHQ7"/>
      <c r="DHR7"/>
      <c r="DHS7"/>
      <c r="DHT7"/>
      <c r="DHU7"/>
      <c r="DHV7"/>
      <c r="DHW7"/>
      <c r="DHX7"/>
      <c r="DHY7"/>
      <c r="DHZ7"/>
      <c r="DIA7"/>
      <c r="DIB7"/>
      <c r="DIC7"/>
      <c r="DID7"/>
      <c r="DIE7"/>
      <c r="DIF7"/>
      <c r="DIG7"/>
      <c r="DIH7"/>
      <c r="DII7"/>
      <c r="DIJ7"/>
      <c r="DIK7"/>
      <c r="DIL7"/>
      <c r="DIM7"/>
      <c r="DIN7"/>
      <c r="DIO7"/>
      <c r="DIP7"/>
      <c r="DIQ7"/>
      <c r="DIR7"/>
      <c r="DIS7"/>
      <c r="DIT7"/>
      <c r="DIU7"/>
      <c r="DIV7"/>
      <c r="DIW7"/>
      <c r="DIX7"/>
      <c r="DIY7"/>
      <c r="DIZ7"/>
      <c r="DJA7"/>
      <c r="DJB7"/>
      <c r="DJC7"/>
      <c r="DJD7"/>
      <c r="DJE7"/>
      <c r="DJF7"/>
      <c r="DJG7"/>
      <c r="DJH7"/>
      <c r="DJI7"/>
      <c r="DJJ7"/>
      <c r="DJK7"/>
      <c r="DJL7"/>
      <c r="DJM7"/>
      <c r="DJN7"/>
      <c r="DJO7"/>
      <c r="DJP7"/>
      <c r="DJQ7"/>
      <c r="DJR7"/>
      <c r="DJS7"/>
      <c r="DJT7"/>
      <c r="DJU7"/>
      <c r="DJV7"/>
      <c r="DJW7"/>
      <c r="DJX7"/>
      <c r="DJY7"/>
      <c r="DJZ7"/>
      <c r="DKA7"/>
      <c r="DKB7"/>
      <c r="DKC7"/>
      <c r="DKD7"/>
      <c r="DKE7"/>
      <c r="DKF7"/>
      <c r="DKG7"/>
      <c r="DKH7"/>
      <c r="DKI7"/>
      <c r="DKJ7"/>
      <c r="DKK7"/>
      <c r="DKL7"/>
      <c r="DKM7"/>
      <c r="DKN7"/>
      <c r="DKO7"/>
      <c r="DKP7"/>
      <c r="DKQ7"/>
      <c r="DKR7"/>
      <c r="DKS7"/>
      <c r="DKT7"/>
      <c r="DKU7"/>
      <c r="DKV7"/>
      <c r="DKW7"/>
      <c r="DKX7"/>
      <c r="DKY7"/>
      <c r="DKZ7"/>
      <c r="DLA7"/>
      <c r="DLB7"/>
      <c r="DLC7"/>
      <c r="DLD7"/>
      <c r="DLE7"/>
      <c r="DLF7"/>
      <c r="DLG7"/>
      <c r="DLH7"/>
      <c r="DLI7"/>
      <c r="DLJ7"/>
      <c r="DLK7"/>
      <c r="DLL7"/>
      <c r="DLM7"/>
      <c r="DLN7"/>
      <c r="DLO7"/>
      <c r="DLP7"/>
      <c r="DLQ7"/>
      <c r="DLR7"/>
      <c r="DLS7"/>
      <c r="DLT7"/>
      <c r="DLU7"/>
      <c r="DLV7"/>
      <c r="DLW7"/>
      <c r="DLX7"/>
      <c r="DLY7"/>
      <c r="DLZ7"/>
      <c r="DMA7"/>
      <c r="DMB7"/>
      <c r="DMC7"/>
      <c r="DMD7"/>
      <c r="DME7"/>
      <c r="DMF7"/>
      <c r="DMG7"/>
      <c r="DMH7"/>
      <c r="DMI7"/>
      <c r="DMJ7"/>
      <c r="DMK7"/>
      <c r="DML7"/>
      <c r="DMM7"/>
      <c r="DMN7"/>
      <c r="DMO7"/>
      <c r="DMP7"/>
      <c r="DMQ7"/>
      <c r="DMR7"/>
      <c r="DMS7"/>
      <c r="DMT7"/>
      <c r="DMU7"/>
      <c r="DMV7"/>
      <c r="DMW7"/>
      <c r="DMX7"/>
      <c r="DMY7"/>
      <c r="DMZ7"/>
      <c r="DNA7"/>
      <c r="DNB7"/>
      <c r="DNC7"/>
      <c r="DND7"/>
      <c r="DNE7"/>
      <c r="DNF7"/>
      <c r="DNG7"/>
      <c r="DNH7"/>
      <c r="DNI7"/>
      <c r="DNJ7"/>
      <c r="DNK7"/>
      <c r="DNL7"/>
      <c r="DNM7"/>
      <c r="DNN7"/>
      <c r="DNO7"/>
      <c r="DNP7"/>
      <c r="DNQ7"/>
      <c r="DNR7"/>
      <c r="DNS7"/>
      <c r="DNT7"/>
      <c r="DNU7"/>
      <c r="DNV7"/>
      <c r="DNW7"/>
      <c r="DNX7"/>
      <c r="DNY7"/>
      <c r="DNZ7"/>
      <c r="DOA7"/>
      <c r="DOB7"/>
      <c r="DOC7"/>
      <c r="DOD7"/>
      <c r="DOE7"/>
      <c r="DOF7"/>
      <c r="DOG7"/>
      <c r="DOH7"/>
      <c r="DOI7"/>
      <c r="DOJ7"/>
      <c r="DOK7"/>
      <c r="DOL7"/>
      <c r="DOM7"/>
      <c r="DON7"/>
      <c r="DOO7"/>
      <c r="DOP7"/>
      <c r="DOQ7"/>
      <c r="DOR7"/>
      <c r="DOS7"/>
      <c r="DOT7"/>
      <c r="DOU7"/>
      <c r="DOV7"/>
      <c r="DOW7"/>
      <c r="DOX7"/>
      <c r="DOY7"/>
      <c r="DOZ7"/>
      <c r="DPA7"/>
      <c r="DPB7"/>
      <c r="DPC7"/>
      <c r="DPD7"/>
      <c r="DPE7"/>
      <c r="DPF7"/>
      <c r="DPG7"/>
      <c r="DPH7"/>
      <c r="DPI7"/>
      <c r="DPJ7"/>
      <c r="DPK7"/>
      <c r="DPL7"/>
      <c r="DPM7"/>
      <c r="DPN7"/>
      <c r="DPO7"/>
      <c r="DPP7"/>
      <c r="DPQ7"/>
      <c r="DPR7"/>
      <c r="DPS7"/>
      <c r="DPT7"/>
      <c r="DPU7"/>
      <c r="DPV7"/>
      <c r="DPW7"/>
      <c r="DPX7"/>
      <c r="DPY7"/>
      <c r="DPZ7"/>
      <c r="DQA7"/>
      <c r="DQB7"/>
      <c r="DQC7"/>
      <c r="DQD7"/>
      <c r="DQE7"/>
      <c r="DQF7"/>
      <c r="DQG7"/>
      <c r="DQH7"/>
      <c r="DQI7"/>
      <c r="DQJ7"/>
      <c r="DQK7"/>
      <c r="DQL7"/>
      <c r="DQM7"/>
      <c r="DQN7"/>
      <c r="DQO7"/>
      <c r="DQP7"/>
      <c r="DQQ7"/>
      <c r="DQR7"/>
      <c r="DQS7"/>
      <c r="DQT7"/>
      <c r="DQU7"/>
      <c r="DQV7"/>
      <c r="DQW7"/>
      <c r="DQX7"/>
      <c r="DQY7"/>
      <c r="DQZ7"/>
      <c r="DRA7"/>
      <c r="DRB7"/>
      <c r="DRC7"/>
      <c r="DRD7"/>
      <c r="DRE7"/>
      <c r="DRF7"/>
      <c r="DRG7"/>
      <c r="DRH7"/>
      <c r="DRI7"/>
      <c r="DRJ7"/>
      <c r="DRK7"/>
      <c r="DRL7"/>
      <c r="DRM7"/>
      <c r="DRN7"/>
      <c r="DRO7"/>
      <c r="DRP7"/>
      <c r="DRQ7"/>
      <c r="DRR7"/>
      <c r="DRS7"/>
      <c r="DRT7"/>
      <c r="DRU7"/>
      <c r="DRV7"/>
      <c r="DRW7"/>
      <c r="DRX7"/>
      <c r="DRY7"/>
      <c r="DRZ7"/>
      <c r="DSA7"/>
      <c r="DSB7"/>
      <c r="DSC7"/>
      <c r="DSD7"/>
      <c r="DSE7"/>
      <c r="DSF7"/>
      <c r="DSG7"/>
      <c r="DSH7"/>
      <c r="DSI7"/>
      <c r="DSJ7"/>
      <c r="DSK7"/>
      <c r="DSL7"/>
      <c r="DSM7"/>
      <c r="DSN7"/>
      <c r="DSO7"/>
      <c r="DSP7"/>
      <c r="DSQ7"/>
      <c r="DSR7"/>
      <c r="DSS7"/>
      <c r="DST7"/>
      <c r="DSU7"/>
      <c r="DSV7"/>
      <c r="DSW7"/>
      <c r="DSX7"/>
      <c r="DSY7"/>
      <c r="DSZ7"/>
      <c r="DTA7"/>
      <c r="DTB7"/>
      <c r="DTC7"/>
      <c r="DTD7"/>
      <c r="DTE7"/>
      <c r="DTF7"/>
      <c r="DTG7"/>
      <c r="DTH7"/>
      <c r="DTI7"/>
      <c r="DTJ7"/>
      <c r="DTK7"/>
      <c r="DTL7"/>
      <c r="DTM7"/>
      <c r="DTN7"/>
      <c r="DTO7"/>
      <c r="DTP7"/>
      <c r="DTQ7"/>
      <c r="DTR7"/>
      <c r="DTS7"/>
      <c r="DTT7"/>
      <c r="DTU7"/>
      <c r="DTV7"/>
      <c r="DTW7"/>
      <c r="DTX7"/>
      <c r="DTY7"/>
      <c r="DTZ7"/>
      <c r="DUA7"/>
      <c r="DUB7"/>
      <c r="DUC7"/>
      <c r="DUD7"/>
      <c r="DUE7"/>
      <c r="DUF7"/>
      <c r="DUG7"/>
      <c r="DUH7"/>
      <c r="DUI7"/>
      <c r="DUJ7"/>
      <c r="DUK7"/>
      <c r="DUL7"/>
      <c r="DUM7"/>
      <c r="DUN7"/>
      <c r="DUO7"/>
      <c r="DUP7"/>
      <c r="DUQ7"/>
      <c r="DUR7"/>
      <c r="DUS7"/>
      <c r="DUT7"/>
      <c r="DUU7"/>
      <c r="DUV7"/>
      <c r="DUW7"/>
      <c r="DUX7"/>
      <c r="DUY7"/>
      <c r="DUZ7"/>
      <c r="DVA7"/>
      <c r="DVB7"/>
      <c r="DVC7"/>
      <c r="DVD7"/>
      <c r="DVE7"/>
      <c r="DVF7"/>
      <c r="DVG7"/>
      <c r="DVH7"/>
      <c r="DVI7"/>
      <c r="DVJ7"/>
      <c r="DVK7"/>
      <c r="DVL7"/>
      <c r="DVM7"/>
      <c r="DVN7"/>
      <c r="DVO7"/>
      <c r="DVP7"/>
      <c r="DVQ7"/>
      <c r="DVR7"/>
      <c r="DVS7"/>
      <c r="DVT7"/>
      <c r="DVU7"/>
      <c r="DVV7"/>
      <c r="DVW7"/>
      <c r="DVX7"/>
      <c r="DVY7"/>
      <c r="DVZ7"/>
      <c r="DWA7"/>
      <c r="DWB7"/>
      <c r="DWC7"/>
      <c r="DWD7"/>
      <c r="DWE7"/>
      <c r="DWF7"/>
      <c r="DWG7"/>
      <c r="DWH7"/>
      <c r="DWI7"/>
      <c r="DWJ7"/>
      <c r="DWK7"/>
      <c r="DWL7"/>
      <c r="DWM7"/>
      <c r="DWN7"/>
      <c r="DWO7"/>
      <c r="DWP7"/>
      <c r="DWQ7"/>
      <c r="DWR7"/>
      <c r="DWS7"/>
      <c r="DWT7"/>
      <c r="DWU7"/>
      <c r="DWV7"/>
      <c r="DWW7"/>
      <c r="DWX7"/>
      <c r="DWY7"/>
      <c r="DWZ7"/>
      <c r="DXA7"/>
      <c r="DXB7"/>
      <c r="DXC7"/>
      <c r="DXD7"/>
      <c r="DXE7"/>
      <c r="DXF7"/>
      <c r="DXG7"/>
      <c r="DXH7"/>
      <c r="DXI7"/>
      <c r="DXJ7"/>
      <c r="DXK7"/>
      <c r="DXL7"/>
      <c r="DXM7"/>
      <c r="DXN7"/>
      <c r="DXO7"/>
      <c r="DXP7"/>
      <c r="DXQ7"/>
      <c r="DXR7"/>
      <c r="DXS7"/>
      <c r="DXT7"/>
      <c r="DXU7"/>
      <c r="DXV7"/>
      <c r="DXW7"/>
      <c r="DXX7"/>
      <c r="DXY7"/>
      <c r="DXZ7"/>
      <c r="DYA7"/>
      <c r="DYB7"/>
      <c r="DYC7"/>
      <c r="DYD7"/>
      <c r="DYE7"/>
      <c r="DYF7"/>
      <c r="DYG7"/>
      <c r="DYH7"/>
      <c r="DYI7"/>
      <c r="DYJ7"/>
      <c r="DYK7"/>
      <c r="DYL7"/>
      <c r="DYM7"/>
      <c r="DYN7"/>
      <c r="DYO7"/>
      <c r="DYP7"/>
      <c r="DYQ7"/>
      <c r="DYR7"/>
      <c r="DYS7"/>
      <c r="DYT7"/>
      <c r="DYU7"/>
      <c r="DYV7"/>
      <c r="DYW7"/>
      <c r="DYX7"/>
      <c r="DYY7"/>
      <c r="DYZ7"/>
      <c r="DZA7"/>
      <c r="DZB7"/>
      <c r="DZC7"/>
      <c r="DZD7"/>
      <c r="DZE7"/>
      <c r="DZF7"/>
      <c r="DZG7"/>
      <c r="DZH7"/>
      <c r="DZI7"/>
      <c r="DZJ7"/>
      <c r="DZK7"/>
      <c r="DZL7"/>
      <c r="DZM7"/>
      <c r="DZN7"/>
      <c r="DZO7"/>
      <c r="DZP7"/>
      <c r="DZQ7"/>
      <c r="DZR7"/>
      <c r="DZS7"/>
      <c r="DZT7"/>
      <c r="DZU7"/>
      <c r="DZV7"/>
      <c r="DZW7"/>
      <c r="DZX7"/>
      <c r="DZY7"/>
      <c r="DZZ7"/>
      <c r="EAA7"/>
      <c r="EAB7"/>
      <c r="EAC7"/>
      <c r="EAD7"/>
      <c r="EAE7"/>
      <c r="EAF7"/>
      <c r="EAG7"/>
      <c r="EAH7"/>
      <c r="EAI7"/>
      <c r="EAJ7"/>
      <c r="EAK7"/>
      <c r="EAL7"/>
      <c r="EAM7"/>
      <c r="EAN7"/>
      <c r="EAO7"/>
      <c r="EAP7"/>
      <c r="EAQ7"/>
      <c r="EAR7"/>
      <c r="EAS7"/>
      <c r="EAT7"/>
      <c r="EAU7"/>
      <c r="EAV7"/>
      <c r="EAW7"/>
      <c r="EAX7"/>
      <c r="EAY7"/>
      <c r="EAZ7"/>
      <c r="EBA7"/>
      <c r="EBB7"/>
      <c r="EBC7"/>
      <c r="EBD7"/>
      <c r="EBE7"/>
      <c r="EBF7"/>
      <c r="EBG7"/>
      <c r="EBH7"/>
      <c r="EBI7"/>
      <c r="EBJ7"/>
      <c r="EBK7"/>
      <c r="EBL7"/>
      <c r="EBM7"/>
      <c r="EBN7"/>
      <c r="EBO7"/>
      <c r="EBP7"/>
      <c r="EBQ7"/>
      <c r="EBR7"/>
      <c r="EBS7"/>
      <c r="EBT7"/>
      <c r="EBU7"/>
      <c r="EBV7"/>
      <c r="EBW7"/>
      <c r="EBX7"/>
      <c r="EBY7"/>
      <c r="EBZ7"/>
      <c r="ECA7"/>
      <c r="ECB7"/>
      <c r="ECC7"/>
      <c r="ECD7"/>
      <c r="ECE7"/>
      <c r="ECF7"/>
      <c r="ECG7"/>
      <c r="ECH7"/>
      <c r="ECI7"/>
      <c r="ECJ7"/>
      <c r="ECK7"/>
      <c r="ECL7"/>
      <c r="ECM7"/>
      <c r="ECN7"/>
      <c r="ECO7"/>
      <c r="ECP7"/>
      <c r="ECQ7"/>
      <c r="ECR7"/>
      <c r="ECS7"/>
      <c r="ECT7"/>
      <c r="ECU7"/>
      <c r="ECV7"/>
      <c r="ECW7"/>
      <c r="ECX7"/>
      <c r="ECY7"/>
      <c r="ECZ7"/>
      <c r="EDA7"/>
      <c r="EDB7"/>
      <c r="EDC7"/>
      <c r="EDD7"/>
      <c r="EDE7"/>
      <c r="EDF7"/>
      <c r="EDG7"/>
      <c r="EDH7"/>
      <c r="EDI7"/>
      <c r="EDJ7"/>
      <c r="EDK7"/>
      <c r="EDL7"/>
      <c r="EDM7"/>
      <c r="EDN7"/>
      <c r="EDO7"/>
      <c r="EDP7"/>
      <c r="EDQ7"/>
      <c r="EDR7"/>
      <c r="EDS7"/>
      <c r="EDT7"/>
      <c r="EDU7"/>
      <c r="EDV7"/>
      <c r="EDW7"/>
      <c r="EDX7"/>
      <c r="EDY7"/>
      <c r="EDZ7"/>
      <c r="EEA7"/>
      <c r="EEB7"/>
      <c r="EEC7"/>
      <c r="EED7"/>
      <c r="EEE7"/>
      <c r="EEF7"/>
      <c r="EEG7"/>
      <c r="EEH7"/>
      <c r="EEI7"/>
      <c r="EEJ7"/>
      <c r="EEK7"/>
      <c r="EEL7"/>
      <c r="EEM7"/>
      <c r="EEN7"/>
      <c r="EEO7"/>
      <c r="EEP7"/>
      <c r="EEQ7"/>
      <c r="EER7"/>
      <c r="EES7"/>
      <c r="EET7"/>
      <c r="EEU7"/>
      <c r="EEV7"/>
      <c r="EEW7"/>
      <c r="EEX7"/>
      <c r="EEY7"/>
      <c r="EEZ7"/>
      <c r="EFA7"/>
      <c r="EFB7"/>
      <c r="EFC7"/>
      <c r="EFD7"/>
      <c r="EFE7"/>
      <c r="EFF7"/>
      <c r="EFG7"/>
      <c r="EFH7"/>
      <c r="EFI7"/>
      <c r="EFJ7"/>
      <c r="EFK7"/>
      <c r="EFL7"/>
      <c r="EFM7"/>
      <c r="EFN7"/>
      <c r="EFO7"/>
      <c r="EFP7"/>
      <c r="EFQ7"/>
      <c r="EFR7"/>
      <c r="EFS7"/>
      <c r="EFT7"/>
      <c r="EFU7"/>
      <c r="EFV7"/>
      <c r="EFW7"/>
      <c r="EFX7"/>
      <c r="EFY7"/>
      <c r="EFZ7"/>
      <c r="EGA7"/>
      <c r="EGB7"/>
      <c r="EGC7"/>
      <c r="EGD7"/>
      <c r="EGE7"/>
      <c r="EGF7"/>
      <c r="EGG7"/>
      <c r="EGH7"/>
      <c r="EGI7"/>
      <c r="EGJ7"/>
      <c r="EGK7"/>
      <c r="EGL7"/>
      <c r="EGM7"/>
      <c r="EGN7"/>
      <c r="EGO7"/>
      <c r="EGP7"/>
      <c r="EGQ7"/>
      <c r="EGR7"/>
      <c r="EGS7"/>
      <c r="EGT7"/>
      <c r="EGU7"/>
      <c r="EGV7"/>
      <c r="EGW7"/>
      <c r="EGX7"/>
      <c r="EGY7"/>
      <c r="EGZ7"/>
      <c r="EHA7"/>
      <c r="EHB7"/>
      <c r="EHC7"/>
      <c r="EHD7"/>
      <c r="EHE7"/>
      <c r="EHF7"/>
      <c r="EHG7"/>
      <c r="EHH7"/>
      <c r="EHI7"/>
      <c r="EHJ7"/>
      <c r="EHK7"/>
      <c r="EHL7"/>
      <c r="EHM7"/>
      <c r="EHN7"/>
      <c r="EHO7"/>
      <c r="EHP7"/>
      <c r="EHQ7"/>
      <c r="EHR7"/>
      <c r="EHS7"/>
      <c r="EHT7"/>
      <c r="EHU7"/>
      <c r="EHV7"/>
      <c r="EHW7"/>
      <c r="EHX7"/>
      <c r="EHY7"/>
      <c r="EHZ7"/>
      <c r="EIA7"/>
      <c r="EIB7"/>
      <c r="EIC7"/>
      <c r="EID7"/>
      <c r="EIE7"/>
      <c r="EIF7"/>
      <c r="EIG7"/>
      <c r="EIH7"/>
      <c r="EII7"/>
      <c r="EIJ7"/>
      <c r="EIK7"/>
      <c r="EIL7"/>
      <c r="EIM7"/>
      <c r="EIN7"/>
      <c r="EIO7"/>
      <c r="EIP7"/>
      <c r="EIQ7"/>
      <c r="EIR7"/>
      <c r="EIS7"/>
      <c r="EIT7"/>
      <c r="EIU7"/>
      <c r="EIV7"/>
      <c r="EIW7"/>
      <c r="EIX7"/>
      <c r="EIY7"/>
      <c r="EIZ7"/>
      <c r="EJA7"/>
      <c r="EJB7"/>
      <c r="EJC7"/>
      <c r="EJD7"/>
      <c r="EJE7"/>
      <c r="EJF7"/>
      <c r="EJG7"/>
      <c r="EJH7"/>
      <c r="EJI7"/>
      <c r="EJJ7"/>
      <c r="EJK7"/>
      <c r="EJL7"/>
      <c r="EJM7"/>
      <c r="EJN7"/>
      <c r="EJO7"/>
      <c r="EJP7"/>
      <c r="EJQ7"/>
      <c r="EJR7"/>
      <c r="EJS7"/>
      <c r="EJT7"/>
      <c r="EJU7"/>
      <c r="EJV7"/>
      <c r="EJW7"/>
      <c r="EJX7"/>
      <c r="EJY7"/>
      <c r="EJZ7"/>
      <c r="EKA7"/>
      <c r="EKB7"/>
      <c r="EKC7"/>
      <c r="EKD7"/>
      <c r="EKE7"/>
      <c r="EKF7"/>
      <c r="EKG7"/>
      <c r="EKH7"/>
      <c r="EKI7"/>
      <c r="EKJ7"/>
      <c r="EKK7"/>
      <c r="EKL7"/>
      <c r="EKM7"/>
      <c r="EKN7"/>
      <c r="EKO7"/>
      <c r="EKP7"/>
      <c r="EKQ7"/>
      <c r="EKR7"/>
      <c r="EKS7"/>
      <c r="EKT7"/>
      <c r="EKU7"/>
      <c r="EKV7"/>
      <c r="EKW7"/>
      <c r="EKX7"/>
      <c r="EKY7"/>
      <c r="EKZ7"/>
      <c r="ELA7"/>
      <c r="ELB7"/>
      <c r="ELC7"/>
      <c r="ELD7"/>
      <c r="ELE7"/>
      <c r="ELF7"/>
      <c r="ELG7"/>
      <c r="ELH7"/>
      <c r="ELI7"/>
      <c r="ELJ7"/>
      <c r="ELK7"/>
      <c r="ELL7"/>
      <c r="ELM7"/>
      <c r="ELN7"/>
      <c r="ELO7"/>
      <c r="ELP7"/>
      <c r="ELQ7"/>
      <c r="ELR7"/>
      <c r="ELS7"/>
      <c r="ELT7"/>
      <c r="ELU7"/>
      <c r="ELV7"/>
      <c r="ELW7"/>
      <c r="ELX7"/>
      <c r="ELY7"/>
      <c r="ELZ7"/>
      <c r="EMA7"/>
      <c r="EMB7"/>
      <c r="EMC7"/>
      <c r="EMD7"/>
      <c r="EME7"/>
      <c r="EMF7"/>
      <c r="EMG7"/>
      <c r="EMH7"/>
      <c r="EMI7"/>
      <c r="EMJ7"/>
      <c r="EMK7"/>
      <c r="EML7"/>
      <c r="EMM7"/>
      <c r="EMN7"/>
      <c r="EMO7"/>
      <c r="EMP7"/>
      <c r="EMQ7"/>
      <c r="EMR7"/>
      <c r="EMS7"/>
      <c r="EMT7"/>
      <c r="EMU7"/>
      <c r="EMV7"/>
      <c r="EMW7"/>
      <c r="EMX7"/>
      <c r="EMY7"/>
      <c r="EMZ7"/>
      <c r="ENA7"/>
      <c r="ENB7"/>
      <c r="ENC7"/>
      <c r="END7"/>
      <c r="ENE7"/>
      <c r="ENF7"/>
      <c r="ENG7"/>
      <c r="ENH7"/>
      <c r="ENI7"/>
      <c r="ENJ7"/>
      <c r="ENK7"/>
      <c r="ENL7"/>
      <c r="ENM7"/>
      <c r="ENN7"/>
      <c r="ENO7"/>
      <c r="ENP7"/>
      <c r="ENQ7"/>
      <c r="ENR7"/>
      <c r="ENS7"/>
      <c r="ENT7"/>
      <c r="ENU7"/>
      <c r="ENV7"/>
      <c r="ENW7"/>
      <c r="ENX7"/>
      <c r="ENY7"/>
      <c r="ENZ7"/>
      <c r="EOA7"/>
      <c r="EOB7"/>
      <c r="EOC7"/>
      <c r="EOD7"/>
      <c r="EOE7"/>
      <c r="EOF7"/>
      <c r="EOG7"/>
      <c r="EOH7"/>
      <c r="EOI7"/>
      <c r="EOJ7"/>
      <c r="EOK7"/>
      <c r="EOL7"/>
      <c r="EOM7"/>
      <c r="EON7"/>
      <c r="EOO7"/>
      <c r="EOP7"/>
      <c r="EOQ7"/>
      <c r="EOR7"/>
      <c r="EOS7"/>
      <c r="EOT7"/>
      <c r="EOU7"/>
      <c r="EOV7"/>
      <c r="EOW7"/>
      <c r="EOX7"/>
      <c r="EOY7"/>
      <c r="EOZ7"/>
      <c r="EPA7"/>
      <c r="EPB7"/>
      <c r="EPC7"/>
      <c r="EPD7"/>
      <c r="EPE7"/>
      <c r="EPF7"/>
      <c r="EPG7"/>
      <c r="EPH7"/>
      <c r="EPI7"/>
      <c r="EPJ7"/>
      <c r="EPK7"/>
      <c r="EPL7"/>
      <c r="EPM7"/>
      <c r="EPN7"/>
      <c r="EPO7"/>
      <c r="EPP7"/>
      <c r="EPQ7"/>
      <c r="EPR7"/>
      <c r="EPS7"/>
      <c r="EPT7"/>
      <c r="EPU7"/>
      <c r="EPV7"/>
      <c r="EPW7"/>
      <c r="EPX7"/>
      <c r="EPY7"/>
      <c r="EPZ7"/>
      <c r="EQA7"/>
      <c r="EQB7"/>
      <c r="EQC7"/>
      <c r="EQD7"/>
      <c r="EQE7"/>
      <c r="EQF7"/>
      <c r="EQG7"/>
      <c r="EQH7"/>
      <c r="EQI7"/>
      <c r="EQJ7"/>
      <c r="EQK7"/>
      <c r="EQL7"/>
      <c r="EQM7"/>
      <c r="EQN7"/>
      <c r="EQO7"/>
      <c r="EQP7"/>
      <c r="EQQ7"/>
      <c r="EQR7"/>
      <c r="EQS7"/>
      <c r="EQT7"/>
      <c r="EQU7"/>
      <c r="EQV7"/>
      <c r="EQW7"/>
      <c r="EQX7"/>
      <c r="EQY7"/>
      <c r="EQZ7"/>
      <c r="ERA7"/>
      <c r="ERB7"/>
      <c r="ERC7"/>
      <c r="ERD7"/>
      <c r="ERE7"/>
      <c r="ERF7"/>
      <c r="ERG7"/>
      <c r="ERH7"/>
      <c r="ERI7"/>
      <c r="ERJ7"/>
      <c r="ERK7"/>
      <c r="ERL7"/>
      <c r="ERM7"/>
      <c r="ERN7"/>
      <c r="ERO7"/>
      <c r="ERP7"/>
      <c r="ERQ7"/>
      <c r="ERR7"/>
      <c r="ERS7"/>
      <c r="ERT7"/>
      <c r="ERU7"/>
      <c r="ERV7"/>
      <c r="ERW7"/>
      <c r="ERX7"/>
      <c r="ERY7"/>
      <c r="ERZ7"/>
      <c r="ESA7"/>
      <c r="ESB7"/>
      <c r="ESC7"/>
      <c r="ESD7"/>
      <c r="ESE7"/>
      <c r="ESF7"/>
      <c r="ESG7"/>
      <c r="ESH7"/>
      <c r="ESI7"/>
      <c r="ESJ7"/>
      <c r="ESK7"/>
      <c r="ESL7"/>
      <c r="ESM7"/>
      <c r="ESN7"/>
      <c r="ESO7"/>
      <c r="ESP7"/>
      <c r="ESQ7"/>
      <c r="ESR7"/>
      <c r="ESS7"/>
      <c r="EST7"/>
      <c r="ESU7"/>
      <c r="ESV7"/>
      <c r="ESW7"/>
      <c r="ESX7"/>
      <c r="ESY7"/>
      <c r="ESZ7"/>
      <c r="ETA7"/>
      <c r="ETB7"/>
      <c r="ETC7"/>
      <c r="ETD7"/>
      <c r="ETE7"/>
      <c r="ETF7"/>
      <c r="ETG7"/>
      <c r="ETH7"/>
      <c r="ETI7"/>
      <c r="ETJ7"/>
      <c r="ETK7"/>
      <c r="ETL7"/>
      <c r="ETM7"/>
      <c r="ETN7"/>
      <c r="ETO7"/>
      <c r="ETP7"/>
      <c r="ETQ7"/>
      <c r="ETR7"/>
      <c r="ETS7"/>
      <c r="ETT7"/>
      <c r="ETU7"/>
      <c r="ETV7"/>
      <c r="ETW7"/>
      <c r="ETX7"/>
      <c r="ETY7"/>
      <c r="ETZ7"/>
      <c r="EUA7"/>
      <c r="EUB7"/>
      <c r="EUC7"/>
      <c r="EUD7"/>
      <c r="EUE7"/>
      <c r="EUF7"/>
      <c r="EUG7"/>
      <c r="EUH7"/>
      <c r="EUI7"/>
      <c r="EUJ7"/>
      <c r="EUK7"/>
      <c r="EUL7"/>
      <c r="EUM7"/>
      <c r="EUN7"/>
      <c r="EUO7"/>
      <c r="EUP7"/>
      <c r="EUQ7"/>
      <c r="EUR7"/>
      <c r="EUS7"/>
      <c r="EUT7"/>
      <c r="EUU7"/>
      <c r="EUV7"/>
      <c r="EUW7"/>
      <c r="EUX7"/>
      <c r="EUY7"/>
      <c r="EUZ7"/>
      <c r="EVA7"/>
      <c r="EVB7"/>
      <c r="EVC7"/>
      <c r="EVD7"/>
      <c r="EVE7"/>
      <c r="EVF7"/>
      <c r="EVG7"/>
      <c r="EVH7"/>
      <c r="EVI7"/>
      <c r="EVJ7"/>
      <c r="EVK7"/>
      <c r="EVL7"/>
      <c r="EVM7"/>
      <c r="EVN7"/>
      <c r="EVO7"/>
      <c r="EVP7"/>
      <c r="EVQ7"/>
      <c r="EVR7"/>
      <c r="EVS7"/>
      <c r="EVT7"/>
      <c r="EVU7"/>
      <c r="EVV7"/>
      <c r="EVW7"/>
      <c r="EVX7"/>
      <c r="EVY7"/>
      <c r="EVZ7"/>
      <c r="EWA7"/>
      <c r="EWB7"/>
      <c r="EWC7"/>
      <c r="EWD7"/>
      <c r="EWE7"/>
      <c r="EWF7"/>
      <c r="EWG7"/>
      <c r="EWH7"/>
      <c r="EWI7"/>
      <c r="EWJ7"/>
      <c r="EWK7"/>
      <c r="EWL7"/>
      <c r="EWM7"/>
      <c r="EWN7"/>
      <c r="EWO7"/>
      <c r="EWP7"/>
      <c r="EWQ7"/>
      <c r="EWR7"/>
      <c r="EWS7"/>
      <c r="EWT7"/>
      <c r="EWU7"/>
      <c r="EWV7"/>
      <c r="EWW7"/>
      <c r="EWX7"/>
      <c r="EWY7"/>
      <c r="EWZ7"/>
      <c r="EXA7"/>
      <c r="EXB7"/>
      <c r="EXC7"/>
      <c r="EXD7"/>
      <c r="EXE7"/>
      <c r="EXF7"/>
      <c r="EXG7"/>
      <c r="EXH7"/>
      <c r="EXI7"/>
      <c r="EXJ7"/>
      <c r="EXK7"/>
      <c r="EXL7"/>
      <c r="EXM7"/>
      <c r="EXN7"/>
      <c r="EXO7"/>
      <c r="EXP7"/>
      <c r="EXQ7"/>
      <c r="EXR7"/>
      <c r="EXS7"/>
      <c r="EXT7"/>
      <c r="EXU7"/>
      <c r="EXV7"/>
      <c r="EXW7"/>
      <c r="EXX7"/>
      <c r="EXY7"/>
      <c r="EXZ7"/>
      <c r="EYA7"/>
      <c r="EYB7"/>
      <c r="EYC7"/>
      <c r="EYD7"/>
      <c r="EYE7"/>
      <c r="EYF7"/>
      <c r="EYG7"/>
      <c r="EYH7"/>
      <c r="EYI7"/>
      <c r="EYJ7"/>
      <c r="EYK7"/>
      <c r="EYL7"/>
      <c r="EYM7"/>
      <c r="EYN7"/>
      <c r="EYO7"/>
      <c r="EYP7"/>
      <c r="EYQ7"/>
      <c r="EYR7"/>
      <c r="EYS7"/>
      <c r="EYT7"/>
      <c r="EYU7"/>
      <c r="EYV7"/>
      <c r="EYW7"/>
      <c r="EYX7"/>
      <c r="EYY7"/>
      <c r="EYZ7"/>
      <c r="EZA7"/>
      <c r="EZB7"/>
      <c r="EZC7"/>
      <c r="EZD7"/>
      <c r="EZE7"/>
      <c r="EZF7"/>
      <c r="EZG7"/>
      <c r="EZH7"/>
      <c r="EZI7"/>
      <c r="EZJ7"/>
      <c r="EZK7"/>
      <c r="EZL7"/>
      <c r="EZM7"/>
      <c r="EZN7"/>
      <c r="EZO7"/>
      <c r="EZP7"/>
      <c r="EZQ7"/>
      <c r="EZR7"/>
      <c r="EZS7"/>
      <c r="EZT7"/>
      <c r="EZU7"/>
      <c r="EZV7"/>
      <c r="EZW7"/>
      <c r="EZX7"/>
      <c r="EZY7"/>
      <c r="EZZ7"/>
      <c r="FAA7"/>
      <c r="FAB7"/>
      <c r="FAC7"/>
      <c r="FAD7"/>
      <c r="FAE7"/>
      <c r="FAF7"/>
      <c r="FAG7"/>
      <c r="FAH7"/>
      <c r="FAI7"/>
      <c r="FAJ7"/>
      <c r="FAK7"/>
      <c r="FAL7"/>
      <c r="FAM7"/>
      <c r="FAN7"/>
      <c r="FAO7"/>
      <c r="FAP7"/>
      <c r="FAQ7"/>
      <c r="FAR7"/>
      <c r="FAS7"/>
      <c r="FAT7"/>
      <c r="FAU7"/>
      <c r="FAV7"/>
      <c r="FAW7"/>
      <c r="FAX7"/>
      <c r="FAY7"/>
      <c r="FAZ7"/>
      <c r="FBA7"/>
      <c r="FBB7"/>
      <c r="FBC7"/>
      <c r="FBD7"/>
      <c r="FBE7"/>
      <c r="FBF7"/>
      <c r="FBG7"/>
      <c r="FBH7"/>
      <c r="FBI7"/>
      <c r="FBJ7"/>
      <c r="FBK7"/>
      <c r="FBL7"/>
      <c r="FBM7"/>
      <c r="FBN7"/>
      <c r="FBO7"/>
      <c r="FBP7"/>
      <c r="FBQ7"/>
      <c r="FBR7"/>
      <c r="FBS7"/>
      <c r="FBT7"/>
      <c r="FBU7"/>
      <c r="FBV7"/>
      <c r="FBW7"/>
      <c r="FBX7"/>
      <c r="FBY7"/>
      <c r="FBZ7"/>
      <c r="FCA7"/>
      <c r="FCB7"/>
      <c r="FCC7"/>
      <c r="FCD7"/>
      <c r="FCE7"/>
      <c r="FCF7"/>
      <c r="FCG7"/>
      <c r="FCH7"/>
      <c r="FCI7"/>
      <c r="FCJ7"/>
      <c r="FCK7"/>
      <c r="FCL7"/>
      <c r="FCM7"/>
      <c r="FCN7"/>
      <c r="FCO7"/>
      <c r="FCP7"/>
      <c r="FCQ7"/>
      <c r="FCR7"/>
      <c r="FCS7"/>
      <c r="FCT7"/>
      <c r="FCU7"/>
      <c r="FCV7"/>
      <c r="FCW7"/>
      <c r="FCX7"/>
      <c r="FCY7"/>
      <c r="FCZ7"/>
      <c r="FDA7"/>
      <c r="FDB7"/>
      <c r="FDC7"/>
      <c r="FDD7"/>
      <c r="FDE7"/>
      <c r="FDF7"/>
      <c r="FDG7"/>
      <c r="FDH7"/>
      <c r="FDI7"/>
      <c r="FDJ7"/>
      <c r="FDK7"/>
      <c r="FDL7"/>
      <c r="FDM7"/>
      <c r="FDN7"/>
      <c r="FDO7"/>
      <c r="FDP7"/>
      <c r="FDQ7"/>
      <c r="FDR7"/>
      <c r="FDS7"/>
      <c r="FDT7"/>
      <c r="FDU7"/>
      <c r="FDV7"/>
      <c r="FDW7"/>
      <c r="FDX7"/>
      <c r="FDY7"/>
      <c r="FDZ7"/>
      <c r="FEA7"/>
      <c r="FEB7"/>
      <c r="FEC7"/>
      <c r="FED7"/>
      <c r="FEE7"/>
      <c r="FEF7"/>
      <c r="FEG7"/>
      <c r="FEH7"/>
      <c r="FEI7"/>
      <c r="FEJ7"/>
      <c r="FEK7"/>
      <c r="FEL7"/>
      <c r="FEM7"/>
      <c r="FEN7"/>
      <c r="FEO7"/>
      <c r="FEP7"/>
      <c r="FEQ7"/>
      <c r="FER7"/>
      <c r="FES7"/>
      <c r="FET7"/>
      <c r="FEU7"/>
      <c r="FEV7"/>
      <c r="FEW7"/>
      <c r="FEX7"/>
      <c r="FEY7"/>
      <c r="FEZ7"/>
      <c r="FFA7"/>
      <c r="FFB7"/>
      <c r="FFC7"/>
      <c r="FFD7"/>
      <c r="FFE7"/>
      <c r="FFF7"/>
      <c r="FFG7"/>
      <c r="FFH7"/>
      <c r="FFI7"/>
      <c r="FFJ7"/>
      <c r="FFK7"/>
      <c r="FFL7"/>
      <c r="FFM7"/>
      <c r="FFN7"/>
      <c r="FFO7"/>
      <c r="FFP7"/>
      <c r="FFQ7"/>
      <c r="FFR7"/>
      <c r="FFS7"/>
      <c r="FFT7"/>
      <c r="FFU7"/>
      <c r="FFV7"/>
      <c r="FFW7"/>
      <c r="FFX7"/>
      <c r="FFY7"/>
      <c r="FFZ7"/>
      <c r="FGA7"/>
      <c r="FGB7"/>
      <c r="FGC7"/>
      <c r="FGD7"/>
      <c r="FGE7"/>
      <c r="FGF7"/>
      <c r="FGG7"/>
      <c r="FGH7"/>
      <c r="FGI7"/>
      <c r="FGJ7"/>
      <c r="FGK7"/>
      <c r="FGL7"/>
      <c r="FGM7"/>
      <c r="FGN7"/>
      <c r="FGO7"/>
      <c r="FGP7"/>
      <c r="FGQ7"/>
      <c r="FGR7"/>
      <c r="FGS7"/>
      <c r="FGT7"/>
      <c r="FGU7"/>
      <c r="FGV7"/>
      <c r="FGW7"/>
      <c r="FGX7"/>
      <c r="FGY7"/>
      <c r="FGZ7"/>
      <c r="FHA7"/>
      <c r="FHB7"/>
      <c r="FHC7"/>
      <c r="FHD7"/>
      <c r="FHE7"/>
      <c r="FHF7"/>
      <c r="FHG7"/>
      <c r="FHH7"/>
      <c r="FHI7"/>
      <c r="FHJ7"/>
      <c r="FHK7"/>
      <c r="FHL7"/>
      <c r="FHM7"/>
      <c r="FHN7"/>
      <c r="FHO7"/>
      <c r="FHP7"/>
      <c r="FHQ7"/>
      <c r="FHR7"/>
      <c r="FHS7"/>
      <c r="FHT7"/>
      <c r="FHU7"/>
      <c r="FHV7"/>
      <c r="FHW7"/>
      <c r="FHX7"/>
      <c r="FHY7"/>
      <c r="FHZ7"/>
      <c r="FIA7"/>
      <c r="FIB7"/>
      <c r="FIC7"/>
      <c r="FID7"/>
      <c r="FIE7"/>
      <c r="FIF7"/>
      <c r="FIG7"/>
      <c r="FIH7"/>
      <c r="FII7"/>
      <c r="FIJ7"/>
      <c r="FIK7"/>
      <c r="FIL7"/>
      <c r="FIM7"/>
      <c r="FIN7"/>
      <c r="FIO7"/>
      <c r="FIP7"/>
      <c r="FIQ7"/>
      <c r="FIR7"/>
      <c r="FIS7"/>
      <c r="FIT7"/>
      <c r="FIU7"/>
      <c r="FIV7"/>
      <c r="FIW7"/>
      <c r="FIX7"/>
      <c r="FIY7"/>
      <c r="FIZ7"/>
      <c r="FJA7"/>
      <c r="FJB7"/>
      <c r="FJC7"/>
      <c r="FJD7"/>
      <c r="FJE7"/>
      <c r="FJF7"/>
      <c r="FJG7"/>
      <c r="FJH7"/>
      <c r="FJI7"/>
      <c r="FJJ7"/>
      <c r="FJK7"/>
      <c r="FJL7"/>
      <c r="FJM7"/>
      <c r="FJN7"/>
      <c r="FJO7"/>
      <c r="FJP7"/>
      <c r="FJQ7"/>
      <c r="FJR7"/>
      <c r="FJS7"/>
      <c r="FJT7"/>
      <c r="FJU7"/>
      <c r="FJV7"/>
      <c r="FJW7"/>
      <c r="FJX7"/>
      <c r="FJY7"/>
      <c r="FJZ7"/>
      <c r="FKA7"/>
      <c r="FKB7"/>
      <c r="FKC7"/>
      <c r="FKD7"/>
      <c r="FKE7"/>
      <c r="FKF7"/>
      <c r="FKG7"/>
      <c r="FKH7"/>
      <c r="FKI7"/>
      <c r="FKJ7"/>
      <c r="FKK7"/>
      <c r="FKL7"/>
      <c r="FKM7"/>
      <c r="FKN7"/>
      <c r="FKO7"/>
      <c r="FKP7"/>
      <c r="FKQ7"/>
      <c r="FKR7"/>
      <c r="FKS7"/>
      <c r="FKT7"/>
      <c r="FKU7"/>
      <c r="FKV7"/>
      <c r="FKW7"/>
      <c r="FKX7"/>
      <c r="FKY7"/>
      <c r="FKZ7"/>
      <c r="FLA7"/>
      <c r="FLB7"/>
      <c r="FLC7"/>
      <c r="FLD7"/>
      <c r="FLE7"/>
      <c r="FLF7"/>
      <c r="FLG7"/>
      <c r="FLH7"/>
      <c r="FLI7"/>
      <c r="FLJ7"/>
      <c r="FLK7"/>
      <c r="FLL7"/>
      <c r="FLM7"/>
      <c r="FLN7"/>
      <c r="FLO7"/>
      <c r="FLP7"/>
      <c r="FLQ7"/>
      <c r="FLR7"/>
      <c r="FLS7"/>
      <c r="FLT7"/>
      <c r="FLU7"/>
      <c r="FLV7"/>
      <c r="FLW7"/>
      <c r="FLX7"/>
      <c r="FLY7"/>
      <c r="FLZ7"/>
      <c r="FMA7"/>
      <c r="FMB7"/>
      <c r="FMC7"/>
      <c r="FMD7"/>
      <c r="FME7"/>
      <c r="FMF7"/>
      <c r="FMG7"/>
      <c r="FMH7"/>
      <c r="FMI7"/>
      <c r="FMJ7"/>
      <c r="FMK7"/>
      <c r="FML7"/>
      <c r="FMM7"/>
      <c r="FMN7"/>
      <c r="FMO7"/>
      <c r="FMP7"/>
      <c r="FMQ7"/>
      <c r="FMR7"/>
      <c r="FMS7"/>
      <c r="FMT7"/>
      <c r="FMU7"/>
      <c r="FMV7"/>
      <c r="FMW7"/>
      <c r="FMX7"/>
      <c r="FMY7"/>
      <c r="FMZ7"/>
      <c r="FNA7"/>
      <c r="FNB7"/>
      <c r="FNC7"/>
      <c r="FND7"/>
      <c r="FNE7"/>
      <c r="FNF7"/>
      <c r="FNG7"/>
      <c r="FNH7"/>
      <c r="FNI7"/>
      <c r="FNJ7"/>
      <c r="FNK7"/>
      <c r="FNL7"/>
      <c r="FNM7"/>
      <c r="FNN7"/>
      <c r="FNO7"/>
      <c r="FNP7"/>
      <c r="FNQ7"/>
      <c r="FNR7"/>
      <c r="FNS7"/>
      <c r="FNT7"/>
      <c r="FNU7"/>
      <c r="FNV7"/>
      <c r="FNW7"/>
      <c r="FNX7"/>
      <c r="FNY7"/>
      <c r="FNZ7"/>
      <c r="FOA7"/>
      <c r="FOB7"/>
      <c r="FOC7"/>
      <c r="FOD7"/>
      <c r="FOE7"/>
      <c r="FOF7"/>
      <c r="FOG7"/>
      <c r="FOH7"/>
      <c r="FOI7"/>
      <c r="FOJ7"/>
      <c r="FOK7"/>
      <c r="FOL7"/>
      <c r="FOM7"/>
      <c r="FON7"/>
      <c r="FOO7"/>
      <c r="FOP7"/>
      <c r="FOQ7"/>
      <c r="FOR7"/>
      <c r="FOS7"/>
      <c r="FOT7"/>
      <c r="FOU7"/>
      <c r="FOV7"/>
      <c r="FOW7"/>
      <c r="FOX7"/>
      <c r="FOY7"/>
      <c r="FOZ7"/>
      <c r="FPA7"/>
      <c r="FPB7"/>
      <c r="FPC7"/>
      <c r="FPD7"/>
      <c r="FPE7"/>
      <c r="FPF7"/>
      <c r="FPG7"/>
      <c r="FPH7"/>
      <c r="FPI7"/>
      <c r="FPJ7"/>
      <c r="FPK7"/>
      <c r="FPL7"/>
      <c r="FPM7"/>
      <c r="FPN7"/>
      <c r="FPO7"/>
      <c r="FPP7"/>
      <c r="FPQ7"/>
      <c r="FPR7"/>
      <c r="FPS7"/>
      <c r="FPT7"/>
      <c r="FPU7"/>
      <c r="FPV7"/>
      <c r="FPW7"/>
      <c r="FPX7"/>
      <c r="FPY7"/>
      <c r="FPZ7"/>
      <c r="FQA7"/>
      <c r="FQB7"/>
      <c r="FQC7"/>
      <c r="FQD7"/>
      <c r="FQE7"/>
      <c r="FQF7"/>
      <c r="FQG7"/>
      <c r="FQH7"/>
      <c r="FQI7"/>
      <c r="FQJ7"/>
      <c r="FQK7"/>
      <c r="FQL7"/>
      <c r="FQM7"/>
      <c r="FQN7"/>
      <c r="FQO7"/>
      <c r="FQP7"/>
      <c r="FQQ7"/>
      <c r="FQR7"/>
      <c r="FQS7"/>
      <c r="FQT7"/>
      <c r="FQU7"/>
      <c r="FQV7"/>
      <c r="FQW7"/>
      <c r="FQX7"/>
      <c r="FQY7"/>
      <c r="FQZ7"/>
      <c r="FRA7"/>
      <c r="FRB7"/>
      <c r="FRC7"/>
      <c r="FRD7"/>
      <c r="FRE7"/>
      <c r="FRF7"/>
      <c r="FRG7"/>
      <c r="FRH7"/>
      <c r="FRI7"/>
      <c r="FRJ7"/>
      <c r="FRK7"/>
      <c r="FRL7"/>
      <c r="FRM7"/>
      <c r="FRN7"/>
      <c r="FRO7"/>
      <c r="FRP7"/>
      <c r="FRQ7"/>
      <c r="FRR7"/>
      <c r="FRS7"/>
      <c r="FRT7"/>
      <c r="FRU7"/>
      <c r="FRV7"/>
      <c r="FRW7"/>
      <c r="FRX7"/>
      <c r="FRY7"/>
      <c r="FRZ7"/>
      <c r="FSA7"/>
      <c r="FSB7"/>
      <c r="FSC7"/>
      <c r="FSD7"/>
      <c r="FSE7"/>
      <c r="FSF7"/>
      <c r="FSG7"/>
      <c r="FSH7"/>
      <c r="FSI7"/>
      <c r="FSJ7"/>
      <c r="FSK7"/>
      <c r="FSL7"/>
      <c r="FSM7"/>
      <c r="FSN7"/>
      <c r="FSO7"/>
      <c r="FSP7"/>
      <c r="FSQ7"/>
      <c r="FSR7"/>
      <c r="FSS7"/>
      <c r="FST7"/>
      <c r="FSU7"/>
      <c r="FSV7"/>
      <c r="FSW7"/>
      <c r="FSX7"/>
      <c r="FSY7"/>
      <c r="FSZ7"/>
      <c r="FTA7"/>
      <c r="FTB7"/>
      <c r="FTC7"/>
      <c r="FTD7"/>
      <c r="FTE7"/>
      <c r="FTF7"/>
      <c r="FTG7"/>
      <c r="FTH7"/>
      <c r="FTI7"/>
      <c r="FTJ7"/>
      <c r="FTK7"/>
      <c r="FTL7"/>
      <c r="FTM7"/>
      <c r="FTN7"/>
      <c r="FTO7"/>
      <c r="FTP7"/>
      <c r="FTQ7"/>
      <c r="FTR7"/>
      <c r="FTS7"/>
      <c r="FTT7"/>
      <c r="FTU7"/>
      <c r="FTV7"/>
      <c r="FTW7"/>
      <c r="FTX7"/>
      <c r="FTY7"/>
      <c r="FTZ7"/>
      <c r="FUA7"/>
      <c r="FUB7"/>
      <c r="FUC7"/>
      <c r="FUD7"/>
      <c r="FUE7"/>
      <c r="FUF7"/>
      <c r="FUG7"/>
      <c r="FUH7"/>
      <c r="FUI7"/>
      <c r="FUJ7"/>
      <c r="FUK7"/>
      <c r="FUL7"/>
      <c r="FUM7"/>
      <c r="FUN7"/>
      <c r="FUO7"/>
      <c r="FUP7"/>
      <c r="FUQ7"/>
      <c r="FUR7"/>
      <c r="FUS7"/>
      <c r="FUT7"/>
      <c r="FUU7"/>
      <c r="FUV7"/>
      <c r="FUW7"/>
      <c r="FUX7"/>
      <c r="FUY7"/>
      <c r="FUZ7"/>
      <c r="FVA7"/>
      <c r="FVB7"/>
      <c r="FVC7"/>
      <c r="FVD7"/>
      <c r="FVE7"/>
      <c r="FVF7"/>
      <c r="FVG7"/>
      <c r="FVH7"/>
      <c r="FVI7"/>
      <c r="FVJ7"/>
      <c r="FVK7"/>
      <c r="FVL7"/>
      <c r="FVM7"/>
      <c r="FVN7"/>
      <c r="FVO7"/>
      <c r="FVP7"/>
      <c r="FVQ7"/>
      <c r="FVR7"/>
      <c r="FVS7"/>
      <c r="FVT7"/>
      <c r="FVU7"/>
      <c r="FVV7"/>
      <c r="FVW7"/>
      <c r="FVX7"/>
      <c r="FVY7"/>
      <c r="FVZ7"/>
      <c r="FWA7"/>
      <c r="FWB7"/>
      <c r="FWC7"/>
      <c r="FWD7"/>
      <c r="FWE7"/>
      <c r="FWF7"/>
      <c r="FWG7"/>
      <c r="FWH7"/>
      <c r="FWI7"/>
      <c r="FWJ7"/>
      <c r="FWK7"/>
      <c r="FWL7"/>
      <c r="FWM7"/>
      <c r="FWN7"/>
      <c r="FWO7"/>
      <c r="FWP7"/>
      <c r="FWQ7"/>
      <c r="FWR7"/>
      <c r="FWS7"/>
      <c r="FWT7"/>
      <c r="FWU7"/>
      <c r="FWV7"/>
      <c r="FWW7"/>
      <c r="FWX7"/>
      <c r="FWY7"/>
      <c r="FWZ7"/>
      <c r="FXA7"/>
      <c r="FXB7"/>
      <c r="FXC7"/>
      <c r="FXD7"/>
      <c r="FXE7"/>
      <c r="FXF7"/>
      <c r="FXG7"/>
      <c r="FXH7"/>
      <c r="FXI7"/>
      <c r="FXJ7"/>
      <c r="FXK7"/>
      <c r="FXL7"/>
      <c r="FXM7"/>
      <c r="FXN7"/>
      <c r="FXO7"/>
      <c r="FXP7"/>
      <c r="FXQ7"/>
      <c r="FXR7"/>
      <c r="FXS7"/>
      <c r="FXT7"/>
      <c r="FXU7"/>
      <c r="FXV7"/>
      <c r="FXW7"/>
      <c r="FXX7"/>
      <c r="FXY7"/>
      <c r="FXZ7"/>
      <c r="FYA7"/>
      <c r="FYB7"/>
      <c r="FYC7"/>
      <c r="FYD7"/>
      <c r="FYE7"/>
      <c r="FYF7"/>
      <c r="FYG7"/>
      <c r="FYH7"/>
      <c r="FYI7"/>
      <c r="FYJ7"/>
      <c r="FYK7"/>
      <c r="FYL7"/>
      <c r="FYM7"/>
      <c r="FYN7"/>
      <c r="FYO7"/>
      <c r="FYP7"/>
      <c r="FYQ7"/>
      <c r="FYR7"/>
      <c r="FYS7"/>
      <c r="FYT7"/>
      <c r="FYU7"/>
      <c r="FYV7"/>
      <c r="FYW7"/>
      <c r="FYX7"/>
      <c r="FYY7"/>
      <c r="FYZ7"/>
      <c r="FZA7"/>
      <c r="FZB7"/>
      <c r="FZC7"/>
      <c r="FZD7"/>
      <c r="FZE7"/>
      <c r="FZF7"/>
      <c r="FZG7"/>
      <c r="FZH7"/>
      <c r="FZI7"/>
      <c r="FZJ7"/>
      <c r="FZK7"/>
      <c r="FZL7"/>
      <c r="FZM7"/>
      <c r="FZN7"/>
      <c r="FZO7"/>
      <c r="FZP7"/>
      <c r="FZQ7"/>
      <c r="FZR7"/>
      <c r="FZS7"/>
      <c r="FZT7"/>
      <c r="FZU7"/>
      <c r="FZV7"/>
      <c r="FZW7"/>
      <c r="FZX7"/>
      <c r="FZY7"/>
      <c r="FZZ7"/>
      <c r="GAA7"/>
      <c r="GAB7"/>
      <c r="GAC7"/>
      <c r="GAD7"/>
      <c r="GAE7"/>
      <c r="GAF7"/>
      <c r="GAG7"/>
      <c r="GAH7"/>
      <c r="GAI7"/>
      <c r="GAJ7"/>
      <c r="GAK7"/>
      <c r="GAL7"/>
      <c r="GAM7"/>
      <c r="GAN7"/>
      <c r="GAO7"/>
      <c r="GAP7"/>
      <c r="GAQ7"/>
      <c r="GAR7"/>
      <c r="GAS7"/>
      <c r="GAT7"/>
      <c r="GAU7"/>
      <c r="GAV7"/>
      <c r="GAW7"/>
      <c r="GAX7"/>
      <c r="GAY7"/>
      <c r="GAZ7"/>
      <c r="GBA7"/>
      <c r="GBB7"/>
      <c r="GBC7"/>
      <c r="GBD7"/>
      <c r="GBE7"/>
      <c r="GBF7"/>
      <c r="GBG7"/>
      <c r="GBH7"/>
      <c r="GBI7"/>
      <c r="GBJ7"/>
      <c r="GBK7"/>
      <c r="GBL7"/>
      <c r="GBM7"/>
      <c r="GBN7"/>
      <c r="GBO7"/>
      <c r="GBP7"/>
      <c r="GBQ7"/>
      <c r="GBR7"/>
      <c r="GBS7"/>
      <c r="GBT7"/>
      <c r="GBU7"/>
      <c r="GBV7"/>
      <c r="GBW7"/>
      <c r="GBX7"/>
      <c r="GBY7"/>
      <c r="GBZ7"/>
      <c r="GCA7"/>
      <c r="GCB7"/>
      <c r="GCC7"/>
      <c r="GCD7"/>
      <c r="GCE7"/>
      <c r="GCF7"/>
      <c r="GCG7"/>
      <c r="GCH7"/>
      <c r="GCI7"/>
      <c r="GCJ7"/>
      <c r="GCK7"/>
      <c r="GCL7"/>
      <c r="GCM7"/>
      <c r="GCN7"/>
      <c r="GCO7"/>
      <c r="GCP7"/>
      <c r="GCQ7"/>
      <c r="GCR7"/>
      <c r="GCS7"/>
      <c r="GCT7"/>
      <c r="GCU7"/>
      <c r="GCV7"/>
      <c r="GCW7"/>
      <c r="GCX7"/>
      <c r="GCY7"/>
      <c r="GCZ7"/>
      <c r="GDA7"/>
      <c r="GDB7"/>
      <c r="GDC7"/>
      <c r="GDD7"/>
      <c r="GDE7"/>
      <c r="GDF7"/>
      <c r="GDG7"/>
      <c r="GDH7"/>
      <c r="GDI7"/>
      <c r="GDJ7"/>
      <c r="GDK7"/>
      <c r="GDL7"/>
      <c r="GDM7"/>
      <c r="GDN7"/>
      <c r="GDO7"/>
      <c r="GDP7"/>
      <c r="GDQ7"/>
      <c r="GDR7"/>
      <c r="GDS7"/>
      <c r="GDT7"/>
      <c r="GDU7"/>
      <c r="GDV7"/>
      <c r="GDW7"/>
      <c r="GDX7"/>
      <c r="GDY7"/>
      <c r="GDZ7"/>
      <c r="GEA7"/>
      <c r="GEB7"/>
      <c r="GEC7"/>
      <c r="GED7"/>
      <c r="GEE7"/>
      <c r="GEF7"/>
      <c r="GEG7"/>
      <c r="GEH7"/>
      <c r="GEI7"/>
      <c r="GEJ7"/>
      <c r="GEK7"/>
      <c r="GEL7"/>
      <c r="GEM7"/>
      <c r="GEN7"/>
      <c r="GEO7"/>
      <c r="GEP7"/>
      <c r="GEQ7"/>
      <c r="GER7"/>
      <c r="GES7"/>
      <c r="GET7"/>
      <c r="GEU7"/>
      <c r="GEV7"/>
      <c r="GEW7"/>
      <c r="GEX7"/>
      <c r="GEY7"/>
      <c r="GEZ7"/>
      <c r="GFA7"/>
      <c r="GFB7"/>
      <c r="GFC7"/>
      <c r="GFD7"/>
      <c r="GFE7"/>
      <c r="GFF7"/>
      <c r="GFG7"/>
      <c r="GFH7"/>
      <c r="GFI7"/>
      <c r="GFJ7"/>
      <c r="GFK7"/>
      <c r="GFL7"/>
      <c r="GFM7"/>
      <c r="GFN7"/>
      <c r="GFO7"/>
      <c r="GFP7"/>
      <c r="GFQ7"/>
      <c r="GFR7"/>
      <c r="GFS7"/>
      <c r="GFT7"/>
      <c r="GFU7"/>
      <c r="GFV7"/>
      <c r="GFW7"/>
      <c r="GFX7"/>
      <c r="GFY7"/>
      <c r="GFZ7"/>
      <c r="GGA7"/>
      <c r="GGB7"/>
      <c r="GGC7"/>
      <c r="GGD7"/>
      <c r="GGE7"/>
      <c r="GGF7"/>
      <c r="GGG7"/>
      <c r="GGH7"/>
      <c r="GGI7"/>
      <c r="GGJ7"/>
      <c r="GGK7"/>
      <c r="GGL7"/>
      <c r="GGM7"/>
      <c r="GGN7"/>
      <c r="GGO7"/>
      <c r="GGP7"/>
      <c r="GGQ7"/>
      <c r="GGR7"/>
      <c r="GGS7"/>
      <c r="GGT7"/>
      <c r="GGU7"/>
      <c r="GGV7"/>
      <c r="GGW7"/>
      <c r="GGX7"/>
      <c r="GGY7"/>
      <c r="GGZ7"/>
      <c r="GHA7"/>
      <c r="GHB7"/>
      <c r="GHC7"/>
      <c r="GHD7"/>
      <c r="GHE7"/>
      <c r="GHF7"/>
      <c r="GHG7"/>
      <c r="GHH7"/>
      <c r="GHI7"/>
      <c r="GHJ7"/>
      <c r="GHK7"/>
      <c r="GHL7"/>
      <c r="GHM7"/>
      <c r="GHN7"/>
      <c r="GHO7"/>
      <c r="GHP7"/>
      <c r="GHQ7"/>
      <c r="GHR7"/>
      <c r="GHS7"/>
      <c r="GHT7"/>
      <c r="GHU7"/>
      <c r="GHV7"/>
      <c r="GHW7"/>
      <c r="GHX7"/>
      <c r="GHY7"/>
      <c r="GHZ7"/>
      <c r="GIA7"/>
      <c r="GIB7"/>
      <c r="GIC7"/>
      <c r="GID7"/>
      <c r="GIE7"/>
      <c r="GIF7"/>
      <c r="GIG7"/>
      <c r="GIH7"/>
      <c r="GII7"/>
      <c r="GIJ7"/>
      <c r="GIK7"/>
      <c r="GIL7"/>
      <c r="GIM7"/>
      <c r="GIN7"/>
      <c r="GIO7"/>
      <c r="GIP7"/>
      <c r="GIQ7"/>
      <c r="GIR7"/>
      <c r="GIS7"/>
      <c r="GIT7"/>
      <c r="GIU7"/>
      <c r="GIV7"/>
      <c r="GIW7"/>
      <c r="GIX7"/>
      <c r="GIY7"/>
      <c r="GIZ7"/>
      <c r="GJA7"/>
      <c r="GJB7"/>
      <c r="GJC7"/>
      <c r="GJD7"/>
      <c r="GJE7"/>
      <c r="GJF7"/>
      <c r="GJG7"/>
      <c r="GJH7"/>
      <c r="GJI7"/>
      <c r="GJJ7"/>
      <c r="GJK7"/>
      <c r="GJL7"/>
      <c r="GJM7"/>
      <c r="GJN7"/>
      <c r="GJO7"/>
      <c r="GJP7"/>
      <c r="GJQ7"/>
      <c r="GJR7"/>
      <c r="GJS7"/>
      <c r="GJT7"/>
      <c r="GJU7"/>
      <c r="GJV7"/>
      <c r="GJW7"/>
      <c r="GJX7"/>
      <c r="GJY7"/>
      <c r="GJZ7"/>
      <c r="GKA7"/>
      <c r="GKB7"/>
      <c r="GKC7"/>
      <c r="GKD7"/>
      <c r="GKE7"/>
      <c r="GKF7"/>
      <c r="GKG7"/>
      <c r="GKH7"/>
      <c r="GKI7"/>
      <c r="GKJ7"/>
      <c r="GKK7"/>
      <c r="GKL7"/>
      <c r="GKM7"/>
      <c r="GKN7"/>
      <c r="GKO7"/>
      <c r="GKP7"/>
      <c r="GKQ7"/>
      <c r="GKR7"/>
      <c r="GKS7"/>
      <c r="GKT7"/>
      <c r="GKU7"/>
      <c r="GKV7"/>
      <c r="GKW7"/>
      <c r="GKX7"/>
      <c r="GKY7"/>
      <c r="GKZ7"/>
      <c r="GLA7"/>
      <c r="GLB7"/>
      <c r="GLC7"/>
      <c r="GLD7"/>
      <c r="GLE7"/>
      <c r="GLF7"/>
      <c r="GLG7"/>
      <c r="GLH7"/>
      <c r="GLI7"/>
      <c r="GLJ7"/>
      <c r="GLK7"/>
      <c r="GLL7"/>
      <c r="GLM7"/>
      <c r="GLN7"/>
      <c r="GLO7"/>
      <c r="GLP7"/>
      <c r="GLQ7"/>
      <c r="GLR7"/>
      <c r="GLS7"/>
      <c r="GLT7"/>
      <c r="GLU7"/>
      <c r="GLV7"/>
      <c r="GLW7"/>
      <c r="GLX7"/>
      <c r="GLY7"/>
      <c r="GLZ7"/>
      <c r="GMA7"/>
      <c r="GMB7"/>
      <c r="GMC7"/>
      <c r="GMD7"/>
      <c r="GME7"/>
      <c r="GMF7"/>
      <c r="GMG7"/>
      <c r="GMH7"/>
      <c r="GMI7"/>
      <c r="GMJ7"/>
      <c r="GMK7"/>
      <c r="GML7"/>
      <c r="GMM7"/>
      <c r="GMN7"/>
      <c r="GMO7"/>
      <c r="GMP7"/>
      <c r="GMQ7"/>
      <c r="GMR7"/>
      <c r="GMS7"/>
      <c r="GMT7"/>
      <c r="GMU7"/>
      <c r="GMV7"/>
      <c r="GMW7"/>
      <c r="GMX7"/>
      <c r="GMY7"/>
      <c r="GMZ7"/>
      <c r="GNA7"/>
      <c r="GNB7"/>
      <c r="GNC7"/>
      <c r="GND7"/>
      <c r="GNE7"/>
      <c r="GNF7"/>
      <c r="GNG7"/>
      <c r="GNH7"/>
      <c r="GNI7"/>
      <c r="GNJ7"/>
      <c r="GNK7"/>
      <c r="GNL7"/>
      <c r="GNM7"/>
      <c r="GNN7"/>
      <c r="GNO7"/>
      <c r="GNP7"/>
      <c r="GNQ7"/>
      <c r="GNR7"/>
      <c r="GNS7"/>
      <c r="GNT7"/>
      <c r="GNU7"/>
      <c r="GNV7"/>
      <c r="GNW7"/>
      <c r="GNX7"/>
      <c r="GNY7"/>
      <c r="GNZ7"/>
      <c r="GOA7"/>
      <c r="GOB7"/>
      <c r="GOC7"/>
      <c r="GOD7"/>
      <c r="GOE7"/>
      <c r="GOF7"/>
      <c r="GOG7"/>
      <c r="GOH7"/>
      <c r="GOI7"/>
      <c r="GOJ7"/>
      <c r="GOK7"/>
      <c r="GOL7"/>
      <c r="GOM7"/>
      <c r="GON7"/>
      <c r="GOO7"/>
      <c r="GOP7"/>
      <c r="GOQ7"/>
      <c r="GOR7"/>
      <c r="GOS7"/>
      <c r="GOT7"/>
      <c r="GOU7"/>
      <c r="GOV7"/>
      <c r="GOW7"/>
      <c r="GOX7"/>
      <c r="GOY7"/>
      <c r="GOZ7"/>
      <c r="GPA7"/>
      <c r="GPB7"/>
      <c r="GPC7"/>
      <c r="GPD7"/>
      <c r="GPE7"/>
      <c r="GPF7"/>
      <c r="GPG7"/>
      <c r="GPH7"/>
      <c r="GPI7"/>
      <c r="GPJ7"/>
      <c r="GPK7"/>
      <c r="GPL7"/>
      <c r="GPM7"/>
      <c r="GPN7"/>
      <c r="GPO7"/>
      <c r="GPP7"/>
      <c r="GPQ7"/>
      <c r="GPR7"/>
      <c r="GPS7"/>
      <c r="GPT7"/>
      <c r="GPU7"/>
      <c r="GPV7"/>
      <c r="GPW7"/>
      <c r="GPX7"/>
      <c r="GPY7"/>
      <c r="GPZ7"/>
      <c r="GQA7"/>
      <c r="GQB7"/>
      <c r="GQC7"/>
      <c r="GQD7"/>
      <c r="GQE7"/>
      <c r="GQF7"/>
      <c r="GQG7"/>
      <c r="GQH7"/>
      <c r="GQI7"/>
      <c r="GQJ7"/>
      <c r="GQK7"/>
      <c r="GQL7"/>
      <c r="GQM7"/>
      <c r="GQN7"/>
      <c r="GQO7"/>
      <c r="GQP7"/>
      <c r="GQQ7"/>
      <c r="GQR7"/>
      <c r="GQS7"/>
      <c r="GQT7"/>
      <c r="GQU7"/>
      <c r="GQV7"/>
      <c r="GQW7"/>
      <c r="GQX7"/>
      <c r="GQY7"/>
      <c r="GQZ7"/>
      <c r="GRA7"/>
      <c r="GRB7"/>
      <c r="GRC7"/>
      <c r="GRD7"/>
      <c r="GRE7"/>
      <c r="GRF7"/>
      <c r="GRG7"/>
      <c r="GRH7"/>
      <c r="GRI7"/>
      <c r="GRJ7"/>
      <c r="GRK7"/>
      <c r="GRL7"/>
      <c r="GRM7"/>
      <c r="GRN7"/>
      <c r="GRO7"/>
      <c r="GRP7"/>
      <c r="GRQ7"/>
      <c r="GRR7"/>
      <c r="GRS7"/>
      <c r="GRT7"/>
      <c r="GRU7"/>
      <c r="GRV7"/>
      <c r="GRW7"/>
      <c r="GRX7"/>
      <c r="GRY7"/>
      <c r="GRZ7"/>
      <c r="GSA7"/>
      <c r="GSB7"/>
      <c r="GSC7"/>
      <c r="GSD7"/>
      <c r="GSE7"/>
      <c r="GSF7"/>
      <c r="GSG7"/>
      <c r="GSH7"/>
      <c r="GSI7"/>
      <c r="GSJ7"/>
      <c r="GSK7"/>
      <c r="GSL7"/>
      <c r="GSM7"/>
      <c r="GSN7"/>
      <c r="GSO7"/>
      <c r="GSP7"/>
      <c r="GSQ7"/>
      <c r="GSR7"/>
      <c r="GSS7"/>
      <c r="GST7"/>
      <c r="GSU7"/>
      <c r="GSV7"/>
      <c r="GSW7"/>
      <c r="GSX7"/>
      <c r="GSY7"/>
      <c r="GSZ7"/>
      <c r="GTA7"/>
      <c r="GTB7"/>
      <c r="GTC7"/>
      <c r="GTD7"/>
      <c r="GTE7"/>
      <c r="GTF7"/>
      <c r="GTG7"/>
      <c r="GTH7"/>
      <c r="GTI7"/>
      <c r="GTJ7"/>
      <c r="GTK7"/>
      <c r="GTL7"/>
      <c r="GTM7"/>
      <c r="GTN7"/>
      <c r="GTO7"/>
      <c r="GTP7"/>
      <c r="GTQ7"/>
      <c r="GTR7"/>
      <c r="GTS7"/>
      <c r="GTT7"/>
      <c r="GTU7"/>
      <c r="GTV7"/>
      <c r="GTW7"/>
      <c r="GTX7"/>
      <c r="GTY7"/>
      <c r="GTZ7"/>
      <c r="GUA7"/>
      <c r="GUB7"/>
      <c r="GUC7"/>
      <c r="GUD7"/>
      <c r="GUE7"/>
      <c r="GUF7"/>
      <c r="GUG7"/>
      <c r="GUH7"/>
      <c r="GUI7"/>
      <c r="GUJ7"/>
      <c r="GUK7"/>
      <c r="GUL7"/>
      <c r="GUM7"/>
      <c r="GUN7"/>
      <c r="GUO7"/>
      <c r="GUP7"/>
      <c r="GUQ7"/>
      <c r="GUR7"/>
      <c r="GUS7"/>
      <c r="GUT7"/>
      <c r="GUU7"/>
      <c r="GUV7"/>
      <c r="GUW7"/>
      <c r="GUX7"/>
      <c r="GUY7"/>
      <c r="GUZ7"/>
      <c r="GVA7"/>
      <c r="GVB7"/>
      <c r="GVC7"/>
      <c r="GVD7"/>
      <c r="GVE7"/>
      <c r="GVF7"/>
      <c r="GVG7"/>
      <c r="GVH7"/>
      <c r="GVI7"/>
      <c r="GVJ7"/>
      <c r="GVK7"/>
      <c r="GVL7"/>
      <c r="GVM7"/>
      <c r="GVN7"/>
      <c r="GVO7"/>
      <c r="GVP7"/>
      <c r="GVQ7"/>
      <c r="GVR7"/>
      <c r="GVS7"/>
      <c r="GVT7"/>
      <c r="GVU7"/>
      <c r="GVV7"/>
      <c r="GVW7"/>
      <c r="GVX7"/>
      <c r="GVY7"/>
      <c r="GVZ7"/>
      <c r="GWA7"/>
      <c r="GWB7"/>
      <c r="GWC7"/>
      <c r="GWD7"/>
      <c r="GWE7"/>
      <c r="GWF7"/>
      <c r="GWG7"/>
      <c r="GWH7"/>
      <c r="GWI7"/>
      <c r="GWJ7"/>
      <c r="GWK7"/>
      <c r="GWL7"/>
      <c r="GWM7"/>
      <c r="GWN7"/>
      <c r="GWO7"/>
      <c r="GWP7"/>
      <c r="GWQ7"/>
      <c r="GWR7"/>
      <c r="GWS7"/>
      <c r="GWT7"/>
      <c r="GWU7"/>
      <c r="GWV7"/>
      <c r="GWW7"/>
      <c r="GWX7"/>
      <c r="GWY7"/>
      <c r="GWZ7"/>
      <c r="GXA7"/>
      <c r="GXB7"/>
      <c r="GXC7"/>
      <c r="GXD7"/>
      <c r="GXE7"/>
      <c r="GXF7"/>
      <c r="GXG7"/>
      <c r="GXH7"/>
      <c r="GXI7"/>
      <c r="GXJ7"/>
      <c r="GXK7"/>
      <c r="GXL7"/>
      <c r="GXM7"/>
      <c r="GXN7"/>
      <c r="GXO7"/>
      <c r="GXP7"/>
      <c r="GXQ7"/>
      <c r="GXR7"/>
      <c r="GXS7"/>
      <c r="GXT7"/>
      <c r="GXU7"/>
      <c r="GXV7"/>
      <c r="GXW7"/>
      <c r="GXX7"/>
      <c r="GXY7"/>
      <c r="GXZ7"/>
      <c r="GYA7"/>
      <c r="GYB7"/>
      <c r="GYC7"/>
      <c r="GYD7"/>
      <c r="GYE7"/>
      <c r="GYF7"/>
      <c r="GYG7"/>
      <c r="GYH7"/>
      <c r="GYI7"/>
      <c r="GYJ7"/>
      <c r="GYK7"/>
      <c r="GYL7"/>
      <c r="GYM7"/>
      <c r="GYN7"/>
      <c r="GYO7"/>
      <c r="GYP7"/>
      <c r="GYQ7"/>
      <c r="GYR7"/>
      <c r="GYS7"/>
      <c r="GYT7"/>
      <c r="GYU7"/>
      <c r="GYV7"/>
      <c r="GYW7"/>
      <c r="GYX7"/>
      <c r="GYY7"/>
      <c r="GYZ7"/>
      <c r="GZA7"/>
      <c r="GZB7"/>
      <c r="GZC7"/>
      <c r="GZD7"/>
      <c r="GZE7"/>
      <c r="GZF7"/>
      <c r="GZG7"/>
      <c r="GZH7"/>
      <c r="GZI7"/>
      <c r="GZJ7"/>
      <c r="GZK7"/>
      <c r="GZL7"/>
      <c r="GZM7"/>
      <c r="GZN7"/>
      <c r="GZO7"/>
      <c r="GZP7"/>
      <c r="GZQ7"/>
      <c r="GZR7"/>
      <c r="GZS7"/>
      <c r="GZT7"/>
      <c r="GZU7"/>
      <c r="GZV7"/>
      <c r="GZW7"/>
      <c r="GZX7"/>
      <c r="GZY7"/>
      <c r="GZZ7"/>
      <c r="HAA7"/>
      <c r="HAB7"/>
      <c r="HAC7"/>
      <c r="HAD7"/>
      <c r="HAE7"/>
      <c r="HAF7"/>
      <c r="HAG7"/>
      <c r="HAH7"/>
      <c r="HAI7"/>
      <c r="HAJ7"/>
      <c r="HAK7"/>
      <c r="HAL7"/>
      <c r="HAM7"/>
      <c r="HAN7"/>
      <c r="HAO7"/>
      <c r="HAP7"/>
      <c r="HAQ7"/>
      <c r="HAR7"/>
      <c r="HAS7"/>
      <c r="HAT7"/>
      <c r="HAU7"/>
      <c r="HAV7"/>
      <c r="HAW7"/>
      <c r="HAX7"/>
      <c r="HAY7"/>
      <c r="HAZ7"/>
      <c r="HBA7"/>
      <c r="HBB7"/>
      <c r="HBC7"/>
      <c r="HBD7"/>
      <c r="HBE7"/>
      <c r="HBF7"/>
      <c r="HBG7"/>
      <c r="HBH7"/>
      <c r="HBI7"/>
      <c r="HBJ7"/>
      <c r="HBK7"/>
      <c r="HBL7"/>
      <c r="HBM7"/>
      <c r="HBN7"/>
      <c r="HBO7"/>
      <c r="HBP7"/>
      <c r="HBQ7"/>
      <c r="HBR7"/>
      <c r="HBS7"/>
      <c r="HBT7"/>
      <c r="HBU7"/>
      <c r="HBV7"/>
      <c r="HBW7"/>
      <c r="HBX7"/>
      <c r="HBY7"/>
      <c r="HBZ7"/>
      <c r="HCA7"/>
      <c r="HCB7"/>
      <c r="HCC7"/>
      <c r="HCD7"/>
      <c r="HCE7"/>
      <c r="HCF7"/>
      <c r="HCG7"/>
      <c r="HCH7"/>
      <c r="HCI7"/>
      <c r="HCJ7"/>
      <c r="HCK7"/>
      <c r="HCL7"/>
      <c r="HCM7"/>
      <c r="HCN7"/>
      <c r="HCO7"/>
      <c r="HCP7"/>
      <c r="HCQ7"/>
      <c r="HCR7"/>
      <c r="HCS7"/>
      <c r="HCT7"/>
      <c r="HCU7"/>
      <c r="HCV7"/>
      <c r="HCW7"/>
      <c r="HCX7"/>
      <c r="HCY7"/>
      <c r="HCZ7"/>
      <c r="HDA7"/>
      <c r="HDB7"/>
      <c r="HDC7"/>
      <c r="HDD7"/>
      <c r="HDE7"/>
      <c r="HDF7"/>
      <c r="HDG7"/>
      <c r="HDH7"/>
      <c r="HDI7"/>
      <c r="HDJ7"/>
      <c r="HDK7"/>
      <c r="HDL7"/>
      <c r="HDM7"/>
      <c r="HDN7"/>
      <c r="HDO7"/>
      <c r="HDP7"/>
      <c r="HDQ7"/>
      <c r="HDR7"/>
      <c r="HDS7"/>
      <c r="HDT7"/>
      <c r="HDU7"/>
      <c r="HDV7"/>
      <c r="HDW7"/>
      <c r="HDX7"/>
      <c r="HDY7"/>
      <c r="HDZ7"/>
      <c r="HEA7"/>
      <c r="HEB7"/>
      <c r="HEC7"/>
      <c r="HED7"/>
      <c r="HEE7"/>
      <c r="HEF7"/>
      <c r="HEG7"/>
      <c r="HEH7"/>
      <c r="HEI7"/>
      <c r="HEJ7"/>
      <c r="HEK7"/>
      <c r="HEL7"/>
      <c r="HEM7"/>
      <c r="HEN7"/>
      <c r="HEO7"/>
      <c r="HEP7"/>
      <c r="HEQ7"/>
      <c r="HER7"/>
      <c r="HES7"/>
      <c r="HET7"/>
      <c r="HEU7"/>
      <c r="HEV7"/>
      <c r="HEW7"/>
      <c r="HEX7"/>
      <c r="HEY7"/>
      <c r="HEZ7"/>
      <c r="HFA7"/>
      <c r="HFB7"/>
      <c r="HFC7"/>
      <c r="HFD7"/>
      <c r="HFE7"/>
      <c r="HFF7"/>
      <c r="HFG7"/>
      <c r="HFH7"/>
      <c r="HFI7"/>
      <c r="HFJ7"/>
      <c r="HFK7"/>
      <c r="HFL7"/>
      <c r="HFM7"/>
      <c r="HFN7"/>
      <c r="HFO7"/>
      <c r="HFP7"/>
      <c r="HFQ7"/>
      <c r="HFR7"/>
      <c r="HFS7"/>
      <c r="HFT7"/>
      <c r="HFU7"/>
      <c r="HFV7"/>
      <c r="HFW7"/>
      <c r="HFX7"/>
      <c r="HFY7"/>
      <c r="HFZ7"/>
      <c r="HGA7"/>
      <c r="HGB7"/>
      <c r="HGC7"/>
      <c r="HGD7"/>
      <c r="HGE7"/>
      <c r="HGF7"/>
      <c r="HGG7"/>
      <c r="HGH7"/>
      <c r="HGI7"/>
      <c r="HGJ7"/>
      <c r="HGK7"/>
      <c r="HGL7"/>
      <c r="HGM7"/>
      <c r="HGN7"/>
      <c r="HGO7"/>
      <c r="HGP7"/>
      <c r="HGQ7"/>
      <c r="HGR7"/>
      <c r="HGS7"/>
      <c r="HGT7"/>
      <c r="HGU7"/>
      <c r="HGV7"/>
      <c r="HGW7"/>
      <c r="HGX7"/>
      <c r="HGY7"/>
      <c r="HGZ7"/>
      <c r="HHA7"/>
      <c r="HHB7"/>
      <c r="HHC7"/>
      <c r="HHD7"/>
      <c r="HHE7"/>
      <c r="HHF7"/>
      <c r="HHG7"/>
      <c r="HHH7"/>
      <c r="HHI7"/>
      <c r="HHJ7"/>
      <c r="HHK7"/>
      <c r="HHL7"/>
      <c r="HHM7"/>
      <c r="HHN7"/>
      <c r="HHO7"/>
      <c r="HHP7"/>
      <c r="HHQ7"/>
      <c r="HHR7"/>
      <c r="HHS7"/>
      <c r="HHT7"/>
      <c r="HHU7"/>
      <c r="HHV7"/>
      <c r="HHW7"/>
      <c r="HHX7"/>
      <c r="HHY7"/>
      <c r="HHZ7"/>
      <c r="HIA7"/>
      <c r="HIB7"/>
      <c r="HIC7"/>
      <c r="HID7"/>
      <c r="HIE7"/>
      <c r="HIF7"/>
      <c r="HIG7"/>
      <c r="HIH7"/>
      <c r="HII7"/>
      <c r="HIJ7"/>
      <c r="HIK7"/>
      <c r="HIL7"/>
      <c r="HIM7"/>
      <c r="HIN7"/>
      <c r="HIO7"/>
      <c r="HIP7"/>
      <c r="HIQ7"/>
      <c r="HIR7"/>
      <c r="HIS7"/>
      <c r="HIT7"/>
      <c r="HIU7"/>
      <c r="HIV7"/>
      <c r="HIW7"/>
      <c r="HIX7"/>
      <c r="HIY7"/>
      <c r="HIZ7"/>
      <c r="HJA7"/>
      <c r="HJB7"/>
      <c r="HJC7"/>
      <c r="HJD7"/>
      <c r="HJE7"/>
      <c r="HJF7"/>
      <c r="HJG7"/>
      <c r="HJH7"/>
      <c r="HJI7"/>
      <c r="HJJ7"/>
      <c r="HJK7"/>
      <c r="HJL7"/>
      <c r="HJM7"/>
      <c r="HJN7"/>
      <c r="HJO7"/>
      <c r="HJP7"/>
      <c r="HJQ7"/>
      <c r="HJR7"/>
      <c r="HJS7"/>
      <c r="HJT7"/>
    </row>
    <row r="8" spans="1:5688" x14ac:dyDescent="0.45">
      <c r="A8" s="15" t="s">
        <v>8331</v>
      </c>
      <c r="B8" s="16">
        <v>24</v>
      </c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  <c r="AMK8"/>
      <c r="AML8"/>
      <c r="AMM8"/>
      <c r="AMN8"/>
      <c r="AMO8"/>
      <c r="AMP8"/>
      <c r="AMQ8"/>
      <c r="AMR8"/>
      <c r="AMS8"/>
      <c r="AMT8"/>
      <c r="AMU8"/>
      <c r="AMV8"/>
      <c r="AMW8"/>
      <c r="AMX8"/>
      <c r="AMY8"/>
      <c r="AMZ8"/>
      <c r="ANA8"/>
      <c r="ANB8"/>
      <c r="ANC8"/>
      <c r="AND8"/>
      <c r="ANE8"/>
      <c r="ANF8"/>
      <c r="ANG8"/>
      <c r="ANH8"/>
      <c r="ANI8"/>
      <c r="ANJ8"/>
      <c r="ANK8"/>
      <c r="ANL8"/>
      <c r="ANM8"/>
      <c r="ANN8"/>
      <c r="ANO8"/>
      <c r="ANP8"/>
      <c r="ANQ8"/>
      <c r="ANR8"/>
      <c r="ANS8"/>
      <c r="ANT8"/>
      <c r="ANU8"/>
      <c r="ANV8"/>
      <c r="ANW8"/>
      <c r="ANX8"/>
      <c r="ANY8"/>
      <c r="ANZ8"/>
      <c r="AOA8"/>
      <c r="AOB8"/>
      <c r="AOC8"/>
      <c r="AOD8"/>
      <c r="AOE8"/>
      <c r="AOF8"/>
      <c r="AOG8"/>
      <c r="AOH8"/>
      <c r="AOI8"/>
      <c r="AOJ8"/>
      <c r="AOK8"/>
      <c r="AOL8"/>
      <c r="AOM8"/>
      <c r="AON8"/>
      <c r="AOO8"/>
      <c r="AOP8"/>
      <c r="AOQ8"/>
      <c r="AOR8"/>
      <c r="AOS8"/>
      <c r="AOT8"/>
      <c r="AOU8"/>
      <c r="AOV8"/>
      <c r="AOW8"/>
      <c r="AOX8"/>
      <c r="AOY8"/>
      <c r="AOZ8"/>
      <c r="APA8"/>
      <c r="APB8"/>
      <c r="APC8"/>
      <c r="APD8"/>
      <c r="APE8"/>
      <c r="APF8"/>
      <c r="APG8"/>
      <c r="APH8"/>
      <c r="API8"/>
      <c r="APJ8"/>
      <c r="APK8"/>
      <c r="APL8"/>
      <c r="APM8"/>
      <c r="APN8"/>
      <c r="APO8"/>
      <c r="APP8"/>
      <c r="APQ8"/>
      <c r="APR8"/>
      <c r="APS8"/>
      <c r="APT8"/>
      <c r="APU8"/>
      <c r="APV8"/>
      <c r="APW8"/>
      <c r="APX8"/>
      <c r="APY8"/>
      <c r="APZ8"/>
      <c r="AQA8"/>
      <c r="AQB8"/>
      <c r="AQC8"/>
      <c r="AQD8"/>
      <c r="AQE8"/>
      <c r="AQF8"/>
      <c r="AQG8"/>
      <c r="AQH8"/>
      <c r="AQI8"/>
      <c r="AQJ8"/>
      <c r="AQK8"/>
      <c r="AQL8"/>
      <c r="AQM8"/>
      <c r="AQN8"/>
      <c r="AQO8"/>
      <c r="AQP8"/>
      <c r="AQQ8"/>
      <c r="AQR8"/>
      <c r="AQS8"/>
      <c r="AQT8"/>
      <c r="AQU8"/>
      <c r="AQV8"/>
      <c r="AQW8"/>
      <c r="AQX8"/>
      <c r="AQY8"/>
      <c r="AQZ8"/>
      <c r="ARA8"/>
      <c r="ARB8"/>
      <c r="ARC8"/>
      <c r="ARD8"/>
      <c r="ARE8"/>
      <c r="ARF8"/>
      <c r="ARG8"/>
      <c r="ARH8"/>
      <c r="ARI8"/>
      <c r="ARJ8"/>
      <c r="ARK8"/>
      <c r="ARL8"/>
      <c r="ARM8"/>
      <c r="ARN8"/>
      <c r="ARO8"/>
      <c r="ARP8"/>
      <c r="ARQ8"/>
      <c r="ARR8"/>
      <c r="ARS8"/>
      <c r="ART8"/>
      <c r="ARU8"/>
      <c r="ARV8"/>
      <c r="ARW8"/>
      <c r="ARX8"/>
      <c r="ARY8"/>
      <c r="ARZ8"/>
      <c r="ASA8"/>
      <c r="ASB8"/>
      <c r="ASC8"/>
      <c r="ASD8"/>
      <c r="ASE8"/>
      <c r="ASF8"/>
      <c r="ASG8"/>
      <c r="ASH8"/>
      <c r="ASI8"/>
      <c r="ASJ8"/>
      <c r="ASK8"/>
      <c r="ASL8"/>
      <c r="ASM8"/>
      <c r="ASN8"/>
      <c r="ASO8"/>
      <c r="ASP8"/>
      <c r="ASQ8"/>
      <c r="ASR8"/>
      <c r="ASS8"/>
      <c r="AST8"/>
      <c r="ASU8"/>
      <c r="ASV8"/>
      <c r="ASW8"/>
      <c r="ASX8"/>
      <c r="ASY8"/>
      <c r="ASZ8"/>
      <c r="ATA8"/>
      <c r="ATB8"/>
      <c r="ATC8"/>
      <c r="ATD8"/>
      <c r="ATE8"/>
      <c r="ATF8"/>
      <c r="ATG8"/>
      <c r="ATH8"/>
      <c r="ATI8"/>
      <c r="ATJ8"/>
      <c r="ATK8"/>
      <c r="ATL8"/>
      <c r="ATM8"/>
      <c r="ATN8"/>
      <c r="ATO8"/>
      <c r="ATP8"/>
      <c r="ATQ8"/>
      <c r="ATR8"/>
      <c r="ATS8"/>
      <c r="ATT8"/>
      <c r="ATU8"/>
      <c r="ATV8"/>
      <c r="ATW8"/>
      <c r="ATX8"/>
      <c r="ATY8"/>
      <c r="ATZ8"/>
      <c r="AUA8"/>
      <c r="AUB8"/>
      <c r="AUC8"/>
      <c r="AUD8"/>
      <c r="AUE8"/>
      <c r="AUF8"/>
      <c r="AUG8"/>
      <c r="AUH8"/>
      <c r="AUI8"/>
      <c r="AUJ8"/>
      <c r="AUK8"/>
      <c r="AUL8"/>
      <c r="AUM8"/>
      <c r="AUN8"/>
      <c r="AUO8"/>
      <c r="AUP8"/>
      <c r="AUQ8"/>
      <c r="AUR8"/>
      <c r="AUS8"/>
      <c r="AUT8"/>
      <c r="AUU8"/>
      <c r="AUV8"/>
      <c r="AUW8"/>
      <c r="AUX8"/>
      <c r="AUY8"/>
      <c r="AUZ8"/>
      <c r="AVA8"/>
      <c r="AVB8"/>
      <c r="AVC8"/>
      <c r="AVD8"/>
      <c r="AVE8"/>
      <c r="AVF8"/>
      <c r="AVG8"/>
      <c r="AVH8"/>
      <c r="AVI8"/>
      <c r="AVJ8"/>
      <c r="AVK8"/>
      <c r="AVL8"/>
      <c r="AVM8"/>
      <c r="AVN8"/>
      <c r="AVO8"/>
      <c r="AVP8"/>
      <c r="AVQ8"/>
      <c r="AVR8"/>
      <c r="AVS8"/>
      <c r="AVT8"/>
      <c r="AVU8"/>
      <c r="AVV8"/>
      <c r="AVW8"/>
      <c r="AVX8"/>
      <c r="AVY8"/>
      <c r="AVZ8"/>
      <c r="AWA8"/>
      <c r="AWB8"/>
      <c r="AWC8"/>
      <c r="AWD8"/>
      <c r="AWE8"/>
      <c r="AWF8"/>
      <c r="AWG8"/>
      <c r="AWH8"/>
      <c r="AWI8"/>
      <c r="AWJ8"/>
      <c r="AWK8"/>
      <c r="AWL8"/>
      <c r="AWM8"/>
      <c r="AWN8"/>
      <c r="AWO8"/>
      <c r="AWP8"/>
      <c r="AWQ8"/>
      <c r="AWR8"/>
      <c r="AWS8"/>
      <c r="AWT8"/>
      <c r="AWU8"/>
      <c r="AWV8"/>
      <c r="AWW8"/>
      <c r="AWX8"/>
      <c r="AWY8"/>
      <c r="AWZ8"/>
      <c r="AXA8"/>
      <c r="AXB8"/>
      <c r="AXC8"/>
      <c r="AXD8"/>
      <c r="AXE8"/>
      <c r="AXF8"/>
      <c r="AXG8"/>
      <c r="AXH8"/>
      <c r="AXI8"/>
      <c r="AXJ8"/>
      <c r="AXK8"/>
      <c r="AXL8"/>
      <c r="AXM8"/>
      <c r="AXN8"/>
      <c r="AXO8"/>
      <c r="AXP8"/>
      <c r="AXQ8"/>
      <c r="AXR8"/>
      <c r="AXS8"/>
      <c r="AXT8"/>
      <c r="AXU8"/>
      <c r="AXV8"/>
      <c r="AXW8"/>
      <c r="AXX8"/>
      <c r="AXY8"/>
      <c r="AXZ8"/>
      <c r="AYA8"/>
      <c r="AYB8"/>
      <c r="AYC8"/>
      <c r="AYD8"/>
      <c r="AYE8"/>
      <c r="AYF8"/>
      <c r="AYG8"/>
      <c r="AYH8"/>
      <c r="AYI8"/>
      <c r="AYJ8"/>
      <c r="AYK8"/>
      <c r="AYL8"/>
      <c r="AYM8"/>
      <c r="AYN8"/>
      <c r="AYO8"/>
      <c r="AYP8"/>
      <c r="AYQ8"/>
      <c r="AYR8"/>
      <c r="AYS8"/>
      <c r="AYT8"/>
      <c r="AYU8"/>
      <c r="AYV8"/>
      <c r="AYW8"/>
      <c r="AYX8"/>
      <c r="AYY8"/>
      <c r="AYZ8"/>
      <c r="AZA8"/>
      <c r="AZB8"/>
      <c r="AZC8"/>
      <c r="AZD8"/>
      <c r="AZE8"/>
      <c r="AZF8"/>
      <c r="AZG8"/>
      <c r="AZH8"/>
      <c r="AZI8"/>
      <c r="AZJ8"/>
      <c r="AZK8"/>
      <c r="AZL8"/>
      <c r="AZM8"/>
      <c r="AZN8"/>
      <c r="AZO8"/>
      <c r="AZP8"/>
      <c r="AZQ8"/>
      <c r="AZR8"/>
      <c r="AZS8"/>
      <c r="AZT8"/>
      <c r="AZU8"/>
      <c r="AZV8"/>
      <c r="AZW8"/>
      <c r="AZX8"/>
      <c r="AZY8"/>
      <c r="AZZ8"/>
      <c r="BAA8"/>
      <c r="BAB8"/>
      <c r="BAC8"/>
      <c r="BAD8"/>
      <c r="BAE8"/>
      <c r="BAF8"/>
      <c r="BAG8"/>
      <c r="BAH8"/>
      <c r="BAI8"/>
      <c r="BAJ8"/>
      <c r="BAK8"/>
      <c r="BAL8"/>
      <c r="BAM8"/>
      <c r="BAN8"/>
      <c r="BAO8"/>
      <c r="BAP8"/>
      <c r="BAQ8"/>
      <c r="BAR8"/>
      <c r="BAS8"/>
      <c r="BAT8"/>
      <c r="BAU8"/>
      <c r="BAV8"/>
      <c r="BAW8"/>
      <c r="BAX8"/>
      <c r="BAY8"/>
      <c r="BAZ8"/>
      <c r="BBA8"/>
      <c r="BBB8"/>
      <c r="BBC8"/>
      <c r="BBD8"/>
      <c r="BBE8"/>
      <c r="BBF8"/>
      <c r="BBG8"/>
      <c r="BBH8"/>
      <c r="BBI8"/>
      <c r="BBJ8"/>
      <c r="BBK8"/>
      <c r="BBL8"/>
      <c r="BBM8"/>
      <c r="BBN8"/>
      <c r="BBO8"/>
      <c r="BBP8"/>
      <c r="BBQ8"/>
      <c r="BBR8"/>
      <c r="BBS8"/>
      <c r="BBT8"/>
      <c r="BBU8"/>
      <c r="BBV8"/>
      <c r="BBW8"/>
      <c r="BBX8"/>
      <c r="BBY8"/>
      <c r="BBZ8"/>
      <c r="BCA8"/>
      <c r="BCB8"/>
      <c r="BCC8"/>
      <c r="BCD8"/>
      <c r="BCE8"/>
      <c r="BCF8"/>
      <c r="BCG8"/>
      <c r="BCH8"/>
      <c r="BCI8"/>
      <c r="BCJ8"/>
      <c r="BCK8"/>
      <c r="BCL8"/>
      <c r="BCM8"/>
      <c r="BCN8"/>
      <c r="BCO8"/>
      <c r="BCP8"/>
      <c r="BCQ8"/>
      <c r="BCR8"/>
      <c r="BCS8"/>
      <c r="BCT8"/>
      <c r="BCU8"/>
      <c r="BCV8"/>
      <c r="BCW8"/>
      <c r="BCX8"/>
      <c r="BCY8"/>
      <c r="BCZ8"/>
      <c r="BDA8"/>
      <c r="BDB8"/>
      <c r="BDC8"/>
      <c r="BDD8"/>
      <c r="BDE8"/>
      <c r="BDF8"/>
      <c r="BDG8"/>
      <c r="BDH8"/>
      <c r="BDI8"/>
      <c r="BDJ8"/>
      <c r="BDK8"/>
      <c r="BDL8"/>
      <c r="BDM8"/>
      <c r="BDN8"/>
      <c r="BDO8"/>
      <c r="BDP8"/>
      <c r="BDQ8"/>
      <c r="BDR8"/>
      <c r="BDS8"/>
      <c r="BDT8"/>
      <c r="BDU8"/>
      <c r="BDV8"/>
      <c r="BDW8"/>
      <c r="BDX8"/>
      <c r="BDY8"/>
      <c r="BDZ8"/>
      <c r="BEA8"/>
      <c r="BEB8"/>
      <c r="BEC8"/>
      <c r="BED8"/>
      <c r="BEE8"/>
      <c r="BEF8"/>
      <c r="BEG8"/>
      <c r="BEH8"/>
      <c r="BEI8"/>
      <c r="BEJ8"/>
      <c r="BEK8"/>
      <c r="BEL8"/>
      <c r="BEM8"/>
      <c r="BEN8"/>
      <c r="BEO8"/>
      <c r="BEP8"/>
      <c r="BEQ8"/>
      <c r="BER8"/>
      <c r="BES8"/>
      <c r="BET8"/>
      <c r="BEU8"/>
      <c r="BEV8"/>
      <c r="BEW8"/>
      <c r="BEX8"/>
      <c r="BEY8"/>
      <c r="BEZ8"/>
      <c r="BFA8"/>
      <c r="BFB8"/>
      <c r="BFC8"/>
      <c r="BFD8"/>
      <c r="BFE8"/>
      <c r="BFF8"/>
      <c r="BFG8"/>
      <c r="BFH8"/>
      <c r="BFI8"/>
      <c r="BFJ8"/>
      <c r="BFK8"/>
      <c r="BFL8"/>
      <c r="BFM8"/>
      <c r="BFN8"/>
      <c r="BFO8"/>
      <c r="BFP8"/>
      <c r="BFQ8"/>
      <c r="BFR8"/>
      <c r="BFS8"/>
      <c r="BFT8"/>
      <c r="BFU8"/>
      <c r="BFV8"/>
      <c r="BFW8"/>
      <c r="BFX8"/>
      <c r="BFY8"/>
      <c r="BFZ8"/>
      <c r="BGA8"/>
      <c r="BGB8"/>
      <c r="BGC8"/>
      <c r="BGD8"/>
      <c r="BGE8"/>
      <c r="BGF8"/>
      <c r="BGG8"/>
      <c r="BGH8"/>
      <c r="BGI8"/>
      <c r="BGJ8"/>
      <c r="BGK8"/>
      <c r="BGL8"/>
      <c r="BGM8"/>
      <c r="BGN8"/>
      <c r="BGO8"/>
      <c r="BGP8"/>
      <c r="BGQ8"/>
      <c r="BGR8"/>
      <c r="BGS8"/>
      <c r="BGT8"/>
      <c r="BGU8"/>
      <c r="BGV8"/>
      <c r="BGW8"/>
      <c r="BGX8"/>
      <c r="BGY8"/>
      <c r="BGZ8"/>
      <c r="BHA8"/>
      <c r="BHB8"/>
      <c r="BHC8"/>
      <c r="BHD8"/>
      <c r="BHE8"/>
      <c r="BHF8"/>
      <c r="BHG8"/>
      <c r="BHH8"/>
      <c r="BHI8"/>
      <c r="BHJ8"/>
      <c r="BHK8"/>
      <c r="BHL8"/>
      <c r="BHM8"/>
      <c r="BHN8"/>
      <c r="BHO8"/>
      <c r="BHP8"/>
      <c r="BHQ8"/>
      <c r="BHR8"/>
      <c r="BHS8"/>
      <c r="BHT8"/>
      <c r="BHU8"/>
      <c r="BHV8"/>
      <c r="BHW8"/>
      <c r="BHX8"/>
      <c r="BHY8"/>
      <c r="BHZ8"/>
      <c r="BIA8"/>
      <c r="BIB8"/>
      <c r="BIC8"/>
      <c r="BID8"/>
      <c r="BIE8"/>
      <c r="BIF8"/>
      <c r="BIG8"/>
      <c r="BIH8"/>
      <c r="BII8"/>
      <c r="BIJ8"/>
      <c r="BIK8"/>
      <c r="BIL8"/>
      <c r="BIM8"/>
      <c r="BIN8"/>
      <c r="BIO8"/>
      <c r="BIP8"/>
      <c r="BIQ8"/>
      <c r="BIR8"/>
      <c r="BIS8"/>
      <c r="BIT8"/>
      <c r="BIU8"/>
      <c r="BIV8"/>
      <c r="BIW8"/>
      <c r="BIX8"/>
      <c r="BIY8"/>
      <c r="BIZ8"/>
      <c r="BJA8"/>
      <c r="BJB8"/>
      <c r="BJC8"/>
      <c r="BJD8"/>
      <c r="BJE8"/>
      <c r="BJF8"/>
      <c r="BJG8"/>
      <c r="BJH8"/>
      <c r="BJI8"/>
      <c r="BJJ8"/>
      <c r="BJK8"/>
      <c r="BJL8"/>
      <c r="BJM8"/>
      <c r="BJN8"/>
      <c r="BJO8"/>
      <c r="BJP8"/>
      <c r="BJQ8"/>
      <c r="BJR8"/>
      <c r="BJS8"/>
      <c r="BJT8"/>
      <c r="BJU8"/>
      <c r="BJV8"/>
      <c r="BJW8"/>
      <c r="BJX8"/>
      <c r="BJY8"/>
      <c r="BJZ8"/>
      <c r="BKA8"/>
      <c r="BKB8"/>
      <c r="BKC8"/>
      <c r="BKD8"/>
      <c r="BKE8"/>
      <c r="BKF8"/>
      <c r="BKG8"/>
      <c r="BKH8"/>
      <c r="BKI8"/>
      <c r="BKJ8"/>
      <c r="BKK8"/>
      <c r="BKL8"/>
      <c r="BKM8"/>
      <c r="BKN8"/>
      <c r="BKO8"/>
      <c r="BKP8"/>
      <c r="BKQ8"/>
      <c r="BKR8"/>
      <c r="BKS8"/>
      <c r="BKT8"/>
      <c r="BKU8"/>
      <c r="BKV8"/>
      <c r="BKW8"/>
      <c r="BKX8"/>
      <c r="BKY8"/>
      <c r="BKZ8"/>
      <c r="BLA8"/>
      <c r="BLB8"/>
      <c r="BLC8"/>
      <c r="BLD8"/>
      <c r="BLE8"/>
      <c r="BLF8"/>
      <c r="BLG8"/>
      <c r="BLH8"/>
      <c r="BLI8"/>
      <c r="BLJ8"/>
      <c r="BLK8"/>
      <c r="BLL8"/>
      <c r="BLM8"/>
      <c r="BLN8"/>
      <c r="BLO8"/>
      <c r="BLP8"/>
      <c r="BLQ8"/>
      <c r="BLR8"/>
      <c r="BLS8"/>
      <c r="BLT8"/>
      <c r="BLU8"/>
      <c r="BLV8"/>
      <c r="BLW8"/>
      <c r="BLX8"/>
      <c r="BLY8"/>
      <c r="BLZ8"/>
      <c r="BMA8"/>
      <c r="BMB8"/>
      <c r="BMC8"/>
      <c r="BMD8"/>
      <c r="BME8"/>
      <c r="BMF8"/>
      <c r="BMG8"/>
      <c r="BMH8"/>
      <c r="BMI8"/>
      <c r="BMJ8"/>
      <c r="BMK8"/>
      <c r="BML8"/>
      <c r="BMM8"/>
      <c r="BMN8"/>
      <c r="BMO8"/>
      <c r="BMP8"/>
      <c r="BMQ8"/>
      <c r="BMR8"/>
      <c r="BMS8"/>
      <c r="BMT8"/>
      <c r="BMU8"/>
      <c r="BMV8"/>
      <c r="BMW8"/>
      <c r="BMX8"/>
      <c r="BMY8"/>
      <c r="BMZ8"/>
      <c r="BNA8"/>
      <c r="BNB8"/>
      <c r="BNC8"/>
      <c r="BND8"/>
      <c r="BNE8"/>
      <c r="BNF8"/>
      <c r="BNG8"/>
      <c r="BNH8"/>
      <c r="BNI8"/>
      <c r="BNJ8"/>
      <c r="BNK8"/>
      <c r="BNL8"/>
      <c r="BNM8"/>
      <c r="BNN8"/>
      <c r="BNO8"/>
      <c r="BNP8"/>
      <c r="BNQ8"/>
      <c r="BNR8"/>
      <c r="BNS8"/>
      <c r="BNT8"/>
      <c r="BNU8"/>
      <c r="BNV8"/>
      <c r="BNW8"/>
      <c r="BNX8"/>
      <c r="BNY8"/>
      <c r="BNZ8"/>
      <c r="BOA8"/>
      <c r="BOB8"/>
      <c r="BOC8"/>
      <c r="BOD8"/>
      <c r="BOE8"/>
      <c r="BOF8"/>
      <c r="BOG8"/>
      <c r="BOH8"/>
      <c r="BOI8"/>
      <c r="BOJ8"/>
      <c r="BOK8"/>
      <c r="BOL8"/>
      <c r="BOM8"/>
      <c r="BON8"/>
      <c r="BOO8"/>
      <c r="BOP8"/>
      <c r="BOQ8"/>
      <c r="BOR8"/>
      <c r="BOS8"/>
      <c r="BOT8"/>
      <c r="BOU8"/>
      <c r="BOV8"/>
      <c r="BOW8"/>
      <c r="BOX8"/>
      <c r="BOY8"/>
      <c r="BOZ8"/>
      <c r="BPA8"/>
      <c r="BPB8"/>
      <c r="BPC8"/>
      <c r="BPD8"/>
      <c r="BPE8"/>
      <c r="BPF8"/>
      <c r="BPG8"/>
      <c r="BPH8"/>
      <c r="BPI8"/>
      <c r="BPJ8"/>
      <c r="BPK8"/>
      <c r="BPL8"/>
      <c r="BPM8"/>
      <c r="BPN8"/>
      <c r="BPO8"/>
      <c r="BPP8"/>
      <c r="BPQ8"/>
      <c r="BPR8"/>
      <c r="BPS8"/>
      <c r="BPT8"/>
      <c r="BPU8"/>
      <c r="BPV8"/>
      <c r="BPW8"/>
      <c r="BPX8"/>
      <c r="BPY8"/>
      <c r="BPZ8"/>
      <c r="BQA8"/>
      <c r="BQB8"/>
      <c r="BQC8"/>
      <c r="BQD8"/>
      <c r="BQE8"/>
      <c r="BQF8"/>
      <c r="BQG8"/>
      <c r="BQH8"/>
      <c r="BQI8"/>
      <c r="BQJ8"/>
      <c r="BQK8"/>
      <c r="BQL8"/>
      <c r="BQM8"/>
      <c r="BQN8"/>
      <c r="BQO8"/>
      <c r="BQP8"/>
      <c r="BQQ8"/>
      <c r="BQR8"/>
      <c r="BQS8"/>
      <c r="BQT8"/>
      <c r="BQU8"/>
      <c r="BQV8"/>
      <c r="BQW8"/>
      <c r="BQX8"/>
      <c r="BQY8"/>
      <c r="BQZ8"/>
      <c r="BRA8"/>
      <c r="BRB8"/>
      <c r="BRC8"/>
      <c r="BRD8"/>
      <c r="BRE8"/>
      <c r="BRF8"/>
      <c r="BRG8"/>
      <c r="BRH8"/>
      <c r="BRI8"/>
      <c r="BRJ8"/>
      <c r="BRK8"/>
      <c r="BRL8"/>
      <c r="BRM8"/>
      <c r="BRN8"/>
      <c r="BRO8"/>
      <c r="BRP8"/>
      <c r="BRQ8"/>
      <c r="BRR8"/>
      <c r="BRS8"/>
      <c r="BRT8"/>
      <c r="BRU8"/>
      <c r="BRV8"/>
      <c r="BRW8"/>
      <c r="BRX8"/>
      <c r="BRY8"/>
      <c r="BRZ8"/>
      <c r="BSA8"/>
      <c r="BSB8"/>
      <c r="BSC8"/>
      <c r="BSD8"/>
      <c r="BSE8"/>
      <c r="BSF8"/>
      <c r="BSG8"/>
      <c r="BSH8"/>
      <c r="BSI8"/>
      <c r="BSJ8"/>
      <c r="BSK8"/>
      <c r="BSL8"/>
      <c r="BSM8"/>
      <c r="BSN8"/>
      <c r="BSO8"/>
      <c r="BSP8"/>
      <c r="BSQ8"/>
      <c r="BSR8"/>
      <c r="BSS8"/>
      <c r="BST8"/>
      <c r="BSU8"/>
      <c r="BSV8"/>
      <c r="BSW8"/>
      <c r="BSX8"/>
      <c r="BSY8"/>
      <c r="BSZ8"/>
      <c r="BTA8"/>
      <c r="BTB8"/>
      <c r="BTC8"/>
      <c r="BTD8"/>
      <c r="BTE8"/>
      <c r="BTF8"/>
      <c r="BTG8"/>
      <c r="BTH8"/>
      <c r="BTI8"/>
      <c r="BTJ8"/>
      <c r="BTK8"/>
      <c r="BTL8"/>
      <c r="BTM8"/>
      <c r="BTN8"/>
      <c r="BTO8"/>
      <c r="BTP8"/>
      <c r="BTQ8"/>
      <c r="BTR8"/>
      <c r="BTS8"/>
      <c r="BTT8"/>
      <c r="BTU8"/>
      <c r="BTV8"/>
      <c r="BTW8"/>
      <c r="BTX8"/>
      <c r="BTY8"/>
      <c r="BTZ8"/>
      <c r="BUA8"/>
      <c r="BUB8"/>
      <c r="BUC8"/>
      <c r="BUD8"/>
      <c r="BUE8"/>
      <c r="BUF8"/>
      <c r="BUG8"/>
      <c r="BUH8"/>
      <c r="BUI8"/>
      <c r="BUJ8"/>
      <c r="BUK8"/>
      <c r="BUL8"/>
      <c r="BUM8"/>
      <c r="BUN8"/>
      <c r="BUO8"/>
      <c r="BUP8"/>
      <c r="BUQ8"/>
      <c r="BUR8"/>
      <c r="BUS8"/>
      <c r="BUT8"/>
      <c r="BUU8"/>
      <c r="BUV8"/>
      <c r="BUW8"/>
      <c r="BUX8"/>
      <c r="BUY8"/>
      <c r="BUZ8"/>
      <c r="BVA8"/>
      <c r="BVB8"/>
      <c r="BVC8"/>
      <c r="BVD8"/>
      <c r="BVE8"/>
      <c r="BVF8"/>
      <c r="BVG8"/>
      <c r="BVH8"/>
      <c r="BVI8"/>
      <c r="BVJ8"/>
      <c r="BVK8"/>
      <c r="BVL8"/>
      <c r="BVM8"/>
      <c r="BVN8"/>
      <c r="BVO8"/>
      <c r="BVP8"/>
      <c r="BVQ8"/>
      <c r="BVR8"/>
      <c r="BVS8"/>
      <c r="BVT8"/>
      <c r="BVU8"/>
      <c r="BVV8"/>
      <c r="BVW8"/>
      <c r="BVX8"/>
      <c r="BVY8"/>
      <c r="BVZ8"/>
      <c r="BWA8"/>
      <c r="BWB8"/>
      <c r="BWC8"/>
      <c r="BWD8"/>
      <c r="BWE8"/>
      <c r="BWF8"/>
      <c r="BWG8"/>
      <c r="BWH8"/>
      <c r="BWI8"/>
      <c r="BWJ8"/>
      <c r="BWK8"/>
      <c r="BWL8"/>
      <c r="BWM8"/>
      <c r="BWN8"/>
      <c r="BWO8"/>
      <c r="BWP8"/>
      <c r="BWQ8"/>
      <c r="BWR8"/>
      <c r="BWS8"/>
      <c r="BWT8"/>
      <c r="BWU8"/>
      <c r="BWV8"/>
      <c r="BWW8"/>
      <c r="BWX8"/>
      <c r="BWY8"/>
      <c r="BWZ8"/>
      <c r="BXA8"/>
      <c r="BXB8"/>
      <c r="BXC8"/>
      <c r="BXD8"/>
      <c r="BXE8"/>
      <c r="BXF8"/>
      <c r="BXG8"/>
      <c r="BXH8"/>
      <c r="BXI8"/>
      <c r="BXJ8"/>
      <c r="BXK8"/>
      <c r="BXL8"/>
      <c r="BXM8"/>
      <c r="BXN8"/>
      <c r="BXO8"/>
      <c r="BXP8"/>
      <c r="BXQ8"/>
      <c r="BXR8"/>
      <c r="BXS8"/>
      <c r="BXT8"/>
      <c r="BXU8"/>
      <c r="BXV8"/>
      <c r="BXW8"/>
      <c r="BXX8"/>
      <c r="BXY8"/>
      <c r="BXZ8"/>
      <c r="BYA8"/>
      <c r="BYB8"/>
      <c r="BYC8"/>
      <c r="BYD8"/>
      <c r="BYE8"/>
      <c r="BYF8"/>
      <c r="BYG8"/>
      <c r="BYH8"/>
      <c r="BYI8"/>
      <c r="BYJ8"/>
      <c r="BYK8"/>
      <c r="BYL8"/>
      <c r="BYM8"/>
      <c r="BYN8"/>
      <c r="BYO8"/>
      <c r="BYP8"/>
      <c r="BYQ8"/>
      <c r="BYR8"/>
      <c r="BYS8"/>
      <c r="BYT8"/>
      <c r="BYU8"/>
      <c r="BYV8"/>
      <c r="BYW8"/>
      <c r="BYX8"/>
      <c r="BYY8"/>
      <c r="BYZ8"/>
      <c r="BZA8"/>
      <c r="BZB8"/>
      <c r="BZC8"/>
      <c r="BZD8"/>
      <c r="BZE8"/>
      <c r="BZF8"/>
      <c r="BZG8"/>
      <c r="BZH8"/>
      <c r="BZI8"/>
      <c r="BZJ8"/>
      <c r="BZK8"/>
      <c r="BZL8"/>
      <c r="BZM8"/>
      <c r="BZN8"/>
      <c r="BZO8"/>
      <c r="BZP8"/>
      <c r="BZQ8"/>
      <c r="BZR8"/>
      <c r="BZS8"/>
      <c r="BZT8"/>
      <c r="BZU8"/>
      <c r="BZV8"/>
      <c r="BZW8"/>
      <c r="BZX8"/>
      <c r="BZY8"/>
      <c r="BZZ8"/>
      <c r="CAA8"/>
      <c r="CAB8"/>
      <c r="CAC8"/>
      <c r="CAD8"/>
      <c r="CAE8"/>
      <c r="CAF8"/>
      <c r="CAG8"/>
      <c r="CAH8"/>
      <c r="CAI8"/>
      <c r="CAJ8"/>
      <c r="CAK8"/>
      <c r="CAL8"/>
      <c r="CAM8"/>
      <c r="CAN8"/>
      <c r="CAO8"/>
      <c r="CAP8"/>
      <c r="CAQ8"/>
      <c r="CAR8"/>
      <c r="CAS8"/>
      <c r="CAT8"/>
      <c r="CAU8"/>
      <c r="CAV8"/>
      <c r="CAW8"/>
      <c r="CAX8"/>
      <c r="CAY8"/>
      <c r="CAZ8"/>
      <c r="CBA8"/>
      <c r="CBB8"/>
      <c r="CBC8"/>
      <c r="CBD8"/>
      <c r="CBE8"/>
      <c r="CBF8"/>
      <c r="CBG8"/>
      <c r="CBH8"/>
      <c r="CBI8"/>
      <c r="CBJ8"/>
      <c r="CBK8"/>
      <c r="CBL8"/>
      <c r="CBM8"/>
      <c r="CBN8"/>
      <c r="CBO8"/>
      <c r="CBP8"/>
      <c r="CBQ8"/>
      <c r="CBR8"/>
      <c r="CBS8"/>
      <c r="CBT8"/>
      <c r="CBU8"/>
      <c r="CBV8"/>
      <c r="CBW8"/>
      <c r="CBX8"/>
      <c r="CBY8"/>
      <c r="CBZ8"/>
      <c r="CCA8"/>
      <c r="CCB8"/>
      <c r="CCC8"/>
      <c r="CCD8"/>
      <c r="CCE8"/>
      <c r="CCF8"/>
      <c r="CCG8"/>
      <c r="CCH8"/>
      <c r="CCI8"/>
      <c r="CCJ8"/>
      <c r="CCK8"/>
      <c r="CCL8"/>
      <c r="CCM8"/>
      <c r="CCN8"/>
      <c r="CCO8"/>
      <c r="CCP8"/>
      <c r="CCQ8"/>
      <c r="CCR8"/>
      <c r="CCS8"/>
      <c r="CCT8"/>
      <c r="CCU8"/>
      <c r="CCV8"/>
      <c r="CCW8"/>
      <c r="CCX8"/>
      <c r="CCY8"/>
      <c r="CCZ8"/>
      <c r="CDA8"/>
      <c r="CDB8"/>
      <c r="CDC8"/>
      <c r="CDD8"/>
      <c r="CDE8"/>
      <c r="CDF8"/>
      <c r="CDG8"/>
      <c r="CDH8"/>
      <c r="CDI8"/>
      <c r="CDJ8"/>
      <c r="CDK8"/>
      <c r="CDL8"/>
      <c r="CDM8"/>
      <c r="CDN8"/>
      <c r="CDO8"/>
      <c r="CDP8"/>
      <c r="CDQ8"/>
      <c r="CDR8"/>
      <c r="CDS8"/>
      <c r="CDT8"/>
      <c r="CDU8"/>
      <c r="CDV8"/>
      <c r="CDW8"/>
      <c r="CDX8"/>
      <c r="CDY8"/>
      <c r="CDZ8"/>
      <c r="CEA8"/>
      <c r="CEB8"/>
      <c r="CEC8"/>
      <c r="CED8"/>
      <c r="CEE8"/>
      <c r="CEF8"/>
      <c r="CEG8"/>
      <c r="CEH8"/>
      <c r="CEI8"/>
      <c r="CEJ8"/>
      <c r="CEK8"/>
      <c r="CEL8"/>
      <c r="CEM8"/>
      <c r="CEN8"/>
      <c r="CEO8"/>
      <c r="CEP8"/>
      <c r="CEQ8"/>
      <c r="CER8"/>
      <c r="CES8"/>
      <c r="CET8"/>
      <c r="CEU8"/>
      <c r="CEV8"/>
      <c r="CEW8"/>
      <c r="CEX8"/>
      <c r="CEY8"/>
      <c r="CEZ8"/>
      <c r="CFA8"/>
      <c r="CFB8"/>
      <c r="CFC8"/>
      <c r="CFD8"/>
      <c r="CFE8"/>
      <c r="CFF8"/>
      <c r="CFG8"/>
      <c r="CFH8"/>
      <c r="CFI8"/>
      <c r="CFJ8"/>
      <c r="CFK8"/>
      <c r="CFL8"/>
      <c r="CFM8"/>
      <c r="CFN8"/>
      <c r="CFO8"/>
      <c r="CFP8"/>
      <c r="CFQ8"/>
      <c r="CFR8"/>
      <c r="CFS8"/>
      <c r="CFT8"/>
      <c r="CFU8"/>
      <c r="CFV8"/>
      <c r="CFW8"/>
      <c r="CFX8"/>
      <c r="CFY8"/>
      <c r="CFZ8"/>
      <c r="CGA8"/>
      <c r="CGB8"/>
      <c r="CGC8"/>
      <c r="CGD8"/>
      <c r="CGE8"/>
      <c r="CGF8"/>
      <c r="CGG8"/>
      <c r="CGH8"/>
      <c r="CGI8"/>
      <c r="CGJ8"/>
      <c r="CGK8"/>
      <c r="CGL8"/>
      <c r="CGM8"/>
      <c r="CGN8"/>
      <c r="CGO8"/>
      <c r="CGP8"/>
      <c r="CGQ8"/>
      <c r="CGR8"/>
      <c r="CGS8"/>
      <c r="CGT8"/>
      <c r="CGU8"/>
      <c r="CGV8"/>
      <c r="CGW8"/>
      <c r="CGX8"/>
      <c r="CGY8"/>
      <c r="CGZ8"/>
      <c r="CHA8"/>
      <c r="CHB8"/>
      <c r="CHC8"/>
      <c r="CHD8"/>
      <c r="CHE8"/>
      <c r="CHF8"/>
      <c r="CHG8"/>
      <c r="CHH8"/>
      <c r="CHI8"/>
      <c r="CHJ8"/>
      <c r="CHK8"/>
      <c r="CHL8"/>
      <c r="CHM8"/>
      <c r="CHN8"/>
      <c r="CHO8"/>
      <c r="CHP8"/>
      <c r="CHQ8"/>
      <c r="CHR8"/>
      <c r="CHS8"/>
      <c r="CHT8"/>
      <c r="CHU8"/>
      <c r="CHV8"/>
      <c r="CHW8"/>
      <c r="CHX8"/>
      <c r="CHY8"/>
      <c r="CHZ8"/>
      <c r="CIA8"/>
      <c r="CIB8"/>
      <c r="CIC8"/>
      <c r="CID8"/>
      <c r="CIE8"/>
      <c r="CIF8"/>
      <c r="CIG8"/>
      <c r="CIH8"/>
      <c r="CII8"/>
      <c r="CIJ8"/>
      <c r="CIK8"/>
      <c r="CIL8"/>
      <c r="CIM8"/>
      <c r="CIN8"/>
      <c r="CIO8"/>
      <c r="CIP8"/>
      <c r="CIQ8"/>
      <c r="CIR8"/>
      <c r="CIS8"/>
      <c r="CIT8"/>
      <c r="CIU8"/>
      <c r="CIV8"/>
      <c r="CIW8"/>
      <c r="CIX8"/>
      <c r="CIY8"/>
      <c r="CIZ8"/>
      <c r="CJA8"/>
      <c r="CJB8"/>
      <c r="CJC8"/>
      <c r="CJD8"/>
      <c r="CJE8"/>
      <c r="CJF8"/>
      <c r="CJG8"/>
      <c r="CJH8"/>
      <c r="CJI8"/>
      <c r="CJJ8"/>
      <c r="CJK8"/>
      <c r="CJL8"/>
      <c r="CJM8"/>
      <c r="CJN8"/>
      <c r="CJO8"/>
      <c r="CJP8"/>
      <c r="CJQ8"/>
      <c r="CJR8"/>
      <c r="CJS8"/>
      <c r="CJT8"/>
      <c r="CJU8"/>
      <c r="CJV8"/>
      <c r="CJW8"/>
      <c r="CJX8"/>
      <c r="CJY8"/>
      <c r="CJZ8"/>
      <c r="CKA8"/>
      <c r="CKB8"/>
      <c r="CKC8"/>
      <c r="CKD8"/>
      <c r="CKE8"/>
      <c r="CKF8"/>
      <c r="CKG8"/>
      <c r="CKH8"/>
      <c r="CKI8"/>
      <c r="CKJ8"/>
      <c r="CKK8"/>
      <c r="CKL8"/>
      <c r="CKM8"/>
      <c r="CKN8"/>
      <c r="CKO8"/>
      <c r="CKP8"/>
      <c r="CKQ8"/>
      <c r="CKR8"/>
      <c r="CKS8"/>
      <c r="CKT8"/>
      <c r="CKU8"/>
      <c r="CKV8"/>
      <c r="CKW8"/>
      <c r="CKX8"/>
      <c r="CKY8"/>
      <c r="CKZ8"/>
      <c r="CLA8"/>
      <c r="CLB8"/>
      <c r="CLC8"/>
      <c r="CLD8"/>
      <c r="CLE8"/>
      <c r="CLF8"/>
      <c r="CLG8"/>
      <c r="CLH8"/>
      <c r="CLI8"/>
      <c r="CLJ8"/>
      <c r="CLK8"/>
      <c r="CLL8"/>
      <c r="CLM8"/>
      <c r="CLN8"/>
      <c r="CLO8"/>
      <c r="CLP8"/>
      <c r="CLQ8"/>
      <c r="CLR8"/>
      <c r="CLS8"/>
      <c r="CLT8"/>
      <c r="CLU8"/>
      <c r="CLV8"/>
      <c r="CLW8"/>
      <c r="CLX8"/>
      <c r="CLY8"/>
      <c r="CLZ8"/>
      <c r="CMA8"/>
      <c r="CMB8"/>
      <c r="CMC8"/>
      <c r="CMD8"/>
      <c r="CME8"/>
      <c r="CMF8"/>
      <c r="CMG8"/>
      <c r="CMH8"/>
      <c r="CMI8"/>
      <c r="CMJ8"/>
      <c r="CMK8"/>
      <c r="CML8"/>
      <c r="CMM8"/>
      <c r="CMN8"/>
      <c r="CMO8"/>
      <c r="CMP8"/>
      <c r="CMQ8"/>
      <c r="CMR8"/>
      <c r="CMS8"/>
      <c r="CMT8"/>
      <c r="CMU8"/>
      <c r="CMV8"/>
      <c r="CMW8"/>
      <c r="CMX8"/>
      <c r="CMY8"/>
      <c r="CMZ8"/>
      <c r="CNA8"/>
      <c r="CNB8"/>
      <c r="CNC8"/>
      <c r="CND8"/>
      <c r="CNE8"/>
      <c r="CNF8"/>
      <c r="CNG8"/>
      <c r="CNH8"/>
      <c r="CNI8"/>
      <c r="CNJ8"/>
      <c r="CNK8"/>
      <c r="CNL8"/>
      <c r="CNM8"/>
      <c r="CNN8"/>
      <c r="CNO8"/>
      <c r="CNP8"/>
      <c r="CNQ8"/>
      <c r="CNR8"/>
      <c r="CNS8"/>
      <c r="CNT8"/>
      <c r="CNU8"/>
      <c r="CNV8"/>
      <c r="CNW8"/>
      <c r="CNX8"/>
      <c r="CNY8"/>
      <c r="CNZ8"/>
      <c r="COA8"/>
      <c r="COB8"/>
      <c r="COC8"/>
      <c r="COD8"/>
      <c r="COE8"/>
      <c r="COF8"/>
      <c r="COG8"/>
      <c r="COH8"/>
      <c r="COI8"/>
      <c r="COJ8"/>
      <c r="COK8"/>
      <c r="COL8"/>
      <c r="COM8"/>
      <c r="CON8"/>
      <c r="COO8"/>
      <c r="COP8"/>
      <c r="COQ8"/>
      <c r="COR8"/>
      <c r="COS8"/>
      <c r="COT8"/>
      <c r="COU8"/>
      <c r="COV8"/>
      <c r="COW8"/>
      <c r="COX8"/>
      <c r="COY8"/>
      <c r="COZ8"/>
      <c r="CPA8"/>
      <c r="CPB8"/>
      <c r="CPC8"/>
      <c r="CPD8"/>
      <c r="CPE8"/>
      <c r="CPF8"/>
      <c r="CPG8"/>
      <c r="CPH8"/>
      <c r="CPI8"/>
      <c r="CPJ8"/>
      <c r="CPK8"/>
      <c r="CPL8"/>
      <c r="CPM8"/>
      <c r="CPN8"/>
      <c r="CPO8"/>
      <c r="CPP8"/>
      <c r="CPQ8"/>
      <c r="CPR8"/>
      <c r="CPS8"/>
      <c r="CPT8"/>
      <c r="CPU8"/>
      <c r="CPV8"/>
      <c r="CPW8"/>
      <c r="CPX8"/>
      <c r="CPY8"/>
      <c r="CPZ8"/>
      <c r="CQA8"/>
      <c r="CQB8"/>
      <c r="CQC8"/>
      <c r="CQD8"/>
      <c r="CQE8"/>
      <c r="CQF8"/>
      <c r="CQG8"/>
      <c r="CQH8"/>
      <c r="CQI8"/>
      <c r="CQJ8"/>
      <c r="CQK8"/>
      <c r="CQL8"/>
      <c r="CQM8"/>
      <c r="CQN8"/>
      <c r="CQO8"/>
      <c r="CQP8"/>
      <c r="CQQ8"/>
      <c r="CQR8"/>
      <c r="CQS8"/>
      <c r="CQT8"/>
      <c r="CQU8"/>
      <c r="CQV8"/>
      <c r="CQW8"/>
      <c r="CQX8"/>
      <c r="CQY8"/>
      <c r="CQZ8"/>
      <c r="CRA8"/>
      <c r="CRB8"/>
      <c r="CRC8"/>
      <c r="CRD8"/>
      <c r="CRE8"/>
      <c r="CRF8"/>
      <c r="CRG8"/>
      <c r="CRH8"/>
      <c r="CRI8"/>
      <c r="CRJ8"/>
      <c r="CRK8"/>
      <c r="CRL8"/>
      <c r="CRM8"/>
      <c r="CRN8"/>
      <c r="CRO8"/>
      <c r="CRP8"/>
      <c r="CRQ8"/>
      <c r="CRR8"/>
      <c r="CRS8"/>
      <c r="CRT8"/>
      <c r="CRU8"/>
      <c r="CRV8"/>
      <c r="CRW8"/>
      <c r="CRX8"/>
      <c r="CRY8"/>
      <c r="CRZ8"/>
      <c r="CSA8"/>
      <c r="CSB8"/>
      <c r="CSC8"/>
      <c r="CSD8"/>
      <c r="CSE8"/>
      <c r="CSF8"/>
      <c r="CSG8"/>
      <c r="CSH8"/>
      <c r="CSI8"/>
      <c r="CSJ8"/>
      <c r="CSK8"/>
      <c r="CSL8"/>
      <c r="CSM8"/>
      <c r="CSN8"/>
      <c r="CSO8"/>
      <c r="CSP8"/>
      <c r="CSQ8"/>
      <c r="CSR8"/>
      <c r="CSS8"/>
      <c r="CST8"/>
      <c r="CSU8"/>
      <c r="CSV8"/>
      <c r="CSW8"/>
      <c r="CSX8"/>
      <c r="CSY8"/>
      <c r="CSZ8"/>
      <c r="CTA8"/>
      <c r="CTB8"/>
      <c r="CTC8"/>
      <c r="CTD8"/>
      <c r="CTE8"/>
      <c r="CTF8"/>
      <c r="CTG8"/>
      <c r="CTH8"/>
      <c r="CTI8"/>
      <c r="CTJ8"/>
      <c r="CTK8"/>
      <c r="CTL8"/>
      <c r="CTM8"/>
      <c r="CTN8"/>
      <c r="CTO8"/>
      <c r="CTP8"/>
      <c r="CTQ8"/>
      <c r="CTR8"/>
      <c r="CTS8"/>
      <c r="CTT8"/>
      <c r="CTU8"/>
      <c r="CTV8"/>
      <c r="CTW8"/>
      <c r="CTX8"/>
      <c r="CTY8"/>
      <c r="CTZ8"/>
      <c r="CUA8"/>
      <c r="CUB8"/>
      <c r="CUC8"/>
      <c r="CUD8"/>
      <c r="CUE8"/>
      <c r="CUF8"/>
      <c r="CUG8"/>
      <c r="CUH8"/>
      <c r="CUI8"/>
      <c r="CUJ8"/>
      <c r="CUK8"/>
      <c r="CUL8"/>
      <c r="CUM8"/>
      <c r="CUN8"/>
      <c r="CUO8"/>
      <c r="CUP8"/>
      <c r="CUQ8"/>
      <c r="CUR8"/>
      <c r="CUS8"/>
      <c r="CUT8"/>
      <c r="CUU8"/>
      <c r="CUV8"/>
      <c r="CUW8"/>
      <c r="CUX8"/>
      <c r="CUY8"/>
      <c r="CUZ8"/>
      <c r="CVA8"/>
      <c r="CVB8"/>
      <c r="CVC8"/>
      <c r="CVD8"/>
      <c r="CVE8"/>
      <c r="CVF8"/>
      <c r="CVG8"/>
      <c r="CVH8"/>
      <c r="CVI8"/>
      <c r="CVJ8"/>
      <c r="CVK8"/>
      <c r="CVL8"/>
      <c r="CVM8"/>
      <c r="CVN8"/>
      <c r="CVO8"/>
      <c r="CVP8"/>
      <c r="CVQ8"/>
      <c r="CVR8"/>
      <c r="CVS8"/>
      <c r="CVT8"/>
      <c r="CVU8"/>
      <c r="CVV8"/>
      <c r="CVW8"/>
      <c r="CVX8"/>
      <c r="CVY8"/>
      <c r="CVZ8"/>
      <c r="CWA8"/>
      <c r="CWB8"/>
      <c r="CWC8"/>
      <c r="CWD8"/>
      <c r="CWE8"/>
      <c r="CWF8"/>
      <c r="CWG8"/>
      <c r="CWH8"/>
      <c r="CWI8"/>
      <c r="CWJ8"/>
      <c r="CWK8"/>
      <c r="CWL8"/>
      <c r="CWM8"/>
      <c r="CWN8"/>
      <c r="CWO8"/>
      <c r="CWP8"/>
      <c r="CWQ8"/>
      <c r="CWR8"/>
      <c r="CWS8"/>
      <c r="CWT8"/>
      <c r="CWU8"/>
      <c r="CWV8"/>
      <c r="CWW8"/>
      <c r="CWX8"/>
      <c r="CWY8"/>
      <c r="CWZ8"/>
      <c r="CXA8"/>
      <c r="CXB8"/>
      <c r="CXC8"/>
      <c r="CXD8"/>
      <c r="CXE8"/>
      <c r="CXF8"/>
      <c r="CXG8"/>
      <c r="CXH8"/>
      <c r="CXI8"/>
      <c r="CXJ8"/>
      <c r="CXK8"/>
      <c r="CXL8"/>
      <c r="CXM8"/>
      <c r="CXN8"/>
      <c r="CXO8"/>
      <c r="CXP8"/>
      <c r="CXQ8"/>
      <c r="CXR8"/>
      <c r="CXS8"/>
      <c r="CXT8"/>
      <c r="CXU8"/>
      <c r="CXV8"/>
      <c r="CXW8"/>
      <c r="CXX8"/>
      <c r="CXY8"/>
      <c r="CXZ8"/>
      <c r="CYA8"/>
      <c r="CYB8"/>
      <c r="CYC8"/>
      <c r="CYD8"/>
      <c r="CYE8"/>
      <c r="CYF8"/>
      <c r="CYG8"/>
      <c r="CYH8"/>
      <c r="CYI8"/>
      <c r="CYJ8"/>
      <c r="CYK8"/>
      <c r="CYL8"/>
      <c r="CYM8"/>
      <c r="CYN8"/>
      <c r="CYO8"/>
      <c r="CYP8"/>
      <c r="CYQ8"/>
      <c r="CYR8"/>
      <c r="CYS8"/>
      <c r="CYT8"/>
      <c r="CYU8"/>
      <c r="CYV8"/>
      <c r="CYW8"/>
      <c r="CYX8"/>
      <c r="CYY8"/>
      <c r="CYZ8"/>
      <c r="CZA8"/>
      <c r="CZB8"/>
      <c r="CZC8"/>
      <c r="CZD8"/>
      <c r="CZE8"/>
      <c r="CZF8"/>
      <c r="CZG8"/>
      <c r="CZH8"/>
      <c r="CZI8"/>
      <c r="CZJ8"/>
      <c r="CZK8"/>
      <c r="CZL8"/>
      <c r="CZM8"/>
      <c r="CZN8"/>
      <c r="CZO8"/>
      <c r="CZP8"/>
      <c r="CZQ8"/>
      <c r="CZR8"/>
      <c r="CZS8"/>
      <c r="CZT8"/>
      <c r="CZU8"/>
      <c r="CZV8"/>
      <c r="CZW8"/>
      <c r="CZX8"/>
      <c r="CZY8"/>
      <c r="CZZ8"/>
      <c r="DAA8"/>
      <c r="DAB8"/>
      <c r="DAC8"/>
      <c r="DAD8"/>
      <c r="DAE8"/>
      <c r="DAF8"/>
      <c r="DAG8"/>
      <c r="DAH8"/>
      <c r="DAI8"/>
      <c r="DAJ8"/>
      <c r="DAK8"/>
      <c r="DAL8"/>
      <c r="DAM8"/>
      <c r="DAN8"/>
      <c r="DAO8"/>
      <c r="DAP8"/>
      <c r="DAQ8"/>
      <c r="DAR8"/>
      <c r="DAS8"/>
      <c r="DAT8"/>
      <c r="DAU8"/>
      <c r="DAV8"/>
      <c r="DAW8"/>
      <c r="DAX8"/>
      <c r="DAY8"/>
      <c r="DAZ8"/>
      <c r="DBA8"/>
      <c r="DBB8"/>
      <c r="DBC8"/>
      <c r="DBD8"/>
      <c r="DBE8"/>
      <c r="DBF8"/>
      <c r="DBG8"/>
      <c r="DBH8"/>
      <c r="DBI8"/>
      <c r="DBJ8"/>
      <c r="DBK8"/>
      <c r="DBL8"/>
      <c r="DBM8"/>
      <c r="DBN8"/>
      <c r="DBO8"/>
      <c r="DBP8"/>
      <c r="DBQ8"/>
      <c r="DBR8"/>
      <c r="DBS8"/>
      <c r="DBT8"/>
      <c r="DBU8"/>
      <c r="DBV8"/>
      <c r="DBW8"/>
      <c r="DBX8"/>
      <c r="DBY8"/>
      <c r="DBZ8"/>
      <c r="DCA8"/>
      <c r="DCB8"/>
      <c r="DCC8"/>
      <c r="DCD8"/>
      <c r="DCE8"/>
      <c r="DCF8"/>
      <c r="DCG8"/>
      <c r="DCH8"/>
      <c r="DCI8"/>
      <c r="DCJ8"/>
      <c r="DCK8"/>
      <c r="DCL8"/>
      <c r="DCM8"/>
      <c r="DCN8"/>
      <c r="DCO8"/>
      <c r="DCP8"/>
      <c r="DCQ8"/>
      <c r="DCR8"/>
      <c r="DCS8"/>
      <c r="DCT8"/>
      <c r="DCU8"/>
      <c r="DCV8"/>
      <c r="DCW8"/>
      <c r="DCX8"/>
      <c r="DCY8"/>
      <c r="DCZ8"/>
      <c r="DDA8"/>
      <c r="DDB8"/>
      <c r="DDC8"/>
      <c r="DDD8"/>
      <c r="DDE8"/>
      <c r="DDF8"/>
      <c r="DDG8"/>
      <c r="DDH8"/>
      <c r="DDI8"/>
      <c r="DDJ8"/>
      <c r="DDK8"/>
      <c r="DDL8"/>
      <c r="DDM8"/>
      <c r="DDN8"/>
      <c r="DDO8"/>
      <c r="DDP8"/>
      <c r="DDQ8"/>
      <c r="DDR8"/>
      <c r="DDS8"/>
      <c r="DDT8"/>
      <c r="DDU8"/>
      <c r="DDV8"/>
      <c r="DDW8"/>
      <c r="DDX8"/>
      <c r="DDY8"/>
      <c r="DDZ8"/>
      <c r="DEA8"/>
      <c r="DEB8"/>
      <c r="DEC8"/>
      <c r="DED8"/>
      <c r="DEE8"/>
      <c r="DEF8"/>
      <c r="DEG8"/>
      <c r="DEH8"/>
      <c r="DEI8"/>
      <c r="DEJ8"/>
      <c r="DEK8"/>
      <c r="DEL8"/>
      <c r="DEM8"/>
      <c r="DEN8"/>
      <c r="DEO8"/>
      <c r="DEP8"/>
      <c r="DEQ8"/>
      <c r="DER8"/>
      <c r="DES8"/>
      <c r="DET8"/>
      <c r="DEU8"/>
      <c r="DEV8"/>
      <c r="DEW8"/>
      <c r="DEX8"/>
      <c r="DEY8"/>
      <c r="DEZ8"/>
      <c r="DFA8"/>
      <c r="DFB8"/>
      <c r="DFC8"/>
      <c r="DFD8"/>
      <c r="DFE8"/>
      <c r="DFF8"/>
      <c r="DFG8"/>
      <c r="DFH8"/>
      <c r="DFI8"/>
      <c r="DFJ8"/>
      <c r="DFK8"/>
      <c r="DFL8"/>
      <c r="DFM8"/>
      <c r="DFN8"/>
      <c r="DFO8"/>
      <c r="DFP8"/>
      <c r="DFQ8"/>
      <c r="DFR8"/>
      <c r="DFS8"/>
      <c r="DFT8"/>
      <c r="DFU8"/>
      <c r="DFV8"/>
      <c r="DFW8"/>
      <c r="DFX8"/>
      <c r="DFY8"/>
      <c r="DFZ8"/>
      <c r="DGA8"/>
      <c r="DGB8"/>
      <c r="DGC8"/>
      <c r="DGD8"/>
      <c r="DGE8"/>
      <c r="DGF8"/>
      <c r="DGG8"/>
      <c r="DGH8"/>
      <c r="DGI8"/>
      <c r="DGJ8"/>
      <c r="DGK8"/>
      <c r="DGL8"/>
      <c r="DGM8"/>
      <c r="DGN8"/>
      <c r="DGO8"/>
      <c r="DGP8"/>
      <c r="DGQ8"/>
      <c r="DGR8"/>
      <c r="DGS8"/>
      <c r="DGT8"/>
      <c r="DGU8"/>
      <c r="DGV8"/>
      <c r="DGW8"/>
      <c r="DGX8"/>
      <c r="DGY8"/>
      <c r="DGZ8"/>
      <c r="DHA8"/>
      <c r="DHB8"/>
      <c r="DHC8"/>
      <c r="DHD8"/>
      <c r="DHE8"/>
      <c r="DHF8"/>
      <c r="DHG8"/>
      <c r="DHH8"/>
      <c r="DHI8"/>
      <c r="DHJ8"/>
      <c r="DHK8"/>
      <c r="DHL8"/>
      <c r="DHM8"/>
      <c r="DHN8"/>
      <c r="DHO8"/>
      <c r="DHP8"/>
      <c r="DHQ8"/>
      <c r="DHR8"/>
      <c r="DHS8"/>
      <c r="DHT8"/>
      <c r="DHU8"/>
      <c r="DHV8"/>
      <c r="DHW8"/>
      <c r="DHX8"/>
      <c r="DHY8"/>
      <c r="DHZ8"/>
      <c r="DIA8"/>
      <c r="DIB8"/>
      <c r="DIC8"/>
      <c r="DID8"/>
      <c r="DIE8"/>
      <c r="DIF8"/>
      <c r="DIG8"/>
      <c r="DIH8"/>
      <c r="DII8"/>
      <c r="DIJ8"/>
      <c r="DIK8"/>
      <c r="DIL8"/>
      <c r="DIM8"/>
      <c r="DIN8"/>
      <c r="DIO8"/>
      <c r="DIP8"/>
      <c r="DIQ8"/>
      <c r="DIR8"/>
      <c r="DIS8"/>
      <c r="DIT8"/>
      <c r="DIU8"/>
      <c r="DIV8"/>
      <c r="DIW8"/>
      <c r="DIX8"/>
      <c r="DIY8"/>
      <c r="DIZ8"/>
      <c r="DJA8"/>
      <c r="DJB8"/>
      <c r="DJC8"/>
      <c r="DJD8"/>
      <c r="DJE8"/>
      <c r="DJF8"/>
      <c r="DJG8"/>
      <c r="DJH8"/>
      <c r="DJI8"/>
      <c r="DJJ8"/>
      <c r="DJK8"/>
      <c r="DJL8"/>
      <c r="DJM8"/>
      <c r="DJN8"/>
      <c r="DJO8"/>
      <c r="DJP8"/>
      <c r="DJQ8"/>
      <c r="DJR8"/>
      <c r="DJS8"/>
      <c r="DJT8"/>
      <c r="DJU8"/>
      <c r="DJV8"/>
      <c r="DJW8"/>
      <c r="DJX8"/>
      <c r="DJY8"/>
      <c r="DJZ8"/>
      <c r="DKA8"/>
      <c r="DKB8"/>
      <c r="DKC8"/>
      <c r="DKD8"/>
      <c r="DKE8"/>
      <c r="DKF8"/>
      <c r="DKG8"/>
      <c r="DKH8"/>
      <c r="DKI8"/>
      <c r="DKJ8"/>
      <c r="DKK8"/>
      <c r="DKL8"/>
      <c r="DKM8"/>
      <c r="DKN8"/>
      <c r="DKO8"/>
      <c r="DKP8"/>
      <c r="DKQ8"/>
      <c r="DKR8"/>
      <c r="DKS8"/>
      <c r="DKT8"/>
      <c r="DKU8"/>
      <c r="DKV8"/>
      <c r="DKW8"/>
      <c r="DKX8"/>
      <c r="DKY8"/>
      <c r="DKZ8"/>
      <c r="DLA8"/>
      <c r="DLB8"/>
      <c r="DLC8"/>
      <c r="DLD8"/>
      <c r="DLE8"/>
      <c r="DLF8"/>
      <c r="DLG8"/>
      <c r="DLH8"/>
      <c r="DLI8"/>
      <c r="DLJ8"/>
      <c r="DLK8"/>
      <c r="DLL8"/>
      <c r="DLM8"/>
      <c r="DLN8"/>
      <c r="DLO8"/>
      <c r="DLP8"/>
      <c r="DLQ8"/>
      <c r="DLR8"/>
      <c r="DLS8"/>
      <c r="DLT8"/>
      <c r="DLU8"/>
      <c r="DLV8"/>
      <c r="DLW8"/>
      <c r="DLX8"/>
      <c r="DLY8"/>
      <c r="DLZ8"/>
      <c r="DMA8"/>
      <c r="DMB8"/>
      <c r="DMC8"/>
      <c r="DMD8"/>
      <c r="DME8"/>
      <c r="DMF8"/>
      <c r="DMG8"/>
      <c r="DMH8"/>
      <c r="DMI8"/>
      <c r="DMJ8"/>
      <c r="DMK8"/>
      <c r="DML8"/>
      <c r="DMM8"/>
      <c r="DMN8"/>
      <c r="DMO8"/>
      <c r="DMP8"/>
      <c r="DMQ8"/>
      <c r="DMR8"/>
      <c r="DMS8"/>
      <c r="DMT8"/>
      <c r="DMU8"/>
      <c r="DMV8"/>
      <c r="DMW8"/>
      <c r="DMX8"/>
      <c r="DMY8"/>
      <c r="DMZ8"/>
      <c r="DNA8"/>
      <c r="DNB8"/>
      <c r="DNC8"/>
      <c r="DND8"/>
      <c r="DNE8"/>
      <c r="DNF8"/>
      <c r="DNG8"/>
      <c r="DNH8"/>
      <c r="DNI8"/>
      <c r="DNJ8"/>
      <c r="DNK8"/>
      <c r="DNL8"/>
      <c r="DNM8"/>
      <c r="DNN8"/>
      <c r="DNO8"/>
      <c r="DNP8"/>
      <c r="DNQ8"/>
      <c r="DNR8"/>
      <c r="DNS8"/>
      <c r="DNT8"/>
      <c r="DNU8"/>
      <c r="DNV8"/>
      <c r="DNW8"/>
      <c r="DNX8"/>
      <c r="DNY8"/>
      <c r="DNZ8"/>
      <c r="DOA8"/>
      <c r="DOB8"/>
      <c r="DOC8"/>
      <c r="DOD8"/>
      <c r="DOE8"/>
      <c r="DOF8"/>
      <c r="DOG8"/>
      <c r="DOH8"/>
      <c r="DOI8"/>
      <c r="DOJ8"/>
      <c r="DOK8"/>
      <c r="DOL8"/>
      <c r="DOM8"/>
      <c r="DON8"/>
      <c r="DOO8"/>
      <c r="DOP8"/>
      <c r="DOQ8"/>
      <c r="DOR8"/>
      <c r="DOS8"/>
      <c r="DOT8"/>
      <c r="DOU8"/>
      <c r="DOV8"/>
      <c r="DOW8"/>
      <c r="DOX8"/>
      <c r="DOY8"/>
      <c r="DOZ8"/>
      <c r="DPA8"/>
      <c r="DPB8"/>
      <c r="DPC8"/>
      <c r="DPD8"/>
      <c r="DPE8"/>
      <c r="DPF8"/>
      <c r="DPG8"/>
      <c r="DPH8"/>
      <c r="DPI8"/>
      <c r="DPJ8"/>
      <c r="DPK8"/>
      <c r="DPL8"/>
      <c r="DPM8"/>
      <c r="DPN8"/>
      <c r="DPO8"/>
      <c r="DPP8"/>
      <c r="DPQ8"/>
      <c r="DPR8"/>
      <c r="DPS8"/>
      <c r="DPT8"/>
      <c r="DPU8"/>
      <c r="DPV8"/>
      <c r="DPW8"/>
      <c r="DPX8"/>
      <c r="DPY8"/>
      <c r="DPZ8"/>
      <c r="DQA8"/>
      <c r="DQB8"/>
      <c r="DQC8"/>
      <c r="DQD8"/>
      <c r="DQE8"/>
      <c r="DQF8"/>
      <c r="DQG8"/>
      <c r="DQH8"/>
      <c r="DQI8"/>
      <c r="DQJ8"/>
      <c r="DQK8"/>
      <c r="DQL8"/>
      <c r="DQM8"/>
      <c r="DQN8"/>
      <c r="DQO8"/>
      <c r="DQP8"/>
      <c r="DQQ8"/>
      <c r="DQR8"/>
      <c r="DQS8"/>
      <c r="DQT8"/>
      <c r="DQU8"/>
      <c r="DQV8"/>
      <c r="DQW8"/>
      <c r="DQX8"/>
      <c r="DQY8"/>
      <c r="DQZ8"/>
      <c r="DRA8"/>
      <c r="DRB8"/>
      <c r="DRC8"/>
      <c r="DRD8"/>
      <c r="DRE8"/>
      <c r="DRF8"/>
      <c r="DRG8"/>
      <c r="DRH8"/>
      <c r="DRI8"/>
      <c r="DRJ8"/>
      <c r="DRK8"/>
      <c r="DRL8"/>
      <c r="DRM8"/>
      <c r="DRN8"/>
      <c r="DRO8"/>
      <c r="DRP8"/>
      <c r="DRQ8"/>
      <c r="DRR8"/>
      <c r="DRS8"/>
      <c r="DRT8"/>
      <c r="DRU8"/>
      <c r="DRV8"/>
      <c r="DRW8"/>
      <c r="DRX8"/>
      <c r="DRY8"/>
      <c r="DRZ8"/>
      <c r="DSA8"/>
      <c r="DSB8"/>
      <c r="DSC8"/>
      <c r="DSD8"/>
      <c r="DSE8"/>
      <c r="DSF8"/>
      <c r="DSG8"/>
      <c r="DSH8"/>
      <c r="DSI8"/>
      <c r="DSJ8"/>
      <c r="DSK8"/>
      <c r="DSL8"/>
      <c r="DSM8"/>
      <c r="DSN8"/>
      <c r="DSO8"/>
      <c r="DSP8"/>
      <c r="DSQ8"/>
      <c r="DSR8"/>
      <c r="DSS8"/>
      <c r="DST8"/>
      <c r="DSU8"/>
      <c r="DSV8"/>
      <c r="DSW8"/>
      <c r="DSX8"/>
      <c r="DSY8"/>
      <c r="DSZ8"/>
      <c r="DTA8"/>
      <c r="DTB8"/>
      <c r="DTC8"/>
      <c r="DTD8"/>
      <c r="DTE8"/>
      <c r="DTF8"/>
      <c r="DTG8"/>
      <c r="DTH8"/>
      <c r="DTI8"/>
      <c r="DTJ8"/>
      <c r="DTK8"/>
      <c r="DTL8"/>
      <c r="DTM8"/>
      <c r="DTN8"/>
      <c r="DTO8"/>
      <c r="DTP8"/>
      <c r="DTQ8"/>
      <c r="DTR8"/>
      <c r="DTS8"/>
      <c r="DTT8"/>
      <c r="DTU8"/>
      <c r="DTV8"/>
      <c r="DTW8"/>
      <c r="DTX8"/>
      <c r="DTY8"/>
      <c r="DTZ8"/>
      <c r="DUA8"/>
      <c r="DUB8"/>
      <c r="DUC8"/>
      <c r="DUD8"/>
      <c r="DUE8"/>
      <c r="DUF8"/>
      <c r="DUG8"/>
      <c r="DUH8"/>
      <c r="DUI8"/>
      <c r="DUJ8"/>
      <c r="DUK8"/>
      <c r="DUL8"/>
      <c r="DUM8"/>
      <c r="DUN8"/>
      <c r="DUO8"/>
      <c r="DUP8"/>
      <c r="DUQ8"/>
      <c r="DUR8"/>
      <c r="DUS8"/>
      <c r="DUT8"/>
      <c r="DUU8"/>
      <c r="DUV8"/>
      <c r="DUW8"/>
      <c r="DUX8"/>
      <c r="DUY8"/>
      <c r="DUZ8"/>
      <c r="DVA8"/>
      <c r="DVB8"/>
      <c r="DVC8"/>
      <c r="DVD8"/>
      <c r="DVE8"/>
      <c r="DVF8"/>
      <c r="DVG8"/>
      <c r="DVH8"/>
      <c r="DVI8"/>
      <c r="DVJ8"/>
      <c r="DVK8"/>
      <c r="DVL8"/>
      <c r="DVM8"/>
      <c r="DVN8"/>
      <c r="DVO8"/>
      <c r="DVP8"/>
      <c r="DVQ8"/>
      <c r="DVR8"/>
      <c r="DVS8"/>
      <c r="DVT8"/>
      <c r="DVU8"/>
      <c r="DVV8"/>
      <c r="DVW8"/>
      <c r="DVX8"/>
      <c r="DVY8"/>
      <c r="DVZ8"/>
      <c r="DWA8"/>
      <c r="DWB8"/>
      <c r="DWC8"/>
      <c r="DWD8"/>
      <c r="DWE8"/>
      <c r="DWF8"/>
      <c r="DWG8"/>
      <c r="DWH8"/>
      <c r="DWI8"/>
      <c r="DWJ8"/>
      <c r="DWK8"/>
      <c r="DWL8"/>
      <c r="DWM8"/>
      <c r="DWN8"/>
      <c r="DWO8"/>
      <c r="DWP8"/>
      <c r="DWQ8"/>
      <c r="DWR8"/>
      <c r="DWS8"/>
      <c r="DWT8"/>
      <c r="DWU8"/>
      <c r="DWV8"/>
      <c r="DWW8"/>
      <c r="DWX8"/>
      <c r="DWY8"/>
      <c r="DWZ8"/>
      <c r="DXA8"/>
      <c r="DXB8"/>
      <c r="DXC8"/>
      <c r="DXD8"/>
      <c r="DXE8"/>
      <c r="DXF8"/>
      <c r="DXG8"/>
      <c r="DXH8"/>
      <c r="DXI8"/>
      <c r="DXJ8"/>
      <c r="DXK8"/>
      <c r="DXL8"/>
      <c r="DXM8"/>
      <c r="DXN8"/>
      <c r="DXO8"/>
      <c r="DXP8"/>
      <c r="DXQ8"/>
      <c r="DXR8"/>
      <c r="DXS8"/>
      <c r="DXT8"/>
      <c r="DXU8"/>
      <c r="DXV8"/>
      <c r="DXW8"/>
      <c r="DXX8"/>
      <c r="DXY8"/>
      <c r="DXZ8"/>
      <c r="DYA8"/>
      <c r="DYB8"/>
      <c r="DYC8"/>
      <c r="DYD8"/>
      <c r="DYE8"/>
      <c r="DYF8"/>
      <c r="DYG8"/>
      <c r="DYH8"/>
      <c r="DYI8"/>
      <c r="DYJ8"/>
      <c r="DYK8"/>
      <c r="DYL8"/>
      <c r="DYM8"/>
      <c r="DYN8"/>
      <c r="DYO8"/>
      <c r="DYP8"/>
      <c r="DYQ8"/>
      <c r="DYR8"/>
      <c r="DYS8"/>
      <c r="DYT8"/>
      <c r="DYU8"/>
      <c r="DYV8"/>
      <c r="DYW8"/>
      <c r="DYX8"/>
      <c r="DYY8"/>
      <c r="DYZ8"/>
      <c r="DZA8"/>
      <c r="DZB8"/>
      <c r="DZC8"/>
      <c r="DZD8"/>
      <c r="DZE8"/>
      <c r="DZF8"/>
      <c r="DZG8"/>
      <c r="DZH8"/>
      <c r="DZI8"/>
      <c r="DZJ8"/>
      <c r="DZK8"/>
      <c r="DZL8"/>
      <c r="DZM8"/>
      <c r="DZN8"/>
      <c r="DZO8"/>
      <c r="DZP8"/>
      <c r="DZQ8"/>
      <c r="DZR8"/>
      <c r="DZS8"/>
      <c r="DZT8"/>
      <c r="DZU8"/>
      <c r="DZV8"/>
      <c r="DZW8"/>
      <c r="DZX8"/>
      <c r="DZY8"/>
      <c r="DZZ8"/>
      <c r="EAA8"/>
      <c r="EAB8"/>
      <c r="EAC8"/>
      <c r="EAD8"/>
      <c r="EAE8"/>
      <c r="EAF8"/>
      <c r="EAG8"/>
      <c r="EAH8"/>
      <c r="EAI8"/>
      <c r="EAJ8"/>
      <c r="EAK8"/>
      <c r="EAL8"/>
      <c r="EAM8"/>
      <c r="EAN8"/>
      <c r="EAO8"/>
      <c r="EAP8"/>
      <c r="EAQ8"/>
      <c r="EAR8"/>
      <c r="EAS8"/>
      <c r="EAT8"/>
      <c r="EAU8"/>
      <c r="EAV8"/>
      <c r="EAW8"/>
      <c r="EAX8"/>
      <c r="EAY8"/>
      <c r="EAZ8"/>
      <c r="EBA8"/>
      <c r="EBB8"/>
      <c r="EBC8"/>
      <c r="EBD8"/>
      <c r="EBE8"/>
      <c r="EBF8"/>
      <c r="EBG8"/>
      <c r="EBH8"/>
      <c r="EBI8"/>
      <c r="EBJ8"/>
      <c r="EBK8"/>
      <c r="EBL8"/>
      <c r="EBM8"/>
      <c r="EBN8"/>
      <c r="EBO8"/>
      <c r="EBP8"/>
      <c r="EBQ8"/>
      <c r="EBR8"/>
      <c r="EBS8"/>
      <c r="EBT8"/>
      <c r="EBU8"/>
      <c r="EBV8"/>
      <c r="EBW8"/>
      <c r="EBX8"/>
      <c r="EBY8"/>
      <c r="EBZ8"/>
      <c r="ECA8"/>
      <c r="ECB8"/>
      <c r="ECC8"/>
      <c r="ECD8"/>
      <c r="ECE8"/>
      <c r="ECF8"/>
      <c r="ECG8"/>
      <c r="ECH8"/>
      <c r="ECI8"/>
      <c r="ECJ8"/>
      <c r="ECK8"/>
      <c r="ECL8"/>
      <c r="ECM8"/>
      <c r="ECN8"/>
      <c r="ECO8"/>
      <c r="ECP8"/>
      <c r="ECQ8"/>
      <c r="ECR8"/>
      <c r="ECS8"/>
      <c r="ECT8"/>
      <c r="ECU8"/>
      <c r="ECV8"/>
      <c r="ECW8"/>
      <c r="ECX8"/>
      <c r="ECY8"/>
      <c r="ECZ8"/>
      <c r="EDA8"/>
      <c r="EDB8"/>
      <c r="EDC8"/>
      <c r="EDD8"/>
      <c r="EDE8"/>
      <c r="EDF8"/>
      <c r="EDG8"/>
      <c r="EDH8"/>
      <c r="EDI8"/>
      <c r="EDJ8"/>
      <c r="EDK8"/>
      <c r="EDL8"/>
      <c r="EDM8"/>
      <c r="EDN8"/>
      <c r="EDO8"/>
      <c r="EDP8"/>
      <c r="EDQ8"/>
      <c r="EDR8"/>
      <c r="EDS8"/>
      <c r="EDT8"/>
      <c r="EDU8"/>
      <c r="EDV8"/>
      <c r="EDW8"/>
      <c r="EDX8"/>
      <c r="EDY8"/>
      <c r="EDZ8"/>
      <c r="EEA8"/>
      <c r="EEB8"/>
      <c r="EEC8"/>
      <c r="EED8"/>
      <c r="EEE8"/>
      <c r="EEF8"/>
      <c r="EEG8"/>
      <c r="EEH8"/>
      <c r="EEI8"/>
      <c r="EEJ8"/>
      <c r="EEK8"/>
      <c r="EEL8"/>
      <c r="EEM8"/>
      <c r="EEN8"/>
      <c r="EEO8"/>
      <c r="EEP8"/>
      <c r="EEQ8"/>
      <c r="EER8"/>
      <c r="EES8"/>
      <c r="EET8"/>
      <c r="EEU8"/>
      <c r="EEV8"/>
      <c r="EEW8"/>
      <c r="EEX8"/>
      <c r="EEY8"/>
      <c r="EEZ8"/>
      <c r="EFA8"/>
      <c r="EFB8"/>
      <c r="EFC8"/>
      <c r="EFD8"/>
      <c r="EFE8"/>
      <c r="EFF8"/>
      <c r="EFG8"/>
      <c r="EFH8"/>
      <c r="EFI8"/>
      <c r="EFJ8"/>
      <c r="EFK8"/>
      <c r="EFL8"/>
      <c r="EFM8"/>
      <c r="EFN8"/>
      <c r="EFO8"/>
      <c r="EFP8"/>
      <c r="EFQ8"/>
      <c r="EFR8"/>
      <c r="EFS8"/>
      <c r="EFT8"/>
      <c r="EFU8"/>
      <c r="EFV8"/>
      <c r="EFW8"/>
      <c r="EFX8"/>
      <c r="EFY8"/>
      <c r="EFZ8"/>
      <c r="EGA8"/>
      <c r="EGB8"/>
      <c r="EGC8"/>
      <c r="EGD8"/>
      <c r="EGE8"/>
      <c r="EGF8"/>
      <c r="EGG8"/>
      <c r="EGH8"/>
      <c r="EGI8"/>
      <c r="EGJ8"/>
      <c r="EGK8"/>
      <c r="EGL8"/>
      <c r="EGM8"/>
      <c r="EGN8"/>
      <c r="EGO8"/>
      <c r="EGP8"/>
      <c r="EGQ8"/>
      <c r="EGR8"/>
      <c r="EGS8"/>
      <c r="EGT8"/>
      <c r="EGU8"/>
      <c r="EGV8"/>
      <c r="EGW8"/>
      <c r="EGX8"/>
      <c r="EGY8"/>
      <c r="EGZ8"/>
      <c r="EHA8"/>
      <c r="EHB8"/>
      <c r="EHC8"/>
      <c r="EHD8"/>
      <c r="EHE8"/>
      <c r="EHF8"/>
      <c r="EHG8"/>
      <c r="EHH8"/>
      <c r="EHI8"/>
      <c r="EHJ8"/>
      <c r="EHK8"/>
      <c r="EHL8"/>
      <c r="EHM8"/>
      <c r="EHN8"/>
      <c r="EHO8"/>
      <c r="EHP8"/>
      <c r="EHQ8"/>
      <c r="EHR8"/>
      <c r="EHS8"/>
      <c r="EHT8"/>
      <c r="EHU8"/>
      <c r="EHV8"/>
      <c r="EHW8"/>
      <c r="EHX8"/>
      <c r="EHY8"/>
      <c r="EHZ8"/>
      <c r="EIA8"/>
      <c r="EIB8"/>
      <c r="EIC8"/>
      <c r="EID8"/>
      <c r="EIE8"/>
      <c r="EIF8"/>
      <c r="EIG8"/>
      <c r="EIH8"/>
      <c r="EII8"/>
      <c r="EIJ8"/>
      <c r="EIK8"/>
      <c r="EIL8"/>
      <c r="EIM8"/>
      <c r="EIN8"/>
      <c r="EIO8"/>
      <c r="EIP8"/>
      <c r="EIQ8"/>
      <c r="EIR8"/>
      <c r="EIS8"/>
      <c r="EIT8"/>
      <c r="EIU8"/>
      <c r="EIV8"/>
      <c r="EIW8"/>
      <c r="EIX8"/>
      <c r="EIY8"/>
      <c r="EIZ8"/>
      <c r="EJA8"/>
      <c r="EJB8"/>
      <c r="EJC8"/>
      <c r="EJD8"/>
      <c r="EJE8"/>
      <c r="EJF8"/>
      <c r="EJG8"/>
      <c r="EJH8"/>
      <c r="EJI8"/>
      <c r="EJJ8"/>
      <c r="EJK8"/>
      <c r="EJL8"/>
      <c r="EJM8"/>
      <c r="EJN8"/>
      <c r="EJO8"/>
      <c r="EJP8"/>
      <c r="EJQ8"/>
      <c r="EJR8"/>
      <c r="EJS8"/>
      <c r="EJT8"/>
      <c r="EJU8"/>
      <c r="EJV8"/>
      <c r="EJW8"/>
      <c r="EJX8"/>
      <c r="EJY8"/>
      <c r="EJZ8"/>
      <c r="EKA8"/>
      <c r="EKB8"/>
      <c r="EKC8"/>
      <c r="EKD8"/>
      <c r="EKE8"/>
      <c r="EKF8"/>
      <c r="EKG8"/>
      <c r="EKH8"/>
      <c r="EKI8"/>
      <c r="EKJ8"/>
      <c r="EKK8"/>
      <c r="EKL8"/>
      <c r="EKM8"/>
      <c r="EKN8"/>
      <c r="EKO8"/>
      <c r="EKP8"/>
      <c r="EKQ8"/>
      <c r="EKR8"/>
      <c r="EKS8"/>
      <c r="EKT8"/>
      <c r="EKU8"/>
      <c r="EKV8"/>
      <c r="EKW8"/>
      <c r="EKX8"/>
      <c r="EKY8"/>
      <c r="EKZ8"/>
      <c r="ELA8"/>
      <c r="ELB8"/>
      <c r="ELC8"/>
      <c r="ELD8"/>
      <c r="ELE8"/>
      <c r="ELF8"/>
      <c r="ELG8"/>
      <c r="ELH8"/>
      <c r="ELI8"/>
      <c r="ELJ8"/>
      <c r="ELK8"/>
      <c r="ELL8"/>
      <c r="ELM8"/>
      <c r="ELN8"/>
      <c r="ELO8"/>
      <c r="ELP8"/>
      <c r="ELQ8"/>
      <c r="ELR8"/>
      <c r="ELS8"/>
      <c r="ELT8"/>
      <c r="ELU8"/>
      <c r="ELV8"/>
      <c r="ELW8"/>
      <c r="ELX8"/>
      <c r="ELY8"/>
      <c r="ELZ8"/>
      <c r="EMA8"/>
      <c r="EMB8"/>
      <c r="EMC8"/>
      <c r="EMD8"/>
      <c r="EME8"/>
      <c r="EMF8"/>
      <c r="EMG8"/>
      <c r="EMH8"/>
      <c r="EMI8"/>
      <c r="EMJ8"/>
      <c r="EMK8"/>
      <c r="EML8"/>
      <c r="EMM8"/>
      <c r="EMN8"/>
      <c r="EMO8"/>
      <c r="EMP8"/>
      <c r="EMQ8"/>
      <c r="EMR8"/>
      <c r="EMS8"/>
      <c r="EMT8"/>
      <c r="EMU8"/>
      <c r="EMV8"/>
      <c r="EMW8"/>
      <c r="EMX8"/>
      <c r="EMY8"/>
      <c r="EMZ8"/>
      <c r="ENA8"/>
      <c r="ENB8"/>
      <c r="ENC8"/>
      <c r="END8"/>
      <c r="ENE8"/>
      <c r="ENF8"/>
      <c r="ENG8"/>
      <c r="ENH8"/>
      <c r="ENI8"/>
      <c r="ENJ8"/>
      <c r="ENK8"/>
      <c r="ENL8"/>
      <c r="ENM8"/>
      <c r="ENN8"/>
      <c r="ENO8"/>
      <c r="ENP8"/>
      <c r="ENQ8"/>
      <c r="ENR8"/>
      <c r="ENS8"/>
      <c r="ENT8"/>
      <c r="ENU8"/>
      <c r="ENV8"/>
      <c r="ENW8"/>
      <c r="ENX8"/>
      <c r="ENY8"/>
      <c r="ENZ8"/>
      <c r="EOA8"/>
      <c r="EOB8"/>
      <c r="EOC8"/>
      <c r="EOD8"/>
      <c r="EOE8"/>
      <c r="EOF8"/>
      <c r="EOG8"/>
      <c r="EOH8"/>
      <c r="EOI8"/>
      <c r="EOJ8"/>
      <c r="EOK8"/>
      <c r="EOL8"/>
      <c r="EOM8"/>
      <c r="EON8"/>
      <c r="EOO8"/>
      <c r="EOP8"/>
      <c r="EOQ8"/>
      <c r="EOR8"/>
      <c r="EOS8"/>
      <c r="EOT8"/>
      <c r="EOU8"/>
      <c r="EOV8"/>
      <c r="EOW8"/>
      <c r="EOX8"/>
      <c r="EOY8"/>
      <c r="EOZ8"/>
      <c r="EPA8"/>
      <c r="EPB8"/>
      <c r="EPC8"/>
      <c r="EPD8"/>
      <c r="EPE8"/>
      <c r="EPF8"/>
      <c r="EPG8"/>
      <c r="EPH8"/>
      <c r="EPI8"/>
      <c r="EPJ8"/>
      <c r="EPK8"/>
      <c r="EPL8"/>
      <c r="EPM8"/>
      <c r="EPN8"/>
      <c r="EPO8"/>
      <c r="EPP8"/>
      <c r="EPQ8"/>
      <c r="EPR8"/>
      <c r="EPS8"/>
      <c r="EPT8"/>
      <c r="EPU8"/>
      <c r="EPV8"/>
      <c r="EPW8"/>
      <c r="EPX8"/>
      <c r="EPY8"/>
      <c r="EPZ8"/>
      <c r="EQA8"/>
      <c r="EQB8"/>
      <c r="EQC8"/>
      <c r="EQD8"/>
      <c r="EQE8"/>
      <c r="EQF8"/>
      <c r="EQG8"/>
      <c r="EQH8"/>
      <c r="EQI8"/>
      <c r="EQJ8"/>
      <c r="EQK8"/>
      <c r="EQL8"/>
      <c r="EQM8"/>
      <c r="EQN8"/>
      <c r="EQO8"/>
      <c r="EQP8"/>
      <c r="EQQ8"/>
      <c r="EQR8"/>
      <c r="EQS8"/>
      <c r="EQT8"/>
      <c r="EQU8"/>
      <c r="EQV8"/>
      <c r="EQW8"/>
      <c r="EQX8"/>
      <c r="EQY8"/>
      <c r="EQZ8"/>
      <c r="ERA8"/>
      <c r="ERB8"/>
      <c r="ERC8"/>
      <c r="ERD8"/>
      <c r="ERE8"/>
      <c r="ERF8"/>
      <c r="ERG8"/>
      <c r="ERH8"/>
      <c r="ERI8"/>
      <c r="ERJ8"/>
      <c r="ERK8"/>
      <c r="ERL8"/>
      <c r="ERM8"/>
      <c r="ERN8"/>
      <c r="ERO8"/>
      <c r="ERP8"/>
      <c r="ERQ8"/>
      <c r="ERR8"/>
      <c r="ERS8"/>
      <c r="ERT8"/>
      <c r="ERU8"/>
      <c r="ERV8"/>
      <c r="ERW8"/>
      <c r="ERX8"/>
      <c r="ERY8"/>
      <c r="ERZ8"/>
      <c r="ESA8"/>
      <c r="ESB8"/>
      <c r="ESC8"/>
      <c r="ESD8"/>
      <c r="ESE8"/>
      <c r="ESF8"/>
      <c r="ESG8"/>
      <c r="ESH8"/>
      <c r="ESI8"/>
      <c r="ESJ8"/>
      <c r="ESK8"/>
      <c r="ESL8"/>
      <c r="ESM8"/>
      <c r="ESN8"/>
      <c r="ESO8"/>
      <c r="ESP8"/>
      <c r="ESQ8"/>
      <c r="ESR8"/>
      <c r="ESS8"/>
      <c r="EST8"/>
      <c r="ESU8"/>
      <c r="ESV8"/>
      <c r="ESW8"/>
      <c r="ESX8"/>
      <c r="ESY8"/>
      <c r="ESZ8"/>
      <c r="ETA8"/>
      <c r="ETB8"/>
      <c r="ETC8"/>
      <c r="ETD8"/>
      <c r="ETE8"/>
      <c r="ETF8"/>
      <c r="ETG8"/>
      <c r="ETH8"/>
      <c r="ETI8"/>
      <c r="ETJ8"/>
      <c r="ETK8"/>
      <c r="ETL8"/>
      <c r="ETM8"/>
      <c r="ETN8"/>
      <c r="ETO8"/>
      <c r="ETP8"/>
      <c r="ETQ8"/>
      <c r="ETR8"/>
      <c r="ETS8"/>
      <c r="ETT8"/>
      <c r="ETU8"/>
      <c r="ETV8"/>
      <c r="ETW8"/>
      <c r="ETX8"/>
      <c r="ETY8"/>
      <c r="ETZ8"/>
      <c r="EUA8"/>
      <c r="EUB8"/>
      <c r="EUC8"/>
      <c r="EUD8"/>
      <c r="EUE8"/>
      <c r="EUF8"/>
      <c r="EUG8"/>
      <c r="EUH8"/>
      <c r="EUI8"/>
      <c r="EUJ8"/>
      <c r="EUK8"/>
      <c r="EUL8"/>
      <c r="EUM8"/>
      <c r="EUN8"/>
      <c r="EUO8"/>
      <c r="EUP8"/>
      <c r="EUQ8"/>
      <c r="EUR8"/>
      <c r="EUS8"/>
      <c r="EUT8"/>
      <c r="EUU8"/>
      <c r="EUV8"/>
      <c r="EUW8"/>
      <c r="EUX8"/>
      <c r="EUY8"/>
      <c r="EUZ8"/>
      <c r="EVA8"/>
      <c r="EVB8"/>
      <c r="EVC8"/>
      <c r="EVD8"/>
      <c r="EVE8"/>
      <c r="EVF8"/>
      <c r="EVG8"/>
      <c r="EVH8"/>
      <c r="EVI8"/>
      <c r="EVJ8"/>
      <c r="EVK8"/>
      <c r="EVL8"/>
      <c r="EVM8"/>
      <c r="EVN8"/>
      <c r="EVO8"/>
      <c r="EVP8"/>
      <c r="EVQ8"/>
      <c r="EVR8"/>
      <c r="EVS8"/>
      <c r="EVT8"/>
      <c r="EVU8"/>
      <c r="EVV8"/>
      <c r="EVW8"/>
      <c r="EVX8"/>
      <c r="EVY8"/>
      <c r="EVZ8"/>
      <c r="EWA8"/>
      <c r="EWB8"/>
      <c r="EWC8"/>
      <c r="EWD8"/>
      <c r="EWE8"/>
      <c r="EWF8"/>
      <c r="EWG8"/>
      <c r="EWH8"/>
      <c r="EWI8"/>
      <c r="EWJ8"/>
      <c r="EWK8"/>
      <c r="EWL8"/>
      <c r="EWM8"/>
      <c r="EWN8"/>
      <c r="EWO8"/>
      <c r="EWP8"/>
      <c r="EWQ8"/>
      <c r="EWR8"/>
      <c r="EWS8"/>
      <c r="EWT8"/>
      <c r="EWU8"/>
      <c r="EWV8"/>
      <c r="EWW8"/>
      <c r="EWX8"/>
      <c r="EWY8"/>
      <c r="EWZ8"/>
      <c r="EXA8"/>
      <c r="EXB8"/>
      <c r="EXC8"/>
      <c r="EXD8"/>
      <c r="EXE8"/>
      <c r="EXF8"/>
      <c r="EXG8"/>
      <c r="EXH8"/>
      <c r="EXI8"/>
      <c r="EXJ8"/>
      <c r="EXK8"/>
      <c r="EXL8"/>
      <c r="EXM8"/>
      <c r="EXN8"/>
      <c r="EXO8"/>
      <c r="EXP8"/>
      <c r="EXQ8"/>
      <c r="EXR8"/>
      <c r="EXS8"/>
      <c r="EXT8"/>
      <c r="EXU8"/>
      <c r="EXV8"/>
      <c r="EXW8"/>
      <c r="EXX8"/>
      <c r="EXY8"/>
      <c r="EXZ8"/>
      <c r="EYA8"/>
      <c r="EYB8"/>
      <c r="EYC8"/>
      <c r="EYD8"/>
      <c r="EYE8"/>
      <c r="EYF8"/>
      <c r="EYG8"/>
      <c r="EYH8"/>
      <c r="EYI8"/>
      <c r="EYJ8"/>
      <c r="EYK8"/>
      <c r="EYL8"/>
      <c r="EYM8"/>
      <c r="EYN8"/>
      <c r="EYO8"/>
      <c r="EYP8"/>
      <c r="EYQ8"/>
      <c r="EYR8"/>
      <c r="EYS8"/>
      <c r="EYT8"/>
      <c r="EYU8"/>
      <c r="EYV8"/>
      <c r="EYW8"/>
      <c r="EYX8"/>
      <c r="EYY8"/>
      <c r="EYZ8"/>
      <c r="EZA8"/>
      <c r="EZB8"/>
      <c r="EZC8"/>
      <c r="EZD8"/>
      <c r="EZE8"/>
      <c r="EZF8"/>
      <c r="EZG8"/>
      <c r="EZH8"/>
      <c r="EZI8"/>
      <c r="EZJ8"/>
      <c r="EZK8"/>
      <c r="EZL8"/>
      <c r="EZM8"/>
      <c r="EZN8"/>
      <c r="EZO8"/>
      <c r="EZP8"/>
      <c r="EZQ8"/>
      <c r="EZR8"/>
      <c r="EZS8"/>
      <c r="EZT8"/>
      <c r="EZU8"/>
      <c r="EZV8"/>
      <c r="EZW8"/>
      <c r="EZX8"/>
      <c r="EZY8"/>
      <c r="EZZ8"/>
      <c r="FAA8"/>
      <c r="FAB8"/>
      <c r="FAC8"/>
      <c r="FAD8"/>
      <c r="FAE8"/>
      <c r="FAF8"/>
      <c r="FAG8"/>
      <c r="FAH8"/>
      <c r="FAI8"/>
      <c r="FAJ8"/>
      <c r="FAK8"/>
      <c r="FAL8"/>
      <c r="FAM8"/>
      <c r="FAN8"/>
      <c r="FAO8"/>
      <c r="FAP8"/>
      <c r="FAQ8"/>
      <c r="FAR8"/>
      <c r="FAS8"/>
      <c r="FAT8"/>
      <c r="FAU8"/>
      <c r="FAV8"/>
      <c r="FAW8"/>
      <c r="FAX8"/>
      <c r="FAY8"/>
      <c r="FAZ8"/>
      <c r="FBA8"/>
      <c r="FBB8"/>
      <c r="FBC8"/>
      <c r="FBD8"/>
      <c r="FBE8"/>
      <c r="FBF8"/>
      <c r="FBG8"/>
      <c r="FBH8"/>
      <c r="FBI8"/>
      <c r="FBJ8"/>
      <c r="FBK8"/>
      <c r="FBL8"/>
      <c r="FBM8"/>
      <c r="FBN8"/>
      <c r="FBO8"/>
      <c r="FBP8"/>
      <c r="FBQ8"/>
      <c r="FBR8"/>
      <c r="FBS8"/>
      <c r="FBT8"/>
      <c r="FBU8"/>
      <c r="FBV8"/>
      <c r="FBW8"/>
      <c r="FBX8"/>
      <c r="FBY8"/>
      <c r="FBZ8"/>
      <c r="FCA8"/>
      <c r="FCB8"/>
      <c r="FCC8"/>
      <c r="FCD8"/>
      <c r="FCE8"/>
      <c r="FCF8"/>
      <c r="FCG8"/>
      <c r="FCH8"/>
      <c r="FCI8"/>
      <c r="FCJ8"/>
      <c r="FCK8"/>
      <c r="FCL8"/>
      <c r="FCM8"/>
      <c r="FCN8"/>
      <c r="FCO8"/>
      <c r="FCP8"/>
      <c r="FCQ8"/>
      <c r="FCR8"/>
      <c r="FCS8"/>
      <c r="FCT8"/>
      <c r="FCU8"/>
      <c r="FCV8"/>
      <c r="FCW8"/>
      <c r="FCX8"/>
      <c r="FCY8"/>
      <c r="FCZ8"/>
      <c r="FDA8"/>
      <c r="FDB8"/>
      <c r="FDC8"/>
      <c r="FDD8"/>
      <c r="FDE8"/>
      <c r="FDF8"/>
      <c r="FDG8"/>
      <c r="FDH8"/>
      <c r="FDI8"/>
      <c r="FDJ8"/>
      <c r="FDK8"/>
      <c r="FDL8"/>
      <c r="FDM8"/>
      <c r="FDN8"/>
      <c r="FDO8"/>
      <c r="FDP8"/>
      <c r="FDQ8"/>
      <c r="FDR8"/>
      <c r="FDS8"/>
      <c r="FDT8"/>
      <c r="FDU8"/>
      <c r="FDV8"/>
      <c r="FDW8"/>
      <c r="FDX8"/>
      <c r="FDY8"/>
      <c r="FDZ8"/>
      <c r="FEA8"/>
      <c r="FEB8"/>
      <c r="FEC8"/>
      <c r="FED8"/>
      <c r="FEE8"/>
      <c r="FEF8"/>
      <c r="FEG8"/>
      <c r="FEH8"/>
      <c r="FEI8"/>
      <c r="FEJ8"/>
      <c r="FEK8"/>
      <c r="FEL8"/>
      <c r="FEM8"/>
      <c r="FEN8"/>
      <c r="FEO8"/>
      <c r="FEP8"/>
      <c r="FEQ8"/>
      <c r="FER8"/>
      <c r="FES8"/>
      <c r="FET8"/>
      <c r="FEU8"/>
      <c r="FEV8"/>
      <c r="FEW8"/>
      <c r="FEX8"/>
      <c r="FEY8"/>
      <c r="FEZ8"/>
      <c r="FFA8"/>
      <c r="FFB8"/>
      <c r="FFC8"/>
      <c r="FFD8"/>
      <c r="FFE8"/>
      <c r="FFF8"/>
      <c r="FFG8"/>
      <c r="FFH8"/>
      <c r="FFI8"/>
      <c r="FFJ8"/>
      <c r="FFK8"/>
      <c r="FFL8"/>
      <c r="FFM8"/>
      <c r="FFN8"/>
      <c r="FFO8"/>
      <c r="FFP8"/>
      <c r="FFQ8"/>
      <c r="FFR8"/>
      <c r="FFS8"/>
      <c r="FFT8"/>
      <c r="FFU8"/>
      <c r="FFV8"/>
      <c r="FFW8"/>
      <c r="FFX8"/>
      <c r="FFY8"/>
      <c r="FFZ8"/>
      <c r="FGA8"/>
      <c r="FGB8"/>
      <c r="FGC8"/>
      <c r="FGD8"/>
      <c r="FGE8"/>
      <c r="FGF8"/>
      <c r="FGG8"/>
      <c r="FGH8"/>
      <c r="FGI8"/>
      <c r="FGJ8"/>
      <c r="FGK8"/>
      <c r="FGL8"/>
      <c r="FGM8"/>
      <c r="FGN8"/>
      <c r="FGO8"/>
      <c r="FGP8"/>
      <c r="FGQ8"/>
      <c r="FGR8"/>
      <c r="FGS8"/>
      <c r="FGT8"/>
      <c r="FGU8"/>
      <c r="FGV8"/>
      <c r="FGW8"/>
      <c r="FGX8"/>
      <c r="FGY8"/>
      <c r="FGZ8"/>
      <c r="FHA8"/>
      <c r="FHB8"/>
      <c r="FHC8"/>
      <c r="FHD8"/>
      <c r="FHE8"/>
      <c r="FHF8"/>
      <c r="FHG8"/>
      <c r="FHH8"/>
      <c r="FHI8"/>
      <c r="FHJ8"/>
      <c r="FHK8"/>
      <c r="FHL8"/>
      <c r="FHM8"/>
      <c r="FHN8"/>
      <c r="FHO8"/>
      <c r="FHP8"/>
      <c r="FHQ8"/>
      <c r="FHR8"/>
      <c r="FHS8"/>
      <c r="FHT8"/>
      <c r="FHU8"/>
      <c r="FHV8"/>
      <c r="FHW8"/>
      <c r="FHX8"/>
      <c r="FHY8"/>
      <c r="FHZ8"/>
      <c r="FIA8"/>
      <c r="FIB8"/>
      <c r="FIC8"/>
      <c r="FID8"/>
      <c r="FIE8"/>
      <c r="FIF8"/>
      <c r="FIG8"/>
      <c r="FIH8"/>
      <c r="FII8"/>
      <c r="FIJ8"/>
      <c r="FIK8"/>
      <c r="FIL8"/>
      <c r="FIM8"/>
      <c r="FIN8"/>
      <c r="FIO8"/>
      <c r="FIP8"/>
      <c r="FIQ8"/>
      <c r="FIR8"/>
      <c r="FIS8"/>
      <c r="FIT8"/>
      <c r="FIU8"/>
      <c r="FIV8"/>
      <c r="FIW8"/>
      <c r="FIX8"/>
      <c r="FIY8"/>
      <c r="FIZ8"/>
      <c r="FJA8"/>
      <c r="FJB8"/>
      <c r="FJC8"/>
      <c r="FJD8"/>
      <c r="FJE8"/>
      <c r="FJF8"/>
      <c r="FJG8"/>
      <c r="FJH8"/>
      <c r="FJI8"/>
      <c r="FJJ8"/>
      <c r="FJK8"/>
      <c r="FJL8"/>
      <c r="FJM8"/>
      <c r="FJN8"/>
      <c r="FJO8"/>
      <c r="FJP8"/>
      <c r="FJQ8"/>
      <c r="FJR8"/>
      <c r="FJS8"/>
      <c r="FJT8"/>
      <c r="FJU8"/>
      <c r="FJV8"/>
      <c r="FJW8"/>
      <c r="FJX8"/>
      <c r="FJY8"/>
      <c r="FJZ8"/>
      <c r="FKA8"/>
      <c r="FKB8"/>
      <c r="FKC8"/>
      <c r="FKD8"/>
      <c r="FKE8"/>
      <c r="FKF8"/>
      <c r="FKG8"/>
      <c r="FKH8"/>
      <c r="FKI8"/>
      <c r="FKJ8"/>
      <c r="FKK8"/>
      <c r="FKL8"/>
      <c r="FKM8"/>
      <c r="FKN8"/>
      <c r="FKO8"/>
      <c r="FKP8"/>
      <c r="FKQ8"/>
      <c r="FKR8"/>
      <c r="FKS8"/>
      <c r="FKT8"/>
      <c r="FKU8"/>
      <c r="FKV8"/>
      <c r="FKW8"/>
      <c r="FKX8"/>
      <c r="FKY8"/>
      <c r="FKZ8"/>
      <c r="FLA8"/>
      <c r="FLB8"/>
      <c r="FLC8"/>
      <c r="FLD8"/>
      <c r="FLE8"/>
      <c r="FLF8"/>
      <c r="FLG8"/>
      <c r="FLH8"/>
      <c r="FLI8"/>
      <c r="FLJ8"/>
      <c r="FLK8"/>
      <c r="FLL8"/>
      <c r="FLM8"/>
      <c r="FLN8"/>
      <c r="FLO8"/>
      <c r="FLP8"/>
      <c r="FLQ8"/>
      <c r="FLR8"/>
      <c r="FLS8"/>
      <c r="FLT8"/>
      <c r="FLU8"/>
      <c r="FLV8"/>
      <c r="FLW8"/>
      <c r="FLX8"/>
      <c r="FLY8"/>
      <c r="FLZ8"/>
      <c r="FMA8"/>
      <c r="FMB8"/>
      <c r="FMC8"/>
      <c r="FMD8"/>
      <c r="FME8"/>
      <c r="FMF8"/>
      <c r="FMG8"/>
      <c r="FMH8"/>
      <c r="FMI8"/>
      <c r="FMJ8"/>
      <c r="FMK8"/>
      <c r="FML8"/>
      <c r="FMM8"/>
      <c r="FMN8"/>
      <c r="FMO8"/>
      <c r="FMP8"/>
      <c r="FMQ8"/>
      <c r="FMR8"/>
      <c r="FMS8"/>
      <c r="FMT8"/>
      <c r="FMU8"/>
      <c r="FMV8"/>
      <c r="FMW8"/>
      <c r="FMX8"/>
      <c r="FMY8"/>
      <c r="FMZ8"/>
      <c r="FNA8"/>
      <c r="FNB8"/>
      <c r="FNC8"/>
      <c r="FND8"/>
      <c r="FNE8"/>
      <c r="FNF8"/>
      <c r="FNG8"/>
      <c r="FNH8"/>
      <c r="FNI8"/>
      <c r="FNJ8"/>
      <c r="FNK8"/>
      <c r="FNL8"/>
      <c r="FNM8"/>
      <c r="FNN8"/>
      <c r="FNO8"/>
      <c r="FNP8"/>
      <c r="FNQ8"/>
      <c r="FNR8"/>
      <c r="FNS8"/>
      <c r="FNT8"/>
      <c r="FNU8"/>
      <c r="FNV8"/>
      <c r="FNW8"/>
      <c r="FNX8"/>
      <c r="FNY8"/>
      <c r="FNZ8"/>
      <c r="FOA8"/>
      <c r="FOB8"/>
      <c r="FOC8"/>
      <c r="FOD8"/>
      <c r="FOE8"/>
      <c r="FOF8"/>
      <c r="FOG8"/>
      <c r="FOH8"/>
      <c r="FOI8"/>
      <c r="FOJ8"/>
      <c r="FOK8"/>
      <c r="FOL8"/>
      <c r="FOM8"/>
      <c r="FON8"/>
      <c r="FOO8"/>
      <c r="FOP8"/>
      <c r="FOQ8"/>
      <c r="FOR8"/>
      <c r="FOS8"/>
      <c r="FOT8"/>
      <c r="FOU8"/>
      <c r="FOV8"/>
      <c r="FOW8"/>
      <c r="FOX8"/>
      <c r="FOY8"/>
      <c r="FOZ8"/>
      <c r="FPA8"/>
      <c r="FPB8"/>
      <c r="FPC8"/>
      <c r="FPD8"/>
      <c r="FPE8"/>
      <c r="FPF8"/>
      <c r="FPG8"/>
      <c r="FPH8"/>
      <c r="FPI8"/>
      <c r="FPJ8"/>
      <c r="FPK8"/>
      <c r="FPL8"/>
      <c r="FPM8"/>
      <c r="FPN8"/>
      <c r="FPO8"/>
      <c r="FPP8"/>
      <c r="FPQ8"/>
      <c r="FPR8"/>
      <c r="FPS8"/>
      <c r="FPT8"/>
      <c r="FPU8"/>
      <c r="FPV8"/>
      <c r="FPW8"/>
      <c r="FPX8"/>
      <c r="FPY8"/>
      <c r="FPZ8"/>
      <c r="FQA8"/>
      <c r="FQB8"/>
      <c r="FQC8"/>
      <c r="FQD8"/>
      <c r="FQE8"/>
      <c r="FQF8"/>
      <c r="FQG8"/>
      <c r="FQH8"/>
      <c r="FQI8"/>
      <c r="FQJ8"/>
      <c r="FQK8"/>
      <c r="FQL8"/>
      <c r="FQM8"/>
      <c r="FQN8"/>
      <c r="FQO8"/>
      <c r="FQP8"/>
      <c r="FQQ8"/>
      <c r="FQR8"/>
      <c r="FQS8"/>
      <c r="FQT8"/>
      <c r="FQU8"/>
      <c r="FQV8"/>
      <c r="FQW8"/>
      <c r="FQX8"/>
      <c r="FQY8"/>
      <c r="FQZ8"/>
      <c r="FRA8"/>
      <c r="FRB8"/>
      <c r="FRC8"/>
      <c r="FRD8"/>
      <c r="FRE8"/>
      <c r="FRF8"/>
      <c r="FRG8"/>
      <c r="FRH8"/>
      <c r="FRI8"/>
      <c r="FRJ8"/>
      <c r="FRK8"/>
      <c r="FRL8"/>
      <c r="FRM8"/>
      <c r="FRN8"/>
      <c r="FRO8"/>
      <c r="FRP8"/>
      <c r="FRQ8"/>
      <c r="FRR8"/>
      <c r="FRS8"/>
      <c r="FRT8"/>
      <c r="FRU8"/>
      <c r="FRV8"/>
      <c r="FRW8"/>
      <c r="FRX8"/>
      <c r="FRY8"/>
      <c r="FRZ8"/>
      <c r="FSA8"/>
      <c r="FSB8"/>
      <c r="FSC8"/>
      <c r="FSD8"/>
      <c r="FSE8"/>
      <c r="FSF8"/>
      <c r="FSG8"/>
      <c r="FSH8"/>
      <c r="FSI8"/>
      <c r="FSJ8"/>
      <c r="FSK8"/>
      <c r="FSL8"/>
      <c r="FSM8"/>
      <c r="FSN8"/>
      <c r="FSO8"/>
      <c r="FSP8"/>
      <c r="FSQ8"/>
      <c r="FSR8"/>
      <c r="FSS8"/>
      <c r="FST8"/>
      <c r="FSU8"/>
      <c r="FSV8"/>
      <c r="FSW8"/>
      <c r="FSX8"/>
      <c r="FSY8"/>
      <c r="FSZ8"/>
      <c r="FTA8"/>
      <c r="FTB8"/>
      <c r="FTC8"/>
      <c r="FTD8"/>
      <c r="FTE8"/>
      <c r="FTF8"/>
      <c r="FTG8"/>
      <c r="FTH8"/>
      <c r="FTI8"/>
      <c r="FTJ8"/>
      <c r="FTK8"/>
      <c r="FTL8"/>
      <c r="FTM8"/>
      <c r="FTN8"/>
      <c r="FTO8"/>
      <c r="FTP8"/>
      <c r="FTQ8"/>
      <c r="FTR8"/>
      <c r="FTS8"/>
      <c r="FTT8"/>
      <c r="FTU8"/>
      <c r="FTV8"/>
      <c r="FTW8"/>
      <c r="FTX8"/>
      <c r="FTY8"/>
      <c r="FTZ8"/>
      <c r="FUA8"/>
      <c r="FUB8"/>
      <c r="FUC8"/>
      <c r="FUD8"/>
      <c r="FUE8"/>
      <c r="FUF8"/>
      <c r="FUG8"/>
      <c r="FUH8"/>
      <c r="FUI8"/>
      <c r="FUJ8"/>
      <c r="FUK8"/>
      <c r="FUL8"/>
      <c r="FUM8"/>
      <c r="FUN8"/>
      <c r="FUO8"/>
      <c r="FUP8"/>
      <c r="FUQ8"/>
      <c r="FUR8"/>
      <c r="FUS8"/>
      <c r="FUT8"/>
      <c r="FUU8"/>
      <c r="FUV8"/>
      <c r="FUW8"/>
      <c r="FUX8"/>
      <c r="FUY8"/>
      <c r="FUZ8"/>
      <c r="FVA8"/>
      <c r="FVB8"/>
      <c r="FVC8"/>
      <c r="FVD8"/>
      <c r="FVE8"/>
      <c r="FVF8"/>
      <c r="FVG8"/>
      <c r="FVH8"/>
      <c r="FVI8"/>
      <c r="FVJ8"/>
      <c r="FVK8"/>
      <c r="FVL8"/>
      <c r="FVM8"/>
      <c r="FVN8"/>
      <c r="FVO8"/>
      <c r="FVP8"/>
      <c r="FVQ8"/>
      <c r="FVR8"/>
      <c r="FVS8"/>
      <c r="FVT8"/>
      <c r="FVU8"/>
      <c r="FVV8"/>
      <c r="FVW8"/>
      <c r="FVX8"/>
      <c r="FVY8"/>
      <c r="FVZ8"/>
      <c r="FWA8"/>
      <c r="FWB8"/>
      <c r="FWC8"/>
      <c r="FWD8"/>
      <c r="FWE8"/>
      <c r="FWF8"/>
      <c r="FWG8"/>
      <c r="FWH8"/>
      <c r="FWI8"/>
      <c r="FWJ8"/>
      <c r="FWK8"/>
      <c r="FWL8"/>
      <c r="FWM8"/>
      <c r="FWN8"/>
      <c r="FWO8"/>
      <c r="FWP8"/>
      <c r="FWQ8"/>
      <c r="FWR8"/>
      <c r="FWS8"/>
      <c r="FWT8"/>
      <c r="FWU8"/>
      <c r="FWV8"/>
      <c r="FWW8"/>
      <c r="FWX8"/>
      <c r="FWY8"/>
      <c r="FWZ8"/>
      <c r="FXA8"/>
      <c r="FXB8"/>
      <c r="FXC8"/>
      <c r="FXD8"/>
      <c r="FXE8"/>
      <c r="FXF8"/>
      <c r="FXG8"/>
      <c r="FXH8"/>
      <c r="FXI8"/>
      <c r="FXJ8"/>
      <c r="FXK8"/>
      <c r="FXL8"/>
      <c r="FXM8"/>
      <c r="FXN8"/>
      <c r="FXO8"/>
      <c r="FXP8"/>
      <c r="FXQ8"/>
      <c r="FXR8"/>
      <c r="FXS8"/>
      <c r="FXT8"/>
      <c r="FXU8"/>
      <c r="FXV8"/>
      <c r="FXW8"/>
      <c r="FXX8"/>
      <c r="FXY8"/>
      <c r="FXZ8"/>
      <c r="FYA8"/>
      <c r="FYB8"/>
      <c r="FYC8"/>
      <c r="FYD8"/>
      <c r="FYE8"/>
      <c r="FYF8"/>
      <c r="FYG8"/>
      <c r="FYH8"/>
      <c r="FYI8"/>
      <c r="FYJ8"/>
      <c r="FYK8"/>
      <c r="FYL8"/>
      <c r="FYM8"/>
      <c r="FYN8"/>
      <c r="FYO8"/>
      <c r="FYP8"/>
      <c r="FYQ8"/>
      <c r="FYR8"/>
      <c r="FYS8"/>
      <c r="FYT8"/>
      <c r="FYU8"/>
      <c r="FYV8"/>
      <c r="FYW8"/>
      <c r="FYX8"/>
      <c r="FYY8"/>
      <c r="FYZ8"/>
      <c r="FZA8"/>
      <c r="FZB8"/>
      <c r="FZC8"/>
      <c r="FZD8"/>
      <c r="FZE8"/>
      <c r="FZF8"/>
      <c r="FZG8"/>
      <c r="FZH8"/>
      <c r="FZI8"/>
      <c r="FZJ8"/>
      <c r="FZK8"/>
      <c r="FZL8"/>
      <c r="FZM8"/>
      <c r="FZN8"/>
      <c r="FZO8"/>
      <c r="FZP8"/>
      <c r="FZQ8"/>
      <c r="FZR8"/>
      <c r="FZS8"/>
      <c r="FZT8"/>
      <c r="FZU8"/>
      <c r="FZV8"/>
      <c r="FZW8"/>
      <c r="FZX8"/>
      <c r="FZY8"/>
      <c r="FZZ8"/>
      <c r="GAA8"/>
      <c r="GAB8"/>
      <c r="GAC8"/>
      <c r="GAD8"/>
      <c r="GAE8"/>
      <c r="GAF8"/>
      <c r="GAG8"/>
      <c r="GAH8"/>
      <c r="GAI8"/>
      <c r="GAJ8"/>
      <c r="GAK8"/>
      <c r="GAL8"/>
      <c r="GAM8"/>
      <c r="GAN8"/>
      <c r="GAO8"/>
      <c r="GAP8"/>
      <c r="GAQ8"/>
      <c r="GAR8"/>
      <c r="GAS8"/>
      <c r="GAT8"/>
      <c r="GAU8"/>
      <c r="GAV8"/>
      <c r="GAW8"/>
      <c r="GAX8"/>
      <c r="GAY8"/>
      <c r="GAZ8"/>
      <c r="GBA8"/>
      <c r="GBB8"/>
      <c r="GBC8"/>
      <c r="GBD8"/>
      <c r="GBE8"/>
      <c r="GBF8"/>
      <c r="GBG8"/>
      <c r="GBH8"/>
      <c r="GBI8"/>
      <c r="GBJ8"/>
      <c r="GBK8"/>
      <c r="GBL8"/>
      <c r="GBM8"/>
      <c r="GBN8"/>
      <c r="GBO8"/>
      <c r="GBP8"/>
      <c r="GBQ8"/>
      <c r="GBR8"/>
      <c r="GBS8"/>
      <c r="GBT8"/>
      <c r="GBU8"/>
      <c r="GBV8"/>
      <c r="GBW8"/>
      <c r="GBX8"/>
      <c r="GBY8"/>
      <c r="GBZ8"/>
      <c r="GCA8"/>
      <c r="GCB8"/>
      <c r="GCC8"/>
      <c r="GCD8"/>
      <c r="GCE8"/>
      <c r="GCF8"/>
      <c r="GCG8"/>
      <c r="GCH8"/>
      <c r="GCI8"/>
      <c r="GCJ8"/>
      <c r="GCK8"/>
      <c r="GCL8"/>
      <c r="GCM8"/>
      <c r="GCN8"/>
      <c r="GCO8"/>
      <c r="GCP8"/>
      <c r="GCQ8"/>
      <c r="GCR8"/>
      <c r="GCS8"/>
      <c r="GCT8"/>
      <c r="GCU8"/>
      <c r="GCV8"/>
      <c r="GCW8"/>
      <c r="GCX8"/>
      <c r="GCY8"/>
      <c r="GCZ8"/>
      <c r="GDA8"/>
      <c r="GDB8"/>
      <c r="GDC8"/>
      <c r="GDD8"/>
      <c r="GDE8"/>
      <c r="GDF8"/>
      <c r="GDG8"/>
      <c r="GDH8"/>
      <c r="GDI8"/>
      <c r="GDJ8"/>
      <c r="GDK8"/>
      <c r="GDL8"/>
      <c r="GDM8"/>
      <c r="GDN8"/>
      <c r="GDO8"/>
      <c r="GDP8"/>
      <c r="GDQ8"/>
      <c r="GDR8"/>
      <c r="GDS8"/>
      <c r="GDT8"/>
      <c r="GDU8"/>
      <c r="GDV8"/>
      <c r="GDW8"/>
      <c r="GDX8"/>
      <c r="GDY8"/>
      <c r="GDZ8"/>
      <c r="GEA8"/>
      <c r="GEB8"/>
      <c r="GEC8"/>
      <c r="GED8"/>
      <c r="GEE8"/>
      <c r="GEF8"/>
      <c r="GEG8"/>
      <c r="GEH8"/>
      <c r="GEI8"/>
      <c r="GEJ8"/>
      <c r="GEK8"/>
      <c r="GEL8"/>
      <c r="GEM8"/>
      <c r="GEN8"/>
      <c r="GEO8"/>
      <c r="GEP8"/>
      <c r="GEQ8"/>
      <c r="GER8"/>
      <c r="GES8"/>
      <c r="GET8"/>
      <c r="GEU8"/>
      <c r="GEV8"/>
      <c r="GEW8"/>
      <c r="GEX8"/>
      <c r="GEY8"/>
      <c r="GEZ8"/>
      <c r="GFA8"/>
      <c r="GFB8"/>
      <c r="GFC8"/>
      <c r="GFD8"/>
      <c r="GFE8"/>
      <c r="GFF8"/>
      <c r="GFG8"/>
      <c r="GFH8"/>
      <c r="GFI8"/>
      <c r="GFJ8"/>
      <c r="GFK8"/>
      <c r="GFL8"/>
      <c r="GFM8"/>
      <c r="GFN8"/>
      <c r="GFO8"/>
      <c r="GFP8"/>
      <c r="GFQ8"/>
      <c r="GFR8"/>
      <c r="GFS8"/>
      <c r="GFT8"/>
      <c r="GFU8"/>
      <c r="GFV8"/>
      <c r="GFW8"/>
      <c r="GFX8"/>
      <c r="GFY8"/>
      <c r="GFZ8"/>
      <c r="GGA8"/>
      <c r="GGB8"/>
      <c r="GGC8"/>
      <c r="GGD8"/>
      <c r="GGE8"/>
      <c r="GGF8"/>
      <c r="GGG8"/>
      <c r="GGH8"/>
      <c r="GGI8"/>
      <c r="GGJ8"/>
      <c r="GGK8"/>
      <c r="GGL8"/>
      <c r="GGM8"/>
      <c r="GGN8"/>
      <c r="GGO8"/>
      <c r="GGP8"/>
      <c r="GGQ8"/>
      <c r="GGR8"/>
      <c r="GGS8"/>
      <c r="GGT8"/>
      <c r="GGU8"/>
      <c r="GGV8"/>
      <c r="GGW8"/>
      <c r="GGX8"/>
      <c r="GGY8"/>
      <c r="GGZ8"/>
      <c r="GHA8"/>
      <c r="GHB8"/>
      <c r="GHC8"/>
      <c r="GHD8"/>
      <c r="GHE8"/>
      <c r="GHF8"/>
      <c r="GHG8"/>
      <c r="GHH8"/>
      <c r="GHI8"/>
      <c r="GHJ8"/>
      <c r="GHK8"/>
      <c r="GHL8"/>
      <c r="GHM8"/>
      <c r="GHN8"/>
      <c r="GHO8"/>
      <c r="GHP8"/>
      <c r="GHQ8"/>
      <c r="GHR8"/>
      <c r="GHS8"/>
      <c r="GHT8"/>
      <c r="GHU8"/>
      <c r="GHV8"/>
      <c r="GHW8"/>
      <c r="GHX8"/>
      <c r="GHY8"/>
      <c r="GHZ8"/>
      <c r="GIA8"/>
      <c r="GIB8"/>
      <c r="GIC8"/>
      <c r="GID8"/>
      <c r="GIE8"/>
      <c r="GIF8"/>
      <c r="GIG8"/>
      <c r="GIH8"/>
      <c r="GII8"/>
      <c r="GIJ8"/>
      <c r="GIK8"/>
      <c r="GIL8"/>
      <c r="GIM8"/>
      <c r="GIN8"/>
      <c r="GIO8"/>
      <c r="GIP8"/>
      <c r="GIQ8"/>
      <c r="GIR8"/>
      <c r="GIS8"/>
      <c r="GIT8"/>
      <c r="GIU8"/>
      <c r="GIV8"/>
      <c r="GIW8"/>
      <c r="GIX8"/>
      <c r="GIY8"/>
      <c r="GIZ8"/>
      <c r="GJA8"/>
      <c r="GJB8"/>
      <c r="GJC8"/>
      <c r="GJD8"/>
      <c r="GJE8"/>
      <c r="GJF8"/>
      <c r="GJG8"/>
      <c r="GJH8"/>
      <c r="GJI8"/>
      <c r="GJJ8"/>
      <c r="GJK8"/>
      <c r="GJL8"/>
      <c r="GJM8"/>
      <c r="GJN8"/>
      <c r="GJO8"/>
      <c r="GJP8"/>
      <c r="GJQ8"/>
      <c r="GJR8"/>
      <c r="GJS8"/>
      <c r="GJT8"/>
      <c r="GJU8"/>
      <c r="GJV8"/>
      <c r="GJW8"/>
      <c r="GJX8"/>
      <c r="GJY8"/>
      <c r="GJZ8"/>
      <c r="GKA8"/>
      <c r="GKB8"/>
      <c r="GKC8"/>
      <c r="GKD8"/>
      <c r="GKE8"/>
      <c r="GKF8"/>
      <c r="GKG8"/>
      <c r="GKH8"/>
      <c r="GKI8"/>
      <c r="GKJ8"/>
      <c r="GKK8"/>
      <c r="GKL8"/>
      <c r="GKM8"/>
      <c r="GKN8"/>
      <c r="GKO8"/>
      <c r="GKP8"/>
      <c r="GKQ8"/>
      <c r="GKR8"/>
      <c r="GKS8"/>
      <c r="GKT8"/>
      <c r="GKU8"/>
      <c r="GKV8"/>
      <c r="GKW8"/>
      <c r="GKX8"/>
      <c r="GKY8"/>
      <c r="GKZ8"/>
      <c r="GLA8"/>
      <c r="GLB8"/>
      <c r="GLC8"/>
      <c r="GLD8"/>
      <c r="GLE8"/>
      <c r="GLF8"/>
      <c r="GLG8"/>
      <c r="GLH8"/>
      <c r="GLI8"/>
      <c r="GLJ8"/>
      <c r="GLK8"/>
      <c r="GLL8"/>
      <c r="GLM8"/>
      <c r="GLN8"/>
      <c r="GLO8"/>
      <c r="GLP8"/>
      <c r="GLQ8"/>
      <c r="GLR8"/>
      <c r="GLS8"/>
      <c r="GLT8"/>
      <c r="GLU8"/>
      <c r="GLV8"/>
      <c r="GLW8"/>
      <c r="GLX8"/>
      <c r="GLY8"/>
      <c r="GLZ8"/>
      <c r="GMA8"/>
      <c r="GMB8"/>
      <c r="GMC8"/>
      <c r="GMD8"/>
      <c r="GME8"/>
      <c r="GMF8"/>
      <c r="GMG8"/>
      <c r="GMH8"/>
      <c r="GMI8"/>
      <c r="GMJ8"/>
      <c r="GMK8"/>
      <c r="GML8"/>
      <c r="GMM8"/>
      <c r="GMN8"/>
      <c r="GMO8"/>
      <c r="GMP8"/>
      <c r="GMQ8"/>
      <c r="GMR8"/>
      <c r="GMS8"/>
      <c r="GMT8"/>
      <c r="GMU8"/>
      <c r="GMV8"/>
      <c r="GMW8"/>
      <c r="GMX8"/>
      <c r="GMY8"/>
      <c r="GMZ8"/>
      <c r="GNA8"/>
      <c r="GNB8"/>
      <c r="GNC8"/>
      <c r="GND8"/>
      <c r="GNE8"/>
      <c r="GNF8"/>
      <c r="GNG8"/>
      <c r="GNH8"/>
      <c r="GNI8"/>
      <c r="GNJ8"/>
      <c r="GNK8"/>
      <c r="GNL8"/>
      <c r="GNM8"/>
      <c r="GNN8"/>
      <c r="GNO8"/>
      <c r="GNP8"/>
      <c r="GNQ8"/>
      <c r="GNR8"/>
      <c r="GNS8"/>
      <c r="GNT8"/>
      <c r="GNU8"/>
      <c r="GNV8"/>
      <c r="GNW8"/>
      <c r="GNX8"/>
      <c r="GNY8"/>
      <c r="GNZ8"/>
      <c r="GOA8"/>
      <c r="GOB8"/>
      <c r="GOC8"/>
      <c r="GOD8"/>
      <c r="GOE8"/>
      <c r="GOF8"/>
      <c r="GOG8"/>
      <c r="GOH8"/>
      <c r="GOI8"/>
      <c r="GOJ8"/>
      <c r="GOK8"/>
      <c r="GOL8"/>
      <c r="GOM8"/>
      <c r="GON8"/>
      <c r="GOO8"/>
      <c r="GOP8"/>
      <c r="GOQ8"/>
      <c r="GOR8"/>
      <c r="GOS8"/>
      <c r="GOT8"/>
      <c r="GOU8"/>
      <c r="GOV8"/>
      <c r="GOW8"/>
      <c r="GOX8"/>
      <c r="GOY8"/>
      <c r="GOZ8"/>
      <c r="GPA8"/>
      <c r="GPB8"/>
      <c r="GPC8"/>
      <c r="GPD8"/>
      <c r="GPE8"/>
      <c r="GPF8"/>
      <c r="GPG8"/>
      <c r="GPH8"/>
      <c r="GPI8"/>
      <c r="GPJ8"/>
      <c r="GPK8"/>
      <c r="GPL8"/>
      <c r="GPM8"/>
      <c r="GPN8"/>
      <c r="GPO8"/>
      <c r="GPP8"/>
      <c r="GPQ8"/>
      <c r="GPR8"/>
      <c r="GPS8"/>
      <c r="GPT8"/>
      <c r="GPU8"/>
      <c r="GPV8"/>
      <c r="GPW8"/>
      <c r="GPX8"/>
      <c r="GPY8"/>
      <c r="GPZ8"/>
      <c r="GQA8"/>
      <c r="GQB8"/>
      <c r="GQC8"/>
      <c r="GQD8"/>
      <c r="GQE8"/>
      <c r="GQF8"/>
      <c r="GQG8"/>
      <c r="GQH8"/>
      <c r="GQI8"/>
      <c r="GQJ8"/>
      <c r="GQK8"/>
      <c r="GQL8"/>
      <c r="GQM8"/>
      <c r="GQN8"/>
      <c r="GQO8"/>
      <c r="GQP8"/>
      <c r="GQQ8"/>
      <c r="GQR8"/>
      <c r="GQS8"/>
      <c r="GQT8"/>
      <c r="GQU8"/>
      <c r="GQV8"/>
      <c r="GQW8"/>
      <c r="GQX8"/>
      <c r="GQY8"/>
      <c r="GQZ8"/>
      <c r="GRA8"/>
      <c r="GRB8"/>
      <c r="GRC8"/>
      <c r="GRD8"/>
      <c r="GRE8"/>
      <c r="GRF8"/>
      <c r="GRG8"/>
      <c r="GRH8"/>
      <c r="GRI8"/>
      <c r="GRJ8"/>
      <c r="GRK8"/>
      <c r="GRL8"/>
      <c r="GRM8"/>
      <c r="GRN8"/>
      <c r="GRO8"/>
      <c r="GRP8"/>
      <c r="GRQ8"/>
      <c r="GRR8"/>
      <c r="GRS8"/>
      <c r="GRT8"/>
      <c r="GRU8"/>
      <c r="GRV8"/>
      <c r="GRW8"/>
      <c r="GRX8"/>
      <c r="GRY8"/>
      <c r="GRZ8"/>
      <c r="GSA8"/>
      <c r="GSB8"/>
      <c r="GSC8"/>
      <c r="GSD8"/>
      <c r="GSE8"/>
      <c r="GSF8"/>
      <c r="GSG8"/>
      <c r="GSH8"/>
      <c r="GSI8"/>
      <c r="GSJ8"/>
      <c r="GSK8"/>
      <c r="GSL8"/>
      <c r="GSM8"/>
      <c r="GSN8"/>
      <c r="GSO8"/>
      <c r="GSP8"/>
      <c r="GSQ8"/>
      <c r="GSR8"/>
      <c r="GSS8"/>
      <c r="GST8"/>
      <c r="GSU8"/>
      <c r="GSV8"/>
      <c r="GSW8"/>
      <c r="GSX8"/>
      <c r="GSY8"/>
      <c r="GSZ8"/>
      <c r="GTA8"/>
      <c r="GTB8"/>
      <c r="GTC8"/>
      <c r="GTD8"/>
      <c r="GTE8"/>
      <c r="GTF8"/>
      <c r="GTG8"/>
      <c r="GTH8"/>
      <c r="GTI8"/>
      <c r="GTJ8"/>
      <c r="GTK8"/>
      <c r="GTL8"/>
      <c r="GTM8"/>
      <c r="GTN8"/>
      <c r="GTO8"/>
      <c r="GTP8"/>
      <c r="GTQ8"/>
      <c r="GTR8"/>
      <c r="GTS8"/>
      <c r="GTT8"/>
      <c r="GTU8"/>
      <c r="GTV8"/>
      <c r="GTW8"/>
      <c r="GTX8"/>
      <c r="GTY8"/>
      <c r="GTZ8"/>
      <c r="GUA8"/>
      <c r="GUB8"/>
      <c r="GUC8"/>
      <c r="GUD8"/>
      <c r="GUE8"/>
      <c r="GUF8"/>
      <c r="GUG8"/>
      <c r="GUH8"/>
      <c r="GUI8"/>
      <c r="GUJ8"/>
      <c r="GUK8"/>
      <c r="GUL8"/>
      <c r="GUM8"/>
      <c r="GUN8"/>
      <c r="GUO8"/>
      <c r="GUP8"/>
      <c r="GUQ8"/>
      <c r="GUR8"/>
      <c r="GUS8"/>
      <c r="GUT8"/>
      <c r="GUU8"/>
      <c r="GUV8"/>
      <c r="GUW8"/>
      <c r="GUX8"/>
      <c r="GUY8"/>
      <c r="GUZ8"/>
      <c r="GVA8"/>
      <c r="GVB8"/>
      <c r="GVC8"/>
      <c r="GVD8"/>
      <c r="GVE8"/>
      <c r="GVF8"/>
      <c r="GVG8"/>
      <c r="GVH8"/>
      <c r="GVI8"/>
      <c r="GVJ8"/>
      <c r="GVK8"/>
      <c r="GVL8"/>
      <c r="GVM8"/>
      <c r="GVN8"/>
      <c r="GVO8"/>
      <c r="GVP8"/>
      <c r="GVQ8"/>
      <c r="GVR8"/>
      <c r="GVS8"/>
      <c r="GVT8"/>
      <c r="GVU8"/>
      <c r="GVV8"/>
      <c r="GVW8"/>
      <c r="GVX8"/>
      <c r="GVY8"/>
      <c r="GVZ8"/>
      <c r="GWA8"/>
      <c r="GWB8"/>
      <c r="GWC8"/>
      <c r="GWD8"/>
      <c r="GWE8"/>
      <c r="GWF8"/>
      <c r="GWG8"/>
      <c r="GWH8"/>
      <c r="GWI8"/>
      <c r="GWJ8"/>
      <c r="GWK8"/>
      <c r="GWL8"/>
      <c r="GWM8"/>
      <c r="GWN8"/>
      <c r="GWO8"/>
      <c r="GWP8"/>
      <c r="GWQ8"/>
      <c r="GWR8"/>
      <c r="GWS8"/>
      <c r="GWT8"/>
      <c r="GWU8"/>
      <c r="GWV8"/>
      <c r="GWW8"/>
      <c r="GWX8"/>
      <c r="GWY8"/>
      <c r="GWZ8"/>
      <c r="GXA8"/>
      <c r="GXB8"/>
      <c r="GXC8"/>
      <c r="GXD8"/>
      <c r="GXE8"/>
      <c r="GXF8"/>
      <c r="GXG8"/>
      <c r="GXH8"/>
      <c r="GXI8"/>
      <c r="GXJ8"/>
      <c r="GXK8"/>
      <c r="GXL8"/>
      <c r="GXM8"/>
      <c r="GXN8"/>
      <c r="GXO8"/>
      <c r="GXP8"/>
      <c r="GXQ8"/>
      <c r="GXR8"/>
      <c r="GXS8"/>
      <c r="GXT8"/>
      <c r="GXU8"/>
      <c r="GXV8"/>
      <c r="GXW8"/>
      <c r="GXX8"/>
      <c r="GXY8"/>
      <c r="GXZ8"/>
      <c r="GYA8"/>
      <c r="GYB8"/>
      <c r="GYC8"/>
      <c r="GYD8"/>
      <c r="GYE8"/>
      <c r="GYF8"/>
      <c r="GYG8"/>
      <c r="GYH8"/>
      <c r="GYI8"/>
      <c r="GYJ8"/>
      <c r="GYK8"/>
      <c r="GYL8"/>
      <c r="GYM8"/>
      <c r="GYN8"/>
      <c r="GYO8"/>
      <c r="GYP8"/>
      <c r="GYQ8"/>
      <c r="GYR8"/>
      <c r="GYS8"/>
      <c r="GYT8"/>
      <c r="GYU8"/>
      <c r="GYV8"/>
      <c r="GYW8"/>
      <c r="GYX8"/>
      <c r="GYY8"/>
      <c r="GYZ8"/>
      <c r="GZA8"/>
      <c r="GZB8"/>
      <c r="GZC8"/>
      <c r="GZD8"/>
      <c r="GZE8"/>
      <c r="GZF8"/>
      <c r="GZG8"/>
      <c r="GZH8"/>
      <c r="GZI8"/>
      <c r="GZJ8"/>
      <c r="GZK8"/>
      <c r="GZL8"/>
      <c r="GZM8"/>
      <c r="GZN8"/>
      <c r="GZO8"/>
      <c r="GZP8"/>
      <c r="GZQ8"/>
      <c r="GZR8"/>
      <c r="GZS8"/>
      <c r="GZT8"/>
      <c r="GZU8"/>
      <c r="GZV8"/>
      <c r="GZW8"/>
      <c r="GZX8"/>
      <c r="GZY8"/>
      <c r="GZZ8"/>
      <c r="HAA8"/>
      <c r="HAB8"/>
      <c r="HAC8"/>
      <c r="HAD8"/>
      <c r="HAE8"/>
      <c r="HAF8"/>
      <c r="HAG8"/>
      <c r="HAH8"/>
      <c r="HAI8"/>
      <c r="HAJ8"/>
      <c r="HAK8"/>
      <c r="HAL8"/>
      <c r="HAM8"/>
      <c r="HAN8"/>
      <c r="HAO8"/>
      <c r="HAP8"/>
      <c r="HAQ8"/>
      <c r="HAR8"/>
      <c r="HAS8"/>
      <c r="HAT8"/>
      <c r="HAU8"/>
      <c r="HAV8"/>
      <c r="HAW8"/>
      <c r="HAX8"/>
      <c r="HAY8"/>
      <c r="HAZ8"/>
      <c r="HBA8"/>
      <c r="HBB8"/>
      <c r="HBC8"/>
      <c r="HBD8"/>
      <c r="HBE8"/>
      <c r="HBF8"/>
      <c r="HBG8"/>
      <c r="HBH8"/>
      <c r="HBI8"/>
      <c r="HBJ8"/>
      <c r="HBK8"/>
      <c r="HBL8"/>
      <c r="HBM8"/>
      <c r="HBN8"/>
      <c r="HBO8"/>
      <c r="HBP8"/>
      <c r="HBQ8"/>
      <c r="HBR8"/>
      <c r="HBS8"/>
      <c r="HBT8"/>
      <c r="HBU8"/>
      <c r="HBV8"/>
      <c r="HBW8"/>
      <c r="HBX8"/>
      <c r="HBY8"/>
      <c r="HBZ8"/>
      <c r="HCA8"/>
      <c r="HCB8"/>
      <c r="HCC8"/>
      <c r="HCD8"/>
      <c r="HCE8"/>
      <c r="HCF8"/>
      <c r="HCG8"/>
      <c r="HCH8"/>
      <c r="HCI8"/>
      <c r="HCJ8"/>
      <c r="HCK8"/>
      <c r="HCL8"/>
      <c r="HCM8"/>
      <c r="HCN8"/>
      <c r="HCO8"/>
      <c r="HCP8"/>
      <c r="HCQ8"/>
      <c r="HCR8"/>
      <c r="HCS8"/>
      <c r="HCT8"/>
      <c r="HCU8"/>
      <c r="HCV8"/>
      <c r="HCW8"/>
      <c r="HCX8"/>
      <c r="HCY8"/>
      <c r="HCZ8"/>
      <c r="HDA8"/>
      <c r="HDB8"/>
      <c r="HDC8"/>
      <c r="HDD8"/>
      <c r="HDE8"/>
      <c r="HDF8"/>
      <c r="HDG8"/>
      <c r="HDH8"/>
      <c r="HDI8"/>
      <c r="HDJ8"/>
      <c r="HDK8"/>
      <c r="HDL8"/>
      <c r="HDM8"/>
      <c r="HDN8"/>
      <c r="HDO8"/>
      <c r="HDP8"/>
      <c r="HDQ8"/>
      <c r="HDR8"/>
      <c r="HDS8"/>
      <c r="HDT8"/>
      <c r="HDU8"/>
      <c r="HDV8"/>
      <c r="HDW8"/>
      <c r="HDX8"/>
      <c r="HDY8"/>
      <c r="HDZ8"/>
      <c r="HEA8"/>
      <c r="HEB8"/>
      <c r="HEC8"/>
      <c r="HED8"/>
      <c r="HEE8"/>
      <c r="HEF8"/>
      <c r="HEG8"/>
      <c r="HEH8"/>
      <c r="HEI8"/>
      <c r="HEJ8"/>
      <c r="HEK8"/>
      <c r="HEL8"/>
      <c r="HEM8"/>
      <c r="HEN8"/>
      <c r="HEO8"/>
      <c r="HEP8"/>
      <c r="HEQ8"/>
      <c r="HER8"/>
      <c r="HES8"/>
      <c r="HET8"/>
      <c r="HEU8"/>
      <c r="HEV8"/>
      <c r="HEW8"/>
      <c r="HEX8"/>
      <c r="HEY8"/>
      <c r="HEZ8"/>
      <c r="HFA8"/>
      <c r="HFB8"/>
      <c r="HFC8"/>
      <c r="HFD8"/>
      <c r="HFE8"/>
      <c r="HFF8"/>
      <c r="HFG8"/>
      <c r="HFH8"/>
      <c r="HFI8"/>
      <c r="HFJ8"/>
      <c r="HFK8"/>
      <c r="HFL8"/>
      <c r="HFM8"/>
      <c r="HFN8"/>
      <c r="HFO8"/>
      <c r="HFP8"/>
      <c r="HFQ8"/>
      <c r="HFR8"/>
      <c r="HFS8"/>
      <c r="HFT8"/>
      <c r="HFU8"/>
      <c r="HFV8"/>
      <c r="HFW8"/>
      <c r="HFX8"/>
      <c r="HFY8"/>
      <c r="HFZ8"/>
      <c r="HGA8"/>
      <c r="HGB8"/>
      <c r="HGC8"/>
      <c r="HGD8"/>
      <c r="HGE8"/>
      <c r="HGF8"/>
      <c r="HGG8"/>
      <c r="HGH8"/>
      <c r="HGI8"/>
      <c r="HGJ8"/>
      <c r="HGK8"/>
      <c r="HGL8"/>
      <c r="HGM8"/>
      <c r="HGN8"/>
      <c r="HGO8"/>
      <c r="HGP8"/>
      <c r="HGQ8"/>
      <c r="HGR8"/>
      <c r="HGS8"/>
      <c r="HGT8"/>
      <c r="HGU8"/>
      <c r="HGV8"/>
      <c r="HGW8"/>
      <c r="HGX8"/>
      <c r="HGY8"/>
      <c r="HGZ8"/>
      <c r="HHA8"/>
      <c r="HHB8"/>
      <c r="HHC8"/>
      <c r="HHD8"/>
      <c r="HHE8"/>
      <c r="HHF8"/>
      <c r="HHG8"/>
      <c r="HHH8"/>
      <c r="HHI8"/>
      <c r="HHJ8"/>
      <c r="HHK8"/>
      <c r="HHL8"/>
      <c r="HHM8"/>
      <c r="HHN8"/>
      <c r="HHO8"/>
      <c r="HHP8"/>
      <c r="HHQ8"/>
      <c r="HHR8"/>
      <c r="HHS8"/>
      <c r="HHT8"/>
      <c r="HHU8"/>
      <c r="HHV8"/>
      <c r="HHW8"/>
      <c r="HHX8"/>
      <c r="HHY8"/>
      <c r="HHZ8"/>
      <c r="HIA8"/>
      <c r="HIB8"/>
      <c r="HIC8"/>
      <c r="HID8"/>
      <c r="HIE8"/>
      <c r="HIF8"/>
      <c r="HIG8"/>
      <c r="HIH8"/>
      <c r="HII8"/>
      <c r="HIJ8"/>
      <c r="HIK8"/>
      <c r="HIL8"/>
      <c r="HIM8"/>
      <c r="HIN8"/>
      <c r="HIO8"/>
      <c r="HIP8"/>
      <c r="HIQ8"/>
      <c r="HIR8"/>
      <c r="HIS8"/>
      <c r="HIT8"/>
      <c r="HIU8"/>
      <c r="HIV8"/>
      <c r="HIW8"/>
      <c r="HIX8"/>
      <c r="HIY8"/>
      <c r="HIZ8"/>
      <c r="HJA8"/>
      <c r="HJB8"/>
      <c r="HJC8"/>
      <c r="HJD8"/>
      <c r="HJE8"/>
      <c r="HJF8"/>
      <c r="HJG8"/>
      <c r="HJH8"/>
      <c r="HJI8"/>
      <c r="HJJ8"/>
      <c r="HJK8"/>
      <c r="HJL8"/>
      <c r="HJM8"/>
      <c r="HJN8"/>
      <c r="HJO8"/>
      <c r="HJP8"/>
      <c r="HJQ8"/>
      <c r="HJR8"/>
      <c r="HJS8"/>
      <c r="HJT8"/>
    </row>
    <row r="9" spans="1:5688" x14ac:dyDescent="0.45">
      <c r="A9" s="15" t="s">
        <v>8325</v>
      </c>
      <c r="B9" s="16">
        <v>700</v>
      </c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  <c r="AMK9"/>
      <c r="AML9"/>
      <c r="AMM9"/>
      <c r="AMN9"/>
      <c r="AMO9"/>
      <c r="AMP9"/>
      <c r="AMQ9"/>
      <c r="AMR9"/>
      <c r="AMS9"/>
      <c r="AMT9"/>
      <c r="AMU9"/>
      <c r="AMV9"/>
      <c r="AMW9"/>
      <c r="AMX9"/>
      <c r="AMY9"/>
      <c r="AMZ9"/>
      <c r="ANA9"/>
      <c r="ANB9"/>
      <c r="ANC9"/>
      <c r="AND9"/>
      <c r="ANE9"/>
      <c r="ANF9"/>
      <c r="ANG9"/>
      <c r="ANH9"/>
      <c r="ANI9"/>
      <c r="ANJ9"/>
      <c r="ANK9"/>
      <c r="ANL9"/>
      <c r="ANM9"/>
      <c r="ANN9"/>
      <c r="ANO9"/>
      <c r="ANP9"/>
      <c r="ANQ9"/>
      <c r="ANR9"/>
      <c r="ANS9"/>
      <c r="ANT9"/>
      <c r="ANU9"/>
      <c r="ANV9"/>
      <c r="ANW9"/>
      <c r="ANX9"/>
      <c r="ANY9"/>
      <c r="ANZ9"/>
      <c r="AOA9"/>
      <c r="AOB9"/>
      <c r="AOC9"/>
      <c r="AOD9"/>
      <c r="AOE9"/>
      <c r="AOF9"/>
      <c r="AOG9"/>
      <c r="AOH9"/>
      <c r="AOI9"/>
      <c r="AOJ9"/>
      <c r="AOK9"/>
      <c r="AOL9"/>
      <c r="AOM9"/>
      <c r="AON9"/>
      <c r="AOO9"/>
      <c r="AOP9"/>
      <c r="AOQ9"/>
      <c r="AOR9"/>
      <c r="AOS9"/>
      <c r="AOT9"/>
      <c r="AOU9"/>
      <c r="AOV9"/>
      <c r="AOW9"/>
      <c r="AOX9"/>
      <c r="AOY9"/>
      <c r="AOZ9"/>
      <c r="APA9"/>
      <c r="APB9"/>
      <c r="APC9"/>
      <c r="APD9"/>
      <c r="APE9"/>
      <c r="APF9"/>
      <c r="APG9"/>
      <c r="APH9"/>
      <c r="API9"/>
      <c r="APJ9"/>
      <c r="APK9"/>
      <c r="APL9"/>
      <c r="APM9"/>
      <c r="APN9"/>
      <c r="APO9"/>
      <c r="APP9"/>
      <c r="APQ9"/>
      <c r="APR9"/>
      <c r="APS9"/>
      <c r="APT9"/>
      <c r="APU9"/>
      <c r="APV9"/>
      <c r="APW9"/>
      <c r="APX9"/>
      <c r="APY9"/>
      <c r="APZ9"/>
      <c r="AQA9"/>
      <c r="AQB9"/>
      <c r="AQC9"/>
      <c r="AQD9"/>
      <c r="AQE9"/>
      <c r="AQF9"/>
      <c r="AQG9"/>
      <c r="AQH9"/>
      <c r="AQI9"/>
      <c r="AQJ9"/>
      <c r="AQK9"/>
      <c r="AQL9"/>
      <c r="AQM9"/>
      <c r="AQN9"/>
      <c r="AQO9"/>
      <c r="AQP9"/>
      <c r="AQQ9"/>
      <c r="AQR9"/>
      <c r="AQS9"/>
      <c r="AQT9"/>
      <c r="AQU9"/>
      <c r="AQV9"/>
      <c r="AQW9"/>
      <c r="AQX9"/>
      <c r="AQY9"/>
      <c r="AQZ9"/>
      <c r="ARA9"/>
      <c r="ARB9"/>
      <c r="ARC9"/>
      <c r="ARD9"/>
      <c r="ARE9"/>
      <c r="ARF9"/>
      <c r="ARG9"/>
      <c r="ARH9"/>
      <c r="ARI9"/>
      <c r="ARJ9"/>
      <c r="ARK9"/>
      <c r="ARL9"/>
      <c r="ARM9"/>
      <c r="ARN9"/>
      <c r="ARO9"/>
      <c r="ARP9"/>
      <c r="ARQ9"/>
      <c r="ARR9"/>
      <c r="ARS9"/>
      <c r="ART9"/>
      <c r="ARU9"/>
      <c r="ARV9"/>
      <c r="ARW9"/>
      <c r="ARX9"/>
      <c r="ARY9"/>
      <c r="ARZ9"/>
      <c r="ASA9"/>
      <c r="ASB9"/>
      <c r="ASC9"/>
      <c r="ASD9"/>
      <c r="ASE9"/>
      <c r="ASF9"/>
      <c r="ASG9"/>
      <c r="ASH9"/>
      <c r="ASI9"/>
      <c r="ASJ9"/>
      <c r="ASK9"/>
      <c r="ASL9"/>
      <c r="ASM9"/>
      <c r="ASN9"/>
      <c r="ASO9"/>
      <c r="ASP9"/>
      <c r="ASQ9"/>
      <c r="ASR9"/>
      <c r="ASS9"/>
      <c r="AST9"/>
      <c r="ASU9"/>
      <c r="ASV9"/>
      <c r="ASW9"/>
      <c r="ASX9"/>
      <c r="ASY9"/>
      <c r="ASZ9"/>
      <c r="ATA9"/>
      <c r="ATB9"/>
      <c r="ATC9"/>
      <c r="ATD9"/>
      <c r="ATE9"/>
      <c r="ATF9"/>
      <c r="ATG9"/>
      <c r="ATH9"/>
      <c r="ATI9"/>
      <c r="ATJ9"/>
      <c r="ATK9"/>
      <c r="ATL9"/>
      <c r="ATM9"/>
      <c r="ATN9"/>
      <c r="ATO9"/>
      <c r="ATP9"/>
      <c r="ATQ9"/>
      <c r="ATR9"/>
      <c r="ATS9"/>
      <c r="ATT9"/>
      <c r="ATU9"/>
      <c r="ATV9"/>
      <c r="ATW9"/>
      <c r="ATX9"/>
      <c r="ATY9"/>
      <c r="ATZ9"/>
      <c r="AUA9"/>
      <c r="AUB9"/>
      <c r="AUC9"/>
      <c r="AUD9"/>
      <c r="AUE9"/>
      <c r="AUF9"/>
      <c r="AUG9"/>
      <c r="AUH9"/>
      <c r="AUI9"/>
      <c r="AUJ9"/>
      <c r="AUK9"/>
      <c r="AUL9"/>
      <c r="AUM9"/>
      <c r="AUN9"/>
      <c r="AUO9"/>
      <c r="AUP9"/>
      <c r="AUQ9"/>
      <c r="AUR9"/>
      <c r="AUS9"/>
      <c r="AUT9"/>
      <c r="AUU9"/>
      <c r="AUV9"/>
      <c r="AUW9"/>
      <c r="AUX9"/>
      <c r="AUY9"/>
      <c r="AUZ9"/>
      <c r="AVA9"/>
      <c r="AVB9"/>
      <c r="AVC9"/>
      <c r="AVD9"/>
      <c r="AVE9"/>
      <c r="AVF9"/>
      <c r="AVG9"/>
      <c r="AVH9"/>
      <c r="AVI9"/>
      <c r="AVJ9"/>
      <c r="AVK9"/>
      <c r="AVL9"/>
      <c r="AVM9"/>
      <c r="AVN9"/>
      <c r="AVO9"/>
      <c r="AVP9"/>
      <c r="AVQ9"/>
      <c r="AVR9"/>
      <c r="AVS9"/>
      <c r="AVT9"/>
      <c r="AVU9"/>
      <c r="AVV9"/>
      <c r="AVW9"/>
      <c r="AVX9"/>
      <c r="AVY9"/>
      <c r="AVZ9"/>
      <c r="AWA9"/>
      <c r="AWB9"/>
      <c r="AWC9"/>
      <c r="AWD9"/>
      <c r="AWE9"/>
      <c r="AWF9"/>
      <c r="AWG9"/>
      <c r="AWH9"/>
      <c r="AWI9"/>
      <c r="AWJ9"/>
      <c r="AWK9"/>
      <c r="AWL9"/>
      <c r="AWM9"/>
      <c r="AWN9"/>
      <c r="AWO9"/>
      <c r="AWP9"/>
      <c r="AWQ9"/>
      <c r="AWR9"/>
      <c r="AWS9"/>
      <c r="AWT9"/>
      <c r="AWU9"/>
      <c r="AWV9"/>
      <c r="AWW9"/>
      <c r="AWX9"/>
      <c r="AWY9"/>
      <c r="AWZ9"/>
      <c r="AXA9"/>
      <c r="AXB9"/>
      <c r="AXC9"/>
      <c r="AXD9"/>
      <c r="AXE9"/>
      <c r="AXF9"/>
      <c r="AXG9"/>
      <c r="AXH9"/>
      <c r="AXI9"/>
      <c r="AXJ9"/>
      <c r="AXK9"/>
      <c r="AXL9"/>
      <c r="AXM9"/>
      <c r="AXN9"/>
      <c r="AXO9"/>
      <c r="AXP9"/>
      <c r="AXQ9"/>
      <c r="AXR9"/>
      <c r="AXS9"/>
      <c r="AXT9"/>
      <c r="AXU9"/>
      <c r="AXV9"/>
      <c r="AXW9"/>
      <c r="AXX9"/>
      <c r="AXY9"/>
      <c r="AXZ9"/>
      <c r="AYA9"/>
      <c r="AYB9"/>
      <c r="AYC9"/>
      <c r="AYD9"/>
      <c r="AYE9"/>
      <c r="AYF9"/>
      <c r="AYG9"/>
      <c r="AYH9"/>
      <c r="AYI9"/>
      <c r="AYJ9"/>
      <c r="AYK9"/>
      <c r="AYL9"/>
      <c r="AYM9"/>
      <c r="AYN9"/>
      <c r="AYO9"/>
      <c r="AYP9"/>
      <c r="AYQ9"/>
      <c r="AYR9"/>
      <c r="AYS9"/>
      <c r="AYT9"/>
      <c r="AYU9"/>
      <c r="AYV9"/>
      <c r="AYW9"/>
      <c r="AYX9"/>
      <c r="AYY9"/>
      <c r="AYZ9"/>
      <c r="AZA9"/>
      <c r="AZB9"/>
      <c r="AZC9"/>
      <c r="AZD9"/>
      <c r="AZE9"/>
      <c r="AZF9"/>
      <c r="AZG9"/>
      <c r="AZH9"/>
      <c r="AZI9"/>
      <c r="AZJ9"/>
      <c r="AZK9"/>
      <c r="AZL9"/>
      <c r="AZM9"/>
      <c r="AZN9"/>
      <c r="AZO9"/>
      <c r="AZP9"/>
      <c r="AZQ9"/>
      <c r="AZR9"/>
      <c r="AZS9"/>
      <c r="AZT9"/>
      <c r="AZU9"/>
      <c r="AZV9"/>
      <c r="AZW9"/>
      <c r="AZX9"/>
      <c r="AZY9"/>
      <c r="AZZ9"/>
      <c r="BAA9"/>
      <c r="BAB9"/>
      <c r="BAC9"/>
      <c r="BAD9"/>
      <c r="BAE9"/>
      <c r="BAF9"/>
      <c r="BAG9"/>
      <c r="BAH9"/>
      <c r="BAI9"/>
      <c r="BAJ9"/>
      <c r="BAK9"/>
      <c r="BAL9"/>
      <c r="BAM9"/>
      <c r="BAN9"/>
      <c r="BAO9"/>
      <c r="BAP9"/>
      <c r="BAQ9"/>
      <c r="BAR9"/>
      <c r="BAS9"/>
      <c r="BAT9"/>
      <c r="BAU9"/>
      <c r="BAV9"/>
      <c r="BAW9"/>
      <c r="BAX9"/>
      <c r="BAY9"/>
      <c r="BAZ9"/>
      <c r="BBA9"/>
      <c r="BBB9"/>
      <c r="BBC9"/>
      <c r="BBD9"/>
      <c r="BBE9"/>
      <c r="BBF9"/>
      <c r="BBG9"/>
      <c r="BBH9"/>
      <c r="BBI9"/>
      <c r="BBJ9"/>
      <c r="BBK9"/>
      <c r="BBL9"/>
      <c r="BBM9"/>
      <c r="BBN9"/>
      <c r="BBO9"/>
      <c r="BBP9"/>
      <c r="BBQ9"/>
      <c r="BBR9"/>
      <c r="BBS9"/>
      <c r="BBT9"/>
      <c r="BBU9"/>
      <c r="BBV9"/>
      <c r="BBW9"/>
      <c r="BBX9"/>
      <c r="BBY9"/>
      <c r="BBZ9"/>
      <c r="BCA9"/>
      <c r="BCB9"/>
      <c r="BCC9"/>
      <c r="BCD9"/>
      <c r="BCE9"/>
      <c r="BCF9"/>
      <c r="BCG9"/>
      <c r="BCH9"/>
      <c r="BCI9"/>
      <c r="BCJ9"/>
      <c r="BCK9"/>
      <c r="BCL9"/>
      <c r="BCM9"/>
      <c r="BCN9"/>
      <c r="BCO9"/>
      <c r="BCP9"/>
      <c r="BCQ9"/>
      <c r="BCR9"/>
      <c r="BCS9"/>
      <c r="BCT9"/>
      <c r="BCU9"/>
      <c r="BCV9"/>
      <c r="BCW9"/>
      <c r="BCX9"/>
      <c r="BCY9"/>
      <c r="BCZ9"/>
      <c r="BDA9"/>
      <c r="BDB9"/>
      <c r="BDC9"/>
      <c r="BDD9"/>
      <c r="BDE9"/>
      <c r="BDF9"/>
      <c r="BDG9"/>
      <c r="BDH9"/>
      <c r="BDI9"/>
      <c r="BDJ9"/>
      <c r="BDK9"/>
      <c r="BDL9"/>
      <c r="BDM9"/>
      <c r="BDN9"/>
      <c r="BDO9"/>
      <c r="BDP9"/>
      <c r="BDQ9"/>
      <c r="BDR9"/>
      <c r="BDS9"/>
      <c r="BDT9"/>
      <c r="BDU9"/>
      <c r="BDV9"/>
      <c r="BDW9"/>
      <c r="BDX9"/>
      <c r="BDY9"/>
      <c r="BDZ9"/>
      <c r="BEA9"/>
      <c r="BEB9"/>
      <c r="BEC9"/>
      <c r="BED9"/>
      <c r="BEE9"/>
      <c r="BEF9"/>
      <c r="BEG9"/>
      <c r="BEH9"/>
      <c r="BEI9"/>
      <c r="BEJ9"/>
      <c r="BEK9"/>
      <c r="BEL9"/>
      <c r="BEM9"/>
      <c r="BEN9"/>
      <c r="BEO9"/>
      <c r="BEP9"/>
      <c r="BEQ9"/>
      <c r="BER9"/>
      <c r="BES9"/>
      <c r="BET9"/>
      <c r="BEU9"/>
      <c r="BEV9"/>
      <c r="BEW9"/>
      <c r="BEX9"/>
      <c r="BEY9"/>
      <c r="BEZ9"/>
      <c r="BFA9"/>
      <c r="BFB9"/>
      <c r="BFC9"/>
      <c r="BFD9"/>
      <c r="BFE9"/>
      <c r="BFF9"/>
      <c r="BFG9"/>
      <c r="BFH9"/>
      <c r="BFI9"/>
      <c r="BFJ9"/>
      <c r="BFK9"/>
      <c r="BFL9"/>
      <c r="BFM9"/>
      <c r="BFN9"/>
      <c r="BFO9"/>
      <c r="BFP9"/>
      <c r="BFQ9"/>
      <c r="BFR9"/>
      <c r="BFS9"/>
      <c r="BFT9"/>
      <c r="BFU9"/>
      <c r="BFV9"/>
      <c r="BFW9"/>
      <c r="BFX9"/>
      <c r="BFY9"/>
      <c r="BFZ9"/>
      <c r="BGA9"/>
      <c r="BGB9"/>
      <c r="BGC9"/>
      <c r="BGD9"/>
      <c r="BGE9"/>
      <c r="BGF9"/>
      <c r="BGG9"/>
      <c r="BGH9"/>
      <c r="BGI9"/>
      <c r="BGJ9"/>
      <c r="BGK9"/>
      <c r="BGL9"/>
      <c r="BGM9"/>
      <c r="BGN9"/>
      <c r="BGO9"/>
      <c r="BGP9"/>
      <c r="BGQ9"/>
      <c r="BGR9"/>
      <c r="BGS9"/>
      <c r="BGT9"/>
      <c r="BGU9"/>
      <c r="BGV9"/>
      <c r="BGW9"/>
      <c r="BGX9"/>
      <c r="BGY9"/>
      <c r="BGZ9"/>
      <c r="BHA9"/>
      <c r="BHB9"/>
      <c r="BHC9"/>
      <c r="BHD9"/>
      <c r="BHE9"/>
      <c r="BHF9"/>
      <c r="BHG9"/>
      <c r="BHH9"/>
      <c r="BHI9"/>
      <c r="BHJ9"/>
      <c r="BHK9"/>
      <c r="BHL9"/>
      <c r="BHM9"/>
      <c r="BHN9"/>
      <c r="BHO9"/>
      <c r="BHP9"/>
      <c r="BHQ9"/>
      <c r="BHR9"/>
      <c r="BHS9"/>
      <c r="BHT9"/>
      <c r="BHU9"/>
      <c r="BHV9"/>
      <c r="BHW9"/>
      <c r="BHX9"/>
      <c r="BHY9"/>
      <c r="BHZ9"/>
      <c r="BIA9"/>
      <c r="BIB9"/>
      <c r="BIC9"/>
      <c r="BID9"/>
      <c r="BIE9"/>
      <c r="BIF9"/>
      <c r="BIG9"/>
      <c r="BIH9"/>
      <c r="BII9"/>
      <c r="BIJ9"/>
      <c r="BIK9"/>
      <c r="BIL9"/>
      <c r="BIM9"/>
      <c r="BIN9"/>
      <c r="BIO9"/>
      <c r="BIP9"/>
      <c r="BIQ9"/>
      <c r="BIR9"/>
      <c r="BIS9"/>
      <c r="BIT9"/>
      <c r="BIU9"/>
      <c r="BIV9"/>
      <c r="BIW9"/>
      <c r="BIX9"/>
      <c r="BIY9"/>
      <c r="BIZ9"/>
      <c r="BJA9"/>
      <c r="BJB9"/>
      <c r="BJC9"/>
      <c r="BJD9"/>
      <c r="BJE9"/>
      <c r="BJF9"/>
      <c r="BJG9"/>
      <c r="BJH9"/>
      <c r="BJI9"/>
      <c r="BJJ9"/>
      <c r="BJK9"/>
      <c r="BJL9"/>
      <c r="BJM9"/>
      <c r="BJN9"/>
      <c r="BJO9"/>
      <c r="BJP9"/>
      <c r="BJQ9"/>
      <c r="BJR9"/>
      <c r="BJS9"/>
      <c r="BJT9"/>
      <c r="BJU9"/>
      <c r="BJV9"/>
      <c r="BJW9"/>
      <c r="BJX9"/>
      <c r="BJY9"/>
      <c r="BJZ9"/>
      <c r="BKA9"/>
      <c r="BKB9"/>
      <c r="BKC9"/>
      <c r="BKD9"/>
      <c r="BKE9"/>
      <c r="BKF9"/>
      <c r="BKG9"/>
      <c r="BKH9"/>
      <c r="BKI9"/>
      <c r="BKJ9"/>
      <c r="BKK9"/>
      <c r="BKL9"/>
      <c r="BKM9"/>
      <c r="BKN9"/>
      <c r="BKO9"/>
      <c r="BKP9"/>
      <c r="BKQ9"/>
      <c r="BKR9"/>
      <c r="BKS9"/>
      <c r="BKT9"/>
      <c r="BKU9"/>
      <c r="BKV9"/>
      <c r="BKW9"/>
      <c r="BKX9"/>
      <c r="BKY9"/>
      <c r="BKZ9"/>
      <c r="BLA9"/>
      <c r="BLB9"/>
      <c r="BLC9"/>
      <c r="BLD9"/>
      <c r="BLE9"/>
      <c r="BLF9"/>
      <c r="BLG9"/>
      <c r="BLH9"/>
      <c r="BLI9"/>
      <c r="BLJ9"/>
      <c r="BLK9"/>
      <c r="BLL9"/>
      <c r="BLM9"/>
      <c r="BLN9"/>
      <c r="BLO9"/>
      <c r="BLP9"/>
      <c r="BLQ9"/>
      <c r="BLR9"/>
      <c r="BLS9"/>
      <c r="BLT9"/>
      <c r="BLU9"/>
      <c r="BLV9"/>
      <c r="BLW9"/>
      <c r="BLX9"/>
      <c r="BLY9"/>
      <c r="BLZ9"/>
      <c r="BMA9"/>
      <c r="BMB9"/>
      <c r="BMC9"/>
      <c r="BMD9"/>
      <c r="BME9"/>
      <c r="BMF9"/>
      <c r="BMG9"/>
      <c r="BMH9"/>
      <c r="BMI9"/>
      <c r="BMJ9"/>
      <c r="BMK9"/>
      <c r="BML9"/>
      <c r="BMM9"/>
      <c r="BMN9"/>
      <c r="BMO9"/>
      <c r="BMP9"/>
      <c r="BMQ9"/>
      <c r="BMR9"/>
      <c r="BMS9"/>
      <c r="BMT9"/>
      <c r="BMU9"/>
      <c r="BMV9"/>
      <c r="BMW9"/>
      <c r="BMX9"/>
      <c r="BMY9"/>
      <c r="BMZ9"/>
      <c r="BNA9"/>
      <c r="BNB9"/>
      <c r="BNC9"/>
      <c r="BND9"/>
      <c r="BNE9"/>
      <c r="BNF9"/>
      <c r="BNG9"/>
      <c r="BNH9"/>
      <c r="BNI9"/>
      <c r="BNJ9"/>
      <c r="BNK9"/>
      <c r="BNL9"/>
      <c r="BNM9"/>
      <c r="BNN9"/>
      <c r="BNO9"/>
      <c r="BNP9"/>
      <c r="BNQ9"/>
      <c r="BNR9"/>
      <c r="BNS9"/>
      <c r="BNT9"/>
      <c r="BNU9"/>
      <c r="BNV9"/>
      <c r="BNW9"/>
      <c r="BNX9"/>
      <c r="BNY9"/>
      <c r="BNZ9"/>
      <c r="BOA9"/>
      <c r="BOB9"/>
      <c r="BOC9"/>
      <c r="BOD9"/>
      <c r="BOE9"/>
      <c r="BOF9"/>
      <c r="BOG9"/>
      <c r="BOH9"/>
      <c r="BOI9"/>
      <c r="BOJ9"/>
      <c r="BOK9"/>
      <c r="BOL9"/>
      <c r="BOM9"/>
      <c r="BON9"/>
      <c r="BOO9"/>
      <c r="BOP9"/>
      <c r="BOQ9"/>
      <c r="BOR9"/>
      <c r="BOS9"/>
      <c r="BOT9"/>
      <c r="BOU9"/>
      <c r="BOV9"/>
      <c r="BOW9"/>
      <c r="BOX9"/>
      <c r="BOY9"/>
      <c r="BOZ9"/>
      <c r="BPA9"/>
      <c r="BPB9"/>
      <c r="BPC9"/>
      <c r="BPD9"/>
      <c r="BPE9"/>
      <c r="BPF9"/>
      <c r="BPG9"/>
      <c r="BPH9"/>
      <c r="BPI9"/>
      <c r="BPJ9"/>
      <c r="BPK9"/>
      <c r="BPL9"/>
      <c r="BPM9"/>
      <c r="BPN9"/>
      <c r="BPO9"/>
      <c r="BPP9"/>
      <c r="BPQ9"/>
      <c r="BPR9"/>
      <c r="BPS9"/>
      <c r="BPT9"/>
      <c r="BPU9"/>
      <c r="BPV9"/>
      <c r="BPW9"/>
      <c r="BPX9"/>
      <c r="BPY9"/>
      <c r="BPZ9"/>
      <c r="BQA9"/>
      <c r="BQB9"/>
      <c r="BQC9"/>
      <c r="BQD9"/>
      <c r="BQE9"/>
      <c r="BQF9"/>
      <c r="BQG9"/>
      <c r="BQH9"/>
      <c r="BQI9"/>
      <c r="BQJ9"/>
      <c r="BQK9"/>
      <c r="BQL9"/>
      <c r="BQM9"/>
      <c r="BQN9"/>
      <c r="BQO9"/>
      <c r="BQP9"/>
      <c r="BQQ9"/>
      <c r="BQR9"/>
      <c r="BQS9"/>
      <c r="BQT9"/>
      <c r="BQU9"/>
      <c r="BQV9"/>
      <c r="BQW9"/>
      <c r="BQX9"/>
      <c r="BQY9"/>
      <c r="BQZ9"/>
      <c r="BRA9"/>
      <c r="BRB9"/>
      <c r="BRC9"/>
      <c r="BRD9"/>
      <c r="BRE9"/>
      <c r="BRF9"/>
      <c r="BRG9"/>
      <c r="BRH9"/>
      <c r="BRI9"/>
      <c r="BRJ9"/>
      <c r="BRK9"/>
      <c r="BRL9"/>
      <c r="BRM9"/>
      <c r="BRN9"/>
      <c r="BRO9"/>
      <c r="BRP9"/>
      <c r="BRQ9"/>
      <c r="BRR9"/>
      <c r="BRS9"/>
      <c r="BRT9"/>
      <c r="BRU9"/>
      <c r="BRV9"/>
      <c r="BRW9"/>
      <c r="BRX9"/>
      <c r="BRY9"/>
      <c r="BRZ9"/>
      <c r="BSA9"/>
      <c r="BSB9"/>
      <c r="BSC9"/>
      <c r="BSD9"/>
      <c r="BSE9"/>
      <c r="BSF9"/>
      <c r="BSG9"/>
      <c r="BSH9"/>
      <c r="BSI9"/>
      <c r="BSJ9"/>
      <c r="BSK9"/>
      <c r="BSL9"/>
      <c r="BSM9"/>
      <c r="BSN9"/>
      <c r="BSO9"/>
      <c r="BSP9"/>
      <c r="BSQ9"/>
      <c r="BSR9"/>
      <c r="BSS9"/>
      <c r="BST9"/>
      <c r="BSU9"/>
      <c r="BSV9"/>
      <c r="BSW9"/>
      <c r="BSX9"/>
      <c r="BSY9"/>
      <c r="BSZ9"/>
      <c r="BTA9"/>
      <c r="BTB9"/>
      <c r="BTC9"/>
      <c r="BTD9"/>
      <c r="BTE9"/>
      <c r="BTF9"/>
      <c r="BTG9"/>
      <c r="BTH9"/>
      <c r="BTI9"/>
      <c r="BTJ9"/>
      <c r="BTK9"/>
      <c r="BTL9"/>
      <c r="BTM9"/>
      <c r="BTN9"/>
      <c r="BTO9"/>
      <c r="BTP9"/>
      <c r="BTQ9"/>
      <c r="BTR9"/>
      <c r="BTS9"/>
      <c r="BTT9"/>
      <c r="BTU9"/>
      <c r="BTV9"/>
      <c r="BTW9"/>
      <c r="BTX9"/>
      <c r="BTY9"/>
      <c r="BTZ9"/>
      <c r="BUA9"/>
      <c r="BUB9"/>
      <c r="BUC9"/>
      <c r="BUD9"/>
      <c r="BUE9"/>
      <c r="BUF9"/>
      <c r="BUG9"/>
      <c r="BUH9"/>
      <c r="BUI9"/>
      <c r="BUJ9"/>
      <c r="BUK9"/>
      <c r="BUL9"/>
      <c r="BUM9"/>
      <c r="BUN9"/>
      <c r="BUO9"/>
      <c r="BUP9"/>
      <c r="BUQ9"/>
      <c r="BUR9"/>
      <c r="BUS9"/>
      <c r="BUT9"/>
      <c r="BUU9"/>
      <c r="BUV9"/>
      <c r="BUW9"/>
      <c r="BUX9"/>
      <c r="BUY9"/>
      <c r="BUZ9"/>
      <c r="BVA9"/>
      <c r="BVB9"/>
      <c r="BVC9"/>
      <c r="BVD9"/>
      <c r="BVE9"/>
      <c r="BVF9"/>
      <c r="BVG9"/>
      <c r="BVH9"/>
      <c r="BVI9"/>
      <c r="BVJ9"/>
      <c r="BVK9"/>
      <c r="BVL9"/>
      <c r="BVM9"/>
      <c r="BVN9"/>
      <c r="BVO9"/>
      <c r="BVP9"/>
      <c r="BVQ9"/>
      <c r="BVR9"/>
      <c r="BVS9"/>
      <c r="BVT9"/>
      <c r="BVU9"/>
      <c r="BVV9"/>
      <c r="BVW9"/>
      <c r="BVX9"/>
      <c r="BVY9"/>
      <c r="BVZ9"/>
      <c r="BWA9"/>
      <c r="BWB9"/>
      <c r="BWC9"/>
      <c r="BWD9"/>
      <c r="BWE9"/>
      <c r="BWF9"/>
      <c r="BWG9"/>
      <c r="BWH9"/>
      <c r="BWI9"/>
      <c r="BWJ9"/>
      <c r="BWK9"/>
      <c r="BWL9"/>
      <c r="BWM9"/>
      <c r="BWN9"/>
      <c r="BWO9"/>
      <c r="BWP9"/>
      <c r="BWQ9"/>
      <c r="BWR9"/>
      <c r="BWS9"/>
      <c r="BWT9"/>
      <c r="BWU9"/>
      <c r="BWV9"/>
      <c r="BWW9"/>
      <c r="BWX9"/>
      <c r="BWY9"/>
      <c r="BWZ9"/>
      <c r="BXA9"/>
      <c r="BXB9"/>
      <c r="BXC9"/>
      <c r="BXD9"/>
      <c r="BXE9"/>
      <c r="BXF9"/>
      <c r="BXG9"/>
      <c r="BXH9"/>
      <c r="BXI9"/>
      <c r="BXJ9"/>
      <c r="BXK9"/>
      <c r="BXL9"/>
      <c r="BXM9"/>
      <c r="BXN9"/>
      <c r="BXO9"/>
      <c r="BXP9"/>
      <c r="BXQ9"/>
      <c r="BXR9"/>
      <c r="BXS9"/>
      <c r="BXT9"/>
      <c r="BXU9"/>
      <c r="BXV9"/>
      <c r="BXW9"/>
      <c r="BXX9"/>
      <c r="BXY9"/>
      <c r="BXZ9"/>
      <c r="BYA9"/>
      <c r="BYB9"/>
      <c r="BYC9"/>
      <c r="BYD9"/>
      <c r="BYE9"/>
      <c r="BYF9"/>
      <c r="BYG9"/>
      <c r="BYH9"/>
      <c r="BYI9"/>
      <c r="BYJ9"/>
      <c r="BYK9"/>
      <c r="BYL9"/>
      <c r="BYM9"/>
      <c r="BYN9"/>
      <c r="BYO9"/>
      <c r="BYP9"/>
      <c r="BYQ9"/>
      <c r="BYR9"/>
      <c r="BYS9"/>
      <c r="BYT9"/>
      <c r="BYU9"/>
      <c r="BYV9"/>
      <c r="BYW9"/>
      <c r="BYX9"/>
      <c r="BYY9"/>
      <c r="BYZ9"/>
      <c r="BZA9"/>
      <c r="BZB9"/>
      <c r="BZC9"/>
      <c r="BZD9"/>
      <c r="BZE9"/>
      <c r="BZF9"/>
      <c r="BZG9"/>
      <c r="BZH9"/>
      <c r="BZI9"/>
      <c r="BZJ9"/>
      <c r="BZK9"/>
      <c r="BZL9"/>
      <c r="BZM9"/>
      <c r="BZN9"/>
      <c r="BZO9"/>
      <c r="BZP9"/>
      <c r="BZQ9"/>
      <c r="BZR9"/>
      <c r="BZS9"/>
      <c r="BZT9"/>
      <c r="BZU9"/>
      <c r="BZV9"/>
      <c r="BZW9"/>
      <c r="BZX9"/>
      <c r="BZY9"/>
      <c r="BZZ9"/>
      <c r="CAA9"/>
      <c r="CAB9"/>
      <c r="CAC9"/>
      <c r="CAD9"/>
      <c r="CAE9"/>
      <c r="CAF9"/>
      <c r="CAG9"/>
      <c r="CAH9"/>
      <c r="CAI9"/>
      <c r="CAJ9"/>
      <c r="CAK9"/>
      <c r="CAL9"/>
      <c r="CAM9"/>
      <c r="CAN9"/>
      <c r="CAO9"/>
      <c r="CAP9"/>
      <c r="CAQ9"/>
      <c r="CAR9"/>
      <c r="CAS9"/>
      <c r="CAT9"/>
      <c r="CAU9"/>
      <c r="CAV9"/>
      <c r="CAW9"/>
      <c r="CAX9"/>
      <c r="CAY9"/>
      <c r="CAZ9"/>
      <c r="CBA9"/>
      <c r="CBB9"/>
      <c r="CBC9"/>
      <c r="CBD9"/>
      <c r="CBE9"/>
      <c r="CBF9"/>
      <c r="CBG9"/>
      <c r="CBH9"/>
      <c r="CBI9"/>
      <c r="CBJ9"/>
      <c r="CBK9"/>
      <c r="CBL9"/>
      <c r="CBM9"/>
      <c r="CBN9"/>
      <c r="CBO9"/>
      <c r="CBP9"/>
      <c r="CBQ9"/>
      <c r="CBR9"/>
      <c r="CBS9"/>
      <c r="CBT9"/>
      <c r="CBU9"/>
      <c r="CBV9"/>
      <c r="CBW9"/>
      <c r="CBX9"/>
      <c r="CBY9"/>
      <c r="CBZ9"/>
      <c r="CCA9"/>
      <c r="CCB9"/>
      <c r="CCC9"/>
      <c r="CCD9"/>
      <c r="CCE9"/>
      <c r="CCF9"/>
      <c r="CCG9"/>
      <c r="CCH9"/>
      <c r="CCI9"/>
      <c r="CCJ9"/>
      <c r="CCK9"/>
      <c r="CCL9"/>
      <c r="CCM9"/>
      <c r="CCN9"/>
      <c r="CCO9"/>
      <c r="CCP9"/>
      <c r="CCQ9"/>
      <c r="CCR9"/>
      <c r="CCS9"/>
      <c r="CCT9"/>
      <c r="CCU9"/>
      <c r="CCV9"/>
      <c r="CCW9"/>
      <c r="CCX9"/>
      <c r="CCY9"/>
      <c r="CCZ9"/>
      <c r="CDA9"/>
      <c r="CDB9"/>
      <c r="CDC9"/>
      <c r="CDD9"/>
      <c r="CDE9"/>
      <c r="CDF9"/>
      <c r="CDG9"/>
      <c r="CDH9"/>
      <c r="CDI9"/>
      <c r="CDJ9"/>
      <c r="CDK9"/>
      <c r="CDL9"/>
      <c r="CDM9"/>
      <c r="CDN9"/>
      <c r="CDO9"/>
      <c r="CDP9"/>
      <c r="CDQ9"/>
      <c r="CDR9"/>
      <c r="CDS9"/>
      <c r="CDT9"/>
      <c r="CDU9"/>
      <c r="CDV9"/>
      <c r="CDW9"/>
      <c r="CDX9"/>
      <c r="CDY9"/>
      <c r="CDZ9"/>
      <c r="CEA9"/>
      <c r="CEB9"/>
      <c r="CEC9"/>
      <c r="CED9"/>
      <c r="CEE9"/>
      <c r="CEF9"/>
      <c r="CEG9"/>
      <c r="CEH9"/>
      <c r="CEI9"/>
      <c r="CEJ9"/>
      <c r="CEK9"/>
      <c r="CEL9"/>
      <c r="CEM9"/>
      <c r="CEN9"/>
      <c r="CEO9"/>
      <c r="CEP9"/>
      <c r="CEQ9"/>
      <c r="CER9"/>
      <c r="CES9"/>
      <c r="CET9"/>
      <c r="CEU9"/>
      <c r="CEV9"/>
      <c r="CEW9"/>
      <c r="CEX9"/>
      <c r="CEY9"/>
      <c r="CEZ9"/>
      <c r="CFA9"/>
      <c r="CFB9"/>
      <c r="CFC9"/>
      <c r="CFD9"/>
      <c r="CFE9"/>
      <c r="CFF9"/>
      <c r="CFG9"/>
      <c r="CFH9"/>
      <c r="CFI9"/>
      <c r="CFJ9"/>
      <c r="CFK9"/>
      <c r="CFL9"/>
      <c r="CFM9"/>
      <c r="CFN9"/>
      <c r="CFO9"/>
      <c r="CFP9"/>
      <c r="CFQ9"/>
      <c r="CFR9"/>
      <c r="CFS9"/>
      <c r="CFT9"/>
      <c r="CFU9"/>
      <c r="CFV9"/>
      <c r="CFW9"/>
      <c r="CFX9"/>
      <c r="CFY9"/>
      <c r="CFZ9"/>
      <c r="CGA9"/>
      <c r="CGB9"/>
      <c r="CGC9"/>
      <c r="CGD9"/>
      <c r="CGE9"/>
      <c r="CGF9"/>
      <c r="CGG9"/>
      <c r="CGH9"/>
      <c r="CGI9"/>
      <c r="CGJ9"/>
      <c r="CGK9"/>
      <c r="CGL9"/>
      <c r="CGM9"/>
      <c r="CGN9"/>
      <c r="CGO9"/>
      <c r="CGP9"/>
      <c r="CGQ9"/>
      <c r="CGR9"/>
      <c r="CGS9"/>
      <c r="CGT9"/>
      <c r="CGU9"/>
      <c r="CGV9"/>
      <c r="CGW9"/>
      <c r="CGX9"/>
      <c r="CGY9"/>
      <c r="CGZ9"/>
      <c r="CHA9"/>
      <c r="CHB9"/>
      <c r="CHC9"/>
      <c r="CHD9"/>
      <c r="CHE9"/>
      <c r="CHF9"/>
      <c r="CHG9"/>
      <c r="CHH9"/>
      <c r="CHI9"/>
      <c r="CHJ9"/>
      <c r="CHK9"/>
      <c r="CHL9"/>
      <c r="CHM9"/>
      <c r="CHN9"/>
      <c r="CHO9"/>
      <c r="CHP9"/>
      <c r="CHQ9"/>
      <c r="CHR9"/>
      <c r="CHS9"/>
      <c r="CHT9"/>
      <c r="CHU9"/>
      <c r="CHV9"/>
      <c r="CHW9"/>
      <c r="CHX9"/>
      <c r="CHY9"/>
      <c r="CHZ9"/>
      <c r="CIA9"/>
      <c r="CIB9"/>
      <c r="CIC9"/>
      <c r="CID9"/>
      <c r="CIE9"/>
      <c r="CIF9"/>
      <c r="CIG9"/>
      <c r="CIH9"/>
      <c r="CII9"/>
      <c r="CIJ9"/>
      <c r="CIK9"/>
      <c r="CIL9"/>
      <c r="CIM9"/>
      <c r="CIN9"/>
      <c r="CIO9"/>
      <c r="CIP9"/>
      <c r="CIQ9"/>
      <c r="CIR9"/>
      <c r="CIS9"/>
      <c r="CIT9"/>
      <c r="CIU9"/>
      <c r="CIV9"/>
      <c r="CIW9"/>
      <c r="CIX9"/>
      <c r="CIY9"/>
      <c r="CIZ9"/>
      <c r="CJA9"/>
      <c r="CJB9"/>
      <c r="CJC9"/>
      <c r="CJD9"/>
      <c r="CJE9"/>
      <c r="CJF9"/>
      <c r="CJG9"/>
      <c r="CJH9"/>
      <c r="CJI9"/>
      <c r="CJJ9"/>
      <c r="CJK9"/>
      <c r="CJL9"/>
      <c r="CJM9"/>
      <c r="CJN9"/>
      <c r="CJO9"/>
      <c r="CJP9"/>
      <c r="CJQ9"/>
      <c r="CJR9"/>
      <c r="CJS9"/>
      <c r="CJT9"/>
      <c r="CJU9"/>
      <c r="CJV9"/>
      <c r="CJW9"/>
      <c r="CJX9"/>
      <c r="CJY9"/>
      <c r="CJZ9"/>
      <c r="CKA9"/>
      <c r="CKB9"/>
      <c r="CKC9"/>
      <c r="CKD9"/>
      <c r="CKE9"/>
      <c r="CKF9"/>
      <c r="CKG9"/>
      <c r="CKH9"/>
      <c r="CKI9"/>
      <c r="CKJ9"/>
      <c r="CKK9"/>
      <c r="CKL9"/>
      <c r="CKM9"/>
      <c r="CKN9"/>
      <c r="CKO9"/>
      <c r="CKP9"/>
      <c r="CKQ9"/>
      <c r="CKR9"/>
      <c r="CKS9"/>
      <c r="CKT9"/>
      <c r="CKU9"/>
      <c r="CKV9"/>
      <c r="CKW9"/>
      <c r="CKX9"/>
      <c r="CKY9"/>
      <c r="CKZ9"/>
      <c r="CLA9"/>
      <c r="CLB9"/>
      <c r="CLC9"/>
      <c r="CLD9"/>
      <c r="CLE9"/>
      <c r="CLF9"/>
      <c r="CLG9"/>
      <c r="CLH9"/>
      <c r="CLI9"/>
      <c r="CLJ9"/>
      <c r="CLK9"/>
      <c r="CLL9"/>
      <c r="CLM9"/>
      <c r="CLN9"/>
      <c r="CLO9"/>
      <c r="CLP9"/>
      <c r="CLQ9"/>
      <c r="CLR9"/>
      <c r="CLS9"/>
      <c r="CLT9"/>
      <c r="CLU9"/>
      <c r="CLV9"/>
      <c r="CLW9"/>
      <c r="CLX9"/>
      <c r="CLY9"/>
      <c r="CLZ9"/>
      <c r="CMA9"/>
      <c r="CMB9"/>
      <c r="CMC9"/>
      <c r="CMD9"/>
      <c r="CME9"/>
      <c r="CMF9"/>
      <c r="CMG9"/>
      <c r="CMH9"/>
      <c r="CMI9"/>
      <c r="CMJ9"/>
      <c r="CMK9"/>
      <c r="CML9"/>
      <c r="CMM9"/>
      <c r="CMN9"/>
      <c r="CMO9"/>
      <c r="CMP9"/>
      <c r="CMQ9"/>
      <c r="CMR9"/>
      <c r="CMS9"/>
      <c r="CMT9"/>
      <c r="CMU9"/>
      <c r="CMV9"/>
      <c r="CMW9"/>
      <c r="CMX9"/>
      <c r="CMY9"/>
      <c r="CMZ9"/>
      <c r="CNA9"/>
      <c r="CNB9"/>
      <c r="CNC9"/>
      <c r="CND9"/>
      <c r="CNE9"/>
      <c r="CNF9"/>
      <c r="CNG9"/>
      <c r="CNH9"/>
      <c r="CNI9"/>
      <c r="CNJ9"/>
      <c r="CNK9"/>
      <c r="CNL9"/>
      <c r="CNM9"/>
      <c r="CNN9"/>
      <c r="CNO9"/>
      <c r="CNP9"/>
      <c r="CNQ9"/>
      <c r="CNR9"/>
      <c r="CNS9"/>
      <c r="CNT9"/>
      <c r="CNU9"/>
      <c r="CNV9"/>
      <c r="CNW9"/>
      <c r="CNX9"/>
      <c r="CNY9"/>
      <c r="CNZ9"/>
      <c r="COA9"/>
      <c r="COB9"/>
      <c r="COC9"/>
      <c r="COD9"/>
      <c r="COE9"/>
      <c r="COF9"/>
      <c r="COG9"/>
      <c r="COH9"/>
      <c r="COI9"/>
      <c r="COJ9"/>
      <c r="COK9"/>
      <c r="COL9"/>
      <c r="COM9"/>
      <c r="CON9"/>
      <c r="COO9"/>
      <c r="COP9"/>
      <c r="COQ9"/>
      <c r="COR9"/>
      <c r="COS9"/>
      <c r="COT9"/>
      <c r="COU9"/>
      <c r="COV9"/>
      <c r="COW9"/>
      <c r="COX9"/>
      <c r="COY9"/>
      <c r="COZ9"/>
      <c r="CPA9"/>
      <c r="CPB9"/>
      <c r="CPC9"/>
      <c r="CPD9"/>
      <c r="CPE9"/>
      <c r="CPF9"/>
      <c r="CPG9"/>
      <c r="CPH9"/>
      <c r="CPI9"/>
      <c r="CPJ9"/>
      <c r="CPK9"/>
      <c r="CPL9"/>
      <c r="CPM9"/>
      <c r="CPN9"/>
      <c r="CPO9"/>
      <c r="CPP9"/>
      <c r="CPQ9"/>
      <c r="CPR9"/>
      <c r="CPS9"/>
      <c r="CPT9"/>
      <c r="CPU9"/>
      <c r="CPV9"/>
      <c r="CPW9"/>
      <c r="CPX9"/>
      <c r="CPY9"/>
      <c r="CPZ9"/>
      <c r="CQA9"/>
      <c r="CQB9"/>
      <c r="CQC9"/>
      <c r="CQD9"/>
      <c r="CQE9"/>
      <c r="CQF9"/>
      <c r="CQG9"/>
      <c r="CQH9"/>
      <c r="CQI9"/>
      <c r="CQJ9"/>
      <c r="CQK9"/>
      <c r="CQL9"/>
      <c r="CQM9"/>
      <c r="CQN9"/>
      <c r="CQO9"/>
      <c r="CQP9"/>
      <c r="CQQ9"/>
      <c r="CQR9"/>
      <c r="CQS9"/>
      <c r="CQT9"/>
      <c r="CQU9"/>
      <c r="CQV9"/>
      <c r="CQW9"/>
      <c r="CQX9"/>
      <c r="CQY9"/>
      <c r="CQZ9"/>
      <c r="CRA9"/>
      <c r="CRB9"/>
      <c r="CRC9"/>
      <c r="CRD9"/>
      <c r="CRE9"/>
      <c r="CRF9"/>
      <c r="CRG9"/>
      <c r="CRH9"/>
      <c r="CRI9"/>
      <c r="CRJ9"/>
      <c r="CRK9"/>
      <c r="CRL9"/>
      <c r="CRM9"/>
      <c r="CRN9"/>
      <c r="CRO9"/>
      <c r="CRP9"/>
      <c r="CRQ9"/>
      <c r="CRR9"/>
      <c r="CRS9"/>
      <c r="CRT9"/>
      <c r="CRU9"/>
      <c r="CRV9"/>
      <c r="CRW9"/>
      <c r="CRX9"/>
      <c r="CRY9"/>
      <c r="CRZ9"/>
      <c r="CSA9"/>
      <c r="CSB9"/>
      <c r="CSC9"/>
      <c r="CSD9"/>
      <c r="CSE9"/>
      <c r="CSF9"/>
      <c r="CSG9"/>
      <c r="CSH9"/>
      <c r="CSI9"/>
      <c r="CSJ9"/>
      <c r="CSK9"/>
      <c r="CSL9"/>
      <c r="CSM9"/>
      <c r="CSN9"/>
      <c r="CSO9"/>
      <c r="CSP9"/>
      <c r="CSQ9"/>
      <c r="CSR9"/>
      <c r="CSS9"/>
      <c r="CST9"/>
      <c r="CSU9"/>
      <c r="CSV9"/>
      <c r="CSW9"/>
      <c r="CSX9"/>
      <c r="CSY9"/>
      <c r="CSZ9"/>
      <c r="CTA9"/>
      <c r="CTB9"/>
      <c r="CTC9"/>
      <c r="CTD9"/>
      <c r="CTE9"/>
      <c r="CTF9"/>
      <c r="CTG9"/>
      <c r="CTH9"/>
      <c r="CTI9"/>
      <c r="CTJ9"/>
      <c r="CTK9"/>
      <c r="CTL9"/>
      <c r="CTM9"/>
      <c r="CTN9"/>
      <c r="CTO9"/>
      <c r="CTP9"/>
      <c r="CTQ9"/>
      <c r="CTR9"/>
      <c r="CTS9"/>
      <c r="CTT9"/>
      <c r="CTU9"/>
      <c r="CTV9"/>
      <c r="CTW9"/>
      <c r="CTX9"/>
      <c r="CTY9"/>
      <c r="CTZ9"/>
      <c r="CUA9"/>
      <c r="CUB9"/>
      <c r="CUC9"/>
      <c r="CUD9"/>
      <c r="CUE9"/>
      <c r="CUF9"/>
      <c r="CUG9"/>
      <c r="CUH9"/>
      <c r="CUI9"/>
      <c r="CUJ9"/>
      <c r="CUK9"/>
      <c r="CUL9"/>
      <c r="CUM9"/>
      <c r="CUN9"/>
      <c r="CUO9"/>
      <c r="CUP9"/>
      <c r="CUQ9"/>
      <c r="CUR9"/>
      <c r="CUS9"/>
      <c r="CUT9"/>
      <c r="CUU9"/>
      <c r="CUV9"/>
      <c r="CUW9"/>
      <c r="CUX9"/>
      <c r="CUY9"/>
      <c r="CUZ9"/>
      <c r="CVA9"/>
      <c r="CVB9"/>
      <c r="CVC9"/>
      <c r="CVD9"/>
      <c r="CVE9"/>
      <c r="CVF9"/>
      <c r="CVG9"/>
      <c r="CVH9"/>
      <c r="CVI9"/>
      <c r="CVJ9"/>
      <c r="CVK9"/>
      <c r="CVL9"/>
      <c r="CVM9"/>
      <c r="CVN9"/>
      <c r="CVO9"/>
      <c r="CVP9"/>
      <c r="CVQ9"/>
      <c r="CVR9"/>
      <c r="CVS9"/>
      <c r="CVT9"/>
      <c r="CVU9"/>
      <c r="CVV9"/>
      <c r="CVW9"/>
      <c r="CVX9"/>
      <c r="CVY9"/>
      <c r="CVZ9"/>
      <c r="CWA9"/>
      <c r="CWB9"/>
      <c r="CWC9"/>
      <c r="CWD9"/>
      <c r="CWE9"/>
      <c r="CWF9"/>
      <c r="CWG9"/>
      <c r="CWH9"/>
      <c r="CWI9"/>
      <c r="CWJ9"/>
      <c r="CWK9"/>
      <c r="CWL9"/>
      <c r="CWM9"/>
      <c r="CWN9"/>
      <c r="CWO9"/>
      <c r="CWP9"/>
      <c r="CWQ9"/>
      <c r="CWR9"/>
      <c r="CWS9"/>
      <c r="CWT9"/>
      <c r="CWU9"/>
      <c r="CWV9"/>
      <c r="CWW9"/>
      <c r="CWX9"/>
      <c r="CWY9"/>
      <c r="CWZ9"/>
      <c r="CXA9"/>
      <c r="CXB9"/>
      <c r="CXC9"/>
      <c r="CXD9"/>
      <c r="CXE9"/>
      <c r="CXF9"/>
      <c r="CXG9"/>
      <c r="CXH9"/>
      <c r="CXI9"/>
      <c r="CXJ9"/>
      <c r="CXK9"/>
      <c r="CXL9"/>
      <c r="CXM9"/>
      <c r="CXN9"/>
      <c r="CXO9"/>
      <c r="CXP9"/>
      <c r="CXQ9"/>
      <c r="CXR9"/>
      <c r="CXS9"/>
      <c r="CXT9"/>
      <c r="CXU9"/>
      <c r="CXV9"/>
      <c r="CXW9"/>
      <c r="CXX9"/>
      <c r="CXY9"/>
      <c r="CXZ9"/>
      <c r="CYA9"/>
      <c r="CYB9"/>
      <c r="CYC9"/>
      <c r="CYD9"/>
      <c r="CYE9"/>
      <c r="CYF9"/>
      <c r="CYG9"/>
      <c r="CYH9"/>
      <c r="CYI9"/>
      <c r="CYJ9"/>
      <c r="CYK9"/>
      <c r="CYL9"/>
      <c r="CYM9"/>
      <c r="CYN9"/>
      <c r="CYO9"/>
      <c r="CYP9"/>
      <c r="CYQ9"/>
      <c r="CYR9"/>
      <c r="CYS9"/>
      <c r="CYT9"/>
      <c r="CYU9"/>
      <c r="CYV9"/>
      <c r="CYW9"/>
      <c r="CYX9"/>
      <c r="CYY9"/>
      <c r="CYZ9"/>
      <c r="CZA9"/>
      <c r="CZB9"/>
      <c r="CZC9"/>
      <c r="CZD9"/>
      <c r="CZE9"/>
      <c r="CZF9"/>
      <c r="CZG9"/>
      <c r="CZH9"/>
      <c r="CZI9"/>
      <c r="CZJ9"/>
      <c r="CZK9"/>
      <c r="CZL9"/>
      <c r="CZM9"/>
      <c r="CZN9"/>
      <c r="CZO9"/>
      <c r="CZP9"/>
      <c r="CZQ9"/>
      <c r="CZR9"/>
      <c r="CZS9"/>
      <c r="CZT9"/>
      <c r="CZU9"/>
      <c r="CZV9"/>
      <c r="CZW9"/>
      <c r="CZX9"/>
      <c r="CZY9"/>
      <c r="CZZ9"/>
      <c r="DAA9"/>
      <c r="DAB9"/>
      <c r="DAC9"/>
      <c r="DAD9"/>
      <c r="DAE9"/>
      <c r="DAF9"/>
      <c r="DAG9"/>
      <c r="DAH9"/>
      <c r="DAI9"/>
      <c r="DAJ9"/>
      <c r="DAK9"/>
      <c r="DAL9"/>
      <c r="DAM9"/>
      <c r="DAN9"/>
      <c r="DAO9"/>
      <c r="DAP9"/>
      <c r="DAQ9"/>
      <c r="DAR9"/>
      <c r="DAS9"/>
      <c r="DAT9"/>
      <c r="DAU9"/>
      <c r="DAV9"/>
      <c r="DAW9"/>
      <c r="DAX9"/>
      <c r="DAY9"/>
      <c r="DAZ9"/>
      <c r="DBA9"/>
      <c r="DBB9"/>
      <c r="DBC9"/>
      <c r="DBD9"/>
      <c r="DBE9"/>
      <c r="DBF9"/>
      <c r="DBG9"/>
      <c r="DBH9"/>
      <c r="DBI9"/>
      <c r="DBJ9"/>
      <c r="DBK9"/>
      <c r="DBL9"/>
      <c r="DBM9"/>
      <c r="DBN9"/>
      <c r="DBO9"/>
      <c r="DBP9"/>
      <c r="DBQ9"/>
      <c r="DBR9"/>
      <c r="DBS9"/>
      <c r="DBT9"/>
      <c r="DBU9"/>
      <c r="DBV9"/>
      <c r="DBW9"/>
      <c r="DBX9"/>
      <c r="DBY9"/>
      <c r="DBZ9"/>
      <c r="DCA9"/>
      <c r="DCB9"/>
      <c r="DCC9"/>
      <c r="DCD9"/>
      <c r="DCE9"/>
      <c r="DCF9"/>
      <c r="DCG9"/>
      <c r="DCH9"/>
      <c r="DCI9"/>
      <c r="DCJ9"/>
      <c r="DCK9"/>
      <c r="DCL9"/>
      <c r="DCM9"/>
      <c r="DCN9"/>
      <c r="DCO9"/>
      <c r="DCP9"/>
      <c r="DCQ9"/>
      <c r="DCR9"/>
      <c r="DCS9"/>
      <c r="DCT9"/>
      <c r="DCU9"/>
      <c r="DCV9"/>
      <c r="DCW9"/>
      <c r="DCX9"/>
      <c r="DCY9"/>
      <c r="DCZ9"/>
      <c r="DDA9"/>
      <c r="DDB9"/>
      <c r="DDC9"/>
      <c r="DDD9"/>
      <c r="DDE9"/>
      <c r="DDF9"/>
      <c r="DDG9"/>
      <c r="DDH9"/>
      <c r="DDI9"/>
      <c r="DDJ9"/>
      <c r="DDK9"/>
      <c r="DDL9"/>
      <c r="DDM9"/>
      <c r="DDN9"/>
      <c r="DDO9"/>
      <c r="DDP9"/>
      <c r="DDQ9"/>
      <c r="DDR9"/>
      <c r="DDS9"/>
      <c r="DDT9"/>
      <c r="DDU9"/>
      <c r="DDV9"/>
      <c r="DDW9"/>
      <c r="DDX9"/>
      <c r="DDY9"/>
      <c r="DDZ9"/>
      <c r="DEA9"/>
      <c r="DEB9"/>
      <c r="DEC9"/>
      <c r="DED9"/>
      <c r="DEE9"/>
      <c r="DEF9"/>
      <c r="DEG9"/>
      <c r="DEH9"/>
      <c r="DEI9"/>
      <c r="DEJ9"/>
      <c r="DEK9"/>
      <c r="DEL9"/>
      <c r="DEM9"/>
      <c r="DEN9"/>
      <c r="DEO9"/>
      <c r="DEP9"/>
      <c r="DEQ9"/>
      <c r="DER9"/>
      <c r="DES9"/>
      <c r="DET9"/>
      <c r="DEU9"/>
      <c r="DEV9"/>
      <c r="DEW9"/>
      <c r="DEX9"/>
      <c r="DEY9"/>
      <c r="DEZ9"/>
      <c r="DFA9"/>
      <c r="DFB9"/>
      <c r="DFC9"/>
      <c r="DFD9"/>
      <c r="DFE9"/>
      <c r="DFF9"/>
      <c r="DFG9"/>
      <c r="DFH9"/>
      <c r="DFI9"/>
      <c r="DFJ9"/>
      <c r="DFK9"/>
      <c r="DFL9"/>
      <c r="DFM9"/>
      <c r="DFN9"/>
      <c r="DFO9"/>
      <c r="DFP9"/>
      <c r="DFQ9"/>
      <c r="DFR9"/>
      <c r="DFS9"/>
      <c r="DFT9"/>
      <c r="DFU9"/>
      <c r="DFV9"/>
      <c r="DFW9"/>
      <c r="DFX9"/>
      <c r="DFY9"/>
      <c r="DFZ9"/>
      <c r="DGA9"/>
      <c r="DGB9"/>
      <c r="DGC9"/>
      <c r="DGD9"/>
      <c r="DGE9"/>
      <c r="DGF9"/>
      <c r="DGG9"/>
      <c r="DGH9"/>
      <c r="DGI9"/>
      <c r="DGJ9"/>
      <c r="DGK9"/>
      <c r="DGL9"/>
      <c r="DGM9"/>
      <c r="DGN9"/>
      <c r="DGO9"/>
      <c r="DGP9"/>
      <c r="DGQ9"/>
      <c r="DGR9"/>
      <c r="DGS9"/>
      <c r="DGT9"/>
      <c r="DGU9"/>
      <c r="DGV9"/>
      <c r="DGW9"/>
      <c r="DGX9"/>
      <c r="DGY9"/>
      <c r="DGZ9"/>
      <c r="DHA9"/>
      <c r="DHB9"/>
      <c r="DHC9"/>
      <c r="DHD9"/>
      <c r="DHE9"/>
      <c r="DHF9"/>
      <c r="DHG9"/>
      <c r="DHH9"/>
      <c r="DHI9"/>
      <c r="DHJ9"/>
      <c r="DHK9"/>
      <c r="DHL9"/>
      <c r="DHM9"/>
      <c r="DHN9"/>
      <c r="DHO9"/>
      <c r="DHP9"/>
      <c r="DHQ9"/>
      <c r="DHR9"/>
      <c r="DHS9"/>
      <c r="DHT9"/>
      <c r="DHU9"/>
      <c r="DHV9"/>
      <c r="DHW9"/>
      <c r="DHX9"/>
      <c r="DHY9"/>
      <c r="DHZ9"/>
      <c r="DIA9"/>
      <c r="DIB9"/>
      <c r="DIC9"/>
      <c r="DID9"/>
      <c r="DIE9"/>
      <c r="DIF9"/>
      <c r="DIG9"/>
      <c r="DIH9"/>
      <c r="DII9"/>
      <c r="DIJ9"/>
      <c r="DIK9"/>
      <c r="DIL9"/>
      <c r="DIM9"/>
      <c r="DIN9"/>
      <c r="DIO9"/>
      <c r="DIP9"/>
      <c r="DIQ9"/>
      <c r="DIR9"/>
      <c r="DIS9"/>
      <c r="DIT9"/>
      <c r="DIU9"/>
      <c r="DIV9"/>
      <c r="DIW9"/>
      <c r="DIX9"/>
      <c r="DIY9"/>
      <c r="DIZ9"/>
      <c r="DJA9"/>
      <c r="DJB9"/>
      <c r="DJC9"/>
      <c r="DJD9"/>
      <c r="DJE9"/>
      <c r="DJF9"/>
      <c r="DJG9"/>
      <c r="DJH9"/>
      <c r="DJI9"/>
      <c r="DJJ9"/>
      <c r="DJK9"/>
      <c r="DJL9"/>
      <c r="DJM9"/>
      <c r="DJN9"/>
      <c r="DJO9"/>
      <c r="DJP9"/>
      <c r="DJQ9"/>
      <c r="DJR9"/>
      <c r="DJS9"/>
      <c r="DJT9"/>
      <c r="DJU9"/>
      <c r="DJV9"/>
      <c r="DJW9"/>
      <c r="DJX9"/>
      <c r="DJY9"/>
      <c r="DJZ9"/>
      <c r="DKA9"/>
      <c r="DKB9"/>
      <c r="DKC9"/>
      <c r="DKD9"/>
      <c r="DKE9"/>
      <c r="DKF9"/>
      <c r="DKG9"/>
      <c r="DKH9"/>
      <c r="DKI9"/>
      <c r="DKJ9"/>
      <c r="DKK9"/>
      <c r="DKL9"/>
      <c r="DKM9"/>
      <c r="DKN9"/>
      <c r="DKO9"/>
      <c r="DKP9"/>
      <c r="DKQ9"/>
      <c r="DKR9"/>
      <c r="DKS9"/>
      <c r="DKT9"/>
      <c r="DKU9"/>
      <c r="DKV9"/>
      <c r="DKW9"/>
      <c r="DKX9"/>
      <c r="DKY9"/>
      <c r="DKZ9"/>
      <c r="DLA9"/>
      <c r="DLB9"/>
      <c r="DLC9"/>
      <c r="DLD9"/>
      <c r="DLE9"/>
      <c r="DLF9"/>
      <c r="DLG9"/>
      <c r="DLH9"/>
      <c r="DLI9"/>
      <c r="DLJ9"/>
      <c r="DLK9"/>
      <c r="DLL9"/>
      <c r="DLM9"/>
      <c r="DLN9"/>
      <c r="DLO9"/>
      <c r="DLP9"/>
      <c r="DLQ9"/>
      <c r="DLR9"/>
      <c r="DLS9"/>
      <c r="DLT9"/>
      <c r="DLU9"/>
      <c r="DLV9"/>
      <c r="DLW9"/>
      <c r="DLX9"/>
      <c r="DLY9"/>
      <c r="DLZ9"/>
      <c r="DMA9"/>
      <c r="DMB9"/>
      <c r="DMC9"/>
      <c r="DMD9"/>
      <c r="DME9"/>
      <c r="DMF9"/>
      <c r="DMG9"/>
      <c r="DMH9"/>
      <c r="DMI9"/>
      <c r="DMJ9"/>
      <c r="DMK9"/>
      <c r="DML9"/>
      <c r="DMM9"/>
      <c r="DMN9"/>
      <c r="DMO9"/>
      <c r="DMP9"/>
      <c r="DMQ9"/>
      <c r="DMR9"/>
      <c r="DMS9"/>
      <c r="DMT9"/>
      <c r="DMU9"/>
      <c r="DMV9"/>
      <c r="DMW9"/>
      <c r="DMX9"/>
      <c r="DMY9"/>
      <c r="DMZ9"/>
      <c r="DNA9"/>
      <c r="DNB9"/>
      <c r="DNC9"/>
      <c r="DND9"/>
      <c r="DNE9"/>
      <c r="DNF9"/>
      <c r="DNG9"/>
      <c r="DNH9"/>
      <c r="DNI9"/>
      <c r="DNJ9"/>
      <c r="DNK9"/>
      <c r="DNL9"/>
      <c r="DNM9"/>
      <c r="DNN9"/>
      <c r="DNO9"/>
      <c r="DNP9"/>
      <c r="DNQ9"/>
      <c r="DNR9"/>
      <c r="DNS9"/>
      <c r="DNT9"/>
      <c r="DNU9"/>
      <c r="DNV9"/>
      <c r="DNW9"/>
      <c r="DNX9"/>
      <c r="DNY9"/>
      <c r="DNZ9"/>
      <c r="DOA9"/>
      <c r="DOB9"/>
      <c r="DOC9"/>
      <c r="DOD9"/>
      <c r="DOE9"/>
      <c r="DOF9"/>
      <c r="DOG9"/>
      <c r="DOH9"/>
      <c r="DOI9"/>
      <c r="DOJ9"/>
      <c r="DOK9"/>
      <c r="DOL9"/>
      <c r="DOM9"/>
      <c r="DON9"/>
      <c r="DOO9"/>
      <c r="DOP9"/>
      <c r="DOQ9"/>
      <c r="DOR9"/>
      <c r="DOS9"/>
      <c r="DOT9"/>
      <c r="DOU9"/>
      <c r="DOV9"/>
      <c r="DOW9"/>
      <c r="DOX9"/>
      <c r="DOY9"/>
      <c r="DOZ9"/>
      <c r="DPA9"/>
      <c r="DPB9"/>
      <c r="DPC9"/>
      <c r="DPD9"/>
      <c r="DPE9"/>
      <c r="DPF9"/>
      <c r="DPG9"/>
      <c r="DPH9"/>
      <c r="DPI9"/>
      <c r="DPJ9"/>
      <c r="DPK9"/>
      <c r="DPL9"/>
      <c r="DPM9"/>
      <c r="DPN9"/>
      <c r="DPO9"/>
      <c r="DPP9"/>
      <c r="DPQ9"/>
      <c r="DPR9"/>
      <c r="DPS9"/>
      <c r="DPT9"/>
      <c r="DPU9"/>
      <c r="DPV9"/>
      <c r="DPW9"/>
      <c r="DPX9"/>
      <c r="DPY9"/>
      <c r="DPZ9"/>
      <c r="DQA9"/>
      <c r="DQB9"/>
      <c r="DQC9"/>
      <c r="DQD9"/>
      <c r="DQE9"/>
      <c r="DQF9"/>
      <c r="DQG9"/>
      <c r="DQH9"/>
      <c r="DQI9"/>
      <c r="DQJ9"/>
      <c r="DQK9"/>
      <c r="DQL9"/>
      <c r="DQM9"/>
      <c r="DQN9"/>
      <c r="DQO9"/>
      <c r="DQP9"/>
      <c r="DQQ9"/>
      <c r="DQR9"/>
      <c r="DQS9"/>
      <c r="DQT9"/>
      <c r="DQU9"/>
      <c r="DQV9"/>
      <c r="DQW9"/>
      <c r="DQX9"/>
      <c r="DQY9"/>
      <c r="DQZ9"/>
      <c r="DRA9"/>
      <c r="DRB9"/>
      <c r="DRC9"/>
      <c r="DRD9"/>
      <c r="DRE9"/>
      <c r="DRF9"/>
      <c r="DRG9"/>
      <c r="DRH9"/>
      <c r="DRI9"/>
      <c r="DRJ9"/>
      <c r="DRK9"/>
      <c r="DRL9"/>
      <c r="DRM9"/>
      <c r="DRN9"/>
      <c r="DRO9"/>
      <c r="DRP9"/>
      <c r="DRQ9"/>
      <c r="DRR9"/>
      <c r="DRS9"/>
      <c r="DRT9"/>
      <c r="DRU9"/>
      <c r="DRV9"/>
      <c r="DRW9"/>
      <c r="DRX9"/>
      <c r="DRY9"/>
      <c r="DRZ9"/>
      <c r="DSA9"/>
      <c r="DSB9"/>
      <c r="DSC9"/>
      <c r="DSD9"/>
      <c r="DSE9"/>
      <c r="DSF9"/>
      <c r="DSG9"/>
      <c r="DSH9"/>
      <c r="DSI9"/>
      <c r="DSJ9"/>
      <c r="DSK9"/>
      <c r="DSL9"/>
      <c r="DSM9"/>
      <c r="DSN9"/>
      <c r="DSO9"/>
      <c r="DSP9"/>
      <c r="DSQ9"/>
      <c r="DSR9"/>
      <c r="DSS9"/>
      <c r="DST9"/>
      <c r="DSU9"/>
      <c r="DSV9"/>
      <c r="DSW9"/>
      <c r="DSX9"/>
      <c r="DSY9"/>
      <c r="DSZ9"/>
      <c r="DTA9"/>
      <c r="DTB9"/>
      <c r="DTC9"/>
      <c r="DTD9"/>
      <c r="DTE9"/>
      <c r="DTF9"/>
      <c r="DTG9"/>
      <c r="DTH9"/>
      <c r="DTI9"/>
      <c r="DTJ9"/>
      <c r="DTK9"/>
      <c r="DTL9"/>
      <c r="DTM9"/>
      <c r="DTN9"/>
      <c r="DTO9"/>
      <c r="DTP9"/>
      <c r="DTQ9"/>
      <c r="DTR9"/>
      <c r="DTS9"/>
      <c r="DTT9"/>
      <c r="DTU9"/>
      <c r="DTV9"/>
      <c r="DTW9"/>
      <c r="DTX9"/>
      <c r="DTY9"/>
      <c r="DTZ9"/>
      <c r="DUA9"/>
      <c r="DUB9"/>
      <c r="DUC9"/>
      <c r="DUD9"/>
      <c r="DUE9"/>
      <c r="DUF9"/>
      <c r="DUG9"/>
      <c r="DUH9"/>
      <c r="DUI9"/>
      <c r="DUJ9"/>
      <c r="DUK9"/>
      <c r="DUL9"/>
      <c r="DUM9"/>
      <c r="DUN9"/>
      <c r="DUO9"/>
      <c r="DUP9"/>
      <c r="DUQ9"/>
      <c r="DUR9"/>
      <c r="DUS9"/>
      <c r="DUT9"/>
      <c r="DUU9"/>
      <c r="DUV9"/>
      <c r="DUW9"/>
      <c r="DUX9"/>
      <c r="DUY9"/>
      <c r="DUZ9"/>
      <c r="DVA9"/>
      <c r="DVB9"/>
      <c r="DVC9"/>
      <c r="DVD9"/>
      <c r="DVE9"/>
      <c r="DVF9"/>
      <c r="DVG9"/>
      <c r="DVH9"/>
      <c r="DVI9"/>
      <c r="DVJ9"/>
      <c r="DVK9"/>
      <c r="DVL9"/>
      <c r="DVM9"/>
      <c r="DVN9"/>
      <c r="DVO9"/>
      <c r="DVP9"/>
      <c r="DVQ9"/>
      <c r="DVR9"/>
      <c r="DVS9"/>
      <c r="DVT9"/>
      <c r="DVU9"/>
      <c r="DVV9"/>
      <c r="DVW9"/>
      <c r="DVX9"/>
      <c r="DVY9"/>
      <c r="DVZ9"/>
      <c r="DWA9"/>
      <c r="DWB9"/>
      <c r="DWC9"/>
      <c r="DWD9"/>
      <c r="DWE9"/>
      <c r="DWF9"/>
      <c r="DWG9"/>
      <c r="DWH9"/>
      <c r="DWI9"/>
      <c r="DWJ9"/>
      <c r="DWK9"/>
      <c r="DWL9"/>
      <c r="DWM9"/>
      <c r="DWN9"/>
      <c r="DWO9"/>
      <c r="DWP9"/>
      <c r="DWQ9"/>
      <c r="DWR9"/>
      <c r="DWS9"/>
      <c r="DWT9"/>
      <c r="DWU9"/>
      <c r="DWV9"/>
      <c r="DWW9"/>
      <c r="DWX9"/>
      <c r="DWY9"/>
      <c r="DWZ9"/>
      <c r="DXA9"/>
      <c r="DXB9"/>
      <c r="DXC9"/>
      <c r="DXD9"/>
      <c r="DXE9"/>
      <c r="DXF9"/>
      <c r="DXG9"/>
      <c r="DXH9"/>
      <c r="DXI9"/>
      <c r="DXJ9"/>
      <c r="DXK9"/>
      <c r="DXL9"/>
      <c r="DXM9"/>
      <c r="DXN9"/>
      <c r="DXO9"/>
      <c r="DXP9"/>
      <c r="DXQ9"/>
      <c r="DXR9"/>
      <c r="DXS9"/>
      <c r="DXT9"/>
      <c r="DXU9"/>
      <c r="DXV9"/>
      <c r="DXW9"/>
      <c r="DXX9"/>
      <c r="DXY9"/>
      <c r="DXZ9"/>
      <c r="DYA9"/>
      <c r="DYB9"/>
      <c r="DYC9"/>
      <c r="DYD9"/>
      <c r="DYE9"/>
      <c r="DYF9"/>
      <c r="DYG9"/>
      <c r="DYH9"/>
      <c r="DYI9"/>
      <c r="DYJ9"/>
      <c r="DYK9"/>
      <c r="DYL9"/>
      <c r="DYM9"/>
      <c r="DYN9"/>
      <c r="DYO9"/>
      <c r="DYP9"/>
      <c r="DYQ9"/>
      <c r="DYR9"/>
      <c r="DYS9"/>
      <c r="DYT9"/>
      <c r="DYU9"/>
      <c r="DYV9"/>
      <c r="DYW9"/>
      <c r="DYX9"/>
      <c r="DYY9"/>
      <c r="DYZ9"/>
      <c r="DZA9"/>
      <c r="DZB9"/>
      <c r="DZC9"/>
      <c r="DZD9"/>
      <c r="DZE9"/>
      <c r="DZF9"/>
      <c r="DZG9"/>
      <c r="DZH9"/>
      <c r="DZI9"/>
      <c r="DZJ9"/>
      <c r="DZK9"/>
      <c r="DZL9"/>
      <c r="DZM9"/>
      <c r="DZN9"/>
      <c r="DZO9"/>
      <c r="DZP9"/>
      <c r="DZQ9"/>
      <c r="DZR9"/>
      <c r="DZS9"/>
      <c r="DZT9"/>
      <c r="DZU9"/>
      <c r="DZV9"/>
      <c r="DZW9"/>
      <c r="DZX9"/>
      <c r="DZY9"/>
      <c r="DZZ9"/>
      <c r="EAA9"/>
      <c r="EAB9"/>
      <c r="EAC9"/>
      <c r="EAD9"/>
      <c r="EAE9"/>
      <c r="EAF9"/>
      <c r="EAG9"/>
      <c r="EAH9"/>
      <c r="EAI9"/>
      <c r="EAJ9"/>
      <c r="EAK9"/>
      <c r="EAL9"/>
      <c r="EAM9"/>
      <c r="EAN9"/>
      <c r="EAO9"/>
      <c r="EAP9"/>
      <c r="EAQ9"/>
      <c r="EAR9"/>
      <c r="EAS9"/>
      <c r="EAT9"/>
      <c r="EAU9"/>
      <c r="EAV9"/>
      <c r="EAW9"/>
      <c r="EAX9"/>
      <c r="EAY9"/>
      <c r="EAZ9"/>
      <c r="EBA9"/>
      <c r="EBB9"/>
      <c r="EBC9"/>
      <c r="EBD9"/>
      <c r="EBE9"/>
      <c r="EBF9"/>
      <c r="EBG9"/>
      <c r="EBH9"/>
      <c r="EBI9"/>
      <c r="EBJ9"/>
      <c r="EBK9"/>
      <c r="EBL9"/>
      <c r="EBM9"/>
      <c r="EBN9"/>
      <c r="EBO9"/>
      <c r="EBP9"/>
      <c r="EBQ9"/>
      <c r="EBR9"/>
      <c r="EBS9"/>
      <c r="EBT9"/>
      <c r="EBU9"/>
      <c r="EBV9"/>
      <c r="EBW9"/>
      <c r="EBX9"/>
      <c r="EBY9"/>
      <c r="EBZ9"/>
      <c r="ECA9"/>
      <c r="ECB9"/>
      <c r="ECC9"/>
      <c r="ECD9"/>
      <c r="ECE9"/>
      <c r="ECF9"/>
      <c r="ECG9"/>
      <c r="ECH9"/>
      <c r="ECI9"/>
      <c r="ECJ9"/>
      <c r="ECK9"/>
      <c r="ECL9"/>
      <c r="ECM9"/>
      <c r="ECN9"/>
      <c r="ECO9"/>
      <c r="ECP9"/>
      <c r="ECQ9"/>
      <c r="ECR9"/>
      <c r="ECS9"/>
      <c r="ECT9"/>
      <c r="ECU9"/>
      <c r="ECV9"/>
      <c r="ECW9"/>
      <c r="ECX9"/>
      <c r="ECY9"/>
      <c r="ECZ9"/>
      <c r="EDA9"/>
      <c r="EDB9"/>
      <c r="EDC9"/>
      <c r="EDD9"/>
      <c r="EDE9"/>
      <c r="EDF9"/>
      <c r="EDG9"/>
      <c r="EDH9"/>
      <c r="EDI9"/>
      <c r="EDJ9"/>
      <c r="EDK9"/>
      <c r="EDL9"/>
      <c r="EDM9"/>
      <c r="EDN9"/>
      <c r="EDO9"/>
      <c r="EDP9"/>
      <c r="EDQ9"/>
      <c r="EDR9"/>
      <c r="EDS9"/>
      <c r="EDT9"/>
      <c r="EDU9"/>
      <c r="EDV9"/>
      <c r="EDW9"/>
      <c r="EDX9"/>
      <c r="EDY9"/>
      <c r="EDZ9"/>
      <c r="EEA9"/>
      <c r="EEB9"/>
      <c r="EEC9"/>
      <c r="EED9"/>
      <c r="EEE9"/>
      <c r="EEF9"/>
      <c r="EEG9"/>
      <c r="EEH9"/>
      <c r="EEI9"/>
      <c r="EEJ9"/>
      <c r="EEK9"/>
      <c r="EEL9"/>
      <c r="EEM9"/>
      <c r="EEN9"/>
      <c r="EEO9"/>
      <c r="EEP9"/>
      <c r="EEQ9"/>
      <c r="EER9"/>
      <c r="EES9"/>
      <c r="EET9"/>
      <c r="EEU9"/>
      <c r="EEV9"/>
      <c r="EEW9"/>
      <c r="EEX9"/>
      <c r="EEY9"/>
      <c r="EEZ9"/>
      <c r="EFA9"/>
      <c r="EFB9"/>
      <c r="EFC9"/>
      <c r="EFD9"/>
      <c r="EFE9"/>
      <c r="EFF9"/>
      <c r="EFG9"/>
      <c r="EFH9"/>
      <c r="EFI9"/>
      <c r="EFJ9"/>
      <c r="EFK9"/>
      <c r="EFL9"/>
      <c r="EFM9"/>
      <c r="EFN9"/>
      <c r="EFO9"/>
      <c r="EFP9"/>
      <c r="EFQ9"/>
      <c r="EFR9"/>
      <c r="EFS9"/>
      <c r="EFT9"/>
      <c r="EFU9"/>
      <c r="EFV9"/>
      <c r="EFW9"/>
      <c r="EFX9"/>
      <c r="EFY9"/>
      <c r="EFZ9"/>
      <c r="EGA9"/>
      <c r="EGB9"/>
      <c r="EGC9"/>
      <c r="EGD9"/>
      <c r="EGE9"/>
      <c r="EGF9"/>
      <c r="EGG9"/>
      <c r="EGH9"/>
      <c r="EGI9"/>
      <c r="EGJ9"/>
      <c r="EGK9"/>
      <c r="EGL9"/>
      <c r="EGM9"/>
      <c r="EGN9"/>
      <c r="EGO9"/>
      <c r="EGP9"/>
      <c r="EGQ9"/>
      <c r="EGR9"/>
      <c r="EGS9"/>
      <c r="EGT9"/>
      <c r="EGU9"/>
      <c r="EGV9"/>
      <c r="EGW9"/>
      <c r="EGX9"/>
      <c r="EGY9"/>
      <c r="EGZ9"/>
      <c r="EHA9"/>
      <c r="EHB9"/>
      <c r="EHC9"/>
      <c r="EHD9"/>
      <c r="EHE9"/>
      <c r="EHF9"/>
      <c r="EHG9"/>
      <c r="EHH9"/>
      <c r="EHI9"/>
      <c r="EHJ9"/>
      <c r="EHK9"/>
      <c r="EHL9"/>
      <c r="EHM9"/>
      <c r="EHN9"/>
      <c r="EHO9"/>
      <c r="EHP9"/>
      <c r="EHQ9"/>
      <c r="EHR9"/>
      <c r="EHS9"/>
      <c r="EHT9"/>
      <c r="EHU9"/>
      <c r="EHV9"/>
      <c r="EHW9"/>
      <c r="EHX9"/>
      <c r="EHY9"/>
      <c r="EHZ9"/>
      <c r="EIA9"/>
      <c r="EIB9"/>
      <c r="EIC9"/>
      <c r="EID9"/>
      <c r="EIE9"/>
      <c r="EIF9"/>
      <c r="EIG9"/>
      <c r="EIH9"/>
      <c r="EII9"/>
      <c r="EIJ9"/>
      <c r="EIK9"/>
      <c r="EIL9"/>
      <c r="EIM9"/>
      <c r="EIN9"/>
      <c r="EIO9"/>
      <c r="EIP9"/>
      <c r="EIQ9"/>
      <c r="EIR9"/>
      <c r="EIS9"/>
      <c r="EIT9"/>
      <c r="EIU9"/>
      <c r="EIV9"/>
      <c r="EIW9"/>
      <c r="EIX9"/>
      <c r="EIY9"/>
      <c r="EIZ9"/>
      <c r="EJA9"/>
      <c r="EJB9"/>
      <c r="EJC9"/>
      <c r="EJD9"/>
      <c r="EJE9"/>
      <c r="EJF9"/>
      <c r="EJG9"/>
      <c r="EJH9"/>
      <c r="EJI9"/>
      <c r="EJJ9"/>
      <c r="EJK9"/>
      <c r="EJL9"/>
      <c r="EJM9"/>
      <c r="EJN9"/>
      <c r="EJO9"/>
      <c r="EJP9"/>
      <c r="EJQ9"/>
      <c r="EJR9"/>
      <c r="EJS9"/>
      <c r="EJT9"/>
      <c r="EJU9"/>
      <c r="EJV9"/>
      <c r="EJW9"/>
      <c r="EJX9"/>
      <c r="EJY9"/>
      <c r="EJZ9"/>
      <c r="EKA9"/>
      <c r="EKB9"/>
      <c r="EKC9"/>
      <c r="EKD9"/>
      <c r="EKE9"/>
      <c r="EKF9"/>
      <c r="EKG9"/>
      <c r="EKH9"/>
      <c r="EKI9"/>
      <c r="EKJ9"/>
      <c r="EKK9"/>
      <c r="EKL9"/>
      <c r="EKM9"/>
      <c r="EKN9"/>
      <c r="EKO9"/>
      <c r="EKP9"/>
      <c r="EKQ9"/>
      <c r="EKR9"/>
      <c r="EKS9"/>
      <c r="EKT9"/>
      <c r="EKU9"/>
      <c r="EKV9"/>
      <c r="EKW9"/>
      <c r="EKX9"/>
      <c r="EKY9"/>
      <c r="EKZ9"/>
      <c r="ELA9"/>
      <c r="ELB9"/>
      <c r="ELC9"/>
      <c r="ELD9"/>
      <c r="ELE9"/>
      <c r="ELF9"/>
      <c r="ELG9"/>
      <c r="ELH9"/>
      <c r="ELI9"/>
      <c r="ELJ9"/>
      <c r="ELK9"/>
      <c r="ELL9"/>
      <c r="ELM9"/>
      <c r="ELN9"/>
      <c r="ELO9"/>
      <c r="ELP9"/>
      <c r="ELQ9"/>
      <c r="ELR9"/>
      <c r="ELS9"/>
      <c r="ELT9"/>
      <c r="ELU9"/>
      <c r="ELV9"/>
      <c r="ELW9"/>
      <c r="ELX9"/>
      <c r="ELY9"/>
      <c r="ELZ9"/>
      <c r="EMA9"/>
      <c r="EMB9"/>
      <c r="EMC9"/>
      <c r="EMD9"/>
      <c r="EME9"/>
      <c r="EMF9"/>
      <c r="EMG9"/>
      <c r="EMH9"/>
      <c r="EMI9"/>
      <c r="EMJ9"/>
      <c r="EMK9"/>
      <c r="EML9"/>
      <c r="EMM9"/>
      <c r="EMN9"/>
      <c r="EMO9"/>
      <c r="EMP9"/>
      <c r="EMQ9"/>
      <c r="EMR9"/>
      <c r="EMS9"/>
      <c r="EMT9"/>
      <c r="EMU9"/>
      <c r="EMV9"/>
      <c r="EMW9"/>
      <c r="EMX9"/>
      <c r="EMY9"/>
      <c r="EMZ9"/>
      <c r="ENA9"/>
      <c r="ENB9"/>
      <c r="ENC9"/>
      <c r="END9"/>
      <c r="ENE9"/>
      <c r="ENF9"/>
      <c r="ENG9"/>
      <c r="ENH9"/>
      <c r="ENI9"/>
      <c r="ENJ9"/>
      <c r="ENK9"/>
      <c r="ENL9"/>
      <c r="ENM9"/>
      <c r="ENN9"/>
      <c r="ENO9"/>
      <c r="ENP9"/>
      <c r="ENQ9"/>
      <c r="ENR9"/>
      <c r="ENS9"/>
      <c r="ENT9"/>
      <c r="ENU9"/>
      <c r="ENV9"/>
      <c r="ENW9"/>
      <c r="ENX9"/>
      <c r="ENY9"/>
      <c r="ENZ9"/>
      <c r="EOA9"/>
      <c r="EOB9"/>
      <c r="EOC9"/>
      <c r="EOD9"/>
      <c r="EOE9"/>
      <c r="EOF9"/>
      <c r="EOG9"/>
      <c r="EOH9"/>
      <c r="EOI9"/>
      <c r="EOJ9"/>
      <c r="EOK9"/>
      <c r="EOL9"/>
      <c r="EOM9"/>
      <c r="EON9"/>
      <c r="EOO9"/>
      <c r="EOP9"/>
      <c r="EOQ9"/>
      <c r="EOR9"/>
      <c r="EOS9"/>
      <c r="EOT9"/>
      <c r="EOU9"/>
      <c r="EOV9"/>
      <c r="EOW9"/>
      <c r="EOX9"/>
      <c r="EOY9"/>
      <c r="EOZ9"/>
      <c r="EPA9"/>
      <c r="EPB9"/>
      <c r="EPC9"/>
      <c r="EPD9"/>
      <c r="EPE9"/>
      <c r="EPF9"/>
      <c r="EPG9"/>
      <c r="EPH9"/>
      <c r="EPI9"/>
      <c r="EPJ9"/>
      <c r="EPK9"/>
      <c r="EPL9"/>
      <c r="EPM9"/>
      <c r="EPN9"/>
      <c r="EPO9"/>
      <c r="EPP9"/>
      <c r="EPQ9"/>
      <c r="EPR9"/>
      <c r="EPS9"/>
      <c r="EPT9"/>
      <c r="EPU9"/>
      <c r="EPV9"/>
      <c r="EPW9"/>
      <c r="EPX9"/>
      <c r="EPY9"/>
      <c r="EPZ9"/>
      <c r="EQA9"/>
      <c r="EQB9"/>
      <c r="EQC9"/>
      <c r="EQD9"/>
      <c r="EQE9"/>
      <c r="EQF9"/>
      <c r="EQG9"/>
      <c r="EQH9"/>
      <c r="EQI9"/>
      <c r="EQJ9"/>
      <c r="EQK9"/>
      <c r="EQL9"/>
      <c r="EQM9"/>
      <c r="EQN9"/>
      <c r="EQO9"/>
      <c r="EQP9"/>
      <c r="EQQ9"/>
      <c r="EQR9"/>
      <c r="EQS9"/>
      <c r="EQT9"/>
      <c r="EQU9"/>
      <c r="EQV9"/>
      <c r="EQW9"/>
      <c r="EQX9"/>
      <c r="EQY9"/>
      <c r="EQZ9"/>
      <c r="ERA9"/>
      <c r="ERB9"/>
      <c r="ERC9"/>
      <c r="ERD9"/>
      <c r="ERE9"/>
      <c r="ERF9"/>
      <c r="ERG9"/>
      <c r="ERH9"/>
      <c r="ERI9"/>
      <c r="ERJ9"/>
      <c r="ERK9"/>
      <c r="ERL9"/>
      <c r="ERM9"/>
      <c r="ERN9"/>
      <c r="ERO9"/>
      <c r="ERP9"/>
      <c r="ERQ9"/>
      <c r="ERR9"/>
      <c r="ERS9"/>
      <c r="ERT9"/>
      <c r="ERU9"/>
      <c r="ERV9"/>
      <c r="ERW9"/>
      <c r="ERX9"/>
      <c r="ERY9"/>
      <c r="ERZ9"/>
      <c r="ESA9"/>
      <c r="ESB9"/>
      <c r="ESC9"/>
      <c r="ESD9"/>
      <c r="ESE9"/>
      <c r="ESF9"/>
      <c r="ESG9"/>
      <c r="ESH9"/>
      <c r="ESI9"/>
      <c r="ESJ9"/>
      <c r="ESK9"/>
      <c r="ESL9"/>
      <c r="ESM9"/>
      <c r="ESN9"/>
      <c r="ESO9"/>
      <c r="ESP9"/>
      <c r="ESQ9"/>
      <c r="ESR9"/>
      <c r="ESS9"/>
      <c r="EST9"/>
      <c r="ESU9"/>
      <c r="ESV9"/>
      <c r="ESW9"/>
      <c r="ESX9"/>
      <c r="ESY9"/>
      <c r="ESZ9"/>
      <c r="ETA9"/>
      <c r="ETB9"/>
      <c r="ETC9"/>
      <c r="ETD9"/>
      <c r="ETE9"/>
      <c r="ETF9"/>
      <c r="ETG9"/>
      <c r="ETH9"/>
      <c r="ETI9"/>
      <c r="ETJ9"/>
      <c r="ETK9"/>
      <c r="ETL9"/>
      <c r="ETM9"/>
      <c r="ETN9"/>
      <c r="ETO9"/>
      <c r="ETP9"/>
      <c r="ETQ9"/>
      <c r="ETR9"/>
      <c r="ETS9"/>
      <c r="ETT9"/>
      <c r="ETU9"/>
      <c r="ETV9"/>
      <c r="ETW9"/>
      <c r="ETX9"/>
      <c r="ETY9"/>
      <c r="ETZ9"/>
      <c r="EUA9"/>
      <c r="EUB9"/>
      <c r="EUC9"/>
      <c r="EUD9"/>
      <c r="EUE9"/>
      <c r="EUF9"/>
      <c r="EUG9"/>
      <c r="EUH9"/>
      <c r="EUI9"/>
      <c r="EUJ9"/>
      <c r="EUK9"/>
      <c r="EUL9"/>
      <c r="EUM9"/>
      <c r="EUN9"/>
      <c r="EUO9"/>
      <c r="EUP9"/>
      <c r="EUQ9"/>
      <c r="EUR9"/>
      <c r="EUS9"/>
      <c r="EUT9"/>
      <c r="EUU9"/>
      <c r="EUV9"/>
      <c r="EUW9"/>
      <c r="EUX9"/>
      <c r="EUY9"/>
      <c r="EUZ9"/>
      <c r="EVA9"/>
      <c r="EVB9"/>
      <c r="EVC9"/>
      <c r="EVD9"/>
      <c r="EVE9"/>
      <c r="EVF9"/>
      <c r="EVG9"/>
      <c r="EVH9"/>
      <c r="EVI9"/>
      <c r="EVJ9"/>
      <c r="EVK9"/>
      <c r="EVL9"/>
      <c r="EVM9"/>
      <c r="EVN9"/>
      <c r="EVO9"/>
      <c r="EVP9"/>
      <c r="EVQ9"/>
      <c r="EVR9"/>
      <c r="EVS9"/>
      <c r="EVT9"/>
      <c r="EVU9"/>
      <c r="EVV9"/>
      <c r="EVW9"/>
      <c r="EVX9"/>
      <c r="EVY9"/>
      <c r="EVZ9"/>
      <c r="EWA9"/>
      <c r="EWB9"/>
      <c r="EWC9"/>
      <c r="EWD9"/>
      <c r="EWE9"/>
      <c r="EWF9"/>
      <c r="EWG9"/>
      <c r="EWH9"/>
      <c r="EWI9"/>
      <c r="EWJ9"/>
      <c r="EWK9"/>
      <c r="EWL9"/>
      <c r="EWM9"/>
      <c r="EWN9"/>
      <c r="EWO9"/>
      <c r="EWP9"/>
      <c r="EWQ9"/>
      <c r="EWR9"/>
      <c r="EWS9"/>
      <c r="EWT9"/>
      <c r="EWU9"/>
      <c r="EWV9"/>
      <c r="EWW9"/>
      <c r="EWX9"/>
      <c r="EWY9"/>
      <c r="EWZ9"/>
      <c r="EXA9"/>
      <c r="EXB9"/>
      <c r="EXC9"/>
      <c r="EXD9"/>
      <c r="EXE9"/>
      <c r="EXF9"/>
      <c r="EXG9"/>
      <c r="EXH9"/>
      <c r="EXI9"/>
      <c r="EXJ9"/>
      <c r="EXK9"/>
      <c r="EXL9"/>
      <c r="EXM9"/>
      <c r="EXN9"/>
      <c r="EXO9"/>
      <c r="EXP9"/>
      <c r="EXQ9"/>
      <c r="EXR9"/>
      <c r="EXS9"/>
      <c r="EXT9"/>
      <c r="EXU9"/>
      <c r="EXV9"/>
      <c r="EXW9"/>
      <c r="EXX9"/>
      <c r="EXY9"/>
      <c r="EXZ9"/>
      <c r="EYA9"/>
      <c r="EYB9"/>
      <c r="EYC9"/>
      <c r="EYD9"/>
      <c r="EYE9"/>
      <c r="EYF9"/>
      <c r="EYG9"/>
      <c r="EYH9"/>
      <c r="EYI9"/>
      <c r="EYJ9"/>
      <c r="EYK9"/>
      <c r="EYL9"/>
      <c r="EYM9"/>
      <c r="EYN9"/>
      <c r="EYO9"/>
      <c r="EYP9"/>
      <c r="EYQ9"/>
      <c r="EYR9"/>
      <c r="EYS9"/>
      <c r="EYT9"/>
      <c r="EYU9"/>
      <c r="EYV9"/>
      <c r="EYW9"/>
      <c r="EYX9"/>
      <c r="EYY9"/>
      <c r="EYZ9"/>
      <c r="EZA9"/>
      <c r="EZB9"/>
      <c r="EZC9"/>
      <c r="EZD9"/>
      <c r="EZE9"/>
      <c r="EZF9"/>
      <c r="EZG9"/>
      <c r="EZH9"/>
      <c r="EZI9"/>
      <c r="EZJ9"/>
      <c r="EZK9"/>
      <c r="EZL9"/>
      <c r="EZM9"/>
      <c r="EZN9"/>
      <c r="EZO9"/>
      <c r="EZP9"/>
      <c r="EZQ9"/>
      <c r="EZR9"/>
      <c r="EZS9"/>
      <c r="EZT9"/>
      <c r="EZU9"/>
      <c r="EZV9"/>
      <c r="EZW9"/>
      <c r="EZX9"/>
      <c r="EZY9"/>
      <c r="EZZ9"/>
      <c r="FAA9"/>
      <c r="FAB9"/>
      <c r="FAC9"/>
      <c r="FAD9"/>
      <c r="FAE9"/>
      <c r="FAF9"/>
      <c r="FAG9"/>
      <c r="FAH9"/>
      <c r="FAI9"/>
      <c r="FAJ9"/>
      <c r="FAK9"/>
      <c r="FAL9"/>
      <c r="FAM9"/>
      <c r="FAN9"/>
      <c r="FAO9"/>
      <c r="FAP9"/>
      <c r="FAQ9"/>
      <c r="FAR9"/>
      <c r="FAS9"/>
      <c r="FAT9"/>
      <c r="FAU9"/>
      <c r="FAV9"/>
      <c r="FAW9"/>
      <c r="FAX9"/>
      <c r="FAY9"/>
      <c r="FAZ9"/>
      <c r="FBA9"/>
      <c r="FBB9"/>
      <c r="FBC9"/>
      <c r="FBD9"/>
      <c r="FBE9"/>
      <c r="FBF9"/>
      <c r="FBG9"/>
      <c r="FBH9"/>
      <c r="FBI9"/>
      <c r="FBJ9"/>
      <c r="FBK9"/>
      <c r="FBL9"/>
      <c r="FBM9"/>
      <c r="FBN9"/>
      <c r="FBO9"/>
      <c r="FBP9"/>
      <c r="FBQ9"/>
      <c r="FBR9"/>
      <c r="FBS9"/>
      <c r="FBT9"/>
      <c r="FBU9"/>
      <c r="FBV9"/>
      <c r="FBW9"/>
      <c r="FBX9"/>
      <c r="FBY9"/>
      <c r="FBZ9"/>
      <c r="FCA9"/>
      <c r="FCB9"/>
      <c r="FCC9"/>
      <c r="FCD9"/>
      <c r="FCE9"/>
      <c r="FCF9"/>
      <c r="FCG9"/>
      <c r="FCH9"/>
      <c r="FCI9"/>
      <c r="FCJ9"/>
      <c r="FCK9"/>
      <c r="FCL9"/>
      <c r="FCM9"/>
      <c r="FCN9"/>
      <c r="FCO9"/>
      <c r="FCP9"/>
      <c r="FCQ9"/>
      <c r="FCR9"/>
      <c r="FCS9"/>
      <c r="FCT9"/>
      <c r="FCU9"/>
      <c r="FCV9"/>
      <c r="FCW9"/>
      <c r="FCX9"/>
      <c r="FCY9"/>
      <c r="FCZ9"/>
      <c r="FDA9"/>
      <c r="FDB9"/>
      <c r="FDC9"/>
      <c r="FDD9"/>
      <c r="FDE9"/>
      <c r="FDF9"/>
      <c r="FDG9"/>
      <c r="FDH9"/>
      <c r="FDI9"/>
      <c r="FDJ9"/>
      <c r="FDK9"/>
      <c r="FDL9"/>
      <c r="FDM9"/>
      <c r="FDN9"/>
      <c r="FDO9"/>
      <c r="FDP9"/>
      <c r="FDQ9"/>
      <c r="FDR9"/>
      <c r="FDS9"/>
      <c r="FDT9"/>
      <c r="FDU9"/>
      <c r="FDV9"/>
      <c r="FDW9"/>
      <c r="FDX9"/>
      <c r="FDY9"/>
      <c r="FDZ9"/>
      <c r="FEA9"/>
      <c r="FEB9"/>
      <c r="FEC9"/>
      <c r="FED9"/>
      <c r="FEE9"/>
      <c r="FEF9"/>
      <c r="FEG9"/>
      <c r="FEH9"/>
      <c r="FEI9"/>
      <c r="FEJ9"/>
      <c r="FEK9"/>
      <c r="FEL9"/>
      <c r="FEM9"/>
      <c r="FEN9"/>
      <c r="FEO9"/>
      <c r="FEP9"/>
      <c r="FEQ9"/>
      <c r="FER9"/>
      <c r="FES9"/>
      <c r="FET9"/>
      <c r="FEU9"/>
      <c r="FEV9"/>
      <c r="FEW9"/>
      <c r="FEX9"/>
      <c r="FEY9"/>
      <c r="FEZ9"/>
      <c r="FFA9"/>
      <c r="FFB9"/>
      <c r="FFC9"/>
      <c r="FFD9"/>
      <c r="FFE9"/>
      <c r="FFF9"/>
      <c r="FFG9"/>
      <c r="FFH9"/>
      <c r="FFI9"/>
      <c r="FFJ9"/>
      <c r="FFK9"/>
      <c r="FFL9"/>
      <c r="FFM9"/>
      <c r="FFN9"/>
      <c r="FFO9"/>
      <c r="FFP9"/>
      <c r="FFQ9"/>
      <c r="FFR9"/>
      <c r="FFS9"/>
      <c r="FFT9"/>
      <c r="FFU9"/>
      <c r="FFV9"/>
      <c r="FFW9"/>
      <c r="FFX9"/>
      <c r="FFY9"/>
      <c r="FFZ9"/>
      <c r="FGA9"/>
      <c r="FGB9"/>
      <c r="FGC9"/>
      <c r="FGD9"/>
      <c r="FGE9"/>
      <c r="FGF9"/>
      <c r="FGG9"/>
      <c r="FGH9"/>
      <c r="FGI9"/>
      <c r="FGJ9"/>
      <c r="FGK9"/>
      <c r="FGL9"/>
      <c r="FGM9"/>
      <c r="FGN9"/>
      <c r="FGO9"/>
      <c r="FGP9"/>
      <c r="FGQ9"/>
      <c r="FGR9"/>
      <c r="FGS9"/>
      <c r="FGT9"/>
      <c r="FGU9"/>
      <c r="FGV9"/>
      <c r="FGW9"/>
      <c r="FGX9"/>
      <c r="FGY9"/>
      <c r="FGZ9"/>
      <c r="FHA9"/>
      <c r="FHB9"/>
      <c r="FHC9"/>
      <c r="FHD9"/>
      <c r="FHE9"/>
      <c r="FHF9"/>
      <c r="FHG9"/>
      <c r="FHH9"/>
      <c r="FHI9"/>
      <c r="FHJ9"/>
      <c r="FHK9"/>
      <c r="FHL9"/>
      <c r="FHM9"/>
      <c r="FHN9"/>
      <c r="FHO9"/>
      <c r="FHP9"/>
      <c r="FHQ9"/>
      <c r="FHR9"/>
      <c r="FHS9"/>
      <c r="FHT9"/>
      <c r="FHU9"/>
      <c r="FHV9"/>
      <c r="FHW9"/>
      <c r="FHX9"/>
      <c r="FHY9"/>
      <c r="FHZ9"/>
      <c r="FIA9"/>
      <c r="FIB9"/>
      <c r="FIC9"/>
      <c r="FID9"/>
      <c r="FIE9"/>
      <c r="FIF9"/>
      <c r="FIG9"/>
      <c r="FIH9"/>
      <c r="FII9"/>
      <c r="FIJ9"/>
      <c r="FIK9"/>
      <c r="FIL9"/>
      <c r="FIM9"/>
      <c r="FIN9"/>
      <c r="FIO9"/>
      <c r="FIP9"/>
      <c r="FIQ9"/>
      <c r="FIR9"/>
      <c r="FIS9"/>
      <c r="FIT9"/>
      <c r="FIU9"/>
      <c r="FIV9"/>
      <c r="FIW9"/>
      <c r="FIX9"/>
      <c r="FIY9"/>
      <c r="FIZ9"/>
      <c r="FJA9"/>
      <c r="FJB9"/>
      <c r="FJC9"/>
      <c r="FJD9"/>
      <c r="FJE9"/>
      <c r="FJF9"/>
      <c r="FJG9"/>
      <c r="FJH9"/>
      <c r="FJI9"/>
      <c r="FJJ9"/>
      <c r="FJK9"/>
      <c r="FJL9"/>
      <c r="FJM9"/>
      <c r="FJN9"/>
      <c r="FJO9"/>
      <c r="FJP9"/>
      <c r="FJQ9"/>
      <c r="FJR9"/>
      <c r="FJS9"/>
      <c r="FJT9"/>
      <c r="FJU9"/>
      <c r="FJV9"/>
      <c r="FJW9"/>
      <c r="FJX9"/>
      <c r="FJY9"/>
      <c r="FJZ9"/>
      <c r="FKA9"/>
      <c r="FKB9"/>
      <c r="FKC9"/>
      <c r="FKD9"/>
      <c r="FKE9"/>
      <c r="FKF9"/>
      <c r="FKG9"/>
      <c r="FKH9"/>
      <c r="FKI9"/>
      <c r="FKJ9"/>
      <c r="FKK9"/>
      <c r="FKL9"/>
      <c r="FKM9"/>
      <c r="FKN9"/>
      <c r="FKO9"/>
      <c r="FKP9"/>
      <c r="FKQ9"/>
      <c r="FKR9"/>
      <c r="FKS9"/>
      <c r="FKT9"/>
      <c r="FKU9"/>
      <c r="FKV9"/>
      <c r="FKW9"/>
      <c r="FKX9"/>
      <c r="FKY9"/>
      <c r="FKZ9"/>
      <c r="FLA9"/>
      <c r="FLB9"/>
      <c r="FLC9"/>
      <c r="FLD9"/>
      <c r="FLE9"/>
      <c r="FLF9"/>
      <c r="FLG9"/>
      <c r="FLH9"/>
      <c r="FLI9"/>
      <c r="FLJ9"/>
      <c r="FLK9"/>
      <c r="FLL9"/>
      <c r="FLM9"/>
      <c r="FLN9"/>
      <c r="FLO9"/>
      <c r="FLP9"/>
      <c r="FLQ9"/>
      <c r="FLR9"/>
      <c r="FLS9"/>
      <c r="FLT9"/>
      <c r="FLU9"/>
      <c r="FLV9"/>
      <c r="FLW9"/>
      <c r="FLX9"/>
      <c r="FLY9"/>
      <c r="FLZ9"/>
      <c r="FMA9"/>
      <c r="FMB9"/>
      <c r="FMC9"/>
      <c r="FMD9"/>
      <c r="FME9"/>
      <c r="FMF9"/>
      <c r="FMG9"/>
      <c r="FMH9"/>
      <c r="FMI9"/>
      <c r="FMJ9"/>
      <c r="FMK9"/>
      <c r="FML9"/>
      <c r="FMM9"/>
      <c r="FMN9"/>
      <c r="FMO9"/>
      <c r="FMP9"/>
      <c r="FMQ9"/>
      <c r="FMR9"/>
      <c r="FMS9"/>
      <c r="FMT9"/>
      <c r="FMU9"/>
      <c r="FMV9"/>
      <c r="FMW9"/>
      <c r="FMX9"/>
      <c r="FMY9"/>
      <c r="FMZ9"/>
      <c r="FNA9"/>
      <c r="FNB9"/>
      <c r="FNC9"/>
      <c r="FND9"/>
      <c r="FNE9"/>
      <c r="FNF9"/>
      <c r="FNG9"/>
      <c r="FNH9"/>
      <c r="FNI9"/>
      <c r="FNJ9"/>
      <c r="FNK9"/>
      <c r="FNL9"/>
      <c r="FNM9"/>
      <c r="FNN9"/>
      <c r="FNO9"/>
      <c r="FNP9"/>
      <c r="FNQ9"/>
      <c r="FNR9"/>
      <c r="FNS9"/>
      <c r="FNT9"/>
      <c r="FNU9"/>
      <c r="FNV9"/>
      <c r="FNW9"/>
      <c r="FNX9"/>
      <c r="FNY9"/>
      <c r="FNZ9"/>
      <c r="FOA9"/>
      <c r="FOB9"/>
      <c r="FOC9"/>
      <c r="FOD9"/>
      <c r="FOE9"/>
      <c r="FOF9"/>
      <c r="FOG9"/>
      <c r="FOH9"/>
      <c r="FOI9"/>
      <c r="FOJ9"/>
      <c r="FOK9"/>
      <c r="FOL9"/>
      <c r="FOM9"/>
      <c r="FON9"/>
      <c r="FOO9"/>
      <c r="FOP9"/>
      <c r="FOQ9"/>
      <c r="FOR9"/>
      <c r="FOS9"/>
      <c r="FOT9"/>
      <c r="FOU9"/>
      <c r="FOV9"/>
      <c r="FOW9"/>
      <c r="FOX9"/>
      <c r="FOY9"/>
      <c r="FOZ9"/>
      <c r="FPA9"/>
      <c r="FPB9"/>
      <c r="FPC9"/>
      <c r="FPD9"/>
      <c r="FPE9"/>
      <c r="FPF9"/>
      <c r="FPG9"/>
      <c r="FPH9"/>
      <c r="FPI9"/>
      <c r="FPJ9"/>
      <c r="FPK9"/>
      <c r="FPL9"/>
      <c r="FPM9"/>
      <c r="FPN9"/>
      <c r="FPO9"/>
      <c r="FPP9"/>
      <c r="FPQ9"/>
      <c r="FPR9"/>
      <c r="FPS9"/>
      <c r="FPT9"/>
      <c r="FPU9"/>
      <c r="FPV9"/>
      <c r="FPW9"/>
      <c r="FPX9"/>
      <c r="FPY9"/>
      <c r="FPZ9"/>
      <c r="FQA9"/>
      <c r="FQB9"/>
      <c r="FQC9"/>
      <c r="FQD9"/>
      <c r="FQE9"/>
      <c r="FQF9"/>
      <c r="FQG9"/>
      <c r="FQH9"/>
      <c r="FQI9"/>
      <c r="FQJ9"/>
      <c r="FQK9"/>
      <c r="FQL9"/>
      <c r="FQM9"/>
      <c r="FQN9"/>
      <c r="FQO9"/>
      <c r="FQP9"/>
      <c r="FQQ9"/>
      <c r="FQR9"/>
      <c r="FQS9"/>
      <c r="FQT9"/>
      <c r="FQU9"/>
      <c r="FQV9"/>
      <c r="FQW9"/>
      <c r="FQX9"/>
      <c r="FQY9"/>
      <c r="FQZ9"/>
      <c r="FRA9"/>
      <c r="FRB9"/>
      <c r="FRC9"/>
      <c r="FRD9"/>
      <c r="FRE9"/>
      <c r="FRF9"/>
      <c r="FRG9"/>
      <c r="FRH9"/>
      <c r="FRI9"/>
      <c r="FRJ9"/>
      <c r="FRK9"/>
      <c r="FRL9"/>
      <c r="FRM9"/>
      <c r="FRN9"/>
      <c r="FRO9"/>
      <c r="FRP9"/>
      <c r="FRQ9"/>
      <c r="FRR9"/>
      <c r="FRS9"/>
      <c r="FRT9"/>
      <c r="FRU9"/>
      <c r="FRV9"/>
      <c r="FRW9"/>
      <c r="FRX9"/>
      <c r="FRY9"/>
      <c r="FRZ9"/>
      <c r="FSA9"/>
      <c r="FSB9"/>
      <c r="FSC9"/>
      <c r="FSD9"/>
      <c r="FSE9"/>
      <c r="FSF9"/>
      <c r="FSG9"/>
      <c r="FSH9"/>
      <c r="FSI9"/>
      <c r="FSJ9"/>
      <c r="FSK9"/>
      <c r="FSL9"/>
      <c r="FSM9"/>
      <c r="FSN9"/>
      <c r="FSO9"/>
      <c r="FSP9"/>
      <c r="FSQ9"/>
      <c r="FSR9"/>
      <c r="FSS9"/>
      <c r="FST9"/>
      <c r="FSU9"/>
      <c r="FSV9"/>
      <c r="FSW9"/>
      <c r="FSX9"/>
      <c r="FSY9"/>
      <c r="FSZ9"/>
      <c r="FTA9"/>
      <c r="FTB9"/>
      <c r="FTC9"/>
      <c r="FTD9"/>
      <c r="FTE9"/>
      <c r="FTF9"/>
      <c r="FTG9"/>
      <c r="FTH9"/>
      <c r="FTI9"/>
      <c r="FTJ9"/>
      <c r="FTK9"/>
      <c r="FTL9"/>
      <c r="FTM9"/>
      <c r="FTN9"/>
      <c r="FTO9"/>
      <c r="FTP9"/>
      <c r="FTQ9"/>
      <c r="FTR9"/>
      <c r="FTS9"/>
      <c r="FTT9"/>
      <c r="FTU9"/>
      <c r="FTV9"/>
      <c r="FTW9"/>
      <c r="FTX9"/>
      <c r="FTY9"/>
      <c r="FTZ9"/>
      <c r="FUA9"/>
      <c r="FUB9"/>
      <c r="FUC9"/>
      <c r="FUD9"/>
      <c r="FUE9"/>
      <c r="FUF9"/>
      <c r="FUG9"/>
      <c r="FUH9"/>
      <c r="FUI9"/>
      <c r="FUJ9"/>
      <c r="FUK9"/>
      <c r="FUL9"/>
      <c r="FUM9"/>
      <c r="FUN9"/>
      <c r="FUO9"/>
      <c r="FUP9"/>
      <c r="FUQ9"/>
      <c r="FUR9"/>
      <c r="FUS9"/>
      <c r="FUT9"/>
      <c r="FUU9"/>
      <c r="FUV9"/>
      <c r="FUW9"/>
      <c r="FUX9"/>
      <c r="FUY9"/>
      <c r="FUZ9"/>
      <c r="FVA9"/>
      <c r="FVB9"/>
      <c r="FVC9"/>
      <c r="FVD9"/>
      <c r="FVE9"/>
      <c r="FVF9"/>
      <c r="FVG9"/>
      <c r="FVH9"/>
      <c r="FVI9"/>
      <c r="FVJ9"/>
      <c r="FVK9"/>
      <c r="FVL9"/>
      <c r="FVM9"/>
      <c r="FVN9"/>
      <c r="FVO9"/>
      <c r="FVP9"/>
      <c r="FVQ9"/>
      <c r="FVR9"/>
      <c r="FVS9"/>
      <c r="FVT9"/>
      <c r="FVU9"/>
      <c r="FVV9"/>
      <c r="FVW9"/>
      <c r="FVX9"/>
      <c r="FVY9"/>
      <c r="FVZ9"/>
      <c r="FWA9"/>
      <c r="FWB9"/>
      <c r="FWC9"/>
      <c r="FWD9"/>
      <c r="FWE9"/>
      <c r="FWF9"/>
      <c r="FWG9"/>
      <c r="FWH9"/>
      <c r="FWI9"/>
      <c r="FWJ9"/>
      <c r="FWK9"/>
      <c r="FWL9"/>
      <c r="FWM9"/>
      <c r="FWN9"/>
      <c r="FWO9"/>
      <c r="FWP9"/>
      <c r="FWQ9"/>
      <c r="FWR9"/>
      <c r="FWS9"/>
      <c r="FWT9"/>
      <c r="FWU9"/>
      <c r="FWV9"/>
      <c r="FWW9"/>
      <c r="FWX9"/>
      <c r="FWY9"/>
      <c r="FWZ9"/>
      <c r="FXA9"/>
      <c r="FXB9"/>
      <c r="FXC9"/>
      <c r="FXD9"/>
      <c r="FXE9"/>
      <c r="FXF9"/>
      <c r="FXG9"/>
      <c r="FXH9"/>
      <c r="FXI9"/>
      <c r="FXJ9"/>
      <c r="FXK9"/>
      <c r="FXL9"/>
      <c r="FXM9"/>
      <c r="FXN9"/>
      <c r="FXO9"/>
      <c r="FXP9"/>
      <c r="FXQ9"/>
      <c r="FXR9"/>
      <c r="FXS9"/>
      <c r="FXT9"/>
      <c r="FXU9"/>
      <c r="FXV9"/>
      <c r="FXW9"/>
      <c r="FXX9"/>
      <c r="FXY9"/>
      <c r="FXZ9"/>
      <c r="FYA9"/>
      <c r="FYB9"/>
      <c r="FYC9"/>
      <c r="FYD9"/>
      <c r="FYE9"/>
      <c r="FYF9"/>
      <c r="FYG9"/>
      <c r="FYH9"/>
      <c r="FYI9"/>
      <c r="FYJ9"/>
      <c r="FYK9"/>
      <c r="FYL9"/>
      <c r="FYM9"/>
      <c r="FYN9"/>
      <c r="FYO9"/>
      <c r="FYP9"/>
      <c r="FYQ9"/>
      <c r="FYR9"/>
      <c r="FYS9"/>
      <c r="FYT9"/>
      <c r="FYU9"/>
      <c r="FYV9"/>
      <c r="FYW9"/>
      <c r="FYX9"/>
      <c r="FYY9"/>
      <c r="FYZ9"/>
      <c r="FZA9"/>
      <c r="FZB9"/>
      <c r="FZC9"/>
      <c r="FZD9"/>
      <c r="FZE9"/>
      <c r="FZF9"/>
      <c r="FZG9"/>
      <c r="FZH9"/>
      <c r="FZI9"/>
      <c r="FZJ9"/>
      <c r="FZK9"/>
      <c r="FZL9"/>
      <c r="FZM9"/>
      <c r="FZN9"/>
      <c r="FZO9"/>
      <c r="FZP9"/>
      <c r="FZQ9"/>
      <c r="FZR9"/>
      <c r="FZS9"/>
      <c r="FZT9"/>
      <c r="FZU9"/>
      <c r="FZV9"/>
      <c r="FZW9"/>
      <c r="FZX9"/>
      <c r="FZY9"/>
      <c r="FZZ9"/>
      <c r="GAA9"/>
      <c r="GAB9"/>
      <c r="GAC9"/>
      <c r="GAD9"/>
      <c r="GAE9"/>
      <c r="GAF9"/>
      <c r="GAG9"/>
      <c r="GAH9"/>
      <c r="GAI9"/>
      <c r="GAJ9"/>
      <c r="GAK9"/>
      <c r="GAL9"/>
      <c r="GAM9"/>
      <c r="GAN9"/>
      <c r="GAO9"/>
      <c r="GAP9"/>
      <c r="GAQ9"/>
      <c r="GAR9"/>
      <c r="GAS9"/>
      <c r="GAT9"/>
      <c r="GAU9"/>
      <c r="GAV9"/>
      <c r="GAW9"/>
      <c r="GAX9"/>
      <c r="GAY9"/>
      <c r="GAZ9"/>
      <c r="GBA9"/>
      <c r="GBB9"/>
      <c r="GBC9"/>
      <c r="GBD9"/>
      <c r="GBE9"/>
      <c r="GBF9"/>
      <c r="GBG9"/>
      <c r="GBH9"/>
      <c r="GBI9"/>
      <c r="GBJ9"/>
      <c r="GBK9"/>
      <c r="GBL9"/>
      <c r="GBM9"/>
      <c r="GBN9"/>
      <c r="GBO9"/>
      <c r="GBP9"/>
      <c r="GBQ9"/>
      <c r="GBR9"/>
      <c r="GBS9"/>
      <c r="GBT9"/>
      <c r="GBU9"/>
      <c r="GBV9"/>
      <c r="GBW9"/>
      <c r="GBX9"/>
      <c r="GBY9"/>
      <c r="GBZ9"/>
      <c r="GCA9"/>
      <c r="GCB9"/>
      <c r="GCC9"/>
      <c r="GCD9"/>
      <c r="GCE9"/>
      <c r="GCF9"/>
      <c r="GCG9"/>
      <c r="GCH9"/>
      <c r="GCI9"/>
      <c r="GCJ9"/>
      <c r="GCK9"/>
      <c r="GCL9"/>
      <c r="GCM9"/>
      <c r="GCN9"/>
      <c r="GCO9"/>
      <c r="GCP9"/>
      <c r="GCQ9"/>
      <c r="GCR9"/>
      <c r="GCS9"/>
      <c r="GCT9"/>
      <c r="GCU9"/>
      <c r="GCV9"/>
      <c r="GCW9"/>
      <c r="GCX9"/>
      <c r="GCY9"/>
      <c r="GCZ9"/>
      <c r="GDA9"/>
      <c r="GDB9"/>
      <c r="GDC9"/>
      <c r="GDD9"/>
      <c r="GDE9"/>
      <c r="GDF9"/>
      <c r="GDG9"/>
      <c r="GDH9"/>
      <c r="GDI9"/>
      <c r="GDJ9"/>
      <c r="GDK9"/>
      <c r="GDL9"/>
      <c r="GDM9"/>
      <c r="GDN9"/>
      <c r="GDO9"/>
      <c r="GDP9"/>
      <c r="GDQ9"/>
      <c r="GDR9"/>
      <c r="GDS9"/>
      <c r="GDT9"/>
      <c r="GDU9"/>
      <c r="GDV9"/>
      <c r="GDW9"/>
      <c r="GDX9"/>
      <c r="GDY9"/>
      <c r="GDZ9"/>
      <c r="GEA9"/>
      <c r="GEB9"/>
      <c r="GEC9"/>
      <c r="GED9"/>
      <c r="GEE9"/>
      <c r="GEF9"/>
      <c r="GEG9"/>
      <c r="GEH9"/>
      <c r="GEI9"/>
      <c r="GEJ9"/>
      <c r="GEK9"/>
      <c r="GEL9"/>
      <c r="GEM9"/>
      <c r="GEN9"/>
      <c r="GEO9"/>
      <c r="GEP9"/>
      <c r="GEQ9"/>
      <c r="GER9"/>
      <c r="GES9"/>
      <c r="GET9"/>
      <c r="GEU9"/>
      <c r="GEV9"/>
      <c r="GEW9"/>
      <c r="GEX9"/>
      <c r="GEY9"/>
      <c r="GEZ9"/>
      <c r="GFA9"/>
      <c r="GFB9"/>
      <c r="GFC9"/>
      <c r="GFD9"/>
      <c r="GFE9"/>
      <c r="GFF9"/>
      <c r="GFG9"/>
      <c r="GFH9"/>
      <c r="GFI9"/>
      <c r="GFJ9"/>
      <c r="GFK9"/>
      <c r="GFL9"/>
      <c r="GFM9"/>
      <c r="GFN9"/>
      <c r="GFO9"/>
      <c r="GFP9"/>
      <c r="GFQ9"/>
      <c r="GFR9"/>
      <c r="GFS9"/>
      <c r="GFT9"/>
      <c r="GFU9"/>
      <c r="GFV9"/>
      <c r="GFW9"/>
      <c r="GFX9"/>
      <c r="GFY9"/>
      <c r="GFZ9"/>
      <c r="GGA9"/>
      <c r="GGB9"/>
      <c r="GGC9"/>
      <c r="GGD9"/>
      <c r="GGE9"/>
      <c r="GGF9"/>
      <c r="GGG9"/>
      <c r="GGH9"/>
      <c r="GGI9"/>
      <c r="GGJ9"/>
      <c r="GGK9"/>
      <c r="GGL9"/>
      <c r="GGM9"/>
      <c r="GGN9"/>
      <c r="GGO9"/>
      <c r="GGP9"/>
      <c r="GGQ9"/>
      <c r="GGR9"/>
      <c r="GGS9"/>
      <c r="GGT9"/>
      <c r="GGU9"/>
      <c r="GGV9"/>
      <c r="GGW9"/>
      <c r="GGX9"/>
      <c r="GGY9"/>
      <c r="GGZ9"/>
      <c r="GHA9"/>
      <c r="GHB9"/>
      <c r="GHC9"/>
      <c r="GHD9"/>
      <c r="GHE9"/>
      <c r="GHF9"/>
      <c r="GHG9"/>
      <c r="GHH9"/>
      <c r="GHI9"/>
      <c r="GHJ9"/>
      <c r="GHK9"/>
      <c r="GHL9"/>
      <c r="GHM9"/>
      <c r="GHN9"/>
      <c r="GHO9"/>
      <c r="GHP9"/>
      <c r="GHQ9"/>
      <c r="GHR9"/>
      <c r="GHS9"/>
      <c r="GHT9"/>
      <c r="GHU9"/>
      <c r="GHV9"/>
      <c r="GHW9"/>
      <c r="GHX9"/>
      <c r="GHY9"/>
      <c r="GHZ9"/>
      <c r="GIA9"/>
      <c r="GIB9"/>
      <c r="GIC9"/>
      <c r="GID9"/>
      <c r="GIE9"/>
      <c r="GIF9"/>
      <c r="GIG9"/>
      <c r="GIH9"/>
      <c r="GII9"/>
      <c r="GIJ9"/>
      <c r="GIK9"/>
      <c r="GIL9"/>
      <c r="GIM9"/>
      <c r="GIN9"/>
      <c r="GIO9"/>
      <c r="GIP9"/>
      <c r="GIQ9"/>
      <c r="GIR9"/>
      <c r="GIS9"/>
      <c r="GIT9"/>
      <c r="GIU9"/>
      <c r="GIV9"/>
      <c r="GIW9"/>
      <c r="GIX9"/>
      <c r="GIY9"/>
      <c r="GIZ9"/>
      <c r="GJA9"/>
      <c r="GJB9"/>
      <c r="GJC9"/>
      <c r="GJD9"/>
      <c r="GJE9"/>
      <c r="GJF9"/>
      <c r="GJG9"/>
      <c r="GJH9"/>
      <c r="GJI9"/>
      <c r="GJJ9"/>
      <c r="GJK9"/>
      <c r="GJL9"/>
      <c r="GJM9"/>
      <c r="GJN9"/>
      <c r="GJO9"/>
      <c r="GJP9"/>
      <c r="GJQ9"/>
      <c r="GJR9"/>
      <c r="GJS9"/>
      <c r="GJT9"/>
      <c r="GJU9"/>
      <c r="GJV9"/>
      <c r="GJW9"/>
      <c r="GJX9"/>
      <c r="GJY9"/>
      <c r="GJZ9"/>
      <c r="GKA9"/>
      <c r="GKB9"/>
      <c r="GKC9"/>
      <c r="GKD9"/>
      <c r="GKE9"/>
      <c r="GKF9"/>
      <c r="GKG9"/>
      <c r="GKH9"/>
      <c r="GKI9"/>
      <c r="GKJ9"/>
      <c r="GKK9"/>
      <c r="GKL9"/>
      <c r="GKM9"/>
      <c r="GKN9"/>
      <c r="GKO9"/>
      <c r="GKP9"/>
      <c r="GKQ9"/>
      <c r="GKR9"/>
      <c r="GKS9"/>
      <c r="GKT9"/>
      <c r="GKU9"/>
      <c r="GKV9"/>
      <c r="GKW9"/>
      <c r="GKX9"/>
      <c r="GKY9"/>
      <c r="GKZ9"/>
      <c r="GLA9"/>
      <c r="GLB9"/>
      <c r="GLC9"/>
      <c r="GLD9"/>
      <c r="GLE9"/>
      <c r="GLF9"/>
      <c r="GLG9"/>
      <c r="GLH9"/>
      <c r="GLI9"/>
      <c r="GLJ9"/>
      <c r="GLK9"/>
      <c r="GLL9"/>
      <c r="GLM9"/>
      <c r="GLN9"/>
      <c r="GLO9"/>
      <c r="GLP9"/>
      <c r="GLQ9"/>
      <c r="GLR9"/>
      <c r="GLS9"/>
      <c r="GLT9"/>
      <c r="GLU9"/>
      <c r="GLV9"/>
      <c r="GLW9"/>
      <c r="GLX9"/>
      <c r="GLY9"/>
      <c r="GLZ9"/>
      <c r="GMA9"/>
      <c r="GMB9"/>
      <c r="GMC9"/>
      <c r="GMD9"/>
      <c r="GME9"/>
      <c r="GMF9"/>
      <c r="GMG9"/>
      <c r="GMH9"/>
      <c r="GMI9"/>
      <c r="GMJ9"/>
      <c r="GMK9"/>
      <c r="GML9"/>
      <c r="GMM9"/>
      <c r="GMN9"/>
      <c r="GMO9"/>
      <c r="GMP9"/>
      <c r="GMQ9"/>
      <c r="GMR9"/>
      <c r="GMS9"/>
      <c r="GMT9"/>
      <c r="GMU9"/>
      <c r="GMV9"/>
      <c r="GMW9"/>
      <c r="GMX9"/>
      <c r="GMY9"/>
      <c r="GMZ9"/>
      <c r="GNA9"/>
      <c r="GNB9"/>
      <c r="GNC9"/>
      <c r="GND9"/>
      <c r="GNE9"/>
      <c r="GNF9"/>
      <c r="GNG9"/>
      <c r="GNH9"/>
      <c r="GNI9"/>
      <c r="GNJ9"/>
      <c r="GNK9"/>
      <c r="GNL9"/>
      <c r="GNM9"/>
      <c r="GNN9"/>
      <c r="GNO9"/>
      <c r="GNP9"/>
      <c r="GNQ9"/>
      <c r="GNR9"/>
      <c r="GNS9"/>
      <c r="GNT9"/>
      <c r="GNU9"/>
      <c r="GNV9"/>
      <c r="GNW9"/>
      <c r="GNX9"/>
      <c r="GNY9"/>
      <c r="GNZ9"/>
      <c r="GOA9"/>
      <c r="GOB9"/>
      <c r="GOC9"/>
      <c r="GOD9"/>
      <c r="GOE9"/>
      <c r="GOF9"/>
      <c r="GOG9"/>
      <c r="GOH9"/>
      <c r="GOI9"/>
      <c r="GOJ9"/>
      <c r="GOK9"/>
      <c r="GOL9"/>
      <c r="GOM9"/>
      <c r="GON9"/>
      <c r="GOO9"/>
      <c r="GOP9"/>
      <c r="GOQ9"/>
      <c r="GOR9"/>
      <c r="GOS9"/>
      <c r="GOT9"/>
      <c r="GOU9"/>
      <c r="GOV9"/>
      <c r="GOW9"/>
      <c r="GOX9"/>
      <c r="GOY9"/>
      <c r="GOZ9"/>
      <c r="GPA9"/>
      <c r="GPB9"/>
      <c r="GPC9"/>
      <c r="GPD9"/>
      <c r="GPE9"/>
      <c r="GPF9"/>
      <c r="GPG9"/>
      <c r="GPH9"/>
      <c r="GPI9"/>
      <c r="GPJ9"/>
      <c r="GPK9"/>
      <c r="GPL9"/>
      <c r="GPM9"/>
      <c r="GPN9"/>
      <c r="GPO9"/>
      <c r="GPP9"/>
      <c r="GPQ9"/>
      <c r="GPR9"/>
      <c r="GPS9"/>
      <c r="GPT9"/>
      <c r="GPU9"/>
      <c r="GPV9"/>
      <c r="GPW9"/>
      <c r="GPX9"/>
      <c r="GPY9"/>
      <c r="GPZ9"/>
      <c r="GQA9"/>
      <c r="GQB9"/>
      <c r="GQC9"/>
      <c r="GQD9"/>
      <c r="GQE9"/>
      <c r="GQF9"/>
      <c r="GQG9"/>
      <c r="GQH9"/>
      <c r="GQI9"/>
      <c r="GQJ9"/>
      <c r="GQK9"/>
      <c r="GQL9"/>
      <c r="GQM9"/>
      <c r="GQN9"/>
      <c r="GQO9"/>
      <c r="GQP9"/>
      <c r="GQQ9"/>
      <c r="GQR9"/>
      <c r="GQS9"/>
      <c r="GQT9"/>
      <c r="GQU9"/>
      <c r="GQV9"/>
      <c r="GQW9"/>
      <c r="GQX9"/>
      <c r="GQY9"/>
      <c r="GQZ9"/>
      <c r="GRA9"/>
      <c r="GRB9"/>
      <c r="GRC9"/>
      <c r="GRD9"/>
      <c r="GRE9"/>
      <c r="GRF9"/>
      <c r="GRG9"/>
      <c r="GRH9"/>
      <c r="GRI9"/>
      <c r="GRJ9"/>
      <c r="GRK9"/>
      <c r="GRL9"/>
      <c r="GRM9"/>
      <c r="GRN9"/>
      <c r="GRO9"/>
      <c r="GRP9"/>
      <c r="GRQ9"/>
      <c r="GRR9"/>
      <c r="GRS9"/>
      <c r="GRT9"/>
      <c r="GRU9"/>
      <c r="GRV9"/>
      <c r="GRW9"/>
      <c r="GRX9"/>
      <c r="GRY9"/>
      <c r="GRZ9"/>
      <c r="GSA9"/>
      <c r="GSB9"/>
      <c r="GSC9"/>
      <c r="GSD9"/>
      <c r="GSE9"/>
      <c r="GSF9"/>
      <c r="GSG9"/>
      <c r="GSH9"/>
      <c r="GSI9"/>
      <c r="GSJ9"/>
      <c r="GSK9"/>
      <c r="GSL9"/>
      <c r="GSM9"/>
      <c r="GSN9"/>
      <c r="GSO9"/>
      <c r="GSP9"/>
      <c r="GSQ9"/>
      <c r="GSR9"/>
      <c r="GSS9"/>
      <c r="GST9"/>
      <c r="GSU9"/>
      <c r="GSV9"/>
      <c r="GSW9"/>
      <c r="GSX9"/>
      <c r="GSY9"/>
      <c r="GSZ9"/>
      <c r="GTA9"/>
      <c r="GTB9"/>
      <c r="GTC9"/>
      <c r="GTD9"/>
      <c r="GTE9"/>
      <c r="GTF9"/>
      <c r="GTG9"/>
      <c r="GTH9"/>
      <c r="GTI9"/>
      <c r="GTJ9"/>
      <c r="GTK9"/>
      <c r="GTL9"/>
      <c r="GTM9"/>
      <c r="GTN9"/>
      <c r="GTO9"/>
      <c r="GTP9"/>
      <c r="GTQ9"/>
      <c r="GTR9"/>
      <c r="GTS9"/>
      <c r="GTT9"/>
      <c r="GTU9"/>
      <c r="GTV9"/>
      <c r="GTW9"/>
      <c r="GTX9"/>
      <c r="GTY9"/>
      <c r="GTZ9"/>
      <c r="GUA9"/>
      <c r="GUB9"/>
      <c r="GUC9"/>
      <c r="GUD9"/>
      <c r="GUE9"/>
      <c r="GUF9"/>
      <c r="GUG9"/>
      <c r="GUH9"/>
      <c r="GUI9"/>
      <c r="GUJ9"/>
      <c r="GUK9"/>
      <c r="GUL9"/>
      <c r="GUM9"/>
      <c r="GUN9"/>
      <c r="GUO9"/>
      <c r="GUP9"/>
      <c r="GUQ9"/>
      <c r="GUR9"/>
      <c r="GUS9"/>
      <c r="GUT9"/>
      <c r="GUU9"/>
      <c r="GUV9"/>
      <c r="GUW9"/>
      <c r="GUX9"/>
      <c r="GUY9"/>
      <c r="GUZ9"/>
      <c r="GVA9"/>
      <c r="GVB9"/>
      <c r="GVC9"/>
      <c r="GVD9"/>
      <c r="GVE9"/>
      <c r="GVF9"/>
      <c r="GVG9"/>
      <c r="GVH9"/>
      <c r="GVI9"/>
      <c r="GVJ9"/>
      <c r="GVK9"/>
      <c r="GVL9"/>
      <c r="GVM9"/>
      <c r="GVN9"/>
      <c r="GVO9"/>
      <c r="GVP9"/>
      <c r="GVQ9"/>
      <c r="GVR9"/>
      <c r="GVS9"/>
      <c r="GVT9"/>
      <c r="GVU9"/>
      <c r="GVV9"/>
      <c r="GVW9"/>
      <c r="GVX9"/>
      <c r="GVY9"/>
      <c r="GVZ9"/>
      <c r="GWA9"/>
      <c r="GWB9"/>
      <c r="GWC9"/>
      <c r="GWD9"/>
      <c r="GWE9"/>
      <c r="GWF9"/>
      <c r="GWG9"/>
      <c r="GWH9"/>
      <c r="GWI9"/>
      <c r="GWJ9"/>
      <c r="GWK9"/>
      <c r="GWL9"/>
      <c r="GWM9"/>
      <c r="GWN9"/>
      <c r="GWO9"/>
      <c r="GWP9"/>
      <c r="GWQ9"/>
      <c r="GWR9"/>
      <c r="GWS9"/>
      <c r="GWT9"/>
      <c r="GWU9"/>
      <c r="GWV9"/>
      <c r="GWW9"/>
      <c r="GWX9"/>
      <c r="GWY9"/>
      <c r="GWZ9"/>
      <c r="GXA9"/>
      <c r="GXB9"/>
      <c r="GXC9"/>
      <c r="GXD9"/>
      <c r="GXE9"/>
      <c r="GXF9"/>
      <c r="GXG9"/>
      <c r="GXH9"/>
      <c r="GXI9"/>
      <c r="GXJ9"/>
      <c r="GXK9"/>
      <c r="GXL9"/>
      <c r="GXM9"/>
      <c r="GXN9"/>
      <c r="GXO9"/>
      <c r="GXP9"/>
      <c r="GXQ9"/>
      <c r="GXR9"/>
      <c r="GXS9"/>
      <c r="GXT9"/>
      <c r="GXU9"/>
      <c r="GXV9"/>
      <c r="GXW9"/>
      <c r="GXX9"/>
      <c r="GXY9"/>
      <c r="GXZ9"/>
      <c r="GYA9"/>
      <c r="GYB9"/>
      <c r="GYC9"/>
      <c r="GYD9"/>
      <c r="GYE9"/>
      <c r="GYF9"/>
      <c r="GYG9"/>
      <c r="GYH9"/>
      <c r="GYI9"/>
      <c r="GYJ9"/>
      <c r="GYK9"/>
      <c r="GYL9"/>
      <c r="GYM9"/>
      <c r="GYN9"/>
      <c r="GYO9"/>
      <c r="GYP9"/>
      <c r="GYQ9"/>
      <c r="GYR9"/>
      <c r="GYS9"/>
      <c r="GYT9"/>
      <c r="GYU9"/>
      <c r="GYV9"/>
      <c r="GYW9"/>
      <c r="GYX9"/>
      <c r="GYY9"/>
      <c r="GYZ9"/>
      <c r="GZA9"/>
      <c r="GZB9"/>
      <c r="GZC9"/>
      <c r="GZD9"/>
      <c r="GZE9"/>
      <c r="GZF9"/>
      <c r="GZG9"/>
      <c r="GZH9"/>
      <c r="GZI9"/>
      <c r="GZJ9"/>
      <c r="GZK9"/>
      <c r="GZL9"/>
      <c r="GZM9"/>
      <c r="GZN9"/>
      <c r="GZO9"/>
      <c r="GZP9"/>
      <c r="GZQ9"/>
      <c r="GZR9"/>
      <c r="GZS9"/>
      <c r="GZT9"/>
      <c r="GZU9"/>
      <c r="GZV9"/>
      <c r="GZW9"/>
      <c r="GZX9"/>
      <c r="GZY9"/>
      <c r="GZZ9"/>
      <c r="HAA9"/>
      <c r="HAB9"/>
      <c r="HAC9"/>
      <c r="HAD9"/>
      <c r="HAE9"/>
      <c r="HAF9"/>
      <c r="HAG9"/>
      <c r="HAH9"/>
      <c r="HAI9"/>
      <c r="HAJ9"/>
      <c r="HAK9"/>
      <c r="HAL9"/>
      <c r="HAM9"/>
      <c r="HAN9"/>
      <c r="HAO9"/>
      <c r="HAP9"/>
      <c r="HAQ9"/>
      <c r="HAR9"/>
      <c r="HAS9"/>
      <c r="HAT9"/>
      <c r="HAU9"/>
      <c r="HAV9"/>
      <c r="HAW9"/>
      <c r="HAX9"/>
      <c r="HAY9"/>
      <c r="HAZ9"/>
      <c r="HBA9"/>
      <c r="HBB9"/>
      <c r="HBC9"/>
      <c r="HBD9"/>
      <c r="HBE9"/>
      <c r="HBF9"/>
      <c r="HBG9"/>
      <c r="HBH9"/>
      <c r="HBI9"/>
      <c r="HBJ9"/>
      <c r="HBK9"/>
      <c r="HBL9"/>
      <c r="HBM9"/>
      <c r="HBN9"/>
      <c r="HBO9"/>
      <c r="HBP9"/>
      <c r="HBQ9"/>
      <c r="HBR9"/>
      <c r="HBS9"/>
      <c r="HBT9"/>
      <c r="HBU9"/>
      <c r="HBV9"/>
      <c r="HBW9"/>
      <c r="HBX9"/>
      <c r="HBY9"/>
      <c r="HBZ9"/>
      <c r="HCA9"/>
      <c r="HCB9"/>
      <c r="HCC9"/>
      <c r="HCD9"/>
      <c r="HCE9"/>
      <c r="HCF9"/>
      <c r="HCG9"/>
      <c r="HCH9"/>
      <c r="HCI9"/>
      <c r="HCJ9"/>
      <c r="HCK9"/>
      <c r="HCL9"/>
      <c r="HCM9"/>
      <c r="HCN9"/>
      <c r="HCO9"/>
      <c r="HCP9"/>
      <c r="HCQ9"/>
      <c r="HCR9"/>
      <c r="HCS9"/>
      <c r="HCT9"/>
      <c r="HCU9"/>
      <c r="HCV9"/>
      <c r="HCW9"/>
      <c r="HCX9"/>
      <c r="HCY9"/>
      <c r="HCZ9"/>
      <c r="HDA9"/>
      <c r="HDB9"/>
      <c r="HDC9"/>
      <c r="HDD9"/>
      <c r="HDE9"/>
      <c r="HDF9"/>
      <c r="HDG9"/>
      <c r="HDH9"/>
      <c r="HDI9"/>
      <c r="HDJ9"/>
      <c r="HDK9"/>
      <c r="HDL9"/>
      <c r="HDM9"/>
      <c r="HDN9"/>
      <c r="HDO9"/>
      <c r="HDP9"/>
      <c r="HDQ9"/>
      <c r="HDR9"/>
      <c r="HDS9"/>
      <c r="HDT9"/>
      <c r="HDU9"/>
      <c r="HDV9"/>
      <c r="HDW9"/>
      <c r="HDX9"/>
      <c r="HDY9"/>
      <c r="HDZ9"/>
      <c r="HEA9"/>
      <c r="HEB9"/>
      <c r="HEC9"/>
      <c r="HED9"/>
      <c r="HEE9"/>
      <c r="HEF9"/>
      <c r="HEG9"/>
      <c r="HEH9"/>
      <c r="HEI9"/>
      <c r="HEJ9"/>
      <c r="HEK9"/>
      <c r="HEL9"/>
      <c r="HEM9"/>
      <c r="HEN9"/>
      <c r="HEO9"/>
      <c r="HEP9"/>
      <c r="HEQ9"/>
      <c r="HER9"/>
      <c r="HES9"/>
      <c r="HET9"/>
      <c r="HEU9"/>
      <c r="HEV9"/>
      <c r="HEW9"/>
      <c r="HEX9"/>
      <c r="HEY9"/>
      <c r="HEZ9"/>
      <c r="HFA9"/>
      <c r="HFB9"/>
      <c r="HFC9"/>
      <c r="HFD9"/>
      <c r="HFE9"/>
      <c r="HFF9"/>
      <c r="HFG9"/>
      <c r="HFH9"/>
      <c r="HFI9"/>
      <c r="HFJ9"/>
      <c r="HFK9"/>
      <c r="HFL9"/>
      <c r="HFM9"/>
      <c r="HFN9"/>
      <c r="HFO9"/>
      <c r="HFP9"/>
      <c r="HFQ9"/>
      <c r="HFR9"/>
      <c r="HFS9"/>
      <c r="HFT9"/>
      <c r="HFU9"/>
      <c r="HFV9"/>
      <c r="HFW9"/>
      <c r="HFX9"/>
      <c r="HFY9"/>
      <c r="HFZ9"/>
      <c r="HGA9"/>
      <c r="HGB9"/>
      <c r="HGC9"/>
      <c r="HGD9"/>
      <c r="HGE9"/>
      <c r="HGF9"/>
      <c r="HGG9"/>
      <c r="HGH9"/>
      <c r="HGI9"/>
      <c r="HGJ9"/>
      <c r="HGK9"/>
      <c r="HGL9"/>
      <c r="HGM9"/>
      <c r="HGN9"/>
      <c r="HGO9"/>
      <c r="HGP9"/>
      <c r="HGQ9"/>
      <c r="HGR9"/>
      <c r="HGS9"/>
      <c r="HGT9"/>
      <c r="HGU9"/>
      <c r="HGV9"/>
      <c r="HGW9"/>
      <c r="HGX9"/>
      <c r="HGY9"/>
      <c r="HGZ9"/>
      <c r="HHA9"/>
      <c r="HHB9"/>
      <c r="HHC9"/>
      <c r="HHD9"/>
      <c r="HHE9"/>
      <c r="HHF9"/>
      <c r="HHG9"/>
      <c r="HHH9"/>
      <c r="HHI9"/>
      <c r="HHJ9"/>
      <c r="HHK9"/>
      <c r="HHL9"/>
      <c r="HHM9"/>
      <c r="HHN9"/>
      <c r="HHO9"/>
      <c r="HHP9"/>
      <c r="HHQ9"/>
      <c r="HHR9"/>
      <c r="HHS9"/>
      <c r="HHT9"/>
      <c r="HHU9"/>
      <c r="HHV9"/>
      <c r="HHW9"/>
      <c r="HHX9"/>
      <c r="HHY9"/>
      <c r="HHZ9"/>
      <c r="HIA9"/>
      <c r="HIB9"/>
      <c r="HIC9"/>
      <c r="HID9"/>
      <c r="HIE9"/>
      <c r="HIF9"/>
      <c r="HIG9"/>
      <c r="HIH9"/>
      <c r="HII9"/>
      <c r="HIJ9"/>
      <c r="HIK9"/>
      <c r="HIL9"/>
      <c r="HIM9"/>
      <c r="HIN9"/>
      <c r="HIO9"/>
      <c r="HIP9"/>
      <c r="HIQ9"/>
      <c r="HIR9"/>
      <c r="HIS9"/>
      <c r="HIT9"/>
      <c r="HIU9"/>
      <c r="HIV9"/>
      <c r="HIW9"/>
      <c r="HIX9"/>
      <c r="HIY9"/>
      <c r="HIZ9"/>
      <c r="HJA9"/>
      <c r="HJB9"/>
      <c r="HJC9"/>
      <c r="HJD9"/>
      <c r="HJE9"/>
      <c r="HJF9"/>
      <c r="HJG9"/>
      <c r="HJH9"/>
      <c r="HJI9"/>
      <c r="HJJ9"/>
      <c r="HJK9"/>
      <c r="HJL9"/>
      <c r="HJM9"/>
      <c r="HJN9"/>
      <c r="HJO9"/>
      <c r="HJP9"/>
      <c r="HJQ9"/>
      <c r="HJR9"/>
      <c r="HJS9"/>
      <c r="HJT9"/>
    </row>
    <row r="10" spans="1:5688" x14ac:dyDescent="0.45">
      <c r="A10" s="15" t="s">
        <v>8338</v>
      </c>
      <c r="B10" s="16">
        <v>220</v>
      </c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  <c r="AMK10"/>
      <c r="AML10"/>
      <c r="AMM10"/>
      <c r="AMN10"/>
      <c r="AMO10"/>
      <c r="AMP10"/>
      <c r="AMQ10"/>
      <c r="AMR10"/>
      <c r="AMS10"/>
      <c r="AMT10"/>
      <c r="AMU10"/>
      <c r="AMV10"/>
      <c r="AMW10"/>
      <c r="AMX10"/>
      <c r="AMY10"/>
      <c r="AMZ10"/>
      <c r="ANA10"/>
      <c r="ANB10"/>
      <c r="ANC10"/>
      <c r="AND10"/>
      <c r="ANE10"/>
      <c r="ANF10"/>
      <c r="ANG10"/>
      <c r="ANH10"/>
      <c r="ANI10"/>
      <c r="ANJ10"/>
      <c r="ANK10"/>
      <c r="ANL10"/>
      <c r="ANM10"/>
      <c r="ANN10"/>
      <c r="ANO10"/>
      <c r="ANP10"/>
      <c r="ANQ10"/>
      <c r="ANR10"/>
      <c r="ANS10"/>
      <c r="ANT10"/>
      <c r="ANU10"/>
      <c r="ANV10"/>
      <c r="ANW10"/>
      <c r="ANX10"/>
      <c r="ANY10"/>
      <c r="ANZ10"/>
      <c r="AOA10"/>
      <c r="AOB10"/>
      <c r="AOC10"/>
      <c r="AOD10"/>
      <c r="AOE10"/>
      <c r="AOF10"/>
      <c r="AOG10"/>
      <c r="AOH10"/>
      <c r="AOI10"/>
      <c r="AOJ10"/>
      <c r="AOK10"/>
      <c r="AOL10"/>
      <c r="AOM10"/>
      <c r="AON10"/>
      <c r="AOO10"/>
      <c r="AOP10"/>
      <c r="AOQ10"/>
      <c r="AOR10"/>
      <c r="AOS10"/>
      <c r="AOT10"/>
      <c r="AOU10"/>
      <c r="AOV10"/>
      <c r="AOW10"/>
      <c r="AOX10"/>
      <c r="AOY10"/>
      <c r="AOZ10"/>
      <c r="APA10"/>
      <c r="APB10"/>
      <c r="APC10"/>
      <c r="APD10"/>
      <c r="APE10"/>
      <c r="APF10"/>
      <c r="APG10"/>
      <c r="APH10"/>
      <c r="API10"/>
      <c r="APJ10"/>
      <c r="APK10"/>
      <c r="APL10"/>
      <c r="APM10"/>
      <c r="APN10"/>
      <c r="APO10"/>
      <c r="APP10"/>
      <c r="APQ10"/>
      <c r="APR10"/>
      <c r="APS10"/>
      <c r="APT10"/>
      <c r="APU10"/>
      <c r="APV10"/>
      <c r="APW10"/>
      <c r="APX10"/>
      <c r="APY10"/>
      <c r="APZ10"/>
      <c r="AQA10"/>
      <c r="AQB10"/>
      <c r="AQC10"/>
      <c r="AQD10"/>
      <c r="AQE10"/>
      <c r="AQF10"/>
      <c r="AQG10"/>
      <c r="AQH10"/>
      <c r="AQI10"/>
      <c r="AQJ10"/>
      <c r="AQK10"/>
      <c r="AQL10"/>
      <c r="AQM10"/>
      <c r="AQN10"/>
      <c r="AQO10"/>
      <c r="AQP10"/>
      <c r="AQQ10"/>
      <c r="AQR10"/>
      <c r="AQS10"/>
      <c r="AQT10"/>
      <c r="AQU10"/>
      <c r="AQV10"/>
      <c r="AQW10"/>
      <c r="AQX10"/>
      <c r="AQY10"/>
      <c r="AQZ10"/>
      <c r="ARA10"/>
      <c r="ARB10"/>
      <c r="ARC10"/>
      <c r="ARD10"/>
      <c r="ARE10"/>
      <c r="ARF10"/>
      <c r="ARG10"/>
      <c r="ARH10"/>
      <c r="ARI10"/>
      <c r="ARJ10"/>
      <c r="ARK10"/>
      <c r="ARL10"/>
      <c r="ARM10"/>
      <c r="ARN10"/>
      <c r="ARO10"/>
      <c r="ARP10"/>
      <c r="ARQ10"/>
      <c r="ARR10"/>
      <c r="ARS10"/>
      <c r="ART10"/>
      <c r="ARU10"/>
      <c r="ARV10"/>
      <c r="ARW10"/>
      <c r="ARX10"/>
      <c r="ARY10"/>
      <c r="ARZ10"/>
      <c r="ASA10"/>
      <c r="ASB10"/>
      <c r="ASC10"/>
      <c r="ASD10"/>
      <c r="ASE10"/>
      <c r="ASF10"/>
      <c r="ASG10"/>
      <c r="ASH10"/>
      <c r="ASI10"/>
      <c r="ASJ10"/>
      <c r="ASK10"/>
      <c r="ASL10"/>
      <c r="ASM10"/>
      <c r="ASN10"/>
      <c r="ASO10"/>
      <c r="ASP10"/>
      <c r="ASQ10"/>
      <c r="ASR10"/>
      <c r="ASS10"/>
      <c r="AST10"/>
      <c r="ASU10"/>
      <c r="ASV10"/>
      <c r="ASW10"/>
      <c r="ASX10"/>
      <c r="ASY10"/>
      <c r="ASZ10"/>
      <c r="ATA10"/>
      <c r="ATB10"/>
      <c r="ATC10"/>
      <c r="ATD10"/>
      <c r="ATE10"/>
      <c r="ATF10"/>
      <c r="ATG10"/>
      <c r="ATH10"/>
      <c r="ATI10"/>
      <c r="ATJ10"/>
      <c r="ATK10"/>
      <c r="ATL10"/>
      <c r="ATM10"/>
      <c r="ATN10"/>
      <c r="ATO10"/>
      <c r="ATP10"/>
      <c r="ATQ10"/>
      <c r="ATR10"/>
      <c r="ATS10"/>
      <c r="ATT10"/>
      <c r="ATU10"/>
      <c r="ATV10"/>
      <c r="ATW10"/>
      <c r="ATX10"/>
      <c r="ATY10"/>
      <c r="ATZ10"/>
      <c r="AUA10"/>
      <c r="AUB10"/>
      <c r="AUC10"/>
      <c r="AUD10"/>
      <c r="AUE10"/>
      <c r="AUF10"/>
      <c r="AUG10"/>
      <c r="AUH10"/>
      <c r="AUI10"/>
      <c r="AUJ10"/>
      <c r="AUK10"/>
      <c r="AUL10"/>
      <c r="AUM10"/>
      <c r="AUN10"/>
      <c r="AUO10"/>
      <c r="AUP10"/>
      <c r="AUQ10"/>
      <c r="AUR10"/>
      <c r="AUS10"/>
      <c r="AUT10"/>
      <c r="AUU10"/>
      <c r="AUV10"/>
      <c r="AUW10"/>
      <c r="AUX10"/>
      <c r="AUY10"/>
      <c r="AUZ10"/>
      <c r="AVA10"/>
      <c r="AVB10"/>
      <c r="AVC10"/>
      <c r="AVD10"/>
      <c r="AVE10"/>
      <c r="AVF10"/>
      <c r="AVG10"/>
      <c r="AVH10"/>
      <c r="AVI10"/>
      <c r="AVJ10"/>
      <c r="AVK10"/>
      <c r="AVL10"/>
      <c r="AVM10"/>
      <c r="AVN10"/>
      <c r="AVO10"/>
      <c r="AVP10"/>
      <c r="AVQ10"/>
      <c r="AVR10"/>
      <c r="AVS10"/>
      <c r="AVT10"/>
      <c r="AVU10"/>
      <c r="AVV10"/>
      <c r="AVW10"/>
      <c r="AVX10"/>
      <c r="AVY10"/>
      <c r="AVZ10"/>
      <c r="AWA10"/>
      <c r="AWB10"/>
      <c r="AWC10"/>
      <c r="AWD10"/>
      <c r="AWE10"/>
      <c r="AWF10"/>
      <c r="AWG10"/>
      <c r="AWH10"/>
      <c r="AWI10"/>
      <c r="AWJ10"/>
      <c r="AWK10"/>
      <c r="AWL10"/>
      <c r="AWM10"/>
      <c r="AWN10"/>
      <c r="AWO10"/>
      <c r="AWP10"/>
      <c r="AWQ10"/>
      <c r="AWR10"/>
      <c r="AWS10"/>
      <c r="AWT10"/>
      <c r="AWU10"/>
      <c r="AWV10"/>
      <c r="AWW10"/>
      <c r="AWX10"/>
      <c r="AWY10"/>
      <c r="AWZ10"/>
      <c r="AXA10"/>
      <c r="AXB10"/>
      <c r="AXC10"/>
      <c r="AXD10"/>
      <c r="AXE10"/>
      <c r="AXF10"/>
      <c r="AXG10"/>
      <c r="AXH10"/>
      <c r="AXI10"/>
      <c r="AXJ10"/>
      <c r="AXK10"/>
      <c r="AXL10"/>
      <c r="AXM10"/>
      <c r="AXN10"/>
      <c r="AXO10"/>
      <c r="AXP10"/>
      <c r="AXQ10"/>
      <c r="AXR10"/>
      <c r="AXS10"/>
      <c r="AXT10"/>
      <c r="AXU10"/>
      <c r="AXV10"/>
      <c r="AXW10"/>
      <c r="AXX10"/>
      <c r="AXY10"/>
      <c r="AXZ10"/>
      <c r="AYA10"/>
      <c r="AYB10"/>
      <c r="AYC10"/>
      <c r="AYD10"/>
      <c r="AYE10"/>
      <c r="AYF10"/>
      <c r="AYG10"/>
      <c r="AYH10"/>
      <c r="AYI10"/>
      <c r="AYJ10"/>
      <c r="AYK10"/>
      <c r="AYL10"/>
      <c r="AYM10"/>
      <c r="AYN10"/>
      <c r="AYO10"/>
      <c r="AYP10"/>
      <c r="AYQ10"/>
      <c r="AYR10"/>
      <c r="AYS10"/>
      <c r="AYT10"/>
      <c r="AYU10"/>
      <c r="AYV10"/>
      <c r="AYW10"/>
      <c r="AYX10"/>
      <c r="AYY10"/>
      <c r="AYZ10"/>
      <c r="AZA10"/>
      <c r="AZB10"/>
      <c r="AZC10"/>
      <c r="AZD10"/>
      <c r="AZE10"/>
      <c r="AZF10"/>
      <c r="AZG10"/>
      <c r="AZH10"/>
      <c r="AZI10"/>
      <c r="AZJ10"/>
      <c r="AZK10"/>
      <c r="AZL10"/>
      <c r="AZM10"/>
      <c r="AZN10"/>
      <c r="AZO10"/>
      <c r="AZP10"/>
      <c r="AZQ10"/>
      <c r="AZR10"/>
      <c r="AZS10"/>
      <c r="AZT10"/>
      <c r="AZU10"/>
      <c r="AZV10"/>
      <c r="AZW10"/>
      <c r="AZX10"/>
      <c r="AZY10"/>
      <c r="AZZ10"/>
      <c r="BAA10"/>
      <c r="BAB10"/>
      <c r="BAC10"/>
      <c r="BAD10"/>
      <c r="BAE10"/>
      <c r="BAF10"/>
      <c r="BAG10"/>
      <c r="BAH10"/>
      <c r="BAI10"/>
      <c r="BAJ10"/>
      <c r="BAK10"/>
      <c r="BAL10"/>
      <c r="BAM10"/>
      <c r="BAN10"/>
      <c r="BAO10"/>
      <c r="BAP10"/>
      <c r="BAQ10"/>
      <c r="BAR10"/>
      <c r="BAS10"/>
      <c r="BAT10"/>
      <c r="BAU10"/>
      <c r="BAV10"/>
      <c r="BAW10"/>
      <c r="BAX10"/>
      <c r="BAY10"/>
      <c r="BAZ10"/>
      <c r="BBA10"/>
      <c r="BBB10"/>
      <c r="BBC10"/>
      <c r="BBD10"/>
      <c r="BBE10"/>
      <c r="BBF10"/>
      <c r="BBG10"/>
      <c r="BBH10"/>
      <c r="BBI10"/>
      <c r="BBJ10"/>
      <c r="BBK10"/>
      <c r="BBL10"/>
      <c r="BBM10"/>
      <c r="BBN10"/>
      <c r="BBO10"/>
      <c r="BBP10"/>
      <c r="BBQ10"/>
      <c r="BBR10"/>
      <c r="BBS10"/>
      <c r="BBT10"/>
      <c r="BBU10"/>
      <c r="BBV10"/>
      <c r="BBW10"/>
      <c r="BBX10"/>
      <c r="BBY10"/>
      <c r="BBZ10"/>
      <c r="BCA10"/>
      <c r="BCB10"/>
      <c r="BCC10"/>
      <c r="BCD10"/>
      <c r="BCE10"/>
      <c r="BCF10"/>
      <c r="BCG10"/>
      <c r="BCH10"/>
      <c r="BCI10"/>
      <c r="BCJ10"/>
      <c r="BCK10"/>
      <c r="BCL10"/>
      <c r="BCM10"/>
      <c r="BCN10"/>
      <c r="BCO10"/>
      <c r="BCP10"/>
      <c r="BCQ10"/>
      <c r="BCR10"/>
      <c r="BCS10"/>
      <c r="BCT10"/>
      <c r="BCU10"/>
      <c r="BCV10"/>
      <c r="BCW10"/>
      <c r="BCX10"/>
      <c r="BCY10"/>
      <c r="BCZ10"/>
      <c r="BDA10"/>
      <c r="BDB10"/>
      <c r="BDC10"/>
      <c r="BDD10"/>
      <c r="BDE10"/>
      <c r="BDF10"/>
      <c r="BDG10"/>
      <c r="BDH10"/>
      <c r="BDI10"/>
      <c r="BDJ10"/>
      <c r="BDK10"/>
      <c r="BDL10"/>
      <c r="BDM10"/>
      <c r="BDN10"/>
      <c r="BDO10"/>
      <c r="BDP10"/>
      <c r="BDQ10"/>
      <c r="BDR10"/>
      <c r="BDS10"/>
      <c r="BDT10"/>
      <c r="BDU10"/>
      <c r="BDV10"/>
      <c r="BDW10"/>
      <c r="BDX10"/>
      <c r="BDY10"/>
      <c r="BDZ10"/>
      <c r="BEA10"/>
      <c r="BEB10"/>
      <c r="BEC10"/>
      <c r="BED10"/>
      <c r="BEE10"/>
      <c r="BEF10"/>
      <c r="BEG10"/>
      <c r="BEH10"/>
      <c r="BEI10"/>
      <c r="BEJ10"/>
      <c r="BEK10"/>
      <c r="BEL10"/>
      <c r="BEM10"/>
      <c r="BEN10"/>
      <c r="BEO10"/>
      <c r="BEP10"/>
      <c r="BEQ10"/>
      <c r="BER10"/>
      <c r="BES10"/>
      <c r="BET10"/>
      <c r="BEU10"/>
      <c r="BEV10"/>
      <c r="BEW10"/>
      <c r="BEX10"/>
      <c r="BEY10"/>
      <c r="BEZ10"/>
      <c r="BFA10"/>
      <c r="BFB10"/>
      <c r="BFC10"/>
      <c r="BFD10"/>
      <c r="BFE10"/>
      <c r="BFF10"/>
      <c r="BFG10"/>
      <c r="BFH10"/>
      <c r="BFI10"/>
      <c r="BFJ10"/>
      <c r="BFK10"/>
      <c r="BFL10"/>
      <c r="BFM10"/>
      <c r="BFN10"/>
      <c r="BFO10"/>
      <c r="BFP10"/>
      <c r="BFQ10"/>
      <c r="BFR10"/>
      <c r="BFS10"/>
      <c r="BFT10"/>
      <c r="BFU10"/>
      <c r="BFV10"/>
      <c r="BFW10"/>
      <c r="BFX10"/>
      <c r="BFY10"/>
      <c r="BFZ10"/>
      <c r="BGA10"/>
      <c r="BGB10"/>
      <c r="BGC10"/>
      <c r="BGD10"/>
      <c r="BGE10"/>
      <c r="BGF10"/>
      <c r="BGG10"/>
      <c r="BGH10"/>
      <c r="BGI10"/>
      <c r="BGJ10"/>
      <c r="BGK10"/>
      <c r="BGL10"/>
      <c r="BGM10"/>
      <c r="BGN10"/>
      <c r="BGO10"/>
      <c r="BGP10"/>
      <c r="BGQ10"/>
      <c r="BGR10"/>
      <c r="BGS10"/>
      <c r="BGT10"/>
      <c r="BGU10"/>
      <c r="BGV10"/>
      <c r="BGW10"/>
      <c r="BGX10"/>
      <c r="BGY10"/>
      <c r="BGZ10"/>
      <c r="BHA10"/>
      <c r="BHB10"/>
      <c r="BHC10"/>
      <c r="BHD10"/>
      <c r="BHE10"/>
      <c r="BHF10"/>
      <c r="BHG10"/>
      <c r="BHH10"/>
      <c r="BHI10"/>
      <c r="BHJ10"/>
      <c r="BHK10"/>
      <c r="BHL10"/>
      <c r="BHM10"/>
      <c r="BHN10"/>
      <c r="BHO10"/>
      <c r="BHP10"/>
      <c r="BHQ10"/>
      <c r="BHR10"/>
      <c r="BHS10"/>
      <c r="BHT10"/>
      <c r="BHU10"/>
      <c r="BHV10"/>
      <c r="BHW10"/>
      <c r="BHX10"/>
      <c r="BHY10"/>
      <c r="BHZ10"/>
      <c r="BIA10"/>
      <c r="BIB10"/>
      <c r="BIC10"/>
      <c r="BID10"/>
      <c r="BIE10"/>
      <c r="BIF10"/>
      <c r="BIG10"/>
      <c r="BIH10"/>
      <c r="BII10"/>
      <c r="BIJ10"/>
      <c r="BIK10"/>
      <c r="BIL10"/>
      <c r="BIM10"/>
      <c r="BIN10"/>
      <c r="BIO10"/>
      <c r="BIP10"/>
      <c r="BIQ10"/>
      <c r="BIR10"/>
      <c r="BIS10"/>
      <c r="BIT10"/>
      <c r="BIU10"/>
      <c r="BIV10"/>
      <c r="BIW10"/>
      <c r="BIX10"/>
      <c r="BIY10"/>
      <c r="BIZ10"/>
      <c r="BJA10"/>
      <c r="BJB10"/>
      <c r="BJC10"/>
      <c r="BJD10"/>
      <c r="BJE10"/>
      <c r="BJF10"/>
      <c r="BJG10"/>
      <c r="BJH10"/>
      <c r="BJI10"/>
      <c r="BJJ10"/>
      <c r="BJK10"/>
      <c r="BJL10"/>
      <c r="BJM10"/>
      <c r="BJN10"/>
      <c r="BJO10"/>
      <c r="BJP10"/>
      <c r="BJQ10"/>
      <c r="BJR10"/>
      <c r="BJS10"/>
      <c r="BJT10"/>
      <c r="BJU10"/>
      <c r="BJV10"/>
      <c r="BJW10"/>
      <c r="BJX10"/>
      <c r="BJY10"/>
      <c r="BJZ10"/>
      <c r="BKA10"/>
      <c r="BKB10"/>
      <c r="BKC10"/>
      <c r="BKD10"/>
      <c r="BKE10"/>
      <c r="BKF10"/>
      <c r="BKG10"/>
      <c r="BKH10"/>
      <c r="BKI10"/>
      <c r="BKJ10"/>
      <c r="BKK10"/>
      <c r="BKL10"/>
      <c r="BKM10"/>
      <c r="BKN10"/>
      <c r="BKO10"/>
      <c r="BKP10"/>
      <c r="BKQ10"/>
      <c r="BKR10"/>
      <c r="BKS10"/>
      <c r="BKT10"/>
      <c r="BKU10"/>
      <c r="BKV10"/>
      <c r="BKW10"/>
      <c r="BKX10"/>
      <c r="BKY10"/>
      <c r="BKZ10"/>
      <c r="BLA10"/>
      <c r="BLB10"/>
      <c r="BLC10"/>
      <c r="BLD10"/>
      <c r="BLE10"/>
      <c r="BLF10"/>
      <c r="BLG10"/>
      <c r="BLH10"/>
      <c r="BLI10"/>
      <c r="BLJ10"/>
      <c r="BLK10"/>
      <c r="BLL10"/>
      <c r="BLM10"/>
      <c r="BLN10"/>
      <c r="BLO10"/>
      <c r="BLP10"/>
      <c r="BLQ10"/>
      <c r="BLR10"/>
      <c r="BLS10"/>
      <c r="BLT10"/>
      <c r="BLU10"/>
      <c r="BLV10"/>
      <c r="BLW10"/>
      <c r="BLX10"/>
      <c r="BLY10"/>
      <c r="BLZ10"/>
      <c r="BMA10"/>
      <c r="BMB10"/>
      <c r="BMC10"/>
      <c r="BMD10"/>
      <c r="BME10"/>
      <c r="BMF10"/>
      <c r="BMG10"/>
      <c r="BMH10"/>
      <c r="BMI10"/>
      <c r="BMJ10"/>
      <c r="BMK10"/>
      <c r="BML10"/>
      <c r="BMM10"/>
      <c r="BMN10"/>
      <c r="BMO10"/>
      <c r="BMP10"/>
      <c r="BMQ10"/>
      <c r="BMR10"/>
      <c r="BMS10"/>
      <c r="BMT10"/>
      <c r="BMU10"/>
      <c r="BMV10"/>
      <c r="BMW10"/>
      <c r="BMX10"/>
      <c r="BMY10"/>
      <c r="BMZ10"/>
      <c r="BNA10"/>
      <c r="BNB10"/>
      <c r="BNC10"/>
      <c r="BND10"/>
      <c r="BNE10"/>
      <c r="BNF10"/>
      <c r="BNG10"/>
      <c r="BNH10"/>
      <c r="BNI10"/>
      <c r="BNJ10"/>
      <c r="BNK10"/>
      <c r="BNL10"/>
      <c r="BNM10"/>
      <c r="BNN10"/>
      <c r="BNO10"/>
      <c r="BNP10"/>
      <c r="BNQ10"/>
      <c r="BNR10"/>
      <c r="BNS10"/>
      <c r="BNT10"/>
      <c r="BNU10"/>
      <c r="BNV10"/>
      <c r="BNW10"/>
      <c r="BNX10"/>
      <c r="BNY10"/>
      <c r="BNZ10"/>
      <c r="BOA10"/>
      <c r="BOB10"/>
      <c r="BOC10"/>
      <c r="BOD10"/>
      <c r="BOE10"/>
      <c r="BOF10"/>
      <c r="BOG10"/>
      <c r="BOH10"/>
      <c r="BOI10"/>
      <c r="BOJ10"/>
      <c r="BOK10"/>
      <c r="BOL10"/>
      <c r="BOM10"/>
      <c r="BON10"/>
      <c r="BOO10"/>
      <c r="BOP10"/>
      <c r="BOQ10"/>
      <c r="BOR10"/>
      <c r="BOS10"/>
      <c r="BOT10"/>
      <c r="BOU10"/>
      <c r="BOV10"/>
      <c r="BOW10"/>
      <c r="BOX10"/>
      <c r="BOY10"/>
      <c r="BOZ10"/>
      <c r="BPA10"/>
      <c r="BPB10"/>
      <c r="BPC10"/>
      <c r="BPD10"/>
      <c r="BPE10"/>
      <c r="BPF10"/>
      <c r="BPG10"/>
      <c r="BPH10"/>
      <c r="BPI10"/>
      <c r="BPJ10"/>
      <c r="BPK10"/>
      <c r="BPL10"/>
      <c r="BPM10"/>
      <c r="BPN10"/>
      <c r="BPO10"/>
      <c r="BPP10"/>
      <c r="BPQ10"/>
      <c r="BPR10"/>
      <c r="BPS10"/>
      <c r="BPT10"/>
      <c r="BPU10"/>
      <c r="BPV10"/>
      <c r="BPW10"/>
      <c r="BPX10"/>
      <c r="BPY10"/>
      <c r="BPZ10"/>
      <c r="BQA10"/>
      <c r="BQB10"/>
      <c r="BQC10"/>
      <c r="BQD10"/>
      <c r="BQE10"/>
      <c r="BQF10"/>
      <c r="BQG10"/>
      <c r="BQH10"/>
      <c r="BQI10"/>
      <c r="BQJ10"/>
      <c r="BQK10"/>
      <c r="BQL10"/>
      <c r="BQM10"/>
      <c r="BQN10"/>
      <c r="BQO10"/>
      <c r="BQP10"/>
      <c r="BQQ10"/>
      <c r="BQR10"/>
      <c r="BQS10"/>
      <c r="BQT10"/>
      <c r="BQU10"/>
      <c r="BQV10"/>
      <c r="BQW10"/>
      <c r="BQX10"/>
      <c r="BQY10"/>
      <c r="BQZ10"/>
      <c r="BRA10"/>
      <c r="BRB10"/>
      <c r="BRC10"/>
      <c r="BRD10"/>
      <c r="BRE10"/>
      <c r="BRF10"/>
      <c r="BRG10"/>
      <c r="BRH10"/>
      <c r="BRI10"/>
      <c r="BRJ10"/>
      <c r="BRK10"/>
      <c r="BRL10"/>
      <c r="BRM10"/>
      <c r="BRN10"/>
      <c r="BRO10"/>
      <c r="BRP10"/>
      <c r="BRQ10"/>
      <c r="BRR10"/>
      <c r="BRS10"/>
      <c r="BRT10"/>
      <c r="BRU10"/>
      <c r="BRV10"/>
      <c r="BRW10"/>
      <c r="BRX10"/>
      <c r="BRY10"/>
      <c r="BRZ10"/>
      <c r="BSA10"/>
      <c r="BSB10"/>
      <c r="BSC10"/>
      <c r="BSD10"/>
      <c r="BSE10"/>
      <c r="BSF10"/>
      <c r="BSG10"/>
      <c r="BSH10"/>
      <c r="BSI10"/>
      <c r="BSJ10"/>
      <c r="BSK10"/>
      <c r="BSL10"/>
      <c r="BSM10"/>
      <c r="BSN10"/>
      <c r="BSO10"/>
      <c r="BSP10"/>
      <c r="BSQ10"/>
      <c r="BSR10"/>
      <c r="BSS10"/>
      <c r="BST10"/>
      <c r="BSU10"/>
      <c r="BSV10"/>
      <c r="BSW10"/>
      <c r="BSX10"/>
      <c r="BSY10"/>
      <c r="BSZ10"/>
      <c r="BTA10"/>
      <c r="BTB10"/>
      <c r="BTC10"/>
      <c r="BTD10"/>
      <c r="BTE10"/>
      <c r="BTF10"/>
      <c r="BTG10"/>
      <c r="BTH10"/>
      <c r="BTI10"/>
      <c r="BTJ10"/>
      <c r="BTK10"/>
      <c r="BTL10"/>
      <c r="BTM10"/>
      <c r="BTN10"/>
      <c r="BTO10"/>
      <c r="BTP10"/>
      <c r="BTQ10"/>
      <c r="BTR10"/>
      <c r="BTS10"/>
      <c r="BTT10"/>
      <c r="BTU10"/>
      <c r="BTV10"/>
      <c r="BTW10"/>
      <c r="BTX10"/>
      <c r="BTY10"/>
      <c r="BTZ10"/>
      <c r="BUA10"/>
      <c r="BUB10"/>
      <c r="BUC10"/>
      <c r="BUD10"/>
      <c r="BUE10"/>
      <c r="BUF10"/>
      <c r="BUG10"/>
      <c r="BUH10"/>
      <c r="BUI10"/>
      <c r="BUJ10"/>
      <c r="BUK10"/>
      <c r="BUL10"/>
      <c r="BUM10"/>
      <c r="BUN10"/>
      <c r="BUO10"/>
      <c r="BUP10"/>
      <c r="BUQ10"/>
      <c r="BUR10"/>
      <c r="BUS10"/>
      <c r="BUT10"/>
      <c r="BUU10"/>
      <c r="BUV10"/>
      <c r="BUW10"/>
      <c r="BUX10"/>
      <c r="BUY10"/>
      <c r="BUZ10"/>
      <c r="BVA10"/>
      <c r="BVB10"/>
      <c r="BVC10"/>
      <c r="BVD10"/>
      <c r="BVE10"/>
      <c r="BVF10"/>
      <c r="BVG10"/>
      <c r="BVH10"/>
      <c r="BVI10"/>
      <c r="BVJ10"/>
      <c r="BVK10"/>
      <c r="BVL10"/>
      <c r="BVM10"/>
      <c r="BVN10"/>
      <c r="BVO10"/>
      <c r="BVP10"/>
      <c r="BVQ10"/>
      <c r="BVR10"/>
      <c r="BVS10"/>
      <c r="BVT10"/>
      <c r="BVU10"/>
      <c r="BVV10"/>
      <c r="BVW10"/>
      <c r="BVX10"/>
      <c r="BVY10"/>
      <c r="BVZ10"/>
      <c r="BWA10"/>
      <c r="BWB10"/>
      <c r="BWC10"/>
      <c r="BWD10"/>
      <c r="BWE10"/>
      <c r="BWF10"/>
      <c r="BWG10"/>
      <c r="BWH10"/>
      <c r="BWI10"/>
      <c r="BWJ10"/>
      <c r="BWK10"/>
      <c r="BWL10"/>
      <c r="BWM10"/>
      <c r="BWN10"/>
      <c r="BWO10"/>
      <c r="BWP10"/>
      <c r="BWQ10"/>
      <c r="BWR10"/>
      <c r="BWS10"/>
      <c r="BWT10"/>
      <c r="BWU10"/>
      <c r="BWV10"/>
      <c r="BWW10"/>
      <c r="BWX10"/>
      <c r="BWY10"/>
      <c r="BWZ10"/>
      <c r="BXA10"/>
      <c r="BXB10"/>
      <c r="BXC10"/>
      <c r="BXD10"/>
      <c r="BXE10"/>
      <c r="BXF10"/>
      <c r="BXG10"/>
      <c r="BXH10"/>
      <c r="BXI10"/>
      <c r="BXJ10"/>
      <c r="BXK10"/>
      <c r="BXL10"/>
      <c r="BXM10"/>
      <c r="BXN10"/>
      <c r="BXO10"/>
      <c r="BXP10"/>
      <c r="BXQ10"/>
      <c r="BXR10"/>
      <c r="BXS10"/>
      <c r="BXT10"/>
      <c r="BXU10"/>
      <c r="BXV10"/>
      <c r="BXW10"/>
      <c r="BXX10"/>
      <c r="BXY10"/>
      <c r="BXZ10"/>
      <c r="BYA10"/>
      <c r="BYB10"/>
      <c r="BYC10"/>
      <c r="BYD10"/>
      <c r="BYE10"/>
      <c r="BYF10"/>
      <c r="BYG10"/>
      <c r="BYH10"/>
      <c r="BYI10"/>
      <c r="BYJ10"/>
      <c r="BYK10"/>
      <c r="BYL10"/>
      <c r="BYM10"/>
      <c r="BYN10"/>
      <c r="BYO10"/>
      <c r="BYP10"/>
      <c r="BYQ10"/>
      <c r="BYR10"/>
      <c r="BYS10"/>
      <c r="BYT10"/>
      <c r="BYU10"/>
      <c r="BYV10"/>
      <c r="BYW10"/>
      <c r="BYX10"/>
      <c r="BYY10"/>
      <c r="BYZ10"/>
      <c r="BZA10"/>
      <c r="BZB10"/>
      <c r="BZC10"/>
      <c r="BZD10"/>
      <c r="BZE10"/>
      <c r="BZF10"/>
      <c r="BZG10"/>
      <c r="BZH10"/>
      <c r="BZI10"/>
      <c r="BZJ10"/>
      <c r="BZK10"/>
      <c r="BZL10"/>
      <c r="BZM10"/>
      <c r="BZN10"/>
      <c r="BZO10"/>
      <c r="BZP10"/>
      <c r="BZQ10"/>
      <c r="BZR10"/>
      <c r="BZS10"/>
      <c r="BZT10"/>
      <c r="BZU10"/>
      <c r="BZV10"/>
      <c r="BZW10"/>
      <c r="BZX10"/>
      <c r="BZY10"/>
      <c r="BZZ10"/>
      <c r="CAA10"/>
      <c r="CAB10"/>
      <c r="CAC10"/>
      <c r="CAD10"/>
      <c r="CAE10"/>
      <c r="CAF10"/>
      <c r="CAG10"/>
      <c r="CAH10"/>
      <c r="CAI10"/>
      <c r="CAJ10"/>
      <c r="CAK10"/>
      <c r="CAL10"/>
      <c r="CAM10"/>
      <c r="CAN10"/>
      <c r="CAO10"/>
      <c r="CAP10"/>
      <c r="CAQ10"/>
      <c r="CAR10"/>
      <c r="CAS10"/>
      <c r="CAT10"/>
      <c r="CAU10"/>
      <c r="CAV10"/>
      <c r="CAW10"/>
      <c r="CAX10"/>
      <c r="CAY10"/>
      <c r="CAZ10"/>
      <c r="CBA10"/>
      <c r="CBB10"/>
      <c r="CBC10"/>
      <c r="CBD10"/>
      <c r="CBE10"/>
      <c r="CBF10"/>
      <c r="CBG10"/>
      <c r="CBH10"/>
      <c r="CBI10"/>
      <c r="CBJ10"/>
      <c r="CBK10"/>
      <c r="CBL10"/>
      <c r="CBM10"/>
      <c r="CBN10"/>
      <c r="CBO10"/>
      <c r="CBP10"/>
      <c r="CBQ10"/>
      <c r="CBR10"/>
      <c r="CBS10"/>
      <c r="CBT10"/>
      <c r="CBU10"/>
      <c r="CBV10"/>
      <c r="CBW10"/>
      <c r="CBX10"/>
      <c r="CBY10"/>
      <c r="CBZ10"/>
      <c r="CCA10"/>
      <c r="CCB10"/>
      <c r="CCC10"/>
      <c r="CCD10"/>
      <c r="CCE10"/>
      <c r="CCF10"/>
      <c r="CCG10"/>
      <c r="CCH10"/>
      <c r="CCI10"/>
      <c r="CCJ10"/>
      <c r="CCK10"/>
      <c r="CCL10"/>
      <c r="CCM10"/>
      <c r="CCN10"/>
      <c r="CCO10"/>
      <c r="CCP10"/>
      <c r="CCQ10"/>
      <c r="CCR10"/>
      <c r="CCS10"/>
      <c r="CCT10"/>
      <c r="CCU10"/>
      <c r="CCV10"/>
      <c r="CCW10"/>
      <c r="CCX10"/>
      <c r="CCY10"/>
      <c r="CCZ10"/>
      <c r="CDA10"/>
      <c r="CDB10"/>
      <c r="CDC10"/>
      <c r="CDD10"/>
      <c r="CDE10"/>
      <c r="CDF10"/>
      <c r="CDG10"/>
      <c r="CDH10"/>
      <c r="CDI10"/>
      <c r="CDJ10"/>
      <c r="CDK10"/>
      <c r="CDL10"/>
      <c r="CDM10"/>
      <c r="CDN10"/>
      <c r="CDO10"/>
      <c r="CDP10"/>
      <c r="CDQ10"/>
      <c r="CDR10"/>
      <c r="CDS10"/>
      <c r="CDT10"/>
      <c r="CDU10"/>
      <c r="CDV10"/>
      <c r="CDW10"/>
      <c r="CDX10"/>
      <c r="CDY10"/>
      <c r="CDZ10"/>
      <c r="CEA10"/>
      <c r="CEB10"/>
      <c r="CEC10"/>
      <c r="CED10"/>
      <c r="CEE10"/>
      <c r="CEF10"/>
      <c r="CEG10"/>
      <c r="CEH10"/>
      <c r="CEI10"/>
      <c r="CEJ10"/>
      <c r="CEK10"/>
      <c r="CEL10"/>
      <c r="CEM10"/>
      <c r="CEN10"/>
      <c r="CEO10"/>
      <c r="CEP10"/>
      <c r="CEQ10"/>
      <c r="CER10"/>
      <c r="CES10"/>
      <c r="CET10"/>
      <c r="CEU10"/>
      <c r="CEV10"/>
      <c r="CEW10"/>
      <c r="CEX10"/>
      <c r="CEY10"/>
      <c r="CEZ10"/>
      <c r="CFA10"/>
      <c r="CFB10"/>
      <c r="CFC10"/>
      <c r="CFD10"/>
      <c r="CFE10"/>
      <c r="CFF10"/>
      <c r="CFG10"/>
      <c r="CFH10"/>
      <c r="CFI10"/>
      <c r="CFJ10"/>
      <c r="CFK10"/>
      <c r="CFL10"/>
      <c r="CFM10"/>
      <c r="CFN10"/>
      <c r="CFO10"/>
      <c r="CFP10"/>
      <c r="CFQ10"/>
      <c r="CFR10"/>
      <c r="CFS10"/>
      <c r="CFT10"/>
      <c r="CFU10"/>
      <c r="CFV10"/>
      <c r="CFW10"/>
      <c r="CFX10"/>
      <c r="CFY10"/>
      <c r="CFZ10"/>
      <c r="CGA10"/>
      <c r="CGB10"/>
      <c r="CGC10"/>
      <c r="CGD10"/>
      <c r="CGE10"/>
      <c r="CGF10"/>
      <c r="CGG10"/>
      <c r="CGH10"/>
      <c r="CGI10"/>
      <c r="CGJ10"/>
      <c r="CGK10"/>
      <c r="CGL10"/>
      <c r="CGM10"/>
      <c r="CGN10"/>
      <c r="CGO10"/>
      <c r="CGP10"/>
      <c r="CGQ10"/>
      <c r="CGR10"/>
      <c r="CGS10"/>
      <c r="CGT10"/>
      <c r="CGU10"/>
      <c r="CGV10"/>
      <c r="CGW10"/>
      <c r="CGX10"/>
      <c r="CGY10"/>
      <c r="CGZ10"/>
      <c r="CHA10"/>
      <c r="CHB10"/>
      <c r="CHC10"/>
      <c r="CHD10"/>
      <c r="CHE10"/>
      <c r="CHF10"/>
      <c r="CHG10"/>
      <c r="CHH10"/>
      <c r="CHI10"/>
      <c r="CHJ10"/>
      <c r="CHK10"/>
      <c r="CHL10"/>
      <c r="CHM10"/>
      <c r="CHN10"/>
      <c r="CHO10"/>
      <c r="CHP10"/>
      <c r="CHQ10"/>
      <c r="CHR10"/>
      <c r="CHS10"/>
      <c r="CHT10"/>
      <c r="CHU10"/>
      <c r="CHV10"/>
      <c r="CHW10"/>
      <c r="CHX10"/>
      <c r="CHY10"/>
      <c r="CHZ10"/>
      <c r="CIA10"/>
      <c r="CIB10"/>
      <c r="CIC10"/>
      <c r="CID10"/>
      <c r="CIE10"/>
      <c r="CIF10"/>
      <c r="CIG10"/>
      <c r="CIH10"/>
      <c r="CII10"/>
      <c r="CIJ10"/>
      <c r="CIK10"/>
      <c r="CIL10"/>
      <c r="CIM10"/>
      <c r="CIN10"/>
      <c r="CIO10"/>
      <c r="CIP10"/>
      <c r="CIQ10"/>
      <c r="CIR10"/>
      <c r="CIS10"/>
      <c r="CIT10"/>
      <c r="CIU10"/>
      <c r="CIV10"/>
      <c r="CIW10"/>
      <c r="CIX10"/>
      <c r="CIY10"/>
      <c r="CIZ10"/>
      <c r="CJA10"/>
      <c r="CJB10"/>
      <c r="CJC10"/>
      <c r="CJD10"/>
      <c r="CJE10"/>
      <c r="CJF10"/>
      <c r="CJG10"/>
      <c r="CJH10"/>
      <c r="CJI10"/>
      <c r="CJJ10"/>
      <c r="CJK10"/>
      <c r="CJL10"/>
      <c r="CJM10"/>
      <c r="CJN10"/>
      <c r="CJO10"/>
      <c r="CJP10"/>
      <c r="CJQ10"/>
      <c r="CJR10"/>
      <c r="CJS10"/>
      <c r="CJT10"/>
      <c r="CJU10"/>
      <c r="CJV10"/>
      <c r="CJW10"/>
      <c r="CJX10"/>
      <c r="CJY10"/>
      <c r="CJZ10"/>
      <c r="CKA10"/>
      <c r="CKB10"/>
      <c r="CKC10"/>
      <c r="CKD10"/>
      <c r="CKE10"/>
      <c r="CKF10"/>
      <c r="CKG10"/>
      <c r="CKH10"/>
      <c r="CKI10"/>
      <c r="CKJ10"/>
      <c r="CKK10"/>
      <c r="CKL10"/>
      <c r="CKM10"/>
      <c r="CKN10"/>
      <c r="CKO10"/>
      <c r="CKP10"/>
      <c r="CKQ10"/>
      <c r="CKR10"/>
      <c r="CKS10"/>
      <c r="CKT10"/>
      <c r="CKU10"/>
      <c r="CKV10"/>
      <c r="CKW10"/>
      <c r="CKX10"/>
      <c r="CKY10"/>
      <c r="CKZ10"/>
      <c r="CLA10"/>
      <c r="CLB10"/>
      <c r="CLC10"/>
      <c r="CLD10"/>
      <c r="CLE10"/>
      <c r="CLF10"/>
      <c r="CLG10"/>
      <c r="CLH10"/>
      <c r="CLI10"/>
      <c r="CLJ10"/>
      <c r="CLK10"/>
      <c r="CLL10"/>
      <c r="CLM10"/>
      <c r="CLN10"/>
      <c r="CLO10"/>
      <c r="CLP10"/>
      <c r="CLQ10"/>
      <c r="CLR10"/>
      <c r="CLS10"/>
      <c r="CLT10"/>
      <c r="CLU10"/>
      <c r="CLV10"/>
      <c r="CLW10"/>
      <c r="CLX10"/>
      <c r="CLY10"/>
      <c r="CLZ10"/>
      <c r="CMA10"/>
      <c r="CMB10"/>
      <c r="CMC10"/>
      <c r="CMD10"/>
      <c r="CME10"/>
      <c r="CMF10"/>
      <c r="CMG10"/>
      <c r="CMH10"/>
      <c r="CMI10"/>
      <c r="CMJ10"/>
      <c r="CMK10"/>
      <c r="CML10"/>
      <c r="CMM10"/>
      <c r="CMN10"/>
      <c r="CMO10"/>
      <c r="CMP10"/>
      <c r="CMQ10"/>
      <c r="CMR10"/>
      <c r="CMS10"/>
      <c r="CMT10"/>
      <c r="CMU10"/>
      <c r="CMV10"/>
      <c r="CMW10"/>
      <c r="CMX10"/>
      <c r="CMY10"/>
      <c r="CMZ10"/>
      <c r="CNA10"/>
      <c r="CNB10"/>
      <c r="CNC10"/>
      <c r="CND10"/>
      <c r="CNE10"/>
      <c r="CNF10"/>
      <c r="CNG10"/>
      <c r="CNH10"/>
      <c r="CNI10"/>
      <c r="CNJ10"/>
      <c r="CNK10"/>
      <c r="CNL10"/>
      <c r="CNM10"/>
      <c r="CNN10"/>
      <c r="CNO10"/>
      <c r="CNP10"/>
      <c r="CNQ10"/>
      <c r="CNR10"/>
      <c r="CNS10"/>
      <c r="CNT10"/>
      <c r="CNU10"/>
      <c r="CNV10"/>
      <c r="CNW10"/>
      <c r="CNX10"/>
      <c r="CNY10"/>
      <c r="CNZ10"/>
      <c r="COA10"/>
      <c r="COB10"/>
      <c r="COC10"/>
      <c r="COD10"/>
      <c r="COE10"/>
      <c r="COF10"/>
      <c r="COG10"/>
      <c r="COH10"/>
      <c r="COI10"/>
      <c r="COJ10"/>
      <c r="COK10"/>
      <c r="COL10"/>
      <c r="COM10"/>
      <c r="CON10"/>
      <c r="COO10"/>
      <c r="COP10"/>
      <c r="COQ10"/>
      <c r="COR10"/>
      <c r="COS10"/>
      <c r="COT10"/>
      <c r="COU10"/>
      <c r="COV10"/>
      <c r="COW10"/>
      <c r="COX10"/>
      <c r="COY10"/>
      <c r="COZ10"/>
      <c r="CPA10"/>
      <c r="CPB10"/>
      <c r="CPC10"/>
      <c r="CPD10"/>
      <c r="CPE10"/>
      <c r="CPF10"/>
      <c r="CPG10"/>
      <c r="CPH10"/>
      <c r="CPI10"/>
      <c r="CPJ10"/>
      <c r="CPK10"/>
      <c r="CPL10"/>
      <c r="CPM10"/>
      <c r="CPN10"/>
      <c r="CPO10"/>
      <c r="CPP10"/>
      <c r="CPQ10"/>
      <c r="CPR10"/>
      <c r="CPS10"/>
      <c r="CPT10"/>
      <c r="CPU10"/>
      <c r="CPV10"/>
      <c r="CPW10"/>
      <c r="CPX10"/>
      <c r="CPY10"/>
      <c r="CPZ10"/>
      <c r="CQA10"/>
      <c r="CQB10"/>
      <c r="CQC10"/>
      <c r="CQD10"/>
      <c r="CQE10"/>
      <c r="CQF10"/>
      <c r="CQG10"/>
      <c r="CQH10"/>
      <c r="CQI10"/>
      <c r="CQJ10"/>
      <c r="CQK10"/>
      <c r="CQL10"/>
      <c r="CQM10"/>
      <c r="CQN10"/>
      <c r="CQO10"/>
      <c r="CQP10"/>
      <c r="CQQ10"/>
      <c r="CQR10"/>
      <c r="CQS10"/>
      <c r="CQT10"/>
      <c r="CQU10"/>
      <c r="CQV10"/>
      <c r="CQW10"/>
      <c r="CQX10"/>
      <c r="CQY10"/>
      <c r="CQZ10"/>
      <c r="CRA10"/>
      <c r="CRB10"/>
      <c r="CRC10"/>
      <c r="CRD10"/>
      <c r="CRE10"/>
      <c r="CRF10"/>
      <c r="CRG10"/>
      <c r="CRH10"/>
      <c r="CRI10"/>
      <c r="CRJ10"/>
      <c r="CRK10"/>
      <c r="CRL10"/>
      <c r="CRM10"/>
      <c r="CRN10"/>
      <c r="CRO10"/>
      <c r="CRP10"/>
      <c r="CRQ10"/>
      <c r="CRR10"/>
      <c r="CRS10"/>
      <c r="CRT10"/>
      <c r="CRU10"/>
      <c r="CRV10"/>
      <c r="CRW10"/>
      <c r="CRX10"/>
      <c r="CRY10"/>
      <c r="CRZ10"/>
      <c r="CSA10"/>
      <c r="CSB10"/>
      <c r="CSC10"/>
      <c r="CSD10"/>
      <c r="CSE10"/>
      <c r="CSF10"/>
      <c r="CSG10"/>
      <c r="CSH10"/>
      <c r="CSI10"/>
      <c r="CSJ10"/>
      <c r="CSK10"/>
      <c r="CSL10"/>
      <c r="CSM10"/>
      <c r="CSN10"/>
      <c r="CSO10"/>
      <c r="CSP10"/>
      <c r="CSQ10"/>
      <c r="CSR10"/>
      <c r="CSS10"/>
      <c r="CST10"/>
      <c r="CSU10"/>
      <c r="CSV10"/>
      <c r="CSW10"/>
      <c r="CSX10"/>
      <c r="CSY10"/>
      <c r="CSZ10"/>
      <c r="CTA10"/>
      <c r="CTB10"/>
      <c r="CTC10"/>
      <c r="CTD10"/>
      <c r="CTE10"/>
      <c r="CTF10"/>
      <c r="CTG10"/>
      <c r="CTH10"/>
      <c r="CTI10"/>
      <c r="CTJ10"/>
      <c r="CTK10"/>
      <c r="CTL10"/>
      <c r="CTM10"/>
      <c r="CTN10"/>
      <c r="CTO10"/>
      <c r="CTP10"/>
      <c r="CTQ10"/>
      <c r="CTR10"/>
      <c r="CTS10"/>
      <c r="CTT10"/>
      <c r="CTU10"/>
      <c r="CTV10"/>
      <c r="CTW10"/>
      <c r="CTX10"/>
      <c r="CTY10"/>
      <c r="CTZ10"/>
      <c r="CUA10"/>
      <c r="CUB10"/>
      <c r="CUC10"/>
      <c r="CUD10"/>
      <c r="CUE10"/>
      <c r="CUF10"/>
      <c r="CUG10"/>
      <c r="CUH10"/>
      <c r="CUI10"/>
      <c r="CUJ10"/>
      <c r="CUK10"/>
      <c r="CUL10"/>
      <c r="CUM10"/>
      <c r="CUN10"/>
      <c r="CUO10"/>
      <c r="CUP10"/>
      <c r="CUQ10"/>
      <c r="CUR10"/>
      <c r="CUS10"/>
      <c r="CUT10"/>
      <c r="CUU10"/>
      <c r="CUV10"/>
      <c r="CUW10"/>
      <c r="CUX10"/>
      <c r="CUY10"/>
      <c r="CUZ10"/>
      <c r="CVA10"/>
      <c r="CVB10"/>
      <c r="CVC10"/>
      <c r="CVD10"/>
      <c r="CVE10"/>
      <c r="CVF10"/>
      <c r="CVG10"/>
      <c r="CVH10"/>
      <c r="CVI10"/>
      <c r="CVJ10"/>
      <c r="CVK10"/>
      <c r="CVL10"/>
      <c r="CVM10"/>
      <c r="CVN10"/>
      <c r="CVO10"/>
      <c r="CVP10"/>
      <c r="CVQ10"/>
      <c r="CVR10"/>
      <c r="CVS10"/>
      <c r="CVT10"/>
      <c r="CVU10"/>
      <c r="CVV10"/>
      <c r="CVW10"/>
      <c r="CVX10"/>
      <c r="CVY10"/>
      <c r="CVZ10"/>
      <c r="CWA10"/>
      <c r="CWB10"/>
      <c r="CWC10"/>
      <c r="CWD10"/>
      <c r="CWE10"/>
      <c r="CWF10"/>
      <c r="CWG10"/>
      <c r="CWH10"/>
      <c r="CWI10"/>
      <c r="CWJ10"/>
      <c r="CWK10"/>
      <c r="CWL10"/>
      <c r="CWM10"/>
      <c r="CWN10"/>
      <c r="CWO10"/>
      <c r="CWP10"/>
      <c r="CWQ10"/>
      <c r="CWR10"/>
      <c r="CWS10"/>
      <c r="CWT10"/>
      <c r="CWU10"/>
      <c r="CWV10"/>
      <c r="CWW10"/>
      <c r="CWX10"/>
      <c r="CWY10"/>
      <c r="CWZ10"/>
      <c r="CXA10"/>
      <c r="CXB10"/>
      <c r="CXC10"/>
      <c r="CXD10"/>
      <c r="CXE10"/>
      <c r="CXF10"/>
      <c r="CXG10"/>
      <c r="CXH10"/>
      <c r="CXI10"/>
      <c r="CXJ10"/>
      <c r="CXK10"/>
      <c r="CXL10"/>
      <c r="CXM10"/>
      <c r="CXN10"/>
      <c r="CXO10"/>
      <c r="CXP10"/>
      <c r="CXQ10"/>
      <c r="CXR10"/>
      <c r="CXS10"/>
      <c r="CXT10"/>
      <c r="CXU10"/>
      <c r="CXV10"/>
      <c r="CXW10"/>
      <c r="CXX10"/>
      <c r="CXY10"/>
      <c r="CXZ10"/>
      <c r="CYA10"/>
      <c r="CYB10"/>
      <c r="CYC10"/>
      <c r="CYD10"/>
      <c r="CYE10"/>
      <c r="CYF10"/>
      <c r="CYG10"/>
      <c r="CYH10"/>
      <c r="CYI10"/>
      <c r="CYJ10"/>
      <c r="CYK10"/>
      <c r="CYL10"/>
      <c r="CYM10"/>
      <c r="CYN10"/>
      <c r="CYO10"/>
      <c r="CYP10"/>
      <c r="CYQ10"/>
      <c r="CYR10"/>
      <c r="CYS10"/>
      <c r="CYT10"/>
      <c r="CYU10"/>
      <c r="CYV10"/>
      <c r="CYW10"/>
      <c r="CYX10"/>
      <c r="CYY10"/>
      <c r="CYZ10"/>
      <c r="CZA10"/>
      <c r="CZB10"/>
      <c r="CZC10"/>
      <c r="CZD10"/>
      <c r="CZE10"/>
      <c r="CZF10"/>
      <c r="CZG10"/>
      <c r="CZH10"/>
      <c r="CZI10"/>
      <c r="CZJ10"/>
      <c r="CZK10"/>
      <c r="CZL10"/>
      <c r="CZM10"/>
      <c r="CZN10"/>
      <c r="CZO10"/>
      <c r="CZP10"/>
      <c r="CZQ10"/>
      <c r="CZR10"/>
      <c r="CZS10"/>
      <c r="CZT10"/>
      <c r="CZU10"/>
      <c r="CZV10"/>
      <c r="CZW10"/>
      <c r="CZX10"/>
      <c r="CZY10"/>
      <c r="CZZ10"/>
      <c r="DAA10"/>
      <c r="DAB10"/>
      <c r="DAC10"/>
      <c r="DAD10"/>
      <c r="DAE10"/>
      <c r="DAF10"/>
      <c r="DAG10"/>
      <c r="DAH10"/>
      <c r="DAI10"/>
      <c r="DAJ10"/>
      <c r="DAK10"/>
      <c r="DAL10"/>
      <c r="DAM10"/>
      <c r="DAN10"/>
      <c r="DAO10"/>
      <c r="DAP10"/>
      <c r="DAQ10"/>
      <c r="DAR10"/>
      <c r="DAS10"/>
      <c r="DAT10"/>
      <c r="DAU10"/>
      <c r="DAV10"/>
      <c r="DAW10"/>
      <c r="DAX10"/>
      <c r="DAY10"/>
      <c r="DAZ10"/>
      <c r="DBA10"/>
      <c r="DBB10"/>
      <c r="DBC10"/>
      <c r="DBD10"/>
      <c r="DBE10"/>
      <c r="DBF10"/>
      <c r="DBG10"/>
      <c r="DBH10"/>
      <c r="DBI10"/>
      <c r="DBJ10"/>
      <c r="DBK10"/>
      <c r="DBL10"/>
      <c r="DBM10"/>
      <c r="DBN10"/>
      <c r="DBO10"/>
      <c r="DBP10"/>
      <c r="DBQ10"/>
      <c r="DBR10"/>
      <c r="DBS10"/>
      <c r="DBT10"/>
      <c r="DBU10"/>
      <c r="DBV10"/>
      <c r="DBW10"/>
      <c r="DBX10"/>
      <c r="DBY10"/>
      <c r="DBZ10"/>
      <c r="DCA10"/>
      <c r="DCB10"/>
      <c r="DCC10"/>
      <c r="DCD10"/>
      <c r="DCE10"/>
      <c r="DCF10"/>
      <c r="DCG10"/>
      <c r="DCH10"/>
      <c r="DCI10"/>
      <c r="DCJ10"/>
      <c r="DCK10"/>
      <c r="DCL10"/>
      <c r="DCM10"/>
      <c r="DCN10"/>
      <c r="DCO10"/>
      <c r="DCP10"/>
      <c r="DCQ10"/>
      <c r="DCR10"/>
      <c r="DCS10"/>
      <c r="DCT10"/>
      <c r="DCU10"/>
      <c r="DCV10"/>
      <c r="DCW10"/>
      <c r="DCX10"/>
      <c r="DCY10"/>
      <c r="DCZ10"/>
      <c r="DDA10"/>
      <c r="DDB10"/>
      <c r="DDC10"/>
      <c r="DDD10"/>
      <c r="DDE10"/>
      <c r="DDF10"/>
      <c r="DDG10"/>
      <c r="DDH10"/>
      <c r="DDI10"/>
      <c r="DDJ10"/>
      <c r="DDK10"/>
      <c r="DDL10"/>
      <c r="DDM10"/>
      <c r="DDN10"/>
      <c r="DDO10"/>
      <c r="DDP10"/>
      <c r="DDQ10"/>
      <c r="DDR10"/>
      <c r="DDS10"/>
      <c r="DDT10"/>
      <c r="DDU10"/>
      <c r="DDV10"/>
      <c r="DDW10"/>
      <c r="DDX10"/>
      <c r="DDY10"/>
      <c r="DDZ10"/>
      <c r="DEA10"/>
      <c r="DEB10"/>
      <c r="DEC10"/>
      <c r="DED10"/>
      <c r="DEE10"/>
      <c r="DEF10"/>
      <c r="DEG10"/>
      <c r="DEH10"/>
      <c r="DEI10"/>
      <c r="DEJ10"/>
      <c r="DEK10"/>
      <c r="DEL10"/>
      <c r="DEM10"/>
      <c r="DEN10"/>
      <c r="DEO10"/>
      <c r="DEP10"/>
      <c r="DEQ10"/>
      <c r="DER10"/>
      <c r="DES10"/>
      <c r="DET10"/>
      <c r="DEU10"/>
      <c r="DEV10"/>
      <c r="DEW10"/>
      <c r="DEX10"/>
      <c r="DEY10"/>
      <c r="DEZ10"/>
      <c r="DFA10"/>
      <c r="DFB10"/>
      <c r="DFC10"/>
      <c r="DFD10"/>
      <c r="DFE10"/>
      <c r="DFF10"/>
      <c r="DFG10"/>
      <c r="DFH10"/>
      <c r="DFI10"/>
      <c r="DFJ10"/>
      <c r="DFK10"/>
      <c r="DFL10"/>
      <c r="DFM10"/>
      <c r="DFN10"/>
      <c r="DFO10"/>
      <c r="DFP10"/>
      <c r="DFQ10"/>
      <c r="DFR10"/>
      <c r="DFS10"/>
      <c r="DFT10"/>
      <c r="DFU10"/>
      <c r="DFV10"/>
      <c r="DFW10"/>
      <c r="DFX10"/>
      <c r="DFY10"/>
      <c r="DFZ10"/>
      <c r="DGA10"/>
      <c r="DGB10"/>
      <c r="DGC10"/>
      <c r="DGD10"/>
      <c r="DGE10"/>
      <c r="DGF10"/>
      <c r="DGG10"/>
      <c r="DGH10"/>
      <c r="DGI10"/>
      <c r="DGJ10"/>
      <c r="DGK10"/>
      <c r="DGL10"/>
      <c r="DGM10"/>
      <c r="DGN10"/>
      <c r="DGO10"/>
      <c r="DGP10"/>
      <c r="DGQ10"/>
      <c r="DGR10"/>
      <c r="DGS10"/>
      <c r="DGT10"/>
      <c r="DGU10"/>
      <c r="DGV10"/>
      <c r="DGW10"/>
      <c r="DGX10"/>
      <c r="DGY10"/>
      <c r="DGZ10"/>
      <c r="DHA10"/>
      <c r="DHB10"/>
      <c r="DHC10"/>
      <c r="DHD10"/>
      <c r="DHE10"/>
      <c r="DHF10"/>
      <c r="DHG10"/>
      <c r="DHH10"/>
      <c r="DHI10"/>
      <c r="DHJ10"/>
      <c r="DHK10"/>
      <c r="DHL10"/>
      <c r="DHM10"/>
      <c r="DHN10"/>
      <c r="DHO10"/>
      <c r="DHP10"/>
      <c r="DHQ10"/>
      <c r="DHR10"/>
      <c r="DHS10"/>
      <c r="DHT10"/>
      <c r="DHU10"/>
      <c r="DHV10"/>
      <c r="DHW10"/>
      <c r="DHX10"/>
      <c r="DHY10"/>
      <c r="DHZ10"/>
      <c r="DIA10"/>
      <c r="DIB10"/>
      <c r="DIC10"/>
      <c r="DID10"/>
      <c r="DIE10"/>
      <c r="DIF10"/>
      <c r="DIG10"/>
      <c r="DIH10"/>
      <c r="DII10"/>
      <c r="DIJ10"/>
      <c r="DIK10"/>
      <c r="DIL10"/>
      <c r="DIM10"/>
      <c r="DIN10"/>
      <c r="DIO10"/>
      <c r="DIP10"/>
      <c r="DIQ10"/>
      <c r="DIR10"/>
      <c r="DIS10"/>
      <c r="DIT10"/>
      <c r="DIU10"/>
      <c r="DIV10"/>
      <c r="DIW10"/>
      <c r="DIX10"/>
      <c r="DIY10"/>
      <c r="DIZ10"/>
      <c r="DJA10"/>
      <c r="DJB10"/>
      <c r="DJC10"/>
      <c r="DJD10"/>
      <c r="DJE10"/>
      <c r="DJF10"/>
      <c r="DJG10"/>
      <c r="DJH10"/>
      <c r="DJI10"/>
      <c r="DJJ10"/>
      <c r="DJK10"/>
      <c r="DJL10"/>
      <c r="DJM10"/>
      <c r="DJN10"/>
      <c r="DJO10"/>
      <c r="DJP10"/>
      <c r="DJQ10"/>
      <c r="DJR10"/>
      <c r="DJS10"/>
      <c r="DJT10"/>
      <c r="DJU10"/>
      <c r="DJV10"/>
      <c r="DJW10"/>
      <c r="DJX10"/>
      <c r="DJY10"/>
      <c r="DJZ10"/>
      <c r="DKA10"/>
      <c r="DKB10"/>
      <c r="DKC10"/>
      <c r="DKD10"/>
      <c r="DKE10"/>
      <c r="DKF10"/>
      <c r="DKG10"/>
      <c r="DKH10"/>
      <c r="DKI10"/>
      <c r="DKJ10"/>
      <c r="DKK10"/>
      <c r="DKL10"/>
      <c r="DKM10"/>
      <c r="DKN10"/>
      <c r="DKO10"/>
      <c r="DKP10"/>
      <c r="DKQ10"/>
      <c r="DKR10"/>
      <c r="DKS10"/>
      <c r="DKT10"/>
      <c r="DKU10"/>
      <c r="DKV10"/>
      <c r="DKW10"/>
      <c r="DKX10"/>
      <c r="DKY10"/>
      <c r="DKZ10"/>
      <c r="DLA10"/>
      <c r="DLB10"/>
      <c r="DLC10"/>
      <c r="DLD10"/>
      <c r="DLE10"/>
      <c r="DLF10"/>
      <c r="DLG10"/>
      <c r="DLH10"/>
      <c r="DLI10"/>
      <c r="DLJ10"/>
      <c r="DLK10"/>
      <c r="DLL10"/>
      <c r="DLM10"/>
      <c r="DLN10"/>
      <c r="DLO10"/>
      <c r="DLP10"/>
      <c r="DLQ10"/>
      <c r="DLR10"/>
      <c r="DLS10"/>
      <c r="DLT10"/>
      <c r="DLU10"/>
      <c r="DLV10"/>
      <c r="DLW10"/>
      <c r="DLX10"/>
      <c r="DLY10"/>
      <c r="DLZ10"/>
      <c r="DMA10"/>
      <c r="DMB10"/>
      <c r="DMC10"/>
      <c r="DMD10"/>
      <c r="DME10"/>
      <c r="DMF10"/>
      <c r="DMG10"/>
      <c r="DMH10"/>
      <c r="DMI10"/>
      <c r="DMJ10"/>
      <c r="DMK10"/>
      <c r="DML10"/>
      <c r="DMM10"/>
      <c r="DMN10"/>
      <c r="DMO10"/>
      <c r="DMP10"/>
      <c r="DMQ10"/>
      <c r="DMR10"/>
      <c r="DMS10"/>
      <c r="DMT10"/>
      <c r="DMU10"/>
      <c r="DMV10"/>
      <c r="DMW10"/>
      <c r="DMX10"/>
      <c r="DMY10"/>
      <c r="DMZ10"/>
      <c r="DNA10"/>
      <c r="DNB10"/>
      <c r="DNC10"/>
      <c r="DND10"/>
      <c r="DNE10"/>
      <c r="DNF10"/>
      <c r="DNG10"/>
      <c r="DNH10"/>
      <c r="DNI10"/>
      <c r="DNJ10"/>
      <c r="DNK10"/>
      <c r="DNL10"/>
      <c r="DNM10"/>
      <c r="DNN10"/>
      <c r="DNO10"/>
      <c r="DNP10"/>
      <c r="DNQ10"/>
      <c r="DNR10"/>
      <c r="DNS10"/>
      <c r="DNT10"/>
      <c r="DNU10"/>
      <c r="DNV10"/>
      <c r="DNW10"/>
      <c r="DNX10"/>
      <c r="DNY10"/>
      <c r="DNZ10"/>
      <c r="DOA10"/>
      <c r="DOB10"/>
      <c r="DOC10"/>
      <c r="DOD10"/>
      <c r="DOE10"/>
      <c r="DOF10"/>
      <c r="DOG10"/>
      <c r="DOH10"/>
      <c r="DOI10"/>
      <c r="DOJ10"/>
      <c r="DOK10"/>
      <c r="DOL10"/>
      <c r="DOM10"/>
      <c r="DON10"/>
      <c r="DOO10"/>
      <c r="DOP10"/>
      <c r="DOQ10"/>
      <c r="DOR10"/>
      <c r="DOS10"/>
      <c r="DOT10"/>
      <c r="DOU10"/>
      <c r="DOV10"/>
      <c r="DOW10"/>
      <c r="DOX10"/>
      <c r="DOY10"/>
      <c r="DOZ10"/>
      <c r="DPA10"/>
      <c r="DPB10"/>
      <c r="DPC10"/>
      <c r="DPD10"/>
      <c r="DPE10"/>
      <c r="DPF10"/>
      <c r="DPG10"/>
      <c r="DPH10"/>
      <c r="DPI10"/>
      <c r="DPJ10"/>
      <c r="DPK10"/>
      <c r="DPL10"/>
      <c r="DPM10"/>
      <c r="DPN10"/>
      <c r="DPO10"/>
      <c r="DPP10"/>
      <c r="DPQ10"/>
      <c r="DPR10"/>
      <c r="DPS10"/>
      <c r="DPT10"/>
      <c r="DPU10"/>
      <c r="DPV10"/>
      <c r="DPW10"/>
      <c r="DPX10"/>
      <c r="DPY10"/>
      <c r="DPZ10"/>
      <c r="DQA10"/>
      <c r="DQB10"/>
      <c r="DQC10"/>
      <c r="DQD10"/>
      <c r="DQE10"/>
      <c r="DQF10"/>
      <c r="DQG10"/>
      <c r="DQH10"/>
      <c r="DQI10"/>
      <c r="DQJ10"/>
      <c r="DQK10"/>
      <c r="DQL10"/>
      <c r="DQM10"/>
      <c r="DQN10"/>
      <c r="DQO10"/>
      <c r="DQP10"/>
      <c r="DQQ10"/>
      <c r="DQR10"/>
      <c r="DQS10"/>
      <c r="DQT10"/>
      <c r="DQU10"/>
      <c r="DQV10"/>
      <c r="DQW10"/>
      <c r="DQX10"/>
      <c r="DQY10"/>
      <c r="DQZ10"/>
      <c r="DRA10"/>
      <c r="DRB10"/>
      <c r="DRC10"/>
      <c r="DRD10"/>
      <c r="DRE10"/>
      <c r="DRF10"/>
      <c r="DRG10"/>
      <c r="DRH10"/>
      <c r="DRI10"/>
      <c r="DRJ10"/>
      <c r="DRK10"/>
      <c r="DRL10"/>
      <c r="DRM10"/>
      <c r="DRN10"/>
      <c r="DRO10"/>
      <c r="DRP10"/>
      <c r="DRQ10"/>
      <c r="DRR10"/>
      <c r="DRS10"/>
      <c r="DRT10"/>
      <c r="DRU10"/>
      <c r="DRV10"/>
      <c r="DRW10"/>
      <c r="DRX10"/>
      <c r="DRY10"/>
      <c r="DRZ10"/>
      <c r="DSA10"/>
      <c r="DSB10"/>
      <c r="DSC10"/>
      <c r="DSD10"/>
      <c r="DSE10"/>
      <c r="DSF10"/>
      <c r="DSG10"/>
      <c r="DSH10"/>
      <c r="DSI10"/>
      <c r="DSJ10"/>
      <c r="DSK10"/>
      <c r="DSL10"/>
      <c r="DSM10"/>
      <c r="DSN10"/>
      <c r="DSO10"/>
      <c r="DSP10"/>
      <c r="DSQ10"/>
      <c r="DSR10"/>
      <c r="DSS10"/>
      <c r="DST10"/>
      <c r="DSU10"/>
      <c r="DSV10"/>
      <c r="DSW10"/>
      <c r="DSX10"/>
      <c r="DSY10"/>
      <c r="DSZ10"/>
      <c r="DTA10"/>
      <c r="DTB10"/>
      <c r="DTC10"/>
      <c r="DTD10"/>
      <c r="DTE10"/>
      <c r="DTF10"/>
      <c r="DTG10"/>
      <c r="DTH10"/>
      <c r="DTI10"/>
      <c r="DTJ10"/>
      <c r="DTK10"/>
      <c r="DTL10"/>
      <c r="DTM10"/>
      <c r="DTN10"/>
      <c r="DTO10"/>
      <c r="DTP10"/>
      <c r="DTQ10"/>
      <c r="DTR10"/>
      <c r="DTS10"/>
      <c r="DTT10"/>
      <c r="DTU10"/>
      <c r="DTV10"/>
      <c r="DTW10"/>
      <c r="DTX10"/>
      <c r="DTY10"/>
      <c r="DTZ10"/>
      <c r="DUA10"/>
      <c r="DUB10"/>
      <c r="DUC10"/>
      <c r="DUD10"/>
      <c r="DUE10"/>
      <c r="DUF10"/>
      <c r="DUG10"/>
      <c r="DUH10"/>
      <c r="DUI10"/>
      <c r="DUJ10"/>
      <c r="DUK10"/>
      <c r="DUL10"/>
      <c r="DUM10"/>
      <c r="DUN10"/>
      <c r="DUO10"/>
      <c r="DUP10"/>
      <c r="DUQ10"/>
      <c r="DUR10"/>
      <c r="DUS10"/>
      <c r="DUT10"/>
      <c r="DUU10"/>
      <c r="DUV10"/>
      <c r="DUW10"/>
      <c r="DUX10"/>
      <c r="DUY10"/>
      <c r="DUZ10"/>
      <c r="DVA10"/>
      <c r="DVB10"/>
      <c r="DVC10"/>
      <c r="DVD10"/>
      <c r="DVE10"/>
      <c r="DVF10"/>
      <c r="DVG10"/>
      <c r="DVH10"/>
      <c r="DVI10"/>
      <c r="DVJ10"/>
      <c r="DVK10"/>
      <c r="DVL10"/>
      <c r="DVM10"/>
      <c r="DVN10"/>
      <c r="DVO10"/>
      <c r="DVP10"/>
      <c r="DVQ10"/>
      <c r="DVR10"/>
      <c r="DVS10"/>
      <c r="DVT10"/>
      <c r="DVU10"/>
      <c r="DVV10"/>
      <c r="DVW10"/>
      <c r="DVX10"/>
      <c r="DVY10"/>
      <c r="DVZ10"/>
      <c r="DWA10"/>
      <c r="DWB10"/>
      <c r="DWC10"/>
      <c r="DWD10"/>
      <c r="DWE10"/>
      <c r="DWF10"/>
      <c r="DWG10"/>
      <c r="DWH10"/>
      <c r="DWI10"/>
      <c r="DWJ10"/>
      <c r="DWK10"/>
      <c r="DWL10"/>
      <c r="DWM10"/>
      <c r="DWN10"/>
      <c r="DWO10"/>
      <c r="DWP10"/>
      <c r="DWQ10"/>
      <c r="DWR10"/>
      <c r="DWS10"/>
      <c r="DWT10"/>
      <c r="DWU10"/>
      <c r="DWV10"/>
      <c r="DWW10"/>
      <c r="DWX10"/>
      <c r="DWY10"/>
      <c r="DWZ10"/>
      <c r="DXA10"/>
      <c r="DXB10"/>
      <c r="DXC10"/>
      <c r="DXD10"/>
      <c r="DXE10"/>
      <c r="DXF10"/>
      <c r="DXG10"/>
      <c r="DXH10"/>
      <c r="DXI10"/>
      <c r="DXJ10"/>
      <c r="DXK10"/>
      <c r="DXL10"/>
      <c r="DXM10"/>
      <c r="DXN10"/>
      <c r="DXO10"/>
      <c r="DXP10"/>
      <c r="DXQ10"/>
      <c r="DXR10"/>
      <c r="DXS10"/>
      <c r="DXT10"/>
      <c r="DXU10"/>
      <c r="DXV10"/>
      <c r="DXW10"/>
      <c r="DXX10"/>
      <c r="DXY10"/>
      <c r="DXZ10"/>
      <c r="DYA10"/>
      <c r="DYB10"/>
      <c r="DYC10"/>
      <c r="DYD10"/>
      <c r="DYE10"/>
      <c r="DYF10"/>
      <c r="DYG10"/>
      <c r="DYH10"/>
      <c r="DYI10"/>
      <c r="DYJ10"/>
      <c r="DYK10"/>
      <c r="DYL10"/>
      <c r="DYM10"/>
      <c r="DYN10"/>
      <c r="DYO10"/>
      <c r="DYP10"/>
      <c r="DYQ10"/>
      <c r="DYR10"/>
      <c r="DYS10"/>
      <c r="DYT10"/>
      <c r="DYU10"/>
      <c r="DYV10"/>
      <c r="DYW10"/>
      <c r="DYX10"/>
      <c r="DYY10"/>
      <c r="DYZ10"/>
      <c r="DZA10"/>
      <c r="DZB10"/>
      <c r="DZC10"/>
      <c r="DZD10"/>
      <c r="DZE10"/>
      <c r="DZF10"/>
      <c r="DZG10"/>
      <c r="DZH10"/>
      <c r="DZI10"/>
      <c r="DZJ10"/>
      <c r="DZK10"/>
      <c r="DZL10"/>
      <c r="DZM10"/>
      <c r="DZN10"/>
      <c r="DZO10"/>
      <c r="DZP10"/>
      <c r="DZQ10"/>
      <c r="DZR10"/>
      <c r="DZS10"/>
      <c r="DZT10"/>
      <c r="DZU10"/>
      <c r="DZV10"/>
      <c r="DZW10"/>
      <c r="DZX10"/>
      <c r="DZY10"/>
      <c r="DZZ10"/>
      <c r="EAA10"/>
      <c r="EAB10"/>
      <c r="EAC10"/>
      <c r="EAD10"/>
      <c r="EAE10"/>
      <c r="EAF10"/>
      <c r="EAG10"/>
      <c r="EAH10"/>
      <c r="EAI10"/>
      <c r="EAJ10"/>
      <c r="EAK10"/>
      <c r="EAL10"/>
      <c r="EAM10"/>
      <c r="EAN10"/>
      <c r="EAO10"/>
      <c r="EAP10"/>
      <c r="EAQ10"/>
      <c r="EAR10"/>
      <c r="EAS10"/>
      <c r="EAT10"/>
      <c r="EAU10"/>
      <c r="EAV10"/>
      <c r="EAW10"/>
      <c r="EAX10"/>
      <c r="EAY10"/>
      <c r="EAZ10"/>
      <c r="EBA10"/>
      <c r="EBB10"/>
      <c r="EBC10"/>
      <c r="EBD10"/>
      <c r="EBE10"/>
      <c r="EBF10"/>
      <c r="EBG10"/>
      <c r="EBH10"/>
      <c r="EBI10"/>
      <c r="EBJ10"/>
      <c r="EBK10"/>
      <c r="EBL10"/>
      <c r="EBM10"/>
      <c r="EBN10"/>
      <c r="EBO10"/>
      <c r="EBP10"/>
      <c r="EBQ10"/>
      <c r="EBR10"/>
      <c r="EBS10"/>
      <c r="EBT10"/>
      <c r="EBU10"/>
      <c r="EBV10"/>
      <c r="EBW10"/>
      <c r="EBX10"/>
      <c r="EBY10"/>
      <c r="EBZ10"/>
      <c r="ECA10"/>
      <c r="ECB10"/>
      <c r="ECC10"/>
      <c r="ECD10"/>
      <c r="ECE10"/>
      <c r="ECF10"/>
      <c r="ECG10"/>
      <c r="ECH10"/>
      <c r="ECI10"/>
      <c r="ECJ10"/>
      <c r="ECK10"/>
      <c r="ECL10"/>
      <c r="ECM10"/>
      <c r="ECN10"/>
      <c r="ECO10"/>
      <c r="ECP10"/>
      <c r="ECQ10"/>
      <c r="ECR10"/>
      <c r="ECS10"/>
      <c r="ECT10"/>
      <c r="ECU10"/>
      <c r="ECV10"/>
      <c r="ECW10"/>
      <c r="ECX10"/>
      <c r="ECY10"/>
      <c r="ECZ10"/>
      <c r="EDA10"/>
      <c r="EDB10"/>
      <c r="EDC10"/>
      <c r="EDD10"/>
      <c r="EDE10"/>
      <c r="EDF10"/>
      <c r="EDG10"/>
      <c r="EDH10"/>
      <c r="EDI10"/>
      <c r="EDJ10"/>
      <c r="EDK10"/>
      <c r="EDL10"/>
      <c r="EDM10"/>
      <c r="EDN10"/>
      <c r="EDO10"/>
      <c r="EDP10"/>
      <c r="EDQ10"/>
      <c r="EDR10"/>
      <c r="EDS10"/>
      <c r="EDT10"/>
      <c r="EDU10"/>
      <c r="EDV10"/>
      <c r="EDW10"/>
      <c r="EDX10"/>
      <c r="EDY10"/>
      <c r="EDZ10"/>
      <c r="EEA10"/>
      <c r="EEB10"/>
      <c r="EEC10"/>
      <c r="EED10"/>
      <c r="EEE10"/>
      <c r="EEF10"/>
      <c r="EEG10"/>
      <c r="EEH10"/>
      <c r="EEI10"/>
      <c r="EEJ10"/>
      <c r="EEK10"/>
      <c r="EEL10"/>
      <c r="EEM10"/>
      <c r="EEN10"/>
      <c r="EEO10"/>
      <c r="EEP10"/>
      <c r="EEQ10"/>
      <c r="EER10"/>
      <c r="EES10"/>
      <c r="EET10"/>
      <c r="EEU10"/>
      <c r="EEV10"/>
      <c r="EEW10"/>
      <c r="EEX10"/>
      <c r="EEY10"/>
      <c r="EEZ10"/>
      <c r="EFA10"/>
      <c r="EFB10"/>
      <c r="EFC10"/>
      <c r="EFD10"/>
      <c r="EFE10"/>
      <c r="EFF10"/>
      <c r="EFG10"/>
      <c r="EFH10"/>
      <c r="EFI10"/>
      <c r="EFJ10"/>
      <c r="EFK10"/>
      <c r="EFL10"/>
      <c r="EFM10"/>
      <c r="EFN10"/>
      <c r="EFO10"/>
      <c r="EFP10"/>
      <c r="EFQ10"/>
      <c r="EFR10"/>
      <c r="EFS10"/>
      <c r="EFT10"/>
      <c r="EFU10"/>
      <c r="EFV10"/>
      <c r="EFW10"/>
      <c r="EFX10"/>
      <c r="EFY10"/>
      <c r="EFZ10"/>
      <c r="EGA10"/>
      <c r="EGB10"/>
      <c r="EGC10"/>
      <c r="EGD10"/>
      <c r="EGE10"/>
      <c r="EGF10"/>
      <c r="EGG10"/>
      <c r="EGH10"/>
      <c r="EGI10"/>
      <c r="EGJ10"/>
      <c r="EGK10"/>
      <c r="EGL10"/>
      <c r="EGM10"/>
      <c r="EGN10"/>
      <c r="EGO10"/>
      <c r="EGP10"/>
      <c r="EGQ10"/>
      <c r="EGR10"/>
      <c r="EGS10"/>
      <c r="EGT10"/>
      <c r="EGU10"/>
      <c r="EGV10"/>
      <c r="EGW10"/>
      <c r="EGX10"/>
      <c r="EGY10"/>
      <c r="EGZ10"/>
      <c r="EHA10"/>
      <c r="EHB10"/>
      <c r="EHC10"/>
      <c r="EHD10"/>
      <c r="EHE10"/>
      <c r="EHF10"/>
      <c r="EHG10"/>
      <c r="EHH10"/>
      <c r="EHI10"/>
      <c r="EHJ10"/>
      <c r="EHK10"/>
      <c r="EHL10"/>
      <c r="EHM10"/>
      <c r="EHN10"/>
      <c r="EHO10"/>
      <c r="EHP10"/>
      <c r="EHQ10"/>
      <c r="EHR10"/>
      <c r="EHS10"/>
      <c r="EHT10"/>
      <c r="EHU10"/>
      <c r="EHV10"/>
      <c r="EHW10"/>
      <c r="EHX10"/>
      <c r="EHY10"/>
      <c r="EHZ10"/>
      <c r="EIA10"/>
      <c r="EIB10"/>
      <c r="EIC10"/>
      <c r="EID10"/>
      <c r="EIE10"/>
      <c r="EIF10"/>
      <c r="EIG10"/>
      <c r="EIH10"/>
      <c r="EII10"/>
      <c r="EIJ10"/>
      <c r="EIK10"/>
      <c r="EIL10"/>
      <c r="EIM10"/>
      <c r="EIN10"/>
      <c r="EIO10"/>
      <c r="EIP10"/>
      <c r="EIQ10"/>
      <c r="EIR10"/>
      <c r="EIS10"/>
      <c r="EIT10"/>
      <c r="EIU10"/>
      <c r="EIV10"/>
      <c r="EIW10"/>
      <c r="EIX10"/>
      <c r="EIY10"/>
      <c r="EIZ10"/>
      <c r="EJA10"/>
      <c r="EJB10"/>
      <c r="EJC10"/>
      <c r="EJD10"/>
      <c r="EJE10"/>
      <c r="EJF10"/>
      <c r="EJG10"/>
      <c r="EJH10"/>
      <c r="EJI10"/>
      <c r="EJJ10"/>
      <c r="EJK10"/>
      <c r="EJL10"/>
      <c r="EJM10"/>
      <c r="EJN10"/>
      <c r="EJO10"/>
      <c r="EJP10"/>
      <c r="EJQ10"/>
      <c r="EJR10"/>
      <c r="EJS10"/>
      <c r="EJT10"/>
      <c r="EJU10"/>
      <c r="EJV10"/>
      <c r="EJW10"/>
      <c r="EJX10"/>
      <c r="EJY10"/>
      <c r="EJZ10"/>
      <c r="EKA10"/>
      <c r="EKB10"/>
      <c r="EKC10"/>
      <c r="EKD10"/>
      <c r="EKE10"/>
      <c r="EKF10"/>
      <c r="EKG10"/>
      <c r="EKH10"/>
      <c r="EKI10"/>
      <c r="EKJ10"/>
      <c r="EKK10"/>
      <c r="EKL10"/>
      <c r="EKM10"/>
      <c r="EKN10"/>
      <c r="EKO10"/>
      <c r="EKP10"/>
      <c r="EKQ10"/>
      <c r="EKR10"/>
      <c r="EKS10"/>
      <c r="EKT10"/>
      <c r="EKU10"/>
      <c r="EKV10"/>
      <c r="EKW10"/>
      <c r="EKX10"/>
      <c r="EKY10"/>
      <c r="EKZ10"/>
      <c r="ELA10"/>
      <c r="ELB10"/>
      <c r="ELC10"/>
      <c r="ELD10"/>
      <c r="ELE10"/>
      <c r="ELF10"/>
      <c r="ELG10"/>
      <c r="ELH10"/>
      <c r="ELI10"/>
      <c r="ELJ10"/>
      <c r="ELK10"/>
      <c r="ELL10"/>
      <c r="ELM10"/>
      <c r="ELN10"/>
      <c r="ELO10"/>
      <c r="ELP10"/>
      <c r="ELQ10"/>
      <c r="ELR10"/>
      <c r="ELS10"/>
      <c r="ELT10"/>
      <c r="ELU10"/>
      <c r="ELV10"/>
      <c r="ELW10"/>
      <c r="ELX10"/>
      <c r="ELY10"/>
      <c r="ELZ10"/>
      <c r="EMA10"/>
      <c r="EMB10"/>
      <c r="EMC10"/>
      <c r="EMD10"/>
      <c r="EME10"/>
      <c r="EMF10"/>
      <c r="EMG10"/>
      <c r="EMH10"/>
      <c r="EMI10"/>
      <c r="EMJ10"/>
      <c r="EMK10"/>
      <c r="EML10"/>
      <c r="EMM10"/>
      <c r="EMN10"/>
      <c r="EMO10"/>
      <c r="EMP10"/>
      <c r="EMQ10"/>
      <c r="EMR10"/>
      <c r="EMS10"/>
      <c r="EMT10"/>
      <c r="EMU10"/>
      <c r="EMV10"/>
      <c r="EMW10"/>
      <c r="EMX10"/>
      <c r="EMY10"/>
      <c r="EMZ10"/>
      <c r="ENA10"/>
      <c r="ENB10"/>
      <c r="ENC10"/>
      <c r="END10"/>
      <c r="ENE10"/>
      <c r="ENF10"/>
      <c r="ENG10"/>
      <c r="ENH10"/>
      <c r="ENI10"/>
      <c r="ENJ10"/>
      <c r="ENK10"/>
      <c r="ENL10"/>
      <c r="ENM10"/>
      <c r="ENN10"/>
      <c r="ENO10"/>
      <c r="ENP10"/>
      <c r="ENQ10"/>
      <c r="ENR10"/>
      <c r="ENS10"/>
      <c r="ENT10"/>
      <c r="ENU10"/>
      <c r="ENV10"/>
      <c r="ENW10"/>
      <c r="ENX10"/>
      <c r="ENY10"/>
      <c r="ENZ10"/>
      <c r="EOA10"/>
      <c r="EOB10"/>
      <c r="EOC10"/>
      <c r="EOD10"/>
      <c r="EOE10"/>
      <c r="EOF10"/>
      <c r="EOG10"/>
      <c r="EOH10"/>
      <c r="EOI10"/>
      <c r="EOJ10"/>
      <c r="EOK10"/>
      <c r="EOL10"/>
      <c r="EOM10"/>
      <c r="EON10"/>
      <c r="EOO10"/>
      <c r="EOP10"/>
      <c r="EOQ10"/>
      <c r="EOR10"/>
      <c r="EOS10"/>
      <c r="EOT10"/>
      <c r="EOU10"/>
      <c r="EOV10"/>
      <c r="EOW10"/>
      <c r="EOX10"/>
      <c r="EOY10"/>
      <c r="EOZ10"/>
      <c r="EPA10"/>
      <c r="EPB10"/>
      <c r="EPC10"/>
      <c r="EPD10"/>
      <c r="EPE10"/>
      <c r="EPF10"/>
      <c r="EPG10"/>
      <c r="EPH10"/>
      <c r="EPI10"/>
      <c r="EPJ10"/>
      <c r="EPK10"/>
      <c r="EPL10"/>
      <c r="EPM10"/>
      <c r="EPN10"/>
      <c r="EPO10"/>
      <c r="EPP10"/>
      <c r="EPQ10"/>
      <c r="EPR10"/>
      <c r="EPS10"/>
      <c r="EPT10"/>
      <c r="EPU10"/>
      <c r="EPV10"/>
      <c r="EPW10"/>
      <c r="EPX10"/>
      <c r="EPY10"/>
      <c r="EPZ10"/>
      <c r="EQA10"/>
      <c r="EQB10"/>
      <c r="EQC10"/>
      <c r="EQD10"/>
      <c r="EQE10"/>
      <c r="EQF10"/>
      <c r="EQG10"/>
      <c r="EQH10"/>
      <c r="EQI10"/>
      <c r="EQJ10"/>
      <c r="EQK10"/>
      <c r="EQL10"/>
      <c r="EQM10"/>
      <c r="EQN10"/>
      <c r="EQO10"/>
      <c r="EQP10"/>
      <c r="EQQ10"/>
      <c r="EQR10"/>
      <c r="EQS10"/>
      <c r="EQT10"/>
      <c r="EQU10"/>
      <c r="EQV10"/>
      <c r="EQW10"/>
      <c r="EQX10"/>
      <c r="EQY10"/>
      <c r="EQZ10"/>
      <c r="ERA10"/>
      <c r="ERB10"/>
      <c r="ERC10"/>
      <c r="ERD10"/>
      <c r="ERE10"/>
      <c r="ERF10"/>
      <c r="ERG10"/>
      <c r="ERH10"/>
      <c r="ERI10"/>
      <c r="ERJ10"/>
      <c r="ERK10"/>
      <c r="ERL10"/>
      <c r="ERM10"/>
      <c r="ERN10"/>
      <c r="ERO10"/>
      <c r="ERP10"/>
      <c r="ERQ10"/>
      <c r="ERR10"/>
      <c r="ERS10"/>
      <c r="ERT10"/>
      <c r="ERU10"/>
      <c r="ERV10"/>
      <c r="ERW10"/>
      <c r="ERX10"/>
      <c r="ERY10"/>
      <c r="ERZ10"/>
      <c r="ESA10"/>
      <c r="ESB10"/>
      <c r="ESC10"/>
      <c r="ESD10"/>
      <c r="ESE10"/>
      <c r="ESF10"/>
      <c r="ESG10"/>
      <c r="ESH10"/>
      <c r="ESI10"/>
      <c r="ESJ10"/>
      <c r="ESK10"/>
      <c r="ESL10"/>
      <c r="ESM10"/>
      <c r="ESN10"/>
      <c r="ESO10"/>
      <c r="ESP10"/>
      <c r="ESQ10"/>
      <c r="ESR10"/>
      <c r="ESS10"/>
      <c r="EST10"/>
      <c r="ESU10"/>
      <c r="ESV10"/>
      <c r="ESW10"/>
      <c r="ESX10"/>
      <c r="ESY10"/>
      <c r="ESZ10"/>
      <c r="ETA10"/>
      <c r="ETB10"/>
      <c r="ETC10"/>
      <c r="ETD10"/>
      <c r="ETE10"/>
      <c r="ETF10"/>
      <c r="ETG10"/>
      <c r="ETH10"/>
      <c r="ETI10"/>
      <c r="ETJ10"/>
      <c r="ETK10"/>
      <c r="ETL10"/>
      <c r="ETM10"/>
      <c r="ETN10"/>
      <c r="ETO10"/>
      <c r="ETP10"/>
      <c r="ETQ10"/>
      <c r="ETR10"/>
      <c r="ETS10"/>
      <c r="ETT10"/>
      <c r="ETU10"/>
      <c r="ETV10"/>
      <c r="ETW10"/>
      <c r="ETX10"/>
      <c r="ETY10"/>
      <c r="ETZ10"/>
      <c r="EUA10"/>
      <c r="EUB10"/>
      <c r="EUC10"/>
      <c r="EUD10"/>
      <c r="EUE10"/>
      <c r="EUF10"/>
      <c r="EUG10"/>
      <c r="EUH10"/>
      <c r="EUI10"/>
      <c r="EUJ10"/>
      <c r="EUK10"/>
      <c r="EUL10"/>
      <c r="EUM10"/>
      <c r="EUN10"/>
      <c r="EUO10"/>
      <c r="EUP10"/>
      <c r="EUQ10"/>
      <c r="EUR10"/>
      <c r="EUS10"/>
      <c r="EUT10"/>
      <c r="EUU10"/>
      <c r="EUV10"/>
      <c r="EUW10"/>
      <c r="EUX10"/>
      <c r="EUY10"/>
      <c r="EUZ10"/>
      <c r="EVA10"/>
      <c r="EVB10"/>
      <c r="EVC10"/>
      <c r="EVD10"/>
      <c r="EVE10"/>
      <c r="EVF10"/>
      <c r="EVG10"/>
      <c r="EVH10"/>
      <c r="EVI10"/>
      <c r="EVJ10"/>
      <c r="EVK10"/>
      <c r="EVL10"/>
      <c r="EVM10"/>
      <c r="EVN10"/>
      <c r="EVO10"/>
      <c r="EVP10"/>
      <c r="EVQ10"/>
      <c r="EVR10"/>
      <c r="EVS10"/>
      <c r="EVT10"/>
      <c r="EVU10"/>
      <c r="EVV10"/>
      <c r="EVW10"/>
      <c r="EVX10"/>
      <c r="EVY10"/>
      <c r="EVZ10"/>
      <c r="EWA10"/>
      <c r="EWB10"/>
      <c r="EWC10"/>
      <c r="EWD10"/>
      <c r="EWE10"/>
      <c r="EWF10"/>
      <c r="EWG10"/>
      <c r="EWH10"/>
      <c r="EWI10"/>
      <c r="EWJ10"/>
      <c r="EWK10"/>
      <c r="EWL10"/>
      <c r="EWM10"/>
      <c r="EWN10"/>
      <c r="EWO10"/>
      <c r="EWP10"/>
      <c r="EWQ10"/>
      <c r="EWR10"/>
      <c r="EWS10"/>
      <c r="EWT10"/>
      <c r="EWU10"/>
      <c r="EWV10"/>
      <c r="EWW10"/>
      <c r="EWX10"/>
      <c r="EWY10"/>
      <c r="EWZ10"/>
      <c r="EXA10"/>
      <c r="EXB10"/>
      <c r="EXC10"/>
      <c r="EXD10"/>
      <c r="EXE10"/>
      <c r="EXF10"/>
      <c r="EXG10"/>
      <c r="EXH10"/>
      <c r="EXI10"/>
      <c r="EXJ10"/>
      <c r="EXK10"/>
      <c r="EXL10"/>
      <c r="EXM10"/>
      <c r="EXN10"/>
      <c r="EXO10"/>
      <c r="EXP10"/>
      <c r="EXQ10"/>
      <c r="EXR10"/>
      <c r="EXS10"/>
      <c r="EXT10"/>
      <c r="EXU10"/>
      <c r="EXV10"/>
      <c r="EXW10"/>
      <c r="EXX10"/>
      <c r="EXY10"/>
      <c r="EXZ10"/>
      <c r="EYA10"/>
      <c r="EYB10"/>
      <c r="EYC10"/>
      <c r="EYD10"/>
      <c r="EYE10"/>
      <c r="EYF10"/>
      <c r="EYG10"/>
      <c r="EYH10"/>
      <c r="EYI10"/>
      <c r="EYJ10"/>
      <c r="EYK10"/>
      <c r="EYL10"/>
      <c r="EYM10"/>
      <c r="EYN10"/>
      <c r="EYO10"/>
      <c r="EYP10"/>
      <c r="EYQ10"/>
      <c r="EYR10"/>
      <c r="EYS10"/>
      <c r="EYT10"/>
      <c r="EYU10"/>
      <c r="EYV10"/>
      <c r="EYW10"/>
      <c r="EYX10"/>
      <c r="EYY10"/>
      <c r="EYZ10"/>
      <c r="EZA10"/>
      <c r="EZB10"/>
      <c r="EZC10"/>
      <c r="EZD10"/>
      <c r="EZE10"/>
      <c r="EZF10"/>
      <c r="EZG10"/>
      <c r="EZH10"/>
      <c r="EZI10"/>
      <c r="EZJ10"/>
      <c r="EZK10"/>
      <c r="EZL10"/>
      <c r="EZM10"/>
      <c r="EZN10"/>
      <c r="EZO10"/>
      <c r="EZP10"/>
      <c r="EZQ10"/>
      <c r="EZR10"/>
      <c r="EZS10"/>
      <c r="EZT10"/>
      <c r="EZU10"/>
      <c r="EZV10"/>
      <c r="EZW10"/>
      <c r="EZX10"/>
      <c r="EZY10"/>
      <c r="EZZ10"/>
      <c r="FAA10"/>
      <c r="FAB10"/>
      <c r="FAC10"/>
      <c r="FAD10"/>
      <c r="FAE10"/>
      <c r="FAF10"/>
      <c r="FAG10"/>
      <c r="FAH10"/>
      <c r="FAI10"/>
      <c r="FAJ10"/>
      <c r="FAK10"/>
      <c r="FAL10"/>
      <c r="FAM10"/>
      <c r="FAN10"/>
      <c r="FAO10"/>
      <c r="FAP10"/>
      <c r="FAQ10"/>
      <c r="FAR10"/>
      <c r="FAS10"/>
      <c r="FAT10"/>
      <c r="FAU10"/>
      <c r="FAV10"/>
      <c r="FAW10"/>
      <c r="FAX10"/>
      <c r="FAY10"/>
      <c r="FAZ10"/>
      <c r="FBA10"/>
      <c r="FBB10"/>
      <c r="FBC10"/>
      <c r="FBD10"/>
      <c r="FBE10"/>
      <c r="FBF10"/>
      <c r="FBG10"/>
      <c r="FBH10"/>
      <c r="FBI10"/>
      <c r="FBJ10"/>
      <c r="FBK10"/>
      <c r="FBL10"/>
      <c r="FBM10"/>
      <c r="FBN10"/>
      <c r="FBO10"/>
      <c r="FBP10"/>
      <c r="FBQ10"/>
      <c r="FBR10"/>
      <c r="FBS10"/>
      <c r="FBT10"/>
      <c r="FBU10"/>
      <c r="FBV10"/>
      <c r="FBW10"/>
      <c r="FBX10"/>
      <c r="FBY10"/>
      <c r="FBZ10"/>
      <c r="FCA10"/>
      <c r="FCB10"/>
      <c r="FCC10"/>
      <c r="FCD10"/>
      <c r="FCE10"/>
      <c r="FCF10"/>
      <c r="FCG10"/>
      <c r="FCH10"/>
      <c r="FCI10"/>
      <c r="FCJ10"/>
      <c r="FCK10"/>
      <c r="FCL10"/>
      <c r="FCM10"/>
      <c r="FCN10"/>
      <c r="FCO10"/>
      <c r="FCP10"/>
      <c r="FCQ10"/>
      <c r="FCR10"/>
      <c r="FCS10"/>
      <c r="FCT10"/>
      <c r="FCU10"/>
      <c r="FCV10"/>
      <c r="FCW10"/>
      <c r="FCX10"/>
      <c r="FCY10"/>
      <c r="FCZ10"/>
      <c r="FDA10"/>
      <c r="FDB10"/>
      <c r="FDC10"/>
      <c r="FDD10"/>
      <c r="FDE10"/>
      <c r="FDF10"/>
      <c r="FDG10"/>
      <c r="FDH10"/>
      <c r="FDI10"/>
      <c r="FDJ10"/>
      <c r="FDK10"/>
      <c r="FDL10"/>
      <c r="FDM10"/>
      <c r="FDN10"/>
      <c r="FDO10"/>
      <c r="FDP10"/>
      <c r="FDQ10"/>
      <c r="FDR10"/>
      <c r="FDS10"/>
      <c r="FDT10"/>
      <c r="FDU10"/>
      <c r="FDV10"/>
      <c r="FDW10"/>
      <c r="FDX10"/>
      <c r="FDY10"/>
      <c r="FDZ10"/>
      <c r="FEA10"/>
      <c r="FEB10"/>
      <c r="FEC10"/>
      <c r="FED10"/>
      <c r="FEE10"/>
      <c r="FEF10"/>
      <c r="FEG10"/>
      <c r="FEH10"/>
      <c r="FEI10"/>
      <c r="FEJ10"/>
      <c r="FEK10"/>
      <c r="FEL10"/>
      <c r="FEM10"/>
      <c r="FEN10"/>
      <c r="FEO10"/>
      <c r="FEP10"/>
      <c r="FEQ10"/>
      <c r="FER10"/>
      <c r="FES10"/>
      <c r="FET10"/>
      <c r="FEU10"/>
      <c r="FEV10"/>
      <c r="FEW10"/>
      <c r="FEX10"/>
      <c r="FEY10"/>
      <c r="FEZ10"/>
      <c r="FFA10"/>
      <c r="FFB10"/>
      <c r="FFC10"/>
      <c r="FFD10"/>
      <c r="FFE10"/>
      <c r="FFF10"/>
      <c r="FFG10"/>
      <c r="FFH10"/>
      <c r="FFI10"/>
      <c r="FFJ10"/>
      <c r="FFK10"/>
      <c r="FFL10"/>
      <c r="FFM10"/>
      <c r="FFN10"/>
      <c r="FFO10"/>
      <c r="FFP10"/>
      <c r="FFQ10"/>
      <c r="FFR10"/>
      <c r="FFS10"/>
      <c r="FFT10"/>
      <c r="FFU10"/>
      <c r="FFV10"/>
      <c r="FFW10"/>
      <c r="FFX10"/>
      <c r="FFY10"/>
      <c r="FFZ10"/>
      <c r="FGA10"/>
      <c r="FGB10"/>
      <c r="FGC10"/>
      <c r="FGD10"/>
      <c r="FGE10"/>
      <c r="FGF10"/>
      <c r="FGG10"/>
      <c r="FGH10"/>
      <c r="FGI10"/>
      <c r="FGJ10"/>
      <c r="FGK10"/>
      <c r="FGL10"/>
      <c r="FGM10"/>
      <c r="FGN10"/>
      <c r="FGO10"/>
      <c r="FGP10"/>
      <c r="FGQ10"/>
      <c r="FGR10"/>
      <c r="FGS10"/>
      <c r="FGT10"/>
      <c r="FGU10"/>
      <c r="FGV10"/>
      <c r="FGW10"/>
      <c r="FGX10"/>
      <c r="FGY10"/>
      <c r="FGZ10"/>
      <c r="FHA10"/>
      <c r="FHB10"/>
      <c r="FHC10"/>
      <c r="FHD10"/>
      <c r="FHE10"/>
      <c r="FHF10"/>
      <c r="FHG10"/>
      <c r="FHH10"/>
      <c r="FHI10"/>
      <c r="FHJ10"/>
      <c r="FHK10"/>
      <c r="FHL10"/>
      <c r="FHM10"/>
      <c r="FHN10"/>
      <c r="FHO10"/>
      <c r="FHP10"/>
      <c r="FHQ10"/>
      <c r="FHR10"/>
      <c r="FHS10"/>
      <c r="FHT10"/>
      <c r="FHU10"/>
      <c r="FHV10"/>
      <c r="FHW10"/>
      <c r="FHX10"/>
      <c r="FHY10"/>
      <c r="FHZ10"/>
      <c r="FIA10"/>
      <c r="FIB10"/>
      <c r="FIC10"/>
      <c r="FID10"/>
      <c r="FIE10"/>
      <c r="FIF10"/>
      <c r="FIG10"/>
      <c r="FIH10"/>
      <c r="FII10"/>
      <c r="FIJ10"/>
      <c r="FIK10"/>
      <c r="FIL10"/>
      <c r="FIM10"/>
      <c r="FIN10"/>
      <c r="FIO10"/>
      <c r="FIP10"/>
      <c r="FIQ10"/>
      <c r="FIR10"/>
      <c r="FIS10"/>
      <c r="FIT10"/>
      <c r="FIU10"/>
      <c r="FIV10"/>
      <c r="FIW10"/>
      <c r="FIX10"/>
      <c r="FIY10"/>
      <c r="FIZ10"/>
      <c r="FJA10"/>
      <c r="FJB10"/>
      <c r="FJC10"/>
      <c r="FJD10"/>
      <c r="FJE10"/>
      <c r="FJF10"/>
      <c r="FJG10"/>
      <c r="FJH10"/>
      <c r="FJI10"/>
      <c r="FJJ10"/>
      <c r="FJK10"/>
      <c r="FJL10"/>
      <c r="FJM10"/>
      <c r="FJN10"/>
      <c r="FJO10"/>
      <c r="FJP10"/>
      <c r="FJQ10"/>
      <c r="FJR10"/>
      <c r="FJS10"/>
      <c r="FJT10"/>
      <c r="FJU10"/>
      <c r="FJV10"/>
      <c r="FJW10"/>
      <c r="FJX10"/>
      <c r="FJY10"/>
      <c r="FJZ10"/>
      <c r="FKA10"/>
      <c r="FKB10"/>
      <c r="FKC10"/>
      <c r="FKD10"/>
      <c r="FKE10"/>
      <c r="FKF10"/>
      <c r="FKG10"/>
      <c r="FKH10"/>
      <c r="FKI10"/>
      <c r="FKJ10"/>
      <c r="FKK10"/>
      <c r="FKL10"/>
      <c r="FKM10"/>
      <c r="FKN10"/>
      <c r="FKO10"/>
      <c r="FKP10"/>
      <c r="FKQ10"/>
      <c r="FKR10"/>
      <c r="FKS10"/>
      <c r="FKT10"/>
      <c r="FKU10"/>
      <c r="FKV10"/>
      <c r="FKW10"/>
      <c r="FKX10"/>
      <c r="FKY10"/>
      <c r="FKZ10"/>
      <c r="FLA10"/>
      <c r="FLB10"/>
      <c r="FLC10"/>
      <c r="FLD10"/>
      <c r="FLE10"/>
      <c r="FLF10"/>
      <c r="FLG10"/>
      <c r="FLH10"/>
      <c r="FLI10"/>
      <c r="FLJ10"/>
      <c r="FLK10"/>
      <c r="FLL10"/>
      <c r="FLM10"/>
      <c r="FLN10"/>
      <c r="FLO10"/>
      <c r="FLP10"/>
      <c r="FLQ10"/>
      <c r="FLR10"/>
      <c r="FLS10"/>
      <c r="FLT10"/>
      <c r="FLU10"/>
      <c r="FLV10"/>
      <c r="FLW10"/>
      <c r="FLX10"/>
      <c r="FLY10"/>
      <c r="FLZ10"/>
      <c r="FMA10"/>
      <c r="FMB10"/>
      <c r="FMC10"/>
      <c r="FMD10"/>
      <c r="FME10"/>
      <c r="FMF10"/>
      <c r="FMG10"/>
      <c r="FMH10"/>
      <c r="FMI10"/>
      <c r="FMJ10"/>
      <c r="FMK10"/>
      <c r="FML10"/>
      <c r="FMM10"/>
      <c r="FMN10"/>
      <c r="FMO10"/>
      <c r="FMP10"/>
      <c r="FMQ10"/>
      <c r="FMR10"/>
      <c r="FMS10"/>
      <c r="FMT10"/>
      <c r="FMU10"/>
      <c r="FMV10"/>
      <c r="FMW10"/>
      <c r="FMX10"/>
      <c r="FMY10"/>
      <c r="FMZ10"/>
      <c r="FNA10"/>
      <c r="FNB10"/>
      <c r="FNC10"/>
      <c r="FND10"/>
      <c r="FNE10"/>
      <c r="FNF10"/>
      <c r="FNG10"/>
      <c r="FNH10"/>
      <c r="FNI10"/>
      <c r="FNJ10"/>
      <c r="FNK10"/>
      <c r="FNL10"/>
      <c r="FNM10"/>
      <c r="FNN10"/>
      <c r="FNO10"/>
      <c r="FNP10"/>
      <c r="FNQ10"/>
      <c r="FNR10"/>
      <c r="FNS10"/>
      <c r="FNT10"/>
      <c r="FNU10"/>
      <c r="FNV10"/>
      <c r="FNW10"/>
      <c r="FNX10"/>
      <c r="FNY10"/>
      <c r="FNZ10"/>
      <c r="FOA10"/>
      <c r="FOB10"/>
      <c r="FOC10"/>
      <c r="FOD10"/>
      <c r="FOE10"/>
      <c r="FOF10"/>
      <c r="FOG10"/>
      <c r="FOH10"/>
      <c r="FOI10"/>
      <c r="FOJ10"/>
      <c r="FOK10"/>
      <c r="FOL10"/>
      <c r="FOM10"/>
      <c r="FON10"/>
      <c r="FOO10"/>
      <c r="FOP10"/>
      <c r="FOQ10"/>
      <c r="FOR10"/>
      <c r="FOS10"/>
      <c r="FOT10"/>
      <c r="FOU10"/>
      <c r="FOV10"/>
      <c r="FOW10"/>
      <c r="FOX10"/>
      <c r="FOY10"/>
      <c r="FOZ10"/>
      <c r="FPA10"/>
      <c r="FPB10"/>
      <c r="FPC10"/>
      <c r="FPD10"/>
      <c r="FPE10"/>
      <c r="FPF10"/>
      <c r="FPG10"/>
      <c r="FPH10"/>
      <c r="FPI10"/>
      <c r="FPJ10"/>
      <c r="FPK10"/>
      <c r="FPL10"/>
      <c r="FPM10"/>
      <c r="FPN10"/>
      <c r="FPO10"/>
      <c r="FPP10"/>
      <c r="FPQ10"/>
      <c r="FPR10"/>
      <c r="FPS10"/>
      <c r="FPT10"/>
      <c r="FPU10"/>
      <c r="FPV10"/>
      <c r="FPW10"/>
      <c r="FPX10"/>
      <c r="FPY10"/>
      <c r="FPZ10"/>
      <c r="FQA10"/>
      <c r="FQB10"/>
      <c r="FQC10"/>
      <c r="FQD10"/>
      <c r="FQE10"/>
      <c r="FQF10"/>
      <c r="FQG10"/>
      <c r="FQH10"/>
      <c r="FQI10"/>
      <c r="FQJ10"/>
      <c r="FQK10"/>
      <c r="FQL10"/>
      <c r="FQM10"/>
      <c r="FQN10"/>
      <c r="FQO10"/>
      <c r="FQP10"/>
      <c r="FQQ10"/>
      <c r="FQR10"/>
      <c r="FQS10"/>
      <c r="FQT10"/>
      <c r="FQU10"/>
      <c r="FQV10"/>
      <c r="FQW10"/>
      <c r="FQX10"/>
      <c r="FQY10"/>
      <c r="FQZ10"/>
      <c r="FRA10"/>
      <c r="FRB10"/>
      <c r="FRC10"/>
      <c r="FRD10"/>
      <c r="FRE10"/>
      <c r="FRF10"/>
      <c r="FRG10"/>
      <c r="FRH10"/>
      <c r="FRI10"/>
      <c r="FRJ10"/>
      <c r="FRK10"/>
      <c r="FRL10"/>
      <c r="FRM10"/>
      <c r="FRN10"/>
      <c r="FRO10"/>
      <c r="FRP10"/>
      <c r="FRQ10"/>
      <c r="FRR10"/>
      <c r="FRS10"/>
      <c r="FRT10"/>
      <c r="FRU10"/>
      <c r="FRV10"/>
      <c r="FRW10"/>
      <c r="FRX10"/>
      <c r="FRY10"/>
      <c r="FRZ10"/>
      <c r="FSA10"/>
      <c r="FSB10"/>
      <c r="FSC10"/>
      <c r="FSD10"/>
      <c r="FSE10"/>
      <c r="FSF10"/>
      <c r="FSG10"/>
      <c r="FSH10"/>
      <c r="FSI10"/>
      <c r="FSJ10"/>
      <c r="FSK10"/>
      <c r="FSL10"/>
      <c r="FSM10"/>
      <c r="FSN10"/>
      <c r="FSO10"/>
      <c r="FSP10"/>
      <c r="FSQ10"/>
      <c r="FSR10"/>
      <c r="FSS10"/>
      <c r="FST10"/>
      <c r="FSU10"/>
      <c r="FSV10"/>
      <c r="FSW10"/>
      <c r="FSX10"/>
      <c r="FSY10"/>
      <c r="FSZ10"/>
      <c r="FTA10"/>
      <c r="FTB10"/>
      <c r="FTC10"/>
      <c r="FTD10"/>
      <c r="FTE10"/>
      <c r="FTF10"/>
      <c r="FTG10"/>
      <c r="FTH10"/>
      <c r="FTI10"/>
      <c r="FTJ10"/>
      <c r="FTK10"/>
      <c r="FTL10"/>
      <c r="FTM10"/>
      <c r="FTN10"/>
      <c r="FTO10"/>
      <c r="FTP10"/>
      <c r="FTQ10"/>
      <c r="FTR10"/>
      <c r="FTS10"/>
      <c r="FTT10"/>
      <c r="FTU10"/>
      <c r="FTV10"/>
      <c r="FTW10"/>
      <c r="FTX10"/>
      <c r="FTY10"/>
      <c r="FTZ10"/>
      <c r="FUA10"/>
      <c r="FUB10"/>
      <c r="FUC10"/>
      <c r="FUD10"/>
      <c r="FUE10"/>
      <c r="FUF10"/>
      <c r="FUG10"/>
      <c r="FUH10"/>
      <c r="FUI10"/>
      <c r="FUJ10"/>
      <c r="FUK10"/>
      <c r="FUL10"/>
      <c r="FUM10"/>
      <c r="FUN10"/>
      <c r="FUO10"/>
      <c r="FUP10"/>
      <c r="FUQ10"/>
      <c r="FUR10"/>
      <c r="FUS10"/>
      <c r="FUT10"/>
      <c r="FUU10"/>
      <c r="FUV10"/>
      <c r="FUW10"/>
      <c r="FUX10"/>
      <c r="FUY10"/>
      <c r="FUZ10"/>
      <c r="FVA10"/>
      <c r="FVB10"/>
      <c r="FVC10"/>
      <c r="FVD10"/>
      <c r="FVE10"/>
      <c r="FVF10"/>
      <c r="FVG10"/>
      <c r="FVH10"/>
      <c r="FVI10"/>
      <c r="FVJ10"/>
      <c r="FVK10"/>
      <c r="FVL10"/>
      <c r="FVM10"/>
      <c r="FVN10"/>
      <c r="FVO10"/>
      <c r="FVP10"/>
      <c r="FVQ10"/>
      <c r="FVR10"/>
      <c r="FVS10"/>
      <c r="FVT10"/>
      <c r="FVU10"/>
      <c r="FVV10"/>
      <c r="FVW10"/>
      <c r="FVX10"/>
      <c r="FVY10"/>
      <c r="FVZ10"/>
      <c r="FWA10"/>
      <c r="FWB10"/>
      <c r="FWC10"/>
      <c r="FWD10"/>
      <c r="FWE10"/>
      <c r="FWF10"/>
      <c r="FWG10"/>
      <c r="FWH10"/>
      <c r="FWI10"/>
      <c r="FWJ10"/>
      <c r="FWK10"/>
      <c r="FWL10"/>
      <c r="FWM10"/>
      <c r="FWN10"/>
      <c r="FWO10"/>
      <c r="FWP10"/>
      <c r="FWQ10"/>
      <c r="FWR10"/>
      <c r="FWS10"/>
      <c r="FWT10"/>
      <c r="FWU10"/>
      <c r="FWV10"/>
      <c r="FWW10"/>
      <c r="FWX10"/>
      <c r="FWY10"/>
      <c r="FWZ10"/>
      <c r="FXA10"/>
      <c r="FXB10"/>
      <c r="FXC10"/>
      <c r="FXD10"/>
      <c r="FXE10"/>
      <c r="FXF10"/>
      <c r="FXG10"/>
      <c r="FXH10"/>
      <c r="FXI10"/>
      <c r="FXJ10"/>
      <c r="FXK10"/>
      <c r="FXL10"/>
      <c r="FXM10"/>
      <c r="FXN10"/>
      <c r="FXO10"/>
      <c r="FXP10"/>
      <c r="FXQ10"/>
      <c r="FXR10"/>
      <c r="FXS10"/>
      <c r="FXT10"/>
      <c r="FXU10"/>
      <c r="FXV10"/>
      <c r="FXW10"/>
      <c r="FXX10"/>
      <c r="FXY10"/>
      <c r="FXZ10"/>
      <c r="FYA10"/>
      <c r="FYB10"/>
      <c r="FYC10"/>
      <c r="FYD10"/>
      <c r="FYE10"/>
      <c r="FYF10"/>
      <c r="FYG10"/>
      <c r="FYH10"/>
      <c r="FYI10"/>
      <c r="FYJ10"/>
      <c r="FYK10"/>
      <c r="FYL10"/>
      <c r="FYM10"/>
      <c r="FYN10"/>
      <c r="FYO10"/>
      <c r="FYP10"/>
      <c r="FYQ10"/>
      <c r="FYR10"/>
      <c r="FYS10"/>
      <c r="FYT10"/>
      <c r="FYU10"/>
      <c r="FYV10"/>
      <c r="FYW10"/>
      <c r="FYX10"/>
      <c r="FYY10"/>
      <c r="FYZ10"/>
      <c r="FZA10"/>
      <c r="FZB10"/>
      <c r="FZC10"/>
      <c r="FZD10"/>
      <c r="FZE10"/>
      <c r="FZF10"/>
      <c r="FZG10"/>
      <c r="FZH10"/>
      <c r="FZI10"/>
      <c r="FZJ10"/>
      <c r="FZK10"/>
      <c r="FZL10"/>
      <c r="FZM10"/>
      <c r="FZN10"/>
      <c r="FZO10"/>
      <c r="FZP10"/>
      <c r="FZQ10"/>
      <c r="FZR10"/>
      <c r="FZS10"/>
      <c r="FZT10"/>
      <c r="FZU10"/>
      <c r="FZV10"/>
      <c r="FZW10"/>
      <c r="FZX10"/>
      <c r="FZY10"/>
      <c r="FZZ10"/>
      <c r="GAA10"/>
      <c r="GAB10"/>
      <c r="GAC10"/>
      <c r="GAD10"/>
      <c r="GAE10"/>
      <c r="GAF10"/>
      <c r="GAG10"/>
      <c r="GAH10"/>
      <c r="GAI10"/>
      <c r="GAJ10"/>
      <c r="GAK10"/>
      <c r="GAL10"/>
      <c r="GAM10"/>
      <c r="GAN10"/>
      <c r="GAO10"/>
      <c r="GAP10"/>
      <c r="GAQ10"/>
      <c r="GAR10"/>
      <c r="GAS10"/>
      <c r="GAT10"/>
      <c r="GAU10"/>
      <c r="GAV10"/>
      <c r="GAW10"/>
      <c r="GAX10"/>
      <c r="GAY10"/>
      <c r="GAZ10"/>
      <c r="GBA10"/>
      <c r="GBB10"/>
      <c r="GBC10"/>
      <c r="GBD10"/>
      <c r="GBE10"/>
      <c r="GBF10"/>
      <c r="GBG10"/>
      <c r="GBH10"/>
      <c r="GBI10"/>
      <c r="GBJ10"/>
      <c r="GBK10"/>
      <c r="GBL10"/>
      <c r="GBM10"/>
      <c r="GBN10"/>
      <c r="GBO10"/>
      <c r="GBP10"/>
      <c r="GBQ10"/>
      <c r="GBR10"/>
      <c r="GBS10"/>
      <c r="GBT10"/>
      <c r="GBU10"/>
      <c r="GBV10"/>
      <c r="GBW10"/>
      <c r="GBX10"/>
      <c r="GBY10"/>
      <c r="GBZ10"/>
      <c r="GCA10"/>
      <c r="GCB10"/>
      <c r="GCC10"/>
      <c r="GCD10"/>
      <c r="GCE10"/>
      <c r="GCF10"/>
      <c r="GCG10"/>
      <c r="GCH10"/>
      <c r="GCI10"/>
      <c r="GCJ10"/>
      <c r="GCK10"/>
      <c r="GCL10"/>
      <c r="GCM10"/>
      <c r="GCN10"/>
      <c r="GCO10"/>
      <c r="GCP10"/>
      <c r="GCQ10"/>
      <c r="GCR10"/>
      <c r="GCS10"/>
      <c r="GCT10"/>
      <c r="GCU10"/>
      <c r="GCV10"/>
      <c r="GCW10"/>
      <c r="GCX10"/>
      <c r="GCY10"/>
      <c r="GCZ10"/>
      <c r="GDA10"/>
      <c r="GDB10"/>
      <c r="GDC10"/>
      <c r="GDD10"/>
      <c r="GDE10"/>
      <c r="GDF10"/>
      <c r="GDG10"/>
      <c r="GDH10"/>
      <c r="GDI10"/>
      <c r="GDJ10"/>
      <c r="GDK10"/>
      <c r="GDL10"/>
      <c r="GDM10"/>
      <c r="GDN10"/>
      <c r="GDO10"/>
      <c r="GDP10"/>
      <c r="GDQ10"/>
      <c r="GDR10"/>
      <c r="GDS10"/>
      <c r="GDT10"/>
      <c r="GDU10"/>
      <c r="GDV10"/>
      <c r="GDW10"/>
      <c r="GDX10"/>
      <c r="GDY10"/>
      <c r="GDZ10"/>
      <c r="GEA10"/>
      <c r="GEB10"/>
      <c r="GEC10"/>
      <c r="GED10"/>
      <c r="GEE10"/>
      <c r="GEF10"/>
      <c r="GEG10"/>
      <c r="GEH10"/>
      <c r="GEI10"/>
      <c r="GEJ10"/>
      <c r="GEK10"/>
      <c r="GEL10"/>
      <c r="GEM10"/>
      <c r="GEN10"/>
      <c r="GEO10"/>
      <c r="GEP10"/>
      <c r="GEQ10"/>
      <c r="GER10"/>
      <c r="GES10"/>
      <c r="GET10"/>
      <c r="GEU10"/>
      <c r="GEV10"/>
      <c r="GEW10"/>
      <c r="GEX10"/>
      <c r="GEY10"/>
      <c r="GEZ10"/>
      <c r="GFA10"/>
      <c r="GFB10"/>
      <c r="GFC10"/>
      <c r="GFD10"/>
      <c r="GFE10"/>
      <c r="GFF10"/>
      <c r="GFG10"/>
      <c r="GFH10"/>
      <c r="GFI10"/>
      <c r="GFJ10"/>
      <c r="GFK10"/>
      <c r="GFL10"/>
      <c r="GFM10"/>
      <c r="GFN10"/>
      <c r="GFO10"/>
      <c r="GFP10"/>
      <c r="GFQ10"/>
      <c r="GFR10"/>
      <c r="GFS10"/>
      <c r="GFT10"/>
      <c r="GFU10"/>
      <c r="GFV10"/>
      <c r="GFW10"/>
      <c r="GFX10"/>
      <c r="GFY10"/>
      <c r="GFZ10"/>
      <c r="GGA10"/>
      <c r="GGB10"/>
      <c r="GGC10"/>
      <c r="GGD10"/>
      <c r="GGE10"/>
      <c r="GGF10"/>
      <c r="GGG10"/>
      <c r="GGH10"/>
      <c r="GGI10"/>
      <c r="GGJ10"/>
      <c r="GGK10"/>
      <c r="GGL10"/>
      <c r="GGM10"/>
      <c r="GGN10"/>
      <c r="GGO10"/>
      <c r="GGP10"/>
      <c r="GGQ10"/>
      <c r="GGR10"/>
      <c r="GGS10"/>
      <c r="GGT10"/>
      <c r="GGU10"/>
      <c r="GGV10"/>
      <c r="GGW10"/>
      <c r="GGX10"/>
      <c r="GGY10"/>
      <c r="GGZ10"/>
      <c r="GHA10"/>
      <c r="GHB10"/>
      <c r="GHC10"/>
      <c r="GHD10"/>
      <c r="GHE10"/>
      <c r="GHF10"/>
      <c r="GHG10"/>
      <c r="GHH10"/>
      <c r="GHI10"/>
      <c r="GHJ10"/>
      <c r="GHK10"/>
      <c r="GHL10"/>
      <c r="GHM10"/>
      <c r="GHN10"/>
      <c r="GHO10"/>
      <c r="GHP10"/>
      <c r="GHQ10"/>
      <c r="GHR10"/>
      <c r="GHS10"/>
      <c r="GHT10"/>
      <c r="GHU10"/>
      <c r="GHV10"/>
      <c r="GHW10"/>
      <c r="GHX10"/>
      <c r="GHY10"/>
      <c r="GHZ10"/>
      <c r="GIA10"/>
      <c r="GIB10"/>
      <c r="GIC10"/>
      <c r="GID10"/>
      <c r="GIE10"/>
      <c r="GIF10"/>
      <c r="GIG10"/>
      <c r="GIH10"/>
      <c r="GII10"/>
      <c r="GIJ10"/>
      <c r="GIK10"/>
      <c r="GIL10"/>
      <c r="GIM10"/>
      <c r="GIN10"/>
      <c r="GIO10"/>
      <c r="GIP10"/>
      <c r="GIQ10"/>
      <c r="GIR10"/>
      <c r="GIS10"/>
      <c r="GIT10"/>
      <c r="GIU10"/>
      <c r="GIV10"/>
      <c r="GIW10"/>
      <c r="GIX10"/>
      <c r="GIY10"/>
      <c r="GIZ10"/>
      <c r="GJA10"/>
      <c r="GJB10"/>
      <c r="GJC10"/>
      <c r="GJD10"/>
      <c r="GJE10"/>
      <c r="GJF10"/>
      <c r="GJG10"/>
      <c r="GJH10"/>
      <c r="GJI10"/>
      <c r="GJJ10"/>
      <c r="GJK10"/>
      <c r="GJL10"/>
      <c r="GJM10"/>
      <c r="GJN10"/>
      <c r="GJO10"/>
      <c r="GJP10"/>
      <c r="GJQ10"/>
      <c r="GJR10"/>
      <c r="GJS10"/>
      <c r="GJT10"/>
      <c r="GJU10"/>
      <c r="GJV10"/>
      <c r="GJW10"/>
      <c r="GJX10"/>
      <c r="GJY10"/>
      <c r="GJZ10"/>
      <c r="GKA10"/>
      <c r="GKB10"/>
      <c r="GKC10"/>
      <c r="GKD10"/>
      <c r="GKE10"/>
      <c r="GKF10"/>
      <c r="GKG10"/>
      <c r="GKH10"/>
      <c r="GKI10"/>
      <c r="GKJ10"/>
      <c r="GKK10"/>
      <c r="GKL10"/>
      <c r="GKM10"/>
      <c r="GKN10"/>
      <c r="GKO10"/>
      <c r="GKP10"/>
      <c r="GKQ10"/>
      <c r="GKR10"/>
      <c r="GKS10"/>
      <c r="GKT10"/>
      <c r="GKU10"/>
      <c r="GKV10"/>
      <c r="GKW10"/>
      <c r="GKX10"/>
      <c r="GKY10"/>
      <c r="GKZ10"/>
      <c r="GLA10"/>
      <c r="GLB10"/>
      <c r="GLC10"/>
      <c r="GLD10"/>
      <c r="GLE10"/>
      <c r="GLF10"/>
      <c r="GLG10"/>
      <c r="GLH10"/>
      <c r="GLI10"/>
      <c r="GLJ10"/>
      <c r="GLK10"/>
      <c r="GLL10"/>
      <c r="GLM10"/>
      <c r="GLN10"/>
      <c r="GLO10"/>
      <c r="GLP10"/>
      <c r="GLQ10"/>
      <c r="GLR10"/>
      <c r="GLS10"/>
      <c r="GLT10"/>
      <c r="GLU10"/>
      <c r="GLV10"/>
      <c r="GLW10"/>
      <c r="GLX10"/>
      <c r="GLY10"/>
      <c r="GLZ10"/>
      <c r="GMA10"/>
      <c r="GMB10"/>
      <c r="GMC10"/>
      <c r="GMD10"/>
      <c r="GME10"/>
      <c r="GMF10"/>
      <c r="GMG10"/>
      <c r="GMH10"/>
      <c r="GMI10"/>
      <c r="GMJ10"/>
      <c r="GMK10"/>
      <c r="GML10"/>
      <c r="GMM10"/>
      <c r="GMN10"/>
      <c r="GMO10"/>
      <c r="GMP10"/>
      <c r="GMQ10"/>
      <c r="GMR10"/>
      <c r="GMS10"/>
      <c r="GMT10"/>
      <c r="GMU10"/>
      <c r="GMV10"/>
      <c r="GMW10"/>
      <c r="GMX10"/>
      <c r="GMY10"/>
      <c r="GMZ10"/>
      <c r="GNA10"/>
      <c r="GNB10"/>
      <c r="GNC10"/>
      <c r="GND10"/>
      <c r="GNE10"/>
      <c r="GNF10"/>
      <c r="GNG10"/>
      <c r="GNH10"/>
      <c r="GNI10"/>
      <c r="GNJ10"/>
      <c r="GNK10"/>
      <c r="GNL10"/>
      <c r="GNM10"/>
      <c r="GNN10"/>
      <c r="GNO10"/>
      <c r="GNP10"/>
      <c r="GNQ10"/>
      <c r="GNR10"/>
      <c r="GNS10"/>
      <c r="GNT10"/>
      <c r="GNU10"/>
      <c r="GNV10"/>
      <c r="GNW10"/>
      <c r="GNX10"/>
      <c r="GNY10"/>
      <c r="GNZ10"/>
      <c r="GOA10"/>
      <c r="GOB10"/>
      <c r="GOC10"/>
      <c r="GOD10"/>
      <c r="GOE10"/>
      <c r="GOF10"/>
      <c r="GOG10"/>
      <c r="GOH10"/>
      <c r="GOI10"/>
      <c r="GOJ10"/>
      <c r="GOK10"/>
      <c r="GOL10"/>
      <c r="GOM10"/>
      <c r="GON10"/>
      <c r="GOO10"/>
      <c r="GOP10"/>
      <c r="GOQ10"/>
      <c r="GOR10"/>
      <c r="GOS10"/>
      <c r="GOT10"/>
      <c r="GOU10"/>
      <c r="GOV10"/>
      <c r="GOW10"/>
      <c r="GOX10"/>
      <c r="GOY10"/>
      <c r="GOZ10"/>
      <c r="GPA10"/>
      <c r="GPB10"/>
      <c r="GPC10"/>
      <c r="GPD10"/>
      <c r="GPE10"/>
      <c r="GPF10"/>
      <c r="GPG10"/>
      <c r="GPH10"/>
      <c r="GPI10"/>
      <c r="GPJ10"/>
      <c r="GPK10"/>
      <c r="GPL10"/>
      <c r="GPM10"/>
      <c r="GPN10"/>
      <c r="GPO10"/>
      <c r="GPP10"/>
      <c r="GPQ10"/>
      <c r="GPR10"/>
      <c r="GPS10"/>
      <c r="GPT10"/>
      <c r="GPU10"/>
      <c r="GPV10"/>
      <c r="GPW10"/>
      <c r="GPX10"/>
      <c r="GPY10"/>
      <c r="GPZ10"/>
      <c r="GQA10"/>
      <c r="GQB10"/>
      <c r="GQC10"/>
      <c r="GQD10"/>
      <c r="GQE10"/>
      <c r="GQF10"/>
      <c r="GQG10"/>
      <c r="GQH10"/>
      <c r="GQI10"/>
      <c r="GQJ10"/>
      <c r="GQK10"/>
      <c r="GQL10"/>
      <c r="GQM10"/>
      <c r="GQN10"/>
      <c r="GQO10"/>
      <c r="GQP10"/>
      <c r="GQQ10"/>
      <c r="GQR10"/>
      <c r="GQS10"/>
      <c r="GQT10"/>
      <c r="GQU10"/>
      <c r="GQV10"/>
      <c r="GQW10"/>
      <c r="GQX10"/>
      <c r="GQY10"/>
      <c r="GQZ10"/>
      <c r="GRA10"/>
      <c r="GRB10"/>
      <c r="GRC10"/>
      <c r="GRD10"/>
      <c r="GRE10"/>
      <c r="GRF10"/>
      <c r="GRG10"/>
      <c r="GRH10"/>
      <c r="GRI10"/>
      <c r="GRJ10"/>
      <c r="GRK10"/>
      <c r="GRL10"/>
      <c r="GRM10"/>
      <c r="GRN10"/>
      <c r="GRO10"/>
      <c r="GRP10"/>
      <c r="GRQ10"/>
      <c r="GRR10"/>
      <c r="GRS10"/>
      <c r="GRT10"/>
      <c r="GRU10"/>
      <c r="GRV10"/>
      <c r="GRW10"/>
      <c r="GRX10"/>
      <c r="GRY10"/>
      <c r="GRZ10"/>
      <c r="GSA10"/>
      <c r="GSB10"/>
      <c r="GSC10"/>
      <c r="GSD10"/>
      <c r="GSE10"/>
      <c r="GSF10"/>
      <c r="GSG10"/>
      <c r="GSH10"/>
      <c r="GSI10"/>
      <c r="GSJ10"/>
      <c r="GSK10"/>
      <c r="GSL10"/>
      <c r="GSM10"/>
      <c r="GSN10"/>
      <c r="GSO10"/>
      <c r="GSP10"/>
      <c r="GSQ10"/>
      <c r="GSR10"/>
      <c r="GSS10"/>
      <c r="GST10"/>
      <c r="GSU10"/>
      <c r="GSV10"/>
      <c r="GSW10"/>
      <c r="GSX10"/>
      <c r="GSY10"/>
      <c r="GSZ10"/>
      <c r="GTA10"/>
      <c r="GTB10"/>
      <c r="GTC10"/>
      <c r="GTD10"/>
      <c r="GTE10"/>
      <c r="GTF10"/>
      <c r="GTG10"/>
      <c r="GTH10"/>
      <c r="GTI10"/>
      <c r="GTJ10"/>
      <c r="GTK10"/>
      <c r="GTL10"/>
      <c r="GTM10"/>
      <c r="GTN10"/>
      <c r="GTO10"/>
      <c r="GTP10"/>
      <c r="GTQ10"/>
      <c r="GTR10"/>
      <c r="GTS10"/>
      <c r="GTT10"/>
      <c r="GTU10"/>
      <c r="GTV10"/>
      <c r="GTW10"/>
      <c r="GTX10"/>
      <c r="GTY10"/>
      <c r="GTZ10"/>
      <c r="GUA10"/>
      <c r="GUB10"/>
      <c r="GUC10"/>
      <c r="GUD10"/>
      <c r="GUE10"/>
      <c r="GUF10"/>
      <c r="GUG10"/>
      <c r="GUH10"/>
      <c r="GUI10"/>
      <c r="GUJ10"/>
      <c r="GUK10"/>
      <c r="GUL10"/>
      <c r="GUM10"/>
      <c r="GUN10"/>
      <c r="GUO10"/>
      <c r="GUP10"/>
      <c r="GUQ10"/>
      <c r="GUR10"/>
      <c r="GUS10"/>
      <c r="GUT10"/>
      <c r="GUU10"/>
      <c r="GUV10"/>
      <c r="GUW10"/>
      <c r="GUX10"/>
      <c r="GUY10"/>
      <c r="GUZ10"/>
      <c r="GVA10"/>
      <c r="GVB10"/>
      <c r="GVC10"/>
      <c r="GVD10"/>
      <c r="GVE10"/>
      <c r="GVF10"/>
      <c r="GVG10"/>
      <c r="GVH10"/>
      <c r="GVI10"/>
      <c r="GVJ10"/>
      <c r="GVK10"/>
      <c r="GVL10"/>
      <c r="GVM10"/>
      <c r="GVN10"/>
      <c r="GVO10"/>
      <c r="GVP10"/>
      <c r="GVQ10"/>
      <c r="GVR10"/>
      <c r="GVS10"/>
      <c r="GVT10"/>
      <c r="GVU10"/>
      <c r="GVV10"/>
      <c r="GVW10"/>
      <c r="GVX10"/>
      <c r="GVY10"/>
      <c r="GVZ10"/>
      <c r="GWA10"/>
      <c r="GWB10"/>
      <c r="GWC10"/>
      <c r="GWD10"/>
      <c r="GWE10"/>
      <c r="GWF10"/>
      <c r="GWG10"/>
      <c r="GWH10"/>
      <c r="GWI10"/>
      <c r="GWJ10"/>
      <c r="GWK10"/>
      <c r="GWL10"/>
      <c r="GWM10"/>
      <c r="GWN10"/>
      <c r="GWO10"/>
      <c r="GWP10"/>
      <c r="GWQ10"/>
      <c r="GWR10"/>
      <c r="GWS10"/>
      <c r="GWT10"/>
      <c r="GWU10"/>
      <c r="GWV10"/>
      <c r="GWW10"/>
      <c r="GWX10"/>
      <c r="GWY10"/>
      <c r="GWZ10"/>
      <c r="GXA10"/>
      <c r="GXB10"/>
      <c r="GXC10"/>
      <c r="GXD10"/>
      <c r="GXE10"/>
      <c r="GXF10"/>
      <c r="GXG10"/>
      <c r="GXH10"/>
      <c r="GXI10"/>
      <c r="GXJ10"/>
      <c r="GXK10"/>
      <c r="GXL10"/>
      <c r="GXM10"/>
      <c r="GXN10"/>
      <c r="GXO10"/>
      <c r="GXP10"/>
      <c r="GXQ10"/>
      <c r="GXR10"/>
      <c r="GXS10"/>
      <c r="GXT10"/>
      <c r="GXU10"/>
      <c r="GXV10"/>
      <c r="GXW10"/>
      <c r="GXX10"/>
      <c r="GXY10"/>
      <c r="GXZ10"/>
      <c r="GYA10"/>
      <c r="GYB10"/>
      <c r="GYC10"/>
      <c r="GYD10"/>
      <c r="GYE10"/>
      <c r="GYF10"/>
      <c r="GYG10"/>
      <c r="GYH10"/>
      <c r="GYI10"/>
      <c r="GYJ10"/>
      <c r="GYK10"/>
      <c r="GYL10"/>
      <c r="GYM10"/>
      <c r="GYN10"/>
      <c r="GYO10"/>
      <c r="GYP10"/>
      <c r="GYQ10"/>
      <c r="GYR10"/>
      <c r="GYS10"/>
      <c r="GYT10"/>
      <c r="GYU10"/>
      <c r="GYV10"/>
      <c r="GYW10"/>
      <c r="GYX10"/>
      <c r="GYY10"/>
      <c r="GYZ10"/>
      <c r="GZA10"/>
      <c r="GZB10"/>
      <c r="GZC10"/>
      <c r="GZD10"/>
      <c r="GZE10"/>
      <c r="GZF10"/>
      <c r="GZG10"/>
      <c r="GZH10"/>
      <c r="GZI10"/>
      <c r="GZJ10"/>
      <c r="GZK10"/>
      <c r="GZL10"/>
      <c r="GZM10"/>
      <c r="GZN10"/>
      <c r="GZO10"/>
      <c r="GZP10"/>
      <c r="GZQ10"/>
      <c r="GZR10"/>
      <c r="GZS10"/>
      <c r="GZT10"/>
      <c r="GZU10"/>
      <c r="GZV10"/>
      <c r="GZW10"/>
      <c r="GZX10"/>
      <c r="GZY10"/>
      <c r="GZZ10"/>
      <c r="HAA10"/>
      <c r="HAB10"/>
      <c r="HAC10"/>
      <c r="HAD10"/>
      <c r="HAE10"/>
      <c r="HAF10"/>
      <c r="HAG10"/>
      <c r="HAH10"/>
      <c r="HAI10"/>
      <c r="HAJ10"/>
      <c r="HAK10"/>
      <c r="HAL10"/>
      <c r="HAM10"/>
      <c r="HAN10"/>
      <c r="HAO10"/>
      <c r="HAP10"/>
      <c r="HAQ10"/>
      <c r="HAR10"/>
      <c r="HAS10"/>
      <c r="HAT10"/>
      <c r="HAU10"/>
      <c r="HAV10"/>
      <c r="HAW10"/>
      <c r="HAX10"/>
      <c r="HAY10"/>
      <c r="HAZ10"/>
      <c r="HBA10"/>
      <c r="HBB10"/>
      <c r="HBC10"/>
      <c r="HBD10"/>
      <c r="HBE10"/>
      <c r="HBF10"/>
      <c r="HBG10"/>
      <c r="HBH10"/>
      <c r="HBI10"/>
      <c r="HBJ10"/>
      <c r="HBK10"/>
      <c r="HBL10"/>
      <c r="HBM10"/>
      <c r="HBN10"/>
      <c r="HBO10"/>
      <c r="HBP10"/>
      <c r="HBQ10"/>
      <c r="HBR10"/>
      <c r="HBS10"/>
      <c r="HBT10"/>
      <c r="HBU10"/>
      <c r="HBV10"/>
      <c r="HBW10"/>
      <c r="HBX10"/>
      <c r="HBY10"/>
      <c r="HBZ10"/>
      <c r="HCA10"/>
      <c r="HCB10"/>
      <c r="HCC10"/>
      <c r="HCD10"/>
      <c r="HCE10"/>
      <c r="HCF10"/>
      <c r="HCG10"/>
      <c r="HCH10"/>
      <c r="HCI10"/>
      <c r="HCJ10"/>
      <c r="HCK10"/>
      <c r="HCL10"/>
      <c r="HCM10"/>
      <c r="HCN10"/>
      <c r="HCO10"/>
      <c r="HCP10"/>
      <c r="HCQ10"/>
      <c r="HCR10"/>
      <c r="HCS10"/>
      <c r="HCT10"/>
      <c r="HCU10"/>
      <c r="HCV10"/>
      <c r="HCW10"/>
      <c r="HCX10"/>
      <c r="HCY10"/>
      <c r="HCZ10"/>
      <c r="HDA10"/>
      <c r="HDB10"/>
      <c r="HDC10"/>
      <c r="HDD10"/>
      <c r="HDE10"/>
      <c r="HDF10"/>
      <c r="HDG10"/>
      <c r="HDH10"/>
      <c r="HDI10"/>
      <c r="HDJ10"/>
      <c r="HDK10"/>
      <c r="HDL10"/>
      <c r="HDM10"/>
      <c r="HDN10"/>
      <c r="HDO10"/>
      <c r="HDP10"/>
      <c r="HDQ10"/>
      <c r="HDR10"/>
      <c r="HDS10"/>
      <c r="HDT10"/>
      <c r="HDU10"/>
      <c r="HDV10"/>
      <c r="HDW10"/>
      <c r="HDX10"/>
      <c r="HDY10"/>
      <c r="HDZ10"/>
      <c r="HEA10"/>
      <c r="HEB10"/>
      <c r="HEC10"/>
      <c r="HED10"/>
      <c r="HEE10"/>
      <c r="HEF10"/>
      <c r="HEG10"/>
      <c r="HEH10"/>
      <c r="HEI10"/>
      <c r="HEJ10"/>
      <c r="HEK10"/>
      <c r="HEL10"/>
      <c r="HEM10"/>
      <c r="HEN10"/>
      <c r="HEO10"/>
      <c r="HEP10"/>
      <c r="HEQ10"/>
      <c r="HER10"/>
      <c r="HES10"/>
      <c r="HET10"/>
      <c r="HEU10"/>
      <c r="HEV10"/>
      <c r="HEW10"/>
      <c r="HEX10"/>
      <c r="HEY10"/>
      <c r="HEZ10"/>
      <c r="HFA10"/>
      <c r="HFB10"/>
      <c r="HFC10"/>
      <c r="HFD10"/>
      <c r="HFE10"/>
      <c r="HFF10"/>
      <c r="HFG10"/>
      <c r="HFH10"/>
      <c r="HFI10"/>
      <c r="HFJ10"/>
      <c r="HFK10"/>
      <c r="HFL10"/>
      <c r="HFM10"/>
      <c r="HFN10"/>
      <c r="HFO10"/>
      <c r="HFP10"/>
      <c r="HFQ10"/>
      <c r="HFR10"/>
      <c r="HFS10"/>
      <c r="HFT10"/>
      <c r="HFU10"/>
      <c r="HFV10"/>
      <c r="HFW10"/>
      <c r="HFX10"/>
      <c r="HFY10"/>
      <c r="HFZ10"/>
      <c r="HGA10"/>
      <c r="HGB10"/>
      <c r="HGC10"/>
      <c r="HGD10"/>
      <c r="HGE10"/>
      <c r="HGF10"/>
      <c r="HGG10"/>
      <c r="HGH10"/>
      <c r="HGI10"/>
      <c r="HGJ10"/>
      <c r="HGK10"/>
      <c r="HGL10"/>
      <c r="HGM10"/>
      <c r="HGN10"/>
      <c r="HGO10"/>
      <c r="HGP10"/>
      <c r="HGQ10"/>
      <c r="HGR10"/>
      <c r="HGS10"/>
      <c r="HGT10"/>
      <c r="HGU10"/>
      <c r="HGV10"/>
      <c r="HGW10"/>
      <c r="HGX10"/>
      <c r="HGY10"/>
      <c r="HGZ10"/>
      <c r="HHA10"/>
      <c r="HHB10"/>
      <c r="HHC10"/>
      <c r="HHD10"/>
      <c r="HHE10"/>
      <c r="HHF10"/>
      <c r="HHG10"/>
      <c r="HHH10"/>
      <c r="HHI10"/>
      <c r="HHJ10"/>
      <c r="HHK10"/>
      <c r="HHL10"/>
      <c r="HHM10"/>
      <c r="HHN10"/>
      <c r="HHO10"/>
      <c r="HHP10"/>
      <c r="HHQ10"/>
      <c r="HHR10"/>
      <c r="HHS10"/>
      <c r="HHT10"/>
      <c r="HHU10"/>
      <c r="HHV10"/>
      <c r="HHW10"/>
      <c r="HHX10"/>
      <c r="HHY10"/>
      <c r="HHZ10"/>
      <c r="HIA10"/>
      <c r="HIB10"/>
      <c r="HIC10"/>
      <c r="HID10"/>
      <c r="HIE10"/>
      <c r="HIF10"/>
      <c r="HIG10"/>
      <c r="HIH10"/>
      <c r="HII10"/>
      <c r="HIJ10"/>
      <c r="HIK10"/>
      <c r="HIL10"/>
      <c r="HIM10"/>
      <c r="HIN10"/>
      <c r="HIO10"/>
      <c r="HIP10"/>
      <c r="HIQ10"/>
      <c r="HIR10"/>
      <c r="HIS10"/>
      <c r="HIT10"/>
      <c r="HIU10"/>
      <c r="HIV10"/>
      <c r="HIW10"/>
      <c r="HIX10"/>
      <c r="HIY10"/>
      <c r="HIZ10"/>
      <c r="HJA10"/>
      <c r="HJB10"/>
      <c r="HJC10"/>
      <c r="HJD10"/>
      <c r="HJE10"/>
      <c r="HJF10"/>
      <c r="HJG10"/>
      <c r="HJH10"/>
      <c r="HJI10"/>
      <c r="HJJ10"/>
      <c r="HJK10"/>
      <c r="HJL10"/>
      <c r="HJM10"/>
      <c r="HJN10"/>
      <c r="HJO10"/>
      <c r="HJP10"/>
      <c r="HJQ10"/>
      <c r="HJR10"/>
      <c r="HJS10"/>
      <c r="HJT10"/>
    </row>
    <row r="11" spans="1:5688" x14ac:dyDescent="0.45">
      <c r="A11" s="15" t="s">
        <v>8322</v>
      </c>
      <c r="B11" s="16">
        <v>237</v>
      </c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  <c r="AMK11"/>
      <c r="AML11"/>
      <c r="AMM11"/>
      <c r="AMN11"/>
      <c r="AMO11"/>
      <c r="AMP11"/>
      <c r="AMQ11"/>
      <c r="AMR11"/>
      <c r="AMS11"/>
      <c r="AMT11"/>
      <c r="AMU11"/>
      <c r="AMV11"/>
      <c r="AMW11"/>
      <c r="AMX11"/>
      <c r="AMY11"/>
      <c r="AMZ11"/>
      <c r="ANA11"/>
      <c r="ANB11"/>
      <c r="ANC11"/>
      <c r="AND11"/>
      <c r="ANE11"/>
      <c r="ANF11"/>
      <c r="ANG11"/>
      <c r="ANH11"/>
      <c r="ANI11"/>
      <c r="ANJ11"/>
      <c r="ANK11"/>
      <c r="ANL11"/>
      <c r="ANM11"/>
      <c r="ANN11"/>
      <c r="ANO11"/>
      <c r="ANP11"/>
      <c r="ANQ11"/>
      <c r="ANR11"/>
      <c r="ANS11"/>
      <c r="ANT11"/>
      <c r="ANU11"/>
      <c r="ANV11"/>
      <c r="ANW11"/>
      <c r="ANX11"/>
      <c r="ANY11"/>
      <c r="ANZ11"/>
      <c r="AOA11"/>
      <c r="AOB11"/>
      <c r="AOC11"/>
      <c r="AOD11"/>
      <c r="AOE11"/>
      <c r="AOF11"/>
      <c r="AOG11"/>
      <c r="AOH11"/>
      <c r="AOI11"/>
      <c r="AOJ11"/>
      <c r="AOK11"/>
      <c r="AOL11"/>
      <c r="AOM11"/>
      <c r="AON11"/>
      <c r="AOO11"/>
      <c r="AOP11"/>
      <c r="AOQ11"/>
      <c r="AOR11"/>
      <c r="AOS11"/>
      <c r="AOT11"/>
      <c r="AOU11"/>
      <c r="AOV11"/>
      <c r="AOW11"/>
      <c r="AOX11"/>
      <c r="AOY11"/>
      <c r="AOZ11"/>
      <c r="APA11"/>
      <c r="APB11"/>
      <c r="APC11"/>
      <c r="APD11"/>
      <c r="APE11"/>
      <c r="APF11"/>
      <c r="APG11"/>
      <c r="APH11"/>
      <c r="API11"/>
      <c r="APJ11"/>
      <c r="APK11"/>
      <c r="APL11"/>
      <c r="APM11"/>
      <c r="APN11"/>
      <c r="APO11"/>
      <c r="APP11"/>
      <c r="APQ11"/>
      <c r="APR11"/>
      <c r="APS11"/>
      <c r="APT11"/>
      <c r="APU11"/>
      <c r="APV11"/>
      <c r="APW11"/>
      <c r="APX11"/>
      <c r="APY11"/>
      <c r="APZ11"/>
      <c r="AQA11"/>
      <c r="AQB11"/>
      <c r="AQC11"/>
      <c r="AQD11"/>
      <c r="AQE11"/>
      <c r="AQF11"/>
      <c r="AQG11"/>
      <c r="AQH11"/>
      <c r="AQI11"/>
      <c r="AQJ11"/>
      <c r="AQK11"/>
      <c r="AQL11"/>
      <c r="AQM11"/>
      <c r="AQN11"/>
      <c r="AQO11"/>
      <c r="AQP11"/>
      <c r="AQQ11"/>
      <c r="AQR11"/>
      <c r="AQS11"/>
      <c r="AQT11"/>
      <c r="AQU11"/>
      <c r="AQV11"/>
      <c r="AQW11"/>
      <c r="AQX11"/>
      <c r="AQY11"/>
      <c r="AQZ11"/>
      <c r="ARA11"/>
      <c r="ARB11"/>
      <c r="ARC11"/>
      <c r="ARD11"/>
      <c r="ARE11"/>
      <c r="ARF11"/>
      <c r="ARG11"/>
      <c r="ARH11"/>
      <c r="ARI11"/>
      <c r="ARJ11"/>
      <c r="ARK11"/>
      <c r="ARL11"/>
      <c r="ARM11"/>
      <c r="ARN11"/>
      <c r="ARO11"/>
      <c r="ARP11"/>
      <c r="ARQ11"/>
      <c r="ARR11"/>
      <c r="ARS11"/>
      <c r="ART11"/>
      <c r="ARU11"/>
      <c r="ARV11"/>
      <c r="ARW11"/>
      <c r="ARX11"/>
      <c r="ARY11"/>
      <c r="ARZ11"/>
      <c r="ASA11"/>
      <c r="ASB11"/>
      <c r="ASC11"/>
      <c r="ASD11"/>
      <c r="ASE11"/>
      <c r="ASF11"/>
      <c r="ASG11"/>
      <c r="ASH11"/>
      <c r="ASI11"/>
      <c r="ASJ11"/>
      <c r="ASK11"/>
      <c r="ASL11"/>
      <c r="ASM11"/>
      <c r="ASN11"/>
      <c r="ASO11"/>
      <c r="ASP11"/>
      <c r="ASQ11"/>
      <c r="ASR11"/>
      <c r="ASS11"/>
      <c r="AST11"/>
      <c r="ASU11"/>
      <c r="ASV11"/>
      <c r="ASW11"/>
      <c r="ASX11"/>
      <c r="ASY11"/>
      <c r="ASZ11"/>
      <c r="ATA11"/>
      <c r="ATB11"/>
      <c r="ATC11"/>
      <c r="ATD11"/>
      <c r="ATE11"/>
      <c r="ATF11"/>
      <c r="ATG11"/>
      <c r="ATH11"/>
      <c r="ATI11"/>
      <c r="ATJ11"/>
      <c r="ATK11"/>
      <c r="ATL11"/>
      <c r="ATM11"/>
      <c r="ATN11"/>
      <c r="ATO11"/>
      <c r="ATP11"/>
      <c r="ATQ11"/>
      <c r="ATR11"/>
      <c r="ATS11"/>
      <c r="ATT11"/>
      <c r="ATU11"/>
      <c r="ATV11"/>
      <c r="ATW11"/>
      <c r="ATX11"/>
      <c r="ATY11"/>
      <c r="ATZ11"/>
      <c r="AUA11"/>
      <c r="AUB11"/>
      <c r="AUC11"/>
      <c r="AUD11"/>
      <c r="AUE11"/>
      <c r="AUF11"/>
      <c r="AUG11"/>
      <c r="AUH11"/>
      <c r="AUI11"/>
      <c r="AUJ11"/>
      <c r="AUK11"/>
      <c r="AUL11"/>
      <c r="AUM11"/>
      <c r="AUN11"/>
      <c r="AUO11"/>
      <c r="AUP11"/>
      <c r="AUQ11"/>
      <c r="AUR11"/>
      <c r="AUS11"/>
      <c r="AUT11"/>
      <c r="AUU11"/>
      <c r="AUV11"/>
      <c r="AUW11"/>
      <c r="AUX11"/>
      <c r="AUY11"/>
      <c r="AUZ11"/>
      <c r="AVA11"/>
      <c r="AVB11"/>
      <c r="AVC11"/>
      <c r="AVD11"/>
      <c r="AVE11"/>
      <c r="AVF11"/>
      <c r="AVG11"/>
      <c r="AVH11"/>
      <c r="AVI11"/>
      <c r="AVJ11"/>
      <c r="AVK11"/>
      <c r="AVL11"/>
      <c r="AVM11"/>
      <c r="AVN11"/>
      <c r="AVO11"/>
      <c r="AVP11"/>
      <c r="AVQ11"/>
      <c r="AVR11"/>
      <c r="AVS11"/>
      <c r="AVT11"/>
      <c r="AVU11"/>
      <c r="AVV11"/>
      <c r="AVW11"/>
      <c r="AVX11"/>
      <c r="AVY11"/>
      <c r="AVZ11"/>
      <c r="AWA11"/>
      <c r="AWB11"/>
      <c r="AWC11"/>
      <c r="AWD11"/>
      <c r="AWE11"/>
      <c r="AWF11"/>
      <c r="AWG11"/>
      <c r="AWH11"/>
      <c r="AWI11"/>
      <c r="AWJ11"/>
      <c r="AWK11"/>
      <c r="AWL11"/>
      <c r="AWM11"/>
      <c r="AWN11"/>
      <c r="AWO11"/>
      <c r="AWP11"/>
      <c r="AWQ11"/>
      <c r="AWR11"/>
      <c r="AWS11"/>
      <c r="AWT11"/>
      <c r="AWU11"/>
      <c r="AWV11"/>
      <c r="AWW11"/>
      <c r="AWX11"/>
      <c r="AWY11"/>
      <c r="AWZ11"/>
      <c r="AXA11"/>
      <c r="AXB11"/>
      <c r="AXC11"/>
      <c r="AXD11"/>
      <c r="AXE11"/>
      <c r="AXF11"/>
      <c r="AXG11"/>
      <c r="AXH11"/>
      <c r="AXI11"/>
      <c r="AXJ11"/>
      <c r="AXK11"/>
      <c r="AXL11"/>
      <c r="AXM11"/>
      <c r="AXN11"/>
      <c r="AXO11"/>
      <c r="AXP11"/>
      <c r="AXQ11"/>
      <c r="AXR11"/>
      <c r="AXS11"/>
      <c r="AXT11"/>
      <c r="AXU11"/>
      <c r="AXV11"/>
      <c r="AXW11"/>
      <c r="AXX11"/>
      <c r="AXY11"/>
      <c r="AXZ11"/>
      <c r="AYA11"/>
      <c r="AYB11"/>
      <c r="AYC11"/>
      <c r="AYD11"/>
      <c r="AYE11"/>
      <c r="AYF11"/>
      <c r="AYG11"/>
      <c r="AYH11"/>
      <c r="AYI11"/>
      <c r="AYJ11"/>
      <c r="AYK11"/>
      <c r="AYL11"/>
      <c r="AYM11"/>
      <c r="AYN11"/>
      <c r="AYO11"/>
      <c r="AYP11"/>
      <c r="AYQ11"/>
      <c r="AYR11"/>
      <c r="AYS11"/>
      <c r="AYT11"/>
      <c r="AYU11"/>
      <c r="AYV11"/>
      <c r="AYW11"/>
      <c r="AYX11"/>
      <c r="AYY11"/>
      <c r="AYZ11"/>
      <c r="AZA11"/>
      <c r="AZB11"/>
      <c r="AZC11"/>
      <c r="AZD11"/>
      <c r="AZE11"/>
      <c r="AZF11"/>
      <c r="AZG11"/>
      <c r="AZH11"/>
      <c r="AZI11"/>
      <c r="AZJ11"/>
      <c r="AZK11"/>
      <c r="AZL11"/>
      <c r="AZM11"/>
      <c r="AZN11"/>
      <c r="AZO11"/>
      <c r="AZP11"/>
      <c r="AZQ11"/>
      <c r="AZR11"/>
      <c r="AZS11"/>
      <c r="AZT11"/>
      <c r="AZU11"/>
      <c r="AZV11"/>
      <c r="AZW11"/>
      <c r="AZX11"/>
      <c r="AZY11"/>
      <c r="AZZ11"/>
      <c r="BAA11"/>
      <c r="BAB11"/>
      <c r="BAC11"/>
      <c r="BAD11"/>
      <c r="BAE11"/>
      <c r="BAF11"/>
      <c r="BAG11"/>
      <c r="BAH11"/>
      <c r="BAI11"/>
      <c r="BAJ11"/>
      <c r="BAK11"/>
      <c r="BAL11"/>
      <c r="BAM11"/>
      <c r="BAN11"/>
      <c r="BAO11"/>
      <c r="BAP11"/>
      <c r="BAQ11"/>
      <c r="BAR11"/>
      <c r="BAS11"/>
      <c r="BAT11"/>
      <c r="BAU11"/>
      <c r="BAV11"/>
      <c r="BAW11"/>
      <c r="BAX11"/>
      <c r="BAY11"/>
      <c r="BAZ11"/>
      <c r="BBA11"/>
      <c r="BBB11"/>
      <c r="BBC11"/>
      <c r="BBD11"/>
      <c r="BBE11"/>
      <c r="BBF11"/>
      <c r="BBG11"/>
      <c r="BBH11"/>
      <c r="BBI11"/>
      <c r="BBJ11"/>
      <c r="BBK11"/>
      <c r="BBL11"/>
      <c r="BBM11"/>
      <c r="BBN11"/>
      <c r="BBO11"/>
      <c r="BBP11"/>
      <c r="BBQ11"/>
      <c r="BBR11"/>
      <c r="BBS11"/>
      <c r="BBT11"/>
      <c r="BBU11"/>
      <c r="BBV11"/>
      <c r="BBW11"/>
      <c r="BBX11"/>
      <c r="BBY11"/>
      <c r="BBZ11"/>
      <c r="BCA11"/>
      <c r="BCB11"/>
      <c r="BCC11"/>
      <c r="BCD11"/>
      <c r="BCE11"/>
      <c r="BCF11"/>
      <c r="BCG11"/>
      <c r="BCH11"/>
      <c r="BCI11"/>
      <c r="BCJ11"/>
      <c r="BCK11"/>
      <c r="BCL11"/>
      <c r="BCM11"/>
      <c r="BCN11"/>
      <c r="BCO11"/>
      <c r="BCP11"/>
      <c r="BCQ11"/>
      <c r="BCR11"/>
      <c r="BCS11"/>
      <c r="BCT11"/>
      <c r="BCU11"/>
      <c r="BCV11"/>
      <c r="BCW11"/>
      <c r="BCX11"/>
      <c r="BCY11"/>
      <c r="BCZ11"/>
      <c r="BDA11"/>
      <c r="BDB11"/>
      <c r="BDC11"/>
      <c r="BDD11"/>
      <c r="BDE11"/>
      <c r="BDF11"/>
      <c r="BDG11"/>
      <c r="BDH11"/>
      <c r="BDI11"/>
      <c r="BDJ11"/>
      <c r="BDK11"/>
      <c r="BDL11"/>
      <c r="BDM11"/>
      <c r="BDN11"/>
      <c r="BDO11"/>
      <c r="BDP11"/>
      <c r="BDQ11"/>
      <c r="BDR11"/>
      <c r="BDS11"/>
      <c r="BDT11"/>
      <c r="BDU11"/>
      <c r="BDV11"/>
      <c r="BDW11"/>
      <c r="BDX11"/>
      <c r="BDY11"/>
      <c r="BDZ11"/>
      <c r="BEA11"/>
      <c r="BEB11"/>
      <c r="BEC11"/>
      <c r="BED11"/>
      <c r="BEE11"/>
      <c r="BEF11"/>
      <c r="BEG11"/>
      <c r="BEH11"/>
      <c r="BEI11"/>
      <c r="BEJ11"/>
      <c r="BEK11"/>
      <c r="BEL11"/>
      <c r="BEM11"/>
      <c r="BEN11"/>
      <c r="BEO11"/>
      <c r="BEP11"/>
      <c r="BEQ11"/>
      <c r="BER11"/>
      <c r="BES11"/>
      <c r="BET11"/>
      <c r="BEU11"/>
      <c r="BEV11"/>
      <c r="BEW11"/>
      <c r="BEX11"/>
      <c r="BEY11"/>
      <c r="BEZ11"/>
      <c r="BFA11"/>
      <c r="BFB11"/>
      <c r="BFC11"/>
      <c r="BFD11"/>
      <c r="BFE11"/>
      <c r="BFF11"/>
      <c r="BFG11"/>
      <c r="BFH11"/>
      <c r="BFI11"/>
      <c r="BFJ11"/>
      <c r="BFK11"/>
      <c r="BFL11"/>
      <c r="BFM11"/>
      <c r="BFN11"/>
      <c r="BFO11"/>
      <c r="BFP11"/>
      <c r="BFQ11"/>
      <c r="BFR11"/>
      <c r="BFS11"/>
      <c r="BFT11"/>
      <c r="BFU11"/>
      <c r="BFV11"/>
      <c r="BFW11"/>
      <c r="BFX11"/>
      <c r="BFY11"/>
      <c r="BFZ11"/>
      <c r="BGA11"/>
      <c r="BGB11"/>
      <c r="BGC11"/>
      <c r="BGD11"/>
      <c r="BGE11"/>
      <c r="BGF11"/>
      <c r="BGG11"/>
      <c r="BGH11"/>
      <c r="BGI11"/>
      <c r="BGJ11"/>
      <c r="BGK11"/>
      <c r="BGL11"/>
      <c r="BGM11"/>
      <c r="BGN11"/>
      <c r="BGO11"/>
      <c r="BGP11"/>
      <c r="BGQ11"/>
      <c r="BGR11"/>
      <c r="BGS11"/>
      <c r="BGT11"/>
      <c r="BGU11"/>
      <c r="BGV11"/>
      <c r="BGW11"/>
      <c r="BGX11"/>
      <c r="BGY11"/>
      <c r="BGZ11"/>
      <c r="BHA11"/>
      <c r="BHB11"/>
      <c r="BHC11"/>
      <c r="BHD11"/>
      <c r="BHE11"/>
      <c r="BHF11"/>
      <c r="BHG11"/>
      <c r="BHH11"/>
      <c r="BHI11"/>
      <c r="BHJ11"/>
      <c r="BHK11"/>
      <c r="BHL11"/>
      <c r="BHM11"/>
      <c r="BHN11"/>
      <c r="BHO11"/>
      <c r="BHP11"/>
      <c r="BHQ11"/>
      <c r="BHR11"/>
      <c r="BHS11"/>
      <c r="BHT11"/>
      <c r="BHU11"/>
      <c r="BHV11"/>
      <c r="BHW11"/>
      <c r="BHX11"/>
      <c r="BHY11"/>
      <c r="BHZ11"/>
      <c r="BIA11"/>
      <c r="BIB11"/>
      <c r="BIC11"/>
      <c r="BID11"/>
      <c r="BIE11"/>
      <c r="BIF11"/>
      <c r="BIG11"/>
      <c r="BIH11"/>
      <c r="BII11"/>
      <c r="BIJ11"/>
      <c r="BIK11"/>
      <c r="BIL11"/>
      <c r="BIM11"/>
      <c r="BIN11"/>
      <c r="BIO11"/>
      <c r="BIP11"/>
      <c r="BIQ11"/>
      <c r="BIR11"/>
      <c r="BIS11"/>
      <c r="BIT11"/>
      <c r="BIU11"/>
      <c r="BIV11"/>
      <c r="BIW11"/>
      <c r="BIX11"/>
      <c r="BIY11"/>
      <c r="BIZ11"/>
      <c r="BJA11"/>
      <c r="BJB11"/>
      <c r="BJC11"/>
      <c r="BJD11"/>
      <c r="BJE11"/>
      <c r="BJF11"/>
      <c r="BJG11"/>
      <c r="BJH11"/>
      <c r="BJI11"/>
      <c r="BJJ11"/>
      <c r="BJK11"/>
      <c r="BJL11"/>
      <c r="BJM11"/>
      <c r="BJN11"/>
      <c r="BJO11"/>
      <c r="BJP11"/>
      <c r="BJQ11"/>
      <c r="BJR11"/>
      <c r="BJS11"/>
      <c r="BJT11"/>
      <c r="BJU11"/>
      <c r="BJV11"/>
      <c r="BJW11"/>
      <c r="BJX11"/>
      <c r="BJY11"/>
      <c r="BJZ11"/>
      <c r="BKA11"/>
      <c r="BKB11"/>
      <c r="BKC11"/>
      <c r="BKD11"/>
      <c r="BKE11"/>
      <c r="BKF11"/>
      <c r="BKG11"/>
      <c r="BKH11"/>
      <c r="BKI11"/>
      <c r="BKJ11"/>
      <c r="BKK11"/>
      <c r="BKL11"/>
      <c r="BKM11"/>
      <c r="BKN11"/>
      <c r="BKO11"/>
      <c r="BKP11"/>
      <c r="BKQ11"/>
      <c r="BKR11"/>
      <c r="BKS11"/>
      <c r="BKT11"/>
      <c r="BKU11"/>
      <c r="BKV11"/>
      <c r="BKW11"/>
      <c r="BKX11"/>
      <c r="BKY11"/>
      <c r="BKZ11"/>
      <c r="BLA11"/>
      <c r="BLB11"/>
      <c r="BLC11"/>
      <c r="BLD11"/>
      <c r="BLE11"/>
      <c r="BLF11"/>
      <c r="BLG11"/>
      <c r="BLH11"/>
      <c r="BLI11"/>
      <c r="BLJ11"/>
      <c r="BLK11"/>
      <c r="BLL11"/>
      <c r="BLM11"/>
      <c r="BLN11"/>
      <c r="BLO11"/>
      <c r="BLP11"/>
      <c r="BLQ11"/>
      <c r="BLR11"/>
      <c r="BLS11"/>
      <c r="BLT11"/>
      <c r="BLU11"/>
      <c r="BLV11"/>
      <c r="BLW11"/>
      <c r="BLX11"/>
      <c r="BLY11"/>
      <c r="BLZ11"/>
      <c r="BMA11"/>
      <c r="BMB11"/>
      <c r="BMC11"/>
      <c r="BMD11"/>
      <c r="BME11"/>
      <c r="BMF11"/>
      <c r="BMG11"/>
      <c r="BMH11"/>
      <c r="BMI11"/>
      <c r="BMJ11"/>
      <c r="BMK11"/>
      <c r="BML11"/>
      <c r="BMM11"/>
      <c r="BMN11"/>
      <c r="BMO11"/>
      <c r="BMP11"/>
      <c r="BMQ11"/>
      <c r="BMR11"/>
      <c r="BMS11"/>
      <c r="BMT11"/>
      <c r="BMU11"/>
      <c r="BMV11"/>
      <c r="BMW11"/>
      <c r="BMX11"/>
      <c r="BMY11"/>
      <c r="BMZ11"/>
      <c r="BNA11"/>
      <c r="BNB11"/>
      <c r="BNC11"/>
      <c r="BND11"/>
      <c r="BNE11"/>
      <c r="BNF11"/>
      <c r="BNG11"/>
      <c r="BNH11"/>
      <c r="BNI11"/>
      <c r="BNJ11"/>
      <c r="BNK11"/>
      <c r="BNL11"/>
      <c r="BNM11"/>
      <c r="BNN11"/>
      <c r="BNO11"/>
      <c r="BNP11"/>
      <c r="BNQ11"/>
      <c r="BNR11"/>
      <c r="BNS11"/>
      <c r="BNT11"/>
      <c r="BNU11"/>
      <c r="BNV11"/>
      <c r="BNW11"/>
      <c r="BNX11"/>
      <c r="BNY11"/>
      <c r="BNZ11"/>
      <c r="BOA11"/>
      <c r="BOB11"/>
      <c r="BOC11"/>
      <c r="BOD11"/>
      <c r="BOE11"/>
      <c r="BOF11"/>
      <c r="BOG11"/>
      <c r="BOH11"/>
      <c r="BOI11"/>
      <c r="BOJ11"/>
      <c r="BOK11"/>
      <c r="BOL11"/>
      <c r="BOM11"/>
      <c r="BON11"/>
      <c r="BOO11"/>
      <c r="BOP11"/>
      <c r="BOQ11"/>
      <c r="BOR11"/>
      <c r="BOS11"/>
      <c r="BOT11"/>
      <c r="BOU11"/>
      <c r="BOV11"/>
      <c r="BOW11"/>
      <c r="BOX11"/>
      <c r="BOY11"/>
      <c r="BOZ11"/>
      <c r="BPA11"/>
      <c r="BPB11"/>
      <c r="BPC11"/>
      <c r="BPD11"/>
      <c r="BPE11"/>
      <c r="BPF11"/>
      <c r="BPG11"/>
      <c r="BPH11"/>
      <c r="BPI11"/>
      <c r="BPJ11"/>
      <c r="BPK11"/>
      <c r="BPL11"/>
      <c r="BPM11"/>
      <c r="BPN11"/>
      <c r="BPO11"/>
      <c r="BPP11"/>
      <c r="BPQ11"/>
      <c r="BPR11"/>
      <c r="BPS11"/>
      <c r="BPT11"/>
      <c r="BPU11"/>
      <c r="BPV11"/>
      <c r="BPW11"/>
      <c r="BPX11"/>
      <c r="BPY11"/>
      <c r="BPZ11"/>
      <c r="BQA11"/>
      <c r="BQB11"/>
      <c r="BQC11"/>
      <c r="BQD11"/>
      <c r="BQE11"/>
      <c r="BQF11"/>
      <c r="BQG11"/>
      <c r="BQH11"/>
      <c r="BQI11"/>
      <c r="BQJ11"/>
      <c r="BQK11"/>
      <c r="BQL11"/>
      <c r="BQM11"/>
      <c r="BQN11"/>
      <c r="BQO11"/>
      <c r="BQP11"/>
      <c r="BQQ11"/>
      <c r="BQR11"/>
      <c r="BQS11"/>
      <c r="BQT11"/>
      <c r="BQU11"/>
      <c r="BQV11"/>
      <c r="BQW11"/>
      <c r="BQX11"/>
      <c r="BQY11"/>
      <c r="BQZ11"/>
      <c r="BRA11"/>
      <c r="BRB11"/>
      <c r="BRC11"/>
      <c r="BRD11"/>
      <c r="BRE11"/>
      <c r="BRF11"/>
      <c r="BRG11"/>
      <c r="BRH11"/>
      <c r="BRI11"/>
      <c r="BRJ11"/>
      <c r="BRK11"/>
      <c r="BRL11"/>
      <c r="BRM11"/>
      <c r="BRN11"/>
      <c r="BRO11"/>
      <c r="BRP11"/>
      <c r="BRQ11"/>
      <c r="BRR11"/>
      <c r="BRS11"/>
      <c r="BRT11"/>
      <c r="BRU11"/>
      <c r="BRV11"/>
      <c r="BRW11"/>
      <c r="BRX11"/>
      <c r="BRY11"/>
      <c r="BRZ11"/>
      <c r="BSA11"/>
      <c r="BSB11"/>
      <c r="BSC11"/>
      <c r="BSD11"/>
      <c r="BSE11"/>
      <c r="BSF11"/>
      <c r="BSG11"/>
      <c r="BSH11"/>
      <c r="BSI11"/>
      <c r="BSJ11"/>
      <c r="BSK11"/>
      <c r="BSL11"/>
      <c r="BSM11"/>
      <c r="BSN11"/>
      <c r="BSO11"/>
      <c r="BSP11"/>
      <c r="BSQ11"/>
      <c r="BSR11"/>
      <c r="BSS11"/>
      <c r="BST11"/>
      <c r="BSU11"/>
      <c r="BSV11"/>
      <c r="BSW11"/>
      <c r="BSX11"/>
      <c r="BSY11"/>
      <c r="BSZ11"/>
      <c r="BTA11"/>
      <c r="BTB11"/>
      <c r="BTC11"/>
      <c r="BTD11"/>
      <c r="BTE11"/>
      <c r="BTF11"/>
      <c r="BTG11"/>
      <c r="BTH11"/>
      <c r="BTI11"/>
      <c r="BTJ11"/>
      <c r="BTK11"/>
      <c r="BTL11"/>
      <c r="BTM11"/>
      <c r="BTN11"/>
      <c r="BTO11"/>
      <c r="BTP11"/>
      <c r="BTQ11"/>
      <c r="BTR11"/>
      <c r="BTS11"/>
      <c r="BTT11"/>
      <c r="BTU11"/>
      <c r="BTV11"/>
      <c r="BTW11"/>
      <c r="BTX11"/>
      <c r="BTY11"/>
      <c r="BTZ11"/>
      <c r="BUA11"/>
      <c r="BUB11"/>
      <c r="BUC11"/>
      <c r="BUD11"/>
      <c r="BUE11"/>
      <c r="BUF11"/>
      <c r="BUG11"/>
      <c r="BUH11"/>
      <c r="BUI11"/>
      <c r="BUJ11"/>
      <c r="BUK11"/>
      <c r="BUL11"/>
      <c r="BUM11"/>
      <c r="BUN11"/>
      <c r="BUO11"/>
      <c r="BUP11"/>
      <c r="BUQ11"/>
      <c r="BUR11"/>
      <c r="BUS11"/>
      <c r="BUT11"/>
      <c r="BUU11"/>
      <c r="BUV11"/>
      <c r="BUW11"/>
      <c r="BUX11"/>
      <c r="BUY11"/>
      <c r="BUZ11"/>
      <c r="BVA11"/>
      <c r="BVB11"/>
      <c r="BVC11"/>
      <c r="BVD11"/>
      <c r="BVE11"/>
      <c r="BVF11"/>
      <c r="BVG11"/>
      <c r="BVH11"/>
      <c r="BVI11"/>
      <c r="BVJ11"/>
      <c r="BVK11"/>
      <c r="BVL11"/>
      <c r="BVM11"/>
      <c r="BVN11"/>
      <c r="BVO11"/>
      <c r="BVP11"/>
      <c r="BVQ11"/>
      <c r="BVR11"/>
      <c r="BVS11"/>
      <c r="BVT11"/>
      <c r="BVU11"/>
      <c r="BVV11"/>
      <c r="BVW11"/>
      <c r="BVX11"/>
      <c r="BVY11"/>
      <c r="BVZ11"/>
      <c r="BWA11"/>
      <c r="BWB11"/>
      <c r="BWC11"/>
      <c r="BWD11"/>
      <c r="BWE11"/>
      <c r="BWF11"/>
      <c r="BWG11"/>
      <c r="BWH11"/>
      <c r="BWI11"/>
      <c r="BWJ11"/>
      <c r="BWK11"/>
      <c r="BWL11"/>
      <c r="BWM11"/>
      <c r="BWN11"/>
      <c r="BWO11"/>
      <c r="BWP11"/>
      <c r="BWQ11"/>
      <c r="BWR11"/>
      <c r="BWS11"/>
      <c r="BWT11"/>
      <c r="BWU11"/>
      <c r="BWV11"/>
      <c r="BWW11"/>
      <c r="BWX11"/>
      <c r="BWY11"/>
      <c r="BWZ11"/>
      <c r="BXA11"/>
      <c r="BXB11"/>
      <c r="BXC11"/>
      <c r="BXD11"/>
      <c r="BXE11"/>
      <c r="BXF11"/>
      <c r="BXG11"/>
      <c r="BXH11"/>
      <c r="BXI11"/>
      <c r="BXJ11"/>
      <c r="BXK11"/>
      <c r="BXL11"/>
      <c r="BXM11"/>
      <c r="BXN11"/>
      <c r="BXO11"/>
      <c r="BXP11"/>
      <c r="BXQ11"/>
      <c r="BXR11"/>
      <c r="BXS11"/>
      <c r="BXT11"/>
      <c r="BXU11"/>
      <c r="BXV11"/>
      <c r="BXW11"/>
      <c r="BXX11"/>
      <c r="BXY11"/>
      <c r="BXZ11"/>
      <c r="BYA11"/>
      <c r="BYB11"/>
      <c r="BYC11"/>
      <c r="BYD11"/>
      <c r="BYE11"/>
      <c r="BYF11"/>
      <c r="BYG11"/>
      <c r="BYH11"/>
      <c r="BYI11"/>
      <c r="BYJ11"/>
      <c r="BYK11"/>
      <c r="BYL11"/>
      <c r="BYM11"/>
      <c r="BYN11"/>
      <c r="BYO11"/>
      <c r="BYP11"/>
      <c r="BYQ11"/>
      <c r="BYR11"/>
      <c r="BYS11"/>
      <c r="BYT11"/>
      <c r="BYU11"/>
      <c r="BYV11"/>
      <c r="BYW11"/>
      <c r="BYX11"/>
      <c r="BYY11"/>
      <c r="BYZ11"/>
      <c r="BZA11"/>
      <c r="BZB11"/>
      <c r="BZC11"/>
      <c r="BZD11"/>
      <c r="BZE11"/>
      <c r="BZF11"/>
      <c r="BZG11"/>
      <c r="BZH11"/>
      <c r="BZI11"/>
      <c r="BZJ11"/>
      <c r="BZK11"/>
      <c r="BZL11"/>
      <c r="BZM11"/>
      <c r="BZN11"/>
      <c r="BZO11"/>
      <c r="BZP11"/>
      <c r="BZQ11"/>
      <c r="BZR11"/>
      <c r="BZS11"/>
      <c r="BZT11"/>
      <c r="BZU11"/>
      <c r="BZV11"/>
      <c r="BZW11"/>
      <c r="BZX11"/>
      <c r="BZY11"/>
      <c r="BZZ11"/>
      <c r="CAA11"/>
      <c r="CAB11"/>
      <c r="CAC11"/>
      <c r="CAD11"/>
      <c r="CAE11"/>
      <c r="CAF11"/>
      <c r="CAG11"/>
      <c r="CAH11"/>
      <c r="CAI11"/>
      <c r="CAJ11"/>
      <c r="CAK11"/>
      <c r="CAL11"/>
      <c r="CAM11"/>
      <c r="CAN11"/>
      <c r="CAO11"/>
      <c r="CAP11"/>
      <c r="CAQ11"/>
      <c r="CAR11"/>
      <c r="CAS11"/>
      <c r="CAT11"/>
      <c r="CAU11"/>
      <c r="CAV11"/>
      <c r="CAW11"/>
      <c r="CAX11"/>
      <c r="CAY11"/>
      <c r="CAZ11"/>
      <c r="CBA11"/>
      <c r="CBB11"/>
      <c r="CBC11"/>
      <c r="CBD11"/>
      <c r="CBE11"/>
      <c r="CBF11"/>
      <c r="CBG11"/>
      <c r="CBH11"/>
      <c r="CBI11"/>
      <c r="CBJ11"/>
      <c r="CBK11"/>
      <c r="CBL11"/>
      <c r="CBM11"/>
      <c r="CBN11"/>
      <c r="CBO11"/>
      <c r="CBP11"/>
      <c r="CBQ11"/>
      <c r="CBR11"/>
      <c r="CBS11"/>
      <c r="CBT11"/>
      <c r="CBU11"/>
      <c r="CBV11"/>
      <c r="CBW11"/>
      <c r="CBX11"/>
      <c r="CBY11"/>
      <c r="CBZ11"/>
      <c r="CCA11"/>
      <c r="CCB11"/>
      <c r="CCC11"/>
      <c r="CCD11"/>
      <c r="CCE11"/>
      <c r="CCF11"/>
      <c r="CCG11"/>
      <c r="CCH11"/>
      <c r="CCI11"/>
      <c r="CCJ11"/>
      <c r="CCK11"/>
      <c r="CCL11"/>
      <c r="CCM11"/>
      <c r="CCN11"/>
      <c r="CCO11"/>
      <c r="CCP11"/>
      <c r="CCQ11"/>
      <c r="CCR11"/>
      <c r="CCS11"/>
      <c r="CCT11"/>
      <c r="CCU11"/>
      <c r="CCV11"/>
      <c r="CCW11"/>
      <c r="CCX11"/>
      <c r="CCY11"/>
      <c r="CCZ11"/>
      <c r="CDA11"/>
      <c r="CDB11"/>
      <c r="CDC11"/>
      <c r="CDD11"/>
      <c r="CDE11"/>
      <c r="CDF11"/>
      <c r="CDG11"/>
      <c r="CDH11"/>
      <c r="CDI11"/>
      <c r="CDJ11"/>
      <c r="CDK11"/>
      <c r="CDL11"/>
      <c r="CDM11"/>
      <c r="CDN11"/>
      <c r="CDO11"/>
      <c r="CDP11"/>
      <c r="CDQ11"/>
      <c r="CDR11"/>
      <c r="CDS11"/>
      <c r="CDT11"/>
      <c r="CDU11"/>
      <c r="CDV11"/>
      <c r="CDW11"/>
      <c r="CDX11"/>
      <c r="CDY11"/>
      <c r="CDZ11"/>
      <c r="CEA11"/>
      <c r="CEB11"/>
      <c r="CEC11"/>
      <c r="CED11"/>
      <c r="CEE11"/>
      <c r="CEF11"/>
      <c r="CEG11"/>
      <c r="CEH11"/>
      <c r="CEI11"/>
      <c r="CEJ11"/>
      <c r="CEK11"/>
      <c r="CEL11"/>
      <c r="CEM11"/>
      <c r="CEN11"/>
      <c r="CEO11"/>
      <c r="CEP11"/>
      <c r="CEQ11"/>
      <c r="CER11"/>
      <c r="CES11"/>
      <c r="CET11"/>
      <c r="CEU11"/>
      <c r="CEV11"/>
      <c r="CEW11"/>
      <c r="CEX11"/>
      <c r="CEY11"/>
      <c r="CEZ11"/>
      <c r="CFA11"/>
      <c r="CFB11"/>
      <c r="CFC11"/>
      <c r="CFD11"/>
      <c r="CFE11"/>
      <c r="CFF11"/>
      <c r="CFG11"/>
      <c r="CFH11"/>
      <c r="CFI11"/>
      <c r="CFJ11"/>
      <c r="CFK11"/>
      <c r="CFL11"/>
      <c r="CFM11"/>
      <c r="CFN11"/>
      <c r="CFO11"/>
      <c r="CFP11"/>
      <c r="CFQ11"/>
      <c r="CFR11"/>
      <c r="CFS11"/>
      <c r="CFT11"/>
      <c r="CFU11"/>
      <c r="CFV11"/>
      <c r="CFW11"/>
      <c r="CFX11"/>
      <c r="CFY11"/>
      <c r="CFZ11"/>
      <c r="CGA11"/>
      <c r="CGB11"/>
      <c r="CGC11"/>
      <c r="CGD11"/>
      <c r="CGE11"/>
      <c r="CGF11"/>
      <c r="CGG11"/>
      <c r="CGH11"/>
      <c r="CGI11"/>
      <c r="CGJ11"/>
      <c r="CGK11"/>
      <c r="CGL11"/>
      <c r="CGM11"/>
      <c r="CGN11"/>
      <c r="CGO11"/>
      <c r="CGP11"/>
      <c r="CGQ11"/>
      <c r="CGR11"/>
      <c r="CGS11"/>
      <c r="CGT11"/>
      <c r="CGU11"/>
      <c r="CGV11"/>
      <c r="CGW11"/>
      <c r="CGX11"/>
      <c r="CGY11"/>
      <c r="CGZ11"/>
      <c r="CHA11"/>
      <c r="CHB11"/>
      <c r="CHC11"/>
      <c r="CHD11"/>
      <c r="CHE11"/>
      <c r="CHF11"/>
      <c r="CHG11"/>
      <c r="CHH11"/>
      <c r="CHI11"/>
      <c r="CHJ11"/>
      <c r="CHK11"/>
      <c r="CHL11"/>
      <c r="CHM11"/>
      <c r="CHN11"/>
      <c r="CHO11"/>
      <c r="CHP11"/>
      <c r="CHQ11"/>
      <c r="CHR11"/>
      <c r="CHS11"/>
      <c r="CHT11"/>
      <c r="CHU11"/>
      <c r="CHV11"/>
      <c r="CHW11"/>
      <c r="CHX11"/>
      <c r="CHY11"/>
      <c r="CHZ11"/>
      <c r="CIA11"/>
      <c r="CIB11"/>
      <c r="CIC11"/>
      <c r="CID11"/>
      <c r="CIE11"/>
      <c r="CIF11"/>
      <c r="CIG11"/>
      <c r="CIH11"/>
      <c r="CII11"/>
      <c r="CIJ11"/>
      <c r="CIK11"/>
      <c r="CIL11"/>
      <c r="CIM11"/>
      <c r="CIN11"/>
      <c r="CIO11"/>
      <c r="CIP11"/>
      <c r="CIQ11"/>
      <c r="CIR11"/>
      <c r="CIS11"/>
      <c r="CIT11"/>
      <c r="CIU11"/>
      <c r="CIV11"/>
      <c r="CIW11"/>
      <c r="CIX11"/>
      <c r="CIY11"/>
      <c r="CIZ11"/>
      <c r="CJA11"/>
      <c r="CJB11"/>
      <c r="CJC11"/>
      <c r="CJD11"/>
      <c r="CJE11"/>
      <c r="CJF11"/>
      <c r="CJG11"/>
      <c r="CJH11"/>
      <c r="CJI11"/>
      <c r="CJJ11"/>
      <c r="CJK11"/>
      <c r="CJL11"/>
      <c r="CJM11"/>
      <c r="CJN11"/>
      <c r="CJO11"/>
      <c r="CJP11"/>
      <c r="CJQ11"/>
      <c r="CJR11"/>
      <c r="CJS11"/>
      <c r="CJT11"/>
      <c r="CJU11"/>
      <c r="CJV11"/>
      <c r="CJW11"/>
      <c r="CJX11"/>
      <c r="CJY11"/>
      <c r="CJZ11"/>
      <c r="CKA11"/>
      <c r="CKB11"/>
      <c r="CKC11"/>
      <c r="CKD11"/>
      <c r="CKE11"/>
      <c r="CKF11"/>
      <c r="CKG11"/>
      <c r="CKH11"/>
      <c r="CKI11"/>
      <c r="CKJ11"/>
      <c r="CKK11"/>
      <c r="CKL11"/>
      <c r="CKM11"/>
      <c r="CKN11"/>
      <c r="CKO11"/>
      <c r="CKP11"/>
      <c r="CKQ11"/>
      <c r="CKR11"/>
      <c r="CKS11"/>
      <c r="CKT11"/>
      <c r="CKU11"/>
      <c r="CKV11"/>
      <c r="CKW11"/>
      <c r="CKX11"/>
      <c r="CKY11"/>
      <c r="CKZ11"/>
      <c r="CLA11"/>
      <c r="CLB11"/>
      <c r="CLC11"/>
      <c r="CLD11"/>
      <c r="CLE11"/>
      <c r="CLF11"/>
      <c r="CLG11"/>
      <c r="CLH11"/>
      <c r="CLI11"/>
      <c r="CLJ11"/>
      <c r="CLK11"/>
      <c r="CLL11"/>
      <c r="CLM11"/>
      <c r="CLN11"/>
      <c r="CLO11"/>
      <c r="CLP11"/>
      <c r="CLQ11"/>
      <c r="CLR11"/>
      <c r="CLS11"/>
      <c r="CLT11"/>
      <c r="CLU11"/>
      <c r="CLV11"/>
      <c r="CLW11"/>
      <c r="CLX11"/>
      <c r="CLY11"/>
      <c r="CLZ11"/>
      <c r="CMA11"/>
      <c r="CMB11"/>
      <c r="CMC11"/>
      <c r="CMD11"/>
      <c r="CME11"/>
      <c r="CMF11"/>
      <c r="CMG11"/>
      <c r="CMH11"/>
      <c r="CMI11"/>
      <c r="CMJ11"/>
      <c r="CMK11"/>
      <c r="CML11"/>
      <c r="CMM11"/>
      <c r="CMN11"/>
      <c r="CMO11"/>
      <c r="CMP11"/>
      <c r="CMQ11"/>
      <c r="CMR11"/>
      <c r="CMS11"/>
      <c r="CMT11"/>
      <c r="CMU11"/>
      <c r="CMV11"/>
      <c r="CMW11"/>
      <c r="CMX11"/>
      <c r="CMY11"/>
      <c r="CMZ11"/>
      <c r="CNA11"/>
      <c r="CNB11"/>
      <c r="CNC11"/>
      <c r="CND11"/>
      <c r="CNE11"/>
      <c r="CNF11"/>
      <c r="CNG11"/>
      <c r="CNH11"/>
      <c r="CNI11"/>
      <c r="CNJ11"/>
      <c r="CNK11"/>
      <c r="CNL11"/>
      <c r="CNM11"/>
      <c r="CNN11"/>
      <c r="CNO11"/>
      <c r="CNP11"/>
      <c r="CNQ11"/>
      <c r="CNR11"/>
      <c r="CNS11"/>
      <c r="CNT11"/>
      <c r="CNU11"/>
      <c r="CNV11"/>
      <c r="CNW11"/>
      <c r="CNX11"/>
      <c r="CNY11"/>
      <c r="CNZ11"/>
      <c r="COA11"/>
      <c r="COB11"/>
      <c r="COC11"/>
      <c r="COD11"/>
      <c r="COE11"/>
      <c r="COF11"/>
      <c r="COG11"/>
      <c r="COH11"/>
      <c r="COI11"/>
      <c r="COJ11"/>
      <c r="COK11"/>
      <c r="COL11"/>
      <c r="COM11"/>
      <c r="CON11"/>
      <c r="COO11"/>
      <c r="COP11"/>
      <c r="COQ11"/>
      <c r="COR11"/>
      <c r="COS11"/>
      <c r="COT11"/>
      <c r="COU11"/>
      <c r="COV11"/>
      <c r="COW11"/>
      <c r="COX11"/>
      <c r="COY11"/>
      <c r="COZ11"/>
      <c r="CPA11"/>
      <c r="CPB11"/>
      <c r="CPC11"/>
      <c r="CPD11"/>
      <c r="CPE11"/>
      <c r="CPF11"/>
      <c r="CPG11"/>
      <c r="CPH11"/>
      <c r="CPI11"/>
      <c r="CPJ11"/>
      <c r="CPK11"/>
      <c r="CPL11"/>
      <c r="CPM11"/>
      <c r="CPN11"/>
      <c r="CPO11"/>
      <c r="CPP11"/>
      <c r="CPQ11"/>
      <c r="CPR11"/>
      <c r="CPS11"/>
      <c r="CPT11"/>
      <c r="CPU11"/>
      <c r="CPV11"/>
      <c r="CPW11"/>
      <c r="CPX11"/>
      <c r="CPY11"/>
      <c r="CPZ11"/>
      <c r="CQA11"/>
      <c r="CQB11"/>
      <c r="CQC11"/>
      <c r="CQD11"/>
      <c r="CQE11"/>
      <c r="CQF11"/>
      <c r="CQG11"/>
      <c r="CQH11"/>
      <c r="CQI11"/>
      <c r="CQJ11"/>
      <c r="CQK11"/>
      <c r="CQL11"/>
      <c r="CQM11"/>
      <c r="CQN11"/>
      <c r="CQO11"/>
      <c r="CQP11"/>
      <c r="CQQ11"/>
      <c r="CQR11"/>
      <c r="CQS11"/>
      <c r="CQT11"/>
      <c r="CQU11"/>
      <c r="CQV11"/>
      <c r="CQW11"/>
      <c r="CQX11"/>
      <c r="CQY11"/>
      <c r="CQZ11"/>
      <c r="CRA11"/>
      <c r="CRB11"/>
      <c r="CRC11"/>
      <c r="CRD11"/>
      <c r="CRE11"/>
      <c r="CRF11"/>
      <c r="CRG11"/>
      <c r="CRH11"/>
      <c r="CRI11"/>
      <c r="CRJ11"/>
      <c r="CRK11"/>
      <c r="CRL11"/>
      <c r="CRM11"/>
      <c r="CRN11"/>
      <c r="CRO11"/>
      <c r="CRP11"/>
      <c r="CRQ11"/>
      <c r="CRR11"/>
      <c r="CRS11"/>
      <c r="CRT11"/>
      <c r="CRU11"/>
      <c r="CRV11"/>
      <c r="CRW11"/>
      <c r="CRX11"/>
      <c r="CRY11"/>
      <c r="CRZ11"/>
      <c r="CSA11"/>
      <c r="CSB11"/>
      <c r="CSC11"/>
      <c r="CSD11"/>
      <c r="CSE11"/>
      <c r="CSF11"/>
      <c r="CSG11"/>
      <c r="CSH11"/>
      <c r="CSI11"/>
      <c r="CSJ11"/>
      <c r="CSK11"/>
      <c r="CSL11"/>
      <c r="CSM11"/>
      <c r="CSN11"/>
      <c r="CSO11"/>
      <c r="CSP11"/>
      <c r="CSQ11"/>
      <c r="CSR11"/>
      <c r="CSS11"/>
      <c r="CST11"/>
      <c r="CSU11"/>
      <c r="CSV11"/>
      <c r="CSW11"/>
      <c r="CSX11"/>
      <c r="CSY11"/>
      <c r="CSZ11"/>
      <c r="CTA11"/>
      <c r="CTB11"/>
      <c r="CTC11"/>
      <c r="CTD11"/>
      <c r="CTE11"/>
      <c r="CTF11"/>
      <c r="CTG11"/>
      <c r="CTH11"/>
      <c r="CTI11"/>
      <c r="CTJ11"/>
      <c r="CTK11"/>
      <c r="CTL11"/>
      <c r="CTM11"/>
      <c r="CTN11"/>
      <c r="CTO11"/>
      <c r="CTP11"/>
      <c r="CTQ11"/>
      <c r="CTR11"/>
      <c r="CTS11"/>
      <c r="CTT11"/>
      <c r="CTU11"/>
      <c r="CTV11"/>
      <c r="CTW11"/>
      <c r="CTX11"/>
      <c r="CTY11"/>
      <c r="CTZ11"/>
      <c r="CUA11"/>
      <c r="CUB11"/>
      <c r="CUC11"/>
      <c r="CUD11"/>
      <c r="CUE11"/>
      <c r="CUF11"/>
      <c r="CUG11"/>
      <c r="CUH11"/>
      <c r="CUI11"/>
      <c r="CUJ11"/>
      <c r="CUK11"/>
      <c r="CUL11"/>
      <c r="CUM11"/>
      <c r="CUN11"/>
      <c r="CUO11"/>
      <c r="CUP11"/>
      <c r="CUQ11"/>
      <c r="CUR11"/>
      <c r="CUS11"/>
      <c r="CUT11"/>
      <c r="CUU11"/>
      <c r="CUV11"/>
      <c r="CUW11"/>
      <c r="CUX11"/>
      <c r="CUY11"/>
      <c r="CUZ11"/>
      <c r="CVA11"/>
      <c r="CVB11"/>
      <c r="CVC11"/>
      <c r="CVD11"/>
      <c r="CVE11"/>
      <c r="CVF11"/>
      <c r="CVG11"/>
      <c r="CVH11"/>
      <c r="CVI11"/>
      <c r="CVJ11"/>
      <c r="CVK11"/>
      <c r="CVL11"/>
      <c r="CVM11"/>
      <c r="CVN11"/>
      <c r="CVO11"/>
      <c r="CVP11"/>
      <c r="CVQ11"/>
      <c r="CVR11"/>
      <c r="CVS11"/>
      <c r="CVT11"/>
      <c r="CVU11"/>
      <c r="CVV11"/>
      <c r="CVW11"/>
      <c r="CVX11"/>
      <c r="CVY11"/>
      <c r="CVZ11"/>
      <c r="CWA11"/>
      <c r="CWB11"/>
      <c r="CWC11"/>
      <c r="CWD11"/>
      <c r="CWE11"/>
      <c r="CWF11"/>
      <c r="CWG11"/>
      <c r="CWH11"/>
      <c r="CWI11"/>
      <c r="CWJ11"/>
      <c r="CWK11"/>
      <c r="CWL11"/>
      <c r="CWM11"/>
      <c r="CWN11"/>
      <c r="CWO11"/>
      <c r="CWP11"/>
      <c r="CWQ11"/>
      <c r="CWR11"/>
      <c r="CWS11"/>
      <c r="CWT11"/>
      <c r="CWU11"/>
      <c r="CWV11"/>
      <c r="CWW11"/>
      <c r="CWX11"/>
      <c r="CWY11"/>
      <c r="CWZ11"/>
      <c r="CXA11"/>
      <c r="CXB11"/>
      <c r="CXC11"/>
      <c r="CXD11"/>
      <c r="CXE11"/>
      <c r="CXF11"/>
      <c r="CXG11"/>
      <c r="CXH11"/>
      <c r="CXI11"/>
      <c r="CXJ11"/>
      <c r="CXK11"/>
      <c r="CXL11"/>
      <c r="CXM11"/>
      <c r="CXN11"/>
      <c r="CXO11"/>
      <c r="CXP11"/>
      <c r="CXQ11"/>
      <c r="CXR11"/>
      <c r="CXS11"/>
      <c r="CXT11"/>
      <c r="CXU11"/>
      <c r="CXV11"/>
      <c r="CXW11"/>
      <c r="CXX11"/>
      <c r="CXY11"/>
      <c r="CXZ11"/>
      <c r="CYA11"/>
      <c r="CYB11"/>
      <c r="CYC11"/>
      <c r="CYD11"/>
      <c r="CYE11"/>
      <c r="CYF11"/>
      <c r="CYG11"/>
      <c r="CYH11"/>
      <c r="CYI11"/>
      <c r="CYJ11"/>
      <c r="CYK11"/>
      <c r="CYL11"/>
      <c r="CYM11"/>
      <c r="CYN11"/>
      <c r="CYO11"/>
      <c r="CYP11"/>
      <c r="CYQ11"/>
      <c r="CYR11"/>
      <c r="CYS11"/>
      <c r="CYT11"/>
      <c r="CYU11"/>
      <c r="CYV11"/>
      <c r="CYW11"/>
      <c r="CYX11"/>
      <c r="CYY11"/>
      <c r="CYZ11"/>
      <c r="CZA11"/>
      <c r="CZB11"/>
      <c r="CZC11"/>
      <c r="CZD11"/>
      <c r="CZE11"/>
      <c r="CZF11"/>
      <c r="CZG11"/>
      <c r="CZH11"/>
      <c r="CZI11"/>
      <c r="CZJ11"/>
      <c r="CZK11"/>
      <c r="CZL11"/>
      <c r="CZM11"/>
      <c r="CZN11"/>
      <c r="CZO11"/>
      <c r="CZP11"/>
      <c r="CZQ11"/>
      <c r="CZR11"/>
      <c r="CZS11"/>
      <c r="CZT11"/>
      <c r="CZU11"/>
      <c r="CZV11"/>
      <c r="CZW11"/>
      <c r="CZX11"/>
      <c r="CZY11"/>
      <c r="CZZ11"/>
      <c r="DAA11"/>
      <c r="DAB11"/>
      <c r="DAC11"/>
      <c r="DAD11"/>
      <c r="DAE11"/>
      <c r="DAF11"/>
      <c r="DAG11"/>
      <c r="DAH11"/>
      <c r="DAI11"/>
      <c r="DAJ11"/>
      <c r="DAK11"/>
      <c r="DAL11"/>
      <c r="DAM11"/>
      <c r="DAN11"/>
      <c r="DAO11"/>
      <c r="DAP11"/>
      <c r="DAQ11"/>
      <c r="DAR11"/>
      <c r="DAS11"/>
      <c r="DAT11"/>
      <c r="DAU11"/>
      <c r="DAV11"/>
      <c r="DAW11"/>
      <c r="DAX11"/>
      <c r="DAY11"/>
      <c r="DAZ11"/>
      <c r="DBA11"/>
      <c r="DBB11"/>
      <c r="DBC11"/>
      <c r="DBD11"/>
      <c r="DBE11"/>
      <c r="DBF11"/>
      <c r="DBG11"/>
      <c r="DBH11"/>
      <c r="DBI11"/>
      <c r="DBJ11"/>
      <c r="DBK11"/>
      <c r="DBL11"/>
      <c r="DBM11"/>
      <c r="DBN11"/>
      <c r="DBO11"/>
      <c r="DBP11"/>
      <c r="DBQ11"/>
      <c r="DBR11"/>
      <c r="DBS11"/>
      <c r="DBT11"/>
      <c r="DBU11"/>
      <c r="DBV11"/>
      <c r="DBW11"/>
      <c r="DBX11"/>
      <c r="DBY11"/>
      <c r="DBZ11"/>
      <c r="DCA11"/>
      <c r="DCB11"/>
      <c r="DCC11"/>
      <c r="DCD11"/>
      <c r="DCE11"/>
      <c r="DCF11"/>
      <c r="DCG11"/>
      <c r="DCH11"/>
      <c r="DCI11"/>
      <c r="DCJ11"/>
      <c r="DCK11"/>
      <c r="DCL11"/>
      <c r="DCM11"/>
      <c r="DCN11"/>
      <c r="DCO11"/>
      <c r="DCP11"/>
      <c r="DCQ11"/>
      <c r="DCR11"/>
      <c r="DCS11"/>
      <c r="DCT11"/>
      <c r="DCU11"/>
      <c r="DCV11"/>
      <c r="DCW11"/>
      <c r="DCX11"/>
      <c r="DCY11"/>
      <c r="DCZ11"/>
      <c r="DDA11"/>
      <c r="DDB11"/>
      <c r="DDC11"/>
      <c r="DDD11"/>
      <c r="DDE11"/>
      <c r="DDF11"/>
      <c r="DDG11"/>
      <c r="DDH11"/>
      <c r="DDI11"/>
      <c r="DDJ11"/>
      <c r="DDK11"/>
      <c r="DDL11"/>
      <c r="DDM11"/>
      <c r="DDN11"/>
      <c r="DDO11"/>
      <c r="DDP11"/>
      <c r="DDQ11"/>
      <c r="DDR11"/>
      <c r="DDS11"/>
      <c r="DDT11"/>
      <c r="DDU11"/>
      <c r="DDV11"/>
      <c r="DDW11"/>
      <c r="DDX11"/>
      <c r="DDY11"/>
      <c r="DDZ11"/>
      <c r="DEA11"/>
      <c r="DEB11"/>
      <c r="DEC11"/>
      <c r="DED11"/>
      <c r="DEE11"/>
      <c r="DEF11"/>
      <c r="DEG11"/>
      <c r="DEH11"/>
      <c r="DEI11"/>
      <c r="DEJ11"/>
      <c r="DEK11"/>
      <c r="DEL11"/>
      <c r="DEM11"/>
      <c r="DEN11"/>
      <c r="DEO11"/>
      <c r="DEP11"/>
      <c r="DEQ11"/>
      <c r="DER11"/>
      <c r="DES11"/>
      <c r="DET11"/>
      <c r="DEU11"/>
      <c r="DEV11"/>
      <c r="DEW11"/>
      <c r="DEX11"/>
      <c r="DEY11"/>
      <c r="DEZ11"/>
      <c r="DFA11"/>
      <c r="DFB11"/>
      <c r="DFC11"/>
      <c r="DFD11"/>
      <c r="DFE11"/>
      <c r="DFF11"/>
      <c r="DFG11"/>
      <c r="DFH11"/>
      <c r="DFI11"/>
      <c r="DFJ11"/>
      <c r="DFK11"/>
      <c r="DFL11"/>
      <c r="DFM11"/>
      <c r="DFN11"/>
      <c r="DFO11"/>
      <c r="DFP11"/>
      <c r="DFQ11"/>
      <c r="DFR11"/>
      <c r="DFS11"/>
      <c r="DFT11"/>
      <c r="DFU11"/>
      <c r="DFV11"/>
      <c r="DFW11"/>
      <c r="DFX11"/>
      <c r="DFY11"/>
      <c r="DFZ11"/>
      <c r="DGA11"/>
      <c r="DGB11"/>
      <c r="DGC11"/>
      <c r="DGD11"/>
      <c r="DGE11"/>
      <c r="DGF11"/>
      <c r="DGG11"/>
      <c r="DGH11"/>
      <c r="DGI11"/>
      <c r="DGJ11"/>
      <c r="DGK11"/>
      <c r="DGL11"/>
      <c r="DGM11"/>
      <c r="DGN11"/>
      <c r="DGO11"/>
      <c r="DGP11"/>
      <c r="DGQ11"/>
      <c r="DGR11"/>
      <c r="DGS11"/>
      <c r="DGT11"/>
      <c r="DGU11"/>
      <c r="DGV11"/>
      <c r="DGW11"/>
      <c r="DGX11"/>
      <c r="DGY11"/>
      <c r="DGZ11"/>
      <c r="DHA11"/>
      <c r="DHB11"/>
      <c r="DHC11"/>
      <c r="DHD11"/>
      <c r="DHE11"/>
      <c r="DHF11"/>
      <c r="DHG11"/>
      <c r="DHH11"/>
      <c r="DHI11"/>
      <c r="DHJ11"/>
      <c r="DHK11"/>
      <c r="DHL11"/>
      <c r="DHM11"/>
      <c r="DHN11"/>
      <c r="DHO11"/>
      <c r="DHP11"/>
      <c r="DHQ11"/>
      <c r="DHR11"/>
      <c r="DHS11"/>
      <c r="DHT11"/>
      <c r="DHU11"/>
      <c r="DHV11"/>
      <c r="DHW11"/>
      <c r="DHX11"/>
      <c r="DHY11"/>
      <c r="DHZ11"/>
      <c r="DIA11"/>
      <c r="DIB11"/>
      <c r="DIC11"/>
      <c r="DID11"/>
      <c r="DIE11"/>
      <c r="DIF11"/>
      <c r="DIG11"/>
      <c r="DIH11"/>
      <c r="DII11"/>
      <c r="DIJ11"/>
      <c r="DIK11"/>
      <c r="DIL11"/>
      <c r="DIM11"/>
      <c r="DIN11"/>
      <c r="DIO11"/>
      <c r="DIP11"/>
      <c r="DIQ11"/>
      <c r="DIR11"/>
      <c r="DIS11"/>
      <c r="DIT11"/>
      <c r="DIU11"/>
      <c r="DIV11"/>
      <c r="DIW11"/>
      <c r="DIX11"/>
      <c r="DIY11"/>
      <c r="DIZ11"/>
      <c r="DJA11"/>
      <c r="DJB11"/>
      <c r="DJC11"/>
      <c r="DJD11"/>
      <c r="DJE11"/>
      <c r="DJF11"/>
      <c r="DJG11"/>
      <c r="DJH11"/>
      <c r="DJI11"/>
      <c r="DJJ11"/>
      <c r="DJK11"/>
      <c r="DJL11"/>
      <c r="DJM11"/>
      <c r="DJN11"/>
      <c r="DJO11"/>
      <c r="DJP11"/>
      <c r="DJQ11"/>
      <c r="DJR11"/>
      <c r="DJS11"/>
      <c r="DJT11"/>
      <c r="DJU11"/>
      <c r="DJV11"/>
      <c r="DJW11"/>
      <c r="DJX11"/>
      <c r="DJY11"/>
      <c r="DJZ11"/>
      <c r="DKA11"/>
      <c r="DKB11"/>
      <c r="DKC11"/>
      <c r="DKD11"/>
      <c r="DKE11"/>
      <c r="DKF11"/>
      <c r="DKG11"/>
      <c r="DKH11"/>
      <c r="DKI11"/>
      <c r="DKJ11"/>
      <c r="DKK11"/>
      <c r="DKL11"/>
      <c r="DKM11"/>
      <c r="DKN11"/>
      <c r="DKO11"/>
      <c r="DKP11"/>
      <c r="DKQ11"/>
      <c r="DKR11"/>
      <c r="DKS11"/>
      <c r="DKT11"/>
      <c r="DKU11"/>
      <c r="DKV11"/>
      <c r="DKW11"/>
      <c r="DKX11"/>
      <c r="DKY11"/>
      <c r="DKZ11"/>
      <c r="DLA11"/>
      <c r="DLB11"/>
      <c r="DLC11"/>
      <c r="DLD11"/>
      <c r="DLE11"/>
      <c r="DLF11"/>
      <c r="DLG11"/>
      <c r="DLH11"/>
      <c r="DLI11"/>
      <c r="DLJ11"/>
      <c r="DLK11"/>
      <c r="DLL11"/>
      <c r="DLM11"/>
      <c r="DLN11"/>
      <c r="DLO11"/>
      <c r="DLP11"/>
      <c r="DLQ11"/>
      <c r="DLR11"/>
      <c r="DLS11"/>
      <c r="DLT11"/>
      <c r="DLU11"/>
      <c r="DLV11"/>
      <c r="DLW11"/>
      <c r="DLX11"/>
      <c r="DLY11"/>
      <c r="DLZ11"/>
      <c r="DMA11"/>
      <c r="DMB11"/>
      <c r="DMC11"/>
      <c r="DMD11"/>
      <c r="DME11"/>
      <c r="DMF11"/>
      <c r="DMG11"/>
      <c r="DMH11"/>
      <c r="DMI11"/>
      <c r="DMJ11"/>
      <c r="DMK11"/>
      <c r="DML11"/>
      <c r="DMM11"/>
      <c r="DMN11"/>
      <c r="DMO11"/>
      <c r="DMP11"/>
      <c r="DMQ11"/>
      <c r="DMR11"/>
      <c r="DMS11"/>
      <c r="DMT11"/>
      <c r="DMU11"/>
      <c r="DMV11"/>
      <c r="DMW11"/>
      <c r="DMX11"/>
      <c r="DMY11"/>
      <c r="DMZ11"/>
      <c r="DNA11"/>
      <c r="DNB11"/>
      <c r="DNC11"/>
      <c r="DND11"/>
      <c r="DNE11"/>
      <c r="DNF11"/>
      <c r="DNG11"/>
      <c r="DNH11"/>
      <c r="DNI11"/>
      <c r="DNJ11"/>
      <c r="DNK11"/>
      <c r="DNL11"/>
      <c r="DNM11"/>
      <c r="DNN11"/>
      <c r="DNO11"/>
      <c r="DNP11"/>
      <c r="DNQ11"/>
      <c r="DNR11"/>
      <c r="DNS11"/>
      <c r="DNT11"/>
      <c r="DNU11"/>
      <c r="DNV11"/>
      <c r="DNW11"/>
      <c r="DNX11"/>
      <c r="DNY11"/>
      <c r="DNZ11"/>
      <c r="DOA11"/>
      <c r="DOB11"/>
      <c r="DOC11"/>
      <c r="DOD11"/>
      <c r="DOE11"/>
      <c r="DOF11"/>
      <c r="DOG11"/>
      <c r="DOH11"/>
      <c r="DOI11"/>
      <c r="DOJ11"/>
      <c r="DOK11"/>
      <c r="DOL11"/>
      <c r="DOM11"/>
      <c r="DON11"/>
      <c r="DOO11"/>
      <c r="DOP11"/>
      <c r="DOQ11"/>
      <c r="DOR11"/>
      <c r="DOS11"/>
      <c r="DOT11"/>
      <c r="DOU11"/>
      <c r="DOV11"/>
      <c r="DOW11"/>
      <c r="DOX11"/>
      <c r="DOY11"/>
      <c r="DOZ11"/>
      <c r="DPA11"/>
      <c r="DPB11"/>
      <c r="DPC11"/>
      <c r="DPD11"/>
      <c r="DPE11"/>
      <c r="DPF11"/>
      <c r="DPG11"/>
      <c r="DPH11"/>
      <c r="DPI11"/>
      <c r="DPJ11"/>
      <c r="DPK11"/>
      <c r="DPL11"/>
      <c r="DPM11"/>
      <c r="DPN11"/>
      <c r="DPO11"/>
      <c r="DPP11"/>
      <c r="DPQ11"/>
      <c r="DPR11"/>
      <c r="DPS11"/>
      <c r="DPT11"/>
      <c r="DPU11"/>
      <c r="DPV11"/>
      <c r="DPW11"/>
      <c r="DPX11"/>
      <c r="DPY11"/>
      <c r="DPZ11"/>
      <c r="DQA11"/>
      <c r="DQB11"/>
      <c r="DQC11"/>
      <c r="DQD11"/>
      <c r="DQE11"/>
      <c r="DQF11"/>
      <c r="DQG11"/>
      <c r="DQH11"/>
      <c r="DQI11"/>
      <c r="DQJ11"/>
      <c r="DQK11"/>
      <c r="DQL11"/>
      <c r="DQM11"/>
      <c r="DQN11"/>
      <c r="DQO11"/>
      <c r="DQP11"/>
      <c r="DQQ11"/>
      <c r="DQR11"/>
      <c r="DQS11"/>
      <c r="DQT11"/>
      <c r="DQU11"/>
      <c r="DQV11"/>
      <c r="DQW11"/>
      <c r="DQX11"/>
      <c r="DQY11"/>
      <c r="DQZ11"/>
      <c r="DRA11"/>
      <c r="DRB11"/>
      <c r="DRC11"/>
      <c r="DRD11"/>
      <c r="DRE11"/>
      <c r="DRF11"/>
      <c r="DRG11"/>
      <c r="DRH11"/>
      <c r="DRI11"/>
      <c r="DRJ11"/>
      <c r="DRK11"/>
      <c r="DRL11"/>
      <c r="DRM11"/>
      <c r="DRN11"/>
      <c r="DRO11"/>
      <c r="DRP11"/>
      <c r="DRQ11"/>
      <c r="DRR11"/>
      <c r="DRS11"/>
      <c r="DRT11"/>
      <c r="DRU11"/>
      <c r="DRV11"/>
      <c r="DRW11"/>
      <c r="DRX11"/>
      <c r="DRY11"/>
      <c r="DRZ11"/>
      <c r="DSA11"/>
      <c r="DSB11"/>
      <c r="DSC11"/>
      <c r="DSD11"/>
      <c r="DSE11"/>
      <c r="DSF11"/>
      <c r="DSG11"/>
      <c r="DSH11"/>
      <c r="DSI11"/>
      <c r="DSJ11"/>
      <c r="DSK11"/>
      <c r="DSL11"/>
      <c r="DSM11"/>
      <c r="DSN11"/>
      <c r="DSO11"/>
      <c r="DSP11"/>
      <c r="DSQ11"/>
      <c r="DSR11"/>
      <c r="DSS11"/>
      <c r="DST11"/>
      <c r="DSU11"/>
      <c r="DSV11"/>
      <c r="DSW11"/>
      <c r="DSX11"/>
      <c r="DSY11"/>
      <c r="DSZ11"/>
      <c r="DTA11"/>
      <c r="DTB11"/>
      <c r="DTC11"/>
      <c r="DTD11"/>
      <c r="DTE11"/>
      <c r="DTF11"/>
      <c r="DTG11"/>
      <c r="DTH11"/>
      <c r="DTI11"/>
      <c r="DTJ11"/>
      <c r="DTK11"/>
      <c r="DTL11"/>
      <c r="DTM11"/>
      <c r="DTN11"/>
      <c r="DTO11"/>
      <c r="DTP11"/>
      <c r="DTQ11"/>
      <c r="DTR11"/>
      <c r="DTS11"/>
      <c r="DTT11"/>
      <c r="DTU11"/>
      <c r="DTV11"/>
      <c r="DTW11"/>
      <c r="DTX11"/>
      <c r="DTY11"/>
      <c r="DTZ11"/>
      <c r="DUA11"/>
      <c r="DUB11"/>
      <c r="DUC11"/>
      <c r="DUD11"/>
      <c r="DUE11"/>
      <c r="DUF11"/>
      <c r="DUG11"/>
      <c r="DUH11"/>
      <c r="DUI11"/>
      <c r="DUJ11"/>
      <c r="DUK11"/>
      <c r="DUL11"/>
      <c r="DUM11"/>
      <c r="DUN11"/>
      <c r="DUO11"/>
      <c r="DUP11"/>
      <c r="DUQ11"/>
      <c r="DUR11"/>
      <c r="DUS11"/>
      <c r="DUT11"/>
      <c r="DUU11"/>
      <c r="DUV11"/>
      <c r="DUW11"/>
      <c r="DUX11"/>
      <c r="DUY11"/>
      <c r="DUZ11"/>
      <c r="DVA11"/>
      <c r="DVB11"/>
      <c r="DVC11"/>
      <c r="DVD11"/>
      <c r="DVE11"/>
      <c r="DVF11"/>
      <c r="DVG11"/>
      <c r="DVH11"/>
      <c r="DVI11"/>
      <c r="DVJ11"/>
      <c r="DVK11"/>
      <c r="DVL11"/>
      <c r="DVM11"/>
      <c r="DVN11"/>
      <c r="DVO11"/>
      <c r="DVP11"/>
      <c r="DVQ11"/>
      <c r="DVR11"/>
      <c r="DVS11"/>
      <c r="DVT11"/>
      <c r="DVU11"/>
      <c r="DVV11"/>
      <c r="DVW11"/>
      <c r="DVX11"/>
      <c r="DVY11"/>
      <c r="DVZ11"/>
      <c r="DWA11"/>
      <c r="DWB11"/>
      <c r="DWC11"/>
      <c r="DWD11"/>
      <c r="DWE11"/>
      <c r="DWF11"/>
      <c r="DWG11"/>
      <c r="DWH11"/>
      <c r="DWI11"/>
      <c r="DWJ11"/>
      <c r="DWK11"/>
      <c r="DWL11"/>
      <c r="DWM11"/>
      <c r="DWN11"/>
      <c r="DWO11"/>
      <c r="DWP11"/>
      <c r="DWQ11"/>
      <c r="DWR11"/>
      <c r="DWS11"/>
      <c r="DWT11"/>
      <c r="DWU11"/>
      <c r="DWV11"/>
      <c r="DWW11"/>
      <c r="DWX11"/>
      <c r="DWY11"/>
      <c r="DWZ11"/>
      <c r="DXA11"/>
      <c r="DXB11"/>
      <c r="DXC11"/>
      <c r="DXD11"/>
      <c r="DXE11"/>
      <c r="DXF11"/>
      <c r="DXG11"/>
      <c r="DXH11"/>
      <c r="DXI11"/>
      <c r="DXJ11"/>
      <c r="DXK11"/>
      <c r="DXL11"/>
      <c r="DXM11"/>
      <c r="DXN11"/>
      <c r="DXO11"/>
      <c r="DXP11"/>
      <c r="DXQ11"/>
      <c r="DXR11"/>
      <c r="DXS11"/>
      <c r="DXT11"/>
      <c r="DXU11"/>
      <c r="DXV11"/>
      <c r="DXW11"/>
      <c r="DXX11"/>
      <c r="DXY11"/>
      <c r="DXZ11"/>
      <c r="DYA11"/>
      <c r="DYB11"/>
      <c r="DYC11"/>
      <c r="DYD11"/>
      <c r="DYE11"/>
      <c r="DYF11"/>
      <c r="DYG11"/>
      <c r="DYH11"/>
      <c r="DYI11"/>
      <c r="DYJ11"/>
      <c r="DYK11"/>
      <c r="DYL11"/>
      <c r="DYM11"/>
      <c r="DYN11"/>
      <c r="DYO11"/>
      <c r="DYP11"/>
      <c r="DYQ11"/>
      <c r="DYR11"/>
      <c r="DYS11"/>
      <c r="DYT11"/>
      <c r="DYU11"/>
      <c r="DYV11"/>
      <c r="DYW11"/>
      <c r="DYX11"/>
      <c r="DYY11"/>
      <c r="DYZ11"/>
      <c r="DZA11"/>
      <c r="DZB11"/>
      <c r="DZC11"/>
      <c r="DZD11"/>
      <c r="DZE11"/>
      <c r="DZF11"/>
      <c r="DZG11"/>
      <c r="DZH11"/>
      <c r="DZI11"/>
      <c r="DZJ11"/>
      <c r="DZK11"/>
      <c r="DZL11"/>
      <c r="DZM11"/>
      <c r="DZN11"/>
      <c r="DZO11"/>
      <c r="DZP11"/>
      <c r="DZQ11"/>
      <c r="DZR11"/>
      <c r="DZS11"/>
      <c r="DZT11"/>
      <c r="DZU11"/>
      <c r="DZV11"/>
      <c r="DZW11"/>
      <c r="DZX11"/>
      <c r="DZY11"/>
      <c r="DZZ11"/>
      <c r="EAA11"/>
      <c r="EAB11"/>
      <c r="EAC11"/>
      <c r="EAD11"/>
      <c r="EAE11"/>
      <c r="EAF11"/>
      <c r="EAG11"/>
      <c r="EAH11"/>
      <c r="EAI11"/>
      <c r="EAJ11"/>
      <c r="EAK11"/>
      <c r="EAL11"/>
      <c r="EAM11"/>
      <c r="EAN11"/>
      <c r="EAO11"/>
      <c r="EAP11"/>
      <c r="EAQ11"/>
      <c r="EAR11"/>
      <c r="EAS11"/>
      <c r="EAT11"/>
      <c r="EAU11"/>
      <c r="EAV11"/>
      <c r="EAW11"/>
      <c r="EAX11"/>
      <c r="EAY11"/>
      <c r="EAZ11"/>
      <c r="EBA11"/>
      <c r="EBB11"/>
      <c r="EBC11"/>
      <c r="EBD11"/>
      <c r="EBE11"/>
      <c r="EBF11"/>
      <c r="EBG11"/>
      <c r="EBH11"/>
      <c r="EBI11"/>
      <c r="EBJ11"/>
      <c r="EBK11"/>
      <c r="EBL11"/>
      <c r="EBM11"/>
      <c r="EBN11"/>
      <c r="EBO11"/>
      <c r="EBP11"/>
      <c r="EBQ11"/>
      <c r="EBR11"/>
      <c r="EBS11"/>
      <c r="EBT11"/>
      <c r="EBU11"/>
      <c r="EBV11"/>
      <c r="EBW11"/>
      <c r="EBX11"/>
      <c r="EBY11"/>
      <c r="EBZ11"/>
      <c r="ECA11"/>
      <c r="ECB11"/>
      <c r="ECC11"/>
      <c r="ECD11"/>
      <c r="ECE11"/>
      <c r="ECF11"/>
      <c r="ECG11"/>
      <c r="ECH11"/>
      <c r="ECI11"/>
      <c r="ECJ11"/>
      <c r="ECK11"/>
      <c r="ECL11"/>
      <c r="ECM11"/>
      <c r="ECN11"/>
      <c r="ECO11"/>
      <c r="ECP11"/>
      <c r="ECQ11"/>
      <c r="ECR11"/>
      <c r="ECS11"/>
      <c r="ECT11"/>
      <c r="ECU11"/>
      <c r="ECV11"/>
      <c r="ECW11"/>
      <c r="ECX11"/>
      <c r="ECY11"/>
      <c r="ECZ11"/>
      <c r="EDA11"/>
      <c r="EDB11"/>
      <c r="EDC11"/>
      <c r="EDD11"/>
      <c r="EDE11"/>
      <c r="EDF11"/>
      <c r="EDG11"/>
      <c r="EDH11"/>
      <c r="EDI11"/>
      <c r="EDJ11"/>
      <c r="EDK11"/>
      <c r="EDL11"/>
      <c r="EDM11"/>
      <c r="EDN11"/>
      <c r="EDO11"/>
      <c r="EDP11"/>
      <c r="EDQ11"/>
      <c r="EDR11"/>
      <c r="EDS11"/>
      <c r="EDT11"/>
      <c r="EDU11"/>
      <c r="EDV11"/>
      <c r="EDW11"/>
      <c r="EDX11"/>
      <c r="EDY11"/>
      <c r="EDZ11"/>
      <c r="EEA11"/>
      <c r="EEB11"/>
      <c r="EEC11"/>
      <c r="EED11"/>
      <c r="EEE11"/>
      <c r="EEF11"/>
      <c r="EEG11"/>
      <c r="EEH11"/>
      <c r="EEI11"/>
      <c r="EEJ11"/>
      <c r="EEK11"/>
      <c r="EEL11"/>
      <c r="EEM11"/>
      <c r="EEN11"/>
      <c r="EEO11"/>
      <c r="EEP11"/>
      <c r="EEQ11"/>
      <c r="EER11"/>
      <c r="EES11"/>
      <c r="EET11"/>
      <c r="EEU11"/>
      <c r="EEV11"/>
      <c r="EEW11"/>
      <c r="EEX11"/>
      <c r="EEY11"/>
      <c r="EEZ11"/>
      <c r="EFA11"/>
      <c r="EFB11"/>
      <c r="EFC11"/>
      <c r="EFD11"/>
      <c r="EFE11"/>
      <c r="EFF11"/>
      <c r="EFG11"/>
      <c r="EFH11"/>
      <c r="EFI11"/>
      <c r="EFJ11"/>
      <c r="EFK11"/>
      <c r="EFL11"/>
      <c r="EFM11"/>
      <c r="EFN11"/>
      <c r="EFO11"/>
      <c r="EFP11"/>
      <c r="EFQ11"/>
      <c r="EFR11"/>
      <c r="EFS11"/>
      <c r="EFT11"/>
      <c r="EFU11"/>
      <c r="EFV11"/>
      <c r="EFW11"/>
      <c r="EFX11"/>
      <c r="EFY11"/>
      <c r="EFZ11"/>
      <c r="EGA11"/>
      <c r="EGB11"/>
      <c r="EGC11"/>
      <c r="EGD11"/>
      <c r="EGE11"/>
      <c r="EGF11"/>
      <c r="EGG11"/>
      <c r="EGH11"/>
      <c r="EGI11"/>
      <c r="EGJ11"/>
      <c r="EGK11"/>
      <c r="EGL11"/>
      <c r="EGM11"/>
      <c r="EGN11"/>
      <c r="EGO11"/>
      <c r="EGP11"/>
      <c r="EGQ11"/>
      <c r="EGR11"/>
      <c r="EGS11"/>
      <c r="EGT11"/>
      <c r="EGU11"/>
      <c r="EGV11"/>
      <c r="EGW11"/>
      <c r="EGX11"/>
      <c r="EGY11"/>
      <c r="EGZ11"/>
      <c r="EHA11"/>
      <c r="EHB11"/>
      <c r="EHC11"/>
      <c r="EHD11"/>
      <c r="EHE11"/>
      <c r="EHF11"/>
      <c r="EHG11"/>
      <c r="EHH11"/>
      <c r="EHI11"/>
      <c r="EHJ11"/>
      <c r="EHK11"/>
      <c r="EHL11"/>
      <c r="EHM11"/>
      <c r="EHN11"/>
      <c r="EHO11"/>
      <c r="EHP11"/>
      <c r="EHQ11"/>
      <c r="EHR11"/>
      <c r="EHS11"/>
      <c r="EHT11"/>
      <c r="EHU11"/>
      <c r="EHV11"/>
      <c r="EHW11"/>
      <c r="EHX11"/>
      <c r="EHY11"/>
      <c r="EHZ11"/>
      <c r="EIA11"/>
      <c r="EIB11"/>
      <c r="EIC11"/>
      <c r="EID11"/>
      <c r="EIE11"/>
      <c r="EIF11"/>
      <c r="EIG11"/>
      <c r="EIH11"/>
      <c r="EII11"/>
      <c r="EIJ11"/>
      <c r="EIK11"/>
      <c r="EIL11"/>
      <c r="EIM11"/>
      <c r="EIN11"/>
      <c r="EIO11"/>
      <c r="EIP11"/>
      <c r="EIQ11"/>
      <c r="EIR11"/>
      <c r="EIS11"/>
      <c r="EIT11"/>
      <c r="EIU11"/>
      <c r="EIV11"/>
      <c r="EIW11"/>
      <c r="EIX11"/>
      <c r="EIY11"/>
      <c r="EIZ11"/>
      <c r="EJA11"/>
      <c r="EJB11"/>
      <c r="EJC11"/>
      <c r="EJD11"/>
      <c r="EJE11"/>
      <c r="EJF11"/>
      <c r="EJG11"/>
      <c r="EJH11"/>
      <c r="EJI11"/>
      <c r="EJJ11"/>
      <c r="EJK11"/>
      <c r="EJL11"/>
      <c r="EJM11"/>
      <c r="EJN11"/>
      <c r="EJO11"/>
      <c r="EJP11"/>
      <c r="EJQ11"/>
      <c r="EJR11"/>
      <c r="EJS11"/>
      <c r="EJT11"/>
      <c r="EJU11"/>
      <c r="EJV11"/>
      <c r="EJW11"/>
      <c r="EJX11"/>
      <c r="EJY11"/>
      <c r="EJZ11"/>
      <c r="EKA11"/>
      <c r="EKB11"/>
      <c r="EKC11"/>
      <c r="EKD11"/>
      <c r="EKE11"/>
      <c r="EKF11"/>
      <c r="EKG11"/>
      <c r="EKH11"/>
      <c r="EKI11"/>
      <c r="EKJ11"/>
      <c r="EKK11"/>
      <c r="EKL11"/>
      <c r="EKM11"/>
      <c r="EKN11"/>
      <c r="EKO11"/>
      <c r="EKP11"/>
      <c r="EKQ11"/>
      <c r="EKR11"/>
      <c r="EKS11"/>
      <c r="EKT11"/>
      <c r="EKU11"/>
      <c r="EKV11"/>
      <c r="EKW11"/>
      <c r="EKX11"/>
      <c r="EKY11"/>
      <c r="EKZ11"/>
      <c r="ELA11"/>
      <c r="ELB11"/>
      <c r="ELC11"/>
      <c r="ELD11"/>
      <c r="ELE11"/>
      <c r="ELF11"/>
      <c r="ELG11"/>
      <c r="ELH11"/>
      <c r="ELI11"/>
      <c r="ELJ11"/>
      <c r="ELK11"/>
      <c r="ELL11"/>
      <c r="ELM11"/>
      <c r="ELN11"/>
      <c r="ELO11"/>
      <c r="ELP11"/>
      <c r="ELQ11"/>
      <c r="ELR11"/>
      <c r="ELS11"/>
      <c r="ELT11"/>
      <c r="ELU11"/>
      <c r="ELV11"/>
      <c r="ELW11"/>
      <c r="ELX11"/>
      <c r="ELY11"/>
      <c r="ELZ11"/>
      <c r="EMA11"/>
      <c r="EMB11"/>
      <c r="EMC11"/>
      <c r="EMD11"/>
      <c r="EME11"/>
      <c r="EMF11"/>
      <c r="EMG11"/>
      <c r="EMH11"/>
      <c r="EMI11"/>
      <c r="EMJ11"/>
      <c r="EMK11"/>
      <c r="EML11"/>
      <c r="EMM11"/>
      <c r="EMN11"/>
      <c r="EMO11"/>
      <c r="EMP11"/>
      <c r="EMQ11"/>
      <c r="EMR11"/>
      <c r="EMS11"/>
      <c r="EMT11"/>
      <c r="EMU11"/>
      <c r="EMV11"/>
      <c r="EMW11"/>
      <c r="EMX11"/>
      <c r="EMY11"/>
      <c r="EMZ11"/>
      <c r="ENA11"/>
      <c r="ENB11"/>
      <c r="ENC11"/>
      <c r="END11"/>
      <c r="ENE11"/>
      <c r="ENF11"/>
      <c r="ENG11"/>
      <c r="ENH11"/>
      <c r="ENI11"/>
      <c r="ENJ11"/>
      <c r="ENK11"/>
      <c r="ENL11"/>
      <c r="ENM11"/>
      <c r="ENN11"/>
      <c r="ENO11"/>
      <c r="ENP11"/>
      <c r="ENQ11"/>
      <c r="ENR11"/>
      <c r="ENS11"/>
      <c r="ENT11"/>
      <c r="ENU11"/>
      <c r="ENV11"/>
      <c r="ENW11"/>
      <c r="ENX11"/>
      <c r="ENY11"/>
      <c r="ENZ11"/>
      <c r="EOA11"/>
      <c r="EOB11"/>
      <c r="EOC11"/>
      <c r="EOD11"/>
      <c r="EOE11"/>
      <c r="EOF11"/>
      <c r="EOG11"/>
      <c r="EOH11"/>
      <c r="EOI11"/>
      <c r="EOJ11"/>
      <c r="EOK11"/>
      <c r="EOL11"/>
      <c r="EOM11"/>
      <c r="EON11"/>
      <c r="EOO11"/>
      <c r="EOP11"/>
      <c r="EOQ11"/>
      <c r="EOR11"/>
      <c r="EOS11"/>
      <c r="EOT11"/>
      <c r="EOU11"/>
      <c r="EOV11"/>
      <c r="EOW11"/>
      <c r="EOX11"/>
      <c r="EOY11"/>
      <c r="EOZ11"/>
      <c r="EPA11"/>
      <c r="EPB11"/>
      <c r="EPC11"/>
      <c r="EPD11"/>
      <c r="EPE11"/>
      <c r="EPF11"/>
      <c r="EPG11"/>
      <c r="EPH11"/>
      <c r="EPI11"/>
      <c r="EPJ11"/>
      <c r="EPK11"/>
      <c r="EPL11"/>
      <c r="EPM11"/>
      <c r="EPN11"/>
      <c r="EPO11"/>
      <c r="EPP11"/>
      <c r="EPQ11"/>
      <c r="EPR11"/>
      <c r="EPS11"/>
      <c r="EPT11"/>
      <c r="EPU11"/>
      <c r="EPV11"/>
      <c r="EPW11"/>
      <c r="EPX11"/>
      <c r="EPY11"/>
      <c r="EPZ11"/>
      <c r="EQA11"/>
      <c r="EQB11"/>
      <c r="EQC11"/>
      <c r="EQD11"/>
      <c r="EQE11"/>
      <c r="EQF11"/>
      <c r="EQG11"/>
      <c r="EQH11"/>
      <c r="EQI11"/>
      <c r="EQJ11"/>
      <c r="EQK11"/>
      <c r="EQL11"/>
      <c r="EQM11"/>
      <c r="EQN11"/>
      <c r="EQO11"/>
      <c r="EQP11"/>
      <c r="EQQ11"/>
      <c r="EQR11"/>
      <c r="EQS11"/>
      <c r="EQT11"/>
      <c r="EQU11"/>
      <c r="EQV11"/>
      <c r="EQW11"/>
      <c r="EQX11"/>
      <c r="EQY11"/>
      <c r="EQZ11"/>
      <c r="ERA11"/>
      <c r="ERB11"/>
      <c r="ERC11"/>
      <c r="ERD11"/>
      <c r="ERE11"/>
      <c r="ERF11"/>
      <c r="ERG11"/>
      <c r="ERH11"/>
      <c r="ERI11"/>
      <c r="ERJ11"/>
      <c r="ERK11"/>
      <c r="ERL11"/>
      <c r="ERM11"/>
      <c r="ERN11"/>
      <c r="ERO11"/>
      <c r="ERP11"/>
      <c r="ERQ11"/>
      <c r="ERR11"/>
      <c r="ERS11"/>
      <c r="ERT11"/>
      <c r="ERU11"/>
      <c r="ERV11"/>
      <c r="ERW11"/>
      <c r="ERX11"/>
      <c r="ERY11"/>
      <c r="ERZ11"/>
      <c r="ESA11"/>
      <c r="ESB11"/>
      <c r="ESC11"/>
      <c r="ESD11"/>
      <c r="ESE11"/>
      <c r="ESF11"/>
      <c r="ESG11"/>
      <c r="ESH11"/>
      <c r="ESI11"/>
      <c r="ESJ11"/>
      <c r="ESK11"/>
      <c r="ESL11"/>
      <c r="ESM11"/>
      <c r="ESN11"/>
      <c r="ESO11"/>
      <c r="ESP11"/>
      <c r="ESQ11"/>
      <c r="ESR11"/>
      <c r="ESS11"/>
      <c r="EST11"/>
      <c r="ESU11"/>
      <c r="ESV11"/>
      <c r="ESW11"/>
      <c r="ESX11"/>
      <c r="ESY11"/>
      <c r="ESZ11"/>
      <c r="ETA11"/>
      <c r="ETB11"/>
      <c r="ETC11"/>
      <c r="ETD11"/>
      <c r="ETE11"/>
      <c r="ETF11"/>
      <c r="ETG11"/>
      <c r="ETH11"/>
      <c r="ETI11"/>
      <c r="ETJ11"/>
      <c r="ETK11"/>
      <c r="ETL11"/>
      <c r="ETM11"/>
      <c r="ETN11"/>
      <c r="ETO11"/>
      <c r="ETP11"/>
      <c r="ETQ11"/>
      <c r="ETR11"/>
      <c r="ETS11"/>
      <c r="ETT11"/>
      <c r="ETU11"/>
      <c r="ETV11"/>
      <c r="ETW11"/>
      <c r="ETX11"/>
      <c r="ETY11"/>
      <c r="ETZ11"/>
      <c r="EUA11"/>
      <c r="EUB11"/>
      <c r="EUC11"/>
      <c r="EUD11"/>
      <c r="EUE11"/>
      <c r="EUF11"/>
      <c r="EUG11"/>
      <c r="EUH11"/>
      <c r="EUI11"/>
      <c r="EUJ11"/>
      <c r="EUK11"/>
      <c r="EUL11"/>
      <c r="EUM11"/>
      <c r="EUN11"/>
      <c r="EUO11"/>
      <c r="EUP11"/>
      <c r="EUQ11"/>
      <c r="EUR11"/>
      <c r="EUS11"/>
      <c r="EUT11"/>
      <c r="EUU11"/>
      <c r="EUV11"/>
      <c r="EUW11"/>
      <c r="EUX11"/>
      <c r="EUY11"/>
      <c r="EUZ11"/>
      <c r="EVA11"/>
      <c r="EVB11"/>
      <c r="EVC11"/>
      <c r="EVD11"/>
      <c r="EVE11"/>
      <c r="EVF11"/>
      <c r="EVG11"/>
      <c r="EVH11"/>
      <c r="EVI11"/>
      <c r="EVJ11"/>
      <c r="EVK11"/>
      <c r="EVL11"/>
      <c r="EVM11"/>
      <c r="EVN11"/>
      <c r="EVO11"/>
      <c r="EVP11"/>
      <c r="EVQ11"/>
      <c r="EVR11"/>
      <c r="EVS11"/>
      <c r="EVT11"/>
      <c r="EVU11"/>
      <c r="EVV11"/>
      <c r="EVW11"/>
      <c r="EVX11"/>
      <c r="EVY11"/>
      <c r="EVZ11"/>
      <c r="EWA11"/>
      <c r="EWB11"/>
      <c r="EWC11"/>
      <c r="EWD11"/>
      <c r="EWE11"/>
      <c r="EWF11"/>
      <c r="EWG11"/>
      <c r="EWH11"/>
      <c r="EWI11"/>
      <c r="EWJ11"/>
      <c r="EWK11"/>
      <c r="EWL11"/>
      <c r="EWM11"/>
      <c r="EWN11"/>
      <c r="EWO11"/>
      <c r="EWP11"/>
      <c r="EWQ11"/>
      <c r="EWR11"/>
      <c r="EWS11"/>
      <c r="EWT11"/>
      <c r="EWU11"/>
      <c r="EWV11"/>
      <c r="EWW11"/>
      <c r="EWX11"/>
      <c r="EWY11"/>
      <c r="EWZ11"/>
      <c r="EXA11"/>
      <c r="EXB11"/>
      <c r="EXC11"/>
      <c r="EXD11"/>
      <c r="EXE11"/>
      <c r="EXF11"/>
      <c r="EXG11"/>
      <c r="EXH11"/>
      <c r="EXI11"/>
      <c r="EXJ11"/>
      <c r="EXK11"/>
      <c r="EXL11"/>
      <c r="EXM11"/>
      <c r="EXN11"/>
      <c r="EXO11"/>
      <c r="EXP11"/>
      <c r="EXQ11"/>
      <c r="EXR11"/>
      <c r="EXS11"/>
      <c r="EXT11"/>
      <c r="EXU11"/>
      <c r="EXV11"/>
      <c r="EXW11"/>
      <c r="EXX11"/>
      <c r="EXY11"/>
      <c r="EXZ11"/>
      <c r="EYA11"/>
      <c r="EYB11"/>
      <c r="EYC11"/>
      <c r="EYD11"/>
      <c r="EYE11"/>
      <c r="EYF11"/>
      <c r="EYG11"/>
      <c r="EYH11"/>
      <c r="EYI11"/>
      <c r="EYJ11"/>
      <c r="EYK11"/>
      <c r="EYL11"/>
      <c r="EYM11"/>
      <c r="EYN11"/>
      <c r="EYO11"/>
      <c r="EYP11"/>
      <c r="EYQ11"/>
      <c r="EYR11"/>
      <c r="EYS11"/>
      <c r="EYT11"/>
      <c r="EYU11"/>
      <c r="EYV11"/>
      <c r="EYW11"/>
      <c r="EYX11"/>
      <c r="EYY11"/>
      <c r="EYZ11"/>
      <c r="EZA11"/>
      <c r="EZB11"/>
      <c r="EZC11"/>
      <c r="EZD11"/>
      <c r="EZE11"/>
      <c r="EZF11"/>
      <c r="EZG11"/>
      <c r="EZH11"/>
      <c r="EZI11"/>
      <c r="EZJ11"/>
      <c r="EZK11"/>
      <c r="EZL11"/>
      <c r="EZM11"/>
      <c r="EZN11"/>
      <c r="EZO11"/>
      <c r="EZP11"/>
      <c r="EZQ11"/>
      <c r="EZR11"/>
      <c r="EZS11"/>
      <c r="EZT11"/>
      <c r="EZU11"/>
      <c r="EZV11"/>
      <c r="EZW11"/>
      <c r="EZX11"/>
      <c r="EZY11"/>
      <c r="EZZ11"/>
      <c r="FAA11"/>
      <c r="FAB11"/>
      <c r="FAC11"/>
      <c r="FAD11"/>
      <c r="FAE11"/>
      <c r="FAF11"/>
      <c r="FAG11"/>
      <c r="FAH11"/>
      <c r="FAI11"/>
      <c r="FAJ11"/>
      <c r="FAK11"/>
      <c r="FAL11"/>
      <c r="FAM11"/>
      <c r="FAN11"/>
      <c r="FAO11"/>
      <c r="FAP11"/>
      <c r="FAQ11"/>
      <c r="FAR11"/>
      <c r="FAS11"/>
      <c r="FAT11"/>
      <c r="FAU11"/>
      <c r="FAV11"/>
      <c r="FAW11"/>
      <c r="FAX11"/>
      <c r="FAY11"/>
      <c r="FAZ11"/>
      <c r="FBA11"/>
      <c r="FBB11"/>
      <c r="FBC11"/>
      <c r="FBD11"/>
      <c r="FBE11"/>
      <c r="FBF11"/>
      <c r="FBG11"/>
      <c r="FBH11"/>
      <c r="FBI11"/>
      <c r="FBJ11"/>
      <c r="FBK11"/>
      <c r="FBL11"/>
      <c r="FBM11"/>
      <c r="FBN11"/>
      <c r="FBO11"/>
      <c r="FBP11"/>
      <c r="FBQ11"/>
      <c r="FBR11"/>
      <c r="FBS11"/>
      <c r="FBT11"/>
      <c r="FBU11"/>
      <c r="FBV11"/>
      <c r="FBW11"/>
      <c r="FBX11"/>
      <c r="FBY11"/>
      <c r="FBZ11"/>
      <c r="FCA11"/>
      <c r="FCB11"/>
      <c r="FCC11"/>
      <c r="FCD11"/>
      <c r="FCE11"/>
      <c r="FCF11"/>
      <c r="FCG11"/>
      <c r="FCH11"/>
      <c r="FCI11"/>
      <c r="FCJ11"/>
      <c r="FCK11"/>
      <c r="FCL11"/>
      <c r="FCM11"/>
      <c r="FCN11"/>
      <c r="FCO11"/>
      <c r="FCP11"/>
      <c r="FCQ11"/>
      <c r="FCR11"/>
      <c r="FCS11"/>
      <c r="FCT11"/>
      <c r="FCU11"/>
      <c r="FCV11"/>
      <c r="FCW11"/>
      <c r="FCX11"/>
      <c r="FCY11"/>
      <c r="FCZ11"/>
      <c r="FDA11"/>
      <c r="FDB11"/>
      <c r="FDC11"/>
      <c r="FDD11"/>
      <c r="FDE11"/>
      <c r="FDF11"/>
      <c r="FDG11"/>
      <c r="FDH11"/>
      <c r="FDI11"/>
      <c r="FDJ11"/>
      <c r="FDK11"/>
      <c r="FDL11"/>
      <c r="FDM11"/>
      <c r="FDN11"/>
      <c r="FDO11"/>
      <c r="FDP11"/>
      <c r="FDQ11"/>
      <c r="FDR11"/>
      <c r="FDS11"/>
      <c r="FDT11"/>
      <c r="FDU11"/>
      <c r="FDV11"/>
      <c r="FDW11"/>
      <c r="FDX11"/>
      <c r="FDY11"/>
      <c r="FDZ11"/>
      <c r="FEA11"/>
      <c r="FEB11"/>
      <c r="FEC11"/>
      <c r="FED11"/>
      <c r="FEE11"/>
      <c r="FEF11"/>
      <c r="FEG11"/>
      <c r="FEH11"/>
      <c r="FEI11"/>
      <c r="FEJ11"/>
      <c r="FEK11"/>
      <c r="FEL11"/>
      <c r="FEM11"/>
      <c r="FEN11"/>
      <c r="FEO11"/>
      <c r="FEP11"/>
      <c r="FEQ11"/>
      <c r="FER11"/>
      <c r="FES11"/>
      <c r="FET11"/>
      <c r="FEU11"/>
      <c r="FEV11"/>
      <c r="FEW11"/>
      <c r="FEX11"/>
      <c r="FEY11"/>
      <c r="FEZ11"/>
      <c r="FFA11"/>
      <c r="FFB11"/>
      <c r="FFC11"/>
      <c r="FFD11"/>
      <c r="FFE11"/>
      <c r="FFF11"/>
      <c r="FFG11"/>
      <c r="FFH11"/>
      <c r="FFI11"/>
      <c r="FFJ11"/>
      <c r="FFK11"/>
      <c r="FFL11"/>
      <c r="FFM11"/>
      <c r="FFN11"/>
      <c r="FFO11"/>
      <c r="FFP11"/>
      <c r="FFQ11"/>
      <c r="FFR11"/>
      <c r="FFS11"/>
      <c r="FFT11"/>
      <c r="FFU11"/>
      <c r="FFV11"/>
      <c r="FFW11"/>
      <c r="FFX11"/>
      <c r="FFY11"/>
      <c r="FFZ11"/>
      <c r="FGA11"/>
      <c r="FGB11"/>
      <c r="FGC11"/>
      <c r="FGD11"/>
      <c r="FGE11"/>
      <c r="FGF11"/>
      <c r="FGG11"/>
      <c r="FGH11"/>
      <c r="FGI11"/>
      <c r="FGJ11"/>
      <c r="FGK11"/>
      <c r="FGL11"/>
      <c r="FGM11"/>
      <c r="FGN11"/>
      <c r="FGO11"/>
      <c r="FGP11"/>
      <c r="FGQ11"/>
      <c r="FGR11"/>
      <c r="FGS11"/>
      <c r="FGT11"/>
      <c r="FGU11"/>
      <c r="FGV11"/>
      <c r="FGW11"/>
      <c r="FGX11"/>
      <c r="FGY11"/>
      <c r="FGZ11"/>
      <c r="FHA11"/>
      <c r="FHB11"/>
      <c r="FHC11"/>
      <c r="FHD11"/>
      <c r="FHE11"/>
      <c r="FHF11"/>
      <c r="FHG11"/>
      <c r="FHH11"/>
      <c r="FHI11"/>
      <c r="FHJ11"/>
      <c r="FHK11"/>
      <c r="FHL11"/>
      <c r="FHM11"/>
      <c r="FHN11"/>
      <c r="FHO11"/>
      <c r="FHP11"/>
      <c r="FHQ11"/>
      <c r="FHR11"/>
      <c r="FHS11"/>
      <c r="FHT11"/>
      <c r="FHU11"/>
      <c r="FHV11"/>
      <c r="FHW11"/>
      <c r="FHX11"/>
      <c r="FHY11"/>
      <c r="FHZ11"/>
      <c r="FIA11"/>
      <c r="FIB11"/>
      <c r="FIC11"/>
      <c r="FID11"/>
      <c r="FIE11"/>
      <c r="FIF11"/>
      <c r="FIG11"/>
      <c r="FIH11"/>
      <c r="FII11"/>
      <c r="FIJ11"/>
      <c r="FIK11"/>
      <c r="FIL11"/>
      <c r="FIM11"/>
      <c r="FIN11"/>
      <c r="FIO11"/>
      <c r="FIP11"/>
      <c r="FIQ11"/>
      <c r="FIR11"/>
      <c r="FIS11"/>
      <c r="FIT11"/>
      <c r="FIU11"/>
      <c r="FIV11"/>
      <c r="FIW11"/>
      <c r="FIX11"/>
      <c r="FIY11"/>
      <c r="FIZ11"/>
      <c r="FJA11"/>
      <c r="FJB11"/>
      <c r="FJC11"/>
      <c r="FJD11"/>
      <c r="FJE11"/>
      <c r="FJF11"/>
      <c r="FJG11"/>
      <c r="FJH11"/>
      <c r="FJI11"/>
      <c r="FJJ11"/>
      <c r="FJK11"/>
      <c r="FJL11"/>
      <c r="FJM11"/>
      <c r="FJN11"/>
      <c r="FJO11"/>
      <c r="FJP11"/>
      <c r="FJQ11"/>
      <c r="FJR11"/>
      <c r="FJS11"/>
      <c r="FJT11"/>
      <c r="FJU11"/>
      <c r="FJV11"/>
      <c r="FJW11"/>
      <c r="FJX11"/>
      <c r="FJY11"/>
      <c r="FJZ11"/>
      <c r="FKA11"/>
      <c r="FKB11"/>
      <c r="FKC11"/>
      <c r="FKD11"/>
      <c r="FKE11"/>
      <c r="FKF11"/>
      <c r="FKG11"/>
      <c r="FKH11"/>
      <c r="FKI11"/>
      <c r="FKJ11"/>
      <c r="FKK11"/>
      <c r="FKL11"/>
      <c r="FKM11"/>
      <c r="FKN11"/>
      <c r="FKO11"/>
      <c r="FKP11"/>
      <c r="FKQ11"/>
      <c r="FKR11"/>
      <c r="FKS11"/>
      <c r="FKT11"/>
      <c r="FKU11"/>
      <c r="FKV11"/>
      <c r="FKW11"/>
      <c r="FKX11"/>
      <c r="FKY11"/>
      <c r="FKZ11"/>
      <c r="FLA11"/>
      <c r="FLB11"/>
      <c r="FLC11"/>
      <c r="FLD11"/>
      <c r="FLE11"/>
      <c r="FLF11"/>
      <c r="FLG11"/>
      <c r="FLH11"/>
      <c r="FLI11"/>
      <c r="FLJ11"/>
      <c r="FLK11"/>
      <c r="FLL11"/>
      <c r="FLM11"/>
      <c r="FLN11"/>
      <c r="FLO11"/>
      <c r="FLP11"/>
      <c r="FLQ11"/>
      <c r="FLR11"/>
      <c r="FLS11"/>
      <c r="FLT11"/>
      <c r="FLU11"/>
      <c r="FLV11"/>
      <c r="FLW11"/>
      <c r="FLX11"/>
      <c r="FLY11"/>
      <c r="FLZ11"/>
      <c r="FMA11"/>
      <c r="FMB11"/>
      <c r="FMC11"/>
      <c r="FMD11"/>
      <c r="FME11"/>
      <c r="FMF11"/>
      <c r="FMG11"/>
      <c r="FMH11"/>
      <c r="FMI11"/>
      <c r="FMJ11"/>
      <c r="FMK11"/>
      <c r="FML11"/>
      <c r="FMM11"/>
      <c r="FMN11"/>
      <c r="FMO11"/>
      <c r="FMP11"/>
      <c r="FMQ11"/>
      <c r="FMR11"/>
      <c r="FMS11"/>
      <c r="FMT11"/>
      <c r="FMU11"/>
      <c r="FMV11"/>
      <c r="FMW11"/>
      <c r="FMX11"/>
      <c r="FMY11"/>
      <c r="FMZ11"/>
      <c r="FNA11"/>
      <c r="FNB11"/>
      <c r="FNC11"/>
      <c r="FND11"/>
      <c r="FNE11"/>
      <c r="FNF11"/>
      <c r="FNG11"/>
      <c r="FNH11"/>
      <c r="FNI11"/>
      <c r="FNJ11"/>
      <c r="FNK11"/>
      <c r="FNL11"/>
      <c r="FNM11"/>
      <c r="FNN11"/>
      <c r="FNO11"/>
      <c r="FNP11"/>
      <c r="FNQ11"/>
      <c r="FNR11"/>
      <c r="FNS11"/>
      <c r="FNT11"/>
      <c r="FNU11"/>
      <c r="FNV11"/>
      <c r="FNW11"/>
      <c r="FNX11"/>
      <c r="FNY11"/>
      <c r="FNZ11"/>
      <c r="FOA11"/>
      <c r="FOB11"/>
      <c r="FOC11"/>
      <c r="FOD11"/>
      <c r="FOE11"/>
      <c r="FOF11"/>
      <c r="FOG11"/>
      <c r="FOH11"/>
      <c r="FOI11"/>
      <c r="FOJ11"/>
      <c r="FOK11"/>
      <c r="FOL11"/>
      <c r="FOM11"/>
      <c r="FON11"/>
      <c r="FOO11"/>
      <c r="FOP11"/>
      <c r="FOQ11"/>
      <c r="FOR11"/>
      <c r="FOS11"/>
      <c r="FOT11"/>
      <c r="FOU11"/>
      <c r="FOV11"/>
      <c r="FOW11"/>
      <c r="FOX11"/>
      <c r="FOY11"/>
      <c r="FOZ11"/>
      <c r="FPA11"/>
      <c r="FPB11"/>
      <c r="FPC11"/>
      <c r="FPD11"/>
      <c r="FPE11"/>
      <c r="FPF11"/>
      <c r="FPG11"/>
      <c r="FPH11"/>
      <c r="FPI11"/>
      <c r="FPJ11"/>
      <c r="FPK11"/>
      <c r="FPL11"/>
      <c r="FPM11"/>
      <c r="FPN11"/>
      <c r="FPO11"/>
      <c r="FPP11"/>
      <c r="FPQ11"/>
      <c r="FPR11"/>
      <c r="FPS11"/>
      <c r="FPT11"/>
      <c r="FPU11"/>
      <c r="FPV11"/>
      <c r="FPW11"/>
      <c r="FPX11"/>
      <c r="FPY11"/>
      <c r="FPZ11"/>
      <c r="FQA11"/>
      <c r="FQB11"/>
      <c r="FQC11"/>
      <c r="FQD11"/>
      <c r="FQE11"/>
      <c r="FQF11"/>
      <c r="FQG11"/>
      <c r="FQH11"/>
      <c r="FQI11"/>
      <c r="FQJ11"/>
      <c r="FQK11"/>
      <c r="FQL11"/>
      <c r="FQM11"/>
      <c r="FQN11"/>
      <c r="FQO11"/>
      <c r="FQP11"/>
      <c r="FQQ11"/>
      <c r="FQR11"/>
      <c r="FQS11"/>
      <c r="FQT11"/>
      <c r="FQU11"/>
      <c r="FQV11"/>
      <c r="FQW11"/>
      <c r="FQX11"/>
      <c r="FQY11"/>
      <c r="FQZ11"/>
      <c r="FRA11"/>
      <c r="FRB11"/>
      <c r="FRC11"/>
      <c r="FRD11"/>
      <c r="FRE11"/>
      <c r="FRF11"/>
      <c r="FRG11"/>
      <c r="FRH11"/>
      <c r="FRI11"/>
      <c r="FRJ11"/>
      <c r="FRK11"/>
      <c r="FRL11"/>
      <c r="FRM11"/>
      <c r="FRN11"/>
      <c r="FRO11"/>
      <c r="FRP11"/>
      <c r="FRQ11"/>
      <c r="FRR11"/>
      <c r="FRS11"/>
      <c r="FRT11"/>
      <c r="FRU11"/>
      <c r="FRV11"/>
      <c r="FRW11"/>
      <c r="FRX11"/>
      <c r="FRY11"/>
      <c r="FRZ11"/>
      <c r="FSA11"/>
      <c r="FSB11"/>
      <c r="FSC11"/>
      <c r="FSD11"/>
      <c r="FSE11"/>
      <c r="FSF11"/>
      <c r="FSG11"/>
      <c r="FSH11"/>
      <c r="FSI11"/>
      <c r="FSJ11"/>
      <c r="FSK11"/>
      <c r="FSL11"/>
      <c r="FSM11"/>
      <c r="FSN11"/>
      <c r="FSO11"/>
      <c r="FSP11"/>
      <c r="FSQ11"/>
      <c r="FSR11"/>
      <c r="FSS11"/>
      <c r="FST11"/>
      <c r="FSU11"/>
      <c r="FSV11"/>
      <c r="FSW11"/>
      <c r="FSX11"/>
      <c r="FSY11"/>
      <c r="FSZ11"/>
      <c r="FTA11"/>
      <c r="FTB11"/>
      <c r="FTC11"/>
      <c r="FTD11"/>
      <c r="FTE11"/>
      <c r="FTF11"/>
      <c r="FTG11"/>
      <c r="FTH11"/>
      <c r="FTI11"/>
      <c r="FTJ11"/>
      <c r="FTK11"/>
      <c r="FTL11"/>
      <c r="FTM11"/>
      <c r="FTN11"/>
      <c r="FTO11"/>
      <c r="FTP11"/>
      <c r="FTQ11"/>
      <c r="FTR11"/>
      <c r="FTS11"/>
      <c r="FTT11"/>
      <c r="FTU11"/>
      <c r="FTV11"/>
      <c r="FTW11"/>
      <c r="FTX11"/>
      <c r="FTY11"/>
      <c r="FTZ11"/>
      <c r="FUA11"/>
      <c r="FUB11"/>
      <c r="FUC11"/>
      <c r="FUD11"/>
      <c r="FUE11"/>
      <c r="FUF11"/>
      <c r="FUG11"/>
      <c r="FUH11"/>
      <c r="FUI11"/>
      <c r="FUJ11"/>
      <c r="FUK11"/>
      <c r="FUL11"/>
      <c r="FUM11"/>
      <c r="FUN11"/>
      <c r="FUO11"/>
      <c r="FUP11"/>
      <c r="FUQ11"/>
      <c r="FUR11"/>
      <c r="FUS11"/>
      <c r="FUT11"/>
      <c r="FUU11"/>
      <c r="FUV11"/>
      <c r="FUW11"/>
      <c r="FUX11"/>
      <c r="FUY11"/>
      <c r="FUZ11"/>
      <c r="FVA11"/>
      <c r="FVB11"/>
      <c r="FVC11"/>
      <c r="FVD11"/>
      <c r="FVE11"/>
      <c r="FVF11"/>
      <c r="FVG11"/>
      <c r="FVH11"/>
      <c r="FVI11"/>
      <c r="FVJ11"/>
      <c r="FVK11"/>
      <c r="FVL11"/>
      <c r="FVM11"/>
      <c r="FVN11"/>
      <c r="FVO11"/>
      <c r="FVP11"/>
      <c r="FVQ11"/>
      <c r="FVR11"/>
      <c r="FVS11"/>
      <c r="FVT11"/>
      <c r="FVU11"/>
      <c r="FVV11"/>
      <c r="FVW11"/>
      <c r="FVX11"/>
      <c r="FVY11"/>
      <c r="FVZ11"/>
      <c r="FWA11"/>
      <c r="FWB11"/>
      <c r="FWC11"/>
      <c r="FWD11"/>
      <c r="FWE11"/>
      <c r="FWF11"/>
      <c r="FWG11"/>
      <c r="FWH11"/>
      <c r="FWI11"/>
      <c r="FWJ11"/>
      <c r="FWK11"/>
      <c r="FWL11"/>
      <c r="FWM11"/>
      <c r="FWN11"/>
      <c r="FWO11"/>
      <c r="FWP11"/>
      <c r="FWQ11"/>
      <c r="FWR11"/>
      <c r="FWS11"/>
      <c r="FWT11"/>
      <c r="FWU11"/>
      <c r="FWV11"/>
      <c r="FWW11"/>
      <c r="FWX11"/>
      <c r="FWY11"/>
      <c r="FWZ11"/>
      <c r="FXA11"/>
      <c r="FXB11"/>
      <c r="FXC11"/>
      <c r="FXD11"/>
      <c r="FXE11"/>
      <c r="FXF11"/>
      <c r="FXG11"/>
      <c r="FXH11"/>
      <c r="FXI11"/>
      <c r="FXJ11"/>
      <c r="FXK11"/>
      <c r="FXL11"/>
      <c r="FXM11"/>
      <c r="FXN11"/>
      <c r="FXO11"/>
      <c r="FXP11"/>
      <c r="FXQ11"/>
      <c r="FXR11"/>
      <c r="FXS11"/>
      <c r="FXT11"/>
      <c r="FXU11"/>
      <c r="FXV11"/>
      <c r="FXW11"/>
      <c r="FXX11"/>
      <c r="FXY11"/>
      <c r="FXZ11"/>
      <c r="FYA11"/>
      <c r="FYB11"/>
      <c r="FYC11"/>
      <c r="FYD11"/>
      <c r="FYE11"/>
      <c r="FYF11"/>
      <c r="FYG11"/>
      <c r="FYH11"/>
      <c r="FYI11"/>
      <c r="FYJ11"/>
      <c r="FYK11"/>
      <c r="FYL11"/>
      <c r="FYM11"/>
      <c r="FYN11"/>
      <c r="FYO11"/>
      <c r="FYP11"/>
      <c r="FYQ11"/>
      <c r="FYR11"/>
      <c r="FYS11"/>
      <c r="FYT11"/>
      <c r="FYU11"/>
      <c r="FYV11"/>
      <c r="FYW11"/>
      <c r="FYX11"/>
      <c r="FYY11"/>
      <c r="FYZ11"/>
      <c r="FZA11"/>
      <c r="FZB11"/>
      <c r="FZC11"/>
      <c r="FZD11"/>
      <c r="FZE11"/>
      <c r="FZF11"/>
      <c r="FZG11"/>
      <c r="FZH11"/>
      <c r="FZI11"/>
      <c r="FZJ11"/>
      <c r="FZK11"/>
      <c r="FZL11"/>
      <c r="FZM11"/>
      <c r="FZN11"/>
      <c r="FZO11"/>
      <c r="FZP11"/>
      <c r="FZQ11"/>
      <c r="FZR11"/>
      <c r="FZS11"/>
      <c r="FZT11"/>
      <c r="FZU11"/>
      <c r="FZV11"/>
      <c r="FZW11"/>
      <c r="FZX11"/>
      <c r="FZY11"/>
      <c r="FZZ11"/>
      <c r="GAA11"/>
      <c r="GAB11"/>
      <c r="GAC11"/>
      <c r="GAD11"/>
      <c r="GAE11"/>
      <c r="GAF11"/>
      <c r="GAG11"/>
      <c r="GAH11"/>
      <c r="GAI11"/>
      <c r="GAJ11"/>
      <c r="GAK11"/>
      <c r="GAL11"/>
      <c r="GAM11"/>
      <c r="GAN11"/>
      <c r="GAO11"/>
      <c r="GAP11"/>
      <c r="GAQ11"/>
      <c r="GAR11"/>
      <c r="GAS11"/>
      <c r="GAT11"/>
      <c r="GAU11"/>
      <c r="GAV11"/>
      <c r="GAW11"/>
      <c r="GAX11"/>
      <c r="GAY11"/>
      <c r="GAZ11"/>
      <c r="GBA11"/>
      <c r="GBB11"/>
      <c r="GBC11"/>
      <c r="GBD11"/>
      <c r="GBE11"/>
      <c r="GBF11"/>
      <c r="GBG11"/>
      <c r="GBH11"/>
      <c r="GBI11"/>
      <c r="GBJ11"/>
      <c r="GBK11"/>
      <c r="GBL11"/>
      <c r="GBM11"/>
      <c r="GBN11"/>
      <c r="GBO11"/>
      <c r="GBP11"/>
      <c r="GBQ11"/>
      <c r="GBR11"/>
      <c r="GBS11"/>
      <c r="GBT11"/>
      <c r="GBU11"/>
      <c r="GBV11"/>
      <c r="GBW11"/>
      <c r="GBX11"/>
      <c r="GBY11"/>
      <c r="GBZ11"/>
      <c r="GCA11"/>
      <c r="GCB11"/>
      <c r="GCC11"/>
      <c r="GCD11"/>
      <c r="GCE11"/>
      <c r="GCF11"/>
      <c r="GCG11"/>
      <c r="GCH11"/>
      <c r="GCI11"/>
      <c r="GCJ11"/>
      <c r="GCK11"/>
      <c r="GCL11"/>
      <c r="GCM11"/>
      <c r="GCN11"/>
      <c r="GCO11"/>
      <c r="GCP11"/>
      <c r="GCQ11"/>
      <c r="GCR11"/>
      <c r="GCS11"/>
      <c r="GCT11"/>
      <c r="GCU11"/>
      <c r="GCV11"/>
      <c r="GCW11"/>
      <c r="GCX11"/>
      <c r="GCY11"/>
      <c r="GCZ11"/>
      <c r="GDA11"/>
      <c r="GDB11"/>
      <c r="GDC11"/>
      <c r="GDD11"/>
      <c r="GDE11"/>
      <c r="GDF11"/>
      <c r="GDG11"/>
      <c r="GDH11"/>
      <c r="GDI11"/>
      <c r="GDJ11"/>
      <c r="GDK11"/>
      <c r="GDL11"/>
      <c r="GDM11"/>
      <c r="GDN11"/>
      <c r="GDO11"/>
      <c r="GDP11"/>
      <c r="GDQ11"/>
      <c r="GDR11"/>
      <c r="GDS11"/>
      <c r="GDT11"/>
      <c r="GDU11"/>
      <c r="GDV11"/>
      <c r="GDW11"/>
      <c r="GDX11"/>
      <c r="GDY11"/>
      <c r="GDZ11"/>
      <c r="GEA11"/>
      <c r="GEB11"/>
      <c r="GEC11"/>
      <c r="GED11"/>
      <c r="GEE11"/>
      <c r="GEF11"/>
      <c r="GEG11"/>
      <c r="GEH11"/>
      <c r="GEI11"/>
      <c r="GEJ11"/>
      <c r="GEK11"/>
      <c r="GEL11"/>
      <c r="GEM11"/>
      <c r="GEN11"/>
      <c r="GEO11"/>
      <c r="GEP11"/>
      <c r="GEQ11"/>
      <c r="GER11"/>
      <c r="GES11"/>
      <c r="GET11"/>
      <c r="GEU11"/>
      <c r="GEV11"/>
      <c r="GEW11"/>
      <c r="GEX11"/>
      <c r="GEY11"/>
      <c r="GEZ11"/>
      <c r="GFA11"/>
      <c r="GFB11"/>
      <c r="GFC11"/>
      <c r="GFD11"/>
      <c r="GFE11"/>
      <c r="GFF11"/>
      <c r="GFG11"/>
      <c r="GFH11"/>
      <c r="GFI11"/>
      <c r="GFJ11"/>
      <c r="GFK11"/>
      <c r="GFL11"/>
      <c r="GFM11"/>
      <c r="GFN11"/>
      <c r="GFO11"/>
      <c r="GFP11"/>
      <c r="GFQ11"/>
      <c r="GFR11"/>
      <c r="GFS11"/>
      <c r="GFT11"/>
      <c r="GFU11"/>
      <c r="GFV11"/>
      <c r="GFW11"/>
      <c r="GFX11"/>
      <c r="GFY11"/>
      <c r="GFZ11"/>
      <c r="GGA11"/>
      <c r="GGB11"/>
      <c r="GGC11"/>
      <c r="GGD11"/>
      <c r="GGE11"/>
      <c r="GGF11"/>
      <c r="GGG11"/>
      <c r="GGH11"/>
      <c r="GGI11"/>
      <c r="GGJ11"/>
      <c r="GGK11"/>
      <c r="GGL11"/>
      <c r="GGM11"/>
      <c r="GGN11"/>
      <c r="GGO11"/>
      <c r="GGP11"/>
      <c r="GGQ11"/>
      <c r="GGR11"/>
      <c r="GGS11"/>
      <c r="GGT11"/>
      <c r="GGU11"/>
      <c r="GGV11"/>
      <c r="GGW11"/>
      <c r="GGX11"/>
      <c r="GGY11"/>
      <c r="GGZ11"/>
      <c r="GHA11"/>
      <c r="GHB11"/>
      <c r="GHC11"/>
      <c r="GHD11"/>
      <c r="GHE11"/>
      <c r="GHF11"/>
      <c r="GHG11"/>
      <c r="GHH11"/>
      <c r="GHI11"/>
      <c r="GHJ11"/>
      <c r="GHK11"/>
      <c r="GHL11"/>
      <c r="GHM11"/>
      <c r="GHN11"/>
      <c r="GHO11"/>
      <c r="GHP11"/>
      <c r="GHQ11"/>
      <c r="GHR11"/>
      <c r="GHS11"/>
      <c r="GHT11"/>
      <c r="GHU11"/>
      <c r="GHV11"/>
      <c r="GHW11"/>
      <c r="GHX11"/>
      <c r="GHY11"/>
      <c r="GHZ11"/>
      <c r="GIA11"/>
      <c r="GIB11"/>
      <c r="GIC11"/>
      <c r="GID11"/>
      <c r="GIE11"/>
      <c r="GIF11"/>
      <c r="GIG11"/>
      <c r="GIH11"/>
      <c r="GII11"/>
      <c r="GIJ11"/>
      <c r="GIK11"/>
      <c r="GIL11"/>
      <c r="GIM11"/>
      <c r="GIN11"/>
      <c r="GIO11"/>
      <c r="GIP11"/>
      <c r="GIQ11"/>
      <c r="GIR11"/>
      <c r="GIS11"/>
      <c r="GIT11"/>
      <c r="GIU11"/>
      <c r="GIV11"/>
      <c r="GIW11"/>
      <c r="GIX11"/>
      <c r="GIY11"/>
      <c r="GIZ11"/>
      <c r="GJA11"/>
      <c r="GJB11"/>
      <c r="GJC11"/>
      <c r="GJD11"/>
      <c r="GJE11"/>
      <c r="GJF11"/>
      <c r="GJG11"/>
      <c r="GJH11"/>
      <c r="GJI11"/>
      <c r="GJJ11"/>
      <c r="GJK11"/>
      <c r="GJL11"/>
      <c r="GJM11"/>
      <c r="GJN11"/>
      <c r="GJO11"/>
      <c r="GJP11"/>
      <c r="GJQ11"/>
      <c r="GJR11"/>
      <c r="GJS11"/>
      <c r="GJT11"/>
      <c r="GJU11"/>
      <c r="GJV11"/>
      <c r="GJW11"/>
      <c r="GJX11"/>
      <c r="GJY11"/>
      <c r="GJZ11"/>
      <c r="GKA11"/>
      <c r="GKB11"/>
      <c r="GKC11"/>
      <c r="GKD11"/>
      <c r="GKE11"/>
      <c r="GKF11"/>
      <c r="GKG11"/>
      <c r="GKH11"/>
      <c r="GKI11"/>
      <c r="GKJ11"/>
      <c r="GKK11"/>
      <c r="GKL11"/>
      <c r="GKM11"/>
      <c r="GKN11"/>
      <c r="GKO11"/>
      <c r="GKP11"/>
      <c r="GKQ11"/>
      <c r="GKR11"/>
      <c r="GKS11"/>
      <c r="GKT11"/>
      <c r="GKU11"/>
      <c r="GKV11"/>
      <c r="GKW11"/>
      <c r="GKX11"/>
      <c r="GKY11"/>
      <c r="GKZ11"/>
      <c r="GLA11"/>
      <c r="GLB11"/>
      <c r="GLC11"/>
      <c r="GLD11"/>
      <c r="GLE11"/>
      <c r="GLF11"/>
      <c r="GLG11"/>
      <c r="GLH11"/>
      <c r="GLI11"/>
      <c r="GLJ11"/>
      <c r="GLK11"/>
      <c r="GLL11"/>
      <c r="GLM11"/>
      <c r="GLN11"/>
      <c r="GLO11"/>
      <c r="GLP11"/>
      <c r="GLQ11"/>
      <c r="GLR11"/>
      <c r="GLS11"/>
      <c r="GLT11"/>
      <c r="GLU11"/>
      <c r="GLV11"/>
      <c r="GLW11"/>
      <c r="GLX11"/>
      <c r="GLY11"/>
      <c r="GLZ11"/>
      <c r="GMA11"/>
      <c r="GMB11"/>
      <c r="GMC11"/>
      <c r="GMD11"/>
      <c r="GME11"/>
      <c r="GMF11"/>
      <c r="GMG11"/>
      <c r="GMH11"/>
      <c r="GMI11"/>
      <c r="GMJ11"/>
      <c r="GMK11"/>
      <c r="GML11"/>
      <c r="GMM11"/>
      <c r="GMN11"/>
      <c r="GMO11"/>
      <c r="GMP11"/>
      <c r="GMQ11"/>
      <c r="GMR11"/>
      <c r="GMS11"/>
      <c r="GMT11"/>
      <c r="GMU11"/>
      <c r="GMV11"/>
      <c r="GMW11"/>
      <c r="GMX11"/>
      <c r="GMY11"/>
      <c r="GMZ11"/>
      <c r="GNA11"/>
      <c r="GNB11"/>
      <c r="GNC11"/>
      <c r="GND11"/>
      <c r="GNE11"/>
      <c r="GNF11"/>
      <c r="GNG11"/>
      <c r="GNH11"/>
      <c r="GNI11"/>
      <c r="GNJ11"/>
      <c r="GNK11"/>
      <c r="GNL11"/>
      <c r="GNM11"/>
      <c r="GNN11"/>
      <c r="GNO11"/>
      <c r="GNP11"/>
      <c r="GNQ11"/>
      <c r="GNR11"/>
      <c r="GNS11"/>
      <c r="GNT11"/>
      <c r="GNU11"/>
      <c r="GNV11"/>
      <c r="GNW11"/>
      <c r="GNX11"/>
      <c r="GNY11"/>
      <c r="GNZ11"/>
      <c r="GOA11"/>
      <c r="GOB11"/>
      <c r="GOC11"/>
      <c r="GOD11"/>
      <c r="GOE11"/>
      <c r="GOF11"/>
      <c r="GOG11"/>
      <c r="GOH11"/>
      <c r="GOI11"/>
      <c r="GOJ11"/>
      <c r="GOK11"/>
      <c r="GOL11"/>
      <c r="GOM11"/>
      <c r="GON11"/>
      <c r="GOO11"/>
      <c r="GOP11"/>
      <c r="GOQ11"/>
      <c r="GOR11"/>
      <c r="GOS11"/>
      <c r="GOT11"/>
      <c r="GOU11"/>
      <c r="GOV11"/>
      <c r="GOW11"/>
      <c r="GOX11"/>
      <c r="GOY11"/>
      <c r="GOZ11"/>
      <c r="GPA11"/>
      <c r="GPB11"/>
      <c r="GPC11"/>
      <c r="GPD11"/>
      <c r="GPE11"/>
      <c r="GPF11"/>
      <c r="GPG11"/>
      <c r="GPH11"/>
      <c r="GPI11"/>
      <c r="GPJ11"/>
      <c r="GPK11"/>
      <c r="GPL11"/>
      <c r="GPM11"/>
      <c r="GPN11"/>
      <c r="GPO11"/>
      <c r="GPP11"/>
      <c r="GPQ11"/>
      <c r="GPR11"/>
      <c r="GPS11"/>
      <c r="GPT11"/>
      <c r="GPU11"/>
      <c r="GPV11"/>
      <c r="GPW11"/>
      <c r="GPX11"/>
      <c r="GPY11"/>
      <c r="GPZ11"/>
      <c r="GQA11"/>
      <c r="GQB11"/>
      <c r="GQC11"/>
      <c r="GQD11"/>
      <c r="GQE11"/>
      <c r="GQF11"/>
      <c r="GQG11"/>
      <c r="GQH11"/>
      <c r="GQI11"/>
      <c r="GQJ11"/>
      <c r="GQK11"/>
      <c r="GQL11"/>
      <c r="GQM11"/>
      <c r="GQN11"/>
      <c r="GQO11"/>
      <c r="GQP11"/>
      <c r="GQQ11"/>
      <c r="GQR11"/>
      <c r="GQS11"/>
      <c r="GQT11"/>
      <c r="GQU11"/>
      <c r="GQV11"/>
      <c r="GQW11"/>
      <c r="GQX11"/>
      <c r="GQY11"/>
      <c r="GQZ11"/>
      <c r="GRA11"/>
      <c r="GRB11"/>
      <c r="GRC11"/>
      <c r="GRD11"/>
      <c r="GRE11"/>
      <c r="GRF11"/>
      <c r="GRG11"/>
      <c r="GRH11"/>
      <c r="GRI11"/>
      <c r="GRJ11"/>
      <c r="GRK11"/>
      <c r="GRL11"/>
      <c r="GRM11"/>
      <c r="GRN11"/>
      <c r="GRO11"/>
      <c r="GRP11"/>
      <c r="GRQ11"/>
      <c r="GRR11"/>
      <c r="GRS11"/>
      <c r="GRT11"/>
      <c r="GRU11"/>
      <c r="GRV11"/>
      <c r="GRW11"/>
      <c r="GRX11"/>
      <c r="GRY11"/>
      <c r="GRZ11"/>
      <c r="GSA11"/>
      <c r="GSB11"/>
      <c r="GSC11"/>
      <c r="GSD11"/>
      <c r="GSE11"/>
      <c r="GSF11"/>
      <c r="GSG11"/>
      <c r="GSH11"/>
      <c r="GSI11"/>
      <c r="GSJ11"/>
      <c r="GSK11"/>
      <c r="GSL11"/>
      <c r="GSM11"/>
      <c r="GSN11"/>
      <c r="GSO11"/>
      <c r="GSP11"/>
      <c r="GSQ11"/>
      <c r="GSR11"/>
      <c r="GSS11"/>
      <c r="GST11"/>
      <c r="GSU11"/>
      <c r="GSV11"/>
      <c r="GSW11"/>
      <c r="GSX11"/>
      <c r="GSY11"/>
      <c r="GSZ11"/>
      <c r="GTA11"/>
      <c r="GTB11"/>
      <c r="GTC11"/>
      <c r="GTD11"/>
      <c r="GTE11"/>
      <c r="GTF11"/>
      <c r="GTG11"/>
      <c r="GTH11"/>
      <c r="GTI11"/>
      <c r="GTJ11"/>
      <c r="GTK11"/>
      <c r="GTL11"/>
      <c r="GTM11"/>
      <c r="GTN11"/>
      <c r="GTO11"/>
      <c r="GTP11"/>
      <c r="GTQ11"/>
      <c r="GTR11"/>
      <c r="GTS11"/>
      <c r="GTT11"/>
      <c r="GTU11"/>
      <c r="GTV11"/>
      <c r="GTW11"/>
      <c r="GTX11"/>
      <c r="GTY11"/>
      <c r="GTZ11"/>
      <c r="GUA11"/>
      <c r="GUB11"/>
      <c r="GUC11"/>
      <c r="GUD11"/>
      <c r="GUE11"/>
      <c r="GUF11"/>
      <c r="GUG11"/>
      <c r="GUH11"/>
      <c r="GUI11"/>
      <c r="GUJ11"/>
      <c r="GUK11"/>
      <c r="GUL11"/>
      <c r="GUM11"/>
      <c r="GUN11"/>
      <c r="GUO11"/>
      <c r="GUP11"/>
      <c r="GUQ11"/>
      <c r="GUR11"/>
      <c r="GUS11"/>
      <c r="GUT11"/>
      <c r="GUU11"/>
      <c r="GUV11"/>
      <c r="GUW11"/>
      <c r="GUX11"/>
      <c r="GUY11"/>
      <c r="GUZ11"/>
      <c r="GVA11"/>
      <c r="GVB11"/>
      <c r="GVC11"/>
      <c r="GVD11"/>
      <c r="GVE11"/>
      <c r="GVF11"/>
      <c r="GVG11"/>
      <c r="GVH11"/>
      <c r="GVI11"/>
      <c r="GVJ11"/>
      <c r="GVK11"/>
      <c r="GVL11"/>
      <c r="GVM11"/>
      <c r="GVN11"/>
      <c r="GVO11"/>
      <c r="GVP11"/>
      <c r="GVQ11"/>
      <c r="GVR11"/>
      <c r="GVS11"/>
      <c r="GVT11"/>
      <c r="GVU11"/>
      <c r="GVV11"/>
      <c r="GVW11"/>
      <c r="GVX11"/>
      <c r="GVY11"/>
      <c r="GVZ11"/>
      <c r="GWA11"/>
      <c r="GWB11"/>
      <c r="GWC11"/>
      <c r="GWD11"/>
      <c r="GWE11"/>
      <c r="GWF11"/>
      <c r="GWG11"/>
      <c r="GWH11"/>
      <c r="GWI11"/>
      <c r="GWJ11"/>
      <c r="GWK11"/>
      <c r="GWL11"/>
      <c r="GWM11"/>
      <c r="GWN11"/>
      <c r="GWO11"/>
      <c r="GWP11"/>
      <c r="GWQ11"/>
      <c r="GWR11"/>
      <c r="GWS11"/>
      <c r="GWT11"/>
      <c r="GWU11"/>
      <c r="GWV11"/>
      <c r="GWW11"/>
      <c r="GWX11"/>
      <c r="GWY11"/>
      <c r="GWZ11"/>
      <c r="GXA11"/>
      <c r="GXB11"/>
      <c r="GXC11"/>
      <c r="GXD11"/>
      <c r="GXE11"/>
      <c r="GXF11"/>
      <c r="GXG11"/>
      <c r="GXH11"/>
      <c r="GXI11"/>
      <c r="GXJ11"/>
      <c r="GXK11"/>
      <c r="GXL11"/>
      <c r="GXM11"/>
      <c r="GXN11"/>
      <c r="GXO11"/>
      <c r="GXP11"/>
      <c r="GXQ11"/>
      <c r="GXR11"/>
      <c r="GXS11"/>
      <c r="GXT11"/>
      <c r="GXU11"/>
      <c r="GXV11"/>
      <c r="GXW11"/>
      <c r="GXX11"/>
      <c r="GXY11"/>
      <c r="GXZ11"/>
      <c r="GYA11"/>
      <c r="GYB11"/>
      <c r="GYC11"/>
      <c r="GYD11"/>
      <c r="GYE11"/>
      <c r="GYF11"/>
      <c r="GYG11"/>
      <c r="GYH11"/>
      <c r="GYI11"/>
      <c r="GYJ11"/>
      <c r="GYK11"/>
      <c r="GYL11"/>
      <c r="GYM11"/>
      <c r="GYN11"/>
      <c r="GYO11"/>
      <c r="GYP11"/>
      <c r="GYQ11"/>
      <c r="GYR11"/>
      <c r="GYS11"/>
      <c r="GYT11"/>
      <c r="GYU11"/>
      <c r="GYV11"/>
      <c r="GYW11"/>
      <c r="GYX11"/>
      <c r="GYY11"/>
      <c r="GYZ11"/>
      <c r="GZA11"/>
      <c r="GZB11"/>
      <c r="GZC11"/>
      <c r="GZD11"/>
      <c r="GZE11"/>
      <c r="GZF11"/>
      <c r="GZG11"/>
      <c r="GZH11"/>
      <c r="GZI11"/>
      <c r="GZJ11"/>
      <c r="GZK11"/>
      <c r="GZL11"/>
      <c r="GZM11"/>
      <c r="GZN11"/>
      <c r="GZO11"/>
      <c r="GZP11"/>
      <c r="GZQ11"/>
      <c r="GZR11"/>
      <c r="GZS11"/>
      <c r="GZT11"/>
      <c r="GZU11"/>
      <c r="GZV11"/>
      <c r="GZW11"/>
      <c r="GZX11"/>
      <c r="GZY11"/>
      <c r="GZZ11"/>
      <c r="HAA11"/>
      <c r="HAB11"/>
      <c r="HAC11"/>
      <c r="HAD11"/>
      <c r="HAE11"/>
      <c r="HAF11"/>
      <c r="HAG11"/>
      <c r="HAH11"/>
      <c r="HAI11"/>
      <c r="HAJ11"/>
      <c r="HAK11"/>
      <c r="HAL11"/>
      <c r="HAM11"/>
      <c r="HAN11"/>
      <c r="HAO11"/>
      <c r="HAP11"/>
      <c r="HAQ11"/>
      <c r="HAR11"/>
      <c r="HAS11"/>
      <c r="HAT11"/>
      <c r="HAU11"/>
      <c r="HAV11"/>
      <c r="HAW11"/>
      <c r="HAX11"/>
      <c r="HAY11"/>
      <c r="HAZ11"/>
      <c r="HBA11"/>
      <c r="HBB11"/>
      <c r="HBC11"/>
      <c r="HBD11"/>
      <c r="HBE11"/>
      <c r="HBF11"/>
      <c r="HBG11"/>
      <c r="HBH11"/>
      <c r="HBI11"/>
      <c r="HBJ11"/>
      <c r="HBK11"/>
      <c r="HBL11"/>
      <c r="HBM11"/>
      <c r="HBN11"/>
      <c r="HBO11"/>
      <c r="HBP11"/>
      <c r="HBQ11"/>
      <c r="HBR11"/>
      <c r="HBS11"/>
      <c r="HBT11"/>
      <c r="HBU11"/>
      <c r="HBV11"/>
      <c r="HBW11"/>
      <c r="HBX11"/>
      <c r="HBY11"/>
      <c r="HBZ11"/>
      <c r="HCA11"/>
      <c r="HCB11"/>
      <c r="HCC11"/>
      <c r="HCD11"/>
      <c r="HCE11"/>
      <c r="HCF11"/>
      <c r="HCG11"/>
      <c r="HCH11"/>
      <c r="HCI11"/>
      <c r="HCJ11"/>
      <c r="HCK11"/>
      <c r="HCL11"/>
      <c r="HCM11"/>
      <c r="HCN11"/>
      <c r="HCO11"/>
      <c r="HCP11"/>
      <c r="HCQ11"/>
      <c r="HCR11"/>
      <c r="HCS11"/>
      <c r="HCT11"/>
      <c r="HCU11"/>
      <c r="HCV11"/>
      <c r="HCW11"/>
      <c r="HCX11"/>
      <c r="HCY11"/>
      <c r="HCZ11"/>
      <c r="HDA11"/>
      <c r="HDB11"/>
      <c r="HDC11"/>
      <c r="HDD11"/>
      <c r="HDE11"/>
      <c r="HDF11"/>
      <c r="HDG11"/>
      <c r="HDH11"/>
      <c r="HDI11"/>
      <c r="HDJ11"/>
      <c r="HDK11"/>
      <c r="HDL11"/>
      <c r="HDM11"/>
      <c r="HDN11"/>
      <c r="HDO11"/>
      <c r="HDP11"/>
      <c r="HDQ11"/>
      <c r="HDR11"/>
      <c r="HDS11"/>
      <c r="HDT11"/>
      <c r="HDU11"/>
      <c r="HDV11"/>
      <c r="HDW11"/>
      <c r="HDX11"/>
      <c r="HDY11"/>
      <c r="HDZ11"/>
      <c r="HEA11"/>
      <c r="HEB11"/>
      <c r="HEC11"/>
      <c r="HED11"/>
      <c r="HEE11"/>
      <c r="HEF11"/>
      <c r="HEG11"/>
      <c r="HEH11"/>
      <c r="HEI11"/>
      <c r="HEJ11"/>
      <c r="HEK11"/>
      <c r="HEL11"/>
      <c r="HEM11"/>
      <c r="HEN11"/>
      <c r="HEO11"/>
      <c r="HEP11"/>
      <c r="HEQ11"/>
      <c r="HER11"/>
      <c r="HES11"/>
      <c r="HET11"/>
      <c r="HEU11"/>
      <c r="HEV11"/>
      <c r="HEW11"/>
      <c r="HEX11"/>
      <c r="HEY11"/>
      <c r="HEZ11"/>
      <c r="HFA11"/>
      <c r="HFB11"/>
      <c r="HFC11"/>
      <c r="HFD11"/>
      <c r="HFE11"/>
      <c r="HFF11"/>
      <c r="HFG11"/>
      <c r="HFH11"/>
      <c r="HFI11"/>
      <c r="HFJ11"/>
      <c r="HFK11"/>
      <c r="HFL11"/>
      <c r="HFM11"/>
      <c r="HFN11"/>
      <c r="HFO11"/>
      <c r="HFP11"/>
      <c r="HFQ11"/>
      <c r="HFR11"/>
      <c r="HFS11"/>
      <c r="HFT11"/>
      <c r="HFU11"/>
      <c r="HFV11"/>
      <c r="HFW11"/>
      <c r="HFX11"/>
      <c r="HFY11"/>
      <c r="HFZ11"/>
      <c r="HGA11"/>
      <c r="HGB11"/>
      <c r="HGC11"/>
      <c r="HGD11"/>
      <c r="HGE11"/>
      <c r="HGF11"/>
      <c r="HGG11"/>
      <c r="HGH11"/>
      <c r="HGI11"/>
      <c r="HGJ11"/>
      <c r="HGK11"/>
      <c r="HGL11"/>
      <c r="HGM11"/>
      <c r="HGN11"/>
      <c r="HGO11"/>
      <c r="HGP11"/>
      <c r="HGQ11"/>
      <c r="HGR11"/>
      <c r="HGS11"/>
      <c r="HGT11"/>
      <c r="HGU11"/>
      <c r="HGV11"/>
      <c r="HGW11"/>
      <c r="HGX11"/>
      <c r="HGY11"/>
      <c r="HGZ11"/>
      <c r="HHA11"/>
      <c r="HHB11"/>
      <c r="HHC11"/>
      <c r="HHD11"/>
      <c r="HHE11"/>
      <c r="HHF11"/>
      <c r="HHG11"/>
      <c r="HHH11"/>
      <c r="HHI11"/>
      <c r="HHJ11"/>
      <c r="HHK11"/>
      <c r="HHL11"/>
      <c r="HHM11"/>
      <c r="HHN11"/>
      <c r="HHO11"/>
      <c r="HHP11"/>
      <c r="HHQ11"/>
      <c r="HHR11"/>
      <c r="HHS11"/>
      <c r="HHT11"/>
      <c r="HHU11"/>
      <c r="HHV11"/>
      <c r="HHW11"/>
      <c r="HHX11"/>
      <c r="HHY11"/>
      <c r="HHZ11"/>
      <c r="HIA11"/>
      <c r="HIB11"/>
      <c r="HIC11"/>
      <c r="HID11"/>
      <c r="HIE11"/>
      <c r="HIF11"/>
      <c r="HIG11"/>
      <c r="HIH11"/>
      <c r="HII11"/>
      <c r="HIJ11"/>
      <c r="HIK11"/>
      <c r="HIL11"/>
      <c r="HIM11"/>
      <c r="HIN11"/>
      <c r="HIO11"/>
      <c r="HIP11"/>
      <c r="HIQ11"/>
      <c r="HIR11"/>
      <c r="HIS11"/>
      <c r="HIT11"/>
      <c r="HIU11"/>
      <c r="HIV11"/>
      <c r="HIW11"/>
      <c r="HIX11"/>
      <c r="HIY11"/>
      <c r="HIZ11"/>
      <c r="HJA11"/>
      <c r="HJB11"/>
      <c r="HJC11"/>
      <c r="HJD11"/>
      <c r="HJE11"/>
      <c r="HJF11"/>
      <c r="HJG11"/>
      <c r="HJH11"/>
      <c r="HJI11"/>
      <c r="HJJ11"/>
      <c r="HJK11"/>
      <c r="HJL11"/>
      <c r="HJM11"/>
      <c r="HJN11"/>
      <c r="HJO11"/>
      <c r="HJP11"/>
      <c r="HJQ11"/>
      <c r="HJR11"/>
      <c r="HJS11"/>
      <c r="HJT11"/>
    </row>
    <row r="12" spans="1:5688" x14ac:dyDescent="0.45">
      <c r="A12" s="15" t="s">
        <v>8319</v>
      </c>
      <c r="B12" s="16">
        <v>600</v>
      </c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  <c r="AMK12"/>
      <c r="AML12"/>
      <c r="AMM12"/>
      <c r="AMN12"/>
      <c r="AMO12"/>
      <c r="AMP12"/>
      <c r="AMQ12"/>
      <c r="AMR12"/>
      <c r="AMS12"/>
      <c r="AMT12"/>
      <c r="AMU12"/>
      <c r="AMV12"/>
      <c r="AMW12"/>
      <c r="AMX12"/>
      <c r="AMY12"/>
      <c r="AMZ12"/>
      <c r="ANA12"/>
      <c r="ANB12"/>
      <c r="ANC12"/>
      <c r="AND12"/>
      <c r="ANE12"/>
      <c r="ANF12"/>
      <c r="ANG12"/>
      <c r="ANH12"/>
      <c r="ANI12"/>
      <c r="ANJ12"/>
      <c r="ANK12"/>
      <c r="ANL12"/>
      <c r="ANM12"/>
      <c r="ANN12"/>
      <c r="ANO12"/>
      <c r="ANP12"/>
      <c r="ANQ12"/>
      <c r="ANR12"/>
      <c r="ANS12"/>
      <c r="ANT12"/>
      <c r="ANU12"/>
      <c r="ANV12"/>
      <c r="ANW12"/>
      <c r="ANX12"/>
      <c r="ANY12"/>
      <c r="ANZ12"/>
      <c r="AOA12"/>
      <c r="AOB12"/>
      <c r="AOC12"/>
      <c r="AOD12"/>
      <c r="AOE12"/>
      <c r="AOF12"/>
      <c r="AOG12"/>
      <c r="AOH12"/>
      <c r="AOI12"/>
      <c r="AOJ12"/>
      <c r="AOK12"/>
      <c r="AOL12"/>
      <c r="AOM12"/>
      <c r="AON12"/>
      <c r="AOO12"/>
      <c r="AOP12"/>
      <c r="AOQ12"/>
      <c r="AOR12"/>
      <c r="AOS12"/>
      <c r="AOT12"/>
      <c r="AOU12"/>
      <c r="AOV12"/>
      <c r="AOW12"/>
      <c r="AOX12"/>
      <c r="AOY12"/>
      <c r="AOZ12"/>
      <c r="APA12"/>
      <c r="APB12"/>
      <c r="APC12"/>
      <c r="APD12"/>
      <c r="APE12"/>
      <c r="APF12"/>
      <c r="APG12"/>
      <c r="APH12"/>
      <c r="API12"/>
      <c r="APJ12"/>
      <c r="APK12"/>
      <c r="APL12"/>
      <c r="APM12"/>
      <c r="APN12"/>
      <c r="APO12"/>
      <c r="APP12"/>
      <c r="APQ12"/>
      <c r="APR12"/>
      <c r="APS12"/>
      <c r="APT12"/>
      <c r="APU12"/>
      <c r="APV12"/>
      <c r="APW12"/>
      <c r="APX12"/>
      <c r="APY12"/>
      <c r="APZ12"/>
      <c r="AQA12"/>
      <c r="AQB12"/>
      <c r="AQC12"/>
      <c r="AQD12"/>
      <c r="AQE12"/>
      <c r="AQF12"/>
      <c r="AQG12"/>
      <c r="AQH12"/>
      <c r="AQI12"/>
      <c r="AQJ12"/>
      <c r="AQK12"/>
      <c r="AQL12"/>
      <c r="AQM12"/>
      <c r="AQN12"/>
      <c r="AQO12"/>
      <c r="AQP12"/>
      <c r="AQQ12"/>
      <c r="AQR12"/>
      <c r="AQS12"/>
      <c r="AQT12"/>
      <c r="AQU12"/>
      <c r="AQV12"/>
      <c r="AQW12"/>
      <c r="AQX12"/>
      <c r="AQY12"/>
      <c r="AQZ12"/>
      <c r="ARA12"/>
      <c r="ARB12"/>
      <c r="ARC12"/>
      <c r="ARD12"/>
      <c r="ARE12"/>
      <c r="ARF12"/>
      <c r="ARG12"/>
      <c r="ARH12"/>
      <c r="ARI12"/>
      <c r="ARJ12"/>
      <c r="ARK12"/>
      <c r="ARL12"/>
      <c r="ARM12"/>
      <c r="ARN12"/>
      <c r="ARO12"/>
      <c r="ARP12"/>
      <c r="ARQ12"/>
      <c r="ARR12"/>
      <c r="ARS12"/>
      <c r="ART12"/>
      <c r="ARU12"/>
      <c r="ARV12"/>
      <c r="ARW12"/>
      <c r="ARX12"/>
      <c r="ARY12"/>
      <c r="ARZ12"/>
      <c r="ASA12"/>
      <c r="ASB12"/>
      <c r="ASC12"/>
      <c r="ASD12"/>
      <c r="ASE12"/>
      <c r="ASF12"/>
      <c r="ASG12"/>
      <c r="ASH12"/>
      <c r="ASI12"/>
      <c r="ASJ12"/>
      <c r="ASK12"/>
      <c r="ASL12"/>
      <c r="ASM12"/>
      <c r="ASN12"/>
      <c r="ASO12"/>
      <c r="ASP12"/>
      <c r="ASQ12"/>
      <c r="ASR12"/>
      <c r="ASS12"/>
      <c r="AST12"/>
      <c r="ASU12"/>
      <c r="ASV12"/>
      <c r="ASW12"/>
      <c r="ASX12"/>
      <c r="ASY12"/>
      <c r="ASZ12"/>
      <c r="ATA12"/>
      <c r="ATB12"/>
      <c r="ATC12"/>
      <c r="ATD12"/>
      <c r="ATE12"/>
      <c r="ATF12"/>
      <c r="ATG12"/>
      <c r="ATH12"/>
      <c r="ATI12"/>
      <c r="ATJ12"/>
      <c r="ATK12"/>
      <c r="ATL12"/>
      <c r="ATM12"/>
      <c r="ATN12"/>
      <c r="ATO12"/>
      <c r="ATP12"/>
      <c r="ATQ12"/>
      <c r="ATR12"/>
      <c r="ATS12"/>
      <c r="ATT12"/>
      <c r="ATU12"/>
      <c r="ATV12"/>
      <c r="ATW12"/>
      <c r="ATX12"/>
      <c r="ATY12"/>
      <c r="ATZ12"/>
      <c r="AUA12"/>
      <c r="AUB12"/>
      <c r="AUC12"/>
      <c r="AUD12"/>
      <c r="AUE12"/>
      <c r="AUF12"/>
      <c r="AUG12"/>
      <c r="AUH12"/>
      <c r="AUI12"/>
      <c r="AUJ12"/>
      <c r="AUK12"/>
      <c r="AUL12"/>
      <c r="AUM12"/>
      <c r="AUN12"/>
      <c r="AUO12"/>
      <c r="AUP12"/>
      <c r="AUQ12"/>
      <c r="AUR12"/>
      <c r="AUS12"/>
      <c r="AUT12"/>
      <c r="AUU12"/>
      <c r="AUV12"/>
      <c r="AUW12"/>
      <c r="AUX12"/>
      <c r="AUY12"/>
      <c r="AUZ12"/>
      <c r="AVA12"/>
      <c r="AVB12"/>
      <c r="AVC12"/>
      <c r="AVD12"/>
      <c r="AVE12"/>
      <c r="AVF12"/>
      <c r="AVG12"/>
      <c r="AVH12"/>
      <c r="AVI12"/>
      <c r="AVJ12"/>
      <c r="AVK12"/>
      <c r="AVL12"/>
      <c r="AVM12"/>
      <c r="AVN12"/>
      <c r="AVO12"/>
      <c r="AVP12"/>
      <c r="AVQ12"/>
      <c r="AVR12"/>
      <c r="AVS12"/>
      <c r="AVT12"/>
      <c r="AVU12"/>
      <c r="AVV12"/>
      <c r="AVW12"/>
      <c r="AVX12"/>
      <c r="AVY12"/>
      <c r="AVZ12"/>
      <c r="AWA12"/>
      <c r="AWB12"/>
      <c r="AWC12"/>
      <c r="AWD12"/>
      <c r="AWE12"/>
      <c r="AWF12"/>
      <c r="AWG12"/>
      <c r="AWH12"/>
      <c r="AWI12"/>
      <c r="AWJ12"/>
      <c r="AWK12"/>
      <c r="AWL12"/>
      <c r="AWM12"/>
      <c r="AWN12"/>
      <c r="AWO12"/>
      <c r="AWP12"/>
      <c r="AWQ12"/>
      <c r="AWR12"/>
      <c r="AWS12"/>
      <c r="AWT12"/>
      <c r="AWU12"/>
      <c r="AWV12"/>
      <c r="AWW12"/>
      <c r="AWX12"/>
      <c r="AWY12"/>
      <c r="AWZ12"/>
      <c r="AXA12"/>
      <c r="AXB12"/>
      <c r="AXC12"/>
      <c r="AXD12"/>
      <c r="AXE12"/>
      <c r="AXF12"/>
      <c r="AXG12"/>
      <c r="AXH12"/>
      <c r="AXI12"/>
      <c r="AXJ12"/>
      <c r="AXK12"/>
      <c r="AXL12"/>
      <c r="AXM12"/>
      <c r="AXN12"/>
      <c r="AXO12"/>
      <c r="AXP12"/>
      <c r="AXQ12"/>
      <c r="AXR12"/>
      <c r="AXS12"/>
      <c r="AXT12"/>
      <c r="AXU12"/>
      <c r="AXV12"/>
      <c r="AXW12"/>
      <c r="AXX12"/>
      <c r="AXY12"/>
      <c r="AXZ12"/>
      <c r="AYA12"/>
      <c r="AYB12"/>
      <c r="AYC12"/>
      <c r="AYD12"/>
      <c r="AYE12"/>
      <c r="AYF12"/>
      <c r="AYG12"/>
      <c r="AYH12"/>
      <c r="AYI12"/>
      <c r="AYJ12"/>
      <c r="AYK12"/>
      <c r="AYL12"/>
      <c r="AYM12"/>
      <c r="AYN12"/>
      <c r="AYO12"/>
      <c r="AYP12"/>
      <c r="AYQ12"/>
      <c r="AYR12"/>
      <c r="AYS12"/>
      <c r="AYT12"/>
      <c r="AYU12"/>
      <c r="AYV12"/>
      <c r="AYW12"/>
      <c r="AYX12"/>
      <c r="AYY12"/>
      <c r="AYZ12"/>
      <c r="AZA12"/>
      <c r="AZB12"/>
      <c r="AZC12"/>
      <c r="AZD12"/>
      <c r="AZE12"/>
      <c r="AZF12"/>
      <c r="AZG12"/>
      <c r="AZH12"/>
      <c r="AZI12"/>
      <c r="AZJ12"/>
      <c r="AZK12"/>
      <c r="AZL12"/>
      <c r="AZM12"/>
      <c r="AZN12"/>
      <c r="AZO12"/>
      <c r="AZP12"/>
      <c r="AZQ12"/>
      <c r="AZR12"/>
      <c r="AZS12"/>
      <c r="AZT12"/>
      <c r="AZU12"/>
      <c r="AZV12"/>
      <c r="AZW12"/>
      <c r="AZX12"/>
      <c r="AZY12"/>
      <c r="AZZ12"/>
      <c r="BAA12"/>
      <c r="BAB12"/>
      <c r="BAC12"/>
      <c r="BAD12"/>
      <c r="BAE12"/>
      <c r="BAF12"/>
      <c r="BAG12"/>
      <c r="BAH12"/>
      <c r="BAI12"/>
      <c r="BAJ12"/>
      <c r="BAK12"/>
      <c r="BAL12"/>
      <c r="BAM12"/>
      <c r="BAN12"/>
      <c r="BAO12"/>
      <c r="BAP12"/>
      <c r="BAQ12"/>
      <c r="BAR12"/>
      <c r="BAS12"/>
      <c r="BAT12"/>
      <c r="BAU12"/>
      <c r="BAV12"/>
      <c r="BAW12"/>
      <c r="BAX12"/>
      <c r="BAY12"/>
      <c r="BAZ12"/>
      <c r="BBA12"/>
      <c r="BBB12"/>
      <c r="BBC12"/>
      <c r="BBD12"/>
      <c r="BBE12"/>
      <c r="BBF12"/>
      <c r="BBG12"/>
      <c r="BBH12"/>
      <c r="BBI12"/>
      <c r="BBJ12"/>
      <c r="BBK12"/>
      <c r="BBL12"/>
      <c r="BBM12"/>
      <c r="BBN12"/>
      <c r="BBO12"/>
      <c r="BBP12"/>
      <c r="BBQ12"/>
      <c r="BBR12"/>
      <c r="BBS12"/>
      <c r="BBT12"/>
      <c r="BBU12"/>
      <c r="BBV12"/>
      <c r="BBW12"/>
      <c r="BBX12"/>
      <c r="BBY12"/>
      <c r="BBZ12"/>
      <c r="BCA12"/>
      <c r="BCB12"/>
      <c r="BCC12"/>
      <c r="BCD12"/>
      <c r="BCE12"/>
      <c r="BCF12"/>
      <c r="BCG12"/>
      <c r="BCH12"/>
      <c r="BCI12"/>
      <c r="BCJ12"/>
      <c r="BCK12"/>
      <c r="BCL12"/>
      <c r="BCM12"/>
      <c r="BCN12"/>
      <c r="BCO12"/>
      <c r="BCP12"/>
      <c r="BCQ12"/>
      <c r="BCR12"/>
      <c r="BCS12"/>
      <c r="BCT12"/>
      <c r="BCU12"/>
      <c r="BCV12"/>
      <c r="BCW12"/>
      <c r="BCX12"/>
      <c r="BCY12"/>
      <c r="BCZ12"/>
      <c r="BDA12"/>
      <c r="BDB12"/>
      <c r="BDC12"/>
      <c r="BDD12"/>
      <c r="BDE12"/>
      <c r="BDF12"/>
      <c r="BDG12"/>
      <c r="BDH12"/>
      <c r="BDI12"/>
      <c r="BDJ12"/>
      <c r="BDK12"/>
      <c r="BDL12"/>
      <c r="BDM12"/>
      <c r="BDN12"/>
      <c r="BDO12"/>
      <c r="BDP12"/>
      <c r="BDQ12"/>
      <c r="BDR12"/>
      <c r="BDS12"/>
      <c r="BDT12"/>
      <c r="BDU12"/>
      <c r="BDV12"/>
      <c r="BDW12"/>
      <c r="BDX12"/>
      <c r="BDY12"/>
      <c r="BDZ12"/>
      <c r="BEA12"/>
      <c r="BEB12"/>
      <c r="BEC12"/>
      <c r="BED12"/>
      <c r="BEE12"/>
      <c r="BEF12"/>
      <c r="BEG12"/>
      <c r="BEH12"/>
      <c r="BEI12"/>
      <c r="BEJ12"/>
      <c r="BEK12"/>
      <c r="BEL12"/>
      <c r="BEM12"/>
      <c r="BEN12"/>
      <c r="BEO12"/>
      <c r="BEP12"/>
      <c r="BEQ12"/>
      <c r="BER12"/>
      <c r="BES12"/>
      <c r="BET12"/>
      <c r="BEU12"/>
      <c r="BEV12"/>
      <c r="BEW12"/>
      <c r="BEX12"/>
      <c r="BEY12"/>
      <c r="BEZ12"/>
      <c r="BFA12"/>
      <c r="BFB12"/>
      <c r="BFC12"/>
      <c r="BFD12"/>
      <c r="BFE12"/>
      <c r="BFF12"/>
      <c r="BFG12"/>
      <c r="BFH12"/>
      <c r="BFI12"/>
      <c r="BFJ12"/>
      <c r="BFK12"/>
      <c r="BFL12"/>
      <c r="BFM12"/>
      <c r="BFN12"/>
      <c r="BFO12"/>
      <c r="BFP12"/>
      <c r="BFQ12"/>
      <c r="BFR12"/>
      <c r="BFS12"/>
      <c r="BFT12"/>
      <c r="BFU12"/>
      <c r="BFV12"/>
      <c r="BFW12"/>
      <c r="BFX12"/>
      <c r="BFY12"/>
      <c r="BFZ12"/>
      <c r="BGA12"/>
      <c r="BGB12"/>
      <c r="BGC12"/>
      <c r="BGD12"/>
      <c r="BGE12"/>
      <c r="BGF12"/>
      <c r="BGG12"/>
      <c r="BGH12"/>
      <c r="BGI12"/>
      <c r="BGJ12"/>
      <c r="BGK12"/>
      <c r="BGL12"/>
      <c r="BGM12"/>
      <c r="BGN12"/>
      <c r="BGO12"/>
      <c r="BGP12"/>
      <c r="BGQ12"/>
      <c r="BGR12"/>
      <c r="BGS12"/>
      <c r="BGT12"/>
      <c r="BGU12"/>
      <c r="BGV12"/>
      <c r="BGW12"/>
      <c r="BGX12"/>
      <c r="BGY12"/>
      <c r="BGZ12"/>
      <c r="BHA12"/>
      <c r="BHB12"/>
      <c r="BHC12"/>
      <c r="BHD12"/>
      <c r="BHE12"/>
      <c r="BHF12"/>
      <c r="BHG12"/>
      <c r="BHH12"/>
      <c r="BHI12"/>
      <c r="BHJ12"/>
      <c r="BHK12"/>
      <c r="BHL12"/>
      <c r="BHM12"/>
      <c r="BHN12"/>
      <c r="BHO12"/>
      <c r="BHP12"/>
      <c r="BHQ12"/>
      <c r="BHR12"/>
      <c r="BHS12"/>
      <c r="BHT12"/>
      <c r="BHU12"/>
      <c r="BHV12"/>
      <c r="BHW12"/>
      <c r="BHX12"/>
      <c r="BHY12"/>
      <c r="BHZ12"/>
      <c r="BIA12"/>
      <c r="BIB12"/>
      <c r="BIC12"/>
      <c r="BID12"/>
      <c r="BIE12"/>
      <c r="BIF12"/>
      <c r="BIG12"/>
      <c r="BIH12"/>
      <c r="BII12"/>
      <c r="BIJ12"/>
      <c r="BIK12"/>
      <c r="BIL12"/>
      <c r="BIM12"/>
      <c r="BIN12"/>
      <c r="BIO12"/>
      <c r="BIP12"/>
      <c r="BIQ12"/>
      <c r="BIR12"/>
      <c r="BIS12"/>
      <c r="BIT12"/>
      <c r="BIU12"/>
      <c r="BIV12"/>
      <c r="BIW12"/>
      <c r="BIX12"/>
      <c r="BIY12"/>
      <c r="BIZ12"/>
      <c r="BJA12"/>
      <c r="BJB12"/>
      <c r="BJC12"/>
      <c r="BJD12"/>
      <c r="BJE12"/>
      <c r="BJF12"/>
      <c r="BJG12"/>
      <c r="BJH12"/>
      <c r="BJI12"/>
      <c r="BJJ12"/>
      <c r="BJK12"/>
      <c r="BJL12"/>
      <c r="BJM12"/>
      <c r="BJN12"/>
      <c r="BJO12"/>
      <c r="BJP12"/>
      <c r="BJQ12"/>
      <c r="BJR12"/>
      <c r="BJS12"/>
      <c r="BJT12"/>
      <c r="BJU12"/>
      <c r="BJV12"/>
      <c r="BJW12"/>
      <c r="BJX12"/>
      <c r="BJY12"/>
      <c r="BJZ12"/>
      <c r="BKA12"/>
      <c r="BKB12"/>
      <c r="BKC12"/>
      <c r="BKD12"/>
      <c r="BKE12"/>
      <c r="BKF12"/>
      <c r="BKG12"/>
      <c r="BKH12"/>
      <c r="BKI12"/>
      <c r="BKJ12"/>
      <c r="BKK12"/>
      <c r="BKL12"/>
      <c r="BKM12"/>
      <c r="BKN12"/>
      <c r="BKO12"/>
      <c r="BKP12"/>
      <c r="BKQ12"/>
      <c r="BKR12"/>
      <c r="BKS12"/>
      <c r="BKT12"/>
      <c r="BKU12"/>
      <c r="BKV12"/>
      <c r="BKW12"/>
      <c r="BKX12"/>
      <c r="BKY12"/>
      <c r="BKZ12"/>
      <c r="BLA12"/>
      <c r="BLB12"/>
      <c r="BLC12"/>
      <c r="BLD12"/>
      <c r="BLE12"/>
      <c r="BLF12"/>
      <c r="BLG12"/>
      <c r="BLH12"/>
      <c r="BLI12"/>
      <c r="BLJ12"/>
      <c r="BLK12"/>
      <c r="BLL12"/>
      <c r="BLM12"/>
      <c r="BLN12"/>
      <c r="BLO12"/>
      <c r="BLP12"/>
      <c r="BLQ12"/>
      <c r="BLR12"/>
      <c r="BLS12"/>
      <c r="BLT12"/>
      <c r="BLU12"/>
      <c r="BLV12"/>
      <c r="BLW12"/>
      <c r="BLX12"/>
      <c r="BLY12"/>
      <c r="BLZ12"/>
      <c r="BMA12"/>
      <c r="BMB12"/>
      <c r="BMC12"/>
      <c r="BMD12"/>
      <c r="BME12"/>
      <c r="BMF12"/>
      <c r="BMG12"/>
      <c r="BMH12"/>
      <c r="BMI12"/>
      <c r="BMJ12"/>
      <c r="BMK12"/>
      <c r="BML12"/>
      <c r="BMM12"/>
      <c r="BMN12"/>
      <c r="BMO12"/>
      <c r="BMP12"/>
      <c r="BMQ12"/>
      <c r="BMR12"/>
      <c r="BMS12"/>
      <c r="BMT12"/>
      <c r="BMU12"/>
      <c r="BMV12"/>
      <c r="BMW12"/>
      <c r="BMX12"/>
      <c r="BMY12"/>
      <c r="BMZ12"/>
      <c r="BNA12"/>
      <c r="BNB12"/>
      <c r="BNC12"/>
      <c r="BND12"/>
      <c r="BNE12"/>
      <c r="BNF12"/>
      <c r="BNG12"/>
      <c r="BNH12"/>
      <c r="BNI12"/>
      <c r="BNJ12"/>
      <c r="BNK12"/>
      <c r="BNL12"/>
      <c r="BNM12"/>
      <c r="BNN12"/>
      <c r="BNO12"/>
      <c r="BNP12"/>
      <c r="BNQ12"/>
      <c r="BNR12"/>
      <c r="BNS12"/>
      <c r="BNT12"/>
      <c r="BNU12"/>
      <c r="BNV12"/>
      <c r="BNW12"/>
      <c r="BNX12"/>
      <c r="BNY12"/>
      <c r="BNZ12"/>
      <c r="BOA12"/>
      <c r="BOB12"/>
      <c r="BOC12"/>
      <c r="BOD12"/>
      <c r="BOE12"/>
      <c r="BOF12"/>
      <c r="BOG12"/>
      <c r="BOH12"/>
      <c r="BOI12"/>
      <c r="BOJ12"/>
      <c r="BOK12"/>
      <c r="BOL12"/>
      <c r="BOM12"/>
      <c r="BON12"/>
      <c r="BOO12"/>
      <c r="BOP12"/>
      <c r="BOQ12"/>
      <c r="BOR12"/>
      <c r="BOS12"/>
      <c r="BOT12"/>
      <c r="BOU12"/>
      <c r="BOV12"/>
      <c r="BOW12"/>
      <c r="BOX12"/>
      <c r="BOY12"/>
      <c r="BOZ12"/>
      <c r="BPA12"/>
      <c r="BPB12"/>
      <c r="BPC12"/>
      <c r="BPD12"/>
      <c r="BPE12"/>
      <c r="BPF12"/>
      <c r="BPG12"/>
      <c r="BPH12"/>
      <c r="BPI12"/>
      <c r="BPJ12"/>
      <c r="BPK12"/>
      <c r="BPL12"/>
      <c r="BPM12"/>
      <c r="BPN12"/>
      <c r="BPO12"/>
      <c r="BPP12"/>
      <c r="BPQ12"/>
      <c r="BPR12"/>
      <c r="BPS12"/>
      <c r="BPT12"/>
      <c r="BPU12"/>
      <c r="BPV12"/>
      <c r="BPW12"/>
      <c r="BPX12"/>
      <c r="BPY12"/>
      <c r="BPZ12"/>
      <c r="BQA12"/>
      <c r="BQB12"/>
      <c r="BQC12"/>
      <c r="BQD12"/>
      <c r="BQE12"/>
      <c r="BQF12"/>
      <c r="BQG12"/>
      <c r="BQH12"/>
      <c r="BQI12"/>
      <c r="BQJ12"/>
      <c r="BQK12"/>
      <c r="BQL12"/>
      <c r="BQM12"/>
      <c r="BQN12"/>
      <c r="BQO12"/>
      <c r="BQP12"/>
      <c r="BQQ12"/>
      <c r="BQR12"/>
      <c r="BQS12"/>
      <c r="BQT12"/>
      <c r="BQU12"/>
      <c r="BQV12"/>
      <c r="BQW12"/>
      <c r="BQX12"/>
      <c r="BQY12"/>
      <c r="BQZ12"/>
      <c r="BRA12"/>
      <c r="BRB12"/>
      <c r="BRC12"/>
      <c r="BRD12"/>
      <c r="BRE12"/>
      <c r="BRF12"/>
      <c r="BRG12"/>
      <c r="BRH12"/>
      <c r="BRI12"/>
      <c r="BRJ12"/>
      <c r="BRK12"/>
      <c r="BRL12"/>
      <c r="BRM12"/>
      <c r="BRN12"/>
      <c r="BRO12"/>
      <c r="BRP12"/>
      <c r="BRQ12"/>
      <c r="BRR12"/>
      <c r="BRS12"/>
      <c r="BRT12"/>
      <c r="BRU12"/>
      <c r="BRV12"/>
      <c r="BRW12"/>
      <c r="BRX12"/>
      <c r="BRY12"/>
      <c r="BRZ12"/>
      <c r="BSA12"/>
      <c r="BSB12"/>
      <c r="BSC12"/>
      <c r="BSD12"/>
      <c r="BSE12"/>
      <c r="BSF12"/>
      <c r="BSG12"/>
      <c r="BSH12"/>
      <c r="BSI12"/>
      <c r="BSJ12"/>
      <c r="BSK12"/>
      <c r="BSL12"/>
      <c r="BSM12"/>
      <c r="BSN12"/>
      <c r="BSO12"/>
      <c r="BSP12"/>
      <c r="BSQ12"/>
      <c r="BSR12"/>
      <c r="BSS12"/>
      <c r="BST12"/>
      <c r="BSU12"/>
      <c r="BSV12"/>
      <c r="BSW12"/>
      <c r="BSX12"/>
      <c r="BSY12"/>
      <c r="BSZ12"/>
      <c r="BTA12"/>
      <c r="BTB12"/>
      <c r="BTC12"/>
      <c r="BTD12"/>
      <c r="BTE12"/>
      <c r="BTF12"/>
      <c r="BTG12"/>
      <c r="BTH12"/>
      <c r="BTI12"/>
      <c r="BTJ12"/>
      <c r="BTK12"/>
      <c r="BTL12"/>
      <c r="BTM12"/>
      <c r="BTN12"/>
      <c r="BTO12"/>
      <c r="BTP12"/>
      <c r="BTQ12"/>
      <c r="BTR12"/>
      <c r="BTS12"/>
      <c r="BTT12"/>
      <c r="BTU12"/>
      <c r="BTV12"/>
      <c r="BTW12"/>
      <c r="BTX12"/>
      <c r="BTY12"/>
      <c r="BTZ12"/>
      <c r="BUA12"/>
      <c r="BUB12"/>
      <c r="BUC12"/>
      <c r="BUD12"/>
      <c r="BUE12"/>
      <c r="BUF12"/>
      <c r="BUG12"/>
      <c r="BUH12"/>
      <c r="BUI12"/>
      <c r="BUJ12"/>
      <c r="BUK12"/>
      <c r="BUL12"/>
      <c r="BUM12"/>
      <c r="BUN12"/>
      <c r="BUO12"/>
      <c r="BUP12"/>
      <c r="BUQ12"/>
      <c r="BUR12"/>
      <c r="BUS12"/>
      <c r="BUT12"/>
      <c r="BUU12"/>
      <c r="BUV12"/>
      <c r="BUW12"/>
      <c r="BUX12"/>
      <c r="BUY12"/>
      <c r="BUZ12"/>
      <c r="BVA12"/>
      <c r="BVB12"/>
      <c r="BVC12"/>
      <c r="BVD12"/>
      <c r="BVE12"/>
      <c r="BVF12"/>
      <c r="BVG12"/>
      <c r="BVH12"/>
      <c r="BVI12"/>
      <c r="BVJ12"/>
      <c r="BVK12"/>
      <c r="BVL12"/>
      <c r="BVM12"/>
      <c r="BVN12"/>
      <c r="BVO12"/>
      <c r="BVP12"/>
      <c r="BVQ12"/>
      <c r="BVR12"/>
      <c r="BVS12"/>
      <c r="BVT12"/>
      <c r="BVU12"/>
      <c r="BVV12"/>
      <c r="BVW12"/>
      <c r="BVX12"/>
      <c r="BVY12"/>
      <c r="BVZ12"/>
      <c r="BWA12"/>
      <c r="BWB12"/>
      <c r="BWC12"/>
      <c r="BWD12"/>
      <c r="BWE12"/>
      <c r="BWF12"/>
      <c r="BWG12"/>
      <c r="BWH12"/>
      <c r="BWI12"/>
      <c r="BWJ12"/>
      <c r="BWK12"/>
      <c r="BWL12"/>
      <c r="BWM12"/>
      <c r="BWN12"/>
      <c r="BWO12"/>
      <c r="BWP12"/>
      <c r="BWQ12"/>
      <c r="BWR12"/>
      <c r="BWS12"/>
      <c r="BWT12"/>
      <c r="BWU12"/>
      <c r="BWV12"/>
      <c r="BWW12"/>
      <c r="BWX12"/>
      <c r="BWY12"/>
      <c r="BWZ12"/>
      <c r="BXA12"/>
      <c r="BXB12"/>
      <c r="BXC12"/>
      <c r="BXD12"/>
      <c r="BXE12"/>
      <c r="BXF12"/>
      <c r="BXG12"/>
      <c r="BXH12"/>
      <c r="BXI12"/>
      <c r="BXJ12"/>
      <c r="BXK12"/>
      <c r="BXL12"/>
      <c r="BXM12"/>
      <c r="BXN12"/>
      <c r="BXO12"/>
      <c r="BXP12"/>
      <c r="BXQ12"/>
      <c r="BXR12"/>
      <c r="BXS12"/>
      <c r="BXT12"/>
      <c r="BXU12"/>
      <c r="BXV12"/>
      <c r="BXW12"/>
      <c r="BXX12"/>
      <c r="BXY12"/>
      <c r="BXZ12"/>
      <c r="BYA12"/>
      <c r="BYB12"/>
      <c r="BYC12"/>
      <c r="BYD12"/>
      <c r="BYE12"/>
      <c r="BYF12"/>
      <c r="BYG12"/>
      <c r="BYH12"/>
      <c r="BYI12"/>
      <c r="BYJ12"/>
      <c r="BYK12"/>
      <c r="BYL12"/>
      <c r="BYM12"/>
      <c r="BYN12"/>
      <c r="BYO12"/>
      <c r="BYP12"/>
      <c r="BYQ12"/>
      <c r="BYR12"/>
      <c r="BYS12"/>
      <c r="BYT12"/>
      <c r="BYU12"/>
      <c r="BYV12"/>
      <c r="BYW12"/>
      <c r="BYX12"/>
      <c r="BYY12"/>
      <c r="BYZ12"/>
      <c r="BZA12"/>
      <c r="BZB12"/>
      <c r="BZC12"/>
      <c r="BZD12"/>
      <c r="BZE12"/>
      <c r="BZF12"/>
      <c r="BZG12"/>
      <c r="BZH12"/>
      <c r="BZI12"/>
      <c r="BZJ12"/>
      <c r="BZK12"/>
      <c r="BZL12"/>
      <c r="BZM12"/>
      <c r="BZN12"/>
      <c r="BZO12"/>
      <c r="BZP12"/>
      <c r="BZQ12"/>
      <c r="BZR12"/>
      <c r="BZS12"/>
      <c r="BZT12"/>
      <c r="BZU12"/>
      <c r="BZV12"/>
      <c r="BZW12"/>
      <c r="BZX12"/>
      <c r="BZY12"/>
      <c r="BZZ12"/>
      <c r="CAA12"/>
      <c r="CAB12"/>
      <c r="CAC12"/>
      <c r="CAD12"/>
      <c r="CAE12"/>
      <c r="CAF12"/>
      <c r="CAG12"/>
      <c r="CAH12"/>
      <c r="CAI12"/>
      <c r="CAJ12"/>
      <c r="CAK12"/>
      <c r="CAL12"/>
      <c r="CAM12"/>
      <c r="CAN12"/>
      <c r="CAO12"/>
      <c r="CAP12"/>
      <c r="CAQ12"/>
      <c r="CAR12"/>
      <c r="CAS12"/>
      <c r="CAT12"/>
      <c r="CAU12"/>
      <c r="CAV12"/>
      <c r="CAW12"/>
      <c r="CAX12"/>
      <c r="CAY12"/>
      <c r="CAZ12"/>
      <c r="CBA12"/>
      <c r="CBB12"/>
      <c r="CBC12"/>
      <c r="CBD12"/>
      <c r="CBE12"/>
      <c r="CBF12"/>
      <c r="CBG12"/>
      <c r="CBH12"/>
      <c r="CBI12"/>
      <c r="CBJ12"/>
      <c r="CBK12"/>
      <c r="CBL12"/>
      <c r="CBM12"/>
      <c r="CBN12"/>
      <c r="CBO12"/>
      <c r="CBP12"/>
      <c r="CBQ12"/>
      <c r="CBR12"/>
      <c r="CBS12"/>
      <c r="CBT12"/>
      <c r="CBU12"/>
      <c r="CBV12"/>
      <c r="CBW12"/>
      <c r="CBX12"/>
      <c r="CBY12"/>
      <c r="CBZ12"/>
      <c r="CCA12"/>
      <c r="CCB12"/>
      <c r="CCC12"/>
      <c r="CCD12"/>
      <c r="CCE12"/>
      <c r="CCF12"/>
      <c r="CCG12"/>
      <c r="CCH12"/>
      <c r="CCI12"/>
      <c r="CCJ12"/>
      <c r="CCK12"/>
      <c r="CCL12"/>
      <c r="CCM12"/>
      <c r="CCN12"/>
      <c r="CCO12"/>
      <c r="CCP12"/>
      <c r="CCQ12"/>
      <c r="CCR12"/>
      <c r="CCS12"/>
      <c r="CCT12"/>
      <c r="CCU12"/>
      <c r="CCV12"/>
      <c r="CCW12"/>
      <c r="CCX12"/>
      <c r="CCY12"/>
      <c r="CCZ12"/>
      <c r="CDA12"/>
      <c r="CDB12"/>
      <c r="CDC12"/>
      <c r="CDD12"/>
      <c r="CDE12"/>
      <c r="CDF12"/>
      <c r="CDG12"/>
      <c r="CDH12"/>
      <c r="CDI12"/>
      <c r="CDJ12"/>
      <c r="CDK12"/>
      <c r="CDL12"/>
      <c r="CDM12"/>
      <c r="CDN12"/>
      <c r="CDO12"/>
      <c r="CDP12"/>
      <c r="CDQ12"/>
      <c r="CDR12"/>
      <c r="CDS12"/>
      <c r="CDT12"/>
      <c r="CDU12"/>
      <c r="CDV12"/>
      <c r="CDW12"/>
      <c r="CDX12"/>
      <c r="CDY12"/>
      <c r="CDZ12"/>
      <c r="CEA12"/>
      <c r="CEB12"/>
      <c r="CEC12"/>
      <c r="CED12"/>
      <c r="CEE12"/>
      <c r="CEF12"/>
      <c r="CEG12"/>
      <c r="CEH12"/>
      <c r="CEI12"/>
      <c r="CEJ12"/>
      <c r="CEK12"/>
      <c r="CEL12"/>
      <c r="CEM12"/>
      <c r="CEN12"/>
      <c r="CEO12"/>
      <c r="CEP12"/>
      <c r="CEQ12"/>
      <c r="CER12"/>
      <c r="CES12"/>
      <c r="CET12"/>
      <c r="CEU12"/>
      <c r="CEV12"/>
      <c r="CEW12"/>
      <c r="CEX12"/>
      <c r="CEY12"/>
      <c r="CEZ12"/>
      <c r="CFA12"/>
      <c r="CFB12"/>
      <c r="CFC12"/>
      <c r="CFD12"/>
      <c r="CFE12"/>
      <c r="CFF12"/>
      <c r="CFG12"/>
      <c r="CFH12"/>
      <c r="CFI12"/>
      <c r="CFJ12"/>
      <c r="CFK12"/>
      <c r="CFL12"/>
      <c r="CFM12"/>
      <c r="CFN12"/>
      <c r="CFO12"/>
      <c r="CFP12"/>
      <c r="CFQ12"/>
      <c r="CFR12"/>
      <c r="CFS12"/>
      <c r="CFT12"/>
      <c r="CFU12"/>
      <c r="CFV12"/>
      <c r="CFW12"/>
      <c r="CFX12"/>
      <c r="CFY12"/>
      <c r="CFZ12"/>
      <c r="CGA12"/>
      <c r="CGB12"/>
      <c r="CGC12"/>
      <c r="CGD12"/>
      <c r="CGE12"/>
      <c r="CGF12"/>
      <c r="CGG12"/>
      <c r="CGH12"/>
      <c r="CGI12"/>
      <c r="CGJ12"/>
      <c r="CGK12"/>
      <c r="CGL12"/>
      <c r="CGM12"/>
      <c r="CGN12"/>
      <c r="CGO12"/>
      <c r="CGP12"/>
      <c r="CGQ12"/>
      <c r="CGR12"/>
      <c r="CGS12"/>
      <c r="CGT12"/>
      <c r="CGU12"/>
      <c r="CGV12"/>
      <c r="CGW12"/>
      <c r="CGX12"/>
      <c r="CGY12"/>
      <c r="CGZ12"/>
      <c r="CHA12"/>
      <c r="CHB12"/>
      <c r="CHC12"/>
      <c r="CHD12"/>
      <c r="CHE12"/>
      <c r="CHF12"/>
      <c r="CHG12"/>
      <c r="CHH12"/>
      <c r="CHI12"/>
      <c r="CHJ12"/>
      <c r="CHK12"/>
      <c r="CHL12"/>
      <c r="CHM12"/>
      <c r="CHN12"/>
      <c r="CHO12"/>
      <c r="CHP12"/>
      <c r="CHQ12"/>
      <c r="CHR12"/>
      <c r="CHS12"/>
      <c r="CHT12"/>
      <c r="CHU12"/>
      <c r="CHV12"/>
      <c r="CHW12"/>
      <c r="CHX12"/>
      <c r="CHY12"/>
      <c r="CHZ12"/>
      <c r="CIA12"/>
      <c r="CIB12"/>
      <c r="CIC12"/>
      <c r="CID12"/>
      <c r="CIE12"/>
      <c r="CIF12"/>
      <c r="CIG12"/>
      <c r="CIH12"/>
      <c r="CII12"/>
      <c r="CIJ12"/>
      <c r="CIK12"/>
      <c r="CIL12"/>
      <c r="CIM12"/>
      <c r="CIN12"/>
      <c r="CIO12"/>
      <c r="CIP12"/>
      <c r="CIQ12"/>
      <c r="CIR12"/>
      <c r="CIS12"/>
      <c r="CIT12"/>
      <c r="CIU12"/>
      <c r="CIV12"/>
      <c r="CIW12"/>
      <c r="CIX12"/>
      <c r="CIY12"/>
      <c r="CIZ12"/>
      <c r="CJA12"/>
      <c r="CJB12"/>
      <c r="CJC12"/>
      <c r="CJD12"/>
      <c r="CJE12"/>
      <c r="CJF12"/>
      <c r="CJG12"/>
      <c r="CJH12"/>
      <c r="CJI12"/>
      <c r="CJJ12"/>
      <c r="CJK12"/>
      <c r="CJL12"/>
      <c r="CJM12"/>
      <c r="CJN12"/>
      <c r="CJO12"/>
      <c r="CJP12"/>
      <c r="CJQ12"/>
      <c r="CJR12"/>
      <c r="CJS12"/>
      <c r="CJT12"/>
      <c r="CJU12"/>
      <c r="CJV12"/>
      <c r="CJW12"/>
      <c r="CJX12"/>
      <c r="CJY12"/>
      <c r="CJZ12"/>
      <c r="CKA12"/>
      <c r="CKB12"/>
      <c r="CKC12"/>
      <c r="CKD12"/>
      <c r="CKE12"/>
      <c r="CKF12"/>
      <c r="CKG12"/>
      <c r="CKH12"/>
      <c r="CKI12"/>
      <c r="CKJ12"/>
      <c r="CKK12"/>
      <c r="CKL12"/>
      <c r="CKM12"/>
      <c r="CKN12"/>
      <c r="CKO12"/>
      <c r="CKP12"/>
      <c r="CKQ12"/>
      <c r="CKR12"/>
      <c r="CKS12"/>
      <c r="CKT12"/>
      <c r="CKU12"/>
      <c r="CKV12"/>
      <c r="CKW12"/>
      <c r="CKX12"/>
      <c r="CKY12"/>
      <c r="CKZ12"/>
      <c r="CLA12"/>
      <c r="CLB12"/>
      <c r="CLC12"/>
      <c r="CLD12"/>
      <c r="CLE12"/>
      <c r="CLF12"/>
      <c r="CLG12"/>
      <c r="CLH12"/>
      <c r="CLI12"/>
      <c r="CLJ12"/>
      <c r="CLK12"/>
      <c r="CLL12"/>
      <c r="CLM12"/>
      <c r="CLN12"/>
      <c r="CLO12"/>
      <c r="CLP12"/>
      <c r="CLQ12"/>
      <c r="CLR12"/>
      <c r="CLS12"/>
      <c r="CLT12"/>
      <c r="CLU12"/>
      <c r="CLV12"/>
      <c r="CLW12"/>
      <c r="CLX12"/>
      <c r="CLY12"/>
      <c r="CLZ12"/>
      <c r="CMA12"/>
      <c r="CMB12"/>
      <c r="CMC12"/>
      <c r="CMD12"/>
      <c r="CME12"/>
      <c r="CMF12"/>
      <c r="CMG12"/>
      <c r="CMH12"/>
      <c r="CMI12"/>
      <c r="CMJ12"/>
      <c r="CMK12"/>
      <c r="CML12"/>
      <c r="CMM12"/>
      <c r="CMN12"/>
      <c r="CMO12"/>
      <c r="CMP12"/>
      <c r="CMQ12"/>
      <c r="CMR12"/>
      <c r="CMS12"/>
      <c r="CMT12"/>
      <c r="CMU12"/>
      <c r="CMV12"/>
      <c r="CMW12"/>
      <c r="CMX12"/>
      <c r="CMY12"/>
      <c r="CMZ12"/>
      <c r="CNA12"/>
      <c r="CNB12"/>
      <c r="CNC12"/>
      <c r="CND12"/>
      <c r="CNE12"/>
      <c r="CNF12"/>
      <c r="CNG12"/>
      <c r="CNH12"/>
      <c r="CNI12"/>
      <c r="CNJ12"/>
      <c r="CNK12"/>
      <c r="CNL12"/>
      <c r="CNM12"/>
      <c r="CNN12"/>
      <c r="CNO12"/>
      <c r="CNP12"/>
      <c r="CNQ12"/>
      <c r="CNR12"/>
      <c r="CNS12"/>
      <c r="CNT12"/>
      <c r="CNU12"/>
      <c r="CNV12"/>
      <c r="CNW12"/>
      <c r="CNX12"/>
      <c r="CNY12"/>
      <c r="CNZ12"/>
      <c r="COA12"/>
      <c r="COB12"/>
      <c r="COC12"/>
      <c r="COD12"/>
      <c r="COE12"/>
      <c r="COF12"/>
      <c r="COG12"/>
      <c r="COH12"/>
      <c r="COI12"/>
      <c r="COJ12"/>
      <c r="COK12"/>
      <c r="COL12"/>
      <c r="COM12"/>
      <c r="CON12"/>
      <c r="COO12"/>
      <c r="COP12"/>
      <c r="COQ12"/>
      <c r="COR12"/>
      <c r="COS12"/>
      <c r="COT12"/>
      <c r="COU12"/>
      <c r="COV12"/>
      <c r="COW12"/>
      <c r="COX12"/>
      <c r="COY12"/>
      <c r="COZ12"/>
      <c r="CPA12"/>
      <c r="CPB12"/>
      <c r="CPC12"/>
      <c r="CPD12"/>
      <c r="CPE12"/>
      <c r="CPF12"/>
      <c r="CPG12"/>
      <c r="CPH12"/>
      <c r="CPI12"/>
      <c r="CPJ12"/>
      <c r="CPK12"/>
      <c r="CPL12"/>
      <c r="CPM12"/>
      <c r="CPN12"/>
      <c r="CPO12"/>
      <c r="CPP12"/>
      <c r="CPQ12"/>
      <c r="CPR12"/>
      <c r="CPS12"/>
      <c r="CPT12"/>
      <c r="CPU12"/>
      <c r="CPV12"/>
      <c r="CPW12"/>
      <c r="CPX12"/>
      <c r="CPY12"/>
      <c r="CPZ12"/>
      <c r="CQA12"/>
      <c r="CQB12"/>
      <c r="CQC12"/>
      <c r="CQD12"/>
      <c r="CQE12"/>
      <c r="CQF12"/>
      <c r="CQG12"/>
      <c r="CQH12"/>
      <c r="CQI12"/>
      <c r="CQJ12"/>
      <c r="CQK12"/>
      <c r="CQL12"/>
      <c r="CQM12"/>
      <c r="CQN12"/>
      <c r="CQO12"/>
      <c r="CQP12"/>
      <c r="CQQ12"/>
      <c r="CQR12"/>
      <c r="CQS12"/>
      <c r="CQT12"/>
      <c r="CQU12"/>
      <c r="CQV12"/>
      <c r="CQW12"/>
      <c r="CQX12"/>
      <c r="CQY12"/>
      <c r="CQZ12"/>
      <c r="CRA12"/>
      <c r="CRB12"/>
      <c r="CRC12"/>
      <c r="CRD12"/>
      <c r="CRE12"/>
      <c r="CRF12"/>
      <c r="CRG12"/>
      <c r="CRH12"/>
      <c r="CRI12"/>
      <c r="CRJ12"/>
      <c r="CRK12"/>
      <c r="CRL12"/>
      <c r="CRM12"/>
      <c r="CRN12"/>
      <c r="CRO12"/>
      <c r="CRP12"/>
      <c r="CRQ12"/>
      <c r="CRR12"/>
      <c r="CRS12"/>
      <c r="CRT12"/>
      <c r="CRU12"/>
      <c r="CRV12"/>
      <c r="CRW12"/>
      <c r="CRX12"/>
      <c r="CRY12"/>
      <c r="CRZ12"/>
      <c r="CSA12"/>
      <c r="CSB12"/>
      <c r="CSC12"/>
      <c r="CSD12"/>
      <c r="CSE12"/>
      <c r="CSF12"/>
      <c r="CSG12"/>
      <c r="CSH12"/>
      <c r="CSI12"/>
      <c r="CSJ12"/>
      <c r="CSK12"/>
      <c r="CSL12"/>
      <c r="CSM12"/>
      <c r="CSN12"/>
      <c r="CSO12"/>
      <c r="CSP12"/>
      <c r="CSQ12"/>
      <c r="CSR12"/>
      <c r="CSS12"/>
      <c r="CST12"/>
      <c r="CSU12"/>
      <c r="CSV12"/>
      <c r="CSW12"/>
      <c r="CSX12"/>
      <c r="CSY12"/>
      <c r="CSZ12"/>
      <c r="CTA12"/>
      <c r="CTB12"/>
      <c r="CTC12"/>
      <c r="CTD12"/>
      <c r="CTE12"/>
      <c r="CTF12"/>
      <c r="CTG12"/>
      <c r="CTH12"/>
      <c r="CTI12"/>
      <c r="CTJ12"/>
      <c r="CTK12"/>
      <c r="CTL12"/>
      <c r="CTM12"/>
      <c r="CTN12"/>
      <c r="CTO12"/>
      <c r="CTP12"/>
      <c r="CTQ12"/>
      <c r="CTR12"/>
      <c r="CTS12"/>
      <c r="CTT12"/>
      <c r="CTU12"/>
      <c r="CTV12"/>
      <c r="CTW12"/>
      <c r="CTX12"/>
      <c r="CTY12"/>
      <c r="CTZ12"/>
      <c r="CUA12"/>
      <c r="CUB12"/>
      <c r="CUC12"/>
      <c r="CUD12"/>
      <c r="CUE12"/>
      <c r="CUF12"/>
      <c r="CUG12"/>
      <c r="CUH12"/>
      <c r="CUI12"/>
      <c r="CUJ12"/>
      <c r="CUK12"/>
      <c r="CUL12"/>
      <c r="CUM12"/>
      <c r="CUN12"/>
      <c r="CUO12"/>
      <c r="CUP12"/>
      <c r="CUQ12"/>
      <c r="CUR12"/>
      <c r="CUS12"/>
      <c r="CUT12"/>
      <c r="CUU12"/>
      <c r="CUV12"/>
      <c r="CUW12"/>
      <c r="CUX12"/>
      <c r="CUY12"/>
      <c r="CUZ12"/>
      <c r="CVA12"/>
      <c r="CVB12"/>
      <c r="CVC12"/>
      <c r="CVD12"/>
      <c r="CVE12"/>
      <c r="CVF12"/>
      <c r="CVG12"/>
      <c r="CVH12"/>
      <c r="CVI12"/>
      <c r="CVJ12"/>
      <c r="CVK12"/>
      <c r="CVL12"/>
      <c r="CVM12"/>
      <c r="CVN12"/>
      <c r="CVO12"/>
      <c r="CVP12"/>
      <c r="CVQ12"/>
      <c r="CVR12"/>
      <c r="CVS12"/>
      <c r="CVT12"/>
      <c r="CVU12"/>
      <c r="CVV12"/>
      <c r="CVW12"/>
      <c r="CVX12"/>
      <c r="CVY12"/>
      <c r="CVZ12"/>
      <c r="CWA12"/>
      <c r="CWB12"/>
      <c r="CWC12"/>
      <c r="CWD12"/>
      <c r="CWE12"/>
      <c r="CWF12"/>
      <c r="CWG12"/>
      <c r="CWH12"/>
      <c r="CWI12"/>
      <c r="CWJ12"/>
      <c r="CWK12"/>
      <c r="CWL12"/>
      <c r="CWM12"/>
      <c r="CWN12"/>
      <c r="CWO12"/>
      <c r="CWP12"/>
      <c r="CWQ12"/>
      <c r="CWR12"/>
      <c r="CWS12"/>
      <c r="CWT12"/>
      <c r="CWU12"/>
      <c r="CWV12"/>
      <c r="CWW12"/>
      <c r="CWX12"/>
      <c r="CWY12"/>
      <c r="CWZ12"/>
      <c r="CXA12"/>
      <c r="CXB12"/>
      <c r="CXC12"/>
      <c r="CXD12"/>
      <c r="CXE12"/>
      <c r="CXF12"/>
      <c r="CXG12"/>
      <c r="CXH12"/>
      <c r="CXI12"/>
      <c r="CXJ12"/>
      <c r="CXK12"/>
      <c r="CXL12"/>
      <c r="CXM12"/>
      <c r="CXN12"/>
      <c r="CXO12"/>
      <c r="CXP12"/>
      <c r="CXQ12"/>
      <c r="CXR12"/>
      <c r="CXS12"/>
      <c r="CXT12"/>
      <c r="CXU12"/>
      <c r="CXV12"/>
      <c r="CXW12"/>
      <c r="CXX12"/>
      <c r="CXY12"/>
      <c r="CXZ12"/>
      <c r="CYA12"/>
      <c r="CYB12"/>
      <c r="CYC12"/>
      <c r="CYD12"/>
      <c r="CYE12"/>
      <c r="CYF12"/>
      <c r="CYG12"/>
      <c r="CYH12"/>
      <c r="CYI12"/>
      <c r="CYJ12"/>
      <c r="CYK12"/>
      <c r="CYL12"/>
      <c r="CYM12"/>
      <c r="CYN12"/>
      <c r="CYO12"/>
      <c r="CYP12"/>
      <c r="CYQ12"/>
      <c r="CYR12"/>
      <c r="CYS12"/>
      <c r="CYT12"/>
      <c r="CYU12"/>
      <c r="CYV12"/>
      <c r="CYW12"/>
      <c r="CYX12"/>
      <c r="CYY12"/>
      <c r="CYZ12"/>
      <c r="CZA12"/>
      <c r="CZB12"/>
      <c r="CZC12"/>
      <c r="CZD12"/>
      <c r="CZE12"/>
      <c r="CZF12"/>
      <c r="CZG12"/>
      <c r="CZH12"/>
      <c r="CZI12"/>
      <c r="CZJ12"/>
      <c r="CZK12"/>
      <c r="CZL12"/>
      <c r="CZM12"/>
      <c r="CZN12"/>
      <c r="CZO12"/>
      <c r="CZP12"/>
      <c r="CZQ12"/>
      <c r="CZR12"/>
      <c r="CZS12"/>
      <c r="CZT12"/>
      <c r="CZU12"/>
      <c r="CZV12"/>
      <c r="CZW12"/>
      <c r="CZX12"/>
      <c r="CZY12"/>
      <c r="CZZ12"/>
      <c r="DAA12"/>
      <c r="DAB12"/>
      <c r="DAC12"/>
      <c r="DAD12"/>
      <c r="DAE12"/>
      <c r="DAF12"/>
      <c r="DAG12"/>
      <c r="DAH12"/>
      <c r="DAI12"/>
      <c r="DAJ12"/>
      <c r="DAK12"/>
      <c r="DAL12"/>
      <c r="DAM12"/>
      <c r="DAN12"/>
      <c r="DAO12"/>
      <c r="DAP12"/>
      <c r="DAQ12"/>
      <c r="DAR12"/>
      <c r="DAS12"/>
      <c r="DAT12"/>
      <c r="DAU12"/>
      <c r="DAV12"/>
      <c r="DAW12"/>
      <c r="DAX12"/>
      <c r="DAY12"/>
      <c r="DAZ12"/>
      <c r="DBA12"/>
      <c r="DBB12"/>
      <c r="DBC12"/>
      <c r="DBD12"/>
      <c r="DBE12"/>
      <c r="DBF12"/>
      <c r="DBG12"/>
      <c r="DBH12"/>
      <c r="DBI12"/>
      <c r="DBJ12"/>
      <c r="DBK12"/>
      <c r="DBL12"/>
      <c r="DBM12"/>
      <c r="DBN12"/>
      <c r="DBO12"/>
      <c r="DBP12"/>
      <c r="DBQ12"/>
      <c r="DBR12"/>
      <c r="DBS12"/>
      <c r="DBT12"/>
      <c r="DBU12"/>
      <c r="DBV12"/>
      <c r="DBW12"/>
      <c r="DBX12"/>
      <c r="DBY12"/>
      <c r="DBZ12"/>
      <c r="DCA12"/>
      <c r="DCB12"/>
      <c r="DCC12"/>
      <c r="DCD12"/>
      <c r="DCE12"/>
      <c r="DCF12"/>
      <c r="DCG12"/>
      <c r="DCH12"/>
      <c r="DCI12"/>
      <c r="DCJ12"/>
      <c r="DCK12"/>
      <c r="DCL12"/>
      <c r="DCM12"/>
      <c r="DCN12"/>
      <c r="DCO12"/>
      <c r="DCP12"/>
      <c r="DCQ12"/>
      <c r="DCR12"/>
      <c r="DCS12"/>
      <c r="DCT12"/>
      <c r="DCU12"/>
      <c r="DCV12"/>
      <c r="DCW12"/>
      <c r="DCX12"/>
      <c r="DCY12"/>
      <c r="DCZ12"/>
      <c r="DDA12"/>
      <c r="DDB12"/>
      <c r="DDC12"/>
      <c r="DDD12"/>
      <c r="DDE12"/>
      <c r="DDF12"/>
      <c r="DDG12"/>
      <c r="DDH12"/>
      <c r="DDI12"/>
      <c r="DDJ12"/>
      <c r="DDK12"/>
      <c r="DDL12"/>
      <c r="DDM12"/>
      <c r="DDN12"/>
      <c r="DDO12"/>
      <c r="DDP12"/>
      <c r="DDQ12"/>
      <c r="DDR12"/>
      <c r="DDS12"/>
      <c r="DDT12"/>
      <c r="DDU12"/>
      <c r="DDV12"/>
      <c r="DDW12"/>
      <c r="DDX12"/>
      <c r="DDY12"/>
      <c r="DDZ12"/>
      <c r="DEA12"/>
      <c r="DEB12"/>
      <c r="DEC12"/>
      <c r="DED12"/>
      <c r="DEE12"/>
      <c r="DEF12"/>
      <c r="DEG12"/>
      <c r="DEH12"/>
      <c r="DEI12"/>
      <c r="DEJ12"/>
      <c r="DEK12"/>
      <c r="DEL12"/>
      <c r="DEM12"/>
      <c r="DEN12"/>
      <c r="DEO12"/>
      <c r="DEP12"/>
      <c r="DEQ12"/>
      <c r="DER12"/>
      <c r="DES12"/>
      <c r="DET12"/>
      <c r="DEU12"/>
      <c r="DEV12"/>
      <c r="DEW12"/>
      <c r="DEX12"/>
      <c r="DEY12"/>
      <c r="DEZ12"/>
      <c r="DFA12"/>
      <c r="DFB12"/>
      <c r="DFC12"/>
      <c r="DFD12"/>
      <c r="DFE12"/>
      <c r="DFF12"/>
      <c r="DFG12"/>
      <c r="DFH12"/>
      <c r="DFI12"/>
      <c r="DFJ12"/>
      <c r="DFK12"/>
      <c r="DFL12"/>
      <c r="DFM12"/>
      <c r="DFN12"/>
      <c r="DFO12"/>
      <c r="DFP12"/>
      <c r="DFQ12"/>
      <c r="DFR12"/>
      <c r="DFS12"/>
      <c r="DFT12"/>
      <c r="DFU12"/>
      <c r="DFV12"/>
      <c r="DFW12"/>
      <c r="DFX12"/>
      <c r="DFY12"/>
      <c r="DFZ12"/>
      <c r="DGA12"/>
      <c r="DGB12"/>
      <c r="DGC12"/>
      <c r="DGD12"/>
      <c r="DGE12"/>
      <c r="DGF12"/>
      <c r="DGG12"/>
      <c r="DGH12"/>
      <c r="DGI12"/>
      <c r="DGJ12"/>
      <c r="DGK12"/>
      <c r="DGL12"/>
      <c r="DGM12"/>
      <c r="DGN12"/>
      <c r="DGO12"/>
      <c r="DGP12"/>
      <c r="DGQ12"/>
      <c r="DGR12"/>
      <c r="DGS12"/>
      <c r="DGT12"/>
      <c r="DGU12"/>
      <c r="DGV12"/>
      <c r="DGW12"/>
      <c r="DGX12"/>
      <c r="DGY12"/>
      <c r="DGZ12"/>
      <c r="DHA12"/>
      <c r="DHB12"/>
      <c r="DHC12"/>
      <c r="DHD12"/>
      <c r="DHE12"/>
      <c r="DHF12"/>
      <c r="DHG12"/>
      <c r="DHH12"/>
      <c r="DHI12"/>
      <c r="DHJ12"/>
      <c r="DHK12"/>
      <c r="DHL12"/>
      <c r="DHM12"/>
      <c r="DHN12"/>
      <c r="DHO12"/>
      <c r="DHP12"/>
      <c r="DHQ12"/>
      <c r="DHR12"/>
      <c r="DHS12"/>
      <c r="DHT12"/>
      <c r="DHU12"/>
      <c r="DHV12"/>
      <c r="DHW12"/>
      <c r="DHX12"/>
      <c r="DHY12"/>
      <c r="DHZ12"/>
      <c r="DIA12"/>
      <c r="DIB12"/>
      <c r="DIC12"/>
      <c r="DID12"/>
      <c r="DIE12"/>
      <c r="DIF12"/>
      <c r="DIG12"/>
      <c r="DIH12"/>
      <c r="DII12"/>
      <c r="DIJ12"/>
      <c r="DIK12"/>
      <c r="DIL12"/>
      <c r="DIM12"/>
      <c r="DIN12"/>
      <c r="DIO12"/>
      <c r="DIP12"/>
      <c r="DIQ12"/>
      <c r="DIR12"/>
      <c r="DIS12"/>
      <c r="DIT12"/>
      <c r="DIU12"/>
      <c r="DIV12"/>
      <c r="DIW12"/>
      <c r="DIX12"/>
      <c r="DIY12"/>
      <c r="DIZ12"/>
      <c r="DJA12"/>
      <c r="DJB12"/>
      <c r="DJC12"/>
      <c r="DJD12"/>
      <c r="DJE12"/>
      <c r="DJF12"/>
      <c r="DJG12"/>
      <c r="DJH12"/>
      <c r="DJI12"/>
      <c r="DJJ12"/>
      <c r="DJK12"/>
      <c r="DJL12"/>
      <c r="DJM12"/>
      <c r="DJN12"/>
      <c r="DJO12"/>
      <c r="DJP12"/>
      <c r="DJQ12"/>
      <c r="DJR12"/>
      <c r="DJS12"/>
      <c r="DJT12"/>
      <c r="DJU12"/>
      <c r="DJV12"/>
      <c r="DJW12"/>
      <c r="DJX12"/>
      <c r="DJY12"/>
      <c r="DJZ12"/>
      <c r="DKA12"/>
      <c r="DKB12"/>
      <c r="DKC12"/>
      <c r="DKD12"/>
      <c r="DKE12"/>
      <c r="DKF12"/>
      <c r="DKG12"/>
      <c r="DKH12"/>
      <c r="DKI12"/>
      <c r="DKJ12"/>
      <c r="DKK12"/>
      <c r="DKL12"/>
      <c r="DKM12"/>
      <c r="DKN12"/>
      <c r="DKO12"/>
      <c r="DKP12"/>
      <c r="DKQ12"/>
      <c r="DKR12"/>
      <c r="DKS12"/>
      <c r="DKT12"/>
      <c r="DKU12"/>
      <c r="DKV12"/>
      <c r="DKW12"/>
      <c r="DKX12"/>
      <c r="DKY12"/>
      <c r="DKZ12"/>
      <c r="DLA12"/>
      <c r="DLB12"/>
      <c r="DLC12"/>
      <c r="DLD12"/>
      <c r="DLE12"/>
      <c r="DLF12"/>
      <c r="DLG12"/>
      <c r="DLH12"/>
      <c r="DLI12"/>
      <c r="DLJ12"/>
      <c r="DLK12"/>
      <c r="DLL12"/>
      <c r="DLM12"/>
      <c r="DLN12"/>
      <c r="DLO12"/>
      <c r="DLP12"/>
      <c r="DLQ12"/>
      <c r="DLR12"/>
      <c r="DLS12"/>
      <c r="DLT12"/>
      <c r="DLU12"/>
      <c r="DLV12"/>
      <c r="DLW12"/>
      <c r="DLX12"/>
      <c r="DLY12"/>
      <c r="DLZ12"/>
      <c r="DMA12"/>
      <c r="DMB12"/>
      <c r="DMC12"/>
      <c r="DMD12"/>
      <c r="DME12"/>
      <c r="DMF12"/>
      <c r="DMG12"/>
      <c r="DMH12"/>
      <c r="DMI12"/>
      <c r="DMJ12"/>
      <c r="DMK12"/>
      <c r="DML12"/>
      <c r="DMM12"/>
      <c r="DMN12"/>
      <c r="DMO12"/>
      <c r="DMP12"/>
      <c r="DMQ12"/>
      <c r="DMR12"/>
      <c r="DMS12"/>
      <c r="DMT12"/>
      <c r="DMU12"/>
      <c r="DMV12"/>
      <c r="DMW12"/>
      <c r="DMX12"/>
      <c r="DMY12"/>
      <c r="DMZ12"/>
      <c r="DNA12"/>
      <c r="DNB12"/>
      <c r="DNC12"/>
      <c r="DND12"/>
      <c r="DNE12"/>
      <c r="DNF12"/>
      <c r="DNG12"/>
      <c r="DNH12"/>
      <c r="DNI12"/>
      <c r="DNJ12"/>
      <c r="DNK12"/>
      <c r="DNL12"/>
      <c r="DNM12"/>
      <c r="DNN12"/>
      <c r="DNO12"/>
      <c r="DNP12"/>
      <c r="DNQ12"/>
      <c r="DNR12"/>
      <c r="DNS12"/>
      <c r="DNT12"/>
      <c r="DNU12"/>
      <c r="DNV12"/>
      <c r="DNW12"/>
      <c r="DNX12"/>
      <c r="DNY12"/>
      <c r="DNZ12"/>
      <c r="DOA12"/>
      <c r="DOB12"/>
      <c r="DOC12"/>
      <c r="DOD12"/>
      <c r="DOE12"/>
      <c r="DOF12"/>
      <c r="DOG12"/>
      <c r="DOH12"/>
      <c r="DOI12"/>
      <c r="DOJ12"/>
      <c r="DOK12"/>
      <c r="DOL12"/>
      <c r="DOM12"/>
      <c r="DON12"/>
      <c r="DOO12"/>
      <c r="DOP12"/>
      <c r="DOQ12"/>
      <c r="DOR12"/>
      <c r="DOS12"/>
      <c r="DOT12"/>
      <c r="DOU12"/>
      <c r="DOV12"/>
      <c r="DOW12"/>
      <c r="DOX12"/>
      <c r="DOY12"/>
      <c r="DOZ12"/>
      <c r="DPA12"/>
      <c r="DPB12"/>
      <c r="DPC12"/>
      <c r="DPD12"/>
      <c r="DPE12"/>
      <c r="DPF12"/>
      <c r="DPG12"/>
      <c r="DPH12"/>
      <c r="DPI12"/>
      <c r="DPJ12"/>
      <c r="DPK12"/>
      <c r="DPL12"/>
      <c r="DPM12"/>
      <c r="DPN12"/>
      <c r="DPO12"/>
      <c r="DPP12"/>
      <c r="DPQ12"/>
      <c r="DPR12"/>
      <c r="DPS12"/>
      <c r="DPT12"/>
      <c r="DPU12"/>
      <c r="DPV12"/>
      <c r="DPW12"/>
      <c r="DPX12"/>
      <c r="DPY12"/>
      <c r="DPZ12"/>
      <c r="DQA12"/>
      <c r="DQB12"/>
      <c r="DQC12"/>
      <c r="DQD12"/>
      <c r="DQE12"/>
      <c r="DQF12"/>
      <c r="DQG12"/>
      <c r="DQH12"/>
      <c r="DQI12"/>
      <c r="DQJ12"/>
      <c r="DQK12"/>
      <c r="DQL12"/>
      <c r="DQM12"/>
      <c r="DQN12"/>
      <c r="DQO12"/>
      <c r="DQP12"/>
      <c r="DQQ12"/>
      <c r="DQR12"/>
      <c r="DQS12"/>
      <c r="DQT12"/>
      <c r="DQU12"/>
      <c r="DQV12"/>
      <c r="DQW12"/>
      <c r="DQX12"/>
      <c r="DQY12"/>
      <c r="DQZ12"/>
      <c r="DRA12"/>
      <c r="DRB12"/>
      <c r="DRC12"/>
      <c r="DRD12"/>
      <c r="DRE12"/>
      <c r="DRF12"/>
      <c r="DRG12"/>
      <c r="DRH12"/>
      <c r="DRI12"/>
      <c r="DRJ12"/>
      <c r="DRK12"/>
      <c r="DRL12"/>
      <c r="DRM12"/>
      <c r="DRN12"/>
      <c r="DRO12"/>
      <c r="DRP12"/>
      <c r="DRQ12"/>
      <c r="DRR12"/>
      <c r="DRS12"/>
      <c r="DRT12"/>
      <c r="DRU12"/>
      <c r="DRV12"/>
      <c r="DRW12"/>
      <c r="DRX12"/>
      <c r="DRY12"/>
      <c r="DRZ12"/>
      <c r="DSA12"/>
      <c r="DSB12"/>
      <c r="DSC12"/>
      <c r="DSD12"/>
      <c r="DSE12"/>
      <c r="DSF12"/>
      <c r="DSG12"/>
      <c r="DSH12"/>
      <c r="DSI12"/>
      <c r="DSJ12"/>
      <c r="DSK12"/>
      <c r="DSL12"/>
      <c r="DSM12"/>
      <c r="DSN12"/>
      <c r="DSO12"/>
      <c r="DSP12"/>
      <c r="DSQ12"/>
      <c r="DSR12"/>
      <c r="DSS12"/>
      <c r="DST12"/>
      <c r="DSU12"/>
      <c r="DSV12"/>
      <c r="DSW12"/>
      <c r="DSX12"/>
      <c r="DSY12"/>
      <c r="DSZ12"/>
      <c r="DTA12"/>
      <c r="DTB12"/>
      <c r="DTC12"/>
      <c r="DTD12"/>
      <c r="DTE12"/>
      <c r="DTF12"/>
      <c r="DTG12"/>
      <c r="DTH12"/>
      <c r="DTI12"/>
      <c r="DTJ12"/>
      <c r="DTK12"/>
      <c r="DTL12"/>
      <c r="DTM12"/>
      <c r="DTN12"/>
      <c r="DTO12"/>
      <c r="DTP12"/>
      <c r="DTQ12"/>
      <c r="DTR12"/>
      <c r="DTS12"/>
      <c r="DTT12"/>
      <c r="DTU12"/>
      <c r="DTV12"/>
      <c r="DTW12"/>
      <c r="DTX12"/>
      <c r="DTY12"/>
      <c r="DTZ12"/>
      <c r="DUA12"/>
      <c r="DUB12"/>
      <c r="DUC12"/>
      <c r="DUD12"/>
      <c r="DUE12"/>
      <c r="DUF12"/>
      <c r="DUG12"/>
      <c r="DUH12"/>
      <c r="DUI12"/>
      <c r="DUJ12"/>
      <c r="DUK12"/>
      <c r="DUL12"/>
      <c r="DUM12"/>
      <c r="DUN12"/>
      <c r="DUO12"/>
      <c r="DUP12"/>
      <c r="DUQ12"/>
      <c r="DUR12"/>
      <c r="DUS12"/>
      <c r="DUT12"/>
      <c r="DUU12"/>
      <c r="DUV12"/>
      <c r="DUW12"/>
      <c r="DUX12"/>
      <c r="DUY12"/>
      <c r="DUZ12"/>
      <c r="DVA12"/>
      <c r="DVB12"/>
      <c r="DVC12"/>
      <c r="DVD12"/>
      <c r="DVE12"/>
      <c r="DVF12"/>
      <c r="DVG12"/>
      <c r="DVH12"/>
      <c r="DVI12"/>
      <c r="DVJ12"/>
      <c r="DVK12"/>
      <c r="DVL12"/>
      <c r="DVM12"/>
      <c r="DVN12"/>
      <c r="DVO12"/>
      <c r="DVP12"/>
      <c r="DVQ12"/>
      <c r="DVR12"/>
      <c r="DVS12"/>
      <c r="DVT12"/>
      <c r="DVU12"/>
      <c r="DVV12"/>
      <c r="DVW12"/>
      <c r="DVX12"/>
      <c r="DVY12"/>
      <c r="DVZ12"/>
      <c r="DWA12"/>
      <c r="DWB12"/>
      <c r="DWC12"/>
      <c r="DWD12"/>
      <c r="DWE12"/>
      <c r="DWF12"/>
      <c r="DWG12"/>
      <c r="DWH12"/>
      <c r="DWI12"/>
      <c r="DWJ12"/>
      <c r="DWK12"/>
      <c r="DWL12"/>
      <c r="DWM12"/>
      <c r="DWN12"/>
      <c r="DWO12"/>
      <c r="DWP12"/>
      <c r="DWQ12"/>
      <c r="DWR12"/>
      <c r="DWS12"/>
      <c r="DWT12"/>
      <c r="DWU12"/>
      <c r="DWV12"/>
      <c r="DWW12"/>
      <c r="DWX12"/>
      <c r="DWY12"/>
      <c r="DWZ12"/>
      <c r="DXA12"/>
      <c r="DXB12"/>
      <c r="DXC12"/>
      <c r="DXD12"/>
      <c r="DXE12"/>
      <c r="DXF12"/>
      <c r="DXG12"/>
      <c r="DXH12"/>
      <c r="DXI12"/>
      <c r="DXJ12"/>
      <c r="DXK12"/>
      <c r="DXL12"/>
      <c r="DXM12"/>
      <c r="DXN12"/>
      <c r="DXO12"/>
      <c r="DXP12"/>
      <c r="DXQ12"/>
      <c r="DXR12"/>
      <c r="DXS12"/>
      <c r="DXT12"/>
      <c r="DXU12"/>
      <c r="DXV12"/>
      <c r="DXW12"/>
      <c r="DXX12"/>
      <c r="DXY12"/>
      <c r="DXZ12"/>
      <c r="DYA12"/>
      <c r="DYB12"/>
      <c r="DYC12"/>
      <c r="DYD12"/>
      <c r="DYE12"/>
      <c r="DYF12"/>
      <c r="DYG12"/>
      <c r="DYH12"/>
      <c r="DYI12"/>
      <c r="DYJ12"/>
      <c r="DYK12"/>
      <c r="DYL12"/>
      <c r="DYM12"/>
      <c r="DYN12"/>
      <c r="DYO12"/>
      <c r="DYP12"/>
      <c r="DYQ12"/>
      <c r="DYR12"/>
      <c r="DYS12"/>
      <c r="DYT12"/>
      <c r="DYU12"/>
      <c r="DYV12"/>
      <c r="DYW12"/>
      <c r="DYX12"/>
      <c r="DYY12"/>
      <c r="DYZ12"/>
      <c r="DZA12"/>
      <c r="DZB12"/>
      <c r="DZC12"/>
      <c r="DZD12"/>
      <c r="DZE12"/>
      <c r="DZF12"/>
      <c r="DZG12"/>
      <c r="DZH12"/>
      <c r="DZI12"/>
      <c r="DZJ12"/>
      <c r="DZK12"/>
      <c r="DZL12"/>
      <c r="DZM12"/>
      <c r="DZN12"/>
      <c r="DZO12"/>
      <c r="DZP12"/>
      <c r="DZQ12"/>
      <c r="DZR12"/>
      <c r="DZS12"/>
      <c r="DZT12"/>
      <c r="DZU12"/>
      <c r="DZV12"/>
      <c r="DZW12"/>
      <c r="DZX12"/>
      <c r="DZY12"/>
      <c r="DZZ12"/>
      <c r="EAA12"/>
      <c r="EAB12"/>
      <c r="EAC12"/>
      <c r="EAD12"/>
      <c r="EAE12"/>
      <c r="EAF12"/>
      <c r="EAG12"/>
      <c r="EAH12"/>
      <c r="EAI12"/>
      <c r="EAJ12"/>
      <c r="EAK12"/>
      <c r="EAL12"/>
      <c r="EAM12"/>
      <c r="EAN12"/>
      <c r="EAO12"/>
      <c r="EAP12"/>
      <c r="EAQ12"/>
      <c r="EAR12"/>
      <c r="EAS12"/>
      <c r="EAT12"/>
      <c r="EAU12"/>
      <c r="EAV12"/>
      <c r="EAW12"/>
      <c r="EAX12"/>
      <c r="EAY12"/>
      <c r="EAZ12"/>
      <c r="EBA12"/>
      <c r="EBB12"/>
      <c r="EBC12"/>
      <c r="EBD12"/>
      <c r="EBE12"/>
      <c r="EBF12"/>
      <c r="EBG12"/>
      <c r="EBH12"/>
      <c r="EBI12"/>
      <c r="EBJ12"/>
      <c r="EBK12"/>
      <c r="EBL12"/>
      <c r="EBM12"/>
      <c r="EBN12"/>
      <c r="EBO12"/>
      <c r="EBP12"/>
      <c r="EBQ12"/>
      <c r="EBR12"/>
      <c r="EBS12"/>
      <c r="EBT12"/>
      <c r="EBU12"/>
      <c r="EBV12"/>
      <c r="EBW12"/>
      <c r="EBX12"/>
      <c r="EBY12"/>
      <c r="EBZ12"/>
      <c r="ECA12"/>
      <c r="ECB12"/>
      <c r="ECC12"/>
      <c r="ECD12"/>
      <c r="ECE12"/>
      <c r="ECF12"/>
      <c r="ECG12"/>
      <c r="ECH12"/>
      <c r="ECI12"/>
      <c r="ECJ12"/>
      <c r="ECK12"/>
      <c r="ECL12"/>
      <c r="ECM12"/>
      <c r="ECN12"/>
      <c r="ECO12"/>
      <c r="ECP12"/>
      <c r="ECQ12"/>
      <c r="ECR12"/>
      <c r="ECS12"/>
      <c r="ECT12"/>
      <c r="ECU12"/>
      <c r="ECV12"/>
      <c r="ECW12"/>
      <c r="ECX12"/>
      <c r="ECY12"/>
      <c r="ECZ12"/>
      <c r="EDA12"/>
      <c r="EDB12"/>
      <c r="EDC12"/>
      <c r="EDD12"/>
      <c r="EDE12"/>
      <c r="EDF12"/>
      <c r="EDG12"/>
      <c r="EDH12"/>
      <c r="EDI12"/>
      <c r="EDJ12"/>
      <c r="EDK12"/>
      <c r="EDL12"/>
      <c r="EDM12"/>
      <c r="EDN12"/>
      <c r="EDO12"/>
      <c r="EDP12"/>
      <c r="EDQ12"/>
      <c r="EDR12"/>
      <c r="EDS12"/>
      <c r="EDT12"/>
      <c r="EDU12"/>
      <c r="EDV12"/>
      <c r="EDW12"/>
      <c r="EDX12"/>
      <c r="EDY12"/>
      <c r="EDZ12"/>
      <c r="EEA12"/>
      <c r="EEB12"/>
      <c r="EEC12"/>
      <c r="EED12"/>
      <c r="EEE12"/>
      <c r="EEF12"/>
      <c r="EEG12"/>
      <c r="EEH12"/>
      <c r="EEI12"/>
      <c r="EEJ12"/>
      <c r="EEK12"/>
      <c r="EEL12"/>
      <c r="EEM12"/>
      <c r="EEN12"/>
      <c r="EEO12"/>
      <c r="EEP12"/>
      <c r="EEQ12"/>
      <c r="EER12"/>
      <c r="EES12"/>
      <c r="EET12"/>
      <c r="EEU12"/>
      <c r="EEV12"/>
      <c r="EEW12"/>
      <c r="EEX12"/>
      <c r="EEY12"/>
      <c r="EEZ12"/>
      <c r="EFA12"/>
      <c r="EFB12"/>
      <c r="EFC12"/>
      <c r="EFD12"/>
      <c r="EFE12"/>
      <c r="EFF12"/>
      <c r="EFG12"/>
      <c r="EFH12"/>
      <c r="EFI12"/>
      <c r="EFJ12"/>
      <c r="EFK12"/>
      <c r="EFL12"/>
      <c r="EFM12"/>
      <c r="EFN12"/>
      <c r="EFO12"/>
      <c r="EFP12"/>
      <c r="EFQ12"/>
      <c r="EFR12"/>
      <c r="EFS12"/>
      <c r="EFT12"/>
      <c r="EFU12"/>
      <c r="EFV12"/>
      <c r="EFW12"/>
      <c r="EFX12"/>
      <c r="EFY12"/>
      <c r="EFZ12"/>
      <c r="EGA12"/>
      <c r="EGB12"/>
      <c r="EGC12"/>
      <c r="EGD12"/>
      <c r="EGE12"/>
      <c r="EGF12"/>
      <c r="EGG12"/>
      <c r="EGH12"/>
      <c r="EGI12"/>
      <c r="EGJ12"/>
      <c r="EGK12"/>
      <c r="EGL12"/>
      <c r="EGM12"/>
      <c r="EGN12"/>
      <c r="EGO12"/>
      <c r="EGP12"/>
      <c r="EGQ12"/>
      <c r="EGR12"/>
      <c r="EGS12"/>
      <c r="EGT12"/>
      <c r="EGU12"/>
      <c r="EGV12"/>
      <c r="EGW12"/>
      <c r="EGX12"/>
      <c r="EGY12"/>
      <c r="EGZ12"/>
      <c r="EHA12"/>
      <c r="EHB12"/>
      <c r="EHC12"/>
      <c r="EHD12"/>
      <c r="EHE12"/>
      <c r="EHF12"/>
      <c r="EHG12"/>
      <c r="EHH12"/>
      <c r="EHI12"/>
      <c r="EHJ12"/>
      <c r="EHK12"/>
      <c r="EHL12"/>
      <c r="EHM12"/>
      <c r="EHN12"/>
      <c r="EHO12"/>
      <c r="EHP12"/>
      <c r="EHQ12"/>
      <c r="EHR12"/>
      <c r="EHS12"/>
      <c r="EHT12"/>
      <c r="EHU12"/>
      <c r="EHV12"/>
      <c r="EHW12"/>
      <c r="EHX12"/>
      <c r="EHY12"/>
      <c r="EHZ12"/>
      <c r="EIA12"/>
      <c r="EIB12"/>
      <c r="EIC12"/>
      <c r="EID12"/>
      <c r="EIE12"/>
      <c r="EIF12"/>
      <c r="EIG12"/>
      <c r="EIH12"/>
      <c r="EII12"/>
      <c r="EIJ12"/>
      <c r="EIK12"/>
      <c r="EIL12"/>
      <c r="EIM12"/>
      <c r="EIN12"/>
      <c r="EIO12"/>
      <c r="EIP12"/>
      <c r="EIQ12"/>
      <c r="EIR12"/>
      <c r="EIS12"/>
      <c r="EIT12"/>
      <c r="EIU12"/>
      <c r="EIV12"/>
      <c r="EIW12"/>
      <c r="EIX12"/>
      <c r="EIY12"/>
      <c r="EIZ12"/>
      <c r="EJA12"/>
      <c r="EJB12"/>
      <c r="EJC12"/>
      <c r="EJD12"/>
      <c r="EJE12"/>
      <c r="EJF12"/>
      <c r="EJG12"/>
      <c r="EJH12"/>
      <c r="EJI12"/>
      <c r="EJJ12"/>
      <c r="EJK12"/>
      <c r="EJL12"/>
      <c r="EJM12"/>
      <c r="EJN12"/>
      <c r="EJO12"/>
      <c r="EJP12"/>
      <c r="EJQ12"/>
      <c r="EJR12"/>
      <c r="EJS12"/>
      <c r="EJT12"/>
      <c r="EJU12"/>
      <c r="EJV12"/>
      <c r="EJW12"/>
      <c r="EJX12"/>
      <c r="EJY12"/>
      <c r="EJZ12"/>
      <c r="EKA12"/>
      <c r="EKB12"/>
      <c r="EKC12"/>
      <c r="EKD12"/>
      <c r="EKE12"/>
      <c r="EKF12"/>
      <c r="EKG12"/>
      <c r="EKH12"/>
      <c r="EKI12"/>
      <c r="EKJ12"/>
      <c r="EKK12"/>
      <c r="EKL12"/>
      <c r="EKM12"/>
      <c r="EKN12"/>
      <c r="EKO12"/>
      <c r="EKP12"/>
      <c r="EKQ12"/>
      <c r="EKR12"/>
      <c r="EKS12"/>
      <c r="EKT12"/>
      <c r="EKU12"/>
      <c r="EKV12"/>
      <c r="EKW12"/>
      <c r="EKX12"/>
      <c r="EKY12"/>
      <c r="EKZ12"/>
      <c r="ELA12"/>
      <c r="ELB12"/>
      <c r="ELC12"/>
      <c r="ELD12"/>
      <c r="ELE12"/>
      <c r="ELF12"/>
      <c r="ELG12"/>
      <c r="ELH12"/>
      <c r="ELI12"/>
      <c r="ELJ12"/>
      <c r="ELK12"/>
      <c r="ELL12"/>
      <c r="ELM12"/>
      <c r="ELN12"/>
      <c r="ELO12"/>
      <c r="ELP12"/>
      <c r="ELQ12"/>
      <c r="ELR12"/>
      <c r="ELS12"/>
      <c r="ELT12"/>
      <c r="ELU12"/>
      <c r="ELV12"/>
      <c r="ELW12"/>
      <c r="ELX12"/>
      <c r="ELY12"/>
      <c r="ELZ12"/>
      <c r="EMA12"/>
      <c r="EMB12"/>
      <c r="EMC12"/>
      <c r="EMD12"/>
      <c r="EME12"/>
      <c r="EMF12"/>
      <c r="EMG12"/>
      <c r="EMH12"/>
      <c r="EMI12"/>
      <c r="EMJ12"/>
      <c r="EMK12"/>
      <c r="EML12"/>
      <c r="EMM12"/>
      <c r="EMN12"/>
      <c r="EMO12"/>
      <c r="EMP12"/>
      <c r="EMQ12"/>
      <c r="EMR12"/>
      <c r="EMS12"/>
      <c r="EMT12"/>
      <c r="EMU12"/>
      <c r="EMV12"/>
      <c r="EMW12"/>
      <c r="EMX12"/>
      <c r="EMY12"/>
      <c r="EMZ12"/>
      <c r="ENA12"/>
      <c r="ENB12"/>
      <c r="ENC12"/>
      <c r="END12"/>
      <c r="ENE12"/>
      <c r="ENF12"/>
      <c r="ENG12"/>
      <c r="ENH12"/>
      <c r="ENI12"/>
      <c r="ENJ12"/>
      <c r="ENK12"/>
      <c r="ENL12"/>
      <c r="ENM12"/>
      <c r="ENN12"/>
      <c r="ENO12"/>
      <c r="ENP12"/>
      <c r="ENQ12"/>
      <c r="ENR12"/>
      <c r="ENS12"/>
      <c r="ENT12"/>
      <c r="ENU12"/>
      <c r="ENV12"/>
      <c r="ENW12"/>
      <c r="ENX12"/>
      <c r="ENY12"/>
      <c r="ENZ12"/>
      <c r="EOA12"/>
      <c r="EOB12"/>
      <c r="EOC12"/>
      <c r="EOD12"/>
      <c r="EOE12"/>
      <c r="EOF12"/>
      <c r="EOG12"/>
      <c r="EOH12"/>
      <c r="EOI12"/>
      <c r="EOJ12"/>
      <c r="EOK12"/>
      <c r="EOL12"/>
      <c r="EOM12"/>
      <c r="EON12"/>
      <c r="EOO12"/>
      <c r="EOP12"/>
      <c r="EOQ12"/>
      <c r="EOR12"/>
      <c r="EOS12"/>
      <c r="EOT12"/>
      <c r="EOU12"/>
      <c r="EOV12"/>
      <c r="EOW12"/>
      <c r="EOX12"/>
      <c r="EOY12"/>
      <c r="EOZ12"/>
      <c r="EPA12"/>
      <c r="EPB12"/>
      <c r="EPC12"/>
      <c r="EPD12"/>
      <c r="EPE12"/>
      <c r="EPF12"/>
      <c r="EPG12"/>
      <c r="EPH12"/>
      <c r="EPI12"/>
      <c r="EPJ12"/>
      <c r="EPK12"/>
      <c r="EPL12"/>
      <c r="EPM12"/>
      <c r="EPN12"/>
      <c r="EPO12"/>
      <c r="EPP12"/>
      <c r="EPQ12"/>
      <c r="EPR12"/>
      <c r="EPS12"/>
      <c r="EPT12"/>
      <c r="EPU12"/>
      <c r="EPV12"/>
      <c r="EPW12"/>
      <c r="EPX12"/>
      <c r="EPY12"/>
      <c r="EPZ12"/>
      <c r="EQA12"/>
      <c r="EQB12"/>
      <c r="EQC12"/>
      <c r="EQD12"/>
      <c r="EQE12"/>
      <c r="EQF12"/>
      <c r="EQG12"/>
      <c r="EQH12"/>
      <c r="EQI12"/>
      <c r="EQJ12"/>
      <c r="EQK12"/>
      <c r="EQL12"/>
      <c r="EQM12"/>
      <c r="EQN12"/>
      <c r="EQO12"/>
      <c r="EQP12"/>
      <c r="EQQ12"/>
      <c r="EQR12"/>
      <c r="EQS12"/>
      <c r="EQT12"/>
      <c r="EQU12"/>
      <c r="EQV12"/>
      <c r="EQW12"/>
      <c r="EQX12"/>
      <c r="EQY12"/>
      <c r="EQZ12"/>
      <c r="ERA12"/>
      <c r="ERB12"/>
      <c r="ERC12"/>
      <c r="ERD12"/>
      <c r="ERE12"/>
      <c r="ERF12"/>
      <c r="ERG12"/>
      <c r="ERH12"/>
      <c r="ERI12"/>
      <c r="ERJ12"/>
      <c r="ERK12"/>
      <c r="ERL12"/>
      <c r="ERM12"/>
      <c r="ERN12"/>
      <c r="ERO12"/>
      <c r="ERP12"/>
      <c r="ERQ12"/>
      <c r="ERR12"/>
      <c r="ERS12"/>
      <c r="ERT12"/>
      <c r="ERU12"/>
      <c r="ERV12"/>
      <c r="ERW12"/>
      <c r="ERX12"/>
      <c r="ERY12"/>
      <c r="ERZ12"/>
      <c r="ESA12"/>
      <c r="ESB12"/>
      <c r="ESC12"/>
      <c r="ESD12"/>
      <c r="ESE12"/>
      <c r="ESF12"/>
      <c r="ESG12"/>
      <c r="ESH12"/>
      <c r="ESI12"/>
      <c r="ESJ12"/>
      <c r="ESK12"/>
      <c r="ESL12"/>
      <c r="ESM12"/>
      <c r="ESN12"/>
      <c r="ESO12"/>
      <c r="ESP12"/>
      <c r="ESQ12"/>
      <c r="ESR12"/>
      <c r="ESS12"/>
      <c r="EST12"/>
      <c r="ESU12"/>
      <c r="ESV12"/>
      <c r="ESW12"/>
      <c r="ESX12"/>
      <c r="ESY12"/>
      <c r="ESZ12"/>
      <c r="ETA12"/>
      <c r="ETB12"/>
      <c r="ETC12"/>
      <c r="ETD12"/>
      <c r="ETE12"/>
      <c r="ETF12"/>
      <c r="ETG12"/>
      <c r="ETH12"/>
      <c r="ETI12"/>
      <c r="ETJ12"/>
      <c r="ETK12"/>
      <c r="ETL12"/>
      <c r="ETM12"/>
      <c r="ETN12"/>
      <c r="ETO12"/>
      <c r="ETP12"/>
      <c r="ETQ12"/>
      <c r="ETR12"/>
      <c r="ETS12"/>
      <c r="ETT12"/>
      <c r="ETU12"/>
      <c r="ETV12"/>
      <c r="ETW12"/>
      <c r="ETX12"/>
      <c r="ETY12"/>
      <c r="ETZ12"/>
      <c r="EUA12"/>
      <c r="EUB12"/>
      <c r="EUC12"/>
      <c r="EUD12"/>
      <c r="EUE12"/>
      <c r="EUF12"/>
      <c r="EUG12"/>
      <c r="EUH12"/>
      <c r="EUI12"/>
      <c r="EUJ12"/>
      <c r="EUK12"/>
      <c r="EUL12"/>
      <c r="EUM12"/>
      <c r="EUN12"/>
      <c r="EUO12"/>
      <c r="EUP12"/>
      <c r="EUQ12"/>
      <c r="EUR12"/>
      <c r="EUS12"/>
      <c r="EUT12"/>
      <c r="EUU12"/>
      <c r="EUV12"/>
      <c r="EUW12"/>
      <c r="EUX12"/>
      <c r="EUY12"/>
      <c r="EUZ12"/>
      <c r="EVA12"/>
      <c r="EVB12"/>
      <c r="EVC12"/>
      <c r="EVD12"/>
      <c r="EVE12"/>
      <c r="EVF12"/>
      <c r="EVG12"/>
      <c r="EVH12"/>
      <c r="EVI12"/>
      <c r="EVJ12"/>
      <c r="EVK12"/>
      <c r="EVL12"/>
      <c r="EVM12"/>
      <c r="EVN12"/>
      <c r="EVO12"/>
      <c r="EVP12"/>
      <c r="EVQ12"/>
      <c r="EVR12"/>
      <c r="EVS12"/>
      <c r="EVT12"/>
      <c r="EVU12"/>
      <c r="EVV12"/>
      <c r="EVW12"/>
      <c r="EVX12"/>
      <c r="EVY12"/>
      <c r="EVZ12"/>
      <c r="EWA12"/>
      <c r="EWB12"/>
      <c r="EWC12"/>
      <c r="EWD12"/>
      <c r="EWE12"/>
      <c r="EWF12"/>
      <c r="EWG12"/>
      <c r="EWH12"/>
      <c r="EWI12"/>
      <c r="EWJ12"/>
      <c r="EWK12"/>
      <c r="EWL12"/>
      <c r="EWM12"/>
      <c r="EWN12"/>
      <c r="EWO12"/>
      <c r="EWP12"/>
      <c r="EWQ12"/>
      <c r="EWR12"/>
      <c r="EWS12"/>
      <c r="EWT12"/>
      <c r="EWU12"/>
      <c r="EWV12"/>
      <c r="EWW12"/>
      <c r="EWX12"/>
      <c r="EWY12"/>
      <c r="EWZ12"/>
      <c r="EXA12"/>
      <c r="EXB12"/>
      <c r="EXC12"/>
      <c r="EXD12"/>
      <c r="EXE12"/>
      <c r="EXF12"/>
      <c r="EXG12"/>
      <c r="EXH12"/>
      <c r="EXI12"/>
      <c r="EXJ12"/>
      <c r="EXK12"/>
      <c r="EXL12"/>
      <c r="EXM12"/>
      <c r="EXN12"/>
      <c r="EXO12"/>
      <c r="EXP12"/>
      <c r="EXQ12"/>
      <c r="EXR12"/>
      <c r="EXS12"/>
      <c r="EXT12"/>
      <c r="EXU12"/>
      <c r="EXV12"/>
      <c r="EXW12"/>
      <c r="EXX12"/>
      <c r="EXY12"/>
      <c r="EXZ12"/>
      <c r="EYA12"/>
      <c r="EYB12"/>
      <c r="EYC12"/>
      <c r="EYD12"/>
      <c r="EYE12"/>
      <c r="EYF12"/>
      <c r="EYG12"/>
      <c r="EYH12"/>
      <c r="EYI12"/>
      <c r="EYJ12"/>
      <c r="EYK12"/>
      <c r="EYL12"/>
      <c r="EYM12"/>
      <c r="EYN12"/>
      <c r="EYO12"/>
      <c r="EYP12"/>
      <c r="EYQ12"/>
      <c r="EYR12"/>
      <c r="EYS12"/>
      <c r="EYT12"/>
      <c r="EYU12"/>
      <c r="EYV12"/>
      <c r="EYW12"/>
      <c r="EYX12"/>
      <c r="EYY12"/>
      <c r="EYZ12"/>
      <c r="EZA12"/>
      <c r="EZB12"/>
      <c r="EZC12"/>
      <c r="EZD12"/>
      <c r="EZE12"/>
      <c r="EZF12"/>
      <c r="EZG12"/>
      <c r="EZH12"/>
      <c r="EZI12"/>
      <c r="EZJ12"/>
      <c r="EZK12"/>
      <c r="EZL12"/>
      <c r="EZM12"/>
      <c r="EZN12"/>
      <c r="EZO12"/>
      <c r="EZP12"/>
      <c r="EZQ12"/>
      <c r="EZR12"/>
      <c r="EZS12"/>
      <c r="EZT12"/>
      <c r="EZU12"/>
      <c r="EZV12"/>
      <c r="EZW12"/>
      <c r="EZX12"/>
      <c r="EZY12"/>
      <c r="EZZ12"/>
      <c r="FAA12"/>
      <c r="FAB12"/>
      <c r="FAC12"/>
      <c r="FAD12"/>
      <c r="FAE12"/>
      <c r="FAF12"/>
      <c r="FAG12"/>
      <c r="FAH12"/>
      <c r="FAI12"/>
      <c r="FAJ12"/>
      <c r="FAK12"/>
      <c r="FAL12"/>
      <c r="FAM12"/>
      <c r="FAN12"/>
      <c r="FAO12"/>
      <c r="FAP12"/>
      <c r="FAQ12"/>
      <c r="FAR12"/>
      <c r="FAS12"/>
      <c r="FAT12"/>
      <c r="FAU12"/>
      <c r="FAV12"/>
      <c r="FAW12"/>
      <c r="FAX12"/>
      <c r="FAY12"/>
      <c r="FAZ12"/>
      <c r="FBA12"/>
      <c r="FBB12"/>
      <c r="FBC12"/>
      <c r="FBD12"/>
      <c r="FBE12"/>
      <c r="FBF12"/>
      <c r="FBG12"/>
      <c r="FBH12"/>
      <c r="FBI12"/>
      <c r="FBJ12"/>
      <c r="FBK12"/>
      <c r="FBL12"/>
      <c r="FBM12"/>
      <c r="FBN12"/>
      <c r="FBO12"/>
      <c r="FBP12"/>
      <c r="FBQ12"/>
      <c r="FBR12"/>
      <c r="FBS12"/>
      <c r="FBT12"/>
      <c r="FBU12"/>
      <c r="FBV12"/>
      <c r="FBW12"/>
      <c r="FBX12"/>
      <c r="FBY12"/>
      <c r="FBZ12"/>
      <c r="FCA12"/>
      <c r="FCB12"/>
      <c r="FCC12"/>
      <c r="FCD12"/>
      <c r="FCE12"/>
      <c r="FCF12"/>
      <c r="FCG12"/>
      <c r="FCH12"/>
      <c r="FCI12"/>
      <c r="FCJ12"/>
      <c r="FCK12"/>
      <c r="FCL12"/>
      <c r="FCM12"/>
      <c r="FCN12"/>
      <c r="FCO12"/>
      <c r="FCP12"/>
      <c r="FCQ12"/>
      <c r="FCR12"/>
      <c r="FCS12"/>
      <c r="FCT12"/>
      <c r="FCU12"/>
      <c r="FCV12"/>
      <c r="FCW12"/>
      <c r="FCX12"/>
      <c r="FCY12"/>
      <c r="FCZ12"/>
      <c r="FDA12"/>
      <c r="FDB12"/>
      <c r="FDC12"/>
      <c r="FDD12"/>
      <c r="FDE12"/>
      <c r="FDF12"/>
      <c r="FDG12"/>
      <c r="FDH12"/>
      <c r="FDI12"/>
      <c r="FDJ12"/>
      <c r="FDK12"/>
      <c r="FDL12"/>
      <c r="FDM12"/>
      <c r="FDN12"/>
      <c r="FDO12"/>
      <c r="FDP12"/>
      <c r="FDQ12"/>
      <c r="FDR12"/>
      <c r="FDS12"/>
      <c r="FDT12"/>
      <c r="FDU12"/>
      <c r="FDV12"/>
      <c r="FDW12"/>
      <c r="FDX12"/>
      <c r="FDY12"/>
      <c r="FDZ12"/>
      <c r="FEA12"/>
      <c r="FEB12"/>
      <c r="FEC12"/>
      <c r="FED12"/>
      <c r="FEE12"/>
      <c r="FEF12"/>
      <c r="FEG12"/>
      <c r="FEH12"/>
      <c r="FEI12"/>
      <c r="FEJ12"/>
      <c r="FEK12"/>
      <c r="FEL12"/>
      <c r="FEM12"/>
      <c r="FEN12"/>
      <c r="FEO12"/>
      <c r="FEP12"/>
      <c r="FEQ12"/>
      <c r="FER12"/>
      <c r="FES12"/>
      <c r="FET12"/>
      <c r="FEU12"/>
      <c r="FEV12"/>
      <c r="FEW12"/>
      <c r="FEX12"/>
      <c r="FEY12"/>
      <c r="FEZ12"/>
      <c r="FFA12"/>
      <c r="FFB12"/>
      <c r="FFC12"/>
      <c r="FFD12"/>
      <c r="FFE12"/>
      <c r="FFF12"/>
      <c r="FFG12"/>
      <c r="FFH12"/>
      <c r="FFI12"/>
      <c r="FFJ12"/>
      <c r="FFK12"/>
      <c r="FFL12"/>
      <c r="FFM12"/>
      <c r="FFN12"/>
      <c r="FFO12"/>
      <c r="FFP12"/>
      <c r="FFQ12"/>
      <c r="FFR12"/>
      <c r="FFS12"/>
      <c r="FFT12"/>
      <c r="FFU12"/>
      <c r="FFV12"/>
      <c r="FFW12"/>
      <c r="FFX12"/>
      <c r="FFY12"/>
      <c r="FFZ12"/>
      <c r="FGA12"/>
      <c r="FGB12"/>
      <c r="FGC12"/>
      <c r="FGD12"/>
      <c r="FGE12"/>
      <c r="FGF12"/>
      <c r="FGG12"/>
      <c r="FGH12"/>
      <c r="FGI12"/>
      <c r="FGJ12"/>
      <c r="FGK12"/>
      <c r="FGL12"/>
      <c r="FGM12"/>
      <c r="FGN12"/>
      <c r="FGO12"/>
      <c r="FGP12"/>
      <c r="FGQ12"/>
      <c r="FGR12"/>
      <c r="FGS12"/>
      <c r="FGT12"/>
      <c r="FGU12"/>
      <c r="FGV12"/>
      <c r="FGW12"/>
      <c r="FGX12"/>
      <c r="FGY12"/>
      <c r="FGZ12"/>
      <c r="FHA12"/>
      <c r="FHB12"/>
      <c r="FHC12"/>
      <c r="FHD12"/>
      <c r="FHE12"/>
      <c r="FHF12"/>
      <c r="FHG12"/>
      <c r="FHH12"/>
      <c r="FHI12"/>
      <c r="FHJ12"/>
      <c r="FHK12"/>
      <c r="FHL12"/>
      <c r="FHM12"/>
      <c r="FHN12"/>
      <c r="FHO12"/>
      <c r="FHP12"/>
      <c r="FHQ12"/>
      <c r="FHR12"/>
      <c r="FHS12"/>
      <c r="FHT12"/>
      <c r="FHU12"/>
      <c r="FHV12"/>
      <c r="FHW12"/>
      <c r="FHX12"/>
      <c r="FHY12"/>
      <c r="FHZ12"/>
      <c r="FIA12"/>
      <c r="FIB12"/>
      <c r="FIC12"/>
      <c r="FID12"/>
      <c r="FIE12"/>
      <c r="FIF12"/>
      <c r="FIG12"/>
      <c r="FIH12"/>
      <c r="FII12"/>
      <c r="FIJ12"/>
      <c r="FIK12"/>
      <c r="FIL12"/>
      <c r="FIM12"/>
      <c r="FIN12"/>
      <c r="FIO12"/>
      <c r="FIP12"/>
      <c r="FIQ12"/>
      <c r="FIR12"/>
      <c r="FIS12"/>
      <c r="FIT12"/>
      <c r="FIU12"/>
      <c r="FIV12"/>
      <c r="FIW12"/>
      <c r="FIX12"/>
      <c r="FIY12"/>
      <c r="FIZ12"/>
      <c r="FJA12"/>
      <c r="FJB12"/>
      <c r="FJC12"/>
      <c r="FJD12"/>
      <c r="FJE12"/>
      <c r="FJF12"/>
      <c r="FJG12"/>
      <c r="FJH12"/>
      <c r="FJI12"/>
      <c r="FJJ12"/>
      <c r="FJK12"/>
      <c r="FJL12"/>
      <c r="FJM12"/>
      <c r="FJN12"/>
      <c r="FJO12"/>
      <c r="FJP12"/>
      <c r="FJQ12"/>
      <c r="FJR12"/>
      <c r="FJS12"/>
      <c r="FJT12"/>
      <c r="FJU12"/>
      <c r="FJV12"/>
      <c r="FJW12"/>
      <c r="FJX12"/>
      <c r="FJY12"/>
      <c r="FJZ12"/>
      <c r="FKA12"/>
      <c r="FKB12"/>
      <c r="FKC12"/>
      <c r="FKD12"/>
      <c r="FKE12"/>
      <c r="FKF12"/>
      <c r="FKG12"/>
      <c r="FKH12"/>
      <c r="FKI12"/>
      <c r="FKJ12"/>
      <c r="FKK12"/>
      <c r="FKL12"/>
      <c r="FKM12"/>
      <c r="FKN12"/>
      <c r="FKO12"/>
      <c r="FKP12"/>
      <c r="FKQ12"/>
      <c r="FKR12"/>
      <c r="FKS12"/>
      <c r="FKT12"/>
      <c r="FKU12"/>
      <c r="FKV12"/>
      <c r="FKW12"/>
      <c r="FKX12"/>
      <c r="FKY12"/>
      <c r="FKZ12"/>
      <c r="FLA12"/>
      <c r="FLB12"/>
      <c r="FLC12"/>
      <c r="FLD12"/>
      <c r="FLE12"/>
      <c r="FLF12"/>
      <c r="FLG12"/>
      <c r="FLH12"/>
      <c r="FLI12"/>
      <c r="FLJ12"/>
      <c r="FLK12"/>
      <c r="FLL12"/>
      <c r="FLM12"/>
      <c r="FLN12"/>
      <c r="FLO12"/>
      <c r="FLP12"/>
      <c r="FLQ12"/>
      <c r="FLR12"/>
      <c r="FLS12"/>
      <c r="FLT12"/>
      <c r="FLU12"/>
      <c r="FLV12"/>
      <c r="FLW12"/>
      <c r="FLX12"/>
      <c r="FLY12"/>
      <c r="FLZ12"/>
      <c r="FMA12"/>
      <c r="FMB12"/>
      <c r="FMC12"/>
      <c r="FMD12"/>
      <c r="FME12"/>
      <c r="FMF12"/>
      <c r="FMG12"/>
      <c r="FMH12"/>
      <c r="FMI12"/>
      <c r="FMJ12"/>
      <c r="FMK12"/>
      <c r="FML12"/>
      <c r="FMM12"/>
      <c r="FMN12"/>
      <c r="FMO12"/>
      <c r="FMP12"/>
      <c r="FMQ12"/>
      <c r="FMR12"/>
      <c r="FMS12"/>
      <c r="FMT12"/>
      <c r="FMU12"/>
      <c r="FMV12"/>
      <c r="FMW12"/>
      <c r="FMX12"/>
      <c r="FMY12"/>
      <c r="FMZ12"/>
      <c r="FNA12"/>
      <c r="FNB12"/>
      <c r="FNC12"/>
      <c r="FND12"/>
      <c r="FNE12"/>
      <c r="FNF12"/>
      <c r="FNG12"/>
      <c r="FNH12"/>
      <c r="FNI12"/>
      <c r="FNJ12"/>
      <c r="FNK12"/>
      <c r="FNL12"/>
      <c r="FNM12"/>
      <c r="FNN12"/>
      <c r="FNO12"/>
      <c r="FNP12"/>
      <c r="FNQ12"/>
      <c r="FNR12"/>
      <c r="FNS12"/>
      <c r="FNT12"/>
      <c r="FNU12"/>
      <c r="FNV12"/>
      <c r="FNW12"/>
      <c r="FNX12"/>
      <c r="FNY12"/>
      <c r="FNZ12"/>
      <c r="FOA12"/>
      <c r="FOB12"/>
      <c r="FOC12"/>
      <c r="FOD12"/>
      <c r="FOE12"/>
      <c r="FOF12"/>
      <c r="FOG12"/>
      <c r="FOH12"/>
      <c r="FOI12"/>
      <c r="FOJ12"/>
      <c r="FOK12"/>
      <c r="FOL12"/>
      <c r="FOM12"/>
      <c r="FON12"/>
      <c r="FOO12"/>
      <c r="FOP12"/>
      <c r="FOQ12"/>
      <c r="FOR12"/>
      <c r="FOS12"/>
      <c r="FOT12"/>
      <c r="FOU12"/>
      <c r="FOV12"/>
      <c r="FOW12"/>
      <c r="FOX12"/>
      <c r="FOY12"/>
      <c r="FOZ12"/>
      <c r="FPA12"/>
      <c r="FPB12"/>
      <c r="FPC12"/>
      <c r="FPD12"/>
      <c r="FPE12"/>
      <c r="FPF12"/>
      <c r="FPG12"/>
      <c r="FPH12"/>
      <c r="FPI12"/>
      <c r="FPJ12"/>
      <c r="FPK12"/>
      <c r="FPL12"/>
      <c r="FPM12"/>
      <c r="FPN12"/>
      <c r="FPO12"/>
      <c r="FPP12"/>
      <c r="FPQ12"/>
      <c r="FPR12"/>
      <c r="FPS12"/>
      <c r="FPT12"/>
      <c r="FPU12"/>
      <c r="FPV12"/>
      <c r="FPW12"/>
      <c r="FPX12"/>
      <c r="FPY12"/>
      <c r="FPZ12"/>
      <c r="FQA12"/>
      <c r="FQB12"/>
      <c r="FQC12"/>
      <c r="FQD12"/>
      <c r="FQE12"/>
      <c r="FQF12"/>
      <c r="FQG12"/>
      <c r="FQH12"/>
      <c r="FQI12"/>
      <c r="FQJ12"/>
      <c r="FQK12"/>
      <c r="FQL12"/>
      <c r="FQM12"/>
      <c r="FQN12"/>
      <c r="FQO12"/>
      <c r="FQP12"/>
      <c r="FQQ12"/>
      <c r="FQR12"/>
      <c r="FQS12"/>
      <c r="FQT12"/>
      <c r="FQU12"/>
      <c r="FQV12"/>
      <c r="FQW12"/>
      <c r="FQX12"/>
      <c r="FQY12"/>
      <c r="FQZ12"/>
      <c r="FRA12"/>
      <c r="FRB12"/>
      <c r="FRC12"/>
      <c r="FRD12"/>
      <c r="FRE12"/>
      <c r="FRF12"/>
      <c r="FRG12"/>
      <c r="FRH12"/>
      <c r="FRI12"/>
      <c r="FRJ12"/>
      <c r="FRK12"/>
      <c r="FRL12"/>
      <c r="FRM12"/>
      <c r="FRN12"/>
      <c r="FRO12"/>
      <c r="FRP12"/>
      <c r="FRQ12"/>
      <c r="FRR12"/>
      <c r="FRS12"/>
      <c r="FRT12"/>
      <c r="FRU12"/>
      <c r="FRV12"/>
      <c r="FRW12"/>
      <c r="FRX12"/>
      <c r="FRY12"/>
      <c r="FRZ12"/>
      <c r="FSA12"/>
      <c r="FSB12"/>
      <c r="FSC12"/>
      <c r="FSD12"/>
      <c r="FSE12"/>
      <c r="FSF12"/>
      <c r="FSG12"/>
      <c r="FSH12"/>
      <c r="FSI12"/>
      <c r="FSJ12"/>
      <c r="FSK12"/>
      <c r="FSL12"/>
      <c r="FSM12"/>
      <c r="FSN12"/>
      <c r="FSO12"/>
      <c r="FSP12"/>
      <c r="FSQ12"/>
      <c r="FSR12"/>
      <c r="FSS12"/>
      <c r="FST12"/>
      <c r="FSU12"/>
      <c r="FSV12"/>
      <c r="FSW12"/>
      <c r="FSX12"/>
      <c r="FSY12"/>
      <c r="FSZ12"/>
      <c r="FTA12"/>
      <c r="FTB12"/>
      <c r="FTC12"/>
      <c r="FTD12"/>
      <c r="FTE12"/>
      <c r="FTF12"/>
      <c r="FTG12"/>
      <c r="FTH12"/>
      <c r="FTI12"/>
      <c r="FTJ12"/>
      <c r="FTK12"/>
      <c r="FTL12"/>
      <c r="FTM12"/>
      <c r="FTN12"/>
      <c r="FTO12"/>
      <c r="FTP12"/>
      <c r="FTQ12"/>
      <c r="FTR12"/>
      <c r="FTS12"/>
      <c r="FTT12"/>
      <c r="FTU12"/>
      <c r="FTV12"/>
      <c r="FTW12"/>
      <c r="FTX12"/>
      <c r="FTY12"/>
      <c r="FTZ12"/>
      <c r="FUA12"/>
      <c r="FUB12"/>
      <c r="FUC12"/>
      <c r="FUD12"/>
      <c r="FUE12"/>
      <c r="FUF12"/>
      <c r="FUG12"/>
      <c r="FUH12"/>
      <c r="FUI12"/>
      <c r="FUJ12"/>
      <c r="FUK12"/>
      <c r="FUL12"/>
      <c r="FUM12"/>
      <c r="FUN12"/>
      <c r="FUO12"/>
      <c r="FUP12"/>
      <c r="FUQ12"/>
      <c r="FUR12"/>
      <c r="FUS12"/>
      <c r="FUT12"/>
      <c r="FUU12"/>
      <c r="FUV12"/>
      <c r="FUW12"/>
      <c r="FUX12"/>
      <c r="FUY12"/>
      <c r="FUZ12"/>
      <c r="FVA12"/>
      <c r="FVB12"/>
      <c r="FVC12"/>
      <c r="FVD12"/>
      <c r="FVE12"/>
      <c r="FVF12"/>
      <c r="FVG12"/>
      <c r="FVH12"/>
      <c r="FVI12"/>
      <c r="FVJ12"/>
      <c r="FVK12"/>
      <c r="FVL12"/>
      <c r="FVM12"/>
      <c r="FVN12"/>
      <c r="FVO12"/>
      <c r="FVP12"/>
      <c r="FVQ12"/>
      <c r="FVR12"/>
      <c r="FVS12"/>
      <c r="FVT12"/>
      <c r="FVU12"/>
      <c r="FVV12"/>
      <c r="FVW12"/>
      <c r="FVX12"/>
      <c r="FVY12"/>
      <c r="FVZ12"/>
      <c r="FWA12"/>
      <c r="FWB12"/>
      <c r="FWC12"/>
      <c r="FWD12"/>
      <c r="FWE12"/>
      <c r="FWF12"/>
      <c r="FWG12"/>
      <c r="FWH12"/>
      <c r="FWI12"/>
      <c r="FWJ12"/>
      <c r="FWK12"/>
      <c r="FWL12"/>
      <c r="FWM12"/>
      <c r="FWN12"/>
      <c r="FWO12"/>
      <c r="FWP12"/>
      <c r="FWQ12"/>
      <c r="FWR12"/>
      <c r="FWS12"/>
      <c r="FWT12"/>
      <c r="FWU12"/>
      <c r="FWV12"/>
      <c r="FWW12"/>
      <c r="FWX12"/>
      <c r="FWY12"/>
      <c r="FWZ12"/>
      <c r="FXA12"/>
      <c r="FXB12"/>
      <c r="FXC12"/>
      <c r="FXD12"/>
      <c r="FXE12"/>
      <c r="FXF12"/>
      <c r="FXG12"/>
      <c r="FXH12"/>
      <c r="FXI12"/>
      <c r="FXJ12"/>
      <c r="FXK12"/>
      <c r="FXL12"/>
      <c r="FXM12"/>
      <c r="FXN12"/>
      <c r="FXO12"/>
      <c r="FXP12"/>
      <c r="FXQ12"/>
      <c r="FXR12"/>
      <c r="FXS12"/>
      <c r="FXT12"/>
      <c r="FXU12"/>
      <c r="FXV12"/>
      <c r="FXW12"/>
      <c r="FXX12"/>
      <c r="FXY12"/>
      <c r="FXZ12"/>
      <c r="FYA12"/>
      <c r="FYB12"/>
      <c r="FYC12"/>
      <c r="FYD12"/>
      <c r="FYE12"/>
      <c r="FYF12"/>
      <c r="FYG12"/>
      <c r="FYH12"/>
      <c r="FYI12"/>
      <c r="FYJ12"/>
      <c r="FYK12"/>
      <c r="FYL12"/>
      <c r="FYM12"/>
      <c r="FYN12"/>
      <c r="FYO12"/>
      <c r="FYP12"/>
      <c r="FYQ12"/>
      <c r="FYR12"/>
      <c r="FYS12"/>
      <c r="FYT12"/>
      <c r="FYU12"/>
      <c r="FYV12"/>
      <c r="FYW12"/>
      <c r="FYX12"/>
      <c r="FYY12"/>
      <c r="FYZ12"/>
      <c r="FZA12"/>
      <c r="FZB12"/>
      <c r="FZC12"/>
      <c r="FZD12"/>
      <c r="FZE12"/>
      <c r="FZF12"/>
      <c r="FZG12"/>
      <c r="FZH12"/>
      <c r="FZI12"/>
      <c r="FZJ12"/>
      <c r="FZK12"/>
      <c r="FZL12"/>
      <c r="FZM12"/>
      <c r="FZN12"/>
      <c r="FZO12"/>
      <c r="FZP12"/>
      <c r="FZQ12"/>
      <c r="FZR12"/>
      <c r="FZS12"/>
      <c r="FZT12"/>
      <c r="FZU12"/>
      <c r="FZV12"/>
      <c r="FZW12"/>
      <c r="FZX12"/>
      <c r="FZY12"/>
      <c r="FZZ12"/>
      <c r="GAA12"/>
      <c r="GAB12"/>
      <c r="GAC12"/>
      <c r="GAD12"/>
      <c r="GAE12"/>
      <c r="GAF12"/>
      <c r="GAG12"/>
      <c r="GAH12"/>
      <c r="GAI12"/>
      <c r="GAJ12"/>
      <c r="GAK12"/>
      <c r="GAL12"/>
      <c r="GAM12"/>
      <c r="GAN12"/>
      <c r="GAO12"/>
      <c r="GAP12"/>
      <c r="GAQ12"/>
      <c r="GAR12"/>
      <c r="GAS12"/>
      <c r="GAT12"/>
      <c r="GAU12"/>
      <c r="GAV12"/>
      <c r="GAW12"/>
      <c r="GAX12"/>
      <c r="GAY12"/>
      <c r="GAZ12"/>
      <c r="GBA12"/>
      <c r="GBB12"/>
      <c r="GBC12"/>
      <c r="GBD12"/>
      <c r="GBE12"/>
      <c r="GBF12"/>
      <c r="GBG12"/>
      <c r="GBH12"/>
      <c r="GBI12"/>
      <c r="GBJ12"/>
      <c r="GBK12"/>
      <c r="GBL12"/>
      <c r="GBM12"/>
      <c r="GBN12"/>
      <c r="GBO12"/>
      <c r="GBP12"/>
      <c r="GBQ12"/>
      <c r="GBR12"/>
      <c r="GBS12"/>
      <c r="GBT12"/>
      <c r="GBU12"/>
      <c r="GBV12"/>
      <c r="GBW12"/>
      <c r="GBX12"/>
      <c r="GBY12"/>
      <c r="GBZ12"/>
      <c r="GCA12"/>
      <c r="GCB12"/>
      <c r="GCC12"/>
      <c r="GCD12"/>
      <c r="GCE12"/>
      <c r="GCF12"/>
      <c r="GCG12"/>
      <c r="GCH12"/>
      <c r="GCI12"/>
      <c r="GCJ12"/>
      <c r="GCK12"/>
      <c r="GCL12"/>
      <c r="GCM12"/>
      <c r="GCN12"/>
      <c r="GCO12"/>
      <c r="GCP12"/>
      <c r="GCQ12"/>
      <c r="GCR12"/>
      <c r="GCS12"/>
      <c r="GCT12"/>
      <c r="GCU12"/>
      <c r="GCV12"/>
      <c r="GCW12"/>
      <c r="GCX12"/>
      <c r="GCY12"/>
      <c r="GCZ12"/>
      <c r="GDA12"/>
      <c r="GDB12"/>
      <c r="GDC12"/>
      <c r="GDD12"/>
      <c r="GDE12"/>
      <c r="GDF12"/>
      <c r="GDG12"/>
      <c r="GDH12"/>
      <c r="GDI12"/>
      <c r="GDJ12"/>
      <c r="GDK12"/>
      <c r="GDL12"/>
      <c r="GDM12"/>
      <c r="GDN12"/>
      <c r="GDO12"/>
      <c r="GDP12"/>
      <c r="GDQ12"/>
      <c r="GDR12"/>
      <c r="GDS12"/>
      <c r="GDT12"/>
      <c r="GDU12"/>
      <c r="GDV12"/>
      <c r="GDW12"/>
      <c r="GDX12"/>
      <c r="GDY12"/>
      <c r="GDZ12"/>
      <c r="GEA12"/>
      <c r="GEB12"/>
      <c r="GEC12"/>
      <c r="GED12"/>
      <c r="GEE12"/>
      <c r="GEF12"/>
      <c r="GEG12"/>
      <c r="GEH12"/>
      <c r="GEI12"/>
      <c r="GEJ12"/>
      <c r="GEK12"/>
      <c r="GEL12"/>
      <c r="GEM12"/>
      <c r="GEN12"/>
      <c r="GEO12"/>
      <c r="GEP12"/>
      <c r="GEQ12"/>
      <c r="GER12"/>
      <c r="GES12"/>
      <c r="GET12"/>
      <c r="GEU12"/>
      <c r="GEV12"/>
      <c r="GEW12"/>
      <c r="GEX12"/>
      <c r="GEY12"/>
      <c r="GEZ12"/>
      <c r="GFA12"/>
      <c r="GFB12"/>
      <c r="GFC12"/>
      <c r="GFD12"/>
      <c r="GFE12"/>
      <c r="GFF12"/>
      <c r="GFG12"/>
      <c r="GFH12"/>
      <c r="GFI12"/>
      <c r="GFJ12"/>
      <c r="GFK12"/>
      <c r="GFL12"/>
      <c r="GFM12"/>
      <c r="GFN12"/>
      <c r="GFO12"/>
      <c r="GFP12"/>
      <c r="GFQ12"/>
      <c r="GFR12"/>
      <c r="GFS12"/>
      <c r="GFT12"/>
      <c r="GFU12"/>
      <c r="GFV12"/>
      <c r="GFW12"/>
      <c r="GFX12"/>
      <c r="GFY12"/>
      <c r="GFZ12"/>
      <c r="GGA12"/>
      <c r="GGB12"/>
      <c r="GGC12"/>
      <c r="GGD12"/>
      <c r="GGE12"/>
      <c r="GGF12"/>
      <c r="GGG12"/>
      <c r="GGH12"/>
      <c r="GGI12"/>
      <c r="GGJ12"/>
      <c r="GGK12"/>
      <c r="GGL12"/>
      <c r="GGM12"/>
      <c r="GGN12"/>
      <c r="GGO12"/>
      <c r="GGP12"/>
      <c r="GGQ12"/>
      <c r="GGR12"/>
      <c r="GGS12"/>
      <c r="GGT12"/>
      <c r="GGU12"/>
      <c r="GGV12"/>
      <c r="GGW12"/>
      <c r="GGX12"/>
      <c r="GGY12"/>
      <c r="GGZ12"/>
      <c r="GHA12"/>
      <c r="GHB12"/>
      <c r="GHC12"/>
      <c r="GHD12"/>
      <c r="GHE12"/>
      <c r="GHF12"/>
      <c r="GHG12"/>
      <c r="GHH12"/>
      <c r="GHI12"/>
      <c r="GHJ12"/>
      <c r="GHK12"/>
      <c r="GHL12"/>
      <c r="GHM12"/>
      <c r="GHN12"/>
      <c r="GHO12"/>
      <c r="GHP12"/>
      <c r="GHQ12"/>
      <c r="GHR12"/>
      <c r="GHS12"/>
      <c r="GHT12"/>
      <c r="GHU12"/>
      <c r="GHV12"/>
      <c r="GHW12"/>
      <c r="GHX12"/>
      <c r="GHY12"/>
      <c r="GHZ12"/>
      <c r="GIA12"/>
      <c r="GIB12"/>
      <c r="GIC12"/>
      <c r="GID12"/>
      <c r="GIE12"/>
      <c r="GIF12"/>
      <c r="GIG12"/>
      <c r="GIH12"/>
      <c r="GII12"/>
      <c r="GIJ12"/>
      <c r="GIK12"/>
      <c r="GIL12"/>
      <c r="GIM12"/>
      <c r="GIN12"/>
      <c r="GIO12"/>
      <c r="GIP12"/>
      <c r="GIQ12"/>
      <c r="GIR12"/>
      <c r="GIS12"/>
      <c r="GIT12"/>
      <c r="GIU12"/>
      <c r="GIV12"/>
      <c r="GIW12"/>
      <c r="GIX12"/>
      <c r="GIY12"/>
      <c r="GIZ12"/>
      <c r="GJA12"/>
      <c r="GJB12"/>
      <c r="GJC12"/>
      <c r="GJD12"/>
      <c r="GJE12"/>
      <c r="GJF12"/>
      <c r="GJG12"/>
      <c r="GJH12"/>
      <c r="GJI12"/>
      <c r="GJJ12"/>
      <c r="GJK12"/>
      <c r="GJL12"/>
      <c r="GJM12"/>
      <c r="GJN12"/>
      <c r="GJO12"/>
      <c r="GJP12"/>
      <c r="GJQ12"/>
      <c r="GJR12"/>
      <c r="GJS12"/>
      <c r="GJT12"/>
      <c r="GJU12"/>
      <c r="GJV12"/>
      <c r="GJW12"/>
      <c r="GJX12"/>
      <c r="GJY12"/>
      <c r="GJZ12"/>
      <c r="GKA12"/>
      <c r="GKB12"/>
      <c r="GKC12"/>
      <c r="GKD12"/>
      <c r="GKE12"/>
      <c r="GKF12"/>
      <c r="GKG12"/>
      <c r="GKH12"/>
      <c r="GKI12"/>
      <c r="GKJ12"/>
      <c r="GKK12"/>
      <c r="GKL12"/>
      <c r="GKM12"/>
      <c r="GKN12"/>
      <c r="GKO12"/>
      <c r="GKP12"/>
      <c r="GKQ12"/>
      <c r="GKR12"/>
      <c r="GKS12"/>
      <c r="GKT12"/>
      <c r="GKU12"/>
      <c r="GKV12"/>
      <c r="GKW12"/>
      <c r="GKX12"/>
      <c r="GKY12"/>
      <c r="GKZ12"/>
      <c r="GLA12"/>
      <c r="GLB12"/>
      <c r="GLC12"/>
      <c r="GLD12"/>
      <c r="GLE12"/>
      <c r="GLF12"/>
      <c r="GLG12"/>
      <c r="GLH12"/>
      <c r="GLI12"/>
      <c r="GLJ12"/>
      <c r="GLK12"/>
      <c r="GLL12"/>
      <c r="GLM12"/>
      <c r="GLN12"/>
      <c r="GLO12"/>
      <c r="GLP12"/>
      <c r="GLQ12"/>
      <c r="GLR12"/>
      <c r="GLS12"/>
      <c r="GLT12"/>
      <c r="GLU12"/>
      <c r="GLV12"/>
      <c r="GLW12"/>
      <c r="GLX12"/>
      <c r="GLY12"/>
      <c r="GLZ12"/>
      <c r="GMA12"/>
      <c r="GMB12"/>
      <c r="GMC12"/>
      <c r="GMD12"/>
      <c r="GME12"/>
      <c r="GMF12"/>
      <c r="GMG12"/>
      <c r="GMH12"/>
      <c r="GMI12"/>
      <c r="GMJ12"/>
      <c r="GMK12"/>
      <c r="GML12"/>
      <c r="GMM12"/>
      <c r="GMN12"/>
      <c r="GMO12"/>
      <c r="GMP12"/>
      <c r="GMQ12"/>
      <c r="GMR12"/>
      <c r="GMS12"/>
      <c r="GMT12"/>
      <c r="GMU12"/>
      <c r="GMV12"/>
      <c r="GMW12"/>
      <c r="GMX12"/>
      <c r="GMY12"/>
      <c r="GMZ12"/>
      <c r="GNA12"/>
      <c r="GNB12"/>
      <c r="GNC12"/>
      <c r="GND12"/>
      <c r="GNE12"/>
      <c r="GNF12"/>
      <c r="GNG12"/>
      <c r="GNH12"/>
      <c r="GNI12"/>
      <c r="GNJ12"/>
      <c r="GNK12"/>
      <c r="GNL12"/>
      <c r="GNM12"/>
      <c r="GNN12"/>
      <c r="GNO12"/>
      <c r="GNP12"/>
      <c r="GNQ12"/>
      <c r="GNR12"/>
      <c r="GNS12"/>
      <c r="GNT12"/>
      <c r="GNU12"/>
      <c r="GNV12"/>
      <c r="GNW12"/>
      <c r="GNX12"/>
      <c r="GNY12"/>
      <c r="GNZ12"/>
      <c r="GOA12"/>
      <c r="GOB12"/>
      <c r="GOC12"/>
      <c r="GOD12"/>
      <c r="GOE12"/>
      <c r="GOF12"/>
      <c r="GOG12"/>
      <c r="GOH12"/>
      <c r="GOI12"/>
      <c r="GOJ12"/>
      <c r="GOK12"/>
      <c r="GOL12"/>
      <c r="GOM12"/>
      <c r="GON12"/>
      <c r="GOO12"/>
      <c r="GOP12"/>
      <c r="GOQ12"/>
      <c r="GOR12"/>
      <c r="GOS12"/>
      <c r="GOT12"/>
      <c r="GOU12"/>
      <c r="GOV12"/>
      <c r="GOW12"/>
      <c r="GOX12"/>
      <c r="GOY12"/>
      <c r="GOZ12"/>
      <c r="GPA12"/>
      <c r="GPB12"/>
      <c r="GPC12"/>
      <c r="GPD12"/>
      <c r="GPE12"/>
      <c r="GPF12"/>
      <c r="GPG12"/>
      <c r="GPH12"/>
      <c r="GPI12"/>
      <c r="GPJ12"/>
      <c r="GPK12"/>
      <c r="GPL12"/>
      <c r="GPM12"/>
      <c r="GPN12"/>
      <c r="GPO12"/>
      <c r="GPP12"/>
      <c r="GPQ12"/>
      <c r="GPR12"/>
      <c r="GPS12"/>
      <c r="GPT12"/>
      <c r="GPU12"/>
      <c r="GPV12"/>
      <c r="GPW12"/>
      <c r="GPX12"/>
      <c r="GPY12"/>
      <c r="GPZ12"/>
      <c r="GQA12"/>
      <c r="GQB12"/>
      <c r="GQC12"/>
      <c r="GQD12"/>
      <c r="GQE12"/>
      <c r="GQF12"/>
      <c r="GQG12"/>
      <c r="GQH12"/>
      <c r="GQI12"/>
      <c r="GQJ12"/>
      <c r="GQK12"/>
      <c r="GQL12"/>
      <c r="GQM12"/>
      <c r="GQN12"/>
      <c r="GQO12"/>
      <c r="GQP12"/>
      <c r="GQQ12"/>
      <c r="GQR12"/>
      <c r="GQS12"/>
      <c r="GQT12"/>
      <c r="GQU12"/>
      <c r="GQV12"/>
      <c r="GQW12"/>
      <c r="GQX12"/>
      <c r="GQY12"/>
      <c r="GQZ12"/>
      <c r="GRA12"/>
      <c r="GRB12"/>
      <c r="GRC12"/>
      <c r="GRD12"/>
      <c r="GRE12"/>
      <c r="GRF12"/>
      <c r="GRG12"/>
      <c r="GRH12"/>
      <c r="GRI12"/>
      <c r="GRJ12"/>
      <c r="GRK12"/>
      <c r="GRL12"/>
      <c r="GRM12"/>
      <c r="GRN12"/>
      <c r="GRO12"/>
      <c r="GRP12"/>
      <c r="GRQ12"/>
      <c r="GRR12"/>
      <c r="GRS12"/>
      <c r="GRT12"/>
      <c r="GRU12"/>
      <c r="GRV12"/>
      <c r="GRW12"/>
      <c r="GRX12"/>
      <c r="GRY12"/>
      <c r="GRZ12"/>
      <c r="GSA12"/>
      <c r="GSB12"/>
      <c r="GSC12"/>
      <c r="GSD12"/>
      <c r="GSE12"/>
      <c r="GSF12"/>
      <c r="GSG12"/>
      <c r="GSH12"/>
      <c r="GSI12"/>
      <c r="GSJ12"/>
      <c r="GSK12"/>
      <c r="GSL12"/>
      <c r="GSM12"/>
      <c r="GSN12"/>
      <c r="GSO12"/>
      <c r="GSP12"/>
      <c r="GSQ12"/>
      <c r="GSR12"/>
      <c r="GSS12"/>
      <c r="GST12"/>
      <c r="GSU12"/>
      <c r="GSV12"/>
      <c r="GSW12"/>
      <c r="GSX12"/>
      <c r="GSY12"/>
      <c r="GSZ12"/>
      <c r="GTA12"/>
      <c r="GTB12"/>
      <c r="GTC12"/>
      <c r="GTD12"/>
      <c r="GTE12"/>
      <c r="GTF12"/>
      <c r="GTG12"/>
      <c r="GTH12"/>
      <c r="GTI12"/>
      <c r="GTJ12"/>
      <c r="GTK12"/>
      <c r="GTL12"/>
      <c r="GTM12"/>
      <c r="GTN12"/>
      <c r="GTO12"/>
      <c r="GTP12"/>
      <c r="GTQ12"/>
      <c r="GTR12"/>
      <c r="GTS12"/>
      <c r="GTT12"/>
      <c r="GTU12"/>
      <c r="GTV12"/>
      <c r="GTW12"/>
      <c r="GTX12"/>
      <c r="GTY12"/>
      <c r="GTZ12"/>
      <c r="GUA12"/>
      <c r="GUB12"/>
      <c r="GUC12"/>
      <c r="GUD12"/>
      <c r="GUE12"/>
      <c r="GUF12"/>
      <c r="GUG12"/>
      <c r="GUH12"/>
      <c r="GUI12"/>
      <c r="GUJ12"/>
      <c r="GUK12"/>
      <c r="GUL12"/>
      <c r="GUM12"/>
      <c r="GUN12"/>
      <c r="GUO12"/>
      <c r="GUP12"/>
      <c r="GUQ12"/>
      <c r="GUR12"/>
      <c r="GUS12"/>
      <c r="GUT12"/>
      <c r="GUU12"/>
      <c r="GUV12"/>
      <c r="GUW12"/>
      <c r="GUX12"/>
      <c r="GUY12"/>
      <c r="GUZ12"/>
      <c r="GVA12"/>
      <c r="GVB12"/>
      <c r="GVC12"/>
      <c r="GVD12"/>
      <c r="GVE12"/>
      <c r="GVF12"/>
      <c r="GVG12"/>
      <c r="GVH12"/>
      <c r="GVI12"/>
      <c r="GVJ12"/>
      <c r="GVK12"/>
      <c r="GVL12"/>
      <c r="GVM12"/>
      <c r="GVN12"/>
      <c r="GVO12"/>
      <c r="GVP12"/>
      <c r="GVQ12"/>
      <c r="GVR12"/>
      <c r="GVS12"/>
      <c r="GVT12"/>
      <c r="GVU12"/>
      <c r="GVV12"/>
      <c r="GVW12"/>
      <c r="GVX12"/>
      <c r="GVY12"/>
      <c r="GVZ12"/>
      <c r="GWA12"/>
      <c r="GWB12"/>
      <c r="GWC12"/>
      <c r="GWD12"/>
      <c r="GWE12"/>
      <c r="GWF12"/>
      <c r="GWG12"/>
      <c r="GWH12"/>
      <c r="GWI12"/>
      <c r="GWJ12"/>
      <c r="GWK12"/>
      <c r="GWL12"/>
      <c r="GWM12"/>
      <c r="GWN12"/>
      <c r="GWO12"/>
      <c r="GWP12"/>
      <c r="GWQ12"/>
      <c r="GWR12"/>
      <c r="GWS12"/>
      <c r="GWT12"/>
      <c r="GWU12"/>
      <c r="GWV12"/>
      <c r="GWW12"/>
      <c r="GWX12"/>
      <c r="GWY12"/>
      <c r="GWZ12"/>
      <c r="GXA12"/>
      <c r="GXB12"/>
      <c r="GXC12"/>
      <c r="GXD12"/>
      <c r="GXE12"/>
      <c r="GXF12"/>
      <c r="GXG12"/>
      <c r="GXH12"/>
      <c r="GXI12"/>
      <c r="GXJ12"/>
      <c r="GXK12"/>
      <c r="GXL12"/>
      <c r="GXM12"/>
      <c r="GXN12"/>
      <c r="GXO12"/>
      <c r="GXP12"/>
      <c r="GXQ12"/>
      <c r="GXR12"/>
      <c r="GXS12"/>
      <c r="GXT12"/>
      <c r="GXU12"/>
      <c r="GXV12"/>
      <c r="GXW12"/>
      <c r="GXX12"/>
      <c r="GXY12"/>
      <c r="GXZ12"/>
      <c r="GYA12"/>
      <c r="GYB12"/>
      <c r="GYC12"/>
      <c r="GYD12"/>
      <c r="GYE12"/>
      <c r="GYF12"/>
      <c r="GYG12"/>
      <c r="GYH12"/>
      <c r="GYI12"/>
      <c r="GYJ12"/>
      <c r="GYK12"/>
      <c r="GYL12"/>
      <c r="GYM12"/>
      <c r="GYN12"/>
      <c r="GYO12"/>
      <c r="GYP12"/>
      <c r="GYQ12"/>
      <c r="GYR12"/>
      <c r="GYS12"/>
      <c r="GYT12"/>
      <c r="GYU12"/>
      <c r="GYV12"/>
      <c r="GYW12"/>
      <c r="GYX12"/>
      <c r="GYY12"/>
      <c r="GYZ12"/>
      <c r="GZA12"/>
      <c r="GZB12"/>
      <c r="GZC12"/>
      <c r="GZD12"/>
      <c r="GZE12"/>
      <c r="GZF12"/>
      <c r="GZG12"/>
      <c r="GZH12"/>
      <c r="GZI12"/>
      <c r="GZJ12"/>
      <c r="GZK12"/>
      <c r="GZL12"/>
      <c r="GZM12"/>
      <c r="GZN12"/>
      <c r="GZO12"/>
      <c r="GZP12"/>
      <c r="GZQ12"/>
      <c r="GZR12"/>
      <c r="GZS12"/>
      <c r="GZT12"/>
      <c r="GZU12"/>
      <c r="GZV12"/>
      <c r="GZW12"/>
      <c r="GZX12"/>
      <c r="GZY12"/>
      <c r="GZZ12"/>
      <c r="HAA12"/>
      <c r="HAB12"/>
      <c r="HAC12"/>
      <c r="HAD12"/>
      <c r="HAE12"/>
      <c r="HAF12"/>
      <c r="HAG12"/>
      <c r="HAH12"/>
      <c r="HAI12"/>
      <c r="HAJ12"/>
      <c r="HAK12"/>
      <c r="HAL12"/>
      <c r="HAM12"/>
      <c r="HAN12"/>
      <c r="HAO12"/>
      <c r="HAP12"/>
      <c r="HAQ12"/>
      <c r="HAR12"/>
      <c r="HAS12"/>
      <c r="HAT12"/>
      <c r="HAU12"/>
      <c r="HAV12"/>
      <c r="HAW12"/>
      <c r="HAX12"/>
      <c r="HAY12"/>
      <c r="HAZ12"/>
      <c r="HBA12"/>
      <c r="HBB12"/>
      <c r="HBC12"/>
      <c r="HBD12"/>
      <c r="HBE12"/>
      <c r="HBF12"/>
      <c r="HBG12"/>
      <c r="HBH12"/>
      <c r="HBI12"/>
      <c r="HBJ12"/>
      <c r="HBK12"/>
      <c r="HBL12"/>
      <c r="HBM12"/>
      <c r="HBN12"/>
      <c r="HBO12"/>
      <c r="HBP12"/>
      <c r="HBQ12"/>
      <c r="HBR12"/>
      <c r="HBS12"/>
      <c r="HBT12"/>
      <c r="HBU12"/>
      <c r="HBV12"/>
      <c r="HBW12"/>
      <c r="HBX12"/>
      <c r="HBY12"/>
      <c r="HBZ12"/>
      <c r="HCA12"/>
      <c r="HCB12"/>
      <c r="HCC12"/>
      <c r="HCD12"/>
      <c r="HCE12"/>
      <c r="HCF12"/>
      <c r="HCG12"/>
      <c r="HCH12"/>
      <c r="HCI12"/>
      <c r="HCJ12"/>
      <c r="HCK12"/>
      <c r="HCL12"/>
      <c r="HCM12"/>
      <c r="HCN12"/>
      <c r="HCO12"/>
      <c r="HCP12"/>
      <c r="HCQ12"/>
      <c r="HCR12"/>
      <c r="HCS12"/>
      <c r="HCT12"/>
      <c r="HCU12"/>
      <c r="HCV12"/>
      <c r="HCW12"/>
      <c r="HCX12"/>
      <c r="HCY12"/>
      <c r="HCZ12"/>
      <c r="HDA12"/>
      <c r="HDB12"/>
      <c r="HDC12"/>
      <c r="HDD12"/>
      <c r="HDE12"/>
      <c r="HDF12"/>
      <c r="HDG12"/>
      <c r="HDH12"/>
      <c r="HDI12"/>
      <c r="HDJ12"/>
      <c r="HDK12"/>
      <c r="HDL12"/>
      <c r="HDM12"/>
      <c r="HDN12"/>
      <c r="HDO12"/>
      <c r="HDP12"/>
      <c r="HDQ12"/>
      <c r="HDR12"/>
      <c r="HDS12"/>
      <c r="HDT12"/>
      <c r="HDU12"/>
      <c r="HDV12"/>
      <c r="HDW12"/>
      <c r="HDX12"/>
      <c r="HDY12"/>
      <c r="HDZ12"/>
      <c r="HEA12"/>
      <c r="HEB12"/>
      <c r="HEC12"/>
      <c r="HED12"/>
      <c r="HEE12"/>
      <c r="HEF12"/>
      <c r="HEG12"/>
      <c r="HEH12"/>
      <c r="HEI12"/>
      <c r="HEJ12"/>
      <c r="HEK12"/>
      <c r="HEL12"/>
      <c r="HEM12"/>
      <c r="HEN12"/>
      <c r="HEO12"/>
      <c r="HEP12"/>
      <c r="HEQ12"/>
      <c r="HER12"/>
      <c r="HES12"/>
      <c r="HET12"/>
      <c r="HEU12"/>
      <c r="HEV12"/>
      <c r="HEW12"/>
      <c r="HEX12"/>
      <c r="HEY12"/>
      <c r="HEZ12"/>
      <c r="HFA12"/>
      <c r="HFB12"/>
      <c r="HFC12"/>
      <c r="HFD12"/>
      <c r="HFE12"/>
      <c r="HFF12"/>
      <c r="HFG12"/>
      <c r="HFH12"/>
      <c r="HFI12"/>
      <c r="HFJ12"/>
      <c r="HFK12"/>
      <c r="HFL12"/>
      <c r="HFM12"/>
      <c r="HFN12"/>
      <c r="HFO12"/>
      <c r="HFP12"/>
      <c r="HFQ12"/>
      <c r="HFR12"/>
      <c r="HFS12"/>
      <c r="HFT12"/>
      <c r="HFU12"/>
      <c r="HFV12"/>
      <c r="HFW12"/>
      <c r="HFX12"/>
      <c r="HFY12"/>
      <c r="HFZ12"/>
      <c r="HGA12"/>
      <c r="HGB12"/>
      <c r="HGC12"/>
      <c r="HGD12"/>
      <c r="HGE12"/>
      <c r="HGF12"/>
      <c r="HGG12"/>
      <c r="HGH12"/>
      <c r="HGI12"/>
      <c r="HGJ12"/>
      <c r="HGK12"/>
      <c r="HGL12"/>
      <c r="HGM12"/>
      <c r="HGN12"/>
      <c r="HGO12"/>
      <c r="HGP12"/>
      <c r="HGQ12"/>
      <c r="HGR12"/>
      <c r="HGS12"/>
      <c r="HGT12"/>
      <c r="HGU12"/>
      <c r="HGV12"/>
      <c r="HGW12"/>
      <c r="HGX12"/>
      <c r="HGY12"/>
      <c r="HGZ12"/>
      <c r="HHA12"/>
      <c r="HHB12"/>
      <c r="HHC12"/>
      <c r="HHD12"/>
      <c r="HHE12"/>
      <c r="HHF12"/>
      <c r="HHG12"/>
      <c r="HHH12"/>
      <c r="HHI12"/>
      <c r="HHJ12"/>
      <c r="HHK12"/>
      <c r="HHL12"/>
      <c r="HHM12"/>
      <c r="HHN12"/>
      <c r="HHO12"/>
      <c r="HHP12"/>
      <c r="HHQ12"/>
      <c r="HHR12"/>
      <c r="HHS12"/>
      <c r="HHT12"/>
      <c r="HHU12"/>
      <c r="HHV12"/>
      <c r="HHW12"/>
      <c r="HHX12"/>
      <c r="HHY12"/>
      <c r="HHZ12"/>
      <c r="HIA12"/>
      <c r="HIB12"/>
      <c r="HIC12"/>
      <c r="HID12"/>
      <c r="HIE12"/>
      <c r="HIF12"/>
      <c r="HIG12"/>
      <c r="HIH12"/>
      <c r="HII12"/>
      <c r="HIJ12"/>
      <c r="HIK12"/>
      <c r="HIL12"/>
      <c r="HIM12"/>
      <c r="HIN12"/>
      <c r="HIO12"/>
      <c r="HIP12"/>
      <c r="HIQ12"/>
      <c r="HIR12"/>
      <c r="HIS12"/>
      <c r="HIT12"/>
      <c r="HIU12"/>
      <c r="HIV12"/>
      <c r="HIW12"/>
      <c r="HIX12"/>
      <c r="HIY12"/>
      <c r="HIZ12"/>
      <c r="HJA12"/>
      <c r="HJB12"/>
      <c r="HJC12"/>
      <c r="HJD12"/>
      <c r="HJE12"/>
      <c r="HJF12"/>
      <c r="HJG12"/>
      <c r="HJH12"/>
      <c r="HJI12"/>
      <c r="HJJ12"/>
      <c r="HJK12"/>
      <c r="HJL12"/>
      <c r="HJM12"/>
      <c r="HJN12"/>
      <c r="HJO12"/>
      <c r="HJP12"/>
      <c r="HJQ12"/>
      <c r="HJR12"/>
      <c r="HJS12"/>
      <c r="HJT12"/>
    </row>
    <row r="13" spans="1:5688" x14ac:dyDescent="0.45">
      <c r="A13" s="15" t="s">
        <v>8317</v>
      </c>
      <c r="B13" s="16">
        <v>1393</v>
      </c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  <c r="AMK13"/>
      <c r="AML13"/>
      <c r="AMM13"/>
      <c r="AMN13"/>
      <c r="AMO13"/>
      <c r="AMP13"/>
      <c r="AMQ13"/>
      <c r="AMR13"/>
      <c r="AMS13"/>
      <c r="AMT13"/>
      <c r="AMU13"/>
      <c r="AMV13"/>
      <c r="AMW13"/>
      <c r="AMX13"/>
      <c r="AMY13"/>
      <c r="AMZ13"/>
      <c r="ANA13"/>
      <c r="ANB13"/>
      <c r="ANC13"/>
      <c r="AND13"/>
      <c r="ANE13"/>
      <c r="ANF13"/>
      <c r="ANG13"/>
      <c r="ANH13"/>
      <c r="ANI13"/>
      <c r="ANJ13"/>
      <c r="ANK13"/>
      <c r="ANL13"/>
      <c r="ANM13"/>
      <c r="ANN13"/>
      <c r="ANO13"/>
      <c r="ANP13"/>
      <c r="ANQ13"/>
      <c r="ANR13"/>
      <c r="ANS13"/>
      <c r="ANT13"/>
      <c r="ANU13"/>
      <c r="ANV13"/>
      <c r="ANW13"/>
      <c r="ANX13"/>
      <c r="ANY13"/>
      <c r="ANZ13"/>
      <c r="AOA13"/>
      <c r="AOB13"/>
      <c r="AOC13"/>
      <c r="AOD13"/>
      <c r="AOE13"/>
      <c r="AOF13"/>
      <c r="AOG13"/>
      <c r="AOH13"/>
      <c r="AOI13"/>
      <c r="AOJ13"/>
      <c r="AOK13"/>
      <c r="AOL13"/>
      <c r="AOM13"/>
      <c r="AON13"/>
      <c r="AOO13"/>
      <c r="AOP13"/>
      <c r="AOQ13"/>
      <c r="AOR13"/>
      <c r="AOS13"/>
      <c r="AOT13"/>
      <c r="AOU13"/>
      <c r="AOV13"/>
      <c r="AOW13"/>
      <c r="AOX13"/>
      <c r="AOY13"/>
      <c r="AOZ13"/>
      <c r="APA13"/>
      <c r="APB13"/>
      <c r="APC13"/>
      <c r="APD13"/>
      <c r="APE13"/>
      <c r="APF13"/>
      <c r="APG13"/>
      <c r="APH13"/>
      <c r="API13"/>
      <c r="APJ13"/>
      <c r="APK13"/>
      <c r="APL13"/>
      <c r="APM13"/>
      <c r="APN13"/>
      <c r="APO13"/>
      <c r="APP13"/>
      <c r="APQ13"/>
      <c r="APR13"/>
      <c r="APS13"/>
      <c r="APT13"/>
      <c r="APU13"/>
      <c r="APV13"/>
      <c r="APW13"/>
      <c r="APX13"/>
      <c r="APY13"/>
      <c r="APZ13"/>
      <c r="AQA13"/>
      <c r="AQB13"/>
      <c r="AQC13"/>
      <c r="AQD13"/>
      <c r="AQE13"/>
      <c r="AQF13"/>
      <c r="AQG13"/>
      <c r="AQH13"/>
      <c r="AQI13"/>
      <c r="AQJ13"/>
      <c r="AQK13"/>
      <c r="AQL13"/>
      <c r="AQM13"/>
      <c r="AQN13"/>
      <c r="AQO13"/>
      <c r="AQP13"/>
      <c r="AQQ13"/>
      <c r="AQR13"/>
      <c r="AQS13"/>
      <c r="AQT13"/>
      <c r="AQU13"/>
      <c r="AQV13"/>
      <c r="AQW13"/>
      <c r="AQX13"/>
      <c r="AQY13"/>
      <c r="AQZ13"/>
      <c r="ARA13"/>
      <c r="ARB13"/>
      <c r="ARC13"/>
      <c r="ARD13"/>
      <c r="ARE13"/>
      <c r="ARF13"/>
      <c r="ARG13"/>
      <c r="ARH13"/>
      <c r="ARI13"/>
      <c r="ARJ13"/>
      <c r="ARK13"/>
      <c r="ARL13"/>
      <c r="ARM13"/>
      <c r="ARN13"/>
      <c r="ARO13"/>
      <c r="ARP13"/>
      <c r="ARQ13"/>
      <c r="ARR13"/>
      <c r="ARS13"/>
      <c r="ART13"/>
      <c r="ARU13"/>
      <c r="ARV13"/>
      <c r="ARW13"/>
      <c r="ARX13"/>
      <c r="ARY13"/>
      <c r="ARZ13"/>
      <c r="ASA13"/>
      <c r="ASB13"/>
      <c r="ASC13"/>
      <c r="ASD13"/>
      <c r="ASE13"/>
      <c r="ASF13"/>
      <c r="ASG13"/>
      <c r="ASH13"/>
      <c r="ASI13"/>
      <c r="ASJ13"/>
      <c r="ASK13"/>
      <c r="ASL13"/>
      <c r="ASM13"/>
      <c r="ASN13"/>
      <c r="ASO13"/>
      <c r="ASP13"/>
      <c r="ASQ13"/>
      <c r="ASR13"/>
      <c r="ASS13"/>
      <c r="AST13"/>
      <c r="ASU13"/>
      <c r="ASV13"/>
      <c r="ASW13"/>
      <c r="ASX13"/>
      <c r="ASY13"/>
      <c r="ASZ13"/>
      <c r="ATA13"/>
      <c r="ATB13"/>
      <c r="ATC13"/>
      <c r="ATD13"/>
      <c r="ATE13"/>
      <c r="ATF13"/>
      <c r="ATG13"/>
      <c r="ATH13"/>
      <c r="ATI13"/>
      <c r="ATJ13"/>
      <c r="ATK13"/>
      <c r="ATL13"/>
      <c r="ATM13"/>
      <c r="ATN13"/>
      <c r="ATO13"/>
      <c r="ATP13"/>
      <c r="ATQ13"/>
      <c r="ATR13"/>
      <c r="ATS13"/>
      <c r="ATT13"/>
      <c r="ATU13"/>
      <c r="ATV13"/>
      <c r="ATW13"/>
      <c r="ATX13"/>
      <c r="ATY13"/>
      <c r="ATZ13"/>
      <c r="AUA13"/>
      <c r="AUB13"/>
      <c r="AUC13"/>
      <c r="AUD13"/>
      <c r="AUE13"/>
      <c r="AUF13"/>
      <c r="AUG13"/>
      <c r="AUH13"/>
      <c r="AUI13"/>
      <c r="AUJ13"/>
      <c r="AUK13"/>
      <c r="AUL13"/>
      <c r="AUM13"/>
      <c r="AUN13"/>
      <c r="AUO13"/>
      <c r="AUP13"/>
      <c r="AUQ13"/>
      <c r="AUR13"/>
      <c r="AUS13"/>
      <c r="AUT13"/>
      <c r="AUU13"/>
      <c r="AUV13"/>
      <c r="AUW13"/>
      <c r="AUX13"/>
      <c r="AUY13"/>
      <c r="AUZ13"/>
      <c r="AVA13"/>
      <c r="AVB13"/>
      <c r="AVC13"/>
      <c r="AVD13"/>
      <c r="AVE13"/>
      <c r="AVF13"/>
      <c r="AVG13"/>
      <c r="AVH13"/>
      <c r="AVI13"/>
      <c r="AVJ13"/>
      <c r="AVK13"/>
      <c r="AVL13"/>
      <c r="AVM13"/>
      <c r="AVN13"/>
      <c r="AVO13"/>
      <c r="AVP13"/>
      <c r="AVQ13"/>
      <c r="AVR13"/>
      <c r="AVS13"/>
      <c r="AVT13"/>
      <c r="AVU13"/>
      <c r="AVV13"/>
      <c r="AVW13"/>
      <c r="AVX13"/>
      <c r="AVY13"/>
      <c r="AVZ13"/>
      <c r="AWA13"/>
      <c r="AWB13"/>
      <c r="AWC13"/>
      <c r="AWD13"/>
      <c r="AWE13"/>
      <c r="AWF13"/>
      <c r="AWG13"/>
      <c r="AWH13"/>
      <c r="AWI13"/>
      <c r="AWJ13"/>
      <c r="AWK13"/>
      <c r="AWL13"/>
      <c r="AWM13"/>
      <c r="AWN13"/>
      <c r="AWO13"/>
      <c r="AWP13"/>
      <c r="AWQ13"/>
      <c r="AWR13"/>
      <c r="AWS13"/>
      <c r="AWT13"/>
      <c r="AWU13"/>
      <c r="AWV13"/>
      <c r="AWW13"/>
      <c r="AWX13"/>
      <c r="AWY13"/>
      <c r="AWZ13"/>
      <c r="AXA13"/>
      <c r="AXB13"/>
      <c r="AXC13"/>
      <c r="AXD13"/>
      <c r="AXE13"/>
      <c r="AXF13"/>
      <c r="AXG13"/>
      <c r="AXH13"/>
      <c r="AXI13"/>
      <c r="AXJ13"/>
      <c r="AXK13"/>
      <c r="AXL13"/>
      <c r="AXM13"/>
      <c r="AXN13"/>
      <c r="AXO13"/>
      <c r="AXP13"/>
      <c r="AXQ13"/>
      <c r="AXR13"/>
      <c r="AXS13"/>
      <c r="AXT13"/>
      <c r="AXU13"/>
      <c r="AXV13"/>
      <c r="AXW13"/>
      <c r="AXX13"/>
      <c r="AXY13"/>
      <c r="AXZ13"/>
      <c r="AYA13"/>
      <c r="AYB13"/>
      <c r="AYC13"/>
      <c r="AYD13"/>
      <c r="AYE13"/>
      <c r="AYF13"/>
      <c r="AYG13"/>
      <c r="AYH13"/>
      <c r="AYI13"/>
      <c r="AYJ13"/>
      <c r="AYK13"/>
      <c r="AYL13"/>
      <c r="AYM13"/>
      <c r="AYN13"/>
      <c r="AYO13"/>
      <c r="AYP13"/>
      <c r="AYQ13"/>
      <c r="AYR13"/>
      <c r="AYS13"/>
      <c r="AYT13"/>
      <c r="AYU13"/>
      <c r="AYV13"/>
      <c r="AYW13"/>
      <c r="AYX13"/>
      <c r="AYY13"/>
      <c r="AYZ13"/>
      <c r="AZA13"/>
      <c r="AZB13"/>
      <c r="AZC13"/>
      <c r="AZD13"/>
      <c r="AZE13"/>
      <c r="AZF13"/>
      <c r="AZG13"/>
      <c r="AZH13"/>
      <c r="AZI13"/>
      <c r="AZJ13"/>
      <c r="AZK13"/>
      <c r="AZL13"/>
      <c r="AZM13"/>
      <c r="AZN13"/>
      <c r="AZO13"/>
      <c r="AZP13"/>
      <c r="AZQ13"/>
      <c r="AZR13"/>
      <c r="AZS13"/>
      <c r="AZT13"/>
      <c r="AZU13"/>
      <c r="AZV13"/>
      <c r="AZW13"/>
      <c r="AZX13"/>
      <c r="AZY13"/>
      <c r="AZZ13"/>
      <c r="BAA13"/>
      <c r="BAB13"/>
      <c r="BAC13"/>
      <c r="BAD13"/>
      <c r="BAE13"/>
      <c r="BAF13"/>
      <c r="BAG13"/>
      <c r="BAH13"/>
      <c r="BAI13"/>
      <c r="BAJ13"/>
      <c r="BAK13"/>
      <c r="BAL13"/>
      <c r="BAM13"/>
      <c r="BAN13"/>
      <c r="BAO13"/>
      <c r="BAP13"/>
      <c r="BAQ13"/>
      <c r="BAR13"/>
      <c r="BAS13"/>
      <c r="BAT13"/>
      <c r="BAU13"/>
      <c r="BAV13"/>
      <c r="BAW13"/>
      <c r="BAX13"/>
      <c r="BAY13"/>
      <c r="BAZ13"/>
      <c r="BBA13"/>
      <c r="BBB13"/>
      <c r="BBC13"/>
      <c r="BBD13"/>
      <c r="BBE13"/>
      <c r="BBF13"/>
      <c r="BBG13"/>
      <c r="BBH13"/>
      <c r="BBI13"/>
      <c r="BBJ13"/>
      <c r="BBK13"/>
      <c r="BBL13"/>
      <c r="BBM13"/>
      <c r="BBN13"/>
      <c r="BBO13"/>
      <c r="BBP13"/>
      <c r="BBQ13"/>
      <c r="BBR13"/>
      <c r="BBS13"/>
      <c r="BBT13"/>
      <c r="BBU13"/>
      <c r="BBV13"/>
      <c r="BBW13"/>
      <c r="BBX13"/>
      <c r="BBY13"/>
      <c r="BBZ13"/>
      <c r="BCA13"/>
      <c r="BCB13"/>
      <c r="BCC13"/>
      <c r="BCD13"/>
      <c r="BCE13"/>
      <c r="BCF13"/>
      <c r="BCG13"/>
      <c r="BCH13"/>
      <c r="BCI13"/>
      <c r="BCJ13"/>
      <c r="BCK13"/>
      <c r="BCL13"/>
      <c r="BCM13"/>
      <c r="BCN13"/>
      <c r="BCO13"/>
      <c r="BCP13"/>
      <c r="BCQ13"/>
      <c r="BCR13"/>
      <c r="BCS13"/>
      <c r="BCT13"/>
      <c r="BCU13"/>
      <c r="BCV13"/>
      <c r="BCW13"/>
      <c r="BCX13"/>
      <c r="BCY13"/>
      <c r="BCZ13"/>
      <c r="BDA13"/>
      <c r="BDB13"/>
      <c r="BDC13"/>
      <c r="BDD13"/>
      <c r="BDE13"/>
      <c r="BDF13"/>
      <c r="BDG13"/>
      <c r="BDH13"/>
      <c r="BDI13"/>
      <c r="BDJ13"/>
      <c r="BDK13"/>
      <c r="BDL13"/>
      <c r="BDM13"/>
      <c r="BDN13"/>
      <c r="BDO13"/>
      <c r="BDP13"/>
      <c r="BDQ13"/>
      <c r="BDR13"/>
      <c r="BDS13"/>
      <c r="BDT13"/>
      <c r="BDU13"/>
      <c r="BDV13"/>
      <c r="BDW13"/>
      <c r="BDX13"/>
      <c r="BDY13"/>
      <c r="BDZ13"/>
      <c r="BEA13"/>
      <c r="BEB13"/>
      <c r="BEC13"/>
      <c r="BED13"/>
      <c r="BEE13"/>
      <c r="BEF13"/>
      <c r="BEG13"/>
      <c r="BEH13"/>
      <c r="BEI13"/>
      <c r="BEJ13"/>
      <c r="BEK13"/>
      <c r="BEL13"/>
      <c r="BEM13"/>
      <c r="BEN13"/>
      <c r="BEO13"/>
      <c r="BEP13"/>
      <c r="BEQ13"/>
      <c r="BER13"/>
      <c r="BES13"/>
      <c r="BET13"/>
      <c r="BEU13"/>
      <c r="BEV13"/>
      <c r="BEW13"/>
      <c r="BEX13"/>
      <c r="BEY13"/>
      <c r="BEZ13"/>
      <c r="BFA13"/>
      <c r="BFB13"/>
      <c r="BFC13"/>
      <c r="BFD13"/>
      <c r="BFE13"/>
      <c r="BFF13"/>
      <c r="BFG13"/>
      <c r="BFH13"/>
      <c r="BFI13"/>
      <c r="BFJ13"/>
      <c r="BFK13"/>
      <c r="BFL13"/>
      <c r="BFM13"/>
      <c r="BFN13"/>
      <c r="BFO13"/>
      <c r="BFP13"/>
      <c r="BFQ13"/>
      <c r="BFR13"/>
      <c r="BFS13"/>
      <c r="BFT13"/>
      <c r="BFU13"/>
      <c r="BFV13"/>
      <c r="BFW13"/>
      <c r="BFX13"/>
      <c r="BFY13"/>
      <c r="BFZ13"/>
      <c r="BGA13"/>
      <c r="BGB13"/>
      <c r="BGC13"/>
      <c r="BGD13"/>
      <c r="BGE13"/>
      <c r="BGF13"/>
      <c r="BGG13"/>
      <c r="BGH13"/>
      <c r="BGI13"/>
      <c r="BGJ13"/>
      <c r="BGK13"/>
      <c r="BGL13"/>
      <c r="BGM13"/>
      <c r="BGN13"/>
      <c r="BGO13"/>
      <c r="BGP13"/>
      <c r="BGQ13"/>
      <c r="BGR13"/>
      <c r="BGS13"/>
      <c r="BGT13"/>
      <c r="BGU13"/>
      <c r="BGV13"/>
      <c r="BGW13"/>
      <c r="BGX13"/>
      <c r="BGY13"/>
      <c r="BGZ13"/>
      <c r="BHA13"/>
      <c r="BHB13"/>
      <c r="BHC13"/>
      <c r="BHD13"/>
      <c r="BHE13"/>
      <c r="BHF13"/>
      <c r="BHG13"/>
      <c r="BHH13"/>
      <c r="BHI13"/>
      <c r="BHJ13"/>
      <c r="BHK13"/>
      <c r="BHL13"/>
      <c r="BHM13"/>
      <c r="BHN13"/>
      <c r="BHO13"/>
      <c r="BHP13"/>
      <c r="BHQ13"/>
      <c r="BHR13"/>
      <c r="BHS13"/>
      <c r="BHT13"/>
      <c r="BHU13"/>
      <c r="BHV13"/>
      <c r="BHW13"/>
      <c r="BHX13"/>
      <c r="BHY13"/>
      <c r="BHZ13"/>
      <c r="BIA13"/>
      <c r="BIB13"/>
      <c r="BIC13"/>
      <c r="BID13"/>
      <c r="BIE13"/>
      <c r="BIF13"/>
      <c r="BIG13"/>
      <c r="BIH13"/>
      <c r="BII13"/>
      <c r="BIJ13"/>
      <c r="BIK13"/>
      <c r="BIL13"/>
      <c r="BIM13"/>
      <c r="BIN13"/>
      <c r="BIO13"/>
      <c r="BIP13"/>
      <c r="BIQ13"/>
      <c r="BIR13"/>
      <c r="BIS13"/>
      <c r="BIT13"/>
      <c r="BIU13"/>
      <c r="BIV13"/>
      <c r="BIW13"/>
      <c r="BIX13"/>
      <c r="BIY13"/>
      <c r="BIZ13"/>
      <c r="BJA13"/>
      <c r="BJB13"/>
      <c r="BJC13"/>
      <c r="BJD13"/>
      <c r="BJE13"/>
      <c r="BJF13"/>
      <c r="BJG13"/>
      <c r="BJH13"/>
      <c r="BJI13"/>
      <c r="BJJ13"/>
      <c r="BJK13"/>
      <c r="BJL13"/>
      <c r="BJM13"/>
      <c r="BJN13"/>
      <c r="BJO13"/>
      <c r="BJP13"/>
      <c r="BJQ13"/>
      <c r="BJR13"/>
      <c r="BJS13"/>
      <c r="BJT13"/>
      <c r="BJU13"/>
      <c r="BJV13"/>
      <c r="BJW13"/>
      <c r="BJX13"/>
      <c r="BJY13"/>
      <c r="BJZ13"/>
      <c r="BKA13"/>
      <c r="BKB13"/>
      <c r="BKC13"/>
      <c r="BKD13"/>
      <c r="BKE13"/>
      <c r="BKF13"/>
      <c r="BKG13"/>
      <c r="BKH13"/>
      <c r="BKI13"/>
      <c r="BKJ13"/>
      <c r="BKK13"/>
      <c r="BKL13"/>
      <c r="BKM13"/>
      <c r="BKN13"/>
      <c r="BKO13"/>
      <c r="BKP13"/>
      <c r="BKQ13"/>
      <c r="BKR13"/>
      <c r="BKS13"/>
      <c r="BKT13"/>
      <c r="BKU13"/>
      <c r="BKV13"/>
      <c r="BKW13"/>
      <c r="BKX13"/>
      <c r="BKY13"/>
      <c r="BKZ13"/>
      <c r="BLA13"/>
      <c r="BLB13"/>
      <c r="BLC13"/>
      <c r="BLD13"/>
      <c r="BLE13"/>
      <c r="BLF13"/>
      <c r="BLG13"/>
      <c r="BLH13"/>
      <c r="BLI13"/>
      <c r="BLJ13"/>
      <c r="BLK13"/>
      <c r="BLL13"/>
      <c r="BLM13"/>
      <c r="BLN13"/>
      <c r="BLO13"/>
      <c r="BLP13"/>
      <c r="BLQ13"/>
      <c r="BLR13"/>
      <c r="BLS13"/>
      <c r="BLT13"/>
      <c r="BLU13"/>
      <c r="BLV13"/>
      <c r="BLW13"/>
      <c r="BLX13"/>
      <c r="BLY13"/>
      <c r="BLZ13"/>
      <c r="BMA13"/>
      <c r="BMB13"/>
      <c r="BMC13"/>
      <c r="BMD13"/>
      <c r="BME13"/>
      <c r="BMF13"/>
      <c r="BMG13"/>
      <c r="BMH13"/>
      <c r="BMI13"/>
      <c r="BMJ13"/>
      <c r="BMK13"/>
      <c r="BML13"/>
      <c r="BMM13"/>
      <c r="BMN13"/>
      <c r="BMO13"/>
      <c r="BMP13"/>
      <c r="BMQ13"/>
      <c r="BMR13"/>
      <c r="BMS13"/>
      <c r="BMT13"/>
      <c r="BMU13"/>
      <c r="BMV13"/>
      <c r="BMW13"/>
      <c r="BMX13"/>
      <c r="BMY13"/>
      <c r="BMZ13"/>
      <c r="BNA13"/>
      <c r="BNB13"/>
      <c r="BNC13"/>
      <c r="BND13"/>
      <c r="BNE13"/>
      <c r="BNF13"/>
      <c r="BNG13"/>
      <c r="BNH13"/>
      <c r="BNI13"/>
      <c r="BNJ13"/>
      <c r="BNK13"/>
      <c r="BNL13"/>
      <c r="BNM13"/>
      <c r="BNN13"/>
      <c r="BNO13"/>
      <c r="BNP13"/>
      <c r="BNQ13"/>
      <c r="BNR13"/>
      <c r="BNS13"/>
      <c r="BNT13"/>
      <c r="BNU13"/>
      <c r="BNV13"/>
      <c r="BNW13"/>
      <c r="BNX13"/>
      <c r="BNY13"/>
      <c r="BNZ13"/>
      <c r="BOA13"/>
      <c r="BOB13"/>
      <c r="BOC13"/>
      <c r="BOD13"/>
      <c r="BOE13"/>
      <c r="BOF13"/>
      <c r="BOG13"/>
      <c r="BOH13"/>
      <c r="BOI13"/>
      <c r="BOJ13"/>
      <c r="BOK13"/>
      <c r="BOL13"/>
      <c r="BOM13"/>
      <c r="BON13"/>
      <c r="BOO13"/>
      <c r="BOP13"/>
      <c r="BOQ13"/>
      <c r="BOR13"/>
      <c r="BOS13"/>
      <c r="BOT13"/>
      <c r="BOU13"/>
      <c r="BOV13"/>
      <c r="BOW13"/>
      <c r="BOX13"/>
      <c r="BOY13"/>
      <c r="BOZ13"/>
      <c r="BPA13"/>
      <c r="BPB13"/>
      <c r="BPC13"/>
      <c r="BPD13"/>
      <c r="BPE13"/>
      <c r="BPF13"/>
      <c r="BPG13"/>
      <c r="BPH13"/>
      <c r="BPI13"/>
      <c r="BPJ13"/>
      <c r="BPK13"/>
      <c r="BPL13"/>
      <c r="BPM13"/>
      <c r="BPN13"/>
      <c r="BPO13"/>
      <c r="BPP13"/>
      <c r="BPQ13"/>
      <c r="BPR13"/>
      <c r="BPS13"/>
      <c r="BPT13"/>
      <c r="BPU13"/>
      <c r="BPV13"/>
      <c r="BPW13"/>
      <c r="BPX13"/>
      <c r="BPY13"/>
      <c r="BPZ13"/>
      <c r="BQA13"/>
      <c r="BQB13"/>
      <c r="BQC13"/>
      <c r="BQD13"/>
      <c r="BQE13"/>
      <c r="BQF13"/>
      <c r="BQG13"/>
      <c r="BQH13"/>
      <c r="BQI13"/>
      <c r="BQJ13"/>
      <c r="BQK13"/>
      <c r="BQL13"/>
      <c r="BQM13"/>
      <c r="BQN13"/>
      <c r="BQO13"/>
      <c r="BQP13"/>
      <c r="BQQ13"/>
      <c r="BQR13"/>
      <c r="BQS13"/>
      <c r="BQT13"/>
      <c r="BQU13"/>
      <c r="BQV13"/>
      <c r="BQW13"/>
      <c r="BQX13"/>
      <c r="BQY13"/>
      <c r="BQZ13"/>
      <c r="BRA13"/>
      <c r="BRB13"/>
      <c r="BRC13"/>
      <c r="BRD13"/>
      <c r="BRE13"/>
      <c r="BRF13"/>
      <c r="BRG13"/>
      <c r="BRH13"/>
      <c r="BRI13"/>
      <c r="BRJ13"/>
      <c r="BRK13"/>
      <c r="BRL13"/>
      <c r="BRM13"/>
      <c r="BRN13"/>
      <c r="BRO13"/>
      <c r="BRP13"/>
      <c r="BRQ13"/>
      <c r="BRR13"/>
      <c r="BRS13"/>
      <c r="BRT13"/>
      <c r="BRU13"/>
      <c r="BRV13"/>
      <c r="BRW13"/>
      <c r="BRX13"/>
      <c r="BRY13"/>
      <c r="BRZ13"/>
      <c r="BSA13"/>
      <c r="BSB13"/>
      <c r="BSC13"/>
      <c r="BSD13"/>
      <c r="BSE13"/>
      <c r="BSF13"/>
      <c r="BSG13"/>
      <c r="BSH13"/>
      <c r="BSI13"/>
      <c r="BSJ13"/>
      <c r="BSK13"/>
      <c r="BSL13"/>
      <c r="BSM13"/>
      <c r="BSN13"/>
      <c r="BSO13"/>
      <c r="BSP13"/>
      <c r="BSQ13"/>
      <c r="BSR13"/>
      <c r="BSS13"/>
      <c r="BST13"/>
      <c r="BSU13"/>
      <c r="BSV13"/>
      <c r="BSW13"/>
      <c r="BSX13"/>
      <c r="BSY13"/>
      <c r="BSZ13"/>
      <c r="BTA13"/>
      <c r="BTB13"/>
      <c r="BTC13"/>
      <c r="BTD13"/>
      <c r="BTE13"/>
      <c r="BTF13"/>
      <c r="BTG13"/>
      <c r="BTH13"/>
      <c r="BTI13"/>
      <c r="BTJ13"/>
      <c r="BTK13"/>
      <c r="BTL13"/>
      <c r="BTM13"/>
      <c r="BTN13"/>
      <c r="BTO13"/>
      <c r="BTP13"/>
      <c r="BTQ13"/>
      <c r="BTR13"/>
      <c r="BTS13"/>
      <c r="BTT13"/>
      <c r="BTU13"/>
      <c r="BTV13"/>
      <c r="BTW13"/>
      <c r="BTX13"/>
      <c r="BTY13"/>
      <c r="BTZ13"/>
      <c r="BUA13"/>
      <c r="BUB13"/>
      <c r="BUC13"/>
      <c r="BUD13"/>
      <c r="BUE13"/>
      <c r="BUF13"/>
      <c r="BUG13"/>
      <c r="BUH13"/>
      <c r="BUI13"/>
      <c r="BUJ13"/>
      <c r="BUK13"/>
      <c r="BUL13"/>
      <c r="BUM13"/>
      <c r="BUN13"/>
      <c r="BUO13"/>
      <c r="BUP13"/>
      <c r="BUQ13"/>
      <c r="BUR13"/>
      <c r="BUS13"/>
      <c r="BUT13"/>
      <c r="BUU13"/>
      <c r="BUV13"/>
      <c r="BUW13"/>
      <c r="BUX13"/>
      <c r="BUY13"/>
      <c r="BUZ13"/>
      <c r="BVA13"/>
      <c r="BVB13"/>
      <c r="BVC13"/>
      <c r="BVD13"/>
      <c r="BVE13"/>
      <c r="BVF13"/>
      <c r="BVG13"/>
      <c r="BVH13"/>
      <c r="BVI13"/>
      <c r="BVJ13"/>
      <c r="BVK13"/>
      <c r="BVL13"/>
      <c r="BVM13"/>
      <c r="BVN13"/>
      <c r="BVO13"/>
      <c r="BVP13"/>
      <c r="BVQ13"/>
      <c r="BVR13"/>
      <c r="BVS13"/>
      <c r="BVT13"/>
      <c r="BVU13"/>
      <c r="BVV13"/>
      <c r="BVW13"/>
      <c r="BVX13"/>
      <c r="BVY13"/>
      <c r="BVZ13"/>
      <c r="BWA13"/>
      <c r="BWB13"/>
      <c r="BWC13"/>
      <c r="BWD13"/>
      <c r="BWE13"/>
      <c r="BWF13"/>
      <c r="BWG13"/>
      <c r="BWH13"/>
      <c r="BWI13"/>
      <c r="BWJ13"/>
      <c r="BWK13"/>
      <c r="BWL13"/>
      <c r="BWM13"/>
      <c r="BWN13"/>
      <c r="BWO13"/>
      <c r="BWP13"/>
      <c r="BWQ13"/>
      <c r="BWR13"/>
      <c r="BWS13"/>
      <c r="BWT13"/>
      <c r="BWU13"/>
      <c r="BWV13"/>
      <c r="BWW13"/>
      <c r="BWX13"/>
      <c r="BWY13"/>
      <c r="BWZ13"/>
      <c r="BXA13"/>
      <c r="BXB13"/>
      <c r="BXC13"/>
      <c r="BXD13"/>
      <c r="BXE13"/>
      <c r="BXF13"/>
      <c r="BXG13"/>
      <c r="BXH13"/>
      <c r="BXI13"/>
      <c r="BXJ13"/>
      <c r="BXK13"/>
      <c r="BXL13"/>
      <c r="BXM13"/>
      <c r="BXN13"/>
      <c r="BXO13"/>
      <c r="BXP13"/>
      <c r="BXQ13"/>
      <c r="BXR13"/>
      <c r="BXS13"/>
      <c r="BXT13"/>
      <c r="BXU13"/>
      <c r="BXV13"/>
      <c r="BXW13"/>
      <c r="BXX13"/>
      <c r="BXY13"/>
      <c r="BXZ13"/>
      <c r="BYA13"/>
      <c r="BYB13"/>
      <c r="BYC13"/>
      <c r="BYD13"/>
      <c r="BYE13"/>
      <c r="BYF13"/>
      <c r="BYG13"/>
      <c r="BYH13"/>
      <c r="BYI13"/>
      <c r="BYJ13"/>
      <c r="BYK13"/>
      <c r="BYL13"/>
      <c r="BYM13"/>
      <c r="BYN13"/>
      <c r="BYO13"/>
      <c r="BYP13"/>
      <c r="BYQ13"/>
      <c r="BYR13"/>
      <c r="BYS13"/>
      <c r="BYT13"/>
      <c r="BYU13"/>
      <c r="BYV13"/>
      <c r="BYW13"/>
      <c r="BYX13"/>
      <c r="BYY13"/>
      <c r="BYZ13"/>
      <c r="BZA13"/>
      <c r="BZB13"/>
      <c r="BZC13"/>
      <c r="BZD13"/>
      <c r="BZE13"/>
      <c r="BZF13"/>
      <c r="BZG13"/>
      <c r="BZH13"/>
      <c r="BZI13"/>
      <c r="BZJ13"/>
      <c r="BZK13"/>
      <c r="BZL13"/>
      <c r="BZM13"/>
      <c r="BZN13"/>
      <c r="BZO13"/>
      <c r="BZP13"/>
      <c r="BZQ13"/>
      <c r="BZR13"/>
      <c r="BZS13"/>
      <c r="BZT13"/>
      <c r="BZU13"/>
      <c r="BZV13"/>
      <c r="BZW13"/>
      <c r="BZX13"/>
      <c r="BZY13"/>
      <c r="BZZ13"/>
      <c r="CAA13"/>
      <c r="CAB13"/>
      <c r="CAC13"/>
      <c r="CAD13"/>
      <c r="CAE13"/>
      <c r="CAF13"/>
      <c r="CAG13"/>
      <c r="CAH13"/>
      <c r="CAI13"/>
      <c r="CAJ13"/>
      <c r="CAK13"/>
      <c r="CAL13"/>
      <c r="CAM13"/>
      <c r="CAN13"/>
      <c r="CAO13"/>
      <c r="CAP13"/>
      <c r="CAQ13"/>
      <c r="CAR13"/>
      <c r="CAS13"/>
      <c r="CAT13"/>
      <c r="CAU13"/>
      <c r="CAV13"/>
      <c r="CAW13"/>
      <c r="CAX13"/>
      <c r="CAY13"/>
      <c r="CAZ13"/>
      <c r="CBA13"/>
      <c r="CBB13"/>
      <c r="CBC13"/>
      <c r="CBD13"/>
      <c r="CBE13"/>
      <c r="CBF13"/>
      <c r="CBG13"/>
      <c r="CBH13"/>
      <c r="CBI13"/>
      <c r="CBJ13"/>
      <c r="CBK13"/>
      <c r="CBL13"/>
      <c r="CBM13"/>
      <c r="CBN13"/>
      <c r="CBO13"/>
      <c r="CBP13"/>
      <c r="CBQ13"/>
      <c r="CBR13"/>
      <c r="CBS13"/>
      <c r="CBT13"/>
      <c r="CBU13"/>
      <c r="CBV13"/>
      <c r="CBW13"/>
      <c r="CBX13"/>
      <c r="CBY13"/>
      <c r="CBZ13"/>
      <c r="CCA13"/>
      <c r="CCB13"/>
      <c r="CCC13"/>
      <c r="CCD13"/>
      <c r="CCE13"/>
      <c r="CCF13"/>
      <c r="CCG13"/>
      <c r="CCH13"/>
      <c r="CCI13"/>
      <c r="CCJ13"/>
      <c r="CCK13"/>
      <c r="CCL13"/>
      <c r="CCM13"/>
      <c r="CCN13"/>
      <c r="CCO13"/>
      <c r="CCP13"/>
      <c r="CCQ13"/>
      <c r="CCR13"/>
      <c r="CCS13"/>
      <c r="CCT13"/>
      <c r="CCU13"/>
      <c r="CCV13"/>
      <c r="CCW13"/>
      <c r="CCX13"/>
      <c r="CCY13"/>
      <c r="CCZ13"/>
      <c r="CDA13"/>
      <c r="CDB13"/>
      <c r="CDC13"/>
      <c r="CDD13"/>
      <c r="CDE13"/>
      <c r="CDF13"/>
      <c r="CDG13"/>
      <c r="CDH13"/>
      <c r="CDI13"/>
      <c r="CDJ13"/>
      <c r="CDK13"/>
      <c r="CDL13"/>
      <c r="CDM13"/>
      <c r="CDN13"/>
      <c r="CDO13"/>
      <c r="CDP13"/>
      <c r="CDQ13"/>
      <c r="CDR13"/>
      <c r="CDS13"/>
      <c r="CDT13"/>
      <c r="CDU13"/>
      <c r="CDV13"/>
      <c r="CDW13"/>
      <c r="CDX13"/>
      <c r="CDY13"/>
      <c r="CDZ13"/>
      <c r="CEA13"/>
      <c r="CEB13"/>
      <c r="CEC13"/>
      <c r="CED13"/>
      <c r="CEE13"/>
      <c r="CEF13"/>
      <c r="CEG13"/>
      <c r="CEH13"/>
      <c r="CEI13"/>
      <c r="CEJ13"/>
      <c r="CEK13"/>
      <c r="CEL13"/>
      <c r="CEM13"/>
      <c r="CEN13"/>
      <c r="CEO13"/>
      <c r="CEP13"/>
      <c r="CEQ13"/>
      <c r="CER13"/>
      <c r="CES13"/>
      <c r="CET13"/>
      <c r="CEU13"/>
      <c r="CEV13"/>
      <c r="CEW13"/>
      <c r="CEX13"/>
      <c r="CEY13"/>
      <c r="CEZ13"/>
      <c r="CFA13"/>
      <c r="CFB13"/>
      <c r="CFC13"/>
      <c r="CFD13"/>
      <c r="CFE13"/>
      <c r="CFF13"/>
      <c r="CFG13"/>
      <c r="CFH13"/>
      <c r="CFI13"/>
      <c r="CFJ13"/>
      <c r="CFK13"/>
      <c r="CFL13"/>
      <c r="CFM13"/>
      <c r="CFN13"/>
      <c r="CFO13"/>
      <c r="CFP13"/>
      <c r="CFQ13"/>
      <c r="CFR13"/>
      <c r="CFS13"/>
      <c r="CFT13"/>
      <c r="CFU13"/>
      <c r="CFV13"/>
      <c r="CFW13"/>
      <c r="CFX13"/>
      <c r="CFY13"/>
      <c r="CFZ13"/>
      <c r="CGA13"/>
      <c r="CGB13"/>
      <c r="CGC13"/>
      <c r="CGD13"/>
      <c r="CGE13"/>
      <c r="CGF13"/>
      <c r="CGG13"/>
      <c r="CGH13"/>
      <c r="CGI13"/>
      <c r="CGJ13"/>
      <c r="CGK13"/>
      <c r="CGL13"/>
      <c r="CGM13"/>
      <c r="CGN13"/>
      <c r="CGO13"/>
      <c r="CGP13"/>
      <c r="CGQ13"/>
      <c r="CGR13"/>
      <c r="CGS13"/>
      <c r="CGT13"/>
      <c r="CGU13"/>
      <c r="CGV13"/>
      <c r="CGW13"/>
      <c r="CGX13"/>
      <c r="CGY13"/>
      <c r="CGZ13"/>
      <c r="CHA13"/>
      <c r="CHB13"/>
      <c r="CHC13"/>
      <c r="CHD13"/>
      <c r="CHE13"/>
      <c r="CHF13"/>
      <c r="CHG13"/>
      <c r="CHH13"/>
      <c r="CHI13"/>
      <c r="CHJ13"/>
      <c r="CHK13"/>
      <c r="CHL13"/>
      <c r="CHM13"/>
      <c r="CHN13"/>
      <c r="CHO13"/>
      <c r="CHP13"/>
      <c r="CHQ13"/>
      <c r="CHR13"/>
      <c r="CHS13"/>
      <c r="CHT13"/>
      <c r="CHU13"/>
      <c r="CHV13"/>
      <c r="CHW13"/>
      <c r="CHX13"/>
      <c r="CHY13"/>
      <c r="CHZ13"/>
      <c r="CIA13"/>
      <c r="CIB13"/>
      <c r="CIC13"/>
      <c r="CID13"/>
      <c r="CIE13"/>
      <c r="CIF13"/>
      <c r="CIG13"/>
      <c r="CIH13"/>
      <c r="CII13"/>
      <c r="CIJ13"/>
      <c r="CIK13"/>
      <c r="CIL13"/>
      <c r="CIM13"/>
      <c r="CIN13"/>
      <c r="CIO13"/>
      <c r="CIP13"/>
      <c r="CIQ13"/>
      <c r="CIR13"/>
      <c r="CIS13"/>
      <c r="CIT13"/>
      <c r="CIU13"/>
      <c r="CIV13"/>
      <c r="CIW13"/>
      <c r="CIX13"/>
      <c r="CIY13"/>
      <c r="CIZ13"/>
      <c r="CJA13"/>
      <c r="CJB13"/>
      <c r="CJC13"/>
      <c r="CJD13"/>
      <c r="CJE13"/>
      <c r="CJF13"/>
      <c r="CJG13"/>
      <c r="CJH13"/>
      <c r="CJI13"/>
      <c r="CJJ13"/>
      <c r="CJK13"/>
      <c r="CJL13"/>
      <c r="CJM13"/>
      <c r="CJN13"/>
      <c r="CJO13"/>
      <c r="CJP13"/>
      <c r="CJQ13"/>
      <c r="CJR13"/>
      <c r="CJS13"/>
      <c r="CJT13"/>
      <c r="CJU13"/>
      <c r="CJV13"/>
      <c r="CJW13"/>
      <c r="CJX13"/>
      <c r="CJY13"/>
      <c r="CJZ13"/>
      <c r="CKA13"/>
      <c r="CKB13"/>
      <c r="CKC13"/>
      <c r="CKD13"/>
      <c r="CKE13"/>
      <c r="CKF13"/>
      <c r="CKG13"/>
      <c r="CKH13"/>
      <c r="CKI13"/>
      <c r="CKJ13"/>
      <c r="CKK13"/>
      <c r="CKL13"/>
      <c r="CKM13"/>
      <c r="CKN13"/>
      <c r="CKO13"/>
      <c r="CKP13"/>
      <c r="CKQ13"/>
      <c r="CKR13"/>
      <c r="CKS13"/>
      <c r="CKT13"/>
      <c r="CKU13"/>
      <c r="CKV13"/>
      <c r="CKW13"/>
      <c r="CKX13"/>
      <c r="CKY13"/>
      <c r="CKZ13"/>
      <c r="CLA13"/>
      <c r="CLB13"/>
      <c r="CLC13"/>
      <c r="CLD13"/>
      <c r="CLE13"/>
      <c r="CLF13"/>
      <c r="CLG13"/>
      <c r="CLH13"/>
      <c r="CLI13"/>
      <c r="CLJ13"/>
      <c r="CLK13"/>
      <c r="CLL13"/>
      <c r="CLM13"/>
      <c r="CLN13"/>
      <c r="CLO13"/>
      <c r="CLP13"/>
      <c r="CLQ13"/>
      <c r="CLR13"/>
      <c r="CLS13"/>
      <c r="CLT13"/>
      <c r="CLU13"/>
      <c r="CLV13"/>
      <c r="CLW13"/>
      <c r="CLX13"/>
      <c r="CLY13"/>
      <c r="CLZ13"/>
      <c r="CMA13"/>
      <c r="CMB13"/>
      <c r="CMC13"/>
      <c r="CMD13"/>
      <c r="CME13"/>
      <c r="CMF13"/>
      <c r="CMG13"/>
      <c r="CMH13"/>
      <c r="CMI13"/>
      <c r="CMJ13"/>
      <c r="CMK13"/>
      <c r="CML13"/>
      <c r="CMM13"/>
      <c r="CMN13"/>
      <c r="CMO13"/>
      <c r="CMP13"/>
      <c r="CMQ13"/>
      <c r="CMR13"/>
      <c r="CMS13"/>
      <c r="CMT13"/>
      <c r="CMU13"/>
      <c r="CMV13"/>
      <c r="CMW13"/>
      <c r="CMX13"/>
      <c r="CMY13"/>
      <c r="CMZ13"/>
      <c r="CNA13"/>
      <c r="CNB13"/>
      <c r="CNC13"/>
      <c r="CND13"/>
      <c r="CNE13"/>
      <c r="CNF13"/>
      <c r="CNG13"/>
      <c r="CNH13"/>
      <c r="CNI13"/>
      <c r="CNJ13"/>
      <c r="CNK13"/>
      <c r="CNL13"/>
      <c r="CNM13"/>
      <c r="CNN13"/>
      <c r="CNO13"/>
      <c r="CNP13"/>
      <c r="CNQ13"/>
      <c r="CNR13"/>
      <c r="CNS13"/>
      <c r="CNT13"/>
      <c r="CNU13"/>
      <c r="CNV13"/>
      <c r="CNW13"/>
      <c r="CNX13"/>
      <c r="CNY13"/>
      <c r="CNZ13"/>
      <c r="COA13"/>
      <c r="COB13"/>
      <c r="COC13"/>
      <c r="COD13"/>
      <c r="COE13"/>
      <c r="COF13"/>
      <c r="COG13"/>
      <c r="COH13"/>
      <c r="COI13"/>
      <c r="COJ13"/>
      <c r="COK13"/>
      <c r="COL13"/>
      <c r="COM13"/>
      <c r="CON13"/>
      <c r="COO13"/>
      <c r="COP13"/>
      <c r="COQ13"/>
      <c r="COR13"/>
      <c r="COS13"/>
      <c r="COT13"/>
      <c r="COU13"/>
      <c r="COV13"/>
      <c r="COW13"/>
      <c r="COX13"/>
      <c r="COY13"/>
      <c r="COZ13"/>
      <c r="CPA13"/>
      <c r="CPB13"/>
      <c r="CPC13"/>
      <c r="CPD13"/>
      <c r="CPE13"/>
      <c r="CPF13"/>
      <c r="CPG13"/>
      <c r="CPH13"/>
      <c r="CPI13"/>
      <c r="CPJ13"/>
      <c r="CPK13"/>
      <c r="CPL13"/>
      <c r="CPM13"/>
      <c r="CPN13"/>
      <c r="CPO13"/>
      <c r="CPP13"/>
      <c r="CPQ13"/>
      <c r="CPR13"/>
      <c r="CPS13"/>
      <c r="CPT13"/>
      <c r="CPU13"/>
      <c r="CPV13"/>
      <c r="CPW13"/>
      <c r="CPX13"/>
      <c r="CPY13"/>
      <c r="CPZ13"/>
      <c r="CQA13"/>
      <c r="CQB13"/>
      <c r="CQC13"/>
      <c r="CQD13"/>
      <c r="CQE13"/>
      <c r="CQF13"/>
      <c r="CQG13"/>
      <c r="CQH13"/>
      <c r="CQI13"/>
      <c r="CQJ13"/>
      <c r="CQK13"/>
      <c r="CQL13"/>
      <c r="CQM13"/>
      <c r="CQN13"/>
      <c r="CQO13"/>
      <c r="CQP13"/>
      <c r="CQQ13"/>
      <c r="CQR13"/>
      <c r="CQS13"/>
      <c r="CQT13"/>
      <c r="CQU13"/>
      <c r="CQV13"/>
      <c r="CQW13"/>
      <c r="CQX13"/>
      <c r="CQY13"/>
      <c r="CQZ13"/>
      <c r="CRA13"/>
      <c r="CRB13"/>
      <c r="CRC13"/>
      <c r="CRD13"/>
      <c r="CRE13"/>
      <c r="CRF13"/>
      <c r="CRG13"/>
      <c r="CRH13"/>
      <c r="CRI13"/>
      <c r="CRJ13"/>
      <c r="CRK13"/>
      <c r="CRL13"/>
      <c r="CRM13"/>
      <c r="CRN13"/>
      <c r="CRO13"/>
      <c r="CRP13"/>
      <c r="CRQ13"/>
      <c r="CRR13"/>
      <c r="CRS13"/>
      <c r="CRT13"/>
      <c r="CRU13"/>
      <c r="CRV13"/>
      <c r="CRW13"/>
      <c r="CRX13"/>
      <c r="CRY13"/>
      <c r="CRZ13"/>
      <c r="CSA13"/>
      <c r="CSB13"/>
      <c r="CSC13"/>
      <c r="CSD13"/>
      <c r="CSE13"/>
      <c r="CSF13"/>
      <c r="CSG13"/>
      <c r="CSH13"/>
      <c r="CSI13"/>
      <c r="CSJ13"/>
      <c r="CSK13"/>
      <c r="CSL13"/>
      <c r="CSM13"/>
      <c r="CSN13"/>
      <c r="CSO13"/>
      <c r="CSP13"/>
      <c r="CSQ13"/>
      <c r="CSR13"/>
      <c r="CSS13"/>
      <c r="CST13"/>
      <c r="CSU13"/>
      <c r="CSV13"/>
      <c r="CSW13"/>
      <c r="CSX13"/>
      <c r="CSY13"/>
      <c r="CSZ13"/>
      <c r="CTA13"/>
      <c r="CTB13"/>
      <c r="CTC13"/>
      <c r="CTD13"/>
      <c r="CTE13"/>
      <c r="CTF13"/>
      <c r="CTG13"/>
      <c r="CTH13"/>
      <c r="CTI13"/>
      <c r="CTJ13"/>
      <c r="CTK13"/>
      <c r="CTL13"/>
      <c r="CTM13"/>
      <c r="CTN13"/>
      <c r="CTO13"/>
      <c r="CTP13"/>
      <c r="CTQ13"/>
      <c r="CTR13"/>
      <c r="CTS13"/>
      <c r="CTT13"/>
      <c r="CTU13"/>
      <c r="CTV13"/>
      <c r="CTW13"/>
      <c r="CTX13"/>
      <c r="CTY13"/>
      <c r="CTZ13"/>
      <c r="CUA13"/>
      <c r="CUB13"/>
      <c r="CUC13"/>
      <c r="CUD13"/>
      <c r="CUE13"/>
      <c r="CUF13"/>
      <c r="CUG13"/>
      <c r="CUH13"/>
      <c r="CUI13"/>
      <c r="CUJ13"/>
      <c r="CUK13"/>
      <c r="CUL13"/>
      <c r="CUM13"/>
      <c r="CUN13"/>
      <c r="CUO13"/>
      <c r="CUP13"/>
      <c r="CUQ13"/>
      <c r="CUR13"/>
      <c r="CUS13"/>
      <c r="CUT13"/>
      <c r="CUU13"/>
      <c r="CUV13"/>
      <c r="CUW13"/>
      <c r="CUX13"/>
      <c r="CUY13"/>
      <c r="CUZ13"/>
      <c r="CVA13"/>
      <c r="CVB13"/>
      <c r="CVC13"/>
      <c r="CVD13"/>
      <c r="CVE13"/>
      <c r="CVF13"/>
      <c r="CVG13"/>
      <c r="CVH13"/>
      <c r="CVI13"/>
      <c r="CVJ13"/>
      <c r="CVK13"/>
      <c r="CVL13"/>
      <c r="CVM13"/>
      <c r="CVN13"/>
      <c r="CVO13"/>
      <c r="CVP13"/>
      <c r="CVQ13"/>
      <c r="CVR13"/>
      <c r="CVS13"/>
      <c r="CVT13"/>
      <c r="CVU13"/>
      <c r="CVV13"/>
      <c r="CVW13"/>
      <c r="CVX13"/>
      <c r="CVY13"/>
      <c r="CVZ13"/>
      <c r="CWA13"/>
      <c r="CWB13"/>
      <c r="CWC13"/>
      <c r="CWD13"/>
      <c r="CWE13"/>
      <c r="CWF13"/>
      <c r="CWG13"/>
      <c r="CWH13"/>
      <c r="CWI13"/>
      <c r="CWJ13"/>
      <c r="CWK13"/>
      <c r="CWL13"/>
      <c r="CWM13"/>
      <c r="CWN13"/>
      <c r="CWO13"/>
      <c r="CWP13"/>
      <c r="CWQ13"/>
      <c r="CWR13"/>
      <c r="CWS13"/>
      <c r="CWT13"/>
      <c r="CWU13"/>
      <c r="CWV13"/>
      <c r="CWW13"/>
      <c r="CWX13"/>
      <c r="CWY13"/>
      <c r="CWZ13"/>
      <c r="CXA13"/>
      <c r="CXB13"/>
      <c r="CXC13"/>
      <c r="CXD13"/>
      <c r="CXE13"/>
      <c r="CXF13"/>
      <c r="CXG13"/>
      <c r="CXH13"/>
      <c r="CXI13"/>
      <c r="CXJ13"/>
      <c r="CXK13"/>
      <c r="CXL13"/>
      <c r="CXM13"/>
      <c r="CXN13"/>
      <c r="CXO13"/>
      <c r="CXP13"/>
      <c r="CXQ13"/>
      <c r="CXR13"/>
      <c r="CXS13"/>
      <c r="CXT13"/>
      <c r="CXU13"/>
      <c r="CXV13"/>
      <c r="CXW13"/>
      <c r="CXX13"/>
      <c r="CXY13"/>
      <c r="CXZ13"/>
      <c r="CYA13"/>
      <c r="CYB13"/>
      <c r="CYC13"/>
      <c r="CYD13"/>
      <c r="CYE13"/>
      <c r="CYF13"/>
      <c r="CYG13"/>
      <c r="CYH13"/>
      <c r="CYI13"/>
      <c r="CYJ13"/>
      <c r="CYK13"/>
      <c r="CYL13"/>
      <c r="CYM13"/>
      <c r="CYN13"/>
      <c r="CYO13"/>
      <c r="CYP13"/>
      <c r="CYQ13"/>
      <c r="CYR13"/>
      <c r="CYS13"/>
      <c r="CYT13"/>
      <c r="CYU13"/>
      <c r="CYV13"/>
      <c r="CYW13"/>
      <c r="CYX13"/>
      <c r="CYY13"/>
      <c r="CYZ13"/>
      <c r="CZA13"/>
      <c r="CZB13"/>
      <c r="CZC13"/>
      <c r="CZD13"/>
      <c r="CZE13"/>
      <c r="CZF13"/>
      <c r="CZG13"/>
      <c r="CZH13"/>
      <c r="CZI13"/>
      <c r="CZJ13"/>
      <c r="CZK13"/>
      <c r="CZL13"/>
      <c r="CZM13"/>
      <c r="CZN13"/>
      <c r="CZO13"/>
      <c r="CZP13"/>
      <c r="CZQ13"/>
      <c r="CZR13"/>
      <c r="CZS13"/>
      <c r="CZT13"/>
      <c r="CZU13"/>
      <c r="CZV13"/>
      <c r="CZW13"/>
      <c r="CZX13"/>
      <c r="CZY13"/>
      <c r="CZZ13"/>
      <c r="DAA13"/>
      <c r="DAB13"/>
      <c r="DAC13"/>
      <c r="DAD13"/>
      <c r="DAE13"/>
      <c r="DAF13"/>
      <c r="DAG13"/>
      <c r="DAH13"/>
      <c r="DAI13"/>
      <c r="DAJ13"/>
      <c r="DAK13"/>
      <c r="DAL13"/>
      <c r="DAM13"/>
      <c r="DAN13"/>
      <c r="DAO13"/>
      <c r="DAP13"/>
      <c r="DAQ13"/>
      <c r="DAR13"/>
      <c r="DAS13"/>
      <c r="DAT13"/>
      <c r="DAU13"/>
      <c r="DAV13"/>
      <c r="DAW13"/>
      <c r="DAX13"/>
      <c r="DAY13"/>
      <c r="DAZ13"/>
      <c r="DBA13"/>
      <c r="DBB13"/>
      <c r="DBC13"/>
      <c r="DBD13"/>
      <c r="DBE13"/>
      <c r="DBF13"/>
      <c r="DBG13"/>
      <c r="DBH13"/>
      <c r="DBI13"/>
      <c r="DBJ13"/>
      <c r="DBK13"/>
      <c r="DBL13"/>
      <c r="DBM13"/>
      <c r="DBN13"/>
      <c r="DBO13"/>
      <c r="DBP13"/>
      <c r="DBQ13"/>
      <c r="DBR13"/>
      <c r="DBS13"/>
      <c r="DBT13"/>
      <c r="DBU13"/>
      <c r="DBV13"/>
      <c r="DBW13"/>
      <c r="DBX13"/>
      <c r="DBY13"/>
      <c r="DBZ13"/>
      <c r="DCA13"/>
      <c r="DCB13"/>
      <c r="DCC13"/>
      <c r="DCD13"/>
      <c r="DCE13"/>
      <c r="DCF13"/>
      <c r="DCG13"/>
      <c r="DCH13"/>
      <c r="DCI13"/>
      <c r="DCJ13"/>
      <c r="DCK13"/>
      <c r="DCL13"/>
      <c r="DCM13"/>
      <c r="DCN13"/>
      <c r="DCO13"/>
      <c r="DCP13"/>
      <c r="DCQ13"/>
      <c r="DCR13"/>
      <c r="DCS13"/>
      <c r="DCT13"/>
      <c r="DCU13"/>
      <c r="DCV13"/>
      <c r="DCW13"/>
      <c r="DCX13"/>
      <c r="DCY13"/>
      <c r="DCZ13"/>
      <c r="DDA13"/>
      <c r="DDB13"/>
      <c r="DDC13"/>
      <c r="DDD13"/>
      <c r="DDE13"/>
      <c r="DDF13"/>
      <c r="DDG13"/>
      <c r="DDH13"/>
      <c r="DDI13"/>
      <c r="DDJ13"/>
      <c r="DDK13"/>
      <c r="DDL13"/>
      <c r="DDM13"/>
      <c r="DDN13"/>
      <c r="DDO13"/>
      <c r="DDP13"/>
      <c r="DDQ13"/>
      <c r="DDR13"/>
      <c r="DDS13"/>
      <c r="DDT13"/>
      <c r="DDU13"/>
      <c r="DDV13"/>
      <c r="DDW13"/>
      <c r="DDX13"/>
      <c r="DDY13"/>
      <c r="DDZ13"/>
      <c r="DEA13"/>
      <c r="DEB13"/>
      <c r="DEC13"/>
      <c r="DED13"/>
      <c r="DEE13"/>
      <c r="DEF13"/>
      <c r="DEG13"/>
      <c r="DEH13"/>
      <c r="DEI13"/>
      <c r="DEJ13"/>
      <c r="DEK13"/>
      <c r="DEL13"/>
      <c r="DEM13"/>
      <c r="DEN13"/>
      <c r="DEO13"/>
      <c r="DEP13"/>
      <c r="DEQ13"/>
      <c r="DER13"/>
      <c r="DES13"/>
      <c r="DET13"/>
      <c r="DEU13"/>
      <c r="DEV13"/>
      <c r="DEW13"/>
      <c r="DEX13"/>
      <c r="DEY13"/>
      <c r="DEZ13"/>
      <c r="DFA13"/>
      <c r="DFB13"/>
      <c r="DFC13"/>
      <c r="DFD13"/>
      <c r="DFE13"/>
      <c r="DFF13"/>
      <c r="DFG13"/>
      <c r="DFH13"/>
      <c r="DFI13"/>
      <c r="DFJ13"/>
      <c r="DFK13"/>
      <c r="DFL13"/>
      <c r="DFM13"/>
      <c r="DFN13"/>
      <c r="DFO13"/>
      <c r="DFP13"/>
      <c r="DFQ13"/>
      <c r="DFR13"/>
      <c r="DFS13"/>
      <c r="DFT13"/>
      <c r="DFU13"/>
      <c r="DFV13"/>
      <c r="DFW13"/>
      <c r="DFX13"/>
      <c r="DFY13"/>
      <c r="DFZ13"/>
      <c r="DGA13"/>
      <c r="DGB13"/>
      <c r="DGC13"/>
      <c r="DGD13"/>
      <c r="DGE13"/>
      <c r="DGF13"/>
      <c r="DGG13"/>
      <c r="DGH13"/>
      <c r="DGI13"/>
      <c r="DGJ13"/>
      <c r="DGK13"/>
      <c r="DGL13"/>
      <c r="DGM13"/>
      <c r="DGN13"/>
      <c r="DGO13"/>
      <c r="DGP13"/>
      <c r="DGQ13"/>
      <c r="DGR13"/>
      <c r="DGS13"/>
      <c r="DGT13"/>
      <c r="DGU13"/>
      <c r="DGV13"/>
      <c r="DGW13"/>
      <c r="DGX13"/>
      <c r="DGY13"/>
      <c r="DGZ13"/>
      <c r="DHA13"/>
      <c r="DHB13"/>
      <c r="DHC13"/>
      <c r="DHD13"/>
      <c r="DHE13"/>
      <c r="DHF13"/>
      <c r="DHG13"/>
      <c r="DHH13"/>
      <c r="DHI13"/>
      <c r="DHJ13"/>
      <c r="DHK13"/>
      <c r="DHL13"/>
      <c r="DHM13"/>
      <c r="DHN13"/>
      <c r="DHO13"/>
      <c r="DHP13"/>
      <c r="DHQ13"/>
      <c r="DHR13"/>
      <c r="DHS13"/>
      <c r="DHT13"/>
      <c r="DHU13"/>
      <c r="DHV13"/>
      <c r="DHW13"/>
      <c r="DHX13"/>
      <c r="DHY13"/>
      <c r="DHZ13"/>
      <c r="DIA13"/>
      <c r="DIB13"/>
      <c r="DIC13"/>
      <c r="DID13"/>
      <c r="DIE13"/>
      <c r="DIF13"/>
      <c r="DIG13"/>
      <c r="DIH13"/>
      <c r="DII13"/>
      <c r="DIJ13"/>
      <c r="DIK13"/>
      <c r="DIL13"/>
      <c r="DIM13"/>
      <c r="DIN13"/>
      <c r="DIO13"/>
      <c r="DIP13"/>
      <c r="DIQ13"/>
      <c r="DIR13"/>
      <c r="DIS13"/>
      <c r="DIT13"/>
      <c r="DIU13"/>
      <c r="DIV13"/>
      <c r="DIW13"/>
      <c r="DIX13"/>
      <c r="DIY13"/>
      <c r="DIZ13"/>
      <c r="DJA13"/>
      <c r="DJB13"/>
      <c r="DJC13"/>
      <c r="DJD13"/>
      <c r="DJE13"/>
      <c r="DJF13"/>
      <c r="DJG13"/>
      <c r="DJH13"/>
      <c r="DJI13"/>
      <c r="DJJ13"/>
      <c r="DJK13"/>
      <c r="DJL13"/>
      <c r="DJM13"/>
      <c r="DJN13"/>
      <c r="DJO13"/>
      <c r="DJP13"/>
      <c r="DJQ13"/>
      <c r="DJR13"/>
      <c r="DJS13"/>
      <c r="DJT13"/>
      <c r="DJU13"/>
      <c r="DJV13"/>
      <c r="DJW13"/>
      <c r="DJX13"/>
      <c r="DJY13"/>
      <c r="DJZ13"/>
      <c r="DKA13"/>
      <c r="DKB13"/>
      <c r="DKC13"/>
      <c r="DKD13"/>
      <c r="DKE13"/>
      <c r="DKF13"/>
      <c r="DKG13"/>
      <c r="DKH13"/>
      <c r="DKI13"/>
      <c r="DKJ13"/>
      <c r="DKK13"/>
      <c r="DKL13"/>
      <c r="DKM13"/>
      <c r="DKN13"/>
      <c r="DKO13"/>
      <c r="DKP13"/>
      <c r="DKQ13"/>
      <c r="DKR13"/>
      <c r="DKS13"/>
      <c r="DKT13"/>
      <c r="DKU13"/>
      <c r="DKV13"/>
      <c r="DKW13"/>
      <c r="DKX13"/>
      <c r="DKY13"/>
      <c r="DKZ13"/>
      <c r="DLA13"/>
      <c r="DLB13"/>
      <c r="DLC13"/>
      <c r="DLD13"/>
      <c r="DLE13"/>
      <c r="DLF13"/>
      <c r="DLG13"/>
      <c r="DLH13"/>
      <c r="DLI13"/>
      <c r="DLJ13"/>
      <c r="DLK13"/>
      <c r="DLL13"/>
      <c r="DLM13"/>
      <c r="DLN13"/>
      <c r="DLO13"/>
      <c r="DLP13"/>
      <c r="DLQ13"/>
      <c r="DLR13"/>
      <c r="DLS13"/>
      <c r="DLT13"/>
      <c r="DLU13"/>
      <c r="DLV13"/>
      <c r="DLW13"/>
      <c r="DLX13"/>
      <c r="DLY13"/>
      <c r="DLZ13"/>
      <c r="DMA13"/>
      <c r="DMB13"/>
      <c r="DMC13"/>
      <c r="DMD13"/>
      <c r="DME13"/>
      <c r="DMF13"/>
      <c r="DMG13"/>
      <c r="DMH13"/>
      <c r="DMI13"/>
      <c r="DMJ13"/>
      <c r="DMK13"/>
      <c r="DML13"/>
      <c r="DMM13"/>
      <c r="DMN13"/>
      <c r="DMO13"/>
      <c r="DMP13"/>
      <c r="DMQ13"/>
      <c r="DMR13"/>
      <c r="DMS13"/>
      <c r="DMT13"/>
      <c r="DMU13"/>
      <c r="DMV13"/>
      <c r="DMW13"/>
      <c r="DMX13"/>
      <c r="DMY13"/>
      <c r="DMZ13"/>
      <c r="DNA13"/>
      <c r="DNB13"/>
      <c r="DNC13"/>
      <c r="DND13"/>
      <c r="DNE13"/>
      <c r="DNF13"/>
      <c r="DNG13"/>
      <c r="DNH13"/>
      <c r="DNI13"/>
      <c r="DNJ13"/>
      <c r="DNK13"/>
      <c r="DNL13"/>
      <c r="DNM13"/>
      <c r="DNN13"/>
      <c r="DNO13"/>
      <c r="DNP13"/>
      <c r="DNQ13"/>
      <c r="DNR13"/>
      <c r="DNS13"/>
      <c r="DNT13"/>
      <c r="DNU13"/>
      <c r="DNV13"/>
      <c r="DNW13"/>
      <c r="DNX13"/>
      <c r="DNY13"/>
      <c r="DNZ13"/>
      <c r="DOA13"/>
      <c r="DOB13"/>
      <c r="DOC13"/>
      <c r="DOD13"/>
      <c r="DOE13"/>
      <c r="DOF13"/>
      <c r="DOG13"/>
      <c r="DOH13"/>
      <c r="DOI13"/>
      <c r="DOJ13"/>
      <c r="DOK13"/>
      <c r="DOL13"/>
      <c r="DOM13"/>
      <c r="DON13"/>
      <c r="DOO13"/>
      <c r="DOP13"/>
      <c r="DOQ13"/>
      <c r="DOR13"/>
      <c r="DOS13"/>
      <c r="DOT13"/>
      <c r="DOU13"/>
      <c r="DOV13"/>
      <c r="DOW13"/>
      <c r="DOX13"/>
      <c r="DOY13"/>
      <c r="DOZ13"/>
      <c r="DPA13"/>
      <c r="DPB13"/>
      <c r="DPC13"/>
      <c r="DPD13"/>
      <c r="DPE13"/>
      <c r="DPF13"/>
      <c r="DPG13"/>
      <c r="DPH13"/>
      <c r="DPI13"/>
      <c r="DPJ13"/>
      <c r="DPK13"/>
      <c r="DPL13"/>
      <c r="DPM13"/>
      <c r="DPN13"/>
      <c r="DPO13"/>
      <c r="DPP13"/>
      <c r="DPQ13"/>
      <c r="DPR13"/>
      <c r="DPS13"/>
      <c r="DPT13"/>
      <c r="DPU13"/>
      <c r="DPV13"/>
      <c r="DPW13"/>
      <c r="DPX13"/>
      <c r="DPY13"/>
      <c r="DPZ13"/>
      <c r="DQA13"/>
      <c r="DQB13"/>
      <c r="DQC13"/>
      <c r="DQD13"/>
      <c r="DQE13"/>
      <c r="DQF13"/>
      <c r="DQG13"/>
      <c r="DQH13"/>
      <c r="DQI13"/>
      <c r="DQJ13"/>
      <c r="DQK13"/>
      <c r="DQL13"/>
      <c r="DQM13"/>
      <c r="DQN13"/>
      <c r="DQO13"/>
      <c r="DQP13"/>
      <c r="DQQ13"/>
      <c r="DQR13"/>
      <c r="DQS13"/>
      <c r="DQT13"/>
      <c r="DQU13"/>
      <c r="DQV13"/>
      <c r="DQW13"/>
      <c r="DQX13"/>
      <c r="DQY13"/>
      <c r="DQZ13"/>
      <c r="DRA13"/>
      <c r="DRB13"/>
      <c r="DRC13"/>
      <c r="DRD13"/>
      <c r="DRE13"/>
      <c r="DRF13"/>
      <c r="DRG13"/>
      <c r="DRH13"/>
      <c r="DRI13"/>
      <c r="DRJ13"/>
      <c r="DRK13"/>
      <c r="DRL13"/>
      <c r="DRM13"/>
      <c r="DRN13"/>
      <c r="DRO13"/>
      <c r="DRP13"/>
      <c r="DRQ13"/>
      <c r="DRR13"/>
      <c r="DRS13"/>
      <c r="DRT13"/>
      <c r="DRU13"/>
      <c r="DRV13"/>
      <c r="DRW13"/>
      <c r="DRX13"/>
      <c r="DRY13"/>
      <c r="DRZ13"/>
      <c r="DSA13"/>
      <c r="DSB13"/>
      <c r="DSC13"/>
      <c r="DSD13"/>
      <c r="DSE13"/>
      <c r="DSF13"/>
      <c r="DSG13"/>
      <c r="DSH13"/>
      <c r="DSI13"/>
      <c r="DSJ13"/>
      <c r="DSK13"/>
      <c r="DSL13"/>
      <c r="DSM13"/>
      <c r="DSN13"/>
      <c r="DSO13"/>
      <c r="DSP13"/>
      <c r="DSQ13"/>
      <c r="DSR13"/>
      <c r="DSS13"/>
      <c r="DST13"/>
      <c r="DSU13"/>
      <c r="DSV13"/>
      <c r="DSW13"/>
      <c r="DSX13"/>
      <c r="DSY13"/>
      <c r="DSZ13"/>
      <c r="DTA13"/>
      <c r="DTB13"/>
      <c r="DTC13"/>
      <c r="DTD13"/>
      <c r="DTE13"/>
      <c r="DTF13"/>
      <c r="DTG13"/>
      <c r="DTH13"/>
      <c r="DTI13"/>
      <c r="DTJ13"/>
      <c r="DTK13"/>
      <c r="DTL13"/>
      <c r="DTM13"/>
      <c r="DTN13"/>
      <c r="DTO13"/>
      <c r="DTP13"/>
      <c r="DTQ13"/>
      <c r="DTR13"/>
      <c r="DTS13"/>
      <c r="DTT13"/>
      <c r="DTU13"/>
      <c r="DTV13"/>
      <c r="DTW13"/>
      <c r="DTX13"/>
      <c r="DTY13"/>
      <c r="DTZ13"/>
      <c r="DUA13"/>
      <c r="DUB13"/>
      <c r="DUC13"/>
      <c r="DUD13"/>
      <c r="DUE13"/>
      <c r="DUF13"/>
      <c r="DUG13"/>
      <c r="DUH13"/>
      <c r="DUI13"/>
      <c r="DUJ13"/>
      <c r="DUK13"/>
      <c r="DUL13"/>
      <c r="DUM13"/>
      <c r="DUN13"/>
      <c r="DUO13"/>
      <c r="DUP13"/>
      <c r="DUQ13"/>
      <c r="DUR13"/>
      <c r="DUS13"/>
      <c r="DUT13"/>
      <c r="DUU13"/>
      <c r="DUV13"/>
      <c r="DUW13"/>
      <c r="DUX13"/>
      <c r="DUY13"/>
      <c r="DUZ13"/>
      <c r="DVA13"/>
      <c r="DVB13"/>
      <c r="DVC13"/>
      <c r="DVD13"/>
      <c r="DVE13"/>
      <c r="DVF13"/>
      <c r="DVG13"/>
      <c r="DVH13"/>
      <c r="DVI13"/>
      <c r="DVJ13"/>
      <c r="DVK13"/>
      <c r="DVL13"/>
      <c r="DVM13"/>
      <c r="DVN13"/>
      <c r="DVO13"/>
      <c r="DVP13"/>
      <c r="DVQ13"/>
      <c r="DVR13"/>
      <c r="DVS13"/>
      <c r="DVT13"/>
      <c r="DVU13"/>
      <c r="DVV13"/>
      <c r="DVW13"/>
      <c r="DVX13"/>
      <c r="DVY13"/>
      <c r="DVZ13"/>
      <c r="DWA13"/>
      <c r="DWB13"/>
      <c r="DWC13"/>
      <c r="DWD13"/>
      <c r="DWE13"/>
      <c r="DWF13"/>
      <c r="DWG13"/>
      <c r="DWH13"/>
      <c r="DWI13"/>
      <c r="DWJ13"/>
      <c r="DWK13"/>
      <c r="DWL13"/>
      <c r="DWM13"/>
      <c r="DWN13"/>
      <c r="DWO13"/>
      <c r="DWP13"/>
      <c r="DWQ13"/>
      <c r="DWR13"/>
      <c r="DWS13"/>
      <c r="DWT13"/>
      <c r="DWU13"/>
      <c r="DWV13"/>
      <c r="DWW13"/>
      <c r="DWX13"/>
      <c r="DWY13"/>
      <c r="DWZ13"/>
      <c r="DXA13"/>
      <c r="DXB13"/>
      <c r="DXC13"/>
      <c r="DXD13"/>
      <c r="DXE13"/>
      <c r="DXF13"/>
      <c r="DXG13"/>
      <c r="DXH13"/>
      <c r="DXI13"/>
      <c r="DXJ13"/>
      <c r="DXK13"/>
      <c r="DXL13"/>
      <c r="DXM13"/>
      <c r="DXN13"/>
      <c r="DXO13"/>
      <c r="DXP13"/>
      <c r="DXQ13"/>
      <c r="DXR13"/>
      <c r="DXS13"/>
      <c r="DXT13"/>
      <c r="DXU13"/>
      <c r="DXV13"/>
      <c r="DXW13"/>
      <c r="DXX13"/>
      <c r="DXY13"/>
      <c r="DXZ13"/>
      <c r="DYA13"/>
      <c r="DYB13"/>
      <c r="DYC13"/>
      <c r="DYD13"/>
      <c r="DYE13"/>
      <c r="DYF13"/>
      <c r="DYG13"/>
      <c r="DYH13"/>
      <c r="DYI13"/>
      <c r="DYJ13"/>
      <c r="DYK13"/>
      <c r="DYL13"/>
      <c r="DYM13"/>
      <c r="DYN13"/>
      <c r="DYO13"/>
      <c r="DYP13"/>
      <c r="DYQ13"/>
      <c r="DYR13"/>
      <c r="DYS13"/>
      <c r="DYT13"/>
      <c r="DYU13"/>
      <c r="DYV13"/>
      <c r="DYW13"/>
      <c r="DYX13"/>
      <c r="DYY13"/>
      <c r="DYZ13"/>
      <c r="DZA13"/>
      <c r="DZB13"/>
      <c r="DZC13"/>
      <c r="DZD13"/>
      <c r="DZE13"/>
      <c r="DZF13"/>
      <c r="DZG13"/>
      <c r="DZH13"/>
      <c r="DZI13"/>
      <c r="DZJ13"/>
      <c r="DZK13"/>
      <c r="DZL13"/>
      <c r="DZM13"/>
      <c r="DZN13"/>
      <c r="DZO13"/>
      <c r="DZP13"/>
      <c r="DZQ13"/>
      <c r="DZR13"/>
      <c r="DZS13"/>
      <c r="DZT13"/>
      <c r="DZU13"/>
      <c r="DZV13"/>
      <c r="DZW13"/>
      <c r="DZX13"/>
      <c r="DZY13"/>
      <c r="DZZ13"/>
      <c r="EAA13"/>
      <c r="EAB13"/>
      <c r="EAC13"/>
      <c r="EAD13"/>
      <c r="EAE13"/>
      <c r="EAF13"/>
      <c r="EAG13"/>
      <c r="EAH13"/>
      <c r="EAI13"/>
      <c r="EAJ13"/>
      <c r="EAK13"/>
      <c r="EAL13"/>
      <c r="EAM13"/>
      <c r="EAN13"/>
      <c r="EAO13"/>
      <c r="EAP13"/>
      <c r="EAQ13"/>
      <c r="EAR13"/>
      <c r="EAS13"/>
      <c r="EAT13"/>
      <c r="EAU13"/>
      <c r="EAV13"/>
      <c r="EAW13"/>
      <c r="EAX13"/>
      <c r="EAY13"/>
      <c r="EAZ13"/>
      <c r="EBA13"/>
      <c r="EBB13"/>
      <c r="EBC13"/>
      <c r="EBD13"/>
      <c r="EBE13"/>
      <c r="EBF13"/>
      <c r="EBG13"/>
      <c r="EBH13"/>
      <c r="EBI13"/>
      <c r="EBJ13"/>
      <c r="EBK13"/>
      <c r="EBL13"/>
      <c r="EBM13"/>
      <c r="EBN13"/>
      <c r="EBO13"/>
      <c r="EBP13"/>
      <c r="EBQ13"/>
      <c r="EBR13"/>
      <c r="EBS13"/>
      <c r="EBT13"/>
      <c r="EBU13"/>
      <c r="EBV13"/>
      <c r="EBW13"/>
      <c r="EBX13"/>
      <c r="EBY13"/>
      <c r="EBZ13"/>
      <c r="ECA13"/>
      <c r="ECB13"/>
      <c r="ECC13"/>
      <c r="ECD13"/>
      <c r="ECE13"/>
      <c r="ECF13"/>
      <c r="ECG13"/>
      <c r="ECH13"/>
      <c r="ECI13"/>
      <c r="ECJ13"/>
      <c r="ECK13"/>
      <c r="ECL13"/>
      <c r="ECM13"/>
      <c r="ECN13"/>
      <c r="ECO13"/>
      <c r="ECP13"/>
      <c r="ECQ13"/>
      <c r="ECR13"/>
      <c r="ECS13"/>
      <c r="ECT13"/>
      <c r="ECU13"/>
      <c r="ECV13"/>
      <c r="ECW13"/>
      <c r="ECX13"/>
      <c r="ECY13"/>
      <c r="ECZ13"/>
      <c r="EDA13"/>
      <c r="EDB13"/>
      <c r="EDC13"/>
      <c r="EDD13"/>
      <c r="EDE13"/>
      <c r="EDF13"/>
      <c r="EDG13"/>
      <c r="EDH13"/>
      <c r="EDI13"/>
      <c r="EDJ13"/>
      <c r="EDK13"/>
      <c r="EDL13"/>
      <c r="EDM13"/>
      <c r="EDN13"/>
      <c r="EDO13"/>
      <c r="EDP13"/>
      <c r="EDQ13"/>
      <c r="EDR13"/>
      <c r="EDS13"/>
      <c r="EDT13"/>
      <c r="EDU13"/>
      <c r="EDV13"/>
      <c r="EDW13"/>
      <c r="EDX13"/>
      <c r="EDY13"/>
      <c r="EDZ13"/>
      <c r="EEA13"/>
      <c r="EEB13"/>
      <c r="EEC13"/>
      <c r="EED13"/>
      <c r="EEE13"/>
      <c r="EEF13"/>
      <c r="EEG13"/>
      <c r="EEH13"/>
      <c r="EEI13"/>
      <c r="EEJ13"/>
      <c r="EEK13"/>
      <c r="EEL13"/>
      <c r="EEM13"/>
      <c r="EEN13"/>
      <c r="EEO13"/>
      <c r="EEP13"/>
      <c r="EEQ13"/>
      <c r="EER13"/>
      <c r="EES13"/>
      <c r="EET13"/>
      <c r="EEU13"/>
      <c r="EEV13"/>
      <c r="EEW13"/>
      <c r="EEX13"/>
      <c r="EEY13"/>
      <c r="EEZ13"/>
      <c r="EFA13"/>
      <c r="EFB13"/>
      <c r="EFC13"/>
      <c r="EFD13"/>
      <c r="EFE13"/>
      <c r="EFF13"/>
      <c r="EFG13"/>
      <c r="EFH13"/>
      <c r="EFI13"/>
      <c r="EFJ13"/>
      <c r="EFK13"/>
      <c r="EFL13"/>
      <c r="EFM13"/>
      <c r="EFN13"/>
      <c r="EFO13"/>
      <c r="EFP13"/>
      <c r="EFQ13"/>
      <c r="EFR13"/>
      <c r="EFS13"/>
      <c r="EFT13"/>
      <c r="EFU13"/>
      <c r="EFV13"/>
      <c r="EFW13"/>
      <c r="EFX13"/>
      <c r="EFY13"/>
      <c r="EFZ13"/>
      <c r="EGA13"/>
      <c r="EGB13"/>
      <c r="EGC13"/>
      <c r="EGD13"/>
      <c r="EGE13"/>
      <c r="EGF13"/>
      <c r="EGG13"/>
      <c r="EGH13"/>
      <c r="EGI13"/>
      <c r="EGJ13"/>
      <c r="EGK13"/>
      <c r="EGL13"/>
      <c r="EGM13"/>
      <c r="EGN13"/>
      <c r="EGO13"/>
      <c r="EGP13"/>
      <c r="EGQ13"/>
      <c r="EGR13"/>
      <c r="EGS13"/>
      <c r="EGT13"/>
      <c r="EGU13"/>
      <c r="EGV13"/>
      <c r="EGW13"/>
      <c r="EGX13"/>
      <c r="EGY13"/>
      <c r="EGZ13"/>
      <c r="EHA13"/>
      <c r="EHB13"/>
      <c r="EHC13"/>
      <c r="EHD13"/>
      <c r="EHE13"/>
      <c r="EHF13"/>
      <c r="EHG13"/>
      <c r="EHH13"/>
      <c r="EHI13"/>
      <c r="EHJ13"/>
      <c r="EHK13"/>
      <c r="EHL13"/>
      <c r="EHM13"/>
      <c r="EHN13"/>
      <c r="EHO13"/>
      <c r="EHP13"/>
      <c r="EHQ13"/>
      <c r="EHR13"/>
      <c r="EHS13"/>
      <c r="EHT13"/>
      <c r="EHU13"/>
      <c r="EHV13"/>
      <c r="EHW13"/>
      <c r="EHX13"/>
      <c r="EHY13"/>
      <c r="EHZ13"/>
      <c r="EIA13"/>
      <c r="EIB13"/>
      <c r="EIC13"/>
      <c r="EID13"/>
      <c r="EIE13"/>
      <c r="EIF13"/>
      <c r="EIG13"/>
      <c r="EIH13"/>
      <c r="EII13"/>
      <c r="EIJ13"/>
      <c r="EIK13"/>
      <c r="EIL13"/>
      <c r="EIM13"/>
      <c r="EIN13"/>
      <c r="EIO13"/>
      <c r="EIP13"/>
      <c r="EIQ13"/>
      <c r="EIR13"/>
      <c r="EIS13"/>
      <c r="EIT13"/>
      <c r="EIU13"/>
      <c r="EIV13"/>
      <c r="EIW13"/>
      <c r="EIX13"/>
      <c r="EIY13"/>
      <c r="EIZ13"/>
      <c r="EJA13"/>
      <c r="EJB13"/>
      <c r="EJC13"/>
      <c r="EJD13"/>
      <c r="EJE13"/>
      <c r="EJF13"/>
      <c r="EJG13"/>
      <c r="EJH13"/>
      <c r="EJI13"/>
      <c r="EJJ13"/>
      <c r="EJK13"/>
      <c r="EJL13"/>
      <c r="EJM13"/>
      <c r="EJN13"/>
      <c r="EJO13"/>
      <c r="EJP13"/>
      <c r="EJQ13"/>
      <c r="EJR13"/>
      <c r="EJS13"/>
      <c r="EJT13"/>
      <c r="EJU13"/>
      <c r="EJV13"/>
      <c r="EJW13"/>
      <c r="EJX13"/>
      <c r="EJY13"/>
      <c r="EJZ13"/>
      <c r="EKA13"/>
      <c r="EKB13"/>
      <c r="EKC13"/>
      <c r="EKD13"/>
      <c r="EKE13"/>
      <c r="EKF13"/>
      <c r="EKG13"/>
      <c r="EKH13"/>
      <c r="EKI13"/>
      <c r="EKJ13"/>
      <c r="EKK13"/>
      <c r="EKL13"/>
      <c r="EKM13"/>
      <c r="EKN13"/>
      <c r="EKO13"/>
      <c r="EKP13"/>
      <c r="EKQ13"/>
      <c r="EKR13"/>
      <c r="EKS13"/>
      <c r="EKT13"/>
      <c r="EKU13"/>
      <c r="EKV13"/>
      <c r="EKW13"/>
      <c r="EKX13"/>
      <c r="EKY13"/>
      <c r="EKZ13"/>
      <c r="ELA13"/>
      <c r="ELB13"/>
      <c r="ELC13"/>
      <c r="ELD13"/>
      <c r="ELE13"/>
      <c r="ELF13"/>
      <c r="ELG13"/>
      <c r="ELH13"/>
      <c r="ELI13"/>
      <c r="ELJ13"/>
      <c r="ELK13"/>
      <c r="ELL13"/>
      <c r="ELM13"/>
      <c r="ELN13"/>
      <c r="ELO13"/>
      <c r="ELP13"/>
      <c r="ELQ13"/>
      <c r="ELR13"/>
      <c r="ELS13"/>
      <c r="ELT13"/>
      <c r="ELU13"/>
      <c r="ELV13"/>
      <c r="ELW13"/>
      <c r="ELX13"/>
      <c r="ELY13"/>
      <c r="ELZ13"/>
      <c r="EMA13"/>
      <c r="EMB13"/>
      <c r="EMC13"/>
      <c r="EMD13"/>
      <c r="EME13"/>
      <c r="EMF13"/>
      <c r="EMG13"/>
      <c r="EMH13"/>
      <c r="EMI13"/>
      <c r="EMJ13"/>
      <c r="EMK13"/>
      <c r="EML13"/>
      <c r="EMM13"/>
      <c r="EMN13"/>
      <c r="EMO13"/>
      <c r="EMP13"/>
      <c r="EMQ13"/>
      <c r="EMR13"/>
      <c r="EMS13"/>
      <c r="EMT13"/>
      <c r="EMU13"/>
      <c r="EMV13"/>
      <c r="EMW13"/>
      <c r="EMX13"/>
      <c r="EMY13"/>
      <c r="EMZ13"/>
      <c r="ENA13"/>
      <c r="ENB13"/>
      <c r="ENC13"/>
      <c r="END13"/>
      <c r="ENE13"/>
      <c r="ENF13"/>
      <c r="ENG13"/>
      <c r="ENH13"/>
      <c r="ENI13"/>
      <c r="ENJ13"/>
      <c r="ENK13"/>
      <c r="ENL13"/>
      <c r="ENM13"/>
      <c r="ENN13"/>
      <c r="ENO13"/>
      <c r="ENP13"/>
      <c r="ENQ13"/>
      <c r="ENR13"/>
      <c r="ENS13"/>
      <c r="ENT13"/>
      <c r="ENU13"/>
      <c r="ENV13"/>
      <c r="ENW13"/>
      <c r="ENX13"/>
      <c r="ENY13"/>
      <c r="ENZ13"/>
      <c r="EOA13"/>
      <c r="EOB13"/>
      <c r="EOC13"/>
      <c r="EOD13"/>
      <c r="EOE13"/>
      <c r="EOF13"/>
      <c r="EOG13"/>
      <c r="EOH13"/>
      <c r="EOI13"/>
      <c r="EOJ13"/>
      <c r="EOK13"/>
      <c r="EOL13"/>
      <c r="EOM13"/>
      <c r="EON13"/>
      <c r="EOO13"/>
      <c r="EOP13"/>
      <c r="EOQ13"/>
      <c r="EOR13"/>
      <c r="EOS13"/>
      <c r="EOT13"/>
      <c r="EOU13"/>
      <c r="EOV13"/>
      <c r="EOW13"/>
      <c r="EOX13"/>
      <c r="EOY13"/>
      <c r="EOZ13"/>
      <c r="EPA13"/>
      <c r="EPB13"/>
      <c r="EPC13"/>
      <c r="EPD13"/>
      <c r="EPE13"/>
      <c r="EPF13"/>
      <c r="EPG13"/>
      <c r="EPH13"/>
      <c r="EPI13"/>
      <c r="EPJ13"/>
      <c r="EPK13"/>
      <c r="EPL13"/>
      <c r="EPM13"/>
      <c r="EPN13"/>
      <c r="EPO13"/>
      <c r="EPP13"/>
      <c r="EPQ13"/>
      <c r="EPR13"/>
      <c r="EPS13"/>
      <c r="EPT13"/>
      <c r="EPU13"/>
      <c r="EPV13"/>
      <c r="EPW13"/>
      <c r="EPX13"/>
      <c r="EPY13"/>
      <c r="EPZ13"/>
      <c r="EQA13"/>
      <c r="EQB13"/>
      <c r="EQC13"/>
      <c r="EQD13"/>
      <c r="EQE13"/>
      <c r="EQF13"/>
      <c r="EQG13"/>
      <c r="EQH13"/>
      <c r="EQI13"/>
      <c r="EQJ13"/>
      <c r="EQK13"/>
      <c r="EQL13"/>
      <c r="EQM13"/>
      <c r="EQN13"/>
      <c r="EQO13"/>
      <c r="EQP13"/>
      <c r="EQQ13"/>
      <c r="EQR13"/>
      <c r="EQS13"/>
      <c r="EQT13"/>
      <c r="EQU13"/>
      <c r="EQV13"/>
      <c r="EQW13"/>
      <c r="EQX13"/>
      <c r="EQY13"/>
      <c r="EQZ13"/>
      <c r="ERA13"/>
      <c r="ERB13"/>
      <c r="ERC13"/>
      <c r="ERD13"/>
      <c r="ERE13"/>
      <c r="ERF13"/>
      <c r="ERG13"/>
      <c r="ERH13"/>
      <c r="ERI13"/>
      <c r="ERJ13"/>
      <c r="ERK13"/>
      <c r="ERL13"/>
      <c r="ERM13"/>
      <c r="ERN13"/>
      <c r="ERO13"/>
      <c r="ERP13"/>
      <c r="ERQ13"/>
      <c r="ERR13"/>
      <c r="ERS13"/>
      <c r="ERT13"/>
      <c r="ERU13"/>
      <c r="ERV13"/>
      <c r="ERW13"/>
      <c r="ERX13"/>
      <c r="ERY13"/>
      <c r="ERZ13"/>
      <c r="ESA13"/>
      <c r="ESB13"/>
      <c r="ESC13"/>
      <c r="ESD13"/>
      <c r="ESE13"/>
      <c r="ESF13"/>
      <c r="ESG13"/>
      <c r="ESH13"/>
      <c r="ESI13"/>
      <c r="ESJ13"/>
      <c r="ESK13"/>
      <c r="ESL13"/>
      <c r="ESM13"/>
      <c r="ESN13"/>
      <c r="ESO13"/>
      <c r="ESP13"/>
      <c r="ESQ13"/>
      <c r="ESR13"/>
      <c r="ESS13"/>
      <c r="EST13"/>
      <c r="ESU13"/>
      <c r="ESV13"/>
      <c r="ESW13"/>
      <c r="ESX13"/>
      <c r="ESY13"/>
      <c r="ESZ13"/>
      <c r="ETA13"/>
      <c r="ETB13"/>
      <c r="ETC13"/>
      <c r="ETD13"/>
      <c r="ETE13"/>
      <c r="ETF13"/>
      <c r="ETG13"/>
      <c r="ETH13"/>
      <c r="ETI13"/>
      <c r="ETJ13"/>
      <c r="ETK13"/>
      <c r="ETL13"/>
      <c r="ETM13"/>
      <c r="ETN13"/>
      <c r="ETO13"/>
      <c r="ETP13"/>
      <c r="ETQ13"/>
      <c r="ETR13"/>
      <c r="ETS13"/>
      <c r="ETT13"/>
      <c r="ETU13"/>
      <c r="ETV13"/>
      <c r="ETW13"/>
      <c r="ETX13"/>
      <c r="ETY13"/>
      <c r="ETZ13"/>
      <c r="EUA13"/>
      <c r="EUB13"/>
      <c r="EUC13"/>
      <c r="EUD13"/>
      <c r="EUE13"/>
      <c r="EUF13"/>
      <c r="EUG13"/>
      <c r="EUH13"/>
      <c r="EUI13"/>
      <c r="EUJ13"/>
      <c r="EUK13"/>
      <c r="EUL13"/>
      <c r="EUM13"/>
      <c r="EUN13"/>
      <c r="EUO13"/>
      <c r="EUP13"/>
      <c r="EUQ13"/>
      <c r="EUR13"/>
      <c r="EUS13"/>
      <c r="EUT13"/>
      <c r="EUU13"/>
      <c r="EUV13"/>
      <c r="EUW13"/>
      <c r="EUX13"/>
      <c r="EUY13"/>
      <c r="EUZ13"/>
      <c r="EVA13"/>
      <c r="EVB13"/>
      <c r="EVC13"/>
      <c r="EVD13"/>
      <c r="EVE13"/>
      <c r="EVF13"/>
      <c r="EVG13"/>
      <c r="EVH13"/>
      <c r="EVI13"/>
      <c r="EVJ13"/>
      <c r="EVK13"/>
      <c r="EVL13"/>
      <c r="EVM13"/>
      <c r="EVN13"/>
      <c r="EVO13"/>
      <c r="EVP13"/>
      <c r="EVQ13"/>
      <c r="EVR13"/>
      <c r="EVS13"/>
      <c r="EVT13"/>
      <c r="EVU13"/>
      <c r="EVV13"/>
      <c r="EVW13"/>
      <c r="EVX13"/>
      <c r="EVY13"/>
      <c r="EVZ13"/>
      <c r="EWA13"/>
      <c r="EWB13"/>
      <c r="EWC13"/>
      <c r="EWD13"/>
      <c r="EWE13"/>
      <c r="EWF13"/>
      <c r="EWG13"/>
      <c r="EWH13"/>
      <c r="EWI13"/>
      <c r="EWJ13"/>
      <c r="EWK13"/>
      <c r="EWL13"/>
      <c r="EWM13"/>
      <c r="EWN13"/>
      <c r="EWO13"/>
      <c r="EWP13"/>
      <c r="EWQ13"/>
      <c r="EWR13"/>
      <c r="EWS13"/>
      <c r="EWT13"/>
      <c r="EWU13"/>
      <c r="EWV13"/>
      <c r="EWW13"/>
      <c r="EWX13"/>
      <c r="EWY13"/>
      <c r="EWZ13"/>
      <c r="EXA13"/>
      <c r="EXB13"/>
      <c r="EXC13"/>
      <c r="EXD13"/>
      <c r="EXE13"/>
      <c r="EXF13"/>
      <c r="EXG13"/>
      <c r="EXH13"/>
      <c r="EXI13"/>
      <c r="EXJ13"/>
      <c r="EXK13"/>
      <c r="EXL13"/>
      <c r="EXM13"/>
      <c r="EXN13"/>
      <c r="EXO13"/>
      <c r="EXP13"/>
      <c r="EXQ13"/>
      <c r="EXR13"/>
      <c r="EXS13"/>
      <c r="EXT13"/>
      <c r="EXU13"/>
      <c r="EXV13"/>
      <c r="EXW13"/>
      <c r="EXX13"/>
      <c r="EXY13"/>
      <c r="EXZ13"/>
      <c r="EYA13"/>
      <c r="EYB13"/>
      <c r="EYC13"/>
      <c r="EYD13"/>
      <c r="EYE13"/>
      <c r="EYF13"/>
      <c r="EYG13"/>
      <c r="EYH13"/>
      <c r="EYI13"/>
      <c r="EYJ13"/>
      <c r="EYK13"/>
      <c r="EYL13"/>
      <c r="EYM13"/>
      <c r="EYN13"/>
      <c r="EYO13"/>
      <c r="EYP13"/>
      <c r="EYQ13"/>
      <c r="EYR13"/>
      <c r="EYS13"/>
      <c r="EYT13"/>
      <c r="EYU13"/>
      <c r="EYV13"/>
      <c r="EYW13"/>
      <c r="EYX13"/>
      <c r="EYY13"/>
      <c r="EYZ13"/>
      <c r="EZA13"/>
      <c r="EZB13"/>
      <c r="EZC13"/>
      <c r="EZD13"/>
      <c r="EZE13"/>
      <c r="EZF13"/>
      <c r="EZG13"/>
      <c r="EZH13"/>
      <c r="EZI13"/>
      <c r="EZJ13"/>
      <c r="EZK13"/>
      <c r="EZL13"/>
      <c r="EZM13"/>
      <c r="EZN13"/>
      <c r="EZO13"/>
      <c r="EZP13"/>
      <c r="EZQ13"/>
      <c r="EZR13"/>
      <c r="EZS13"/>
      <c r="EZT13"/>
      <c r="EZU13"/>
      <c r="EZV13"/>
      <c r="EZW13"/>
      <c r="EZX13"/>
      <c r="EZY13"/>
      <c r="EZZ13"/>
      <c r="FAA13"/>
      <c r="FAB13"/>
      <c r="FAC13"/>
      <c r="FAD13"/>
      <c r="FAE13"/>
      <c r="FAF13"/>
      <c r="FAG13"/>
      <c r="FAH13"/>
      <c r="FAI13"/>
      <c r="FAJ13"/>
      <c r="FAK13"/>
      <c r="FAL13"/>
      <c r="FAM13"/>
      <c r="FAN13"/>
      <c r="FAO13"/>
      <c r="FAP13"/>
      <c r="FAQ13"/>
      <c r="FAR13"/>
      <c r="FAS13"/>
      <c r="FAT13"/>
      <c r="FAU13"/>
      <c r="FAV13"/>
      <c r="FAW13"/>
      <c r="FAX13"/>
      <c r="FAY13"/>
      <c r="FAZ13"/>
      <c r="FBA13"/>
      <c r="FBB13"/>
      <c r="FBC13"/>
      <c r="FBD13"/>
      <c r="FBE13"/>
      <c r="FBF13"/>
      <c r="FBG13"/>
      <c r="FBH13"/>
      <c r="FBI13"/>
      <c r="FBJ13"/>
      <c r="FBK13"/>
      <c r="FBL13"/>
      <c r="FBM13"/>
      <c r="FBN13"/>
      <c r="FBO13"/>
      <c r="FBP13"/>
      <c r="FBQ13"/>
      <c r="FBR13"/>
      <c r="FBS13"/>
      <c r="FBT13"/>
      <c r="FBU13"/>
      <c r="FBV13"/>
      <c r="FBW13"/>
      <c r="FBX13"/>
      <c r="FBY13"/>
      <c r="FBZ13"/>
      <c r="FCA13"/>
      <c r="FCB13"/>
      <c r="FCC13"/>
      <c r="FCD13"/>
      <c r="FCE13"/>
      <c r="FCF13"/>
      <c r="FCG13"/>
      <c r="FCH13"/>
      <c r="FCI13"/>
      <c r="FCJ13"/>
      <c r="FCK13"/>
      <c r="FCL13"/>
      <c r="FCM13"/>
      <c r="FCN13"/>
      <c r="FCO13"/>
      <c r="FCP13"/>
      <c r="FCQ13"/>
      <c r="FCR13"/>
      <c r="FCS13"/>
      <c r="FCT13"/>
      <c r="FCU13"/>
      <c r="FCV13"/>
      <c r="FCW13"/>
      <c r="FCX13"/>
      <c r="FCY13"/>
      <c r="FCZ13"/>
      <c r="FDA13"/>
      <c r="FDB13"/>
      <c r="FDC13"/>
      <c r="FDD13"/>
      <c r="FDE13"/>
      <c r="FDF13"/>
      <c r="FDG13"/>
      <c r="FDH13"/>
      <c r="FDI13"/>
      <c r="FDJ13"/>
      <c r="FDK13"/>
      <c r="FDL13"/>
      <c r="FDM13"/>
      <c r="FDN13"/>
      <c r="FDO13"/>
      <c r="FDP13"/>
      <c r="FDQ13"/>
      <c r="FDR13"/>
      <c r="FDS13"/>
      <c r="FDT13"/>
      <c r="FDU13"/>
      <c r="FDV13"/>
      <c r="FDW13"/>
      <c r="FDX13"/>
      <c r="FDY13"/>
      <c r="FDZ13"/>
      <c r="FEA13"/>
      <c r="FEB13"/>
      <c r="FEC13"/>
      <c r="FED13"/>
      <c r="FEE13"/>
      <c r="FEF13"/>
      <c r="FEG13"/>
      <c r="FEH13"/>
      <c r="FEI13"/>
      <c r="FEJ13"/>
      <c r="FEK13"/>
      <c r="FEL13"/>
      <c r="FEM13"/>
      <c r="FEN13"/>
      <c r="FEO13"/>
      <c r="FEP13"/>
      <c r="FEQ13"/>
      <c r="FER13"/>
      <c r="FES13"/>
      <c r="FET13"/>
      <c r="FEU13"/>
      <c r="FEV13"/>
      <c r="FEW13"/>
      <c r="FEX13"/>
      <c r="FEY13"/>
      <c r="FEZ13"/>
      <c r="FFA13"/>
      <c r="FFB13"/>
      <c r="FFC13"/>
      <c r="FFD13"/>
      <c r="FFE13"/>
      <c r="FFF13"/>
      <c r="FFG13"/>
      <c r="FFH13"/>
      <c r="FFI13"/>
      <c r="FFJ13"/>
      <c r="FFK13"/>
      <c r="FFL13"/>
      <c r="FFM13"/>
      <c r="FFN13"/>
      <c r="FFO13"/>
      <c r="FFP13"/>
      <c r="FFQ13"/>
      <c r="FFR13"/>
      <c r="FFS13"/>
      <c r="FFT13"/>
      <c r="FFU13"/>
      <c r="FFV13"/>
      <c r="FFW13"/>
      <c r="FFX13"/>
      <c r="FFY13"/>
      <c r="FFZ13"/>
      <c r="FGA13"/>
      <c r="FGB13"/>
      <c r="FGC13"/>
      <c r="FGD13"/>
      <c r="FGE13"/>
      <c r="FGF13"/>
      <c r="FGG13"/>
      <c r="FGH13"/>
      <c r="FGI13"/>
      <c r="FGJ13"/>
      <c r="FGK13"/>
      <c r="FGL13"/>
      <c r="FGM13"/>
      <c r="FGN13"/>
      <c r="FGO13"/>
      <c r="FGP13"/>
      <c r="FGQ13"/>
      <c r="FGR13"/>
      <c r="FGS13"/>
      <c r="FGT13"/>
      <c r="FGU13"/>
      <c r="FGV13"/>
      <c r="FGW13"/>
      <c r="FGX13"/>
      <c r="FGY13"/>
      <c r="FGZ13"/>
      <c r="FHA13"/>
      <c r="FHB13"/>
      <c r="FHC13"/>
      <c r="FHD13"/>
      <c r="FHE13"/>
      <c r="FHF13"/>
      <c r="FHG13"/>
      <c r="FHH13"/>
      <c r="FHI13"/>
      <c r="FHJ13"/>
      <c r="FHK13"/>
      <c r="FHL13"/>
      <c r="FHM13"/>
      <c r="FHN13"/>
      <c r="FHO13"/>
      <c r="FHP13"/>
      <c r="FHQ13"/>
      <c r="FHR13"/>
      <c r="FHS13"/>
      <c r="FHT13"/>
      <c r="FHU13"/>
      <c r="FHV13"/>
      <c r="FHW13"/>
      <c r="FHX13"/>
      <c r="FHY13"/>
      <c r="FHZ13"/>
      <c r="FIA13"/>
      <c r="FIB13"/>
      <c r="FIC13"/>
      <c r="FID13"/>
      <c r="FIE13"/>
      <c r="FIF13"/>
      <c r="FIG13"/>
      <c r="FIH13"/>
      <c r="FII13"/>
      <c r="FIJ13"/>
      <c r="FIK13"/>
      <c r="FIL13"/>
      <c r="FIM13"/>
      <c r="FIN13"/>
      <c r="FIO13"/>
      <c r="FIP13"/>
      <c r="FIQ13"/>
      <c r="FIR13"/>
      <c r="FIS13"/>
      <c r="FIT13"/>
      <c r="FIU13"/>
      <c r="FIV13"/>
      <c r="FIW13"/>
      <c r="FIX13"/>
      <c r="FIY13"/>
      <c r="FIZ13"/>
      <c r="FJA13"/>
      <c r="FJB13"/>
      <c r="FJC13"/>
      <c r="FJD13"/>
      <c r="FJE13"/>
      <c r="FJF13"/>
      <c r="FJG13"/>
      <c r="FJH13"/>
      <c r="FJI13"/>
      <c r="FJJ13"/>
      <c r="FJK13"/>
      <c r="FJL13"/>
      <c r="FJM13"/>
      <c r="FJN13"/>
      <c r="FJO13"/>
      <c r="FJP13"/>
      <c r="FJQ13"/>
      <c r="FJR13"/>
      <c r="FJS13"/>
      <c r="FJT13"/>
      <c r="FJU13"/>
      <c r="FJV13"/>
      <c r="FJW13"/>
      <c r="FJX13"/>
      <c r="FJY13"/>
      <c r="FJZ13"/>
      <c r="FKA13"/>
      <c r="FKB13"/>
      <c r="FKC13"/>
      <c r="FKD13"/>
      <c r="FKE13"/>
      <c r="FKF13"/>
      <c r="FKG13"/>
      <c r="FKH13"/>
      <c r="FKI13"/>
      <c r="FKJ13"/>
      <c r="FKK13"/>
      <c r="FKL13"/>
      <c r="FKM13"/>
      <c r="FKN13"/>
      <c r="FKO13"/>
      <c r="FKP13"/>
      <c r="FKQ13"/>
      <c r="FKR13"/>
      <c r="FKS13"/>
      <c r="FKT13"/>
      <c r="FKU13"/>
      <c r="FKV13"/>
      <c r="FKW13"/>
      <c r="FKX13"/>
      <c r="FKY13"/>
      <c r="FKZ13"/>
      <c r="FLA13"/>
      <c r="FLB13"/>
      <c r="FLC13"/>
      <c r="FLD13"/>
      <c r="FLE13"/>
      <c r="FLF13"/>
      <c r="FLG13"/>
      <c r="FLH13"/>
      <c r="FLI13"/>
      <c r="FLJ13"/>
      <c r="FLK13"/>
      <c r="FLL13"/>
      <c r="FLM13"/>
      <c r="FLN13"/>
      <c r="FLO13"/>
      <c r="FLP13"/>
      <c r="FLQ13"/>
      <c r="FLR13"/>
      <c r="FLS13"/>
      <c r="FLT13"/>
      <c r="FLU13"/>
      <c r="FLV13"/>
      <c r="FLW13"/>
      <c r="FLX13"/>
      <c r="FLY13"/>
      <c r="FLZ13"/>
      <c r="FMA13"/>
      <c r="FMB13"/>
      <c r="FMC13"/>
      <c r="FMD13"/>
      <c r="FME13"/>
      <c r="FMF13"/>
      <c r="FMG13"/>
      <c r="FMH13"/>
      <c r="FMI13"/>
      <c r="FMJ13"/>
      <c r="FMK13"/>
      <c r="FML13"/>
      <c r="FMM13"/>
      <c r="FMN13"/>
      <c r="FMO13"/>
      <c r="FMP13"/>
      <c r="FMQ13"/>
      <c r="FMR13"/>
      <c r="FMS13"/>
      <c r="FMT13"/>
      <c r="FMU13"/>
      <c r="FMV13"/>
      <c r="FMW13"/>
      <c r="FMX13"/>
      <c r="FMY13"/>
      <c r="FMZ13"/>
      <c r="FNA13"/>
      <c r="FNB13"/>
      <c r="FNC13"/>
      <c r="FND13"/>
      <c r="FNE13"/>
      <c r="FNF13"/>
      <c r="FNG13"/>
      <c r="FNH13"/>
      <c r="FNI13"/>
      <c r="FNJ13"/>
      <c r="FNK13"/>
      <c r="FNL13"/>
      <c r="FNM13"/>
      <c r="FNN13"/>
      <c r="FNO13"/>
      <c r="FNP13"/>
      <c r="FNQ13"/>
      <c r="FNR13"/>
      <c r="FNS13"/>
      <c r="FNT13"/>
      <c r="FNU13"/>
      <c r="FNV13"/>
      <c r="FNW13"/>
      <c r="FNX13"/>
      <c r="FNY13"/>
      <c r="FNZ13"/>
      <c r="FOA13"/>
      <c r="FOB13"/>
      <c r="FOC13"/>
      <c r="FOD13"/>
      <c r="FOE13"/>
      <c r="FOF13"/>
      <c r="FOG13"/>
      <c r="FOH13"/>
      <c r="FOI13"/>
      <c r="FOJ13"/>
      <c r="FOK13"/>
      <c r="FOL13"/>
      <c r="FOM13"/>
      <c r="FON13"/>
      <c r="FOO13"/>
      <c r="FOP13"/>
      <c r="FOQ13"/>
      <c r="FOR13"/>
      <c r="FOS13"/>
      <c r="FOT13"/>
      <c r="FOU13"/>
      <c r="FOV13"/>
      <c r="FOW13"/>
      <c r="FOX13"/>
      <c r="FOY13"/>
      <c r="FOZ13"/>
      <c r="FPA13"/>
      <c r="FPB13"/>
      <c r="FPC13"/>
      <c r="FPD13"/>
      <c r="FPE13"/>
      <c r="FPF13"/>
      <c r="FPG13"/>
      <c r="FPH13"/>
      <c r="FPI13"/>
      <c r="FPJ13"/>
      <c r="FPK13"/>
      <c r="FPL13"/>
      <c r="FPM13"/>
      <c r="FPN13"/>
      <c r="FPO13"/>
      <c r="FPP13"/>
      <c r="FPQ13"/>
      <c r="FPR13"/>
      <c r="FPS13"/>
      <c r="FPT13"/>
      <c r="FPU13"/>
      <c r="FPV13"/>
      <c r="FPW13"/>
      <c r="FPX13"/>
      <c r="FPY13"/>
      <c r="FPZ13"/>
      <c r="FQA13"/>
      <c r="FQB13"/>
      <c r="FQC13"/>
      <c r="FQD13"/>
      <c r="FQE13"/>
      <c r="FQF13"/>
      <c r="FQG13"/>
      <c r="FQH13"/>
      <c r="FQI13"/>
      <c r="FQJ13"/>
      <c r="FQK13"/>
      <c r="FQL13"/>
      <c r="FQM13"/>
      <c r="FQN13"/>
      <c r="FQO13"/>
      <c r="FQP13"/>
      <c r="FQQ13"/>
      <c r="FQR13"/>
      <c r="FQS13"/>
      <c r="FQT13"/>
      <c r="FQU13"/>
      <c r="FQV13"/>
      <c r="FQW13"/>
      <c r="FQX13"/>
      <c r="FQY13"/>
      <c r="FQZ13"/>
      <c r="FRA13"/>
      <c r="FRB13"/>
      <c r="FRC13"/>
      <c r="FRD13"/>
      <c r="FRE13"/>
      <c r="FRF13"/>
      <c r="FRG13"/>
      <c r="FRH13"/>
      <c r="FRI13"/>
      <c r="FRJ13"/>
      <c r="FRK13"/>
      <c r="FRL13"/>
      <c r="FRM13"/>
      <c r="FRN13"/>
      <c r="FRO13"/>
      <c r="FRP13"/>
      <c r="FRQ13"/>
      <c r="FRR13"/>
      <c r="FRS13"/>
      <c r="FRT13"/>
      <c r="FRU13"/>
      <c r="FRV13"/>
      <c r="FRW13"/>
      <c r="FRX13"/>
      <c r="FRY13"/>
      <c r="FRZ13"/>
      <c r="FSA13"/>
      <c r="FSB13"/>
      <c r="FSC13"/>
      <c r="FSD13"/>
      <c r="FSE13"/>
      <c r="FSF13"/>
      <c r="FSG13"/>
      <c r="FSH13"/>
      <c r="FSI13"/>
      <c r="FSJ13"/>
      <c r="FSK13"/>
      <c r="FSL13"/>
      <c r="FSM13"/>
      <c r="FSN13"/>
      <c r="FSO13"/>
      <c r="FSP13"/>
      <c r="FSQ13"/>
      <c r="FSR13"/>
      <c r="FSS13"/>
      <c r="FST13"/>
      <c r="FSU13"/>
      <c r="FSV13"/>
      <c r="FSW13"/>
      <c r="FSX13"/>
      <c r="FSY13"/>
      <c r="FSZ13"/>
      <c r="FTA13"/>
      <c r="FTB13"/>
      <c r="FTC13"/>
      <c r="FTD13"/>
      <c r="FTE13"/>
      <c r="FTF13"/>
      <c r="FTG13"/>
      <c r="FTH13"/>
      <c r="FTI13"/>
      <c r="FTJ13"/>
      <c r="FTK13"/>
      <c r="FTL13"/>
      <c r="FTM13"/>
      <c r="FTN13"/>
      <c r="FTO13"/>
      <c r="FTP13"/>
      <c r="FTQ13"/>
      <c r="FTR13"/>
      <c r="FTS13"/>
      <c r="FTT13"/>
      <c r="FTU13"/>
      <c r="FTV13"/>
      <c r="FTW13"/>
      <c r="FTX13"/>
      <c r="FTY13"/>
      <c r="FTZ13"/>
      <c r="FUA13"/>
      <c r="FUB13"/>
      <c r="FUC13"/>
      <c r="FUD13"/>
      <c r="FUE13"/>
      <c r="FUF13"/>
      <c r="FUG13"/>
      <c r="FUH13"/>
      <c r="FUI13"/>
      <c r="FUJ13"/>
      <c r="FUK13"/>
      <c r="FUL13"/>
      <c r="FUM13"/>
      <c r="FUN13"/>
      <c r="FUO13"/>
      <c r="FUP13"/>
      <c r="FUQ13"/>
      <c r="FUR13"/>
      <c r="FUS13"/>
      <c r="FUT13"/>
      <c r="FUU13"/>
      <c r="FUV13"/>
      <c r="FUW13"/>
      <c r="FUX13"/>
      <c r="FUY13"/>
      <c r="FUZ13"/>
      <c r="FVA13"/>
      <c r="FVB13"/>
      <c r="FVC13"/>
      <c r="FVD13"/>
      <c r="FVE13"/>
      <c r="FVF13"/>
      <c r="FVG13"/>
      <c r="FVH13"/>
      <c r="FVI13"/>
      <c r="FVJ13"/>
      <c r="FVK13"/>
      <c r="FVL13"/>
      <c r="FVM13"/>
      <c r="FVN13"/>
      <c r="FVO13"/>
      <c r="FVP13"/>
      <c r="FVQ13"/>
      <c r="FVR13"/>
      <c r="FVS13"/>
      <c r="FVT13"/>
      <c r="FVU13"/>
      <c r="FVV13"/>
      <c r="FVW13"/>
      <c r="FVX13"/>
      <c r="FVY13"/>
      <c r="FVZ13"/>
      <c r="FWA13"/>
      <c r="FWB13"/>
      <c r="FWC13"/>
      <c r="FWD13"/>
      <c r="FWE13"/>
      <c r="FWF13"/>
      <c r="FWG13"/>
      <c r="FWH13"/>
      <c r="FWI13"/>
      <c r="FWJ13"/>
      <c r="FWK13"/>
      <c r="FWL13"/>
      <c r="FWM13"/>
      <c r="FWN13"/>
      <c r="FWO13"/>
      <c r="FWP13"/>
      <c r="FWQ13"/>
      <c r="FWR13"/>
      <c r="FWS13"/>
      <c r="FWT13"/>
      <c r="FWU13"/>
      <c r="FWV13"/>
      <c r="FWW13"/>
      <c r="FWX13"/>
      <c r="FWY13"/>
      <c r="FWZ13"/>
      <c r="FXA13"/>
      <c r="FXB13"/>
      <c r="FXC13"/>
      <c r="FXD13"/>
      <c r="FXE13"/>
      <c r="FXF13"/>
      <c r="FXG13"/>
      <c r="FXH13"/>
      <c r="FXI13"/>
      <c r="FXJ13"/>
      <c r="FXK13"/>
      <c r="FXL13"/>
      <c r="FXM13"/>
      <c r="FXN13"/>
      <c r="FXO13"/>
      <c r="FXP13"/>
      <c r="FXQ13"/>
      <c r="FXR13"/>
      <c r="FXS13"/>
      <c r="FXT13"/>
      <c r="FXU13"/>
      <c r="FXV13"/>
      <c r="FXW13"/>
      <c r="FXX13"/>
      <c r="FXY13"/>
      <c r="FXZ13"/>
      <c r="FYA13"/>
      <c r="FYB13"/>
      <c r="FYC13"/>
      <c r="FYD13"/>
      <c r="FYE13"/>
      <c r="FYF13"/>
      <c r="FYG13"/>
      <c r="FYH13"/>
      <c r="FYI13"/>
      <c r="FYJ13"/>
      <c r="FYK13"/>
      <c r="FYL13"/>
      <c r="FYM13"/>
      <c r="FYN13"/>
      <c r="FYO13"/>
      <c r="FYP13"/>
      <c r="FYQ13"/>
      <c r="FYR13"/>
      <c r="FYS13"/>
      <c r="FYT13"/>
      <c r="FYU13"/>
      <c r="FYV13"/>
      <c r="FYW13"/>
      <c r="FYX13"/>
      <c r="FYY13"/>
      <c r="FYZ13"/>
      <c r="FZA13"/>
      <c r="FZB13"/>
      <c r="FZC13"/>
      <c r="FZD13"/>
      <c r="FZE13"/>
      <c r="FZF13"/>
      <c r="FZG13"/>
      <c r="FZH13"/>
      <c r="FZI13"/>
      <c r="FZJ13"/>
      <c r="FZK13"/>
      <c r="FZL13"/>
      <c r="FZM13"/>
      <c r="FZN13"/>
      <c r="FZO13"/>
      <c r="FZP13"/>
      <c r="FZQ13"/>
      <c r="FZR13"/>
      <c r="FZS13"/>
      <c r="FZT13"/>
      <c r="FZU13"/>
      <c r="FZV13"/>
      <c r="FZW13"/>
      <c r="FZX13"/>
      <c r="FZY13"/>
      <c r="FZZ13"/>
      <c r="GAA13"/>
      <c r="GAB13"/>
      <c r="GAC13"/>
      <c r="GAD13"/>
      <c r="GAE13"/>
      <c r="GAF13"/>
      <c r="GAG13"/>
      <c r="GAH13"/>
      <c r="GAI13"/>
      <c r="GAJ13"/>
      <c r="GAK13"/>
      <c r="GAL13"/>
      <c r="GAM13"/>
      <c r="GAN13"/>
      <c r="GAO13"/>
      <c r="GAP13"/>
      <c r="GAQ13"/>
      <c r="GAR13"/>
      <c r="GAS13"/>
      <c r="GAT13"/>
      <c r="GAU13"/>
      <c r="GAV13"/>
      <c r="GAW13"/>
      <c r="GAX13"/>
      <c r="GAY13"/>
      <c r="GAZ13"/>
      <c r="GBA13"/>
      <c r="GBB13"/>
      <c r="GBC13"/>
      <c r="GBD13"/>
      <c r="GBE13"/>
      <c r="GBF13"/>
      <c r="GBG13"/>
      <c r="GBH13"/>
      <c r="GBI13"/>
      <c r="GBJ13"/>
      <c r="GBK13"/>
      <c r="GBL13"/>
      <c r="GBM13"/>
      <c r="GBN13"/>
      <c r="GBO13"/>
      <c r="GBP13"/>
      <c r="GBQ13"/>
      <c r="GBR13"/>
      <c r="GBS13"/>
      <c r="GBT13"/>
      <c r="GBU13"/>
      <c r="GBV13"/>
      <c r="GBW13"/>
      <c r="GBX13"/>
      <c r="GBY13"/>
      <c r="GBZ13"/>
      <c r="GCA13"/>
      <c r="GCB13"/>
      <c r="GCC13"/>
      <c r="GCD13"/>
      <c r="GCE13"/>
      <c r="GCF13"/>
      <c r="GCG13"/>
      <c r="GCH13"/>
      <c r="GCI13"/>
      <c r="GCJ13"/>
      <c r="GCK13"/>
      <c r="GCL13"/>
      <c r="GCM13"/>
      <c r="GCN13"/>
      <c r="GCO13"/>
      <c r="GCP13"/>
      <c r="GCQ13"/>
      <c r="GCR13"/>
      <c r="GCS13"/>
      <c r="GCT13"/>
      <c r="GCU13"/>
      <c r="GCV13"/>
      <c r="GCW13"/>
      <c r="GCX13"/>
      <c r="GCY13"/>
      <c r="GCZ13"/>
      <c r="GDA13"/>
      <c r="GDB13"/>
      <c r="GDC13"/>
      <c r="GDD13"/>
      <c r="GDE13"/>
      <c r="GDF13"/>
      <c r="GDG13"/>
      <c r="GDH13"/>
      <c r="GDI13"/>
      <c r="GDJ13"/>
      <c r="GDK13"/>
      <c r="GDL13"/>
      <c r="GDM13"/>
      <c r="GDN13"/>
      <c r="GDO13"/>
      <c r="GDP13"/>
      <c r="GDQ13"/>
      <c r="GDR13"/>
      <c r="GDS13"/>
      <c r="GDT13"/>
      <c r="GDU13"/>
      <c r="GDV13"/>
      <c r="GDW13"/>
      <c r="GDX13"/>
      <c r="GDY13"/>
      <c r="GDZ13"/>
      <c r="GEA13"/>
      <c r="GEB13"/>
      <c r="GEC13"/>
      <c r="GED13"/>
      <c r="GEE13"/>
      <c r="GEF13"/>
      <c r="GEG13"/>
      <c r="GEH13"/>
      <c r="GEI13"/>
      <c r="GEJ13"/>
      <c r="GEK13"/>
      <c r="GEL13"/>
      <c r="GEM13"/>
      <c r="GEN13"/>
      <c r="GEO13"/>
      <c r="GEP13"/>
      <c r="GEQ13"/>
      <c r="GER13"/>
      <c r="GES13"/>
      <c r="GET13"/>
      <c r="GEU13"/>
      <c r="GEV13"/>
      <c r="GEW13"/>
      <c r="GEX13"/>
      <c r="GEY13"/>
      <c r="GEZ13"/>
      <c r="GFA13"/>
      <c r="GFB13"/>
      <c r="GFC13"/>
      <c r="GFD13"/>
      <c r="GFE13"/>
      <c r="GFF13"/>
      <c r="GFG13"/>
      <c r="GFH13"/>
      <c r="GFI13"/>
      <c r="GFJ13"/>
      <c r="GFK13"/>
      <c r="GFL13"/>
      <c r="GFM13"/>
      <c r="GFN13"/>
      <c r="GFO13"/>
      <c r="GFP13"/>
      <c r="GFQ13"/>
      <c r="GFR13"/>
      <c r="GFS13"/>
      <c r="GFT13"/>
      <c r="GFU13"/>
      <c r="GFV13"/>
      <c r="GFW13"/>
      <c r="GFX13"/>
      <c r="GFY13"/>
      <c r="GFZ13"/>
      <c r="GGA13"/>
      <c r="GGB13"/>
      <c r="GGC13"/>
      <c r="GGD13"/>
      <c r="GGE13"/>
      <c r="GGF13"/>
      <c r="GGG13"/>
      <c r="GGH13"/>
      <c r="GGI13"/>
      <c r="GGJ13"/>
      <c r="GGK13"/>
      <c r="GGL13"/>
      <c r="GGM13"/>
      <c r="GGN13"/>
      <c r="GGO13"/>
      <c r="GGP13"/>
      <c r="GGQ13"/>
      <c r="GGR13"/>
      <c r="GGS13"/>
      <c r="GGT13"/>
      <c r="GGU13"/>
      <c r="GGV13"/>
      <c r="GGW13"/>
      <c r="GGX13"/>
      <c r="GGY13"/>
      <c r="GGZ13"/>
      <c r="GHA13"/>
      <c r="GHB13"/>
      <c r="GHC13"/>
      <c r="GHD13"/>
      <c r="GHE13"/>
      <c r="GHF13"/>
      <c r="GHG13"/>
      <c r="GHH13"/>
      <c r="GHI13"/>
      <c r="GHJ13"/>
      <c r="GHK13"/>
      <c r="GHL13"/>
      <c r="GHM13"/>
      <c r="GHN13"/>
      <c r="GHO13"/>
      <c r="GHP13"/>
      <c r="GHQ13"/>
      <c r="GHR13"/>
      <c r="GHS13"/>
      <c r="GHT13"/>
      <c r="GHU13"/>
      <c r="GHV13"/>
      <c r="GHW13"/>
      <c r="GHX13"/>
      <c r="GHY13"/>
      <c r="GHZ13"/>
      <c r="GIA13"/>
      <c r="GIB13"/>
      <c r="GIC13"/>
      <c r="GID13"/>
      <c r="GIE13"/>
      <c r="GIF13"/>
      <c r="GIG13"/>
      <c r="GIH13"/>
      <c r="GII13"/>
      <c r="GIJ13"/>
      <c r="GIK13"/>
      <c r="GIL13"/>
      <c r="GIM13"/>
      <c r="GIN13"/>
      <c r="GIO13"/>
      <c r="GIP13"/>
      <c r="GIQ13"/>
      <c r="GIR13"/>
      <c r="GIS13"/>
      <c r="GIT13"/>
      <c r="GIU13"/>
      <c r="GIV13"/>
      <c r="GIW13"/>
      <c r="GIX13"/>
      <c r="GIY13"/>
      <c r="GIZ13"/>
      <c r="GJA13"/>
      <c r="GJB13"/>
      <c r="GJC13"/>
      <c r="GJD13"/>
      <c r="GJE13"/>
      <c r="GJF13"/>
      <c r="GJG13"/>
      <c r="GJH13"/>
      <c r="GJI13"/>
      <c r="GJJ13"/>
      <c r="GJK13"/>
      <c r="GJL13"/>
      <c r="GJM13"/>
      <c r="GJN13"/>
      <c r="GJO13"/>
      <c r="GJP13"/>
      <c r="GJQ13"/>
      <c r="GJR13"/>
      <c r="GJS13"/>
      <c r="GJT13"/>
      <c r="GJU13"/>
      <c r="GJV13"/>
      <c r="GJW13"/>
      <c r="GJX13"/>
      <c r="GJY13"/>
      <c r="GJZ13"/>
      <c r="GKA13"/>
      <c r="GKB13"/>
      <c r="GKC13"/>
      <c r="GKD13"/>
      <c r="GKE13"/>
      <c r="GKF13"/>
      <c r="GKG13"/>
      <c r="GKH13"/>
      <c r="GKI13"/>
      <c r="GKJ13"/>
      <c r="GKK13"/>
      <c r="GKL13"/>
      <c r="GKM13"/>
      <c r="GKN13"/>
      <c r="GKO13"/>
      <c r="GKP13"/>
      <c r="GKQ13"/>
      <c r="GKR13"/>
      <c r="GKS13"/>
      <c r="GKT13"/>
      <c r="GKU13"/>
      <c r="GKV13"/>
      <c r="GKW13"/>
      <c r="GKX13"/>
      <c r="GKY13"/>
      <c r="GKZ13"/>
      <c r="GLA13"/>
      <c r="GLB13"/>
      <c r="GLC13"/>
      <c r="GLD13"/>
      <c r="GLE13"/>
      <c r="GLF13"/>
      <c r="GLG13"/>
      <c r="GLH13"/>
      <c r="GLI13"/>
      <c r="GLJ13"/>
      <c r="GLK13"/>
      <c r="GLL13"/>
      <c r="GLM13"/>
      <c r="GLN13"/>
      <c r="GLO13"/>
      <c r="GLP13"/>
      <c r="GLQ13"/>
      <c r="GLR13"/>
      <c r="GLS13"/>
      <c r="GLT13"/>
      <c r="GLU13"/>
      <c r="GLV13"/>
      <c r="GLW13"/>
      <c r="GLX13"/>
      <c r="GLY13"/>
      <c r="GLZ13"/>
      <c r="GMA13"/>
      <c r="GMB13"/>
      <c r="GMC13"/>
      <c r="GMD13"/>
      <c r="GME13"/>
      <c r="GMF13"/>
      <c r="GMG13"/>
      <c r="GMH13"/>
      <c r="GMI13"/>
      <c r="GMJ13"/>
      <c r="GMK13"/>
      <c r="GML13"/>
      <c r="GMM13"/>
      <c r="GMN13"/>
      <c r="GMO13"/>
      <c r="GMP13"/>
      <c r="GMQ13"/>
      <c r="GMR13"/>
      <c r="GMS13"/>
      <c r="GMT13"/>
      <c r="GMU13"/>
      <c r="GMV13"/>
      <c r="GMW13"/>
      <c r="GMX13"/>
      <c r="GMY13"/>
      <c r="GMZ13"/>
      <c r="GNA13"/>
      <c r="GNB13"/>
      <c r="GNC13"/>
      <c r="GND13"/>
      <c r="GNE13"/>
      <c r="GNF13"/>
      <c r="GNG13"/>
      <c r="GNH13"/>
      <c r="GNI13"/>
      <c r="GNJ13"/>
      <c r="GNK13"/>
      <c r="GNL13"/>
      <c r="GNM13"/>
      <c r="GNN13"/>
      <c r="GNO13"/>
      <c r="GNP13"/>
      <c r="GNQ13"/>
      <c r="GNR13"/>
      <c r="GNS13"/>
      <c r="GNT13"/>
      <c r="GNU13"/>
      <c r="GNV13"/>
      <c r="GNW13"/>
      <c r="GNX13"/>
      <c r="GNY13"/>
      <c r="GNZ13"/>
      <c r="GOA13"/>
      <c r="GOB13"/>
      <c r="GOC13"/>
      <c r="GOD13"/>
      <c r="GOE13"/>
      <c r="GOF13"/>
      <c r="GOG13"/>
      <c r="GOH13"/>
      <c r="GOI13"/>
      <c r="GOJ13"/>
      <c r="GOK13"/>
      <c r="GOL13"/>
      <c r="GOM13"/>
      <c r="GON13"/>
      <c r="GOO13"/>
      <c r="GOP13"/>
      <c r="GOQ13"/>
      <c r="GOR13"/>
      <c r="GOS13"/>
      <c r="GOT13"/>
      <c r="GOU13"/>
      <c r="GOV13"/>
      <c r="GOW13"/>
      <c r="GOX13"/>
      <c r="GOY13"/>
      <c r="GOZ13"/>
      <c r="GPA13"/>
      <c r="GPB13"/>
      <c r="GPC13"/>
      <c r="GPD13"/>
      <c r="GPE13"/>
      <c r="GPF13"/>
      <c r="GPG13"/>
      <c r="GPH13"/>
      <c r="GPI13"/>
      <c r="GPJ13"/>
      <c r="GPK13"/>
      <c r="GPL13"/>
      <c r="GPM13"/>
      <c r="GPN13"/>
      <c r="GPO13"/>
      <c r="GPP13"/>
      <c r="GPQ13"/>
      <c r="GPR13"/>
      <c r="GPS13"/>
      <c r="GPT13"/>
      <c r="GPU13"/>
      <c r="GPV13"/>
      <c r="GPW13"/>
      <c r="GPX13"/>
      <c r="GPY13"/>
      <c r="GPZ13"/>
      <c r="GQA13"/>
      <c r="GQB13"/>
      <c r="GQC13"/>
      <c r="GQD13"/>
      <c r="GQE13"/>
      <c r="GQF13"/>
      <c r="GQG13"/>
      <c r="GQH13"/>
      <c r="GQI13"/>
      <c r="GQJ13"/>
      <c r="GQK13"/>
      <c r="GQL13"/>
      <c r="GQM13"/>
      <c r="GQN13"/>
      <c r="GQO13"/>
      <c r="GQP13"/>
      <c r="GQQ13"/>
      <c r="GQR13"/>
      <c r="GQS13"/>
      <c r="GQT13"/>
      <c r="GQU13"/>
      <c r="GQV13"/>
      <c r="GQW13"/>
      <c r="GQX13"/>
      <c r="GQY13"/>
      <c r="GQZ13"/>
      <c r="GRA13"/>
      <c r="GRB13"/>
      <c r="GRC13"/>
      <c r="GRD13"/>
      <c r="GRE13"/>
      <c r="GRF13"/>
      <c r="GRG13"/>
      <c r="GRH13"/>
      <c r="GRI13"/>
      <c r="GRJ13"/>
      <c r="GRK13"/>
      <c r="GRL13"/>
      <c r="GRM13"/>
      <c r="GRN13"/>
      <c r="GRO13"/>
      <c r="GRP13"/>
      <c r="GRQ13"/>
      <c r="GRR13"/>
      <c r="GRS13"/>
      <c r="GRT13"/>
      <c r="GRU13"/>
      <c r="GRV13"/>
      <c r="GRW13"/>
      <c r="GRX13"/>
      <c r="GRY13"/>
      <c r="GRZ13"/>
      <c r="GSA13"/>
      <c r="GSB13"/>
      <c r="GSC13"/>
      <c r="GSD13"/>
      <c r="GSE13"/>
      <c r="GSF13"/>
      <c r="GSG13"/>
      <c r="GSH13"/>
      <c r="GSI13"/>
      <c r="GSJ13"/>
      <c r="GSK13"/>
      <c r="GSL13"/>
      <c r="GSM13"/>
      <c r="GSN13"/>
      <c r="GSO13"/>
      <c r="GSP13"/>
      <c r="GSQ13"/>
      <c r="GSR13"/>
      <c r="GSS13"/>
      <c r="GST13"/>
      <c r="GSU13"/>
      <c r="GSV13"/>
      <c r="GSW13"/>
      <c r="GSX13"/>
      <c r="GSY13"/>
      <c r="GSZ13"/>
      <c r="GTA13"/>
      <c r="GTB13"/>
      <c r="GTC13"/>
      <c r="GTD13"/>
      <c r="GTE13"/>
      <c r="GTF13"/>
      <c r="GTG13"/>
      <c r="GTH13"/>
      <c r="GTI13"/>
      <c r="GTJ13"/>
      <c r="GTK13"/>
      <c r="GTL13"/>
      <c r="GTM13"/>
      <c r="GTN13"/>
      <c r="GTO13"/>
      <c r="GTP13"/>
      <c r="GTQ13"/>
      <c r="GTR13"/>
      <c r="GTS13"/>
      <c r="GTT13"/>
      <c r="GTU13"/>
      <c r="GTV13"/>
      <c r="GTW13"/>
      <c r="GTX13"/>
      <c r="GTY13"/>
      <c r="GTZ13"/>
      <c r="GUA13"/>
      <c r="GUB13"/>
      <c r="GUC13"/>
      <c r="GUD13"/>
      <c r="GUE13"/>
      <c r="GUF13"/>
      <c r="GUG13"/>
      <c r="GUH13"/>
      <c r="GUI13"/>
      <c r="GUJ13"/>
      <c r="GUK13"/>
      <c r="GUL13"/>
      <c r="GUM13"/>
      <c r="GUN13"/>
      <c r="GUO13"/>
      <c r="GUP13"/>
      <c r="GUQ13"/>
      <c r="GUR13"/>
      <c r="GUS13"/>
      <c r="GUT13"/>
      <c r="GUU13"/>
      <c r="GUV13"/>
      <c r="GUW13"/>
      <c r="GUX13"/>
      <c r="GUY13"/>
      <c r="GUZ13"/>
      <c r="GVA13"/>
      <c r="GVB13"/>
      <c r="GVC13"/>
      <c r="GVD13"/>
      <c r="GVE13"/>
      <c r="GVF13"/>
      <c r="GVG13"/>
      <c r="GVH13"/>
      <c r="GVI13"/>
      <c r="GVJ13"/>
      <c r="GVK13"/>
      <c r="GVL13"/>
      <c r="GVM13"/>
      <c r="GVN13"/>
      <c r="GVO13"/>
      <c r="GVP13"/>
      <c r="GVQ13"/>
      <c r="GVR13"/>
      <c r="GVS13"/>
      <c r="GVT13"/>
      <c r="GVU13"/>
      <c r="GVV13"/>
      <c r="GVW13"/>
      <c r="GVX13"/>
      <c r="GVY13"/>
      <c r="GVZ13"/>
      <c r="GWA13"/>
      <c r="GWB13"/>
      <c r="GWC13"/>
      <c r="GWD13"/>
      <c r="GWE13"/>
      <c r="GWF13"/>
      <c r="GWG13"/>
      <c r="GWH13"/>
      <c r="GWI13"/>
      <c r="GWJ13"/>
      <c r="GWK13"/>
      <c r="GWL13"/>
      <c r="GWM13"/>
      <c r="GWN13"/>
      <c r="GWO13"/>
      <c r="GWP13"/>
      <c r="GWQ13"/>
      <c r="GWR13"/>
      <c r="GWS13"/>
      <c r="GWT13"/>
      <c r="GWU13"/>
      <c r="GWV13"/>
      <c r="GWW13"/>
      <c r="GWX13"/>
      <c r="GWY13"/>
      <c r="GWZ13"/>
      <c r="GXA13"/>
      <c r="GXB13"/>
      <c r="GXC13"/>
      <c r="GXD13"/>
      <c r="GXE13"/>
      <c r="GXF13"/>
      <c r="GXG13"/>
      <c r="GXH13"/>
      <c r="GXI13"/>
      <c r="GXJ13"/>
      <c r="GXK13"/>
      <c r="GXL13"/>
      <c r="GXM13"/>
      <c r="GXN13"/>
      <c r="GXO13"/>
      <c r="GXP13"/>
      <c r="GXQ13"/>
      <c r="GXR13"/>
      <c r="GXS13"/>
      <c r="GXT13"/>
      <c r="GXU13"/>
      <c r="GXV13"/>
      <c r="GXW13"/>
      <c r="GXX13"/>
      <c r="GXY13"/>
      <c r="GXZ13"/>
      <c r="GYA13"/>
      <c r="GYB13"/>
      <c r="GYC13"/>
      <c r="GYD13"/>
      <c r="GYE13"/>
      <c r="GYF13"/>
      <c r="GYG13"/>
      <c r="GYH13"/>
      <c r="GYI13"/>
      <c r="GYJ13"/>
      <c r="GYK13"/>
      <c r="GYL13"/>
      <c r="GYM13"/>
      <c r="GYN13"/>
      <c r="GYO13"/>
      <c r="GYP13"/>
      <c r="GYQ13"/>
      <c r="GYR13"/>
      <c r="GYS13"/>
      <c r="GYT13"/>
      <c r="GYU13"/>
      <c r="GYV13"/>
      <c r="GYW13"/>
      <c r="GYX13"/>
      <c r="GYY13"/>
      <c r="GYZ13"/>
      <c r="GZA13"/>
      <c r="GZB13"/>
      <c r="GZC13"/>
      <c r="GZD13"/>
      <c r="GZE13"/>
      <c r="GZF13"/>
      <c r="GZG13"/>
      <c r="GZH13"/>
      <c r="GZI13"/>
      <c r="GZJ13"/>
      <c r="GZK13"/>
      <c r="GZL13"/>
      <c r="GZM13"/>
      <c r="GZN13"/>
      <c r="GZO13"/>
      <c r="GZP13"/>
      <c r="GZQ13"/>
      <c r="GZR13"/>
      <c r="GZS13"/>
      <c r="GZT13"/>
      <c r="GZU13"/>
      <c r="GZV13"/>
      <c r="GZW13"/>
      <c r="GZX13"/>
      <c r="GZY13"/>
      <c r="GZZ13"/>
      <c r="HAA13"/>
      <c r="HAB13"/>
      <c r="HAC13"/>
      <c r="HAD13"/>
      <c r="HAE13"/>
      <c r="HAF13"/>
      <c r="HAG13"/>
      <c r="HAH13"/>
      <c r="HAI13"/>
      <c r="HAJ13"/>
      <c r="HAK13"/>
      <c r="HAL13"/>
      <c r="HAM13"/>
      <c r="HAN13"/>
      <c r="HAO13"/>
      <c r="HAP13"/>
      <c r="HAQ13"/>
      <c r="HAR13"/>
      <c r="HAS13"/>
      <c r="HAT13"/>
      <c r="HAU13"/>
      <c r="HAV13"/>
      <c r="HAW13"/>
      <c r="HAX13"/>
      <c r="HAY13"/>
      <c r="HAZ13"/>
      <c r="HBA13"/>
      <c r="HBB13"/>
      <c r="HBC13"/>
      <c r="HBD13"/>
      <c r="HBE13"/>
      <c r="HBF13"/>
      <c r="HBG13"/>
      <c r="HBH13"/>
      <c r="HBI13"/>
      <c r="HBJ13"/>
      <c r="HBK13"/>
      <c r="HBL13"/>
      <c r="HBM13"/>
      <c r="HBN13"/>
      <c r="HBO13"/>
      <c r="HBP13"/>
      <c r="HBQ13"/>
      <c r="HBR13"/>
      <c r="HBS13"/>
      <c r="HBT13"/>
      <c r="HBU13"/>
      <c r="HBV13"/>
      <c r="HBW13"/>
      <c r="HBX13"/>
      <c r="HBY13"/>
      <c r="HBZ13"/>
      <c r="HCA13"/>
      <c r="HCB13"/>
      <c r="HCC13"/>
      <c r="HCD13"/>
      <c r="HCE13"/>
      <c r="HCF13"/>
      <c r="HCG13"/>
      <c r="HCH13"/>
      <c r="HCI13"/>
      <c r="HCJ13"/>
      <c r="HCK13"/>
      <c r="HCL13"/>
      <c r="HCM13"/>
      <c r="HCN13"/>
      <c r="HCO13"/>
      <c r="HCP13"/>
      <c r="HCQ13"/>
      <c r="HCR13"/>
      <c r="HCS13"/>
      <c r="HCT13"/>
      <c r="HCU13"/>
      <c r="HCV13"/>
      <c r="HCW13"/>
      <c r="HCX13"/>
      <c r="HCY13"/>
      <c r="HCZ13"/>
      <c r="HDA13"/>
      <c r="HDB13"/>
      <c r="HDC13"/>
      <c r="HDD13"/>
      <c r="HDE13"/>
      <c r="HDF13"/>
      <c r="HDG13"/>
      <c r="HDH13"/>
      <c r="HDI13"/>
      <c r="HDJ13"/>
      <c r="HDK13"/>
      <c r="HDL13"/>
      <c r="HDM13"/>
      <c r="HDN13"/>
      <c r="HDO13"/>
      <c r="HDP13"/>
      <c r="HDQ13"/>
      <c r="HDR13"/>
      <c r="HDS13"/>
      <c r="HDT13"/>
      <c r="HDU13"/>
      <c r="HDV13"/>
      <c r="HDW13"/>
      <c r="HDX13"/>
      <c r="HDY13"/>
      <c r="HDZ13"/>
      <c r="HEA13"/>
      <c r="HEB13"/>
      <c r="HEC13"/>
      <c r="HED13"/>
      <c r="HEE13"/>
      <c r="HEF13"/>
      <c r="HEG13"/>
      <c r="HEH13"/>
      <c r="HEI13"/>
      <c r="HEJ13"/>
      <c r="HEK13"/>
      <c r="HEL13"/>
      <c r="HEM13"/>
      <c r="HEN13"/>
      <c r="HEO13"/>
      <c r="HEP13"/>
      <c r="HEQ13"/>
      <c r="HER13"/>
      <c r="HES13"/>
      <c r="HET13"/>
      <c r="HEU13"/>
      <c r="HEV13"/>
      <c r="HEW13"/>
      <c r="HEX13"/>
      <c r="HEY13"/>
      <c r="HEZ13"/>
      <c r="HFA13"/>
      <c r="HFB13"/>
      <c r="HFC13"/>
      <c r="HFD13"/>
      <c r="HFE13"/>
      <c r="HFF13"/>
      <c r="HFG13"/>
      <c r="HFH13"/>
      <c r="HFI13"/>
      <c r="HFJ13"/>
      <c r="HFK13"/>
      <c r="HFL13"/>
      <c r="HFM13"/>
      <c r="HFN13"/>
      <c r="HFO13"/>
      <c r="HFP13"/>
      <c r="HFQ13"/>
      <c r="HFR13"/>
      <c r="HFS13"/>
      <c r="HFT13"/>
      <c r="HFU13"/>
      <c r="HFV13"/>
      <c r="HFW13"/>
      <c r="HFX13"/>
      <c r="HFY13"/>
      <c r="HFZ13"/>
      <c r="HGA13"/>
      <c r="HGB13"/>
      <c r="HGC13"/>
      <c r="HGD13"/>
      <c r="HGE13"/>
      <c r="HGF13"/>
      <c r="HGG13"/>
      <c r="HGH13"/>
      <c r="HGI13"/>
      <c r="HGJ13"/>
      <c r="HGK13"/>
      <c r="HGL13"/>
      <c r="HGM13"/>
      <c r="HGN13"/>
      <c r="HGO13"/>
      <c r="HGP13"/>
      <c r="HGQ13"/>
      <c r="HGR13"/>
      <c r="HGS13"/>
      <c r="HGT13"/>
      <c r="HGU13"/>
      <c r="HGV13"/>
      <c r="HGW13"/>
      <c r="HGX13"/>
      <c r="HGY13"/>
      <c r="HGZ13"/>
      <c r="HHA13"/>
      <c r="HHB13"/>
      <c r="HHC13"/>
      <c r="HHD13"/>
      <c r="HHE13"/>
      <c r="HHF13"/>
      <c r="HHG13"/>
      <c r="HHH13"/>
      <c r="HHI13"/>
      <c r="HHJ13"/>
      <c r="HHK13"/>
      <c r="HHL13"/>
      <c r="HHM13"/>
      <c r="HHN13"/>
      <c r="HHO13"/>
      <c r="HHP13"/>
      <c r="HHQ13"/>
      <c r="HHR13"/>
      <c r="HHS13"/>
      <c r="HHT13"/>
      <c r="HHU13"/>
      <c r="HHV13"/>
      <c r="HHW13"/>
      <c r="HHX13"/>
      <c r="HHY13"/>
      <c r="HHZ13"/>
      <c r="HIA13"/>
      <c r="HIB13"/>
      <c r="HIC13"/>
      <c r="HID13"/>
      <c r="HIE13"/>
      <c r="HIF13"/>
      <c r="HIG13"/>
      <c r="HIH13"/>
      <c r="HII13"/>
      <c r="HIJ13"/>
      <c r="HIK13"/>
      <c r="HIL13"/>
      <c r="HIM13"/>
      <c r="HIN13"/>
      <c r="HIO13"/>
      <c r="HIP13"/>
      <c r="HIQ13"/>
      <c r="HIR13"/>
      <c r="HIS13"/>
      <c r="HIT13"/>
      <c r="HIU13"/>
      <c r="HIV13"/>
      <c r="HIW13"/>
      <c r="HIX13"/>
      <c r="HIY13"/>
      <c r="HIZ13"/>
      <c r="HJA13"/>
      <c r="HJB13"/>
      <c r="HJC13"/>
      <c r="HJD13"/>
      <c r="HJE13"/>
      <c r="HJF13"/>
      <c r="HJG13"/>
      <c r="HJH13"/>
      <c r="HJI13"/>
      <c r="HJJ13"/>
      <c r="HJK13"/>
      <c r="HJL13"/>
      <c r="HJM13"/>
      <c r="HJN13"/>
      <c r="HJO13"/>
      <c r="HJP13"/>
      <c r="HJQ13"/>
      <c r="HJR13"/>
      <c r="HJS13"/>
      <c r="HJT13"/>
    </row>
    <row r="14" spans="1:5688" x14ac:dyDescent="0.45">
      <c r="A14" s="15" t="s">
        <v>8361</v>
      </c>
      <c r="B14" s="16">
        <v>4114</v>
      </c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  <c r="AMK14"/>
      <c r="AML14"/>
      <c r="AMM14"/>
      <c r="AMN14"/>
      <c r="AMO14"/>
      <c r="AMP14"/>
      <c r="AMQ14"/>
      <c r="AMR14"/>
      <c r="AMS14"/>
      <c r="AMT14"/>
      <c r="AMU14"/>
      <c r="AMV14"/>
      <c r="AMW14"/>
      <c r="AMX14"/>
      <c r="AMY14"/>
      <c r="AMZ14"/>
      <c r="ANA14"/>
      <c r="ANB14"/>
      <c r="ANC14"/>
      <c r="AND14"/>
      <c r="ANE14"/>
      <c r="ANF14"/>
      <c r="ANG14"/>
      <c r="ANH14"/>
      <c r="ANI14"/>
      <c r="ANJ14"/>
      <c r="ANK14"/>
      <c r="ANL14"/>
      <c r="ANM14"/>
      <c r="ANN14"/>
      <c r="ANO14"/>
      <c r="ANP14"/>
      <c r="ANQ14"/>
      <c r="ANR14"/>
      <c r="ANS14"/>
      <c r="ANT14"/>
      <c r="ANU14"/>
      <c r="ANV14"/>
      <c r="ANW14"/>
      <c r="ANX14"/>
      <c r="ANY14"/>
      <c r="ANZ14"/>
      <c r="AOA14"/>
      <c r="AOB14"/>
      <c r="AOC14"/>
      <c r="AOD14"/>
      <c r="AOE14"/>
      <c r="AOF14"/>
      <c r="AOG14"/>
      <c r="AOH14"/>
      <c r="AOI14"/>
      <c r="AOJ14"/>
      <c r="AOK14"/>
      <c r="AOL14"/>
      <c r="AOM14"/>
      <c r="AON14"/>
      <c r="AOO14"/>
      <c r="AOP14"/>
      <c r="AOQ14"/>
      <c r="AOR14"/>
      <c r="AOS14"/>
      <c r="AOT14"/>
      <c r="AOU14"/>
      <c r="AOV14"/>
      <c r="AOW14"/>
      <c r="AOX14"/>
      <c r="AOY14"/>
      <c r="AOZ14"/>
      <c r="APA14"/>
      <c r="APB14"/>
      <c r="APC14"/>
      <c r="APD14"/>
      <c r="APE14"/>
      <c r="APF14"/>
      <c r="APG14"/>
      <c r="APH14"/>
      <c r="API14"/>
      <c r="APJ14"/>
      <c r="APK14"/>
      <c r="APL14"/>
      <c r="APM14"/>
      <c r="APN14"/>
      <c r="APO14"/>
      <c r="APP14"/>
      <c r="APQ14"/>
      <c r="APR14"/>
      <c r="APS14"/>
      <c r="APT14"/>
      <c r="APU14"/>
      <c r="APV14"/>
      <c r="APW14"/>
      <c r="APX14"/>
      <c r="APY14"/>
      <c r="APZ14"/>
      <c r="AQA14"/>
      <c r="AQB14"/>
      <c r="AQC14"/>
      <c r="AQD14"/>
      <c r="AQE14"/>
      <c r="AQF14"/>
      <c r="AQG14"/>
      <c r="AQH14"/>
      <c r="AQI14"/>
      <c r="AQJ14"/>
      <c r="AQK14"/>
      <c r="AQL14"/>
      <c r="AQM14"/>
      <c r="AQN14"/>
      <c r="AQO14"/>
      <c r="AQP14"/>
      <c r="AQQ14"/>
      <c r="AQR14"/>
      <c r="AQS14"/>
      <c r="AQT14"/>
      <c r="AQU14"/>
      <c r="AQV14"/>
      <c r="AQW14"/>
      <c r="AQX14"/>
      <c r="AQY14"/>
      <c r="AQZ14"/>
      <c r="ARA14"/>
      <c r="ARB14"/>
      <c r="ARC14"/>
      <c r="ARD14"/>
      <c r="ARE14"/>
      <c r="ARF14"/>
      <c r="ARG14"/>
      <c r="ARH14"/>
      <c r="ARI14"/>
      <c r="ARJ14"/>
      <c r="ARK14"/>
      <c r="ARL14"/>
      <c r="ARM14"/>
      <c r="ARN14"/>
      <c r="ARO14"/>
      <c r="ARP14"/>
      <c r="ARQ14"/>
      <c r="ARR14"/>
      <c r="ARS14"/>
      <c r="ART14"/>
      <c r="ARU14"/>
      <c r="ARV14"/>
      <c r="ARW14"/>
      <c r="ARX14"/>
      <c r="ARY14"/>
      <c r="ARZ14"/>
      <c r="ASA14"/>
      <c r="ASB14"/>
      <c r="ASC14"/>
      <c r="ASD14"/>
      <c r="ASE14"/>
      <c r="ASF14"/>
      <c r="ASG14"/>
      <c r="ASH14"/>
      <c r="ASI14"/>
      <c r="ASJ14"/>
      <c r="ASK14"/>
      <c r="ASL14"/>
      <c r="ASM14"/>
      <c r="ASN14"/>
      <c r="ASO14"/>
      <c r="ASP14"/>
      <c r="ASQ14"/>
      <c r="ASR14"/>
      <c r="ASS14"/>
      <c r="AST14"/>
      <c r="ASU14"/>
      <c r="ASV14"/>
      <c r="ASW14"/>
      <c r="ASX14"/>
      <c r="ASY14"/>
      <c r="ASZ14"/>
      <c r="ATA14"/>
      <c r="ATB14"/>
      <c r="ATC14"/>
      <c r="ATD14"/>
      <c r="ATE14"/>
      <c r="ATF14"/>
      <c r="ATG14"/>
      <c r="ATH14"/>
      <c r="ATI14"/>
      <c r="ATJ14"/>
      <c r="ATK14"/>
      <c r="ATL14"/>
      <c r="ATM14"/>
      <c r="ATN14"/>
      <c r="ATO14"/>
      <c r="ATP14"/>
      <c r="ATQ14"/>
      <c r="ATR14"/>
      <c r="ATS14"/>
      <c r="ATT14"/>
      <c r="ATU14"/>
      <c r="ATV14"/>
      <c r="ATW14"/>
      <c r="ATX14"/>
      <c r="ATY14"/>
      <c r="ATZ14"/>
      <c r="AUA14"/>
      <c r="AUB14"/>
      <c r="AUC14"/>
      <c r="AUD14"/>
      <c r="AUE14"/>
      <c r="AUF14"/>
      <c r="AUG14"/>
      <c r="AUH14"/>
      <c r="AUI14"/>
      <c r="AUJ14"/>
      <c r="AUK14"/>
      <c r="AUL14"/>
      <c r="AUM14"/>
      <c r="AUN14"/>
      <c r="AUO14"/>
      <c r="AUP14"/>
      <c r="AUQ14"/>
      <c r="AUR14"/>
      <c r="AUS14"/>
      <c r="AUT14"/>
      <c r="AUU14"/>
      <c r="AUV14"/>
      <c r="AUW14"/>
      <c r="AUX14"/>
      <c r="AUY14"/>
      <c r="AUZ14"/>
      <c r="AVA14"/>
      <c r="AVB14"/>
      <c r="AVC14"/>
      <c r="AVD14"/>
      <c r="AVE14"/>
      <c r="AVF14"/>
      <c r="AVG14"/>
      <c r="AVH14"/>
      <c r="AVI14"/>
      <c r="AVJ14"/>
      <c r="AVK14"/>
      <c r="AVL14"/>
      <c r="AVM14"/>
      <c r="AVN14"/>
      <c r="AVO14"/>
      <c r="AVP14"/>
      <c r="AVQ14"/>
      <c r="AVR14"/>
      <c r="AVS14"/>
      <c r="AVT14"/>
      <c r="AVU14"/>
      <c r="AVV14"/>
      <c r="AVW14"/>
      <c r="AVX14"/>
      <c r="AVY14"/>
      <c r="AVZ14"/>
      <c r="AWA14"/>
      <c r="AWB14"/>
      <c r="AWC14"/>
      <c r="AWD14"/>
      <c r="AWE14"/>
      <c r="AWF14"/>
      <c r="AWG14"/>
      <c r="AWH14"/>
      <c r="AWI14"/>
      <c r="AWJ14"/>
      <c r="AWK14"/>
      <c r="AWL14"/>
      <c r="AWM14"/>
      <c r="AWN14"/>
      <c r="AWO14"/>
      <c r="AWP14"/>
      <c r="AWQ14"/>
      <c r="AWR14"/>
      <c r="AWS14"/>
      <c r="AWT14"/>
      <c r="AWU14"/>
      <c r="AWV14"/>
      <c r="AWW14"/>
      <c r="AWX14"/>
      <c r="AWY14"/>
      <c r="AWZ14"/>
      <c r="AXA14"/>
      <c r="AXB14"/>
      <c r="AXC14"/>
      <c r="AXD14"/>
      <c r="AXE14"/>
      <c r="AXF14"/>
      <c r="AXG14"/>
      <c r="AXH14"/>
      <c r="AXI14"/>
      <c r="AXJ14"/>
      <c r="AXK14"/>
      <c r="AXL14"/>
      <c r="AXM14"/>
      <c r="AXN14"/>
      <c r="AXO14"/>
      <c r="AXP14"/>
      <c r="AXQ14"/>
      <c r="AXR14"/>
      <c r="AXS14"/>
      <c r="AXT14"/>
      <c r="AXU14"/>
      <c r="AXV14"/>
      <c r="AXW14"/>
      <c r="AXX14"/>
      <c r="AXY14"/>
      <c r="AXZ14"/>
      <c r="AYA14"/>
      <c r="AYB14"/>
      <c r="AYC14"/>
      <c r="AYD14"/>
      <c r="AYE14"/>
      <c r="AYF14"/>
      <c r="AYG14"/>
      <c r="AYH14"/>
      <c r="AYI14"/>
      <c r="AYJ14"/>
      <c r="AYK14"/>
      <c r="AYL14"/>
      <c r="AYM14"/>
      <c r="AYN14"/>
      <c r="AYO14"/>
      <c r="AYP14"/>
      <c r="AYQ14"/>
      <c r="AYR14"/>
      <c r="AYS14"/>
      <c r="AYT14"/>
      <c r="AYU14"/>
      <c r="AYV14"/>
      <c r="AYW14"/>
      <c r="AYX14"/>
      <c r="AYY14"/>
      <c r="AYZ14"/>
      <c r="AZA14"/>
      <c r="AZB14"/>
      <c r="AZC14"/>
      <c r="AZD14"/>
      <c r="AZE14"/>
      <c r="AZF14"/>
      <c r="AZG14"/>
      <c r="AZH14"/>
      <c r="AZI14"/>
      <c r="AZJ14"/>
      <c r="AZK14"/>
      <c r="AZL14"/>
      <c r="AZM14"/>
      <c r="AZN14"/>
      <c r="AZO14"/>
      <c r="AZP14"/>
      <c r="AZQ14"/>
      <c r="AZR14"/>
      <c r="AZS14"/>
      <c r="AZT14"/>
      <c r="AZU14"/>
      <c r="AZV14"/>
      <c r="AZW14"/>
      <c r="AZX14"/>
      <c r="AZY14"/>
      <c r="AZZ14"/>
      <c r="BAA14"/>
      <c r="BAB14"/>
      <c r="BAC14"/>
      <c r="BAD14"/>
      <c r="BAE14"/>
      <c r="BAF14"/>
      <c r="BAG14"/>
      <c r="BAH14"/>
      <c r="BAI14"/>
      <c r="BAJ14"/>
      <c r="BAK14"/>
      <c r="BAL14"/>
      <c r="BAM14"/>
      <c r="BAN14"/>
      <c r="BAO14"/>
      <c r="BAP14"/>
      <c r="BAQ14"/>
      <c r="BAR14"/>
      <c r="BAS14"/>
      <c r="BAT14"/>
      <c r="BAU14"/>
      <c r="BAV14"/>
      <c r="BAW14"/>
      <c r="BAX14"/>
      <c r="BAY14"/>
      <c r="BAZ14"/>
      <c r="BBA14"/>
      <c r="BBB14"/>
      <c r="BBC14"/>
      <c r="BBD14"/>
      <c r="BBE14"/>
      <c r="BBF14"/>
      <c r="BBG14"/>
      <c r="BBH14"/>
      <c r="BBI14"/>
      <c r="BBJ14"/>
      <c r="BBK14"/>
      <c r="BBL14"/>
      <c r="BBM14"/>
      <c r="BBN14"/>
      <c r="BBO14"/>
      <c r="BBP14"/>
      <c r="BBQ14"/>
      <c r="BBR14"/>
      <c r="BBS14"/>
      <c r="BBT14"/>
      <c r="BBU14"/>
      <c r="BBV14"/>
      <c r="BBW14"/>
      <c r="BBX14"/>
      <c r="BBY14"/>
      <c r="BBZ14"/>
      <c r="BCA14"/>
      <c r="BCB14"/>
      <c r="BCC14"/>
      <c r="BCD14"/>
      <c r="BCE14"/>
      <c r="BCF14"/>
      <c r="BCG14"/>
      <c r="BCH14"/>
      <c r="BCI14"/>
      <c r="BCJ14"/>
      <c r="BCK14"/>
      <c r="BCL14"/>
      <c r="BCM14"/>
      <c r="BCN14"/>
      <c r="BCO14"/>
      <c r="BCP14"/>
      <c r="BCQ14"/>
      <c r="BCR14"/>
      <c r="BCS14"/>
      <c r="BCT14"/>
      <c r="BCU14"/>
      <c r="BCV14"/>
      <c r="BCW14"/>
      <c r="BCX14"/>
      <c r="BCY14"/>
      <c r="BCZ14"/>
      <c r="BDA14"/>
      <c r="BDB14"/>
      <c r="BDC14"/>
      <c r="BDD14"/>
      <c r="BDE14"/>
      <c r="BDF14"/>
      <c r="BDG14"/>
      <c r="BDH14"/>
      <c r="BDI14"/>
      <c r="BDJ14"/>
      <c r="BDK14"/>
      <c r="BDL14"/>
      <c r="BDM14"/>
      <c r="BDN14"/>
      <c r="BDO14"/>
      <c r="BDP14"/>
      <c r="BDQ14"/>
      <c r="BDR14"/>
      <c r="BDS14"/>
      <c r="BDT14"/>
      <c r="BDU14"/>
      <c r="BDV14"/>
      <c r="BDW14"/>
      <c r="BDX14"/>
      <c r="BDY14"/>
      <c r="BDZ14"/>
      <c r="BEA14"/>
      <c r="BEB14"/>
      <c r="BEC14"/>
      <c r="BED14"/>
      <c r="BEE14"/>
      <c r="BEF14"/>
      <c r="BEG14"/>
      <c r="BEH14"/>
      <c r="BEI14"/>
      <c r="BEJ14"/>
      <c r="BEK14"/>
      <c r="BEL14"/>
      <c r="BEM14"/>
      <c r="BEN14"/>
      <c r="BEO14"/>
      <c r="BEP14"/>
      <c r="BEQ14"/>
      <c r="BER14"/>
      <c r="BES14"/>
      <c r="BET14"/>
      <c r="BEU14"/>
      <c r="BEV14"/>
      <c r="BEW14"/>
      <c r="BEX14"/>
      <c r="BEY14"/>
      <c r="BEZ14"/>
      <c r="BFA14"/>
      <c r="BFB14"/>
      <c r="BFC14"/>
      <c r="BFD14"/>
      <c r="BFE14"/>
      <c r="BFF14"/>
      <c r="BFG14"/>
      <c r="BFH14"/>
      <c r="BFI14"/>
      <c r="BFJ14"/>
      <c r="BFK14"/>
      <c r="BFL14"/>
      <c r="BFM14"/>
      <c r="BFN14"/>
      <c r="BFO14"/>
      <c r="BFP14"/>
      <c r="BFQ14"/>
      <c r="BFR14"/>
      <c r="BFS14"/>
      <c r="BFT14"/>
      <c r="BFU14"/>
      <c r="BFV14"/>
      <c r="BFW14"/>
      <c r="BFX14"/>
      <c r="BFY14"/>
      <c r="BFZ14"/>
      <c r="BGA14"/>
      <c r="BGB14"/>
      <c r="BGC14"/>
      <c r="BGD14"/>
      <c r="BGE14"/>
      <c r="BGF14"/>
      <c r="BGG14"/>
      <c r="BGH14"/>
      <c r="BGI14"/>
      <c r="BGJ14"/>
      <c r="BGK14"/>
      <c r="BGL14"/>
      <c r="BGM14"/>
      <c r="BGN14"/>
      <c r="BGO14"/>
      <c r="BGP14"/>
      <c r="BGQ14"/>
      <c r="BGR14"/>
      <c r="BGS14"/>
      <c r="BGT14"/>
      <c r="BGU14"/>
      <c r="BGV14"/>
      <c r="BGW14"/>
      <c r="BGX14"/>
      <c r="BGY14"/>
      <c r="BGZ14"/>
      <c r="BHA14"/>
      <c r="BHB14"/>
      <c r="BHC14"/>
      <c r="BHD14"/>
      <c r="BHE14"/>
      <c r="BHF14"/>
      <c r="BHG14"/>
      <c r="BHH14"/>
      <c r="BHI14"/>
      <c r="BHJ14"/>
      <c r="BHK14"/>
      <c r="BHL14"/>
      <c r="BHM14"/>
      <c r="BHN14"/>
      <c r="BHO14"/>
      <c r="BHP14"/>
      <c r="BHQ14"/>
      <c r="BHR14"/>
      <c r="BHS14"/>
      <c r="BHT14"/>
      <c r="BHU14"/>
      <c r="BHV14"/>
      <c r="BHW14"/>
      <c r="BHX14"/>
      <c r="BHY14"/>
      <c r="BHZ14"/>
      <c r="BIA14"/>
      <c r="BIB14"/>
      <c r="BIC14"/>
      <c r="BID14"/>
      <c r="BIE14"/>
      <c r="BIF14"/>
      <c r="BIG14"/>
      <c r="BIH14"/>
      <c r="BII14"/>
      <c r="BIJ14"/>
      <c r="BIK14"/>
      <c r="BIL14"/>
      <c r="BIM14"/>
      <c r="BIN14"/>
      <c r="BIO14"/>
      <c r="BIP14"/>
      <c r="BIQ14"/>
      <c r="BIR14"/>
      <c r="BIS14"/>
      <c r="BIT14"/>
      <c r="BIU14"/>
      <c r="BIV14"/>
      <c r="BIW14"/>
      <c r="BIX14"/>
      <c r="BIY14"/>
      <c r="BIZ14"/>
      <c r="BJA14"/>
      <c r="BJB14"/>
      <c r="BJC14"/>
      <c r="BJD14"/>
      <c r="BJE14"/>
      <c r="BJF14"/>
      <c r="BJG14"/>
      <c r="BJH14"/>
      <c r="BJI14"/>
      <c r="BJJ14"/>
      <c r="BJK14"/>
      <c r="BJL14"/>
      <c r="BJM14"/>
      <c r="BJN14"/>
      <c r="BJO14"/>
      <c r="BJP14"/>
      <c r="BJQ14"/>
      <c r="BJR14"/>
      <c r="BJS14"/>
      <c r="BJT14"/>
      <c r="BJU14"/>
      <c r="BJV14"/>
      <c r="BJW14"/>
      <c r="BJX14"/>
      <c r="BJY14"/>
      <c r="BJZ14"/>
      <c r="BKA14"/>
      <c r="BKB14"/>
      <c r="BKC14"/>
      <c r="BKD14"/>
      <c r="BKE14"/>
      <c r="BKF14"/>
      <c r="BKG14"/>
      <c r="BKH14"/>
      <c r="BKI14"/>
      <c r="BKJ14"/>
      <c r="BKK14"/>
      <c r="BKL14"/>
      <c r="BKM14"/>
      <c r="BKN14"/>
      <c r="BKO14"/>
      <c r="BKP14"/>
      <c r="BKQ14"/>
      <c r="BKR14"/>
      <c r="BKS14"/>
      <c r="BKT14"/>
      <c r="BKU14"/>
      <c r="BKV14"/>
      <c r="BKW14"/>
      <c r="BKX14"/>
      <c r="BKY14"/>
      <c r="BKZ14"/>
      <c r="BLA14"/>
      <c r="BLB14"/>
      <c r="BLC14"/>
      <c r="BLD14"/>
      <c r="BLE14"/>
      <c r="BLF14"/>
      <c r="BLG14"/>
      <c r="BLH14"/>
      <c r="BLI14"/>
      <c r="BLJ14"/>
      <c r="BLK14"/>
      <c r="BLL14"/>
      <c r="BLM14"/>
      <c r="BLN14"/>
      <c r="BLO14"/>
      <c r="BLP14"/>
      <c r="BLQ14"/>
      <c r="BLR14"/>
      <c r="BLS14"/>
      <c r="BLT14"/>
      <c r="BLU14"/>
      <c r="BLV14"/>
      <c r="BLW14"/>
      <c r="BLX14"/>
      <c r="BLY14"/>
      <c r="BLZ14"/>
      <c r="BMA14"/>
      <c r="BMB14"/>
      <c r="BMC14"/>
      <c r="BMD14"/>
      <c r="BME14"/>
      <c r="BMF14"/>
      <c r="BMG14"/>
      <c r="BMH14"/>
      <c r="BMI14"/>
      <c r="BMJ14"/>
      <c r="BMK14"/>
      <c r="BML14"/>
      <c r="BMM14"/>
      <c r="BMN14"/>
      <c r="BMO14"/>
      <c r="BMP14"/>
      <c r="BMQ14"/>
      <c r="BMR14"/>
      <c r="BMS14"/>
      <c r="BMT14"/>
      <c r="BMU14"/>
      <c r="BMV14"/>
      <c r="BMW14"/>
      <c r="BMX14"/>
      <c r="BMY14"/>
      <c r="BMZ14"/>
      <c r="BNA14"/>
      <c r="BNB14"/>
      <c r="BNC14"/>
      <c r="BND14"/>
      <c r="BNE14"/>
      <c r="BNF14"/>
      <c r="BNG14"/>
      <c r="BNH14"/>
      <c r="BNI14"/>
      <c r="BNJ14"/>
      <c r="BNK14"/>
      <c r="BNL14"/>
      <c r="BNM14"/>
      <c r="BNN14"/>
      <c r="BNO14"/>
      <c r="BNP14"/>
      <c r="BNQ14"/>
      <c r="BNR14"/>
      <c r="BNS14"/>
      <c r="BNT14"/>
      <c r="BNU14"/>
      <c r="BNV14"/>
      <c r="BNW14"/>
      <c r="BNX14"/>
      <c r="BNY14"/>
      <c r="BNZ14"/>
      <c r="BOA14"/>
      <c r="BOB14"/>
      <c r="BOC14"/>
      <c r="BOD14"/>
      <c r="BOE14"/>
      <c r="BOF14"/>
      <c r="BOG14"/>
      <c r="BOH14"/>
      <c r="BOI14"/>
      <c r="BOJ14"/>
      <c r="BOK14"/>
      <c r="BOL14"/>
      <c r="BOM14"/>
      <c r="BON14"/>
      <c r="BOO14"/>
      <c r="BOP14"/>
      <c r="BOQ14"/>
      <c r="BOR14"/>
      <c r="BOS14"/>
      <c r="BOT14"/>
      <c r="BOU14"/>
      <c r="BOV14"/>
      <c r="BOW14"/>
      <c r="BOX14"/>
      <c r="BOY14"/>
      <c r="BOZ14"/>
      <c r="BPA14"/>
      <c r="BPB14"/>
      <c r="BPC14"/>
      <c r="BPD14"/>
      <c r="BPE14"/>
      <c r="BPF14"/>
      <c r="BPG14"/>
      <c r="BPH14"/>
      <c r="BPI14"/>
      <c r="BPJ14"/>
      <c r="BPK14"/>
      <c r="BPL14"/>
      <c r="BPM14"/>
      <c r="BPN14"/>
      <c r="BPO14"/>
      <c r="BPP14"/>
      <c r="BPQ14"/>
      <c r="BPR14"/>
      <c r="BPS14"/>
      <c r="BPT14"/>
      <c r="BPU14"/>
      <c r="BPV14"/>
      <c r="BPW14"/>
      <c r="BPX14"/>
      <c r="BPY14"/>
      <c r="BPZ14"/>
      <c r="BQA14"/>
      <c r="BQB14"/>
      <c r="BQC14"/>
      <c r="BQD14"/>
      <c r="BQE14"/>
      <c r="BQF14"/>
      <c r="BQG14"/>
      <c r="BQH14"/>
      <c r="BQI14"/>
      <c r="BQJ14"/>
      <c r="BQK14"/>
      <c r="BQL14"/>
      <c r="BQM14"/>
      <c r="BQN14"/>
      <c r="BQO14"/>
      <c r="BQP14"/>
      <c r="BQQ14"/>
      <c r="BQR14"/>
      <c r="BQS14"/>
      <c r="BQT14"/>
      <c r="BQU14"/>
      <c r="BQV14"/>
      <c r="BQW14"/>
      <c r="BQX14"/>
      <c r="BQY14"/>
      <c r="BQZ14"/>
      <c r="BRA14"/>
      <c r="BRB14"/>
      <c r="BRC14"/>
      <c r="BRD14"/>
      <c r="BRE14"/>
      <c r="BRF14"/>
      <c r="BRG14"/>
      <c r="BRH14"/>
      <c r="BRI14"/>
      <c r="BRJ14"/>
      <c r="BRK14"/>
      <c r="BRL14"/>
      <c r="BRM14"/>
      <c r="BRN14"/>
      <c r="BRO14"/>
      <c r="BRP14"/>
      <c r="BRQ14"/>
      <c r="BRR14"/>
      <c r="BRS14"/>
      <c r="BRT14"/>
      <c r="BRU14"/>
      <c r="BRV14"/>
      <c r="BRW14"/>
      <c r="BRX14"/>
      <c r="BRY14"/>
      <c r="BRZ14"/>
      <c r="BSA14"/>
      <c r="BSB14"/>
      <c r="BSC14"/>
      <c r="BSD14"/>
      <c r="BSE14"/>
      <c r="BSF14"/>
      <c r="BSG14"/>
      <c r="BSH14"/>
      <c r="BSI14"/>
      <c r="BSJ14"/>
      <c r="BSK14"/>
      <c r="BSL14"/>
      <c r="BSM14"/>
      <c r="BSN14"/>
      <c r="BSO14"/>
      <c r="BSP14"/>
      <c r="BSQ14"/>
      <c r="BSR14"/>
      <c r="BSS14"/>
      <c r="BST14"/>
      <c r="BSU14"/>
      <c r="BSV14"/>
      <c r="BSW14"/>
      <c r="BSX14"/>
      <c r="BSY14"/>
      <c r="BSZ14"/>
      <c r="BTA14"/>
      <c r="BTB14"/>
      <c r="BTC14"/>
      <c r="BTD14"/>
      <c r="BTE14"/>
      <c r="BTF14"/>
      <c r="BTG14"/>
      <c r="BTH14"/>
      <c r="BTI14"/>
      <c r="BTJ14"/>
      <c r="BTK14"/>
      <c r="BTL14"/>
      <c r="BTM14"/>
      <c r="BTN14"/>
      <c r="BTO14"/>
      <c r="BTP14"/>
      <c r="BTQ14"/>
      <c r="BTR14"/>
      <c r="BTS14"/>
      <c r="BTT14"/>
      <c r="BTU14"/>
      <c r="BTV14"/>
      <c r="BTW14"/>
      <c r="BTX14"/>
      <c r="BTY14"/>
      <c r="BTZ14"/>
      <c r="BUA14"/>
      <c r="BUB14"/>
      <c r="BUC14"/>
      <c r="BUD14"/>
      <c r="BUE14"/>
      <c r="BUF14"/>
      <c r="BUG14"/>
      <c r="BUH14"/>
      <c r="BUI14"/>
      <c r="BUJ14"/>
      <c r="BUK14"/>
      <c r="BUL14"/>
      <c r="BUM14"/>
      <c r="BUN14"/>
      <c r="BUO14"/>
      <c r="BUP14"/>
      <c r="BUQ14"/>
      <c r="BUR14"/>
      <c r="BUS14"/>
      <c r="BUT14"/>
      <c r="BUU14"/>
      <c r="BUV14"/>
      <c r="BUW14"/>
      <c r="BUX14"/>
      <c r="BUY14"/>
      <c r="BUZ14"/>
      <c r="BVA14"/>
      <c r="BVB14"/>
      <c r="BVC14"/>
      <c r="BVD14"/>
      <c r="BVE14"/>
      <c r="BVF14"/>
      <c r="BVG14"/>
      <c r="BVH14"/>
      <c r="BVI14"/>
      <c r="BVJ14"/>
      <c r="BVK14"/>
      <c r="BVL14"/>
      <c r="BVM14"/>
      <c r="BVN14"/>
      <c r="BVO14"/>
      <c r="BVP14"/>
      <c r="BVQ14"/>
      <c r="BVR14"/>
      <c r="BVS14"/>
      <c r="BVT14"/>
      <c r="BVU14"/>
      <c r="BVV14"/>
      <c r="BVW14"/>
      <c r="BVX14"/>
      <c r="BVY14"/>
      <c r="BVZ14"/>
      <c r="BWA14"/>
      <c r="BWB14"/>
      <c r="BWC14"/>
      <c r="BWD14"/>
      <c r="BWE14"/>
      <c r="BWF14"/>
      <c r="BWG14"/>
      <c r="BWH14"/>
      <c r="BWI14"/>
      <c r="BWJ14"/>
      <c r="BWK14"/>
      <c r="BWL14"/>
      <c r="BWM14"/>
      <c r="BWN14"/>
      <c r="BWO14"/>
      <c r="BWP14"/>
      <c r="BWQ14"/>
      <c r="BWR14"/>
      <c r="BWS14"/>
      <c r="BWT14"/>
      <c r="BWU14"/>
      <c r="BWV14"/>
      <c r="BWW14"/>
      <c r="BWX14"/>
      <c r="BWY14"/>
      <c r="BWZ14"/>
      <c r="BXA14"/>
      <c r="BXB14"/>
      <c r="BXC14"/>
      <c r="BXD14"/>
      <c r="BXE14"/>
      <c r="BXF14"/>
      <c r="BXG14"/>
      <c r="BXH14"/>
      <c r="BXI14"/>
      <c r="BXJ14"/>
      <c r="BXK14"/>
      <c r="BXL14"/>
      <c r="BXM14"/>
      <c r="BXN14"/>
      <c r="BXO14"/>
      <c r="BXP14"/>
      <c r="BXQ14"/>
      <c r="BXR14"/>
      <c r="BXS14"/>
      <c r="BXT14"/>
      <c r="BXU14"/>
      <c r="BXV14"/>
      <c r="BXW14"/>
      <c r="BXX14"/>
      <c r="BXY14"/>
      <c r="BXZ14"/>
      <c r="BYA14"/>
      <c r="BYB14"/>
      <c r="BYC14"/>
      <c r="BYD14"/>
      <c r="BYE14"/>
      <c r="BYF14"/>
      <c r="BYG14"/>
      <c r="BYH14"/>
      <c r="BYI14"/>
      <c r="BYJ14"/>
      <c r="BYK14"/>
      <c r="BYL14"/>
      <c r="BYM14"/>
      <c r="BYN14"/>
      <c r="BYO14"/>
      <c r="BYP14"/>
      <c r="BYQ14"/>
      <c r="BYR14"/>
      <c r="BYS14"/>
      <c r="BYT14"/>
      <c r="BYU14"/>
      <c r="BYV14"/>
      <c r="BYW14"/>
      <c r="BYX14"/>
      <c r="BYY14"/>
      <c r="BYZ14"/>
      <c r="BZA14"/>
      <c r="BZB14"/>
      <c r="BZC14"/>
      <c r="BZD14"/>
      <c r="BZE14"/>
      <c r="BZF14"/>
      <c r="BZG14"/>
      <c r="BZH14"/>
      <c r="BZI14"/>
      <c r="BZJ14"/>
      <c r="BZK14"/>
      <c r="BZL14"/>
      <c r="BZM14"/>
      <c r="BZN14"/>
      <c r="BZO14"/>
      <c r="BZP14"/>
      <c r="BZQ14"/>
      <c r="BZR14"/>
      <c r="BZS14"/>
      <c r="BZT14"/>
      <c r="BZU14"/>
      <c r="BZV14"/>
      <c r="BZW14"/>
      <c r="BZX14"/>
      <c r="BZY14"/>
      <c r="BZZ14"/>
      <c r="CAA14"/>
      <c r="CAB14"/>
      <c r="CAC14"/>
      <c r="CAD14"/>
      <c r="CAE14"/>
      <c r="CAF14"/>
      <c r="CAG14"/>
      <c r="CAH14"/>
      <c r="CAI14"/>
      <c r="CAJ14"/>
      <c r="CAK14"/>
      <c r="CAL14"/>
      <c r="CAM14"/>
      <c r="CAN14"/>
      <c r="CAO14"/>
      <c r="CAP14"/>
      <c r="CAQ14"/>
      <c r="CAR14"/>
      <c r="CAS14"/>
      <c r="CAT14"/>
      <c r="CAU14"/>
      <c r="CAV14"/>
      <c r="CAW14"/>
      <c r="CAX14"/>
      <c r="CAY14"/>
      <c r="CAZ14"/>
      <c r="CBA14"/>
      <c r="CBB14"/>
      <c r="CBC14"/>
      <c r="CBD14"/>
      <c r="CBE14"/>
      <c r="CBF14"/>
      <c r="CBG14"/>
      <c r="CBH14"/>
      <c r="CBI14"/>
      <c r="CBJ14"/>
      <c r="CBK14"/>
      <c r="CBL14"/>
      <c r="CBM14"/>
      <c r="CBN14"/>
      <c r="CBO14"/>
      <c r="CBP14"/>
      <c r="CBQ14"/>
      <c r="CBR14"/>
      <c r="CBS14"/>
      <c r="CBT14"/>
      <c r="CBU14"/>
      <c r="CBV14"/>
      <c r="CBW14"/>
      <c r="CBX14"/>
      <c r="CBY14"/>
      <c r="CBZ14"/>
      <c r="CCA14"/>
      <c r="CCB14"/>
      <c r="CCC14"/>
      <c r="CCD14"/>
      <c r="CCE14"/>
      <c r="CCF14"/>
      <c r="CCG14"/>
      <c r="CCH14"/>
      <c r="CCI14"/>
      <c r="CCJ14"/>
      <c r="CCK14"/>
      <c r="CCL14"/>
      <c r="CCM14"/>
      <c r="CCN14"/>
      <c r="CCO14"/>
      <c r="CCP14"/>
      <c r="CCQ14"/>
      <c r="CCR14"/>
      <c r="CCS14"/>
      <c r="CCT14"/>
      <c r="CCU14"/>
      <c r="CCV14"/>
      <c r="CCW14"/>
      <c r="CCX14"/>
      <c r="CCY14"/>
      <c r="CCZ14"/>
      <c r="CDA14"/>
      <c r="CDB14"/>
      <c r="CDC14"/>
      <c r="CDD14"/>
      <c r="CDE14"/>
      <c r="CDF14"/>
      <c r="CDG14"/>
      <c r="CDH14"/>
      <c r="CDI14"/>
      <c r="CDJ14"/>
      <c r="CDK14"/>
      <c r="CDL14"/>
      <c r="CDM14"/>
      <c r="CDN14"/>
      <c r="CDO14"/>
      <c r="CDP14"/>
      <c r="CDQ14"/>
      <c r="CDR14"/>
      <c r="CDS14"/>
      <c r="CDT14"/>
      <c r="CDU14"/>
      <c r="CDV14"/>
      <c r="CDW14"/>
      <c r="CDX14"/>
      <c r="CDY14"/>
      <c r="CDZ14"/>
      <c r="CEA14"/>
      <c r="CEB14"/>
      <c r="CEC14"/>
      <c r="CED14"/>
      <c r="CEE14"/>
      <c r="CEF14"/>
      <c r="CEG14"/>
      <c r="CEH14"/>
      <c r="CEI14"/>
      <c r="CEJ14"/>
      <c r="CEK14"/>
      <c r="CEL14"/>
      <c r="CEM14"/>
      <c r="CEN14"/>
      <c r="CEO14"/>
      <c r="CEP14"/>
      <c r="CEQ14"/>
      <c r="CER14"/>
      <c r="CES14"/>
      <c r="CET14"/>
      <c r="CEU14"/>
      <c r="CEV14"/>
      <c r="CEW14"/>
      <c r="CEX14"/>
      <c r="CEY14"/>
      <c r="CEZ14"/>
      <c r="CFA14"/>
      <c r="CFB14"/>
      <c r="CFC14"/>
      <c r="CFD14"/>
      <c r="CFE14"/>
      <c r="CFF14"/>
      <c r="CFG14"/>
      <c r="CFH14"/>
      <c r="CFI14"/>
      <c r="CFJ14"/>
      <c r="CFK14"/>
      <c r="CFL14"/>
      <c r="CFM14"/>
      <c r="CFN14"/>
      <c r="CFO14"/>
      <c r="CFP14"/>
      <c r="CFQ14"/>
      <c r="CFR14"/>
      <c r="CFS14"/>
      <c r="CFT14"/>
      <c r="CFU14"/>
      <c r="CFV14"/>
      <c r="CFW14"/>
      <c r="CFX14"/>
      <c r="CFY14"/>
      <c r="CFZ14"/>
      <c r="CGA14"/>
      <c r="CGB14"/>
      <c r="CGC14"/>
      <c r="CGD14"/>
      <c r="CGE14"/>
      <c r="CGF14"/>
      <c r="CGG14"/>
      <c r="CGH14"/>
      <c r="CGI14"/>
      <c r="CGJ14"/>
      <c r="CGK14"/>
      <c r="CGL14"/>
      <c r="CGM14"/>
      <c r="CGN14"/>
      <c r="CGO14"/>
      <c r="CGP14"/>
      <c r="CGQ14"/>
      <c r="CGR14"/>
      <c r="CGS14"/>
      <c r="CGT14"/>
      <c r="CGU14"/>
      <c r="CGV14"/>
      <c r="CGW14"/>
      <c r="CGX14"/>
      <c r="CGY14"/>
      <c r="CGZ14"/>
      <c r="CHA14"/>
      <c r="CHB14"/>
      <c r="CHC14"/>
      <c r="CHD14"/>
      <c r="CHE14"/>
      <c r="CHF14"/>
      <c r="CHG14"/>
      <c r="CHH14"/>
      <c r="CHI14"/>
      <c r="CHJ14"/>
      <c r="CHK14"/>
      <c r="CHL14"/>
      <c r="CHM14"/>
      <c r="CHN14"/>
      <c r="CHO14"/>
      <c r="CHP14"/>
      <c r="CHQ14"/>
      <c r="CHR14"/>
      <c r="CHS14"/>
      <c r="CHT14"/>
      <c r="CHU14"/>
      <c r="CHV14"/>
      <c r="CHW14"/>
      <c r="CHX14"/>
      <c r="CHY14"/>
      <c r="CHZ14"/>
      <c r="CIA14"/>
      <c r="CIB14"/>
      <c r="CIC14"/>
      <c r="CID14"/>
      <c r="CIE14"/>
      <c r="CIF14"/>
      <c r="CIG14"/>
      <c r="CIH14"/>
      <c r="CII14"/>
      <c r="CIJ14"/>
      <c r="CIK14"/>
      <c r="CIL14"/>
      <c r="CIM14"/>
      <c r="CIN14"/>
      <c r="CIO14"/>
      <c r="CIP14"/>
      <c r="CIQ14"/>
      <c r="CIR14"/>
      <c r="CIS14"/>
      <c r="CIT14"/>
      <c r="CIU14"/>
      <c r="CIV14"/>
      <c r="CIW14"/>
      <c r="CIX14"/>
      <c r="CIY14"/>
      <c r="CIZ14"/>
      <c r="CJA14"/>
      <c r="CJB14"/>
      <c r="CJC14"/>
      <c r="CJD14"/>
      <c r="CJE14"/>
      <c r="CJF14"/>
      <c r="CJG14"/>
      <c r="CJH14"/>
      <c r="CJI14"/>
      <c r="CJJ14"/>
      <c r="CJK14"/>
      <c r="CJL14"/>
      <c r="CJM14"/>
      <c r="CJN14"/>
      <c r="CJO14"/>
      <c r="CJP14"/>
      <c r="CJQ14"/>
      <c r="CJR14"/>
      <c r="CJS14"/>
      <c r="CJT14"/>
      <c r="CJU14"/>
      <c r="CJV14"/>
      <c r="CJW14"/>
      <c r="CJX14"/>
      <c r="CJY14"/>
      <c r="CJZ14"/>
      <c r="CKA14"/>
      <c r="CKB14"/>
      <c r="CKC14"/>
      <c r="CKD14"/>
      <c r="CKE14"/>
      <c r="CKF14"/>
      <c r="CKG14"/>
      <c r="CKH14"/>
      <c r="CKI14"/>
      <c r="CKJ14"/>
      <c r="CKK14"/>
      <c r="CKL14"/>
      <c r="CKM14"/>
      <c r="CKN14"/>
      <c r="CKO14"/>
      <c r="CKP14"/>
      <c r="CKQ14"/>
      <c r="CKR14"/>
      <c r="CKS14"/>
      <c r="CKT14"/>
      <c r="CKU14"/>
      <c r="CKV14"/>
      <c r="CKW14"/>
      <c r="CKX14"/>
      <c r="CKY14"/>
      <c r="CKZ14"/>
      <c r="CLA14"/>
      <c r="CLB14"/>
      <c r="CLC14"/>
      <c r="CLD14"/>
      <c r="CLE14"/>
      <c r="CLF14"/>
      <c r="CLG14"/>
      <c r="CLH14"/>
      <c r="CLI14"/>
      <c r="CLJ14"/>
      <c r="CLK14"/>
      <c r="CLL14"/>
      <c r="CLM14"/>
      <c r="CLN14"/>
      <c r="CLO14"/>
      <c r="CLP14"/>
      <c r="CLQ14"/>
      <c r="CLR14"/>
      <c r="CLS14"/>
      <c r="CLT14"/>
      <c r="CLU14"/>
      <c r="CLV14"/>
      <c r="CLW14"/>
      <c r="CLX14"/>
      <c r="CLY14"/>
      <c r="CLZ14"/>
      <c r="CMA14"/>
      <c r="CMB14"/>
      <c r="CMC14"/>
      <c r="CMD14"/>
      <c r="CME14"/>
      <c r="CMF14"/>
      <c r="CMG14"/>
      <c r="CMH14"/>
      <c r="CMI14"/>
      <c r="CMJ14"/>
      <c r="CMK14"/>
      <c r="CML14"/>
      <c r="CMM14"/>
      <c r="CMN14"/>
      <c r="CMO14"/>
      <c r="CMP14"/>
      <c r="CMQ14"/>
      <c r="CMR14"/>
      <c r="CMS14"/>
      <c r="CMT14"/>
      <c r="CMU14"/>
      <c r="CMV14"/>
      <c r="CMW14"/>
      <c r="CMX14"/>
      <c r="CMY14"/>
      <c r="CMZ14"/>
      <c r="CNA14"/>
      <c r="CNB14"/>
      <c r="CNC14"/>
      <c r="CND14"/>
      <c r="CNE14"/>
      <c r="CNF14"/>
      <c r="CNG14"/>
      <c r="CNH14"/>
      <c r="CNI14"/>
      <c r="CNJ14"/>
      <c r="CNK14"/>
      <c r="CNL14"/>
      <c r="CNM14"/>
      <c r="CNN14"/>
      <c r="CNO14"/>
      <c r="CNP14"/>
      <c r="CNQ14"/>
      <c r="CNR14"/>
      <c r="CNS14"/>
      <c r="CNT14"/>
      <c r="CNU14"/>
      <c r="CNV14"/>
      <c r="CNW14"/>
      <c r="CNX14"/>
      <c r="CNY14"/>
      <c r="CNZ14"/>
      <c r="COA14"/>
      <c r="COB14"/>
      <c r="COC14"/>
      <c r="COD14"/>
      <c r="COE14"/>
      <c r="COF14"/>
      <c r="COG14"/>
      <c r="COH14"/>
      <c r="COI14"/>
      <c r="COJ14"/>
      <c r="COK14"/>
      <c r="COL14"/>
      <c r="COM14"/>
      <c r="CON14"/>
      <c r="COO14"/>
      <c r="COP14"/>
      <c r="COQ14"/>
      <c r="COR14"/>
      <c r="COS14"/>
      <c r="COT14"/>
      <c r="COU14"/>
      <c r="COV14"/>
      <c r="COW14"/>
      <c r="COX14"/>
      <c r="COY14"/>
      <c r="COZ14"/>
      <c r="CPA14"/>
      <c r="CPB14"/>
      <c r="CPC14"/>
      <c r="CPD14"/>
      <c r="CPE14"/>
      <c r="CPF14"/>
      <c r="CPG14"/>
      <c r="CPH14"/>
      <c r="CPI14"/>
      <c r="CPJ14"/>
      <c r="CPK14"/>
      <c r="CPL14"/>
      <c r="CPM14"/>
      <c r="CPN14"/>
      <c r="CPO14"/>
      <c r="CPP14"/>
      <c r="CPQ14"/>
      <c r="CPR14"/>
      <c r="CPS14"/>
      <c r="CPT14"/>
      <c r="CPU14"/>
      <c r="CPV14"/>
      <c r="CPW14"/>
      <c r="CPX14"/>
      <c r="CPY14"/>
      <c r="CPZ14"/>
      <c r="CQA14"/>
      <c r="CQB14"/>
      <c r="CQC14"/>
      <c r="CQD14"/>
      <c r="CQE14"/>
      <c r="CQF14"/>
      <c r="CQG14"/>
      <c r="CQH14"/>
      <c r="CQI14"/>
      <c r="CQJ14"/>
      <c r="CQK14"/>
      <c r="CQL14"/>
      <c r="CQM14"/>
      <c r="CQN14"/>
      <c r="CQO14"/>
      <c r="CQP14"/>
      <c r="CQQ14"/>
      <c r="CQR14"/>
      <c r="CQS14"/>
      <c r="CQT14"/>
      <c r="CQU14"/>
      <c r="CQV14"/>
      <c r="CQW14"/>
      <c r="CQX14"/>
      <c r="CQY14"/>
      <c r="CQZ14"/>
      <c r="CRA14"/>
      <c r="CRB14"/>
      <c r="CRC14"/>
      <c r="CRD14"/>
      <c r="CRE14"/>
      <c r="CRF14"/>
      <c r="CRG14"/>
      <c r="CRH14"/>
      <c r="CRI14"/>
      <c r="CRJ14"/>
      <c r="CRK14"/>
      <c r="CRL14"/>
      <c r="CRM14"/>
      <c r="CRN14"/>
      <c r="CRO14"/>
      <c r="CRP14"/>
      <c r="CRQ14"/>
      <c r="CRR14"/>
      <c r="CRS14"/>
      <c r="CRT14"/>
      <c r="CRU14"/>
      <c r="CRV14"/>
      <c r="CRW14"/>
      <c r="CRX14"/>
      <c r="CRY14"/>
      <c r="CRZ14"/>
      <c r="CSA14"/>
      <c r="CSB14"/>
      <c r="CSC14"/>
      <c r="CSD14"/>
      <c r="CSE14"/>
      <c r="CSF14"/>
      <c r="CSG14"/>
      <c r="CSH14"/>
      <c r="CSI14"/>
      <c r="CSJ14"/>
      <c r="CSK14"/>
      <c r="CSL14"/>
      <c r="CSM14"/>
      <c r="CSN14"/>
      <c r="CSO14"/>
      <c r="CSP14"/>
      <c r="CSQ14"/>
      <c r="CSR14"/>
      <c r="CSS14"/>
      <c r="CST14"/>
      <c r="CSU14"/>
      <c r="CSV14"/>
      <c r="CSW14"/>
      <c r="CSX14"/>
      <c r="CSY14"/>
      <c r="CSZ14"/>
      <c r="CTA14"/>
      <c r="CTB14"/>
      <c r="CTC14"/>
      <c r="CTD14"/>
      <c r="CTE14"/>
      <c r="CTF14"/>
      <c r="CTG14"/>
      <c r="CTH14"/>
      <c r="CTI14"/>
      <c r="CTJ14"/>
      <c r="CTK14"/>
      <c r="CTL14"/>
      <c r="CTM14"/>
      <c r="CTN14"/>
      <c r="CTO14"/>
      <c r="CTP14"/>
      <c r="CTQ14"/>
      <c r="CTR14"/>
      <c r="CTS14"/>
      <c r="CTT14"/>
      <c r="CTU14"/>
      <c r="CTV14"/>
      <c r="CTW14"/>
      <c r="CTX14"/>
      <c r="CTY14"/>
      <c r="CTZ14"/>
      <c r="CUA14"/>
      <c r="CUB14"/>
      <c r="CUC14"/>
      <c r="CUD14"/>
      <c r="CUE14"/>
      <c r="CUF14"/>
      <c r="CUG14"/>
      <c r="CUH14"/>
      <c r="CUI14"/>
      <c r="CUJ14"/>
      <c r="CUK14"/>
      <c r="CUL14"/>
      <c r="CUM14"/>
      <c r="CUN14"/>
      <c r="CUO14"/>
      <c r="CUP14"/>
      <c r="CUQ14"/>
      <c r="CUR14"/>
      <c r="CUS14"/>
      <c r="CUT14"/>
      <c r="CUU14"/>
      <c r="CUV14"/>
      <c r="CUW14"/>
      <c r="CUX14"/>
      <c r="CUY14"/>
      <c r="CUZ14"/>
      <c r="CVA14"/>
      <c r="CVB14"/>
      <c r="CVC14"/>
      <c r="CVD14"/>
      <c r="CVE14"/>
      <c r="CVF14"/>
      <c r="CVG14"/>
      <c r="CVH14"/>
      <c r="CVI14"/>
      <c r="CVJ14"/>
      <c r="CVK14"/>
      <c r="CVL14"/>
      <c r="CVM14"/>
      <c r="CVN14"/>
      <c r="CVO14"/>
      <c r="CVP14"/>
      <c r="CVQ14"/>
      <c r="CVR14"/>
      <c r="CVS14"/>
      <c r="CVT14"/>
      <c r="CVU14"/>
      <c r="CVV14"/>
      <c r="CVW14"/>
      <c r="CVX14"/>
      <c r="CVY14"/>
      <c r="CVZ14"/>
      <c r="CWA14"/>
      <c r="CWB14"/>
      <c r="CWC14"/>
      <c r="CWD14"/>
      <c r="CWE14"/>
      <c r="CWF14"/>
      <c r="CWG14"/>
      <c r="CWH14"/>
      <c r="CWI14"/>
      <c r="CWJ14"/>
      <c r="CWK14"/>
      <c r="CWL14"/>
      <c r="CWM14"/>
      <c r="CWN14"/>
      <c r="CWO14"/>
      <c r="CWP14"/>
      <c r="CWQ14"/>
      <c r="CWR14"/>
      <c r="CWS14"/>
      <c r="CWT14"/>
      <c r="CWU14"/>
      <c r="CWV14"/>
      <c r="CWW14"/>
      <c r="CWX14"/>
      <c r="CWY14"/>
      <c r="CWZ14"/>
      <c r="CXA14"/>
      <c r="CXB14"/>
      <c r="CXC14"/>
      <c r="CXD14"/>
      <c r="CXE14"/>
      <c r="CXF14"/>
      <c r="CXG14"/>
      <c r="CXH14"/>
      <c r="CXI14"/>
      <c r="CXJ14"/>
      <c r="CXK14"/>
      <c r="CXL14"/>
      <c r="CXM14"/>
      <c r="CXN14"/>
      <c r="CXO14"/>
      <c r="CXP14"/>
      <c r="CXQ14"/>
      <c r="CXR14"/>
      <c r="CXS14"/>
      <c r="CXT14"/>
      <c r="CXU14"/>
      <c r="CXV14"/>
      <c r="CXW14"/>
      <c r="CXX14"/>
      <c r="CXY14"/>
      <c r="CXZ14"/>
      <c r="CYA14"/>
      <c r="CYB14"/>
      <c r="CYC14"/>
      <c r="CYD14"/>
      <c r="CYE14"/>
      <c r="CYF14"/>
      <c r="CYG14"/>
      <c r="CYH14"/>
      <c r="CYI14"/>
      <c r="CYJ14"/>
      <c r="CYK14"/>
      <c r="CYL14"/>
      <c r="CYM14"/>
      <c r="CYN14"/>
      <c r="CYO14"/>
      <c r="CYP14"/>
      <c r="CYQ14"/>
      <c r="CYR14"/>
      <c r="CYS14"/>
      <c r="CYT14"/>
      <c r="CYU14"/>
      <c r="CYV14"/>
      <c r="CYW14"/>
      <c r="CYX14"/>
      <c r="CYY14"/>
      <c r="CYZ14"/>
      <c r="CZA14"/>
      <c r="CZB14"/>
      <c r="CZC14"/>
      <c r="CZD14"/>
      <c r="CZE14"/>
      <c r="CZF14"/>
      <c r="CZG14"/>
      <c r="CZH14"/>
      <c r="CZI14"/>
      <c r="CZJ14"/>
      <c r="CZK14"/>
      <c r="CZL14"/>
      <c r="CZM14"/>
      <c r="CZN14"/>
      <c r="CZO14"/>
      <c r="CZP14"/>
      <c r="CZQ14"/>
      <c r="CZR14"/>
      <c r="CZS14"/>
      <c r="CZT14"/>
      <c r="CZU14"/>
      <c r="CZV14"/>
      <c r="CZW14"/>
      <c r="CZX14"/>
      <c r="CZY14"/>
      <c r="CZZ14"/>
      <c r="DAA14"/>
      <c r="DAB14"/>
      <c r="DAC14"/>
      <c r="DAD14"/>
      <c r="DAE14"/>
      <c r="DAF14"/>
      <c r="DAG14"/>
      <c r="DAH14"/>
      <c r="DAI14"/>
      <c r="DAJ14"/>
      <c r="DAK14"/>
      <c r="DAL14"/>
      <c r="DAM14"/>
      <c r="DAN14"/>
      <c r="DAO14"/>
      <c r="DAP14"/>
      <c r="DAQ14"/>
      <c r="DAR14"/>
      <c r="DAS14"/>
      <c r="DAT14"/>
      <c r="DAU14"/>
      <c r="DAV14"/>
      <c r="DAW14"/>
      <c r="DAX14"/>
      <c r="DAY14"/>
      <c r="DAZ14"/>
      <c r="DBA14"/>
      <c r="DBB14"/>
      <c r="DBC14"/>
      <c r="DBD14"/>
      <c r="DBE14"/>
      <c r="DBF14"/>
      <c r="DBG14"/>
      <c r="DBH14"/>
      <c r="DBI14"/>
      <c r="DBJ14"/>
      <c r="DBK14"/>
      <c r="DBL14"/>
      <c r="DBM14"/>
      <c r="DBN14"/>
      <c r="DBO14"/>
      <c r="DBP14"/>
      <c r="DBQ14"/>
      <c r="DBR14"/>
      <c r="DBS14"/>
      <c r="DBT14"/>
      <c r="DBU14"/>
      <c r="DBV14"/>
      <c r="DBW14"/>
      <c r="DBX14"/>
      <c r="DBY14"/>
      <c r="DBZ14"/>
      <c r="DCA14"/>
      <c r="DCB14"/>
      <c r="DCC14"/>
      <c r="DCD14"/>
      <c r="DCE14"/>
      <c r="DCF14"/>
      <c r="DCG14"/>
      <c r="DCH14"/>
      <c r="DCI14"/>
      <c r="DCJ14"/>
      <c r="DCK14"/>
      <c r="DCL14"/>
      <c r="DCM14"/>
      <c r="DCN14"/>
      <c r="DCO14"/>
      <c r="DCP14"/>
      <c r="DCQ14"/>
      <c r="DCR14"/>
      <c r="DCS14"/>
      <c r="DCT14"/>
      <c r="DCU14"/>
      <c r="DCV14"/>
      <c r="DCW14"/>
      <c r="DCX14"/>
      <c r="DCY14"/>
      <c r="DCZ14"/>
      <c r="DDA14"/>
      <c r="DDB14"/>
      <c r="DDC14"/>
      <c r="DDD14"/>
      <c r="DDE14"/>
      <c r="DDF14"/>
      <c r="DDG14"/>
      <c r="DDH14"/>
      <c r="DDI14"/>
      <c r="DDJ14"/>
      <c r="DDK14"/>
      <c r="DDL14"/>
      <c r="DDM14"/>
      <c r="DDN14"/>
      <c r="DDO14"/>
      <c r="DDP14"/>
      <c r="DDQ14"/>
      <c r="DDR14"/>
      <c r="DDS14"/>
      <c r="DDT14"/>
      <c r="DDU14"/>
      <c r="DDV14"/>
      <c r="DDW14"/>
      <c r="DDX14"/>
      <c r="DDY14"/>
      <c r="DDZ14"/>
      <c r="DEA14"/>
      <c r="DEB14"/>
      <c r="DEC14"/>
      <c r="DED14"/>
      <c r="DEE14"/>
      <c r="DEF14"/>
      <c r="DEG14"/>
      <c r="DEH14"/>
      <c r="DEI14"/>
      <c r="DEJ14"/>
      <c r="DEK14"/>
      <c r="DEL14"/>
      <c r="DEM14"/>
      <c r="DEN14"/>
      <c r="DEO14"/>
      <c r="DEP14"/>
      <c r="DEQ14"/>
      <c r="DER14"/>
      <c r="DES14"/>
      <c r="DET14"/>
      <c r="DEU14"/>
      <c r="DEV14"/>
      <c r="DEW14"/>
      <c r="DEX14"/>
      <c r="DEY14"/>
      <c r="DEZ14"/>
      <c r="DFA14"/>
      <c r="DFB14"/>
      <c r="DFC14"/>
      <c r="DFD14"/>
      <c r="DFE14"/>
      <c r="DFF14"/>
      <c r="DFG14"/>
      <c r="DFH14"/>
      <c r="DFI14"/>
      <c r="DFJ14"/>
      <c r="DFK14"/>
      <c r="DFL14"/>
      <c r="DFM14"/>
      <c r="DFN14"/>
      <c r="DFO14"/>
      <c r="DFP14"/>
      <c r="DFQ14"/>
      <c r="DFR14"/>
      <c r="DFS14"/>
      <c r="DFT14"/>
      <c r="DFU14"/>
      <c r="DFV14"/>
      <c r="DFW14"/>
      <c r="DFX14"/>
      <c r="DFY14"/>
      <c r="DFZ14"/>
      <c r="DGA14"/>
      <c r="DGB14"/>
      <c r="DGC14"/>
      <c r="DGD14"/>
      <c r="DGE14"/>
      <c r="DGF14"/>
      <c r="DGG14"/>
      <c r="DGH14"/>
      <c r="DGI14"/>
      <c r="DGJ14"/>
      <c r="DGK14"/>
      <c r="DGL14"/>
      <c r="DGM14"/>
      <c r="DGN14"/>
      <c r="DGO14"/>
      <c r="DGP14"/>
      <c r="DGQ14"/>
      <c r="DGR14"/>
      <c r="DGS14"/>
      <c r="DGT14"/>
      <c r="DGU14"/>
      <c r="DGV14"/>
      <c r="DGW14"/>
      <c r="DGX14"/>
      <c r="DGY14"/>
      <c r="DGZ14"/>
      <c r="DHA14"/>
      <c r="DHB14"/>
      <c r="DHC14"/>
      <c r="DHD14"/>
      <c r="DHE14"/>
      <c r="DHF14"/>
      <c r="DHG14"/>
      <c r="DHH14"/>
      <c r="DHI14"/>
      <c r="DHJ14"/>
      <c r="DHK14"/>
      <c r="DHL14"/>
      <c r="DHM14"/>
      <c r="DHN14"/>
      <c r="DHO14"/>
      <c r="DHP14"/>
      <c r="DHQ14"/>
      <c r="DHR14"/>
      <c r="DHS14"/>
      <c r="DHT14"/>
      <c r="DHU14"/>
      <c r="DHV14"/>
      <c r="DHW14"/>
      <c r="DHX14"/>
      <c r="DHY14"/>
      <c r="DHZ14"/>
      <c r="DIA14"/>
      <c r="DIB14"/>
      <c r="DIC14"/>
      <c r="DID14"/>
      <c r="DIE14"/>
      <c r="DIF14"/>
      <c r="DIG14"/>
      <c r="DIH14"/>
      <c r="DII14"/>
      <c r="DIJ14"/>
      <c r="DIK14"/>
      <c r="DIL14"/>
      <c r="DIM14"/>
      <c r="DIN14"/>
      <c r="DIO14"/>
      <c r="DIP14"/>
      <c r="DIQ14"/>
      <c r="DIR14"/>
      <c r="DIS14"/>
      <c r="DIT14"/>
      <c r="DIU14"/>
      <c r="DIV14"/>
      <c r="DIW14"/>
      <c r="DIX14"/>
      <c r="DIY14"/>
      <c r="DIZ14"/>
      <c r="DJA14"/>
      <c r="DJB14"/>
      <c r="DJC14"/>
      <c r="DJD14"/>
      <c r="DJE14"/>
      <c r="DJF14"/>
      <c r="DJG14"/>
      <c r="DJH14"/>
      <c r="DJI14"/>
      <c r="DJJ14"/>
      <c r="DJK14"/>
      <c r="DJL14"/>
      <c r="DJM14"/>
      <c r="DJN14"/>
      <c r="DJO14"/>
      <c r="DJP14"/>
      <c r="DJQ14"/>
      <c r="DJR14"/>
      <c r="DJS14"/>
      <c r="DJT14"/>
      <c r="DJU14"/>
      <c r="DJV14"/>
      <c r="DJW14"/>
      <c r="DJX14"/>
      <c r="DJY14"/>
      <c r="DJZ14"/>
      <c r="DKA14"/>
      <c r="DKB14"/>
      <c r="DKC14"/>
      <c r="DKD14"/>
      <c r="DKE14"/>
      <c r="DKF14"/>
      <c r="DKG14"/>
      <c r="DKH14"/>
      <c r="DKI14"/>
      <c r="DKJ14"/>
      <c r="DKK14"/>
      <c r="DKL14"/>
      <c r="DKM14"/>
      <c r="DKN14"/>
      <c r="DKO14"/>
      <c r="DKP14"/>
      <c r="DKQ14"/>
      <c r="DKR14"/>
      <c r="DKS14"/>
      <c r="DKT14"/>
      <c r="DKU14"/>
      <c r="DKV14"/>
      <c r="DKW14"/>
      <c r="DKX14"/>
      <c r="DKY14"/>
      <c r="DKZ14"/>
      <c r="DLA14"/>
      <c r="DLB14"/>
      <c r="DLC14"/>
      <c r="DLD14"/>
      <c r="DLE14"/>
      <c r="DLF14"/>
      <c r="DLG14"/>
      <c r="DLH14"/>
      <c r="DLI14"/>
      <c r="DLJ14"/>
      <c r="DLK14"/>
      <c r="DLL14"/>
      <c r="DLM14"/>
      <c r="DLN14"/>
      <c r="DLO14"/>
      <c r="DLP14"/>
      <c r="DLQ14"/>
      <c r="DLR14"/>
      <c r="DLS14"/>
      <c r="DLT14"/>
      <c r="DLU14"/>
      <c r="DLV14"/>
      <c r="DLW14"/>
      <c r="DLX14"/>
      <c r="DLY14"/>
      <c r="DLZ14"/>
      <c r="DMA14"/>
      <c r="DMB14"/>
      <c r="DMC14"/>
      <c r="DMD14"/>
      <c r="DME14"/>
      <c r="DMF14"/>
      <c r="DMG14"/>
      <c r="DMH14"/>
      <c r="DMI14"/>
      <c r="DMJ14"/>
      <c r="DMK14"/>
      <c r="DML14"/>
      <c r="DMM14"/>
      <c r="DMN14"/>
      <c r="DMO14"/>
      <c r="DMP14"/>
      <c r="DMQ14"/>
      <c r="DMR14"/>
      <c r="DMS14"/>
      <c r="DMT14"/>
      <c r="DMU14"/>
      <c r="DMV14"/>
      <c r="DMW14"/>
      <c r="DMX14"/>
      <c r="DMY14"/>
      <c r="DMZ14"/>
      <c r="DNA14"/>
      <c r="DNB14"/>
      <c r="DNC14"/>
      <c r="DND14"/>
      <c r="DNE14"/>
      <c r="DNF14"/>
      <c r="DNG14"/>
      <c r="DNH14"/>
      <c r="DNI14"/>
      <c r="DNJ14"/>
      <c r="DNK14"/>
      <c r="DNL14"/>
      <c r="DNM14"/>
      <c r="DNN14"/>
      <c r="DNO14"/>
      <c r="DNP14"/>
      <c r="DNQ14"/>
      <c r="DNR14"/>
      <c r="DNS14"/>
      <c r="DNT14"/>
      <c r="DNU14"/>
      <c r="DNV14"/>
      <c r="DNW14"/>
      <c r="DNX14"/>
      <c r="DNY14"/>
      <c r="DNZ14"/>
      <c r="DOA14"/>
      <c r="DOB14"/>
      <c r="DOC14"/>
      <c r="DOD14"/>
      <c r="DOE14"/>
      <c r="DOF14"/>
      <c r="DOG14"/>
      <c r="DOH14"/>
      <c r="DOI14"/>
      <c r="DOJ14"/>
      <c r="DOK14"/>
      <c r="DOL14"/>
      <c r="DOM14"/>
      <c r="DON14"/>
      <c r="DOO14"/>
      <c r="DOP14"/>
      <c r="DOQ14"/>
      <c r="DOR14"/>
      <c r="DOS14"/>
      <c r="DOT14"/>
      <c r="DOU14"/>
      <c r="DOV14"/>
      <c r="DOW14"/>
      <c r="DOX14"/>
      <c r="DOY14"/>
      <c r="DOZ14"/>
      <c r="DPA14"/>
      <c r="DPB14"/>
      <c r="DPC14"/>
      <c r="DPD14"/>
      <c r="DPE14"/>
      <c r="DPF14"/>
      <c r="DPG14"/>
      <c r="DPH14"/>
      <c r="DPI14"/>
      <c r="DPJ14"/>
      <c r="DPK14"/>
      <c r="DPL14"/>
      <c r="DPM14"/>
      <c r="DPN14"/>
      <c r="DPO14"/>
      <c r="DPP14"/>
      <c r="DPQ14"/>
      <c r="DPR14"/>
      <c r="DPS14"/>
      <c r="DPT14"/>
      <c r="DPU14"/>
      <c r="DPV14"/>
      <c r="DPW14"/>
      <c r="DPX14"/>
      <c r="DPY14"/>
      <c r="DPZ14"/>
      <c r="DQA14"/>
      <c r="DQB14"/>
      <c r="DQC14"/>
      <c r="DQD14"/>
      <c r="DQE14"/>
      <c r="DQF14"/>
      <c r="DQG14"/>
      <c r="DQH14"/>
      <c r="DQI14"/>
      <c r="DQJ14"/>
      <c r="DQK14"/>
      <c r="DQL14"/>
      <c r="DQM14"/>
      <c r="DQN14"/>
      <c r="DQO14"/>
      <c r="DQP14"/>
      <c r="DQQ14"/>
      <c r="DQR14"/>
      <c r="DQS14"/>
      <c r="DQT14"/>
      <c r="DQU14"/>
      <c r="DQV14"/>
      <c r="DQW14"/>
      <c r="DQX14"/>
      <c r="DQY14"/>
      <c r="DQZ14"/>
      <c r="DRA14"/>
      <c r="DRB14"/>
      <c r="DRC14"/>
      <c r="DRD14"/>
      <c r="DRE14"/>
      <c r="DRF14"/>
      <c r="DRG14"/>
      <c r="DRH14"/>
      <c r="DRI14"/>
      <c r="DRJ14"/>
      <c r="DRK14"/>
      <c r="DRL14"/>
      <c r="DRM14"/>
      <c r="DRN14"/>
      <c r="DRO14"/>
      <c r="DRP14"/>
      <c r="DRQ14"/>
      <c r="DRR14"/>
      <c r="DRS14"/>
      <c r="DRT14"/>
      <c r="DRU14"/>
      <c r="DRV14"/>
      <c r="DRW14"/>
      <c r="DRX14"/>
      <c r="DRY14"/>
      <c r="DRZ14"/>
      <c r="DSA14"/>
      <c r="DSB14"/>
      <c r="DSC14"/>
      <c r="DSD14"/>
      <c r="DSE14"/>
      <c r="DSF14"/>
      <c r="DSG14"/>
      <c r="DSH14"/>
      <c r="DSI14"/>
      <c r="DSJ14"/>
      <c r="DSK14"/>
      <c r="DSL14"/>
      <c r="DSM14"/>
      <c r="DSN14"/>
      <c r="DSO14"/>
      <c r="DSP14"/>
      <c r="DSQ14"/>
      <c r="DSR14"/>
      <c r="DSS14"/>
      <c r="DST14"/>
      <c r="DSU14"/>
      <c r="DSV14"/>
      <c r="DSW14"/>
      <c r="DSX14"/>
      <c r="DSY14"/>
      <c r="DSZ14"/>
      <c r="DTA14"/>
      <c r="DTB14"/>
      <c r="DTC14"/>
      <c r="DTD14"/>
      <c r="DTE14"/>
      <c r="DTF14"/>
      <c r="DTG14"/>
      <c r="DTH14"/>
      <c r="DTI14"/>
      <c r="DTJ14"/>
      <c r="DTK14"/>
      <c r="DTL14"/>
      <c r="DTM14"/>
      <c r="DTN14"/>
      <c r="DTO14"/>
      <c r="DTP14"/>
      <c r="DTQ14"/>
      <c r="DTR14"/>
      <c r="DTS14"/>
      <c r="DTT14"/>
      <c r="DTU14"/>
      <c r="DTV14"/>
      <c r="DTW14"/>
      <c r="DTX14"/>
      <c r="DTY14"/>
      <c r="DTZ14"/>
      <c r="DUA14"/>
      <c r="DUB14"/>
      <c r="DUC14"/>
      <c r="DUD14"/>
      <c r="DUE14"/>
      <c r="DUF14"/>
      <c r="DUG14"/>
      <c r="DUH14"/>
      <c r="DUI14"/>
      <c r="DUJ14"/>
      <c r="DUK14"/>
      <c r="DUL14"/>
      <c r="DUM14"/>
      <c r="DUN14"/>
      <c r="DUO14"/>
      <c r="DUP14"/>
      <c r="DUQ14"/>
      <c r="DUR14"/>
      <c r="DUS14"/>
      <c r="DUT14"/>
      <c r="DUU14"/>
      <c r="DUV14"/>
      <c r="DUW14"/>
      <c r="DUX14"/>
      <c r="DUY14"/>
      <c r="DUZ14"/>
      <c r="DVA14"/>
      <c r="DVB14"/>
      <c r="DVC14"/>
      <c r="DVD14"/>
      <c r="DVE14"/>
      <c r="DVF14"/>
      <c r="DVG14"/>
      <c r="DVH14"/>
      <c r="DVI14"/>
      <c r="DVJ14"/>
      <c r="DVK14"/>
      <c r="DVL14"/>
      <c r="DVM14"/>
      <c r="DVN14"/>
      <c r="DVO14"/>
      <c r="DVP14"/>
      <c r="DVQ14"/>
      <c r="DVR14"/>
      <c r="DVS14"/>
      <c r="DVT14"/>
      <c r="DVU14"/>
      <c r="DVV14"/>
      <c r="DVW14"/>
      <c r="DVX14"/>
      <c r="DVY14"/>
      <c r="DVZ14"/>
      <c r="DWA14"/>
      <c r="DWB14"/>
      <c r="DWC14"/>
      <c r="DWD14"/>
      <c r="DWE14"/>
      <c r="DWF14"/>
      <c r="DWG14"/>
      <c r="DWH14"/>
      <c r="DWI14"/>
      <c r="DWJ14"/>
      <c r="DWK14"/>
      <c r="DWL14"/>
      <c r="DWM14"/>
      <c r="DWN14"/>
      <c r="DWO14"/>
      <c r="DWP14"/>
      <c r="DWQ14"/>
      <c r="DWR14"/>
      <c r="DWS14"/>
      <c r="DWT14"/>
      <c r="DWU14"/>
      <c r="DWV14"/>
      <c r="DWW14"/>
      <c r="DWX14"/>
      <c r="DWY14"/>
      <c r="DWZ14"/>
      <c r="DXA14"/>
      <c r="DXB14"/>
      <c r="DXC14"/>
      <c r="DXD14"/>
      <c r="DXE14"/>
      <c r="DXF14"/>
      <c r="DXG14"/>
      <c r="DXH14"/>
      <c r="DXI14"/>
      <c r="DXJ14"/>
      <c r="DXK14"/>
      <c r="DXL14"/>
      <c r="DXM14"/>
      <c r="DXN14"/>
      <c r="DXO14"/>
      <c r="DXP14"/>
      <c r="DXQ14"/>
      <c r="DXR14"/>
      <c r="DXS14"/>
      <c r="DXT14"/>
      <c r="DXU14"/>
      <c r="DXV14"/>
      <c r="DXW14"/>
      <c r="DXX14"/>
      <c r="DXY14"/>
      <c r="DXZ14"/>
      <c r="DYA14"/>
      <c r="DYB14"/>
      <c r="DYC14"/>
      <c r="DYD14"/>
      <c r="DYE14"/>
      <c r="DYF14"/>
      <c r="DYG14"/>
      <c r="DYH14"/>
      <c r="DYI14"/>
      <c r="DYJ14"/>
      <c r="DYK14"/>
      <c r="DYL14"/>
      <c r="DYM14"/>
      <c r="DYN14"/>
      <c r="DYO14"/>
      <c r="DYP14"/>
      <c r="DYQ14"/>
      <c r="DYR14"/>
      <c r="DYS14"/>
      <c r="DYT14"/>
      <c r="DYU14"/>
      <c r="DYV14"/>
      <c r="DYW14"/>
      <c r="DYX14"/>
      <c r="DYY14"/>
      <c r="DYZ14"/>
      <c r="DZA14"/>
      <c r="DZB14"/>
      <c r="DZC14"/>
      <c r="DZD14"/>
      <c r="DZE14"/>
      <c r="DZF14"/>
      <c r="DZG14"/>
      <c r="DZH14"/>
      <c r="DZI14"/>
      <c r="DZJ14"/>
      <c r="DZK14"/>
      <c r="DZL14"/>
      <c r="DZM14"/>
      <c r="DZN14"/>
      <c r="DZO14"/>
      <c r="DZP14"/>
      <c r="DZQ14"/>
      <c r="DZR14"/>
      <c r="DZS14"/>
      <c r="DZT14"/>
      <c r="DZU14"/>
      <c r="DZV14"/>
      <c r="DZW14"/>
      <c r="DZX14"/>
      <c r="DZY14"/>
      <c r="DZZ14"/>
      <c r="EAA14"/>
      <c r="EAB14"/>
      <c r="EAC14"/>
      <c r="EAD14"/>
      <c r="EAE14"/>
      <c r="EAF14"/>
      <c r="EAG14"/>
      <c r="EAH14"/>
      <c r="EAI14"/>
      <c r="EAJ14"/>
      <c r="EAK14"/>
      <c r="EAL14"/>
      <c r="EAM14"/>
      <c r="EAN14"/>
      <c r="EAO14"/>
      <c r="EAP14"/>
      <c r="EAQ14"/>
      <c r="EAR14"/>
      <c r="EAS14"/>
      <c r="EAT14"/>
      <c r="EAU14"/>
      <c r="EAV14"/>
      <c r="EAW14"/>
      <c r="EAX14"/>
      <c r="EAY14"/>
      <c r="EAZ14"/>
      <c r="EBA14"/>
      <c r="EBB14"/>
      <c r="EBC14"/>
      <c r="EBD14"/>
      <c r="EBE14"/>
      <c r="EBF14"/>
      <c r="EBG14"/>
      <c r="EBH14"/>
      <c r="EBI14"/>
      <c r="EBJ14"/>
      <c r="EBK14"/>
      <c r="EBL14"/>
      <c r="EBM14"/>
      <c r="EBN14"/>
      <c r="EBO14"/>
      <c r="EBP14"/>
      <c r="EBQ14"/>
      <c r="EBR14"/>
      <c r="EBS14"/>
      <c r="EBT14"/>
      <c r="EBU14"/>
      <c r="EBV14"/>
      <c r="EBW14"/>
      <c r="EBX14"/>
      <c r="EBY14"/>
      <c r="EBZ14"/>
      <c r="ECA14"/>
      <c r="ECB14"/>
      <c r="ECC14"/>
      <c r="ECD14"/>
      <c r="ECE14"/>
      <c r="ECF14"/>
      <c r="ECG14"/>
      <c r="ECH14"/>
      <c r="ECI14"/>
      <c r="ECJ14"/>
      <c r="ECK14"/>
      <c r="ECL14"/>
      <c r="ECM14"/>
      <c r="ECN14"/>
      <c r="ECO14"/>
      <c r="ECP14"/>
      <c r="ECQ14"/>
      <c r="ECR14"/>
      <c r="ECS14"/>
      <c r="ECT14"/>
      <c r="ECU14"/>
      <c r="ECV14"/>
      <c r="ECW14"/>
      <c r="ECX14"/>
      <c r="ECY14"/>
      <c r="ECZ14"/>
      <c r="EDA14"/>
      <c r="EDB14"/>
      <c r="EDC14"/>
      <c r="EDD14"/>
      <c r="EDE14"/>
      <c r="EDF14"/>
      <c r="EDG14"/>
      <c r="EDH14"/>
      <c r="EDI14"/>
      <c r="EDJ14"/>
      <c r="EDK14"/>
      <c r="EDL14"/>
      <c r="EDM14"/>
      <c r="EDN14"/>
      <c r="EDO14"/>
      <c r="EDP14"/>
      <c r="EDQ14"/>
      <c r="EDR14"/>
      <c r="EDS14"/>
      <c r="EDT14"/>
      <c r="EDU14"/>
      <c r="EDV14"/>
      <c r="EDW14"/>
      <c r="EDX14"/>
      <c r="EDY14"/>
      <c r="EDZ14"/>
      <c r="EEA14"/>
      <c r="EEB14"/>
      <c r="EEC14"/>
      <c r="EED14"/>
      <c r="EEE14"/>
      <c r="EEF14"/>
      <c r="EEG14"/>
      <c r="EEH14"/>
      <c r="EEI14"/>
      <c r="EEJ14"/>
      <c r="EEK14"/>
      <c r="EEL14"/>
      <c r="EEM14"/>
      <c r="EEN14"/>
      <c r="EEO14"/>
      <c r="EEP14"/>
      <c r="EEQ14"/>
      <c r="EER14"/>
      <c r="EES14"/>
      <c r="EET14"/>
      <c r="EEU14"/>
      <c r="EEV14"/>
      <c r="EEW14"/>
      <c r="EEX14"/>
      <c r="EEY14"/>
      <c r="EEZ14"/>
      <c r="EFA14"/>
      <c r="EFB14"/>
      <c r="EFC14"/>
      <c r="EFD14"/>
      <c r="EFE14"/>
      <c r="EFF14"/>
      <c r="EFG14"/>
      <c r="EFH14"/>
      <c r="EFI14"/>
      <c r="EFJ14"/>
      <c r="EFK14"/>
      <c r="EFL14"/>
      <c r="EFM14"/>
      <c r="EFN14"/>
      <c r="EFO14"/>
      <c r="EFP14"/>
      <c r="EFQ14"/>
      <c r="EFR14"/>
      <c r="EFS14"/>
      <c r="EFT14"/>
      <c r="EFU14"/>
      <c r="EFV14"/>
      <c r="EFW14"/>
      <c r="EFX14"/>
      <c r="EFY14"/>
      <c r="EFZ14"/>
      <c r="EGA14"/>
      <c r="EGB14"/>
      <c r="EGC14"/>
      <c r="EGD14"/>
      <c r="EGE14"/>
      <c r="EGF14"/>
      <c r="EGG14"/>
      <c r="EGH14"/>
      <c r="EGI14"/>
      <c r="EGJ14"/>
      <c r="EGK14"/>
      <c r="EGL14"/>
      <c r="EGM14"/>
      <c r="EGN14"/>
      <c r="EGO14"/>
      <c r="EGP14"/>
      <c r="EGQ14"/>
      <c r="EGR14"/>
      <c r="EGS14"/>
      <c r="EGT14"/>
      <c r="EGU14"/>
      <c r="EGV14"/>
      <c r="EGW14"/>
      <c r="EGX14"/>
      <c r="EGY14"/>
      <c r="EGZ14"/>
      <c r="EHA14"/>
      <c r="EHB14"/>
      <c r="EHC14"/>
      <c r="EHD14"/>
      <c r="EHE14"/>
      <c r="EHF14"/>
      <c r="EHG14"/>
      <c r="EHH14"/>
      <c r="EHI14"/>
      <c r="EHJ14"/>
      <c r="EHK14"/>
      <c r="EHL14"/>
      <c r="EHM14"/>
      <c r="EHN14"/>
      <c r="EHO14"/>
      <c r="EHP14"/>
      <c r="EHQ14"/>
      <c r="EHR14"/>
      <c r="EHS14"/>
      <c r="EHT14"/>
      <c r="EHU14"/>
      <c r="EHV14"/>
      <c r="EHW14"/>
      <c r="EHX14"/>
      <c r="EHY14"/>
      <c r="EHZ14"/>
      <c r="EIA14"/>
      <c r="EIB14"/>
      <c r="EIC14"/>
      <c r="EID14"/>
      <c r="EIE14"/>
      <c r="EIF14"/>
      <c r="EIG14"/>
      <c r="EIH14"/>
      <c r="EII14"/>
      <c r="EIJ14"/>
      <c r="EIK14"/>
      <c r="EIL14"/>
      <c r="EIM14"/>
      <c r="EIN14"/>
      <c r="EIO14"/>
      <c r="EIP14"/>
      <c r="EIQ14"/>
      <c r="EIR14"/>
      <c r="EIS14"/>
      <c r="EIT14"/>
      <c r="EIU14"/>
      <c r="EIV14"/>
      <c r="EIW14"/>
      <c r="EIX14"/>
      <c r="EIY14"/>
      <c r="EIZ14"/>
      <c r="EJA14"/>
      <c r="EJB14"/>
      <c r="EJC14"/>
      <c r="EJD14"/>
      <c r="EJE14"/>
      <c r="EJF14"/>
      <c r="EJG14"/>
      <c r="EJH14"/>
      <c r="EJI14"/>
      <c r="EJJ14"/>
      <c r="EJK14"/>
      <c r="EJL14"/>
      <c r="EJM14"/>
      <c r="EJN14"/>
      <c r="EJO14"/>
      <c r="EJP14"/>
      <c r="EJQ14"/>
      <c r="EJR14"/>
      <c r="EJS14"/>
      <c r="EJT14"/>
      <c r="EJU14"/>
      <c r="EJV14"/>
      <c r="EJW14"/>
      <c r="EJX14"/>
      <c r="EJY14"/>
      <c r="EJZ14"/>
      <c r="EKA14"/>
      <c r="EKB14"/>
      <c r="EKC14"/>
      <c r="EKD14"/>
      <c r="EKE14"/>
      <c r="EKF14"/>
      <c r="EKG14"/>
      <c r="EKH14"/>
      <c r="EKI14"/>
      <c r="EKJ14"/>
      <c r="EKK14"/>
      <c r="EKL14"/>
      <c r="EKM14"/>
      <c r="EKN14"/>
      <c r="EKO14"/>
      <c r="EKP14"/>
      <c r="EKQ14"/>
      <c r="EKR14"/>
      <c r="EKS14"/>
      <c r="EKT14"/>
      <c r="EKU14"/>
      <c r="EKV14"/>
      <c r="EKW14"/>
      <c r="EKX14"/>
      <c r="EKY14"/>
      <c r="EKZ14"/>
      <c r="ELA14"/>
      <c r="ELB14"/>
      <c r="ELC14"/>
      <c r="ELD14"/>
      <c r="ELE14"/>
      <c r="ELF14"/>
      <c r="ELG14"/>
      <c r="ELH14"/>
      <c r="ELI14"/>
      <c r="ELJ14"/>
      <c r="ELK14"/>
      <c r="ELL14"/>
      <c r="ELM14"/>
      <c r="ELN14"/>
      <c r="ELO14"/>
      <c r="ELP14"/>
      <c r="ELQ14"/>
      <c r="ELR14"/>
      <c r="ELS14"/>
      <c r="ELT14"/>
      <c r="ELU14"/>
      <c r="ELV14"/>
      <c r="ELW14"/>
      <c r="ELX14"/>
      <c r="ELY14"/>
      <c r="ELZ14"/>
      <c r="EMA14"/>
      <c r="EMB14"/>
      <c r="EMC14"/>
      <c r="EMD14"/>
      <c r="EME14"/>
      <c r="EMF14"/>
      <c r="EMG14"/>
      <c r="EMH14"/>
      <c r="EMI14"/>
      <c r="EMJ14"/>
      <c r="EMK14"/>
      <c r="EML14"/>
      <c r="EMM14"/>
      <c r="EMN14"/>
      <c r="EMO14"/>
      <c r="EMP14"/>
      <c r="EMQ14"/>
      <c r="EMR14"/>
      <c r="EMS14"/>
      <c r="EMT14"/>
      <c r="EMU14"/>
      <c r="EMV14"/>
      <c r="EMW14"/>
      <c r="EMX14"/>
      <c r="EMY14"/>
      <c r="EMZ14"/>
      <c r="ENA14"/>
      <c r="ENB14"/>
      <c r="ENC14"/>
      <c r="END14"/>
      <c r="ENE14"/>
      <c r="ENF14"/>
      <c r="ENG14"/>
      <c r="ENH14"/>
      <c r="ENI14"/>
      <c r="ENJ14"/>
      <c r="ENK14"/>
      <c r="ENL14"/>
      <c r="ENM14"/>
      <c r="ENN14"/>
      <c r="ENO14"/>
      <c r="ENP14"/>
      <c r="ENQ14"/>
      <c r="ENR14"/>
      <c r="ENS14"/>
      <c r="ENT14"/>
      <c r="ENU14"/>
      <c r="ENV14"/>
      <c r="ENW14"/>
      <c r="ENX14"/>
      <c r="ENY14"/>
      <c r="ENZ14"/>
      <c r="EOA14"/>
      <c r="EOB14"/>
      <c r="EOC14"/>
      <c r="EOD14"/>
      <c r="EOE14"/>
      <c r="EOF14"/>
      <c r="EOG14"/>
      <c r="EOH14"/>
      <c r="EOI14"/>
      <c r="EOJ14"/>
      <c r="EOK14"/>
      <c r="EOL14"/>
      <c r="EOM14"/>
      <c r="EON14"/>
      <c r="EOO14"/>
      <c r="EOP14"/>
      <c r="EOQ14"/>
      <c r="EOR14"/>
      <c r="EOS14"/>
      <c r="EOT14"/>
      <c r="EOU14"/>
      <c r="EOV14"/>
      <c r="EOW14"/>
      <c r="EOX14"/>
      <c r="EOY14"/>
      <c r="EOZ14"/>
      <c r="EPA14"/>
      <c r="EPB14"/>
      <c r="EPC14"/>
      <c r="EPD14"/>
      <c r="EPE14"/>
      <c r="EPF14"/>
      <c r="EPG14"/>
      <c r="EPH14"/>
      <c r="EPI14"/>
      <c r="EPJ14"/>
      <c r="EPK14"/>
      <c r="EPL14"/>
      <c r="EPM14"/>
      <c r="EPN14"/>
      <c r="EPO14"/>
      <c r="EPP14"/>
      <c r="EPQ14"/>
      <c r="EPR14"/>
      <c r="EPS14"/>
      <c r="EPT14"/>
      <c r="EPU14"/>
      <c r="EPV14"/>
      <c r="EPW14"/>
      <c r="EPX14"/>
      <c r="EPY14"/>
      <c r="EPZ14"/>
      <c r="EQA14"/>
      <c r="EQB14"/>
      <c r="EQC14"/>
      <c r="EQD14"/>
      <c r="EQE14"/>
      <c r="EQF14"/>
      <c r="EQG14"/>
      <c r="EQH14"/>
      <c r="EQI14"/>
      <c r="EQJ14"/>
      <c r="EQK14"/>
      <c r="EQL14"/>
      <c r="EQM14"/>
      <c r="EQN14"/>
      <c r="EQO14"/>
      <c r="EQP14"/>
      <c r="EQQ14"/>
      <c r="EQR14"/>
      <c r="EQS14"/>
      <c r="EQT14"/>
      <c r="EQU14"/>
      <c r="EQV14"/>
      <c r="EQW14"/>
      <c r="EQX14"/>
      <c r="EQY14"/>
      <c r="EQZ14"/>
      <c r="ERA14"/>
      <c r="ERB14"/>
      <c r="ERC14"/>
      <c r="ERD14"/>
      <c r="ERE14"/>
      <c r="ERF14"/>
      <c r="ERG14"/>
      <c r="ERH14"/>
      <c r="ERI14"/>
      <c r="ERJ14"/>
      <c r="ERK14"/>
      <c r="ERL14"/>
      <c r="ERM14"/>
      <c r="ERN14"/>
      <c r="ERO14"/>
      <c r="ERP14"/>
      <c r="ERQ14"/>
      <c r="ERR14"/>
      <c r="ERS14"/>
      <c r="ERT14"/>
      <c r="ERU14"/>
      <c r="ERV14"/>
      <c r="ERW14"/>
      <c r="ERX14"/>
      <c r="ERY14"/>
      <c r="ERZ14"/>
      <c r="ESA14"/>
      <c r="ESB14"/>
      <c r="ESC14"/>
      <c r="ESD14"/>
      <c r="ESE14"/>
      <c r="ESF14"/>
      <c r="ESG14"/>
      <c r="ESH14"/>
      <c r="ESI14"/>
      <c r="ESJ14"/>
      <c r="ESK14"/>
      <c r="ESL14"/>
      <c r="ESM14"/>
      <c r="ESN14"/>
      <c r="ESO14"/>
      <c r="ESP14"/>
      <c r="ESQ14"/>
      <c r="ESR14"/>
      <c r="ESS14"/>
      <c r="EST14"/>
      <c r="ESU14"/>
      <c r="ESV14"/>
      <c r="ESW14"/>
      <c r="ESX14"/>
      <c r="ESY14"/>
      <c r="ESZ14"/>
      <c r="ETA14"/>
      <c r="ETB14"/>
      <c r="ETC14"/>
      <c r="ETD14"/>
      <c r="ETE14"/>
      <c r="ETF14"/>
      <c r="ETG14"/>
      <c r="ETH14"/>
      <c r="ETI14"/>
      <c r="ETJ14"/>
      <c r="ETK14"/>
      <c r="ETL14"/>
      <c r="ETM14"/>
      <c r="ETN14"/>
      <c r="ETO14"/>
      <c r="ETP14"/>
      <c r="ETQ14"/>
      <c r="ETR14"/>
      <c r="ETS14"/>
      <c r="ETT14"/>
      <c r="ETU14"/>
      <c r="ETV14"/>
      <c r="ETW14"/>
      <c r="ETX14"/>
      <c r="ETY14"/>
      <c r="ETZ14"/>
      <c r="EUA14"/>
      <c r="EUB14"/>
      <c r="EUC14"/>
      <c r="EUD14"/>
      <c r="EUE14"/>
      <c r="EUF14"/>
      <c r="EUG14"/>
      <c r="EUH14"/>
      <c r="EUI14"/>
      <c r="EUJ14"/>
      <c r="EUK14"/>
      <c r="EUL14"/>
      <c r="EUM14"/>
      <c r="EUN14"/>
      <c r="EUO14"/>
      <c r="EUP14"/>
      <c r="EUQ14"/>
      <c r="EUR14"/>
      <c r="EUS14"/>
      <c r="EUT14"/>
      <c r="EUU14"/>
      <c r="EUV14"/>
      <c r="EUW14"/>
      <c r="EUX14"/>
      <c r="EUY14"/>
      <c r="EUZ14"/>
      <c r="EVA14"/>
      <c r="EVB14"/>
      <c r="EVC14"/>
      <c r="EVD14"/>
      <c r="EVE14"/>
      <c r="EVF14"/>
      <c r="EVG14"/>
      <c r="EVH14"/>
      <c r="EVI14"/>
      <c r="EVJ14"/>
      <c r="EVK14"/>
      <c r="EVL14"/>
      <c r="EVM14"/>
      <c r="EVN14"/>
      <c r="EVO14"/>
      <c r="EVP14"/>
      <c r="EVQ14"/>
      <c r="EVR14"/>
      <c r="EVS14"/>
      <c r="EVT14"/>
      <c r="EVU14"/>
      <c r="EVV14"/>
      <c r="EVW14"/>
      <c r="EVX14"/>
      <c r="EVY14"/>
      <c r="EVZ14"/>
      <c r="EWA14"/>
      <c r="EWB14"/>
      <c r="EWC14"/>
      <c r="EWD14"/>
      <c r="EWE14"/>
      <c r="EWF14"/>
      <c r="EWG14"/>
      <c r="EWH14"/>
      <c r="EWI14"/>
      <c r="EWJ14"/>
      <c r="EWK14"/>
      <c r="EWL14"/>
      <c r="EWM14"/>
      <c r="EWN14"/>
      <c r="EWO14"/>
      <c r="EWP14"/>
      <c r="EWQ14"/>
      <c r="EWR14"/>
      <c r="EWS14"/>
      <c r="EWT14"/>
      <c r="EWU14"/>
      <c r="EWV14"/>
      <c r="EWW14"/>
      <c r="EWX14"/>
      <c r="EWY14"/>
      <c r="EWZ14"/>
      <c r="EXA14"/>
      <c r="EXB14"/>
      <c r="EXC14"/>
      <c r="EXD14"/>
      <c r="EXE14"/>
      <c r="EXF14"/>
      <c r="EXG14"/>
      <c r="EXH14"/>
      <c r="EXI14"/>
      <c r="EXJ14"/>
      <c r="EXK14"/>
      <c r="EXL14"/>
      <c r="EXM14"/>
      <c r="EXN14"/>
      <c r="EXO14"/>
      <c r="EXP14"/>
      <c r="EXQ14"/>
      <c r="EXR14"/>
      <c r="EXS14"/>
      <c r="EXT14"/>
      <c r="EXU14"/>
      <c r="EXV14"/>
      <c r="EXW14"/>
      <c r="EXX14"/>
      <c r="EXY14"/>
      <c r="EXZ14"/>
      <c r="EYA14"/>
      <c r="EYB14"/>
      <c r="EYC14"/>
      <c r="EYD14"/>
      <c r="EYE14"/>
      <c r="EYF14"/>
      <c r="EYG14"/>
      <c r="EYH14"/>
      <c r="EYI14"/>
      <c r="EYJ14"/>
      <c r="EYK14"/>
      <c r="EYL14"/>
      <c r="EYM14"/>
      <c r="EYN14"/>
      <c r="EYO14"/>
      <c r="EYP14"/>
      <c r="EYQ14"/>
      <c r="EYR14"/>
      <c r="EYS14"/>
      <c r="EYT14"/>
      <c r="EYU14"/>
      <c r="EYV14"/>
      <c r="EYW14"/>
      <c r="EYX14"/>
      <c r="EYY14"/>
      <c r="EYZ14"/>
      <c r="EZA14"/>
      <c r="EZB14"/>
      <c r="EZC14"/>
      <c r="EZD14"/>
      <c r="EZE14"/>
      <c r="EZF14"/>
      <c r="EZG14"/>
      <c r="EZH14"/>
      <c r="EZI14"/>
      <c r="EZJ14"/>
      <c r="EZK14"/>
      <c r="EZL14"/>
      <c r="EZM14"/>
      <c r="EZN14"/>
      <c r="EZO14"/>
      <c r="EZP14"/>
      <c r="EZQ14"/>
      <c r="EZR14"/>
      <c r="EZS14"/>
      <c r="EZT14"/>
      <c r="EZU14"/>
      <c r="EZV14"/>
      <c r="EZW14"/>
      <c r="EZX14"/>
      <c r="EZY14"/>
      <c r="EZZ14"/>
      <c r="FAA14"/>
      <c r="FAB14"/>
      <c r="FAC14"/>
      <c r="FAD14"/>
      <c r="FAE14"/>
      <c r="FAF14"/>
      <c r="FAG14"/>
      <c r="FAH14"/>
      <c r="FAI14"/>
      <c r="FAJ14"/>
      <c r="FAK14"/>
      <c r="FAL14"/>
      <c r="FAM14"/>
      <c r="FAN14"/>
      <c r="FAO14"/>
      <c r="FAP14"/>
      <c r="FAQ14"/>
      <c r="FAR14"/>
      <c r="FAS14"/>
      <c r="FAT14"/>
      <c r="FAU14"/>
      <c r="FAV14"/>
      <c r="FAW14"/>
      <c r="FAX14"/>
      <c r="FAY14"/>
      <c r="FAZ14"/>
      <c r="FBA14"/>
      <c r="FBB14"/>
      <c r="FBC14"/>
      <c r="FBD14"/>
      <c r="FBE14"/>
      <c r="FBF14"/>
      <c r="FBG14"/>
      <c r="FBH14"/>
      <c r="FBI14"/>
      <c r="FBJ14"/>
      <c r="FBK14"/>
      <c r="FBL14"/>
      <c r="FBM14"/>
      <c r="FBN14"/>
      <c r="FBO14"/>
      <c r="FBP14"/>
      <c r="FBQ14"/>
      <c r="FBR14"/>
      <c r="FBS14"/>
      <c r="FBT14"/>
      <c r="FBU14"/>
      <c r="FBV14"/>
      <c r="FBW14"/>
      <c r="FBX14"/>
      <c r="FBY14"/>
      <c r="FBZ14"/>
      <c r="FCA14"/>
      <c r="FCB14"/>
      <c r="FCC14"/>
      <c r="FCD14"/>
      <c r="FCE14"/>
      <c r="FCF14"/>
      <c r="FCG14"/>
      <c r="FCH14"/>
      <c r="FCI14"/>
      <c r="FCJ14"/>
      <c r="FCK14"/>
      <c r="FCL14"/>
      <c r="FCM14"/>
      <c r="FCN14"/>
      <c r="FCO14"/>
      <c r="FCP14"/>
      <c r="FCQ14"/>
      <c r="FCR14"/>
      <c r="FCS14"/>
      <c r="FCT14"/>
      <c r="FCU14"/>
      <c r="FCV14"/>
      <c r="FCW14"/>
      <c r="FCX14"/>
      <c r="FCY14"/>
      <c r="FCZ14"/>
      <c r="FDA14"/>
      <c r="FDB14"/>
      <c r="FDC14"/>
      <c r="FDD14"/>
      <c r="FDE14"/>
      <c r="FDF14"/>
      <c r="FDG14"/>
      <c r="FDH14"/>
      <c r="FDI14"/>
      <c r="FDJ14"/>
      <c r="FDK14"/>
      <c r="FDL14"/>
      <c r="FDM14"/>
      <c r="FDN14"/>
      <c r="FDO14"/>
      <c r="FDP14"/>
      <c r="FDQ14"/>
      <c r="FDR14"/>
      <c r="FDS14"/>
      <c r="FDT14"/>
      <c r="FDU14"/>
      <c r="FDV14"/>
      <c r="FDW14"/>
      <c r="FDX14"/>
      <c r="FDY14"/>
      <c r="FDZ14"/>
      <c r="FEA14"/>
      <c r="FEB14"/>
      <c r="FEC14"/>
      <c r="FED14"/>
      <c r="FEE14"/>
      <c r="FEF14"/>
      <c r="FEG14"/>
      <c r="FEH14"/>
      <c r="FEI14"/>
      <c r="FEJ14"/>
      <c r="FEK14"/>
      <c r="FEL14"/>
      <c r="FEM14"/>
      <c r="FEN14"/>
      <c r="FEO14"/>
      <c r="FEP14"/>
      <c r="FEQ14"/>
      <c r="FER14"/>
      <c r="FES14"/>
      <c r="FET14"/>
      <c r="FEU14"/>
      <c r="FEV14"/>
      <c r="FEW14"/>
      <c r="FEX14"/>
      <c r="FEY14"/>
      <c r="FEZ14"/>
      <c r="FFA14"/>
      <c r="FFB14"/>
      <c r="FFC14"/>
      <c r="FFD14"/>
      <c r="FFE14"/>
      <c r="FFF14"/>
      <c r="FFG14"/>
      <c r="FFH14"/>
      <c r="FFI14"/>
      <c r="FFJ14"/>
      <c r="FFK14"/>
      <c r="FFL14"/>
      <c r="FFM14"/>
      <c r="FFN14"/>
      <c r="FFO14"/>
      <c r="FFP14"/>
      <c r="FFQ14"/>
      <c r="FFR14"/>
      <c r="FFS14"/>
      <c r="FFT14"/>
      <c r="FFU14"/>
      <c r="FFV14"/>
      <c r="FFW14"/>
      <c r="FFX14"/>
      <c r="FFY14"/>
      <c r="FFZ14"/>
      <c r="FGA14"/>
      <c r="FGB14"/>
      <c r="FGC14"/>
      <c r="FGD14"/>
      <c r="FGE14"/>
      <c r="FGF14"/>
      <c r="FGG14"/>
      <c r="FGH14"/>
      <c r="FGI14"/>
      <c r="FGJ14"/>
      <c r="FGK14"/>
      <c r="FGL14"/>
      <c r="FGM14"/>
      <c r="FGN14"/>
      <c r="FGO14"/>
      <c r="FGP14"/>
      <c r="FGQ14"/>
      <c r="FGR14"/>
      <c r="FGS14"/>
      <c r="FGT14"/>
      <c r="FGU14"/>
      <c r="FGV14"/>
      <c r="FGW14"/>
      <c r="FGX14"/>
      <c r="FGY14"/>
      <c r="FGZ14"/>
      <c r="FHA14"/>
      <c r="FHB14"/>
      <c r="FHC14"/>
      <c r="FHD14"/>
      <c r="FHE14"/>
      <c r="FHF14"/>
      <c r="FHG14"/>
      <c r="FHH14"/>
      <c r="FHI14"/>
      <c r="FHJ14"/>
      <c r="FHK14"/>
      <c r="FHL14"/>
      <c r="FHM14"/>
      <c r="FHN14"/>
      <c r="FHO14"/>
      <c r="FHP14"/>
      <c r="FHQ14"/>
      <c r="FHR14"/>
      <c r="FHS14"/>
      <c r="FHT14"/>
      <c r="FHU14"/>
      <c r="FHV14"/>
      <c r="FHW14"/>
      <c r="FHX14"/>
      <c r="FHY14"/>
      <c r="FHZ14"/>
      <c r="FIA14"/>
      <c r="FIB14"/>
      <c r="FIC14"/>
      <c r="FID14"/>
      <c r="FIE14"/>
      <c r="FIF14"/>
      <c r="FIG14"/>
      <c r="FIH14"/>
      <c r="FII14"/>
      <c r="FIJ14"/>
      <c r="FIK14"/>
      <c r="FIL14"/>
      <c r="FIM14"/>
      <c r="FIN14"/>
      <c r="FIO14"/>
      <c r="FIP14"/>
      <c r="FIQ14"/>
      <c r="FIR14"/>
      <c r="FIS14"/>
      <c r="FIT14"/>
      <c r="FIU14"/>
      <c r="FIV14"/>
      <c r="FIW14"/>
      <c r="FIX14"/>
      <c r="FIY14"/>
      <c r="FIZ14"/>
      <c r="FJA14"/>
      <c r="FJB14"/>
      <c r="FJC14"/>
      <c r="FJD14"/>
      <c r="FJE14"/>
      <c r="FJF14"/>
      <c r="FJG14"/>
      <c r="FJH14"/>
      <c r="FJI14"/>
      <c r="FJJ14"/>
      <c r="FJK14"/>
      <c r="FJL14"/>
      <c r="FJM14"/>
      <c r="FJN14"/>
      <c r="FJO14"/>
      <c r="FJP14"/>
      <c r="FJQ14"/>
      <c r="FJR14"/>
      <c r="FJS14"/>
      <c r="FJT14"/>
      <c r="FJU14"/>
      <c r="FJV14"/>
      <c r="FJW14"/>
      <c r="FJX14"/>
      <c r="FJY14"/>
      <c r="FJZ14"/>
      <c r="FKA14"/>
      <c r="FKB14"/>
      <c r="FKC14"/>
      <c r="FKD14"/>
      <c r="FKE14"/>
      <c r="FKF14"/>
      <c r="FKG14"/>
      <c r="FKH14"/>
      <c r="FKI14"/>
      <c r="FKJ14"/>
      <c r="FKK14"/>
      <c r="FKL14"/>
      <c r="FKM14"/>
      <c r="FKN14"/>
      <c r="FKO14"/>
      <c r="FKP14"/>
      <c r="FKQ14"/>
      <c r="FKR14"/>
      <c r="FKS14"/>
      <c r="FKT14"/>
      <c r="FKU14"/>
      <c r="FKV14"/>
      <c r="FKW14"/>
      <c r="FKX14"/>
      <c r="FKY14"/>
      <c r="FKZ14"/>
      <c r="FLA14"/>
      <c r="FLB14"/>
      <c r="FLC14"/>
      <c r="FLD14"/>
      <c r="FLE14"/>
      <c r="FLF14"/>
      <c r="FLG14"/>
      <c r="FLH14"/>
      <c r="FLI14"/>
      <c r="FLJ14"/>
      <c r="FLK14"/>
      <c r="FLL14"/>
      <c r="FLM14"/>
      <c r="FLN14"/>
      <c r="FLO14"/>
      <c r="FLP14"/>
      <c r="FLQ14"/>
      <c r="FLR14"/>
      <c r="FLS14"/>
      <c r="FLT14"/>
      <c r="FLU14"/>
      <c r="FLV14"/>
      <c r="FLW14"/>
      <c r="FLX14"/>
      <c r="FLY14"/>
      <c r="FLZ14"/>
      <c r="FMA14"/>
      <c r="FMB14"/>
      <c r="FMC14"/>
      <c r="FMD14"/>
      <c r="FME14"/>
      <c r="FMF14"/>
      <c r="FMG14"/>
      <c r="FMH14"/>
      <c r="FMI14"/>
      <c r="FMJ14"/>
      <c r="FMK14"/>
      <c r="FML14"/>
      <c r="FMM14"/>
      <c r="FMN14"/>
      <c r="FMO14"/>
      <c r="FMP14"/>
      <c r="FMQ14"/>
      <c r="FMR14"/>
      <c r="FMS14"/>
      <c r="FMT14"/>
      <c r="FMU14"/>
      <c r="FMV14"/>
      <c r="FMW14"/>
      <c r="FMX14"/>
      <c r="FMY14"/>
      <c r="FMZ14"/>
      <c r="FNA14"/>
      <c r="FNB14"/>
      <c r="FNC14"/>
      <c r="FND14"/>
      <c r="FNE14"/>
      <c r="FNF14"/>
      <c r="FNG14"/>
      <c r="FNH14"/>
      <c r="FNI14"/>
      <c r="FNJ14"/>
      <c r="FNK14"/>
      <c r="FNL14"/>
      <c r="FNM14"/>
      <c r="FNN14"/>
      <c r="FNO14"/>
      <c r="FNP14"/>
      <c r="FNQ14"/>
      <c r="FNR14"/>
      <c r="FNS14"/>
      <c r="FNT14"/>
      <c r="FNU14"/>
      <c r="FNV14"/>
      <c r="FNW14"/>
      <c r="FNX14"/>
      <c r="FNY14"/>
      <c r="FNZ14"/>
      <c r="FOA14"/>
      <c r="FOB14"/>
      <c r="FOC14"/>
      <c r="FOD14"/>
      <c r="FOE14"/>
      <c r="FOF14"/>
      <c r="FOG14"/>
      <c r="FOH14"/>
      <c r="FOI14"/>
      <c r="FOJ14"/>
      <c r="FOK14"/>
      <c r="FOL14"/>
      <c r="FOM14"/>
      <c r="FON14"/>
      <c r="FOO14"/>
      <c r="FOP14"/>
      <c r="FOQ14"/>
      <c r="FOR14"/>
      <c r="FOS14"/>
      <c r="FOT14"/>
      <c r="FOU14"/>
      <c r="FOV14"/>
      <c r="FOW14"/>
      <c r="FOX14"/>
      <c r="FOY14"/>
      <c r="FOZ14"/>
      <c r="FPA14"/>
      <c r="FPB14"/>
      <c r="FPC14"/>
      <c r="FPD14"/>
      <c r="FPE14"/>
      <c r="FPF14"/>
      <c r="FPG14"/>
      <c r="FPH14"/>
      <c r="FPI14"/>
      <c r="FPJ14"/>
      <c r="FPK14"/>
      <c r="FPL14"/>
      <c r="FPM14"/>
      <c r="FPN14"/>
      <c r="FPO14"/>
      <c r="FPP14"/>
      <c r="FPQ14"/>
      <c r="FPR14"/>
      <c r="FPS14"/>
      <c r="FPT14"/>
      <c r="FPU14"/>
      <c r="FPV14"/>
      <c r="FPW14"/>
      <c r="FPX14"/>
      <c r="FPY14"/>
      <c r="FPZ14"/>
      <c r="FQA14"/>
      <c r="FQB14"/>
      <c r="FQC14"/>
      <c r="FQD14"/>
      <c r="FQE14"/>
      <c r="FQF14"/>
      <c r="FQG14"/>
      <c r="FQH14"/>
      <c r="FQI14"/>
      <c r="FQJ14"/>
      <c r="FQK14"/>
      <c r="FQL14"/>
      <c r="FQM14"/>
      <c r="FQN14"/>
      <c r="FQO14"/>
      <c r="FQP14"/>
      <c r="FQQ14"/>
      <c r="FQR14"/>
      <c r="FQS14"/>
      <c r="FQT14"/>
      <c r="FQU14"/>
      <c r="FQV14"/>
      <c r="FQW14"/>
      <c r="FQX14"/>
      <c r="FQY14"/>
      <c r="FQZ14"/>
      <c r="FRA14"/>
      <c r="FRB14"/>
      <c r="FRC14"/>
      <c r="FRD14"/>
      <c r="FRE14"/>
      <c r="FRF14"/>
      <c r="FRG14"/>
      <c r="FRH14"/>
      <c r="FRI14"/>
      <c r="FRJ14"/>
      <c r="FRK14"/>
      <c r="FRL14"/>
      <c r="FRM14"/>
      <c r="FRN14"/>
      <c r="FRO14"/>
      <c r="FRP14"/>
      <c r="FRQ14"/>
      <c r="FRR14"/>
      <c r="FRS14"/>
      <c r="FRT14"/>
      <c r="FRU14"/>
      <c r="FRV14"/>
      <c r="FRW14"/>
      <c r="FRX14"/>
      <c r="FRY14"/>
      <c r="FRZ14"/>
      <c r="FSA14"/>
      <c r="FSB14"/>
      <c r="FSC14"/>
      <c r="FSD14"/>
      <c r="FSE14"/>
      <c r="FSF14"/>
      <c r="FSG14"/>
      <c r="FSH14"/>
      <c r="FSI14"/>
      <c r="FSJ14"/>
      <c r="FSK14"/>
      <c r="FSL14"/>
      <c r="FSM14"/>
      <c r="FSN14"/>
      <c r="FSO14"/>
      <c r="FSP14"/>
      <c r="FSQ14"/>
      <c r="FSR14"/>
      <c r="FSS14"/>
      <c r="FST14"/>
      <c r="FSU14"/>
      <c r="FSV14"/>
      <c r="FSW14"/>
      <c r="FSX14"/>
      <c r="FSY14"/>
      <c r="FSZ14"/>
      <c r="FTA14"/>
      <c r="FTB14"/>
      <c r="FTC14"/>
      <c r="FTD14"/>
      <c r="FTE14"/>
      <c r="FTF14"/>
      <c r="FTG14"/>
      <c r="FTH14"/>
      <c r="FTI14"/>
      <c r="FTJ14"/>
      <c r="FTK14"/>
      <c r="FTL14"/>
      <c r="FTM14"/>
      <c r="FTN14"/>
      <c r="FTO14"/>
      <c r="FTP14"/>
      <c r="FTQ14"/>
      <c r="FTR14"/>
      <c r="FTS14"/>
      <c r="FTT14"/>
      <c r="FTU14"/>
      <c r="FTV14"/>
      <c r="FTW14"/>
      <c r="FTX14"/>
      <c r="FTY14"/>
      <c r="FTZ14"/>
      <c r="FUA14"/>
      <c r="FUB14"/>
      <c r="FUC14"/>
      <c r="FUD14"/>
      <c r="FUE14"/>
      <c r="FUF14"/>
      <c r="FUG14"/>
      <c r="FUH14"/>
      <c r="FUI14"/>
      <c r="FUJ14"/>
      <c r="FUK14"/>
      <c r="FUL14"/>
      <c r="FUM14"/>
      <c r="FUN14"/>
      <c r="FUO14"/>
      <c r="FUP14"/>
      <c r="FUQ14"/>
      <c r="FUR14"/>
      <c r="FUS14"/>
      <c r="FUT14"/>
      <c r="FUU14"/>
      <c r="FUV14"/>
      <c r="FUW14"/>
      <c r="FUX14"/>
      <c r="FUY14"/>
      <c r="FUZ14"/>
      <c r="FVA14"/>
      <c r="FVB14"/>
      <c r="FVC14"/>
      <c r="FVD14"/>
      <c r="FVE14"/>
      <c r="FVF14"/>
      <c r="FVG14"/>
      <c r="FVH14"/>
      <c r="FVI14"/>
      <c r="FVJ14"/>
      <c r="FVK14"/>
      <c r="FVL14"/>
      <c r="FVM14"/>
      <c r="FVN14"/>
      <c r="FVO14"/>
      <c r="FVP14"/>
      <c r="FVQ14"/>
      <c r="FVR14"/>
      <c r="FVS14"/>
      <c r="FVT14"/>
      <c r="FVU14"/>
      <c r="FVV14"/>
      <c r="FVW14"/>
      <c r="FVX14"/>
      <c r="FVY14"/>
      <c r="FVZ14"/>
      <c r="FWA14"/>
      <c r="FWB14"/>
      <c r="FWC14"/>
      <c r="FWD14"/>
      <c r="FWE14"/>
      <c r="FWF14"/>
      <c r="FWG14"/>
      <c r="FWH14"/>
      <c r="FWI14"/>
      <c r="FWJ14"/>
      <c r="FWK14"/>
      <c r="FWL14"/>
      <c r="FWM14"/>
      <c r="FWN14"/>
      <c r="FWO14"/>
      <c r="FWP14"/>
      <c r="FWQ14"/>
      <c r="FWR14"/>
      <c r="FWS14"/>
      <c r="FWT14"/>
      <c r="FWU14"/>
      <c r="FWV14"/>
      <c r="FWW14"/>
      <c r="FWX14"/>
      <c r="FWY14"/>
      <c r="FWZ14"/>
      <c r="FXA14"/>
      <c r="FXB14"/>
      <c r="FXC14"/>
      <c r="FXD14"/>
      <c r="FXE14"/>
      <c r="FXF14"/>
      <c r="FXG14"/>
      <c r="FXH14"/>
      <c r="FXI14"/>
      <c r="FXJ14"/>
      <c r="FXK14"/>
      <c r="FXL14"/>
      <c r="FXM14"/>
      <c r="FXN14"/>
      <c r="FXO14"/>
      <c r="FXP14"/>
      <c r="FXQ14"/>
      <c r="FXR14"/>
      <c r="FXS14"/>
      <c r="FXT14"/>
      <c r="FXU14"/>
      <c r="FXV14"/>
      <c r="FXW14"/>
      <c r="FXX14"/>
      <c r="FXY14"/>
      <c r="FXZ14"/>
      <c r="FYA14"/>
      <c r="FYB14"/>
      <c r="FYC14"/>
      <c r="FYD14"/>
      <c r="FYE14"/>
      <c r="FYF14"/>
      <c r="FYG14"/>
      <c r="FYH14"/>
      <c r="FYI14"/>
      <c r="FYJ14"/>
      <c r="FYK14"/>
      <c r="FYL14"/>
      <c r="FYM14"/>
      <c r="FYN14"/>
      <c r="FYO14"/>
      <c r="FYP14"/>
      <c r="FYQ14"/>
      <c r="FYR14"/>
      <c r="FYS14"/>
      <c r="FYT14"/>
      <c r="FYU14"/>
      <c r="FYV14"/>
      <c r="FYW14"/>
      <c r="FYX14"/>
      <c r="FYY14"/>
      <c r="FYZ14"/>
      <c r="FZA14"/>
      <c r="FZB14"/>
      <c r="FZC14"/>
      <c r="FZD14"/>
      <c r="FZE14"/>
      <c r="FZF14"/>
      <c r="FZG14"/>
      <c r="FZH14"/>
      <c r="FZI14"/>
      <c r="FZJ14"/>
      <c r="FZK14"/>
      <c r="FZL14"/>
      <c r="FZM14"/>
      <c r="FZN14"/>
      <c r="FZO14"/>
      <c r="FZP14"/>
      <c r="FZQ14"/>
      <c r="FZR14"/>
      <c r="FZS14"/>
      <c r="FZT14"/>
      <c r="FZU14"/>
      <c r="FZV14"/>
      <c r="FZW14"/>
      <c r="FZX14"/>
      <c r="FZY14"/>
      <c r="FZZ14"/>
      <c r="GAA14"/>
      <c r="GAB14"/>
      <c r="GAC14"/>
      <c r="GAD14"/>
      <c r="GAE14"/>
      <c r="GAF14"/>
      <c r="GAG14"/>
      <c r="GAH14"/>
      <c r="GAI14"/>
      <c r="GAJ14"/>
      <c r="GAK14"/>
      <c r="GAL14"/>
      <c r="GAM14"/>
      <c r="GAN14"/>
      <c r="GAO14"/>
      <c r="GAP14"/>
      <c r="GAQ14"/>
      <c r="GAR14"/>
      <c r="GAS14"/>
      <c r="GAT14"/>
      <c r="GAU14"/>
      <c r="GAV14"/>
      <c r="GAW14"/>
      <c r="GAX14"/>
      <c r="GAY14"/>
      <c r="GAZ14"/>
      <c r="GBA14"/>
      <c r="GBB14"/>
      <c r="GBC14"/>
      <c r="GBD14"/>
      <c r="GBE14"/>
      <c r="GBF14"/>
      <c r="GBG14"/>
      <c r="GBH14"/>
      <c r="GBI14"/>
      <c r="GBJ14"/>
      <c r="GBK14"/>
      <c r="GBL14"/>
      <c r="GBM14"/>
      <c r="GBN14"/>
      <c r="GBO14"/>
      <c r="GBP14"/>
      <c r="GBQ14"/>
      <c r="GBR14"/>
      <c r="GBS14"/>
      <c r="GBT14"/>
      <c r="GBU14"/>
      <c r="GBV14"/>
      <c r="GBW14"/>
      <c r="GBX14"/>
      <c r="GBY14"/>
      <c r="GBZ14"/>
      <c r="GCA14"/>
      <c r="GCB14"/>
      <c r="GCC14"/>
      <c r="GCD14"/>
      <c r="GCE14"/>
      <c r="GCF14"/>
      <c r="GCG14"/>
      <c r="GCH14"/>
      <c r="GCI14"/>
      <c r="GCJ14"/>
      <c r="GCK14"/>
      <c r="GCL14"/>
      <c r="GCM14"/>
      <c r="GCN14"/>
      <c r="GCO14"/>
      <c r="GCP14"/>
      <c r="GCQ14"/>
      <c r="GCR14"/>
      <c r="GCS14"/>
      <c r="GCT14"/>
      <c r="GCU14"/>
      <c r="GCV14"/>
      <c r="GCW14"/>
      <c r="GCX14"/>
      <c r="GCY14"/>
      <c r="GCZ14"/>
      <c r="GDA14"/>
      <c r="GDB14"/>
      <c r="GDC14"/>
      <c r="GDD14"/>
      <c r="GDE14"/>
      <c r="GDF14"/>
      <c r="GDG14"/>
      <c r="GDH14"/>
      <c r="GDI14"/>
      <c r="GDJ14"/>
      <c r="GDK14"/>
      <c r="GDL14"/>
      <c r="GDM14"/>
      <c r="GDN14"/>
      <c r="GDO14"/>
      <c r="GDP14"/>
      <c r="GDQ14"/>
      <c r="GDR14"/>
      <c r="GDS14"/>
      <c r="GDT14"/>
      <c r="GDU14"/>
      <c r="GDV14"/>
      <c r="GDW14"/>
      <c r="GDX14"/>
      <c r="GDY14"/>
      <c r="GDZ14"/>
      <c r="GEA14"/>
      <c r="GEB14"/>
      <c r="GEC14"/>
      <c r="GED14"/>
      <c r="GEE14"/>
      <c r="GEF14"/>
      <c r="GEG14"/>
      <c r="GEH14"/>
      <c r="GEI14"/>
      <c r="GEJ14"/>
      <c r="GEK14"/>
      <c r="GEL14"/>
      <c r="GEM14"/>
      <c r="GEN14"/>
      <c r="GEO14"/>
      <c r="GEP14"/>
      <c r="GEQ14"/>
      <c r="GER14"/>
      <c r="GES14"/>
      <c r="GET14"/>
      <c r="GEU14"/>
      <c r="GEV14"/>
      <c r="GEW14"/>
      <c r="GEX14"/>
      <c r="GEY14"/>
      <c r="GEZ14"/>
      <c r="GFA14"/>
      <c r="GFB14"/>
      <c r="GFC14"/>
      <c r="GFD14"/>
      <c r="GFE14"/>
      <c r="GFF14"/>
      <c r="GFG14"/>
      <c r="GFH14"/>
      <c r="GFI14"/>
      <c r="GFJ14"/>
      <c r="GFK14"/>
      <c r="GFL14"/>
      <c r="GFM14"/>
      <c r="GFN14"/>
      <c r="GFO14"/>
      <c r="GFP14"/>
      <c r="GFQ14"/>
      <c r="GFR14"/>
      <c r="GFS14"/>
      <c r="GFT14"/>
      <c r="GFU14"/>
      <c r="GFV14"/>
      <c r="GFW14"/>
      <c r="GFX14"/>
      <c r="GFY14"/>
      <c r="GFZ14"/>
      <c r="GGA14"/>
      <c r="GGB14"/>
      <c r="GGC14"/>
      <c r="GGD14"/>
      <c r="GGE14"/>
      <c r="GGF14"/>
      <c r="GGG14"/>
      <c r="GGH14"/>
      <c r="GGI14"/>
      <c r="GGJ14"/>
      <c r="GGK14"/>
      <c r="GGL14"/>
      <c r="GGM14"/>
      <c r="GGN14"/>
      <c r="GGO14"/>
      <c r="GGP14"/>
      <c r="GGQ14"/>
      <c r="GGR14"/>
      <c r="GGS14"/>
      <c r="GGT14"/>
      <c r="GGU14"/>
      <c r="GGV14"/>
      <c r="GGW14"/>
      <c r="GGX14"/>
      <c r="GGY14"/>
      <c r="GGZ14"/>
      <c r="GHA14"/>
      <c r="GHB14"/>
      <c r="GHC14"/>
      <c r="GHD14"/>
      <c r="GHE14"/>
      <c r="GHF14"/>
      <c r="GHG14"/>
      <c r="GHH14"/>
      <c r="GHI14"/>
      <c r="GHJ14"/>
      <c r="GHK14"/>
      <c r="GHL14"/>
      <c r="GHM14"/>
      <c r="GHN14"/>
      <c r="GHO14"/>
      <c r="GHP14"/>
      <c r="GHQ14"/>
      <c r="GHR14"/>
      <c r="GHS14"/>
      <c r="GHT14"/>
      <c r="GHU14"/>
      <c r="GHV14"/>
      <c r="GHW14"/>
      <c r="GHX14"/>
      <c r="GHY14"/>
      <c r="GHZ14"/>
      <c r="GIA14"/>
      <c r="GIB14"/>
      <c r="GIC14"/>
      <c r="GID14"/>
      <c r="GIE14"/>
      <c r="GIF14"/>
      <c r="GIG14"/>
      <c r="GIH14"/>
      <c r="GII14"/>
      <c r="GIJ14"/>
      <c r="GIK14"/>
      <c r="GIL14"/>
      <c r="GIM14"/>
      <c r="GIN14"/>
      <c r="GIO14"/>
      <c r="GIP14"/>
      <c r="GIQ14"/>
      <c r="GIR14"/>
      <c r="GIS14"/>
      <c r="GIT14"/>
      <c r="GIU14"/>
      <c r="GIV14"/>
      <c r="GIW14"/>
      <c r="GIX14"/>
      <c r="GIY14"/>
      <c r="GIZ14"/>
      <c r="GJA14"/>
      <c r="GJB14"/>
      <c r="GJC14"/>
      <c r="GJD14"/>
      <c r="GJE14"/>
      <c r="GJF14"/>
      <c r="GJG14"/>
      <c r="GJH14"/>
      <c r="GJI14"/>
      <c r="GJJ14"/>
      <c r="GJK14"/>
      <c r="GJL14"/>
      <c r="GJM14"/>
      <c r="GJN14"/>
      <c r="GJO14"/>
      <c r="GJP14"/>
      <c r="GJQ14"/>
      <c r="GJR14"/>
      <c r="GJS14"/>
      <c r="GJT14"/>
      <c r="GJU14"/>
      <c r="GJV14"/>
      <c r="GJW14"/>
      <c r="GJX14"/>
      <c r="GJY14"/>
      <c r="GJZ14"/>
      <c r="GKA14"/>
      <c r="GKB14"/>
      <c r="GKC14"/>
      <c r="GKD14"/>
      <c r="GKE14"/>
      <c r="GKF14"/>
      <c r="GKG14"/>
      <c r="GKH14"/>
      <c r="GKI14"/>
      <c r="GKJ14"/>
      <c r="GKK14"/>
      <c r="GKL14"/>
      <c r="GKM14"/>
      <c r="GKN14"/>
      <c r="GKO14"/>
      <c r="GKP14"/>
      <c r="GKQ14"/>
      <c r="GKR14"/>
      <c r="GKS14"/>
      <c r="GKT14"/>
      <c r="GKU14"/>
      <c r="GKV14"/>
      <c r="GKW14"/>
      <c r="GKX14"/>
      <c r="GKY14"/>
      <c r="GKZ14"/>
      <c r="GLA14"/>
      <c r="GLB14"/>
      <c r="GLC14"/>
      <c r="GLD14"/>
      <c r="GLE14"/>
      <c r="GLF14"/>
      <c r="GLG14"/>
      <c r="GLH14"/>
      <c r="GLI14"/>
      <c r="GLJ14"/>
      <c r="GLK14"/>
      <c r="GLL14"/>
      <c r="GLM14"/>
      <c r="GLN14"/>
      <c r="GLO14"/>
      <c r="GLP14"/>
      <c r="GLQ14"/>
      <c r="GLR14"/>
      <c r="GLS14"/>
      <c r="GLT14"/>
      <c r="GLU14"/>
      <c r="GLV14"/>
      <c r="GLW14"/>
      <c r="GLX14"/>
      <c r="GLY14"/>
      <c r="GLZ14"/>
      <c r="GMA14"/>
      <c r="GMB14"/>
      <c r="GMC14"/>
      <c r="GMD14"/>
      <c r="GME14"/>
      <c r="GMF14"/>
      <c r="GMG14"/>
      <c r="GMH14"/>
      <c r="GMI14"/>
      <c r="GMJ14"/>
      <c r="GMK14"/>
      <c r="GML14"/>
      <c r="GMM14"/>
      <c r="GMN14"/>
      <c r="GMO14"/>
      <c r="GMP14"/>
      <c r="GMQ14"/>
      <c r="GMR14"/>
      <c r="GMS14"/>
      <c r="GMT14"/>
      <c r="GMU14"/>
      <c r="GMV14"/>
      <c r="GMW14"/>
      <c r="GMX14"/>
      <c r="GMY14"/>
      <c r="GMZ14"/>
      <c r="GNA14"/>
      <c r="GNB14"/>
      <c r="GNC14"/>
      <c r="GND14"/>
      <c r="GNE14"/>
      <c r="GNF14"/>
      <c r="GNG14"/>
      <c r="GNH14"/>
      <c r="GNI14"/>
      <c r="GNJ14"/>
      <c r="GNK14"/>
      <c r="GNL14"/>
      <c r="GNM14"/>
      <c r="GNN14"/>
      <c r="GNO14"/>
      <c r="GNP14"/>
      <c r="GNQ14"/>
      <c r="GNR14"/>
      <c r="GNS14"/>
      <c r="GNT14"/>
      <c r="GNU14"/>
      <c r="GNV14"/>
      <c r="GNW14"/>
      <c r="GNX14"/>
      <c r="GNY14"/>
      <c r="GNZ14"/>
      <c r="GOA14"/>
      <c r="GOB14"/>
      <c r="GOC14"/>
      <c r="GOD14"/>
      <c r="GOE14"/>
      <c r="GOF14"/>
      <c r="GOG14"/>
      <c r="GOH14"/>
      <c r="GOI14"/>
      <c r="GOJ14"/>
      <c r="GOK14"/>
      <c r="GOL14"/>
      <c r="GOM14"/>
      <c r="GON14"/>
      <c r="GOO14"/>
      <c r="GOP14"/>
      <c r="GOQ14"/>
      <c r="GOR14"/>
      <c r="GOS14"/>
      <c r="GOT14"/>
      <c r="GOU14"/>
      <c r="GOV14"/>
      <c r="GOW14"/>
      <c r="GOX14"/>
      <c r="GOY14"/>
      <c r="GOZ14"/>
      <c r="GPA14"/>
      <c r="GPB14"/>
      <c r="GPC14"/>
      <c r="GPD14"/>
      <c r="GPE14"/>
      <c r="GPF14"/>
      <c r="GPG14"/>
      <c r="GPH14"/>
      <c r="GPI14"/>
      <c r="GPJ14"/>
      <c r="GPK14"/>
      <c r="GPL14"/>
      <c r="GPM14"/>
      <c r="GPN14"/>
      <c r="GPO14"/>
      <c r="GPP14"/>
      <c r="GPQ14"/>
      <c r="GPR14"/>
      <c r="GPS14"/>
      <c r="GPT14"/>
      <c r="GPU14"/>
      <c r="GPV14"/>
      <c r="GPW14"/>
      <c r="GPX14"/>
      <c r="GPY14"/>
      <c r="GPZ14"/>
      <c r="GQA14"/>
      <c r="GQB14"/>
      <c r="GQC14"/>
      <c r="GQD14"/>
      <c r="GQE14"/>
      <c r="GQF14"/>
      <c r="GQG14"/>
      <c r="GQH14"/>
      <c r="GQI14"/>
      <c r="GQJ14"/>
      <c r="GQK14"/>
      <c r="GQL14"/>
      <c r="GQM14"/>
      <c r="GQN14"/>
      <c r="GQO14"/>
      <c r="GQP14"/>
      <c r="GQQ14"/>
      <c r="GQR14"/>
      <c r="GQS14"/>
      <c r="GQT14"/>
      <c r="GQU14"/>
      <c r="GQV14"/>
      <c r="GQW14"/>
      <c r="GQX14"/>
      <c r="GQY14"/>
      <c r="GQZ14"/>
      <c r="GRA14"/>
      <c r="GRB14"/>
      <c r="GRC14"/>
      <c r="GRD14"/>
      <c r="GRE14"/>
      <c r="GRF14"/>
      <c r="GRG14"/>
      <c r="GRH14"/>
      <c r="GRI14"/>
      <c r="GRJ14"/>
      <c r="GRK14"/>
      <c r="GRL14"/>
      <c r="GRM14"/>
      <c r="GRN14"/>
      <c r="GRO14"/>
      <c r="GRP14"/>
      <c r="GRQ14"/>
      <c r="GRR14"/>
      <c r="GRS14"/>
      <c r="GRT14"/>
      <c r="GRU14"/>
      <c r="GRV14"/>
      <c r="GRW14"/>
      <c r="GRX14"/>
      <c r="GRY14"/>
      <c r="GRZ14"/>
      <c r="GSA14"/>
      <c r="GSB14"/>
      <c r="GSC14"/>
      <c r="GSD14"/>
      <c r="GSE14"/>
      <c r="GSF14"/>
      <c r="GSG14"/>
      <c r="GSH14"/>
      <c r="GSI14"/>
      <c r="GSJ14"/>
      <c r="GSK14"/>
      <c r="GSL14"/>
      <c r="GSM14"/>
      <c r="GSN14"/>
      <c r="GSO14"/>
      <c r="GSP14"/>
      <c r="GSQ14"/>
      <c r="GSR14"/>
      <c r="GSS14"/>
      <c r="GST14"/>
      <c r="GSU14"/>
      <c r="GSV14"/>
      <c r="GSW14"/>
      <c r="GSX14"/>
      <c r="GSY14"/>
      <c r="GSZ14"/>
      <c r="GTA14"/>
      <c r="GTB14"/>
      <c r="GTC14"/>
      <c r="GTD14"/>
      <c r="GTE14"/>
      <c r="GTF14"/>
      <c r="GTG14"/>
      <c r="GTH14"/>
      <c r="GTI14"/>
      <c r="GTJ14"/>
      <c r="GTK14"/>
      <c r="GTL14"/>
      <c r="GTM14"/>
      <c r="GTN14"/>
      <c r="GTO14"/>
      <c r="GTP14"/>
      <c r="GTQ14"/>
      <c r="GTR14"/>
      <c r="GTS14"/>
      <c r="GTT14"/>
      <c r="GTU14"/>
      <c r="GTV14"/>
      <c r="GTW14"/>
      <c r="GTX14"/>
      <c r="GTY14"/>
      <c r="GTZ14"/>
      <c r="GUA14"/>
      <c r="GUB14"/>
      <c r="GUC14"/>
      <c r="GUD14"/>
      <c r="GUE14"/>
      <c r="GUF14"/>
      <c r="GUG14"/>
      <c r="GUH14"/>
      <c r="GUI14"/>
      <c r="GUJ14"/>
      <c r="GUK14"/>
      <c r="GUL14"/>
      <c r="GUM14"/>
      <c r="GUN14"/>
      <c r="GUO14"/>
      <c r="GUP14"/>
      <c r="GUQ14"/>
      <c r="GUR14"/>
      <c r="GUS14"/>
      <c r="GUT14"/>
      <c r="GUU14"/>
      <c r="GUV14"/>
      <c r="GUW14"/>
      <c r="GUX14"/>
      <c r="GUY14"/>
      <c r="GUZ14"/>
      <c r="GVA14"/>
      <c r="GVB14"/>
      <c r="GVC14"/>
      <c r="GVD14"/>
      <c r="GVE14"/>
      <c r="GVF14"/>
      <c r="GVG14"/>
      <c r="GVH14"/>
      <c r="GVI14"/>
      <c r="GVJ14"/>
      <c r="GVK14"/>
      <c r="GVL14"/>
      <c r="GVM14"/>
      <c r="GVN14"/>
      <c r="GVO14"/>
      <c r="GVP14"/>
      <c r="GVQ14"/>
      <c r="GVR14"/>
      <c r="GVS14"/>
      <c r="GVT14"/>
      <c r="GVU14"/>
      <c r="GVV14"/>
      <c r="GVW14"/>
      <c r="GVX14"/>
      <c r="GVY14"/>
      <c r="GVZ14"/>
      <c r="GWA14"/>
      <c r="GWB14"/>
      <c r="GWC14"/>
      <c r="GWD14"/>
      <c r="GWE14"/>
      <c r="GWF14"/>
      <c r="GWG14"/>
      <c r="GWH14"/>
      <c r="GWI14"/>
      <c r="GWJ14"/>
      <c r="GWK14"/>
      <c r="GWL14"/>
      <c r="GWM14"/>
      <c r="GWN14"/>
      <c r="GWO14"/>
      <c r="GWP14"/>
      <c r="GWQ14"/>
      <c r="GWR14"/>
      <c r="GWS14"/>
      <c r="GWT14"/>
      <c r="GWU14"/>
      <c r="GWV14"/>
      <c r="GWW14"/>
      <c r="GWX14"/>
      <c r="GWY14"/>
      <c r="GWZ14"/>
      <c r="GXA14"/>
      <c r="GXB14"/>
      <c r="GXC14"/>
      <c r="GXD14"/>
      <c r="GXE14"/>
      <c r="GXF14"/>
      <c r="GXG14"/>
      <c r="GXH14"/>
      <c r="GXI14"/>
      <c r="GXJ14"/>
      <c r="GXK14"/>
      <c r="GXL14"/>
      <c r="GXM14"/>
      <c r="GXN14"/>
      <c r="GXO14"/>
      <c r="GXP14"/>
      <c r="GXQ14"/>
      <c r="GXR14"/>
      <c r="GXS14"/>
      <c r="GXT14"/>
      <c r="GXU14"/>
      <c r="GXV14"/>
      <c r="GXW14"/>
      <c r="GXX14"/>
      <c r="GXY14"/>
      <c r="GXZ14"/>
      <c r="GYA14"/>
      <c r="GYB14"/>
      <c r="GYC14"/>
      <c r="GYD14"/>
      <c r="GYE14"/>
      <c r="GYF14"/>
      <c r="GYG14"/>
      <c r="GYH14"/>
      <c r="GYI14"/>
      <c r="GYJ14"/>
      <c r="GYK14"/>
      <c r="GYL14"/>
      <c r="GYM14"/>
      <c r="GYN14"/>
      <c r="GYO14"/>
      <c r="GYP14"/>
      <c r="GYQ14"/>
      <c r="GYR14"/>
      <c r="GYS14"/>
      <c r="GYT14"/>
      <c r="GYU14"/>
      <c r="GYV14"/>
      <c r="GYW14"/>
      <c r="GYX14"/>
      <c r="GYY14"/>
      <c r="GYZ14"/>
      <c r="GZA14"/>
      <c r="GZB14"/>
      <c r="GZC14"/>
      <c r="GZD14"/>
      <c r="GZE14"/>
      <c r="GZF14"/>
      <c r="GZG14"/>
      <c r="GZH14"/>
      <c r="GZI14"/>
      <c r="GZJ14"/>
      <c r="GZK14"/>
      <c r="GZL14"/>
      <c r="GZM14"/>
      <c r="GZN14"/>
      <c r="GZO14"/>
      <c r="GZP14"/>
      <c r="GZQ14"/>
      <c r="GZR14"/>
      <c r="GZS14"/>
      <c r="GZT14"/>
      <c r="GZU14"/>
      <c r="GZV14"/>
      <c r="GZW14"/>
      <c r="GZX14"/>
      <c r="GZY14"/>
      <c r="GZZ14"/>
      <c r="HAA14"/>
      <c r="HAB14"/>
      <c r="HAC14"/>
      <c r="HAD14"/>
      <c r="HAE14"/>
      <c r="HAF14"/>
      <c r="HAG14"/>
      <c r="HAH14"/>
      <c r="HAI14"/>
      <c r="HAJ14"/>
      <c r="HAK14"/>
      <c r="HAL14"/>
      <c r="HAM14"/>
      <c r="HAN14"/>
      <c r="HAO14"/>
      <c r="HAP14"/>
      <c r="HAQ14"/>
      <c r="HAR14"/>
      <c r="HAS14"/>
      <c r="HAT14"/>
      <c r="HAU14"/>
      <c r="HAV14"/>
      <c r="HAW14"/>
      <c r="HAX14"/>
      <c r="HAY14"/>
      <c r="HAZ14"/>
      <c r="HBA14"/>
      <c r="HBB14"/>
      <c r="HBC14"/>
      <c r="HBD14"/>
      <c r="HBE14"/>
      <c r="HBF14"/>
      <c r="HBG14"/>
      <c r="HBH14"/>
      <c r="HBI14"/>
      <c r="HBJ14"/>
      <c r="HBK14"/>
      <c r="HBL14"/>
      <c r="HBM14"/>
      <c r="HBN14"/>
      <c r="HBO14"/>
      <c r="HBP14"/>
      <c r="HBQ14"/>
      <c r="HBR14"/>
      <c r="HBS14"/>
      <c r="HBT14"/>
      <c r="HBU14"/>
      <c r="HBV14"/>
      <c r="HBW14"/>
      <c r="HBX14"/>
      <c r="HBY14"/>
      <c r="HBZ14"/>
      <c r="HCA14"/>
      <c r="HCB14"/>
      <c r="HCC14"/>
      <c r="HCD14"/>
      <c r="HCE14"/>
      <c r="HCF14"/>
      <c r="HCG14"/>
      <c r="HCH14"/>
      <c r="HCI14"/>
      <c r="HCJ14"/>
      <c r="HCK14"/>
      <c r="HCL14"/>
      <c r="HCM14"/>
      <c r="HCN14"/>
      <c r="HCO14"/>
      <c r="HCP14"/>
      <c r="HCQ14"/>
      <c r="HCR14"/>
      <c r="HCS14"/>
      <c r="HCT14"/>
      <c r="HCU14"/>
      <c r="HCV14"/>
      <c r="HCW14"/>
      <c r="HCX14"/>
      <c r="HCY14"/>
      <c r="HCZ14"/>
      <c r="HDA14"/>
      <c r="HDB14"/>
      <c r="HDC14"/>
      <c r="HDD14"/>
      <c r="HDE14"/>
      <c r="HDF14"/>
      <c r="HDG14"/>
      <c r="HDH14"/>
      <c r="HDI14"/>
      <c r="HDJ14"/>
      <c r="HDK14"/>
      <c r="HDL14"/>
      <c r="HDM14"/>
      <c r="HDN14"/>
      <c r="HDO14"/>
      <c r="HDP14"/>
      <c r="HDQ14"/>
      <c r="HDR14"/>
      <c r="HDS14"/>
      <c r="HDT14"/>
      <c r="HDU14"/>
      <c r="HDV14"/>
      <c r="HDW14"/>
      <c r="HDX14"/>
      <c r="HDY14"/>
      <c r="HDZ14"/>
      <c r="HEA14"/>
      <c r="HEB14"/>
      <c r="HEC14"/>
      <c r="HED14"/>
      <c r="HEE14"/>
      <c r="HEF14"/>
      <c r="HEG14"/>
      <c r="HEH14"/>
      <c r="HEI14"/>
      <c r="HEJ14"/>
      <c r="HEK14"/>
      <c r="HEL14"/>
      <c r="HEM14"/>
      <c r="HEN14"/>
      <c r="HEO14"/>
      <c r="HEP14"/>
      <c r="HEQ14"/>
      <c r="HER14"/>
      <c r="HES14"/>
      <c r="HET14"/>
      <c r="HEU14"/>
      <c r="HEV14"/>
      <c r="HEW14"/>
      <c r="HEX14"/>
      <c r="HEY14"/>
      <c r="HEZ14"/>
      <c r="HFA14"/>
      <c r="HFB14"/>
      <c r="HFC14"/>
      <c r="HFD14"/>
      <c r="HFE14"/>
      <c r="HFF14"/>
      <c r="HFG14"/>
      <c r="HFH14"/>
      <c r="HFI14"/>
      <c r="HFJ14"/>
      <c r="HFK14"/>
      <c r="HFL14"/>
      <c r="HFM14"/>
      <c r="HFN14"/>
      <c r="HFO14"/>
      <c r="HFP14"/>
      <c r="HFQ14"/>
      <c r="HFR14"/>
      <c r="HFS14"/>
      <c r="HFT14"/>
      <c r="HFU14"/>
      <c r="HFV14"/>
      <c r="HFW14"/>
      <c r="HFX14"/>
      <c r="HFY14"/>
      <c r="HFZ14"/>
      <c r="HGA14"/>
      <c r="HGB14"/>
      <c r="HGC14"/>
      <c r="HGD14"/>
      <c r="HGE14"/>
      <c r="HGF14"/>
      <c r="HGG14"/>
      <c r="HGH14"/>
      <c r="HGI14"/>
      <c r="HGJ14"/>
      <c r="HGK14"/>
      <c r="HGL14"/>
      <c r="HGM14"/>
      <c r="HGN14"/>
      <c r="HGO14"/>
      <c r="HGP14"/>
      <c r="HGQ14"/>
      <c r="HGR14"/>
      <c r="HGS14"/>
      <c r="HGT14"/>
      <c r="HGU14"/>
      <c r="HGV14"/>
      <c r="HGW14"/>
      <c r="HGX14"/>
      <c r="HGY14"/>
      <c r="HGZ14"/>
      <c r="HHA14"/>
      <c r="HHB14"/>
      <c r="HHC14"/>
      <c r="HHD14"/>
      <c r="HHE14"/>
      <c r="HHF14"/>
      <c r="HHG14"/>
      <c r="HHH14"/>
      <c r="HHI14"/>
      <c r="HHJ14"/>
      <c r="HHK14"/>
      <c r="HHL14"/>
      <c r="HHM14"/>
      <c r="HHN14"/>
      <c r="HHO14"/>
      <c r="HHP14"/>
      <c r="HHQ14"/>
      <c r="HHR14"/>
      <c r="HHS14"/>
      <c r="HHT14"/>
      <c r="HHU14"/>
      <c r="HHV14"/>
      <c r="HHW14"/>
      <c r="HHX14"/>
      <c r="HHY14"/>
      <c r="HHZ14"/>
      <c r="HIA14"/>
      <c r="HIB14"/>
      <c r="HIC14"/>
      <c r="HID14"/>
      <c r="HIE14"/>
      <c r="HIF14"/>
      <c r="HIG14"/>
      <c r="HIH14"/>
      <c r="HII14"/>
      <c r="HIJ14"/>
      <c r="HIK14"/>
      <c r="HIL14"/>
      <c r="HIM14"/>
      <c r="HIN14"/>
      <c r="HIO14"/>
      <c r="HIP14"/>
      <c r="HIQ14"/>
      <c r="HIR14"/>
      <c r="HIS14"/>
      <c r="HIT14"/>
      <c r="HIU14"/>
      <c r="HIV14"/>
      <c r="HIW14"/>
      <c r="HIX14"/>
      <c r="HIY14"/>
      <c r="HIZ14"/>
      <c r="HJA14"/>
      <c r="HJB14"/>
      <c r="HJC14"/>
      <c r="HJD14"/>
      <c r="HJE14"/>
      <c r="HJF14"/>
      <c r="HJG14"/>
      <c r="HJH14"/>
      <c r="HJI14"/>
      <c r="HJJ14"/>
      <c r="HJK14"/>
      <c r="HJL14"/>
      <c r="HJM14"/>
      <c r="HJN14"/>
      <c r="HJO14"/>
      <c r="HJP14"/>
      <c r="HJQ14"/>
      <c r="HJR14"/>
      <c r="HJS14"/>
      <c r="HJT14"/>
    </row>
    <row r="15" spans="1:5688" x14ac:dyDescent="0.45">
      <c r="A15"/>
      <c r="B15"/>
      <c r="C15"/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  <c r="AMK15"/>
      <c r="AML15"/>
      <c r="AMM15"/>
      <c r="AMN15"/>
      <c r="AMO15"/>
      <c r="AMP15"/>
      <c r="AMQ15"/>
      <c r="AMR15"/>
      <c r="AMS15"/>
      <c r="AMT15"/>
      <c r="AMU15"/>
      <c r="AMV15"/>
      <c r="AMW15"/>
      <c r="AMX15"/>
      <c r="AMY15"/>
      <c r="AMZ15"/>
      <c r="ANA15"/>
      <c r="ANB15"/>
      <c r="ANC15"/>
      <c r="AND15"/>
      <c r="ANE15"/>
      <c r="ANF15"/>
      <c r="ANG15"/>
      <c r="ANH15"/>
      <c r="ANI15"/>
      <c r="ANJ15"/>
      <c r="ANK15"/>
      <c r="ANL15"/>
      <c r="ANM15"/>
      <c r="ANN15"/>
      <c r="ANO15"/>
      <c r="ANP15"/>
      <c r="ANQ15"/>
      <c r="ANR15"/>
      <c r="ANS15"/>
      <c r="ANT15"/>
      <c r="ANU15"/>
      <c r="ANV15"/>
      <c r="ANW15"/>
      <c r="ANX15"/>
      <c r="ANY15"/>
      <c r="ANZ15"/>
      <c r="AOA15"/>
      <c r="AOB15"/>
      <c r="AOC15"/>
      <c r="AOD15"/>
      <c r="AOE15"/>
      <c r="AOF15"/>
      <c r="AOG15"/>
      <c r="AOH15"/>
      <c r="AOI15"/>
      <c r="AOJ15"/>
      <c r="AOK15"/>
      <c r="AOL15"/>
      <c r="AOM15"/>
      <c r="AON15"/>
      <c r="AOO15"/>
      <c r="AOP15"/>
      <c r="AOQ15"/>
      <c r="AOR15"/>
      <c r="AOS15"/>
      <c r="AOT15"/>
      <c r="AOU15"/>
      <c r="AOV15"/>
      <c r="AOW15"/>
      <c r="AOX15"/>
      <c r="AOY15"/>
      <c r="AOZ15"/>
      <c r="APA15"/>
      <c r="APB15"/>
      <c r="APC15"/>
      <c r="APD15"/>
      <c r="APE15"/>
      <c r="APF15"/>
      <c r="APG15"/>
      <c r="APH15"/>
      <c r="API15"/>
      <c r="APJ15"/>
      <c r="APK15"/>
      <c r="APL15"/>
      <c r="APM15"/>
      <c r="APN15"/>
      <c r="APO15"/>
      <c r="APP15"/>
      <c r="APQ15"/>
      <c r="APR15"/>
      <c r="APS15"/>
      <c r="APT15"/>
      <c r="APU15"/>
      <c r="APV15"/>
      <c r="APW15"/>
      <c r="APX15"/>
      <c r="APY15"/>
      <c r="APZ15"/>
      <c r="AQA15"/>
      <c r="AQB15"/>
      <c r="AQC15"/>
      <c r="AQD15"/>
      <c r="AQE15"/>
      <c r="AQF15"/>
      <c r="AQG15"/>
      <c r="AQH15"/>
      <c r="AQI15"/>
      <c r="AQJ15"/>
      <c r="AQK15"/>
      <c r="AQL15"/>
      <c r="AQM15"/>
      <c r="AQN15"/>
      <c r="AQO15"/>
      <c r="AQP15"/>
      <c r="AQQ15"/>
      <c r="AQR15"/>
      <c r="AQS15"/>
      <c r="AQT15"/>
      <c r="AQU15"/>
      <c r="AQV15"/>
      <c r="AQW15"/>
      <c r="AQX15"/>
      <c r="AQY15"/>
      <c r="AQZ15"/>
      <c r="ARA15"/>
      <c r="ARB15"/>
      <c r="ARC15"/>
      <c r="ARD15"/>
      <c r="ARE15"/>
      <c r="ARF15"/>
      <c r="ARG15"/>
      <c r="ARH15"/>
      <c r="ARI15"/>
      <c r="ARJ15"/>
      <c r="ARK15"/>
      <c r="ARL15"/>
      <c r="ARM15"/>
      <c r="ARN15"/>
      <c r="ARO15"/>
      <c r="ARP15"/>
      <c r="ARQ15"/>
      <c r="ARR15"/>
      <c r="ARS15"/>
      <c r="ART15"/>
      <c r="ARU15"/>
      <c r="ARV15"/>
      <c r="ARW15"/>
      <c r="ARX15"/>
      <c r="ARY15"/>
      <c r="ARZ15"/>
      <c r="ASA15"/>
      <c r="ASB15"/>
      <c r="ASC15"/>
      <c r="ASD15"/>
      <c r="ASE15"/>
      <c r="ASF15"/>
      <c r="ASG15"/>
      <c r="ASH15"/>
      <c r="ASI15"/>
      <c r="ASJ15"/>
      <c r="ASK15"/>
      <c r="ASL15"/>
      <c r="ASM15"/>
      <c r="ASN15"/>
      <c r="ASO15"/>
      <c r="ASP15"/>
      <c r="ASQ15"/>
      <c r="ASR15"/>
      <c r="ASS15"/>
      <c r="AST15"/>
      <c r="ASU15"/>
      <c r="ASV15"/>
      <c r="ASW15"/>
      <c r="ASX15"/>
      <c r="ASY15"/>
      <c r="ASZ15"/>
      <c r="ATA15"/>
      <c r="ATB15"/>
      <c r="ATC15"/>
      <c r="ATD15"/>
      <c r="ATE15"/>
      <c r="ATF15"/>
      <c r="ATG15"/>
      <c r="ATH15"/>
      <c r="ATI15"/>
      <c r="ATJ15"/>
      <c r="ATK15"/>
      <c r="ATL15"/>
      <c r="ATM15"/>
      <c r="ATN15"/>
      <c r="ATO15"/>
      <c r="ATP15"/>
      <c r="ATQ15"/>
      <c r="ATR15"/>
      <c r="ATS15"/>
      <c r="ATT15"/>
      <c r="ATU15"/>
      <c r="ATV15"/>
      <c r="ATW15"/>
      <c r="ATX15"/>
      <c r="ATY15"/>
      <c r="ATZ15"/>
      <c r="AUA15"/>
      <c r="AUB15"/>
      <c r="AUC15"/>
      <c r="AUD15"/>
      <c r="AUE15"/>
      <c r="AUF15"/>
      <c r="AUG15"/>
      <c r="AUH15"/>
      <c r="AUI15"/>
      <c r="AUJ15"/>
      <c r="AUK15"/>
      <c r="AUL15"/>
      <c r="AUM15"/>
      <c r="AUN15"/>
      <c r="AUO15"/>
      <c r="AUP15"/>
      <c r="AUQ15"/>
      <c r="AUR15"/>
      <c r="AUS15"/>
      <c r="AUT15"/>
      <c r="AUU15"/>
      <c r="AUV15"/>
      <c r="AUW15"/>
      <c r="AUX15"/>
      <c r="AUY15"/>
      <c r="AUZ15"/>
      <c r="AVA15"/>
      <c r="AVB15"/>
      <c r="AVC15"/>
      <c r="AVD15"/>
      <c r="AVE15"/>
      <c r="AVF15"/>
      <c r="AVG15"/>
      <c r="AVH15"/>
      <c r="AVI15"/>
      <c r="AVJ15"/>
      <c r="AVK15"/>
      <c r="AVL15"/>
      <c r="AVM15"/>
      <c r="AVN15"/>
      <c r="AVO15"/>
      <c r="AVP15"/>
      <c r="AVQ15"/>
      <c r="AVR15"/>
      <c r="AVS15"/>
      <c r="AVT15"/>
      <c r="AVU15"/>
      <c r="AVV15"/>
      <c r="AVW15"/>
      <c r="AVX15"/>
      <c r="AVY15"/>
      <c r="AVZ15"/>
      <c r="AWA15"/>
      <c r="AWB15"/>
      <c r="AWC15"/>
      <c r="AWD15"/>
      <c r="AWE15"/>
      <c r="AWF15"/>
      <c r="AWG15"/>
      <c r="AWH15"/>
      <c r="AWI15"/>
      <c r="AWJ15"/>
      <c r="AWK15"/>
      <c r="AWL15"/>
      <c r="AWM15"/>
      <c r="AWN15"/>
      <c r="AWO15"/>
      <c r="AWP15"/>
      <c r="AWQ15"/>
      <c r="AWR15"/>
      <c r="AWS15"/>
      <c r="AWT15"/>
      <c r="AWU15"/>
      <c r="AWV15"/>
      <c r="AWW15"/>
      <c r="AWX15"/>
      <c r="AWY15"/>
      <c r="AWZ15"/>
      <c r="AXA15"/>
      <c r="AXB15"/>
      <c r="AXC15"/>
      <c r="AXD15"/>
      <c r="AXE15"/>
      <c r="AXF15"/>
      <c r="AXG15"/>
      <c r="AXH15"/>
      <c r="AXI15"/>
      <c r="AXJ15"/>
      <c r="AXK15"/>
      <c r="AXL15"/>
      <c r="AXM15"/>
      <c r="AXN15"/>
      <c r="AXO15"/>
      <c r="AXP15"/>
      <c r="AXQ15"/>
      <c r="AXR15"/>
      <c r="AXS15"/>
      <c r="AXT15"/>
      <c r="AXU15"/>
      <c r="AXV15"/>
      <c r="AXW15"/>
      <c r="AXX15"/>
      <c r="AXY15"/>
      <c r="AXZ15"/>
      <c r="AYA15"/>
      <c r="AYB15"/>
      <c r="AYC15"/>
      <c r="AYD15"/>
      <c r="AYE15"/>
      <c r="AYF15"/>
      <c r="AYG15"/>
      <c r="AYH15"/>
      <c r="AYI15"/>
      <c r="AYJ15"/>
      <c r="AYK15"/>
      <c r="AYL15"/>
      <c r="AYM15"/>
      <c r="AYN15"/>
      <c r="AYO15"/>
      <c r="AYP15"/>
      <c r="AYQ15"/>
      <c r="AYR15"/>
      <c r="AYS15"/>
      <c r="AYT15"/>
      <c r="AYU15"/>
      <c r="AYV15"/>
      <c r="AYW15"/>
      <c r="AYX15"/>
      <c r="AYY15"/>
      <c r="AYZ15"/>
      <c r="AZA15"/>
      <c r="AZB15"/>
      <c r="AZC15"/>
      <c r="AZD15"/>
      <c r="AZE15"/>
      <c r="AZF15"/>
      <c r="AZG15"/>
      <c r="AZH15"/>
      <c r="AZI15"/>
      <c r="AZJ15"/>
      <c r="AZK15"/>
      <c r="AZL15"/>
      <c r="AZM15"/>
      <c r="AZN15"/>
      <c r="AZO15"/>
      <c r="AZP15"/>
      <c r="AZQ15"/>
      <c r="AZR15"/>
      <c r="AZS15"/>
      <c r="AZT15"/>
      <c r="AZU15"/>
      <c r="AZV15"/>
      <c r="AZW15"/>
      <c r="AZX15"/>
      <c r="AZY15"/>
      <c r="AZZ15"/>
      <c r="BAA15"/>
      <c r="BAB15"/>
      <c r="BAC15"/>
      <c r="BAD15"/>
      <c r="BAE15"/>
      <c r="BAF15"/>
      <c r="BAG15"/>
      <c r="BAH15"/>
      <c r="BAI15"/>
      <c r="BAJ15"/>
      <c r="BAK15"/>
      <c r="BAL15"/>
      <c r="BAM15"/>
      <c r="BAN15"/>
      <c r="BAO15"/>
      <c r="BAP15"/>
      <c r="BAQ15"/>
      <c r="BAR15"/>
      <c r="BAS15"/>
      <c r="BAT15"/>
      <c r="BAU15"/>
      <c r="BAV15"/>
      <c r="BAW15"/>
      <c r="BAX15"/>
      <c r="BAY15"/>
      <c r="BAZ15"/>
      <c r="BBA15"/>
      <c r="BBB15"/>
      <c r="BBC15"/>
      <c r="BBD15"/>
      <c r="BBE15"/>
      <c r="BBF15"/>
      <c r="BBG15"/>
      <c r="BBH15"/>
      <c r="BBI15"/>
      <c r="BBJ15"/>
      <c r="BBK15"/>
      <c r="BBL15"/>
      <c r="BBM15"/>
      <c r="BBN15"/>
      <c r="BBO15"/>
      <c r="BBP15"/>
      <c r="BBQ15"/>
      <c r="BBR15"/>
      <c r="BBS15"/>
      <c r="BBT15"/>
      <c r="BBU15"/>
      <c r="BBV15"/>
      <c r="BBW15"/>
      <c r="BBX15"/>
      <c r="BBY15"/>
      <c r="BBZ15"/>
      <c r="BCA15"/>
      <c r="BCB15"/>
      <c r="BCC15"/>
      <c r="BCD15"/>
      <c r="BCE15"/>
      <c r="BCF15"/>
      <c r="BCG15"/>
      <c r="BCH15"/>
      <c r="BCI15"/>
      <c r="BCJ15"/>
      <c r="BCK15"/>
      <c r="BCL15"/>
      <c r="BCM15"/>
      <c r="BCN15"/>
      <c r="BCO15"/>
      <c r="BCP15"/>
      <c r="BCQ15"/>
      <c r="BCR15"/>
      <c r="BCS15"/>
      <c r="BCT15"/>
      <c r="BCU15"/>
      <c r="BCV15"/>
      <c r="BCW15"/>
      <c r="BCX15"/>
      <c r="BCY15"/>
      <c r="BCZ15"/>
      <c r="BDA15"/>
      <c r="BDB15"/>
      <c r="BDC15"/>
      <c r="BDD15"/>
      <c r="BDE15"/>
      <c r="BDF15"/>
      <c r="BDG15"/>
      <c r="BDH15"/>
      <c r="BDI15"/>
      <c r="BDJ15"/>
      <c r="BDK15"/>
      <c r="BDL15"/>
      <c r="BDM15"/>
      <c r="BDN15"/>
      <c r="BDO15"/>
      <c r="BDP15"/>
      <c r="BDQ15"/>
      <c r="BDR15"/>
      <c r="BDS15"/>
      <c r="BDT15"/>
      <c r="BDU15"/>
      <c r="BDV15"/>
      <c r="BDW15"/>
      <c r="BDX15"/>
      <c r="BDY15"/>
      <c r="BDZ15"/>
      <c r="BEA15"/>
      <c r="BEB15"/>
      <c r="BEC15"/>
      <c r="BED15"/>
      <c r="BEE15"/>
      <c r="BEF15"/>
      <c r="BEG15"/>
      <c r="BEH15"/>
      <c r="BEI15"/>
      <c r="BEJ15"/>
      <c r="BEK15"/>
      <c r="BEL15"/>
      <c r="BEM15"/>
      <c r="BEN15"/>
      <c r="BEO15"/>
      <c r="BEP15"/>
      <c r="BEQ15"/>
      <c r="BER15"/>
      <c r="BES15"/>
      <c r="BET15"/>
      <c r="BEU15"/>
      <c r="BEV15"/>
      <c r="BEW15"/>
      <c r="BEX15"/>
      <c r="BEY15"/>
      <c r="BEZ15"/>
      <c r="BFA15"/>
      <c r="BFB15"/>
      <c r="BFC15"/>
      <c r="BFD15"/>
      <c r="BFE15"/>
      <c r="BFF15"/>
      <c r="BFG15"/>
      <c r="BFH15"/>
      <c r="BFI15"/>
      <c r="BFJ15"/>
      <c r="BFK15"/>
      <c r="BFL15"/>
      <c r="BFM15"/>
      <c r="BFN15"/>
      <c r="BFO15"/>
      <c r="BFP15"/>
      <c r="BFQ15"/>
      <c r="BFR15"/>
      <c r="BFS15"/>
      <c r="BFT15"/>
      <c r="BFU15"/>
      <c r="BFV15"/>
      <c r="BFW15"/>
      <c r="BFX15"/>
      <c r="BFY15"/>
      <c r="BFZ15"/>
      <c r="BGA15"/>
      <c r="BGB15"/>
      <c r="BGC15"/>
      <c r="BGD15"/>
      <c r="BGE15"/>
      <c r="BGF15"/>
      <c r="BGG15"/>
      <c r="BGH15"/>
      <c r="BGI15"/>
      <c r="BGJ15"/>
      <c r="BGK15"/>
      <c r="BGL15"/>
      <c r="BGM15"/>
      <c r="BGN15"/>
      <c r="BGO15"/>
      <c r="BGP15"/>
      <c r="BGQ15"/>
      <c r="BGR15"/>
      <c r="BGS15"/>
      <c r="BGT15"/>
      <c r="BGU15"/>
      <c r="BGV15"/>
      <c r="BGW15"/>
      <c r="BGX15"/>
      <c r="BGY15"/>
      <c r="BGZ15"/>
      <c r="BHA15"/>
      <c r="BHB15"/>
      <c r="BHC15"/>
      <c r="BHD15"/>
      <c r="BHE15"/>
      <c r="BHF15"/>
      <c r="BHG15"/>
      <c r="BHH15"/>
      <c r="BHI15"/>
      <c r="BHJ15"/>
      <c r="BHK15"/>
      <c r="BHL15"/>
      <c r="BHM15"/>
      <c r="BHN15"/>
      <c r="BHO15"/>
      <c r="BHP15"/>
      <c r="BHQ15"/>
      <c r="BHR15"/>
      <c r="BHS15"/>
      <c r="BHT15"/>
      <c r="BHU15"/>
      <c r="BHV15"/>
      <c r="BHW15"/>
      <c r="BHX15"/>
      <c r="BHY15"/>
      <c r="BHZ15"/>
      <c r="BIA15"/>
      <c r="BIB15"/>
      <c r="BIC15"/>
      <c r="BID15"/>
      <c r="BIE15"/>
      <c r="BIF15"/>
      <c r="BIG15"/>
      <c r="BIH15"/>
      <c r="BII15"/>
      <c r="BIJ15"/>
      <c r="BIK15"/>
      <c r="BIL15"/>
      <c r="BIM15"/>
      <c r="BIN15"/>
      <c r="BIO15"/>
      <c r="BIP15"/>
      <c r="BIQ15"/>
      <c r="BIR15"/>
      <c r="BIS15"/>
      <c r="BIT15"/>
      <c r="BIU15"/>
      <c r="BIV15"/>
      <c r="BIW15"/>
      <c r="BIX15"/>
      <c r="BIY15"/>
      <c r="BIZ15"/>
      <c r="BJA15"/>
      <c r="BJB15"/>
      <c r="BJC15"/>
      <c r="BJD15"/>
      <c r="BJE15"/>
      <c r="BJF15"/>
      <c r="BJG15"/>
      <c r="BJH15"/>
      <c r="BJI15"/>
      <c r="BJJ15"/>
      <c r="BJK15"/>
      <c r="BJL15"/>
      <c r="BJM15"/>
      <c r="BJN15"/>
      <c r="BJO15"/>
      <c r="BJP15"/>
      <c r="BJQ15"/>
      <c r="BJR15"/>
      <c r="BJS15"/>
      <c r="BJT15"/>
      <c r="BJU15"/>
      <c r="BJV15"/>
      <c r="BJW15"/>
      <c r="BJX15"/>
      <c r="BJY15"/>
      <c r="BJZ15"/>
      <c r="BKA15"/>
      <c r="BKB15"/>
      <c r="BKC15"/>
      <c r="BKD15"/>
      <c r="BKE15"/>
      <c r="BKF15"/>
      <c r="BKG15"/>
      <c r="BKH15"/>
      <c r="BKI15"/>
      <c r="BKJ15"/>
      <c r="BKK15"/>
      <c r="BKL15"/>
      <c r="BKM15"/>
      <c r="BKN15"/>
      <c r="BKO15"/>
      <c r="BKP15"/>
      <c r="BKQ15"/>
      <c r="BKR15"/>
      <c r="BKS15"/>
      <c r="BKT15"/>
      <c r="BKU15"/>
      <c r="BKV15"/>
      <c r="BKW15"/>
      <c r="BKX15"/>
      <c r="BKY15"/>
      <c r="BKZ15"/>
      <c r="BLA15"/>
      <c r="BLB15"/>
      <c r="BLC15"/>
      <c r="BLD15"/>
      <c r="BLE15"/>
      <c r="BLF15"/>
      <c r="BLG15"/>
      <c r="BLH15"/>
      <c r="BLI15"/>
      <c r="BLJ15"/>
      <c r="BLK15"/>
      <c r="BLL15"/>
      <c r="BLM15"/>
      <c r="BLN15"/>
      <c r="BLO15"/>
      <c r="BLP15"/>
      <c r="BLQ15"/>
      <c r="BLR15"/>
      <c r="BLS15"/>
      <c r="BLT15"/>
      <c r="BLU15"/>
      <c r="BLV15"/>
      <c r="BLW15"/>
      <c r="BLX15"/>
      <c r="BLY15"/>
      <c r="BLZ15"/>
      <c r="BMA15"/>
      <c r="BMB15"/>
      <c r="BMC15"/>
      <c r="BMD15"/>
      <c r="BME15"/>
      <c r="BMF15"/>
      <c r="BMG15"/>
      <c r="BMH15"/>
      <c r="BMI15"/>
      <c r="BMJ15"/>
      <c r="BMK15"/>
      <c r="BML15"/>
      <c r="BMM15"/>
      <c r="BMN15"/>
      <c r="BMO15"/>
      <c r="BMP15"/>
      <c r="BMQ15"/>
      <c r="BMR15"/>
      <c r="BMS15"/>
      <c r="BMT15"/>
      <c r="BMU15"/>
      <c r="BMV15"/>
      <c r="BMW15"/>
      <c r="BMX15"/>
      <c r="BMY15"/>
      <c r="BMZ15"/>
      <c r="BNA15"/>
      <c r="BNB15"/>
      <c r="BNC15"/>
      <c r="BND15"/>
      <c r="BNE15"/>
      <c r="BNF15"/>
      <c r="BNG15"/>
      <c r="BNH15"/>
      <c r="BNI15"/>
      <c r="BNJ15"/>
      <c r="BNK15"/>
      <c r="BNL15"/>
      <c r="BNM15"/>
      <c r="BNN15"/>
      <c r="BNO15"/>
      <c r="BNP15"/>
      <c r="BNQ15"/>
      <c r="BNR15"/>
      <c r="BNS15"/>
      <c r="BNT15"/>
      <c r="BNU15"/>
      <c r="BNV15"/>
      <c r="BNW15"/>
      <c r="BNX15"/>
      <c r="BNY15"/>
      <c r="BNZ15"/>
      <c r="BOA15"/>
      <c r="BOB15"/>
      <c r="BOC15"/>
      <c r="BOD15"/>
      <c r="BOE15"/>
      <c r="BOF15"/>
      <c r="BOG15"/>
      <c r="BOH15"/>
      <c r="BOI15"/>
      <c r="BOJ15"/>
      <c r="BOK15"/>
      <c r="BOL15"/>
      <c r="BOM15"/>
      <c r="BON15"/>
      <c r="BOO15"/>
      <c r="BOP15"/>
      <c r="BOQ15"/>
      <c r="BOR15"/>
      <c r="BOS15"/>
      <c r="BOT15"/>
      <c r="BOU15"/>
      <c r="BOV15"/>
      <c r="BOW15"/>
      <c r="BOX15"/>
      <c r="BOY15"/>
      <c r="BOZ15"/>
      <c r="BPA15"/>
      <c r="BPB15"/>
      <c r="BPC15"/>
      <c r="BPD15"/>
      <c r="BPE15"/>
      <c r="BPF15"/>
      <c r="BPG15"/>
      <c r="BPH15"/>
      <c r="BPI15"/>
      <c r="BPJ15"/>
      <c r="BPK15"/>
      <c r="BPL15"/>
      <c r="BPM15"/>
      <c r="BPN15"/>
      <c r="BPO15"/>
      <c r="BPP15"/>
      <c r="BPQ15"/>
      <c r="BPR15"/>
      <c r="BPS15"/>
      <c r="BPT15"/>
      <c r="BPU15"/>
      <c r="BPV15"/>
      <c r="BPW15"/>
      <c r="BPX15"/>
      <c r="BPY15"/>
      <c r="BPZ15"/>
      <c r="BQA15"/>
      <c r="BQB15"/>
      <c r="BQC15"/>
      <c r="BQD15"/>
      <c r="BQE15"/>
      <c r="BQF15"/>
      <c r="BQG15"/>
      <c r="BQH15"/>
      <c r="BQI15"/>
      <c r="BQJ15"/>
      <c r="BQK15"/>
      <c r="BQL15"/>
      <c r="BQM15"/>
      <c r="BQN15"/>
      <c r="BQO15"/>
      <c r="BQP15"/>
      <c r="BQQ15"/>
      <c r="BQR15"/>
      <c r="BQS15"/>
      <c r="BQT15"/>
      <c r="BQU15"/>
      <c r="BQV15"/>
      <c r="BQW15"/>
      <c r="BQX15"/>
      <c r="BQY15"/>
      <c r="BQZ15"/>
      <c r="BRA15"/>
      <c r="BRB15"/>
      <c r="BRC15"/>
      <c r="BRD15"/>
      <c r="BRE15"/>
      <c r="BRF15"/>
      <c r="BRG15"/>
      <c r="BRH15"/>
      <c r="BRI15"/>
      <c r="BRJ15"/>
      <c r="BRK15"/>
      <c r="BRL15"/>
      <c r="BRM15"/>
      <c r="BRN15"/>
      <c r="BRO15"/>
      <c r="BRP15"/>
      <c r="BRQ15"/>
      <c r="BRR15"/>
      <c r="BRS15"/>
      <c r="BRT15"/>
      <c r="BRU15"/>
      <c r="BRV15"/>
      <c r="BRW15"/>
      <c r="BRX15"/>
      <c r="BRY15"/>
      <c r="BRZ15"/>
      <c r="BSA15"/>
      <c r="BSB15"/>
      <c r="BSC15"/>
      <c r="BSD15"/>
      <c r="BSE15"/>
      <c r="BSF15"/>
      <c r="BSG15"/>
      <c r="BSH15"/>
      <c r="BSI15"/>
      <c r="BSJ15"/>
      <c r="BSK15"/>
      <c r="BSL15"/>
      <c r="BSM15"/>
      <c r="BSN15"/>
      <c r="BSO15"/>
      <c r="BSP15"/>
      <c r="BSQ15"/>
      <c r="BSR15"/>
      <c r="BSS15"/>
      <c r="BST15"/>
      <c r="BSU15"/>
      <c r="BSV15"/>
      <c r="BSW15"/>
      <c r="BSX15"/>
      <c r="BSY15"/>
      <c r="BSZ15"/>
      <c r="BTA15"/>
      <c r="BTB15"/>
      <c r="BTC15"/>
      <c r="BTD15"/>
      <c r="BTE15"/>
      <c r="BTF15"/>
      <c r="BTG15"/>
      <c r="BTH15"/>
      <c r="BTI15"/>
      <c r="BTJ15"/>
      <c r="BTK15"/>
      <c r="BTL15"/>
      <c r="BTM15"/>
      <c r="BTN15"/>
      <c r="BTO15"/>
      <c r="BTP15"/>
      <c r="BTQ15"/>
      <c r="BTR15"/>
      <c r="BTS15"/>
      <c r="BTT15"/>
      <c r="BTU15"/>
      <c r="BTV15"/>
      <c r="BTW15"/>
      <c r="BTX15"/>
      <c r="BTY15"/>
      <c r="BTZ15"/>
      <c r="BUA15"/>
      <c r="BUB15"/>
      <c r="BUC15"/>
      <c r="BUD15"/>
      <c r="BUE15"/>
      <c r="BUF15"/>
      <c r="BUG15"/>
      <c r="BUH15"/>
      <c r="BUI15"/>
      <c r="BUJ15"/>
      <c r="BUK15"/>
      <c r="BUL15"/>
      <c r="BUM15"/>
      <c r="BUN15"/>
      <c r="BUO15"/>
      <c r="BUP15"/>
      <c r="BUQ15"/>
      <c r="BUR15"/>
      <c r="BUS15"/>
      <c r="BUT15"/>
      <c r="BUU15"/>
      <c r="BUV15"/>
      <c r="BUW15"/>
      <c r="BUX15"/>
      <c r="BUY15"/>
      <c r="BUZ15"/>
      <c r="BVA15"/>
      <c r="BVB15"/>
      <c r="BVC15"/>
      <c r="BVD15"/>
      <c r="BVE15"/>
      <c r="BVF15"/>
      <c r="BVG15"/>
      <c r="BVH15"/>
      <c r="BVI15"/>
      <c r="BVJ15"/>
      <c r="BVK15"/>
      <c r="BVL15"/>
      <c r="BVM15"/>
      <c r="BVN15"/>
      <c r="BVO15"/>
      <c r="BVP15"/>
      <c r="BVQ15"/>
      <c r="BVR15"/>
      <c r="BVS15"/>
      <c r="BVT15"/>
      <c r="BVU15"/>
      <c r="BVV15"/>
      <c r="BVW15"/>
      <c r="BVX15"/>
      <c r="BVY15"/>
      <c r="BVZ15"/>
      <c r="BWA15"/>
      <c r="BWB15"/>
      <c r="BWC15"/>
      <c r="BWD15"/>
      <c r="BWE15"/>
      <c r="BWF15"/>
      <c r="BWG15"/>
      <c r="BWH15"/>
      <c r="BWI15"/>
      <c r="BWJ15"/>
      <c r="BWK15"/>
      <c r="BWL15"/>
      <c r="BWM15"/>
      <c r="BWN15"/>
      <c r="BWO15"/>
      <c r="BWP15"/>
      <c r="BWQ15"/>
      <c r="BWR15"/>
      <c r="BWS15"/>
      <c r="BWT15"/>
      <c r="BWU15"/>
      <c r="BWV15"/>
      <c r="BWW15"/>
      <c r="BWX15"/>
      <c r="BWY15"/>
      <c r="BWZ15"/>
      <c r="BXA15"/>
      <c r="BXB15"/>
      <c r="BXC15"/>
      <c r="BXD15"/>
      <c r="BXE15"/>
      <c r="BXF15"/>
      <c r="BXG15"/>
      <c r="BXH15"/>
      <c r="BXI15"/>
      <c r="BXJ15"/>
      <c r="BXK15"/>
      <c r="BXL15"/>
      <c r="BXM15"/>
      <c r="BXN15"/>
      <c r="BXO15"/>
      <c r="BXP15"/>
      <c r="BXQ15"/>
      <c r="BXR15"/>
      <c r="BXS15"/>
      <c r="BXT15"/>
      <c r="BXU15"/>
      <c r="BXV15"/>
      <c r="BXW15"/>
      <c r="BXX15"/>
      <c r="BXY15"/>
      <c r="BXZ15"/>
      <c r="BYA15"/>
      <c r="BYB15"/>
      <c r="BYC15"/>
      <c r="BYD15"/>
      <c r="BYE15"/>
      <c r="BYF15"/>
      <c r="BYG15"/>
      <c r="BYH15"/>
      <c r="BYI15"/>
      <c r="BYJ15"/>
      <c r="BYK15"/>
      <c r="BYL15"/>
      <c r="BYM15"/>
      <c r="BYN15"/>
      <c r="BYO15"/>
      <c r="BYP15"/>
      <c r="BYQ15"/>
      <c r="BYR15"/>
      <c r="BYS15"/>
      <c r="BYT15"/>
      <c r="BYU15"/>
      <c r="BYV15"/>
      <c r="BYW15"/>
      <c r="BYX15"/>
      <c r="BYY15"/>
      <c r="BYZ15"/>
      <c r="BZA15"/>
      <c r="BZB15"/>
      <c r="BZC15"/>
      <c r="BZD15"/>
      <c r="BZE15"/>
      <c r="BZF15"/>
      <c r="BZG15"/>
      <c r="BZH15"/>
      <c r="BZI15"/>
      <c r="BZJ15"/>
      <c r="BZK15"/>
      <c r="BZL15"/>
      <c r="BZM15"/>
      <c r="BZN15"/>
      <c r="BZO15"/>
      <c r="BZP15"/>
      <c r="BZQ15"/>
      <c r="BZR15"/>
      <c r="BZS15"/>
      <c r="BZT15"/>
      <c r="BZU15"/>
      <c r="BZV15"/>
      <c r="BZW15"/>
      <c r="BZX15"/>
      <c r="BZY15"/>
      <c r="BZZ15"/>
      <c r="CAA15"/>
      <c r="CAB15"/>
      <c r="CAC15"/>
      <c r="CAD15"/>
      <c r="CAE15"/>
      <c r="CAF15"/>
      <c r="CAG15"/>
      <c r="CAH15"/>
      <c r="CAI15"/>
      <c r="CAJ15"/>
      <c r="CAK15"/>
      <c r="CAL15"/>
      <c r="CAM15"/>
      <c r="CAN15"/>
      <c r="CAO15"/>
      <c r="CAP15"/>
      <c r="CAQ15"/>
      <c r="CAR15"/>
      <c r="CAS15"/>
      <c r="CAT15"/>
      <c r="CAU15"/>
      <c r="CAV15"/>
      <c r="CAW15"/>
      <c r="CAX15"/>
      <c r="CAY15"/>
      <c r="CAZ15"/>
      <c r="CBA15"/>
      <c r="CBB15"/>
      <c r="CBC15"/>
      <c r="CBD15"/>
      <c r="CBE15"/>
      <c r="CBF15"/>
      <c r="CBG15"/>
      <c r="CBH15"/>
      <c r="CBI15"/>
      <c r="CBJ15"/>
      <c r="CBK15"/>
      <c r="CBL15"/>
      <c r="CBM15"/>
      <c r="CBN15"/>
      <c r="CBO15"/>
      <c r="CBP15"/>
      <c r="CBQ15"/>
      <c r="CBR15"/>
      <c r="CBS15"/>
      <c r="CBT15"/>
      <c r="CBU15"/>
      <c r="CBV15"/>
      <c r="CBW15"/>
      <c r="CBX15"/>
      <c r="CBY15"/>
      <c r="CBZ15"/>
      <c r="CCA15"/>
      <c r="CCB15"/>
      <c r="CCC15"/>
      <c r="CCD15"/>
      <c r="CCE15"/>
      <c r="CCF15"/>
      <c r="CCG15"/>
      <c r="CCH15"/>
      <c r="CCI15"/>
      <c r="CCJ15"/>
      <c r="CCK15"/>
      <c r="CCL15"/>
      <c r="CCM15"/>
      <c r="CCN15"/>
      <c r="CCO15"/>
      <c r="CCP15"/>
      <c r="CCQ15"/>
      <c r="CCR15"/>
      <c r="CCS15"/>
      <c r="CCT15"/>
      <c r="CCU15"/>
      <c r="CCV15"/>
      <c r="CCW15"/>
      <c r="CCX15"/>
      <c r="CCY15"/>
      <c r="CCZ15"/>
      <c r="CDA15"/>
      <c r="CDB15"/>
      <c r="CDC15"/>
      <c r="CDD15"/>
      <c r="CDE15"/>
      <c r="CDF15"/>
      <c r="CDG15"/>
      <c r="CDH15"/>
      <c r="CDI15"/>
      <c r="CDJ15"/>
      <c r="CDK15"/>
      <c r="CDL15"/>
      <c r="CDM15"/>
      <c r="CDN15"/>
      <c r="CDO15"/>
      <c r="CDP15"/>
      <c r="CDQ15"/>
      <c r="CDR15"/>
      <c r="CDS15"/>
      <c r="CDT15"/>
      <c r="CDU15"/>
      <c r="CDV15"/>
      <c r="CDW15"/>
      <c r="CDX15"/>
      <c r="CDY15"/>
      <c r="CDZ15"/>
      <c r="CEA15"/>
      <c r="CEB15"/>
      <c r="CEC15"/>
      <c r="CED15"/>
      <c r="CEE15"/>
      <c r="CEF15"/>
      <c r="CEG15"/>
      <c r="CEH15"/>
      <c r="CEI15"/>
      <c r="CEJ15"/>
      <c r="CEK15"/>
      <c r="CEL15"/>
      <c r="CEM15"/>
      <c r="CEN15"/>
      <c r="CEO15"/>
      <c r="CEP15"/>
      <c r="CEQ15"/>
      <c r="CER15"/>
      <c r="CES15"/>
      <c r="CET15"/>
      <c r="CEU15"/>
      <c r="CEV15"/>
      <c r="CEW15"/>
      <c r="CEX15"/>
      <c r="CEY15"/>
      <c r="CEZ15"/>
      <c r="CFA15"/>
      <c r="CFB15"/>
      <c r="CFC15"/>
      <c r="CFD15"/>
      <c r="CFE15"/>
      <c r="CFF15"/>
      <c r="CFG15"/>
      <c r="CFH15"/>
      <c r="CFI15"/>
      <c r="CFJ15"/>
      <c r="CFK15"/>
      <c r="CFL15"/>
      <c r="CFM15"/>
      <c r="CFN15"/>
      <c r="CFO15"/>
      <c r="CFP15"/>
      <c r="CFQ15"/>
      <c r="CFR15"/>
      <c r="CFS15"/>
      <c r="CFT15"/>
      <c r="CFU15"/>
      <c r="CFV15"/>
      <c r="CFW15"/>
      <c r="CFX15"/>
      <c r="CFY15"/>
      <c r="CFZ15"/>
      <c r="CGA15"/>
      <c r="CGB15"/>
      <c r="CGC15"/>
      <c r="CGD15"/>
      <c r="CGE15"/>
      <c r="CGF15"/>
      <c r="CGG15"/>
      <c r="CGH15"/>
      <c r="CGI15"/>
      <c r="CGJ15"/>
      <c r="CGK15"/>
      <c r="CGL15"/>
      <c r="CGM15"/>
      <c r="CGN15"/>
      <c r="CGO15"/>
      <c r="CGP15"/>
      <c r="CGQ15"/>
      <c r="CGR15"/>
      <c r="CGS15"/>
      <c r="CGT15"/>
      <c r="CGU15"/>
      <c r="CGV15"/>
      <c r="CGW15"/>
      <c r="CGX15"/>
      <c r="CGY15"/>
      <c r="CGZ15"/>
      <c r="CHA15"/>
      <c r="CHB15"/>
      <c r="CHC15"/>
      <c r="CHD15"/>
      <c r="CHE15"/>
      <c r="CHF15"/>
      <c r="CHG15"/>
      <c r="CHH15"/>
      <c r="CHI15"/>
      <c r="CHJ15"/>
      <c r="CHK15"/>
      <c r="CHL15"/>
      <c r="CHM15"/>
      <c r="CHN15"/>
      <c r="CHO15"/>
      <c r="CHP15"/>
      <c r="CHQ15"/>
      <c r="CHR15"/>
      <c r="CHS15"/>
      <c r="CHT15"/>
      <c r="CHU15"/>
      <c r="CHV15"/>
      <c r="CHW15"/>
      <c r="CHX15"/>
      <c r="CHY15"/>
      <c r="CHZ15"/>
      <c r="CIA15"/>
      <c r="CIB15"/>
      <c r="CIC15"/>
      <c r="CID15"/>
      <c r="CIE15"/>
      <c r="CIF15"/>
      <c r="CIG15"/>
      <c r="CIH15"/>
      <c r="CII15"/>
      <c r="CIJ15"/>
      <c r="CIK15"/>
      <c r="CIL15"/>
      <c r="CIM15"/>
      <c r="CIN15"/>
      <c r="CIO15"/>
      <c r="CIP15"/>
      <c r="CIQ15"/>
      <c r="CIR15"/>
      <c r="CIS15"/>
      <c r="CIT15"/>
      <c r="CIU15"/>
      <c r="CIV15"/>
      <c r="CIW15"/>
      <c r="CIX15"/>
      <c r="CIY15"/>
      <c r="CIZ15"/>
      <c r="CJA15"/>
      <c r="CJB15"/>
      <c r="CJC15"/>
      <c r="CJD15"/>
      <c r="CJE15"/>
      <c r="CJF15"/>
      <c r="CJG15"/>
      <c r="CJH15"/>
      <c r="CJI15"/>
      <c r="CJJ15"/>
      <c r="CJK15"/>
      <c r="CJL15"/>
      <c r="CJM15"/>
      <c r="CJN15"/>
      <c r="CJO15"/>
      <c r="CJP15"/>
      <c r="CJQ15"/>
      <c r="CJR15"/>
      <c r="CJS15"/>
      <c r="CJT15"/>
      <c r="CJU15"/>
      <c r="CJV15"/>
      <c r="CJW15"/>
      <c r="CJX15"/>
      <c r="CJY15"/>
      <c r="CJZ15"/>
      <c r="CKA15"/>
      <c r="CKB15"/>
      <c r="CKC15"/>
      <c r="CKD15"/>
      <c r="CKE15"/>
      <c r="CKF15"/>
      <c r="CKG15"/>
      <c r="CKH15"/>
      <c r="CKI15"/>
      <c r="CKJ15"/>
      <c r="CKK15"/>
      <c r="CKL15"/>
      <c r="CKM15"/>
      <c r="CKN15"/>
      <c r="CKO15"/>
      <c r="CKP15"/>
      <c r="CKQ15"/>
      <c r="CKR15"/>
      <c r="CKS15"/>
      <c r="CKT15"/>
      <c r="CKU15"/>
      <c r="CKV15"/>
      <c r="CKW15"/>
      <c r="CKX15"/>
      <c r="CKY15"/>
      <c r="CKZ15"/>
      <c r="CLA15"/>
      <c r="CLB15"/>
      <c r="CLC15"/>
      <c r="CLD15"/>
      <c r="CLE15"/>
      <c r="CLF15"/>
      <c r="CLG15"/>
      <c r="CLH15"/>
      <c r="CLI15"/>
      <c r="CLJ15"/>
      <c r="CLK15"/>
      <c r="CLL15"/>
      <c r="CLM15"/>
      <c r="CLN15"/>
      <c r="CLO15"/>
      <c r="CLP15"/>
      <c r="CLQ15"/>
      <c r="CLR15"/>
      <c r="CLS15"/>
      <c r="CLT15"/>
      <c r="CLU15"/>
      <c r="CLV15"/>
      <c r="CLW15"/>
      <c r="CLX15"/>
      <c r="CLY15"/>
      <c r="CLZ15"/>
      <c r="CMA15"/>
      <c r="CMB15"/>
      <c r="CMC15"/>
      <c r="CMD15"/>
      <c r="CME15"/>
      <c r="CMF15"/>
      <c r="CMG15"/>
      <c r="CMH15"/>
      <c r="CMI15"/>
      <c r="CMJ15"/>
      <c r="CMK15"/>
      <c r="CML15"/>
      <c r="CMM15"/>
      <c r="CMN15"/>
      <c r="CMO15"/>
      <c r="CMP15"/>
      <c r="CMQ15"/>
      <c r="CMR15"/>
      <c r="CMS15"/>
      <c r="CMT15"/>
      <c r="CMU15"/>
      <c r="CMV15"/>
      <c r="CMW15"/>
      <c r="CMX15"/>
      <c r="CMY15"/>
      <c r="CMZ15"/>
      <c r="CNA15"/>
      <c r="CNB15"/>
      <c r="CNC15"/>
      <c r="CND15"/>
      <c r="CNE15"/>
      <c r="CNF15"/>
      <c r="CNG15"/>
      <c r="CNH15"/>
      <c r="CNI15"/>
      <c r="CNJ15"/>
      <c r="CNK15"/>
      <c r="CNL15"/>
      <c r="CNM15"/>
      <c r="CNN15"/>
      <c r="CNO15"/>
      <c r="CNP15"/>
      <c r="CNQ15"/>
      <c r="CNR15"/>
      <c r="CNS15"/>
      <c r="CNT15"/>
      <c r="CNU15"/>
      <c r="CNV15"/>
      <c r="CNW15"/>
      <c r="CNX15"/>
      <c r="CNY15"/>
      <c r="CNZ15"/>
      <c r="COA15"/>
      <c r="COB15"/>
      <c r="COC15"/>
      <c r="COD15"/>
      <c r="COE15"/>
      <c r="COF15"/>
      <c r="COG15"/>
      <c r="COH15"/>
      <c r="COI15"/>
      <c r="COJ15"/>
      <c r="COK15"/>
      <c r="COL15"/>
      <c r="COM15"/>
      <c r="CON15"/>
      <c r="COO15"/>
      <c r="COP15"/>
      <c r="COQ15"/>
      <c r="COR15"/>
      <c r="COS15"/>
      <c r="COT15"/>
      <c r="COU15"/>
      <c r="COV15"/>
      <c r="COW15"/>
      <c r="COX15"/>
      <c r="COY15"/>
      <c r="COZ15"/>
      <c r="CPA15"/>
      <c r="CPB15"/>
      <c r="CPC15"/>
      <c r="CPD15"/>
      <c r="CPE15"/>
      <c r="CPF15"/>
      <c r="CPG15"/>
      <c r="CPH15"/>
      <c r="CPI15"/>
      <c r="CPJ15"/>
      <c r="CPK15"/>
      <c r="CPL15"/>
      <c r="CPM15"/>
      <c r="CPN15"/>
      <c r="CPO15"/>
      <c r="CPP15"/>
      <c r="CPQ15"/>
      <c r="CPR15"/>
      <c r="CPS15"/>
      <c r="CPT15"/>
      <c r="CPU15"/>
      <c r="CPV15"/>
      <c r="CPW15"/>
      <c r="CPX15"/>
      <c r="CPY15"/>
      <c r="CPZ15"/>
      <c r="CQA15"/>
      <c r="CQB15"/>
      <c r="CQC15"/>
      <c r="CQD15"/>
      <c r="CQE15"/>
      <c r="CQF15"/>
      <c r="CQG15"/>
      <c r="CQH15"/>
      <c r="CQI15"/>
      <c r="CQJ15"/>
      <c r="CQK15"/>
      <c r="CQL15"/>
      <c r="CQM15"/>
      <c r="CQN15"/>
      <c r="CQO15"/>
      <c r="CQP15"/>
      <c r="CQQ15"/>
      <c r="CQR15"/>
      <c r="CQS15"/>
      <c r="CQT15"/>
      <c r="CQU15"/>
      <c r="CQV15"/>
      <c r="CQW15"/>
      <c r="CQX15"/>
      <c r="CQY15"/>
      <c r="CQZ15"/>
      <c r="CRA15"/>
      <c r="CRB15"/>
      <c r="CRC15"/>
      <c r="CRD15"/>
      <c r="CRE15"/>
      <c r="CRF15"/>
      <c r="CRG15"/>
      <c r="CRH15"/>
      <c r="CRI15"/>
      <c r="CRJ15"/>
      <c r="CRK15"/>
      <c r="CRL15"/>
      <c r="CRM15"/>
      <c r="CRN15"/>
      <c r="CRO15"/>
      <c r="CRP15"/>
      <c r="CRQ15"/>
      <c r="CRR15"/>
      <c r="CRS15"/>
      <c r="CRT15"/>
      <c r="CRU15"/>
      <c r="CRV15"/>
      <c r="CRW15"/>
      <c r="CRX15"/>
      <c r="CRY15"/>
      <c r="CRZ15"/>
      <c r="CSA15"/>
      <c r="CSB15"/>
      <c r="CSC15"/>
      <c r="CSD15"/>
      <c r="CSE15"/>
      <c r="CSF15"/>
      <c r="CSG15"/>
      <c r="CSH15"/>
      <c r="CSI15"/>
      <c r="CSJ15"/>
      <c r="CSK15"/>
      <c r="CSL15"/>
      <c r="CSM15"/>
      <c r="CSN15"/>
      <c r="CSO15"/>
      <c r="CSP15"/>
      <c r="CSQ15"/>
      <c r="CSR15"/>
      <c r="CSS15"/>
      <c r="CST15"/>
      <c r="CSU15"/>
      <c r="CSV15"/>
      <c r="CSW15"/>
      <c r="CSX15"/>
      <c r="CSY15"/>
      <c r="CSZ15"/>
      <c r="CTA15"/>
      <c r="CTB15"/>
      <c r="CTC15"/>
      <c r="CTD15"/>
      <c r="CTE15"/>
      <c r="CTF15"/>
      <c r="CTG15"/>
      <c r="CTH15"/>
      <c r="CTI15"/>
      <c r="CTJ15"/>
      <c r="CTK15"/>
      <c r="CTL15"/>
      <c r="CTM15"/>
      <c r="CTN15"/>
      <c r="CTO15"/>
      <c r="CTP15"/>
      <c r="CTQ15"/>
      <c r="CTR15"/>
      <c r="CTS15"/>
      <c r="CTT15"/>
      <c r="CTU15"/>
      <c r="CTV15"/>
      <c r="CTW15"/>
      <c r="CTX15"/>
      <c r="CTY15"/>
      <c r="CTZ15"/>
      <c r="CUA15"/>
      <c r="CUB15"/>
      <c r="CUC15"/>
      <c r="CUD15"/>
      <c r="CUE15"/>
      <c r="CUF15"/>
      <c r="CUG15"/>
      <c r="CUH15"/>
      <c r="CUI15"/>
      <c r="CUJ15"/>
      <c r="CUK15"/>
      <c r="CUL15"/>
      <c r="CUM15"/>
      <c r="CUN15"/>
      <c r="CUO15"/>
      <c r="CUP15"/>
      <c r="CUQ15"/>
      <c r="CUR15"/>
      <c r="CUS15"/>
      <c r="CUT15"/>
      <c r="CUU15"/>
      <c r="CUV15"/>
      <c r="CUW15"/>
      <c r="CUX15"/>
      <c r="CUY15"/>
      <c r="CUZ15"/>
      <c r="CVA15"/>
      <c r="CVB15"/>
      <c r="CVC15"/>
      <c r="CVD15"/>
      <c r="CVE15"/>
      <c r="CVF15"/>
      <c r="CVG15"/>
      <c r="CVH15"/>
      <c r="CVI15"/>
      <c r="CVJ15"/>
      <c r="CVK15"/>
      <c r="CVL15"/>
      <c r="CVM15"/>
      <c r="CVN15"/>
      <c r="CVO15"/>
      <c r="CVP15"/>
      <c r="CVQ15"/>
      <c r="CVR15"/>
      <c r="CVS15"/>
      <c r="CVT15"/>
      <c r="CVU15"/>
      <c r="CVV15"/>
      <c r="CVW15"/>
      <c r="CVX15"/>
      <c r="CVY15"/>
      <c r="CVZ15"/>
      <c r="CWA15"/>
      <c r="CWB15"/>
      <c r="CWC15"/>
      <c r="CWD15"/>
      <c r="CWE15"/>
      <c r="CWF15"/>
      <c r="CWG15"/>
      <c r="CWH15"/>
      <c r="CWI15"/>
      <c r="CWJ15"/>
      <c r="CWK15"/>
      <c r="CWL15"/>
      <c r="CWM15"/>
      <c r="CWN15"/>
      <c r="CWO15"/>
      <c r="CWP15"/>
      <c r="CWQ15"/>
      <c r="CWR15"/>
      <c r="CWS15"/>
      <c r="CWT15"/>
      <c r="CWU15"/>
      <c r="CWV15"/>
      <c r="CWW15"/>
      <c r="CWX15"/>
      <c r="CWY15"/>
      <c r="CWZ15"/>
      <c r="CXA15"/>
      <c r="CXB15"/>
      <c r="CXC15"/>
      <c r="CXD15"/>
      <c r="CXE15"/>
      <c r="CXF15"/>
      <c r="CXG15"/>
      <c r="CXH15"/>
      <c r="CXI15"/>
      <c r="CXJ15"/>
      <c r="CXK15"/>
      <c r="CXL15"/>
      <c r="CXM15"/>
      <c r="CXN15"/>
      <c r="CXO15"/>
      <c r="CXP15"/>
      <c r="CXQ15"/>
      <c r="CXR15"/>
      <c r="CXS15"/>
      <c r="CXT15"/>
      <c r="CXU15"/>
      <c r="CXV15"/>
      <c r="CXW15"/>
      <c r="CXX15"/>
      <c r="CXY15"/>
      <c r="CXZ15"/>
      <c r="CYA15"/>
      <c r="CYB15"/>
      <c r="CYC15"/>
      <c r="CYD15"/>
      <c r="CYE15"/>
      <c r="CYF15"/>
      <c r="CYG15"/>
      <c r="CYH15"/>
      <c r="CYI15"/>
      <c r="CYJ15"/>
      <c r="CYK15"/>
      <c r="CYL15"/>
      <c r="CYM15"/>
      <c r="CYN15"/>
      <c r="CYO15"/>
      <c r="CYP15"/>
      <c r="CYQ15"/>
      <c r="CYR15"/>
      <c r="CYS15"/>
      <c r="CYT15"/>
      <c r="CYU15"/>
      <c r="CYV15"/>
      <c r="CYW15"/>
      <c r="CYX15"/>
      <c r="CYY15"/>
      <c r="CYZ15"/>
      <c r="CZA15"/>
      <c r="CZB15"/>
      <c r="CZC15"/>
      <c r="CZD15"/>
      <c r="CZE15"/>
      <c r="CZF15"/>
      <c r="CZG15"/>
      <c r="CZH15"/>
      <c r="CZI15"/>
      <c r="CZJ15"/>
      <c r="CZK15"/>
      <c r="CZL15"/>
      <c r="CZM15"/>
      <c r="CZN15"/>
      <c r="CZO15"/>
      <c r="CZP15"/>
      <c r="CZQ15"/>
      <c r="CZR15"/>
      <c r="CZS15"/>
      <c r="CZT15"/>
      <c r="CZU15"/>
      <c r="CZV15"/>
      <c r="CZW15"/>
      <c r="CZX15"/>
      <c r="CZY15"/>
      <c r="CZZ15"/>
      <c r="DAA15"/>
      <c r="DAB15"/>
      <c r="DAC15"/>
      <c r="DAD15"/>
      <c r="DAE15"/>
      <c r="DAF15"/>
      <c r="DAG15"/>
      <c r="DAH15"/>
      <c r="DAI15"/>
      <c r="DAJ15"/>
      <c r="DAK15"/>
      <c r="DAL15"/>
      <c r="DAM15"/>
      <c r="DAN15"/>
      <c r="DAO15"/>
      <c r="DAP15"/>
      <c r="DAQ15"/>
      <c r="DAR15"/>
      <c r="DAS15"/>
      <c r="DAT15"/>
      <c r="DAU15"/>
      <c r="DAV15"/>
      <c r="DAW15"/>
      <c r="DAX15"/>
      <c r="DAY15"/>
      <c r="DAZ15"/>
      <c r="DBA15"/>
      <c r="DBB15"/>
      <c r="DBC15"/>
      <c r="DBD15"/>
      <c r="DBE15"/>
      <c r="DBF15"/>
      <c r="DBG15"/>
      <c r="DBH15"/>
      <c r="DBI15"/>
      <c r="DBJ15"/>
      <c r="DBK15"/>
      <c r="DBL15"/>
      <c r="DBM15"/>
      <c r="DBN15"/>
      <c r="DBO15"/>
      <c r="DBP15"/>
      <c r="DBQ15"/>
      <c r="DBR15"/>
      <c r="DBS15"/>
      <c r="DBT15"/>
      <c r="DBU15"/>
      <c r="DBV15"/>
      <c r="DBW15"/>
      <c r="DBX15"/>
      <c r="DBY15"/>
      <c r="DBZ15"/>
      <c r="DCA15"/>
      <c r="DCB15"/>
      <c r="DCC15"/>
      <c r="DCD15"/>
      <c r="DCE15"/>
      <c r="DCF15"/>
      <c r="DCG15"/>
      <c r="DCH15"/>
      <c r="DCI15"/>
      <c r="DCJ15"/>
      <c r="DCK15"/>
      <c r="DCL15"/>
      <c r="DCM15"/>
      <c r="DCN15"/>
      <c r="DCO15"/>
      <c r="DCP15"/>
      <c r="DCQ15"/>
      <c r="DCR15"/>
      <c r="DCS15"/>
      <c r="DCT15"/>
      <c r="DCU15"/>
      <c r="DCV15"/>
      <c r="DCW15"/>
      <c r="DCX15"/>
      <c r="DCY15"/>
      <c r="DCZ15"/>
      <c r="DDA15"/>
      <c r="DDB15"/>
      <c r="DDC15"/>
      <c r="DDD15"/>
      <c r="DDE15"/>
      <c r="DDF15"/>
      <c r="DDG15"/>
      <c r="DDH15"/>
      <c r="DDI15"/>
      <c r="DDJ15"/>
      <c r="DDK15"/>
      <c r="DDL15"/>
      <c r="DDM15"/>
      <c r="DDN15"/>
      <c r="DDO15"/>
      <c r="DDP15"/>
      <c r="DDQ15"/>
      <c r="DDR15"/>
      <c r="DDS15"/>
      <c r="DDT15"/>
      <c r="DDU15"/>
      <c r="DDV15"/>
      <c r="DDW15"/>
      <c r="DDX15"/>
      <c r="DDY15"/>
      <c r="DDZ15"/>
      <c r="DEA15"/>
      <c r="DEB15"/>
      <c r="DEC15"/>
      <c r="DED15"/>
      <c r="DEE15"/>
      <c r="DEF15"/>
      <c r="DEG15"/>
      <c r="DEH15"/>
      <c r="DEI15"/>
      <c r="DEJ15"/>
      <c r="DEK15"/>
      <c r="DEL15"/>
      <c r="DEM15"/>
      <c r="DEN15"/>
      <c r="DEO15"/>
      <c r="DEP15"/>
      <c r="DEQ15"/>
      <c r="DER15"/>
      <c r="DES15"/>
      <c r="DET15"/>
      <c r="DEU15"/>
      <c r="DEV15"/>
      <c r="DEW15"/>
      <c r="DEX15"/>
      <c r="DEY15"/>
      <c r="DEZ15"/>
      <c r="DFA15"/>
      <c r="DFB15"/>
      <c r="DFC15"/>
      <c r="DFD15"/>
      <c r="DFE15"/>
      <c r="DFF15"/>
      <c r="DFG15"/>
      <c r="DFH15"/>
      <c r="DFI15"/>
      <c r="DFJ15"/>
      <c r="DFK15"/>
      <c r="DFL15"/>
      <c r="DFM15"/>
      <c r="DFN15"/>
      <c r="DFO15"/>
      <c r="DFP15"/>
      <c r="DFQ15"/>
      <c r="DFR15"/>
      <c r="DFS15"/>
      <c r="DFT15"/>
      <c r="DFU15"/>
      <c r="DFV15"/>
      <c r="DFW15"/>
      <c r="DFX15"/>
      <c r="DFY15"/>
      <c r="DFZ15"/>
      <c r="DGA15"/>
      <c r="DGB15"/>
      <c r="DGC15"/>
      <c r="DGD15"/>
      <c r="DGE15"/>
      <c r="DGF15"/>
      <c r="DGG15"/>
      <c r="DGH15"/>
      <c r="DGI15"/>
      <c r="DGJ15"/>
      <c r="DGK15"/>
      <c r="DGL15"/>
      <c r="DGM15"/>
      <c r="DGN15"/>
      <c r="DGO15"/>
      <c r="DGP15"/>
      <c r="DGQ15"/>
      <c r="DGR15"/>
      <c r="DGS15"/>
      <c r="DGT15"/>
      <c r="DGU15"/>
      <c r="DGV15"/>
      <c r="DGW15"/>
      <c r="DGX15"/>
      <c r="DGY15"/>
      <c r="DGZ15"/>
      <c r="DHA15"/>
      <c r="DHB15"/>
      <c r="DHC15"/>
      <c r="DHD15"/>
      <c r="DHE15"/>
      <c r="DHF15"/>
      <c r="DHG15"/>
      <c r="DHH15"/>
      <c r="DHI15"/>
      <c r="DHJ15"/>
      <c r="DHK15"/>
      <c r="DHL15"/>
      <c r="DHM15"/>
      <c r="DHN15"/>
      <c r="DHO15"/>
      <c r="DHP15"/>
      <c r="DHQ15"/>
      <c r="DHR15"/>
      <c r="DHS15"/>
      <c r="DHT15"/>
      <c r="DHU15"/>
      <c r="DHV15"/>
      <c r="DHW15"/>
      <c r="DHX15"/>
      <c r="DHY15"/>
      <c r="DHZ15"/>
      <c r="DIA15"/>
      <c r="DIB15"/>
      <c r="DIC15"/>
      <c r="DID15"/>
      <c r="DIE15"/>
      <c r="DIF15"/>
      <c r="DIG15"/>
      <c r="DIH15"/>
      <c r="DII15"/>
      <c r="DIJ15"/>
      <c r="DIK15"/>
      <c r="DIL15"/>
      <c r="DIM15"/>
      <c r="DIN15"/>
      <c r="DIO15"/>
      <c r="DIP15"/>
      <c r="DIQ15"/>
      <c r="DIR15"/>
      <c r="DIS15"/>
      <c r="DIT15"/>
      <c r="DIU15"/>
      <c r="DIV15"/>
      <c r="DIW15"/>
      <c r="DIX15"/>
      <c r="DIY15"/>
      <c r="DIZ15"/>
      <c r="DJA15"/>
      <c r="DJB15"/>
      <c r="DJC15"/>
      <c r="DJD15"/>
      <c r="DJE15"/>
      <c r="DJF15"/>
      <c r="DJG15"/>
      <c r="DJH15"/>
      <c r="DJI15"/>
      <c r="DJJ15"/>
      <c r="DJK15"/>
      <c r="DJL15"/>
      <c r="DJM15"/>
      <c r="DJN15"/>
      <c r="DJO15"/>
      <c r="DJP15"/>
      <c r="DJQ15"/>
      <c r="DJR15"/>
      <c r="DJS15"/>
      <c r="DJT15"/>
      <c r="DJU15"/>
      <c r="DJV15"/>
      <c r="DJW15"/>
      <c r="DJX15"/>
      <c r="DJY15"/>
      <c r="DJZ15"/>
      <c r="DKA15"/>
      <c r="DKB15"/>
      <c r="DKC15"/>
      <c r="DKD15"/>
      <c r="DKE15"/>
      <c r="DKF15"/>
      <c r="DKG15"/>
      <c r="DKH15"/>
      <c r="DKI15"/>
      <c r="DKJ15"/>
      <c r="DKK15"/>
      <c r="DKL15"/>
      <c r="DKM15"/>
      <c r="DKN15"/>
      <c r="DKO15"/>
      <c r="DKP15"/>
      <c r="DKQ15"/>
      <c r="DKR15"/>
      <c r="DKS15"/>
      <c r="DKT15"/>
      <c r="DKU15"/>
      <c r="DKV15"/>
      <c r="DKW15"/>
      <c r="DKX15"/>
      <c r="DKY15"/>
      <c r="DKZ15"/>
      <c r="DLA15"/>
      <c r="DLB15"/>
      <c r="DLC15"/>
      <c r="DLD15"/>
      <c r="DLE15"/>
      <c r="DLF15"/>
      <c r="DLG15"/>
      <c r="DLH15"/>
      <c r="DLI15"/>
      <c r="DLJ15"/>
      <c r="DLK15"/>
      <c r="DLL15"/>
      <c r="DLM15"/>
      <c r="DLN15"/>
      <c r="DLO15"/>
      <c r="DLP15"/>
      <c r="DLQ15"/>
      <c r="DLR15"/>
      <c r="DLS15"/>
      <c r="DLT15"/>
      <c r="DLU15"/>
      <c r="DLV15"/>
      <c r="DLW15"/>
      <c r="DLX15"/>
      <c r="DLY15"/>
      <c r="DLZ15"/>
      <c r="DMA15"/>
      <c r="DMB15"/>
      <c r="DMC15"/>
      <c r="DMD15"/>
      <c r="DME15"/>
      <c r="DMF15"/>
      <c r="DMG15"/>
      <c r="DMH15"/>
      <c r="DMI15"/>
      <c r="DMJ15"/>
      <c r="DMK15"/>
      <c r="DML15"/>
      <c r="DMM15"/>
      <c r="DMN15"/>
      <c r="DMO15"/>
      <c r="DMP15"/>
      <c r="DMQ15"/>
      <c r="DMR15"/>
      <c r="DMS15"/>
      <c r="DMT15"/>
      <c r="DMU15"/>
      <c r="DMV15"/>
      <c r="DMW15"/>
      <c r="DMX15"/>
      <c r="DMY15"/>
      <c r="DMZ15"/>
      <c r="DNA15"/>
      <c r="DNB15"/>
      <c r="DNC15"/>
      <c r="DND15"/>
      <c r="DNE15"/>
      <c r="DNF15"/>
      <c r="DNG15"/>
      <c r="DNH15"/>
      <c r="DNI15"/>
      <c r="DNJ15"/>
      <c r="DNK15"/>
      <c r="DNL15"/>
      <c r="DNM15"/>
      <c r="DNN15"/>
      <c r="DNO15"/>
      <c r="DNP15"/>
      <c r="DNQ15"/>
      <c r="DNR15"/>
      <c r="DNS15"/>
      <c r="DNT15"/>
      <c r="DNU15"/>
      <c r="DNV15"/>
      <c r="DNW15"/>
      <c r="DNX15"/>
      <c r="DNY15"/>
      <c r="DNZ15"/>
      <c r="DOA15"/>
      <c r="DOB15"/>
      <c r="DOC15"/>
      <c r="DOD15"/>
      <c r="DOE15"/>
      <c r="DOF15"/>
      <c r="DOG15"/>
      <c r="DOH15"/>
      <c r="DOI15"/>
      <c r="DOJ15"/>
      <c r="DOK15"/>
      <c r="DOL15"/>
      <c r="DOM15"/>
      <c r="DON15"/>
      <c r="DOO15"/>
      <c r="DOP15"/>
      <c r="DOQ15"/>
      <c r="DOR15"/>
      <c r="DOS15"/>
      <c r="DOT15"/>
      <c r="DOU15"/>
      <c r="DOV15"/>
      <c r="DOW15"/>
      <c r="DOX15"/>
      <c r="DOY15"/>
      <c r="DOZ15"/>
      <c r="DPA15"/>
      <c r="DPB15"/>
      <c r="DPC15"/>
      <c r="DPD15"/>
      <c r="DPE15"/>
      <c r="DPF15"/>
      <c r="DPG15"/>
      <c r="DPH15"/>
      <c r="DPI15"/>
      <c r="DPJ15"/>
      <c r="DPK15"/>
      <c r="DPL15"/>
      <c r="DPM15"/>
      <c r="DPN15"/>
      <c r="DPO15"/>
      <c r="DPP15"/>
      <c r="DPQ15"/>
      <c r="DPR15"/>
      <c r="DPS15"/>
      <c r="DPT15"/>
      <c r="DPU15"/>
      <c r="DPV15"/>
      <c r="DPW15"/>
      <c r="DPX15"/>
      <c r="DPY15"/>
      <c r="DPZ15"/>
      <c r="DQA15"/>
      <c r="DQB15"/>
      <c r="DQC15"/>
      <c r="DQD15"/>
      <c r="DQE15"/>
      <c r="DQF15"/>
      <c r="DQG15"/>
      <c r="DQH15"/>
      <c r="DQI15"/>
      <c r="DQJ15"/>
      <c r="DQK15"/>
      <c r="DQL15"/>
      <c r="DQM15"/>
      <c r="DQN15"/>
      <c r="DQO15"/>
      <c r="DQP15"/>
      <c r="DQQ15"/>
      <c r="DQR15"/>
      <c r="DQS15"/>
      <c r="DQT15"/>
      <c r="DQU15"/>
      <c r="DQV15"/>
      <c r="DQW15"/>
      <c r="DQX15"/>
      <c r="DQY15"/>
      <c r="DQZ15"/>
      <c r="DRA15"/>
      <c r="DRB15"/>
      <c r="DRC15"/>
      <c r="DRD15"/>
      <c r="DRE15"/>
      <c r="DRF15"/>
      <c r="DRG15"/>
      <c r="DRH15"/>
      <c r="DRI15"/>
      <c r="DRJ15"/>
      <c r="DRK15"/>
      <c r="DRL15"/>
      <c r="DRM15"/>
      <c r="DRN15"/>
      <c r="DRO15"/>
      <c r="DRP15"/>
      <c r="DRQ15"/>
      <c r="DRR15"/>
      <c r="DRS15"/>
      <c r="DRT15"/>
      <c r="DRU15"/>
      <c r="DRV15"/>
      <c r="DRW15"/>
      <c r="DRX15"/>
      <c r="DRY15"/>
      <c r="DRZ15"/>
      <c r="DSA15"/>
      <c r="DSB15"/>
      <c r="DSC15"/>
      <c r="DSD15"/>
      <c r="DSE15"/>
      <c r="DSF15"/>
      <c r="DSG15"/>
      <c r="DSH15"/>
      <c r="DSI15"/>
      <c r="DSJ15"/>
      <c r="DSK15"/>
      <c r="DSL15"/>
      <c r="DSM15"/>
      <c r="DSN15"/>
      <c r="DSO15"/>
      <c r="DSP15"/>
      <c r="DSQ15"/>
      <c r="DSR15"/>
      <c r="DSS15"/>
      <c r="DST15"/>
      <c r="DSU15"/>
      <c r="DSV15"/>
      <c r="DSW15"/>
      <c r="DSX15"/>
      <c r="DSY15"/>
      <c r="DSZ15"/>
      <c r="DTA15"/>
      <c r="DTB15"/>
      <c r="DTC15"/>
      <c r="DTD15"/>
      <c r="DTE15"/>
      <c r="DTF15"/>
      <c r="DTG15"/>
      <c r="DTH15"/>
      <c r="DTI15"/>
      <c r="DTJ15"/>
      <c r="DTK15"/>
      <c r="DTL15"/>
      <c r="DTM15"/>
      <c r="DTN15"/>
      <c r="DTO15"/>
      <c r="DTP15"/>
      <c r="DTQ15"/>
      <c r="DTR15"/>
      <c r="DTS15"/>
      <c r="DTT15"/>
      <c r="DTU15"/>
      <c r="DTV15"/>
      <c r="DTW15"/>
      <c r="DTX15"/>
      <c r="DTY15"/>
      <c r="DTZ15"/>
      <c r="DUA15"/>
      <c r="DUB15"/>
      <c r="DUC15"/>
      <c r="DUD15"/>
      <c r="DUE15"/>
      <c r="DUF15"/>
      <c r="DUG15"/>
      <c r="DUH15"/>
      <c r="DUI15"/>
      <c r="DUJ15"/>
      <c r="DUK15"/>
      <c r="DUL15"/>
      <c r="DUM15"/>
      <c r="DUN15"/>
      <c r="DUO15"/>
      <c r="DUP15"/>
      <c r="DUQ15"/>
      <c r="DUR15"/>
      <c r="DUS15"/>
      <c r="DUT15"/>
      <c r="DUU15"/>
      <c r="DUV15"/>
      <c r="DUW15"/>
      <c r="DUX15"/>
      <c r="DUY15"/>
      <c r="DUZ15"/>
      <c r="DVA15"/>
      <c r="DVB15"/>
      <c r="DVC15"/>
      <c r="DVD15"/>
      <c r="DVE15"/>
      <c r="DVF15"/>
      <c r="DVG15"/>
      <c r="DVH15"/>
      <c r="DVI15"/>
      <c r="DVJ15"/>
      <c r="DVK15"/>
      <c r="DVL15"/>
      <c r="DVM15"/>
      <c r="DVN15"/>
      <c r="DVO15"/>
      <c r="DVP15"/>
      <c r="DVQ15"/>
      <c r="DVR15"/>
      <c r="DVS15"/>
      <c r="DVT15"/>
      <c r="DVU15"/>
      <c r="DVV15"/>
      <c r="DVW15"/>
      <c r="DVX15"/>
      <c r="DVY15"/>
      <c r="DVZ15"/>
      <c r="DWA15"/>
      <c r="DWB15"/>
      <c r="DWC15"/>
      <c r="DWD15"/>
      <c r="DWE15"/>
      <c r="DWF15"/>
      <c r="DWG15"/>
      <c r="DWH15"/>
      <c r="DWI15"/>
      <c r="DWJ15"/>
      <c r="DWK15"/>
      <c r="DWL15"/>
      <c r="DWM15"/>
      <c r="DWN15"/>
      <c r="DWO15"/>
      <c r="DWP15"/>
      <c r="DWQ15"/>
      <c r="DWR15"/>
      <c r="DWS15"/>
      <c r="DWT15"/>
      <c r="DWU15"/>
      <c r="DWV15"/>
      <c r="DWW15"/>
      <c r="DWX15"/>
      <c r="DWY15"/>
      <c r="DWZ15"/>
      <c r="DXA15"/>
      <c r="DXB15"/>
      <c r="DXC15"/>
      <c r="DXD15"/>
      <c r="DXE15"/>
      <c r="DXF15"/>
      <c r="DXG15"/>
      <c r="DXH15"/>
      <c r="DXI15"/>
      <c r="DXJ15"/>
      <c r="DXK15"/>
      <c r="DXL15"/>
      <c r="DXM15"/>
      <c r="DXN15"/>
      <c r="DXO15"/>
      <c r="DXP15"/>
      <c r="DXQ15"/>
      <c r="DXR15"/>
      <c r="DXS15"/>
      <c r="DXT15"/>
      <c r="DXU15"/>
      <c r="DXV15"/>
      <c r="DXW15"/>
      <c r="DXX15"/>
      <c r="DXY15"/>
      <c r="DXZ15"/>
      <c r="DYA15"/>
      <c r="DYB15"/>
      <c r="DYC15"/>
      <c r="DYD15"/>
      <c r="DYE15"/>
      <c r="DYF15"/>
      <c r="DYG15"/>
      <c r="DYH15"/>
      <c r="DYI15"/>
      <c r="DYJ15"/>
      <c r="DYK15"/>
      <c r="DYL15"/>
      <c r="DYM15"/>
      <c r="DYN15"/>
      <c r="DYO15"/>
      <c r="DYP15"/>
      <c r="DYQ15"/>
      <c r="DYR15"/>
      <c r="DYS15"/>
      <c r="DYT15"/>
      <c r="DYU15"/>
      <c r="DYV15"/>
      <c r="DYW15"/>
      <c r="DYX15"/>
      <c r="DYY15"/>
      <c r="DYZ15"/>
      <c r="DZA15"/>
      <c r="DZB15"/>
      <c r="DZC15"/>
      <c r="DZD15"/>
      <c r="DZE15"/>
      <c r="DZF15"/>
      <c r="DZG15"/>
      <c r="DZH15"/>
      <c r="DZI15"/>
      <c r="DZJ15"/>
      <c r="DZK15"/>
      <c r="DZL15"/>
      <c r="DZM15"/>
      <c r="DZN15"/>
      <c r="DZO15"/>
      <c r="DZP15"/>
      <c r="DZQ15"/>
      <c r="DZR15"/>
      <c r="DZS15"/>
      <c r="DZT15"/>
      <c r="DZU15"/>
      <c r="DZV15"/>
      <c r="DZW15"/>
      <c r="DZX15"/>
      <c r="DZY15"/>
      <c r="DZZ15"/>
      <c r="EAA15"/>
      <c r="EAB15"/>
      <c r="EAC15"/>
      <c r="EAD15"/>
      <c r="EAE15"/>
      <c r="EAF15"/>
      <c r="EAG15"/>
      <c r="EAH15"/>
      <c r="EAI15"/>
      <c r="EAJ15"/>
      <c r="EAK15"/>
      <c r="EAL15"/>
      <c r="EAM15"/>
      <c r="EAN15"/>
      <c r="EAO15"/>
      <c r="EAP15"/>
      <c r="EAQ15"/>
      <c r="EAR15"/>
      <c r="EAS15"/>
      <c r="EAT15"/>
      <c r="EAU15"/>
      <c r="EAV15"/>
      <c r="EAW15"/>
      <c r="EAX15"/>
      <c r="EAY15"/>
      <c r="EAZ15"/>
      <c r="EBA15"/>
      <c r="EBB15"/>
      <c r="EBC15"/>
      <c r="EBD15"/>
      <c r="EBE15"/>
      <c r="EBF15"/>
      <c r="EBG15"/>
      <c r="EBH15"/>
      <c r="EBI15"/>
      <c r="EBJ15"/>
      <c r="EBK15"/>
      <c r="EBL15"/>
      <c r="EBM15"/>
      <c r="EBN15"/>
      <c r="EBO15"/>
      <c r="EBP15"/>
      <c r="EBQ15"/>
      <c r="EBR15"/>
      <c r="EBS15"/>
      <c r="EBT15"/>
      <c r="EBU15"/>
      <c r="EBV15"/>
      <c r="EBW15"/>
      <c r="EBX15"/>
      <c r="EBY15"/>
      <c r="EBZ15"/>
      <c r="ECA15"/>
      <c r="ECB15"/>
      <c r="ECC15"/>
      <c r="ECD15"/>
      <c r="ECE15"/>
      <c r="ECF15"/>
      <c r="ECG15"/>
      <c r="ECH15"/>
      <c r="ECI15"/>
      <c r="ECJ15"/>
      <c r="ECK15"/>
      <c r="ECL15"/>
      <c r="ECM15"/>
      <c r="ECN15"/>
      <c r="ECO15"/>
      <c r="ECP15"/>
      <c r="ECQ15"/>
      <c r="ECR15"/>
      <c r="ECS15"/>
      <c r="ECT15"/>
      <c r="ECU15"/>
      <c r="ECV15"/>
      <c r="ECW15"/>
      <c r="ECX15"/>
      <c r="ECY15"/>
      <c r="ECZ15"/>
      <c r="EDA15"/>
      <c r="EDB15"/>
      <c r="EDC15"/>
      <c r="EDD15"/>
      <c r="EDE15"/>
      <c r="EDF15"/>
      <c r="EDG15"/>
      <c r="EDH15"/>
      <c r="EDI15"/>
      <c r="EDJ15"/>
      <c r="EDK15"/>
      <c r="EDL15"/>
      <c r="EDM15"/>
      <c r="EDN15"/>
      <c r="EDO15"/>
      <c r="EDP15"/>
      <c r="EDQ15"/>
      <c r="EDR15"/>
      <c r="EDS15"/>
      <c r="EDT15"/>
      <c r="EDU15"/>
      <c r="EDV15"/>
      <c r="EDW15"/>
      <c r="EDX15"/>
      <c r="EDY15"/>
      <c r="EDZ15"/>
      <c r="EEA15"/>
      <c r="EEB15"/>
      <c r="EEC15"/>
      <c r="EED15"/>
      <c r="EEE15"/>
      <c r="EEF15"/>
      <c r="EEG15"/>
      <c r="EEH15"/>
      <c r="EEI15"/>
      <c r="EEJ15"/>
      <c r="EEK15"/>
      <c r="EEL15"/>
      <c r="EEM15"/>
      <c r="EEN15"/>
      <c r="EEO15"/>
      <c r="EEP15"/>
      <c r="EEQ15"/>
      <c r="EER15"/>
      <c r="EES15"/>
      <c r="EET15"/>
      <c r="EEU15"/>
      <c r="EEV15"/>
      <c r="EEW15"/>
      <c r="EEX15"/>
      <c r="EEY15"/>
      <c r="EEZ15"/>
      <c r="EFA15"/>
      <c r="EFB15"/>
      <c r="EFC15"/>
      <c r="EFD15"/>
      <c r="EFE15"/>
      <c r="EFF15"/>
      <c r="EFG15"/>
      <c r="EFH15"/>
      <c r="EFI15"/>
      <c r="EFJ15"/>
      <c r="EFK15"/>
      <c r="EFL15"/>
      <c r="EFM15"/>
      <c r="EFN15"/>
      <c r="EFO15"/>
      <c r="EFP15"/>
      <c r="EFQ15"/>
      <c r="EFR15"/>
      <c r="EFS15"/>
      <c r="EFT15"/>
      <c r="EFU15"/>
      <c r="EFV15"/>
      <c r="EFW15"/>
      <c r="EFX15"/>
      <c r="EFY15"/>
      <c r="EFZ15"/>
      <c r="EGA15"/>
      <c r="EGB15"/>
      <c r="EGC15"/>
      <c r="EGD15"/>
      <c r="EGE15"/>
      <c r="EGF15"/>
      <c r="EGG15"/>
      <c r="EGH15"/>
      <c r="EGI15"/>
      <c r="EGJ15"/>
      <c r="EGK15"/>
      <c r="EGL15"/>
      <c r="EGM15"/>
      <c r="EGN15"/>
      <c r="EGO15"/>
      <c r="EGP15"/>
      <c r="EGQ15"/>
      <c r="EGR15"/>
      <c r="EGS15"/>
      <c r="EGT15"/>
      <c r="EGU15"/>
      <c r="EGV15"/>
      <c r="EGW15"/>
      <c r="EGX15"/>
      <c r="EGY15"/>
      <c r="EGZ15"/>
      <c r="EHA15"/>
      <c r="EHB15"/>
      <c r="EHC15"/>
      <c r="EHD15"/>
      <c r="EHE15"/>
      <c r="EHF15"/>
      <c r="EHG15"/>
      <c r="EHH15"/>
      <c r="EHI15"/>
      <c r="EHJ15"/>
      <c r="EHK15"/>
      <c r="EHL15"/>
      <c r="EHM15"/>
      <c r="EHN15"/>
      <c r="EHO15"/>
      <c r="EHP15"/>
      <c r="EHQ15"/>
      <c r="EHR15"/>
      <c r="EHS15"/>
      <c r="EHT15"/>
      <c r="EHU15"/>
      <c r="EHV15"/>
      <c r="EHW15"/>
      <c r="EHX15"/>
      <c r="EHY15"/>
      <c r="EHZ15"/>
      <c r="EIA15"/>
      <c r="EIB15"/>
      <c r="EIC15"/>
      <c r="EID15"/>
      <c r="EIE15"/>
      <c r="EIF15"/>
      <c r="EIG15"/>
      <c r="EIH15"/>
      <c r="EII15"/>
      <c r="EIJ15"/>
      <c r="EIK15"/>
      <c r="EIL15"/>
      <c r="EIM15"/>
      <c r="EIN15"/>
      <c r="EIO15"/>
      <c r="EIP15"/>
      <c r="EIQ15"/>
      <c r="EIR15"/>
      <c r="EIS15"/>
      <c r="EIT15"/>
      <c r="EIU15"/>
      <c r="EIV15"/>
      <c r="EIW15"/>
      <c r="EIX15"/>
      <c r="EIY15"/>
      <c r="EIZ15"/>
      <c r="EJA15"/>
      <c r="EJB15"/>
      <c r="EJC15"/>
      <c r="EJD15"/>
      <c r="EJE15"/>
      <c r="EJF15"/>
      <c r="EJG15"/>
      <c r="EJH15"/>
      <c r="EJI15"/>
      <c r="EJJ15"/>
      <c r="EJK15"/>
      <c r="EJL15"/>
      <c r="EJM15"/>
      <c r="EJN15"/>
      <c r="EJO15"/>
      <c r="EJP15"/>
      <c r="EJQ15"/>
      <c r="EJR15"/>
      <c r="EJS15"/>
      <c r="EJT15"/>
      <c r="EJU15"/>
      <c r="EJV15"/>
      <c r="EJW15"/>
      <c r="EJX15"/>
      <c r="EJY15"/>
      <c r="EJZ15"/>
      <c r="EKA15"/>
      <c r="EKB15"/>
      <c r="EKC15"/>
      <c r="EKD15"/>
      <c r="EKE15"/>
      <c r="EKF15"/>
      <c r="EKG15"/>
      <c r="EKH15"/>
      <c r="EKI15"/>
      <c r="EKJ15"/>
      <c r="EKK15"/>
      <c r="EKL15"/>
      <c r="EKM15"/>
      <c r="EKN15"/>
      <c r="EKO15"/>
      <c r="EKP15"/>
      <c r="EKQ15"/>
      <c r="EKR15"/>
      <c r="EKS15"/>
      <c r="EKT15"/>
      <c r="EKU15"/>
      <c r="EKV15"/>
      <c r="EKW15"/>
      <c r="EKX15"/>
      <c r="EKY15"/>
      <c r="EKZ15"/>
      <c r="ELA15"/>
      <c r="ELB15"/>
      <c r="ELC15"/>
      <c r="ELD15"/>
      <c r="ELE15"/>
      <c r="ELF15"/>
      <c r="ELG15"/>
      <c r="ELH15"/>
      <c r="ELI15"/>
      <c r="ELJ15"/>
      <c r="ELK15"/>
      <c r="ELL15"/>
      <c r="ELM15"/>
      <c r="ELN15"/>
      <c r="ELO15"/>
      <c r="ELP15"/>
      <c r="ELQ15"/>
      <c r="ELR15"/>
      <c r="ELS15"/>
      <c r="ELT15"/>
      <c r="ELU15"/>
      <c r="ELV15"/>
      <c r="ELW15"/>
      <c r="ELX15"/>
      <c r="ELY15"/>
      <c r="ELZ15"/>
      <c r="EMA15"/>
      <c r="EMB15"/>
      <c r="EMC15"/>
      <c r="EMD15"/>
      <c r="EME15"/>
      <c r="EMF15"/>
      <c r="EMG15"/>
      <c r="EMH15"/>
      <c r="EMI15"/>
      <c r="EMJ15"/>
      <c r="EMK15"/>
      <c r="EML15"/>
      <c r="EMM15"/>
      <c r="EMN15"/>
      <c r="EMO15"/>
      <c r="EMP15"/>
      <c r="EMQ15"/>
      <c r="EMR15"/>
      <c r="EMS15"/>
      <c r="EMT15"/>
      <c r="EMU15"/>
      <c r="EMV15"/>
      <c r="EMW15"/>
      <c r="EMX15"/>
      <c r="EMY15"/>
      <c r="EMZ15"/>
      <c r="ENA15"/>
      <c r="ENB15"/>
      <c r="ENC15"/>
      <c r="END15"/>
      <c r="ENE15"/>
      <c r="ENF15"/>
      <c r="ENG15"/>
      <c r="ENH15"/>
      <c r="ENI15"/>
      <c r="ENJ15"/>
      <c r="ENK15"/>
      <c r="ENL15"/>
      <c r="ENM15"/>
      <c r="ENN15"/>
      <c r="ENO15"/>
      <c r="ENP15"/>
      <c r="ENQ15"/>
      <c r="ENR15"/>
      <c r="ENS15"/>
      <c r="ENT15"/>
      <c r="ENU15"/>
      <c r="ENV15"/>
      <c r="ENW15"/>
      <c r="ENX15"/>
      <c r="ENY15"/>
      <c r="ENZ15"/>
      <c r="EOA15"/>
      <c r="EOB15"/>
      <c r="EOC15"/>
      <c r="EOD15"/>
      <c r="EOE15"/>
      <c r="EOF15"/>
      <c r="EOG15"/>
      <c r="EOH15"/>
      <c r="EOI15"/>
      <c r="EOJ15"/>
      <c r="EOK15"/>
      <c r="EOL15"/>
      <c r="EOM15"/>
      <c r="EON15"/>
      <c r="EOO15"/>
      <c r="EOP15"/>
      <c r="EOQ15"/>
      <c r="EOR15"/>
      <c r="EOS15"/>
      <c r="EOT15"/>
      <c r="EOU15"/>
      <c r="EOV15"/>
      <c r="EOW15"/>
      <c r="EOX15"/>
      <c r="EOY15"/>
      <c r="EOZ15"/>
      <c r="EPA15"/>
      <c r="EPB15"/>
      <c r="EPC15"/>
      <c r="EPD15"/>
      <c r="EPE15"/>
      <c r="EPF15"/>
      <c r="EPG15"/>
      <c r="EPH15"/>
      <c r="EPI15"/>
      <c r="EPJ15"/>
      <c r="EPK15"/>
      <c r="EPL15"/>
      <c r="EPM15"/>
      <c r="EPN15"/>
      <c r="EPO15"/>
      <c r="EPP15"/>
      <c r="EPQ15"/>
      <c r="EPR15"/>
      <c r="EPS15"/>
      <c r="EPT15"/>
      <c r="EPU15"/>
      <c r="EPV15"/>
      <c r="EPW15"/>
      <c r="EPX15"/>
      <c r="EPY15"/>
      <c r="EPZ15"/>
      <c r="EQA15"/>
      <c r="EQB15"/>
      <c r="EQC15"/>
      <c r="EQD15"/>
      <c r="EQE15"/>
      <c r="EQF15"/>
      <c r="EQG15"/>
      <c r="EQH15"/>
      <c r="EQI15"/>
      <c r="EQJ15"/>
      <c r="EQK15"/>
      <c r="EQL15"/>
      <c r="EQM15"/>
      <c r="EQN15"/>
      <c r="EQO15"/>
      <c r="EQP15"/>
      <c r="EQQ15"/>
      <c r="EQR15"/>
      <c r="EQS15"/>
      <c r="EQT15"/>
      <c r="EQU15"/>
      <c r="EQV15"/>
      <c r="EQW15"/>
      <c r="EQX15"/>
      <c r="EQY15"/>
      <c r="EQZ15"/>
      <c r="ERA15"/>
      <c r="ERB15"/>
      <c r="ERC15"/>
      <c r="ERD15"/>
      <c r="ERE15"/>
      <c r="ERF15"/>
      <c r="ERG15"/>
      <c r="ERH15"/>
      <c r="ERI15"/>
      <c r="ERJ15"/>
      <c r="ERK15"/>
      <c r="ERL15"/>
      <c r="ERM15"/>
      <c r="ERN15"/>
      <c r="ERO15"/>
      <c r="ERP15"/>
      <c r="ERQ15"/>
      <c r="ERR15"/>
      <c r="ERS15"/>
      <c r="ERT15"/>
      <c r="ERU15"/>
      <c r="ERV15"/>
      <c r="ERW15"/>
      <c r="ERX15"/>
      <c r="ERY15"/>
      <c r="ERZ15"/>
      <c r="ESA15"/>
      <c r="ESB15"/>
      <c r="ESC15"/>
      <c r="ESD15"/>
      <c r="ESE15"/>
      <c r="ESF15"/>
      <c r="ESG15"/>
      <c r="ESH15"/>
      <c r="ESI15"/>
      <c r="ESJ15"/>
      <c r="ESK15"/>
      <c r="ESL15"/>
      <c r="ESM15"/>
      <c r="ESN15"/>
      <c r="ESO15"/>
      <c r="ESP15"/>
      <c r="ESQ15"/>
      <c r="ESR15"/>
      <c r="ESS15"/>
      <c r="EST15"/>
      <c r="ESU15"/>
      <c r="ESV15"/>
      <c r="ESW15"/>
      <c r="ESX15"/>
      <c r="ESY15"/>
      <c r="ESZ15"/>
      <c r="ETA15"/>
      <c r="ETB15"/>
      <c r="ETC15"/>
      <c r="ETD15"/>
      <c r="ETE15"/>
      <c r="ETF15"/>
      <c r="ETG15"/>
      <c r="ETH15"/>
      <c r="ETI15"/>
      <c r="ETJ15"/>
      <c r="ETK15"/>
      <c r="ETL15"/>
      <c r="ETM15"/>
      <c r="ETN15"/>
      <c r="ETO15"/>
      <c r="ETP15"/>
      <c r="ETQ15"/>
      <c r="ETR15"/>
      <c r="ETS15"/>
      <c r="ETT15"/>
      <c r="ETU15"/>
      <c r="ETV15"/>
      <c r="ETW15"/>
      <c r="ETX15"/>
      <c r="ETY15"/>
      <c r="ETZ15"/>
      <c r="EUA15"/>
      <c r="EUB15"/>
      <c r="EUC15"/>
      <c r="EUD15"/>
      <c r="EUE15"/>
      <c r="EUF15"/>
      <c r="EUG15"/>
      <c r="EUH15"/>
      <c r="EUI15"/>
      <c r="EUJ15"/>
      <c r="EUK15"/>
      <c r="EUL15"/>
      <c r="EUM15"/>
      <c r="EUN15"/>
      <c r="EUO15"/>
      <c r="EUP15"/>
      <c r="EUQ15"/>
      <c r="EUR15"/>
      <c r="EUS15"/>
      <c r="EUT15"/>
      <c r="EUU15"/>
      <c r="EUV15"/>
      <c r="EUW15"/>
      <c r="EUX15"/>
      <c r="EUY15"/>
      <c r="EUZ15"/>
      <c r="EVA15"/>
      <c r="EVB15"/>
      <c r="EVC15"/>
      <c r="EVD15"/>
      <c r="EVE15"/>
      <c r="EVF15"/>
      <c r="EVG15"/>
      <c r="EVH15"/>
      <c r="EVI15"/>
      <c r="EVJ15"/>
      <c r="EVK15"/>
      <c r="EVL15"/>
      <c r="EVM15"/>
      <c r="EVN15"/>
      <c r="EVO15"/>
      <c r="EVP15"/>
      <c r="EVQ15"/>
      <c r="EVR15"/>
      <c r="EVS15"/>
      <c r="EVT15"/>
      <c r="EVU15"/>
      <c r="EVV15"/>
      <c r="EVW15"/>
      <c r="EVX15"/>
      <c r="EVY15"/>
      <c r="EVZ15"/>
      <c r="EWA15"/>
      <c r="EWB15"/>
      <c r="EWC15"/>
      <c r="EWD15"/>
      <c r="EWE15"/>
      <c r="EWF15"/>
      <c r="EWG15"/>
      <c r="EWH15"/>
      <c r="EWI15"/>
      <c r="EWJ15"/>
      <c r="EWK15"/>
      <c r="EWL15"/>
      <c r="EWM15"/>
      <c r="EWN15"/>
      <c r="EWO15"/>
      <c r="EWP15"/>
      <c r="EWQ15"/>
      <c r="EWR15"/>
      <c r="EWS15"/>
      <c r="EWT15"/>
      <c r="EWU15"/>
      <c r="EWV15"/>
      <c r="EWW15"/>
      <c r="EWX15"/>
      <c r="EWY15"/>
      <c r="EWZ15"/>
      <c r="EXA15"/>
      <c r="EXB15"/>
      <c r="EXC15"/>
      <c r="EXD15"/>
      <c r="EXE15"/>
      <c r="EXF15"/>
      <c r="EXG15"/>
      <c r="EXH15"/>
      <c r="EXI15"/>
      <c r="EXJ15"/>
      <c r="EXK15"/>
      <c r="EXL15"/>
      <c r="EXM15"/>
      <c r="EXN15"/>
      <c r="EXO15"/>
      <c r="EXP15"/>
      <c r="EXQ15"/>
      <c r="EXR15"/>
      <c r="EXS15"/>
      <c r="EXT15"/>
      <c r="EXU15"/>
      <c r="EXV15"/>
      <c r="EXW15"/>
      <c r="EXX15"/>
      <c r="EXY15"/>
      <c r="EXZ15"/>
      <c r="EYA15"/>
      <c r="EYB15"/>
      <c r="EYC15"/>
      <c r="EYD15"/>
      <c r="EYE15"/>
      <c r="EYF15"/>
      <c r="EYG15"/>
      <c r="EYH15"/>
      <c r="EYI15"/>
      <c r="EYJ15"/>
      <c r="EYK15"/>
      <c r="EYL15"/>
      <c r="EYM15"/>
      <c r="EYN15"/>
      <c r="EYO15"/>
      <c r="EYP15"/>
      <c r="EYQ15"/>
      <c r="EYR15"/>
      <c r="EYS15"/>
      <c r="EYT15"/>
      <c r="EYU15"/>
      <c r="EYV15"/>
      <c r="EYW15"/>
      <c r="EYX15"/>
      <c r="EYY15"/>
      <c r="EYZ15"/>
      <c r="EZA15"/>
      <c r="EZB15"/>
      <c r="EZC15"/>
      <c r="EZD15"/>
      <c r="EZE15"/>
      <c r="EZF15"/>
      <c r="EZG15"/>
      <c r="EZH15"/>
      <c r="EZI15"/>
      <c r="EZJ15"/>
      <c r="EZK15"/>
      <c r="EZL15"/>
      <c r="EZM15"/>
      <c r="EZN15"/>
      <c r="EZO15"/>
      <c r="EZP15"/>
      <c r="EZQ15"/>
      <c r="EZR15"/>
      <c r="EZS15"/>
      <c r="EZT15"/>
      <c r="EZU15"/>
      <c r="EZV15"/>
      <c r="EZW15"/>
      <c r="EZX15"/>
      <c r="EZY15"/>
      <c r="EZZ15"/>
      <c r="FAA15"/>
      <c r="FAB15"/>
      <c r="FAC15"/>
      <c r="FAD15"/>
      <c r="FAE15"/>
      <c r="FAF15"/>
      <c r="FAG15"/>
      <c r="FAH15"/>
      <c r="FAI15"/>
      <c r="FAJ15"/>
      <c r="FAK15"/>
      <c r="FAL15"/>
      <c r="FAM15"/>
      <c r="FAN15"/>
      <c r="FAO15"/>
      <c r="FAP15"/>
      <c r="FAQ15"/>
      <c r="FAR15"/>
      <c r="FAS15"/>
      <c r="FAT15"/>
      <c r="FAU15"/>
      <c r="FAV15"/>
      <c r="FAW15"/>
      <c r="FAX15"/>
      <c r="FAY15"/>
      <c r="FAZ15"/>
      <c r="FBA15"/>
      <c r="FBB15"/>
      <c r="FBC15"/>
      <c r="FBD15"/>
      <c r="FBE15"/>
      <c r="FBF15"/>
      <c r="FBG15"/>
      <c r="FBH15"/>
      <c r="FBI15"/>
      <c r="FBJ15"/>
      <c r="FBK15"/>
      <c r="FBL15"/>
      <c r="FBM15"/>
      <c r="FBN15"/>
      <c r="FBO15"/>
      <c r="FBP15"/>
      <c r="FBQ15"/>
      <c r="FBR15"/>
      <c r="FBS15"/>
      <c r="FBT15"/>
      <c r="FBU15"/>
      <c r="FBV15"/>
      <c r="FBW15"/>
      <c r="FBX15"/>
      <c r="FBY15"/>
      <c r="FBZ15"/>
      <c r="FCA15"/>
      <c r="FCB15"/>
      <c r="FCC15"/>
      <c r="FCD15"/>
      <c r="FCE15"/>
      <c r="FCF15"/>
      <c r="FCG15"/>
      <c r="FCH15"/>
      <c r="FCI15"/>
      <c r="FCJ15"/>
      <c r="FCK15"/>
      <c r="FCL15"/>
      <c r="FCM15"/>
      <c r="FCN15"/>
      <c r="FCO15"/>
      <c r="FCP15"/>
      <c r="FCQ15"/>
      <c r="FCR15"/>
      <c r="FCS15"/>
      <c r="FCT15"/>
      <c r="FCU15"/>
      <c r="FCV15"/>
      <c r="FCW15"/>
      <c r="FCX15"/>
      <c r="FCY15"/>
      <c r="FCZ15"/>
      <c r="FDA15"/>
      <c r="FDB15"/>
      <c r="FDC15"/>
      <c r="FDD15"/>
      <c r="FDE15"/>
      <c r="FDF15"/>
      <c r="FDG15"/>
      <c r="FDH15"/>
      <c r="FDI15"/>
      <c r="FDJ15"/>
      <c r="FDK15"/>
      <c r="FDL15"/>
      <c r="FDM15"/>
      <c r="FDN15"/>
      <c r="FDO15"/>
      <c r="FDP15"/>
      <c r="FDQ15"/>
      <c r="FDR15"/>
      <c r="FDS15"/>
      <c r="FDT15"/>
      <c r="FDU15"/>
      <c r="FDV15"/>
      <c r="FDW15"/>
      <c r="FDX15"/>
      <c r="FDY15"/>
      <c r="FDZ15"/>
      <c r="FEA15"/>
      <c r="FEB15"/>
      <c r="FEC15"/>
      <c r="FED15"/>
      <c r="FEE15"/>
      <c r="FEF15"/>
      <c r="FEG15"/>
      <c r="FEH15"/>
      <c r="FEI15"/>
      <c r="FEJ15"/>
      <c r="FEK15"/>
      <c r="FEL15"/>
      <c r="FEM15"/>
      <c r="FEN15"/>
      <c r="FEO15"/>
      <c r="FEP15"/>
      <c r="FEQ15"/>
      <c r="FER15"/>
      <c r="FES15"/>
      <c r="FET15"/>
      <c r="FEU15"/>
      <c r="FEV15"/>
      <c r="FEW15"/>
      <c r="FEX15"/>
      <c r="FEY15"/>
      <c r="FEZ15"/>
      <c r="FFA15"/>
      <c r="FFB15"/>
      <c r="FFC15"/>
      <c r="FFD15"/>
      <c r="FFE15"/>
      <c r="FFF15"/>
      <c r="FFG15"/>
      <c r="FFH15"/>
      <c r="FFI15"/>
      <c r="FFJ15"/>
      <c r="FFK15"/>
      <c r="FFL15"/>
      <c r="FFM15"/>
      <c r="FFN15"/>
      <c r="FFO15"/>
      <c r="FFP15"/>
      <c r="FFQ15"/>
      <c r="FFR15"/>
      <c r="FFS15"/>
      <c r="FFT15"/>
      <c r="FFU15"/>
      <c r="FFV15"/>
      <c r="FFW15"/>
      <c r="FFX15"/>
      <c r="FFY15"/>
      <c r="FFZ15"/>
      <c r="FGA15"/>
      <c r="FGB15"/>
      <c r="FGC15"/>
      <c r="FGD15"/>
      <c r="FGE15"/>
      <c r="FGF15"/>
      <c r="FGG15"/>
      <c r="FGH15"/>
      <c r="FGI15"/>
      <c r="FGJ15"/>
      <c r="FGK15"/>
      <c r="FGL15"/>
      <c r="FGM15"/>
      <c r="FGN15"/>
      <c r="FGO15"/>
      <c r="FGP15"/>
      <c r="FGQ15"/>
      <c r="FGR15"/>
      <c r="FGS15"/>
      <c r="FGT15"/>
      <c r="FGU15"/>
      <c r="FGV15"/>
      <c r="FGW15"/>
      <c r="FGX15"/>
      <c r="FGY15"/>
      <c r="FGZ15"/>
      <c r="FHA15"/>
      <c r="FHB15"/>
      <c r="FHC15"/>
      <c r="FHD15"/>
      <c r="FHE15"/>
      <c r="FHF15"/>
      <c r="FHG15"/>
      <c r="FHH15"/>
      <c r="FHI15"/>
      <c r="FHJ15"/>
      <c r="FHK15"/>
      <c r="FHL15"/>
      <c r="FHM15"/>
      <c r="FHN15"/>
      <c r="FHO15"/>
      <c r="FHP15"/>
      <c r="FHQ15"/>
      <c r="FHR15"/>
      <c r="FHS15"/>
      <c r="FHT15"/>
      <c r="FHU15"/>
      <c r="FHV15"/>
      <c r="FHW15"/>
      <c r="FHX15"/>
      <c r="FHY15"/>
      <c r="FHZ15"/>
      <c r="FIA15"/>
      <c r="FIB15"/>
      <c r="FIC15"/>
      <c r="FID15"/>
      <c r="FIE15"/>
      <c r="FIF15"/>
      <c r="FIG15"/>
      <c r="FIH15"/>
      <c r="FII15"/>
      <c r="FIJ15"/>
      <c r="FIK15"/>
      <c r="FIL15"/>
      <c r="FIM15"/>
      <c r="FIN15"/>
      <c r="FIO15"/>
      <c r="FIP15"/>
      <c r="FIQ15"/>
      <c r="FIR15"/>
      <c r="FIS15"/>
      <c r="FIT15"/>
      <c r="FIU15"/>
      <c r="FIV15"/>
      <c r="FIW15"/>
      <c r="FIX15"/>
      <c r="FIY15"/>
      <c r="FIZ15"/>
      <c r="FJA15"/>
      <c r="FJB15"/>
      <c r="FJC15"/>
      <c r="FJD15"/>
      <c r="FJE15"/>
      <c r="FJF15"/>
      <c r="FJG15"/>
      <c r="FJH15"/>
      <c r="FJI15"/>
      <c r="FJJ15"/>
      <c r="FJK15"/>
      <c r="FJL15"/>
      <c r="FJM15"/>
      <c r="FJN15"/>
      <c r="FJO15"/>
      <c r="FJP15"/>
      <c r="FJQ15"/>
      <c r="FJR15"/>
      <c r="FJS15"/>
      <c r="FJT15"/>
      <c r="FJU15"/>
      <c r="FJV15"/>
      <c r="FJW15"/>
      <c r="FJX15"/>
      <c r="FJY15"/>
      <c r="FJZ15"/>
      <c r="FKA15"/>
      <c r="FKB15"/>
      <c r="FKC15"/>
      <c r="FKD15"/>
      <c r="FKE15"/>
      <c r="FKF15"/>
      <c r="FKG15"/>
      <c r="FKH15"/>
      <c r="FKI15"/>
      <c r="FKJ15"/>
      <c r="FKK15"/>
      <c r="FKL15"/>
      <c r="FKM15"/>
      <c r="FKN15"/>
      <c r="FKO15"/>
      <c r="FKP15"/>
      <c r="FKQ15"/>
      <c r="FKR15"/>
      <c r="FKS15"/>
      <c r="FKT15"/>
      <c r="FKU15"/>
      <c r="FKV15"/>
      <c r="FKW15"/>
      <c r="FKX15"/>
      <c r="FKY15"/>
      <c r="FKZ15"/>
      <c r="FLA15"/>
      <c r="FLB15"/>
      <c r="FLC15"/>
      <c r="FLD15"/>
      <c r="FLE15"/>
      <c r="FLF15"/>
      <c r="FLG15"/>
      <c r="FLH15"/>
      <c r="FLI15"/>
      <c r="FLJ15"/>
      <c r="FLK15"/>
      <c r="FLL15"/>
      <c r="FLM15"/>
      <c r="FLN15"/>
      <c r="FLO15"/>
      <c r="FLP15"/>
      <c r="FLQ15"/>
      <c r="FLR15"/>
      <c r="FLS15"/>
      <c r="FLT15"/>
      <c r="FLU15"/>
      <c r="FLV15"/>
      <c r="FLW15"/>
      <c r="FLX15"/>
      <c r="FLY15"/>
      <c r="FLZ15"/>
      <c r="FMA15"/>
      <c r="FMB15"/>
      <c r="FMC15"/>
      <c r="FMD15"/>
      <c r="FME15"/>
      <c r="FMF15"/>
      <c r="FMG15"/>
      <c r="FMH15"/>
      <c r="FMI15"/>
      <c r="FMJ15"/>
      <c r="FMK15"/>
      <c r="FML15"/>
      <c r="FMM15"/>
      <c r="FMN15"/>
      <c r="FMO15"/>
      <c r="FMP15"/>
      <c r="FMQ15"/>
      <c r="FMR15"/>
      <c r="FMS15"/>
      <c r="FMT15"/>
      <c r="FMU15"/>
      <c r="FMV15"/>
      <c r="FMW15"/>
      <c r="FMX15"/>
      <c r="FMY15"/>
      <c r="FMZ15"/>
      <c r="FNA15"/>
      <c r="FNB15"/>
      <c r="FNC15"/>
      <c r="FND15"/>
      <c r="FNE15"/>
      <c r="FNF15"/>
      <c r="FNG15"/>
      <c r="FNH15"/>
      <c r="FNI15"/>
      <c r="FNJ15"/>
      <c r="FNK15"/>
      <c r="FNL15"/>
      <c r="FNM15"/>
      <c r="FNN15"/>
      <c r="FNO15"/>
      <c r="FNP15"/>
      <c r="FNQ15"/>
      <c r="FNR15"/>
      <c r="FNS15"/>
      <c r="FNT15"/>
      <c r="FNU15"/>
      <c r="FNV15"/>
      <c r="FNW15"/>
      <c r="FNX15"/>
      <c r="FNY15"/>
      <c r="FNZ15"/>
      <c r="FOA15"/>
      <c r="FOB15"/>
      <c r="FOC15"/>
      <c r="FOD15"/>
      <c r="FOE15"/>
      <c r="FOF15"/>
      <c r="FOG15"/>
      <c r="FOH15"/>
      <c r="FOI15"/>
      <c r="FOJ15"/>
      <c r="FOK15"/>
      <c r="FOL15"/>
      <c r="FOM15"/>
      <c r="FON15"/>
      <c r="FOO15"/>
      <c r="FOP15"/>
      <c r="FOQ15"/>
      <c r="FOR15"/>
      <c r="FOS15"/>
      <c r="FOT15"/>
      <c r="FOU15"/>
      <c r="FOV15"/>
      <c r="FOW15"/>
      <c r="FOX15"/>
      <c r="FOY15"/>
      <c r="FOZ15"/>
      <c r="FPA15"/>
      <c r="FPB15"/>
      <c r="FPC15"/>
      <c r="FPD15"/>
      <c r="FPE15"/>
      <c r="FPF15"/>
      <c r="FPG15"/>
      <c r="FPH15"/>
      <c r="FPI15"/>
      <c r="FPJ15"/>
      <c r="FPK15"/>
      <c r="FPL15"/>
      <c r="FPM15"/>
      <c r="FPN15"/>
      <c r="FPO15"/>
      <c r="FPP15"/>
      <c r="FPQ15"/>
      <c r="FPR15"/>
      <c r="FPS15"/>
      <c r="FPT15"/>
      <c r="FPU15"/>
      <c r="FPV15"/>
      <c r="FPW15"/>
      <c r="FPX15"/>
      <c r="FPY15"/>
      <c r="FPZ15"/>
      <c r="FQA15"/>
      <c r="FQB15"/>
      <c r="FQC15"/>
      <c r="FQD15"/>
      <c r="FQE15"/>
      <c r="FQF15"/>
      <c r="FQG15"/>
      <c r="FQH15"/>
      <c r="FQI15"/>
      <c r="FQJ15"/>
      <c r="FQK15"/>
      <c r="FQL15"/>
      <c r="FQM15"/>
      <c r="FQN15"/>
      <c r="FQO15"/>
      <c r="FQP15"/>
      <c r="FQQ15"/>
      <c r="FQR15"/>
      <c r="FQS15"/>
      <c r="FQT15"/>
      <c r="FQU15"/>
      <c r="FQV15"/>
      <c r="FQW15"/>
      <c r="FQX15"/>
      <c r="FQY15"/>
      <c r="FQZ15"/>
      <c r="FRA15"/>
      <c r="FRB15"/>
      <c r="FRC15"/>
      <c r="FRD15"/>
      <c r="FRE15"/>
      <c r="FRF15"/>
      <c r="FRG15"/>
      <c r="FRH15"/>
      <c r="FRI15"/>
      <c r="FRJ15"/>
      <c r="FRK15"/>
      <c r="FRL15"/>
      <c r="FRM15"/>
      <c r="FRN15"/>
      <c r="FRO15"/>
      <c r="FRP15"/>
      <c r="FRQ15"/>
      <c r="FRR15"/>
      <c r="FRS15"/>
      <c r="FRT15"/>
      <c r="FRU15"/>
      <c r="FRV15"/>
      <c r="FRW15"/>
      <c r="FRX15"/>
      <c r="FRY15"/>
      <c r="FRZ15"/>
      <c r="FSA15"/>
      <c r="FSB15"/>
      <c r="FSC15"/>
      <c r="FSD15"/>
      <c r="FSE15"/>
      <c r="FSF15"/>
      <c r="FSG15"/>
      <c r="FSH15"/>
      <c r="FSI15"/>
      <c r="FSJ15"/>
      <c r="FSK15"/>
      <c r="FSL15"/>
      <c r="FSM15"/>
      <c r="FSN15"/>
      <c r="FSO15"/>
      <c r="FSP15"/>
      <c r="FSQ15"/>
      <c r="FSR15"/>
      <c r="FSS15"/>
      <c r="FST15"/>
      <c r="FSU15"/>
      <c r="FSV15"/>
      <c r="FSW15"/>
      <c r="FSX15"/>
      <c r="FSY15"/>
      <c r="FSZ15"/>
      <c r="FTA15"/>
      <c r="FTB15"/>
      <c r="FTC15"/>
      <c r="FTD15"/>
      <c r="FTE15"/>
      <c r="FTF15"/>
      <c r="FTG15"/>
      <c r="FTH15"/>
      <c r="FTI15"/>
      <c r="FTJ15"/>
      <c r="FTK15"/>
      <c r="FTL15"/>
      <c r="FTM15"/>
      <c r="FTN15"/>
      <c r="FTO15"/>
      <c r="FTP15"/>
      <c r="FTQ15"/>
      <c r="FTR15"/>
      <c r="FTS15"/>
      <c r="FTT15"/>
      <c r="FTU15"/>
      <c r="FTV15"/>
      <c r="FTW15"/>
      <c r="FTX15"/>
      <c r="FTY15"/>
      <c r="FTZ15"/>
      <c r="FUA15"/>
      <c r="FUB15"/>
      <c r="FUC15"/>
      <c r="FUD15"/>
      <c r="FUE15"/>
      <c r="FUF15"/>
      <c r="FUG15"/>
      <c r="FUH15"/>
      <c r="FUI15"/>
      <c r="FUJ15"/>
      <c r="FUK15"/>
      <c r="FUL15"/>
      <c r="FUM15"/>
      <c r="FUN15"/>
      <c r="FUO15"/>
      <c r="FUP15"/>
      <c r="FUQ15"/>
      <c r="FUR15"/>
      <c r="FUS15"/>
      <c r="FUT15"/>
      <c r="FUU15"/>
      <c r="FUV15"/>
      <c r="FUW15"/>
      <c r="FUX15"/>
      <c r="FUY15"/>
      <c r="FUZ15"/>
      <c r="FVA15"/>
      <c r="FVB15"/>
      <c r="FVC15"/>
      <c r="FVD15"/>
      <c r="FVE15"/>
      <c r="FVF15"/>
      <c r="FVG15"/>
      <c r="FVH15"/>
      <c r="FVI15"/>
      <c r="FVJ15"/>
      <c r="FVK15"/>
      <c r="FVL15"/>
      <c r="FVM15"/>
      <c r="FVN15"/>
      <c r="FVO15"/>
      <c r="FVP15"/>
      <c r="FVQ15"/>
      <c r="FVR15"/>
      <c r="FVS15"/>
      <c r="FVT15"/>
      <c r="FVU15"/>
      <c r="FVV15"/>
      <c r="FVW15"/>
      <c r="FVX15"/>
      <c r="FVY15"/>
      <c r="FVZ15"/>
      <c r="FWA15"/>
      <c r="FWB15"/>
      <c r="FWC15"/>
      <c r="FWD15"/>
      <c r="FWE15"/>
      <c r="FWF15"/>
      <c r="FWG15"/>
      <c r="FWH15"/>
      <c r="FWI15"/>
      <c r="FWJ15"/>
      <c r="FWK15"/>
      <c r="FWL15"/>
      <c r="FWM15"/>
      <c r="FWN15"/>
      <c r="FWO15"/>
      <c r="FWP15"/>
      <c r="FWQ15"/>
      <c r="FWR15"/>
      <c r="FWS15"/>
      <c r="FWT15"/>
      <c r="FWU15"/>
      <c r="FWV15"/>
      <c r="FWW15"/>
      <c r="FWX15"/>
      <c r="FWY15"/>
      <c r="FWZ15"/>
      <c r="FXA15"/>
      <c r="FXB15"/>
      <c r="FXC15"/>
      <c r="FXD15"/>
      <c r="FXE15"/>
      <c r="FXF15"/>
      <c r="FXG15"/>
      <c r="FXH15"/>
      <c r="FXI15"/>
      <c r="FXJ15"/>
      <c r="FXK15"/>
      <c r="FXL15"/>
      <c r="FXM15"/>
      <c r="FXN15"/>
      <c r="FXO15"/>
      <c r="FXP15"/>
      <c r="FXQ15"/>
      <c r="FXR15"/>
      <c r="FXS15"/>
      <c r="FXT15"/>
      <c r="FXU15"/>
      <c r="FXV15"/>
      <c r="FXW15"/>
      <c r="FXX15"/>
      <c r="FXY15"/>
      <c r="FXZ15"/>
      <c r="FYA15"/>
      <c r="FYB15"/>
      <c r="FYC15"/>
      <c r="FYD15"/>
      <c r="FYE15"/>
      <c r="FYF15"/>
      <c r="FYG15"/>
      <c r="FYH15"/>
      <c r="FYI15"/>
      <c r="FYJ15"/>
      <c r="FYK15"/>
      <c r="FYL15"/>
      <c r="FYM15"/>
      <c r="FYN15"/>
      <c r="FYO15"/>
      <c r="FYP15"/>
      <c r="FYQ15"/>
      <c r="FYR15"/>
      <c r="FYS15"/>
      <c r="FYT15"/>
      <c r="FYU15"/>
      <c r="FYV15"/>
      <c r="FYW15"/>
      <c r="FYX15"/>
      <c r="FYY15"/>
      <c r="FYZ15"/>
      <c r="FZA15"/>
      <c r="FZB15"/>
      <c r="FZC15"/>
      <c r="FZD15"/>
      <c r="FZE15"/>
      <c r="FZF15"/>
      <c r="FZG15"/>
      <c r="FZH15"/>
      <c r="FZI15"/>
      <c r="FZJ15"/>
      <c r="FZK15"/>
      <c r="FZL15"/>
      <c r="FZM15"/>
      <c r="FZN15"/>
      <c r="FZO15"/>
      <c r="FZP15"/>
      <c r="FZQ15"/>
      <c r="FZR15"/>
      <c r="FZS15"/>
      <c r="FZT15"/>
      <c r="FZU15"/>
      <c r="FZV15"/>
      <c r="FZW15"/>
      <c r="FZX15"/>
      <c r="FZY15"/>
      <c r="FZZ15"/>
      <c r="GAA15"/>
      <c r="GAB15"/>
      <c r="GAC15"/>
      <c r="GAD15"/>
      <c r="GAE15"/>
      <c r="GAF15"/>
      <c r="GAG15"/>
      <c r="GAH15"/>
      <c r="GAI15"/>
      <c r="GAJ15"/>
      <c r="GAK15"/>
      <c r="GAL15"/>
      <c r="GAM15"/>
      <c r="GAN15"/>
      <c r="GAO15"/>
      <c r="GAP15"/>
      <c r="GAQ15"/>
      <c r="GAR15"/>
      <c r="GAS15"/>
      <c r="GAT15"/>
      <c r="GAU15"/>
      <c r="GAV15"/>
      <c r="GAW15"/>
      <c r="GAX15"/>
      <c r="GAY15"/>
      <c r="GAZ15"/>
      <c r="GBA15"/>
      <c r="GBB15"/>
      <c r="GBC15"/>
      <c r="GBD15"/>
      <c r="GBE15"/>
      <c r="GBF15"/>
      <c r="GBG15"/>
      <c r="GBH15"/>
      <c r="GBI15"/>
      <c r="GBJ15"/>
      <c r="GBK15"/>
      <c r="GBL15"/>
      <c r="GBM15"/>
      <c r="GBN15"/>
      <c r="GBO15"/>
      <c r="GBP15"/>
      <c r="GBQ15"/>
      <c r="GBR15"/>
      <c r="GBS15"/>
      <c r="GBT15"/>
      <c r="GBU15"/>
      <c r="GBV15"/>
      <c r="GBW15"/>
      <c r="GBX15"/>
      <c r="GBY15"/>
      <c r="GBZ15"/>
      <c r="GCA15"/>
      <c r="GCB15"/>
      <c r="GCC15"/>
      <c r="GCD15"/>
      <c r="GCE15"/>
      <c r="GCF15"/>
      <c r="GCG15"/>
      <c r="GCH15"/>
      <c r="GCI15"/>
      <c r="GCJ15"/>
      <c r="GCK15"/>
      <c r="GCL15"/>
      <c r="GCM15"/>
      <c r="GCN15"/>
      <c r="GCO15"/>
      <c r="GCP15"/>
      <c r="GCQ15"/>
      <c r="GCR15"/>
      <c r="GCS15"/>
      <c r="GCT15"/>
      <c r="GCU15"/>
      <c r="GCV15"/>
      <c r="GCW15"/>
      <c r="GCX15"/>
      <c r="GCY15"/>
      <c r="GCZ15"/>
      <c r="GDA15"/>
      <c r="GDB15"/>
      <c r="GDC15"/>
      <c r="GDD15"/>
      <c r="GDE15"/>
      <c r="GDF15"/>
      <c r="GDG15"/>
      <c r="GDH15"/>
      <c r="GDI15"/>
      <c r="GDJ15"/>
      <c r="GDK15"/>
      <c r="GDL15"/>
      <c r="GDM15"/>
      <c r="GDN15"/>
      <c r="GDO15"/>
      <c r="GDP15"/>
      <c r="GDQ15"/>
      <c r="GDR15"/>
      <c r="GDS15"/>
      <c r="GDT15"/>
      <c r="GDU15"/>
      <c r="GDV15"/>
      <c r="GDW15"/>
      <c r="GDX15"/>
      <c r="GDY15"/>
      <c r="GDZ15"/>
      <c r="GEA15"/>
      <c r="GEB15"/>
      <c r="GEC15"/>
      <c r="GED15"/>
      <c r="GEE15"/>
      <c r="GEF15"/>
      <c r="GEG15"/>
      <c r="GEH15"/>
      <c r="GEI15"/>
      <c r="GEJ15"/>
      <c r="GEK15"/>
      <c r="GEL15"/>
      <c r="GEM15"/>
      <c r="GEN15"/>
      <c r="GEO15"/>
      <c r="GEP15"/>
      <c r="GEQ15"/>
      <c r="GER15"/>
      <c r="GES15"/>
      <c r="GET15"/>
      <c r="GEU15"/>
      <c r="GEV15"/>
      <c r="GEW15"/>
      <c r="GEX15"/>
      <c r="GEY15"/>
      <c r="GEZ15"/>
      <c r="GFA15"/>
      <c r="GFB15"/>
      <c r="GFC15"/>
      <c r="GFD15"/>
      <c r="GFE15"/>
      <c r="GFF15"/>
      <c r="GFG15"/>
      <c r="GFH15"/>
      <c r="GFI15"/>
      <c r="GFJ15"/>
      <c r="GFK15"/>
      <c r="GFL15"/>
      <c r="GFM15"/>
      <c r="GFN15"/>
      <c r="GFO15"/>
      <c r="GFP15"/>
      <c r="GFQ15"/>
      <c r="GFR15"/>
      <c r="GFS15"/>
      <c r="GFT15"/>
      <c r="GFU15"/>
      <c r="GFV15"/>
      <c r="GFW15"/>
      <c r="GFX15"/>
      <c r="GFY15"/>
      <c r="GFZ15"/>
      <c r="GGA15"/>
      <c r="GGB15"/>
      <c r="GGC15"/>
      <c r="GGD15"/>
      <c r="GGE15"/>
      <c r="GGF15"/>
      <c r="GGG15"/>
      <c r="GGH15"/>
      <c r="GGI15"/>
      <c r="GGJ15"/>
      <c r="GGK15"/>
      <c r="GGL15"/>
      <c r="GGM15"/>
      <c r="GGN15"/>
      <c r="GGO15"/>
      <c r="GGP15"/>
      <c r="GGQ15"/>
      <c r="GGR15"/>
      <c r="GGS15"/>
      <c r="GGT15"/>
      <c r="GGU15"/>
      <c r="GGV15"/>
      <c r="GGW15"/>
      <c r="GGX15"/>
      <c r="GGY15"/>
      <c r="GGZ15"/>
      <c r="GHA15"/>
      <c r="GHB15"/>
      <c r="GHC15"/>
      <c r="GHD15"/>
      <c r="GHE15"/>
      <c r="GHF15"/>
      <c r="GHG15"/>
      <c r="GHH15"/>
      <c r="GHI15"/>
      <c r="GHJ15"/>
      <c r="GHK15"/>
      <c r="GHL15"/>
      <c r="GHM15"/>
      <c r="GHN15"/>
      <c r="GHO15"/>
      <c r="GHP15"/>
      <c r="GHQ15"/>
      <c r="GHR15"/>
      <c r="GHS15"/>
      <c r="GHT15"/>
      <c r="GHU15"/>
      <c r="GHV15"/>
      <c r="GHW15"/>
      <c r="GHX15"/>
      <c r="GHY15"/>
      <c r="GHZ15"/>
      <c r="GIA15"/>
      <c r="GIB15"/>
      <c r="GIC15"/>
      <c r="GID15"/>
      <c r="GIE15"/>
      <c r="GIF15"/>
      <c r="GIG15"/>
      <c r="GIH15"/>
      <c r="GII15"/>
      <c r="GIJ15"/>
      <c r="GIK15"/>
      <c r="GIL15"/>
      <c r="GIM15"/>
      <c r="GIN15"/>
      <c r="GIO15"/>
      <c r="GIP15"/>
      <c r="GIQ15"/>
      <c r="GIR15"/>
      <c r="GIS15"/>
      <c r="GIT15"/>
      <c r="GIU15"/>
      <c r="GIV15"/>
      <c r="GIW15"/>
      <c r="GIX15"/>
      <c r="GIY15"/>
      <c r="GIZ15"/>
      <c r="GJA15"/>
      <c r="GJB15"/>
      <c r="GJC15"/>
      <c r="GJD15"/>
      <c r="GJE15"/>
      <c r="GJF15"/>
      <c r="GJG15"/>
      <c r="GJH15"/>
      <c r="GJI15"/>
      <c r="GJJ15"/>
      <c r="GJK15"/>
      <c r="GJL15"/>
      <c r="GJM15"/>
      <c r="GJN15"/>
      <c r="GJO15"/>
      <c r="GJP15"/>
      <c r="GJQ15"/>
      <c r="GJR15"/>
      <c r="GJS15"/>
      <c r="GJT15"/>
      <c r="GJU15"/>
      <c r="GJV15"/>
      <c r="GJW15"/>
      <c r="GJX15"/>
      <c r="GJY15"/>
      <c r="GJZ15"/>
      <c r="GKA15"/>
      <c r="GKB15"/>
      <c r="GKC15"/>
      <c r="GKD15"/>
      <c r="GKE15"/>
      <c r="GKF15"/>
      <c r="GKG15"/>
      <c r="GKH15"/>
      <c r="GKI15"/>
      <c r="GKJ15"/>
      <c r="GKK15"/>
      <c r="GKL15"/>
      <c r="GKM15"/>
      <c r="GKN15"/>
      <c r="GKO15"/>
      <c r="GKP15"/>
      <c r="GKQ15"/>
      <c r="GKR15"/>
      <c r="GKS15"/>
      <c r="GKT15"/>
      <c r="GKU15"/>
      <c r="GKV15"/>
      <c r="GKW15"/>
      <c r="GKX15"/>
      <c r="GKY15"/>
      <c r="GKZ15"/>
      <c r="GLA15"/>
      <c r="GLB15"/>
      <c r="GLC15"/>
      <c r="GLD15"/>
      <c r="GLE15"/>
      <c r="GLF15"/>
      <c r="GLG15"/>
      <c r="GLH15"/>
      <c r="GLI15"/>
      <c r="GLJ15"/>
      <c r="GLK15"/>
      <c r="GLL15"/>
      <c r="GLM15"/>
      <c r="GLN15"/>
      <c r="GLO15"/>
      <c r="GLP15"/>
      <c r="GLQ15"/>
      <c r="GLR15"/>
      <c r="GLS15"/>
      <c r="GLT15"/>
      <c r="GLU15"/>
      <c r="GLV15"/>
      <c r="GLW15"/>
      <c r="GLX15"/>
      <c r="GLY15"/>
      <c r="GLZ15"/>
      <c r="GMA15"/>
      <c r="GMB15"/>
      <c r="GMC15"/>
      <c r="GMD15"/>
      <c r="GME15"/>
      <c r="GMF15"/>
      <c r="GMG15"/>
      <c r="GMH15"/>
      <c r="GMI15"/>
      <c r="GMJ15"/>
      <c r="GMK15"/>
      <c r="GML15"/>
      <c r="GMM15"/>
      <c r="GMN15"/>
      <c r="GMO15"/>
      <c r="GMP15"/>
      <c r="GMQ15"/>
      <c r="GMR15"/>
      <c r="GMS15"/>
      <c r="GMT15"/>
      <c r="GMU15"/>
      <c r="GMV15"/>
      <c r="GMW15"/>
      <c r="GMX15"/>
      <c r="GMY15"/>
      <c r="GMZ15"/>
      <c r="GNA15"/>
      <c r="GNB15"/>
      <c r="GNC15"/>
      <c r="GND15"/>
      <c r="GNE15"/>
      <c r="GNF15"/>
      <c r="GNG15"/>
      <c r="GNH15"/>
      <c r="GNI15"/>
      <c r="GNJ15"/>
      <c r="GNK15"/>
      <c r="GNL15"/>
      <c r="GNM15"/>
      <c r="GNN15"/>
      <c r="GNO15"/>
      <c r="GNP15"/>
      <c r="GNQ15"/>
      <c r="GNR15"/>
      <c r="GNS15"/>
      <c r="GNT15"/>
      <c r="GNU15"/>
      <c r="GNV15"/>
      <c r="GNW15"/>
      <c r="GNX15"/>
      <c r="GNY15"/>
      <c r="GNZ15"/>
      <c r="GOA15"/>
      <c r="GOB15"/>
      <c r="GOC15"/>
      <c r="GOD15"/>
      <c r="GOE15"/>
      <c r="GOF15"/>
      <c r="GOG15"/>
      <c r="GOH15"/>
      <c r="GOI15"/>
      <c r="GOJ15"/>
      <c r="GOK15"/>
      <c r="GOL15"/>
      <c r="GOM15"/>
      <c r="GON15"/>
      <c r="GOO15"/>
      <c r="GOP15"/>
      <c r="GOQ15"/>
      <c r="GOR15"/>
      <c r="GOS15"/>
      <c r="GOT15"/>
      <c r="GOU15"/>
      <c r="GOV15"/>
      <c r="GOW15"/>
      <c r="GOX15"/>
      <c r="GOY15"/>
      <c r="GOZ15"/>
      <c r="GPA15"/>
      <c r="GPB15"/>
      <c r="GPC15"/>
      <c r="GPD15"/>
      <c r="GPE15"/>
      <c r="GPF15"/>
      <c r="GPG15"/>
      <c r="GPH15"/>
      <c r="GPI15"/>
      <c r="GPJ15"/>
      <c r="GPK15"/>
      <c r="GPL15"/>
      <c r="GPM15"/>
      <c r="GPN15"/>
      <c r="GPO15"/>
      <c r="GPP15"/>
      <c r="GPQ15"/>
      <c r="GPR15"/>
      <c r="GPS15"/>
      <c r="GPT15"/>
      <c r="GPU15"/>
      <c r="GPV15"/>
      <c r="GPW15"/>
      <c r="GPX15"/>
      <c r="GPY15"/>
      <c r="GPZ15"/>
      <c r="GQA15"/>
      <c r="GQB15"/>
      <c r="GQC15"/>
      <c r="GQD15"/>
      <c r="GQE15"/>
      <c r="GQF15"/>
      <c r="GQG15"/>
      <c r="GQH15"/>
      <c r="GQI15"/>
      <c r="GQJ15"/>
      <c r="GQK15"/>
      <c r="GQL15"/>
      <c r="GQM15"/>
      <c r="GQN15"/>
      <c r="GQO15"/>
      <c r="GQP15"/>
      <c r="GQQ15"/>
      <c r="GQR15"/>
      <c r="GQS15"/>
      <c r="GQT15"/>
      <c r="GQU15"/>
      <c r="GQV15"/>
      <c r="GQW15"/>
      <c r="GQX15"/>
      <c r="GQY15"/>
      <c r="GQZ15"/>
      <c r="GRA15"/>
      <c r="GRB15"/>
      <c r="GRC15"/>
      <c r="GRD15"/>
      <c r="GRE15"/>
      <c r="GRF15"/>
      <c r="GRG15"/>
      <c r="GRH15"/>
      <c r="GRI15"/>
      <c r="GRJ15"/>
      <c r="GRK15"/>
      <c r="GRL15"/>
      <c r="GRM15"/>
      <c r="GRN15"/>
      <c r="GRO15"/>
      <c r="GRP15"/>
      <c r="GRQ15"/>
      <c r="GRR15"/>
      <c r="GRS15"/>
      <c r="GRT15"/>
      <c r="GRU15"/>
      <c r="GRV15"/>
      <c r="GRW15"/>
      <c r="GRX15"/>
      <c r="GRY15"/>
      <c r="GRZ15"/>
      <c r="GSA15"/>
      <c r="GSB15"/>
      <c r="GSC15"/>
      <c r="GSD15"/>
      <c r="GSE15"/>
      <c r="GSF15"/>
      <c r="GSG15"/>
      <c r="GSH15"/>
      <c r="GSI15"/>
      <c r="GSJ15"/>
      <c r="GSK15"/>
      <c r="GSL15"/>
      <c r="GSM15"/>
      <c r="GSN15"/>
      <c r="GSO15"/>
      <c r="GSP15"/>
      <c r="GSQ15"/>
      <c r="GSR15"/>
      <c r="GSS15"/>
      <c r="GST15"/>
      <c r="GSU15"/>
      <c r="GSV15"/>
      <c r="GSW15"/>
      <c r="GSX15"/>
      <c r="GSY15"/>
      <c r="GSZ15"/>
      <c r="GTA15"/>
      <c r="GTB15"/>
      <c r="GTC15"/>
      <c r="GTD15"/>
      <c r="GTE15"/>
      <c r="GTF15"/>
      <c r="GTG15"/>
      <c r="GTH15"/>
      <c r="GTI15"/>
      <c r="GTJ15"/>
      <c r="GTK15"/>
      <c r="GTL15"/>
      <c r="GTM15"/>
      <c r="GTN15"/>
      <c r="GTO15"/>
      <c r="GTP15"/>
      <c r="GTQ15"/>
      <c r="GTR15"/>
      <c r="GTS15"/>
      <c r="GTT15"/>
      <c r="GTU15"/>
      <c r="GTV15"/>
      <c r="GTW15"/>
      <c r="GTX15"/>
      <c r="GTY15"/>
      <c r="GTZ15"/>
      <c r="GUA15"/>
      <c r="GUB15"/>
      <c r="GUC15"/>
      <c r="GUD15"/>
      <c r="GUE15"/>
      <c r="GUF15"/>
      <c r="GUG15"/>
      <c r="GUH15"/>
      <c r="GUI15"/>
      <c r="GUJ15"/>
      <c r="GUK15"/>
      <c r="GUL15"/>
      <c r="GUM15"/>
      <c r="GUN15"/>
      <c r="GUO15"/>
      <c r="GUP15"/>
      <c r="GUQ15"/>
      <c r="GUR15"/>
      <c r="GUS15"/>
      <c r="GUT15"/>
      <c r="GUU15"/>
      <c r="GUV15"/>
      <c r="GUW15"/>
      <c r="GUX15"/>
      <c r="GUY15"/>
      <c r="GUZ15"/>
      <c r="GVA15"/>
      <c r="GVB15"/>
      <c r="GVC15"/>
      <c r="GVD15"/>
      <c r="GVE15"/>
      <c r="GVF15"/>
      <c r="GVG15"/>
      <c r="GVH15"/>
      <c r="GVI15"/>
      <c r="GVJ15"/>
      <c r="GVK15"/>
      <c r="GVL15"/>
      <c r="GVM15"/>
      <c r="GVN15"/>
      <c r="GVO15"/>
      <c r="GVP15"/>
      <c r="GVQ15"/>
      <c r="GVR15"/>
      <c r="GVS15"/>
      <c r="GVT15"/>
      <c r="GVU15"/>
      <c r="GVV15"/>
      <c r="GVW15"/>
      <c r="GVX15"/>
      <c r="GVY15"/>
      <c r="GVZ15"/>
      <c r="GWA15"/>
      <c r="GWB15"/>
      <c r="GWC15"/>
      <c r="GWD15"/>
      <c r="GWE15"/>
      <c r="GWF15"/>
      <c r="GWG15"/>
      <c r="GWH15"/>
      <c r="GWI15"/>
      <c r="GWJ15"/>
      <c r="GWK15"/>
      <c r="GWL15"/>
      <c r="GWM15"/>
      <c r="GWN15"/>
      <c r="GWO15"/>
      <c r="GWP15"/>
      <c r="GWQ15"/>
      <c r="GWR15"/>
      <c r="GWS15"/>
      <c r="GWT15"/>
      <c r="GWU15"/>
      <c r="GWV15"/>
      <c r="GWW15"/>
      <c r="GWX15"/>
      <c r="GWY15"/>
      <c r="GWZ15"/>
      <c r="GXA15"/>
      <c r="GXB15"/>
      <c r="GXC15"/>
      <c r="GXD15"/>
      <c r="GXE15"/>
      <c r="GXF15"/>
      <c r="GXG15"/>
      <c r="GXH15"/>
      <c r="GXI15"/>
      <c r="GXJ15"/>
      <c r="GXK15"/>
      <c r="GXL15"/>
      <c r="GXM15"/>
      <c r="GXN15"/>
      <c r="GXO15"/>
      <c r="GXP15"/>
      <c r="GXQ15"/>
      <c r="GXR15"/>
      <c r="GXS15"/>
      <c r="GXT15"/>
      <c r="GXU15"/>
      <c r="GXV15"/>
      <c r="GXW15"/>
      <c r="GXX15"/>
      <c r="GXY15"/>
      <c r="GXZ15"/>
      <c r="GYA15"/>
      <c r="GYB15"/>
      <c r="GYC15"/>
      <c r="GYD15"/>
      <c r="GYE15"/>
      <c r="GYF15"/>
      <c r="GYG15"/>
      <c r="GYH15"/>
      <c r="GYI15"/>
      <c r="GYJ15"/>
      <c r="GYK15"/>
      <c r="GYL15"/>
      <c r="GYM15"/>
      <c r="GYN15"/>
      <c r="GYO15"/>
      <c r="GYP15"/>
      <c r="GYQ15"/>
      <c r="GYR15"/>
      <c r="GYS15"/>
      <c r="GYT15"/>
      <c r="GYU15"/>
      <c r="GYV15"/>
      <c r="GYW15"/>
      <c r="GYX15"/>
      <c r="GYY15"/>
      <c r="GYZ15"/>
      <c r="GZA15"/>
      <c r="GZB15"/>
      <c r="GZC15"/>
      <c r="GZD15"/>
      <c r="GZE15"/>
      <c r="GZF15"/>
      <c r="GZG15"/>
      <c r="GZH15"/>
      <c r="GZI15"/>
      <c r="GZJ15"/>
      <c r="GZK15"/>
      <c r="GZL15"/>
      <c r="GZM15"/>
      <c r="GZN15"/>
      <c r="GZO15"/>
      <c r="GZP15"/>
      <c r="GZQ15"/>
      <c r="GZR15"/>
      <c r="GZS15"/>
      <c r="GZT15"/>
      <c r="GZU15"/>
      <c r="GZV15"/>
      <c r="GZW15"/>
      <c r="GZX15"/>
      <c r="GZY15"/>
      <c r="GZZ15"/>
      <c r="HAA15"/>
      <c r="HAB15"/>
      <c r="HAC15"/>
      <c r="HAD15"/>
      <c r="HAE15"/>
      <c r="HAF15"/>
      <c r="HAG15"/>
      <c r="HAH15"/>
      <c r="HAI15"/>
      <c r="HAJ15"/>
      <c r="HAK15"/>
      <c r="HAL15"/>
      <c r="HAM15"/>
      <c r="HAN15"/>
      <c r="HAO15"/>
      <c r="HAP15"/>
      <c r="HAQ15"/>
      <c r="HAR15"/>
      <c r="HAS15"/>
      <c r="HAT15"/>
      <c r="HAU15"/>
      <c r="HAV15"/>
      <c r="HAW15"/>
      <c r="HAX15"/>
      <c r="HAY15"/>
      <c r="HAZ15"/>
      <c r="HBA15"/>
      <c r="HBB15"/>
      <c r="HBC15"/>
      <c r="HBD15"/>
      <c r="HBE15"/>
      <c r="HBF15"/>
      <c r="HBG15"/>
      <c r="HBH15"/>
      <c r="HBI15"/>
      <c r="HBJ15"/>
      <c r="HBK15"/>
      <c r="HBL15"/>
      <c r="HBM15"/>
      <c r="HBN15"/>
      <c r="HBO15"/>
      <c r="HBP15"/>
      <c r="HBQ15"/>
      <c r="HBR15"/>
      <c r="HBS15"/>
      <c r="HBT15"/>
      <c r="HBU15"/>
      <c r="HBV15"/>
      <c r="HBW15"/>
      <c r="HBX15"/>
      <c r="HBY15"/>
      <c r="HBZ15"/>
      <c r="HCA15"/>
      <c r="HCB15"/>
      <c r="HCC15"/>
      <c r="HCD15"/>
      <c r="HCE15"/>
      <c r="HCF15"/>
      <c r="HCG15"/>
      <c r="HCH15"/>
      <c r="HCI15"/>
      <c r="HCJ15"/>
      <c r="HCK15"/>
      <c r="HCL15"/>
      <c r="HCM15"/>
      <c r="HCN15"/>
      <c r="HCO15"/>
      <c r="HCP15"/>
      <c r="HCQ15"/>
      <c r="HCR15"/>
      <c r="HCS15"/>
      <c r="HCT15"/>
      <c r="HCU15"/>
      <c r="HCV15"/>
      <c r="HCW15"/>
      <c r="HCX15"/>
      <c r="HCY15"/>
      <c r="HCZ15"/>
      <c r="HDA15"/>
      <c r="HDB15"/>
      <c r="HDC15"/>
      <c r="HDD15"/>
      <c r="HDE15"/>
      <c r="HDF15"/>
      <c r="HDG15"/>
      <c r="HDH15"/>
      <c r="HDI15"/>
      <c r="HDJ15"/>
      <c r="HDK15"/>
      <c r="HDL15"/>
      <c r="HDM15"/>
      <c r="HDN15"/>
      <c r="HDO15"/>
      <c r="HDP15"/>
      <c r="HDQ15"/>
      <c r="HDR15"/>
      <c r="HDS15"/>
      <c r="HDT15"/>
      <c r="HDU15"/>
      <c r="HDV15"/>
      <c r="HDW15"/>
      <c r="HDX15"/>
      <c r="HDY15"/>
      <c r="HDZ15"/>
      <c r="HEA15"/>
      <c r="HEB15"/>
      <c r="HEC15"/>
      <c r="HED15"/>
      <c r="HEE15"/>
      <c r="HEF15"/>
      <c r="HEG15"/>
      <c r="HEH15"/>
      <c r="HEI15"/>
      <c r="HEJ15"/>
      <c r="HEK15"/>
      <c r="HEL15"/>
      <c r="HEM15"/>
      <c r="HEN15"/>
      <c r="HEO15"/>
      <c r="HEP15"/>
      <c r="HEQ15"/>
      <c r="HER15"/>
      <c r="HES15"/>
      <c r="HET15"/>
      <c r="HEU15"/>
      <c r="HEV15"/>
      <c r="HEW15"/>
      <c r="HEX15"/>
      <c r="HEY15"/>
      <c r="HEZ15"/>
      <c r="HFA15"/>
      <c r="HFB15"/>
      <c r="HFC15"/>
      <c r="HFD15"/>
      <c r="HFE15"/>
      <c r="HFF15"/>
      <c r="HFG15"/>
      <c r="HFH15"/>
      <c r="HFI15"/>
      <c r="HFJ15"/>
      <c r="HFK15"/>
      <c r="HFL15"/>
      <c r="HFM15"/>
      <c r="HFN15"/>
      <c r="HFO15"/>
      <c r="HFP15"/>
      <c r="HFQ15"/>
      <c r="HFR15"/>
      <c r="HFS15"/>
      <c r="HFT15"/>
      <c r="HFU15"/>
      <c r="HFV15"/>
      <c r="HFW15"/>
      <c r="HFX15"/>
      <c r="HFY15"/>
      <c r="HFZ15"/>
      <c r="HGA15"/>
      <c r="HGB15"/>
      <c r="HGC15"/>
      <c r="HGD15"/>
      <c r="HGE15"/>
      <c r="HGF15"/>
      <c r="HGG15"/>
      <c r="HGH15"/>
      <c r="HGI15"/>
      <c r="HGJ15"/>
      <c r="HGK15"/>
      <c r="HGL15"/>
      <c r="HGM15"/>
      <c r="HGN15"/>
      <c r="HGO15"/>
      <c r="HGP15"/>
      <c r="HGQ15"/>
      <c r="HGR15"/>
      <c r="HGS15"/>
      <c r="HGT15"/>
      <c r="HGU15"/>
      <c r="HGV15"/>
      <c r="HGW15"/>
      <c r="HGX15"/>
      <c r="HGY15"/>
      <c r="HGZ15"/>
      <c r="HHA15"/>
      <c r="HHB15"/>
      <c r="HHC15"/>
      <c r="HHD15"/>
      <c r="HHE15"/>
      <c r="HHF15"/>
      <c r="HHG15"/>
      <c r="HHH15"/>
      <c r="HHI15"/>
      <c r="HHJ15"/>
      <c r="HHK15"/>
      <c r="HHL15"/>
      <c r="HHM15"/>
      <c r="HHN15"/>
      <c r="HHO15"/>
      <c r="HHP15"/>
      <c r="HHQ15"/>
      <c r="HHR15"/>
      <c r="HHS15"/>
      <c r="HHT15"/>
      <c r="HHU15"/>
      <c r="HHV15"/>
      <c r="HHW15"/>
      <c r="HHX15"/>
      <c r="HHY15"/>
      <c r="HHZ15"/>
      <c r="HIA15"/>
      <c r="HIB15"/>
      <c r="HIC15"/>
      <c r="HID15"/>
      <c r="HIE15"/>
      <c r="HIF15"/>
      <c r="HIG15"/>
      <c r="HIH15"/>
      <c r="HII15"/>
      <c r="HIJ15"/>
      <c r="HIK15"/>
      <c r="HIL15"/>
      <c r="HIM15"/>
      <c r="HIN15"/>
      <c r="HIO15"/>
      <c r="HIP15"/>
      <c r="HIQ15"/>
      <c r="HIR15"/>
      <c r="HIS15"/>
      <c r="HIT15"/>
      <c r="HIU15"/>
      <c r="HIV15"/>
      <c r="HIW15"/>
      <c r="HIX15"/>
      <c r="HIY15"/>
      <c r="HIZ15"/>
      <c r="HJA15"/>
      <c r="HJB15"/>
      <c r="HJC15"/>
      <c r="HJD15"/>
      <c r="HJE15"/>
      <c r="HJF15"/>
      <c r="HJG15"/>
      <c r="HJH15"/>
      <c r="HJI15"/>
      <c r="HJJ15"/>
      <c r="HJK15"/>
      <c r="HJL15"/>
      <c r="HJM15"/>
      <c r="HJN15"/>
      <c r="HJO15"/>
      <c r="HJP15"/>
      <c r="HJQ15"/>
      <c r="HJR15"/>
      <c r="HJS15"/>
      <c r="HJT15"/>
    </row>
    <row r="16" spans="1:5688" x14ac:dyDescent="0.45">
      <c r="A16"/>
      <c r="B16"/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  <c r="AMK16"/>
      <c r="AML16"/>
      <c r="AMM16"/>
      <c r="AMN16"/>
      <c r="AMO16"/>
      <c r="AMP16"/>
      <c r="AMQ16"/>
      <c r="AMR16"/>
      <c r="AMS16"/>
      <c r="AMT16"/>
      <c r="AMU16"/>
      <c r="AMV16"/>
      <c r="AMW16"/>
      <c r="AMX16"/>
      <c r="AMY16"/>
      <c r="AMZ16"/>
      <c r="ANA16"/>
      <c r="ANB16"/>
      <c r="ANC16"/>
      <c r="AND16"/>
      <c r="ANE16"/>
      <c r="ANF16"/>
      <c r="ANG16"/>
      <c r="ANH16"/>
      <c r="ANI16"/>
      <c r="ANJ16"/>
      <c r="ANK16"/>
      <c r="ANL16"/>
      <c r="ANM16"/>
      <c r="ANN16"/>
      <c r="ANO16"/>
      <c r="ANP16"/>
      <c r="ANQ16"/>
      <c r="ANR16"/>
      <c r="ANS16"/>
      <c r="ANT16"/>
      <c r="ANU16"/>
      <c r="ANV16"/>
      <c r="ANW16"/>
      <c r="ANX16"/>
      <c r="ANY16"/>
      <c r="ANZ16"/>
      <c r="AOA16"/>
      <c r="AOB16"/>
      <c r="AOC16"/>
      <c r="AOD16"/>
      <c r="AOE16"/>
      <c r="AOF16"/>
      <c r="AOG16"/>
      <c r="AOH16"/>
      <c r="AOI16"/>
      <c r="AOJ16"/>
      <c r="AOK16"/>
      <c r="AOL16"/>
      <c r="AOM16"/>
      <c r="AON16"/>
      <c r="AOO16"/>
      <c r="AOP16"/>
      <c r="AOQ16"/>
      <c r="AOR16"/>
      <c r="AOS16"/>
      <c r="AOT16"/>
      <c r="AOU16"/>
      <c r="AOV16"/>
      <c r="AOW16"/>
      <c r="AOX16"/>
      <c r="AOY16"/>
      <c r="AOZ16"/>
      <c r="APA16"/>
      <c r="APB16"/>
      <c r="APC16"/>
      <c r="APD16"/>
      <c r="APE16"/>
      <c r="APF16"/>
      <c r="APG16"/>
      <c r="APH16"/>
      <c r="API16"/>
      <c r="APJ16"/>
      <c r="APK16"/>
      <c r="APL16"/>
      <c r="APM16"/>
      <c r="APN16"/>
      <c r="APO16"/>
      <c r="APP16"/>
      <c r="APQ16"/>
      <c r="APR16"/>
      <c r="APS16"/>
      <c r="APT16"/>
      <c r="APU16"/>
      <c r="APV16"/>
      <c r="APW16"/>
      <c r="APX16"/>
      <c r="APY16"/>
      <c r="APZ16"/>
      <c r="AQA16"/>
      <c r="AQB16"/>
      <c r="AQC16"/>
      <c r="AQD16"/>
      <c r="AQE16"/>
      <c r="AQF16"/>
      <c r="AQG16"/>
      <c r="AQH16"/>
      <c r="AQI16"/>
      <c r="AQJ16"/>
      <c r="AQK16"/>
      <c r="AQL16"/>
      <c r="AQM16"/>
      <c r="AQN16"/>
      <c r="AQO16"/>
      <c r="AQP16"/>
      <c r="AQQ16"/>
      <c r="AQR16"/>
      <c r="AQS16"/>
      <c r="AQT16"/>
      <c r="AQU16"/>
      <c r="AQV16"/>
      <c r="AQW16"/>
      <c r="AQX16"/>
      <c r="AQY16"/>
      <c r="AQZ16"/>
      <c r="ARA16"/>
      <c r="ARB16"/>
      <c r="ARC16"/>
      <c r="ARD16"/>
      <c r="ARE16"/>
      <c r="ARF16"/>
      <c r="ARG16"/>
      <c r="ARH16"/>
      <c r="ARI16"/>
      <c r="ARJ16"/>
      <c r="ARK16"/>
      <c r="ARL16"/>
      <c r="ARM16"/>
      <c r="ARN16"/>
      <c r="ARO16"/>
      <c r="ARP16"/>
      <c r="ARQ16"/>
      <c r="ARR16"/>
      <c r="ARS16"/>
      <c r="ART16"/>
      <c r="ARU16"/>
      <c r="ARV16"/>
      <c r="ARW16"/>
      <c r="ARX16"/>
      <c r="ARY16"/>
      <c r="ARZ16"/>
      <c r="ASA16"/>
      <c r="ASB16"/>
      <c r="ASC16"/>
      <c r="ASD16"/>
      <c r="ASE16"/>
      <c r="ASF16"/>
      <c r="ASG16"/>
      <c r="ASH16"/>
      <c r="ASI16"/>
      <c r="ASJ16"/>
      <c r="ASK16"/>
      <c r="ASL16"/>
      <c r="ASM16"/>
      <c r="ASN16"/>
      <c r="ASO16"/>
      <c r="ASP16"/>
      <c r="ASQ16"/>
      <c r="ASR16"/>
      <c r="ASS16"/>
      <c r="AST16"/>
      <c r="ASU16"/>
      <c r="ASV16"/>
      <c r="ASW16"/>
      <c r="ASX16"/>
      <c r="ASY16"/>
      <c r="ASZ16"/>
      <c r="ATA16"/>
      <c r="ATB16"/>
      <c r="ATC16"/>
      <c r="ATD16"/>
      <c r="ATE16"/>
      <c r="ATF16"/>
      <c r="ATG16"/>
      <c r="ATH16"/>
      <c r="ATI16"/>
      <c r="ATJ16"/>
      <c r="ATK16"/>
      <c r="ATL16"/>
      <c r="ATM16"/>
      <c r="ATN16"/>
      <c r="ATO16"/>
      <c r="ATP16"/>
      <c r="ATQ16"/>
      <c r="ATR16"/>
      <c r="ATS16"/>
      <c r="ATT16"/>
      <c r="ATU16"/>
      <c r="ATV16"/>
      <c r="ATW16"/>
      <c r="ATX16"/>
      <c r="ATY16"/>
      <c r="ATZ16"/>
      <c r="AUA16"/>
      <c r="AUB16"/>
      <c r="AUC16"/>
      <c r="AUD16"/>
      <c r="AUE16"/>
      <c r="AUF16"/>
      <c r="AUG16"/>
      <c r="AUH16"/>
      <c r="AUI16"/>
      <c r="AUJ16"/>
      <c r="AUK16"/>
      <c r="AUL16"/>
      <c r="AUM16"/>
      <c r="AUN16"/>
      <c r="AUO16"/>
      <c r="AUP16"/>
      <c r="AUQ16"/>
      <c r="AUR16"/>
      <c r="AUS16"/>
      <c r="AUT16"/>
      <c r="AUU16"/>
      <c r="AUV16"/>
      <c r="AUW16"/>
      <c r="AUX16"/>
      <c r="AUY16"/>
      <c r="AUZ16"/>
      <c r="AVA16"/>
      <c r="AVB16"/>
      <c r="AVC16"/>
      <c r="AVD16"/>
      <c r="AVE16"/>
      <c r="AVF16"/>
      <c r="AVG16"/>
      <c r="AVH16"/>
      <c r="AVI16"/>
      <c r="AVJ16"/>
      <c r="AVK16"/>
      <c r="AVL16"/>
      <c r="AVM16"/>
      <c r="AVN16"/>
      <c r="AVO16"/>
      <c r="AVP16"/>
      <c r="AVQ16"/>
      <c r="AVR16"/>
      <c r="AVS16"/>
      <c r="AVT16"/>
      <c r="AVU16"/>
      <c r="AVV16"/>
      <c r="AVW16"/>
      <c r="AVX16"/>
      <c r="AVY16"/>
      <c r="AVZ16"/>
      <c r="AWA16"/>
      <c r="AWB16"/>
      <c r="AWC16"/>
      <c r="AWD16"/>
      <c r="AWE16"/>
      <c r="AWF16"/>
      <c r="AWG16"/>
      <c r="AWH16"/>
      <c r="AWI16"/>
      <c r="AWJ16"/>
      <c r="AWK16"/>
      <c r="AWL16"/>
      <c r="AWM16"/>
      <c r="AWN16"/>
      <c r="AWO16"/>
      <c r="AWP16"/>
      <c r="AWQ16"/>
      <c r="AWR16"/>
      <c r="AWS16"/>
      <c r="AWT16"/>
      <c r="AWU16"/>
      <c r="AWV16"/>
      <c r="AWW16"/>
      <c r="AWX16"/>
      <c r="AWY16"/>
      <c r="AWZ16"/>
      <c r="AXA16"/>
      <c r="AXB16"/>
      <c r="AXC16"/>
      <c r="AXD16"/>
      <c r="AXE16"/>
      <c r="AXF16"/>
      <c r="AXG16"/>
      <c r="AXH16"/>
      <c r="AXI16"/>
      <c r="AXJ16"/>
      <c r="AXK16"/>
      <c r="AXL16"/>
      <c r="AXM16"/>
      <c r="AXN16"/>
      <c r="AXO16"/>
      <c r="AXP16"/>
      <c r="AXQ16"/>
      <c r="AXR16"/>
      <c r="AXS16"/>
      <c r="AXT16"/>
      <c r="AXU16"/>
      <c r="AXV16"/>
      <c r="AXW16"/>
      <c r="AXX16"/>
      <c r="AXY16"/>
      <c r="AXZ16"/>
      <c r="AYA16"/>
      <c r="AYB16"/>
      <c r="AYC16"/>
      <c r="AYD16"/>
      <c r="AYE16"/>
      <c r="AYF16"/>
      <c r="AYG16"/>
      <c r="AYH16"/>
      <c r="AYI16"/>
      <c r="AYJ16"/>
      <c r="AYK16"/>
      <c r="AYL16"/>
      <c r="AYM16"/>
      <c r="AYN16"/>
      <c r="AYO16"/>
      <c r="AYP16"/>
      <c r="AYQ16"/>
      <c r="AYR16"/>
      <c r="AYS16"/>
      <c r="AYT16"/>
      <c r="AYU16"/>
      <c r="AYV16"/>
      <c r="AYW16"/>
      <c r="AYX16"/>
      <c r="AYY16"/>
      <c r="AYZ16"/>
      <c r="AZA16"/>
      <c r="AZB16"/>
      <c r="AZC16"/>
      <c r="AZD16"/>
      <c r="AZE16"/>
      <c r="AZF16"/>
      <c r="AZG16"/>
      <c r="AZH16"/>
      <c r="AZI16"/>
      <c r="AZJ16"/>
      <c r="AZK16"/>
      <c r="AZL16"/>
      <c r="AZM16"/>
      <c r="AZN16"/>
      <c r="AZO16"/>
      <c r="AZP16"/>
      <c r="AZQ16"/>
      <c r="AZR16"/>
      <c r="AZS16"/>
      <c r="AZT16"/>
      <c r="AZU16"/>
      <c r="AZV16"/>
      <c r="AZW16"/>
      <c r="AZX16"/>
      <c r="AZY16"/>
      <c r="AZZ16"/>
      <c r="BAA16"/>
      <c r="BAB16"/>
      <c r="BAC16"/>
      <c r="BAD16"/>
      <c r="BAE16"/>
      <c r="BAF16"/>
      <c r="BAG16"/>
      <c r="BAH16"/>
      <c r="BAI16"/>
      <c r="BAJ16"/>
      <c r="BAK16"/>
      <c r="BAL16"/>
      <c r="BAM16"/>
      <c r="BAN16"/>
      <c r="BAO16"/>
      <c r="BAP16"/>
      <c r="BAQ16"/>
      <c r="BAR16"/>
      <c r="BAS16"/>
      <c r="BAT16"/>
      <c r="BAU16"/>
      <c r="BAV16"/>
      <c r="BAW16"/>
      <c r="BAX16"/>
      <c r="BAY16"/>
      <c r="BAZ16"/>
      <c r="BBA16"/>
      <c r="BBB16"/>
      <c r="BBC16"/>
      <c r="BBD16"/>
      <c r="BBE16"/>
      <c r="BBF16"/>
      <c r="BBG16"/>
      <c r="BBH16"/>
      <c r="BBI16"/>
      <c r="BBJ16"/>
      <c r="BBK16"/>
      <c r="BBL16"/>
      <c r="BBM16"/>
      <c r="BBN16"/>
      <c r="BBO16"/>
      <c r="BBP16"/>
      <c r="BBQ16"/>
      <c r="BBR16"/>
      <c r="BBS16"/>
      <c r="BBT16"/>
      <c r="BBU16"/>
      <c r="BBV16"/>
      <c r="BBW16"/>
      <c r="BBX16"/>
      <c r="BBY16"/>
      <c r="BBZ16"/>
      <c r="BCA16"/>
      <c r="BCB16"/>
      <c r="BCC16"/>
      <c r="BCD16"/>
      <c r="BCE16"/>
      <c r="BCF16"/>
      <c r="BCG16"/>
      <c r="BCH16"/>
      <c r="BCI16"/>
      <c r="BCJ16"/>
      <c r="BCK16"/>
      <c r="BCL16"/>
      <c r="BCM16"/>
      <c r="BCN16"/>
      <c r="BCO16"/>
      <c r="BCP16"/>
      <c r="BCQ16"/>
      <c r="BCR16"/>
      <c r="BCS16"/>
      <c r="BCT16"/>
      <c r="BCU16"/>
      <c r="BCV16"/>
      <c r="BCW16"/>
      <c r="BCX16"/>
      <c r="BCY16"/>
      <c r="BCZ16"/>
      <c r="BDA16"/>
      <c r="BDB16"/>
      <c r="BDC16"/>
      <c r="BDD16"/>
      <c r="BDE16"/>
      <c r="BDF16"/>
      <c r="BDG16"/>
      <c r="BDH16"/>
      <c r="BDI16"/>
      <c r="BDJ16"/>
      <c r="BDK16"/>
      <c r="BDL16"/>
      <c r="BDM16"/>
      <c r="BDN16"/>
      <c r="BDO16"/>
      <c r="BDP16"/>
      <c r="BDQ16"/>
      <c r="BDR16"/>
      <c r="BDS16"/>
      <c r="BDT16"/>
      <c r="BDU16"/>
      <c r="BDV16"/>
      <c r="BDW16"/>
      <c r="BDX16"/>
      <c r="BDY16"/>
      <c r="BDZ16"/>
      <c r="BEA16"/>
      <c r="BEB16"/>
      <c r="BEC16"/>
      <c r="BED16"/>
      <c r="BEE16"/>
      <c r="BEF16"/>
      <c r="BEG16"/>
      <c r="BEH16"/>
      <c r="BEI16"/>
      <c r="BEJ16"/>
      <c r="BEK16"/>
      <c r="BEL16"/>
      <c r="BEM16"/>
      <c r="BEN16"/>
      <c r="BEO16"/>
      <c r="BEP16"/>
      <c r="BEQ16"/>
      <c r="BER16"/>
      <c r="BES16"/>
      <c r="BET16"/>
      <c r="BEU16"/>
      <c r="BEV16"/>
      <c r="BEW16"/>
      <c r="BEX16"/>
      <c r="BEY16"/>
      <c r="BEZ16"/>
      <c r="BFA16"/>
      <c r="BFB16"/>
      <c r="BFC16"/>
      <c r="BFD16"/>
      <c r="BFE16"/>
      <c r="BFF16"/>
      <c r="BFG16"/>
      <c r="BFH16"/>
      <c r="BFI16"/>
      <c r="BFJ16"/>
      <c r="BFK16"/>
      <c r="BFL16"/>
      <c r="BFM16"/>
      <c r="BFN16"/>
      <c r="BFO16"/>
      <c r="BFP16"/>
      <c r="BFQ16"/>
      <c r="BFR16"/>
      <c r="BFS16"/>
      <c r="BFT16"/>
      <c r="BFU16"/>
      <c r="BFV16"/>
      <c r="BFW16"/>
      <c r="BFX16"/>
      <c r="BFY16"/>
      <c r="BFZ16"/>
      <c r="BGA16"/>
      <c r="BGB16"/>
      <c r="BGC16"/>
      <c r="BGD16"/>
      <c r="BGE16"/>
      <c r="BGF16"/>
      <c r="BGG16"/>
      <c r="BGH16"/>
      <c r="BGI16"/>
      <c r="BGJ16"/>
      <c r="BGK16"/>
      <c r="BGL16"/>
      <c r="BGM16"/>
      <c r="BGN16"/>
      <c r="BGO16"/>
      <c r="BGP16"/>
      <c r="BGQ16"/>
      <c r="BGR16"/>
      <c r="BGS16"/>
      <c r="BGT16"/>
      <c r="BGU16"/>
      <c r="BGV16"/>
      <c r="BGW16"/>
      <c r="BGX16"/>
      <c r="BGY16"/>
      <c r="BGZ16"/>
      <c r="BHA16"/>
      <c r="BHB16"/>
      <c r="BHC16"/>
      <c r="BHD16"/>
      <c r="BHE16"/>
      <c r="BHF16"/>
      <c r="BHG16"/>
      <c r="BHH16"/>
      <c r="BHI16"/>
      <c r="BHJ16"/>
      <c r="BHK16"/>
      <c r="BHL16"/>
      <c r="BHM16"/>
      <c r="BHN16"/>
      <c r="BHO16"/>
      <c r="BHP16"/>
      <c r="BHQ16"/>
      <c r="BHR16"/>
      <c r="BHS16"/>
      <c r="BHT16"/>
      <c r="BHU16"/>
      <c r="BHV16"/>
      <c r="BHW16"/>
      <c r="BHX16"/>
      <c r="BHY16"/>
      <c r="BHZ16"/>
      <c r="BIA16"/>
      <c r="BIB16"/>
      <c r="BIC16"/>
      <c r="BID16"/>
      <c r="BIE16"/>
      <c r="BIF16"/>
      <c r="BIG16"/>
      <c r="BIH16"/>
      <c r="BII16"/>
      <c r="BIJ16"/>
      <c r="BIK16"/>
      <c r="BIL16"/>
      <c r="BIM16"/>
      <c r="BIN16"/>
      <c r="BIO16"/>
      <c r="BIP16"/>
      <c r="BIQ16"/>
      <c r="BIR16"/>
      <c r="BIS16"/>
      <c r="BIT16"/>
      <c r="BIU16"/>
      <c r="BIV16"/>
      <c r="BIW16"/>
      <c r="BIX16"/>
      <c r="BIY16"/>
      <c r="BIZ16"/>
      <c r="BJA16"/>
      <c r="BJB16"/>
      <c r="BJC16"/>
      <c r="BJD16"/>
      <c r="BJE16"/>
      <c r="BJF16"/>
      <c r="BJG16"/>
      <c r="BJH16"/>
      <c r="BJI16"/>
      <c r="BJJ16"/>
      <c r="BJK16"/>
      <c r="BJL16"/>
      <c r="BJM16"/>
      <c r="BJN16"/>
      <c r="BJO16"/>
      <c r="BJP16"/>
      <c r="BJQ16"/>
      <c r="BJR16"/>
      <c r="BJS16"/>
      <c r="BJT16"/>
      <c r="BJU16"/>
      <c r="BJV16"/>
      <c r="BJW16"/>
      <c r="BJX16"/>
      <c r="BJY16"/>
      <c r="BJZ16"/>
      <c r="BKA16"/>
      <c r="BKB16"/>
      <c r="BKC16"/>
      <c r="BKD16"/>
      <c r="BKE16"/>
      <c r="BKF16"/>
      <c r="BKG16"/>
      <c r="BKH16"/>
      <c r="BKI16"/>
      <c r="BKJ16"/>
      <c r="BKK16"/>
      <c r="BKL16"/>
      <c r="BKM16"/>
      <c r="BKN16"/>
      <c r="BKO16"/>
      <c r="BKP16"/>
      <c r="BKQ16"/>
      <c r="BKR16"/>
      <c r="BKS16"/>
      <c r="BKT16"/>
      <c r="BKU16"/>
      <c r="BKV16"/>
      <c r="BKW16"/>
      <c r="BKX16"/>
      <c r="BKY16"/>
      <c r="BKZ16"/>
      <c r="BLA16"/>
      <c r="BLB16"/>
      <c r="BLC16"/>
      <c r="BLD16"/>
      <c r="BLE16"/>
      <c r="BLF16"/>
      <c r="BLG16"/>
      <c r="BLH16"/>
      <c r="BLI16"/>
      <c r="BLJ16"/>
      <c r="BLK16"/>
      <c r="BLL16"/>
      <c r="BLM16"/>
      <c r="BLN16"/>
      <c r="BLO16"/>
      <c r="BLP16"/>
      <c r="BLQ16"/>
      <c r="BLR16"/>
      <c r="BLS16"/>
      <c r="BLT16"/>
      <c r="BLU16"/>
      <c r="BLV16"/>
      <c r="BLW16"/>
      <c r="BLX16"/>
      <c r="BLY16"/>
      <c r="BLZ16"/>
      <c r="BMA16"/>
      <c r="BMB16"/>
      <c r="BMC16"/>
      <c r="BMD16"/>
      <c r="BME16"/>
      <c r="BMF16"/>
      <c r="BMG16"/>
      <c r="BMH16"/>
      <c r="BMI16"/>
      <c r="BMJ16"/>
      <c r="BMK16"/>
      <c r="BML16"/>
      <c r="BMM16"/>
      <c r="BMN16"/>
      <c r="BMO16"/>
      <c r="BMP16"/>
      <c r="BMQ16"/>
      <c r="BMR16"/>
      <c r="BMS16"/>
      <c r="BMT16"/>
      <c r="BMU16"/>
      <c r="BMV16"/>
      <c r="BMW16"/>
      <c r="BMX16"/>
      <c r="BMY16"/>
      <c r="BMZ16"/>
      <c r="BNA16"/>
      <c r="BNB16"/>
      <c r="BNC16"/>
      <c r="BND16"/>
      <c r="BNE16"/>
      <c r="BNF16"/>
      <c r="BNG16"/>
      <c r="BNH16"/>
      <c r="BNI16"/>
      <c r="BNJ16"/>
      <c r="BNK16"/>
      <c r="BNL16"/>
      <c r="BNM16"/>
      <c r="BNN16"/>
      <c r="BNO16"/>
      <c r="BNP16"/>
      <c r="BNQ16"/>
      <c r="BNR16"/>
      <c r="BNS16"/>
      <c r="BNT16"/>
      <c r="BNU16"/>
      <c r="BNV16"/>
      <c r="BNW16"/>
      <c r="BNX16"/>
      <c r="BNY16"/>
      <c r="BNZ16"/>
      <c r="BOA16"/>
      <c r="BOB16"/>
      <c r="BOC16"/>
      <c r="BOD16"/>
      <c r="BOE16"/>
      <c r="BOF16"/>
      <c r="BOG16"/>
      <c r="BOH16"/>
      <c r="BOI16"/>
      <c r="BOJ16"/>
      <c r="BOK16"/>
      <c r="BOL16"/>
      <c r="BOM16"/>
      <c r="BON16"/>
      <c r="BOO16"/>
      <c r="BOP16"/>
      <c r="BOQ16"/>
      <c r="BOR16"/>
      <c r="BOS16"/>
      <c r="BOT16"/>
      <c r="BOU16"/>
      <c r="BOV16"/>
      <c r="BOW16"/>
      <c r="BOX16"/>
      <c r="BOY16"/>
      <c r="BOZ16"/>
      <c r="BPA16"/>
      <c r="BPB16"/>
      <c r="BPC16"/>
      <c r="BPD16"/>
      <c r="BPE16"/>
      <c r="BPF16"/>
      <c r="BPG16"/>
      <c r="BPH16"/>
      <c r="BPI16"/>
      <c r="BPJ16"/>
      <c r="BPK16"/>
      <c r="BPL16"/>
      <c r="BPM16"/>
      <c r="BPN16"/>
      <c r="BPO16"/>
      <c r="BPP16"/>
      <c r="BPQ16"/>
      <c r="BPR16"/>
      <c r="BPS16"/>
      <c r="BPT16"/>
      <c r="BPU16"/>
      <c r="BPV16"/>
      <c r="BPW16"/>
      <c r="BPX16"/>
      <c r="BPY16"/>
      <c r="BPZ16"/>
      <c r="BQA16"/>
      <c r="BQB16"/>
      <c r="BQC16"/>
      <c r="BQD16"/>
      <c r="BQE16"/>
      <c r="BQF16"/>
      <c r="BQG16"/>
      <c r="BQH16"/>
      <c r="BQI16"/>
      <c r="BQJ16"/>
      <c r="BQK16"/>
      <c r="BQL16"/>
      <c r="BQM16"/>
      <c r="BQN16"/>
      <c r="BQO16"/>
      <c r="BQP16"/>
      <c r="BQQ16"/>
      <c r="BQR16"/>
      <c r="BQS16"/>
      <c r="BQT16"/>
      <c r="BQU16"/>
      <c r="BQV16"/>
      <c r="BQW16"/>
      <c r="BQX16"/>
      <c r="BQY16"/>
      <c r="BQZ16"/>
      <c r="BRA16"/>
      <c r="BRB16"/>
      <c r="BRC16"/>
      <c r="BRD16"/>
      <c r="BRE16"/>
      <c r="BRF16"/>
      <c r="BRG16"/>
      <c r="BRH16"/>
      <c r="BRI16"/>
      <c r="BRJ16"/>
      <c r="BRK16"/>
      <c r="BRL16"/>
      <c r="BRM16"/>
      <c r="BRN16"/>
      <c r="BRO16"/>
      <c r="BRP16"/>
      <c r="BRQ16"/>
      <c r="BRR16"/>
      <c r="BRS16"/>
      <c r="BRT16"/>
      <c r="BRU16"/>
      <c r="BRV16"/>
      <c r="BRW16"/>
      <c r="BRX16"/>
      <c r="BRY16"/>
      <c r="BRZ16"/>
      <c r="BSA16"/>
      <c r="BSB16"/>
      <c r="BSC16"/>
      <c r="BSD16"/>
      <c r="BSE16"/>
      <c r="BSF16"/>
      <c r="BSG16"/>
      <c r="BSH16"/>
      <c r="BSI16"/>
      <c r="BSJ16"/>
      <c r="BSK16"/>
      <c r="BSL16"/>
      <c r="BSM16"/>
      <c r="BSN16"/>
      <c r="BSO16"/>
      <c r="BSP16"/>
      <c r="BSQ16"/>
      <c r="BSR16"/>
      <c r="BSS16"/>
      <c r="BST16"/>
      <c r="BSU16"/>
      <c r="BSV16"/>
      <c r="BSW16"/>
      <c r="BSX16"/>
      <c r="BSY16"/>
      <c r="BSZ16"/>
      <c r="BTA16"/>
      <c r="BTB16"/>
      <c r="BTC16"/>
      <c r="BTD16"/>
      <c r="BTE16"/>
      <c r="BTF16"/>
      <c r="BTG16"/>
      <c r="BTH16"/>
      <c r="BTI16"/>
      <c r="BTJ16"/>
      <c r="BTK16"/>
      <c r="BTL16"/>
      <c r="BTM16"/>
      <c r="BTN16"/>
      <c r="BTO16"/>
      <c r="BTP16"/>
      <c r="BTQ16"/>
      <c r="BTR16"/>
      <c r="BTS16"/>
      <c r="BTT16"/>
      <c r="BTU16"/>
      <c r="BTV16"/>
      <c r="BTW16"/>
      <c r="BTX16"/>
      <c r="BTY16"/>
      <c r="BTZ16"/>
      <c r="BUA16"/>
      <c r="BUB16"/>
      <c r="BUC16"/>
      <c r="BUD16"/>
      <c r="BUE16"/>
      <c r="BUF16"/>
      <c r="BUG16"/>
      <c r="BUH16"/>
      <c r="BUI16"/>
      <c r="BUJ16"/>
      <c r="BUK16"/>
      <c r="BUL16"/>
      <c r="BUM16"/>
      <c r="BUN16"/>
      <c r="BUO16"/>
      <c r="BUP16"/>
      <c r="BUQ16"/>
      <c r="BUR16"/>
      <c r="BUS16"/>
      <c r="BUT16"/>
      <c r="BUU16"/>
      <c r="BUV16"/>
      <c r="BUW16"/>
      <c r="BUX16"/>
      <c r="BUY16"/>
      <c r="BUZ16"/>
      <c r="BVA16"/>
      <c r="BVB16"/>
      <c r="BVC16"/>
      <c r="BVD16"/>
      <c r="BVE16"/>
      <c r="BVF16"/>
      <c r="BVG16"/>
      <c r="BVH16"/>
      <c r="BVI16"/>
      <c r="BVJ16"/>
      <c r="BVK16"/>
      <c r="BVL16"/>
      <c r="BVM16"/>
      <c r="BVN16"/>
      <c r="BVO16"/>
      <c r="BVP16"/>
      <c r="BVQ16"/>
      <c r="BVR16"/>
      <c r="BVS16"/>
      <c r="BVT16"/>
      <c r="BVU16"/>
      <c r="BVV16"/>
      <c r="BVW16"/>
      <c r="BVX16"/>
      <c r="BVY16"/>
      <c r="BVZ16"/>
      <c r="BWA16"/>
      <c r="BWB16"/>
      <c r="BWC16"/>
      <c r="BWD16"/>
      <c r="BWE16"/>
      <c r="BWF16"/>
      <c r="BWG16"/>
      <c r="BWH16"/>
      <c r="BWI16"/>
      <c r="BWJ16"/>
      <c r="BWK16"/>
      <c r="BWL16"/>
      <c r="BWM16"/>
      <c r="BWN16"/>
      <c r="BWO16"/>
      <c r="BWP16"/>
      <c r="BWQ16"/>
      <c r="BWR16"/>
      <c r="BWS16"/>
      <c r="BWT16"/>
      <c r="BWU16"/>
      <c r="BWV16"/>
      <c r="BWW16"/>
      <c r="BWX16"/>
      <c r="BWY16"/>
      <c r="BWZ16"/>
      <c r="BXA16"/>
      <c r="BXB16"/>
      <c r="BXC16"/>
      <c r="BXD16"/>
      <c r="BXE16"/>
      <c r="BXF16"/>
      <c r="BXG16"/>
      <c r="BXH16"/>
      <c r="BXI16"/>
      <c r="BXJ16"/>
      <c r="BXK16"/>
      <c r="BXL16"/>
      <c r="BXM16"/>
      <c r="BXN16"/>
      <c r="BXO16"/>
      <c r="BXP16"/>
      <c r="BXQ16"/>
      <c r="BXR16"/>
      <c r="BXS16"/>
      <c r="BXT16"/>
      <c r="BXU16"/>
      <c r="BXV16"/>
      <c r="BXW16"/>
      <c r="BXX16"/>
      <c r="BXY16"/>
      <c r="BXZ16"/>
      <c r="BYA16"/>
      <c r="BYB16"/>
      <c r="BYC16"/>
      <c r="BYD16"/>
      <c r="BYE16"/>
      <c r="BYF16"/>
      <c r="BYG16"/>
      <c r="BYH16"/>
      <c r="BYI16"/>
      <c r="BYJ16"/>
      <c r="BYK16"/>
      <c r="BYL16"/>
      <c r="BYM16"/>
      <c r="BYN16"/>
      <c r="BYO16"/>
      <c r="BYP16"/>
      <c r="BYQ16"/>
      <c r="BYR16"/>
      <c r="BYS16"/>
      <c r="BYT16"/>
      <c r="BYU16"/>
      <c r="BYV16"/>
      <c r="BYW16"/>
      <c r="BYX16"/>
      <c r="BYY16"/>
      <c r="BYZ16"/>
      <c r="BZA16"/>
      <c r="BZB16"/>
      <c r="BZC16"/>
      <c r="BZD16"/>
      <c r="BZE16"/>
      <c r="BZF16"/>
      <c r="BZG16"/>
      <c r="BZH16"/>
      <c r="BZI16"/>
      <c r="BZJ16"/>
      <c r="BZK16"/>
      <c r="BZL16"/>
      <c r="BZM16"/>
      <c r="BZN16"/>
      <c r="BZO16"/>
      <c r="BZP16"/>
      <c r="BZQ16"/>
      <c r="BZR16"/>
      <c r="BZS16"/>
      <c r="BZT16"/>
      <c r="BZU16"/>
      <c r="BZV16"/>
      <c r="BZW16"/>
      <c r="BZX16"/>
      <c r="BZY16"/>
      <c r="BZZ16"/>
      <c r="CAA16"/>
      <c r="CAB16"/>
      <c r="CAC16"/>
      <c r="CAD16"/>
      <c r="CAE16"/>
      <c r="CAF16"/>
      <c r="CAG16"/>
      <c r="CAH16"/>
      <c r="CAI16"/>
      <c r="CAJ16"/>
      <c r="CAK16"/>
      <c r="CAL16"/>
      <c r="CAM16"/>
      <c r="CAN16"/>
      <c r="CAO16"/>
      <c r="CAP16"/>
      <c r="CAQ16"/>
      <c r="CAR16"/>
      <c r="CAS16"/>
      <c r="CAT16"/>
      <c r="CAU16"/>
      <c r="CAV16"/>
      <c r="CAW16"/>
      <c r="CAX16"/>
      <c r="CAY16"/>
      <c r="CAZ16"/>
      <c r="CBA16"/>
      <c r="CBB16"/>
      <c r="CBC16"/>
      <c r="CBD16"/>
      <c r="CBE16"/>
      <c r="CBF16"/>
      <c r="CBG16"/>
      <c r="CBH16"/>
      <c r="CBI16"/>
      <c r="CBJ16"/>
      <c r="CBK16"/>
      <c r="CBL16"/>
      <c r="CBM16"/>
      <c r="CBN16"/>
      <c r="CBO16"/>
      <c r="CBP16"/>
      <c r="CBQ16"/>
      <c r="CBR16"/>
      <c r="CBS16"/>
      <c r="CBT16"/>
      <c r="CBU16"/>
      <c r="CBV16"/>
      <c r="CBW16"/>
      <c r="CBX16"/>
      <c r="CBY16"/>
      <c r="CBZ16"/>
      <c r="CCA16"/>
      <c r="CCB16"/>
      <c r="CCC16"/>
      <c r="CCD16"/>
      <c r="CCE16"/>
      <c r="CCF16"/>
      <c r="CCG16"/>
      <c r="CCH16"/>
      <c r="CCI16"/>
      <c r="CCJ16"/>
      <c r="CCK16"/>
      <c r="CCL16"/>
      <c r="CCM16"/>
      <c r="CCN16"/>
      <c r="CCO16"/>
      <c r="CCP16"/>
      <c r="CCQ16"/>
      <c r="CCR16"/>
      <c r="CCS16"/>
      <c r="CCT16"/>
      <c r="CCU16"/>
      <c r="CCV16"/>
      <c r="CCW16"/>
      <c r="CCX16"/>
      <c r="CCY16"/>
      <c r="CCZ16"/>
      <c r="CDA16"/>
      <c r="CDB16"/>
      <c r="CDC16"/>
      <c r="CDD16"/>
      <c r="CDE16"/>
      <c r="CDF16"/>
      <c r="CDG16"/>
      <c r="CDH16"/>
      <c r="CDI16"/>
      <c r="CDJ16"/>
      <c r="CDK16"/>
      <c r="CDL16"/>
      <c r="CDM16"/>
      <c r="CDN16"/>
      <c r="CDO16"/>
      <c r="CDP16"/>
      <c r="CDQ16"/>
      <c r="CDR16"/>
      <c r="CDS16"/>
      <c r="CDT16"/>
      <c r="CDU16"/>
      <c r="CDV16"/>
      <c r="CDW16"/>
      <c r="CDX16"/>
      <c r="CDY16"/>
      <c r="CDZ16"/>
      <c r="CEA16"/>
      <c r="CEB16"/>
      <c r="CEC16"/>
      <c r="CED16"/>
      <c r="CEE16"/>
      <c r="CEF16"/>
      <c r="CEG16"/>
      <c r="CEH16"/>
      <c r="CEI16"/>
      <c r="CEJ16"/>
      <c r="CEK16"/>
      <c r="CEL16"/>
      <c r="CEM16"/>
      <c r="CEN16"/>
      <c r="CEO16"/>
      <c r="CEP16"/>
      <c r="CEQ16"/>
      <c r="CER16"/>
      <c r="CES16"/>
      <c r="CET16"/>
      <c r="CEU16"/>
      <c r="CEV16"/>
      <c r="CEW16"/>
      <c r="CEX16"/>
      <c r="CEY16"/>
      <c r="CEZ16"/>
      <c r="CFA16"/>
      <c r="CFB16"/>
      <c r="CFC16"/>
      <c r="CFD16"/>
      <c r="CFE16"/>
      <c r="CFF16"/>
      <c r="CFG16"/>
      <c r="CFH16"/>
      <c r="CFI16"/>
      <c r="CFJ16"/>
      <c r="CFK16"/>
      <c r="CFL16"/>
      <c r="CFM16"/>
      <c r="CFN16"/>
      <c r="CFO16"/>
      <c r="CFP16"/>
      <c r="CFQ16"/>
      <c r="CFR16"/>
      <c r="CFS16"/>
      <c r="CFT16"/>
      <c r="CFU16"/>
      <c r="CFV16"/>
      <c r="CFW16"/>
      <c r="CFX16"/>
      <c r="CFY16"/>
      <c r="CFZ16"/>
      <c r="CGA16"/>
      <c r="CGB16"/>
      <c r="CGC16"/>
      <c r="CGD16"/>
      <c r="CGE16"/>
      <c r="CGF16"/>
      <c r="CGG16"/>
      <c r="CGH16"/>
      <c r="CGI16"/>
      <c r="CGJ16"/>
      <c r="CGK16"/>
      <c r="CGL16"/>
      <c r="CGM16"/>
      <c r="CGN16"/>
      <c r="CGO16"/>
      <c r="CGP16"/>
      <c r="CGQ16"/>
      <c r="CGR16"/>
      <c r="CGS16"/>
      <c r="CGT16"/>
      <c r="CGU16"/>
      <c r="CGV16"/>
      <c r="CGW16"/>
      <c r="CGX16"/>
      <c r="CGY16"/>
      <c r="CGZ16"/>
      <c r="CHA16"/>
      <c r="CHB16"/>
      <c r="CHC16"/>
      <c r="CHD16"/>
      <c r="CHE16"/>
      <c r="CHF16"/>
      <c r="CHG16"/>
      <c r="CHH16"/>
      <c r="CHI16"/>
      <c r="CHJ16"/>
      <c r="CHK16"/>
      <c r="CHL16"/>
      <c r="CHM16"/>
      <c r="CHN16"/>
      <c r="CHO16"/>
      <c r="CHP16"/>
      <c r="CHQ16"/>
      <c r="CHR16"/>
      <c r="CHS16"/>
      <c r="CHT16"/>
      <c r="CHU16"/>
      <c r="CHV16"/>
      <c r="CHW16"/>
      <c r="CHX16"/>
      <c r="CHY16"/>
      <c r="CHZ16"/>
      <c r="CIA16"/>
      <c r="CIB16"/>
      <c r="CIC16"/>
      <c r="CID16"/>
      <c r="CIE16"/>
      <c r="CIF16"/>
      <c r="CIG16"/>
      <c r="CIH16"/>
      <c r="CII16"/>
      <c r="CIJ16"/>
      <c r="CIK16"/>
      <c r="CIL16"/>
      <c r="CIM16"/>
      <c r="CIN16"/>
      <c r="CIO16"/>
      <c r="CIP16"/>
      <c r="CIQ16"/>
      <c r="CIR16"/>
      <c r="CIS16"/>
      <c r="CIT16"/>
      <c r="CIU16"/>
      <c r="CIV16"/>
      <c r="CIW16"/>
      <c r="CIX16"/>
      <c r="CIY16"/>
      <c r="CIZ16"/>
      <c r="CJA16"/>
      <c r="CJB16"/>
      <c r="CJC16"/>
      <c r="CJD16"/>
      <c r="CJE16"/>
      <c r="CJF16"/>
      <c r="CJG16"/>
      <c r="CJH16"/>
      <c r="CJI16"/>
      <c r="CJJ16"/>
      <c r="CJK16"/>
      <c r="CJL16"/>
      <c r="CJM16"/>
      <c r="CJN16"/>
      <c r="CJO16"/>
      <c r="CJP16"/>
      <c r="CJQ16"/>
      <c r="CJR16"/>
      <c r="CJS16"/>
      <c r="CJT16"/>
      <c r="CJU16"/>
      <c r="CJV16"/>
      <c r="CJW16"/>
      <c r="CJX16"/>
      <c r="CJY16"/>
      <c r="CJZ16"/>
      <c r="CKA16"/>
      <c r="CKB16"/>
      <c r="CKC16"/>
      <c r="CKD16"/>
      <c r="CKE16"/>
      <c r="CKF16"/>
      <c r="CKG16"/>
      <c r="CKH16"/>
      <c r="CKI16"/>
      <c r="CKJ16"/>
      <c r="CKK16"/>
      <c r="CKL16"/>
      <c r="CKM16"/>
      <c r="CKN16"/>
      <c r="CKO16"/>
      <c r="CKP16"/>
      <c r="CKQ16"/>
      <c r="CKR16"/>
      <c r="CKS16"/>
      <c r="CKT16"/>
      <c r="CKU16"/>
      <c r="CKV16"/>
      <c r="CKW16"/>
      <c r="CKX16"/>
      <c r="CKY16"/>
      <c r="CKZ16"/>
      <c r="CLA16"/>
      <c r="CLB16"/>
      <c r="CLC16"/>
      <c r="CLD16"/>
      <c r="CLE16"/>
      <c r="CLF16"/>
      <c r="CLG16"/>
      <c r="CLH16"/>
      <c r="CLI16"/>
      <c r="CLJ16"/>
      <c r="CLK16"/>
      <c r="CLL16"/>
      <c r="CLM16"/>
      <c r="CLN16"/>
      <c r="CLO16"/>
      <c r="CLP16"/>
      <c r="CLQ16"/>
      <c r="CLR16"/>
      <c r="CLS16"/>
      <c r="CLT16"/>
      <c r="CLU16"/>
      <c r="CLV16"/>
      <c r="CLW16"/>
      <c r="CLX16"/>
      <c r="CLY16"/>
      <c r="CLZ16"/>
      <c r="CMA16"/>
      <c r="CMB16"/>
      <c r="CMC16"/>
      <c r="CMD16"/>
      <c r="CME16"/>
      <c r="CMF16"/>
      <c r="CMG16"/>
      <c r="CMH16"/>
      <c r="CMI16"/>
      <c r="CMJ16"/>
      <c r="CMK16"/>
      <c r="CML16"/>
      <c r="CMM16"/>
      <c r="CMN16"/>
      <c r="CMO16"/>
      <c r="CMP16"/>
      <c r="CMQ16"/>
      <c r="CMR16"/>
      <c r="CMS16"/>
      <c r="CMT16"/>
      <c r="CMU16"/>
      <c r="CMV16"/>
      <c r="CMW16"/>
      <c r="CMX16"/>
      <c r="CMY16"/>
      <c r="CMZ16"/>
      <c r="CNA16"/>
      <c r="CNB16"/>
      <c r="CNC16"/>
      <c r="CND16"/>
      <c r="CNE16"/>
      <c r="CNF16"/>
      <c r="CNG16"/>
      <c r="CNH16"/>
      <c r="CNI16"/>
      <c r="CNJ16"/>
      <c r="CNK16"/>
      <c r="CNL16"/>
      <c r="CNM16"/>
      <c r="CNN16"/>
      <c r="CNO16"/>
      <c r="CNP16"/>
      <c r="CNQ16"/>
      <c r="CNR16"/>
      <c r="CNS16"/>
      <c r="CNT16"/>
      <c r="CNU16"/>
      <c r="CNV16"/>
      <c r="CNW16"/>
      <c r="CNX16"/>
      <c r="CNY16"/>
      <c r="CNZ16"/>
      <c r="COA16"/>
      <c r="COB16"/>
      <c r="COC16"/>
      <c r="COD16"/>
      <c r="COE16"/>
      <c r="COF16"/>
      <c r="COG16"/>
      <c r="COH16"/>
      <c r="COI16"/>
      <c r="COJ16"/>
      <c r="COK16"/>
      <c r="COL16"/>
      <c r="COM16"/>
      <c r="CON16"/>
      <c r="COO16"/>
      <c r="COP16"/>
      <c r="COQ16"/>
      <c r="COR16"/>
      <c r="COS16"/>
      <c r="COT16"/>
      <c r="COU16"/>
      <c r="COV16"/>
      <c r="COW16"/>
      <c r="COX16"/>
      <c r="COY16"/>
      <c r="COZ16"/>
      <c r="CPA16"/>
      <c r="CPB16"/>
      <c r="CPC16"/>
      <c r="CPD16"/>
      <c r="CPE16"/>
      <c r="CPF16"/>
      <c r="CPG16"/>
      <c r="CPH16"/>
      <c r="CPI16"/>
      <c r="CPJ16"/>
      <c r="CPK16"/>
      <c r="CPL16"/>
      <c r="CPM16"/>
      <c r="CPN16"/>
      <c r="CPO16"/>
      <c r="CPP16"/>
      <c r="CPQ16"/>
      <c r="CPR16"/>
      <c r="CPS16"/>
      <c r="CPT16"/>
      <c r="CPU16"/>
      <c r="CPV16"/>
      <c r="CPW16"/>
      <c r="CPX16"/>
      <c r="CPY16"/>
      <c r="CPZ16"/>
      <c r="CQA16"/>
      <c r="CQB16"/>
      <c r="CQC16"/>
      <c r="CQD16"/>
      <c r="CQE16"/>
      <c r="CQF16"/>
      <c r="CQG16"/>
      <c r="CQH16"/>
      <c r="CQI16"/>
      <c r="CQJ16"/>
      <c r="CQK16"/>
      <c r="CQL16"/>
      <c r="CQM16"/>
      <c r="CQN16"/>
      <c r="CQO16"/>
      <c r="CQP16"/>
      <c r="CQQ16"/>
      <c r="CQR16"/>
      <c r="CQS16"/>
      <c r="CQT16"/>
      <c r="CQU16"/>
      <c r="CQV16"/>
      <c r="CQW16"/>
      <c r="CQX16"/>
      <c r="CQY16"/>
      <c r="CQZ16"/>
      <c r="CRA16"/>
      <c r="CRB16"/>
      <c r="CRC16"/>
      <c r="CRD16"/>
      <c r="CRE16"/>
      <c r="CRF16"/>
      <c r="CRG16"/>
      <c r="CRH16"/>
      <c r="CRI16"/>
      <c r="CRJ16"/>
      <c r="CRK16"/>
      <c r="CRL16"/>
      <c r="CRM16"/>
      <c r="CRN16"/>
      <c r="CRO16"/>
      <c r="CRP16"/>
      <c r="CRQ16"/>
      <c r="CRR16"/>
      <c r="CRS16"/>
      <c r="CRT16"/>
      <c r="CRU16"/>
      <c r="CRV16"/>
      <c r="CRW16"/>
      <c r="CRX16"/>
      <c r="CRY16"/>
      <c r="CRZ16"/>
      <c r="CSA16"/>
      <c r="CSB16"/>
      <c r="CSC16"/>
      <c r="CSD16"/>
      <c r="CSE16"/>
      <c r="CSF16"/>
      <c r="CSG16"/>
      <c r="CSH16"/>
      <c r="CSI16"/>
      <c r="CSJ16"/>
      <c r="CSK16"/>
      <c r="CSL16"/>
      <c r="CSM16"/>
      <c r="CSN16"/>
      <c r="CSO16"/>
      <c r="CSP16"/>
      <c r="CSQ16"/>
      <c r="CSR16"/>
      <c r="CSS16"/>
      <c r="CST16"/>
      <c r="CSU16"/>
      <c r="CSV16"/>
      <c r="CSW16"/>
      <c r="CSX16"/>
      <c r="CSY16"/>
      <c r="CSZ16"/>
      <c r="CTA16"/>
      <c r="CTB16"/>
      <c r="CTC16"/>
      <c r="CTD16"/>
      <c r="CTE16"/>
      <c r="CTF16"/>
      <c r="CTG16"/>
      <c r="CTH16"/>
      <c r="CTI16"/>
      <c r="CTJ16"/>
      <c r="CTK16"/>
      <c r="CTL16"/>
      <c r="CTM16"/>
      <c r="CTN16"/>
      <c r="CTO16"/>
      <c r="CTP16"/>
      <c r="CTQ16"/>
      <c r="CTR16"/>
      <c r="CTS16"/>
      <c r="CTT16"/>
      <c r="CTU16"/>
      <c r="CTV16"/>
      <c r="CTW16"/>
      <c r="CTX16"/>
      <c r="CTY16"/>
      <c r="CTZ16"/>
      <c r="CUA16"/>
      <c r="CUB16"/>
      <c r="CUC16"/>
      <c r="CUD16"/>
      <c r="CUE16"/>
      <c r="CUF16"/>
      <c r="CUG16"/>
      <c r="CUH16"/>
      <c r="CUI16"/>
      <c r="CUJ16"/>
      <c r="CUK16"/>
      <c r="CUL16"/>
      <c r="CUM16"/>
      <c r="CUN16"/>
      <c r="CUO16"/>
      <c r="CUP16"/>
      <c r="CUQ16"/>
      <c r="CUR16"/>
      <c r="CUS16"/>
      <c r="CUT16"/>
      <c r="CUU16"/>
      <c r="CUV16"/>
      <c r="CUW16"/>
      <c r="CUX16"/>
      <c r="CUY16"/>
      <c r="CUZ16"/>
      <c r="CVA16"/>
      <c r="CVB16"/>
      <c r="CVC16"/>
      <c r="CVD16"/>
      <c r="CVE16"/>
      <c r="CVF16"/>
      <c r="CVG16"/>
      <c r="CVH16"/>
      <c r="CVI16"/>
      <c r="CVJ16"/>
      <c r="CVK16"/>
      <c r="CVL16"/>
      <c r="CVM16"/>
      <c r="CVN16"/>
      <c r="CVO16"/>
      <c r="CVP16"/>
      <c r="CVQ16"/>
      <c r="CVR16"/>
      <c r="CVS16"/>
      <c r="CVT16"/>
      <c r="CVU16"/>
      <c r="CVV16"/>
      <c r="CVW16"/>
      <c r="CVX16"/>
      <c r="CVY16"/>
      <c r="CVZ16"/>
      <c r="CWA16"/>
      <c r="CWB16"/>
      <c r="CWC16"/>
      <c r="CWD16"/>
      <c r="CWE16"/>
      <c r="CWF16"/>
      <c r="CWG16"/>
      <c r="CWH16"/>
      <c r="CWI16"/>
      <c r="CWJ16"/>
      <c r="CWK16"/>
      <c r="CWL16"/>
      <c r="CWM16"/>
      <c r="CWN16"/>
      <c r="CWO16"/>
      <c r="CWP16"/>
      <c r="CWQ16"/>
      <c r="CWR16"/>
      <c r="CWS16"/>
      <c r="CWT16"/>
      <c r="CWU16"/>
      <c r="CWV16"/>
      <c r="CWW16"/>
      <c r="CWX16"/>
      <c r="CWY16"/>
      <c r="CWZ16"/>
      <c r="CXA16"/>
      <c r="CXB16"/>
      <c r="CXC16"/>
      <c r="CXD16"/>
      <c r="CXE16"/>
      <c r="CXF16"/>
      <c r="CXG16"/>
      <c r="CXH16"/>
      <c r="CXI16"/>
      <c r="CXJ16"/>
      <c r="CXK16"/>
      <c r="CXL16"/>
      <c r="CXM16"/>
      <c r="CXN16"/>
      <c r="CXO16"/>
      <c r="CXP16"/>
      <c r="CXQ16"/>
      <c r="CXR16"/>
      <c r="CXS16"/>
      <c r="CXT16"/>
      <c r="CXU16"/>
      <c r="CXV16"/>
      <c r="CXW16"/>
      <c r="CXX16"/>
      <c r="CXY16"/>
      <c r="CXZ16"/>
      <c r="CYA16"/>
      <c r="CYB16"/>
      <c r="CYC16"/>
      <c r="CYD16"/>
      <c r="CYE16"/>
      <c r="CYF16"/>
      <c r="CYG16"/>
      <c r="CYH16"/>
      <c r="CYI16"/>
      <c r="CYJ16"/>
      <c r="CYK16"/>
      <c r="CYL16"/>
      <c r="CYM16"/>
      <c r="CYN16"/>
      <c r="CYO16"/>
      <c r="CYP16"/>
      <c r="CYQ16"/>
      <c r="CYR16"/>
      <c r="CYS16"/>
      <c r="CYT16"/>
      <c r="CYU16"/>
      <c r="CYV16"/>
      <c r="CYW16"/>
      <c r="CYX16"/>
      <c r="CYY16"/>
      <c r="CYZ16"/>
      <c r="CZA16"/>
      <c r="CZB16"/>
      <c r="CZC16"/>
      <c r="CZD16"/>
      <c r="CZE16"/>
      <c r="CZF16"/>
      <c r="CZG16"/>
      <c r="CZH16"/>
      <c r="CZI16"/>
      <c r="CZJ16"/>
      <c r="CZK16"/>
      <c r="CZL16"/>
      <c r="CZM16"/>
      <c r="CZN16"/>
      <c r="CZO16"/>
      <c r="CZP16"/>
      <c r="CZQ16"/>
      <c r="CZR16"/>
      <c r="CZS16"/>
      <c r="CZT16"/>
      <c r="CZU16"/>
      <c r="CZV16"/>
      <c r="CZW16"/>
      <c r="CZX16"/>
      <c r="CZY16"/>
      <c r="CZZ16"/>
      <c r="DAA16"/>
      <c r="DAB16"/>
      <c r="DAC16"/>
      <c r="DAD16"/>
      <c r="DAE16"/>
      <c r="DAF16"/>
      <c r="DAG16"/>
      <c r="DAH16"/>
      <c r="DAI16"/>
      <c r="DAJ16"/>
      <c r="DAK16"/>
      <c r="DAL16"/>
      <c r="DAM16"/>
      <c r="DAN16"/>
      <c r="DAO16"/>
      <c r="DAP16"/>
      <c r="DAQ16"/>
      <c r="DAR16"/>
      <c r="DAS16"/>
      <c r="DAT16"/>
      <c r="DAU16"/>
      <c r="DAV16"/>
      <c r="DAW16"/>
      <c r="DAX16"/>
      <c r="DAY16"/>
      <c r="DAZ16"/>
      <c r="DBA16"/>
      <c r="DBB16"/>
      <c r="DBC16"/>
      <c r="DBD16"/>
      <c r="DBE16"/>
      <c r="DBF16"/>
      <c r="DBG16"/>
      <c r="DBH16"/>
      <c r="DBI16"/>
      <c r="DBJ16"/>
      <c r="DBK16"/>
      <c r="DBL16"/>
      <c r="DBM16"/>
      <c r="DBN16"/>
      <c r="DBO16"/>
      <c r="DBP16"/>
      <c r="DBQ16"/>
      <c r="DBR16"/>
      <c r="DBS16"/>
      <c r="DBT16"/>
      <c r="DBU16"/>
      <c r="DBV16"/>
      <c r="DBW16"/>
      <c r="DBX16"/>
      <c r="DBY16"/>
      <c r="DBZ16"/>
      <c r="DCA16"/>
      <c r="DCB16"/>
      <c r="DCC16"/>
      <c r="DCD16"/>
      <c r="DCE16"/>
      <c r="DCF16"/>
      <c r="DCG16"/>
      <c r="DCH16"/>
      <c r="DCI16"/>
      <c r="DCJ16"/>
      <c r="DCK16"/>
      <c r="DCL16"/>
      <c r="DCM16"/>
      <c r="DCN16"/>
      <c r="DCO16"/>
      <c r="DCP16"/>
      <c r="DCQ16"/>
      <c r="DCR16"/>
      <c r="DCS16"/>
      <c r="DCT16"/>
      <c r="DCU16"/>
      <c r="DCV16"/>
      <c r="DCW16"/>
      <c r="DCX16"/>
      <c r="DCY16"/>
      <c r="DCZ16"/>
      <c r="DDA16"/>
      <c r="DDB16"/>
      <c r="DDC16"/>
      <c r="DDD16"/>
      <c r="DDE16"/>
      <c r="DDF16"/>
      <c r="DDG16"/>
      <c r="DDH16"/>
      <c r="DDI16"/>
      <c r="DDJ16"/>
      <c r="DDK16"/>
      <c r="DDL16"/>
      <c r="DDM16"/>
      <c r="DDN16"/>
      <c r="DDO16"/>
      <c r="DDP16"/>
      <c r="DDQ16"/>
      <c r="DDR16"/>
      <c r="DDS16"/>
      <c r="DDT16"/>
      <c r="DDU16"/>
      <c r="DDV16"/>
      <c r="DDW16"/>
      <c r="DDX16"/>
      <c r="DDY16"/>
      <c r="DDZ16"/>
      <c r="DEA16"/>
      <c r="DEB16"/>
      <c r="DEC16"/>
      <c r="DED16"/>
      <c r="DEE16"/>
      <c r="DEF16"/>
      <c r="DEG16"/>
      <c r="DEH16"/>
      <c r="DEI16"/>
      <c r="DEJ16"/>
      <c r="DEK16"/>
      <c r="DEL16"/>
      <c r="DEM16"/>
      <c r="DEN16"/>
      <c r="DEO16"/>
      <c r="DEP16"/>
      <c r="DEQ16"/>
      <c r="DER16"/>
      <c r="DES16"/>
      <c r="DET16"/>
      <c r="DEU16"/>
      <c r="DEV16"/>
      <c r="DEW16"/>
      <c r="DEX16"/>
      <c r="DEY16"/>
      <c r="DEZ16"/>
      <c r="DFA16"/>
      <c r="DFB16"/>
      <c r="DFC16"/>
      <c r="DFD16"/>
      <c r="DFE16"/>
      <c r="DFF16"/>
      <c r="DFG16"/>
      <c r="DFH16"/>
      <c r="DFI16"/>
      <c r="DFJ16"/>
      <c r="DFK16"/>
      <c r="DFL16"/>
      <c r="DFM16"/>
      <c r="DFN16"/>
      <c r="DFO16"/>
      <c r="DFP16"/>
      <c r="DFQ16"/>
      <c r="DFR16"/>
      <c r="DFS16"/>
      <c r="DFT16"/>
      <c r="DFU16"/>
      <c r="DFV16"/>
      <c r="DFW16"/>
      <c r="DFX16"/>
      <c r="DFY16"/>
      <c r="DFZ16"/>
      <c r="DGA16"/>
      <c r="DGB16"/>
      <c r="DGC16"/>
      <c r="DGD16"/>
      <c r="DGE16"/>
      <c r="DGF16"/>
      <c r="DGG16"/>
      <c r="DGH16"/>
      <c r="DGI16"/>
      <c r="DGJ16"/>
      <c r="DGK16"/>
      <c r="DGL16"/>
      <c r="DGM16"/>
      <c r="DGN16"/>
      <c r="DGO16"/>
      <c r="DGP16"/>
      <c r="DGQ16"/>
      <c r="DGR16"/>
      <c r="DGS16"/>
      <c r="DGT16"/>
      <c r="DGU16"/>
      <c r="DGV16"/>
      <c r="DGW16"/>
      <c r="DGX16"/>
      <c r="DGY16"/>
      <c r="DGZ16"/>
      <c r="DHA16"/>
      <c r="DHB16"/>
      <c r="DHC16"/>
      <c r="DHD16"/>
      <c r="DHE16"/>
      <c r="DHF16"/>
      <c r="DHG16"/>
      <c r="DHH16"/>
      <c r="DHI16"/>
      <c r="DHJ16"/>
      <c r="DHK16"/>
      <c r="DHL16"/>
      <c r="DHM16"/>
      <c r="DHN16"/>
      <c r="DHO16"/>
      <c r="DHP16"/>
      <c r="DHQ16"/>
      <c r="DHR16"/>
      <c r="DHS16"/>
      <c r="DHT16"/>
      <c r="DHU16"/>
      <c r="DHV16"/>
      <c r="DHW16"/>
      <c r="DHX16"/>
      <c r="DHY16"/>
      <c r="DHZ16"/>
      <c r="DIA16"/>
      <c r="DIB16"/>
      <c r="DIC16"/>
      <c r="DID16"/>
      <c r="DIE16"/>
      <c r="DIF16"/>
      <c r="DIG16"/>
      <c r="DIH16"/>
      <c r="DII16"/>
      <c r="DIJ16"/>
      <c r="DIK16"/>
      <c r="DIL16"/>
      <c r="DIM16"/>
      <c r="DIN16"/>
      <c r="DIO16"/>
      <c r="DIP16"/>
      <c r="DIQ16"/>
      <c r="DIR16"/>
      <c r="DIS16"/>
      <c r="DIT16"/>
      <c r="DIU16"/>
      <c r="DIV16"/>
      <c r="DIW16"/>
      <c r="DIX16"/>
      <c r="DIY16"/>
      <c r="DIZ16"/>
      <c r="DJA16"/>
      <c r="DJB16"/>
      <c r="DJC16"/>
      <c r="DJD16"/>
      <c r="DJE16"/>
      <c r="DJF16"/>
      <c r="DJG16"/>
      <c r="DJH16"/>
      <c r="DJI16"/>
      <c r="DJJ16"/>
      <c r="DJK16"/>
      <c r="DJL16"/>
      <c r="DJM16"/>
      <c r="DJN16"/>
      <c r="DJO16"/>
      <c r="DJP16"/>
      <c r="DJQ16"/>
      <c r="DJR16"/>
      <c r="DJS16"/>
      <c r="DJT16"/>
      <c r="DJU16"/>
      <c r="DJV16"/>
      <c r="DJW16"/>
      <c r="DJX16"/>
      <c r="DJY16"/>
      <c r="DJZ16"/>
      <c r="DKA16"/>
      <c r="DKB16"/>
      <c r="DKC16"/>
      <c r="DKD16"/>
      <c r="DKE16"/>
      <c r="DKF16"/>
      <c r="DKG16"/>
      <c r="DKH16"/>
      <c r="DKI16"/>
      <c r="DKJ16"/>
      <c r="DKK16"/>
      <c r="DKL16"/>
      <c r="DKM16"/>
      <c r="DKN16"/>
      <c r="DKO16"/>
      <c r="DKP16"/>
      <c r="DKQ16"/>
      <c r="DKR16"/>
      <c r="DKS16"/>
      <c r="DKT16"/>
      <c r="DKU16"/>
      <c r="DKV16"/>
      <c r="DKW16"/>
      <c r="DKX16"/>
      <c r="DKY16"/>
      <c r="DKZ16"/>
      <c r="DLA16"/>
      <c r="DLB16"/>
      <c r="DLC16"/>
      <c r="DLD16"/>
      <c r="DLE16"/>
      <c r="DLF16"/>
      <c r="DLG16"/>
      <c r="DLH16"/>
      <c r="DLI16"/>
      <c r="DLJ16"/>
      <c r="DLK16"/>
      <c r="DLL16"/>
      <c r="DLM16"/>
      <c r="DLN16"/>
      <c r="DLO16"/>
      <c r="DLP16"/>
      <c r="DLQ16"/>
      <c r="DLR16"/>
      <c r="DLS16"/>
      <c r="DLT16"/>
      <c r="DLU16"/>
      <c r="DLV16"/>
      <c r="DLW16"/>
      <c r="DLX16"/>
      <c r="DLY16"/>
      <c r="DLZ16"/>
      <c r="DMA16"/>
      <c r="DMB16"/>
      <c r="DMC16"/>
      <c r="DMD16"/>
      <c r="DME16"/>
      <c r="DMF16"/>
      <c r="DMG16"/>
      <c r="DMH16"/>
      <c r="DMI16"/>
      <c r="DMJ16"/>
      <c r="DMK16"/>
      <c r="DML16"/>
      <c r="DMM16"/>
      <c r="DMN16"/>
      <c r="DMO16"/>
      <c r="DMP16"/>
      <c r="DMQ16"/>
      <c r="DMR16"/>
      <c r="DMS16"/>
      <c r="DMT16"/>
      <c r="DMU16"/>
      <c r="DMV16"/>
      <c r="DMW16"/>
      <c r="DMX16"/>
      <c r="DMY16"/>
      <c r="DMZ16"/>
      <c r="DNA16"/>
      <c r="DNB16"/>
      <c r="DNC16"/>
      <c r="DND16"/>
      <c r="DNE16"/>
      <c r="DNF16"/>
      <c r="DNG16"/>
      <c r="DNH16"/>
      <c r="DNI16"/>
      <c r="DNJ16"/>
      <c r="DNK16"/>
      <c r="DNL16"/>
      <c r="DNM16"/>
      <c r="DNN16"/>
      <c r="DNO16"/>
      <c r="DNP16"/>
      <c r="DNQ16"/>
      <c r="DNR16"/>
      <c r="DNS16"/>
      <c r="DNT16"/>
      <c r="DNU16"/>
      <c r="DNV16"/>
      <c r="DNW16"/>
      <c r="DNX16"/>
      <c r="DNY16"/>
      <c r="DNZ16"/>
      <c r="DOA16"/>
      <c r="DOB16"/>
      <c r="DOC16"/>
      <c r="DOD16"/>
      <c r="DOE16"/>
      <c r="DOF16"/>
      <c r="DOG16"/>
      <c r="DOH16"/>
      <c r="DOI16"/>
      <c r="DOJ16"/>
      <c r="DOK16"/>
      <c r="DOL16"/>
      <c r="DOM16"/>
      <c r="DON16"/>
      <c r="DOO16"/>
      <c r="DOP16"/>
      <c r="DOQ16"/>
      <c r="DOR16"/>
      <c r="DOS16"/>
      <c r="DOT16"/>
      <c r="DOU16"/>
      <c r="DOV16"/>
      <c r="DOW16"/>
      <c r="DOX16"/>
      <c r="DOY16"/>
      <c r="DOZ16"/>
      <c r="DPA16"/>
      <c r="DPB16"/>
      <c r="DPC16"/>
      <c r="DPD16"/>
      <c r="DPE16"/>
      <c r="DPF16"/>
      <c r="DPG16"/>
      <c r="DPH16"/>
      <c r="DPI16"/>
      <c r="DPJ16"/>
      <c r="DPK16"/>
      <c r="DPL16"/>
      <c r="DPM16"/>
      <c r="DPN16"/>
      <c r="DPO16"/>
      <c r="DPP16"/>
      <c r="DPQ16"/>
      <c r="DPR16"/>
      <c r="DPS16"/>
      <c r="DPT16"/>
      <c r="DPU16"/>
      <c r="DPV16"/>
      <c r="DPW16"/>
      <c r="DPX16"/>
      <c r="DPY16"/>
      <c r="DPZ16"/>
      <c r="DQA16"/>
      <c r="DQB16"/>
      <c r="DQC16"/>
      <c r="DQD16"/>
      <c r="DQE16"/>
      <c r="DQF16"/>
      <c r="DQG16"/>
      <c r="DQH16"/>
      <c r="DQI16"/>
      <c r="DQJ16"/>
      <c r="DQK16"/>
      <c r="DQL16"/>
      <c r="DQM16"/>
      <c r="DQN16"/>
      <c r="DQO16"/>
      <c r="DQP16"/>
      <c r="DQQ16"/>
      <c r="DQR16"/>
      <c r="DQS16"/>
      <c r="DQT16"/>
      <c r="DQU16"/>
      <c r="DQV16"/>
      <c r="DQW16"/>
      <c r="DQX16"/>
      <c r="DQY16"/>
      <c r="DQZ16"/>
      <c r="DRA16"/>
      <c r="DRB16"/>
      <c r="DRC16"/>
      <c r="DRD16"/>
      <c r="DRE16"/>
      <c r="DRF16"/>
      <c r="DRG16"/>
      <c r="DRH16"/>
      <c r="DRI16"/>
      <c r="DRJ16"/>
      <c r="DRK16"/>
      <c r="DRL16"/>
      <c r="DRM16"/>
      <c r="DRN16"/>
      <c r="DRO16"/>
      <c r="DRP16"/>
      <c r="DRQ16"/>
      <c r="DRR16"/>
      <c r="DRS16"/>
      <c r="DRT16"/>
      <c r="DRU16"/>
      <c r="DRV16"/>
      <c r="DRW16"/>
      <c r="DRX16"/>
      <c r="DRY16"/>
      <c r="DRZ16"/>
      <c r="DSA16"/>
      <c r="DSB16"/>
      <c r="DSC16"/>
      <c r="DSD16"/>
      <c r="DSE16"/>
      <c r="DSF16"/>
      <c r="DSG16"/>
      <c r="DSH16"/>
      <c r="DSI16"/>
      <c r="DSJ16"/>
      <c r="DSK16"/>
      <c r="DSL16"/>
      <c r="DSM16"/>
      <c r="DSN16"/>
      <c r="DSO16"/>
      <c r="DSP16"/>
      <c r="DSQ16"/>
      <c r="DSR16"/>
      <c r="DSS16"/>
      <c r="DST16"/>
      <c r="DSU16"/>
      <c r="DSV16"/>
      <c r="DSW16"/>
      <c r="DSX16"/>
      <c r="DSY16"/>
      <c r="DSZ16"/>
      <c r="DTA16"/>
      <c r="DTB16"/>
      <c r="DTC16"/>
      <c r="DTD16"/>
      <c r="DTE16"/>
      <c r="DTF16"/>
      <c r="DTG16"/>
      <c r="DTH16"/>
      <c r="DTI16"/>
      <c r="DTJ16"/>
      <c r="DTK16"/>
      <c r="DTL16"/>
      <c r="DTM16"/>
      <c r="DTN16"/>
      <c r="DTO16"/>
      <c r="DTP16"/>
      <c r="DTQ16"/>
      <c r="DTR16"/>
      <c r="DTS16"/>
      <c r="DTT16"/>
      <c r="DTU16"/>
      <c r="DTV16"/>
      <c r="DTW16"/>
      <c r="DTX16"/>
      <c r="DTY16"/>
      <c r="DTZ16"/>
      <c r="DUA16"/>
      <c r="DUB16"/>
      <c r="DUC16"/>
      <c r="DUD16"/>
      <c r="DUE16"/>
      <c r="DUF16"/>
      <c r="DUG16"/>
      <c r="DUH16"/>
      <c r="DUI16"/>
      <c r="DUJ16"/>
      <c r="DUK16"/>
      <c r="DUL16"/>
      <c r="DUM16"/>
      <c r="DUN16"/>
      <c r="DUO16"/>
      <c r="DUP16"/>
      <c r="DUQ16"/>
      <c r="DUR16"/>
      <c r="DUS16"/>
      <c r="DUT16"/>
      <c r="DUU16"/>
      <c r="DUV16"/>
      <c r="DUW16"/>
      <c r="DUX16"/>
      <c r="DUY16"/>
      <c r="DUZ16"/>
      <c r="DVA16"/>
      <c r="DVB16"/>
      <c r="DVC16"/>
      <c r="DVD16"/>
      <c r="DVE16"/>
      <c r="DVF16"/>
      <c r="DVG16"/>
      <c r="DVH16"/>
      <c r="DVI16"/>
      <c r="DVJ16"/>
      <c r="DVK16"/>
      <c r="DVL16"/>
      <c r="DVM16"/>
      <c r="DVN16"/>
      <c r="DVO16"/>
      <c r="DVP16"/>
      <c r="DVQ16"/>
      <c r="DVR16"/>
      <c r="DVS16"/>
      <c r="DVT16"/>
      <c r="DVU16"/>
      <c r="DVV16"/>
      <c r="DVW16"/>
      <c r="DVX16"/>
      <c r="DVY16"/>
      <c r="DVZ16"/>
      <c r="DWA16"/>
      <c r="DWB16"/>
      <c r="DWC16"/>
      <c r="DWD16"/>
      <c r="DWE16"/>
      <c r="DWF16"/>
      <c r="DWG16"/>
      <c r="DWH16"/>
      <c r="DWI16"/>
      <c r="DWJ16"/>
      <c r="DWK16"/>
      <c r="DWL16"/>
      <c r="DWM16"/>
      <c r="DWN16"/>
      <c r="DWO16"/>
      <c r="DWP16"/>
      <c r="DWQ16"/>
      <c r="DWR16"/>
      <c r="DWS16"/>
      <c r="DWT16"/>
      <c r="DWU16"/>
      <c r="DWV16"/>
      <c r="DWW16"/>
      <c r="DWX16"/>
      <c r="DWY16"/>
      <c r="DWZ16"/>
      <c r="DXA16"/>
      <c r="DXB16"/>
      <c r="DXC16"/>
      <c r="DXD16"/>
      <c r="DXE16"/>
      <c r="DXF16"/>
      <c r="DXG16"/>
      <c r="DXH16"/>
      <c r="DXI16"/>
      <c r="DXJ16"/>
      <c r="DXK16"/>
      <c r="DXL16"/>
      <c r="DXM16"/>
      <c r="DXN16"/>
      <c r="DXO16"/>
      <c r="DXP16"/>
      <c r="DXQ16"/>
      <c r="DXR16"/>
      <c r="DXS16"/>
      <c r="DXT16"/>
      <c r="DXU16"/>
      <c r="DXV16"/>
      <c r="DXW16"/>
      <c r="DXX16"/>
      <c r="DXY16"/>
      <c r="DXZ16"/>
      <c r="DYA16"/>
      <c r="DYB16"/>
      <c r="DYC16"/>
      <c r="DYD16"/>
      <c r="DYE16"/>
      <c r="DYF16"/>
      <c r="DYG16"/>
      <c r="DYH16"/>
      <c r="DYI16"/>
      <c r="DYJ16"/>
      <c r="DYK16"/>
      <c r="DYL16"/>
      <c r="DYM16"/>
      <c r="DYN16"/>
      <c r="DYO16"/>
      <c r="DYP16"/>
      <c r="DYQ16"/>
      <c r="DYR16"/>
      <c r="DYS16"/>
      <c r="DYT16"/>
      <c r="DYU16"/>
      <c r="DYV16"/>
      <c r="DYW16"/>
      <c r="DYX16"/>
      <c r="DYY16"/>
      <c r="DYZ16"/>
      <c r="DZA16"/>
      <c r="DZB16"/>
      <c r="DZC16"/>
      <c r="DZD16"/>
      <c r="DZE16"/>
      <c r="DZF16"/>
      <c r="DZG16"/>
      <c r="DZH16"/>
      <c r="DZI16"/>
      <c r="DZJ16"/>
      <c r="DZK16"/>
      <c r="DZL16"/>
      <c r="DZM16"/>
      <c r="DZN16"/>
      <c r="DZO16"/>
      <c r="DZP16"/>
      <c r="DZQ16"/>
      <c r="DZR16"/>
      <c r="DZS16"/>
      <c r="DZT16"/>
      <c r="DZU16"/>
      <c r="DZV16"/>
      <c r="DZW16"/>
      <c r="DZX16"/>
      <c r="DZY16"/>
      <c r="DZZ16"/>
      <c r="EAA16"/>
      <c r="EAB16"/>
      <c r="EAC16"/>
      <c r="EAD16"/>
      <c r="EAE16"/>
      <c r="EAF16"/>
      <c r="EAG16"/>
      <c r="EAH16"/>
      <c r="EAI16"/>
      <c r="EAJ16"/>
      <c r="EAK16"/>
      <c r="EAL16"/>
      <c r="EAM16"/>
      <c r="EAN16"/>
      <c r="EAO16"/>
      <c r="EAP16"/>
      <c r="EAQ16"/>
      <c r="EAR16"/>
      <c r="EAS16"/>
      <c r="EAT16"/>
      <c r="EAU16"/>
      <c r="EAV16"/>
      <c r="EAW16"/>
      <c r="EAX16"/>
      <c r="EAY16"/>
      <c r="EAZ16"/>
      <c r="EBA16"/>
      <c r="EBB16"/>
      <c r="EBC16"/>
      <c r="EBD16"/>
      <c r="EBE16"/>
      <c r="EBF16"/>
      <c r="EBG16"/>
      <c r="EBH16"/>
      <c r="EBI16"/>
      <c r="EBJ16"/>
      <c r="EBK16"/>
      <c r="EBL16"/>
      <c r="EBM16"/>
      <c r="EBN16"/>
      <c r="EBO16"/>
      <c r="EBP16"/>
      <c r="EBQ16"/>
      <c r="EBR16"/>
      <c r="EBS16"/>
      <c r="EBT16"/>
      <c r="EBU16"/>
      <c r="EBV16"/>
      <c r="EBW16"/>
      <c r="EBX16"/>
      <c r="EBY16"/>
      <c r="EBZ16"/>
      <c r="ECA16"/>
      <c r="ECB16"/>
      <c r="ECC16"/>
      <c r="ECD16"/>
      <c r="ECE16"/>
      <c r="ECF16"/>
      <c r="ECG16"/>
      <c r="ECH16"/>
      <c r="ECI16"/>
      <c r="ECJ16"/>
      <c r="ECK16"/>
      <c r="ECL16"/>
      <c r="ECM16"/>
      <c r="ECN16"/>
      <c r="ECO16"/>
      <c r="ECP16"/>
      <c r="ECQ16"/>
      <c r="ECR16"/>
      <c r="ECS16"/>
      <c r="ECT16"/>
      <c r="ECU16"/>
      <c r="ECV16"/>
      <c r="ECW16"/>
      <c r="ECX16"/>
      <c r="ECY16"/>
      <c r="ECZ16"/>
      <c r="EDA16"/>
      <c r="EDB16"/>
      <c r="EDC16"/>
      <c r="EDD16"/>
      <c r="EDE16"/>
      <c r="EDF16"/>
      <c r="EDG16"/>
      <c r="EDH16"/>
      <c r="EDI16"/>
      <c r="EDJ16"/>
      <c r="EDK16"/>
      <c r="EDL16"/>
      <c r="EDM16"/>
      <c r="EDN16"/>
      <c r="EDO16"/>
      <c r="EDP16"/>
      <c r="EDQ16"/>
      <c r="EDR16"/>
      <c r="EDS16"/>
      <c r="EDT16"/>
      <c r="EDU16"/>
      <c r="EDV16"/>
      <c r="EDW16"/>
      <c r="EDX16"/>
      <c r="EDY16"/>
      <c r="EDZ16"/>
      <c r="EEA16"/>
      <c r="EEB16"/>
      <c r="EEC16"/>
      <c r="EED16"/>
      <c r="EEE16"/>
      <c r="EEF16"/>
      <c r="EEG16"/>
      <c r="EEH16"/>
      <c r="EEI16"/>
      <c r="EEJ16"/>
      <c r="EEK16"/>
      <c r="EEL16"/>
      <c r="EEM16"/>
      <c r="EEN16"/>
      <c r="EEO16"/>
      <c r="EEP16"/>
      <c r="EEQ16"/>
      <c r="EER16"/>
      <c r="EES16"/>
      <c r="EET16"/>
      <c r="EEU16"/>
      <c r="EEV16"/>
      <c r="EEW16"/>
      <c r="EEX16"/>
      <c r="EEY16"/>
      <c r="EEZ16"/>
      <c r="EFA16"/>
      <c r="EFB16"/>
      <c r="EFC16"/>
      <c r="EFD16"/>
      <c r="EFE16"/>
      <c r="EFF16"/>
      <c r="EFG16"/>
      <c r="EFH16"/>
      <c r="EFI16"/>
      <c r="EFJ16"/>
      <c r="EFK16"/>
      <c r="EFL16"/>
      <c r="EFM16"/>
      <c r="EFN16"/>
      <c r="EFO16"/>
      <c r="EFP16"/>
      <c r="EFQ16"/>
      <c r="EFR16"/>
      <c r="EFS16"/>
      <c r="EFT16"/>
      <c r="EFU16"/>
      <c r="EFV16"/>
      <c r="EFW16"/>
      <c r="EFX16"/>
      <c r="EFY16"/>
      <c r="EFZ16"/>
      <c r="EGA16"/>
      <c r="EGB16"/>
      <c r="EGC16"/>
      <c r="EGD16"/>
      <c r="EGE16"/>
      <c r="EGF16"/>
      <c r="EGG16"/>
      <c r="EGH16"/>
      <c r="EGI16"/>
      <c r="EGJ16"/>
      <c r="EGK16"/>
      <c r="EGL16"/>
      <c r="EGM16"/>
      <c r="EGN16"/>
      <c r="EGO16"/>
      <c r="EGP16"/>
      <c r="EGQ16"/>
      <c r="EGR16"/>
      <c r="EGS16"/>
      <c r="EGT16"/>
      <c r="EGU16"/>
      <c r="EGV16"/>
      <c r="EGW16"/>
      <c r="EGX16"/>
      <c r="EGY16"/>
      <c r="EGZ16"/>
      <c r="EHA16"/>
      <c r="EHB16"/>
      <c r="EHC16"/>
      <c r="EHD16"/>
      <c r="EHE16"/>
      <c r="EHF16"/>
      <c r="EHG16"/>
      <c r="EHH16"/>
      <c r="EHI16"/>
      <c r="EHJ16"/>
      <c r="EHK16"/>
      <c r="EHL16"/>
      <c r="EHM16"/>
      <c r="EHN16"/>
      <c r="EHO16"/>
      <c r="EHP16"/>
      <c r="EHQ16"/>
      <c r="EHR16"/>
      <c r="EHS16"/>
      <c r="EHT16"/>
      <c r="EHU16"/>
      <c r="EHV16"/>
      <c r="EHW16"/>
      <c r="EHX16"/>
      <c r="EHY16"/>
      <c r="EHZ16"/>
      <c r="EIA16"/>
      <c r="EIB16"/>
      <c r="EIC16"/>
      <c r="EID16"/>
      <c r="EIE16"/>
      <c r="EIF16"/>
      <c r="EIG16"/>
      <c r="EIH16"/>
      <c r="EII16"/>
      <c r="EIJ16"/>
      <c r="EIK16"/>
      <c r="EIL16"/>
      <c r="EIM16"/>
      <c r="EIN16"/>
      <c r="EIO16"/>
      <c r="EIP16"/>
      <c r="EIQ16"/>
      <c r="EIR16"/>
      <c r="EIS16"/>
      <c r="EIT16"/>
      <c r="EIU16"/>
      <c r="EIV16"/>
      <c r="EIW16"/>
      <c r="EIX16"/>
      <c r="EIY16"/>
      <c r="EIZ16"/>
      <c r="EJA16"/>
      <c r="EJB16"/>
      <c r="EJC16"/>
      <c r="EJD16"/>
      <c r="EJE16"/>
      <c r="EJF16"/>
      <c r="EJG16"/>
      <c r="EJH16"/>
      <c r="EJI16"/>
      <c r="EJJ16"/>
      <c r="EJK16"/>
      <c r="EJL16"/>
      <c r="EJM16"/>
      <c r="EJN16"/>
      <c r="EJO16"/>
      <c r="EJP16"/>
      <c r="EJQ16"/>
      <c r="EJR16"/>
      <c r="EJS16"/>
      <c r="EJT16"/>
      <c r="EJU16"/>
      <c r="EJV16"/>
      <c r="EJW16"/>
      <c r="EJX16"/>
      <c r="EJY16"/>
      <c r="EJZ16"/>
      <c r="EKA16"/>
      <c r="EKB16"/>
      <c r="EKC16"/>
      <c r="EKD16"/>
      <c r="EKE16"/>
      <c r="EKF16"/>
      <c r="EKG16"/>
      <c r="EKH16"/>
      <c r="EKI16"/>
      <c r="EKJ16"/>
      <c r="EKK16"/>
      <c r="EKL16"/>
      <c r="EKM16"/>
      <c r="EKN16"/>
      <c r="EKO16"/>
      <c r="EKP16"/>
      <c r="EKQ16"/>
      <c r="EKR16"/>
      <c r="EKS16"/>
      <c r="EKT16"/>
      <c r="EKU16"/>
      <c r="EKV16"/>
      <c r="EKW16"/>
      <c r="EKX16"/>
      <c r="EKY16"/>
      <c r="EKZ16"/>
      <c r="ELA16"/>
      <c r="ELB16"/>
      <c r="ELC16"/>
      <c r="ELD16"/>
      <c r="ELE16"/>
      <c r="ELF16"/>
      <c r="ELG16"/>
      <c r="ELH16"/>
      <c r="ELI16"/>
      <c r="ELJ16"/>
      <c r="ELK16"/>
      <c r="ELL16"/>
      <c r="ELM16"/>
      <c r="ELN16"/>
      <c r="ELO16"/>
      <c r="ELP16"/>
      <c r="ELQ16"/>
      <c r="ELR16"/>
      <c r="ELS16"/>
      <c r="ELT16"/>
      <c r="ELU16"/>
      <c r="ELV16"/>
      <c r="ELW16"/>
      <c r="ELX16"/>
      <c r="ELY16"/>
      <c r="ELZ16"/>
      <c r="EMA16"/>
      <c r="EMB16"/>
      <c r="EMC16"/>
      <c r="EMD16"/>
      <c r="EME16"/>
      <c r="EMF16"/>
      <c r="EMG16"/>
      <c r="EMH16"/>
      <c r="EMI16"/>
      <c r="EMJ16"/>
      <c r="EMK16"/>
      <c r="EML16"/>
      <c r="EMM16"/>
      <c r="EMN16"/>
      <c r="EMO16"/>
      <c r="EMP16"/>
      <c r="EMQ16"/>
      <c r="EMR16"/>
      <c r="EMS16"/>
      <c r="EMT16"/>
      <c r="EMU16"/>
      <c r="EMV16"/>
      <c r="EMW16"/>
      <c r="EMX16"/>
      <c r="EMY16"/>
      <c r="EMZ16"/>
      <c r="ENA16"/>
      <c r="ENB16"/>
      <c r="ENC16"/>
      <c r="END16"/>
      <c r="ENE16"/>
      <c r="ENF16"/>
      <c r="ENG16"/>
      <c r="ENH16"/>
      <c r="ENI16"/>
      <c r="ENJ16"/>
      <c r="ENK16"/>
      <c r="ENL16"/>
      <c r="ENM16"/>
      <c r="ENN16"/>
      <c r="ENO16"/>
      <c r="ENP16"/>
      <c r="ENQ16"/>
      <c r="ENR16"/>
      <c r="ENS16"/>
      <c r="ENT16"/>
      <c r="ENU16"/>
      <c r="ENV16"/>
      <c r="ENW16"/>
      <c r="ENX16"/>
      <c r="ENY16"/>
      <c r="ENZ16"/>
      <c r="EOA16"/>
      <c r="EOB16"/>
      <c r="EOC16"/>
      <c r="EOD16"/>
      <c r="EOE16"/>
      <c r="EOF16"/>
      <c r="EOG16"/>
      <c r="EOH16"/>
      <c r="EOI16"/>
      <c r="EOJ16"/>
      <c r="EOK16"/>
      <c r="EOL16"/>
      <c r="EOM16"/>
      <c r="EON16"/>
      <c r="EOO16"/>
      <c r="EOP16"/>
      <c r="EOQ16"/>
      <c r="EOR16"/>
      <c r="EOS16"/>
      <c r="EOT16"/>
      <c r="EOU16"/>
      <c r="EOV16"/>
      <c r="EOW16"/>
      <c r="EOX16"/>
      <c r="EOY16"/>
      <c r="EOZ16"/>
      <c r="EPA16"/>
      <c r="EPB16"/>
      <c r="EPC16"/>
      <c r="EPD16"/>
      <c r="EPE16"/>
      <c r="EPF16"/>
      <c r="EPG16"/>
      <c r="EPH16"/>
      <c r="EPI16"/>
      <c r="EPJ16"/>
      <c r="EPK16"/>
      <c r="EPL16"/>
      <c r="EPM16"/>
      <c r="EPN16"/>
      <c r="EPO16"/>
      <c r="EPP16"/>
      <c r="EPQ16"/>
      <c r="EPR16"/>
      <c r="EPS16"/>
      <c r="EPT16"/>
      <c r="EPU16"/>
      <c r="EPV16"/>
      <c r="EPW16"/>
      <c r="EPX16"/>
      <c r="EPY16"/>
      <c r="EPZ16"/>
      <c r="EQA16"/>
      <c r="EQB16"/>
      <c r="EQC16"/>
      <c r="EQD16"/>
      <c r="EQE16"/>
      <c r="EQF16"/>
      <c r="EQG16"/>
      <c r="EQH16"/>
      <c r="EQI16"/>
      <c r="EQJ16"/>
      <c r="EQK16"/>
      <c r="EQL16"/>
      <c r="EQM16"/>
      <c r="EQN16"/>
      <c r="EQO16"/>
      <c r="EQP16"/>
      <c r="EQQ16"/>
      <c r="EQR16"/>
      <c r="EQS16"/>
      <c r="EQT16"/>
      <c r="EQU16"/>
      <c r="EQV16"/>
      <c r="EQW16"/>
      <c r="EQX16"/>
      <c r="EQY16"/>
      <c r="EQZ16"/>
      <c r="ERA16"/>
      <c r="ERB16"/>
      <c r="ERC16"/>
      <c r="ERD16"/>
      <c r="ERE16"/>
      <c r="ERF16"/>
      <c r="ERG16"/>
      <c r="ERH16"/>
      <c r="ERI16"/>
      <c r="ERJ16"/>
      <c r="ERK16"/>
      <c r="ERL16"/>
      <c r="ERM16"/>
      <c r="ERN16"/>
      <c r="ERO16"/>
      <c r="ERP16"/>
      <c r="ERQ16"/>
      <c r="ERR16"/>
      <c r="ERS16"/>
      <c r="ERT16"/>
      <c r="ERU16"/>
      <c r="ERV16"/>
      <c r="ERW16"/>
      <c r="ERX16"/>
      <c r="ERY16"/>
      <c r="ERZ16"/>
      <c r="ESA16"/>
      <c r="ESB16"/>
      <c r="ESC16"/>
      <c r="ESD16"/>
      <c r="ESE16"/>
      <c r="ESF16"/>
      <c r="ESG16"/>
      <c r="ESH16"/>
      <c r="ESI16"/>
      <c r="ESJ16"/>
      <c r="ESK16"/>
      <c r="ESL16"/>
      <c r="ESM16"/>
      <c r="ESN16"/>
      <c r="ESO16"/>
      <c r="ESP16"/>
      <c r="ESQ16"/>
      <c r="ESR16"/>
      <c r="ESS16"/>
      <c r="EST16"/>
      <c r="ESU16"/>
      <c r="ESV16"/>
      <c r="ESW16"/>
      <c r="ESX16"/>
      <c r="ESY16"/>
      <c r="ESZ16"/>
      <c r="ETA16"/>
      <c r="ETB16"/>
      <c r="ETC16"/>
      <c r="ETD16"/>
      <c r="ETE16"/>
      <c r="ETF16"/>
      <c r="ETG16"/>
      <c r="ETH16"/>
      <c r="ETI16"/>
      <c r="ETJ16"/>
      <c r="ETK16"/>
      <c r="ETL16"/>
      <c r="ETM16"/>
      <c r="ETN16"/>
      <c r="ETO16"/>
      <c r="ETP16"/>
      <c r="ETQ16"/>
      <c r="ETR16"/>
      <c r="ETS16"/>
      <c r="ETT16"/>
      <c r="ETU16"/>
      <c r="ETV16"/>
      <c r="ETW16"/>
      <c r="ETX16"/>
      <c r="ETY16"/>
      <c r="ETZ16"/>
      <c r="EUA16"/>
      <c r="EUB16"/>
      <c r="EUC16"/>
      <c r="EUD16"/>
      <c r="EUE16"/>
      <c r="EUF16"/>
      <c r="EUG16"/>
      <c r="EUH16"/>
      <c r="EUI16"/>
      <c r="EUJ16"/>
      <c r="EUK16"/>
      <c r="EUL16"/>
      <c r="EUM16"/>
      <c r="EUN16"/>
      <c r="EUO16"/>
      <c r="EUP16"/>
      <c r="EUQ16"/>
      <c r="EUR16"/>
      <c r="EUS16"/>
      <c r="EUT16"/>
      <c r="EUU16"/>
      <c r="EUV16"/>
      <c r="EUW16"/>
      <c r="EUX16"/>
      <c r="EUY16"/>
      <c r="EUZ16"/>
      <c r="EVA16"/>
      <c r="EVB16"/>
      <c r="EVC16"/>
      <c r="EVD16"/>
      <c r="EVE16"/>
      <c r="EVF16"/>
      <c r="EVG16"/>
      <c r="EVH16"/>
      <c r="EVI16"/>
      <c r="EVJ16"/>
      <c r="EVK16"/>
      <c r="EVL16"/>
      <c r="EVM16"/>
      <c r="EVN16"/>
      <c r="EVO16"/>
      <c r="EVP16"/>
      <c r="EVQ16"/>
      <c r="EVR16"/>
      <c r="EVS16"/>
      <c r="EVT16"/>
      <c r="EVU16"/>
      <c r="EVV16"/>
      <c r="EVW16"/>
      <c r="EVX16"/>
      <c r="EVY16"/>
      <c r="EVZ16"/>
      <c r="EWA16"/>
      <c r="EWB16"/>
      <c r="EWC16"/>
      <c r="EWD16"/>
      <c r="EWE16"/>
      <c r="EWF16"/>
      <c r="EWG16"/>
      <c r="EWH16"/>
      <c r="EWI16"/>
      <c r="EWJ16"/>
      <c r="EWK16"/>
      <c r="EWL16"/>
      <c r="EWM16"/>
      <c r="EWN16"/>
      <c r="EWO16"/>
      <c r="EWP16"/>
      <c r="EWQ16"/>
      <c r="EWR16"/>
      <c r="EWS16"/>
      <c r="EWT16"/>
      <c r="EWU16"/>
      <c r="EWV16"/>
      <c r="EWW16"/>
      <c r="EWX16"/>
      <c r="EWY16"/>
      <c r="EWZ16"/>
      <c r="EXA16"/>
      <c r="EXB16"/>
      <c r="EXC16"/>
      <c r="EXD16"/>
      <c r="EXE16"/>
      <c r="EXF16"/>
      <c r="EXG16"/>
      <c r="EXH16"/>
      <c r="EXI16"/>
      <c r="EXJ16"/>
      <c r="EXK16"/>
      <c r="EXL16"/>
      <c r="EXM16"/>
      <c r="EXN16"/>
      <c r="EXO16"/>
      <c r="EXP16"/>
      <c r="EXQ16"/>
      <c r="EXR16"/>
      <c r="EXS16"/>
      <c r="EXT16"/>
      <c r="EXU16"/>
      <c r="EXV16"/>
      <c r="EXW16"/>
      <c r="EXX16"/>
      <c r="EXY16"/>
      <c r="EXZ16"/>
      <c r="EYA16"/>
      <c r="EYB16"/>
      <c r="EYC16"/>
      <c r="EYD16"/>
      <c r="EYE16"/>
      <c r="EYF16"/>
      <c r="EYG16"/>
      <c r="EYH16"/>
      <c r="EYI16"/>
      <c r="EYJ16"/>
      <c r="EYK16"/>
      <c r="EYL16"/>
      <c r="EYM16"/>
      <c r="EYN16"/>
      <c r="EYO16"/>
      <c r="EYP16"/>
      <c r="EYQ16"/>
      <c r="EYR16"/>
      <c r="EYS16"/>
      <c r="EYT16"/>
      <c r="EYU16"/>
      <c r="EYV16"/>
      <c r="EYW16"/>
      <c r="EYX16"/>
      <c r="EYY16"/>
      <c r="EYZ16"/>
      <c r="EZA16"/>
      <c r="EZB16"/>
      <c r="EZC16"/>
      <c r="EZD16"/>
      <c r="EZE16"/>
      <c r="EZF16"/>
      <c r="EZG16"/>
      <c r="EZH16"/>
      <c r="EZI16"/>
      <c r="EZJ16"/>
      <c r="EZK16"/>
      <c r="EZL16"/>
      <c r="EZM16"/>
      <c r="EZN16"/>
      <c r="EZO16"/>
      <c r="EZP16"/>
      <c r="EZQ16"/>
      <c r="EZR16"/>
      <c r="EZS16"/>
      <c r="EZT16"/>
      <c r="EZU16"/>
      <c r="EZV16"/>
      <c r="EZW16"/>
      <c r="EZX16"/>
      <c r="EZY16"/>
      <c r="EZZ16"/>
      <c r="FAA16"/>
      <c r="FAB16"/>
      <c r="FAC16"/>
      <c r="FAD16"/>
      <c r="FAE16"/>
      <c r="FAF16"/>
      <c r="FAG16"/>
      <c r="FAH16"/>
      <c r="FAI16"/>
      <c r="FAJ16"/>
      <c r="FAK16"/>
      <c r="FAL16"/>
      <c r="FAM16"/>
      <c r="FAN16"/>
      <c r="FAO16"/>
      <c r="FAP16"/>
      <c r="FAQ16"/>
      <c r="FAR16"/>
      <c r="FAS16"/>
      <c r="FAT16"/>
      <c r="FAU16"/>
      <c r="FAV16"/>
      <c r="FAW16"/>
      <c r="FAX16"/>
      <c r="FAY16"/>
      <c r="FAZ16"/>
      <c r="FBA16"/>
      <c r="FBB16"/>
      <c r="FBC16"/>
      <c r="FBD16"/>
      <c r="FBE16"/>
      <c r="FBF16"/>
      <c r="FBG16"/>
      <c r="FBH16"/>
      <c r="FBI16"/>
      <c r="FBJ16"/>
      <c r="FBK16"/>
      <c r="FBL16"/>
      <c r="FBM16"/>
      <c r="FBN16"/>
      <c r="FBO16"/>
      <c r="FBP16"/>
      <c r="FBQ16"/>
      <c r="FBR16"/>
      <c r="FBS16"/>
      <c r="FBT16"/>
      <c r="FBU16"/>
      <c r="FBV16"/>
      <c r="FBW16"/>
      <c r="FBX16"/>
      <c r="FBY16"/>
      <c r="FBZ16"/>
      <c r="FCA16"/>
      <c r="FCB16"/>
      <c r="FCC16"/>
      <c r="FCD16"/>
      <c r="FCE16"/>
      <c r="FCF16"/>
      <c r="FCG16"/>
      <c r="FCH16"/>
      <c r="FCI16"/>
      <c r="FCJ16"/>
      <c r="FCK16"/>
      <c r="FCL16"/>
      <c r="FCM16"/>
      <c r="FCN16"/>
      <c r="FCO16"/>
      <c r="FCP16"/>
      <c r="FCQ16"/>
      <c r="FCR16"/>
      <c r="FCS16"/>
      <c r="FCT16"/>
      <c r="FCU16"/>
      <c r="FCV16"/>
      <c r="FCW16"/>
      <c r="FCX16"/>
      <c r="FCY16"/>
      <c r="FCZ16"/>
      <c r="FDA16"/>
      <c r="FDB16"/>
      <c r="FDC16"/>
      <c r="FDD16"/>
      <c r="FDE16"/>
      <c r="FDF16"/>
      <c r="FDG16"/>
      <c r="FDH16"/>
      <c r="FDI16"/>
      <c r="FDJ16"/>
      <c r="FDK16"/>
      <c r="FDL16"/>
      <c r="FDM16"/>
      <c r="FDN16"/>
      <c r="FDO16"/>
      <c r="FDP16"/>
      <c r="FDQ16"/>
      <c r="FDR16"/>
      <c r="FDS16"/>
      <c r="FDT16"/>
      <c r="FDU16"/>
      <c r="FDV16"/>
      <c r="FDW16"/>
      <c r="FDX16"/>
      <c r="FDY16"/>
      <c r="FDZ16"/>
      <c r="FEA16"/>
      <c r="FEB16"/>
      <c r="FEC16"/>
      <c r="FED16"/>
      <c r="FEE16"/>
      <c r="FEF16"/>
      <c r="FEG16"/>
      <c r="FEH16"/>
      <c r="FEI16"/>
      <c r="FEJ16"/>
      <c r="FEK16"/>
      <c r="FEL16"/>
      <c r="FEM16"/>
      <c r="FEN16"/>
      <c r="FEO16"/>
      <c r="FEP16"/>
      <c r="FEQ16"/>
      <c r="FER16"/>
      <c r="FES16"/>
      <c r="FET16"/>
      <c r="FEU16"/>
      <c r="FEV16"/>
      <c r="FEW16"/>
      <c r="FEX16"/>
      <c r="FEY16"/>
      <c r="FEZ16"/>
      <c r="FFA16"/>
      <c r="FFB16"/>
      <c r="FFC16"/>
      <c r="FFD16"/>
      <c r="FFE16"/>
      <c r="FFF16"/>
      <c r="FFG16"/>
      <c r="FFH16"/>
      <c r="FFI16"/>
      <c r="FFJ16"/>
      <c r="FFK16"/>
      <c r="FFL16"/>
      <c r="FFM16"/>
      <c r="FFN16"/>
      <c r="FFO16"/>
      <c r="FFP16"/>
      <c r="FFQ16"/>
      <c r="FFR16"/>
      <c r="FFS16"/>
      <c r="FFT16"/>
      <c r="FFU16"/>
      <c r="FFV16"/>
      <c r="FFW16"/>
      <c r="FFX16"/>
      <c r="FFY16"/>
      <c r="FFZ16"/>
      <c r="FGA16"/>
      <c r="FGB16"/>
      <c r="FGC16"/>
      <c r="FGD16"/>
      <c r="FGE16"/>
      <c r="FGF16"/>
      <c r="FGG16"/>
      <c r="FGH16"/>
      <c r="FGI16"/>
      <c r="FGJ16"/>
      <c r="FGK16"/>
      <c r="FGL16"/>
      <c r="FGM16"/>
      <c r="FGN16"/>
      <c r="FGO16"/>
      <c r="FGP16"/>
      <c r="FGQ16"/>
      <c r="FGR16"/>
      <c r="FGS16"/>
      <c r="FGT16"/>
      <c r="FGU16"/>
      <c r="FGV16"/>
      <c r="FGW16"/>
      <c r="FGX16"/>
      <c r="FGY16"/>
      <c r="FGZ16"/>
      <c r="FHA16"/>
      <c r="FHB16"/>
      <c r="FHC16"/>
      <c r="FHD16"/>
      <c r="FHE16"/>
      <c r="FHF16"/>
      <c r="FHG16"/>
      <c r="FHH16"/>
      <c r="FHI16"/>
      <c r="FHJ16"/>
      <c r="FHK16"/>
      <c r="FHL16"/>
      <c r="FHM16"/>
      <c r="FHN16"/>
      <c r="FHO16"/>
      <c r="FHP16"/>
      <c r="FHQ16"/>
      <c r="FHR16"/>
      <c r="FHS16"/>
      <c r="FHT16"/>
      <c r="FHU16"/>
      <c r="FHV16"/>
      <c r="FHW16"/>
      <c r="FHX16"/>
      <c r="FHY16"/>
      <c r="FHZ16"/>
      <c r="FIA16"/>
      <c r="FIB16"/>
      <c r="FIC16"/>
      <c r="FID16"/>
      <c r="FIE16"/>
      <c r="FIF16"/>
      <c r="FIG16"/>
      <c r="FIH16"/>
      <c r="FII16"/>
      <c r="FIJ16"/>
      <c r="FIK16"/>
      <c r="FIL16"/>
      <c r="FIM16"/>
      <c r="FIN16"/>
      <c r="FIO16"/>
      <c r="FIP16"/>
      <c r="FIQ16"/>
      <c r="FIR16"/>
      <c r="FIS16"/>
      <c r="FIT16"/>
      <c r="FIU16"/>
      <c r="FIV16"/>
      <c r="FIW16"/>
      <c r="FIX16"/>
      <c r="FIY16"/>
      <c r="FIZ16"/>
      <c r="FJA16"/>
      <c r="FJB16"/>
      <c r="FJC16"/>
      <c r="FJD16"/>
      <c r="FJE16"/>
      <c r="FJF16"/>
      <c r="FJG16"/>
      <c r="FJH16"/>
      <c r="FJI16"/>
      <c r="FJJ16"/>
      <c r="FJK16"/>
      <c r="FJL16"/>
      <c r="FJM16"/>
      <c r="FJN16"/>
      <c r="FJO16"/>
      <c r="FJP16"/>
      <c r="FJQ16"/>
      <c r="FJR16"/>
      <c r="FJS16"/>
      <c r="FJT16"/>
      <c r="FJU16"/>
      <c r="FJV16"/>
      <c r="FJW16"/>
      <c r="FJX16"/>
      <c r="FJY16"/>
      <c r="FJZ16"/>
      <c r="FKA16"/>
      <c r="FKB16"/>
      <c r="FKC16"/>
      <c r="FKD16"/>
      <c r="FKE16"/>
      <c r="FKF16"/>
      <c r="FKG16"/>
      <c r="FKH16"/>
      <c r="FKI16"/>
      <c r="FKJ16"/>
      <c r="FKK16"/>
      <c r="FKL16"/>
      <c r="FKM16"/>
      <c r="FKN16"/>
      <c r="FKO16"/>
      <c r="FKP16"/>
      <c r="FKQ16"/>
      <c r="FKR16"/>
      <c r="FKS16"/>
      <c r="FKT16"/>
      <c r="FKU16"/>
      <c r="FKV16"/>
      <c r="FKW16"/>
      <c r="FKX16"/>
      <c r="FKY16"/>
      <c r="FKZ16"/>
      <c r="FLA16"/>
      <c r="FLB16"/>
      <c r="FLC16"/>
      <c r="FLD16"/>
      <c r="FLE16"/>
      <c r="FLF16"/>
      <c r="FLG16"/>
      <c r="FLH16"/>
      <c r="FLI16"/>
      <c r="FLJ16"/>
      <c r="FLK16"/>
      <c r="FLL16"/>
      <c r="FLM16"/>
      <c r="FLN16"/>
      <c r="FLO16"/>
      <c r="FLP16"/>
      <c r="FLQ16"/>
      <c r="FLR16"/>
      <c r="FLS16"/>
      <c r="FLT16"/>
      <c r="FLU16"/>
      <c r="FLV16"/>
      <c r="FLW16"/>
      <c r="FLX16"/>
      <c r="FLY16"/>
      <c r="FLZ16"/>
      <c r="FMA16"/>
      <c r="FMB16"/>
      <c r="FMC16"/>
      <c r="FMD16"/>
      <c r="FME16"/>
      <c r="FMF16"/>
      <c r="FMG16"/>
      <c r="FMH16"/>
      <c r="FMI16"/>
      <c r="FMJ16"/>
      <c r="FMK16"/>
      <c r="FML16"/>
      <c r="FMM16"/>
      <c r="FMN16"/>
      <c r="FMO16"/>
      <c r="FMP16"/>
      <c r="FMQ16"/>
      <c r="FMR16"/>
      <c r="FMS16"/>
      <c r="FMT16"/>
      <c r="FMU16"/>
      <c r="FMV16"/>
      <c r="FMW16"/>
      <c r="FMX16"/>
      <c r="FMY16"/>
      <c r="FMZ16"/>
      <c r="FNA16"/>
      <c r="FNB16"/>
      <c r="FNC16"/>
      <c r="FND16"/>
      <c r="FNE16"/>
      <c r="FNF16"/>
      <c r="FNG16"/>
      <c r="FNH16"/>
      <c r="FNI16"/>
      <c r="FNJ16"/>
      <c r="FNK16"/>
      <c r="FNL16"/>
      <c r="FNM16"/>
      <c r="FNN16"/>
      <c r="FNO16"/>
      <c r="FNP16"/>
      <c r="FNQ16"/>
      <c r="FNR16"/>
      <c r="FNS16"/>
      <c r="FNT16"/>
      <c r="FNU16"/>
      <c r="FNV16"/>
      <c r="FNW16"/>
      <c r="FNX16"/>
      <c r="FNY16"/>
      <c r="FNZ16"/>
      <c r="FOA16"/>
      <c r="FOB16"/>
      <c r="FOC16"/>
      <c r="FOD16"/>
      <c r="FOE16"/>
      <c r="FOF16"/>
      <c r="FOG16"/>
      <c r="FOH16"/>
      <c r="FOI16"/>
      <c r="FOJ16"/>
      <c r="FOK16"/>
      <c r="FOL16"/>
      <c r="FOM16"/>
      <c r="FON16"/>
      <c r="FOO16"/>
      <c r="FOP16"/>
      <c r="FOQ16"/>
      <c r="FOR16"/>
      <c r="FOS16"/>
      <c r="FOT16"/>
      <c r="FOU16"/>
      <c r="FOV16"/>
      <c r="FOW16"/>
      <c r="FOX16"/>
      <c r="FOY16"/>
      <c r="FOZ16"/>
      <c r="FPA16"/>
      <c r="FPB16"/>
      <c r="FPC16"/>
      <c r="FPD16"/>
      <c r="FPE16"/>
      <c r="FPF16"/>
      <c r="FPG16"/>
      <c r="FPH16"/>
      <c r="FPI16"/>
      <c r="FPJ16"/>
      <c r="FPK16"/>
      <c r="FPL16"/>
      <c r="FPM16"/>
      <c r="FPN16"/>
      <c r="FPO16"/>
      <c r="FPP16"/>
      <c r="FPQ16"/>
      <c r="FPR16"/>
      <c r="FPS16"/>
      <c r="FPT16"/>
      <c r="FPU16"/>
      <c r="FPV16"/>
      <c r="FPW16"/>
      <c r="FPX16"/>
      <c r="FPY16"/>
      <c r="FPZ16"/>
      <c r="FQA16"/>
      <c r="FQB16"/>
      <c r="FQC16"/>
      <c r="FQD16"/>
      <c r="FQE16"/>
      <c r="FQF16"/>
      <c r="FQG16"/>
      <c r="FQH16"/>
      <c r="FQI16"/>
      <c r="FQJ16"/>
      <c r="FQK16"/>
      <c r="FQL16"/>
      <c r="FQM16"/>
      <c r="FQN16"/>
      <c r="FQO16"/>
      <c r="FQP16"/>
      <c r="FQQ16"/>
      <c r="FQR16"/>
      <c r="FQS16"/>
      <c r="FQT16"/>
      <c r="FQU16"/>
      <c r="FQV16"/>
      <c r="FQW16"/>
      <c r="FQX16"/>
      <c r="FQY16"/>
      <c r="FQZ16"/>
      <c r="FRA16"/>
      <c r="FRB16"/>
      <c r="FRC16"/>
      <c r="FRD16"/>
      <c r="FRE16"/>
      <c r="FRF16"/>
      <c r="FRG16"/>
      <c r="FRH16"/>
      <c r="FRI16"/>
      <c r="FRJ16"/>
      <c r="FRK16"/>
      <c r="FRL16"/>
      <c r="FRM16"/>
      <c r="FRN16"/>
      <c r="FRO16"/>
      <c r="FRP16"/>
      <c r="FRQ16"/>
      <c r="FRR16"/>
      <c r="FRS16"/>
      <c r="FRT16"/>
      <c r="FRU16"/>
      <c r="FRV16"/>
      <c r="FRW16"/>
      <c r="FRX16"/>
      <c r="FRY16"/>
      <c r="FRZ16"/>
      <c r="FSA16"/>
      <c r="FSB16"/>
      <c r="FSC16"/>
      <c r="FSD16"/>
      <c r="FSE16"/>
      <c r="FSF16"/>
      <c r="FSG16"/>
      <c r="FSH16"/>
      <c r="FSI16"/>
      <c r="FSJ16"/>
      <c r="FSK16"/>
      <c r="FSL16"/>
      <c r="FSM16"/>
      <c r="FSN16"/>
      <c r="FSO16"/>
      <c r="FSP16"/>
      <c r="FSQ16"/>
      <c r="FSR16"/>
      <c r="FSS16"/>
      <c r="FST16"/>
      <c r="FSU16"/>
      <c r="FSV16"/>
      <c r="FSW16"/>
      <c r="FSX16"/>
      <c r="FSY16"/>
      <c r="FSZ16"/>
      <c r="FTA16"/>
      <c r="FTB16"/>
      <c r="FTC16"/>
      <c r="FTD16"/>
      <c r="FTE16"/>
      <c r="FTF16"/>
      <c r="FTG16"/>
      <c r="FTH16"/>
      <c r="FTI16"/>
      <c r="FTJ16"/>
      <c r="FTK16"/>
      <c r="FTL16"/>
      <c r="FTM16"/>
      <c r="FTN16"/>
      <c r="FTO16"/>
      <c r="FTP16"/>
      <c r="FTQ16"/>
      <c r="FTR16"/>
      <c r="FTS16"/>
      <c r="FTT16"/>
      <c r="FTU16"/>
      <c r="FTV16"/>
      <c r="FTW16"/>
      <c r="FTX16"/>
      <c r="FTY16"/>
      <c r="FTZ16"/>
      <c r="FUA16"/>
      <c r="FUB16"/>
      <c r="FUC16"/>
      <c r="FUD16"/>
      <c r="FUE16"/>
      <c r="FUF16"/>
      <c r="FUG16"/>
      <c r="FUH16"/>
      <c r="FUI16"/>
      <c r="FUJ16"/>
      <c r="FUK16"/>
      <c r="FUL16"/>
      <c r="FUM16"/>
      <c r="FUN16"/>
      <c r="FUO16"/>
      <c r="FUP16"/>
      <c r="FUQ16"/>
      <c r="FUR16"/>
      <c r="FUS16"/>
      <c r="FUT16"/>
      <c r="FUU16"/>
      <c r="FUV16"/>
      <c r="FUW16"/>
      <c r="FUX16"/>
      <c r="FUY16"/>
      <c r="FUZ16"/>
      <c r="FVA16"/>
      <c r="FVB16"/>
      <c r="FVC16"/>
      <c r="FVD16"/>
      <c r="FVE16"/>
      <c r="FVF16"/>
      <c r="FVG16"/>
      <c r="FVH16"/>
      <c r="FVI16"/>
      <c r="FVJ16"/>
      <c r="FVK16"/>
      <c r="FVL16"/>
      <c r="FVM16"/>
      <c r="FVN16"/>
      <c r="FVO16"/>
      <c r="FVP16"/>
      <c r="FVQ16"/>
      <c r="FVR16"/>
      <c r="FVS16"/>
      <c r="FVT16"/>
      <c r="FVU16"/>
      <c r="FVV16"/>
      <c r="FVW16"/>
      <c r="FVX16"/>
      <c r="FVY16"/>
      <c r="FVZ16"/>
      <c r="FWA16"/>
      <c r="FWB16"/>
      <c r="FWC16"/>
      <c r="FWD16"/>
      <c r="FWE16"/>
      <c r="FWF16"/>
      <c r="FWG16"/>
      <c r="FWH16"/>
      <c r="FWI16"/>
      <c r="FWJ16"/>
      <c r="FWK16"/>
      <c r="FWL16"/>
      <c r="FWM16"/>
      <c r="FWN16"/>
      <c r="FWO16"/>
      <c r="FWP16"/>
      <c r="FWQ16"/>
      <c r="FWR16"/>
      <c r="FWS16"/>
      <c r="FWT16"/>
      <c r="FWU16"/>
      <c r="FWV16"/>
      <c r="FWW16"/>
      <c r="FWX16"/>
      <c r="FWY16"/>
      <c r="FWZ16"/>
      <c r="FXA16"/>
      <c r="FXB16"/>
      <c r="FXC16"/>
      <c r="FXD16"/>
      <c r="FXE16"/>
      <c r="FXF16"/>
      <c r="FXG16"/>
      <c r="FXH16"/>
      <c r="FXI16"/>
      <c r="FXJ16"/>
      <c r="FXK16"/>
      <c r="FXL16"/>
      <c r="FXM16"/>
      <c r="FXN16"/>
      <c r="FXO16"/>
      <c r="FXP16"/>
      <c r="FXQ16"/>
      <c r="FXR16"/>
      <c r="FXS16"/>
      <c r="FXT16"/>
      <c r="FXU16"/>
      <c r="FXV16"/>
      <c r="FXW16"/>
      <c r="FXX16"/>
      <c r="FXY16"/>
      <c r="FXZ16"/>
      <c r="FYA16"/>
      <c r="FYB16"/>
      <c r="FYC16"/>
      <c r="FYD16"/>
      <c r="FYE16"/>
      <c r="FYF16"/>
      <c r="FYG16"/>
      <c r="FYH16"/>
      <c r="FYI16"/>
      <c r="FYJ16"/>
      <c r="FYK16"/>
      <c r="FYL16"/>
      <c r="FYM16"/>
      <c r="FYN16"/>
      <c r="FYO16"/>
      <c r="FYP16"/>
      <c r="FYQ16"/>
      <c r="FYR16"/>
      <c r="FYS16"/>
      <c r="FYT16"/>
      <c r="FYU16"/>
      <c r="FYV16"/>
      <c r="FYW16"/>
      <c r="FYX16"/>
      <c r="FYY16"/>
      <c r="FYZ16"/>
      <c r="FZA16"/>
      <c r="FZB16"/>
      <c r="FZC16"/>
      <c r="FZD16"/>
      <c r="FZE16"/>
      <c r="FZF16"/>
      <c r="FZG16"/>
      <c r="FZH16"/>
      <c r="FZI16"/>
      <c r="FZJ16"/>
      <c r="FZK16"/>
      <c r="FZL16"/>
      <c r="FZM16"/>
      <c r="FZN16"/>
      <c r="FZO16"/>
      <c r="FZP16"/>
      <c r="FZQ16"/>
      <c r="FZR16"/>
      <c r="FZS16"/>
      <c r="FZT16"/>
      <c r="FZU16"/>
      <c r="FZV16"/>
      <c r="FZW16"/>
      <c r="FZX16"/>
      <c r="FZY16"/>
      <c r="FZZ16"/>
      <c r="GAA16"/>
      <c r="GAB16"/>
      <c r="GAC16"/>
      <c r="GAD16"/>
      <c r="GAE16"/>
      <c r="GAF16"/>
      <c r="GAG16"/>
      <c r="GAH16"/>
      <c r="GAI16"/>
      <c r="GAJ16"/>
      <c r="GAK16"/>
      <c r="GAL16"/>
      <c r="GAM16"/>
      <c r="GAN16"/>
      <c r="GAO16"/>
      <c r="GAP16"/>
      <c r="GAQ16"/>
      <c r="GAR16"/>
      <c r="GAS16"/>
      <c r="GAT16"/>
      <c r="GAU16"/>
      <c r="GAV16"/>
      <c r="GAW16"/>
      <c r="GAX16"/>
      <c r="GAY16"/>
      <c r="GAZ16"/>
      <c r="GBA16"/>
      <c r="GBB16"/>
      <c r="GBC16"/>
      <c r="GBD16"/>
      <c r="GBE16"/>
      <c r="GBF16"/>
      <c r="GBG16"/>
      <c r="GBH16"/>
      <c r="GBI16"/>
      <c r="GBJ16"/>
      <c r="GBK16"/>
      <c r="GBL16"/>
      <c r="GBM16"/>
      <c r="GBN16"/>
      <c r="GBO16"/>
      <c r="GBP16"/>
      <c r="GBQ16"/>
      <c r="GBR16"/>
      <c r="GBS16"/>
      <c r="GBT16"/>
      <c r="GBU16"/>
      <c r="GBV16"/>
      <c r="GBW16"/>
      <c r="GBX16"/>
      <c r="GBY16"/>
      <c r="GBZ16"/>
      <c r="GCA16"/>
      <c r="GCB16"/>
      <c r="GCC16"/>
      <c r="GCD16"/>
      <c r="GCE16"/>
      <c r="GCF16"/>
      <c r="GCG16"/>
      <c r="GCH16"/>
      <c r="GCI16"/>
      <c r="GCJ16"/>
      <c r="GCK16"/>
      <c r="GCL16"/>
      <c r="GCM16"/>
      <c r="GCN16"/>
      <c r="GCO16"/>
      <c r="GCP16"/>
      <c r="GCQ16"/>
      <c r="GCR16"/>
      <c r="GCS16"/>
      <c r="GCT16"/>
      <c r="GCU16"/>
      <c r="GCV16"/>
      <c r="GCW16"/>
      <c r="GCX16"/>
      <c r="GCY16"/>
      <c r="GCZ16"/>
      <c r="GDA16"/>
      <c r="GDB16"/>
      <c r="GDC16"/>
      <c r="GDD16"/>
      <c r="GDE16"/>
      <c r="GDF16"/>
      <c r="GDG16"/>
      <c r="GDH16"/>
      <c r="GDI16"/>
      <c r="GDJ16"/>
      <c r="GDK16"/>
      <c r="GDL16"/>
      <c r="GDM16"/>
      <c r="GDN16"/>
      <c r="GDO16"/>
      <c r="GDP16"/>
      <c r="GDQ16"/>
      <c r="GDR16"/>
      <c r="GDS16"/>
      <c r="GDT16"/>
      <c r="GDU16"/>
      <c r="GDV16"/>
      <c r="GDW16"/>
      <c r="GDX16"/>
      <c r="GDY16"/>
      <c r="GDZ16"/>
      <c r="GEA16"/>
      <c r="GEB16"/>
      <c r="GEC16"/>
      <c r="GED16"/>
      <c r="GEE16"/>
      <c r="GEF16"/>
      <c r="GEG16"/>
      <c r="GEH16"/>
      <c r="GEI16"/>
      <c r="GEJ16"/>
      <c r="GEK16"/>
      <c r="GEL16"/>
      <c r="GEM16"/>
      <c r="GEN16"/>
      <c r="GEO16"/>
      <c r="GEP16"/>
      <c r="GEQ16"/>
      <c r="GER16"/>
      <c r="GES16"/>
      <c r="GET16"/>
      <c r="GEU16"/>
      <c r="GEV16"/>
      <c r="GEW16"/>
      <c r="GEX16"/>
      <c r="GEY16"/>
      <c r="GEZ16"/>
      <c r="GFA16"/>
      <c r="GFB16"/>
      <c r="GFC16"/>
      <c r="GFD16"/>
      <c r="GFE16"/>
      <c r="GFF16"/>
      <c r="GFG16"/>
      <c r="GFH16"/>
      <c r="GFI16"/>
      <c r="GFJ16"/>
      <c r="GFK16"/>
      <c r="GFL16"/>
      <c r="GFM16"/>
      <c r="GFN16"/>
      <c r="GFO16"/>
      <c r="GFP16"/>
      <c r="GFQ16"/>
      <c r="GFR16"/>
      <c r="GFS16"/>
      <c r="GFT16"/>
      <c r="GFU16"/>
      <c r="GFV16"/>
      <c r="GFW16"/>
      <c r="GFX16"/>
      <c r="GFY16"/>
      <c r="GFZ16"/>
      <c r="GGA16"/>
      <c r="GGB16"/>
      <c r="GGC16"/>
      <c r="GGD16"/>
      <c r="GGE16"/>
      <c r="GGF16"/>
      <c r="GGG16"/>
      <c r="GGH16"/>
      <c r="GGI16"/>
      <c r="GGJ16"/>
      <c r="GGK16"/>
      <c r="GGL16"/>
      <c r="GGM16"/>
      <c r="GGN16"/>
      <c r="GGO16"/>
      <c r="GGP16"/>
      <c r="GGQ16"/>
      <c r="GGR16"/>
      <c r="GGS16"/>
      <c r="GGT16"/>
      <c r="GGU16"/>
      <c r="GGV16"/>
      <c r="GGW16"/>
      <c r="GGX16"/>
      <c r="GGY16"/>
      <c r="GGZ16"/>
      <c r="GHA16"/>
      <c r="GHB16"/>
      <c r="GHC16"/>
      <c r="GHD16"/>
      <c r="GHE16"/>
      <c r="GHF16"/>
      <c r="GHG16"/>
      <c r="GHH16"/>
      <c r="GHI16"/>
      <c r="GHJ16"/>
      <c r="GHK16"/>
      <c r="GHL16"/>
      <c r="GHM16"/>
      <c r="GHN16"/>
      <c r="GHO16"/>
      <c r="GHP16"/>
      <c r="GHQ16"/>
      <c r="GHR16"/>
      <c r="GHS16"/>
      <c r="GHT16"/>
      <c r="GHU16"/>
      <c r="GHV16"/>
      <c r="GHW16"/>
      <c r="GHX16"/>
      <c r="GHY16"/>
      <c r="GHZ16"/>
      <c r="GIA16"/>
      <c r="GIB16"/>
      <c r="GIC16"/>
      <c r="GID16"/>
      <c r="GIE16"/>
      <c r="GIF16"/>
      <c r="GIG16"/>
      <c r="GIH16"/>
      <c r="GII16"/>
      <c r="GIJ16"/>
      <c r="GIK16"/>
      <c r="GIL16"/>
      <c r="GIM16"/>
      <c r="GIN16"/>
      <c r="GIO16"/>
      <c r="GIP16"/>
      <c r="GIQ16"/>
      <c r="GIR16"/>
      <c r="GIS16"/>
      <c r="GIT16"/>
      <c r="GIU16"/>
      <c r="GIV16"/>
      <c r="GIW16"/>
      <c r="GIX16"/>
      <c r="GIY16"/>
      <c r="GIZ16"/>
      <c r="GJA16"/>
      <c r="GJB16"/>
      <c r="GJC16"/>
      <c r="GJD16"/>
      <c r="GJE16"/>
      <c r="GJF16"/>
      <c r="GJG16"/>
      <c r="GJH16"/>
      <c r="GJI16"/>
      <c r="GJJ16"/>
      <c r="GJK16"/>
      <c r="GJL16"/>
      <c r="GJM16"/>
      <c r="GJN16"/>
      <c r="GJO16"/>
      <c r="GJP16"/>
      <c r="GJQ16"/>
      <c r="GJR16"/>
      <c r="GJS16"/>
      <c r="GJT16"/>
      <c r="GJU16"/>
      <c r="GJV16"/>
      <c r="GJW16"/>
      <c r="GJX16"/>
      <c r="GJY16"/>
      <c r="GJZ16"/>
      <c r="GKA16"/>
      <c r="GKB16"/>
      <c r="GKC16"/>
      <c r="GKD16"/>
      <c r="GKE16"/>
      <c r="GKF16"/>
      <c r="GKG16"/>
      <c r="GKH16"/>
      <c r="GKI16"/>
      <c r="GKJ16"/>
      <c r="GKK16"/>
      <c r="GKL16"/>
      <c r="GKM16"/>
      <c r="GKN16"/>
      <c r="GKO16"/>
      <c r="GKP16"/>
      <c r="GKQ16"/>
      <c r="GKR16"/>
      <c r="GKS16"/>
      <c r="GKT16"/>
      <c r="GKU16"/>
      <c r="GKV16"/>
      <c r="GKW16"/>
      <c r="GKX16"/>
      <c r="GKY16"/>
      <c r="GKZ16"/>
      <c r="GLA16"/>
      <c r="GLB16"/>
      <c r="GLC16"/>
      <c r="GLD16"/>
      <c r="GLE16"/>
      <c r="GLF16"/>
      <c r="GLG16"/>
      <c r="GLH16"/>
      <c r="GLI16"/>
      <c r="GLJ16"/>
      <c r="GLK16"/>
      <c r="GLL16"/>
      <c r="GLM16"/>
      <c r="GLN16"/>
      <c r="GLO16"/>
      <c r="GLP16"/>
      <c r="GLQ16"/>
      <c r="GLR16"/>
      <c r="GLS16"/>
      <c r="GLT16"/>
      <c r="GLU16"/>
      <c r="GLV16"/>
      <c r="GLW16"/>
      <c r="GLX16"/>
      <c r="GLY16"/>
      <c r="GLZ16"/>
      <c r="GMA16"/>
      <c r="GMB16"/>
      <c r="GMC16"/>
      <c r="GMD16"/>
      <c r="GME16"/>
      <c r="GMF16"/>
      <c r="GMG16"/>
      <c r="GMH16"/>
      <c r="GMI16"/>
      <c r="GMJ16"/>
      <c r="GMK16"/>
      <c r="GML16"/>
      <c r="GMM16"/>
      <c r="GMN16"/>
      <c r="GMO16"/>
      <c r="GMP16"/>
      <c r="GMQ16"/>
      <c r="GMR16"/>
      <c r="GMS16"/>
      <c r="GMT16"/>
      <c r="GMU16"/>
      <c r="GMV16"/>
      <c r="GMW16"/>
      <c r="GMX16"/>
      <c r="GMY16"/>
      <c r="GMZ16"/>
      <c r="GNA16"/>
      <c r="GNB16"/>
      <c r="GNC16"/>
      <c r="GND16"/>
      <c r="GNE16"/>
      <c r="GNF16"/>
      <c r="GNG16"/>
      <c r="GNH16"/>
      <c r="GNI16"/>
      <c r="GNJ16"/>
      <c r="GNK16"/>
      <c r="GNL16"/>
      <c r="GNM16"/>
      <c r="GNN16"/>
      <c r="GNO16"/>
      <c r="GNP16"/>
      <c r="GNQ16"/>
      <c r="GNR16"/>
      <c r="GNS16"/>
      <c r="GNT16"/>
      <c r="GNU16"/>
      <c r="GNV16"/>
      <c r="GNW16"/>
      <c r="GNX16"/>
      <c r="GNY16"/>
      <c r="GNZ16"/>
      <c r="GOA16"/>
      <c r="GOB16"/>
      <c r="GOC16"/>
      <c r="GOD16"/>
      <c r="GOE16"/>
      <c r="GOF16"/>
      <c r="GOG16"/>
      <c r="GOH16"/>
      <c r="GOI16"/>
      <c r="GOJ16"/>
      <c r="GOK16"/>
      <c r="GOL16"/>
      <c r="GOM16"/>
      <c r="GON16"/>
      <c r="GOO16"/>
      <c r="GOP16"/>
      <c r="GOQ16"/>
      <c r="GOR16"/>
      <c r="GOS16"/>
      <c r="GOT16"/>
      <c r="GOU16"/>
      <c r="GOV16"/>
      <c r="GOW16"/>
      <c r="GOX16"/>
      <c r="GOY16"/>
      <c r="GOZ16"/>
      <c r="GPA16"/>
      <c r="GPB16"/>
      <c r="GPC16"/>
      <c r="GPD16"/>
      <c r="GPE16"/>
      <c r="GPF16"/>
      <c r="GPG16"/>
      <c r="GPH16"/>
      <c r="GPI16"/>
      <c r="GPJ16"/>
      <c r="GPK16"/>
      <c r="GPL16"/>
      <c r="GPM16"/>
      <c r="GPN16"/>
      <c r="GPO16"/>
      <c r="GPP16"/>
      <c r="GPQ16"/>
      <c r="GPR16"/>
      <c r="GPS16"/>
      <c r="GPT16"/>
      <c r="GPU16"/>
      <c r="GPV16"/>
      <c r="GPW16"/>
      <c r="GPX16"/>
      <c r="GPY16"/>
      <c r="GPZ16"/>
      <c r="GQA16"/>
      <c r="GQB16"/>
      <c r="GQC16"/>
      <c r="GQD16"/>
      <c r="GQE16"/>
      <c r="GQF16"/>
      <c r="GQG16"/>
      <c r="GQH16"/>
      <c r="GQI16"/>
      <c r="GQJ16"/>
      <c r="GQK16"/>
      <c r="GQL16"/>
      <c r="GQM16"/>
      <c r="GQN16"/>
      <c r="GQO16"/>
      <c r="GQP16"/>
      <c r="GQQ16"/>
      <c r="GQR16"/>
      <c r="GQS16"/>
      <c r="GQT16"/>
      <c r="GQU16"/>
      <c r="GQV16"/>
      <c r="GQW16"/>
      <c r="GQX16"/>
      <c r="GQY16"/>
      <c r="GQZ16"/>
      <c r="GRA16"/>
      <c r="GRB16"/>
      <c r="GRC16"/>
      <c r="GRD16"/>
      <c r="GRE16"/>
      <c r="GRF16"/>
      <c r="GRG16"/>
      <c r="GRH16"/>
      <c r="GRI16"/>
      <c r="GRJ16"/>
      <c r="GRK16"/>
      <c r="GRL16"/>
      <c r="GRM16"/>
      <c r="GRN16"/>
      <c r="GRO16"/>
      <c r="GRP16"/>
      <c r="GRQ16"/>
      <c r="GRR16"/>
      <c r="GRS16"/>
      <c r="GRT16"/>
      <c r="GRU16"/>
      <c r="GRV16"/>
      <c r="GRW16"/>
      <c r="GRX16"/>
      <c r="GRY16"/>
      <c r="GRZ16"/>
      <c r="GSA16"/>
      <c r="GSB16"/>
      <c r="GSC16"/>
      <c r="GSD16"/>
      <c r="GSE16"/>
      <c r="GSF16"/>
      <c r="GSG16"/>
      <c r="GSH16"/>
      <c r="GSI16"/>
      <c r="GSJ16"/>
      <c r="GSK16"/>
      <c r="GSL16"/>
      <c r="GSM16"/>
      <c r="GSN16"/>
      <c r="GSO16"/>
      <c r="GSP16"/>
      <c r="GSQ16"/>
      <c r="GSR16"/>
      <c r="GSS16"/>
      <c r="GST16"/>
      <c r="GSU16"/>
      <c r="GSV16"/>
      <c r="GSW16"/>
      <c r="GSX16"/>
      <c r="GSY16"/>
      <c r="GSZ16"/>
      <c r="GTA16"/>
      <c r="GTB16"/>
      <c r="GTC16"/>
      <c r="GTD16"/>
      <c r="GTE16"/>
      <c r="GTF16"/>
      <c r="GTG16"/>
      <c r="GTH16"/>
      <c r="GTI16"/>
      <c r="GTJ16"/>
      <c r="GTK16"/>
      <c r="GTL16"/>
      <c r="GTM16"/>
      <c r="GTN16"/>
      <c r="GTO16"/>
      <c r="GTP16"/>
      <c r="GTQ16"/>
      <c r="GTR16"/>
      <c r="GTS16"/>
      <c r="GTT16"/>
      <c r="GTU16"/>
      <c r="GTV16"/>
      <c r="GTW16"/>
      <c r="GTX16"/>
      <c r="GTY16"/>
      <c r="GTZ16"/>
      <c r="GUA16"/>
      <c r="GUB16"/>
      <c r="GUC16"/>
      <c r="GUD16"/>
      <c r="GUE16"/>
      <c r="GUF16"/>
      <c r="GUG16"/>
      <c r="GUH16"/>
      <c r="GUI16"/>
      <c r="GUJ16"/>
      <c r="GUK16"/>
      <c r="GUL16"/>
      <c r="GUM16"/>
      <c r="GUN16"/>
      <c r="GUO16"/>
      <c r="GUP16"/>
      <c r="GUQ16"/>
      <c r="GUR16"/>
      <c r="GUS16"/>
      <c r="GUT16"/>
      <c r="GUU16"/>
      <c r="GUV16"/>
      <c r="GUW16"/>
      <c r="GUX16"/>
      <c r="GUY16"/>
      <c r="GUZ16"/>
      <c r="GVA16"/>
      <c r="GVB16"/>
      <c r="GVC16"/>
      <c r="GVD16"/>
      <c r="GVE16"/>
      <c r="GVF16"/>
      <c r="GVG16"/>
      <c r="GVH16"/>
      <c r="GVI16"/>
      <c r="GVJ16"/>
      <c r="GVK16"/>
      <c r="GVL16"/>
      <c r="GVM16"/>
      <c r="GVN16"/>
      <c r="GVO16"/>
      <c r="GVP16"/>
      <c r="GVQ16"/>
      <c r="GVR16"/>
      <c r="GVS16"/>
      <c r="GVT16"/>
      <c r="GVU16"/>
      <c r="GVV16"/>
      <c r="GVW16"/>
      <c r="GVX16"/>
      <c r="GVY16"/>
      <c r="GVZ16"/>
      <c r="GWA16"/>
      <c r="GWB16"/>
      <c r="GWC16"/>
      <c r="GWD16"/>
      <c r="GWE16"/>
      <c r="GWF16"/>
      <c r="GWG16"/>
      <c r="GWH16"/>
      <c r="GWI16"/>
      <c r="GWJ16"/>
      <c r="GWK16"/>
      <c r="GWL16"/>
      <c r="GWM16"/>
      <c r="GWN16"/>
      <c r="GWO16"/>
      <c r="GWP16"/>
      <c r="GWQ16"/>
      <c r="GWR16"/>
      <c r="GWS16"/>
      <c r="GWT16"/>
      <c r="GWU16"/>
      <c r="GWV16"/>
      <c r="GWW16"/>
      <c r="GWX16"/>
      <c r="GWY16"/>
      <c r="GWZ16"/>
      <c r="GXA16"/>
      <c r="GXB16"/>
      <c r="GXC16"/>
      <c r="GXD16"/>
      <c r="GXE16"/>
      <c r="GXF16"/>
      <c r="GXG16"/>
      <c r="GXH16"/>
      <c r="GXI16"/>
      <c r="GXJ16"/>
      <c r="GXK16"/>
      <c r="GXL16"/>
      <c r="GXM16"/>
      <c r="GXN16"/>
      <c r="GXO16"/>
      <c r="GXP16"/>
      <c r="GXQ16"/>
      <c r="GXR16"/>
      <c r="GXS16"/>
      <c r="GXT16"/>
      <c r="GXU16"/>
      <c r="GXV16"/>
      <c r="GXW16"/>
      <c r="GXX16"/>
      <c r="GXY16"/>
      <c r="GXZ16"/>
      <c r="GYA16"/>
      <c r="GYB16"/>
      <c r="GYC16"/>
      <c r="GYD16"/>
      <c r="GYE16"/>
      <c r="GYF16"/>
      <c r="GYG16"/>
      <c r="GYH16"/>
      <c r="GYI16"/>
      <c r="GYJ16"/>
      <c r="GYK16"/>
      <c r="GYL16"/>
      <c r="GYM16"/>
      <c r="GYN16"/>
      <c r="GYO16"/>
      <c r="GYP16"/>
      <c r="GYQ16"/>
      <c r="GYR16"/>
      <c r="GYS16"/>
      <c r="GYT16"/>
      <c r="GYU16"/>
      <c r="GYV16"/>
      <c r="GYW16"/>
      <c r="GYX16"/>
      <c r="GYY16"/>
      <c r="GYZ16"/>
      <c r="GZA16"/>
      <c r="GZB16"/>
      <c r="GZC16"/>
      <c r="GZD16"/>
      <c r="GZE16"/>
      <c r="GZF16"/>
      <c r="GZG16"/>
      <c r="GZH16"/>
      <c r="GZI16"/>
      <c r="GZJ16"/>
      <c r="GZK16"/>
      <c r="GZL16"/>
      <c r="GZM16"/>
      <c r="GZN16"/>
      <c r="GZO16"/>
      <c r="GZP16"/>
      <c r="GZQ16"/>
      <c r="GZR16"/>
      <c r="GZS16"/>
      <c r="GZT16"/>
      <c r="GZU16"/>
      <c r="GZV16"/>
      <c r="GZW16"/>
      <c r="GZX16"/>
      <c r="GZY16"/>
      <c r="GZZ16"/>
      <c r="HAA16"/>
      <c r="HAB16"/>
      <c r="HAC16"/>
      <c r="HAD16"/>
      <c r="HAE16"/>
      <c r="HAF16"/>
      <c r="HAG16"/>
      <c r="HAH16"/>
      <c r="HAI16"/>
      <c r="HAJ16"/>
      <c r="HAK16"/>
      <c r="HAL16"/>
      <c r="HAM16"/>
      <c r="HAN16"/>
      <c r="HAO16"/>
      <c r="HAP16"/>
      <c r="HAQ16"/>
      <c r="HAR16"/>
      <c r="HAS16"/>
      <c r="HAT16"/>
      <c r="HAU16"/>
      <c r="HAV16"/>
      <c r="HAW16"/>
      <c r="HAX16"/>
      <c r="HAY16"/>
      <c r="HAZ16"/>
      <c r="HBA16"/>
      <c r="HBB16"/>
      <c r="HBC16"/>
      <c r="HBD16"/>
      <c r="HBE16"/>
      <c r="HBF16"/>
      <c r="HBG16"/>
      <c r="HBH16"/>
      <c r="HBI16"/>
      <c r="HBJ16"/>
      <c r="HBK16"/>
      <c r="HBL16"/>
      <c r="HBM16"/>
      <c r="HBN16"/>
      <c r="HBO16"/>
      <c r="HBP16"/>
      <c r="HBQ16"/>
      <c r="HBR16"/>
      <c r="HBS16"/>
      <c r="HBT16"/>
      <c r="HBU16"/>
      <c r="HBV16"/>
      <c r="HBW16"/>
      <c r="HBX16"/>
      <c r="HBY16"/>
      <c r="HBZ16"/>
      <c r="HCA16"/>
      <c r="HCB16"/>
      <c r="HCC16"/>
      <c r="HCD16"/>
      <c r="HCE16"/>
      <c r="HCF16"/>
      <c r="HCG16"/>
      <c r="HCH16"/>
      <c r="HCI16"/>
      <c r="HCJ16"/>
      <c r="HCK16"/>
      <c r="HCL16"/>
      <c r="HCM16"/>
      <c r="HCN16"/>
      <c r="HCO16"/>
      <c r="HCP16"/>
      <c r="HCQ16"/>
      <c r="HCR16"/>
      <c r="HCS16"/>
      <c r="HCT16"/>
      <c r="HCU16"/>
      <c r="HCV16"/>
      <c r="HCW16"/>
      <c r="HCX16"/>
      <c r="HCY16"/>
      <c r="HCZ16"/>
      <c r="HDA16"/>
      <c r="HDB16"/>
      <c r="HDC16"/>
      <c r="HDD16"/>
      <c r="HDE16"/>
      <c r="HDF16"/>
      <c r="HDG16"/>
      <c r="HDH16"/>
      <c r="HDI16"/>
      <c r="HDJ16"/>
      <c r="HDK16"/>
      <c r="HDL16"/>
      <c r="HDM16"/>
      <c r="HDN16"/>
      <c r="HDO16"/>
      <c r="HDP16"/>
      <c r="HDQ16"/>
      <c r="HDR16"/>
      <c r="HDS16"/>
      <c r="HDT16"/>
      <c r="HDU16"/>
      <c r="HDV16"/>
      <c r="HDW16"/>
      <c r="HDX16"/>
      <c r="HDY16"/>
      <c r="HDZ16"/>
      <c r="HEA16"/>
      <c r="HEB16"/>
      <c r="HEC16"/>
      <c r="HED16"/>
      <c r="HEE16"/>
      <c r="HEF16"/>
      <c r="HEG16"/>
      <c r="HEH16"/>
      <c r="HEI16"/>
      <c r="HEJ16"/>
      <c r="HEK16"/>
      <c r="HEL16"/>
      <c r="HEM16"/>
      <c r="HEN16"/>
      <c r="HEO16"/>
      <c r="HEP16"/>
      <c r="HEQ16"/>
      <c r="HER16"/>
      <c r="HES16"/>
      <c r="HET16"/>
      <c r="HEU16"/>
      <c r="HEV16"/>
      <c r="HEW16"/>
      <c r="HEX16"/>
      <c r="HEY16"/>
      <c r="HEZ16"/>
      <c r="HFA16"/>
      <c r="HFB16"/>
      <c r="HFC16"/>
      <c r="HFD16"/>
      <c r="HFE16"/>
      <c r="HFF16"/>
      <c r="HFG16"/>
      <c r="HFH16"/>
      <c r="HFI16"/>
      <c r="HFJ16"/>
      <c r="HFK16"/>
      <c r="HFL16"/>
      <c r="HFM16"/>
      <c r="HFN16"/>
      <c r="HFO16"/>
      <c r="HFP16"/>
      <c r="HFQ16"/>
      <c r="HFR16"/>
      <c r="HFS16"/>
      <c r="HFT16"/>
      <c r="HFU16"/>
      <c r="HFV16"/>
      <c r="HFW16"/>
      <c r="HFX16"/>
      <c r="HFY16"/>
      <c r="HFZ16"/>
      <c r="HGA16"/>
      <c r="HGB16"/>
      <c r="HGC16"/>
      <c r="HGD16"/>
      <c r="HGE16"/>
      <c r="HGF16"/>
      <c r="HGG16"/>
      <c r="HGH16"/>
      <c r="HGI16"/>
      <c r="HGJ16"/>
      <c r="HGK16"/>
      <c r="HGL16"/>
      <c r="HGM16"/>
      <c r="HGN16"/>
      <c r="HGO16"/>
      <c r="HGP16"/>
      <c r="HGQ16"/>
      <c r="HGR16"/>
      <c r="HGS16"/>
      <c r="HGT16"/>
      <c r="HGU16"/>
      <c r="HGV16"/>
      <c r="HGW16"/>
      <c r="HGX16"/>
      <c r="HGY16"/>
      <c r="HGZ16"/>
      <c r="HHA16"/>
      <c r="HHB16"/>
      <c r="HHC16"/>
      <c r="HHD16"/>
      <c r="HHE16"/>
      <c r="HHF16"/>
      <c r="HHG16"/>
      <c r="HHH16"/>
      <c r="HHI16"/>
      <c r="HHJ16"/>
      <c r="HHK16"/>
      <c r="HHL16"/>
      <c r="HHM16"/>
      <c r="HHN16"/>
      <c r="HHO16"/>
      <c r="HHP16"/>
      <c r="HHQ16"/>
      <c r="HHR16"/>
      <c r="HHS16"/>
      <c r="HHT16"/>
      <c r="HHU16"/>
      <c r="HHV16"/>
      <c r="HHW16"/>
      <c r="HHX16"/>
      <c r="HHY16"/>
      <c r="HHZ16"/>
      <c r="HIA16"/>
      <c r="HIB16"/>
      <c r="HIC16"/>
      <c r="HID16"/>
      <c r="HIE16"/>
      <c r="HIF16"/>
      <c r="HIG16"/>
      <c r="HIH16"/>
      <c r="HII16"/>
      <c r="HIJ16"/>
      <c r="HIK16"/>
      <c r="HIL16"/>
      <c r="HIM16"/>
      <c r="HIN16"/>
      <c r="HIO16"/>
      <c r="HIP16"/>
      <c r="HIQ16"/>
      <c r="HIR16"/>
      <c r="HIS16"/>
      <c r="HIT16"/>
      <c r="HIU16"/>
      <c r="HIV16"/>
      <c r="HIW16"/>
      <c r="HIX16"/>
      <c r="HIY16"/>
      <c r="HIZ16"/>
      <c r="HJA16"/>
      <c r="HJB16"/>
      <c r="HJC16"/>
      <c r="HJD16"/>
      <c r="HJE16"/>
      <c r="HJF16"/>
      <c r="HJG16"/>
      <c r="HJH16"/>
      <c r="HJI16"/>
      <c r="HJJ16"/>
      <c r="HJK16"/>
      <c r="HJL16"/>
      <c r="HJM16"/>
      <c r="HJN16"/>
      <c r="HJO16"/>
      <c r="HJP16"/>
      <c r="HJQ16"/>
      <c r="HJR16"/>
      <c r="HJS16"/>
      <c r="HJT16"/>
    </row>
    <row r="17" spans="1:5688" x14ac:dyDescent="0.45">
      <c r="A17"/>
      <c r="B17"/>
      <c r="C17"/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  <c r="AMK17"/>
      <c r="AML17"/>
      <c r="AMM17"/>
      <c r="AMN17"/>
      <c r="AMO17"/>
      <c r="AMP17"/>
      <c r="AMQ17"/>
      <c r="AMR17"/>
      <c r="AMS17"/>
      <c r="AMT17"/>
      <c r="AMU17"/>
      <c r="AMV17"/>
      <c r="AMW17"/>
      <c r="AMX17"/>
      <c r="AMY17"/>
      <c r="AMZ17"/>
      <c r="ANA17"/>
      <c r="ANB17"/>
      <c r="ANC17"/>
      <c r="AND17"/>
      <c r="ANE17"/>
      <c r="ANF17"/>
      <c r="ANG17"/>
      <c r="ANH17"/>
      <c r="ANI17"/>
      <c r="ANJ17"/>
      <c r="ANK17"/>
      <c r="ANL17"/>
      <c r="ANM17"/>
      <c r="ANN17"/>
      <c r="ANO17"/>
      <c r="ANP17"/>
      <c r="ANQ17"/>
      <c r="ANR17"/>
      <c r="ANS17"/>
      <c r="ANT17"/>
      <c r="ANU17"/>
      <c r="ANV17"/>
      <c r="ANW17"/>
      <c r="ANX17"/>
      <c r="ANY17"/>
      <c r="ANZ17"/>
      <c r="AOA17"/>
      <c r="AOB17"/>
      <c r="AOC17"/>
      <c r="AOD17"/>
      <c r="AOE17"/>
      <c r="AOF17"/>
      <c r="AOG17"/>
      <c r="AOH17"/>
      <c r="AOI17"/>
      <c r="AOJ17"/>
      <c r="AOK17"/>
      <c r="AOL17"/>
      <c r="AOM17"/>
      <c r="AON17"/>
      <c r="AOO17"/>
      <c r="AOP17"/>
      <c r="AOQ17"/>
      <c r="AOR17"/>
      <c r="AOS17"/>
      <c r="AOT17"/>
      <c r="AOU17"/>
      <c r="AOV17"/>
      <c r="AOW17"/>
      <c r="AOX17"/>
      <c r="AOY17"/>
      <c r="AOZ17"/>
      <c r="APA17"/>
      <c r="APB17"/>
      <c r="APC17"/>
      <c r="APD17"/>
      <c r="APE17"/>
      <c r="APF17"/>
      <c r="APG17"/>
      <c r="APH17"/>
      <c r="API17"/>
      <c r="APJ17"/>
      <c r="APK17"/>
      <c r="APL17"/>
      <c r="APM17"/>
      <c r="APN17"/>
      <c r="APO17"/>
      <c r="APP17"/>
      <c r="APQ17"/>
      <c r="APR17"/>
      <c r="APS17"/>
      <c r="APT17"/>
      <c r="APU17"/>
      <c r="APV17"/>
      <c r="APW17"/>
      <c r="APX17"/>
      <c r="APY17"/>
      <c r="APZ17"/>
      <c r="AQA17"/>
      <c r="AQB17"/>
      <c r="AQC17"/>
      <c r="AQD17"/>
      <c r="AQE17"/>
      <c r="AQF17"/>
      <c r="AQG17"/>
      <c r="AQH17"/>
      <c r="AQI17"/>
      <c r="AQJ17"/>
      <c r="AQK17"/>
      <c r="AQL17"/>
      <c r="AQM17"/>
      <c r="AQN17"/>
      <c r="AQO17"/>
      <c r="AQP17"/>
      <c r="AQQ17"/>
      <c r="AQR17"/>
      <c r="AQS17"/>
      <c r="AQT17"/>
      <c r="AQU17"/>
      <c r="AQV17"/>
      <c r="AQW17"/>
      <c r="AQX17"/>
      <c r="AQY17"/>
      <c r="AQZ17"/>
      <c r="ARA17"/>
      <c r="ARB17"/>
      <c r="ARC17"/>
      <c r="ARD17"/>
      <c r="ARE17"/>
      <c r="ARF17"/>
      <c r="ARG17"/>
      <c r="ARH17"/>
      <c r="ARI17"/>
      <c r="ARJ17"/>
      <c r="ARK17"/>
      <c r="ARL17"/>
      <c r="ARM17"/>
      <c r="ARN17"/>
      <c r="ARO17"/>
      <c r="ARP17"/>
      <c r="ARQ17"/>
      <c r="ARR17"/>
      <c r="ARS17"/>
      <c r="ART17"/>
      <c r="ARU17"/>
      <c r="ARV17"/>
      <c r="ARW17"/>
      <c r="ARX17"/>
      <c r="ARY17"/>
      <c r="ARZ17"/>
      <c r="ASA17"/>
      <c r="ASB17"/>
      <c r="ASC17"/>
      <c r="ASD17"/>
      <c r="ASE17"/>
      <c r="ASF17"/>
      <c r="ASG17"/>
      <c r="ASH17"/>
      <c r="ASI17"/>
      <c r="ASJ17"/>
      <c r="ASK17"/>
      <c r="ASL17"/>
      <c r="ASM17"/>
      <c r="ASN17"/>
      <c r="ASO17"/>
      <c r="ASP17"/>
      <c r="ASQ17"/>
      <c r="ASR17"/>
      <c r="ASS17"/>
      <c r="AST17"/>
      <c r="ASU17"/>
      <c r="ASV17"/>
      <c r="ASW17"/>
      <c r="ASX17"/>
      <c r="ASY17"/>
      <c r="ASZ17"/>
      <c r="ATA17"/>
      <c r="ATB17"/>
      <c r="ATC17"/>
      <c r="ATD17"/>
      <c r="ATE17"/>
      <c r="ATF17"/>
      <c r="ATG17"/>
      <c r="ATH17"/>
      <c r="ATI17"/>
      <c r="ATJ17"/>
      <c r="ATK17"/>
      <c r="ATL17"/>
      <c r="ATM17"/>
      <c r="ATN17"/>
      <c r="ATO17"/>
      <c r="ATP17"/>
      <c r="ATQ17"/>
      <c r="ATR17"/>
      <c r="ATS17"/>
      <c r="ATT17"/>
      <c r="ATU17"/>
      <c r="ATV17"/>
      <c r="ATW17"/>
      <c r="ATX17"/>
      <c r="ATY17"/>
      <c r="ATZ17"/>
      <c r="AUA17"/>
      <c r="AUB17"/>
      <c r="AUC17"/>
      <c r="AUD17"/>
      <c r="AUE17"/>
      <c r="AUF17"/>
      <c r="AUG17"/>
      <c r="AUH17"/>
      <c r="AUI17"/>
      <c r="AUJ17"/>
      <c r="AUK17"/>
      <c r="AUL17"/>
      <c r="AUM17"/>
      <c r="AUN17"/>
      <c r="AUO17"/>
      <c r="AUP17"/>
      <c r="AUQ17"/>
      <c r="AUR17"/>
      <c r="AUS17"/>
      <c r="AUT17"/>
      <c r="AUU17"/>
      <c r="AUV17"/>
      <c r="AUW17"/>
      <c r="AUX17"/>
      <c r="AUY17"/>
      <c r="AUZ17"/>
      <c r="AVA17"/>
      <c r="AVB17"/>
      <c r="AVC17"/>
      <c r="AVD17"/>
      <c r="AVE17"/>
      <c r="AVF17"/>
      <c r="AVG17"/>
      <c r="AVH17"/>
      <c r="AVI17"/>
      <c r="AVJ17"/>
      <c r="AVK17"/>
      <c r="AVL17"/>
      <c r="AVM17"/>
      <c r="AVN17"/>
      <c r="AVO17"/>
      <c r="AVP17"/>
      <c r="AVQ17"/>
      <c r="AVR17"/>
      <c r="AVS17"/>
      <c r="AVT17"/>
      <c r="AVU17"/>
      <c r="AVV17"/>
      <c r="AVW17"/>
      <c r="AVX17"/>
      <c r="AVY17"/>
      <c r="AVZ17"/>
      <c r="AWA17"/>
      <c r="AWB17"/>
      <c r="AWC17"/>
      <c r="AWD17"/>
      <c r="AWE17"/>
      <c r="AWF17"/>
      <c r="AWG17"/>
      <c r="AWH17"/>
      <c r="AWI17"/>
      <c r="AWJ17"/>
      <c r="AWK17"/>
      <c r="AWL17"/>
      <c r="AWM17"/>
      <c r="AWN17"/>
      <c r="AWO17"/>
      <c r="AWP17"/>
      <c r="AWQ17"/>
      <c r="AWR17"/>
      <c r="AWS17"/>
      <c r="AWT17"/>
      <c r="AWU17"/>
      <c r="AWV17"/>
      <c r="AWW17"/>
      <c r="AWX17"/>
      <c r="AWY17"/>
      <c r="AWZ17"/>
      <c r="AXA17"/>
      <c r="AXB17"/>
      <c r="AXC17"/>
      <c r="AXD17"/>
      <c r="AXE17"/>
      <c r="AXF17"/>
      <c r="AXG17"/>
      <c r="AXH17"/>
      <c r="AXI17"/>
      <c r="AXJ17"/>
      <c r="AXK17"/>
      <c r="AXL17"/>
      <c r="AXM17"/>
      <c r="AXN17"/>
      <c r="AXO17"/>
      <c r="AXP17"/>
      <c r="AXQ17"/>
      <c r="AXR17"/>
      <c r="AXS17"/>
      <c r="AXT17"/>
      <c r="AXU17"/>
      <c r="AXV17"/>
      <c r="AXW17"/>
      <c r="AXX17"/>
      <c r="AXY17"/>
      <c r="AXZ17"/>
      <c r="AYA17"/>
      <c r="AYB17"/>
      <c r="AYC17"/>
      <c r="AYD17"/>
      <c r="AYE17"/>
      <c r="AYF17"/>
      <c r="AYG17"/>
      <c r="AYH17"/>
      <c r="AYI17"/>
      <c r="AYJ17"/>
      <c r="AYK17"/>
      <c r="AYL17"/>
      <c r="AYM17"/>
      <c r="AYN17"/>
      <c r="AYO17"/>
      <c r="AYP17"/>
      <c r="AYQ17"/>
      <c r="AYR17"/>
      <c r="AYS17"/>
      <c r="AYT17"/>
      <c r="AYU17"/>
      <c r="AYV17"/>
      <c r="AYW17"/>
      <c r="AYX17"/>
      <c r="AYY17"/>
      <c r="AYZ17"/>
      <c r="AZA17"/>
      <c r="AZB17"/>
      <c r="AZC17"/>
      <c r="AZD17"/>
      <c r="AZE17"/>
      <c r="AZF17"/>
      <c r="AZG17"/>
      <c r="AZH17"/>
      <c r="AZI17"/>
      <c r="AZJ17"/>
      <c r="AZK17"/>
      <c r="AZL17"/>
      <c r="AZM17"/>
      <c r="AZN17"/>
      <c r="AZO17"/>
      <c r="AZP17"/>
      <c r="AZQ17"/>
      <c r="AZR17"/>
      <c r="AZS17"/>
      <c r="AZT17"/>
      <c r="AZU17"/>
      <c r="AZV17"/>
      <c r="AZW17"/>
      <c r="AZX17"/>
      <c r="AZY17"/>
      <c r="AZZ17"/>
      <c r="BAA17"/>
      <c r="BAB17"/>
      <c r="BAC17"/>
      <c r="BAD17"/>
      <c r="BAE17"/>
      <c r="BAF17"/>
      <c r="BAG17"/>
      <c r="BAH17"/>
      <c r="BAI17"/>
      <c r="BAJ17"/>
      <c r="BAK17"/>
      <c r="BAL17"/>
      <c r="BAM17"/>
      <c r="BAN17"/>
      <c r="BAO17"/>
      <c r="BAP17"/>
      <c r="BAQ17"/>
      <c r="BAR17"/>
      <c r="BAS17"/>
      <c r="BAT17"/>
      <c r="BAU17"/>
      <c r="BAV17"/>
      <c r="BAW17"/>
      <c r="BAX17"/>
      <c r="BAY17"/>
      <c r="BAZ17"/>
      <c r="BBA17"/>
      <c r="BBB17"/>
      <c r="BBC17"/>
      <c r="BBD17"/>
      <c r="BBE17"/>
      <c r="BBF17"/>
      <c r="BBG17"/>
      <c r="BBH17"/>
      <c r="BBI17"/>
      <c r="BBJ17"/>
      <c r="BBK17"/>
      <c r="BBL17"/>
      <c r="BBM17"/>
      <c r="BBN17"/>
      <c r="BBO17"/>
      <c r="BBP17"/>
      <c r="BBQ17"/>
      <c r="BBR17"/>
      <c r="BBS17"/>
      <c r="BBT17"/>
      <c r="BBU17"/>
      <c r="BBV17"/>
      <c r="BBW17"/>
      <c r="BBX17"/>
      <c r="BBY17"/>
      <c r="BBZ17"/>
      <c r="BCA17"/>
      <c r="BCB17"/>
      <c r="BCC17"/>
      <c r="BCD17"/>
      <c r="BCE17"/>
      <c r="BCF17"/>
      <c r="BCG17"/>
      <c r="BCH17"/>
      <c r="BCI17"/>
      <c r="BCJ17"/>
      <c r="BCK17"/>
      <c r="BCL17"/>
      <c r="BCM17"/>
      <c r="BCN17"/>
      <c r="BCO17"/>
      <c r="BCP17"/>
      <c r="BCQ17"/>
      <c r="BCR17"/>
      <c r="BCS17"/>
      <c r="BCT17"/>
      <c r="BCU17"/>
      <c r="BCV17"/>
      <c r="BCW17"/>
      <c r="BCX17"/>
      <c r="BCY17"/>
      <c r="BCZ17"/>
      <c r="BDA17"/>
      <c r="BDB17"/>
      <c r="BDC17"/>
      <c r="BDD17"/>
      <c r="BDE17"/>
      <c r="BDF17"/>
      <c r="BDG17"/>
      <c r="BDH17"/>
      <c r="BDI17"/>
      <c r="BDJ17"/>
      <c r="BDK17"/>
      <c r="BDL17"/>
      <c r="BDM17"/>
      <c r="BDN17"/>
      <c r="BDO17"/>
      <c r="BDP17"/>
      <c r="BDQ17"/>
      <c r="BDR17"/>
      <c r="BDS17"/>
      <c r="BDT17"/>
      <c r="BDU17"/>
      <c r="BDV17"/>
      <c r="BDW17"/>
      <c r="BDX17"/>
      <c r="BDY17"/>
      <c r="BDZ17"/>
      <c r="BEA17"/>
      <c r="BEB17"/>
      <c r="BEC17"/>
      <c r="BED17"/>
      <c r="BEE17"/>
      <c r="BEF17"/>
      <c r="BEG17"/>
      <c r="BEH17"/>
      <c r="BEI17"/>
      <c r="BEJ17"/>
      <c r="BEK17"/>
      <c r="BEL17"/>
      <c r="BEM17"/>
      <c r="BEN17"/>
      <c r="BEO17"/>
      <c r="BEP17"/>
      <c r="BEQ17"/>
      <c r="BER17"/>
      <c r="BES17"/>
      <c r="BET17"/>
      <c r="BEU17"/>
      <c r="BEV17"/>
      <c r="BEW17"/>
      <c r="BEX17"/>
      <c r="BEY17"/>
      <c r="BEZ17"/>
      <c r="BFA17"/>
      <c r="BFB17"/>
      <c r="BFC17"/>
      <c r="BFD17"/>
      <c r="BFE17"/>
      <c r="BFF17"/>
      <c r="BFG17"/>
      <c r="BFH17"/>
      <c r="BFI17"/>
      <c r="BFJ17"/>
      <c r="BFK17"/>
      <c r="BFL17"/>
      <c r="BFM17"/>
      <c r="BFN17"/>
      <c r="BFO17"/>
      <c r="BFP17"/>
      <c r="BFQ17"/>
      <c r="BFR17"/>
      <c r="BFS17"/>
      <c r="BFT17"/>
      <c r="BFU17"/>
      <c r="BFV17"/>
      <c r="BFW17"/>
      <c r="BFX17"/>
      <c r="BFY17"/>
      <c r="BFZ17"/>
      <c r="BGA17"/>
      <c r="BGB17"/>
      <c r="BGC17"/>
      <c r="BGD17"/>
      <c r="BGE17"/>
      <c r="BGF17"/>
      <c r="BGG17"/>
      <c r="BGH17"/>
      <c r="BGI17"/>
      <c r="BGJ17"/>
      <c r="BGK17"/>
      <c r="BGL17"/>
      <c r="BGM17"/>
      <c r="BGN17"/>
      <c r="BGO17"/>
      <c r="BGP17"/>
      <c r="BGQ17"/>
      <c r="BGR17"/>
      <c r="BGS17"/>
      <c r="BGT17"/>
      <c r="BGU17"/>
      <c r="BGV17"/>
      <c r="BGW17"/>
      <c r="BGX17"/>
      <c r="BGY17"/>
      <c r="BGZ17"/>
      <c r="BHA17"/>
      <c r="BHB17"/>
      <c r="BHC17"/>
      <c r="BHD17"/>
      <c r="BHE17"/>
      <c r="BHF17"/>
      <c r="BHG17"/>
      <c r="BHH17"/>
      <c r="BHI17"/>
      <c r="BHJ17"/>
      <c r="BHK17"/>
      <c r="BHL17"/>
      <c r="BHM17"/>
      <c r="BHN17"/>
      <c r="BHO17"/>
      <c r="BHP17"/>
      <c r="BHQ17"/>
      <c r="BHR17"/>
      <c r="BHS17"/>
      <c r="BHT17"/>
      <c r="BHU17"/>
      <c r="BHV17"/>
      <c r="BHW17"/>
      <c r="BHX17"/>
      <c r="BHY17"/>
      <c r="BHZ17"/>
      <c r="BIA17"/>
      <c r="BIB17"/>
      <c r="BIC17"/>
      <c r="BID17"/>
      <c r="BIE17"/>
      <c r="BIF17"/>
      <c r="BIG17"/>
      <c r="BIH17"/>
      <c r="BII17"/>
      <c r="BIJ17"/>
      <c r="BIK17"/>
      <c r="BIL17"/>
      <c r="BIM17"/>
      <c r="BIN17"/>
      <c r="BIO17"/>
      <c r="BIP17"/>
      <c r="BIQ17"/>
      <c r="BIR17"/>
      <c r="BIS17"/>
      <c r="BIT17"/>
      <c r="BIU17"/>
      <c r="BIV17"/>
      <c r="BIW17"/>
      <c r="BIX17"/>
      <c r="BIY17"/>
      <c r="BIZ17"/>
      <c r="BJA17"/>
      <c r="BJB17"/>
      <c r="BJC17"/>
      <c r="BJD17"/>
      <c r="BJE17"/>
      <c r="BJF17"/>
      <c r="BJG17"/>
      <c r="BJH17"/>
      <c r="BJI17"/>
      <c r="BJJ17"/>
      <c r="BJK17"/>
      <c r="BJL17"/>
      <c r="BJM17"/>
      <c r="BJN17"/>
      <c r="BJO17"/>
      <c r="BJP17"/>
      <c r="BJQ17"/>
      <c r="BJR17"/>
      <c r="BJS17"/>
      <c r="BJT17"/>
      <c r="BJU17"/>
      <c r="BJV17"/>
      <c r="BJW17"/>
      <c r="BJX17"/>
      <c r="BJY17"/>
      <c r="BJZ17"/>
      <c r="BKA17"/>
      <c r="BKB17"/>
      <c r="BKC17"/>
      <c r="BKD17"/>
      <c r="BKE17"/>
      <c r="BKF17"/>
      <c r="BKG17"/>
      <c r="BKH17"/>
      <c r="BKI17"/>
      <c r="BKJ17"/>
      <c r="BKK17"/>
      <c r="BKL17"/>
      <c r="BKM17"/>
      <c r="BKN17"/>
      <c r="BKO17"/>
      <c r="BKP17"/>
      <c r="BKQ17"/>
      <c r="BKR17"/>
      <c r="BKS17"/>
      <c r="BKT17"/>
      <c r="BKU17"/>
      <c r="BKV17"/>
      <c r="BKW17"/>
      <c r="BKX17"/>
      <c r="BKY17"/>
      <c r="BKZ17"/>
      <c r="BLA17"/>
      <c r="BLB17"/>
      <c r="BLC17"/>
      <c r="BLD17"/>
      <c r="BLE17"/>
      <c r="BLF17"/>
      <c r="BLG17"/>
      <c r="BLH17"/>
      <c r="BLI17"/>
      <c r="BLJ17"/>
      <c r="BLK17"/>
      <c r="BLL17"/>
      <c r="BLM17"/>
      <c r="BLN17"/>
      <c r="BLO17"/>
      <c r="BLP17"/>
      <c r="BLQ17"/>
      <c r="BLR17"/>
      <c r="BLS17"/>
      <c r="BLT17"/>
      <c r="BLU17"/>
      <c r="BLV17"/>
      <c r="BLW17"/>
      <c r="BLX17"/>
      <c r="BLY17"/>
      <c r="BLZ17"/>
      <c r="BMA17"/>
      <c r="BMB17"/>
      <c r="BMC17"/>
      <c r="BMD17"/>
      <c r="BME17"/>
      <c r="BMF17"/>
      <c r="BMG17"/>
      <c r="BMH17"/>
      <c r="BMI17"/>
      <c r="BMJ17"/>
      <c r="BMK17"/>
      <c r="BML17"/>
      <c r="BMM17"/>
      <c r="BMN17"/>
      <c r="BMO17"/>
      <c r="BMP17"/>
      <c r="BMQ17"/>
      <c r="BMR17"/>
      <c r="BMS17"/>
      <c r="BMT17"/>
      <c r="BMU17"/>
      <c r="BMV17"/>
      <c r="BMW17"/>
      <c r="BMX17"/>
      <c r="BMY17"/>
      <c r="BMZ17"/>
      <c r="BNA17"/>
      <c r="BNB17"/>
      <c r="BNC17"/>
      <c r="BND17"/>
      <c r="BNE17"/>
      <c r="BNF17"/>
      <c r="BNG17"/>
      <c r="BNH17"/>
      <c r="BNI17"/>
      <c r="BNJ17"/>
      <c r="BNK17"/>
      <c r="BNL17"/>
      <c r="BNM17"/>
      <c r="BNN17"/>
      <c r="BNO17"/>
      <c r="BNP17"/>
      <c r="BNQ17"/>
      <c r="BNR17"/>
      <c r="BNS17"/>
      <c r="BNT17"/>
      <c r="BNU17"/>
      <c r="BNV17"/>
      <c r="BNW17"/>
      <c r="BNX17"/>
      <c r="BNY17"/>
      <c r="BNZ17"/>
      <c r="BOA17"/>
      <c r="BOB17"/>
      <c r="BOC17"/>
      <c r="BOD17"/>
      <c r="BOE17"/>
      <c r="BOF17"/>
      <c r="BOG17"/>
      <c r="BOH17"/>
      <c r="BOI17"/>
      <c r="BOJ17"/>
      <c r="BOK17"/>
      <c r="BOL17"/>
      <c r="BOM17"/>
      <c r="BON17"/>
      <c r="BOO17"/>
      <c r="BOP17"/>
      <c r="BOQ17"/>
      <c r="BOR17"/>
      <c r="BOS17"/>
      <c r="BOT17"/>
      <c r="BOU17"/>
      <c r="BOV17"/>
      <c r="BOW17"/>
      <c r="BOX17"/>
      <c r="BOY17"/>
      <c r="BOZ17"/>
      <c r="BPA17"/>
      <c r="BPB17"/>
      <c r="BPC17"/>
      <c r="BPD17"/>
      <c r="BPE17"/>
      <c r="BPF17"/>
      <c r="BPG17"/>
      <c r="BPH17"/>
      <c r="BPI17"/>
      <c r="BPJ17"/>
      <c r="BPK17"/>
      <c r="BPL17"/>
      <c r="BPM17"/>
      <c r="BPN17"/>
      <c r="BPO17"/>
      <c r="BPP17"/>
      <c r="BPQ17"/>
      <c r="BPR17"/>
      <c r="BPS17"/>
      <c r="BPT17"/>
      <c r="BPU17"/>
      <c r="BPV17"/>
      <c r="BPW17"/>
      <c r="BPX17"/>
      <c r="BPY17"/>
      <c r="BPZ17"/>
      <c r="BQA17"/>
      <c r="BQB17"/>
      <c r="BQC17"/>
      <c r="BQD17"/>
      <c r="BQE17"/>
      <c r="BQF17"/>
      <c r="BQG17"/>
      <c r="BQH17"/>
      <c r="BQI17"/>
      <c r="BQJ17"/>
      <c r="BQK17"/>
      <c r="BQL17"/>
      <c r="BQM17"/>
      <c r="BQN17"/>
      <c r="BQO17"/>
      <c r="BQP17"/>
      <c r="BQQ17"/>
      <c r="BQR17"/>
      <c r="BQS17"/>
      <c r="BQT17"/>
      <c r="BQU17"/>
      <c r="BQV17"/>
      <c r="BQW17"/>
      <c r="BQX17"/>
      <c r="BQY17"/>
      <c r="BQZ17"/>
      <c r="BRA17"/>
      <c r="BRB17"/>
      <c r="BRC17"/>
      <c r="BRD17"/>
      <c r="BRE17"/>
      <c r="BRF17"/>
      <c r="BRG17"/>
      <c r="BRH17"/>
      <c r="BRI17"/>
      <c r="BRJ17"/>
      <c r="BRK17"/>
      <c r="BRL17"/>
      <c r="BRM17"/>
      <c r="BRN17"/>
      <c r="BRO17"/>
      <c r="BRP17"/>
      <c r="BRQ17"/>
      <c r="BRR17"/>
      <c r="BRS17"/>
      <c r="BRT17"/>
      <c r="BRU17"/>
      <c r="BRV17"/>
      <c r="BRW17"/>
      <c r="BRX17"/>
      <c r="BRY17"/>
      <c r="BRZ17"/>
      <c r="BSA17"/>
      <c r="BSB17"/>
      <c r="BSC17"/>
      <c r="BSD17"/>
      <c r="BSE17"/>
      <c r="BSF17"/>
      <c r="BSG17"/>
      <c r="BSH17"/>
      <c r="BSI17"/>
      <c r="BSJ17"/>
      <c r="BSK17"/>
      <c r="BSL17"/>
      <c r="BSM17"/>
      <c r="BSN17"/>
      <c r="BSO17"/>
      <c r="BSP17"/>
      <c r="BSQ17"/>
      <c r="BSR17"/>
      <c r="BSS17"/>
      <c r="BST17"/>
      <c r="BSU17"/>
      <c r="BSV17"/>
      <c r="BSW17"/>
      <c r="BSX17"/>
      <c r="BSY17"/>
      <c r="BSZ17"/>
      <c r="BTA17"/>
      <c r="BTB17"/>
      <c r="BTC17"/>
      <c r="BTD17"/>
      <c r="BTE17"/>
      <c r="BTF17"/>
      <c r="BTG17"/>
      <c r="BTH17"/>
      <c r="BTI17"/>
      <c r="BTJ17"/>
      <c r="BTK17"/>
      <c r="BTL17"/>
      <c r="BTM17"/>
      <c r="BTN17"/>
      <c r="BTO17"/>
      <c r="BTP17"/>
      <c r="BTQ17"/>
      <c r="BTR17"/>
      <c r="BTS17"/>
      <c r="BTT17"/>
      <c r="BTU17"/>
      <c r="BTV17"/>
      <c r="BTW17"/>
      <c r="BTX17"/>
      <c r="BTY17"/>
      <c r="BTZ17"/>
      <c r="BUA17"/>
      <c r="BUB17"/>
      <c r="BUC17"/>
      <c r="BUD17"/>
      <c r="BUE17"/>
      <c r="BUF17"/>
      <c r="BUG17"/>
      <c r="BUH17"/>
      <c r="BUI17"/>
      <c r="BUJ17"/>
      <c r="BUK17"/>
      <c r="BUL17"/>
      <c r="BUM17"/>
      <c r="BUN17"/>
      <c r="BUO17"/>
      <c r="BUP17"/>
      <c r="BUQ17"/>
      <c r="BUR17"/>
      <c r="BUS17"/>
      <c r="BUT17"/>
      <c r="BUU17"/>
      <c r="BUV17"/>
      <c r="BUW17"/>
      <c r="BUX17"/>
      <c r="BUY17"/>
      <c r="BUZ17"/>
      <c r="BVA17"/>
      <c r="BVB17"/>
      <c r="BVC17"/>
      <c r="BVD17"/>
      <c r="BVE17"/>
      <c r="BVF17"/>
      <c r="BVG17"/>
      <c r="BVH17"/>
      <c r="BVI17"/>
      <c r="BVJ17"/>
      <c r="BVK17"/>
      <c r="BVL17"/>
      <c r="BVM17"/>
      <c r="BVN17"/>
      <c r="BVO17"/>
      <c r="BVP17"/>
      <c r="BVQ17"/>
      <c r="BVR17"/>
      <c r="BVS17"/>
      <c r="BVT17"/>
      <c r="BVU17"/>
      <c r="BVV17"/>
      <c r="BVW17"/>
      <c r="BVX17"/>
      <c r="BVY17"/>
      <c r="BVZ17"/>
      <c r="BWA17"/>
      <c r="BWB17"/>
      <c r="BWC17"/>
      <c r="BWD17"/>
      <c r="BWE17"/>
      <c r="BWF17"/>
      <c r="BWG17"/>
      <c r="BWH17"/>
      <c r="BWI17"/>
      <c r="BWJ17"/>
      <c r="BWK17"/>
      <c r="BWL17"/>
      <c r="BWM17"/>
      <c r="BWN17"/>
      <c r="BWO17"/>
      <c r="BWP17"/>
      <c r="BWQ17"/>
      <c r="BWR17"/>
      <c r="BWS17"/>
      <c r="BWT17"/>
      <c r="BWU17"/>
      <c r="BWV17"/>
      <c r="BWW17"/>
      <c r="BWX17"/>
      <c r="BWY17"/>
      <c r="BWZ17"/>
      <c r="BXA17"/>
      <c r="BXB17"/>
      <c r="BXC17"/>
      <c r="BXD17"/>
      <c r="BXE17"/>
      <c r="BXF17"/>
      <c r="BXG17"/>
      <c r="BXH17"/>
      <c r="BXI17"/>
      <c r="BXJ17"/>
      <c r="BXK17"/>
      <c r="BXL17"/>
      <c r="BXM17"/>
      <c r="BXN17"/>
      <c r="BXO17"/>
      <c r="BXP17"/>
      <c r="BXQ17"/>
      <c r="BXR17"/>
      <c r="BXS17"/>
      <c r="BXT17"/>
      <c r="BXU17"/>
      <c r="BXV17"/>
      <c r="BXW17"/>
      <c r="BXX17"/>
      <c r="BXY17"/>
      <c r="BXZ17"/>
      <c r="BYA17"/>
      <c r="BYB17"/>
      <c r="BYC17"/>
      <c r="BYD17"/>
      <c r="BYE17"/>
      <c r="BYF17"/>
      <c r="BYG17"/>
      <c r="BYH17"/>
      <c r="BYI17"/>
      <c r="BYJ17"/>
      <c r="BYK17"/>
      <c r="BYL17"/>
      <c r="BYM17"/>
      <c r="BYN17"/>
      <c r="BYO17"/>
      <c r="BYP17"/>
      <c r="BYQ17"/>
      <c r="BYR17"/>
      <c r="BYS17"/>
      <c r="BYT17"/>
      <c r="BYU17"/>
      <c r="BYV17"/>
      <c r="BYW17"/>
      <c r="BYX17"/>
      <c r="BYY17"/>
      <c r="BYZ17"/>
      <c r="BZA17"/>
      <c r="BZB17"/>
      <c r="BZC17"/>
      <c r="BZD17"/>
      <c r="BZE17"/>
      <c r="BZF17"/>
      <c r="BZG17"/>
      <c r="BZH17"/>
      <c r="BZI17"/>
      <c r="BZJ17"/>
      <c r="BZK17"/>
      <c r="BZL17"/>
      <c r="BZM17"/>
      <c r="BZN17"/>
      <c r="BZO17"/>
      <c r="BZP17"/>
      <c r="BZQ17"/>
      <c r="BZR17"/>
      <c r="BZS17"/>
      <c r="BZT17"/>
      <c r="BZU17"/>
      <c r="BZV17"/>
      <c r="BZW17"/>
      <c r="BZX17"/>
      <c r="BZY17"/>
      <c r="BZZ17"/>
      <c r="CAA17"/>
      <c r="CAB17"/>
      <c r="CAC17"/>
      <c r="CAD17"/>
      <c r="CAE17"/>
      <c r="CAF17"/>
      <c r="CAG17"/>
      <c r="CAH17"/>
      <c r="CAI17"/>
      <c r="CAJ17"/>
      <c r="CAK17"/>
      <c r="CAL17"/>
      <c r="CAM17"/>
      <c r="CAN17"/>
      <c r="CAO17"/>
      <c r="CAP17"/>
      <c r="CAQ17"/>
      <c r="CAR17"/>
      <c r="CAS17"/>
      <c r="CAT17"/>
      <c r="CAU17"/>
      <c r="CAV17"/>
      <c r="CAW17"/>
      <c r="CAX17"/>
      <c r="CAY17"/>
      <c r="CAZ17"/>
      <c r="CBA17"/>
      <c r="CBB17"/>
      <c r="CBC17"/>
      <c r="CBD17"/>
      <c r="CBE17"/>
      <c r="CBF17"/>
      <c r="CBG17"/>
      <c r="CBH17"/>
      <c r="CBI17"/>
      <c r="CBJ17"/>
      <c r="CBK17"/>
      <c r="CBL17"/>
      <c r="CBM17"/>
      <c r="CBN17"/>
      <c r="CBO17"/>
      <c r="CBP17"/>
      <c r="CBQ17"/>
      <c r="CBR17"/>
      <c r="CBS17"/>
      <c r="CBT17"/>
      <c r="CBU17"/>
      <c r="CBV17"/>
      <c r="CBW17"/>
      <c r="CBX17"/>
      <c r="CBY17"/>
      <c r="CBZ17"/>
      <c r="CCA17"/>
      <c r="CCB17"/>
      <c r="CCC17"/>
      <c r="CCD17"/>
      <c r="CCE17"/>
      <c r="CCF17"/>
      <c r="CCG17"/>
      <c r="CCH17"/>
      <c r="CCI17"/>
      <c r="CCJ17"/>
      <c r="CCK17"/>
      <c r="CCL17"/>
      <c r="CCM17"/>
      <c r="CCN17"/>
      <c r="CCO17"/>
      <c r="CCP17"/>
      <c r="CCQ17"/>
      <c r="CCR17"/>
      <c r="CCS17"/>
      <c r="CCT17"/>
      <c r="CCU17"/>
      <c r="CCV17"/>
      <c r="CCW17"/>
      <c r="CCX17"/>
      <c r="CCY17"/>
      <c r="CCZ17"/>
      <c r="CDA17"/>
      <c r="CDB17"/>
      <c r="CDC17"/>
      <c r="CDD17"/>
      <c r="CDE17"/>
      <c r="CDF17"/>
      <c r="CDG17"/>
      <c r="CDH17"/>
      <c r="CDI17"/>
      <c r="CDJ17"/>
      <c r="CDK17"/>
      <c r="CDL17"/>
      <c r="CDM17"/>
      <c r="CDN17"/>
      <c r="CDO17"/>
      <c r="CDP17"/>
      <c r="CDQ17"/>
      <c r="CDR17"/>
      <c r="CDS17"/>
      <c r="CDT17"/>
      <c r="CDU17"/>
      <c r="CDV17"/>
      <c r="CDW17"/>
      <c r="CDX17"/>
      <c r="CDY17"/>
      <c r="CDZ17"/>
      <c r="CEA17"/>
      <c r="CEB17"/>
      <c r="CEC17"/>
      <c r="CED17"/>
      <c r="CEE17"/>
      <c r="CEF17"/>
      <c r="CEG17"/>
      <c r="CEH17"/>
      <c r="CEI17"/>
      <c r="CEJ17"/>
      <c r="CEK17"/>
      <c r="CEL17"/>
      <c r="CEM17"/>
      <c r="CEN17"/>
      <c r="CEO17"/>
      <c r="CEP17"/>
      <c r="CEQ17"/>
      <c r="CER17"/>
      <c r="CES17"/>
      <c r="CET17"/>
      <c r="CEU17"/>
      <c r="CEV17"/>
      <c r="CEW17"/>
      <c r="CEX17"/>
      <c r="CEY17"/>
      <c r="CEZ17"/>
      <c r="CFA17"/>
      <c r="CFB17"/>
      <c r="CFC17"/>
      <c r="CFD17"/>
      <c r="CFE17"/>
      <c r="CFF17"/>
      <c r="CFG17"/>
      <c r="CFH17"/>
      <c r="CFI17"/>
      <c r="CFJ17"/>
      <c r="CFK17"/>
      <c r="CFL17"/>
      <c r="CFM17"/>
      <c r="CFN17"/>
      <c r="CFO17"/>
      <c r="CFP17"/>
      <c r="CFQ17"/>
      <c r="CFR17"/>
      <c r="CFS17"/>
      <c r="CFT17"/>
      <c r="CFU17"/>
      <c r="CFV17"/>
      <c r="CFW17"/>
      <c r="CFX17"/>
      <c r="CFY17"/>
      <c r="CFZ17"/>
      <c r="CGA17"/>
      <c r="CGB17"/>
      <c r="CGC17"/>
      <c r="CGD17"/>
      <c r="CGE17"/>
      <c r="CGF17"/>
      <c r="CGG17"/>
      <c r="CGH17"/>
      <c r="CGI17"/>
      <c r="CGJ17"/>
      <c r="CGK17"/>
      <c r="CGL17"/>
      <c r="CGM17"/>
      <c r="CGN17"/>
      <c r="CGO17"/>
      <c r="CGP17"/>
      <c r="CGQ17"/>
      <c r="CGR17"/>
      <c r="CGS17"/>
      <c r="CGT17"/>
      <c r="CGU17"/>
      <c r="CGV17"/>
      <c r="CGW17"/>
      <c r="CGX17"/>
      <c r="CGY17"/>
      <c r="CGZ17"/>
      <c r="CHA17"/>
      <c r="CHB17"/>
      <c r="CHC17"/>
      <c r="CHD17"/>
      <c r="CHE17"/>
      <c r="CHF17"/>
      <c r="CHG17"/>
      <c r="CHH17"/>
      <c r="CHI17"/>
      <c r="CHJ17"/>
      <c r="CHK17"/>
      <c r="CHL17"/>
      <c r="CHM17"/>
      <c r="CHN17"/>
      <c r="CHO17"/>
      <c r="CHP17"/>
      <c r="CHQ17"/>
      <c r="CHR17"/>
      <c r="CHS17"/>
      <c r="CHT17"/>
      <c r="CHU17"/>
      <c r="CHV17"/>
      <c r="CHW17"/>
      <c r="CHX17"/>
      <c r="CHY17"/>
      <c r="CHZ17"/>
      <c r="CIA17"/>
      <c r="CIB17"/>
      <c r="CIC17"/>
      <c r="CID17"/>
      <c r="CIE17"/>
      <c r="CIF17"/>
      <c r="CIG17"/>
      <c r="CIH17"/>
      <c r="CII17"/>
      <c r="CIJ17"/>
      <c r="CIK17"/>
      <c r="CIL17"/>
      <c r="CIM17"/>
      <c r="CIN17"/>
      <c r="CIO17"/>
      <c r="CIP17"/>
      <c r="CIQ17"/>
      <c r="CIR17"/>
      <c r="CIS17"/>
      <c r="CIT17"/>
      <c r="CIU17"/>
      <c r="CIV17"/>
      <c r="CIW17"/>
      <c r="CIX17"/>
      <c r="CIY17"/>
      <c r="CIZ17"/>
      <c r="CJA17"/>
      <c r="CJB17"/>
      <c r="CJC17"/>
      <c r="CJD17"/>
      <c r="CJE17"/>
      <c r="CJF17"/>
      <c r="CJG17"/>
      <c r="CJH17"/>
      <c r="CJI17"/>
      <c r="CJJ17"/>
      <c r="CJK17"/>
      <c r="CJL17"/>
      <c r="CJM17"/>
      <c r="CJN17"/>
      <c r="CJO17"/>
      <c r="CJP17"/>
      <c r="CJQ17"/>
      <c r="CJR17"/>
      <c r="CJS17"/>
      <c r="CJT17"/>
      <c r="CJU17"/>
      <c r="CJV17"/>
      <c r="CJW17"/>
      <c r="CJX17"/>
      <c r="CJY17"/>
      <c r="CJZ17"/>
      <c r="CKA17"/>
      <c r="CKB17"/>
      <c r="CKC17"/>
      <c r="CKD17"/>
      <c r="CKE17"/>
      <c r="CKF17"/>
      <c r="CKG17"/>
      <c r="CKH17"/>
      <c r="CKI17"/>
      <c r="CKJ17"/>
      <c r="CKK17"/>
      <c r="CKL17"/>
      <c r="CKM17"/>
      <c r="CKN17"/>
      <c r="CKO17"/>
      <c r="CKP17"/>
      <c r="CKQ17"/>
      <c r="CKR17"/>
      <c r="CKS17"/>
      <c r="CKT17"/>
      <c r="CKU17"/>
      <c r="CKV17"/>
      <c r="CKW17"/>
      <c r="CKX17"/>
      <c r="CKY17"/>
      <c r="CKZ17"/>
      <c r="CLA17"/>
      <c r="CLB17"/>
      <c r="CLC17"/>
      <c r="CLD17"/>
      <c r="CLE17"/>
      <c r="CLF17"/>
      <c r="CLG17"/>
      <c r="CLH17"/>
      <c r="CLI17"/>
      <c r="CLJ17"/>
      <c r="CLK17"/>
      <c r="CLL17"/>
      <c r="CLM17"/>
      <c r="CLN17"/>
      <c r="CLO17"/>
      <c r="CLP17"/>
      <c r="CLQ17"/>
      <c r="CLR17"/>
      <c r="CLS17"/>
      <c r="CLT17"/>
      <c r="CLU17"/>
      <c r="CLV17"/>
      <c r="CLW17"/>
      <c r="CLX17"/>
      <c r="CLY17"/>
      <c r="CLZ17"/>
      <c r="CMA17"/>
      <c r="CMB17"/>
      <c r="CMC17"/>
      <c r="CMD17"/>
      <c r="CME17"/>
      <c r="CMF17"/>
      <c r="CMG17"/>
      <c r="CMH17"/>
      <c r="CMI17"/>
      <c r="CMJ17"/>
      <c r="CMK17"/>
      <c r="CML17"/>
      <c r="CMM17"/>
      <c r="CMN17"/>
      <c r="CMO17"/>
      <c r="CMP17"/>
      <c r="CMQ17"/>
      <c r="CMR17"/>
      <c r="CMS17"/>
      <c r="CMT17"/>
      <c r="CMU17"/>
      <c r="CMV17"/>
      <c r="CMW17"/>
      <c r="CMX17"/>
      <c r="CMY17"/>
      <c r="CMZ17"/>
      <c r="CNA17"/>
      <c r="CNB17"/>
      <c r="CNC17"/>
      <c r="CND17"/>
      <c r="CNE17"/>
      <c r="CNF17"/>
      <c r="CNG17"/>
      <c r="CNH17"/>
      <c r="CNI17"/>
      <c r="CNJ17"/>
      <c r="CNK17"/>
      <c r="CNL17"/>
      <c r="CNM17"/>
      <c r="CNN17"/>
      <c r="CNO17"/>
      <c r="CNP17"/>
      <c r="CNQ17"/>
      <c r="CNR17"/>
      <c r="CNS17"/>
      <c r="CNT17"/>
      <c r="CNU17"/>
      <c r="CNV17"/>
      <c r="CNW17"/>
      <c r="CNX17"/>
      <c r="CNY17"/>
      <c r="CNZ17"/>
      <c r="COA17"/>
      <c r="COB17"/>
      <c r="COC17"/>
      <c r="COD17"/>
      <c r="COE17"/>
      <c r="COF17"/>
      <c r="COG17"/>
      <c r="COH17"/>
      <c r="COI17"/>
      <c r="COJ17"/>
      <c r="COK17"/>
      <c r="COL17"/>
      <c r="COM17"/>
      <c r="CON17"/>
      <c r="COO17"/>
      <c r="COP17"/>
      <c r="COQ17"/>
      <c r="COR17"/>
      <c r="COS17"/>
      <c r="COT17"/>
      <c r="COU17"/>
      <c r="COV17"/>
      <c r="COW17"/>
      <c r="COX17"/>
      <c r="COY17"/>
      <c r="COZ17"/>
      <c r="CPA17"/>
      <c r="CPB17"/>
      <c r="CPC17"/>
      <c r="CPD17"/>
      <c r="CPE17"/>
      <c r="CPF17"/>
      <c r="CPG17"/>
      <c r="CPH17"/>
      <c r="CPI17"/>
      <c r="CPJ17"/>
      <c r="CPK17"/>
      <c r="CPL17"/>
      <c r="CPM17"/>
      <c r="CPN17"/>
      <c r="CPO17"/>
      <c r="CPP17"/>
      <c r="CPQ17"/>
      <c r="CPR17"/>
      <c r="CPS17"/>
      <c r="CPT17"/>
      <c r="CPU17"/>
      <c r="CPV17"/>
      <c r="CPW17"/>
      <c r="CPX17"/>
      <c r="CPY17"/>
      <c r="CPZ17"/>
      <c r="CQA17"/>
      <c r="CQB17"/>
      <c r="CQC17"/>
      <c r="CQD17"/>
      <c r="CQE17"/>
      <c r="CQF17"/>
      <c r="CQG17"/>
      <c r="CQH17"/>
      <c r="CQI17"/>
      <c r="CQJ17"/>
      <c r="CQK17"/>
      <c r="CQL17"/>
      <c r="CQM17"/>
      <c r="CQN17"/>
      <c r="CQO17"/>
      <c r="CQP17"/>
      <c r="CQQ17"/>
      <c r="CQR17"/>
      <c r="CQS17"/>
      <c r="CQT17"/>
      <c r="CQU17"/>
      <c r="CQV17"/>
      <c r="CQW17"/>
      <c r="CQX17"/>
      <c r="CQY17"/>
      <c r="CQZ17"/>
      <c r="CRA17"/>
      <c r="CRB17"/>
      <c r="CRC17"/>
      <c r="CRD17"/>
      <c r="CRE17"/>
      <c r="CRF17"/>
      <c r="CRG17"/>
      <c r="CRH17"/>
      <c r="CRI17"/>
      <c r="CRJ17"/>
      <c r="CRK17"/>
      <c r="CRL17"/>
      <c r="CRM17"/>
      <c r="CRN17"/>
      <c r="CRO17"/>
      <c r="CRP17"/>
      <c r="CRQ17"/>
      <c r="CRR17"/>
      <c r="CRS17"/>
      <c r="CRT17"/>
      <c r="CRU17"/>
      <c r="CRV17"/>
      <c r="CRW17"/>
      <c r="CRX17"/>
      <c r="CRY17"/>
      <c r="CRZ17"/>
      <c r="CSA17"/>
      <c r="CSB17"/>
      <c r="CSC17"/>
      <c r="CSD17"/>
      <c r="CSE17"/>
      <c r="CSF17"/>
      <c r="CSG17"/>
      <c r="CSH17"/>
      <c r="CSI17"/>
      <c r="CSJ17"/>
      <c r="CSK17"/>
      <c r="CSL17"/>
      <c r="CSM17"/>
      <c r="CSN17"/>
      <c r="CSO17"/>
      <c r="CSP17"/>
      <c r="CSQ17"/>
      <c r="CSR17"/>
      <c r="CSS17"/>
      <c r="CST17"/>
      <c r="CSU17"/>
      <c r="CSV17"/>
      <c r="CSW17"/>
      <c r="CSX17"/>
      <c r="CSY17"/>
      <c r="CSZ17"/>
      <c r="CTA17"/>
      <c r="CTB17"/>
      <c r="CTC17"/>
      <c r="CTD17"/>
      <c r="CTE17"/>
      <c r="CTF17"/>
      <c r="CTG17"/>
      <c r="CTH17"/>
      <c r="CTI17"/>
      <c r="CTJ17"/>
      <c r="CTK17"/>
      <c r="CTL17"/>
      <c r="CTM17"/>
      <c r="CTN17"/>
      <c r="CTO17"/>
      <c r="CTP17"/>
      <c r="CTQ17"/>
      <c r="CTR17"/>
      <c r="CTS17"/>
      <c r="CTT17"/>
      <c r="CTU17"/>
      <c r="CTV17"/>
      <c r="CTW17"/>
      <c r="CTX17"/>
      <c r="CTY17"/>
      <c r="CTZ17"/>
      <c r="CUA17"/>
      <c r="CUB17"/>
      <c r="CUC17"/>
      <c r="CUD17"/>
      <c r="CUE17"/>
      <c r="CUF17"/>
      <c r="CUG17"/>
      <c r="CUH17"/>
      <c r="CUI17"/>
      <c r="CUJ17"/>
      <c r="CUK17"/>
      <c r="CUL17"/>
      <c r="CUM17"/>
      <c r="CUN17"/>
      <c r="CUO17"/>
      <c r="CUP17"/>
      <c r="CUQ17"/>
      <c r="CUR17"/>
      <c r="CUS17"/>
      <c r="CUT17"/>
      <c r="CUU17"/>
      <c r="CUV17"/>
      <c r="CUW17"/>
      <c r="CUX17"/>
      <c r="CUY17"/>
      <c r="CUZ17"/>
      <c r="CVA17"/>
      <c r="CVB17"/>
      <c r="CVC17"/>
      <c r="CVD17"/>
      <c r="CVE17"/>
      <c r="CVF17"/>
      <c r="CVG17"/>
      <c r="CVH17"/>
      <c r="CVI17"/>
      <c r="CVJ17"/>
      <c r="CVK17"/>
      <c r="CVL17"/>
      <c r="CVM17"/>
      <c r="CVN17"/>
      <c r="CVO17"/>
      <c r="CVP17"/>
      <c r="CVQ17"/>
      <c r="CVR17"/>
      <c r="CVS17"/>
      <c r="CVT17"/>
      <c r="CVU17"/>
      <c r="CVV17"/>
      <c r="CVW17"/>
      <c r="CVX17"/>
      <c r="CVY17"/>
      <c r="CVZ17"/>
      <c r="CWA17"/>
      <c r="CWB17"/>
      <c r="CWC17"/>
      <c r="CWD17"/>
      <c r="CWE17"/>
      <c r="CWF17"/>
      <c r="CWG17"/>
      <c r="CWH17"/>
      <c r="CWI17"/>
      <c r="CWJ17"/>
      <c r="CWK17"/>
      <c r="CWL17"/>
      <c r="CWM17"/>
      <c r="CWN17"/>
      <c r="CWO17"/>
      <c r="CWP17"/>
      <c r="CWQ17"/>
      <c r="CWR17"/>
      <c r="CWS17"/>
      <c r="CWT17"/>
      <c r="CWU17"/>
      <c r="CWV17"/>
      <c r="CWW17"/>
      <c r="CWX17"/>
      <c r="CWY17"/>
      <c r="CWZ17"/>
      <c r="CXA17"/>
      <c r="CXB17"/>
      <c r="CXC17"/>
      <c r="CXD17"/>
      <c r="CXE17"/>
      <c r="CXF17"/>
      <c r="CXG17"/>
      <c r="CXH17"/>
      <c r="CXI17"/>
      <c r="CXJ17"/>
      <c r="CXK17"/>
      <c r="CXL17"/>
      <c r="CXM17"/>
      <c r="CXN17"/>
      <c r="CXO17"/>
      <c r="CXP17"/>
      <c r="CXQ17"/>
      <c r="CXR17"/>
      <c r="CXS17"/>
      <c r="CXT17"/>
      <c r="CXU17"/>
      <c r="CXV17"/>
      <c r="CXW17"/>
      <c r="CXX17"/>
      <c r="CXY17"/>
      <c r="CXZ17"/>
      <c r="CYA17"/>
      <c r="CYB17"/>
      <c r="CYC17"/>
      <c r="CYD17"/>
      <c r="CYE17"/>
      <c r="CYF17"/>
      <c r="CYG17"/>
      <c r="CYH17"/>
      <c r="CYI17"/>
      <c r="CYJ17"/>
      <c r="CYK17"/>
      <c r="CYL17"/>
      <c r="CYM17"/>
      <c r="CYN17"/>
      <c r="CYO17"/>
      <c r="CYP17"/>
      <c r="CYQ17"/>
      <c r="CYR17"/>
      <c r="CYS17"/>
      <c r="CYT17"/>
      <c r="CYU17"/>
      <c r="CYV17"/>
      <c r="CYW17"/>
      <c r="CYX17"/>
      <c r="CYY17"/>
      <c r="CYZ17"/>
      <c r="CZA17"/>
      <c r="CZB17"/>
      <c r="CZC17"/>
      <c r="CZD17"/>
      <c r="CZE17"/>
      <c r="CZF17"/>
      <c r="CZG17"/>
      <c r="CZH17"/>
      <c r="CZI17"/>
      <c r="CZJ17"/>
      <c r="CZK17"/>
      <c r="CZL17"/>
      <c r="CZM17"/>
      <c r="CZN17"/>
      <c r="CZO17"/>
      <c r="CZP17"/>
      <c r="CZQ17"/>
      <c r="CZR17"/>
      <c r="CZS17"/>
      <c r="CZT17"/>
      <c r="CZU17"/>
      <c r="CZV17"/>
      <c r="CZW17"/>
      <c r="CZX17"/>
      <c r="CZY17"/>
      <c r="CZZ17"/>
      <c r="DAA17"/>
      <c r="DAB17"/>
      <c r="DAC17"/>
      <c r="DAD17"/>
      <c r="DAE17"/>
      <c r="DAF17"/>
      <c r="DAG17"/>
      <c r="DAH17"/>
      <c r="DAI17"/>
      <c r="DAJ17"/>
      <c r="DAK17"/>
      <c r="DAL17"/>
      <c r="DAM17"/>
      <c r="DAN17"/>
      <c r="DAO17"/>
      <c r="DAP17"/>
      <c r="DAQ17"/>
      <c r="DAR17"/>
      <c r="DAS17"/>
      <c r="DAT17"/>
      <c r="DAU17"/>
      <c r="DAV17"/>
      <c r="DAW17"/>
      <c r="DAX17"/>
      <c r="DAY17"/>
      <c r="DAZ17"/>
      <c r="DBA17"/>
      <c r="DBB17"/>
      <c r="DBC17"/>
      <c r="DBD17"/>
      <c r="DBE17"/>
      <c r="DBF17"/>
      <c r="DBG17"/>
      <c r="DBH17"/>
      <c r="DBI17"/>
      <c r="DBJ17"/>
      <c r="DBK17"/>
      <c r="DBL17"/>
      <c r="DBM17"/>
      <c r="DBN17"/>
      <c r="DBO17"/>
      <c r="DBP17"/>
      <c r="DBQ17"/>
      <c r="DBR17"/>
      <c r="DBS17"/>
      <c r="DBT17"/>
      <c r="DBU17"/>
      <c r="DBV17"/>
      <c r="DBW17"/>
      <c r="DBX17"/>
      <c r="DBY17"/>
      <c r="DBZ17"/>
      <c r="DCA17"/>
      <c r="DCB17"/>
      <c r="DCC17"/>
      <c r="DCD17"/>
      <c r="DCE17"/>
      <c r="DCF17"/>
      <c r="DCG17"/>
      <c r="DCH17"/>
      <c r="DCI17"/>
      <c r="DCJ17"/>
      <c r="DCK17"/>
      <c r="DCL17"/>
      <c r="DCM17"/>
      <c r="DCN17"/>
      <c r="DCO17"/>
      <c r="DCP17"/>
      <c r="DCQ17"/>
      <c r="DCR17"/>
      <c r="DCS17"/>
      <c r="DCT17"/>
      <c r="DCU17"/>
      <c r="DCV17"/>
      <c r="DCW17"/>
      <c r="DCX17"/>
      <c r="DCY17"/>
      <c r="DCZ17"/>
      <c r="DDA17"/>
      <c r="DDB17"/>
      <c r="DDC17"/>
      <c r="DDD17"/>
      <c r="DDE17"/>
      <c r="DDF17"/>
      <c r="DDG17"/>
      <c r="DDH17"/>
      <c r="DDI17"/>
      <c r="DDJ17"/>
      <c r="DDK17"/>
      <c r="DDL17"/>
      <c r="DDM17"/>
      <c r="DDN17"/>
      <c r="DDO17"/>
      <c r="DDP17"/>
      <c r="DDQ17"/>
      <c r="DDR17"/>
      <c r="DDS17"/>
      <c r="DDT17"/>
      <c r="DDU17"/>
      <c r="DDV17"/>
      <c r="DDW17"/>
      <c r="DDX17"/>
      <c r="DDY17"/>
      <c r="DDZ17"/>
      <c r="DEA17"/>
      <c r="DEB17"/>
      <c r="DEC17"/>
      <c r="DED17"/>
      <c r="DEE17"/>
      <c r="DEF17"/>
      <c r="DEG17"/>
      <c r="DEH17"/>
      <c r="DEI17"/>
      <c r="DEJ17"/>
      <c r="DEK17"/>
      <c r="DEL17"/>
      <c r="DEM17"/>
      <c r="DEN17"/>
      <c r="DEO17"/>
      <c r="DEP17"/>
      <c r="DEQ17"/>
      <c r="DER17"/>
      <c r="DES17"/>
      <c r="DET17"/>
      <c r="DEU17"/>
      <c r="DEV17"/>
      <c r="DEW17"/>
      <c r="DEX17"/>
      <c r="DEY17"/>
      <c r="DEZ17"/>
      <c r="DFA17"/>
      <c r="DFB17"/>
      <c r="DFC17"/>
      <c r="DFD17"/>
      <c r="DFE17"/>
      <c r="DFF17"/>
      <c r="DFG17"/>
      <c r="DFH17"/>
      <c r="DFI17"/>
      <c r="DFJ17"/>
      <c r="DFK17"/>
      <c r="DFL17"/>
      <c r="DFM17"/>
      <c r="DFN17"/>
      <c r="DFO17"/>
      <c r="DFP17"/>
      <c r="DFQ17"/>
      <c r="DFR17"/>
      <c r="DFS17"/>
      <c r="DFT17"/>
      <c r="DFU17"/>
      <c r="DFV17"/>
      <c r="DFW17"/>
      <c r="DFX17"/>
      <c r="DFY17"/>
      <c r="DFZ17"/>
      <c r="DGA17"/>
      <c r="DGB17"/>
      <c r="DGC17"/>
      <c r="DGD17"/>
      <c r="DGE17"/>
      <c r="DGF17"/>
      <c r="DGG17"/>
      <c r="DGH17"/>
      <c r="DGI17"/>
      <c r="DGJ17"/>
      <c r="DGK17"/>
      <c r="DGL17"/>
      <c r="DGM17"/>
      <c r="DGN17"/>
      <c r="DGO17"/>
      <c r="DGP17"/>
      <c r="DGQ17"/>
      <c r="DGR17"/>
      <c r="DGS17"/>
      <c r="DGT17"/>
      <c r="DGU17"/>
      <c r="DGV17"/>
      <c r="DGW17"/>
      <c r="DGX17"/>
      <c r="DGY17"/>
      <c r="DGZ17"/>
      <c r="DHA17"/>
      <c r="DHB17"/>
      <c r="DHC17"/>
      <c r="DHD17"/>
      <c r="DHE17"/>
      <c r="DHF17"/>
      <c r="DHG17"/>
      <c r="DHH17"/>
      <c r="DHI17"/>
      <c r="DHJ17"/>
      <c r="DHK17"/>
      <c r="DHL17"/>
      <c r="DHM17"/>
      <c r="DHN17"/>
      <c r="DHO17"/>
      <c r="DHP17"/>
      <c r="DHQ17"/>
      <c r="DHR17"/>
      <c r="DHS17"/>
      <c r="DHT17"/>
      <c r="DHU17"/>
      <c r="DHV17"/>
      <c r="DHW17"/>
      <c r="DHX17"/>
      <c r="DHY17"/>
      <c r="DHZ17"/>
      <c r="DIA17"/>
      <c r="DIB17"/>
      <c r="DIC17"/>
      <c r="DID17"/>
      <c r="DIE17"/>
      <c r="DIF17"/>
      <c r="DIG17"/>
      <c r="DIH17"/>
      <c r="DII17"/>
      <c r="DIJ17"/>
      <c r="DIK17"/>
      <c r="DIL17"/>
      <c r="DIM17"/>
      <c r="DIN17"/>
      <c r="DIO17"/>
      <c r="DIP17"/>
      <c r="DIQ17"/>
      <c r="DIR17"/>
      <c r="DIS17"/>
      <c r="DIT17"/>
      <c r="DIU17"/>
      <c r="DIV17"/>
      <c r="DIW17"/>
      <c r="DIX17"/>
      <c r="DIY17"/>
      <c r="DIZ17"/>
      <c r="DJA17"/>
      <c r="DJB17"/>
      <c r="DJC17"/>
      <c r="DJD17"/>
      <c r="DJE17"/>
      <c r="DJF17"/>
      <c r="DJG17"/>
      <c r="DJH17"/>
      <c r="DJI17"/>
      <c r="DJJ17"/>
      <c r="DJK17"/>
      <c r="DJL17"/>
      <c r="DJM17"/>
      <c r="DJN17"/>
      <c r="DJO17"/>
      <c r="DJP17"/>
      <c r="DJQ17"/>
      <c r="DJR17"/>
      <c r="DJS17"/>
      <c r="DJT17"/>
      <c r="DJU17"/>
      <c r="DJV17"/>
      <c r="DJW17"/>
      <c r="DJX17"/>
      <c r="DJY17"/>
      <c r="DJZ17"/>
      <c r="DKA17"/>
      <c r="DKB17"/>
      <c r="DKC17"/>
      <c r="DKD17"/>
      <c r="DKE17"/>
      <c r="DKF17"/>
      <c r="DKG17"/>
      <c r="DKH17"/>
      <c r="DKI17"/>
      <c r="DKJ17"/>
      <c r="DKK17"/>
      <c r="DKL17"/>
      <c r="DKM17"/>
      <c r="DKN17"/>
      <c r="DKO17"/>
      <c r="DKP17"/>
      <c r="DKQ17"/>
      <c r="DKR17"/>
      <c r="DKS17"/>
      <c r="DKT17"/>
      <c r="DKU17"/>
      <c r="DKV17"/>
      <c r="DKW17"/>
      <c r="DKX17"/>
      <c r="DKY17"/>
      <c r="DKZ17"/>
      <c r="DLA17"/>
      <c r="DLB17"/>
      <c r="DLC17"/>
      <c r="DLD17"/>
      <c r="DLE17"/>
      <c r="DLF17"/>
      <c r="DLG17"/>
      <c r="DLH17"/>
      <c r="DLI17"/>
      <c r="DLJ17"/>
      <c r="DLK17"/>
      <c r="DLL17"/>
      <c r="DLM17"/>
      <c r="DLN17"/>
      <c r="DLO17"/>
      <c r="DLP17"/>
      <c r="DLQ17"/>
      <c r="DLR17"/>
      <c r="DLS17"/>
      <c r="DLT17"/>
      <c r="DLU17"/>
      <c r="DLV17"/>
      <c r="DLW17"/>
      <c r="DLX17"/>
      <c r="DLY17"/>
      <c r="DLZ17"/>
      <c r="DMA17"/>
      <c r="DMB17"/>
      <c r="DMC17"/>
      <c r="DMD17"/>
      <c r="DME17"/>
      <c r="DMF17"/>
      <c r="DMG17"/>
      <c r="DMH17"/>
      <c r="DMI17"/>
      <c r="DMJ17"/>
      <c r="DMK17"/>
      <c r="DML17"/>
      <c r="DMM17"/>
      <c r="DMN17"/>
      <c r="DMO17"/>
      <c r="DMP17"/>
      <c r="DMQ17"/>
      <c r="DMR17"/>
      <c r="DMS17"/>
      <c r="DMT17"/>
      <c r="DMU17"/>
      <c r="DMV17"/>
      <c r="DMW17"/>
      <c r="DMX17"/>
      <c r="DMY17"/>
      <c r="DMZ17"/>
      <c r="DNA17"/>
      <c r="DNB17"/>
      <c r="DNC17"/>
      <c r="DND17"/>
      <c r="DNE17"/>
      <c r="DNF17"/>
      <c r="DNG17"/>
      <c r="DNH17"/>
      <c r="DNI17"/>
      <c r="DNJ17"/>
      <c r="DNK17"/>
      <c r="DNL17"/>
      <c r="DNM17"/>
      <c r="DNN17"/>
      <c r="DNO17"/>
      <c r="DNP17"/>
      <c r="DNQ17"/>
      <c r="DNR17"/>
      <c r="DNS17"/>
      <c r="DNT17"/>
      <c r="DNU17"/>
      <c r="DNV17"/>
      <c r="DNW17"/>
      <c r="DNX17"/>
      <c r="DNY17"/>
      <c r="DNZ17"/>
      <c r="DOA17"/>
      <c r="DOB17"/>
      <c r="DOC17"/>
      <c r="DOD17"/>
      <c r="DOE17"/>
      <c r="DOF17"/>
      <c r="DOG17"/>
      <c r="DOH17"/>
      <c r="DOI17"/>
      <c r="DOJ17"/>
      <c r="DOK17"/>
      <c r="DOL17"/>
      <c r="DOM17"/>
      <c r="DON17"/>
      <c r="DOO17"/>
      <c r="DOP17"/>
      <c r="DOQ17"/>
      <c r="DOR17"/>
      <c r="DOS17"/>
      <c r="DOT17"/>
      <c r="DOU17"/>
      <c r="DOV17"/>
      <c r="DOW17"/>
      <c r="DOX17"/>
      <c r="DOY17"/>
      <c r="DOZ17"/>
      <c r="DPA17"/>
      <c r="DPB17"/>
      <c r="DPC17"/>
      <c r="DPD17"/>
      <c r="DPE17"/>
      <c r="DPF17"/>
      <c r="DPG17"/>
      <c r="DPH17"/>
      <c r="DPI17"/>
      <c r="DPJ17"/>
      <c r="DPK17"/>
      <c r="DPL17"/>
      <c r="DPM17"/>
      <c r="DPN17"/>
      <c r="DPO17"/>
      <c r="DPP17"/>
      <c r="DPQ17"/>
      <c r="DPR17"/>
      <c r="DPS17"/>
      <c r="DPT17"/>
      <c r="DPU17"/>
      <c r="DPV17"/>
      <c r="DPW17"/>
      <c r="DPX17"/>
      <c r="DPY17"/>
      <c r="DPZ17"/>
      <c r="DQA17"/>
      <c r="DQB17"/>
      <c r="DQC17"/>
      <c r="DQD17"/>
      <c r="DQE17"/>
      <c r="DQF17"/>
      <c r="DQG17"/>
      <c r="DQH17"/>
      <c r="DQI17"/>
      <c r="DQJ17"/>
      <c r="DQK17"/>
      <c r="DQL17"/>
      <c r="DQM17"/>
      <c r="DQN17"/>
      <c r="DQO17"/>
      <c r="DQP17"/>
      <c r="DQQ17"/>
      <c r="DQR17"/>
      <c r="DQS17"/>
      <c r="DQT17"/>
      <c r="DQU17"/>
      <c r="DQV17"/>
      <c r="DQW17"/>
      <c r="DQX17"/>
      <c r="DQY17"/>
      <c r="DQZ17"/>
      <c r="DRA17"/>
      <c r="DRB17"/>
      <c r="DRC17"/>
      <c r="DRD17"/>
      <c r="DRE17"/>
      <c r="DRF17"/>
      <c r="DRG17"/>
      <c r="DRH17"/>
      <c r="DRI17"/>
      <c r="DRJ17"/>
      <c r="DRK17"/>
      <c r="DRL17"/>
      <c r="DRM17"/>
      <c r="DRN17"/>
      <c r="DRO17"/>
      <c r="DRP17"/>
      <c r="DRQ17"/>
      <c r="DRR17"/>
      <c r="DRS17"/>
      <c r="DRT17"/>
      <c r="DRU17"/>
      <c r="DRV17"/>
      <c r="DRW17"/>
      <c r="DRX17"/>
      <c r="DRY17"/>
      <c r="DRZ17"/>
      <c r="DSA17"/>
      <c r="DSB17"/>
      <c r="DSC17"/>
      <c r="DSD17"/>
      <c r="DSE17"/>
      <c r="DSF17"/>
      <c r="DSG17"/>
      <c r="DSH17"/>
      <c r="DSI17"/>
      <c r="DSJ17"/>
      <c r="DSK17"/>
      <c r="DSL17"/>
      <c r="DSM17"/>
      <c r="DSN17"/>
      <c r="DSO17"/>
      <c r="DSP17"/>
      <c r="DSQ17"/>
      <c r="DSR17"/>
      <c r="DSS17"/>
      <c r="DST17"/>
      <c r="DSU17"/>
      <c r="DSV17"/>
      <c r="DSW17"/>
      <c r="DSX17"/>
      <c r="DSY17"/>
      <c r="DSZ17"/>
      <c r="DTA17"/>
      <c r="DTB17"/>
      <c r="DTC17"/>
      <c r="DTD17"/>
      <c r="DTE17"/>
      <c r="DTF17"/>
      <c r="DTG17"/>
      <c r="DTH17"/>
      <c r="DTI17"/>
      <c r="DTJ17"/>
      <c r="DTK17"/>
      <c r="DTL17"/>
      <c r="DTM17"/>
      <c r="DTN17"/>
      <c r="DTO17"/>
      <c r="DTP17"/>
      <c r="DTQ17"/>
      <c r="DTR17"/>
      <c r="DTS17"/>
      <c r="DTT17"/>
      <c r="DTU17"/>
      <c r="DTV17"/>
      <c r="DTW17"/>
      <c r="DTX17"/>
      <c r="DTY17"/>
      <c r="DTZ17"/>
      <c r="DUA17"/>
      <c r="DUB17"/>
      <c r="DUC17"/>
      <c r="DUD17"/>
      <c r="DUE17"/>
      <c r="DUF17"/>
      <c r="DUG17"/>
      <c r="DUH17"/>
      <c r="DUI17"/>
      <c r="DUJ17"/>
      <c r="DUK17"/>
      <c r="DUL17"/>
      <c r="DUM17"/>
      <c r="DUN17"/>
      <c r="DUO17"/>
      <c r="DUP17"/>
      <c r="DUQ17"/>
      <c r="DUR17"/>
      <c r="DUS17"/>
      <c r="DUT17"/>
      <c r="DUU17"/>
      <c r="DUV17"/>
      <c r="DUW17"/>
      <c r="DUX17"/>
      <c r="DUY17"/>
      <c r="DUZ17"/>
      <c r="DVA17"/>
      <c r="DVB17"/>
      <c r="DVC17"/>
      <c r="DVD17"/>
      <c r="DVE17"/>
      <c r="DVF17"/>
      <c r="DVG17"/>
      <c r="DVH17"/>
      <c r="DVI17"/>
      <c r="DVJ17"/>
      <c r="DVK17"/>
      <c r="DVL17"/>
      <c r="DVM17"/>
      <c r="DVN17"/>
      <c r="DVO17"/>
      <c r="DVP17"/>
      <c r="DVQ17"/>
      <c r="DVR17"/>
      <c r="DVS17"/>
      <c r="DVT17"/>
      <c r="DVU17"/>
      <c r="DVV17"/>
      <c r="DVW17"/>
      <c r="DVX17"/>
      <c r="DVY17"/>
      <c r="DVZ17"/>
      <c r="DWA17"/>
      <c r="DWB17"/>
      <c r="DWC17"/>
      <c r="DWD17"/>
      <c r="DWE17"/>
      <c r="DWF17"/>
      <c r="DWG17"/>
      <c r="DWH17"/>
      <c r="DWI17"/>
      <c r="DWJ17"/>
      <c r="DWK17"/>
      <c r="DWL17"/>
      <c r="DWM17"/>
      <c r="DWN17"/>
      <c r="DWO17"/>
      <c r="DWP17"/>
      <c r="DWQ17"/>
      <c r="DWR17"/>
      <c r="DWS17"/>
      <c r="DWT17"/>
      <c r="DWU17"/>
      <c r="DWV17"/>
      <c r="DWW17"/>
      <c r="DWX17"/>
      <c r="DWY17"/>
      <c r="DWZ17"/>
      <c r="DXA17"/>
      <c r="DXB17"/>
      <c r="DXC17"/>
      <c r="DXD17"/>
      <c r="DXE17"/>
      <c r="DXF17"/>
      <c r="DXG17"/>
      <c r="DXH17"/>
      <c r="DXI17"/>
      <c r="DXJ17"/>
      <c r="DXK17"/>
      <c r="DXL17"/>
      <c r="DXM17"/>
      <c r="DXN17"/>
      <c r="DXO17"/>
      <c r="DXP17"/>
      <c r="DXQ17"/>
      <c r="DXR17"/>
      <c r="DXS17"/>
      <c r="DXT17"/>
      <c r="DXU17"/>
      <c r="DXV17"/>
      <c r="DXW17"/>
      <c r="DXX17"/>
      <c r="DXY17"/>
      <c r="DXZ17"/>
      <c r="DYA17"/>
      <c r="DYB17"/>
      <c r="DYC17"/>
      <c r="DYD17"/>
      <c r="DYE17"/>
      <c r="DYF17"/>
      <c r="DYG17"/>
      <c r="DYH17"/>
      <c r="DYI17"/>
      <c r="DYJ17"/>
      <c r="DYK17"/>
      <c r="DYL17"/>
      <c r="DYM17"/>
      <c r="DYN17"/>
      <c r="DYO17"/>
      <c r="DYP17"/>
      <c r="DYQ17"/>
      <c r="DYR17"/>
      <c r="DYS17"/>
      <c r="DYT17"/>
      <c r="DYU17"/>
      <c r="DYV17"/>
      <c r="DYW17"/>
      <c r="DYX17"/>
      <c r="DYY17"/>
      <c r="DYZ17"/>
      <c r="DZA17"/>
      <c r="DZB17"/>
      <c r="DZC17"/>
      <c r="DZD17"/>
      <c r="DZE17"/>
      <c r="DZF17"/>
      <c r="DZG17"/>
      <c r="DZH17"/>
      <c r="DZI17"/>
      <c r="DZJ17"/>
      <c r="DZK17"/>
      <c r="DZL17"/>
      <c r="DZM17"/>
      <c r="DZN17"/>
      <c r="DZO17"/>
      <c r="DZP17"/>
      <c r="DZQ17"/>
      <c r="DZR17"/>
      <c r="DZS17"/>
      <c r="DZT17"/>
      <c r="DZU17"/>
      <c r="DZV17"/>
      <c r="DZW17"/>
      <c r="DZX17"/>
      <c r="DZY17"/>
      <c r="DZZ17"/>
      <c r="EAA17"/>
      <c r="EAB17"/>
      <c r="EAC17"/>
      <c r="EAD17"/>
      <c r="EAE17"/>
      <c r="EAF17"/>
      <c r="EAG17"/>
      <c r="EAH17"/>
      <c r="EAI17"/>
      <c r="EAJ17"/>
      <c r="EAK17"/>
      <c r="EAL17"/>
      <c r="EAM17"/>
      <c r="EAN17"/>
      <c r="EAO17"/>
      <c r="EAP17"/>
      <c r="EAQ17"/>
      <c r="EAR17"/>
      <c r="EAS17"/>
      <c r="EAT17"/>
      <c r="EAU17"/>
      <c r="EAV17"/>
      <c r="EAW17"/>
      <c r="EAX17"/>
      <c r="EAY17"/>
      <c r="EAZ17"/>
      <c r="EBA17"/>
      <c r="EBB17"/>
      <c r="EBC17"/>
      <c r="EBD17"/>
      <c r="EBE17"/>
      <c r="EBF17"/>
      <c r="EBG17"/>
      <c r="EBH17"/>
      <c r="EBI17"/>
      <c r="EBJ17"/>
      <c r="EBK17"/>
      <c r="EBL17"/>
      <c r="EBM17"/>
      <c r="EBN17"/>
      <c r="EBO17"/>
      <c r="EBP17"/>
      <c r="EBQ17"/>
      <c r="EBR17"/>
      <c r="EBS17"/>
      <c r="EBT17"/>
      <c r="EBU17"/>
      <c r="EBV17"/>
      <c r="EBW17"/>
      <c r="EBX17"/>
      <c r="EBY17"/>
      <c r="EBZ17"/>
      <c r="ECA17"/>
      <c r="ECB17"/>
      <c r="ECC17"/>
      <c r="ECD17"/>
      <c r="ECE17"/>
      <c r="ECF17"/>
      <c r="ECG17"/>
      <c r="ECH17"/>
      <c r="ECI17"/>
      <c r="ECJ17"/>
      <c r="ECK17"/>
      <c r="ECL17"/>
      <c r="ECM17"/>
      <c r="ECN17"/>
      <c r="ECO17"/>
      <c r="ECP17"/>
      <c r="ECQ17"/>
      <c r="ECR17"/>
      <c r="ECS17"/>
      <c r="ECT17"/>
      <c r="ECU17"/>
      <c r="ECV17"/>
      <c r="ECW17"/>
      <c r="ECX17"/>
      <c r="ECY17"/>
      <c r="ECZ17"/>
      <c r="EDA17"/>
      <c r="EDB17"/>
      <c r="EDC17"/>
      <c r="EDD17"/>
      <c r="EDE17"/>
      <c r="EDF17"/>
      <c r="EDG17"/>
      <c r="EDH17"/>
      <c r="EDI17"/>
      <c r="EDJ17"/>
      <c r="EDK17"/>
      <c r="EDL17"/>
      <c r="EDM17"/>
      <c r="EDN17"/>
      <c r="EDO17"/>
      <c r="EDP17"/>
      <c r="EDQ17"/>
      <c r="EDR17"/>
      <c r="EDS17"/>
      <c r="EDT17"/>
      <c r="EDU17"/>
      <c r="EDV17"/>
      <c r="EDW17"/>
      <c r="EDX17"/>
      <c r="EDY17"/>
      <c r="EDZ17"/>
      <c r="EEA17"/>
      <c r="EEB17"/>
      <c r="EEC17"/>
      <c r="EED17"/>
      <c r="EEE17"/>
      <c r="EEF17"/>
      <c r="EEG17"/>
      <c r="EEH17"/>
      <c r="EEI17"/>
      <c r="EEJ17"/>
      <c r="EEK17"/>
      <c r="EEL17"/>
      <c r="EEM17"/>
      <c r="EEN17"/>
      <c r="EEO17"/>
      <c r="EEP17"/>
      <c r="EEQ17"/>
      <c r="EER17"/>
      <c r="EES17"/>
      <c r="EET17"/>
      <c r="EEU17"/>
      <c r="EEV17"/>
      <c r="EEW17"/>
      <c r="EEX17"/>
      <c r="EEY17"/>
      <c r="EEZ17"/>
      <c r="EFA17"/>
      <c r="EFB17"/>
      <c r="EFC17"/>
      <c r="EFD17"/>
      <c r="EFE17"/>
      <c r="EFF17"/>
      <c r="EFG17"/>
      <c r="EFH17"/>
      <c r="EFI17"/>
      <c r="EFJ17"/>
      <c r="EFK17"/>
      <c r="EFL17"/>
      <c r="EFM17"/>
      <c r="EFN17"/>
      <c r="EFO17"/>
      <c r="EFP17"/>
      <c r="EFQ17"/>
      <c r="EFR17"/>
      <c r="EFS17"/>
      <c r="EFT17"/>
      <c r="EFU17"/>
      <c r="EFV17"/>
      <c r="EFW17"/>
      <c r="EFX17"/>
      <c r="EFY17"/>
      <c r="EFZ17"/>
      <c r="EGA17"/>
      <c r="EGB17"/>
      <c r="EGC17"/>
      <c r="EGD17"/>
      <c r="EGE17"/>
      <c r="EGF17"/>
      <c r="EGG17"/>
      <c r="EGH17"/>
      <c r="EGI17"/>
      <c r="EGJ17"/>
      <c r="EGK17"/>
      <c r="EGL17"/>
      <c r="EGM17"/>
      <c r="EGN17"/>
      <c r="EGO17"/>
      <c r="EGP17"/>
      <c r="EGQ17"/>
      <c r="EGR17"/>
      <c r="EGS17"/>
      <c r="EGT17"/>
      <c r="EGU17"/>
      <c r="EGV17"/>
      <c r="EGW17"/>
      <c r="EGX17"/>
      <c r="EGY17"/>
      <c r="EGZ17"/>
      <c r="EHA17"/>
      <c r="EHB17"/>
      <c r="EHC17"/>
      <c r="EHD17"/>
      <c r="EHE17"/>
      <c r="EHF17"/>
      <c r="EHG17"/>
      <c r="EHH17"/>
      <c r="EHI17"/>
      <c r="EHJ17"/>
      <c r="EHK17"/>
      <c r="EHL17"/>
      <c r="EHM17"/>
      <c r="EHN17"/>
      <c r="EHO17"/>
      <c r="EHP17"/>
      <c r="EHQ17"/>
      <c r="EHR17"/>
      <c r="EHS17"/>
      <c r="EHT17"/>
      <c r="EHU17"/>
      <c r="EHV17"/>
      <c r="EHW17"/>
      <c r="EHX17"/>
      <c r="EHY17"/>
      <c r="EHZ17"/>
      <c r="EIA17"/>
      <c r="EIB17"/>
      <c r="EIC17"/>
      <c r="EID17"/>
      <c r="EIE17"/>
      <c r="EIF17"/>
      <c r="EIG17"/>
      <c r="EIH17"/>
      <c r="EII17"/>
      <c r="EIJ17"/>
      <c r="EIK17"/>
      <c r="EIL17"/>
      <c r="EIM17"/>
      <c r="EIN17"/>
      <c r="EIO17"/>
      <c r="EIP17"/>
      <c r="EIQ17"/>
      <c r="EIR17"/>
      <c r="EIS17"/>
      <c r="EIT17"/>
      <c r="EIU17"/>
      <c r="EIV17"/>
      <c r="EIW17"/>
      <c r="EIX17"/>
      <c r="EIY17"/>
      <c r="EIZ17"/>
      <c r="EJA17"/>
      <c r="EJB17"/>
      <c r="EJC17"/>
      <c r="EJD17"/>
      <c r="EJE17"/>
      <c r="EJF17"/>
      <c r="EJG17"/>
      <c r="EJH17"/>
      <c r="EJI17"/>
      <c r="EJJ17"/>
      <c r="EJK17"/>
      <c r="EJL17"/>
      <c r="EJM17"/>
      <c r="EJN17"/>
      <c r="EJO17"/>
      <c r="EJP17"/>
      <c r="EJQ17"/>
      <c r="EJR17"/>
      <c r="EJS17"/>
      <c r="EJT17"/>
      <c r="EJU17"/>
      <c r="EJV17"/>
      <c r="EJW17"/>
      <c r="EJX17"/>
      <c r="EJY17"/>
      <c r="EJZ17"/>
      <c r="EKA17"/>
      <c r="EKB17"/>
      <c r="EKC17"/>
      <c r="EKD17"/>
      <c r="EKE17"/>
      <c r="EKF17"/>
      <c r="EKG17"/>
      <c r="EKH17"/>
      <c r="EKI17"/>
      <c r="EKJ17"/>
      <c r="EKK17"/>
      <c r="EKL17"/>
      <c r="EKM17"/>
      <c r="EKN17"/>
      <c r="EKO17"/>
      <c r="EKP17"/>
      <c r="EKQ17"/>
      <c r="EKR17"/>
      <c r="EKS17"/>
      <c r="EKT17"/>
      <c r="EKU17"/>
      <c r="EKV17"/>
      <c r="EKW17"/>
      <c r="EKX17"/>
      <c r="EKY17"/>
      <c r="EKZ17"/>
      <c r="ELA17"/>
      <c r="ELB17"/>
      <c r="ELC17"/>
      <c r="ELD17"/>
      <c r="ELE17"/>
      <c r="ELF17"/>
      <c r="ELG17"/>
      <c r="ELH17"/>
      <c r="ELI17"/>
      <c r="ELJ17"/>
      <c r="ELK17"/>
      <c r="ELL17"/>
      <c r="ELM17"/>
      <c r="ELN17"/>
      <c r="ELO17"/>
      <c r="ELP17"/>
      <c r="ELQ17"/>
      <c r="ELR17"/>
      <c r="ELS17"/>
      <c r="ELT17"/>
      <c r="ELU17"/>
      <c r="ELV17"/>
      <c r="ELW17"/>
      <c r="ELX17"/>
      <c r="ELY17"/>
      <c r="ELZ17"/>
      <c r="EMA17"/>
      <c r="EMB17"/>
      <c r="EMC17"/>
      <c r="EMD17"/>
      <c r="EME17"/>
      <c r="EMF17"/>
      <c r="EMG17"/>
      <c r="EMH17"/>
      <c r="EMI17"/>
      <c r="EMJ17"/>
      <c r="EMK17"/>
      <c r="EML17"/>
      <c r="EMM17"/>
      <c r="EMN17"/>
      <c r="EMO17"/>
      <c r="EMP17"/>
      <c r="EMQ17"/>
      <c r="EMR17"/>
      <c r="EMS17"/>
      <c r="EMT17"/>
      <c r="EMU17"/>
      <c r="EMV17"/>
      <c r="EMW17"/>
      <c r="EMX17"/>
      <c r="EMY17"/>
      <c r="EMZ17"/>
      <c r="ENA17"/>
      <c r="ENB17"/>
      <c r="ENC17"/>
      <c r="END17"/>
      <c r="ENE17"/>
      <c r="ENF17"/>
      <c r="ENG17"/>
      <c r="ENH17"/>
      <c r="ENI17"/>
      <c r="ENJ17"/>
      <c r="ENK17"/>
      <c r="ENL17"/>
      <c r="ENM17"/>
      <c r="ENN17"/>
      <c r="ENO17"/>
      <c r="ENP17"/>
      <c r="ENQ17"/>
      <c r="ENR17"/>
      <c r="ENS17"/>
      <c r="ENT17"/>
      <c r="ENU17"/>
      <c r="ENV17"/>
      <c r="ENW17"/>
      <c r="ENX17"/>
      <c r="ENY17"/>
      <c r="ENZ17"/>
      <c r="EOA17"/>
      <c r="EOB17"/>
      <c r="EOC17"/>
      <c r="EOD17"/>
      <c r="EOE17"/>
      <c r="EOF17"/>
      <c r="EOG17"/>
      <c r="EOH17"/>
      <c r="EOI17"/>
      <c r="EOJ17"/>
      <c r="EOK17"/>
      <c r="EOL17"/>
      <c r="EOM17"/>
      <c r="EON17"/>
      <c r="EOO17"/>
      <c r="EOP17"/>
      <c r="EOQ17"/>
      <c r="EOR17"/>
      <c r="EOS17"/>
      <c r="EOT17"/>
      <c r="EOU17"/>
      <c r="EOV17"/>
      <c r="EOW17"/>
      <c r="EOX17"/>
      <c r="EOY17"/>
      <c r="EOZ17"/>
      <c r="EPA17"/>
      <c r="EPB17"/>
      <c r="EPC17"/>
      <c r="EPD17"/>
      <c r="EPE17"/>
      <c r="EPF17"/>
      <c r="EPG17"/>
      <c r="EPH17"/>
      <c r="EPI17"/>
      <c r="EPJ17"/>
      <c r="EPK17"/>
      <c r="EPL17"/>
      <c r="EPM17"/>
      <c r="EPN17"/>
      <c r="EPO17"/>
      <c r="EPP17"/>
      <c r="EPQ17"/>
      <c r="EPR17"/>
      <c r="EPS17"/>
      <c r="EPT17"/>
      <c r="EPU17"/>
      <c r="EPV17"/>
      <c r="EPW17"/>
      <c r="EPX17"/>
      <c r="EPY17"/>
      <c r="EPZ17"/>
      <c r="EQA17"/>
      <c r="EQB17"/>
      <c r="EQC17"/>
      <c r="EQD17"/>
      <c r="EQE17"/>
      <c r="EQF17"/>
      <c r="EQG17"/>
      <c r="EQH17"/>
      <c r="EQI17"/>
      <c r="EQJ17"/>
      <c r="EQK17"/>
      <c r="EQL17"/>
      <c r="EQM17"/>
      <c r="EQN17"/>
      <c r="EQO17"/>
      <c r="EQP17"/>
      <c r="EQQ17"/>
      <c r="EQR17"/>
      <c r="EQS17"/>
      <c r="EQT17"/>
      <c r="EQU17"/>
      <c r="EQV17"/>
      <c r="EQW17"/>
      <c r="EQX17"/>
      <c r="EQY17"/>
      <c r="EQZ17"/>
      <c r="ERA17"/>
      <c r="ERB17"/>
      <c r="ERC17"/>
      <c r="ERD17"/>
      <c r="ERE17"/>
      <c r="ERF17"/>
      <c r="ERG17"/>
      <c r="ERH17"/>
      <c r="ERI17"/>
      <c r="ERJ17"/>
      <c r="ERK17"/>
      <c r="ERL17"/>
      <c r="ERM17"/>
      <c r="ERN17"/>
      <c r="ERO17"/>
      <c r="ERP17"/>
      <c r="ERQ17"/>
      <c r="ERR17"/>
      <c r="ERS17"/>
      <c r="ERT17"/>
      <c r="ERU17"/>
      <c r="ERV17"/>
      <c r="ERW17"/>
      <c r="ERX17"/>
      <c r="ERY17"/>
      <c r="ERZ17"/>
      <c r="ESA17"/>
      <c r="ESB17"/>
      <c r="ESC17"/>
      <c r="ESD17"/>
      <c r="ESE17"/>
      <c r="ESF17"/>
      <c r="ESG17"/>
      <c r="ESH17"/>
      <c r="ESI17"/>
      <c r="ESJ17"/>
      <c r="ESK17"/>
      <c r="ESL17"/>
      <c r="ESM17"/>
      <c r="ESN17"/>
      <c r="ESO17"/>
      <c r="ESP17"/>
      <c r="ESQ17"/>
      <c r="ESR17"/>
      <c r="ESS17"/>
      <c r="EST17"/>
      <c r="ESU17"/>
      <c r="ESV17"/>
      <c r="ESW17"/>
      <c r="ESX17"/>
      <c r="ESY17"/>
      <c r="ESZ17"/>
      <c r="ETA17"/>
      <c r="ETB17"/>
      <c r="ETC17"/>
      <c r="ETD17"/>
      <c r="ETE17"/>
      <c r="ETF17"/>
      <c r="ETG17"/>
      <c r="ETH17"/>
      <c r="ETI17"/>
      <c r="ETJ17"/>
      <c r="ETK17"/>
      <c r="ETL17"/>
      <c r="ETM17"/>
      <c r="ETN17"/>
      <c r="ETO17"/>
      <c r="ETP17"/>
      <c r="ETQ17"/>
      <c r="ETR17"/>
      <c r="ETS17"/>
      <c r="ETT17"/>
      <c r="ETU17"/>
      <c r="ETV17"/>
      <c r="ETW17"/>
      <c r="ETX17"/>
      <c r="ETY17"/>
      <c r="ETZ17"/>
      <c r="EUA17"/>
      <c r="EUB17"/>
      <c r="EUC17"/>
      <c r="EUD17"/>
      <c r="EUE17"/>
      <c r="EUF17"/>
      <c r="EUG17"/>
      <c r="EUH17"/>
      <c r="EUI17"/>
      <c r="EUJ17"/>
      <c r="EUK17"/>
      <c r="EUL17"/>
      <c r="EUM17"/>
      <c r="EUN17"/>
      <c r="EUO17"/>
      <c r="EUP17"/>
      <c r="EUQ17"/>
      <c r="EUR17"/>
      <c r="EUS17"/>
      <c r="EUT17"/>
      <c r="EUU17"/>
      <c r="EUV17"/>
      <c r="EUW17"/>
      <c r="EUX17"/>
      <c r="EUY17"/>
      <c r="EUZ17"/>
      <c r="EVA17"/>
      <c r="EVB17"/>
      <c r="EVC17"/>
      <c r="EVD17"/>
      <c r="EVE17"/>
      <c r="EVF17"/>
      <c r="EVG17"/>
      <c r="EVH17"/>
      <c r="EVI17"/>
      <c r="EVJ17"/>
      <c r="EVK17"/>
      <c r="EVL17"/>
      <c r="EVM17"/>
      <c r="EVN17"/>
      <c r="EVO17"/>
      <c r="EVP17"/>
      <c r="EVQ17"/>
      <c r="EVR17"/>
      <c r="EVS17"/>
      <c r="EVT17"/>
      <c r="EVU17"/>
      <c r="EVV17"/>
      <c r="EVW17"/>
      <c r="EVX17"/>
      <c r="EVY17"/>
      <c r="EVZ17"/>
      <c r="EWA17"/>
      <c r="EWB17"/>
      <c r="EWC17"/>
      <c r="EWD17"/>
      <c r="EWE17"/>
      <c r="EWF17"/>
      <c r="EWG17"/>
      <c r="EWH17"/>
      <c r="EWI17"/>
      <c r="EWJ17"/>
      <c r="EWK17"/>
      <c r="EWL17"/>
      <c r="EWM17"/>
      <c r="EWN17"/>
      <c r="EWO17"/>
      <c r="EWP17"/>
      <c r="EWQ17"/>
      <c r="EWR17"/>
      <c r="EWS17"/>
      <c r="EWT17"/>
      <c r="EWU17"/>
      <c r="EWV17"/>
      <c r="EWW17"/>
      <c r="EWX17"/>
      <c r="EWY17"/>
      <c r="EWZ17"/>
      <c r="EXA17"/>
      <c r="EXB17"/>
      <c r="EXC17"/>
      <c r="EXD17"/>
      <c r="EXE17"/>
      <c r="EXF17"/>
      <c r="EXG17"/>
      <c r="EXH17"/>
      <c r="EXI17"/>
      <c r="EXJ17"/>
      <c r="EXK17"/>
      <c r="EXL17"/>
      <c r="EXM17"/>
      <c r="EXN17"/>
      <c r="EXO17"/>
      <c r="EXP17"/>
      <c r="EXQ17"/>
      <c r="EXR17"/>
      <c r="EXS17"/>
      <c r="EXT17"/>
      <c r="EXU17"/>
      <c r="EXV17"/>
      <c r="EXW17"/>
      <c r="EXX17"/>
      <c r="EXY17"/>
      <c r="EXZ17"/>
      <c r="EYA17"/>
      <c r="EYB17"/>
      <c r="EYC17"/>
      <c r="EYD17"/>
      <c r="EYE17"/>
      <c r="EYF17"/>
      <c r="EYG17"/>
      <c r="EYH17"/>
      <c r="EYI17"/>
      <c r="EYJ17"/>
      <c r="EYK17"/>
      <c r="EYL17"/>
      <c r="EYM17"/>
      <c r="EYN17"/>
      <c r="EYO17"/>
      <c r="EYP17"/>
      <c r="EYQ17"/>
      <c r="EYR17"/>
      <c r="EYS17"/>
      <c r="EYT17"/>
      <c r="EYU17"/>
      <c r="EYV17"/>
      <c r="EYW17"/>
      <c r="EYX17"/>
      <c r="EYY17"/>
      <c r="EYZ17"/>
      <c r="EZA17"/>
      <c r="EZB17"/>
      <c r="EZC17"/>
      <c r="EZD17"/>
      <c r="EZE17"/>
      <c r="EZF17"/>
      <c r="EZG17"/>
      <c r="EZH17"/>
      <c r="EZI17"/>
      <c r="EZJ17"/>
      <c r="EZK17"/>
      <c r="EZL17"/>
      <c r="EZM17"/>
      <c r="EZN17"/>
      <c r="EZO17"/>
      <c r="EZP17"/>
      <c r="EZQ17"/>
      <c r="EZR17"/>
      <c r="EZS17"/>
      <c r="EZT17"/>
      <c r="EZU17"/>
      <c r="EZV17"/>
      <c r="EZW17"/>
      <c r="EZX17"/>
      <c r="EZY17"/>
      <c r="EZZ17"/>
      <c r="FAA17"/>
      <c r="FAB17"/>
      <c r="FAC17"/>
      <c r="FAD17"/>
      <c r="FAE17"/>
      <c r="FAF17"/>
      <c r="FAG17"/>
      <c r="FAH17"/>
      <c r="FAI17"/>
      <c r="FAJ17"/>
      <c r="FAK17"/>
      <c r="FAL17"/>
      <c r="FAM17"/>
      <c r="FAN17"/>
      <c r="FAO17"/>
      <c r="FAP17"/>
      <c r="FAQ17"/>
      <c r="FAR17"/>
      <c r="FAS17"/>
      <c r="FAT17"/>
      <c r="FAU17"/>
      <c r="FAV17"/>
      <c r="FAW17"/>
      <c r="FAX17"/>
      <c r="FAY17"/>
      <c r="FAZ17"/>
      <c r="FBA17"/>
      <c r="FBB17"/>
      <c r="FBC17"/>
      <c r="FBD17"/>
      <c r="FBE17"/>
      <c r="FBF17"/>
      <c r="FBG17"/>
      <c r="FBH17"/>
      <c r="FBI17"/>
      <c r="FBJ17"/>
      <c r="FBK17"/>
      <c r="FBL17"/>
      <c r="FBM17"/>
      <c r="FBN17"/>
      <c r="FBO17"/>
      <c r="FBP17"/>
      <c r="FBQ17"/>
      <c r="FBR17"/>
      <c r="FBS17"/>
      <c r="FBT17"/>
      <c r="FBU17"/>
      <c r="FBV17"/>
      <c r="FBW17"/>
      <c r="FBX17"/>
      <c r="FBY17"/>
      <c r="FBZ17"/>
      <c r="FCA17"/>
      <c r="FCB17"/>
      <c r="FCC17"/>
      <c r="FCD17"/>
      <c r="FCE17"/>
      <c r="FCF17"/>
      <c r="FCG17"/>
      <c r="FCH17"/>
      <c r="FCI17"/>
      <c r="FCJ17"/>
      <c r="FCK17"/>
      <c r="FCL17"/>
      <c r="FCM17"/>
      <c r="FCN17"/>
      <c r="FCO17"/>
      <c r="FCP17"/>
      <c r="FCQ17"/>
      <c r="FCR17"/>
      <c r="FCS17"/>
      <c r="FCT17"/>
      <c r="FCU17"/>
      <c r="FCV17"/>
      <c r="FCW17"/>
      <c r="FCX17"/>
      <c r="FCY17"/>
      <c r="FCZ17"/>
      <c r="FDA17"/>
      <c r="FDB17"/>
      <c r="FDC17"/>
      <c r="FDD17"/>
      <c r="FDE17"/>
      <c r="FDF17"/>
      <c r="FDG17"/>
      <c r="FDH17"/>
      <c r="FDI17"/>
      <c r="FDJ17"/>
      <c r="FDK17"/>
      <c r="FDL17"/>
      <c r="FDM17"/>
      <c r="FDN17"/>
      <c r="FDO17"/>
      <c r="FDP17"/>
      <c r="FDQ17"/>
      <c r="FDR17"/>
      <c r="FDS17"/>
      <c r="FDT17"/>
      <c r="FDU17"/>
      <c r="FDV17"/>
      <c r="FDW17"/>
      <c r="FDX17"/>
      <c r="FDY17"/>
      <c r="FDZ17"/>
      <c r="FEA17"/>
      <c r="FEB17"/>
      <c r="FEC17"/>
      <c r="FED17"/>
      <c r="FEE17"/>
      <c r="FEF17"/>
      <c r="FEG17"/>
      <c r="FEH17"/>
      <c r="FEI17"/>
      <c r="FEJ17"/>
      <c r="FEK17"/>
      <c r="FEL17"/>
      <c r="FEM17"/>
      <c r="FEN17"/>
      <c r="FEO17"/>
      <c r="FEP17"/>
      <c r="FEQ17"/>
      <c r="FER17"/>
      <c r="FES17"/>
      <c r="FET17"/>
      <c r="FEU17"/>
      <c r="FEV17"/>
      <c r="FEW17"/>
      <c r="FEX17"/>
      <c r="FEY17"/>
      <c r="FEZ17"/>
      <c r="FFA17"/>
      <c r="FFB17"/>
      <c r="FFC17"/>
      <c r="FFD17"/>
      <c r="FFE17"/>
      <c r="FFF17"/>
      <c r="FFG17"/>
      <c r="FFH17"/>
      <c r="FFI17"/>
      <c r="FFJ17"/>
      <c r="FFK17"/>
      <c r="FFL17"/>
      <c r="FFM17"/>
      <c r="FFN17"/>
      <c r="FFO17"/>
      <c r="FFP17"/>
      <c r="FFQ17"/>
      <c r="FFR17"/>
      <c r="FFS17"/>
      <c r="FFT17"/>
      <c r="FFU17"/>
      <c r="FFV17"/>
      <c r="FFW17"/>
      <c r="FFX17"/>
      <c r="FFY17"/>
      <c r="FFZ17"/>
      <c r="FGA17"/>
      <c r="FGB17"/>
      <c r="FGC17"/>
      <c r="FGD17"/>
      <c r="FGE17"/>
      <c r="FGF17"/>
      <c r="FGG17"/>
      <c r="FGH17"/>
      <c r="FGI17"/>
      <c r="FGJ17"/>
      <c r="FGK17"/>
      <c r="FGL17"/>
      <c r="FGM17"/>
      <c r="FGN17"/>
      <c r="FGO17"/>
      <c r="FGP17"/>
      <c r="FGQ17"/>
      <c r="FGR17"/>
      <c r="FGS17"/>
      <c r="FGT17"/>
      <c r="FGU17"/>
      <c r="FGV17"/>
      <c r="FGW17"/>
      <c r="FGX17"/>
      <c r="FGY17"/>
      <c r="FGZ17"/>
      <c r="FHA17"/>
      <c r="FHB17"/>
      <c r="FHC17"/>
      <c r="FHD17"/>
      <c r="FHE17"/>
      <c r="FHF17"/>
      <c r="FHG17"/>
      <c r="FHH17"/>
      <c r="FHI17"/>
      <c r="FHJ17"/>
      <c r="FHK17"/>
      <c r="FHL17"/>
      <c r="FHM17"/>
      <c r="FHN17"/>
      <c r="FHO17"/>
      <c r="FHP17"/>
      <c r="FHQ17"/>
      <c r="FHR17"/>
      <c r="FHS17"/>
      <c r="FHT17"/>
      <c r="FHU17"/>
      <c r="FHV17"/>
      <c r="FHW17"/>
      <c r="FHX17"/>
      <c r="FHY17"/>
      <c r="FHZ17"/>
      <c r="FIA17"/>
      <c r="FIB17"/>
      <c r="FIC17"/>
      <c r="FID17"/>
      <c r="FIE17"/>
      <c r="FIF17"/>
      <c r="FIG17"/>
      <c r="FIH17"/>
      <c r="FII17"/>
      <c r="FIJ17"/>
      <c r="FIK17"/>
      <c r="FIL17"/>
      <c r="FIM17"/>
      <c r="FIN17"/>
      <c r="FIO17"/>
      <c r="FIP17"/>
      <c r="FIQ17"/>
      <c r="FIR17"/>
      <c r="FIS17"/>
      <c r="FIT17"/>
      <c r="FIU17"/>
      <c r="FIV17"/>
      <c r="FIW17"/>
      <c r="FIX17"/>
      <c r="FIY17"/>
      <c r="FIZ17"/>
      <c r="FJA17"/>
      <c r="FJB17"/>
      <c r="FJC17"/>
      <c r="FJD17"/>
      <c r="FJE17"/>
      <c r="FJF17"/>
      <c r="FJG17"/>
      <c r="FJH17"/>
      <c r="FJI17"/>
      <c r="FJJ17"/>
      <c r="FJK17"/>
      <c r="FJL17"/>
      <c r="FJM17"/>
      <c r="FJN17"/>
      <c r="FJO17"/>
      <c r="FJP17"/>
      <c r="FJQ17"/>
      <c r="FJR17"/>
      <c r="FJS17"/>
      <c r="FJT17"/>
      <c r="FJU17"/>
      <c r="FJV17"/>
      <c r="FJW17"/>
      <c r="FJX17"/>
      <c r="FJY17"/>
      <c r="FJZ17"/>
      <c r="FKA17"/>
      <c r="FKB17"/>
      <c r="FKC17"/>
      <c r="FKD17"/>
      <c r="FKE17"/>
      <c r="FKF17"/>
      <c r="FKG17"/>
      <c r="FKH17"/>
      <c r="FKI17"/>
      <c r="FKJ17"/>
      <c r="FKK17"/>
      <c r="FKL17"/>
      <c r="FKM17"/>
      <c r="FKN17"/>
      <c r="FKO17"/>
      <c r="FKP17"/>
      <c r="FKQ17"/>
      <c r="FKR17"/>
      <c r="FKS17"/>
      <c r="FKT17"/>
      <c r="FKU17"/>
      <c r="FKV17"/>
      <c r="FKW17"/>
      <c r="FKX17"/>
      <c r="FKY17"/>
      <c r="FKZ17"/>
      <c r="FLA17"/>
      <c r="FLB17"/>
      <c r="FLC17"/>
      <c r="FLD17"/>
      <c r="FLE17"/>
      <c r="FLF17"/>
      <c r="FLG17"/>
      <c r="FLH17"/>
      <c r="FLI17"/>
      <c r="FLJ17"/>
      <c r="FLK17"/>
      <c r="FLL17"/>
      <c r="FLM17"/>
      <c r="FLN17"/>
      <c r="FLO17"/>
      <c r="FLP17"/>
      <c r="FLQ17"/>
      <c r="FLR17"/>
      <c r="FLS17"/>
      <c r="FLT17"/>
      <c r="FLU17"/>
      <c r="FLV17"/>
      <c r="FLW17"/>
      <c r="FLX17"/>
      <c r="FLY17"/>
      <c r="FLZ17"/>
      <c r="FMA17"/>
      <c r="FMB17"/>
      <c r="FMC17"/>
      <c r="FMD17"/>
      <c r="FME17"/>
      <c r="FMF17"/>
      <c r="FMG17"/>
      <c r="FMH17"/>
      <c r="FMI17"/>
      <c r="FMJ17"/>
      <c r="FMK17"/>
      <c r="FML17"/>
      <c r="FMM17"/>
      <c r="FMN17"/>
      <c r="FMO17"/>
      <c r="FMP17"/>
      <c r="FMQ17"/>
      <c r="FMR17"/>
      <c r="FMS17"/>
      <c r="FMT17"/>
      <c r="FMU17"/>
      <c r="FMV17"/>
      <c r="FMW17"/>
      <c r="FMX17"/>
      <c r="FMY17"/>
      <c r="FMZ17"/>
      <c r="FNA17"/>
      <c r="FNB17"/>
      <c r="FNC17"/>
      <c r="FND17"/>
      <c r="FNE17"/>
      <c r="FNF17"/>
      <c r="FNG17"/>
      <c r="FNH17"/>
      <c r="FNI17"/>
      <c r="FNJ17"/>
      <c r="FNK17"/>
      <c r="FNL17"/>
      <c r="FNM17"/>
      <c r="FNN17"/>
      <c r="FNO17"/>
      <c r="FNP17"/>
      <c r="FNQ17"/>
      <c r="FNR17"/>
      <c r="FNS17"/>
      <c r="FNT17"/>
      <c r="FNU17"/>
      <c r="FNV17"/>
      <c r="FNW17"/>
      <c r="FNX17"/>
      <c r="FNY17"/>
      <c r="FNZ17"/>
      <c r="FOA17"/>
      <c r="FOB17"/>
      <c r="FOC17"/>
      <c r="FOD17"/>
      <c r="FOE17"/>
      <c r="FOF17"/>
      <c r="FOG17"/>
      <c r="FOH17"/>
      <c r="FOI17"/>
      <c r="FOJ17"/>
      <c r="FOK17"/>
      <c r="FOL17"/>
      <c r="FOM17"/>
      <c r="FON17"/>
      <c r="FOO17"/>
      <c r="FOP17"/>
      <c r="FOQ17"/>
      <c r="FOR17"/>
      <c r="FOS17"/>
      <c r="FOT17"/>
      <c r="FOU17"/>
      <c r="FOV17"/>
      <c r="FOW17"/>
      <c r="FOX17"/>
      <c r="FOY17"/>
      <c r="FOZ17"/>
      <c r="FPA17"/>
      <c r="FPB17"/>
      <c r="FPC17"/>
      <c r="FPD17"/>
      <c r="FPE17"/>
      <c r="FPF17"/>
      <c r="FPG17"/>
      <c r="FPH17"/>
      <c r="FPI17"/>
      <c r="FPJ17"/>
      <c r="FPK17"/>
      <c r="FPL17"/>
      <c r="FPM17"/>
      <c r="FPN17"/>
      <c r="FPO17"/>
      <c r="FPP17"/>
      <c r="FPQ17"/>
      <c r="FPR17"/>
      <c r="FPS17"/>
      <c r="FPT17"/>
      <c r="FPU17"/>
      <c r="FPV17"/>
      <c r="FPW17"/>
      <c r="FPX17"/>
      <c r="FPY17"/>
      <c r="FPZ17"/>
      <c r="FQA17"/>
      <c r="FQB17"/>
      <c r="FQC17"/>
      <c r="FQD17"/>
      <c r="FQE17"/>
      <c r="FQF17"/>
      <c r="FQG17"/>
      <c r="FQH17"/>
      <c r="FQI17"/>
      <c r="FQJ17"/>
      <c r="FQK17"/>
      <c r="FQL17"/>
      <c r="FQM17"/>
      <c r="FQN17"/>
      <c r="FQO17"/>
      <c r="FQP17"/>
      <c r="FQQ17"/>
      <c r="FQR17"/>
      <c r="FQS17"/>
      <c r="FQT17"/>
      <c r="FQU17"/>
      <c r="FQV17"/>
      <c r="FQW17"/>
      <c r="FQX17"/>
      <c r="FQY17"/>
      <c r="FQZ17"/>
      <c r="FRA17"/>
      <c r="FRB17"/>
      <c r="FRC17"/>
      <c r="FRD17"/>
      <c r="FRE17"/>
      <c r="FRF17"/>
      <c r="FRG17"/>
      <c r="FRH17"/>
      <c r="FRI17"/>
      <c r="FRJ17"/>
      <c r="FRK17"/>
      <c r="FRL17"/>
      <c r="FRM17"/>
      <c r="FRN17"/>
      <c r="FRO17"/>
      <c r="FRP17"/>
      <c r="FRQ17"/>
      <c r="FRR17"/>
      <c r="FRS17"/>
      <c r="FRT17"/>
      <c r="FRU17"/>
      <c r="FRV17"/>
      <c r="FRW17"/>
      <c r="FRX17"/>
      <c r="FRY17"/>
      <c r="FRZ17"/>
      <c r="FSA17"/>
      <c r="FSB17"/>
      <c r="FSC17"/>
      <c r="FSD17"/>
      <c r="FSE17"/>
      <c r="FSF17"/>
      <c r="FSG17"/>
      <c r="FSH17"/>
      <c r="FSI17"/>
      <c r="FSJ17"/>
      <c r="FSK17"/>
      <c r="FSL17"/>
      <c r="FSM17"/>
      <c r="FSN17"/>
      <c r="FSO17"/>
      <c r="FSP17"/>
      <c r="FSQ17"/>
      <c r="FSR17"/>
      <c r="FSS17"/>
      <c r="FST17"/>
      <c r="FSU17"/>
      <c r="FSV17"/>
      <c r="FSW17"/>
      <c r="FSX17"/>
      <c r="FSY17"/>
      <c r="FSZ17"/>
      <c r="FTA17"/>
      <c r="FTB17"/>
      <c r="FTC17"/>
      <c r="FTD17"/>
      <c r="FTE17"/>
      <c r="FTF17"/>
      <c r="FTG17"/>
      <c r="FTH17"/>
      <c r="FTI17"/>
      <c r="FTJ17"/>
      <c r="FTK17"/>
      <c r="FTL17"/>
      <c r="FTM17"/>
      <c r="FTN17"/>
      <c r="FTO17"/>
      <c r="FTP17"/>
      <c r="FTQ17"/>
      <c r="FTR17"/>
      <c r="FTS17"/>
      <c r="FTT17"/>
      <c r="FTU17"/>
      <c r="FTV17"/>
      <c r="FTW17"/>
      <c r="FTX17"/>
      <c r="FTY17"/>
      <c r="FTZ17"/>
      <c r="FUA17"/>
      <c r="FUB17"/>
      <c r="FUC17"/>
      <c r="FUD17"/>
      <c r="FUE17"/>
      <c r="FUF17"/>
      <c r="FUG17"/>
      <c r="FUH17"/>
      <c r="FUI17"/>
      <c r="FUJ17"/>
      <c r="FUK17"/>
      <c r="FUL17"/>
      <c r="FUM17"/>
      <c r="FUN17"/>
      <c r="FUO17"/>
      <c r="FUP17"/>
      <c r="FUQ17"/>
      <c r="FUR17"/>
      <c r="FUS17"/>
      <c r="FUT17"/>
      <c r="FUU17"/>
      <c r="FUV17"/>
      <c r="FUW17"/>
      <c r="FUX17"/>
      <c r="FUY17"/>
      <c r="FUZ17"/>
      <c r="FVA17"/>
      <c r="FVB17"/>
      <c r="FVC17"/>
      <c r="FVD17"/>
      <c r="FVE17"/>
      <c r="FVF17"/>
      <c r="FVG17"/>
      <c r="FVH17"/>
      <c r="FVI17"/>
      <c r="FVJ17"/>
      <c r="FVK17"/>
      <c r="FVL17"/>
      <c r="FVM17"/>
      <c r="FVN17"/>
      <c r="FVO17"/>
      <c r="FVP17"/>
      <c r="FVQ17"/>
      <c r="FVR17"/>
      <c r="FVS17"/>
      <c r="FVT17"/>
      <c r="FVU17"/>
      <c r="FVV17"/>
      <c r="FVW17"/>
      <c r="FVX17"/>
      <c r="FVY17"/>
      <c r="FVZ17"/>
      <c r="FWA17"/>
      <c r="FWB17"/>
      <c r="FWC17"/>
      <c r="FWD17"/>
      <c r="FWE17"/>
      <c r="FWF17"/>
      <c r="FWG17"/>
      <c r="FWH17"/>
      <c r="FWI17"/>
      <c r="FWJ17"/>
      <c r="FWK17"/>
      <c r="FWL17"/>
      <c r="FWM17"/>
      <c r="FWN17"/>
      <c r="FWO17"/>
      <c r="FWP17"/>
      <c r="FWQ17"/>
      <c r="FWR17"/>
      <c r="FWS17"/>
      <c r="FWT17"/>
      <c r="FWU17"/>
      <c r="FWV17"/>
      <c r="FWW17"/>
      <c r="FWX17"/>
      <c r="FWY17"/>
      <c r="FWZ17"/>
      <c r="FXA17"/>
      <c r="FXB17"/>
      <c r="FXC17"/>
      <c r="FXD17"/>
      <c r="FXE17"/>
      <c r="FXF17"/>
      <c r="FXG17"/>
      <c r="FXH17"/>
      <c r="FXI17"/>
      <c r="FXJ17"/>
      <c r="FXK17"/>
      <c r="FXL17"/>
      <c r="FXM17"/>
      <c r="FXN17"/>
      <c r="FXO17"/>
      <c r="FXP17"/>
      <c r="FXQ17"/>
      <c r="FXR17"/>
      <c r="FXS17"/>
      <c r="FXT17"/>
      <c r="FXU17"/>
      <c r="FXV17"/>
      <c r="FXW17"/>
      <c r="FXX17"/>
      <c r="FXY17"/>
      <c r="FXZ17"/>
      <c r="FYA17"/>
      <c r="FYB17"/>
      <c r="FYC17"/>
      <c r="FYD17"/>
      <c r="FYE17"/>
      <c r="FYF17"/>
      <c r="FYG17"/>
      <c r="FYH17"/>
      <c r="FYI17"/>
      <c r="FYJ17"/>
      <c r="FYK17"/>
      <c r="FYL17"/>
      <c r="FYM17"/>
      <c r="FYN17"/>
      <c r="FYO17"/>
      <c r="FYP17"/>
      <c r="FYQ17"/>
      <c r="FYR17"/>
      <c r="FYS17"/>
      <c r="FYT17"/>
      <c r="FYU17"/>
      <c r="FYV17"/>
      <c r="FYW17"/>
      <c r="FYX17"/>
      <c r="FYY17"/>
      <c r="FYZ17"/>
      <c r="FZA17"/>
      <c r="FZB17"/>
      <c r="FZC17"/>
      <c r="FZD17"/>
      <c r="FZE17"/>
      <c r="FZF17"/>
      <c r="FZG17"/>
      <c r="FZH17"/>
      <c r="FZI17"/>
      <c r="FZJ17"/>
      <c r="FZK17"/>
      <c r="FZL17"/>
      <c r="FZM17"/>
      <c r="FZN17"/>
      <c r="FZO17"/>
      <c r="FZP17"/>
      <c r="FZQ17"/>
      <c r="FZR17"/>
      <c r="FZS17"/>
      <c r="FZT17"/>
      <c r="FZU17"/>
      <c r="FZV17"/>
      <c r="FZW17"/>
      <c r="FZX17"/>
      <c r="FZY17"/>
      <c r="FZZ17"/>
      <c r="GAA17"/>
      <c r="GAB17"/>
      <c r="GAC17"/>
      <c r="GAD17"/>
      <c r="GAE17"/>
      <c r="GAF17"/>
      <c r="GAG17"/>
      <c r="GAH17"/>
      <c r="GAI17"/>
      <c r="GAJ17"/>
      <c r="GAK17"/>
      <c r="GAL17"/>
      <c r="GAM17"/>
      <c r="GAN17"/>
      <c r="GAO17"/>
      <c r="GAP17"/>
      <c r="GAQ17"/>
      <c r="GAR17"/>
      <c r="GAS17"/>
      <c r="GAT17"/>
      <c r="GAU17"/>
      <c r="GAV17"/>
      <c r="GAW17"/>
      <c r="GAX17"/>
      <c r="GAY17"/>
      <c r="GAZ17"/>
      <c r="GBA17"/>
      <c r="GBB17"/>
      <c r="GBC17"/>
      <c r="GBD17"/>
      <c r="GBE17"/>
      <c r="GBF17"/>
      <c r="GBG17"/>
      <c r="GBH17"/>
      <c r="GBI17"/>
      <c r="GBJ17"/>
      <c r="GBK17"/>
      <c r="GBL17"/>
      <c r="GBM17"/>
      <c r="GBN17"/>
      <c r="GBO17"/>
      <c r="GBP17"/>
      <c r="GBQ17"/>
      <c r="GBR17"/>
      <c r="GBS17"/>
      <c r="GBT17"/>
      <c r="GBU17"/>
      <c r="GBV17"/>
      <c r="GBW17"/>
      <c r="GBX17"/>
      <c r="GBY17"/>
      <c r="GBZ17"/>
      <c r="GCA17"/>
      <c r="GCB17"/>
      <c r="GCC17"/>
      <c r="GCD17"/>
      <c r="GCE17"/>
      <c r="GCF17"/>
      <c r="GCG17"/>
      <c r="GCH17"/>
      <c r="GCI17"/>
      <c r="GCJ17"/>
      <c r="GCK17"/>
      <c r="GCL17"/>
      <c r="GCM17"/>
      <c r="GCN17"/>
      <c r="GCO17"/>
      <c r="GCP17"/>
      <c r="GCQ17"/>
      <c r="GCR17"/>
      <c r="GCS17"/>
      <c r="GCT17"/>
      <c r="GCU17"/>
      <c r="GCV17"/>
      <c r="GCW17"/>
      <c r="GCX17"/>
      <c r="GCY17"/>
      <c r="GCZ17"/>
      <c r="GDA17"/>
      <c r="GDB17"/>
      <c r="GDC17"/>
      <c r="GDD17"/>
      <c r="GDE17"/>
      <c r="GDF17"/>
      <c r="GDG17"/>
      <c r="GDH17"/>
      <c r="GDI17"/>
      <c r="GDJ17"/>
      <c r="GDK17"/>
      <c r="GDL17"/>
      <c r="GDM17"/>
      <c r="GDN17"/>
      <c r="GDO17"/>
      <c r="GDP17"/>
      <c r="GDQ17"/>
      <c r="GDR17"/>
      <c r="GDS17"/>
      <c r="GDT17"/>
      <c r="GDU17"/>
      <c r="GDV17"/>
      <c r="GDW17"/>
      <c r="GDX17"/>
      <c r="GDY17"/>
      <c r="GDZ17"/>
      <c r="GEA17"/>
      <c r="GEB17"/>
      <c r="GEC17"/>
      <c r="GED17"/>
      <c r="GEE17"/>
      <c r="GEF17"/>
      <c r="GEG17"/>
      <c r="GEH17"/>
      <c r="GEI17"/>
      <c r="GEJ17"/>
      <c r="GEK17"/>
      <c r="GEL17"/>
      <c r="GEM17"/>
      <c r="GEN17"/>
      <c r="GEO17"/>
      <c r="GEP17"/>
      <c r="GEQ17"/>
      <c r="GER17"/>
      <c r="GES17"/>
      <c r="GET17"/>
      <c r="GEU17"/>
      <c r="GEV17"/>
      <c r="GEW17"/>
      <c r="GEX17"/>
      <c r="GEY17"/>
      <c r="GEZ17"/>
      <c r="GFA17"/>
      <c r="GFB17"/>
      <c r="GFC17"/>
      <c r="GFD17"/>
      <c r="GFE17"/>
      <c r="GFF17"/>
      <c r="GFG17"/>
      <c r="GFH17"/>
      <c r="GFI17"/>
      <c r="GFJ17"/>
      <c r="GFK17"/>
      <c r="GFL17"/>
      <c r="GFM17"/>
      <c r="GFN17"/>
      <c r="GFO17"/>
      <c r="GFP17"/>
      <c r="GFQ17"/>
      <c r="GFR17"/>
      <c r="GFS17"/>
      <c r="GFT17"/>
      <c r="GFU17"/>
      <c r="GFV17"/>
      <c r="GFW17"/>
      <c r="GFX17"/>
      <c r="GFY17"/>
      <c r="GFZ17"/>
      <c r="GGA17"/>
      <c r="GGB17"/>
      <c r="GGC17"/>
      <c r="GGD17"/>
      <c r="GGE17"/>
      <c r="GGF17"/>
      <c r="GGG17"/>
      <c r="GGH17"/>
      <c r="GGI17"/>
      <c r="GGJ17"/>
      <c r="GGK17"/>
      <c r="GGL17"/>
      <c r="GGM17"/>
      <c r="GGN17"/>
      <c r="GGO17"/>
      <c r="GGP17"/>
      <c r="GGQ17"/>
      <c r="GGR17"/>
      <c r="GGS17"/>
      <c r="GGT17"/>
      <c r="GGU17"/>
      <c r="GGV17"/>
      <c r="GGW17"/>
      <c r="GGX17"/>
      <c r="GGY17"/>
      <c r="GGZ17"/>
      <c r="GHA17"/>
      <c r="GHB17"/>
      <c r="GHC17"/>
      <c r="GHD17"/>
      <c r="GHE17"/>
      <c r="GHF17"/>
      <c r="GHG17"/>
      <c r="GHH17"/>
      <c r="GHI17"/>
      <c r="GHJ17"/>
      <c r="GHK17"/>
      <c r="GHL17"/>
      <c r="GHM17"/>
      <c r="GHN17"/>
      <c r="GHO17"/>
      <c r="GHP17"/>
      <c r="GHQ17"/>
      <c r="GHR17"/>
      <c r="GHS17"/>
      <c r="GHT17"/>
      <c r="GHU17"/>
      <c r="GHV17"/>
      <c r="GHW17"/>
      <c r="GHX17"/>
      <c r="GHY17"/>
      <c r="GHZ17"/>
      <c r="GIA17"/>
      <c r="GIB17"/>
      <c r="GIC17"/>
      <c r="GID17"/>
      <c r="GIE17"/>
      <c r="GIF17"/>
      <c r="GIG17"/>
      <c r="GIH17"/>
      <c r="GII17"/>
      <c r="GIJ17"/>
      <c r="GIK17"/>
      <c r="GIL17"/>
      <c r="GIM17"/>
      <c r="GIN17"/>
      <c r="GIO17"/>
      <c r="GIP17"/>
      <c r="GIQ17"/>
      <c r="GIR17"/>
      <c r="GIS17"/>
      <c r="GIT17"/>
      <c r="GIU17"/>
      <c r="GIV17"/>
      <c r="GIW17"/>
      <c r="GIX17"/>
      <c r="GIY17"/>
      <c r="GIZ17"/>
      <c r="GJA17"/>
      <c r="GJB17"/>
      <c r="GJC17"/>
      <c r="GJD17"/>
      <c r="GJE17"/>
      <c r="GJF17"/>
      <c r="GJG17"/>
      <c r="GJH17"/>
      <c r="GJI17"/>
      <c r="GJJ17"/>
      <c r="GJK17"/>
      <c r="GJL17"/>
      <c r="GJM17"/>
      <c r="GJN17"/>
      <c r="GJO17"/>
      <c r="GJP17"/>
      <c r="GJQ17"/>
      <c r="GJR17"/>
      <c r="GJS17"/>
      <c r="GJT17"/>
      <c r="GJU17"/>
      <c r="GJV17"/>
      <c r="GJW17"/>
      <c r="GJX17"/>
      <c r="GJY17"/>
      <c r="GJZ17"/>
      <c r="GKA17"/>
      <c r="GKB17"/>
      <c r="GKC17"/>
      <c r="GKD17"/>
      <c r="GKE17"/>
      <c r="GKF17"/>
      <c r="GKG17"/>
      <c r="GKH17"/>
      <c r="GKI17"/>
      <c r="GKJ17"/>
      <c r="GKK17"/>
      <c r="GKL17"/>
      <c r="GKM17"/>
      <c r="GKN17"/>
      <c r="GKO17"/>
      <c r="GKP17"/>
      <c r="GKQ17"/>
      <c r="GKR17"/>
      <c r="GKS17"/>
      <c r="GKT17"/>
      <c r="GKU17"/>
      <c r="GKV17"/>
      <c r="GKW17"/>
      <c r="GKX17"/>
      <c r="GKY17"/>
      <c r="GKZ17"/>
      <c r="GLA17"/>
      <c r="GLB17"/>
      <c r="GLC17"/>
      <c r="GLD17"/>
      <c r="GLE17"/>
      <c r="GLF17"/>
      <c r="GLG17"/>
      <c r="GLH17"/>
      <c r="GLI17"/>
      <c r="GLJ17"/>
      <c r="GLK17"/>
      <c r="GLL17"/>
      <c r="GLM17"/>
      <c r="GLN17"/>
      <c r="GLO17"/>
      <c r="GLP17"/>
      <c r="GLQ17"/>
      <c r="GLR17"/>
      <c r="GLS17"/>
      <c r="GLT17"/>
      <c r="GLU17"/>
      <c r="GLV17"/>
      <c r="GLW17"/>
      <c r="GLX17"/>
      <c r="GLY17"/>
      <c r="GLZ17"/>
      <c r="GMA17"/>
      <c r="GMB17"/>
      <c r="GMC17"/>
      <c r="GMD17"/>
      <c r="GME17"/>
      <c r="GMF17"/>
      <c r="GMG17"/>
      <c r="GMH17"/>
      <c r="GMI17"/>
      <c r="GMJ17"/>
      <c r="GMK17"/>
      <c r="GML17"/>
      <c r="GMM17"/>
      <c r="GMN17"/>
      <c r="GMO17"/>
      <c r="GMP17"/>
      <c r="GMQ17"/>
      <c r="GMR17"/>
      <c r="GMS17"/>
      <c r="GMT17"/>
      <c r="GMU17"/>
      <c r="GMV17"/>
      <c r="GMW17"/>
      <c r="GMX17"/>
      <c r="GMY17"/>
      <c r="GMZ17"/>
      <c r="GNA17"/>
      <c r="GNB17"/>
      <c r="GNC17"/>
      <c r="GND17"/>
      <c r="GNE17"/>
      <c r="GNF17"/>
      <c r="GNG17"/>
      <c r="GNH17"/>
      <c r="GNI17"/>
      <c r="GNJ17"/>
      <c r="GNK17"/>
      <c r="GNL17"/>
      <c r="GNM17"/>
      <c r="GNN17"/>
      <c r="GNO17"/>
      <c r="GNP17"/>
      <c r="GNQ17"/>
      <c r="GNR17"/>
      <c r="GNS17"/>
      <c r="GNT17"/>
      <c r="GNU17"/>
      <c r="GNV17"/>
      <c r="GNW17"/>
      <c r="GNX17"/>
      <c r="GNY17"/>
      <c r="GNZ17"/>
      <c r="GOA17"/>
      <c r="GOB17"/>
      <c r="GOC17"/>
      <c r="GOD17"/>
      <c r="GOE17"/>
      <c r="GOF17"/>
      <c r="GOG17"/>
      <c r="GOH17"/>
      <c r="GOI17"/>
      <c r="GOJ17"/>
      <c r="GOK17"/>
      <c r="GOL17"/>
      <c r="GOM17"/>
      <c r="GON17"/>
      <c r="GOO17"/>
      <c r="GOP17"/>
      <c r="GOQ17"/>
      <c r="GOR17"/>
      <c r="GOS17"/>
      <c r="GOT17"/>
      <c r="GOU17"/>
      <c r="GOV17"/>
      <c r="GOW17"/>
      <c r="GOX17"/>
      <c r="GOY17"/>
      <c r="GOZ17"/>
      <c r="GPA17"/>
      <c r="GPB17"/>
      <c r="GPC17"/>
      <c r="GPD17"/>
      <c r="GPE17"/>
      <c r="GPF17"/>
      <c r="GPG17"/>
      <c r="GPH17"/>
      <c r="GPI17"/>
      <c r="GPJ17"/>
      <c r="GPK17"/>
      <c r="GPL17"/>
      <c r="GPM17"/>
      <c r="GPN17"/>
      <c r="GPO17"/>
      <c r="GPP17"/>
      <c r="GPQ17"/>
      <c r="GPR17"/>
      <c r="GPS17"/>
      <c r="GPT17"/>
      <c r="GPU17"/>
      <c r="GPV17"/>
      <c r="GPW17"/>
      <c r="GPX17"/>
      <c r="GPY17"/>
      <c r="GPZ17"/>
      <c r="GQA17"/>
      <c r="GQB17"/>
      <c r="GQC17"/>
      <c r="GQD17"/>
      <c r="GQE17"/>
      <c r="GQF17"/>
      <c r="GQG17"/>
      <c r="GQH17"/>
      <c r="GQI17"/>
      <c r="GQJ17"/>
      <c r="GQK17"/>
      <c r="GQL17"/>
      <c r="GQM17"/>
      <c r="GQN17"/>
      <c r="GQO17"/>
      <c r="GQP17"/>
      <c r="GQQ17"/>
      <c r="GQR17"/>
      <c r="GQS17"/>
      <c r="GQT17"/>
      <c r="GQU17"/>
      <c r="GQV17"/>
      <c r="GQW17"/>
      <c r="GQX17"/>
      <c r="GQY17"/>
      <c r="GQZ17"/>
      <c r="GRA17"/>
      <c r="GRB17"/>
      <c r="GRC17"/>
      <c r="GRD17"/>
      <c r="GRE17"/>
      <c r="GRF17"/>
      <c r="GRG17"/>
      <c r="GRH17"/>
      <c r="GRI17"/>
      <c r="GRJ17"/>
      <c r="GRK17"/>
      <c r="GRL17"/>
      <c r="GRM17"/>
      <c r="GRN17"/>
      <c r="GRO17"/>
      <c r="GRP17"/>
      <c r="GRQ17"/>
      <c r="GRR17"/>
      <c r="GRS17"/>
      <c r="GRT17"/>
      <c r="GRU17"/>
      <c r="GRV17"/>
      <c r="GRW17"/>
      <c r="GRX17"/>
      <c r="GRY17"/>
      <c r="GRZ17"/>
      <c r="GSA17"/>
      <c r="GSB17"/>
      <c r="GSC17"/>
      <c r="GSD17"/>
      <c r="GSE17"/>
      <c r="GSF17"/>
      <c r="GSG17"/>
      <c r="GSH17"/>
      <c r="GSI17"/>
      <c r="GSJ17"/>
      <c r="GSK17"/>
      <c r="GSL17"/>
      <c r="GSM17"/>
      <c r="GSN17"/>
      <c r="GSO17"/>
      <c r="GSP17"/>
      <c r="GSQ17"/>
      <c r="GSR17"/>
      <c r="GSS17"/>
      <c r="GST17"/>
      <c r="GSU17"/>
      <c r="GSV17"/>
      <c r="GSW17"/>
      <c r="GSX17"/>
      <c r="GSY17"/>
      <c r="GSZ17"/>
      <c r="GTA17"/>
      <c r="GTB17"/>
      <c r="GTC17"/>
      <c r="GTD17"/>
      <c r="GTE17"/>
      <c r="GTF17"/>
      <c r="GTG17"/>
      <c r="GTH17"/>
      <c r="GTI17"/>
      <c r="GTJ17"/>
      <c r="GTK17"/>
      <c r="GTL17"/>
      <c r="GTM17"/>
      <c r="GTN17"/>
      <c r="GTO17"/>
      <c r="GTP17"/>
      <c r="GTQ17"/>
      <c r="GTR17"/>
      <c r="GTS17"/>
      <c r="GTT17"/>
      <c r="GTU17"/>
      <c r="GTV17"/>
      <c r="GTW17"/>
      <c r="GTX17"/>
      <c r="GTY17"/>
      <c r="GTZ17"/>
      <c r="GUA17"/>
      <c r="GUB17"/>
      <c r="GUC17"/>
      <c r="GUD17"/>
      <c r="GUE17"/>
      <c r="GUF17"/>
      <c r="GUG17"/>
      <c r="GUH17"/>
      <c r="GUI17"/>
      <c r="GUJ17"/>
      <c r="GUK17"/>
      <c r="GUL17"/>
      <c r="GUM17"/>
      <c r="GUN17"/>
      <c r="GUO17"/>
      <c r="GUP17"/>
      <c r="GUQ17"/>
      <c r="GUR17"/>
      <c r="GUS17"/>
      <c r="GUT17"/>
      <c r="GUU17"/>
      <c r="GUV17"/>
      <c r="GUW17"/>
      <c r="GUX17"/>
      <c r="GUY17"/>
      <c r="GUZ17"/>
      <c r="GVA17"/>
      <c r="GVB17"/>
      <c r="GVC17"/>
      <c r="GVD17"/>
      <c r="GVE17"/>
      <c r="GVF17"/>
      <c r="GVG17"/>
      <c r="GVH17"/>
      <c r="GVI17"/>
      <c r="GVJ17"/>
      <c r="GVK17"/>
      <c r="GVL17"/>
      <c r="GVM17"/>
      <c r="GVN17"/>
      <c r="GVO17"/>
      <c r="GVP17"/>
      <c r="GVQ17"/>
      <c r="GVR17"/>
      <c r="GVS17"/>
      <c r="GVT17"/>
      <c r="GVU17"/>
      <c r="GVV17"/>
      <c r="GVW17"/>
      <c r="GVX17"/>
      <c r="GVY17"/>
      <c r="GVZ17"/>
      <c r="GWA17"/>
      <c r="GWB17"/>
      <c r="GWC17"/>
      <c r="GWD17"/>
      <c r="GWE17"/>
      <c r="GWF17"/>
      <c r="GWG17"/>
      <c r="GWH17"/>
      <c r="GWI17"/>
      <c r="GWJ17"/>
      <c r="GWK17"/>
      <c r="GWL17"/>
      <c r="GWM17"/>
      <c r="GWN17"/>
      <c r="GWO17"/>
      <c r="GWP17"/>
      <c r="GWQ17"/>
      <c r="GWR17"/>
      <c r="GWS17"/>
      <c r="GWT17"/>
      <c r="GWU17"/>
      <c r="GWV17"/>
      <c r="GWW17"/>
      <c r="GWX17"/>
      <c r="GWY17"/>
      <c r="GWZ17"/>
      <c r="GXA17"/>
      <c r="GXB17"/>
      <c r="GXC17"/>
      <c r="GXD17"/>
      <c r="GXE17"/>
      <c r="GXF17"/>
      <c r="GXG17"/>
      <c r="GXH17"/>
      <c r="GXI17"/>
      <c r="GXJ17"/>
      <c r="GXK17"/>
      <c r="GXL17"/>
      <c r="GXM17"/>
      <c r="GXN17"/>
      <c r="GXO17"/>
      <c r="GXP17"/>
      <c r="GXQ17"/>
      <c r="GXR17"/>
      <c r="GXS17"/>
      <c r="GXT17"/>
      <c r="GXU17"/>
      <c r="GXV17"/>
      <c r="GXW17"/>
      <c r="GXX17"/>
      <c r="GXY17"/>
      <c r="GXZ17"/>
      <c r="GYA17"/>
      <c r="GYB17"/>
      <c r="GYC17"/>
      <c r="GYD17"/>
      <c r="GYE17"/>
      <c r="GYF17"/>
      <c r="GYG17"/>
      <c r="GYH17"/>
      <c r="GYI17"/>
      <c r="GYJ17"/>
      <c r="GYK17"/>
      <c r="GYL17"/>
      <c r="GYM17"/>
      <c r="GYN17"/>
      <c r="GYO17"/>
      <c r="GYP17"/>
      <c r="GYQ17"/>
      <c r="GYR17"/>
      <c r="GYS17"/>
      <c r="GYT17"/>
      <c r="GYU17"/>
      <c r="GYV17"/>
      <c r="GYW17"/>
      <c r="GYX17"/>
      <c r="GYY17"/>
      <c r="GYZ17"/>
      <c r="GZA17"/>
      <c r="GZB17"/>
      <c r="GZC17"/>
      <c r="GZD17"/>
      <c r="GZE17"/>
      <c r="GZF17"/>
      <c r="GZG17"/>
      <c r="GZH17"/>
      <c r="GZI17"/>
      <c r="GZJ17"/>
      <c r="GZK17"/>
      <c r="GZL17"/>
      <c r="GZM17"/>
      <c r="GZN17"/>
      <c r="GZO17"/>
      <c r="GZP17"/>
      <c r="GZQ17"/>
      <c r="GZR17"/>
      <c r="GZS17"/>
      <c r="GZT17"/>
      <c r="GZU17"/>
      <c r="GZV17"/>
      <c r="GZW17"/>
      <c r="GZX17"/>
      <c r="GZY17"/>
      <c r="GZZ17"/>
      <c r="HAA17"/>
      <c r="HAB17"/>
      <c r="HAC17"/>
      <c r="HAD17"/>
      <c r="HAE17"/>
      <c r="HAF17"/>
      <c r="HAG17"/>
      <c r="HAH17"/>
      <c r="HAI17"/>
      <c r="HAJ17"/>
      <c r="HAK17"/>
      <c r="HAL17"/>
      <c r="HAM17"/>
      <c r="HAN17"/>
      <c r="HAO17"/>
      <c r="HAP17"/>
      <c r="HAQ17"/>
      <c r="HAR17"/>
      <c r="HAS17"/>
      <c r="HAT17"/>
      <c r="HAU17"/>
      <c r="HAV17"/>
      <c r="HAW17"/>
      <c r="HAX17"/>
      <c r="HAY17"/>
      <c r="HAZ17"/>
      <c r="HBA17"/>
      <c r="HBB17"/>
      <c r="HBC17"/>
      <c r="HBD17"/>
      <c r="HBE17"/>
      <c r="HBF17"/>
      <c r="HBG17"/>
      <c r="HBH17"/>
      <c r="HBI17"/>
      <c r="HBJ17"/>
      <c r="HBK17"/>
      <c r="HBL17"/>
      <c r="HBM17"/>
      <c r="HBN17"/>
      <c r="HBO17"/>
      <c r="HBP17"/>
      <c r="HBQ17"/>
      <c r="HBR17"/>
      <c r="HBS17"/>
      <c r="HBT17"/>
      <c r="HBU17"/>
      <c r="HBV17"/>
      <c r="HBW17"/>
      <c r="HBX17"/>
      <c r="HBY17"/>
      <c r="HBZ17"/>
      <c r="HCA17"/>
      <c r="HCB17"/>
      <c r="HCC17"/>
      <c r="HCD17"/>
      <c r="HCE17"/>
      <c r="HCF17"/>
      <c r="HCG17"/>
      <c r="HCH17"/>
      <c r="HCI17"/>
      <c r="HCJ17"/>
      <c r="HCK17"/>
      <c r="HCL17"/>
      <c r="HCM17"/>
      <c r="HCN17"/>
      <c r="HCO17"/>
      <c r="HCP17"/>
      <c r="HCQ17"/>
      <c r="HCR17"/>
      <c r="HCS17"/>
      <c r="HCT17"/>
      <c r="HCU17"/>
      <c r="HCV17"/>
      <c r="HCW17"/>
      <c r="HCX17"/>
      <c r="HCY17"/>
      <c r="HCZ17"/>
      <c r="HDA17"/>
      <c r="HDB17"/>
      <c r="HDC17"/>
      <c r="HDD17"/>
      <c r="HDE17"/>
      <c r="HDF17"/>
      <c r="HDG17"/>
      <c r="HDH17"/>
      <c r="HDI17"/>
      <c r="HDJ17"/>
      <c r="HDK17"/>
      <c r="HDL17"/>
      <c r="HDM17"/>
      <c r="HDN17"/>
      <c r="HDO17"/>
      <c r="HDP17"/>
      <c r="HDQ17"/>
      <c r="HDR17"/>
      <c r="HDS17"/>
      <c r="HDT17"/>
      <c r="HDU17"/>
      <c r="HDV17"/>
      <c r="HDW17"/>
      <c r="HDX17"/>
      <c r="HDY17"/>
      <c r="HDZ17"/>
      <c r="HEA17"/>
      <c r="HEB17"/>
      <c r="HEC17"/>
      <c r="HED17"/>
      <c r="HEE17"/>
      <c r="HEF17"/>
      <c r="HEG17"/>
      <c r="HEH17"/>
      <c r="HEI17"/>
      <c r="HEJ17"/>
      <c r="HEK17"/>
      <c r="HEL17"/>
      <c r="HEM17"/>
      <c r="HEN17"/>
      <c r="HEO17"/>
      <c r="HEP17"/>
      <c r="HEQ17"/>
      <c r="HER17"/>
      <c r="HES17"/>
      <c r="HET17"/>
      <c r="HEU17"/>
      <c r="HEV17"/>
      <c r="HEW17"/>
      <c r="HEX17"/>
      <c r="HEY17"/>
      <c r="HEZ17"/>
      <c r="HFA17"/>
      <c r="HFB17"/>
      <c r="HFC17"/>
      <c r="HFD17"/>
      <c r="HFE17"/>
      <c r="HFF17"/>
      <c r="HFG17"/>
      <c r="HFH17"/>
      <c r="HFI17"/>
      <c r="HFJ17"/>
      <c r="HFK17"/>
      <c r="HFL17"/>
      <c r="HFM17"/>
      <c r="HFN17"/>
      <c r="HFO17"/>
      <c r="HFP17"/>
      <c r="HFQ17"/>
      <c r="HFR17"/>
      <c r="HFS17"/>
      <c r="HFT17"/>
      <c r="HFU17"/>
      <c r="HFV17"/>
      <c r="HFW17"/>
      <c r="HFX17"/>
      <c r="HFY17"/>
      <c r="HFZ17"/>
      <c r="HGA17"/>
      <c r="HGB17"/>
      <c r="HGC17"/>
      <c r="HGD17"/>
      <c r="HGE17"/>
      <c r="HGF17"/>
      <c r="HGG17"/>
      <c r="HGH17"/>
      <c r="HGI17"/>
      <c r="HGJ17"/>
      <c r="HGK17"/>
      <c r="HGL17"/>
      <c r="HGM17"/>
      <c r="HGN17"/>
      <c r="HGO17"/>
      <c r="HGP17"/>
      <c r="HGQ17"/>
      <c r="HGR17"/>
      <c r="HGS17"/>
      <c r="HGT17"/>
      <c r="HGU17"/>
      <c r="HGV17"/>
      <c r="HGW17"/>
      <c r="HGX17"/>
      <c r="HGY17"/>
      <c r="HGZ17"/>
      <c r="HHA17"/>
      <c r="HHB17"/>
      <c r="HHC17"/>
      <c r="HHD17"/>
      <c r="HHE17"/>
      <c r="HHF17"/>
      <c r="HHG17"/>
      <c r="HHH17"/>
      <c r="HHI17"/>
      <c r="HHJ17"/>
      <c r="HHK17"/>
      <c r="HHL17"/>
      <c r="HHM17"/>
      <c r="HHN17"/>
      <c r="HHO17"/>
      <c r="HHP17"/>
      <c r="HHQ17"/>
      <c r="HHR17"/>
      <c r="HHS17"/>
      <c r="HHT17"/>
      <c r="HHU17"/>
      <c r="HHV17"/>
      <c r="HHW17"/>
      <c r="HHX17"/>
      <c r="HHY17"/>
      <c r="HHZ17"/>
      <c r="HIA17"/>
      <c r="HIB17"/>
      <c r="HIC17"/>
      <c r="HID17"/>
      <c r="HIE17"/>
      <c r="HIF17"/>
      <c r="HIG17"/>
      <c r="HIH17"/>
      <c r="HII17"/>
      <c r="HIJ17"/>
      <c r="HIK17"/>
      <c r="HIL17"/>
      <c r="HIM17"/>
      <c r="HIN17"/>
      <c r="HIO17"/>
      <c r="HIP17"/>
      <c r="HIQ17"/>
      <c r="HIR17"/>
      <c r="HIS17"/>
      <c r="HIT17"/>
      <c r="HIU17"/>
      <c r="HIV17"/>
      <c r="HIW17"/>
      <c r="HIX17"/>
      <c r="HIY17"/>
      <c r="HIZ17"/>
      <c r="HJA17"/>
      <c r="HJB17"/>
      <c r="HJC17"/>
      <c r="HJD17"/>
      <c r="HJE17"/>
      <c r="HJF17"/>
      <c r="HJG17"/>
      <c r="HJH17"/>
      <c r="HJI17"/>
      <c r="HJJ17"/>
      <c r="HJK17"/>
      <c r="HJL17"/>
      <c r="HJM17"/>
      <c r="HJN17"/>
      <c r="HJO17"/>
      <c r="HJP17"/>
      <c r="HJQ17"/>
      <c r="HJR17"/>
      <c r="HJS17"/>
      <c r="HJT17"/>
    </row>
    <row r="18" spans="1:5688" x14ac:dyDescent="0.45">
      <c r="A18"/>
      <c r="B18"/>
      <c r="C18"/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  <c r="AMK18"/>
      <c r="AML18"/>
      <c r="AMM18"/>
      <c r="AMN18"/>
      <c r="AMO18"/>
      <c r="AMP18"/>
      <c r="AMQ18"/>
      <c r="AMR18"/>
      <c r="AMS18"/>
      <c r="AMT18"/>
      <c r="AMU18"/>
      <c r="AMV18"/>
      <c r="AMW18"/>
      <c r="AMX18"/>
      <c r="AMY18"/>
      <c r="AMZ18"/>
      <c r="ANA18"/>
      <c r="ANB18"/>
      <c r="ANC18"/>
      <c r="AND18"/>
      <c r="ANE18"/>
      <c r="ANF18"/>
      <c r="ANG18"/>
      <c r="ANH18"/>
      <c r="ANI18"/>
      <c r="ANJ18"/>
      <c r="ANK18"/>
      <c r="ANL18"/>
      <c r="ANM18"/>
      <c r="ANN18"/>
      <c r="ANO18"/>
      <c r="ANP18"/>
      <c r="ANQ18"/>
      <c r="ANR18"/>
      <c r="ANS18"/>
      <c r="ANT18"/>
      <c r="ANU18"/>
      <c r="ANV18"/>
      <c r="ANW18"/>
      <c r="ANX18"/>
      <c r="ANY18"/>
      <c r="ANZ18"/>
      <c r="AOA18"/>
      <c r="AOB18"/>
      <c r="AOC18"/>
      <c r="AOD18"/>
      <c r="AOE18"/>
      <c r="AOF18"/>
      <c r="AOG18"/>
      <c r="AOH18"/>
      <c r="AOI18"/>
      <c r="AOJ18"/>
      <c r="AOK18"/>
      <c r="AOL18"/>
      <c r="AOM18"/>
      <c r="AON18"/>
      <c r="AOO18"/>
      <c r="AOP18"/>
      <c r="AOQ18"/>
      <c r="AOR18"/>
      <c r="AOS18"/>
      <c r="AOT18"/>
      <c r="AOU18"/>
      <c r="AOV18"/>
      <c r="AOW18"/>
      <c r="AOX18"/>
      <c r="AOY18"/>
      <c r="AOZ18"/>
      <c r="APA18"/>
      <c r="APB18"/>
      <c r="APC18"/>
      <c r="APD18"/>
      <c r="APE18"/>
      <c r="APF18"/>
      <c r="APG18"/>
      <c r="APH18"/>
      <c r="API18"/>
      <c r="APJ18"/>
      <c r="APK18"/>
      <c r="APL18"/>
      <c r="APM18"/>
      <c r="APN18"/>
      <c r="APO18"/>
      <c r="APP18"/>
      <c r="APQ18"/>
      <c r="APR18"/>
      <c r="APS18"/>
      <c r="APT18"/>
      <c r="APU18"/>
      <c r="APV18"/>
      <c r="APW18"/>
      <c r="APX18"/>
      <c r="APY18"/>
      <c r="APZ18"/>
      <c r="AQA18"/>
      <c r="AQB18"/>
      <c r="AQC18"/>
      <c r="AQD18"/>
      <c r="AQE18"/>
      <c r="AQF18"/>
      <c r="AQG18"/>
      <c r="AQH18"/>
      <c r="AQI18"/>
      <c r="AQJ18"/>
      <c r="AQK18"/>
      <c r="AQL18"/>
      <c r="AQM18"/>
      <c r="AQN18"/>
      <c r="AQO18"/>
      <c r="AQP18"/>
      <c r="AQQ18"/>
      <c r="AQR18"/>
      <c r="AQS18"/>
      <c r="AQT18"/>
      <c r="AQU18"/>
      <c r="AQV18"/>
      <c r="AQW18"/>
      <c r="AQX18"/>
      <c r="AQY18"/>
      <c r="AQZ18"/>
      <c r="ARA18"/>
      <c r="ARB18"/>
      <c r="ARC18"/>
      <c r="ARD18"/>
      <c r="ARE18"/>
      <c r="ARF18"/>
      <c r="ARG18"/>
      <c r="ARH18"/>
      <c r="ARI18"/>
      <c r="ARJ18"/>
      <c r="ARK18"/>
      <c r="ARL18"/>
      <c r="ARM18"/>
      <c r="ARN18"/>
      <c r="ARO18"/>
      <c r="ARP18"/>
      <c r="ARQ18"/>
      <c r="ARR18"/>
      <c r="ARS18"/>
      <c r="ART18"/>
      <c r="ARU18"/>
      <c r="ARV18"/>
      <c r="ARW18"/>
      <c r="ARX18"/>
      <c r="ARY18"/>
      <c r="ARZ18"/>
      <c r="ASA18"/>
      <c r="ASB18"/>
      <c r="ASC18"/>
      <c r="ASD18"/>
      <c r="ASE18"/>
      <c r="ASF18"/>
      <c r="ASG18"/>
      <c r="ASH18"/>
      <c r="ASI18"/>
      <c r="ASJ18"/>
      <c r="ASK18"/>
      <c r="ASL18"/>
      <c r="ASM18"/>
      <c r="ASN18"/>
      <c r="ASO18"/>
      <c r="ASP18"/>
      <c r="ASQ18"/>
      <c r="ASR18"/>
      <c r="ASS18"/>
      <c r="AST18"/>
      <c r="ASU18"/>
      <c r="ASV18"/>
      <c r="ASW18"/>
      <c r="ASX18"/>
      <c r="ASY18"/>
      <c r="ASZ18"/>
      <c r="ATA18"/>
      <c r="ATB18"/>
      <c r="ATC18"/>
      <c r="ATD18"/>
      <c r="ATE18"/>
      <c r="ATF18"/>
      <c r="ATG18"/>
      <c r="ATH18"/>
      <c r="ATI18"/>
      <c r="ATJ18"/>
      <c r="ATK18"/>
      <c r="ATL18"/>
      <c r="ATM18"/>
      <c r="ATN18"/>
      <c r="ATO18"/>
      <c r="ATP18"/>
      <c r="ATQ18"/>
      <c r="ATR18"/>
      <c r="ATS18"/>
      <c r="ATT18"/>
      <c r="ATU18"/>
      <c r="ATV18"/>
      <c r="ATW18"/>
      <c r="ATX18"/>
      <c r="ATY18"/>
      <c r="ATZ18"/>
      <c r="AUA18"/>
      <c r="AUB18"/>
      <c r="AUC18"/>
      <c r="AUD18"/>
      <c r="AUE18"/>
      <c r="AUF18"/>
      <c r="AUG18"/>
      <c r="AUH18"/>
      <c r="AUI18"/>
      <c r="AUJ18"/>
      <c r="AUK18"/>
      <c r="AUL18"/>
      <c r="AUM18"/>
      <c r="AUN18"/>
      <c r="AUO18"/>
      <c r="AUP18"/>
      <c r="AUQ18"/>
      <c r="AUR18"/>
      <c r="AUS18"/>
      <c r="AUT18"/>
      <c r="AUU18"/>
      <c r="AUV18"/>
      <c r="AUW18"/>
      <c r="AUX18"/>
      <c r="AUY18"/>
      <c r="AUZ18"/>
      <c r="AVA18"/>
      <c r="AVB18"/>
      <c r="AVC18"/>
      <c r="AVD18"/>
      <c r="AVE18"/>
      <c r="AVF18"/>
      <c r="AVG18"/>
      <c r="AVH18"/>
      <c r="AVI18"/>
      <c r="AVJ18"/>
      <c r="AVK18"/>
      <c r="AVL18"/>
      <c r="AVM18"/>
      <c r="AVN18"/>
      <c r="AVO18"/>
      <c r="AVP18"/>
      <c r="AVQ18"/>
      <c r="AVR18"/>
      <c r="AVS18"/>
      <c r="AVT18"/>
      <c r="AVU18"/>
      <c r="AVV18"/>
      <c r="AVW18"/>
      <c r="AVX18"/>
      <c r="AVY18"/>
      <c r="AVZ18"/>
      <c r="AWA18"/>
      <c r="AWB18"/>
      <c r="AWC18"/>
      <c r="AWD18"/>
      <c r="AWE18"/>
      <c r="AWF18"/>
      <c r="AWG18"/>
      <c r="AWH18"/>
      <c r="AWI18"/>
      <c r="AWJ18"/>
      <c r="AWK18"/>
      <c r="AWL18"/>
      <c r="AWM18"/>
      <c r="AWN18"/>
      <c r="AWO18"/>
      <c r="AWP18"/>
      <c r="AWQ18"/>
      <c r="AWR18"/>
      <c r="AWS18"/>
      <c r="AWT18"/>
      <c r="AWU18"/>
      <c r="AWV18"/>
      <c r="AWW18"/>
      <c r="AWX18"/>
      <c r="AWY18"/>
      <c r="AWZ18"/>
      <c r="AXA18"/>
      <c r="AXB18"/>
      <c r="AXC18"/>
      <c r="AXD18"/>
      <c r="AXE18"/>
      <c r="AXF18"/>
      <c r="AXG18"/>
      <c r="AXH18"/>
      <c r="AXI18"/>
      <c r="AXJ18"/>
      <c r="AXK18"/>
      <c r="AXL18"/>
      <c r="AXM18"/>
      <c r="AXN18"/>
      <c r="AXO18"/>
      <c r="AXP18"/>
      <c r="AXQ18"/>
      <c r="AXR18"/>
      <c r="AXS18"/>
      <c r="AXT18"/>
      <c r="AXU18"/>
      <c r="AXV18"/>
      <c r="AXW18"/>
      <c r="AXX18"/>
      <c r="AXY18"/>
      <c r="AXZ18"/>
      <c r="AYA18"/>
      <c r="AYB18"/>
      <c r="AYC18"/>
      <c r="AYD18"/>
      <c r="AYE18"/>
      <c r="AYF18"/>
      <c r="AYG18"/>
      <c r="AYH18"/>
      <c r="AYI18"/>
      <c r="AYJ18"/>
      <c r="AYK18"/>
      <c r="AYL18"/>
      <c r="AYM18"/>
      <c r="AYN18"/>
      <c r="AYO18"/>
      <c r="AYP18"/>
      <c r="AYQ18"/>
      <c r="AYR18"/>
      <c r="AYS18"/>
      <c r="AYT18"/>
      <c r="AYU18"/>
      <c r="AYV18"/>
      <c r="AYW18"/>
      <c r="AYX18"/>
      <c r="AYY18"/>
      <c r="AYZ18"/>
      <c r="AZA18"/>
      <c r="AZB18"/>
      <c r="AZC18"/>
      <c r="AZD18"/>
      <c r="AZE18"/>
      <c r="AZF18"/>
      <c r="AZG18"/>
      <c r="AZH18"/>
      <c r="AZI18"/>
      <c r="AZJ18"/>
      <c r="AZK18"/>
      <c r="AZL18"/>
      <c r="AZM18"/>
      <c r="AZN18"/>
      <c r="AZO18"/>
      <c r="AZP18"/>
      <c r="AZQ18"/>
      <c r="AZR18"/>
      <c r="AZS18"/>
      <c r="AZT18"/>
      <c r="AZU18"/>
      <c r="AZV18"/>
      <c r="AZW18"/>
      <c r="AZX18"/>
      <c r="AZY18"/>
      <c r="AZZ18"/>
      <c r="BAA18"/>
      <c r="BAB18"/>
      <c r="BAC18"/>
      <c r="BAD18"/>
      <c r="BAE18"/>
      <c r="BAF18"/>
      <c r="BAG18"/>
      <c r="BAH18"/>
      <c r="BAI18"/>
      <c r="BAJ18"/>
      <c r="BAK18"/>
      <c r="BAL18"/>
      <c r="BAM18"/>
      <c r="BAN18"/>
      <c r="BAO18"/>
      <c r="BAP18"/>
      <c r="BAQ18"/>
      <c r="BAR18"/>
      <c r="BAS18"/>
      <c r="BAT18"/>
      <c r="BAU18"/>
      <c r="BAV18"/>
      <c r="BAW18"/>
      <c r="BAX18"/>
      <c r="BAY18"/>
      <c r="BAZ18"/>
      <c r="BBA18"/>
      <c r="BBB18"/>
      <c r="BBC18"/>
      <c r="BBD18"/>
      <c r="BBE18"/>
      <c r="BBF18"/>
      <c r="BBG18"/>
      <c r="BBH18"/>
      <c r="BBI18"/>
      <c r="BBJ18"/>
      <c r="BBK18"/>
      <c r="BBL18"/>
      <c r="BBM18"/>
      <c r="BBN18"/>
      <c r="BBO18"/>
      <c r="BBP18"/>
      <c r="BBQ18"/>
      <c r="BBR18"/>
      <c r="BBS18"/>
      <c r="BBT18"/>
      <c r="BBU18"/>
      <c r="BBV18"/>
      <c r="BBW18"/>
      <c r="BBX18"/>
      <c r="BBY18"/>
      <c r="BBZ18"/>
      <c r="BCA18"/>
      <c r="BCB18"/>
      <c r="BCC18"/>
      <c r="BCD18"/>
      <c r="BCE18"/>
      <c r="BCF18"/>
      <c r="BCG18"/>
      <c r="BCH18"/>
      <c r="BCI18"/>
      <c r="BCJ18"/>
      <c r="BCK18"/>
      <c r="BCL18"/>
      <c r="BCM18"/>
      <c r="BCN18"/>
      <c r="BCO18"/>
      <c r="BCP18"/>
      <c r="BCQ18"/>
      <c r="BCR18"/>
      <c r="BCS18"/>
      <c r="BCT18"/>
      <c r="BCU18"/>
      <c r="BCV18"/>
      <c r="BCW18"/>
      <c r="BCX18"/>
      <c r="BCY18"/>
      <c r="BCZ18"/>
      <c r="BDA18"/>
      <c r="BDB18"/>
      <c r="BDC18"/>
      <c r="BDD18"/>
      <c r="BDE18"/>
      <c r="BDF18"/>
      <c r="BDG18"/>
      <c r="BDH18"/>
      <c r="BDI18"/>
      <c r="BDJ18"/>
      <c r="BDK18"/>
      <c r="BDL18"/>
      <c r="BDM18"/>
      <c r="BDN18"/>
      <c r="BDO18"/>
      <c r="BDP18"/>
      <c r="BDQ18"/>
      <c r="BDR18"/>
      <c r="BDS18"/>
      <c r="BDT18"/>
      <c r="BDU18"/>
      <c r="BDV18"/>
      <c r="BDW18"/>
      <c r="BDX18"/>
      <c r="BDY18"/>
      <c r="BDZ18"/>
      <c r="BEA18"/>
      <c r="BEB18"/>
      <c r="BEC18"/>
      <c r="BED18"/>
      <c r="BEE18"/>
      <c r="BEF18"/>
      <c r="BEG18"/>
      <c r="BEH18"/>
      <c r="BEI18"/>
      <c r="BEJ18"/>
      <c r="BEK18"/>
      <c r="BEL18"/>
      <c r="BEM18"/>
      <c r="BEN18"/>
      <c r="BEO18"/>
      <c r="BEP18"/>
      <c r="BEQ18"/>
      <c r="BER18"/>
      <c r="BES18"/>
      <c r="BET18"/>
      <c r="BEU18"/>
      <c r="BEV18"/>
      <c r="BEW18"/>
      <c r="BEX18"/>
      <c r="BEY18"/>
      <c r="BEZ18"/>
      <c r="BFA18"/>
      <c r="BFB18"/>
      <c r="BFC18"/>
      <c r="BFD18"/>
      <c r="BFE18"/>
      <c r="BFF18"/>
      <c r="BFG18"/>
      <c r="BFH18"/>
      <c r="BFI18"/>
      <c r="BFJ18"/>
      <c r="BFK18"/>
      <c r="BFL18"/>
      <c r="BFM18"/>
      <c r="BFN18"/>
      <c r="BFO18"/>
      <c r="BFP18"/>
      <c r="BFQ18"/>
      <c r="BFR18"/>
      <c r="BFS18"/>
      <c r="BFT18"/>
      <c r="BFU18"/>
      <c r="BFV18"/>
      <c r="BFW18"/>
      <c r="BFX18"/>
      <c r="BFY18"/>
      <c r="BFZ18"/>
      <c r="BGA18"/>
      <c r="BGB18"/>
      <c r="BGC18"/>
      <c r="BGD18"/>
      <c r="BGE18"/>
      <c r="BGF18"/>
      <c r="BGG18"/>
      <c r="BGH18"/>
      <c r="BGI18"/>
      <c r="BGJ18"/>
      <c r="BGK18"/>
      <c r="BGL18"/>
      <c r="BGM18"/>
      <c r="BGN18"/>
      <c r="BGO18"/>
      <c r="BGP18"/>
      <c r="BGQ18"/>
      <c r="BGR18"/>
      <c r="BGS18"/>
      <c r="BGT18"/>
      <c r="BGU18"/>
      <c r="BGV18"/>
      <c r="BGW18"/>
      <c r="BGX18"/>
      <c r="BGY18"/>
      <c r="BGZ18"/>
      <c r="BHA18"/>
      <c r="BHB18"/>
      <c r="BHC18"/>
      <c r="BHD18"/>
      <c r="BHE18"/>
      <c r="BHF18"/>
      <c r="BHG18"/>
      <c r="BHH18"/>
      <c r="BHI18"/>
      <c r="BHJ18"/>
      <c r="BHK18"/>
      <c r="BHL18"/>
      <c r="BHM18"/>
      <c r="BHN18"/>
      <c r="BHO18"/>
      <c r="BHP18"/>
      <c r="BHQ18"/>
      <c r="BHR18"/>
      <c r="BHS18"/>
      <c r="BHT18"/>
      <c r="BHU18"/>
      <c r="BHV18"/>
      <c r="BHW18"/>
      <c r="BHX18"/>
      <c r="BHY18"/>
      <c r="BHZ18"/>
      <c r="BIA18"/>
      <c r="BIB18"/>
      <c r="BIC18"/>
      <c r="BID18"/>
      <c r="BIE18"/>
      <c r="BIF18"/>
      <c r="BIG18"/>
      <c r="BIH18"/>
      <c r="BII18"/>
      <c r="BIJ18"/>
      <c r="BIK18"/>
      <c r="BIL18"/>
      <c r="BIM18"/>
      <c r="BIN18"/>
      <c r="BIO18"/>
      <c r="BIP18"/>
      <c r="BIQ18"/>
      <c r="BIR18"/>
      <c r="BIS18"/>
      <c r="BIT18"/>
      <c r="BIU18"/>
      <c r="BIV18"/>
      <c r="BIW18"/>
      <c r="BIX18"/>
      <c r="BIY18"/>
      <c r="BIZ18"/>
      <c r="BJA18"/>
      <c r="BJB18"/>
      <c r="BJC18"/>
      <c r="BJD18"/>
      <c r="BJE18"/>
      <c r="BJF18"/>
      <c r="BJG18"/>
      <c r="BJH18"/>
      <c r="BJI18"/>
      <c r="BJJ18"/>
      <c r="BJK18"/>
      <c r="BJL18"/>
      <c r="BJM18"/>
      <c r="BJN18"/>
      <c r="BJO18"/>
      <c r="BJP18"/>
      <c r="BJQ18"/>
      <c r="BJR18"/>
      <c r="BJS18"/>
      <c r="BJT18"/>
      <c r="BJU18"/>
      <c r="BJV18"/>
      <c r="BJW18"/>
      <c r="BJX18"/>
      <c r="BJY18"/>
      <c r="BJZ18"/>
      <c r="BKA18"/>
      <c r="BKB18"/>
      <c r="BKC18"/>
      <c r="BKD18"/>
      <c r="BKE18"/>
      <c r="BKF18"/>
      <c r="BKG18"/>
      <c r="BKH18"/>
      <c r="BKI18"/>
      <c r="BKJ18"/>
      <c r="BKK18"/>
      <c r="BKL18"/>
      <c r="BKM18"/>
      <c r="BKN18"/>
      <c r="BKO18"/>
      <c r="BKP18"/>
      <c r="BKQ18"/>
      <c r="BKR18"/>
      <c r="BKS18"/>
      <c r="BKT18"/>
      <c r="BKU18"/>
      <c r="BKV18"/>
      <c r="BKW18"/>
      <c r="BKX18"/>
      <c r="BKY18"/>
      <c r="BKZ18"/>
      <c r="BLA18"/>
      <c r="BLB18"/>
      <c r="BLC18"/>
      <c r="BLD18"/>
      <c r="BLE18"/>
      <c r="BLF18"/>
      <c r="BLG18"/>
      <c r="BLH18"/>
      <c r="BLI18"/>
      <c r="BLJ18"/>
      <c r="BLK18"/>
      <c r="BLL18"/>
      <c r="BLM18"/>
      <c r="BLN18"/>
      <c r="BLO18"/>
      <c r="BLP18"/>
      <c r="BLQ18"/>
      <c r="BLR18"/>
      <c r="BLS18"/>
      <c r="BLT18"/>
      <c r="BLU18"/>
      <c r="BLV18"/>
      <c r="BLW18"/>
      <c r="BLX18"/>
      <c r="BLY18"/>
      <c r="BLZ18"/>
      <c r="BMA18"/>
      <c r="BMB18"/>
      <c r="BMC18"/>
      <c r="BMD18"/>
      <c r="BME18"/>
      <c r="BMF18"/>
      <c r="BMG18"/>
      <c r="BMH18"/>
      <c r="BMI18"/>
      <c r="BMJ18"/>
      <c r="BMK18"/>
      <c r="BML18"/>
      <c r="BMM18"/>
      <c r="BMN18"/>
      <c r="BMO18"/>
      <c r="BMP18"/>
      <c r="BMQ18"/>
      <c r="BMR18"/>
      <c r="BMS18"/>
      <c r="BMT18"/>
      <c r="BMU18"/>
      <c r="BMV18"/>
      <c r="BMW18"/>
      <c r="BMX18"/>
      <c r="BMY18"/>
      <c r="BMZ18"/>
      <c r="BNA18"/>
      <c r="BNB18"/>
      <c r="BNC18"/>
      <c r="BND18"/>
      <c r="BNE18"/>
      <c r="BNF18"/>
      <c r="BNG18"/>
      <c r="BNH18"/>
      <c r="BNI18"/>
      <c r="BNJ18"/>
      <c r="BNK18"/>
      <c r="BNL18"/>
      <c r="BNM18"/>
      <c r="BNN18"/>
      <c r="BNO18"/>
      <c r="BNP18"/>
      <c r="BNQ18"/>
      <c r="BNR18"/>
      <c r="BNS18"/>
      <c r="BNT18"/>
      <c r="BNU18"/>
      <c r="BNV18"/>
      <c r="BNW18"/>
      <c r="BNX18"/>
      <c r="BNY18"/>
      <c r="BNZ18"/>
      <c r="BOA18"/>
      <c r="BOB18"/>
      <c r="BOC18"/>
      <c r="BOD18"/>
      <c r="BOE18"/>
      <c r="BOF18"/>
      <c r="BOG18"/>
      <c r="BOH18"/>
      <c r="BOI18"/>
      <c r="BOJ18"/>
      <c r="BOK18"/>
      <c r="BOL18"/>
      <c r="BOM18"/>
      <c r="BON18"/>
      <c r="BOO18"/>
      <c r="BOP18"/>
      <c r="BOQ18"/>
      <c r="BOR18"/>
      <c r="BOS18"/>
      <c r="BOT18"/>
      <c r="BOU18"/>
      <c r="BOV18"/>
      <c r="BOW18"/>
      <c r="BOX18"/>
      <c r="BOY18"/>
      <c r="BOZ18"/>
      <c r="BPA18"/>
      <c r="BPB18"/>
      <c r="BPC18"/>
      <c r="BPD18"/>
      <c r="BPE18"/>
      <c r="BPF18"/>
      <c r="BPG18"/>
      <c r="BPH18"/>
      <c r="BPI18"/>
      <c r="BPJ18"/>
      <c r="BPK18"/>
      <c r="BPL18"/>
      <c r="BPM18"/>
      <c r="BPN18"/>
      <c r="BPO18"/>
      <c r="BPP18"/>
      <c r="BPQ18"/>
      <c r="BPR18"/>
      <c r="BPS18"/>
      <c r="BPT18"/>
      <c r="BPU18"/>
      <c r="BPV18"/>
      <c r="BPW18"/>
      <c r="BPX18"/>
      <c r="BPY18"/>
      <c r="BPZ18"/>
      <c r="BQA18"/>
      <c r="BQB18"/>
      <c r="BQC18"/>
      <c r="BQD18"/>
      <c r="BQE18"/>
      <c r="BQF18"/>
      <c r="BQG18"/>
      <c r="BQH18"/>
      <c r="BQI18"/>
      <c r="BQJ18"/>
      <c r="BQK18"/>
      <c r="BQL18"/>
      <c r="BQM18"/>
      <c r="BQN18"/>
      <c r="BQO18"/>
      <c r="BQP18"/>
      <c r="BQQ18"/>
      <c r="BQR18"/>
      <c r="BQS18"/>
      <c r="BQT18"/>
      <c r="BQU18"/>
      <c r="BQV18"/>
      <c r="BQW18"/>
      <c r="BQX18"/>
      <c r="BQY18"/>
      <c r="BQZ18"/>
      <c r="BRA18"/>
      <c r="BRB18"/>
      <c r="BRC18"/>
      <c r="BRD18"/>
      <c r="BRE18"/>
      <c r="BRF18"/>
      <c r="BRG18"/>
      <c r="BRH18"/>
      <c r="BRI18"/>
      <c r="BRJ18"/>
      <c r="BRK18"/>
      <c r="BRL18"/>
      <c r="BRM18"/>
      <c r="BRN18"/>
      <c r="BRO18"/>
      <c r="BRP18"/>
      <c r="BRQ18"/>
      <c r="BRR18"/>
      <c r="BRS18"/>
      <c r="BRT18"/>
      <c r="BRU18"/>
      <c r="BRV18"/>
      <c r="BRW18"/>
      <c r="BRX18"/>
      <c r="BRY18"/>
      <c r="BRZ18"/>
      <c r="BSA18"/>
      <c r="BSB18"/>
      <c r="BSC18"/>
      <c r="BSD18"/>
      <c r="BSE18"/>
      <c r="BSF18"/>
      <c r="BSG18"/>
      <c r="BSH18"/>
      <c r="BSI18"/>
      <c r="BSJ18"/>
      <c r="BSK18"/>
      <c r="BSL18"/>
      <c r="BSM18"/>
      <c r="BSN18"/>
      <c r="BSO18"/>
      <c r="BSP18"/>
      <c r="BSQ18"/>
      <c r="BSR18"/>
      <c r="BSS18"/>
      <c r="BST18"/>
      <c r="BSU18"/>
      <c r="BSV18"/>
      <c r="BSW18"/>
      <c r="BSX18"/>
      <c r="BSY18"/>
      <c r="BSZ18"/>
      <c r="BTA18"/>
      <c r="BTB18"/>
      <c r="BTC18"/>
      <c r="BTD18"/>
      <c r="BTE18"/>
      <c r="BTF18"/>
      <c r="BTG18"/>
      <c r="BTH18"/>
      <c r="BTI18"/>
      <c r="BTJ18"/>
      <c r="BTK18"/>
      <c r="BTL18"/>
      <c r="BTM18"/>
      <c r="BTN18"/>
      <c r="BTO18"/>
      <c r="BTP18"/>
      <c r="BTQ18"/>
      <c r="BTR18"/>
      <c r="BTS18"/>
      <c r="BTT18"/>
      <c r="BTU18"/>
      <c r="BTV18"/>
      <c r="BTW18"/>
      <c r="BTX18"/>
      <c r="BTY18"/>
      <c r="BTZ18"/>
      <c r="BUA18"/>
      <c r="BUB18"/>
      <c r="BUC18"/>
      <c r="BUD18"/>
      <c r="BUE18"/>
      <c r="BUF18"/>
      <c r="BUG18"/>
      <c r="BUH18"/>
      <c r="BUI18"/>
      <c r="BUJ18"/>
      <c r="BUK18"/>
      <c r="BUL18"/>
      <c r="BUM18"/>
      <c r="BUN18"/>
      <c r="BUO18"/>
      <c r="BUP18"/>
      <c r="BUQ18"/>
      <c r="BUR18"/>
      <c r="BUS18"/>
      <c r="BUT18"/>
      <c r="BUU18"/>
      <c r="BUV18"/>
      <c r="BUW18"/>
      <c r="BUX18"/>
      <c r="BUY18"/>
      <c r="BUZ18"/>
      <c r="BVA18"/>
      <c r="BVB18"/>
      <c r="BVC18"/>
      <c r="BVD18"/>
      <c r="BVE18"/>
      <c r="BVF18"/>
      <c r="BVG18"/>
      <c r="BVH18"/>
      <c r="BVI18"/>
      <c r="BVJ18"/>
      <c r="BVK18"/>
      <c r="BVL18"/>
      <c r="BVM18"/>
      <c r="BVN18"/>
      <c r="BVO18"/>
      <c r="BVP18"/>
      <c r="BVQ18"/>
      <c r="BVR18"/>
      <c r="BVS18"/>
      <c r="BVT18"/>
      <c r="BVU18"/>
      <c r="BVV18"/>
      <c r="BVW18"/>
      <c r="BVX18"/>
      <c r="BVY18"/>
      <c r="BVZ18"/>
      <c r="BWA18"/>
      <c r="BWB18"/>
      <c r="BWC18"/>
      <c r="BWD18"/>
      <c r="BWE18"/>
      <c r="BWF18"/>
      <c r="BWG18"/>
      <c r="BWH18"/>
      <c r="BWI18"/>
      <c r="BWJ18"/>
      <c r="BWK18"/>
      <c r="BWL18"/>
      <c r="BWM18"/>
      <c r="BWN18"/>
      <c r="BWO18"/>
      <c r="BWP18"/>
      <c r="BWQ18"/>
      <c r="BWR18"/>
      <c r="BWS18"/>
      <c r="BWT18"/>
      <c r="BWU18"/>
      <c r="BWV18"/>
      <c r="BWW18"/>
      <c r="BWX18"/>
      <c r="BWY18"/>
      <c r="BWZ18"/>
      <c r="BXA18"/>
      <c r="BXB18"/>
      <c r="BXC18"/>
      <c r="BXD18"/>
      <c r="BXE18"/>
      <c r="BXF18"/>
      <c r="BXG18"/>
      <c r="BXH18"/>
      <c r="BXI18"/>
      <c r="BXJ18"/>
      <c r="BXK18"/>
      <c r="BXL18"/>
      <c r="BXM18"/>
      <c r="BXN18"/>
      <c r="BXO18"/>
      <c r="BXP18"/>
      <c r="BXQ18"/>
      <c r="BXR18"/>
      <c r="BXS18"/>
      <c r="BXT18"/>
      <c r="BXU18"/>
      <c r="BXV18"/>
      <c r="BXW18"/>
      <c r="BXX18"/>
      <c r="BXY18"/>
      <c r="BXZ18"/>
      <c r="BYA18"/>
      <c r="BYB18"/>
      <c r="BYC18"/>
      <c r="BYD18"/>
      <c r="BYE18"/>
      <c r="BYF18"/>
      <c r="BYG18"/>
      <c r="BYH18"/>
      <c r="BYI18"/>
      <c r="BYJ18"/>
      <c r="BYK18"/>
      <c r="BYL18"/>
      <c r="BYM18"/>
      <c r="BYN18"/>
      <c r="BYO18"/>
      <c r="BYP18"/>
      <c r="BYQ18"/>
      <c r="BYR18"/>
      <c r="BYS18"/>
      <c r="BYT18"/>
      <c r="BYU18"/>
      <c r="BYV18"/>
      <c r="BYW18"/>
      <c r="BYX18"/>
      <c r="BYY18"/>
      <c r="BYZ18"/>
      <c r="BZA18"/>
      <c r="BZB18"/>
      <c r="BZC18"/>
      <c r="BZD18"/>
      <c r="BZE18"/>
      <c r="BZF18"/>
      <c r="BZG18"/>
      <c r="BZH18"/>
      <c r="BZI18"/>
      <c r="BZJ18"/>
      <c r="BZK18"/>
      <c r="BZL18"/>
      <c r="BZM18"/>
      <c r="BZN18"/>
      <c r="BZO18"/>
      <c r="BZP18"/>
      <c r="BZQ18"/>
      <c r="BZR18"/>
      <c r="BZS18"/>
      <c r="BZT18"/>
      <c r="BZU18"/>
      <c r="BZV18"/>
      <c r="BZW18"/>
      <c r="BZX18"/>
      <c r="BZY18"/>
      <c r="BZZ18"/>
      <c r="CAA18"/>
      <c r="CAB18"/>
      <c r="CAC18"/>
      <c r="CAD18"/>
      <c r="CAE18"/>
      <c r="CAF18"/>
      <c r="CAG18"/>
      <c r="CAH18"/>
      <c r="CAI18"/>
      <c r="CAJ18"/>
      <c r="CAK18"/>
      <c r="CAL18"/>
      <c r="CAM18"/>
      <c r="CAN18"/>
      <c r="CAO18"/>
      <c r="CAP18"/>
      <c r="CAQ18"/>
      <c r="CAR18"/>
      <c r="CAS18"/>
      <c r="CAT18"/>
      <c r="CAU18"/>
      <c r="CAV18"/>
      <c r="CAW18"/>
      <c r="CAX18"/>
      <c r="CAY18"/>
      <c r="CAZ18"/>
      <c r="CBA18"/>
      <c r="CBB18"/>
      <c r="CBC18"/>
      <c r="CBD18"/>
      <c r="CBE18"/>
      <c r="CBF18"/>
      <c r="CBG18"/>
      <c r="CBH18"/>
      <c r="CBI18"/>
      <c r="CBJ18"/>
      <c r="CBK18"/>
      <c r="CBL18"/>
      <c r="CBM18"/>
      <c r="CBN18"/>
      <c r="CBO18"/>
      <c r="CBP18"/>
      <c r="CBQ18"/>
      <c r="CBR18"/>
      <c r="CBS18"/>
      <c r="CBT18"/>
      <c r="CBU18"/>
      <c r="CBV18"/>
      <c r="CBW18"/>
      <c r="CBX18"/>
      <c r="CBY18"/>
      <c r="CBZ18"/>
      <c r="CCA18"/>
      <c r="CCB18"/>
      <c r="CCC18"/>
      <c r="CCD18"/>
      <c r="CCE18"/>
      <c r="CCF18"/>
      <c r="CCG18"/>
      <c r="CCH18"/>
      <c r="CCI18"/>
      <c r="CCJ18"/>
      <c r="CCK18"/>
      <c r="CCL18"/>
      <c r="CCM18"/>
      <c r="CCN18"/>
      <c r="CCO18"/>
      <c r="CCP18"/>
      <c r="CCQ18"/>
      <c r="CCR18"/>
      <c r="CCS18"/>
      <c r="CCT18"/>
      <c r="CCU18"/>
      <c r="CCV18"/>
      <c r="CCW18"/>
      <c r="CCX18"/>
      <c r="CCY18"/>
      <c r="CCZ18"/>
      <c r="CDA18"/>
      <c r="CDB18"/>
      <c r="CDC18"/>
      <c r="CDD18"/>
      <c r="CDE18"/>
      <c r="CDF18"/>
      <c r="CDG18"/>
      <c r="CDH18"/>
      <c r="CDI18"/>
      <c r="CDJ18"/>
      <c r="CDK18"/>
      <c r="CDL18"/>
      <c r="CDM18"/>
      <c r="CDN18"/>
      <c r="CDO18"/>
      <c r="CDP18"/>
      <c r="CDQ18"/>
      <c r="CDR18"/>
      <c r="CDS18"/>
      <c r="CDT18"/>
      <c r="CDU18"/>
      <c r="CDV18"/>
      <c r="CDW18"/>
      <c r="CDX18"/>
      <c r="CDY18"/>
      <c r="CDZ18"/>
      <c r="CEA18"/>
      <c r="CEB18"/>
      <c r="CEC18"/>
      <c r="CED18"/>
      <c r="CEE18"/>
      <c r="CEF18"/>
      <c r="CEG18"/>
      <c r="CEH18"/>
      <c r="CEI18"/>
      <c r="CEJ18"/>
      <c r="CEK18"/>
      <c r="CEL18"/>
      <c r="CEM18"/>
      <c r="CEN18"/>
      <c r="CEO18"/>
      <c r="CEP18"/>
      <c r="CEQ18"/>
      <c r="CER18"/>
      <c r="CES18"/>
      <c r="CET18"/>
      <c r="CEU18"/>
      <c r="CEV18"/>
      <c r="CEW18"/>
      <c r="CEX18"/>
      <c r="CEY18"/>
      <c r="CEZ18"/>
      <c r="CFA18"/>
      <c r="CFB18"/>
      <c r="CFC18"/>
      <c r="CFD18"/>
      <c r="CFE18"/>
      <c r="CFF18"/>
      <c r="CFG18"/>
      <c r="CFH18"/>
      <c r="CFI18"/>
      <c r="CFJ18"/>
      <c r="CFK18"/>
      <c r="CFL18"/>
      <c r="CFM18"/>
      <c r="CFN18"/>
      <c r="CFO18"/>
      <c r="CFP18"/>
      <c r="CFQ18"/>
      <c r="CFR18"/>
      <c r="CFS18"/>
      <c r="CFT18"/>
      <c r="CFU18"/>
      <c r="CFV18"/>
      <c r="CFW18"/>
      <c r="CFX18"/>
      <c r="CFY18"/>
      <c r="CFZ18"/>
      <c r="CGA18"/>
      <c r="CGB18"/>
      <c r="CGC18"/>
      <c r="CGD18"/>
      <c r="CGE18"/>
      <c r="CGF18"/>
      <c r="CGG18"/>
      <c r="CGH18"/>
      <c r="CGI18"/>
      <c r="CGJ18"/>
      <c r="CGK18"/>
      <c r="CGL18"/>
      <c r="CGM18"/>
      <c r="CGN18"/>
      <c r="CGO18"/>
      <c r="CGP18"/>
      <c r="CGQ18"/>
      <c r="CGR18"/>
      <c r="CGS18"/>
      <c r="CGT18"/>
      <c r="CGU18"/>
      <c r="CGV18"/>
      <c r="CGW18"/>
      <c r="CGX18"/>
      <c r="CGY18"/>
      <c r="CGZ18"/>
      <c r="CHA18"/>
      <c r="CHB18"/>
      <c r="CHC18"/>
      <c r="CHD18"/>
      <c r="CHE18"/>
      <c r="CHF18"/>
      <c r="CHG18"/>
      <c r="CHH18"/>
      <c r="CHI18"/>
      <c r="CHJ18"/>
      <c r="CHK18"/>
      <c r="CHL18"/>
      <c r="CHM18"/>
      <c r="CHN18"/>
      <c r="CHO18"/>
      <c r="CHP18"/>
      <c r="CHQ18"/>
      <c r="CHR18"/>
      <c r="CHS18"/>
      <c r="CHT18"/>
      <c r="CHU18"/>
      <c r="CHV18"/>
      <c r="CHW18"/>
      <c r="CHX18"/>
      <c r="CHY18"/>
      <c r="CHZ18"/>
      <c r="CIA18"/>
      <c r="CIB18"/>
      <c r="CIC18"/>
      <c r="CID18"/>
      <c r="CIE18"/>
      <c r="CIF18"/>
      <c r="CIG18"/>
      <c r="CIH18"/>
      <c r="CII18"/>
      <c r="CIJ18"/>
      <c r="CIK18"/>
      <c r="CIL18"/>
      <c r="CIM18"/>
      <c r="CIN18"/>
      <c r="CIO18"/>
      <c r="CIP18"/>
      <c r="CIQ18"/>
      <c r="CIR18"/>
      <c r="CIS18"/>
      <c r="CIT18"/>
      <c r="CIU18"/>
      <c r="CIV18"/>
      <c r="CIW18"/>
      <c r="CIX18"/>
      <c r="CIY18"/>
      <c r="CIZ18"/>
      <c r="CJA18"/>
      <c r="CJB18"/>
      <c r="CJC18"/>
      <c r="CJD18"/>
      <c r="CJE18"/>
      <c r="CJF18"/>
      <c r="CJG18"/>
      <c r="CJH18"/>
      <c r="CJI18"/>
      <c r="CJJ18"/>
      <c r="CJK18"/>
      <c r="CJL18"/>
      <c r="CJM18"/>
      <c r="CJN18"/>
      <c r="CJO18"/>
      <c r="CJP18"/>
      <c r="CJQ18"/>
      <c r="CJR18"/>
      <c r="CJS18"/>
      <c r="CJT18"/>
      <c r="CJU18"/>
      <c r="CJV18"/>
      <c r="CJW18"/>
      <c r="CJX18"/>
      <c r="CJY18"/>
      <c r="CJZ18"/>
      <c r="CKA18"/>
      <c r="CKB18"/>
      <c r="CKC18"/>
      <c r="CKD18"/>
      <c r="CKE18"/>
      <c r="CKF18"/>
      <c r="CKG18"/>
      <c r="CKH18"/>
      <c r="CKI18"/>
      <c r="CKJ18"/>
      <c r="CKK18"/>
      <c r="CKL18"/>
      <c r="CKM18"/>
      <c r="CKN18"/>
      <c r="CKO18"/>
      <c r="CKP18"/>
      <c r="CKQ18"/>
      <c r="CKR18"/>
      <c r="CKS18"/>
      <c r="CKT18"/>
      <c r="CKU18"/>
      <c r="CKV18"/>
      <c r="CKW18"/>
      <c r="CKX18"/>
      <c r="CKY18"/>
      <c r="CKZ18"/>
      <c r="CLA18"/>
      <c r="CLB18"/>
      <c r="CLC18"/>
      <c r="CLD18"/>
      <c r="CLE18"/>
      <c r="CLF18"/>
      <c r="CLG18"/>
      <c r="CLH18"/>
      <c r="CLI18"/>
      <c r="CLJ18"/>
      <c r="CLK18"/>
      <c r="CLL18"/>
      <c r="CLM18"/>
      <c r="CLN18"/>
      <c r="CLO18"/>
      <c r="CLP18"/>
      <c r="CLQ18"/>
      <c r="CLR18"/>
      <c r="CLS18"/>
      <c r="CLT18"/>
      <c r="CLU18"/>
      <c r="CLV18"/>
      <c r="CLW18"/>
      <c r="CLX18"/>
      <c r="CLY18"/>
      <c r="CLZ18"/>
      <c r="CMA18"/>
      <c r="CMB18"/>
      <c r="CMC18"/>
      <c r="CMD18"/>
      <c r="CME18"/>
      <c r="CMF18"/>
      <c r="CMG18"/>
      <c r="CMH18"/>
      <c r="CMI18"/>
      <c r="CMJ18"/>
      <c r="CMK18"/>
      <c r="CML18"/>
      <c r="CMM18"/>
      <c r="CMN18"/>
      <c r="CMO18"/>
      <c r="CMP18"/>
      <c r="CMQ18"/>
      <c r="CMR18"/>
      <c r="CMS18"/>
      <c r="CMT18"/>
      <c r="CMU18"/>
      <c r="CMV18"/>
      <c r="CMW18"/>
      <c r="CMX18"/>
      <c r="CMY18"/>
      <c r="CMZ18"/>
      <c r="CNA18"/>
      <c r="CNB18"/>
      <c r="CNC18"/>
      <c r="CND18"/>
      <c r="CNE18"/>
      <c r="CNF18"/>
      <c r="CNG18"/>
      <c r="CNH18"/>
      <c r="CNI18"/>
      <c r="CNJ18"/>
      <c r="CNK18"/>
      <c r="CNL18"/>
      <c r="CNM18"/>
      <c r="CNN18"/>
      <c r="CNO18"/>
      <c r="CNP18"/>
      <c r="CNQ18"/>
      <c r="CNR18"/>
      <c r="CNS18"/>
      <c r="CNT18"/>
      <c r="CNU18"/>
      <c r="CNV18"/>
      <c r="CNW18"/>
      <c r="CNX18"/>
      <c r="CNY18"/>
      <c r="CNZ18"/>
      <c r="COA18"/>
      <c r="COB18"/>
      <c r="COC18"/>
      <c r="COD18"/>
      <c r="COE18"/>
      <c r="COF18"/>
      <c r="COG18"/>
      <c r="COH18"/>
      <c r="COI18"/>
      <c r="COJ18"/>
      <c r="COK18"/>
      <c r="COL18"/>
      <c r="COM18"/>
      <c r="CON18"/>
      <c r="COO18"/>
      <c r="COP18"/>
      <c r="COQ18"/>
      <c r="COR18"/>
      <c r="COS18"/>
      <c r="COT18"/>
      <c r="COU18"/>
      <c r="COV18"/>
      <c r="COW18"/>
      <c r="COX18"/>
      <c r="COY18"/>
      <c r="COZ18"/>
      <c r="CPA18"/>
      <c r="CPB18"/>
      <c r="CPC18"/>
      <c r="CPD18"/>
      <c r="CPE18"/>
      <c r="CPF18"/>
      <c r="CPG18"/>
      <c r="CPH18"/>
      <c r="CPI18"/>
      <c r="CPJ18"/>
      <c r="CPK18"/>
      <c r="CPL18"/>
      <c r="CPM18"/>
      <c r="CPN18"/>
      <c r="CPO18"/>
      <c r="CPP18"/>
      <c r="CPQ18"/>
      <c r="CPR18"/>
      <c r="CPS18"/>
      <c r="CPT18"/>
      <c r="CPU18"/>
      <c r="CPV18"/>
      <c r="CPW18"/>
      <c r="CPX18"/>
      <c r="CPY18"/>
      <c r="CPZ18"/>
      <c r="CQA18"/>
      <c r="CQB18"/>
      <c r="CQC18"/>
      <c r="CQD18"/>
      <c r="CQE18"/>
      <c r="CQF18"/>
      <c r="CQG18"/>
      <c r="CQH18"/>
      <c r="CQI18"/>
      <c r="CQJ18"/>
      <c r="CQK18"/>
      <c r="CQL18"/>
      <c r="CQM18"/>
      <c r="CQN18"/>
      <c r="CQO18"/>
      <c r="CQP18"/>
      <c r="CQQ18"/>
      <c r="CQR18"/>
      <c r="CQS18"/>
      <c r="CQT18"/>
      <c r="CQU18"/>
      <c r="CQV18"/>
      <c r="CQW18"/>
      <c r="CQX18"/>
      <c r="CQY18"/>
      <c r="CQZ18"/>
      <c r="CRA18"/>
      <c r="CRB18"/>
      <c r="CRC18"/>
      <c r="CRD18"/>
      <c r="CRE18"/>
      <c r="CRF18"/>
      <c r="CRG18"/>
      <c r="CRH18"/>
      <c r="CRI18"/>
      <c r="CRJ18"/>
      <c r="CRK18"/>
      <c r="CRL18"/>
      <c r="CRM18"/>
      <c r="CRN18"/>
      <c r="CRO18"/>
      <c r="CRP18"/>
      <c r="CRQ18"/>
      <c r="CRR18"/>
      <c r="CRS18"/>
      <c r="CRT18"/>
      <c r="CRU18"/>
      <c r="CRV18"/>
      <c r="CRW18"/>
      <c r="CRX18"/>
      <c r="CRY18"/>
      <c r="CRZ18"/>
      <c r="CSA18"/>
      <c r="CSB18"/>
      <c r="CSC18"/>
      <c r="CSD18"/>
      <c r="CSE18"/>
      <c r="CSF18"/>
      <c r="CSG18"/>
      <c r="CSH18"/>
      <c r="CSI18"/>
      <c r="CSJ18"/>
      <c r="CSK18"/>
      <c r="CSL18"/>
      <c r="CSM18"/>
      <c r="CSN18"/>
      <c r="CSO18"/>
      <c r="CSP18"/>
      <c r="CSQ18"/>
      <c r="CSR18"/>
      <c r="CSS18"/>
      <c r="CST18"/>
      <c r="CSU18"/>
      <c r="CSV18"/>
      <c r="CSW18"/>
      <c r="CSX18"/>
      <c r="CSY18"/>
      <c r="CSZ18"/>
      <c r="CTA18"/>
      <c r="CTB18"/>
      <c r="CTC18"/>
      <c r="CTD18"/>
      <c r="CTE18"/>
      <c r="CTF18"/>
      <c r="CTG18"/>
      <c r="CTH18"/>
      <c r="CTI18"/>
      <c r="CTJ18"/>
      <c r="CTK18"/>
      <c r="CTL18"/>
      <c r="CTM18"/>
      <c r="CTN18"/>
      <c r="CTO18"/>
      <c r="CTP18"/>
      <c r="CTQ18"/>
      <c r="CTR18"/>
      <c r="CTS18"/>
      <c r="CTT18"/>
      <c r="CTU18"/>
      <c r="CTV18"/>
      <c r="CTW18"/>
      <c r="CTX18"/>
      <c r="CTY18"/>
      <c r="CTZ18"/>
      <c r="CUA18"/>
      <c r="CUB18"/>
      <c r="CUC18"/>
      <c r="CUD18"/>
      <c r="CUE18"/>
      <c r="CUF18"/>
      <c r="CUG18"/>
      <c r="CUH18"/>
      <c r="CUI18"/>
      <c r="CUJ18"/>
      <c r="CUK18"/>
      <c r="CUL18"/>
      <c r="CUM18"/>
      <c r="CUN18"/>
      <c r="CUO18"/>
      <c r="CUP18"/>
      <c r="CUQ18"/>
      <c r="CUR18"/>
      <c r="CUS18"/>
      <c r="CUT18"/>
      <c r="CUU18"/>
      <c r="CUV18"/>
      <c r="CUW18"/>
      <c r="CUX18"/>
      <c r="CUY18"/>
      <c r="CUZ18"/>
      <c r="CVA18"/>
      <c r="CVB18"/>
      <c r="CVC18"/>
      <c r="CVD18"/>
      <c r="CVE18"/>
      <c r="CVF18"/>
      <c r="CVG18"/>
      <c r="CVH18"/>
      <c r="CVI18"/>
      <c r="CVJ18"/>
      <c r="CVK18"/>
      <c r="CVL18"/>
      <c r="CVM18"/>
      <c r="CVN18"/>
      <c r="CVO18"/>
      <c r="CVP18"/>
      <c r="CVQ18"/>
      <c r="CVR18"/>
      <c r="CVS18"/>
      <c r="CVT18"/>
      <c r="CVU18"/>
      <c r="CVV18"/>
      <c r="CVW18"/>
      <c r="CVX18"/>
      <c r="CVY18"/>
      <c r="CVZ18"/>
      <c r="CWA18"/>
      <c r="CWB18"/>
      <c r="CWC18"/>
      <c r="CWD18"/>
      <c r="CWE18"/>
      <c r="CWF18"/>
      <c r="CWG18"/>
      <c r="CWH18"/>
      <c r="CWI18"/>
      <c r="CWJ18"/>
      <c r="CWK18"/>
      <c r="CWL18"/>
      <c r="CWM18"/>
      <c r="CWN18"/>
      <c r="CWO18"/>
      <c r="CWP18"/>
      <c r="CWQ18"/>
      <c r="CWR18"/>
      <c r="CWS18"/>
      <c r="CWT18"/>
      <c r="CWU18"/>
      <c r="CWV18"/>
      <c r="CWW18"/>
      <c r="CWX18"/>
      <c r="CWY18"/>
      <c r="CWZ18"/>
      <c r="CXA18"/>
      <c r="CXB18"/>
      <c r="CXC18"/>
      <c r="CXD18"/>
      <c r="CXE18"/>
      <c r="CXF18"/>
      <c r="CXG18"/>
      <c r="CXH18"/>
      <c r="CXI18"/>
      <c r="CXJ18"/>
      <c r="CXK18"/>
      <c r="CXL18"/>
      <c r="CXM18"/>
      <c r="CXN18"/>
      <c r="CXO18"/>
      <c r="CXP18"/>
      <c r="CXQ18"/>
      <c r="CXR18"/>
      <c r="CXS18"/>
      <c r="CXT18"/>
      <c r="CXU18"/>
      <c r="CXV18"/>
      <c r="CXW18"/>
      <c r="CXX18"/>
      <c r="CXY18"/>
      <c r="CXZ18"/>
      <c r="CYA18"/>
      <c r="CYB18"/>
      <c r="CYC18"/>
      <c r="CYD18"/>
      <c r="CYE18"/>
      <c r="CYF18"/>
      <c r="CYG18"/>
      <c r="CYH18"/>
      <c r="CYI18"/>
      <c r="CYJ18"/>
      <c r="CYK18"/>
      <c r="CYL18"/>
      <c r="CYM18"/>
      <c r="CYN18"/>
      <c r="CYO18"/>
      <c r="CYP18"/>
      <c r="CYQ18"/>
      <c r="CYR18"/>
      <c r="CYS18"/>
      <c r="CYT18"/>
      <c r="CYU18"/>
      <c r="CYV18"/>
      <c r="CYW18"/>
      <c r="CYX18"/>
      <c r="CYY18"/>
      <c r="CYZ18"/>
      <c r="CZA18"/>
      <c r="CZB18"/>
      <c r="CZC18"/>
      <c r="CZD18"/>
      <c r="CZE18"/>
      <c r="CZF18"/>
      <c r="CZG18"/>
      <c r="CZH18"/>
      <c r="CZI18"/>
      <c r="CZJ18"/>
      <c r="CZK18"/>
      <c r="CZL18"/>
      <c r="CZM18"/>
      <c r="CZN18"/>
      <c r="CZO18"/>
      <c r="CZP18"/>
      <c r="CZQ18"/>
      <c r="CZR18"/>
      <c r="CZS18"/>
      <c r="CZT18"/>
      <c r="CZU18"/>
      <c r="CZV18"/>
      <c r="CZW18"/>
      <c r="CZX18"/>
      <c r="CZY18"/>
      <c r="CZZ18"/>
      <c r="DAA18"/>
      <c r="DAB18"/>
      <c r="DAC18"/>
      <c r="DAD18"/>
      <c r="DAE18"/>
      <c r="DAF18"/>
      <c r="DAG18"/>
      <c r="DAH18"/>
      <c r="DAI18"/>
      <c r="DAJ18"/>
      <c r="DAK18"/>
      <c r="DAL18"/>
      <c r="DAM18"/>
      <c r="DAN18"/>
      <c r="DAO18"/>
      <c r="DAP18"/>
      <c r="DAQ18"/>
      <c r="DAR18"/>
      <c r="DAS18"/>
      <c r="DAT18"/>
      <c r="DAU18"/>
      <c r="DAV18"/>
      <c r="DAW18"/>
      <c r="DAX18"/>
      <c r="DAY18"/>
      <c r="DAZ18"/>
      <c r="DBA18"/>
      <c r="DBB18"/>
      <c r="DBC18"/>
      <c r="DBD18"/>
      <c r="DBE18"/>
      <c r="DBF18"/>
      <c r="DBG18"/>
      <c r="DBH18"/>
      <c r="DBI18"/>
      <c r="DBJ18"/>
      <c r="DBK18"/>
      <c r="DBL18"/>
      <c r="DBM18"/>
      <c r="DBN18"/>
      <c r="DBO18"/>
      <c r="DBP18"/>
      <c r="DBQ18"/>
      <c r="DBR18"/>
      <c r="DBS18"/>
      <c r="DBT18"/>
      <c r="DBU18"/>
      <c r="DBV18"/>
      <c r="DBW18"/>
      <c r="DBX18"/>
      <c r="DBY18"/>
      <c r="DBZ18"/>
      <c r="DCA18"/>
      <c r="DCB18"/>
      <c r="DCC18"/>
      <c r="DCD18"/>
      <c r="DCE18"/>
      <c r="DCF18"/>
      <c r="DCG18"/>
      <c r="DCH18"/>
      <c r="DCI18"/>
      <c r="DCJ18"/>
      <c r="DCK18"/>
      <c r="DCL18"/>
      <c r="DCM18"/>
      <c r="DCN18"/>
      <c r="DCO18"/>
      <c r="DCP18"/>
      <c r="DCQ18"/>
      <c r="DCR18"/>
      <c r="DCS18"/>
      <c r="DCT18"/>
      <c r="DCU18"/>
      <c r="DCV18"/>
      <c r="DCW18"/>
      <c r="DCX18"/>
      <c r="DCY18"/>
      <c r="DCZ18"/>
      <c r="DDA18"/>
      <c r="DDB18"/>
      <c r="DDC18"/>
      <c r="DDD18"/>
      <c r="DDE18"/>
      <c r="DDF18"/>
      <c r="DDG18"/>
      <c r="DDH18"/>
      <c r="DDI18"/>
      <c r="DDJ18"/>
      <c r="DDK18"/>
      <c r="DDL18"/>
      <c r="DDM18"/>
      <c r="DDN18"/>
      <c r="DDO18"/>
      <c r="DDP18"/>
      <c r="DDQ18"/>
      <c r="DDR18"/>
      <c r="DDS18"/>
      <c r="DDT18"/>
      <c r="DDU18"/>
      <c r="DDV18"/>
      <c r="DDW18"/>
      <c r="DDX18"/>
      <c r="DDY18"/>
      <c r="DDZ18"/>
      <c r="DEA18"/>
      <c r="DEB18"/>
      <c r="DEC18"/>
      <c r="DED18"/>
      <c r="DEE18"/>
      <c r="DEF18"/>
      <c r="DEG18"/>
      <c r="DEH18"/>
      <c r="DEI18"/>
      <c r="DEJ18"/>
      <c r="DEK18"/>
      <c r="DEL18"/>
      <c r="DEM18"/>
      <c r="DEN18"/>
      <c r="DEO18"/>
      <c r="DEP18"/>
      <c r="DEQ18"/>
      <c r="DER18"/>
      <c r="DES18"/>
      <c r="DET18"/>
      <c r="DEU18"/>
      <c r="DEV18"/>
      <c r="DEW18"/>
      <c r="DEX18"/>
      <c r="DEY18"/>
      <c r="DEZ18"/>
      <c r="DFA18"/>
      <c r="DFB18"/>
      <c r="DFC18"/>
      <c r="DFD18"/>
      <c r="DFE18"/>
      <c r="DFF18"/>
      <c r="DFG18"/>
      <c r="DFH18"/>
      <c r="DFI18"/>
      <c r="DFJ18"/>
      <c r="DFK18"/>
      <c r="DFL18"/>
      <c r="DFM18"/>
      <c r="DFN18"/>
      <c r="DFO18"/>
      <c r="DFP18"/>
      <c r="DFQ18"/>
      <c r="DFR18"/>
      <c r="DFS18"/>
      <c r="DFT18"/>
      <c r="DFU18"/>
      <c r="DFV18"/>
      <c r="DFW18"/>
      <c r="DFX18"/>
      <c r="DFY18"/>
      <c r="DFZ18"/>
      <c r="DGA18"/>
      <c r="DGB18"/>
      <c r="DGC18"/>
      <c r="DGD18"/>
      <c r="DGE18"/>
      <c r="DGF18"/>
      <c r="DGG18"/>
      <c r="DGH18"/>
      <c r="DGI18"/>
      <c r="DGJ18"/>
      <c r="DGK18"/>
      <c r="DGL18"/>
      <c r="DGM18"/>
      <c r="DGN18"/>
      <c r="DGO18"/>
      <c r="DGP18"/>
      <c r="DGQ18"/>
      <c r="DGR18"/>
      <c r="DGS18"/>
      <c r="DGT18"/>
      <c r="DGU18"/>
      <c r="DGV18"/>
      <c r="DGW18"/>
      <c r="DGX18"/>
      <c r="DGY18"/>
      <c r="DGZ18"/>
      <c r="DHA18"/>
      <c r="DHB18"/>
      <c r="DHC18"/>
      <c r="DHD18"/>
      <c r="DHE18"/>
      <c r="DHF18"/>
      <c r="DHG18"/>
      <c r="DHH18"/>
      <c r="DHI18"/>
      <c r="DHJ18"/>
      <c r="DHK18"/>
      <c r="DHL18"/>
      <c r="DHM18"/>
      <c r="DHN18"/>
      <c r="DHO18"/>
      <c r="DHP18"/>
      <c r="DHQ18"/>
      <c r="DHR18"/>
      <c r="DHS18"/>
      <c r="DHT18"/>
      <c r="DHU18"/>
      <c r="DHV18"/>
      <c r="DHW18"/>
      <c r="DHX18"/>
      <c r="DHY18"/>
      <c r="DHZ18"/>
      <c r="DIA18"/>
      <c r="DIB18"/>
      <c r="DIC18"/>
      <c r="DID18"/>
      <c r="DIE18"/>
      <c r="DIF18"/>
      <c r="DIG18"/>
      <c r="DIH18"/>
      <c r="DII18"/>
      <c r="DIJ18"/>
      <c r="DIK18"/>
      <c r="DIL18"/>
      <c r="DIM18"/>
      <c r="DIN18"/>
      <c r="DIO18"/>
      <c r="DIP18"/>
      <c r="DIQ18"/>
      <c r="DIR18"/>
      <c r="DIS18"/>
      <c r="DIT18"/>
      <c r="DIU18"/>
      <c r="DIV18"/>
      <c r="DIW18"/>
      <c r="DIX18"/>
      <c r="DIY18"/>
      <c r="DIZ18"/>
      <c r="DJA18"/>
      <c r="DJB18"/>
      <c r="DJC18"/>
      <c r="DJD18"/>
      <c r="DJE18"/>
      <c r="DJF18"/>
      <c r="DJG18"/>
      <c r="DJH18"/>
      <c r="DJI18"/>
      <c r="DJJ18"/>
      <c r="DJK18"/>
      <c r="DJL18"/>
      <c r="DJM18"/>
      <c r="DJN18"/>
      <c r="DJO18"/>
      <c r="DJP18"/>
      <c r="DJQ18"/>
      <c r="DJR18"/>
      <c r="DJS18"/>
      <c r="DJT18"/>
      <c r="DJU18"/>
      <c r="DJV18"/>
      <c r="DJW18"/>
      <c r="DJX18"/>
      <c r="DJY18"/>
      <c r="DJZ18"/>
      <c r="DKA18"/>
      <c r="DKB18"/>
      <c r="DKC18"/>
      <c r="DKD18"/>
      <c r="DKE18"/>
      <c r="DKF18"/>
      <c r="DKG18"/>
      <c r="DKH18"/>
      <c r="DKI18"/>
      <c r="DKJ18"/>
      <c r="DKK18"/>
      <c r="DKL18"/>
      <c r="DKM18"/>
      <c r="DKN18"/>
      <c r="DKO18"/>
      <c r="DKP18"/>
      <c r="DKQ18"/>
      <c r="DKR18"/>
      <c r="DKS18"/>
      <c r="DKT18"/>
      <c r="DKU18"/>
      <c r="DKV18"/>
      <c r="DKW18"/>
      <c r="DKX18"/>
      <c r="DKY18"/>
      <c r="DKZ18"/>
      <c r="DLA18"/>
      <c r="DLB18"/>
      <c r="DLC18"/>
      <c r="DLD18"/>
      <c r="DLE18"/>
      <c r="DLF18"/>
      <c r="DLG18"/>
      <c r="DLH18"/>
      <c r="DLI18"/>
      <c r="DLJ18"/>
      <c r="DLK18"/>
      <c r="DLL18"/>
      <c r="DLM18"/>
      <c r="DLN18"/>
      <c r="DLO18"/>
      <c r="DLP18"/>
      <c r="DLQ18"/>
      <c r="DLR18"/>
      <c r="DLS18"/>
      <c r="DLT18"/>
      <c r="DLU18"/>
      <c r="DLV18"/>
      <c r="DLW18"/>
      <c r="DLX18"/>
      <c r="DLY18"/>
      <c r="DLZ18"/>
      <c r="DMA18"/>
      <c r="DMB18"/>
      <c r="DMC18"/>
      <c r="DMD18"/>
      <c r="DME18"/>
      <c r="DMF18"/>
      <c r="DMG18"/>
      <c r="DMH18"/>
      <c r="DMI18"/>
      <c r="DMJ18"/>
      <c r="DMK18"/>
      <c r="DML18"/>
      <c r="DMM18"/>
      <c r="DMN18"/>
      <c r="DMO18"/>
      <c r="DMP18"/>
      <c r="DMQ18"/>
      <c r="DMR18"/>
      <c r="DMS18"/>
      <c r="DMT18"/>
      <c r="DMU18"/>
      <c r="DMV18"/>
      <c r="DMW18"/>
      <c r="DMX18"/>
      <c r="DMY18"/>
      <c r="DMZ18"/>
      <c r="DNA18"/>
      <c r="DNB18"/>
      <c r="DNC18"/>
      <c r="DND18"/>
      <c r="DNE18"/>
      <c r="DNF18"/>
      <c r="DNG18"/>
      <c r="DNH18"/>
      <c r="DNI18"/>
      <c r="DNJ18"/>
      <c r="DNK18"/>
      <c r="DNL18"/>
      <c r="DNM18"/>
      <c r="DNN18"/>
      <c r="DNO18"/>
      <c r="DNP18"/>
      <c r="DNQ18"/>
      <c r="DNR18"/>
      <c r="DNS18"/>
      <c r="DNT18"/>
      <c r="DNU18"/>
      <c r="DNV18"/>
      <c r="DNW18"/>
      <c r="DNX18"/>
      <c r="DNY18"/>
      <c r="DNZ18"/>
      <c r="DOA18"/>
      <c r="DOB18"/>
      <c r="DOC18"/>
      <c r="DOD18"/>
      <c r="DOE18"/>
      <c r="DOF18"/>
      <c r="DOG18"/>
      <c r="DOH18"/>
      <c r="DOI18"/>
      <c r="DOJ18"/>
      <c r="DOK18"/>
      <c r="DOL18"/>
      <c r="DOM18"/>
      <c r="DON18"/>
      <c r="DOO18"/>
      <c r="DOP18"/>
      <c r="DOQ18"/>
      <c r="DOR18"/>
      <c r="DOS18"/>
      <c r="DOT18"/>
      <c r="DOU18"/>
      <c r="DOV18"/>
      <c r="DOW18"/>
      <c r="DOX18"/>
      <c r="DOY18"/>
      <c r="DOZ18"/>
      <c r="DPA18"/>
      <c r="DPB18"/>
      <c r="DPC18"/>
      <c r="DPD18"/>
      <c r="DPE18"/>
      <c r="DPF18"/>
      <c r="DPG18"/>
      <c r="DPH18"/>
      <c r="DPI18"/>
      <c r="DPJ18"/>
      <c r="DPK18"/>
      <c r="DPL18"/>
      <c r="DPM18"/>
      <c r="DPN18"/>
      <c r="DPO18"/>
      <c r="DPP18"/>
      <c r="DPQ18"/>
      <c r="DPR18"/>
      <c r="DPS18"/>
      <c r="DPT18"/>
      <c r="DPU18"/>
      <c r="DPV18"/>
      <c r="DPW18"/>
      <c r="DPX18"/>
      <c r="DPY18"/>
      <c r="DPZ18"/>
      <c r="DQA18"/>
      <c r="DQB18"/>
      <c r="DQC18"/>
      <c r="DQD18"/>
      <c r="DQE18"/>
      <c r="DQF18"/>
      <c r="DQG18"/>
      <c r="DQH18"/>
      <c r="DQI18"/>
      <c r="DQJ18"/>
      <c r="DQK18"/>
      <c r="DQL18"/>
      <c r="DQM18"/>
      <c r="DQN18"/>
      <c r="DQO18"/>
      <c r="DQP18"/>
      <c r="DQQ18"/>
      <c r="DQR18"/>
      <c r="DQS18"/>
      <c r="DQT18"/>
      <c r="DQU18"/>
      <c r="DQV18"/>
      <c r="DQW18"/>
      <c r="DQX18"/>
      <c r="DQY18"/>
      <c r="DQZ18"/>
      <c r="DRA18"/>
      <c r="DRB18"/>
      <c r="DRC18"/>
      <c r="DRD18"/>
      <c r="DRE18"/>
      <c r="DRF18"/>
      <c r="DRG18"/>
      <c r="DRH18"/>
      <c r="DRI18"/>
      <c r="DRJ18"/>
      <c r="DRK18"/>
      <c r="DRL18"/>
      <c r="DRM18"/>
      <c r="DRN18"/>
      <c r="DRO18"/>
      <c r="DRP18"/>
      <c r="DRQ18"/>
      <c r="DRR18"/>
      <c r="DRS18"/>
      <c r="DRT18"/>
      <c r="DRU18"/>
      <c r="DRV18"/>
      <c r="DRW18"/>
      <c r="DRX18"/>
      <c r="DRY18"/>
      <c r="DRZ18"/>
      <c r="DSA18"/>
      <c r="DSB18"/>
      <c r="DSC18"/>
      <c r="DSD18"/>
      <c r="DSE18"/>
      <c r="DSF18"/>
      <c r="DSG18"/>
      <c r="DSH18"/>
      <c r="DSI18"/>
      <c r="DSJ18"/>
      <c r="DSK18"/>
      <c r="DSL18"/>
      <c r="DSM18"/>
      <c r="DSN18"/>
      <c r="DSO18"/>
      <c r="DSP18"/>
      <c r="DSQ18"/>
      <c r="DSR18"/>
      <c r="DSS18"/>
      <c r="DST18"/>
      <c r="DSU18"/>
      <c r="DSV18"/>
      <c r="DSW18"/>
      <c r="DSX18"/>
      <c r="DSY18"/>
      <c r="DSZ18"/>
      <c r="DTA18"/>
      <c r="DTB18"/>
      <c r="DTC18"/>
      <c r="DTD18"/>
      <c r="DTE18"/>
      <c r="DTF18"/>
      <c r="DTG18"/>
      <c r="DTH18"/>
      <c r="DTI18"/>
      <c r="DTJ18"/>
      <c r="DTK18"/>
      <c r="DTL18"/>
      <c r="DTM18"/>
      <c r="DTN18"/>
      <c r="DTO18"/>
      <c r="DTP18"/>
      <c r="DTQ18"/>
      <c r="DTR18"/>
      <c r="DTS18"/>
      <c r="DTT18"/>
      <c r="DTU18"/>
      <c r="DTV18"/>
      <c r="DTW18"/>
      <c r="DTX18"/>
      <c r="DTY18"/>
      <c r="DTZ18"/>
      <c r="DUA18"/>
      <c r="DUB18"/>
      <c r="DUC18"/>
      <c r="DUD18"/>
      <c r="DUE18"/>
      <c r="DUF18"/>
      <c r="DUG18"/>
      <c r="DUH18"/>
      <c r="DUI18"/>
      <c r="DUJ18"/>
      <c r="DUK18"/>
      <c r="DUL18"/>
      <c r="DUM18"/>
      <c r="DUN18"/>
      <c r="DUO18"/>
      <c r="DUP18"/>
      <c r="DUQ18"/>
      <c r="DUR18"/>
      <c r="DUS18"/>
      <c r="DUT18"/>
      <c r="DUU18"/>
      <c r="DUV18"/>
      <c r="DUW18"/>
      <c r="DUX18"/>
      <c r="DUY18"/>
      <c r="DUZ18"/>
      <c r="DVA18"/>
      <c r="DVB18"/>
      <c r="DVC18"/>
      <c r="DVD18"/>
      <c r="DVE18"/>
      <c r="DVF18"/>
      <c r="DVG18"/>
      <c r="DVH18"/>
      <c r="DVI18"/>
      <c r="DVJ18"/>
      <c r="DVK18"/>
      <c r="DVL18"/>
      <c r="DVM18"/>
      <c r="DVN18"/>
      <c r="DVO18"/>
      <c r="DVP18"/>
      <c r="DVQ18"/>
      <c r="DVR18"/>
      <c r="DVS18"/>
      <c r="DVT18"/>
      <c r="DVU18"/>
      <c r="DVV18"/>
      <c r="DVW18"/>
      <c r="DVX18"/>
      <c r="DVY18"/>
      <c r="DVZ18"/>
      <c r="DWA18"/>
      <c r="DWB18"/>
      <c r="DWC18"/>
      <c r="DWD18"/>
      <c r="DWE18"/>
      <c r="DWF18"/>
      <c r="DWG18"/>
      <c r="DWH18"/>
      <c r="DWI18"/>
      <c r="DWJ18"/>
      <c r="DWK18"/>
      <c r="DWL18"/>
      <c r="DWM18"/>
      <c r="DWN18"/>
      <c r="DWO18"/>
      <c r="DWP18"/>
      <c r="DWQ18"/>
      <c r="DWR18"/>
      <c r="DWS18"/>
      <c r="DWT18"/>
      <c r="DWU18"/>
      <c r="DWV18"/>
      <c r="DWW18"/>
      <c r="DWX18"/>
      <c r="DWY18"/>
      <c r="DWZ18"/>
      <c r="DXA18"/>
      <c r="DXB18"/>
      <c r="DXC18"/>
      <c r="DXD18"/>
      <c r="DXE18"/>
      <c r="DXF18"/>
      <c r="DXG18"/>
      <c r="DXH18"/>
      <c r="DXI18"/>
      <c r="DXJ18"/>
      <c r="DXK18"/>
      <c r="DXL18"/>
      <c r="DXM18"/>
      <c r="DXN18"/>
      <c r="DXO18"/>
      <c r="DXP18"/>
      <c r="DXQ18"/>
      <c r="DXR18"/>
      <c r="DXS18"/>
      <c r="DXT18"/>
      <c r="DXU18"/>
      <c r="DXV18"/>
      <c r="DXW18"/>
      <c r="DXX18"/>
      <c r="DXY18"/>
      <c r="DXZ18"/>
      <c r="DYA18"/>
      <c r="DYB18"/>
      <c r="DYC18"/>
      <c r="DYD18"/>
      <c r="DYE18"/>
      <c r="DYF18"/>
      <c r="DYG18"/>
      <c r="DYH18"/>
      <c r="DYI18"/>
      <c r="DYJ18"/>
      <c r="DYK18"/>
      <c r="DYL18"/>
      <c r="DYM18"/>
      <c r="DYN18"/>
      <c r="DYO18"/>
      <c r="DYP18"/>
      <c r="DYQ18"/>
      <c r="DYR18"/>
      <c r="DYS18"/>
      <c r="DYT18"/>
      <c r="DYU18"/>
      <c r="DYV18"/>
      <c r="DYW18"/>
      <c r="DYX18"/>
      <c r="DYY18"/>
      <c r="DYZ18"/>
      <c r="DZA18"/>
      <c r="DZB18"/>
      <c r="DZC18"/>
      <c r="DZD18"/>
      <c r="DZE18"/>
      <c r="DZF18"/>
      <c r="DZG18"/>
      <c r="DZH18"/>
      <c r="DZI18"/>
      <c r="DZJ18"/>
      <c r="DZK18"/>
      <c r="DZL18"/>
      <c r="DZM18"/>
      <c r="DZN18"/>
      <c r="DZO18"/>
      <c r="DZP18"/>
      <c r="DZQ18"/>
      <c r="DZR18"/>
      <c r="DZS18"/>
      <c r="DZT18"/>
      <c r="DZU18"/>
      <c r="DZV18"/>
      <c r="DZW18"/>
      <c r="DZX18"/>
      <c r="DZY18"/>
      <c r="DZZ18"/>
      <c r="EAA18"/>
      <c r="EAB18"/>
      <c r="EAC18"/>
      <c r="EAD18"/>
      <c r="EAE18"/>
      <c r="EAF18"/>
      <c r="EAG18"/>
      <c r="EAH18"/>
      <c r="EAI18"/>
      <c r="EAJ18"/>
      <c r="EAK18"/>
      <c r="EAL18"/>
      <c r="EAM18"/>
      <c r="EAN18"/>
      <c r="EAO18"/>
      <c r="EAP18"/>
      <c r="EAQ18"/>
      <c r="EAR18"/>
      <c r="EAS18"/>
      <c r="EAT18"/>
      <c r="EAU18"/>
      <c r="EAV18"/>
      <c r="EAW18"/>
      <c r="EAX18"/>
      <c r="EAY18"/>
      <c r="EAZ18"/>
      <c r="EBA18"/>
      <c r="EBB18"/>
      <c r="EBC18"/>
      <c r="EBD18"/>
      <c r="EBE18"/>
      <c r="EBF18"/>
      <c r="EBG18"/>
      <c r="EBH18"/>
      <c r="EBI18"/>
      <c r="EBJ18"/>
      <c r="EBK18"/>
      <c r="EBL18"/>
      <c r="EBM18"/>
      <c r="EBN18"/>
      <c r="EBO18"/>
      <c r="EBP18"/>
      <c r="EBQ18"/>
      <c r="EBR18"/>
      <c r="EBS18"/>
      <c r="EBT18"/>
      <c r="EBU18"/>
      <c r="EBV18"/>
      <c r="EBW18"/>
      <c r="EBX18"/>
      <c r="EBY18"/>
      <c r="EBZ18"/>
      <c r="ECA18"/>
      <c r="ECB18"/>
      <c r="ECC18"/>
      <c r="ECD18"/>
      <c r="ECE18"/>
      <c r="ECF18"/>
      <c r="ECG18"/>
      <c r="ECH18"/>
      <c r="ECI18"/>
      <c r="ECJ18"/>
      <c r="ECK18"/>
      <c r="ECL18"/>
      <c r="ECM18"/>
      <c r="ECN18"/>
      <c r="ECO18"/>
      <c r="ECP18"/>
      <c r="ECQ18"/>
      <c r="ECR18"/>
      <c r="ECS18"/>
      <c r="ECT18"/>
      <c r="ECU18"/>
      <c r="ECV18"/>
      <c r="ECW18"/>
      <c r="ECX18"/>
      <c r="ECY18"/>
      <c r="ECZ18"/>
      <c r="EDA18"/>
      <c r="EDB18"/>
      <c r="EDC18"/>
      <c r="EDD18"/>
      <c r="EDE18"/>
      <c r="EDF18"/>
      <c r="EDG18"/>
      <c r="EDH18"/>
      <c r="EDI18"/>
      <c r="EDJ18"/>
      <c r="EDK18"/>
      <c r="EDL18"/>
      <c r="EDM18"/>
      <c r="EDN18"/>
      <c r="EDO18"/>
      <c r="EDP18"/>
      <c r="EDQ18"/>
      <c r="EDR18"/>
      <c r="EDS18"/>
      <c r="EDT18"/>
      <c r="EDU18"/>
      <c r="EDV18"/>
      <c r="EDW18"/>
      <c r="EDX18"/>
      <c r="EDY18"/>
      <c r="EDZ18"/>
      <c r="EEA18"/>
      <c r="EEB18"/>
      <c r="EEC18"/>
      <c r="EED18"/>
      <c r="EEE18"/>
      <c r="EEF18"/>
      <c r="EEG18"/>
      <c r="EEH18"/>
      <c r="EEI18"/>
      <c r="EEJ18"/>
      <c r="EEK18"/>
      <c r="EEL18"/>
      <c r="EEM18"/>
      <c r="EEN18"/>
      <c r="EEO18"/>
      <c r="EEP18"/>
      <c r="EEQ18"/>
      <c r="EER18"/>
      <c r="EES18"/>
      <c r="EET18"/>
      <c r="EEU18"/>
      <c r="EEV18"/>
      <c r="EEW18"/>
      <c r="EEX18"/>
      <c r="EEY18"/>
      <c r="EEZ18"/>
      <c r="EFA18"/>
      <c r="EFB18"/>
      <c r="EFC18"/>
      <c r="EFD18"/>
      <c r="EFE18"/>
      <c r="EFF18"/>
      <c r="EFG18"/>
      <c r="EFH18"/>
      <c r="EFI18"/>
      <c r="EFJ18"/>
      <c r="EFK18"/>
      <c r="EFL18"/>
      <c r="EFM18"/>
      <c r="EFN18"/>
      <c r="EFO18"/>
      <c r="EFP18"/>
      <c r="EFQ18"/>
      <c r="EFR18"/>
      <c r="EFS18"/>
      <c r="EFT18"/>
      <c r="EFU18"/>
      <c r="EFV18"/>
      <c r="EFW18"/>
      <c r="EFX18"/>
      <c r="EFY18"/>
      <c r="EFZ18"/>
      <c r="EGA18"/>
      <c r="EGB18"/>
      <c r="EGC18"/>
      <c r="EGD18"/>
      <c r="EGE18"/>
      <c r="EGF18"/>
      <c r="EGG18"/>
      <c r="EGH18"/>
      <c r="EGI18"/>
      <c r="EGJ18"/>
      <c r="EGK18"/>
      <c r="EGL18"/>
      <c r="EGM18"/>
      <c r="EGN18"/>
      <c r="EGO18"/>
      <c r="EGP18"/>
      <c r="EGQ18"/>
      <c r="EGR18"/>
      <c r="EGS18"/>
      <c r="EGT18"/>
      <c r="EGU18"/>
      <c r="EGV18"/>
      <c r="EGW18"/>
      <c r="EGX18"/>
      <c r="EGY18"/>
      <c r="EGZ18"/>
      <c r="EHA18"/>
      <c r="EHB18"/>
      <c r="EHC18"/>
      <c r="EHD18"/>
      <c r="EHE18"/>
      <c r="EHF18"/>
      <c r="EHG18"/>
      <c r="EHH18"/>
      <c r="EHI18"/>
      <c r="EHJ18"/>
      <c r="EHK18"/>
      <c r="EHL18"/>
      <c r="EHM18"/>
      <c r="EHN18"/>
      <c r="EHO18"/>
      <c r="EHP18"/>
      <c r="EHQ18"/>
      <c r="EHR18"/>
      <c r="EHS18"/>
      <c r="EHT18"/>
      <c r="EHU18"/>
      <c r="EHV18"/>
      <c r="EHW18"/>
      <c r="EHX18"/>
      <c r="EHY18"/>
      <c r="EHZ18"/>
      <c r="EIA18"/>
      <c r="EIB18"/>
      <c r="EIC18"/>
      <c r="EID18"/>
      <c r="EIE18"/>
      <c r="EIF18"/>
      <c r="EIG18"/>
      <c r="EIH18"/>
      <c r="EII18"/>
      <c r="EIJ18"/>
      <c r="EIK18"/>
      <c r="EIL18"/>
      <c r="EIM18"/>
      <c r="EIN18"/>
      <c r="EIO18"/>
      <c r="EIP18"/>
      <c r="EIQ18"/>
      <c r="EIR18"/>
      <c r="EIS18"/>
      <c r="EIT18"/>
      <c r="EIU18"/>
      <c r="EIV18"/>
      <c r="EIW18"/>
      <c r="EIX18"/>
      <c r="EIY18"/>
      <c r="EIZ18"/>
      <c r="EJA18"/>
      <c r="EJB18"/>
      <c r="EJC18"/>
      <c r="EJD18"/>
      <c r="EJE18"/>
      <c r="EJF18"/>
      <c r="EJG18"/>
      <c r="EJH18"/>
      <c r="EJI18"/>
      <c r="EJJ18"/>
      <c r="EJK18"/>
      <c r="EJL18"/>
      <c r="EJM18"/>
      <c r="EJN18"/>
      <c r="EJO18"/>
      <c r="EJP18"/>
      <c r="EJQ18"/>
      <c r="EJR18"/>
      <c r="EJS18"/>
      <c r="EJT18"/>
      <c r="EJU18"/>
      <c r="EJV18"/>
      <c r="EJW18"/>
      <c r="EJX18"/>
      <c r="EJY18"/>
      <c r="EJZ18"/>
      <c r="EKA18"/>
      <c r="EKB18"/>
      <c r="EKC18"/>
      <c r="EKD18"/>
      <c r="EKE18"/>
      <c r="EKF18"/>
      <c r="EKG18"/>
      <c r="EKH18"/>
      <c r="EKI18"/>
      <c r="EKJ18"/>
      <c r="EKK18"/>
      <c r="EKL18"/>
      <c r="EKM18"/>
      <c r="EKN18"/>
      <c r="EKO18"/>
      <c r="EKP18"/>
      <c r="EKQ18"/>
      <c r="EKR18"/>
      <c r="EKS18"/>
      <c r="EKT18"/>
      <c r="EKU18"/>
      <c r="EKV18"/>
      <c r="EKW18"/>
      <c r="EKX18"/>
      <c r="EKY18"/>
      <c r="EKZ18"/>
      <c r="ELA18"/>
      <c r="ELB18"/>
      <c r="ELC18"/>
      <c r="ELD18"/>
      <c r="ELE18"/>
      <c r="ELF18"/>
      <c r="ELG18"/>
      <c r="ELH18"/>
      <c r="ELI18"/>
      <c r="ELJ18"/>
      <c r="ELK18"/>
      <c r="ELL18"/>
      <c r="ELM18"/>
      <c r="ELN18"/>
      <c r="ELO18"/>
      <c r="ELP18"/>
      <c r="ELQ18"/>
      <c r="ELR18"/>
      <c r="ELS18"/>
      <c r="ELT18"/>
      <c r="ELU18"/>
      <c r="ELV18"/>
      <c r="ELW18"/>
      <c r="ELX18"/>
      <c r="ELY18"/>
      <c r="ELZ18"/>
      <c r="EMA18"/>
      <c r="EMB18"/>
      <c r="EMC18"/>
      <c r="EMD18"/>
      <c r="EME18"/>
      <c r="EMF18"/>
      <c r="EMG18"/>
      <c r="EMH18"/>
      <c r="EMI18"/>
      <c r="EMJ18"/>
      <c r="EMK18"/>
      <c r="EML18"/>
      <c r="EMM18"/>
      <c r="EMN18"/>
      <c r="EMO18"/>
      <c r="EMP18"/>
      <c r="EMQ18"/>
      <c r="EMR18"/>
      <c r="EMS18"/>
      <c r="EMT18"/>
      <c r="EMU18"/>
      <c r="EMV18"/>
      <c r="EMW18"/>
      <c r="EMX18"/>
      <c r="EMY18"/>
      <c r="EMZ18"/>
      <c r="ENA18"/>
      <c r="ENB18"/>
      <c r="ENC18"/>
      <c r="END18"/>
      <c r="ENE18"/>
      <c r="ENF18"/>
      <c r="ENG18"/>
      <c r="ENH18"/>
      <c r="ENI18"/>
      <c r="ENJ18"/>
      <c r="ENK18"/>
      <c r="ENL18"/>
      <c r="ENM18"/>
      <c r="ENN18"/>
      <c r="ENO18"/>
      <c r="ENP18"/>
      <c r="ENQ18"/>
      <c r="ENR18"/>
      <c r="ENS18"/>
      <c r="ENT18"/>
      <c r="ENU18"/>
      <c r="ENV18"/>
      <c r="ENW18"/>
      <c r="ENX18"/>
      <c r="ENY18"/>
      <c r="ENZ18"/>
      <c r="EOA18"/>
      <c r="EOB18"/>
      <c r="EOC18"/>
      <c r="EOD18"/>
      <c r="EOE18"/>
      <c r="EOF18"/>
      <c r="EOG18"/>
      <c r="EOH18"/>
      <c r="EOI18"/>
      <c r="EOJ18"/>
      <c r="EOK18"/>
      <c r="EOL18"/>
      <c r="EOM18"/>
      <c r="EON18"/>
      <c r="EOO18"/>
      <c r="EOP18"/>
      <c r="EOQ18"/>
      <c r="EOR18"/>
      <c r="EOS18"/>
      <c r="EOT18"/>
      <c r="EOU18"/>
      <c r="EOV18"/>
      <c r="EOW18"/>
      <c r="EOX18"/>
      <c r="EOY18"/>
      <c r="EOZ18"/>
      <c r="EPA18"/>
      <c r="EPB18"/>
      <c r="EPC18"/>
      <c r="EPD18"/>
      <c r="EPE18"/>
      <c r="EPF18"/>
      <c r="EPG18"/>
      <c r="EPH18"/>
      <c r="EPI18"/>
      <c r="EPJ18"/>
      <c r="EPK18"/>
      <c r="EPL18"/>
      <c r="EPM18"/>
      <c r="EPN18"/>
      <c r="EPO18"/>
      <c r="EPP18"/>
      <c r="EPQ18"/>
      <c r="EPR18"/>
      <c r="EPS18"/>
      <c r="EPT18"/>
      <c r="EPU18"/>
      <c r="EPV18"/>
      <c r="EPW18"/>
      <c r="EPX18"/>
      <c r="EPY18"/>
      <c r="EPZ18"/>
      <c r="EQA18"/>
      <c r="EQB18"/>
      <c r="EQC18"/>
      <c r="EQD18"/>
      <c r="EQE18"/>
      <c r="EQF18"/>
      <c r="EQG18"/>
      <c r="EQH18"/>
      <c r="EQI18"/>
      <c r="EQJ18"/>
      <c r="EQK18"/>
      <c r="EQL18"/>
      <c r="EQM18"/>
      <c r="EQN18"/>
      <c r="EQO18"/>
      <c r="EQP18"/>
      <c r="EQQ18"/>
      <c r="EQR18"/>
      <c r="EQS18"/>
      <c r="EQT18"/>
      <c r="EQU18"/>
      <c r="EQV18"/>
      <c r="EQW18"/>
      <c r="EQX18"/>
      <c r="EQY18"/>
      <c r="EQZ18"/>
      <c r="ERA18"/>
      <c r="ERB18"/>
      <c r="ERC18"/>
      <c r="ERD18"/>
      <c r="ERE18"/>
      <c r="ERF18"/>
      <c r="ERG18"/>
      <c r="ERH18"/>
      <c r="ERI18"/>
      <c r="ERJ18"/>
      <c r="ERK18"/>
      <c r="ERL18"/>
      <c r="ERM18"/>
      <c r="ERN18"/>
      <c r="ERO18"/>
      <c r="ERP18"/>
      <c r="ERQ18"/>
      <c r="ERR18"/>
      <c r="ERS18"/>
      <c r="ERT18"/>
      <c r="ERU18"/>
      <c r="ERV18"/>
      <c r="ERW18"/>
      <c r="ERX18"/>
      <c r="ERY18"/>
      <c r="ERZ18"/>
      <c r="ESA18"/>
      <c r="ESB18"/>
      <c r="ESC18"/>
      <c r="ESD18"/>
      <c r="ESE18"/>
      <c r="ESF18"/>
      <c r="ESG18"/>
      <c r="ESH18"/>
      <c r="ESI18"/>
      <c r="ESJ18"/>
      <c r="ESK18"/>
      <c r="ESL18"/>
      <c r="ESM18"/>
      <c r="ESN18"/>
      <c r="ESO18"/>
      <c r="ESP18"/>
      <c r="ESQ18"/>
      <c r="ESR18"/>
      <c r="ESS18"/>
      <c r="EST18"/>
      <c r="ESU18"/>
      <c r="ESV18"/>
      <c r="ESW18"/>
      <c r="ESX18"/>
      <c r="ESY18"/>
      <c r="ESZ18"/>
      <c r="ETA18"/>
      <c r="ETB18"/>
      <c r="ETC18"/>
      <c r="ETD18"/>
      <c r="ETE18"/>
      <c r="ETF18"/>
      <c r="ETG18"/>
      <c r="ETH18"/>
      <c r="ETI18"/>
      <c r="ETJ18"/>
      <c r="ETK18"/>
      <c r="ETL18"/>
      <c r="ETM18"/>
      <c r="ETN18"/>
      <c r="ETO18"/>
      <c r="ETP18"/>
      <c r="ETQ18"/>
      <c r="ETR18"/>
      <c r="ETS18"/>
      <c r="ETT18"/>
      <c r="ETU18"/>
      <c r="ETV18"/>
      <c r="ETW18"/>
      <c r="ETX18"/>
      <c r="ETY18"/>
      <c r="ETZ18"/>
      <c r="EUA18"/>
      <c r="EUB18"/>
      <c r="EUC18"/>
      <c r="EUD18"/>
      <c r="EUE18"/>
      <c r="EUF18"/>
      <c r="EUG18"/>
      <c r="EUH18"/>
      <c r="EUI18"/>
      <c r="EUJ18"/>
      <c r="EUK18"/>
      <c r="EUL18"/>
      <c r="EUM18"/>
      <c r="EUN18"/>
      <c r="EUO18"/>
      <c r="EUP18"/>
      <c r="EUQ18"/>
      <c r="EUR18"/>
      <c r="EUS18"/>
      <c r="EUT18"/>
      <c r="EUU18"/>
      <c r="EUV18"/>
      <c r="EUW18"/>
      <c r="EUX18"/>
      <c r="EUY18"/>
      <c r="EUZ18"/>
      <c r="EVA18"/>
      <c r="EVB18"/>
      <c r="EVC18"/>
      <c r="EVD18"/>
      <c r="EVE18"/>
      <c r="EVF18"/>
      <c r="EVG18"/>
      <c r="EVH18"/>
      <c r="EVI18"/>
      <c r="EVJ18"/>
      <c r="EVK18"/>
      <c r="EVL18"/>
      <c r="EVM18"/>
      <c r="EVN18"/>
      <c r="EVO18"/>
      <c r="EVP18"/>
      <c r="EVQ18"/>
      <c r="EVR18"/>
      <c r="EVS18"/>
      <c r="EVT18"/>
      <c r="EVU18"/>
      <c r="EVV18"/>
      <c r="EVW18"/>
      <c r="EVX18"/>
      <c r="EVY18"/>
      <c r="EVZ18"/>
      <c r="EWA18"/>
      <c r="EWB18"/>
      <c r="EWC18"/>
      <c r="EWD18"/>
      <c r="EWE18"/>
      <c r="EWF18"/>
      <c r="EWG18"/>
      <c r="EWH18"/>
      <c r="EWI18"/>
      <c r="EWJ18"/>
      <c r="EWK18"/>
      <c r="EWL18"/>
      <c r="EWM18"/>
      <c r="EWN18"/>
      <c r="EWO18"/>
      <c r="EWP18"/>
      <c r="EWQ18"/>
      <c r="EWR18"/>
      <c r="EWS18"/>
      <c r="EWT18"/>
      <c r="EWU18"/>
      <c r="EWV18"/>
      <c r="EWW18"/>
      <c r="EWX18"/>
      <c r="EWY18"/>
      <c r="EWZ18"/>
      <c r="EXA18"/>
      <c r="EXB18"/>
      <c r="EXC18"/>
      <c r="EXD18"/>
      <c r="EXE18"/>
      <c r="EXF18"/>
      <c r="EXG18"/>
      <c r="EXH18"/>
      <c r="EXI18"/>
      <c r="EXJ18"/>
      <c r="EXK18"/>
      <c r="EXL18"/>
      <c r="EXM18"/>
      <c r="EXN18"/>
      <c r="EXO18"/>
      <c r="EXP18"/>
      <c r="EXQ18"/>
      <c r="EXR18"/>
      <c r="EXS18"/>
      <c r="EXT18"/>
      <c r="EXU18"/>
      <c r="EXV18"/>
      <c r="EXW18"/>
      <c r="EXX18"/>
      <c r="EXY18"/>
      <c r="EXZ18"/>
      <c r="EYA18"/>
      <c r="EYB18"/>
      <c r="EYC18"/>
      <c r="EYD18"/>
      <c r="EYE18"/>
      <c r="EYF18"/>
      <c r="EYG18"/>
      <c r="EYH18"/>
      <c r="EYI18"/>
      <c r="EYJ18"/>
      <c r="EYK18"/>
      <c r="EYL18"/>
      <c r="EYM18"/>
      <c r="EYN18"/>
      <c r="EYO18"/>
      <c r="EYP18"/>
      <c r="EYQ18"/>
      <c r="EYR18"/>
      <c r="EYS18"/>
      <c r="EYT18"/>
      <c r="EYU18"/>
      <c r="EYV18"/>
      <c r="EYW18"/>
      <c r="EYX18"/>
      <c r="EYY18"/>
      <c r="EYZ18"/>
      <c r="EZA18"/>
      <c r="EZB18"/>
      <c r="EZC18"/>
      <c r="EZD18"/>
      <c r="EZE18"/>
      <c r="EZF18"/>
      <c r="EZG18"/>
      <c r="EZH18"/>
      <c r="EZI18"/>
      <c r="EZJ18"/>
      <c r="EZK18"/>
      <c r="EZL18"/>
      <c r="EZM18"/>
      <c r="EZN18"/>
      <c r="EZO18"/>
      <c r="EZP18"/>
      <c r="EZQ18"/>
      <c r="EZR18"/>
      <c r="EZS18"/>
      <c r="EZT18"/>
      <c r="EZU18"/>
      <c r="EZV18"/>
      <c r="EZW18"/>
      <c r="EZX18"/>
      <c r="EZY18"/>
      <c r="EZZ18"/>
      <c r="FAA18"/>
      <c r="FAB18"/>
      <c r="FAC18"/>
      <c r="FAD18"/>
      <c r="FAE18"/>
      <c r="FAF18"/>
      <c r="FAG18"/>
      <c r="FAH18"/>
      <c r="FAI18"/>
      <c r="FAJ18"/>
      <c r="FAK18"/>
      <c r="FAL18"/>
      <c r="FAM18"/>
      <c r="FAN18"/>
      <c r="FAO18"/>
      <c r="FAP18"/>
      <c r="FAQ18"/>
      <c r="FAR18"/>
      <c r="FAS18"/>
      <c r="FAT18"/>
      <c r="FAU18"/>
      <c r="FAV18"/>
      <c r="FAW18"/>
      <c r="FAX18"/>
      <c r="FAY18"/>
      <c r="FAZ18"/>
      <c r="FBA18"/>
      <c r="FBB18"/>
      <c r="FBC18"/>
      <c r="FBD18"/>
      <c r="FBE18"/>
      <c r="FBF18"/>
      <c r="FBG18"/>
      <c r="FBH18"/>
      <c r="FBI18"/>
      <c r="FBJ18"/>
      <c r="FBK18"/>
      <c r="FBL18"/>
      <c r="FBM18"/>
      <c r="FBN18"/>
      <c r="FBO18"/>
      <c r="FBP18"/>
      <c r="FBQ18"/>
      <c r="FBR18"/>
      <c r="FBS18"/>
      <c r="FBT18"/>
      <c r="FBU18"/>
      <c r="FBV18"/>
      <c r="FBW18"/>
      <c r="FBX18"/>
      <c r="FBY18"/>
      <c r="FBZ18"/>
      <c r="FCA18"/>
      <c r="FCB18"/>
      <c r="FCC18"/>
      <c r="FCD18"/>
      <c r="FCE18"/>
      <c r="FCF18"/>
      <c r="FCG18"/>
      <c r="FCH18"/>
      <c r="FCI18"/>
      <c r="FCJ18"/>
      <c r="FCK18"/>
      <c r="FCL18"/>
      <c r="FCM18"/>
      <c r="FCN18"/>
      <c r="FCO18"/>
      <c r="FCP18"/>
      <c r="FCQ18"/>
      <c r="FCR18"/>
      <c r="FCS18"/>
      <c r="FCT18"/>
      <c r="FCU18"/>
      <c r="FCV18"/>
      <c r="FCW18"/>
      <c r="FCX18"/>
      <c r="FCY18"/>
      <c r="FCZ18"/>
      <c r="FDA18"/>
      <c r="FDB18"/>
      <c r="FDC18"/>
      <c r="FDD18"/>
      <c r="FDE18"/>
      <c r="FDF18"/>
      <c r="FDG18"/>
      <c r="FDH18"/>
      <c r="FDI18"/>
      <c r="FDJ18"/>
      <c r="FDK18"/>
      <c r="FDL18"/>
      <c r="FDM18"/>
      <c r="FDN18"/>
      <c r="FDO18"/>
      <c r="FDP18"/>
      <c r="FDQ18"/>
      <c r="FDR18"/>
      <c r="FDS18"/>
      <c r="FDT18"/>
      <c r="FDU18"/>
      <c r="FDV18"/>
      <c r="FDW18"/>
      <c r="FDX18"/>
      <c r="FDY18"/>
      <c r="FDZ18"/>
      <c r="FEA18"/>
      <c r="FEB18"/>
      <c r="FEC18"/>
      <c r="FED18"/>
      <c r="FEE18"/>
      <c r="FEF18"/>
      <c r="FEG18"/>
      <c r="FEH18"/>
      <c r="FEI18"/>
      <c r="FEJ18"/>
      <c r="FEK18"/>
      <c r="FEL18"/>
      <c r="FEM18"/>
      <c r="FEN18"/>
      <c r="FEO18"/>
      <c r="FEP18"/>
      <c r="FEQ18"/>
      <c r="FER18"/>
      <c r="FES18"/>
      <c r="FET18"/>
      <c r="FEU18"/>
      <c r="FEV18"/>
      <c r="FEW18"/>
      <c r="FEX18"/>
      <c r="FEY18"/>
      <c r="FEZ18"/>
      <c r="FFA18"/>
      <c r="FFB18"/>
      <c r="FFC18"/>
      <c r="FFD18"/>
      <c r="FFE18"/>
      <c r="FFF18"/>
      <c r="FFG18"/>
      <c r="FFH18"/>
      <c r="FFI18"/>
      <c r="FFJ18"/>
      <c r="FFK18"/>
      <c r="FFL18"/>
      <c r="FFM18"/>
      <c r="FFN18"/>
      <c r="FFO18"/>
      <c r="FFP18"/>
      <c r="FFQ18"/>
      <c r="FFR18"/>
      <c r="FFS18"/>
      <c r="FFT18"/>
      <c r="FFU18"/>
      <c r="FFV18"/>
      <c r="FFW18"/>
      <c r="FFX18"/>
      <c r="FFY18"/>
      <c r="FFZ18"/>
      <c r="FGA18"/>
      <c r="FGB18"/>
      <c r="FGC18"/>
      <c r="FGD18"/>
      <c r="FGE18"/>
      <c r="FGF18"/>
      <c r="FGG18"/>
      <c r="FGH18"/>
      <c r="FGI18"/>
      <c r="FGJ18"/>
      <c r="FGK18"/>
      <c r="FGL18"/>
      <c r="FGM18"/>
      <c r="FGN18"/>
      <c r="FGO18"/>
      <c r="FGP18"/>
      <c r="FGQ18"/>
      <c r="FGR18"/>
      <c r="FGS18"/>
      <c r="FGT18"/>
      <c r="FGU18"/>
      <c r="FGV18"/>
      <c r="FGW18"/>
      <c r="FGX18"/>
      <c r="FGY18"/>
      <c r="FGZ18"/>
      <c r="FHA18"/>
      <c r="FHB18"/>
      <c r="FHC18"/>
      <c r="FHD18"/>
      <c r="FHE18"/>
      <c r="FHF18"/>
      <c r="FHG18"/>
      <c r="FHH18"/>
      <c r="FHI18"/>
      <c r="FHJ18"/>
      <c r="FHK18"/>
      <c r="FHL18"/>
      <c r="FHM18"/>
      <c r="FHN18"/>
      <c r="FHO18"/>
      <c r="FHP18"/>
      <c r="FHQ18"/>
      <c r="FHR18"/>
      <c r="FHS18"/>
      <c r="FHT18"/>
      <c r="FHU18"/>
      <c r="FHV18"/>
      <c r="FHW18"/>
      <c r="FHX18"/>
      <c r="FHY18"/>
      <c r="FHZ18"/>
      <c r="FIA18"/>
      <c r="FIB18"/>
      <c r="FIC18"/>
      <c r="FID18"/>
      <c r="FIE18"/>
      <c r="FIF18"/>
      <c r="FIG18"/>
      <c r="FIH18"/>
      <c r="FII18"/>
      <c r="FIJ18"/>
      <c r="FIK18"/>
      <c r="FIL18"/>
      <c r="FIM18"/>
      <c r="FIN18"/>
      <c r="FIO18"/>
      <c r="FIP18"/>
      <c r="FIQ18"/>
      <c r="FIR18"/>
      <c r="FIS18"/>
      <c r="FIT18"/>
      <c r="FIU18"/>
      <c r="FIV18"/>
      <c r="FIW18"/>
      <c r="FIX18"/>
      <c r="FIY18"/>
      <c r="FIZ18"/>
      <c r="FJA18"/>
      <c r="FJB18"/>
      <c r="FJC18"/>
      <c r="FJD18"/>
      <c r="FJE18"/>
      <c r="FJF18"/>
      <c r="FJG18"/>
      <c r="FJH18"/>
      <c r="FJI18"/>
      <c r="FJJ18"/>
      <c r="FJK18"/>
      <c r="FJL18"/>
      <c r="FJM18"/>
      <c r="FJN18"/>
      <c r="FJO18"/>
      <c r="FJP18"/>
      <c r="FJQ18"/>
      <c r="FJR18"/>
      <c r="FJS18"/>
      <c r="FJT18"/>
      <c r="FJU18"/>
      <c r="FJV18"/>
      <c r="FJW18"/>
      <c r="FJX18"/>
      <c r="FJY18"/>
      <c r="FJZ18"/>
      <c r="FKA18"/>
      <c r="FKB18"/>
      <c r="FKC18"/>
      <c r="FKD18"/>
      <c r="FKE18"/>
      <c r="FKF18"/>
      <c r="FKG18"/>
      <c r="FKH18"/>
      <c r="FKI18"/>
      <c r="FKJ18"/>
      <c r="FKK18"/>
      <c r="FKL18"/>
      <c r="FKM18"/>
      <c r="FKN18"/>
      <c r="FKO18"/>
      <c r="FKP18"/>
      <c r="FKQ18"/>
      <c r="FKR18"/>
      <c r="FKS18"/>
      <c r="FKT18"/>
      <c r="FKU18"/>
      <c r="FKV18"/>
      <c r="FKW18"/>
      <c r="FKX18"/>
      <c r="FKY18"/>
      <c r="FKZ18"/>
      <c r="FLA18"/>
      <c r="FLB18"/>
      <c r="FLC18"/>
      <c r="FLD18"/>
      <c r="FLE18"/>
      <c r="FLF18"/>
      <c r="FLG18"/>
      <c r="FLH18"/>
      <c r="FLI18"/>
      <c r="FLJ18"/>
      <c r="FLK18"/>
      <c r="FLL18"/>
      <c r="FLM18"/>
      <c r="FLN18"/>
      <c r="FLO18"/>
      <c r="FLP18"/>
      <c r="FLQ18"/>
      <c r="FLR18"/>
      <c r="FLS18"/>
      <c r="FLT18"/>
      <c r="FLU18"/>
      <c r="FLV18"/>
      <c r="FLW18"/>
      <c r="FLX18"/>
      <c r="FLY18"/>
      <c r="FLZ18"/>
      <c r="FMA18"/>
      <c r="FMB18"/>
      <c r="FMC18"/>
      <c r="FMD18"/>
      <c r="FME18"/>
      <c r="FMF18"/>
      <c r="FMG18"/>
      <c r="FMH18"/>
      <c r="FMI18"/>
      <c r="FMJ18"/>
      <c r="FMK18"/>
      <c r="FML18"/>
      <c r="FMM18"/>
      <c r="FMN18"/>
      <c r="FMO18"/>
      <c r="FMP18"/>
      <c r="FMQ18"/>
      <c r="FMR18"/>
      <c r="FMS18"/>
      <c r="FMT18"/>
      <c r="FMU18"/>
      <c r="FMV18"/>
      <c r="FMW18"/>
      <c r="FMX18"/>
      <c r="FMY18"/>
      <c r="FMZ18"/>
      <c r="FNA18"/>
      <c r="FNB18"/>
      <c r="FNC18"/>
      <c r="FND18"/>
      <c r="FNE18"/>
      <c r="FNF18"/>
      <c r="FNG18"/>
      <c r="FNH18"/>
      <c r="FNI18"/>
      <c r="FNJ18"/>
      <c r="FNK18"/>
      <c r="FNL18"/>
      <c r="FNM18"/>
      <c r="FNN18"/>
      <c r="FNO18"/>
      <c r="FNP18"/>
      <c r="FNQ18"/>
      <c r="FNR18"/>
      <c r="FNS18"/>
      <c r="FNT18"/>
      <c r="FNU18"/>
      <c r="FNV18"/>
      <c r="FNW18"/>
      <c r="FNX18"/>
      <c r="FNY18"/>
      <c r="FNZ18"/>
      <c r="FOA18"/>
      <c r="FOB18"/>
      <c r="FOC18"/>
      <c r="FOD18"/>
      <c r="FOE18"/>
      <c r="FOF18"/>
      <c r="FOG18"/>
      <c r="FOH18"/>
      <c r="FOI18"/>
      <c r="FOJ18"/>
      <c r="FOK18"/>
      <c r="FOL18"/>
      <c r="FOM18"/>
      <c r="FON18"/>
      <c r="FOO18"/>
      <c r="FOP18"/>
      <c r="FOQ18"/>
      <c r="FOR18"/>
      <c r="FOS18"/>
      <c r="FOT18"/>
      <c r="FOU18"/>
      <c r="FOV18"/>
      <c r="FOW18"/>
      <c r="FOX18"/>
      <c r="FOY18"/>
      <c r="FOZ18"/>
      <c r="FPA18"/>
      <c r="FPB18"/>
      <c r="FPC18"/>
      <c r="FPD18"/>
      <c r="FPE18"/>
      <c r="FPF18"/>
      <c r="FPG18"/>
      <c r="FPH18"/>
      <c r="FPI18"/>
      <c r="FPJ18"/>
      <c r="FPK18"/>
      <c r="FPL18"/>
      <c r="FPM18"/>
      <c r="FPN18"/>
      <c r="FPO18"/>
      <c r="FPP18"/>
      <c r="FPQ18"/>
      <c r="FPR18"/>
      <c r="FPS18"/>
      <c r="FPT18"/>
      <c r="FPU18"/>
      <c r="FPV18"/>
      <c r="FPW18"/>
      <c r="FPX18"/>
      <c r="FPY18"/>
      <c r="FPZ18"/>
      <c r="FQA18"/>
      <c r="FQB18"/>
      <c r="FQC18"/>
      <c r="FQD18"/>
      <c r="FQE18"/>
      <c r="FQF18"/>
      <c r="FQG18"/>
      <c r="FQH18"/>
      <c r="FQI18"/>
      <c r="FQJ18"/>
      <c r="FQK18"/>
      <c r="FQL18"/>
      <c r="FQM18"/>
      <c r="FQN18"/>
      <c r="FQO18"/>
      <c r="FQP18"/>
      <c r="FQQ18"/>
      <c r="FQR18"/>
      <c r="FQS18"/>
      <c r="FQT18"/>
      <c r="FQU18"/>
      <c r="FQV18"/>
      <c r="FQW18"/>
      <c r="FQX18"/>
      <c r="FQY18"/>
      <c r="FQZ18"/>
      <c r="FRA18"/>
      <c r="FRB18"/>
      <c r="FRC18"/>
      <c r="FRD18"/>
      <c r="FRE18"/>
      <c r="FRF18"/>
      <c r="FRG18"/>
      <c r="FRH18"/>
      <c r="FRI18"/>
      <c r="FRJ18"/>
      <c r="FRK18"/>
      <c r="FRL18"/>
      <c r="FRM18"/>
      <c r="FRN18"/>
      <c r="FRO18"/>
      <c r="FRP18"/>
      <c r="FRQ18"/>
      <c r="FRR18"/>
      <c r="FRS18"/>
      <c r="FRT18"/>
      <c r="FRU18"/>
      <c r="FRV18"/>
      <c r="FRW18"/>
      <c r="FRX18"/>
      <c r="FRY18"/>
      <c r="FRZ18"/>
      <c r="FSA18"/>
      <c r="FSB18"/>
      <c r="FSC18"/>
      <c r="FSD18"/>
      <c r="FSE18"/>
      <c r="FSF18"/>
      <c r="FSG18"/>
      <c r="FSH18"/>
      <c r="FSI18"/>
      <c r="FSJ18"/>
      <c r="FSK18"/>
      <c r="FSL18"/>
      <c r="FSM18"/>
      <c r="FSN18"/>
      <c r="FSO18"/>
      <c r="FSP18"/>
      <c r="FSQ18"/>
      <c r="FSR18"/>
      <c r="FSS18"/>
      <c r="FST18"/>
      <c r="FSU18"/>
      <c r="FSV18"/>
      <c r="FSW18"/>
      <c r="FSX18"/>
      <c r="FSY18"/>
      <c r="FSZ18"/>
      <c r="FTA18"/>
      <c r="FTB18"/>
      <c r="FTC18"/>
      <c r="FTD18"/>
      <c r="FTE18"/>
      <c r="FTF18"/>
      <c r="FTG18"/>
      <c r="FTH18"/>
      <c r="FTI18"/>
      <c r="FTJ18"/>
      <c r="FTK18"/>
      <c r="FTL18"/>
      <c r="FTM18"/>
      <c r="FTN18"/>
      <c r="FTO18"/>
      <c r="FTP18"/>
      <c r="FTQ18"/>
      <c r="FTR18"/>
      <c r="FTS18"/>
      <c r="FTT18"/>
      <c r="FTU18"/>
      <c r="FTV18"/>
      <c r="FTW18"/>
      <c r="FTX18"/>
      <c r="FTY18"/>
      <c r="FTZ18"/>
      <c r="FUA18"/>
      <c r="FUB18"/>
      <c r="FUC18"/>
      <c r="FUD18"/>
      <c r="FUE18"/>
      <c r="FUF18"/>
      <c r="FUG18"/>
      <c r="FUH18"/>
      <c r="FUI18"/>
      <c r="FUJ18"/>
      <c r="FUK18"/>
      <c r="FUL18"/>
      <c r="FUM18"/>
      <c r="FUN18"/>
      <c r="FUO18"/>
      <c r="FUP18"/>
      <c r="FUQ18"/>
      <c r="FUR18"/>
      <c r="FUS18"/>
      <c r="FUT18"/>
      <c r="FUU18"/>
      <c r="FUV18"/>
      <c r="FUW18"/>
      <c r="FUX18"/>
      <c r="FUY18"/>
      <c r="FUZ18"/>
      <c r="FVA18"/>
      <c r="FVB18"/>
      <c r="FVC18"/>
      <c r="FVD18"/>
      <c r="FVE18"/>
      <c r="FVF18"/>
      <c r="FVG18"/>
      <c r="FVH18"/>
      <c r="FVI18"/>
      <c r="FVJ18"/>
      <c r="FVK18"/>
      <c r="FVL18"/>
      <c r="FVM18"/>
      <c r="FVN18"/>
      <c r="FVO18"/>
      <c r="FVP18"/>
      <c r="FVQ18"/>
      <c r="FVR18"/>
      <c r="FVS18"/>
      <c r="FVT18"/>
      <c r="FVU18"/>
      <c r="FVV18"/>
      <c r="FVW18"/>
      <c r="FVX18"/>
      <c r="FVY18"/>
      <c r="FVZ18"/>
      <c r="FWA18"/>
      <c r="FWB18"/>
      <c r="FWC18"/>
      <c r="FWD18"/>
      <c r="FWE18"/>
      <c r="FWF18"/>
      <c r="FWG18"/>
      <c r="FWH18"/>
      <c r="FWI18"/>
      <c r="FWJ18"/>
      <c r="FWK18"/>
      <c r="FWL18"/>
      <c r="FWM18"/>
      <c r="FWN18"/>
      <c r="FWO18"/>
      <c r="FWP18"/>
      <c r="FWQ18"/>
      <c r="FWR18"/>
      <c r="FWS18"/>
      <c r="FWT18"/>
      <c r="FWU18"/>
      <c r="FWV18"/>
      <c r="FWW18"/>
      <c r="FWX18"/>
      <c r="FWY18"/>
      <c r="FWZ18"/>
      <c r="FXA18"/>
      <c r="FXB18"/>
      <c r="FXC18"/>
      <c r="FXD18"/>
      <c r="FXE18"/>
      <c r="FXF18"/>
      <c r="FXG18"/>
      <c r="FXH18"/>
      <c r="FXI18"/>
      <c r="FXJ18"/>
      <c r="FXK18"/>
      <c r="FXL18"/>
      <c r="FXM18"/>
      <c r="FXN18"/>
      <c r="FXO18"/>
      <c r="FXP18"/>
      <c r="FXQ18"/>
      <c r="FXR18"/>
      <c r="FXS18"/>
      <c r="FXT18"/>
      <c r="FXU18"/>
      <c r="FXV18"/>
      <c r="FXW18"/>
      <c r="FXX18"/>
      <c r="FXY18"/>
      <c r="FXZ18"/>
      <c r="FYA18"/>
      <c r="FYB18"/>
      <c r="FYC18"/>
      <c r="FYD18"/>
      <c r="FYE18"/>
      <c r="FYF18"/>
      <c r="FYG18"/>
      <c r="FYH18"/>
      <c r="FYI18"/>
      <c r="FYJ18"/>
      <c r="FYK18"/>
      <c r="FYL18"/>
      <c r="FYM18"/>
      <c r="FYN18"/>
      <c r="FYO18"/>
      <c r="FYP18"/>
      <c r="FYQ18"/>
      <c r="FYR18"/>
      <c r="FYS18"/>
      <c r="FYT18"/>
      <c r="FYU18"/>
      <c r="FYV18"/>
      <c r="FYW18"/>
      <c r="FYX18"/>
      <c r="FYY18"/>
      <c r="FYZ18"/>
      <c r="FZA18"/>
      <c r="FZB18"/>
      <c r="FZC18"/>
      <c r="FZD18"/>
      <c r="FZE18"/>
      <c r="FZF18"/>
      <c r="FZG18"/>
      <c r="FZH18"/>
      <c r="FZI18"/>
      <c r="FZJ18"/>
      <c r="FZK18"/>
      <c r="FZL18"/>
      <c r="FZM18"/>
      <c r="FZN18"/>
      <c r="FZO18"/>
      <c r="FZP18"/>
      <c r="FZQ18"/>
      <c r="FZR18"/>
      <c r="FZS18"/>
      <c r="FZT18"/>
      <c r="FZU18"/>
      <c r="FZV18"/>
      <c r="FZW18"/>
      <c r="FZX18"/>
      <c r="FZY18"/>
      <c r="FZZ18"/>
      <c r="GAA18"/>
      <c r="GAB18"/>
      <c r="GAC18"/>
      <c r="GAD18"/>
      <c r="GAE18"/>
      <c r="GAF18"/>
      <c r="GAG18"/>
      <c r="GAH18"/>
      <c r="GAI18"/>
      <c r="GAJ18"/>
      <c r="GAK18"/>
      <c r="GAL18"/>
      <c r="GAM18"/>
      <c r="GAN18"/>
      <c r="GAO18"/>
      <c r="GAP18"/>
      <c r="GAQ18"/>
      <c r="GAR18"/>
      <c r="GAS18"/>
      <c r="GAT18"/>
      <c r="GAU18"/>
      <c r="GAV18"/>
      <c r="GAW18"/>
      <c r="GAX18"/>
      <c r="GAY18"/>
      <c r="GAZ18"/>
      <c r="GBA18"/>
      <c r="GBB18"/>
      <c r="GBC18"/>
      <c r="GBD18"/>
      <c r="GBE18"/>
      <c r="GBF18"/>
      <c r="GBG18"/>
      <c r="GBH18"/>
      <c r="GBI18"/>
      <c r="GBJ18"/>
      <c r="GBK18"/>
      <c r="GBL18"/>
      <c r="GBM18"/>
      <c r="GBN18"/>
      <c r="GBO18"/>
      <c r="GBP18"/>
      <c r="GBQ18"/>
      <c r="GBR18"/>
      <c r="GBS18"/>
      <c r="GBT18"/>
      <c r="GBU18"/>
      <c r="GBV18"/>
      <c r="GBW18"/>
      <c r="GBX18"/>
      <c r="GBY18"/>
      <c r="GBZ18"/>
      <c r="GCA18"/>
      <c r="GCB18"/>
      <c r="GCC18"/>
      <c r="GCD18"/>
      <c r="GCE18"/>
      <c r="GCF18"/>
      <c r="GCG18"/>
      <c r="GCH18"/>
      <c r="GCI18"/>
      <c r="GCJ18"/>
      <c r="GCK18"/>
      <c r="GCL18"/>
      <c r="GCM18"/>
      <c r="GCN18"/>
      <c r="GCO18"/>
      <c r="GCP18"/>
      <c r="GCQ18"/>
      <c r="GCR18"/>
      <c r="GCS18"/>
      <c r="GCT18"/>
      <c r="GCU18"/>
      <c r="GCV18"/>
      <c r="GCW18"/>
      <c r="GCX18"/>
      <c r="GCY18"/>
      <c r="GCZ18"/>
      <c r="GDA18"/>
      <c r="GDB18"/>
      <c r="GDC18"/>
      <c r="GDD18"/>
      <c r="GDE18"/>
      <c r="GDF18"/>
      <c r="GDG18"/>
      <c r="GDH18"/>
      <c r="GDI18"/>
      <c r="GDJ18"/>
      <c r="GDK18"/>
      <c r="GDL18"/>
      <c r="GDM18"/>
      <c r="GDN18"/>
      <c r="GDO18"/>
      <c r="GDP18"/>
      <c r="GDQ18"/>
      <c r="GDR18"/>
      <c r="GDS18"/>
      <c r="GDT18"/>
      <c r="GDU18"/>
      <c r="GDV18"/>
      <c r="GDW18"/>
      <c r="GDX18"/>
      <c r="GDY18"/>
      <c r="GDZ18"/>
      <c r="GEA18"/>
      <c r="GEB18"/>
      <c r="GEC18"/>
      <c r="GED18"/>
      <c r="GEE18"/>
      <c r="GEF18"/>
      <c r="GEG18"/>
      <c r="GEH18"/>
      <c r="GEI18"/>
      <c r="GEJ18"/>
      <c r="GEK18"/>
      <c r="GEL18"/>
      <c r="GEM18"/>
      <c r="GEN18"/>
      <c r="GEO18"/>
      <c r="GEP18"/>
      <c r="GEQ18"/>
      <c r="GER18"/>
      <c r="GES18"/>
      <c r="GET18"/>
      <c r="GEU18"/>
      <c r="GEV18"/>
      <c r="GEW18"/>
      <c r="GEX18"/>
      <c r="GEY18"/>
      <c r="GEZ18"/>
      <c r="GFA18"/>
      <c r="GFB18"/>
      <c r="GFC18"/>
      <c r="GFD18"/>
      <c r="GFE18"/>
      <c r="GFF18"/>
      <c r="GFG18"/>
      <c r="GFH18"/>
      <c r="GFI18"/>
      <c r="GFJ18"/>
      <c r="GFK18"/>
      <c r="GFL18"/>
      <c r="GFM18"/>
      <c r="GFN18"/>
      <c r="GFO18"/>
      <c r="GFP18"/>
      <c r="GFQ18"/>
      <c r="GFR18"/>
      <c r="GFS18"/>
      <c r="GFT18"/>
      <c r="GFU18"/>
      <c r="GFV18"/>
      <c r="GFW18"/>
      <c r="GFX18"/>
      <c r="GFY18"/>
      <c r="GFZ18"/>
      <c r="GGA18"/>
      <c r="GGB18"/>
      <c r="GGC18"/>
      <c r="GGD18"/>
      <c r="GGE18"/>
      <c r="GGF18"/>
      <c r="GGG18"/>
      <c r="GGH18"/>
      <c r="GGI18"/>
      <c r="GGJ18"/>
      <c r="GGK18"/>
      <c r="GGL18"/>
      <c r="GGM18"/>
      <c r="GGN18"/>
      <c r="GGO18"/>
      <c r="GGP18"/>
      <c r="GGQ18"/>
      <c r="GGR18"/>
      <c r="GGS18"/>
      <c r="GGT18"/>
      <c r="GGU18"/>
      <c r="GGV18"/>
      <c r="GGW18"/>
      <c r="GGX18"/>
      <c r="GGY18"/>
      <c r="GGZ18"/>
      <c r="GHA18"/>
      <c r="GHB18"/>
      <c r="GHC18"/>
      <c r="GHD18"/>
      <c r="GHE18"/>
      <c r="GHF18"/>
      <c r="GHG18"/>
      <c r="GHH18"/>
      <c r="GHI18"/>
      <c r="GHJ18"/>
      <c r="GHK18"/>
      <c r="GHL18"/>
      <c r="GHM18"/>
      <c r="GHN18"/>
      <c r="GHO18"/>
      <c r="GHP18"/>
      <c r="GHQ18"/>
      <c r="GHR18"/>
      <c r="GHS18"/>
      <c r="GHT18"/>
      <c r="GHU18"/>
      <c r="GHV18"/>
      <c r="GHW18"/>
      <c r="GHX18"/>
      <c r="GHY18"/>
      <c r="GHZ18"/>
      <c r="GIA18"/>
      <c r="GIB18"/>
      <c r="GIC18"/>
      <c r="GID18"/>
      <c r="GIE18"/>
      <c r="GIF18"/>
      <c r="GIG18"/>
      <c r="GIH18"/>
      <c r="GII18"/>
      <c r="GIJ18"/>
      <c r="GIK18"/>
      <c r="GIL18"/>
      <c r="GIM18"/>
      <c r="GIN18"/>
      <c r="GIO18"/>
      <c r="GIP18"/>
      <c r="GIQ18"/>
      <c r="GIR18"/>
      <c r="GIS18"/>
      <c r="GIT18"/>
      <c r="GIU18"/>
      <c r="GIV18"/>
      <c r="GIW18"/>
      <c r="GIX18"/>
      <c r="GIY18"/>
      <c r="GIZ18"/>
      <c r="GJA18"/>
      <c r="GJB18"/>
      <c r="GJC18"/>
      <c r="GJD18"/>
      <c r="GJE18"/>
      <c r="GJF18"/>
      <c r="GJG18"/>
      <c r="GJH18"/>
      <c r="GJI18"/>
      <c r="GJJ18"/>
      <c r="GJK18"/>
      <c r="GJL18"/>
      <c r="GJM18"/>
      <c r="GJN18"/>
      <c r="GJO18"/>
      <c r="GJP18"/>
      <c r="GJQ18"/>
      <c r="GJR18"/>
      <c r="GJS18"/>
      <c r="GJT18"/>
      <c r="GJU18"/>
      <c r="GJV18"/>
      <c r="GJW18"/>
      <c r="GJX18"/>
      <c r="GJY18"/>
      <c r="GJZ18"/>
      <c r="GKA18"/>
      <c r="GKB18"/>
      <c r="GKC18"/>
      <c r="GKD18"/>
      <c r="GKE18"/>
      <c r="GKF18"/>
      <c r="GKG18"/>
      <c r="GKH18"/>
      <c r="GKI18"/>
      <c r="GKJ18"/>
      <c r="GKK18"/>
      <c r="GKL18"/>
      <c r="GKM18"/>
      <c r="GKN18"/>
      <c r="GKO18"/>
      <c r="GKP18"/>
      <c r="GKQ18"/>
      <c r="GKR18"/>
      <c r="GKS18"/>
      <c r="GKT18"/>
      <c r="GKU18"/>
      <c r="GKV18"/>
      <c r="GKW18"/>
      <c r="GKX18"/>
      <c r="GKY18"/>
      <c r="GKZ18"/>
      <c r="GLA18"/>
      <c r="GLB18"/>
      <c r="GLC18"/>
      <c r="GLD18"/>
      <c r="GLE18"/>
      <c r="GLF18"/>
      <c r="GLG18"/>
      <c r="GLH18"/>
      <c r="GLI18"/>
      <c r="GLJ18"/>
      <c r="GLK18"/>
      <c r="GLL18"/>
      <c r="GLM18"/>
      <c r="GLN18"/>
      <c r="GLO18"/>
      <c r="GLP18"/>
      <c r="GLQ18"/>
      <c r="GLR18"/>
      <c r="GLS18"/>
      <c r="GLT18"/>
      <c r="GLU18"/>
      <c r="GLV18"/>
      <c r="GLW18"/>
      <c r="GLX18"/>
      <c r="GLY18"/>
      <c r="GLZ18"/>
      <c r="GMA18"/>
      <c r="GMB18"/>
      <c r="GMC18"/>
      <c r="GMD18"/>
      <c r="GME18"/>
      <c r="GMF18"/>
      <c r="GMG18"/>
      <c r="GMH18"/>
      <c r="GMI18"/>
      <c r="GMJ18"/>
      <c r="GMK18"/>
      <c r="GML18"/>
      <c r="GMM18"/>
      <c r="GMN18"/>
      <c r="GMO18"/>
      <c r="GMP18"/>
      <c r="GMQ18"/>
      <c r="GMR18"/>
      <c r="GMS18"/>
      <c r="GMT18"/>
      <c r="GMU18"/>
      <c r="GMV18"/>
      <c r="GMW18"/>
      <c r="GMX18"/>
      <c r="GMY18"/>
      <c r="GMZ18"/>
      <c r="GNA18"/>
      <c r="GNB18"/>
      <c r="GNC18"/>
      <c r="GND18"/>
      <c r="GNE18"/>
      <c r="GNF18"/>
      <c r="GNG18"/>
      <c r="GNH18"/>
      <c r="GNI18"/>
      <c r="GNJ18"/>
      <c r="GNK18"/>
      <c r="GNL18"/>
      <c r="GNM18"/>
      <c r="GNN18"/>
      <c r="GNO18"/>
      <c r="GNP18"/>
      <c r="GNQ18"/>
      <c r="GNR18"/>
      <c r="GNS18"/>
      <c r="GNT18"/>
      <c r="GNU18"/>
      <c r="GNV18"/>
      <c r="GNW18"/>
      <c r="GNX18"/>
      <c r="GNY18"/>
      <c r="GNZ18"/>
      <c r="GOA18"/>
      <c r="GOB18"/>
      <c r="GOC18"/>
      <c r="GOD18"/>
      <c r="GOE18"/>
      <c r="GOF18"/>
      <c r="GOG18"/>
      <c r="GOH18"/>
      <c r="GOI18"/>
      <c r="GOJ18"/>
      <c r="GOK18"/>
      <c r="GOL18"/>
      <c r="GOM18"/>
      <c r="GON18"/>
      <c r="GOO18"/>
      <c r="GOP18"/>
      <c r="GOQ18"/>
      <c r="GOR18"/>
      <c r="GOS18"/>
      <c r="GOT18"/>
      <c r="GOU18"/>
      <c r="GOV18"/>
      <c r="GOW18"/>
      <c r="GOX18"/>
      <c r="GOY18"/>
      <c r="GOZ18"/>
      <c r="GPA18"/>
      <c r="GPB18"/>
      <c r="GPC18"/>
      <c r="GPD18"/>
      <c r="GPE18"/>
      <c r="GPF18"/>
      <c r="GPG18"/>
      <c r="GPH18"/>
      <c r="GPI18"/>
      <c r="GPJ18"/>
      <c r="GPK18"/>
      <c r="GPL18"/>
      <c r="GPM18"/>
      <c r="GPN18"/>
      <c r="GPO18"/>
      <c r="GPP18"/>
      <c r="GPQ18"/>
      <c r="GPR18"/>
      <c r="GPS18"/>
      <c r="GPT18"/>
      <c r="GPU18"/>
      <c r="GPV18"/>
      <c r="GPW18"/>
      <c r="GPX18"/>
      <c r="GPY18"/>
      <c r="GPZ18"/>
      <c r="GQA18"/>
      <c r="GQB18"/>
      <c r="GQC18"/>
      <c r="GQD18"/>
      <c r="GQE18"/>
      <c r="GQF18"/>
      <c r="GQG18"/>
      <c r="GQH18"/>
      <c r="GQI18"/>
      <c r="GQJ18"/>
      <c r="GQK18"/>
      <c r="GQL18"/>
      <c r="GQM18"/>
      <c r="GQN18"/>
      <c r="GQO18"/>
      <c r="GQP18"/>
      <c r="GQQ18"/>
      <c r="GQR18"/>
      <c r="GQS18"/>
      <c r="GQT18"/>
      <c r="GQU18"/>
      <c r="GQV18"/>
      <c r="GQW18"/>
      <c r="GQX18"/>
      <c r="GQY18"/>
      <c r="GQZ18"/>
      <c r="GRA18"/>
      <c r="GRB18"/>
      <c r="GRC18"/>
      <c r="GRD18"/>
      <c r="GRE18"/>
      <c r="GRF18"/>
      <c r="GRG18"/>
      <c r="GRH18"/>
      <c r="GRI18"/>
      <c r="GRJ18"/>
      <c r="GRK18"/>
      <c r="GRL18"/>
      <c r="GRM18"/>
      <c r="GRN18"/>
      <c r="GRO18"/>
      <c r="GRP18"/>
      <c r="GRQ18"/>
      <c r="GRR18"/>
      <c r="GRS18"/>
      <c r="GRT18"/>
      <c r="GRU18"/>
      <c r="GRV18"/>
      <c r="GRW18"/>
      <c r="GRX18"/>
      <c r="GRY18"/>
      <c r="GRZ18"/>
      <c r="GSA18"/>
      <c r="GSB18"/>
      <c r="GSC18"/>
      <c r="GSD18"/>
      <c r="GSE18"/>
      <c r="GSF18"/>
      <c r="GSG18"/>
      <c r="GSH18"/>
      <c r="GSI18"/>
      <c r="GSJ18"/>
      <c r="GSK18"/>
      <c r="GSL18"/>
      <c r="GSM18"/>
      <c r="GSN18"/>
      <c r="GSO18"/>
      <c r="GSP18"/>
      <c r="GSQ18"/>
      <c r="GSR18"/>
      <c r="GSS18"/>
      <c r="GST18"/>
      <c r="GSU18"/>
      <c r="GSV18"/>
      <c r="GSW18"/>
      <c r="GSX18"/>
      <c r="GSY18"/>
      <c r="GSZ18"/>
      <c r="GTA18"/>
      <c r="GTB18"/>
      <c r="GTC18"/>
      <c r="GTD18"/>
      <c r="GTE18"/>
      <c r="GTF18"/>
      <c r="GTG18"/>
      <c r="GTH18"/>
      <c r="GTI18"/>
      <c r="GTJ18"/>
      <c r="GTK18"/>
      <c r="GTL18"/>
      <c r="GTM18"/>
      <c r="GTN18"/>
      <c r="GTO18"/>
      <c r="GTP18"/>
      <c r="GTQ18"/>
      <c r="GTR18"/>
      <c r="GTS18"/>
      <c r="GTT18"/>
      <c r="GTU18"/>
      <c r="GTV18"/>
      <c r="GTW18"/>
      <c r="GTX18"/>
      <c r="GTY18"/>
      <c r="GTZ18"/>
      <c r="GUA18"/>
      <c r="GUB18"/>
      <c r="GUC18"/>
      <c r="GUD18"/>
      <c r="GUE18"/>
      <c r="GUF18"/>
      <c r="GUG18"/>
      <c r="GUH18"/>
      <c r="GUI18"/>
      <c r="GUJ18"/>
      <c r="GUK18"/>
      <c r="GUL18"/>
      <c r="GUM18"/>
      <c r="GUN18"/>
      <c r="GUO18"/>
      <c r="GUP18"/>
      <c r="GUQ18"/>
      <c r="GUR18"/>
      <c r="GUS18"/>
      <c r="GUT18"/>
      <c r="GUU18"/>
      <c r="GUV18"/>
      <c r="GUW18"/>
      <c r="GUX18"/>
      <c r="GUY18"/>
      <c r="GUZ18"/>
      <c r="GVA18"/>
      <c r="GVB18"/>
      <c r="GVC18"/>
      <c r="GVD18"/>
      <c r="GVE18"/>
      <c r="GVF18"/>
      <c r="GVG18"/>
      <c r="GVH18"/>
      <c r="GVI18"/>
      <c r="GVJ18"/>
      <c r="GVK18"/>
      <c r="GVL18"/>
      <c r="GVM18"/>
      <c r="GVN18"/>
      <c r="GVO18"/>
      <c r="GVP18"/>
      <c r="GVQ18"/>
      <c r="GVR18"/>
      <c r="GVS18"/>
      <c r="GVT18"/>
      <c r="GVU18"/>
      <c r="GVV18"/>
      <c r="GVW18"/>
      <c r="GVX18"/>
      <c r="GVY18"/>
      <c r="GVZ18"/>
      <c r="GWA18"/>
      <c r="GWB18"/>
      <c r="GWC18"/>
      <c r="GWD18"/>
      <c r="GWE18"/>
      <c r="GWF18"/>
      <c r="GWG18"/>
      <c r="GWH18"/>
      <c r="GWI18"/>
      <c r="GWJ18"/>
      <c r="GWK18"/>
      <c r="GWL18"/>
      <c r="GWM18"/>
      <c r="GWN18"/>
      <c r="GWO18"/>
      <c r="GWP18"/>
      <c r="GWQ18"/>
      <c r="GWR18"/>
      <c r="GWS18"/>
      <c r="GWT18"/>
      <c r="GWU18"/>
      <c r="GWV18"/>
      <c r="GWW18"/>
      <c r="GWX18"/>
      <c r="GWY18"/>
      <c r="GWZ18"/>
      <c r="GXA18"/>
      <c r="GXB18"/>
      <c r="GXC18"/>
      <c r="GXD18"/>
      <c r="GXE18"/>
      <c r="GXF18"/>
      <c r="GXG18"/>
      <c r="GXH18"/>
      <c r="GXI18"/>
      <c r="GXJ18"/>
      <c r="GXK18"/>
      <c r="GXL18"/>
      <c r="GXM18"/>
      <c r="GXN18"/>
      <c r="GXO18"/>
      <c r="GXP18"/>
      <c r="GXQ18"/>
      <c r="GXR18"/>
      <c r="GXS18"/>
      <c r="GXT18"/>
      <c r="GXU18"/>
      <c r="GXV18"/>
      <c r="GXW18"/>
      <c r="GXX18"/>
      <c r="GXY18"/>
      <c r="GXZ18"/>
      <c r="GYA18"/>
      <c r="GYB18"/>
      <c r="GYC18"/>
      <c r="GYD18"/>
      <c r="GYE18"/>
      <c r="GYF18"/>
      <c r="GYG18"/>
      <c r="GYH18"/>
      <c r="GYI18"/>
      <c r="GYJ18"/>
      <c r="GYK18"/>
      <c r="GYL18"/>
      <c r="GYM18"/>
      <c r="GYN18"/>
      <c r="GYO18"/>
      <c r="GYP18"/>
      <c r="GYQ18"/>
      <c r="GYR18"/>
      <c r="GYS18"/>
      <c r="GYT18"/>
      <c r="GYU18"/>
      <c r="GYV18"/>
      <c r="GYW18"/>
      <c r="GYX18"/>
      <c r="GYY18"/>
      <c r="GYZ18"/>
      <c r="GZA18"/>
      <c r="GZB18"/>
      <c r="GZC18"/>
      <c r="GZD18"/>
      <c r="GZE18"/>
      <c r="GZF18"/>
      <c r="GZG18"/>
      <c r="GZH18"/>
      <c r="GZI18"/>
      <c r="GZJ18"/>
      <c r="GZK18"/>
      <c r="GZL18"/>
      <c r="GZM18"/>
      <c r="GZN18"/>
      <c r="GZO18"/>
      <c r="GZP18"/>
      <c r="GZQ18"/>
      <c r="GZR18"/>
      <c r="GZS18"/>
      <c r="GZT18"/>
      <c r="GZU18"/>
      <c r="GZV18"/>
      <c r="GZW18"/>
      <c r="GZX18"/>
      <c r="GZY18"/>
      <c r="GZZ18"/>
      <c r="HAA18"/>
      <c r="HAB18"/>
      <c r="HAC18"/>
      <c r="HAD18"/>
      <c r="HAE18"/>
      <c r="HAF18"/>
      <c r="HAG18"/>
      <c r="HAH18"/>
      <c r="HAI18"/>
      <c r="HAJ18"/>
      <c r="HAK18"/>
      <c r="HAL18"/>
      <c r="HAM18"/>
      <c r="HAN18"/>
      <c r="HAO18"/>
      <c r="HAP18"/>
      <c r="HAQ18"/>
      <c r="HAR18"/>
      <c r="HAS18"/>
      <c r="HAT18"/>
      <c r="HAU18"/>
      <c r="HAV18"/>
      <c r="HAW18"/>
      <c r="HAX18"/>
      <c r="HAY18"/>
      <c r="HAZ18"/>
      <c r="HBA18"/>
      <c r="HBB18"/>
      <c r="HBC18"/>
      <c r="HBD18"/>
      <c r="HBE18"/>
      <c r="HBF18"/>
      <c r="HBG18"/>
      <c r="HBH18"/>
      <c r="HBI18"/>
      <c r="HBJ18"/>
      <c r="HBK18"/>
      <c r="HBL18"/>
      <c r="HBM18"/>
      <c r="HBN18"/>
      <c r="HBO18"/>
      <c r="HBP18"/>
      <c r="HBQ18"/>
      <c r="HBR18"/>
      <c r="HBS18"/>
      <c r="HBT18"/>
      <c r="HBU18"/>
      <c r="HBV18"/>
      <c r="HBW18"/>
      <c r="HBX18"/>
      <c r="HBY18"/>
      <c r="HBZ18"/>
      <c r="HCA18"/>
      <c r="HCB18"/>
      <c r="HCC18"/>
      <c r="HCD18"/>
      <c r="HCE18"/>
      <c r="HCF18"/>
      <c r="HCG18"/>
      <c r="HCH18"/>
      <c r="HCI18"/>
      <c r="HCJ18"/>
      <c r="HCK18"/>
      <c r="HCL18"/>
      <c r="HCM18"/>
      <c r="HCN18"/>
      <c r="HCO18"/>
      <c r="HCP18"/>
      <c r="HCQ18"/>
      <c r="HCR18"/>
      <c r="HCS18"/>
      <c r="HCT18"/>
      <c r="HCU18"/>
      <c r="HCV18"/>
      <c r="HCW18"/>
      <c r="HCX18"/>
      <c r="HCY18"/>
      <c r="HCZ18"/>
      <c r="HDA18"/>
      <c r="HDB18"/>
      <c r="HDC18"/>
      <c r="HDD18"/>
      <c r="HDE18"/>
      <c r="HDF18"/>
      <c r="HDG18"/>
      <c r="HDH18"/>
      <c r="HDI18"/>
      <c r="HDJ18"/>
      <c r="HDK18"/>
      <c r="HDL18"/>
      <c r="HDM18"/>
      <c r="HDN18"/>
      <c r="HDO18"/>
      <c r="HDP18"/>
      <c r="HDQ18"/>
      <c r="HDR18"/>
      <c r="HDS18"/>
      <c r="HDT18"/>
      <c r="HDU18"/>
      <c r="HDV18"/>
      <c r="HDW18"/>
      <c r="HDX18"/>
      <c r="HDY18"/>
      <c r="HDZ18"/>
      <c r="HEA18"/>
      <c r="HEB18"/>
      <c r="HEC18"/>
      <c r="HED18"/>
      <c r="HEE18"/>
      <c r="HEF18"/>
      <c r="HEG18"/>
      <c r="HEH18"/>
      <c r="HEI18"/>
      <c r="HEJ18"/>
      <c r="HEK18"/>
      <c r="HEL18"/>
      <c r="HEM18"/>
      <c r="HEN18"/>
      <c r="HEO18"/>
      <c r="HEP18"/>
      <c r="HEQ18"/>
      <c r="HER18"/>
      <c r="HES18"/>
      <c r="HET18"/>
      <c r="HEU18"/>
      <c r="HEV18"/>
      <c r="HEW18"/>
      <c r="HEX18"/>
      <c r="HEY18"/>
      <c r="HEZ18"/>
      <c r="HFA18"/>
      <c r="HFB18"/>
      <c r="HFC18"/>
      <c r="HFD18"/>
      <c r="HFE18"/>
      <c r="HFF18"/>
      <c r="HFG18"/>
      <c r="HFH18"/>
      <c r="HFI18"/>
      <c r="HFJ18"/>
      <c r="HFK18"/>
      <c r="HFL18"/>
      <c r="HFM18"/>
      <c r="HFN18"/>
      <c r="HFO18"/>
      <c r="HFP18"/>
      <c r="HFQ18"/>
      <c r="HFR18"/>
      <c r="HFS18"/>
      <c r="HFT18"/>
      <c r="HFU18"/>
      <c r="HFV18"/>
      <c r="HFW18"/>
      <c r="HFX18"/>
      <c r="HFY18"/>
      <c r="HFZ18"/>
      <c r="HGA18"/>
      <c r="HGB18"/>
      <c r="HGC18"/>
      <c r="HGD18"/>
      <c r="HGE18"/>
      <c r="HGF18"/>
      <c r="HGG18"/>
      <c r="HGH18"/>
      <c r="HGI18"/>
      <c r="HGJ18"/>
      <c r="HGK18"/>
      <c r="HGL18"/>
      <c r="HGM18"/>
      <c r="HGN18"/>
      <c r="HGO18"/>
      <c r="HGP18"/>
      <c r="HGQ18"/>
      <c r="HGR18"/>
      <c r="HGS18"/>
      <c r="HGT18"/>
      <c r="HGU18"/>
      <c r="HGV18"/>
      <c r="HGW18"/>
      <c r="HGX18"/>
      <c r="HGY18"/>
      <c r="HGZ18"/>
      <c r="HHA18"/>
      <c r="HHB18"/>
      <c r="HHC18"/>
      <c r="HHD18"/>
      <c r="HHE18"/>
      <c r="HHF18"/>
      <c r="HHG18"/>
      <c r="HHH18"/>
      <c r="HHI18"/>
      <c r="HHJ18"/>
      <c r="HHK18"/>
      <c r="HHL18"/>
      <c r="HHM18"/>
      <c r="HHN18"/>
      <c r="HHO18"/>
      <c r="HHP18"/>
      <c r="HHQ18"/>
      <c r="HHR18"/>
      <c r="HHS18"/>
      <c r="HHT18"/>
      <c r="HHU18"/>
      <c r="HHV18"/>
      <c r="HHW18"/>
      <c r="HHX18"/>
      <c r="HHY18"/>
      <c r="HHZ18"/>
      <c r="HIA18"/>
      <c r="HIB18"/>
      <c r="HIC18"/>
      <c r="HID18"/>
      <c r="HIE18"/>
      <c r="HIF18"/>
      <c r="HIG18"/>
      <c r="HIH18"/>
      <c r="HII18"/>
      <c r="HIJ18"/>
      <c r="HIK18"/>
      <c r="HIL18"/>
      <c r="HIM18"/>
      <c r="HIN18"/>
      <c r="HIO18"/>
      <c r="HIP18"/>
      <c r="HIQ18"/>
      <c r="HIR18"/>
      <c r="HIS18"/>
      <c r="HIT18"/>
      <c r="HIU18"/>
      <c r="HIV18"/>
      <c r="HIW18"/>
      <c r="HIX18"/>
      <c r="HIY18"/>
      <c r="HIZ18"/>
      <c r="HJA18"/>
      <c r="HJB18"/>
      <c r="HJC18"/>
      <c r="HJD18"/>
      <c r="HJE18"/>
      <c r="HJF18"/>
      <c r="HJG18"/>
      <c r="HJH18"/>
      <c r="HJI18"/>
      <c r="HJJ18"/>
      <c r="HJK18"/>
      <c r="HJL18"/>
      <c r="HJM18"/>
      <c r="HJN18"/>
      <c r="HJO18"/>
      <c r="HJP18"/>
      <c r="HJQ18"/>
      <c r="HJR18"/>
      <c r="HJS18"/>
      <c r="HJT18"/>
    </row>
    <row r="19" spans="1:5688" x14ac:dyDescent="0.45">
      <c r="A19"/>
      <c r="B19"/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  <c r="AMK19"/>
      <c r="AML19"/>
      <c r="AMM19"/>
      <c r="AMN19"/>
      <c r="AMO19"/>
      <c r="AMP19"/>
      <c r="AMQ19"/>
      <c r="AMR19"/>
      <c r="AMS19"/>
      <c r="AMT19"/>
      <c r="AMU19"/>
      <c r="AMV19"/>
      <c r="AMW19"/>
      <c r="AMX19"/>
      <c r="AMY19"/>
      <c r="AMZ19"/>
      <c r="ANA19"/>
      <c r="ANB19"/>
      <c r="ANC19"/>
      <c r="AND19"/>
      <c r="ANE19"/>
      <c r="ANF19"/>
      <c r="ANG19"/>
      <c r="ANH19"/>
      <c r="ANI19"/>
      <c r="ANJ19"/>
      <c r="ANK19"/>
      <c r="ANL19"/>
      <c r="ANM19"/>
      <c r="ANN19"/>
      <c r="ANO19"/>
      <c r="ANP19"/>
      <c r="ANQ19"/>
      <c r="ANR19"/>
      <c r="ANS19"/>
      <c r="ANT19"/>
      <c r="ANU19"/>
      <c r="ANV19"/>
      <c r="ANW19"/>
      <c r="ANX19"/>
      <c r="ANY19"/>
      <c r="ANZ19"/>
      <c r="AOA19"/>
      <c r="AOB19"/>
      <c r="AOC19"/>
      <c r="AOD19"/>
      <c r="AOE19"/>
      <c r="AOF19"/>
      <c r="AOG19"/>
      <c r="AOH19"/>
      <c r="AOI19"/>
      <c r="AOJ19"/>
      <c r="AOK19"/>
      <c r="AOL19"/>
      <c r="AOM19"/>
      <c r="AON19"/>
      <c r="AOO19"/>
      <c r="AOP19"/>
      <c r="AOQ19"/>
      <c r="AOR19"/>
      <c r="AOS19"/>
      <c r="AOT19"/>
      <c r="AOU19"/>
      <c r="AOV19"/>
      <c r="AOW19"/>
      <c r="AOX19"/>
      <c r="AOY19"/>
      <c r="AOZ19"/>
      <c r="APA19"/>
      <c r="APB19"/>
      <c r="APC19"/>
      <c r="APD19"/>
      <c r="APE19"/>
      <c r="APF19"/>
      <c r="APG19"/>
      <c r="APH19"/>
      <c r="API19"/>
      <c r="APJ19"/>
      <c r="APK19"/>
      <c r="APL19"/>
      <c r="APM19"/>
      <c r="APN19"/>
      <c r="APO19"/>
      <c r="APP19"/>
      <c r="APQ19"/>
      <c r="APR19"/>
      <c r="APS19"/>
      <c r="APT19"/>
      <c r="APU19"/>
      <c r="APV19"/>
      <c r="APW19"/>
      <c r="APX19"/>
      <c r="APY19"/>
      <c r="APZ19"/>
      <c r="AQA19"/>
      <c r="AQB19"/>
      <c r="AQC19"/>
      <c r="AQD19"/>
      <c r="AQE19"/>
      <c r="AQF19"/>
      <c r="AQG19"/>
      <c r="AQH19"/>
      <c r="AQI19"/>
      <c r="AQJ19"/>
      <c r="AQK19"/>
      <c r="AQL19"/>
      <c r="AQM19"/>
      <c r="AQN19"/>
      <c r="AQO19"/>
      <c r="AQP19"/>
      <c r="AQQ19"/>
      <c r="AQR19"/>
      <c r="AQS19"/>
      <c r="AQT19"/>
      <c r="AQU19"/>
      <c r="AQV19"/>
      <c r="AQW19"/>
      <c r="AQX19"/>
      <c r="AQY19"/>
      <c r="AQZ19"/>
      <c r="ARA19"/>
      <c r="ARB19"/>
      <c r="ARC19"/>
      <c r="ARD19"/>
      <c r="ARE19"/>
      <c r="ARF19"/>
      <c r="ARG19"/>
      <c r="ARH19"/>
      <c r="ARI19"/>
      <c r="ARJ19"/>
      <c r="ARK19"/>
      <c r="ARL19"/>
      <c r="ARM19"/>
      <c r="ARN19"/>
      <c r="ARO19"/>
      <c r="ARP19"/>
      <c r="ARQ19"/>
      <c r="ARR19"/>
      <c r="ARS19"/>
      <c r="ART19"/>
      <c r="ARU19"/>
      <c r="ARV19"/>
      <c r="ARW19"/>
      <c r="ARX19"/>
      <c r="ARY19"/>
      <c r="ARZ19"/>
      <c r="ASA19"/>
      <c r="ASB19"/>
      <c r="ASC19"/>
      <c r="ASD19"/>
      <c r="ASE19"/>
      <c r="ASF19"/>
      <c r="ASG19"/>
      <c r="ASH19"/>
      <c r="ASI19"/>
      <c r="ASJ19"/>
      <c r="ASK19"/>
      <c r="ASL19"/>
      <c r="ASM19"/>
      <c r="ASN19"/>
      <c r="ASO19"/>
      <c r="ASP19"/>
      <c r="ASQ19"/>
      <c r="ASR19"/>
      <c r="ASS19"/>
      <c r="AST19"/>
      <c r="ASU19"/>
      <c r="ASV19"/>
      <c r="ASW19"/>
      <c r="ASX19"/>
      <c r="ASY19"/>
      <c r="ASZ19"/>
      <c r="ATA19"/>
      <c r="ATB19"/>
      <c r="ATC19"/>
      <c r="ATD19"/>
      <c r="ATE19"/>
      <c r="ATF19"/>
      <c r="ATG19"/>
      <c r="ATH19"/>
      <c r="ATI19"/>
      <c r="ATJ19"/>
      <c r="ATK19"/>
      <c r="ATL19"/>
      <c r="ATM19"/>
      <c r="ATN19"/>
      <c r="ATO19"/>
      <c r="ATP19"/>
      <c r="ATQ19"/>
      <c r="ATR19"/>
      <c r="ATS19"/>
      <c r="ATT19"/>
      <c r="ATU19"/>
      <c r="ATV19"/>
      <c r="ATW19"/>
      <c r="ATX19"/>
      <c r="ATY19"/>
      <c r="ATZ19"/>
      <c r="AUA19"/>
      <c r="AUB19"/>
      <c r="AUC19"/>
      <c r="AUD19"/>
      <c r="AUE19"/>
      <c r="AUF19"/>
      <c r="AUG19"/>
      <c r="AUH19"/>
      <c r="AUI19"/>
      <c r="AUJ19"/>
      <c r="AUK19"/>
      <c r="AUL19"/>
      <c r="AUM19"/>
      <c r="AUN19"/>
      <c r="AUO19"/>
      <c r="AUP19"/>
      <c r="AUQ19"/>
      <c r="AUR19"/>
      <c r="AUS19"/>
      <c r="AUT19"/>
      <c r="AUU19"/>
      <c r="AUV19"/>
      <c r="AUW19"/>
      <c r="AUX19"/>
      <c r="AUY19"/>
      <c r="AUZ19"/>
      <c r="AVA19"/>
      <c r="AVB19"/>
      <c r="AVC19"/>
      <c r="AVD19"/>
      <c r="AVE19"/>
      <c r="AVF19"/>
      <c r="AVG19"/>
      <c r="AVH19"/>
      <c r="AVI19"/>
      <c r="AVJ19"/>
      <c r="AVK19"/>
      <c r="AVL19"/>
      <c r="AVM19"/>
      <c r="AVN19"/>
      <c r="AVO19"/>
      <c r="AVP19"/>
      <c r="AVQ19"/>
      <c r="AVR19"/>
      <c r="AVS19"/>
      <c r="AVT19"/>
      <c r="AVU19"/>
      <c r="AVV19"/>
      <c r="AVW19"/>
      <c r="AVX19"/>
      <c r="AVY19"/>
      <c r="AVZ19"/>
      <c r="AWA19"/>
      <c r="AWB19"/>
      <c r="AWC19"/>
      <c r="AWD19"/>
      <c r="AWE19"/>
      <c r="AWF19"/>
      <c r="AWG19"/>
      <c r="AWH19"/>
      <c r="AWI19"/>
      <c r="AWJ19"/>
      <c r="AWK19"/>
      <c r="AWL19"/>
      <c r="AWM19"/>
      <c r="AWN19"/>
      <c r="AWO19"/>
      <c r="AWP19"/>
      <c r="AWQ19"/>
      <c r="AWR19"/>
      <c r="AWS19"/>
      <c r="AWT19"/>
      <c r="AWU19"/>
      <c r="AWV19"/>
      <c r="AWW19"/>
      <c r="AWX19"/>
      <c r="AWY19"/>
      <c r="AWZ19"/>
      <c r="AXA19"/>
      <c r="AXB19"/>
      <c r="AXC19"/>
      <c r="AXD19"/>
      <c r="AXE19"/>
      <c r="AXF19"/>
      <c r="AXG19"/>
      <c r="AXH19"/>
      <c r="AXI19"/>
      <c r="AXJ19"/>
      <c r="AXK19"/>
      <c r="AXL19"/>
      <c r="AXM19"/>
      <c r="AXN19"/>
      <c r="AXO19"/>
      <c r="AXP19"/>
      <c r="AXQ19"/>
      <c r="AXR19"/>
      <c r="AXS19"/>
      <c r="AXT19"/>
      <c r="AXU19"/>
      <c r="AXV19"/>
      <c r="AXW19"/>
      <c r="AXX19"/>
      <c r="AXY19"/>
      <c r="AXZ19"/>
      <c r="AYA19"/>
      <c r="AYB19"/>
      <c r="AYC19"/>
      <c r="AYD19"/>
      <c r="AYE19"/>
      <c r="AYF19"/>
      <c r="AYG19"/>
      <c r="AYH19"/>
      <c r="AYI19"/>
      <c r="AYJ19"/>
      <c r="AYK19"/>
      <c r="AYL19"/>
      <c r="AYM19"/>
      <c r="AYN19"/>
      <c r="AYO19"/>
      <c r="AYP19"/>
      <c r="AYQ19"/>
      <c r="AYR19"/>
      <c r="AYS19"/>
      <c r="AYT19"/>
      <c r="AYU19"/>
      <c r="AYV19"/>
      <c r="AYW19"/>
      <c r="AYX19"/>
      <c r="AYY19"/>
      <c r="AYZ19"/>
      <c r="AZA19"/>
      <c r="AZB19"/>
      <c r="AZC19"/>
      <c r="AZD19"/>
      <c r="AZE19"/>
      <c r="AZF19"/>
      <c r="AZG19"/>
      <c r="AZH19"/>
      <c r="AZI19"/>
      <c r="AZJ19"/>
      <c r="AZK19"/>
      <c r="AZL19"/>
      <c r="AZM19"/>
      <c r="AZN19"/>
      <c r="AZO19"/>
      <c r="AZP19"/>
      <c r="AZQ19"/>
      <c r="AZR19"/>
      <c r="AZS19"/>
      <c r="AZT19"/>
      <c r="AZU19"/>
      <c r="AZV19"/>
      <c r="AZW19"/>
      <c r="AZX19"/>
      <c r="AZY19"/>
      <c r="AZZ19"/>
      <c r="BAA19"/>
      <c r="BAB19"/>
      <c r="BAC19"/>
      <c r="BAD19"/>
      <c r="BAE19"/>
      <c r="BAF19"/>
      <c r="BAG19"/>
      <c r="BAH19"/>
      <c r="BAI19"/>
      <c r="BAJ19"/>
      <c r="BAK19"/>
      <c r="BAL19"/>
      <c r="BAM19"/>
      <c r="BAN19"/>
      <c r="BAO19"/>
      <c r="BAP19"/>
      <c r="BAQ19"/>
      <c r="BAR19"/>
      <c r="BAS19"/>
      <c r="BAT19"/>
      <c r="BAU19"/>
      <c r="BAV19"/>
      <c r="BAW19"/>
      <c r="BAX19"/>
      <c r="BAY19"/>
      <c r="BAZ19"/>
      <c r="BBA19"/>
      <c r="BBB19"/>
      <c r="BBC19"/>
      <c r="BBD19"/>
      <c r="BBE19"/>
      <c r="BBF19"/>
      <c r="BBG19"/>
      <c r="BBH19"/>
      <c r="BBI19"/>
      <c r="BBJ19"/>
      <c r="BBK19"/>
      <c r="BBL19"/>
      <c r="BBM19"/>
      <c r="BBN19"/>
      <c r="BBO19"/>
      <c r="BBP19"/>
      <c r="BBQ19"/>
      <c r="BBR19"/>
      <c r="BBS19"/>
      <c r="BBT19"/>
      <c r="BBU19"/>
      <c r="BBV19"/>
      <c r="BBW19"/>
      <c r="BBX19"/>
      <c r="BBY19"/>
      <c r="BBZ19"/>
      <c r="BCA19"/>
      <c r="BCB19"/>
      <c r="BCC19"/>
      <c r="BCD19"/>
      <c r="BCE19"/>
      <c r="BCF19"/>
      <c r="BCG19"/>
      <c r="BCH19"/>
      <c r="BCI19"/>
      <c r="BCJ19"/>
      <c r="BCK19"/>
      <c r="BCL19"/>
      <c r="BCM19"/>
      <c r="BCN19"/>
      <c r="BCO19"/>
      <c r="BCP19"/>
      <c r="BCQ19"/>
      <c r="BCR19"/>
      <c r="BCS19"/>
      <c r="BCT19"/>
      <c r="BCU19"/>
      <c r="BCV19"/>
      <c r="BCW19"/>
      <c r="BCX19"/>
      <c r="BCY19"/>
      <c r="BCZ19"/>
      <c r="BDA19"/>
      <c r="BDB19"/>
      <c r="BDC19"/>
      <c r="BDD19"/>
      <c r="BDE19"/>
      <c r="BDF19"/>
      <c r="BDG19"/>
      <c r="BDH19"/>
      <c r="BDI19"/>
      <c r="BDJ19"/>
      <c r="BDK19"/>
      <c r="BDL19"/>
      <c r="BDM19"/>
      <c r="BDN19"/>
      <c r="BDO19"/>
      <c r="BDP19"/>
      <c r="BDQ19"/>
      <c r="BDR19"/>
      <c r="BDS19"/>
      <c r="BDT19"/>
      <c r="BDU19"/>
      <c r="BDV19"/>
      <c r="BDW19"/>
      <c r="BDX19"/>
      <c r="BDY19"/>
      <c r="BDZ19"/>
      <c r="BEA19"/>
      <c r="BEB19"/>
      <c r="BEC19"/>
      <c r="BED19"/>
      <c r="BEE19"/>
      <c r="BEF19"/>
      <c r="BEG19"/>
      <c r="BEH19"/>
      <c r="BEI19"/>
      <c r="BEJ19"/>
      <c r="BEK19"/>
      <c r="BEL19"/>
      <c r="BEM19"/>
      <c r="BEN19"/>
      <c r="BEO19"/>
      <c r="BEP19"/>
      <c r="BEQ19"/>
      <c r="BER19"/>
      <c r="BES19"/>
      <c r="BET19"/>
      <c r="BEU19"/>
      <c r="BEV19"/>
      <c r="BEW19"/>
      <c r="BEX19"/>
      <c r="BEY19"/>
      <c r="BEZ19"/>
      <c r="BFA19"/>
      <c r="BFB19"/>
      <c r="BFC19"/>
      <c r="BFD19"/>
      <c r="BFE19"/>
      <c r="BFF19"/>
      <c r="BFG19"/>
      <c r="BFH19"/>
      <c r="BFI19"/>
      <c r="BFJ19"/>
      <c r="BFK19"/>
      <c r="BFL19"/>
      <c r="BFM19"/>
      <c r="BFN19"/>
      <c r="BFO19"/>
      <c r="BFP19"/>
      <c r="BFQ19"/>
      <c r="BFR19"/>
      <c r="BFS19"/>
      <c r="BFT19"/>
      <c r="BFU19"/>
      <c r="BFV19"/>
      <c r="BFW19"/>
      <c r="BFX19"/>
      <c r="BFY19"/>
      <c r="BFZ19"/>
      <c r="BGA19"/>
      <c r="BGB19"/>
      <c r="BGC19"/>
      <c r="BGD19"/>
      <c r="BGE19"/>
      <c r="BGF19"/>
      <c r="BGG19"/>
      <c r="BGH19"/>
      <c r="BGI19"/>
      <c r="BGJ19"/>
      <c r="BGK19"/>
      <c r="BGL19"/>
      <c r="BGM19"/>
      <c r="BGN19"/>
      <c r="BGO19"/>
      <c r="BGP19"/>
      <c r="BGQ19"/>
      <c r="BGR19"/>
      <c r="BGS19"/>
      <c r="BGT19"/>
      <c r="BGU19"/>
      <c r="BGV19"/>
      <c r="BGW19"/>
      <c r="BGX19"/>
      <c r="BGY19"/>
      <c r="BGZ19"/>
      <c r="BHA19"/>
      <c r="BHB19"/>
      <c r="BHC19"/>
      <c r="BHD19"/>
      <c r="BHE19"/>
      <c r="BHF19"/>
      <c r="BHG19"/>
      <c r="BHH19"/>
      <c r="BHI19"/>
      <c r="BHJ19"/>
      <c r="BHK19"/>
      <c r="BHL19"/>
      <c r="BHM19"/>
      <c r="BHN19"/>
      <c r="BHO19"/>
      <c r="BHP19"/>
      <c r="BHQ19"/>
      <c r="BHR19"/>
      <c r="BHS19"/>
      <c r="BHT19"/>
      <c r="BHU19"/>
      <c r="BHV19"/>
      <c r="BHW19"/>
      <c r="BHX19"/>
      <c r="BHY19"/>
      <c r="BHZ19"/>
      <c r="BIA19"/>
      <c r="BIB19"/>
      <c r="BIC19"/>
      <c r="BID19"/>
      <c r="BIE19"/>
      <c r="BIF19"/>
      <c r="BIG19"/>
      <c r="BIH19"/>
      <c r="BII19"/>
      <c r="BIJ19"/>
      <c r="BIK19"/>
      <c r="BIL19"/>
      <c r="BIM19"/>
      <c r="BIN19"/>
      <c r="BIO19"/>
      <c r="BIP19"/>
      <c r="BIQ19"/>
      <c r="BIR19"/>
      <c r="BIS19"/>
      <c r="BIT19"/>
      <c r="BIU19"/>
      <c r="BIV19"/>
      <c r="BIW19"/>
      <c r="BIX19"/>
      <c r="BIY19"/>
      <c r="BIZ19"/>
      <c r="BJA19"/>
      <c r="BJB19"/>
      <c r="BJC19"/>
      <c r="BJD19"/>
      <c r="BJE19"/>
      <c r="BJF19"/>
      <c r="BJG19"/>
      <c r="BJH19"/>
      <c r="BJI19"/>
      <c r="BJJ19"/>
      <c r="BJK19"/>
      <c r="BJL19"/>
      <c r="BJM19"/>
      <c r="BJN19"/>
      <c r="BJO19"/>
      <c r="BJP19"/>
      <c r="BJQ19"/>
      <c r="BJR19"/>
      <c r="BJS19"/>
      <c r="BJT19"/>
      <c r="BJU19"/>
      <c r="BJV19"/>
      <c r="BJW19"/>
      <c r="BJX19"/>
      <c r="BJY19"/>
      <c r="BJZ19"/>
      <c r="BKA19"/>
      <c r="BKB19"/>
      <c r="BKC19"/>
      <c r="BKD19"/>
      <c r="BKE19"/>
      <c r="BKF19"/>
      <c r="BKG19"/>
      <c r="BKH19"/>
      <c r="BKI19"/>
      <c r="BKJ19"/>
      <c r="BKK19"/>
      <c r="BKL19"/>
      <c r="BKM19"/>
      <c r="BKN19"/>
      <c r="BKO19"/>
      <c r="BKP19"/>
      <c r="BKQ19"/>
      <c r="BKR19"/>
      <c r="BKS19"/>
      <c r="BKT19"/>
      <c r="BKU19"/>
      <c r="BKV19"/>
      <c r="BKW19"/>
      <c r="BKX19"/>
      <c r="BKY19"/>
      <c r="BKZ19"/>
      <c r="BLA19"/>
      <c r="BLB19"/>
      <c r="BLC19"/>
      <c r="BLD19"/>
      <c r="BLE19"/>
      <c r="BLF19"/>
      <c r="BLG19"/>
      <c r="BLH19"/>
      <c r="BLI19"/>
      <c r="BLJ19"/>
      <c r="BLK19"/>
      <c r="BLL19"/>
      <c r="BLM19"/>
      <c r="BLN19"/>
      <c r="BLO19"/>
      <c r="BLP19"/>
      <c r="BLQ19"/>
      <c r="BLR19"/>
      <c r="BLS19"/>
      <c r="BLT19"/>
      <c r="BLU19"/>
      <c r="BLV19"/>
      <c r="BLW19"/>
      <c r="BLX19"/>
      <c r="BLY19"/>
      <c r="BLZ19"/>
      <c r="BMA19"/>
      <c r="BMB19"/>
      <c r="BMC19"/>
      <c r="BMD19"/>
      <c r="BME19"/>
      <c r="BMF19"/>
      <c r="BMG19"/>
      <c r="BMH19"/>
      <c r="BMI19"/>
      <c r="BMJ19"/>
      <c r="BMK19"/>
      <c r="BML19"/>
      <c r="BMM19"/>
      <c r="BMN19"/>
      <c r="BMO19"/>
      <c r="BMP19"/>
      <c r="BMQ19"/>
      <c r="BMR19"/>
      <c r="BMS19"/>
      <c r="BMT19"/>
      <c r="BMU19"/>
      <c r="BMV19"/>
      <c r="BMW19"/>
      <c r="BMX19"/>
      <c r="BMY19"/>
      <c r="BMZ19"/>
      <c r="BNA19"/>
      <c r="BNB19"/>
      <c r="BNC19"/>
      <c r="BND19"/>
      <c r="BNE19"/>
      <c r="BNF19"/>
      <c r="BNG19"/>
      <c r="BNH19"/>
      <c r="BNI19"/>
      <c r="BNJ19"/>
      <c r="BNK19"/>
      <c r="BNL19"/>
      <c r="BNM19"/>
      <c r="BNN19"/>
      <c r="BNO19"/>
      <c r="BNP19"/>
      <c r="BNQ19"/>
      <c r="BNR19"/>
      <c r="BNS19"/>
      <c r="BNT19"/>
      <c r="BNU19"/>
      <c r="BNV19"/>
      <c r="BNW19"/>
      <c r="BNX19"/>
      <c r="BNY19"/>
      <c r="BNZ19"/>
      <c r="BOA19"/>
      <c r="BOB19"/>
      <c r="BOC19"/>
      <c r="BOD19"/>
      <c r="BOE19"/>
      <c r="BOF19"/>
      <c r="BOG19"/>
      <c r="BOH19"/>
      <c r="BOI19"/>
      <c r="BOJ19"/>
      <c r="BOK19"/>
      <c r="BOL19"/>
      <c r="BOM19"/>
      <c r="BON19"/>
      <c r="BOO19"/>
      <c r="BOP19"/>
      <c r="BOQ19"/>
      <c r="BOR19"/>
      <c r="BOS19"/>
      <c r="BOT19"/>
      <c r="BOU19"/>
      <c r="BOV19"/>
      <c r="BOW19"/>
      <c r="BOX19"/>
      <c r="BOY19"/>
      <c r="BOZ19"/>
      <c r="BPA19"/>
      <c r="BPB19"/>
      <c r="BPC19"/>
      <c r="BPD19"/>
      <c r="BPE19"/>
      <c r="BPF19"/>
      <c r="BPG19"/>
      <c r="BPH19"/>
      <c r="BPI19"/>
      <c r="BPJ19"/>
      <c r="BPK19"/>
      <c r="BPL19"/>
      <c r="BPM19"/>
      <c r="BPN19"/>
      <c r="BPO19"/>
      <c r="BPP19"/>
      <c r="BPQ19"/>
      <c r="BPR19"/>
      <c r="BPS19"/>
      <c r="BPT19"/>
      <c r="BPU19"/>
      <c r="BPV19"/>
      <c r="BPW19"/>
      <c r="BPX19"/>
      <c r="BPY19"/>
      <c r="BPZ19"/>
      <c r="BQA19"/>
      <c r="BQB19"/>
      <c r="BQC19"/>
      <c r="BQD19"/>
      <c r="BQE19"/>
      <c r="BQF19"/>
      <c r="BQG19"/>
      <c r="BQH19"/>
      <c r="BQI19"/>
      <c r="BQJ19"/>
      <c r="BQK19"/>
      <c r="BQL19"/>
      <c r="BQM19"/>
      <c r="BQN19"/>
      <c r="BQO19"/>
      <c r="BQP19"/>
      <c r="BQQ19"/>
      <c r="BQR19"/>
      <c r="BQS19"/>
      <c r="BQT19"/>
      <c r="BQU19"/>
      <c r="BQV19"/>
      <c r="BQW19"/>
      <c r="BQX19"/>
      <c r="BQY19"/>
      <c r="BQZ19"/>
      <c r="BRA19"/>
      <c r="BRB19"/>
      <c r="BRC19"/>
      <c r="BRD19"/>
      <c r="BRE19"/>
      <c r="BRF19"/>
      <c r="BRG19"/>
      <c r="BRH19"/>
      <c r="BRI19"/>
      <c r="BRJ19"/>
      <c r="BRK19"/>
      <c r="BRL19"/>
      <c r="BRM19"/>
      <c r="BRN19"/>
      <c r="BRO19"/>
      <c r="BRP19"/>
      <c r="BRQ19"/>
      <c r="BRR19"/>
      <c r="BRS19"/>
      <c r="BRT19"/>
      <c r="BRU19"/>
      <c r="BRV19"/>
      <c r="BRW19"/>
      <c r="BRX19"/>
      <c r="BRY19"/>
      <c r="BRZ19"/>
      <c r="BSA19"/>
      <c r="BSB19"/>
      <c r="BSC19"/>
      <c r="BSD19"/>
      <c r="BSE19"/>
      <c r="BSF19"/>
      <c r="BSG19"/>
      <c r="BSH19"/>
      <c r="BSI19"/>
      <c r="BSJ19"/>
      <c r="BSK19"/>
      <c r="BSL19"/>
      <c r="BSM19"/>
      <c r="BSN19"/>
      <c r="BSO19"/>
      <c r="BSP19"/>
      <c r="BSQ19"/>
      <c r="BSR19"/>
      <c r="BSS19"/>
      <c r="BST19"/>
      <c r="BSU19"/>
      <c r="BSV19"/>
      <c r="BSW19"/>
      <c r="BSX19"/>
      <c r="BSY19"/>
      <c r="BSZ19"/>
      <c r="BTA19"/>
      <c r="BTB19"/>
      <c r="BTC19"/>
      <c r="BTD19"/>
      <c r="BTE19"/>
      <c r="BTF19"/>
      <c r="BTG19"/>
      <c r="BTH19"/>
      <c r="BTI19"/>
      <c r="BTJ19"/>
      <c r="BTK19"/>
      <c r="BTL19"/>
      <c r="BTM19"/>
      <c r="BTN19"/>
      <c r="BTO19"/>
      <c r="BTP19"/>
      <c r="BTQ19"/>
      <c r="BTR19"/>
      <c r="BTS19"/>
      <c r="BTT19"/>
      <c r="BTU19"/>
      <c r="BTV19"/>
      <c r="BTW19"/>
      <c r="BTX19"/>
      <c r="BTY19"/>
      <c r="BTZ19"/>
      <c r="BUA19"/>
      <c r="BUB19"/>
      <c r="BUC19"/>
      <c r="BUD19"/>
      <c r="BUE19"/>
      <c r="BUF19"/>
      <c r="BUG19"/>
      <c r="BUH19"/>
      <c r="BUI19"/>
      <c r="BUJ19"/>
      <c r="BUK19"/>
      <c r="BUL19"/>
      <c r="BUM19"/>
      <c r="BUN19"/>
      <c r="BUO19"/>
      <c r="BUP19"/>
      <c r="BUQ19"/>
      <c r="BUR19"/>
      <c r="BUS19"/>
      <c r="BUT19"/>
      <c r="BUU19"/>
      <c r="BUV19"/>
      <c r="BUW19"/>
      <c r="BUX19"/>
      <c r="BUY19"/>
      <c r="BUZ19"/>
      <c r="BVA19"/>
      <c r="BVB19"/>
      <c r="BVC19"/>
      <c r="BVD19"/>
      <c r="BVE19"/>
      <c r="BVF19"/>
      <c r="BVG19"/>
      <c r="BVH19"/>
      <c r="BVI19"/>
      <c r="BVJ19"/>
      <c r="BVK19"/>
      <c r="BVL19"/>
      <c r="BVM19"/>
      <c r="BVN19"/>
      <c r="BVO19"/>
      <c r="BVP19"/>
      <c r="BVQ19"/>
      <c r="BVR19"/>
      <c r="BVS19"/>
      <c r="BVT19"/>
      <c r="BVU19"/>
      <c r="BVV19"/>
      <c r="BVW19"/>
      <c r="BVX19"/>
      <c r="BVY19"/>
      <c r="BVZ19"/>
      <c r="BWA19"/>
      <c r="BWB19"/>
      <c r="BWC19"/>
      <c r="BWD19"/>
      <c r="BWE19"/>
      <c r="BWF19"/>
      <c r="BWG19"/>
      <c r="BWH19"/>
      <c r="BWI19"/>
      <c r="BWJ19"/>
      <c r="BWK19"/>
      <c r="BWL19"/>
      <c r="BWM19"/>
      <c r="BWN19"/>
      <c r="BWO19"/>
      <c r="BWP19"/>
      <c r="BWQ19"/>
      <c r="BWR19"/>
      <c r="BWS19"/>
      <c r="BWT19"/>
      <c r="BWU19"/>
      <c r="BWV19"/>
      <c r="BWW19"/>
      <c r="BWX19"/>
      <c r="BWY19"/>
      <c r="BWZ19"/>
      <c r="BXA19"/>
      <c r="BXB19"/>
      <c r="BXC19"/>
      <c r="BXD19"/>
      <c r="BXE19"/>
      <c r="BXF19"/>
      <c r="BXG19"/>
      <c r="BXH19"/>
      <c r="BXI19"/>
      <c r="BXJ19"/>
      <c r="BXK19"/>
      <c r="BXL19"/>
      <c r="BXM19"/>
      <c r="BXN19"/>
      <c r="BXO19"/>
      <c r="BXP19"/>
      <c r="BXQ19"/>
      <c r="BXR19"/>
      <c r="BXS19"/>
      <c r="BXT19"/>
      <c r="BXU19"/>
      <c r="BXV19"/>
      <c r="BXW19"/>
      <c r="BXX19"/>
      <c r="BXY19"/>
      <c r="BXZ19"/>
      <c r="BYA19"/>
      <c r="BYB19"/>
      <c r="BYC19"/>
      <c r="BYD19"/>
      <c r="BYE19"/>
      <c r="BYF19"/>
      <c r="BYG19"/>
      <c r="BYH19"/>
      <c r="BYI19"/>
      <c r="BYJ19"/>
      <c r="BYK19"/>
      <c r="BYL19"/>
      <c r="BYM19"/>
      <c r="BYN19"/>
      <c r="BYO19"/>
      <c r="BYP19"/>
      <c r="BYQ19"/>
      <c r="BYR19"/>
      <c r="BYS19"/>
      <c r="BYT19"/>
      <c r="BYU19"/>
      <c r="BYV19"/>
      <c r="BYW19"/>
      <c r="BYX19"/>
      <c r="BYY19"/>
      <c r="BYZ19"/>
      <c r="BZA19"/>
      <c r="BZB19"/>
      <c r="BZC19"/>
      <c r="BZD19"/>
      <c r="BZE19"/>
      <c r="BZF19"/>
      <c r="BZG19"/>
      <c r="BZH19"/>
      <c r="BZI19"/>
      <c r="BZJ19"/>
      <c r="BZK19"/>
      <c r="BZL19"/>
      <c r="BZM19"/>
      <c r="BZN19"/>
      <c r="BZO19"/>
      <c r="BZP19"/>
      <c r="BZQ19"/>
      <c r="BZR19"/>
      <c r="BZS19"/>
      <c r="BZT19"/>
      <c r="BZU19"/>
      <c r="BZV19"/>
      <c r="BZW19"/>
      <c r="BZX19"/>
      <c r="BZY19"/>
      <c r="BZZ19"/>
      <c r="CAA19"/>
      <c r="CAB19"/>
      <c r="CAC19"/>
      <c r="CAD19"/>
      <c r="CAE19"/>
      <c r="CAF19"/>
      <c r="CAG19"/>
      <c r="CAH19"/>
      <c r="CAI19"/>
      <c r="CAJ19"/>
      <c r="CAK19"/>
      <c r="CAL19"/>
      <c r="CAM19"/>
      <c r="CAN19"/>
      <c r="CAO19"/>
      <c r="CAP19"/>
      <c r="CAQ19"/>
      <c r="CAR19"/>
      <c r="CAS19"/>
      <c r="CAT19"/>
      <c r="CAU19"/>
      <c r="CAV19"/>
      <c r="CAW19"/>
      <c r="CAX19"/>
      <c r="CAY19"/>
      <c r="CAZ19"/>
      <c r="CBA19"/>
      <c r="CBB19"/>
      <c r="CBC19"/>
      <c r="CBD19"/>
      <c r="CBE19"/>
      <c r="CBF19"/>
      <c r="CBG19"/>
      <c r="CBH19"/>
      <c r="CBI19"/>
      <c r="CBJ19"/>
      <c r="CBK19"/>
      <c r="CBL19"/>
      <c r="CBM19"/>
      <c r="CBN19"/>
      <c r="CBO19"/>
      <c r="CBP19"/>
      <c r="CBQ19"/>
      <c r="CBR19"/>
      <c r="CBS19"/>
      <c r="CBT19"/>
      <c r="CBU19"/>
      <c r="CBV19"/>
      <c r="CBW19"/>
      <c r="CBX19"/>
      <c r="CBY19"/>
      <c r="CBZ19"/>
      <c r="CCA19"/>
      <c r="CCB19"/>
      <c r="CCC19"/>
      <c r="CCD19"/>
      <c r="CCE19"/>
      <c r="CCF19"/>
      <c r="CCG19"/>
      <c r="CCH19"/>
      <c r="CCI19"/>
      <c r="CCJ19"/>
      <c r="CCK19"/>
      <c r="CCL19"/>
      <c r="CCM19"/>
      <c r="CCN19"/>
      <c r="CCO19"/>
      <c r="CCP19"/>
      <c r="CCQ19"/>
      <c r="CCR19"/>
      <c r="CCS19"/>
      <c r="CCT19"/>
      <c r="CCU19"/>
      <c r="CCV19"/>
      <c r="CCW19"/>
      <c r="CCX19"/>
      <c r="CCY19"/>
      <c r="CCZ19"/>
      <c r="CDA19"/>
      <c r="CDB19"/>
      <c r="CDC19"/>
      <c r="CDD19"/>
      <c r="CDE19"/>
      <c r="CDF19"/>
      <c r="CDG19"/>
      <c r="CDH19"/>
      <c r="CDI19"/>
      <c r="CDJ19"/>
      <c r="CDK19"/>
      <c r="CDL19"/>
      <c r="CDM19"/>
      <c r="CDN19"/>
      <c r="CDO19"/>
      <c r="CDP19"/>
      <c r="CDQ19"/>
      <c r="CDR19"/>
      <c r="CDS19"/>
      <c r="CDT19"/>
      <c r="CDU19"/>
      <c r="CDV19"/>
      <c r="CDW19"/>
      <c r="CDX19"/>
      <c r="CDY19"/>
      <c r="CDZ19"/>
      <c r="CEA19"/>
      <c r="CEB19"/>
      <c r="CEC19"/>
      <c r="CED19"/>
      <c r="CEE19"/>
      <c r="CEF19"/>
      <c r="CEG19"/>
      <c r="CEH19"/>
      <c r="CEI19"/>
      <c r="CEJ19"/>
      <c r="CEK19"/>
      <c r="CEL19"/>
      <c r="CEM19"/>
      <c r="CEN19"/>
      <c r="CEO19"/>
      <c r="CEP19"/>
      <c r="CEQ19"/>
      <c r="CER19"/>
      <c r="CES19"/>
      <c r="CET19"/>
      <c r="CEU19"/>
      <c r="CEV19"/>
      <c r="CEW19"/>
      <c r="CEX19"/>
      <c r="CEY19"/>
      <c r="CEZ19"/>
      <c r="CFA19"/>
      <c r="CFB19"/>
      <c r="CFC19"/>
      <c r="CFD19"/>
      <c r="CFE19"/>
      <c r="CFF19"/>
      <c r="CFG19"/>
      <c r="CFH19"/>
      <c r="CFI19"/>
      <c r="CFJ19"/>
      <c r="CFK19"/>
      <c r="CFL19"/>
      <c r="CFM19"/>
      <c r="CFN19"/>
      <c r="CFO19"/>
      <c r="CFP19"/>
      <c r="CFQ19"/>
      <c r="CFR19"/>
      <c r="CFS19"/>
      <c r="CFT19"/>
      <c r="CFU19"/>
      <c r="CFV19"/>
      <c r="CFW19"/>
      <c r="CFX19"/>
      <c r="CFY19"/>
      <c r="CFZ19"/>
      <c r="CGA19"/>
      <c r="CGB19"/>
      <c r="CGC19"/>
      <c r="CGD19"/>
      <c r="CGE19"/>
      <c r="CGF19"/>
      <c r="CGG19"/>
      <c r="CGH19"/>
      <c r="CGI19"/>
      <c r="CGJ19"/>
      <c r="CGK19"/>
      <c r="CGL19"/>
      <c r="CGM19"/>
      <c r="CGN19"/>
      <c r="CGO19"/>
      <c r="CGP19"/>
      <c r="CGQ19"/>
      <c r="CGR19"/>
      <c r="CGS19"/>
      <c r="CGT19"/>
      <c r="CGU19"/>
      <c r="CGV19"/>
      <c r="CGW19"/>
      <c r="CGX19"/>
      <c r="CGY19"/>
      <c r="CGZ19"/>
      <c r="CHA19"/>
      <c r="CHB19"/>
      <c r="CHC19"/>
      <c r="CHD19"/>
      <c r="CHE19"/>
      <c r="CHF19"/>
      <c r="CHG19"/>
      <c r="CHH19"/>
      <c r="CHI19"/>
      <c r="CHJ19"/>
      <c r="CHK19"/>
      <c r="CHL19"/>
      <c r="CHM19"/>
      <c r="CHN19"/>
      <c r="CHO19"/>
      <c r="CHP19"/>
      <c r="CHQ19"/>
      <c r="CHR19"/>
      <c r="CHS19"/>
      <c r="CHT19"/>
      <c r="CHU19"/>
      <c r="CHV19"/>
      <c r="CHW19"/>
      <c r="CHX19"/>
      <c r="CHY19"/>
      <c r="CHZ19"/>
      <c r="CIA19"/>
      <c r="CIB19"/>
      <c r="CIC19"/>
      <c r="CID19"/>
      <c r="CIE19"/>
      <c r="CIF19"/>
      <c r="CIG19"/>
      <c r="CIH19"/>
      <c r="CII19"/>
      <c r="CIJ19"/>
      <c r="CIK19"/>
      <c r="CIL19"/>
      <c r="CIM19"/>
      <c r="CIN19"/>
      <c r="CIO19"/>
      <c r="CIP19"/>
      <c r="CIQ19"/>
      <c r="CIR19"/>
      <c r="CIS19"/>
      <c r="CIT19"/>
      <c r="CIU19"/>
      <c r="CIV19"/>
      <c r="CIW19"/>
      <c r="CIX19"/>
      <c r="CIY19"/>
      <c r="CIZ19"/>
      <c r="CJA19"/>
      <c r="CJB19"/>
      <c r="CJC19"/>
      <c r="CJD19"/>
      <c r="CJE19"/>
      <c r="CJF19"/>
      <c r="CJG19"/>
      <c r="CJH19"/>
      <c r="CJI19"/>
      <c r="CJJ19"/>
      <c r="CJK19"/>
      <c r="CJL19"/>
      <c r="CJM19"/>
      <c r="CJN19"/>
      <c r="CJO19"/>
      <c r="CJP19"/>
      <c r="CJQ19"/>
      <c r="CJR19"/>
      <c r="CJS19"/>
      <c r="CJT19"/>
      <c r="CJU19"/>
      <c r="CJV19"/>
      <c r="CJW19"/>
      <c r="CJX19"/>
      <c r="CJY19"/>
      <c r="CJZ19"/>
      <c r="CKA19"/>
      <c r="CKB19"/>
      <c r="CKC19"/>
      <c r="CKD19"/>
      <c r="CKE19"/>
      <c r="CKF19"/>
      <c r="CKG19"/>
      <c r="CKH19"/>
      <c r="CKI19"/>
      <c r="CKJ19"/>
      <c r="CKK19"/>
      <c r="CKL19"/>
      <c r="CKM19"/>
      <c r="CKN19"/>
      <c r="CKO19"/>
      <c r="CKP19"/>
      <c r="CKQ19"/>
      <c r="CKR19"/>
      <c r="CKS19"/>
      <c r="CKT19"/>
      <c r="CKU19"/>
      <c r="CKV19"/>
      <c r="CKW19"/>
      <c r="CKX19"/>
      <c r="CKY19"/>
      <c r="CKZ19"/>
      <c r="CLA19"/>
      <c r="CLB19"/>
      <c r="CLC19"/>
      <c r="CLD19"/>
      <c r="CLE19"/>
      <c r="CLF19"/>
      <c r="CLG19"/>
      <c r="CLH19"/>
      <c r="CLI19"/>
      <c r="CLJ19"/>
      <c r="CLK19"/>
      <c r="CLL19"/>
      <c r="CLM19"/>
      <c r="CLN19"/>
      <c r="CLO19"/>
      <c r="CLP19"/>
      <c r="CLQ19"/>
      <c r="CLR19"/>
      <c r="CLS19"/>
      <c r="CLT19"/>
      <c r="CLU19"/>
      <c r="CLV19"/>
      <c r="CLW19"/>
      <c r="CLX19"/>
      <c r="CLY19"/>
      <c r="CLZ19"/>
      <c r="CMA19"/>
      <c r="CMB19"/>
      <c r="CMC19"/>
      <c r="CMD19"/>
      <c r="CME19"/>
      <c r="CMF19"/>
      <c r="CMG19"/>
      <c r="CMH19"/>
      <c r="CMI19"/>
      <c r="CMJ19"/>
      <c r="CMK19"/>
      <c r="CML19"/>
      <c r="CMM19"/>
      <c r="CMN19"/>
      <c r="CMO19"/>
      <c r="CMP19"/>
      <c r="CMQ19"/>
      <c r="CMR19"/>
      <c r="CMS19"/>
      <c r="CMT19"/>
      <c r="CMU19"/>
      <c r="CMV19"/>
      <c r="CMW19"/>
      <c r="CMX19"/>
      <c r="CMY19"/>
      <c r="CMZ19"/>
      <c r="CNA19"/>
      <c r="CNB19"/>
      <c r="CNC19"/>
      <c r="CND19"/>
      <c r="CNE19"/>
      <c r="CNF19"/>
      <c r="CNG19"/>
      <c r="CNH19"/>
      <c r="CNI19"/>
      <c r="CNJ19"/>
      <c r="CNK19"/>
      <c r="CNL19"/>
      <c r="CNM19"/>
      <c r="CNN19"/>
      <c r="CNO19"/>
      <c r="CNP19"/>
      <c r="CNQ19"/>
      <c r="CNR19"/>
      <c r="CNS19"/>
      <c r="CNT19"/>
      <c r="CNU19"/>
      <c r="CNV19"/>
      <c r="CNW19"/>
      <c r="CNX19"/>
      <c r="CNY19"/>
      <c r="CNZ19"/>
      <c r="COA19"/>
      <c r="COB19"/>
      <c r="COC19"/>
      <c r="COD19"/>
      <c r="COE19"/>
      <c r="COF19"/>
      <c r="COG19"/>
      <c r="COH19"/>
      <c r="COI19"/>
      <c r="COJ19"/>
      <c r="COK19"/>
      <c r="COL19"/>
      <c r="COM19"/>
      <c r="CON19"/>
      <c r="COO19"/>
      <c r="COP19"/>
      <c r="COQ19"/>
      <c r="COR19"/>
      <c r="COS19"/>
      <c r="COT19"/>
      <c r="COU19"/>
      <c r="COV19"/>
      <c r="COW19"/>
      <c r="COX19"/>
      <c r="COY19"/>
      <c r="COZ19"/>
      <c r="CPA19"/>
      <c r="CPB19"/>
      <c r="CPC19"/>
      <c r="CPD19"/>
      <c r="CPE19"/>
      <c r="CPF19"/>
      <c r="CPG19"/>
      <c r="CPH19"/>
      <c r="CPI19"/>
      <c r="CPJ19"/>
      <c r="CPK19"/>
      <c r="CPL19"/>
      <c r="CPM19"/>
      <c r="CPN19"/>
      <c r="CPO19"/>
      <c r="CPP19"/>
      <c r="CPQ19"/>
      <c r="CPR19"/>
      <c r="CPS19"/>
      <c r="CPT19"/>
      <c r="CPU19"/>
      <c r="CPV19"/>
      <c r="CPW19"/>
      <c r="CPX19"/>
      <c r="CPY19"/>
      <c r="CPZ19"/>
      <c r="CQA19"/>
      <c r="CQB19"/>
      <c r="CQC19"/>
      <c r="CQD19"/>
      <c r="CQE19"/>
      <c r="CQF19"/>
      <c r="CQG19"/>
      <c r="CQH19"/>
      <c r="CQI19"/>
      <c r="CQJ19"/>
      <c r="CQK19"/>
      <c r="CQL19"/>
      <c r="CQM19"/>
      <c r="CQN19"/>
      <c r="CQO19"/>
      <c r="CQP19"/>
      <c r="CQQ19"/>
      <c r="CQR19"/>
      <c r="CQS19"/>
      <c r="CQT19"/>
      <c r="CQU19"/>
      <c r="CQV19"/>
      <c r="CQW19"/>
      <c r="CQX19"/>
      <c r="CQY19"/>
      <c r="CQZ19"/>
      <c r="CRA19"/>
      <c r="CRB19"/>
      <c r="CRC19"/>
      <c r="CRD19"/>
      <c r="CRE19"/>
      <c r="CRF19"/>
      <c r="CRG19"/>
      <c r="CRH19"/>
      <c r="CRI19"/>
      <c r="CRJ19"/>
      <c r="CRK19"/>
      <c r="CRL19"/>
      <c r="CRM19"/>
      <c r="CRN19"/>
      <c r="CRO19"/>
      <c r="CRP19"/>
      <c r="CRQ19"/>
      <c r="CRR19"/>
      <c r="CRS19"/>
      <c r="CRT19"/>
      <c r="CRU19"/>
      <c r="CRV19"/>
      <c r="CRW19"/>
      <c r="CRX19"/>
      <c r="CRY19"/>
      <c r="CRZ19"/>
      <c r="CSA19"/>
      <c r="CSB19"/>
      <c r="CSC19"/>
      <c r="CSD19"/>
      <c r="CSE19"/>
      <c r="CSF19"/>
      <c r="CSG19"/>
      <c r="CSH19"/>
      <c r="CSI19"/>
      <c r="CSJ19"/>
      <c r="CSK19"/>
      <c r="CSL19"/>
      <c r="CSM19"/>
      <c r="CSN19"/>
      <c r="CSO19"/>
      <c r="CSP19"/>
      <c r="CSQ19"/>
      <c r="CSR19"/>
      <c r="CSS19"/>
      <c r="CST19"/>
      <c r="CSU19"/>
      <c r="CSV19"/>
      <c r="CSW19"/>
      <c r="CSX19"/>
      <c r="CSY19"/>
      <c r="CSZ19"/>
      <c r="CTA19"/>
      <c r="CTB19"/>
      <c r="CTC19"/>
      <c r="CTD19"/>
      <c r="CTE19"/>
      <c r="CTF19"/>
      <c r="CTG19"/>
      <c r="CTH19"/>
      <c r="CTI19"/>
      <c r="CTJ19"/>
      <c r="CTK19"/>
      <c r="CTL19"/>
      <c r="CTM19"/>
      <c r="CTN19"/>
      <c r="CTO19"/>
      <c r="CTP19"/>
      <c r="CTQ19"/>
      <c r="CTR19"/>
      <c r="CTS19"/>
      <c r="CTT19"/>
      <c r="CTU19"/>
      <c r="CTV19"/>
      <c r="CTW19"/>
      <c r="CTX19"/>
      <c r="CTY19"/>
      <c r="CTZ19"/>
      <c r="CUA19"/>
      <c r="CUB19"/>
      <c r="CUC19"/>
      <c r="CUD19"/>
      <c r="CUE19"/>
      <c r="CUF19"/>
      <c r="CUG19"/>
      <c r="CUH19"/>
      <c r="CUI19"/>
      <c r="CUJ19"/>
      <c r="CUK19"/>
      <c r="CUL19"/>
      <c r="CUM19"/>
      <c r="CUN19"/>
      <c r="CUO19"/>
      <c r="CUP19"/>
      <c r="CUQ19"/>
      <c r="CUR19"/>
      <c r="CUS19"/>
      <c r="CUT19"/>
      <c r="CUU19"/>
      <c r="CUV19"/>
      <c r="CUW19"/>
      <c r="CUX19"/>
      <c r="CUY19"/>
      <c r="CUZ19"/>
      <c r="CVA19"/>
      <c r="CVB19"/>
      <c r="CVC19"/>
      <c r="CVD19"/>
      <c r="CVE19"/>
      <c r="CVF19"/>
      <c r="CVG19"/>
      <c r="CVH19"/>
      <c r="CVI19"/>
      <c r="CVJ19"/>
      <c r="CVK19"/>
      <c r="CVL19"/>
      <c r="CVM19"/>
      <c r="CVN19"/>
      <c r="CVO19"/>
      <c r="CVP19"/>
      <c r="CVQ19"/>
      <c r="CVR19"/>
      <c r="CVS19"/>
      <c r="CVT19"/>
      <c r="CVU19"/>
      <c r="CVV19"/>
      <c r="CVW19"/>
      <c r="CVX19"/>
      <c r="CVY19"/>
      <c r="CVZ19"/>
      <c r="CWA19"/>
      <c r="CWB19"/>
      <c r="CWC19"/>
      <c r="CWD19"/>
      <c r="CWE19"/>
      <c r="CWF19"/>
      <c r="CWG19"/>
      <c r="CWH19"/>
      <c r="CWI19"/>
      <c r="CWJ19"/>
      <c r="CWK19"/>
      <c r="CWL19"/>
      <c r="CWM19"/>
      <c r="CWN19"/>
      <c r="CWO19"/>
      <c r="CWP19"/>
      <c r="CWQ19"/>
      <c r="CWR19"/>
      <c r="CWS19"/>
      <c r="CWT19"/>
      <c r="CWU19"/>
      <c r="CWV19"/>
      <c r="CWW19"/>
      <c r="CWX19"/>
      <c r="CWY19"/>
      <c r="CWZ19"/>
      <c r="CXA19"/>
      <c r="CXB19"/>
      <c r="CXC19"/>
      <c r="CXD19"/>
      <c r="CXE19"/>
      <c r="CXF19"/>
      <c r="CXG19"/>
      <c r="CXH19"/>
      <c r="CXI19"/>
      <c r="CXJ19"/>
      <c r="CXK19"/>
      <c r="CXL19"/>
      <c r="CXM19"/>
      <c r="CXN19"/>
      <c r="CXO19"/>
      <c r="CXP19"/>
      <c r="CXQ19"/>
      <c r="CXR19"/>
      <c r="CXS19"/>
      <c r="CXT19"/>
      <c r="CXU19"/>
      <c r="CXV19"/>
      <c r="CXW19"/>
      <c r="CXX19"/>
      <c r="CXY19"/>
      <c r="CXZ19"/>
      <c r="CYA19"/>
      <c r="CYB19"/>
      <c r="CYC19"/>
      <c r="CYD19"/>
      <c r="CYE19"/>
      <c r="CYF19"/>
      <c r="CYG19"/>
      <c r="CYH19"/>
      <c r="CYI19"/>
      <c r="CYJ19"/>
      <c r="CYK19"/>
      <c r="CYL19"/>
      <c r="CYM19"/>
      <c r="CYN19"/>
      <c r="CYO19"/>
      <c r="CYP19"/>
      <c r="CYQ19"/>
      <c r="CYR19"/>
      <c r="CYS19"/>
      <c r="CYT19"/>
      <c r="CYU19"/>
      <c r="CYV19"/>
      <c r="CYW19"/>
      <c r="CYX19"/>
      <c r="CYY19"/>
      <c r="CYZ19"/>
      <c r="CZA19"/>
      <c r="CZB19"/>
      <c r="CZC19"/>
      <c r="CZD19"/>
      <c r="CZE19"/>
      <c r="CZF19"/>
      <c r="CZG19"/>
      <c r="CZH19"/>
      <c r="CZI19"/>
      <c r="CZJ19"/>
      <c r="CZK19"/>
      <c r="CZL19"/>
      <c r="CZM19"/>
      <c r="CZN19"/>
      <c r="CZO19"/>
      <c r="CZP19"/>
      <c r="CZQ19"/>
      <c r="CZR19"/>
      <c r="CZS19"/>
      <c r="CZT19"/>
      <c r="CZU19"/>
      <c r="CZV19"/>
      <c r="CZW19"/>
      <c r="CZX19"/>
      <c r="CZY19"/>
      <c r="CZZ19"/>
      <c r="DAA19"/>
      <c r="DAB19"/>
      <c r="DAC19"/>
      <c r="DAD19"/>
      <c r="DAE19"/>
      <c r="DAF19"/>
      <c r="DAG19"/>
      <c r="DAH19"/>
      <c r="DAI19"/>
      <c r="DAJ19"/>
      <c r="DAK19"/>
      <c r="DAL19"/>
      <c r="DAM19"/>
      <c r="DAN19"/>
      <c r="DAO19"/>
      <c r="DAP19"/>
      <c r="DAQ19"/>
      <c r="DAR19"/>
      <c r="DAS19"/>
      <c r="DAT19"/>
      <c r="DAU19"/>
      <c r="DAV19"/>
      <c r="DAW19"/>
      <c r="DAX19"/>
      <c r="DAY19"/>
      <c r="DAZ19"/>
      <c r="DBA19"/>
      <c r="DBB19"/>
      <c r="DBC19"/>
      <c r="DBD19"/>
      <c r="DBE19"/>
      <c r="DBF19"/>
      <c r="DBG19"/>
      <c r="DBH19"/>
      <c r="DBI19"/>
      <c r="DBJ19"/>
      <c r="DBK19"/>
      <c r="DBL19"/>
      <c r="DBM19"/>
      <c r="DBN19"/>
      <c r="DBO19"/>
      <c r="DBP19"/>
      <c r="DBQ19"/>
      <c r="DBR19"/>
      <c r="DBS19"/>
      <c r="DBT19"/>
      <c r="DBU19"/>
      <c r="DBV19"/>
      <c r="DBW19"/>
      <c r="DBX19"/>
      <c r="DBY19"/>
      <c r="DBZ19"/>
      <c r="DCA19"/>
      <c r="DCB19"/>
      <c r="DCC19"/>
      <c r="DCD19"/>
      <c r="DCE19"/>
      <c r="DCF19"/>
      <c r="DCG19"/>
      <c r="DCH19"/>
      <c r="DCI19"/>
      <c r="DCJ19"/>
      <c r="DCK19"/>
      <c r="DCL19"/>
      <c r="DCM19"/>
      <c r="DCN19"/>
      <c r="DCO19"/>
      <c r="DCP19"/>
      <c r="DCQ19"/>
      <c r="DCR19"/>
      <c r="DCS19"/>
      <c r="DCT19"/>
      <c r="DCU19"/>
      <c r="DCV19"/>
      <c r="DCW19"/>
      <c r="DCX19"/>
      <c r="DCY19"/>
      <c r="DCZ19"/>
      <c r="DDA19"/>
      <c r="DDB19"/>
      <c r="DDC19"/>
      <c r="DDD19"/>
      <c r="DDE19"/>
      <c r="DDF19"/>
      <c r="DDG19"/>
      <c r="DDH19"/>
      <c r="DDI19"/>
      <c r="DDJ19"/>
      <c r="DDK19"/>
      <c r="DDL19"/>
      <c r="DDM19"/>
      <c r="DDN19"/>
      <c r="DDO19"/>
      <c r="DDP19"/>
      <c r="DDQ19"/>
      <c r="DDR19"/>
      <c r="DDS19"/>
      <c r="DDT19"/>
      <c r="DDU19"/>
      <c r="DDV19"/>
      <c r="DDW19"/>
      <c r="DDX19"/>
      <c r="DDY19"/>
      <c r="DDZ19"/>
      <c r="DEA19"/>
      <c r="DEB19"/>
      <c r="DEC19"/>
      <c r="DED19"/>
      <c r="DEE19"/>
      <c r="DEF19"/>
      <c r="DEG19"/>
      <c r="DEH19"/>
      <c r="DEI19"/>
      <c r="DEJ19"/>
      <c r="DEK19"/>
      <c r="DEL19"/>
      <c r="DEM19"/>
      <c r="DEN19"/>
      <c r="DEO19"/>
      <c r="DEP19"/>
      <c r="DEQ19"/>
      <c r="DER19"/>
      <c r="DES19"/>
      <c r="DET19"/>
      <c r="DEU19"/>
      <c r="DEV19"/>
      <c r="DEW19"/>
      <c r="DEX19"/>
      <c r="DEY19"/>
      <c r="DEZ19"/>
      <c r="DFA19"/>
      <c r="DFB19"/>
      <c r="DFC19"/>
      <c r="DFD19"/>
      <c r="DFE19"/>
      <c r="DFF19"/>
      <c r="DFG19"/>
      <c r="DFH19"/>
      <c r="DFI19"/>
      <c r="DFJ19"/>
      <c r="DFK19"/>
      <c r="DFL19"/>
      <c r="DFM19"/>
      <c r="DFN19"/>
      <c r="DFO19"/>
      <c r="DFP19"/>
      <c r="DFQ19"/>
      <c r="DFR19"/>
      <c r="DFS19"/>
      <c r="DFT19"/>
      <c r="DFU19"/>
      <c r="DFV19"/>
      <c r="DFW19"/>
      <c r="DFX19"/>
      <c r="DFY19"/>
      <c r="DFZ19"/>
      <c r="DGA19"/>
      <c r="DGB19"/>
      <c r="DGC19"/>
      <c r="DGD19"/>
      <c r="DGE19"/>
      <c r="DGF19"/>
      <c r="DGG19"/>
      <c r="DGH19"/>
      <c r="DGI19"/>
      <c r="DGJ19"/>
      <c r="DGK19"/>
      <c r="DGL19"/>
      <c r="DGM19"/>
      <c r="DGN19"/>
      <c r="DGO19"/>
      <c r="DGP19"/>
      <c r="DGQ19"/>
      <c r="DGR19"/>
      <c r="DGS19"/>
      <c r="DGT19"/>
      <c r="DGU19"/>
      <c r="DGV19"/>
      <c r="DGW19"/>
      <c r="DGX19"/>
      <c r="DGY19"/>
      <c r="DGZ19"/>
      <c r="DHA19"/>
      <c r="DHB19"/>
      <c r="DHC19"/>
      <c r="DHD19"/>
      <c r="DHE19"/>
      <c r="DHF19"/>
      <c r="DHG19"/>
      <c r="DHH19"/>
      <c r="DHI19"/>
      <c r="DHJ19"/>
      <c r="DHK19"/>
      <c r="DHL19"/>
      <c r="DHM19"/>
      <c r="DHN19"/>
      <c r="DHO19"/>
      <c r="DHP19"/>
      <c r="DHQ19"/>
      <c r="DHR19"/>
      <c r="DHS19"/>
      <c r="DHT19"/>
      <c r="DHU19"/>
      <c r="DHV19"/>
      <c r="DHW19"/>
      <c r="DHX19"/>
      <c r="DHY19"/>
      <c r="DHZ19"/>
      <c r="DIA19"/>
      <c r="DIB19"/>
      <c r="DIC19"/>
      <c r="DID19"/>
      <c r="DIE19"/>
      <c r="DIF19"/>
      <c r="DIG19"/>
      <c r="DIH19"/>
      <c r="DII19"/>
      <c r="DIJ19"/>
      <c r="DIK19"/>
      <c r="DIL19"/>
      <c r="DIM19"/>
      <c r="DIN19"/>
      <c r="DIO19"/>
      <c r="DIP19"/>
      <c r="DIQ19"/>
      <c r="DIR19"/>
      <c r="DIS19"/>
      <c r="DIT19"/>
      <c r="DIU19"/>
      <c r="DIV19"/>
      <c r="DIW19"/>
      <c r="DIX19"/>
      <c r="DIY19"/>
      <c r="DIZ19"/>
      <c r="DJA19"/>
      <c r="DJB19"/>
      <c r="DJC19"/>
      <c r="DJD19"/>
      <c r="DJE19"/>
      <c r="DJF19"/>
      <c r="DJG19"/>
      <c r="DJH19"/>
      <c r="DJI19"/>
      <c r="DJJ19"/>
      <c r="DJK19"/>
      <c r="DJL19"/>
      <c r="DJM19"/>
      <c r="DJN19"/>
      <c r="DJO19"/>
      <c r="DJP19"/>
      <c r="DJQ19"/>
      <c r="DJR19"/>
      <c r="DJS19"/>
      <c r="DJT19"/>
      <c r="DJU19"/>
      <c r="DJV19"/>
      <c r="DJW19"/>
      <c r="DJX19"/>
      <c r="DJY19"/>
      <c r="DJZ19"/>
      <c r="DKA19"/>
      <c r="DKB19"/>
      <c r="DKC19"/>
      <c r="DKD19"/>
      <c r="DKE19"/>
      <c r="DKF19"/>
      <c r="DKG19"/>
      <c r="DKH19"/>
      <c r="DKI19"/>
      <c r="DKJ19"/>
      <c r="DKK19"/>
      <c r="DKL19"/>
      <c r="DKM19"/>
      <c r="DKN19"/>
      <c r="DKO19"/>
      <c r="DKP19"/>
      <c r="DKQ19"/>
      <c r="DKR19"/>
      <c r="DKS19"/>
      <c r="DKT19"/>
      <c r="DKU19"/>
      <c r="DKV19"/>
      <c r="DKW19"/>
      <c r="DKX19"/>
      <c r="DKY19"/>
      <c r="DKZ19"/>
      <c r="DLA19"/>
      <c r="DLB19"/>
      <c r="DLC19"/>
      <c r="DLD19"/>
      <c r="DLE19"/>
      <c r="DLF19"/>
      <c r="DLG19"/>
      <c r="DLH19"/>
      <c r="DLI19"/>
      <c r="DLJ19"/>
      <c r="DLK19"/>
      <c r="DLL19"/>
      <c r="DLM19"/>
      <c r="DLN19"/>
      <c r="DLO19"/>
      <c r="DLP19"/>
      <c r="DLQ19"/>
      <c r="DLR19"/>
      <c r="DLS19"/>
      <c r="DLT19"/>
      <c r="DLU19"/>
      <c r="DLV19"/>
      <c r="DLW19"/>
      <c r="DLX19"/>
      <c r="DLY19"/>
      <c r="DLZ19"/>
      <c r="DMA19"/>
      <c r="DMB19"/>
      <c r="DMC19"/>
      <c r="DMD19"/>
      <c r="DME19"/>
      <c r="DMF19"/>
      <c r="DMG19"/>
      <c r="DMH19"/>
      <c r="DMI19"/>
      <c r="DMJ19"/>
      <c r="DMK19"/>
      <c r="DML19"/>
      <c r="DMM19"/>
      <c r="DMN19"/>
      <c r="DMO19"/>
      <c r="DMP19"/>
      <c r="DMQ19"/>
      <c r="DMR19"/>
      <c r="DMS19"/>
      <c r="DMT19"/>
      <c r="DMU19"/>
      <c r="DMV19"/>
      <c r="DMW19"/>
      <c r="DMX19"/>
      <c r="DMY19"/>
      <c r="DMZ19"/>
      <c r="DNA19"/>
      <c r="DNB19"/>
      <c r="DNC19"/>
      <c r="DND19"/>
      <c r="DNE19"/>
      <c r="DNF19"/>
      <c r="DNG19"/>
      <c r="DNH19"/>
      <c r="DNI19"/>
      <c r="DNJ19"/>
      <c r="DNK19"/>
      <c r="DNL19"/>
      <c r="DNM19"/>
      <c r="DNN19"/>
      <c r="DNO19"/>
      <c r="DNP19"/>
      <c r="DNQ19"/>
      <c r="DNR19"/>
      <c r="DNS19"/>
      <c r="DNT19"/>
      <c r="DNU19"/>
      <c r="DNV19"/>
      <c r="DNW19"/>
      <c r="DNX19"/>
      <c r="DNY19"/>
      <c r="DNZ19"/>
      <c r="DOA19"/>
      <c r="DOB19"/>
      <c r="DOC19"/>
      <c r="DOD19"/>
      <c r="DOE19"/>
      <c r="DOF19"/>
      <c r="DOG19"/>
      <c r="DOH19"/>
      <c r="DOI19"/>
      <c r="DOJ19"/>
      <c r="DOK19"/>
      <c r="DOL19"/>
      <c r="DOM19"/>
      <c r="DON19"/>
      <c r="DOO19"/>
      <c r="DOP19"/>
      <c r="DOQ19"/>
      <c r="DOR19"/>
      <c r="DOS19"/>
      <c r="DOT19"/>
      <c r="DOU19"/>
      <c r="DOV19"/>
      <c r="DOW19"/>
      <c r="DOX19"/>
      <c r="DOY19"/>
      <c r="DOZ19"/>
      <c r="DPA19"/>
      <c r="DPB19"/>
      <c r="DPC19"/>
      <c r="DPD19"/>
      <c r="DPE19"/>
      <c r="DPF19"/>
      <c r="DPG19"/>
      <c r="DPH19"/>
      <c r="DPI19"/>
      <c r="DPJ19"/>
      <c r="DPK19"/>
      <c r="DPL19"/>
      <c r="DPM19"/>
      <c r="DPN19"/>
      <c r="DPO19"/>
      <c r="DPP19"/>
      <c r="DPQ19"/>
      <c r="DPR19"/>
      <c r="DPS19"/>
      <c r="DPT19"/>
      <c r="DPU19"/>
      <c r="DPV19"/>
      <c r="DPW19"/>
      <c r="DPX19"/>
      <c r="DPY19"/>
      <c r="DPZ19"/>
      <c r="DQA19"/>
      <c r="DQB19"/>
      <c r="DQC19"/>
      <c r="DQD19"/>
      <c r="DQE19"/>
      <c r="DQF19"/>
      <c r="DQG19"/>
      <c r="DQH19"/>
      <c r="DQI19"/>
      <c r="DQJ19"/>
      <c r="DQK19"/>
      <c r="DQL19"/>
      <c r="DQM19"/>
      <c r="DQN19"/>
      <c r="DQO19"/>
      <c r="DQP19"/>
      <c r="DQQ19"/>
      <c r="DQR19"/>
      <c r="DQS19"/>
      <c r="DQT19"/>
      <c r="DQU19"/>
      <c r="DQV19"/>
      <c r="DQW19"/>
      <c r="DQX19"/>
      <c r="DQY19"/>
      <c r="DQZ19"/>
      <c r="DRA19"/>
      <c r="DRB19"/>
      <c r="DRC19"/>
      <c r="DRD19"/>
      <c r="DRE19"/>
      <c r="DRF19"/>
      <c r="DRG19"/>
      <c r="DRH19"/>
      <c r="DRI19"/>
      <c r="DRJ19"/>
      <c r="DRK19"/>
      <c r="DRL19"/>
      <c r="DRM19"/>
      <c r="DRN19"/>
      <c r="DRO19"/>
      <c r="DRP19"/>
      <c r="DRQ19"/>
      <c r="DRR19"/>
      <c r="DRS19"/>
      <c r="DRT19"/>
      <c r="DRU19"/>
      <c r="DRV19"/>
      <c r="DRW19"/>
      <c r="DRX19"/>
      <c r="DRY19"/>
      <c r="DRZ19"/>
      <c r="DSA19"/>
      <c r="DSB19"/>
      <c r="DSC19"/>
      <c r="DSD19"/>
      <c r="DSE19"/>
      <c r="DSF19"/>
      <c r="DSG19"/>
      <c r="DSH19"/>
      <c r="DSI19"/>
      <c r="DSJ19"/>
      <c r="DSK19"/>
      <c r="DSL19"/>
      <c r="DSM19"/>
      <c r="DSN19"/>
      <c r="DSO19"/>
      <c r="DSP19"/>
      <c r="DSQ19"/>
      <c r="DSR19"/>
      <c r="DSS19"/>
      <c r="DST19"/>
      <c r="DSU19"/>
      <c r="DSV19"/>
      <c r="DSW19"/>
      <c r="DSX19"/>
      <c r="DSY19"/>
      <c r="DSZ19"/>
      <c r="DTA19"/>
      <c r="DTB19"/>
      <c r="DTC19"/>
      <c r="DTD19"/>
      <c r="DTE19"/>
      <c r="DTF19"/>
      <c r="DTG19"/>
      <c r="DTH19"/>
      <c r="DTI19"/>
      <c r="DTJ19"/>
      <c r="DTK19"/>
      <c r="DTL19"/>
      <c r="DTM19"/>
      <c r="DTN19"/>
      <c r="DTO19"/>
      <c r="DTP19"/>
      <c r="DTQ19"/>
      <c r="DTR19"/>
      <c r="DTS19"/>
      <c r="DTT19"/>
      <c r="DTU19"/>
      <c r="DTV19"/>
      <c r="DTW19"/>
      <c r="DTX19"/>
      <c r="DTY19"/>
      <c r="DTZ19"/>
      <c r="DUA19"/>
      <c r="DUB19"/>
      <c r="DUC19"/>
      <c r="DUD19"/>
      <c r="DUE19"/>
      <c r="DUF19"/>
      <c r="DUG19"/>
      <c r="DUH19"/>
      <c r="DUI19"/>
      <c r="DUJ19"/>
      <c r="DUK19"/>
      <c r="DUL19"/>
      <c r="DUM19"/>
      <c r="DUN19"/>
      <c r="DUO19"/>
      <c r="DUP19"/>
      <c r="DUQ19"/>
      <c r="DUR19"/>
      <c r="DUS19"/>
      <c r="DUT19"/>
      <c r="DUU19"/>
      <c r="DUV19"/>
      <c r="DUW19"/>
      <c r="DUX19"/>
      <c r="DUY19"/>
      <c r="DUZ19"/>
      <c r="DVA19"/>
      <c r="DVB19"/>
      <c r="DVC19"/>
      <c r="DVD19"/>
      <c r="DVE19"/>
      <c r="DVF19"/>
      <c r="DVG19"/>
      <c r="DVH19"/>
      <c r="DVI19"/>
      <c r="DVJ19"/>
      <c r="DVK19"/>
      <c r="DVL19"/>
      <c r="DVM19"/>
      <c r="DVN19"/>
      <c r="DVO19"/>
      <c r="DVP19"/>
      <c r="DVQ19"/>
      <c r="DVR19"/>
      <c r="DVS19"/>
      <c r="DVT19"/>
      <c r="DVU19"/>
      <c r="DVV19"/>
      <c r="DVW19"/>
      <c r="DVX19"/>
      <c r="DVY19"/>
      <c r="DVZ19"/>
      <c r="DWA19"/>
      <c r="DWB19"/>
      <c r="DWC19"/>
      <c r="DWD19"/>
      <c r="DWE19"/>
      <c r="DWF19"/>
      <c r="DWG19"/>
      <c r="DWH19"/>
      <c r="DWI19"/>
      <c r="DWJ19"/>
      <c r="DWK19"/>
      <c r="DWL19"/>
      <c r="DWM19"/>
      <c r="DWN19"/>
      <c r="DWO19"/>
      <c r="DWP19"/>
      <c r="DWQ19"/>
      <c r="DWR19"/>
      <c r="DWS19"/>
      <c r="DWT19"/>
      <c r="DWU19"/>
      <c r="DWV19"/>
      <c r="DWW19"/>
      <c r="DWX19"/>
      <c r="DWY19"/>
      <c r="DWZ19"/>
      <c r="DXA19"/>
      <c r="DXB19"/>
      <c r="DXC19"/>
      <c r="DXD19"/>
      <c r="DXE19"/>
      <c r="DXF19"/>
      <c r="DXG19"/>
      <c r="DXH19"/>
      <c r="DXI19"/>
      <c r="DXJ19"/>
      <c r="DXK19"/>
      <c r="DXL19"/>
      <c r="DXM19"/>
      <c r="DXN19"/>
      <c r="DXO19"/>
      <c r="DXP19"/>
      <c r="DXQ19"/>
      <c r="DXR19"/>
      <c r="DXS19"/>
      <c r="DXT19"/>
      <c r="DXU19"/>
      <c r="DXV19"/>
      <c r="DXW19"/>
      <c r="DXX19"/>
      <c r="DXY19"/>
      <c r="DXZ19"/>
      <c r="DYA19"/>
      <c r="DYB19"/>
      <c r="DYC19"/>
      <c r="DYD19"/>
      <c r="DYE19"/>
      <c r="DYF19"/>
      <c r="DYG19"/>
      <c r="DYH19"/>
      <c r="DYI19"/>
      <c r="DYJ19"/>
      <c r="DYK19"/>
      <c r="DYL19"/>
      <c r="DYM19"/>
      <c r="DYN19"/>
      <c r="DYO19"/>
      <c r="DYP19"/>
      <c r="DYQ19"/>
      <c r="DYR19"/>
      <c r="DYS19"/>
      <c r="DYT19"/>
      <c r="DYU19"/>
      <c r="DYV19"/>
      <c r="DYW19"/>
      <c r="DYX19"/>
      <c r="DYY19"/>
      <c r="DYZ19"/>
      <c r="DZA19"/>
      <c r="DZB19"/>
      <c r="DZC19"/>
      <c r="DZD19"/>
      <c r="DZE19"/>
      <c r="DZF19"/>
      <c r="DZG19"/>
      <c r="DZH19"/>
      <c r="DZI19"/>
      <c r="DZJ19"/>
      <c r="DZK19"/>
      <c r="DZL19"/>
      <c r="DZM19"/>
      <c r="DZN19"/>
      <c r="DZO19"/>
      <c r="DZP19"/>
      <c r="DZQ19"/>
      <c r="DZR19"/>
      <c r="DZS19"/>
      <c r="DZT19"/>
      <c r="DZU19"/>
      <c r="DZV19"/>
      <c r="DZW19"/>
      <c r="DZX19"/>
      <c r="DZY19"/>
      <c r="DZZ19"/>
      <c r="EAA19"/>
      <c r="EAB19"/>
      <c r="EAC19"/>
      <c r="EAD19"/>
      <c r="EAE19"/>
      <c r="EAF19"/>
      <c r="EAG19"/>
      <c r="EAH19"/>
      <c r="EAI19"/>
      <c r="EAJ19"/>
      <c r="EAK19"/>
      <c r="EAL19"/>
      <c r="EAM19"/>
      <c r="EAN19"/>
      <c r="EAO19"/>
      <c r="EAP19"/>
      <c r="EAQ19"/>
      <c r="EAR19"/>
      <c r="EAS19"/>
      <c r="EAT19"/>
      <c r="EAU19"/>
      <c r="EAV19"/>
      <c r="EAW19"/>
      <c r="EAX19"/>
      <c r="EAY19"/>
      <c r="EAZ19"/>
      <c r="EBA19"/>
      <c r="EBB19"/>
      <c r="EBC19"/>
      <c r="EBD19"/>
      <c r="EBE19"/>
      <c r="EBF19"/>
      <c r="EBG19"/>
      <c r="EBH19"/>
      <c r="EBI19"/>
      <c r="EBJ19"/>
      <c r="EBK19"/>
      <c r="EBL19"/>
      <c r="EBM19"/>
      <c r="EBN19"/>
      <c r="EBO19"/>
      <c r="EBP19"/>
      <c r="EBQ19"/>
      <c r="EBR19"/>
      <c r="EBS19"/>
      <c r="EBT19"/>
      <c r="EBU19"/>
      <c r="EBV19"/>
      <c r="EBW19"/>
      <c r="EBX19"/>
      <c r="EBY19"/>
      <c r="EBZ19"/>
      <c r="ECA19"/>
      <c r="ECB19"/>
      <c r="ECC19"/>
      <c r="ECD19"/>
      <c r="ECE19"/>
      <c r="ECF19"/>
      <c r="ECG19"/>
      <c r="ECH19"/>
      <c r="ECI19"/>
      <c r="ECJ19"/>
      <c r="ECK19"/>
      <c r="ECL19"/>
      <c r="ECM19"/>
      <c r="ECN19"/>
      <c r="ECO19"/>
      <c r="ECP19"/>
      <c r="ECQ19"/>
      <c r="ECR19"/>
      <c r="ECS19"/>
      <c r="ECT19"/>
      <c r="ECU19"/>
      <c r="ECV19"/>
      <c r="ECW19"/>
      <c r="ECX19"/>
      <c r="ECY19"/>
      <c r="ECZ19"/>
      <c r="EDA19"/>
      <c r="EDB19"/>
      <c r="EDC19"/>
      <c r="EDD19"/>
      <c r="EDE19"/>
      <c r="EDF19"/>
      <c r="EDG19"/>
      <c r="EDH19"/>
      <c r="EDI19"/>
      <c r="EDJ19"/>
      <c r="EDK19"/>
      <c r="EDL19"/>
      <c r="EDM19"/>
      <c r="EDN19"/>
      <c r="EDO19"/>
      <c r="EDP19"/>
      <c r="EDQ19"/>
      <c r="EDR19"/>
      <c r="EDS19"/>
      <c r="EDT19"/>
      <c r="EDU19"/>
      <c r="EDV19"/>
      <c r="EDW19"/>
      <c r="EDX19"/>
      <c r="EDY19"/>
      <c r="EDZ19"/>
      <c r="EEA19"/>
      <c r="EEB19"/>
      <c r="EEC19"/>
      <c r="EED19"/>
      <c r="EEE19"/>
      <c r="EEF19"/>
      <c r="EEG19"/>
      <c r="EEH19"/>
      <c r="EEI19"/>
      <c r="EEJ19"/>
      <c r="EEK19"/>
      <c r="EEL19"/>
      <c r="EEM19"/>
      <c r="EEN19"/>
      <c r="EEO19"/>
      <c r="EEP19"/>
      <c r="EEQ19"/>
      <c r="EER19"/>
      <c r="EES19"/>
      <c r="EET19"/>
      <c r="EEU19"/>
      <c r="EEV19"/>
      <c r="EEW19"/>
      <c r="EEX19"/>
      <c r="EEY19"/>
      <c r="EEZ19"/>
      <c r="EFA19"/>
      <c r="EFB19"/>
      <c r="EFC19"/>
      <c r="EFD19"/>
      <c r="EFE19"/>
      <c r="EFF19"/>
      <c r="EFG19"/>
      <c r="EFH19"/>
      <c r="EFI19"/>
      <c r="EFJ19"/>
      <c r="EFK19"/>
      <c r="EFL19"/>
      <c r="EFM19"/>
      <c r="EFN19"/>
      <c r="EFO19"/>
      <c r="EFP19"/>
      <c r="EFQ19"/>
      <c r="EFR19"/>
      <c r="EFS19"/>
      <c r="EFT19"/>
      <c r="EFU19"/>
      <c r="EFV19"/>
      <c r="EFW19"/>
      <c r="EFX19"/>
      <c r="EFY19"/>
      <c r="EFZ19"/>
      <c r="EGA19"/>
      <c r="EGB19"/>
      <c r="EGC19"/>
      <c r="EGD19"/>
      <c r="EGE19"/>
      <c r="EGF19"/>
      <c r="EGG19"/>
      <c r="EGH19"/>
      <c r="EGI19"/>
      <c r="EGJ19"/>
      <c r="EGK19"/>
      <c r="EGL19"/>
      <c r="EGM19"/>
      <c r="EGN19"/>
      <c r="EGO19"/>
      <c r="EGP19"/>
      <c r="EGQ19"/>
      <c r="EGR19"/>
      <c r="EGS19"/>
      <c r="EGT19"/>
      <c r="EGU19"/>
      <c r="EGV19"/>
      <c r="EGW19"/>
      <c r="EGX19"/>
      <c r="EGY19"/>
      <c r="EGZ19"/>
      <c r="EHA19"/>
      <c r="EHB19"/>
      <c r="EHC19"/>
      <c r="EHD19"/>
      <c r="EHE19"/>
      <c r="EHF19"/>
      <c r="EHG19"/>
      <c r="EHH19"/>
      <c r="EHI19"/>
      <c r="EHJ19"/>
      <c r="EHK19"/>
      <c r="EHL19"/>
      <c r="EHM19"/>
      <c r="EHN19"/>
      <c r="EHO19"/>
      <c r="EHP19"/>
      <c r="EHQ19"/>
      <c r="EHR19"/>
      <c r="EHS19"/>
      <c r="EHT19"/>
      <c r="EHU19"/>
      <c r="EHV19"/>
      <c r="EHW19"/>
      <c r="EHX19"/>
      <c r="EHY19"/>
      <c r="EHZ19"/>
      <c r="EIA19"/>
      <c r="EIB19"/>
      <c r="EIC19"/>
      <c r="EID19"/>
      <c r="EIE19"/>
      <c r="EIF19"/>
      <c r="EIG19"/>
      <c r="EIH19"/>
      <c r="EII19"/>
      <c r="EIJ19"/>
      <c r="EIK19"/>
      <c r="EIL19"/>
      <c r="EIM19"/>
      <c r="EIN19"/>
      <c r="EIO19"/>
      <c r="EIP19"/>
      <c r="EIQ19"/>
      <c r="EIR19"/>
      <c r="EIS19"/>
      <c r="EIT19"/>
      <c r="EIU19"/>
      <c r="EIV19"/>
      <c r="EIW19"/>
      <c r="EIX19"/>
      <c r="EIY19"/>
      <c r="EIZ19"/>
      <c r="EJA19"/>
      <c r="EJB19"/>
      <c r="EJC19"/>
      <c r="EJD19"/>
      <c r="EJE19"/>
      <c r="EJF19"/>
      <c r="EJG19"/>
      <c r="EJH19"/>
      <c r="EJI19"/>
      <c r="EJJ19"/>
      <c r="EJK19"/>
      <c r="EJL19"/>
      <c r="EJM19"/>
      <c r="EJN19"/>
      <c r="EJO19"/>
      <c r="EJP19"/>
      <c r="EJQ19"/>
      <c r="EJR19"/>
      <c r="EJS19"/>
      <c r="EJT19"/>
      <c r="EJU19"/>
      <c r="EJV19"/>
      <c r="EJW19"/>
      <c r="EJX19"/>
      <c r="EJY19"/>
      <c r="EJZ19"/>
      <c r="EKA19"/>
      <c r="EKB19"/>
      <c r="EKC19"/>
      <c r="EKD19"/>
      <c r="EKE19"/>
      <c r="EKF19"/>
      <c r="EKG19"/>
      <c r="EKH19"/>
      <c r="EKI19"/>
      <c r="EKJ19"/>
      <c r="EKK19"/>
      <c r="EKL19"/>
      <c r="EKM19"/>
      <c r="EKN19"/>
      <c r="EKO19"/>
      <c r="EKP19"/>
      <c r="EKQ19"/>
      <c r="EKR19"/>
      <c r="EKS19"/>
      <c r="EKT19"/>
      <c r="EKU19"/>
      <c r="EKV19"/>
      <c r="EKW19"/>
      <c r="EKX19"/>
      <c r="EKY19"/>
      <c r="EKZ19"/>
      <c r="ELA19"/>
      <c r="ELB19"/>
      <c r="ELC19"/>
      <c r="ELD19"/>
      <c r="ELE19"/>
      <c r="ELF19"/>
      <c r="ELG19"/>
      <c r="ELH19"/>
      <c r="ELI19"/>
      <c r="ELJ19"/>
      <c r="ELK19"/>
      <c r="ELL19"/>
      <c r="ELM19"/>
      <c r="ELN19"/>
      <c r="ELO19"/>
      <c r="ELP19"/>
      <c r="ELQ19"/>
      <c r="ELR19"/>
      <c r="ELS19"/>
      <c r="ELT19"/>
      <c r="ELU19"/>
      <c r="ELV19"/>
      <c r="ELW19"/>
      <c r="ELX19"/>
      <c r="ELY19"/>
      <c r="ELZ19"/>
      <c r="EMA19"/>
      <c r="EMB19"/>
      <c r="EMC19"/>
      <c r="EMD19"/>
      <c r="EME19"/>
      <c r="EMF19"/>
      <c r="EMG19"/>
      <c r="EMH19"/>
      <c r="EMI19"/>
      <c r="EMJ19"/>
      <c r="EMK19"/>
      <c r="EML19"/>
      <c r="EMM19"/>
      <c r="EMN19"/>
      <c r="EMO19"/>
      <c r="EMP19"/>
      <c r="EMQ19"/>
      <c r="EMR19"/>
      <c r="EMS19"/>
      <c r="EMT19"/>
      <c r="EMU19"/>
      <c r="EMV19"/>
      <c r="EMW19"/>
      <c r="EMX19"/>
      <c r="EMY19"/>
      <c r="EMZ19"/>
      <c r="ENA19"/>
      <c r="ENB19"/>
      <c r="ENC19"/>
      <c r="END19"/>
      <c r="ENE19"/>
      <c r="ENF19"/>
      <c r="ENG19"/>
      <c r="ENH19"/>
      <c r="ENI19"/>
      <c r="ENJ19"/>
      <c r="ENK19"/>
      <c r="ENL19"/>
      <c r="ENM19"/>
      <c r="ENN19"/>
      <c r="ENO19"/>
      <c r="ENP19"/>
      <c r="ENQ19"/>
      <c r="ENR19"/>
      <c r="ENS19"/>
      <c r="ENT19"/>
      <c r="ENU19"/>
      <c r="ENV19"/>
      <c r="ENW19"/>
      <c r="ENX19"/>
      <c r="ENY19"/>
      <c r="ENZ19"/>
      <c r="EOA19"/>
      <c r="EOB19"/>
      <c r="EOC19"/>
      <c r="EOD19"/>
      <c r="EOE19"/>
      <c r="EOF19"/>
      <c r="EOG19"/>
      <c r="EOH19"/>
      <c r="EOI19"/>
      <c r="EOJ19"/>
      <c r="EOK19"/>
      <c r="EOL19"/>
      <c r="EOM19"/>
      <c r="EON19"/>
      <c r="EOO19"/>
      <c r="EOP19"/>
      <c r="EOQ19"/>
      <c r="EOR19"/>
      <c r="EOS19"/>
      <c r="EOT19"/>
      <c r="EOU19"/>
      <c r="EOV19"/>
      <c r="EOW19"/>
      <c r="EOX19"/>
      <c r="EOY19"/>
      <c r="EOZ19"/>
      <c r="EPA19"/>
      <c r="EPB19"/>
      <c r="EPC19"/>
      <c r="EPD19"/>
      <c r="EPE19"/>
      <c r="EPF19"/>
      <c r="EPG19"/>
      <c r="EPH19"/>
      <c r="EPI19"/>
      <c r="EPJ19"/>
      <c r="EPK19"/>
      <c r="EPL19"/>
      <c r="EPM19"/>
      <c r="EPN19"/>
      <c r="EPO19"/>
      <c r="EPP19"/>
      <c r="EPQ19"/>
      <c r="EPR19"/>
      <c r="EPS19"/>
      <c r="EPT19"/>
      <c r="EPU19"/>
      <c r="EPV19"/>
      <c r="EPW19"/>
      <c r="EPX19"/>
      <c r="EPY19"/>
      <c r="EPZ19"/>
      <c r="EQA19"/>
      <c r="EQB19"/>
      <c r="EQC19"/>
      <c r="EQD19"/>
      <c r="EQE19"/>
      <c r="EQF19"/>
      <c r="EQG19"/>
      <c r="EQH19"/>
      <c r="EQI19"/>
      <c r="EQJ19"/>
      <c r="EQK19"/>
      <c r="EQL19"/>
      <c r="EQM19"/>
      <c r="EQN19"/>
      <c r="EQO19"/>
      <c r="EQP19"/>
      <c r="EQQ19"/>
      <c r="EQR19"/>
      <c r="EQS19"/>
      <c r="EQT19"/>
      <c r="EQU19"/>
      <c r="EQV19"/>
      <c r="EQW19"/>
      <c r="EQX19"/>
      <c r="EQY19"/>
      <c r="EQZ19"/>
      <c r="ERA19"/>
      <c r="ERB19"/>
      <c r="ERC19"/>
      <c r="ERD19"/>
      <c r="ERE19"/>
      <c r="ERF19"/>
      <c r="ERG19"/>
      <c r="ERH19"/>
      <c r="ERI19"/>
      <c r="ERJ19"/>
      <c r="ERK19"/>
      <c r="ERL19"/>
      <c r="ERM19"/>
      <c r="ERN19"/>
      <c r="ERO19"/>
      <c r="ERP19"/>
      <c r="ERQ19"/>
      <c r="ERR19"/>
      <c r="ERS19"/>
      <c r="ERT19"/>
      <c r="ERU19"/>
      <c r="ERV19"/>
      <c r="ERW19"/>
      <c r="ERX19"/>
      <c r="ERY19"/>
      <c r="ERZ19"/>
      <c r="ESA19"/>
      <c r="ESB19"/>
      <c r="ESC19"/>
      <c r="ESD19"/>
      <c r="ESE19"/>
      <c r="ESF19"/>
      <c r="ESG19"/>
      <c r="ESH19"/>
      <c r="ESI19"/>
      <c r="ESJ19"/>
      <c r="ESK19"/>
      <c r="ESL19"/>
      <c r="ESM19"/>
      <c r="ESN19"/>
      <c r="ESO19"/>
      <c r="ESP19"/>
      <c r="ESQ19"/>
      <c r="ESR19"/>
      <c r="ESS19"/>
      <c r="EST19"/>
      <c r="ESU19"/>
      <c r="ESV19"/>
      <c r="ESW19"/>
      <c r="ESX19"/>
      <c r="ESY19"/>
      <c r="ESZ19"/>
      <c r="ETA19"/>
      <c r="ETB19"/>
      <c r="ETC19"/>
      <c r="ETD19"/>
      <c r="ETE19"/>
      <c r="ETF19"/>
      <c r="ETG19"/>
      <c r="ETH19"/>
      <c r="ETI19"/>
      <c r="ETJ19"/>
      <c r="ETK19"/>
      <c r="ETL19"/>
      <c r="ETM19"/>
      <c r="ETN19"/>
      <c r="ETO19"/>
      <c r="ETP19"/>
      <c r="ETQ19"/>
      <c r="ETR19"/>
      <c r="ETS19"/>
      <c r="ETT19"/>
      <c r="ETU19"/>
      <c r="ETV19"/>
      <c r="ETW19"/>
      <c r="ETX19"/>
      <c r="ETY19"/>
      <c r="ETZ19"/>
      <c r="EUA19"/>
      <c r="EUB19"/>
      <c r="EUC19"/>
      <c r="EUD19"/>
      <c r="EUE19"/>
      <c r="EUF19"/>
      <c r="EUG19"/>
      <c r="EUH19"/>
      <c r="EUI19"/>
      <c r="EUJ19"/>
      <c r="EUK19"/>
      <c r="EUL19"/>
      <c r="EUM19"/>
      <c r="EUN19"/>
      <c r="EUO19"/>
      <c r="EUP19"/>
      <c r="EUQ19"/>
      <c r="EUR19"/>
      <c r="EUS19"/>
      <c r="EUT19"/>
      <c r="EUU19"/>
      <c r="EUV19"/>
      <c r="EUW19"/>
      <c r="EUX19"/>
      <c r="EUY19"/>
      <c r="EUZ19"/>
      <c r="EVA19"/>
      <c r="EVB19"/>
      <c r="EVC19"/>
      <c r="EVD19"/>
      <c r="EVE19"/>
      <c r="EVF19"/>
      <c r="EVG19"/>
      <c r="EVH19"/>
      <c r="EVI19"/>
      <c r="EVJ19"/>
      <c r="EVK19"/>
      <c r="EVL19"/>
      <c r="EVM19"/>
      <c r="EVN19"/>
      <c r="EVO19"/>
      <c r="EVP19"/>
      <c r="EVQ19"/>
      <c r="EVR19"/>
      <c r="EVS19"/>
      <c r="EVT19"/>
      <c r="EVU19"/>
      <c r="EVV19"/>
      <c r="EVW19"/>
      <c r="EVX19"/>
      <c r="EVY19"/>
      <c r="EVZ19"/>
      <c r="EWA19"/>
      <c r="EWB19"/>
      <c r="EWC19"/>
      <c r="EWD19"/>
      <c r="EWE19"/>
      <c r="EWF19"/>
      <c r="EWG19"/>
      <c r="EWH19"/>
      <c r="EWI19"/>
      <c r="EWJ19"/>
      <c r="EWK19"/>
      <c r="EWL19"/>
      <c r="EWM19"/>
      <c r="EWN19"/>
      <c r="EWO19"/>
      <c r="EWP19"/>
      <c r="EWQ19"/>
      <c r="EWR19"/>
      <c r="EWS19"/>
      <c r="EWT19"/>
      <c r="EWU19"/>
      <c r="EWV19"/>
      <c r="EWW19"/>
      <c r="EWX19"/>
      <c r="EWY19"/>
      <c r="EWZ19"/>
      <c r="EXA19"/>
      <c r="EXB19"/>
      <c r="EXC19"/>
      <c r="EXD19"/>
      <c r="EXE19"/>
      <c r="EXF19"/>
      <c r="EXG19"/>
      <c r="EXH19"/>
      <c r="EXI19"/>
      <c r="EXJ19"/>
      <c r="EXK19"/>
      <c r="EXL19"/>
      <c r="EXM19"/>
      <c r="EXN19"/>
      <c r="EXO19"/>
      <c r="EXP19"/>
      <c r="EXQ19"/>
      <c r="EXR19"/>
      <c r="EXS19"/>
      <c r="EXT19"/>
      <c r="EXU19"/>
      <c r="EXV19"/>
      <c r="EXW19"/>
      <c r="EXX19"/>
      <c r="EXY19"/>
      <c r="EXZ19"/>
      <c r="EYA19"/>
      <c r="EYB19"/>
      <c r="EYC19"/>
      <c r="EYD19"/>
      <c r="EYE19"/>
      <c r="EYF19"/>
      <c r="EYG19"/>
      <c r="EYH19"/>
      <c r="EYI19"/>
      <c r="EYJ19"/>
      <c r="EYK19"/>
      <c r="EYL19"/>
      <c r="EYM19"/>
      <c r="EYN19"/>
      <c r="EYO19"/>
      <c r="EYP19"/>
      <c r="EYQ19"/>
      <c r="EYR19"/>
      <c r="EYS19"/>
      <c r="EYT19"/>
      <c r="EYU19"/>
      <c r="EYV19"/>
      <c r="EYW19"/>
      <c r="EYX19"/>
      <c r="EYY19"/>
      <c r="EYZ19"/>
      <c r="EZA19"/>
      <c r="EZB19"/>
      <c r="EZC19"/>
      <c r="EZD19"/>
      <c r="EZE19"/>
      <c r="EZF19"/>
      <c r="EZG19"/>
      <c r="EZH19"/>
      <c r="EZI19"/>
      <c r="EZJ19"/>
      <c r="EZK19"/>
      <c r="EZL19"/>
      <c r="EZM19"/>
      <c r="EZN19"/>
      <c r="EZO19"/>
      <c r="EZP19"/>
      <c r="EZQ19"/>
      <c r="EZR19"/>
      <c r="EZS19"/>
      <c r="EZT19"/>
      <c r="EZU19"/>
      <c r="EZV19"/>
      <c r="EZW19"/>
      <c r="EZX19"/>
      <c r="EZY19"/>
      <c r="EZZ19"/>
      <c r="FAA19"/>
      <c r="FAB19"/>
      <c r="FAC19"/>
      <c r="FAD19"/>
      <c r="FAE19"/>
      <c r="FAF19"/>
      <c r="FAG19"/>
      <c r="FAH19"/>
      <c r="FAI19"/>
      <c r="FAJ19"/>
      <c r="FAK19"/>
      <c r="FAL19"/>
      <c r="FAM19"/>
      <c r="FAN19"/>
      <c r="FAO19"/>
      <c r="FAP19"/>
      <c r="FAQ19"/>
      <c r="FAR19"/>
      <c r="FAS19"/>
      <c r="FAT19"/>
      <c r="FAU19"/>
      <c r="FAV19"/>
      <c r="FAW19"/>
      <c r="FAX19"/>
      <c r="FAY19"/>
      <c r="FAZ19"/>
      <c r="FBA19"/>
      <c r="FBB19"/>
      <c r="FBC19"/>
      <c r="FBD19"/>
      <c r="FBE19"/>
      <c r="FBF19"/>
      <c r="FBG19"/>
      <c r="FBH19"/>
      <c r="FBI19"/>
      <c r="FBJ19"/>
      <c r="FBK19"/>
      <c r="FBL19"/>
      <c r="FBM19"/>
      <c r="FBN19"/>
      <c r="FBO19"/>
      <c r="FBP19"/>
      <c r="FBQ19"/>
      <c r="FBR19"/>
      <c r="FBS19"/>
      <c r="FBT19"/>
      <c r="FBU19"/>
      <c r="FBV19"/>
      <c r="FBW19"/>
      <c r="FBX19"/>
      <c r="FBY19"/>
      <c r="FBZ19"/>
      <c r="FCA19"/>
      <c r="FCB19"/>
      <c r="FCC19"/>
      <c r="FCD19"/>
      <c r="FCE19"/>
      <c r="FCF19"/>
      <c r="FCG19"/>
      <c r="FCH19"/>
      <c r="FCI19"/>
      <c r="FCJ19"/>
      <c r="FCK19"/>
      <c r="FCL19"/>
      <c r="FCM19"/>
      <c r="FCN19"/>
      <c r="FCO19"/>
      <c r="FCP19"/>
      <c r="FCQ19"/>
      <c r="FCR19"/>
      <c r="FCS19"/>
      <c r="FCT19"/>
      <c r="FCU19"/>
      <c r="FCV19"/>
      <c r="FCW19"/>
      <c r="FCX19"/>
      <c r="FCY19"/>
      <c r="FCZ19"/>
      <c r="FDA19"/>
      <c r="FDB19"/>
      <c r="FDC19"/>
      <c r="FDD19"/>
      <c r="FDE19"/>
      <c r="FDF19"/>
      <c r="FDG19"/>
      <c r="FDH19"/>
      <c r="FDI19"/>
      <c r="FDJ19"/>
      <c r="FDK19"/>
      <c r="FDL19"/>
      <c r="FDM19"/>
      <c r="FDN19"/>
      <c r="FDO19"/>
      <c r="FDP19"/>
      <c r="FDQ19"/>
      <c r="FDR19"/>
      <c r="FDS19"/>
      <c r="FDT19"/>
      <c r="FDU19"/>
      <c r="FDV19"/>
      <c r="FDW19"/>
      <c r="FDX19"/>
      <c r="FDY19"/>
      <c r="FDZ19"/>
      <c r="FEA19"/>
      <c r="FEB19"/>
      <c r="FEC19"/>
      <c r="FED19"/>
      <c r="FEE19"/>
      <c r="FEF19"/>
      <c r="FEG19"/>
      <c r="FEH19"/>
      <c r="FEI19"/>
      <c r="FEJ19"/>
      <c r="FEK19"/>
      <c r="FEL19"/>
      <c r="FEM19"/>
      <c r="FEN19"/>
      <c r="FEO19"/>
      <c r="FEP19"/>
      <c r="FEQ19"/>
      <c r="FER19"/>
      <c r="FES19"/>
      <c r="FET19"/>
      <c r="FEU19"/>
      <c r="FEV19"/>
      <c r="FEW19"/>
      <c r="FEX19"/>
      <c r="FEY19"/>
      <c r="FEZ19"/>
      <c r="FFA19"/>
      <c r="FFB19"/>
      <c r="FFC19"/>
      <c r="FFD19"/>
      <c r="FFE19"/>
      <c r="FFF19"/>
      <c r="FFG19"/>
      <c r="FFH19"/>
      <c r="FFI19"/>
      <c r="FFJ19"/>
      <c r="FFK19"/>
      <c r="FFL19"/>
      <c r="FFM19"/>
      <c r="FFN19"/>
      <c r="FFO19"/>
      <c r="FFP19"/>
      <c r="FFQ19"/>
      <c r="FFR19"/>
      <c r="FFS19"/>
      <c r="FFT19"/>
      <c r="FFU19"/>
      <c r="FFV19"/>
      <c r="FFW19"/>
      <c r="FFX19"/>
      <c r="FFY19"/>
      <c r="FFZ19"/>
      <c r="FGA19"/>
      <c r="FGB19"/>
      <c r="FGC19"/>
      <c r="FGD19"/>
      <c r="FGE19"/>
      <c r="FGF19"/>
      <c r="FGG19"/>
      <c r="FGH19"/>
      <c r="FGI19"/>
      <c r="FGJ19"/>
      <c r="FGK19"/>
      <c r="FGL19"/>
      <c r="FGM19"/>
      <c r="FGN19"/>
      <c r="FGO19"/>
      <c r="FGP19"/>
      <c r="FGQ19"/>
      <c r="FGR19"/>
      <c r="FGS19"/>
      <c r="FGT19"/>
      <c r="FGU19"/>
      <c r="FGV19"/>
      <c r="FGW19"/>
      <c r="FGX19"/>
      <c r="FGY19"/>
      <c r="FGZ19"/>
      <c r="FHA19"/>
      <c r="FHB19"/>
      <c r="FHC19"/>
      <c r="FHD19"/>
      <c r="FHE19"/>
      <c r="FHF19"/>
      <c r="FHG19"/>
      <c r="FHH19"/>
      <c r="FHI19"/>
      <c r="FHJ19"/>
      <c r="FHK19"/>
      <c r="FHL19"/>
      <c r="FHM19"/>
      <c r="FHN19"/>
      <c r="FHO19"/>
      <c r="FHP19"/>
      <c r="FHQ19"/>
      <c r="FHR19"/>
      <c r="FHS19"/>
      <c r="FHT19"/>
      <c r="FHU19"/>
      <c r="FHV19"/>
      <c r="FHW19"/>
      <c r="FHX19"/>
      <c r="FHY19"/>
      <c r="FHZ19"/>
      <c r="FIA19"/>
      <c r="FIB19"/>
      <c r="FIC19"/>
      <c r="FID19"/>
      <c r="FIE19"/>
      <c r="FIF19"/>
      <c r="FIG19"/>
      <c r="FIH19"/>
      <c r="FII19"/>
      <c r="FIJ19"/>
      <c r="FIK19"/>
      <c r="FIL19"/>
      <c r="FIM19"/>
      <c r="FIN19"/>
      <c r="FIO19"/>
      <c r="FIP19"/>
      <c r="FIQ19"/>
      <c r="FIR19"/>
      <c r="FIS19"/>
      <c r="FIT19"/>
      <c r="FIU19"/>
      <c r="FIV19"/>
      <c r="FIW19"/>
      <c r="FIX19"/>
      <c r="FIY19"/>
      <c r="FIZ19"/>
      <c r="FJA19"/>
      <c r="FJB19"/>
      <c r="FJC19"/>
      <c r="FJD19"/>
      <c r="FJE19"/>
      <c r="FJF19"/>
      <c r="FJG19"/>
      <c r="FJH19"/>
      <c r="FJI19"/>
      <c r="FJJ19"/>
      <c r="FJK19"/>
      <c r="FJL19"/>
      <c r="FJM19"/>
      <c r="FJN19"/>
      <c r="FJO19"/>
      <c r="FJP19"/>
      <c r="FJQ19"/>
      <c r="FJR19"/>
      <c r="FJS19"/>
      <c r="FJT19"/>
      <c r="FJU19"/>
      <c r="FJV19"/>
      <c r="FJW19"/>
      <c r="FJX19"/>
      <c r="FJY19"/>
      <c r="FJZ19"/>
      <c r="FKA19"/>
      <c r="FKB19"/>
      <c r="FKC19"/>
      <c r="FKD19"/>
      <c r="FKE19"/>
      <c r="FKF19"/>
      <c r="FKG19"/>
      <c r="FKH19"/>
      <c r="FKI19"/>
      <c r="FKJ19"/>
      <c r="FKK19"/>
      <c r="FKL19"/>
      <c r="FKM19"/>
      <c r="FKN19"/>
      <c r="FKO19"/>
      <c r="FKP19"/>
      <c r="FKQ19"/>
      <c r="FKR19"/>
      <c r="FKS19"/>
      <c r="FKT19"/>
      <c r="FKU19"/>
      <c r="FKV19"/>
      <c r="FKW19"/>
      <c r="FKX19"/>
      <c r="FKY19"/>
      <c r="FKZ19"/>
      <c r="FLA19"/>
      <c r="FLB19"/>
      <c r="FLC19"/>
      <c r="FLD19"/>
      <c r="FLE19"/>
      <c r="FLF19"/>
      <c r="FLG19"/>
      <c r="FLH19"/>
      <c r="FLI19"/>
      <c r="FLJ19"/>
      <c r="FLK19"/>
      <c r="FLL19"/>
      <c r="FLM19"/>
      <c r="FLN19"/>
      <c r="FLO19"/>
      <c r="FLP19"/>
      <c r="FLQ19"/>
      <c r="FLR19"/>
      <c r="FLS19"/>
      <c r="FLT19"/>
      <c r="FLU19"/>
      <c r="FLV19"/>
      <c r="FLW19"/>
      <c r="FLX19"/>
      <c r="FLY19"/>
      <c r="FLZ19"/>
      <c r="FMA19"/>
      <c r="FMB19"/>
      <c r="FMC19"/>
      <c r="FMD19"/>
      <c r="FME19"/>
      <c r="FMF19"/>
      <c r="FMG19"/>
      <c r="FMH19"/>
      <c r="FMI19"/>
      <c r="FMJ19"/>
      <c r="FMK19"/>
      <c r="FML19"/>
      <c r="FMM19"/>
      <c r="FMN19"/>
      <c r="FMO19"/>
      <c r="FMP19"/>
      <c r="FMQ19"/>
      <c r="FMR19"/>
      <c r="FMS19"/>
      <c r="FMT19"/>
      <c r="FMU19"/>
      <c r="FMV19"/>
      <c r="FMW19"/>
      <c r="FMX19"/>
      <c r="FMY19"/>
      <c r="FMZ19"/>
      <c r="FNA19"/>
      <c r="FNB19"/>
      <c r="FNC19"/>
      <c r="FND19"/>
      <c r="FNE19"/>
      <c r="FNF19"/>
      <c r="FNG19"/>
      <c r="FNH19"/>
      <c r="FNI19"/>
      <c r="FNJ19"/>
      <c r="FNK19"/>
      <c r="FNL19"/>
      <c r="FNM19"/>
      <c r="FNN19"/>
      <c r="FNO19"/>
      <c r="FNP19"/>
      <c r="FNQ19"/>
      <c r="FNR19"/>
      <c r="FNS19"/>
      <c r="FNT19"/>
      <c r="FNU19"/>
      <c r="FNV19"/>
      <c r="FNW19"/>
      <c r="FNX19"/>
      <c r="FNY19"/>
      <c r="FNZ19"/>
      <c r="FOA19"/>
      <c r="FOB19"/>
      <c r="FOC19"/>
      <c r="FOD19"/>
      <c r="FOE19"/>
      <c r="FOF19"/>
      <c r="FOG19"/>
      <c r="FOH19"/>
      <c r="FOI19"/>
      <c r="FOJ19"/>
      <c r="FOK19"/>
      <c r="FOL19"/>
      <c r="FOM19"/>
      <c r="FON19"/>
      <c r="FOO19"/>
      <c r="FOP19"/>
      <c r="FOQ19"/>
      <c r="FOR19"/>
      <c r="FOS19"/>
      <c r="FOT19"/>
      <c r="FOU19"/>
      <c r="FOV19"/>
      <c r="FOW19"/>
      <c r="FOX19"/>
      <c r="FOY19"/>
      <c r="FOZ19"/>
      <c r="FPA19"/>
      <c r="FPB19"/>
      <c r="FPC19"/>
      <c r="FPD19"/>
      <c r="FPE19"/>
      <c r="FPF19"/>
      <c r="FPG19"/>
      <c r="FPH19"/>
      <c r="FPI19"/>
      <c r="FPJ19"/>
      <c r="FPK19"/>
      <c r="FPL19"/>
      <c r="FPM19"/>
      <c r="FPN19"/>
      <c r="FPO19"/>
      <c r="FPP19"/>
      <c r="FPQ19"/>
      <c r="FPR19"/>
      <c r="FPS19"/>
      <c r="FPT19"/>
      <c r="FPU19"/>
      <c r="FPV19"/>
      <c r="FPW19"/>
      <c r="FPX19"/>
      <c r="FPY19"/>
      <c r="FPZ19"/>
      <c r="FQA19"/>
      <c r="FQB19"/>
      <c r="FQC19"/>
      <c r="FQD19"/>
      <c r="FQE19"/>
      <c r="FQF19"/>
      <c r="FQG19"/>
      <c r="FQH19"/>
      <c r="FQI19"/>
      <c r="FQJ19"/>
      <c r="FQK19"/>
      <c r="FQL19"/>
      <c r="FQM19"/>
      <c r="FQN19"/>
      <c r="FQO19"/>
      <c r="FQP19"/>
      <c r="FQQ19"/>
      <c r="FQR19"/>
      <c r="FQS19"/>
      <c r="FQT19"/>
      <c r="FQU19"/>
      <c r="FQV19"/>
      <c r="FQW19"/>
      <c r="FQX19"/>
      <c r="FQY19"/>
      <c r="FQZ19"/>
      <c r="FRA19"/>
      <c r="FRB19"/>
      <c r="FRC19"/>
      <c r="FRD19"/>
      <c r="FRE19"/>
      <c r="FRF19"/>
      <c r="FRG19"/>
      <c r="FRH19"/>
      <c r="FRI19"/>
      <c r="FRJ19"/>
      <c r="FRK19"/>
      <c r="FRL19"/>
      <c r="FRM19"/>
      <c r="FRN19"/>
      <c r="FRO19"/>
      <c r="FRP19"/>
      <c r="FRQ19"/>
      <c r="FRR19"/>
      <c r="FRS19"/>
      <c r="FRT19"/>
      <c r="FRU19"/>
      <c r="FRV19"/>
      <c r="FRW19"/>
      <c r="FRX19"/>
      <c r="FRY19"/>
      <c r="FRZ19"/>
      <c r="FSA19"/>
      <c r="FSB19"/>
      <c r="FSC19"/>
      <c r="FSD19"/>
      <c r="FSE19"/>
      <c r="FSF19"/>
      <c r="FSG19"/>
      <c r="FSH19"/>
      <c r="FSI19"/>
      <c r="FSJ19"/>
      <c r="FSK19"/>
      <c r="FSL19"/>
      <c r="FSM19"/>
      <c r="FSN19"/>
      <c r="FSO19"/>
      <c r="FSP19"/>
      <c r="FSQ19"/>
      <c r="FSR19"/>
      <c r="FSS19"/>
      <c r="FST19"/>
      <c r="FSU19"/>
      <c r="FSV19"/>
      <c r="FSW19"/>
      <c r="FSX19"/>
      <c r="FSY19"/>
      <c r="FSZ19"/>
      <c r="FTA19"/>
      <c r="FTB19"/>
      <c r="FTC19"/>
      <c r="FTD19"/>
      <c r="FTE19"/>
      <c r="FTF19"/>
      <c r="FTG19"/>
      <c r="FTH19"/>
      <c r="FTI19"/>
      <c r="FTJ19"/>
      <c r="FTK19"/>
      <c r="FTL19"/>
      <c r="FTM19"/>
      <c r="FTN19"/>
      <c r="FTO19"/>
      <c r="FTP19"/>
      <c r="FTQ19"/>
      <c r="FTR19"/>
      <c r="FTS19"/>
      <c r="FTT19"/>
      <c r="FTU19"/>
      <c r="FTV19"/>
      <c r="FTW19"/>
      <c r="FTX19"/>
      <c r="FTY19"/>
      <c r="FTZ19"/>
      <c r="FUA19"/>
      <c r="FUB19"/>
      <c r="FUC19"/>
      <c r="FUD19"/>
      <c r="FUE19"/>
      <c r="FUF19"/>
      <c r="FUG19"/>
      <c r="FUH19"/>
      <c r="FUI19"/>
      <c r="FUJ19"/>
      <c r="FUK19"/>
      <c r="FUL19"/>
      <c r="FUM19"/>
      <c r="FUN19"/>
      <c r="FUO19"/>
      <c r="FUP19"/>
      <c r="FUQ19"/>
      <c r="FUR19"/>
      <c r="FUS19"/>
      <c r="FUT19"/>
      <c r="FUU19"/>
      <c r="FUV19"/>
      <c r="FUW19"/>
      <c r="FUX19"/>
      <c r="FUY19"/>
      <c r="FUZ19"/>
      <c r="FVA19"/>
      <c r="FVB19"/>
      <c r="FVC19"/>
      <c r="FVD19"/>
      <c r="FVE19"/>
      <c r="FVF19"/>
      <c r="FVG19"/>
      <c r="FVH19"/>
      <c r="FVI19"/>
      <c r="FVJ19"/>
      <c r="FVK19"/>
      <c r="FVL19"/>
      <c r="FVM19"/>
      <c r="FVN19"/>
      <c r="FVO19"/>
      <c r="FVP19"/>
      <c r="FVQ19"/>
      <c r="FVR19"/>
      <c r="FVS19"/>
      <c r="FVT19"/>
      <c r="FVU19"/>
      <c r="FVV19"/>
      <c r="FVW19"/>
      <c r="FVX19"/>
      <c r="FVY19"/>
      <c r="FVZ19"/>
      <c r="FWA19"/>
      <c r="FWB19"/>
      <c r="FWC19"/>
      <c r="FWD19"/>
      <c r="FWE19"/>
      <c r="FWF19"/>
      <c r="FWG19"/>
      <c r="FWH19"/>
      <c r="FWI19"/>
      <c r="FWJ19"/>
      <c r="FWK19"/>
      <c r="FWL19"/>
      <c r="FWM19"/>
      <c r="FWN19"/>
      <c r="FWO19"/>
      <c r="FWP19"/>
      <c r="FWQ19"/>
      <c r="FWR19"/>
      <c r="FWS19"/>
      <c r="FWT19"/>
      <c r="FWU19"/>
      <c r="FWV19"/>
      <c r="FWW19"/>
      <c r="FWX19"/>
      <c r="FWY19"/>
      <c r="FWZ19"/>
      <c r="FXA19"/>
      <c r="FXB19"/>
      <c r="FXC19"/>
      <c r="FXD19"/>
      <c r="FXE19"/>
      <c r="FXF19"/>
      <c r="FXG19"/>
      <c r="FXH19"/>
      <c r="FXI19"/>
      <c r="FXJ19"/>
      <c r="FXK19"/>
      <c r="FXL19"/>
      <c r="FXM19"/>
      <c r="FXN19"/>
      <c r="FXO19"/>
      <c r="FXP19"/>
      <c r="FXQ19"/>
      <c r="FXR19"/>
      <c r="FXS19"/>
      <c r="FXT19"/>
      <c r="FXU19"/>
      <c r="FXV19"/>
      <c r="FXW19"/>
      <c r="FXX19"/>
      <c r="FXY19"/>
      <c r="FXZ19"/>
      <c r="FYA19"/>
      <c r="FYB19"/>
      <c r="FYC19"/>
      <c r="FYD19"/>
      <c r="FYE19"/>
      <c r="FYF19"/>
      <c r="FYG19"/>
      <c r="FYH19"/>
      <c r="FYI19"/>
      <c r="FYJ19"/>
      <c r="FYK19"/>
      <c r="FYL19"/>
      <c r="FYM19"/>
      <c r="FYN19"/>
      <c r="FYO19"/>
      <c r="FYP19"/>
      <c r="FYQ19"/>
      <c r="FYR19"/>
      <c r="FYS19"/>
      <c r="FYT19"/>
      <c r="FYU19"/>
      <c r="FYV19"/>
      <c r="FYW19"/>
      <c r="FYX19"/>
      <c r="FYY19"/>
      <c r="FYZ19"/>
      <c r="FZA19"/>
      <c r="FZB19"/>
      <c r="FZC19"/>
      <c r="FZD19"/>
      <c r="FZE19"/>
      <c r="FZF19"/>
      <c r="FZG19"/>
      <c r="FZH19"/>
      <c r="FZI19"/>
      <c r="FZJ19"/>
      <c r="FZK19"/>
      <c r="FZL19"/>
      <c r="FZM19"/>
      <c r="FZN19"/>
      <c r="FZO19"/>
      <c r="FZP19"/>
      <c r="FZQ19"/>
      <c r="FZR19"/>
      <c r="FZS19"/>
      <c r="FZT19"/>
      <c r="FZU19"/>
      <c r="FZV19"/>
      <c r="FZW19"/>
      <c r="FZX19"/>
      <c r="FZY19"/>
      <c r="FZZ19"/>
      <c r="GAA19"/>
      <c r="GAB19"/>
      <c r="GAC19"/>
      <c r="GAD19"/>
      <c r="GAE19"/>
      <c r="GAF19"/>
      <c r="GAG19"/>
      <c r="GAH19"/>
      <c r="GAI19"/>
      <c r="GAJ19"/>
      <c r="GAK19"/>
      <c r="GAL19"/>
      <c r="GAM19"/>
      <c r="GAN19"/>
      <c r="GAO19"/>
      <c r="GAP19"/>
      <c r="GAQ19"/>
      <c r="GAR19"/>
      <c r="GAS19"/>
      <c r="GAT19"/>
      <c r="GAU19"/>
      <c r="GAV19"/>
      <c r="GAW19"/>
      <c r="GAX19"/>
      <c r="GAY19"/>
      <c r="GAZ19"/>
      <c r="GBA19"/>
      <c r="GBB19"/>
      <c r="GBC19"/>
      <c r="GBD19"/>
      <c r="GBE19"/>
      <c r="GBF19"/>
      <c r="GBG19"/>
      <c r="GBH19"/>
      <c r="GBI19"/>
      <c r="GBJ19"/>
      <c r="GBK19"/>
      <c r="GBL19"/>
      <c r="GBM19"/>
      <c r="GBN19"/>
      <c r="GBO19"/>
      <c r="GBP19"/>
      <c r="GBQ19"/>
      <c r="GBR19"/>
      <c r="GBS19"/>
      <c r="GBT19"/>
      <c r="GBU19"/>
      <c r="GBV19"/>
      <c r="GBW19"/>
      <c r="GBX19"/>
      <c r="GBY19"/>
      <c r="GBZ19"/>
      <c r="GCA19"/>
      <c r="GCB19"/>
      <c r="GCC19"/>
      <c r="GCD19"/>
      <c r="GCE19"/>
      <c r="GCF19"/>
      <c r="GCG19"/>
      <c r="GCH19"/>
      <c r="GCI19"/>
      <c r="GCJ19"/>
      <c r="GCK19"/>
      <c r="GCL19"/>
      <c r="GCM19"/>
      <c r="GCN19"/>
      <c r="GCO19"/>
      <c r="GCP19"/>
      <c r="GCQ19"/>
      <c r="GCR19"/>
      <c r="GCS19"/>
      <c r="GCT19"/>
      <c r="GCU19"/>
      <c r="GCV19"/>
      <c r="GCW19"/>
      <c r="GCX19"/>
      <c r="GCY19"/>
      <c r="GCZ19"/>
      <c r="GDA19"/>
      <c r="GDB19"/>
      <c r="GDC19"/>
      <c r="GDD19"/>
      <c r="GDE19"/>
      <c r="GDF19"/>
      <c r="GDG19"/>
      <c r="GDH19"/>
      <c r="GDI19"/>
      <c r="GDJ19"/>
      <c r="GDK19"/>
      <c r="GDL19"/>
      <c r="GDM19"/>
      <c r="GDN19"/>
      <c r="GDO19"/>
      <c r="GDP19"/>
      <c r="GDQ19"/>
      <c r="GDR19"/>
      <c r="GDS19"/>
      <c r="GDT19"/>
      <c r="GDU19"/>
      <c r="GDV19"/>
      <c r="GDW19"/>
      <c r="GDX19"/>
      <c r="GDY19"/>
      <c r="GDZ19"/>
      <c r="GEA19"/>
      <c r="GEB19"/>
      <c r="GEC19"/>
      <c r="GED19"/>
      <c r="GEE19"/>
      <c r="GEF19"/>
      <c r="GEG19"/>
      <c r="GEH19"/>
      <c r="GEI19"/>
      <c r="GEJ19"/>
      <c r="GEK19"/>
      <c r="GEL19"/>
      <c r="GEM19"/>
      <c r="GEN19"/>
      <c r="GEO19"/>
      <c r="GEP19"/>
      <c r="GEQ19"/>
      <c r="GER19"/>
      <c r="GES19"/>
      <c r="GET19"/>
      <c r="GEU19"/>
      <c r="GEV19"/>
      <c r="GEW19"/>
      <c r="GEX19"/>
      <c r="GEY19"/>
      <c r="GEZ19"/>
      <c r="GFA19"/>
      <c r="GFB19"/>
      <c r="GFC19"/>
      <c r="GFD19"/>
      <c r="GFE19"/>
      <c r="GFF19"/>
      <c r="GFG19"/>
      <c r="GFH19"/>
      <c r="GFI19"/>
      <c r="GFJ19"/>
      <c r="GFK19"/>
      <c r="GFL19"/>
      <c r="GFM19"/>
      <c r="GFN19"/>
      <c r="GFO19"/>
      <c r="GFP19"/>
      <c r="GFQ19"/>
      <c r="GFR19"/>
      <c r="GFS19"/>
      <c r="GFT19"/>
      <c r="GFU19"/>
      <c r="GFV19"/>
      <c r="GFW19"/>
      <c r="GFX19"/>
      <c r="GFY19"/>
      <c r="GFZ19"/>
      <c r="GGA19"/>
      <c r="GGB19"/>
      <c r="GGC19"/>
      <c r="GGD19"/>
      <c r="GGE19"/>
      <c r="GGF19"/>
      <c r="GGG19"/>
      <c r="GGH19"/>
      <c r="GGI19"/>
      <c r="GGJ19"/>
      <c r="GGK19"/>
      <c r="GGL19"/>
      <c r="GGM19"/>
      <c r="GGN19"/>
      <c r="GGO19"/>
      <c r="GGP19"/>
      <c r="GGQ19"/>
      <c r="GGR19"/>
      <c r="GGS19"/>
      <c r="GGT19"/>
      <c r="GGU19"/>
      <c r="GGV19"/>
      <c r="GGW19"/>
      <c r="GGX19"/>
      <c r="GGY19"/>
      <c r="GGZ19"/>
      <c r="GHA19"/>
      <c r="GHB19"/>
      <c r="GHC19"/>
      <c r="GHD19"/>
      <c r="GHE19"/>
      <c r="GHF19"/>
      <c r="GHG19"/>
      <c r="GHH19"/>
      <c r="GHI19"/>
      <c r="GHJ19"/>
      <c r="GHK19"/>
      <c r="GHL19"/>
      <c r="GHM19"/>
      <c r="GHN19"/>
      <c r="GHO19"/>
      <c r="GHP19"/>
      <c r="GHQ19"/>
      <c r="GHR19"/>
      <c r="GHS19"/>
      <c r="GHT19"/>
      <c r="GHU19"/>
      <c r="GHV19"/>
      <c r="GHW19"/>
      <c r="GHX19"/>
      <c r="GHY19"/>
      <c r="GHZ19"/>
      <c r="GIA19"/>
      <c r="GIB19"/>
      <c r="GIC19"/>
      <c r="GID19"/>
      <c r="GIE19"/>
      <c r="GIF19"/>
      <c r="GIG19"/>
      <c r="GIH19"/>
      <c r="GII19"/>
      <c r="GIJ19"/>
      <c r="GIK19"/>
      <c r="GIL19"/>
      <c r="GIM19"/>
      <c r="GIN19"/>
      <c r="GIO19"/>
      <c r="GIP19"/>
      <c r="GIQ19"/>
      <c r="GIR19"/>
      <c r="GIS19"/>
      <c r="GIT19"/>
      <c r="GIU19"/>
      <c r="GIV19"/>
      <c r="GIW19"/>
      <c r="GIX19"/>
      <c r="GIY19"/>
      <c r="GIZ19"/>
      <c r="GJA19"/>
      <c r="GJB19"/>
      <c r="GJC19"/>
      <c r="GJD19"/>
      <c r="GJE19"/>
      <c r="GJF19"/>
      <c r="GJG19"/>
      <c r="GJH19"/>
      <c r="GJI19"/>
      <c r="GJJ19"/>
      <c r="GJK19"/>
      <c r="GJL19"/>
      <c r="GJM19"/>
      <c r="GJN19"/>
      <c r="GJO19"/>
      <c r="GJP19"/>
      <c r="GJQ19"/>
      <c r="GJR19"/>
      <c r="GJS19"/>
      <c r="GJT19"/>
      <c r="GJU19"/>
      <c r="GJV19"/>
      <c r="GJW19"/>
      <c r="GJX19"/>
      <c r="GJY19"/>
      <c r="GJZ19"/>
      <c r="GKA19"/>
      <c r="GKB19"/>
      <c r="GKC19"/>
      <c r="GKD19"/>
      <c r="GKE19"/>
      <c r="GKF19"/>
      <c r="GKG19"/>
      <c r="GKH19"/>
      <c r="GKI19"/>
      <c r="GKJ19"/>
      <c r="GKK19"/>
      <c r="GKL19"/>
      <c r="GKM19"/>
      <c r="GKN19"/>
      <c r="GKO19"/>
      <c r="GKP19"/>
      <c r="GKQ19"/>
      <c r="GKR19"/>
      <c r="GKS19"/>
      <c r="GKT19"/>
      <c r="GKU19"/>
      <c r="GKV19"/>
      <c r="GKW19"/>
      <c r="GKX19"/>
      <c r="GKY19"/>
      <c r="GKZ19"/>
      <c r="GLA19"/>
      <c r="GLB19"/>
      <c r="GLC19"/>
      <c r="GLD19"/>
      <c r="GLE19"/>
      <c r="GLF19"/>
      <c r="GLG19"/>
      <c r="GLH19"/>
      <c r="GLI19"/>
      <c r="GLJ19"/>
      <c r="GLK19"/>
      <c r="GLL19"/>
      <c r="GLM19"/>
      <c r="GLN19"/>
      <c r="GLO19"/>
      <c r="GLP19"/>
      <c r="GLQ19"/>
      <c r="GLR19"/>
      <c r="GLS19"/>
      <c r="GLT19"/>
      <c r="GLU19"/>
      <c r="GLV19"/>
      <c r="GLW19"/>
      <c r="GLX19"/>
      <c r="GLY19"/>
      <c r="GLZ19"/>
      <c r="GMA19"/>
      <c r="GMB19"/>
      <c r="GMC19"/>
      <c r="GMD19"/>
      <c r="GME19"/>
      <c r="GMF19"/>
      <c r="GMG19"/>
      <c r="GMH19"/>
      <c r="GMI19"/>
      <c r="GMJ19"/>
      <c r="GMK19"/>
      <c r="GML19"/>
      <c r="GMM19"/>
      <c r="GMN19"/>
      <c r="GMO19"/>
      <c r="GMP19"/>
      <c r="GMQ19"/>
      <c r="GMR19"/>
      <c r="GMS19"/>
      <c r="GMT19"/>
      <c r="GMU19"/>
      <c r="GMV19"/>
      <c r="GMW19"/>
      <c r="GMX19"/>
      <c r="GMY19"/>
      <c r="GMZ19"/>
      <c r="GNA19"/>
      <c r="GNB19"/>
      <c r="GNC19"/>
      <c r="GND19"/>
      <c r="GNE19"/>
      <c r="GNF19"/>
      <c r="GNG19"/>
      <c r="GNH19"/>
      <c r="GNI19"/>
      <c r="GNJ19"/>
      <c r="GNK19"/>
      <c r="GNL19"/>
      <c r="GNM19"/>
      <c r="GNN19"/>
      <c r="GNO19"/>
      <c r="GNP19"/>
      <c r="GNQ19"/>
      <c r="GNR19"/>
      <c r="GNS19"/>
      <c r="GNT19"/>
      <c r="GNU19"/>
      <c r="GNV19"/>
      <c r="GNW19"/>
      <c r="GNX19"/>
      <c r="GNY19"/>
      <c r="GNZ19"/>
      <c r="GOA19"/>
      <c r="GOB19"/>
      <c r="GOC19"/>
      <c r="GOD19"/>
      <c r="GOE19"/>
      <c r="GOF19"/>
      <c r="GOG19"/>
      <c r="GOH19"/>
      <c r="GOI19"/>
      <c r="GOJ19"/>
      <c r="GOK19"/>
      <c r="GOL19"/>
      <c r="GOM19"/>
      <c r="GON19"/>
      <c r="GOO19"/>
      <c r="GOP19"/>
      <c r="GOQ19"/>
      <c r="GOR19"/>
      <c r="GOS19"/>
      <c r="GOT19"/>
      <c r="GOU19"/>
      <c r="GOV19"/>
      <c r="GOW19"/>
      <c r="GOX19"/>
      <c r="GOY19"/>
      <c r="GOZ19"/>
      <c r="GPA19"/>
      <c r="GPB19"/>
      <c r="GPC19"/>
      <c r="GPD19"/>
      <c r="GPE19"/>
      <c r="GPF19"/>
      <c r="GPG19"/>
      <c r="GPH19"/>
      <c r="GPI19"/>
      <c r="GPJ19"/>
      <c r="GPK19"/>
      <c r="GPL19"/>
      <c r="GPM19"/>
      <c r="GPN19"/>
      <c r="GPO19"/>
      <c r="GPP19"/>
      <c r="GPQ19"/>
      <c r="GPR19"/>
      <c r="GPS19"/>
      <c r="GPT19"/>
      <c r="GPU19"/>
      <c r="GPV19"/>
      <c r="GPW19"/>
      <c r="GPX19"/>
      <c r="GPY19"/>
      <c r="GPZ19"/>
      <c r="GQA19"/>
      <c r="GQB19"/>
      <c r="GQC19"/>
      <c r="GQD19"/>
      <c r="GQE19"/>
      <c r="GQF19"/>
      <c r="GQG19"/>
      <c r="GQH19"/>
      <c r="GQI19"/>
      <c r="GQJ19"/>
      <c r="GQK19"/>
      <c r="GQL19"/>
      <c r="GQM19"/>
      <c r="GQN19"/>
      <c r="GQO19"/>
      <c r="GQP19"/>
      <c r="GQQ19"/>
      <c r="GQR19"/>
      <c r="GQS19"/>
      <c r="GQT19"/>
      <c r="GQU19"/>
      <c r="GQV19"/>
      <c r="GQW19"/>
      <c r="GQX19"/>
      <c r="GQY19"/>
      <c r="GQZ19"/>
      <c r="GRA19"/>
      <c r="GRB19"/>
      <c r="GRC19"/>
      <c r="GRD19"/>
      <c r="GRE19"/>
      <c r="GRF19"/>
      <c r="GRG19"/>
      <c r="GRH19"/>
      <c r="GRI19"/>
      <c r="GRJ19"/>
      <c r="GRK19"/>
      <c r="GRL19"/>
      <c r="GRM19"/>
      <c r="GRN19"/>
      <c r="GRO19"/>
      <c r="GRP19"/>
      <c r="GRQ19"/>
      <c r="GRR19"/>
      <c r="GRS19"/>
      <c r="GRT19"/>
      <c r="GRU19"/>
      <c r="GRV19"/>
      <c r="GRW19"/>
      <c r="GRX19"/>
      <c r="GRY19"/>
      <c r="GRZ19"/>
      <c r="GSA19"/>
      <c r="GSB19"/>
      <c r="GSC19"/>
      <c r="GSD19"/>
      <c r="GSE19"/>
      <c r="GSF19"/>
      <c r="GSG19"/>
      <c r="GSH19"/>
      <c r="GSI19"/>
      <c r="GSJ19"/>
      <c r="GSK19"/>
      <c r="GSL19"/>
      <c r="GSM19"/>
      <c r="GSN19"/>
      <c r="GSO19"/>
      <c r="GSP19"/>
      <c r="GSQ19"/>
      <c r="GSR19"/>
      <c r="GSS19"/>
      <c r="GST19"/>
      <c r="GSU19"/>
      <c r="GSV19"/>
      <c r="GSW19"/>
      <c r="GSX19"/>
      <c r="GSY19"/>
      <c r="GSZ19"/>
      <c r="GTA19"/>
      <c r="GTB19"/>
      <c r="GTC19"/>
      <c r="GTD19"/>
      <c r="GTE19"/>
      <c r="GTF19"/>
      <c r="GTG19"/>
      <c r="GTH19"/>
      <c r="GTI19"/>
      <c r="GTJ19"/>
      <c r="GTK19"/>
      <c r="GTL19"/>
      <c r="GTM19"/>
      <c r="GTN19"/>
      <c r="GTO19"/>
      <c r="GTP19"/>
      <c r="GTQ19"/>
      <c r="GTR19"/>
      <c r="GTS19"/>
      <c r="GTT19"/>
      <c r="GTU19"/>
      <c r="GTV19"/>
      <c r="GTW19"/>
      <c r="GTX19"/>
      <c r="GTY19"/>
      <c r="GTZ19"/>
      <c r="GUA19"/>
      <c r="GUB19"/>
      <c r="GUC19"/>
      <c r="GUD19"/>
      <c r="GUE19"/>
      <c r="GUF19"/>
      <c r="GUG19"/>
      <c r="GUH19"/>
      <c r="GUI19"/>
      <c r="GUJ19"/>
      <c r="GUK19"/>
      <c r="GUL19"/>
      <c r="GUM19"/>
      <c r="GUN19"/>
      <c r="GUO19"/>
      <c r="GUP19"/>
      <c r="GUQ19"/>
      <c r="GUR19"/>
      <c r="GUS19"/>
      <c r="GUT19"/>
      <c r="GUU19"/>
      <c r="GUV19"/>
      <c r="GUW19"/>
      <c r="GUX19"/>
      <c r="GUY19"/>
      <c r="GUZ19"/>
      <c r="GVA19"/>
      <c r="GVB19"/>
      <c r="GVC19"/>
      <c r="GVD19"/>
      <c r="GVE19"/>
      <c r="GVF19"/>
      <c r="GVG19"/>
      <c r="GVH19"/>
      <c r="GVI19"/>
      <c r="GVJ19"/>
      <c r="GVK19"/>
      <c r="GVL19"/>
      <c r="GVM19"/>
      <c r="GVN19"/>
      <c r="GVO19"/>
      <c r="GVP19"/>
      <c r="GVQ19"/>
      <c r="GVR19"/>
      <c r="GVS19"/>
      <c r="GVT19"/>
      <c r="GVU19"/>
      <c r="GVV19"/>
      <c r="GVW19"/>
      <c r="GVX19"/>
      <c r="GVY19"/>
      <c r="GVZ19"/>
      <c r="GWA19"/>
      <c r="GWB19"/>
      <c r="GWC19"/>
      <c r="GWD19"/>
      <c r="GWE19"/>
      <c r="GWF19"/>
      <c r="GWG19"/>
      <c r="GWH19"/>
      <c r="GWI19"/>
      <c r="GWJ19"/>
      <c r="GWK19"/>
      <c r="GWL19"/>
      <c r="GWM19"/>
      <c r="GWN19"/>
      <c r="GWO19"/>
      <c r="GWP19"/>
      <c r="GWQ19"/>
      <c r="GWR19"/>
      <c r="GWS19"/>
      <c r="GWT19"/>
      <c r="GWU19"/>
      <c r="GWV19"/>
      <c r="GWW19"/>
      <c r="GWX19"/>
      <c r="GWY19"/>
      <c r="GWZ19"/>
      <c r="GXA19"/>
      <c r="GXB19"/>
      <c r="GXC19"/>
      <c r="GXD19"/>
      <c r="GXE19"/>
      <c r="GXF19"/>
      <c r="GXG19"/>
      <c r="GXH19"/>
      <c r="GXI19"/>
      <c r="GXJ19"/>
      <c r="GXK19"/>
      <c r="GXL19"/>
      <c r="GXM19"/>
      <c r="GXN19"/>
      <c r="GXO19"/>
      <c r="GXP19"/>
      <c r="GXQ19"/>
      <c r="GXR19"/>
      <c r="GXS19"/>
      <c r="GXT19"/>
      <c r="GXU19"/>
      <c r="GXV19"/>
      <c r="GXW19"/>
      <c r="GXX19"/>
      <c r="GXY19"/>
      <c r="GXZ19"/>
      <c r="GYA19"/>
      <c r="GYB19"/>
      <c r="GYC19"/>
      <c r="GYD19"/>
      <c r="GYE19"/>
      <c r="GYF19"/>
      <c r="GYG19"/>
      <c r="GYH19"/>
      <c r="GYI19"/>
      <c r="GYJ19"/>
      <c r="GYK19"/>
      <c r="GYL19"/>
      <c r="GYM19"/>
      <c r="GYN19"/>
      <c r="GYO19"/>
      <c r="GYP19"/>
      <c r="GYQ19"/>
      <c r="GYR19"/>
      <c r="GYS19"/>
      <c r="GYT19"/>
      <c r="GYU19"/>
      <c r="GYV19"/>
      <c r="GYW19"/>
      <c r="GYX19"/>
      <c r="GYY19"/>
      <c r="GYZ19"/>
      <c r="GZA19"/>
      <c r="GZB19"/>
      <c r="GZC19"/>
      <c r="GZD19"/>
      <c r="GZE19"/>
      <c r="GZF19"/>
      <c r="GZG19"/>
      <c r="GZH19"/>
      <c r="GZI19"/>
      <c r="GZJ19"/>
      <c r="GZK19"/>
      <c r="GZL19"/>
      <c r="GZM19"/>
      <c r="GZN19"/>
      <c r="GZO19"/>
      <c r="GZP19"/>
      <c r="GZQ19"/>
      <c r="GZR19"/>
      <c r="GZS19"/>
      <c r="GZT19"/>
      <c r="GZU19"/>
      <c r="GZV19"/>
      <c r="GZW19"/>
      <c r="GZX19"/>
      <c r="GZY19"/>
      <c r="GZZ19"/>
      <c r="HAA19"/>
      <c r="HAB19"/>
      <c r="HAC19"/>
      <c r="HAD19"/>
      <c r="HAE19"/>
      <c r="HAF19"/>
      <c r="HAG19"/>
      <c r="HAH19"/>
      <c r="HAI19"/>
      <c r="HAJ19"/>
      <c r="HAK19"/>
      <c r="HAL19"/>
      <c r="HAM19"/>
      <c r="HAN19"/>
      <c r="HAO19"/>
      <c r="HAP19"/>
      <c r="HAQ19"/>
      <c r="HAR19"/>
      <c r="HAS19"/>
      <c r="HAT19"/>
      <c r="HAU19"/>
      <c r="HAV19"/>
      <c r="HAW19"/>
      <c r="HAX19"/>
      <c r="HAY19"/>
      <c r="HAZ19"/>
      <c r="HBA19"/>
      <c r="HBB19"/>
      <c r="HBC19"/>
      <c r="HBD19"/>
      <c r="HBE19"/>
      <c r="HBF19"/>
      <c r="HBG19"/>
      <c r="HBH19"/>
      <c r="HBI19"/>
      <c r="HBJ19"/>
      <c r="HBK19"/>
      <c r="HBL19"/>
      <c r="HBM19"/>
      <c r="HBN19"/>
      <c r="HBO19"/>
      <c r="HBP19"/>
      <c r="HBQ19"/>
      <c r="HBR19"/>
      <c r="HBS19"/>
      <c r="HBT19"/>
      <c r="HBU19"/>
      <c r="HBV19"/>
      <c r="HBW19"/>
      <c r="HBX19"/>
      <c r="HBY19"/>
      <c r="HBZ19"/>
      <c r="HCA19"/>
      <c r="HCB19"/>
      <c r="HCC19"/>
      <c r="HCD19"/>
      <c r="HCE19"/>
      <c r="HCF19"/>
      <c r="HCG19"/>
      <c r="HCH19"/>
      <c r="HCI19"/>
      <c r="HCJ19"/>
      <c r="HCK19"/>
      <c r="HCL19"/>
      <c r="HCM19"/>
      <c r="HCN19"/>
      <c r="HCO19"/>
      <c r="HCP19"/>
      <c r="HCQ19"/>
      <c r="HCR19"/>
      <c r="HCS19"/>
      <c r="HCT19"/>
      <c r="HCU19"/>
      <c r="HCV19"/>
      <c r="HCW19"/>
      <c r="HCX19"/>
      <c r="HCY19"/>
      <c r="HCZ19"/>
      <c r="HDA19"/>
      <c r="HDB19"/>
      <c r="HDC19"/>
      <c r="HDD19"/>
      <c r="HDE19"/>
      <c r="HDF19"/>
      <c r="HDG19"/>
      <c r="HDH19"/>
      <c r="HDI19"/>
      <c r="HDJ19"/>
      <c r="HDK19"/>
      <c r="HDL19"/>
      <c r="HDM19"/>
      <c r="HDN19"/>
      <c r="HDO19"/>
      <c r="HDP19"/>
      <c r="HDQ19"/>
      <c r="HDR19"/>
      <c r="HDS19"/>
      <c r="HDT19"/>
      <c r="HDU19"/>
      <c r="HDV19"/>
      <c r="HDW19"/>
      <c r="HDX19"/>
      <c r="HDY19"/>
      <c r="HDZ19"/>
      <c r="HEA19"/>
      <c r="HEB19"/>
      <c r="HEC19"/>
      <c r="HED19"/>
      <c r="HEE19"/>
      <c r="HEF19"/>
      <c r="HEG19"/>
      <c r="HEH19"/>
      <c r="HEI19"/>
      <c r="HEJ19"/>
      <c r="HEK19"/>
      <c r="HEL19"/>
      <c r="HEM19"/>
      <c r="HEN19"/>
      <c r="HEO19"/>
      <c r="HEP19"/>
      <c r="HEQ19"/>
      <c r="HER19"/>
      <c r="HES19"/>
      <c r="HET19"/>
      <c r="HEU19"/>
      <c r="HEV19"/>
      <c r="HEW19"/>
      <c r="HEX19"/>
      <c r="HEY19"/>
      <c r="HEZ19"/>
      <c r="HFA19"/>
      <c r="HFB19"/>
      <c r="HFC19"/>
      <c r="HFD19"/>
      <c r="HFE19"/>
      <c r="HFF19"/>
      <c r="HFG19"/>
      <c r="HFH19"/>
      <c r="HFI19"/>
      <c r="HFJ19"/>
      <c r="HFK19"/>
      <c r="HFL19"/>
      <c r="HFM19"/>
      <c r="HFN19"/>
      <c r="HFO19"/>
      <c r="HFP19"/>
      <c r="HFQ19"/>
      <c r="HFR19"/>
      <c r="HFS19"/>
      <c r="HFT19"/>
      <c r="HFU19"/>
      <c r="HFV19"/>
      <c r="HFW19"/>
      <c r="HFX19"/>
      <c r="HFY19"/>
      <c r="HFZ19"/>
      <c r="HGA19"/>
      <c r="HGB19"/>
      <c r="HGC19"/>
      <c r="HGD19"/>
      <c r="HGE19"/>
      <c r="HGF19"/>
      <c r="HGG19"/>
      <c r="HGH19"/>
      <c r="HGI19"/>
      <c r="HGJ19"/>
      <c r="HGK19"/>
      <c r="HGL19"/>
      <c r="HGM19"/>
      <c r="HGN19"/>
      <c r="HGO19"/>
      <c r="HGP19"/>
      <c r="HGQ19"/>
      <c r="HGR19"/>
      <c r="HGS19"/>
      <c r="HGT19"/>
      <c r="HGU19"/>
      <c r="HGV19"/>
      <c r="HGW19"/>
      <c r="HGX19"/>
      <c r="HGY19"/>
      <c r="HGZ19"/>
      <c r="HHA19"/>
      <c r="HHB19"/>
      <c r="HHC19"/>
      <c r="HHD19"/>
      <c r="HHE19"/>
      <c r="HHF19"/>
      <c r="HHG19"/>
      <c r="HHH19"/>
      <c r="HHI19"/>
      <c r="HHJ19"/>
      <c r="HHK19"/>
      <c r="HHL19"/>
      <c r="HHM19"/>
      <c r="HHN19"/>
      <c r="HHO19"/>
      <c r="HHP19"/>
      <c r="HHQ19"/>
      <c r="HHR19"/>
      <c r="HHS19"/>
      <c r="HHT19"/>
      <c r="HHU19"/>
      <c r="HHV19"/>
      <c r="HHW19"/>
      <c r="HHX19"/>
      <c r="HHY19"/>
      <c r="HHZ19"/>
      <c r="HIA19"/>
      <c r="HIB19"/>
      <c r="HIC19"/>
      <c r="HID19"/>
      <c r="HIE19"/>
      <c r="HIF19"/>
      <c r="HIG19"/>
      <c r="HIH19"/>
      <c r="HII19"/>
      <c r="HIJ19"/>
      <c r="HIK19"/>
      <c r="HIL19"/>
      <c r="HIM19"/>
      <c r="HIN19"/>
      <c r="HIO19"/>
      <c r="HIP19"/>
      <c r="HIQ19"/>
      <c r="HIR19"/>
      <c r="HIS19"/>
      <c r="HIT19"/>
      <c r="HIU19"/>
      <c r="HIV19"/>
      <c r="HIW19"/>
      <c r="HIX19"/>
      <c r="HIY19"/>
      <c r="HIZ19"/>
      <c r="HJA19"/>
      <c r="HJB19"/>
      <c r="HJC19"/>
      <c r="HJD19"/>
      <c r="HJE19"/>
      <c r="HJF19"/>
      <c r="HJG19"/>
      <c r="HJH19"/>
      <c r="HJI19"/>
      <c r="HJJ19"/>
      <c r="HJK19"/>
      <c r="HJL19"/>
      <c r="HJM19"/>
      <c r="HJN19"/>
      <c r="HJO19"/>
      <c r="HJP19"/>
      <c r="HJQ19"/>
      <c r="HJR19"/>
      <c r="HJS19"/>
      <c r="HJT19"/>
    </row>
    <row r="20" spans="1:5688" x14ac:dyDescent="0.45">
      <c r="A20"/>
      <c r="B20"/>
      <c r="C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  <c r="AMK20"/>
      <c r="AML20"/>
      <c r="AMM20"/>
      <c r="AMN20"/>
      <c r="AMO20"/>
      <c r="AMP20"/>
      <c r="AMQ20"/>
      <c r="AMR20"/>
      <c r="AMS20"/>
      <c r="AMT20"/>
      <c r="AMU20"/>
      <c r="AMV20"/>
      <c r="AMW20"/>
      <c r="AMX20"/>
      <c r="AMY20"/>
      <c r="AMZ20"/>
      <c r="ANA20"/>
      <c r="ANB20"/>
      <c r="ANC20"/>
      <c r="AND20"/>
      <c r="ANE20"/>
      <c r="ANF20"/>
      <c r="ANG20"/>
      <c r="ANH20"/>
      <c r="ANI20"/>
      <c r="ANJ20"/>
      <c r="ANK20"/>
      <c r="ANL20"/>
      <c r="ANM20"/>
      <c r="ANN20"/>
      <c r="ANO20"/>
      <c r="ANP20"/>
      <c r="ANQ20"/>
      <c r="ANR20"/>
      <c r="ANS20"/>
      <c r="ANT20"/>
      <c r="ANU20"/>
      <c r="ANV20"/>
      <c r="ANW20"/>
      <c r="ANX20"/>
      <c r="ANY20"/>
      <c r="ANZ20"/>
      <c r="AOA20"/>
      <c r="AOB20"/>
      <c r="AOC20"/>
      <c r="AOD20"/>
      <c r="AOE20"/>
      <c r="AOF20"/>
      <c r="AOG20"/>
      <c r="AOH20"/>
      <c r="AOI20"/>
      <c r="AOJ20"/>
      <c r="AOK20"/>
      <c r="AOL20"/>
      <c r="AOM20"/>
      <c r="AON20"/>
      <c r="AOO20"/>
      <c r="AOP20"/>
      <c r="AOQ20"/>
      <c r="AOR20"/>
      <c r="AOS20"/>
      <c r="AOT20"/>
      <c r="AOU20"/>
      <c r="AOV20"/>
      <c r="AOW20"/>
      <c r="AOX20"/>
      <c r="AOY20"/>
      <c r="AOZ20"/>
      <c r="APA20"/>
      <c r="APB20"/>
      <c r="APC20"/>
      <c r="APD20"/>
      <c r="APE20"/>
      <c r="APF20"/>
      <c r="APG20"/>
      <c r="APH20"/>
      <c r="API20"/>
      <c r="APJ20"/>
      <c r="APK20"/>
      <c r="APL20"/>
      <c r="APM20"/>
      <c r="APN20"/>
      <c r="APO20"/>
      <c r="APP20"/>
      <c r="APQ20"/>
      <c r="APR20"/>
      <c r="APS20"/>
      <c r="APT20"/>
      <c r="APU20"/>
      <c r="APV20"/>
      <c r="APW20"/>
      <c r="APX20"/>
      <c r="APY20"/>
      <c r="APZ20"/>
      <c r="AQA20"/>
      <c r="AQB20"/>
      <c r="AQC20"/>
      <c r="AQD20"/>
      <c r="AQE20"/>
      <c r="AQF20"/>
      <c r="AQG20"/>
      <c r="AQH20"/>
      <c r="AQI20"/>
      <c r="AQJ20"/>
      <c r="AQK20"/>
      <c r="AQL20"/>
      <c r="AQM20"/>
      <c r="AQN20"/>
      <c r="AQO20"/>
      <c r="AQP20"/>
      <c r="AQQ20"/>
      <c r="AQR20"/>
      <c r="AQS20"/>
      <c r="AQT20"/>
      <c r="AQU20"/>
      <c r="AQV20"/>
      <c r="AQW20"/>
      <c r="AQX20"/>
      <c r="AQY20"/>
      <c r="AQZ20"/>
      <c r="ARA20"/>
      <c r="ARB20"/>
      <c r="ARC20"/>
      <c r="ARD20"/>
      <c r="ARE20"/>
      <c r="ARF20"/>
      <c r="ARG20"/>
      <c r="ARH20"/>
      <c r="ARI20"/>
      <c r="ARJ20"/>
      <c r="ARK20"/>
      <c r="ARL20"/>
      <c r="ARM20"/>
      <c r="ARN20"/>
      <c r="ARO20"/>
      <c r="ARP20"/>
      <c r="ARQ20"/>
      <c r="ARR20"/>
      <c r="ARS20"/>
      <c r="ART20"/>
      <c r="ARU20"/>
      <c r="ARV20"/>
      <c r="ARW20"/>
      <c r="ARX20"/>
      <c r="ARY20"/>
      <c r="ARZ20"/>
      <c r="ASA20"/>
      <c r="ASB20"/>
      <c r="ASC20"/>
      <c r="ASD20"/>
      <c r="ASE20"/>
      <c r="ASF20"/>
      <c r="ASG20"/>
      <c r="ASH20"/>
      <c r="ASI20"/>
      <c r="ASJ20"/>
      <c r="ASK20"/>
      <c r="ASL20"/>
      <c r="ASM20"/>
      <c r="ASN20"/>
      <c r="ASO20"/>
      <c r="ASP20"/>
      <c r="ASQ20"/>
      <c r="ASR20"/>
      <c r="ASS20"/>
      <c r="AST20"/>
      <c r="ASU20"/>
      <c r="ASV20"/>
      <c r="ASW20"/>
      <c r="ASX20"/>
      <c r="ASY20"/>
      <c r="ASZ20"/>
      <c r="ATA20"/>
      <c r="ATB20"/>
      <c r="ATC20"/>
      <c r="ATD20"/>
      <c r="ATE20"/>
      <c r="ATF20"/>
      <c r="ATG20"/>
      <c r="ATH20"/>
      <c r="ATI20"/>
      <c r="ATJ20"/>
      <c r="ATK20"/>
      <c r="ATL20"/>
      <c r="ATM20"/>
      <c r="ATN20"/>
      <c r="ATO20"/>
      <c r="ATP20"/>
      <c r="ATQ20"/>
      <c r="ATR20"/>
      <c r="ATS20"/>
      <c r="ATT20"/>
      <c r="ATU20"/>
      <c r="ATV20"/>
      <c r="ATW20"/>
      <c r="ATX20"/>
      <c r="ATY20"/>
      <c r="ATZ20"/>
      <c r="AUA20"/>
      <c r="AUB20"/>
      <c r="AUC20"/>
      <c r="AUD20"/>
      <c r="AUE20"/>
      <c r="AUF20"/>
      <c r="AUG20"/>
      <c r="AUH20"/>
      <c r="AUI20"/>
      <c r="AUJ20"/>
      <c r="AUK20"/>
      <c r="AUL20"/>
      <c r="AUM20"/>
      <c r="AUN20"/>
      <c r="AUO20"/>
      <c r="AUP20"/>
      <c r="AUQ20"/>
      <c r="AUR20"/>
      <c r="AUS20"/>
      <c r="AUT20"/>
      <c r="AUU20"/>
      <c r="AUV20"/>
      <c r="AUW20"/>
      <c r="AUX20"/>
      <c r="AUY20"/>
      <c r="AUZ20"/>
      <c r="AVA20"/>
      <c r="AVB20"/>
      <c r="AVC20"/>
      <c r="AVD20"/>
      <c r="AVE20"/>
      <c r="AVF20"/>
      <c r="AVG20"/>
      <c r="AVH20"/>
      <c r="AVI20"/>
      <c r="AVJ20"/>
      <c r="AVK20"/>
      <c r="AVL20"/>
      <c r="AVM20"/>
      <c r="AVN20"/>
      <c r="AVO20"/>
      <c r="AVP20"/>
      <c r="AVQ20"/>
      <c r="AVR20"/>
      <c r="AVS20"/>
      <c r="AVT20"/>
      <c r="AVU20"/>
      <c r="AVV20"/>
      <c r="AVW20"/>
      <c r="AVX20"/>
      <c r="AVY20"/>
      <c r="AVZ20"/>
      <c r="AWA20"/>
      <c r="AWB20"/>
      <c r="AWC20"/>
      <c r="AWD20"/>
      <c r="AWE20"/>
      <c r="AWF20"/>
      <c r="AWG20"/>
      <c r="AWH20"/>
      <c r="AWI20"/>
      <c r="AWJ20"/>
      <c r="AWK20"/>
      <c r="AWL20"/>
      <c r="AWM20"/>
      <c r="AWN20"/>
      <c r="AWO20"/>
      <c r="AWP20"/>
      <c r="AWQ20"/>
      <c r="AWR20"/>
      <c r="AWS20"/>
      <c r="AWT20"/>
      <c r="AWU20"/>
      <c r="AWV20"/>
      <c r="AWW20"/>
      <c r="AWX20"/>
      <c r="AWY20"/>
      <c r="AWZ20"/>
      <c r="AXA20"/>
      <c r="AXB20"/>
      <c r="AXC20"/>
      <c r="AXD20"/>
      <c r="AXE20"/>
      <c r="AXF20"/>
      <c r="AXG20"/>
      <c r="AXH20"/>
      <c r="AXI20"/>
      <c r="AXJ20"/>
      <c r="AXK20"/>
      <c r="AXL20"/>
      <c r="AXM20"/>
      <c r="AXN20"/>
      <c r="AXO20"/>
      <c r="AXP20"/>
      <c r="AXQ20"/>
      <c r="AXR20"/>
      <c r="AXS20"/>
      <c r="AXT20"/>
      <c r="AXU20"/>
      <c r="AXV20"/>
      <c r="AXW20"/>
      <c r="AXX20"/>
      <c r="AXY20"/>
      <c r="AXZ20"/>
      <c r="AYA20"/>
      <c r="AYB20"/>
      <c r="AYC20"/>
      <c r="AYD20"/>
      <c r="AYE20"/>
      <c r="AYF20"/>
      <c r="AYG20"/>
      <c r="AYH20"/>
      <c r="AYI20"/>
      <c r="AYJ20"/>
      <c r="AYK20"/>
      <c r="AYL20"/>
      <c r="AYM20"/>
      <c r="AYN20"/>
      <c r="AYO20"/>
      <c r="AYP20"/>
      <c r="AYQ20"/>
      <c r="AYR20"/>
      <c r="AYS20"/>
      <c r="AYT20"/>
      <c r="AYU20"/>
      <c r="AYV20"/>
      <c r="AYW20"/>
      <c r="AYX20"/>
      <c r="AYY20"/>
      <c r="AYZ20"/>
      <c r="AZA20"/>
      <c r="AZB20"/>
      <c r="AZC20"/>
      <c r="AZD20"/>
      <c r="AZE20"/>
      <c r="AZF20"/>
      <c r="AZG20"/>
      <c r="AZH20"/>
      <c r="AZI20"/>
      <c r="AZJ20"/>
      <c r="AZK20"/>
      <c r="AZL20"/>
      <c r="AZM20"/>
      <c r="AZN20"/>
      <c r="AZO20"/>
      <c r="AZP20"/>
      <c r="AZQ20"/>
      <c r="AZR20"/>
      <c r="AZS20"/>
      <c r="AZT20"/>
      <c r="AZU20"/>
      <c r="AZV20"/>
      <c r="AZW20"/>
      <c r="AZX20"/>
      <c r="AZY20"/>
      <c r="AZZ20"/>
      <c r="BAA20"/>
      <c r="BAB20"/>
      <c r="BAC20"/>
      <c r="BAD20"/>
      <c r="BAE20"/>
      <c r="BAF20"/>
      <c r="BAG20"/>
      <c r="BAH20"/>
      <c r="BAI20"/>
      <c r="BAJ20"/>
      <c r="BAK20"/>
      <c r="BAL20"/>
      <c r="BAM20"/>
      <c r="BAN20"/>
      <c r="BAO20"/>
      <c r="BAP20"/>
      <c r="BAQ20"/>
      <c r="BAR20"/>
      <c r="BAS20"/>
      <c r="BAT20"/>
      <c r="BAU20"/>
      <c r="BAV20"/>
      <c r="BAW20"/>
      <c r="BAX20"/>
      <c r="BAY20"/>
      <c r="BAZ20"/>
      <c r="BBA20"/>
      <c r="BBB20"/>
      <c r="BBC20"/>
      <c r="BBD20"/>
      <c r="BBE20"/>
      <c r="BBF20"/>
      <c r="BBG20"/>
      <c r="BBH20"/>
      <c r="BBI20"/>
      <c r="BBJ20"/>
      <c r="BBK20"/>
      <c r="BBL20"/>
      <c r="BBM20"/>
      <c r="BBN20"/>
      <c r="BBO20"/>
      <c r="BBP20"/>
      <c r="BBQ20"/>
      <c r="BBR20"/>
      <c r="BBS20"/>
      <c r="BBT20"/>
      <c r="BBU20"/>
      <c r="BBV20"/>
      <c r="BBW20"/>
      <c r="BBX20"/>
      <c r="BBY20"/>
      <c r="BBZ20"/>
      <c r="BCA20"/>
      <c r="BCB20"/>
      <c r="BCC20"/>
      <c r="BCD20"/>
      <c r="BCE20"/>
      <c r="BCF20"/>
      <c r="BCG20"/>
      <c r="BCH20"/>
      <c r="BCI20"/>
      <c r="BCJ20"/>
      <c r="BCK20"/>
      <c r="BCL20"/>
      <c r="BCM20"/>
      <c r="BCN20"/>
      <c r="BCO20"/>
      <c r="BCP20"/>
      <c r="BCQ20"/>
      <c r="BCR20"/>
      <c r="BCS20"/>
      <c r="BCT20"/>
      <c r="BCU20"/>
      <c r="BCV20"/>
      <c r="BCW20"/>
      <c r="BCX20"/>
      <c r="BCY20"/>
      <c r="BCZ20"/>
      <c r="BDA20"/>
      <c r="BDB20"/>
      <c r="BDC20"/>
      <c r="BDD20"/>
      <c r="BDE20"/>
      <c r="BDF20"/>
      <c r="BDG20"/>
      <c r="BDH20"/>
      <c r="BDI20"/>
      <c r="BDJ20"/>
      <c r="BDK20"/>
      <c r="BDL20"/>
      <c r="BDM20"/>
      <c r="BDN20"/>
      <c r="BDO20"/>
      <c r="BDP20"/>
      <c r="BDQ20"/>
      <c r="BDR20"/>
      <c r="BDS20"/>
      <c r="BDT20"/>
      <c r="BDU20"/>
      <c r="BDV20"/>
      <c r="BDW20"/>
      <c r="BDX20"/>
      <c r="BDY20"/>
      <c r="BDZ20"/>
      <c r="BEA20"/>
      <c r="BEB20"/>
      <c r="BEC20"/>
      <c r="BED20"/>
      <c r="BEE20"/>
      <c r="BEF20"/>
      <c r="BEG20"/>
      <c r="BEH20"/>
      <c r="BEI20"/>
      <c r="BEJ20"/>
      <c r="BEK20"/>
      <c r="BEL20"/>
      <c r="BEM20"/>
      <c r="BEN20"/>
      <c r="BEO20"/>
      <c r="BEP20"/>
      <c r="BEQ20"/>
      <c r="BER20"/>
      <c r="BES20"/>
      <c r="BET20"/>
      <c r="BEU20"/>
      <c r="BEV20"/>
      <c r="BEW20"/>
      <c r="BEX20"/>
      <c r="BEY20"/>
      <c r="BEZ20"/>
      <c r="BFA20"/>
      <c r="BFB20"/>
      <c r="BFC20"/>
      <c r="BFD20"/>
      <c r="BFE20"/>
      <c r="BFF20"/>
      <c r="BFG20"/>
      <c r="BFH20"/>
      <c r="BFI20"/>
      <c r="BFJ20"/>
      <c r="BFK20"/>
      <c r="BFL20"/>
      <c r="BFM20"/>
      <c r="BFN20"/>
      <c r="BFO20"/>
      <c r="BFP20"/>
      <c r="BFQ20"/>
      <c r="BFR20"/>
      <c r="BFS20"/>
      <c r="BFT20"/>
      <c r="BFU20"/>
      <c r="BFV20"/>
      <c r="BFW20"/>
      <c r="BFX20"/>
      <c r="BFY20"/>
      <c r="BFZ20"/>
      <c r="BGA20"/>
      <c r="BGB20"/>
      <c r="BGC20"/>
      <c r="BGD20"/>
      <c r="BGE20"/>
      <c r="BGF20"/>
      <c r="BGG20"/>
      <c r="BGH20"/>
      <c r="BGI20"/>
      <c r="BGJ20"/>
      <c r="BGK20"/>
      <c r="BGL20"/>
      <c r="BGM20"/>
      <c r="BGN20"/>
      <c r="BGO20"/>
      <c r="BGP20"/>
      <c r="BGQ20"/>
      <c r="BGR20"/>
      <c r="BGS20"/>
      <c r="BGT20"/>
      <c r="BGU20"/>
      <c r="BGV20"/>
      <c r="BGW20"/>
      <c r="BGX20"/>
      <c r="BGY20"/>
      <c r="BGZ20"/>
      <c r="BHA20"/>
      <c r="BHB20"/>
      <c r="BHC20"/>
      <c r="BHD20"/>
      <c r="BHE20"/>
      <c r="BHF20"/>
      <c r="BHG20"/>
      <c r="BHH20"/>
      <c r="BHI20"/>
      <c r="BHJ20"/>
      <c r="BHK20"/>
      <c r="BHL20"/>
      <c r="BHM20"/>
      <c r="BHN20"/>
      <c r="BHO20"/>
      <c r="BHP20"/>
      <c r="BHQ20"/>
      <c r="BHR20"/>
      <c r="BHS20"/>
      <c r="BHT20"/>
      <c r="BHU20"/>
      <c r="BHV20"/>
      <c r="BHW20"/>
      <c r="BHX20"/>
      <c r="BHY20"/>
      <c r="BHZ20"/>
      <c r="BIA20"/>
      <c r="BIB20"/>
      <c r="BIC20"/>
      <c r="BID20"/>
      <c r="BIE20"/>
      <c r="BIF20"/>
      <c r="BIG20"/>
      <c r="BIH20"/>
      <c r="BII20"/>
      <c r="BIJ20"/>
      <c r="BIK20"/>
      <c r="BIL20"/>
      <c r="BIM20"/>
      <c r="BIN20"/>
      <c r="BIO20"/>
      <c r="BIP20"/>
      <c r="BIQ20"/>
      <c r="BIR20"/>
      <c r="BIS20"/>
      <c r="BIT20"/>
      <c r="BIU20"/>
      <c r="BIV20"/>
      <c r="BIW20"/>
      <c r="BIX20"/>
      <c r="BIY20"/>
      <c r="BIZ20"/>
      <c r="BJA20"/>
      <c r="BJB20"/>
      <c r="BJC20"/>
      <c r="BJD20"/>
      <c r="BJE20"/>
      <c r="BJF20"/>
      <c r="BJG20"/>
      <c r="BJH20"/>
      <c r="BJI20"/>
      <c r="BJJ20"/>
      <c r="BJK20"/>
      <c r="BJL20"/>
      <c r="BJM20"/>
      <c r="BJN20"/>
      <c r="BJO20"/>
      <c r="BJP20"/>
      <c r="BJQ20"/>
      <c r="BJR20"/>
      <c r="BJS20"/>
      <c r="BJT20"/>
      <c r="BJU20"/>
      <c r="BJV20"/>
      <c r="BJW20"/>
      <c r="BJX20"/>
      <c r="BJY20"/>
      <c r="BJZ20"/>
      <c r="BKA20"/>
      <c r="BKB20"/>
      <c r="BKC20"/>
      <c r="BKD20"/>
      <c r="BKE20"/>
      <c r="BKF20"/>
      <c r="BKG20"/>
      <c r="BKH20"/>
      <c r="BKI20"/>
      <c r="BKJ20"/>
      <c r="BKK20"/>
      <c r="BKL20"/>
      <c r="BKM20"/>
      <c r="BKN20"/>
      <c r="BKO20"/>
      <c r="BKP20"/>
      <c r="BKQ20"/>
      <c r="BKR20"/>
      <c r="BKS20"/>
      <c r="BKT20"/>
      <c r="BKU20"/>
      <c r="BKV20"/>
      <c r="BKW20"/>
      <c r="BKX20"/>
      <c r="BKY20"/>
      <c r="BKZ20"/>
      <c r="BLA20"/>
      <c r="BLB20"/>
      <c r="BLC20"/>
      <c r="BLD20"/>
      <c r="BLE20"/>
      <c r="BLF20"/>
      <c r="BLG20"/>
      <c r="BLH20"/>
      <c r="BLI20"/>
      <c r="BLJ20"/>
      <c r="BLK20"/>
      <c r="BLL20"/>
      <c r="BLM20"/>
      <c r="BLN20"/>
      <c r="BLO20"/>
      <c r="BLP20"/>
      <c r="BLQ20"/>
      <c r="BLR20"/>
      <c r="BLS20"/>
      <c r="BLT20"/>
      <c r="BLU20"/>
      <c r="BLV20"/>
      <c r="BLW20"/>
      <c r="BLX20"/>
      <c r="BLY20"/>
      <c r="BLZ20"/>
      <c r="BMA20"/>
      <c r="BMB20"/>
      <c r="BMC20"/>
      <c r="BMD20"/>
      <c r="BME20"/>
      <c r="BMF20"/>
      <c r="BMG20"/>
      <c r="BMH20"/>
      <c r="BMI20"/>
      <c r="BMJ20"/>
      <c r="BMK20"/>
      <c r="BML20"/>
      <c r="BMM20"/>
      <c r="BMN20"/>
      <c r="BMO20"/>
      <c r="BMP20"/>
      <c r="BMQ20"/>
      <c r="BMR20"/>
      <c r="BMS20"/>
      <c r="BMT20"/>
      <c r="BMU20"/>
      <c r="BMV20"/>
      <c r="BMW20"/>
      <c r="BMX20"/>
      <c r="BMY20"/>
      <c r="BMZ20"/>
      <c r="BNA20"/>
      <c r="BNB20"/>
      <c r="BNC20"/>
      <c r="BND20"/>
      <c r="BNE20"/>
      <c r="BNF20"/>
      <c r="BNG20"/>
      <c r="BNH20"/>
      <c r="BNI20"/>
      <c r="BNJ20"/>
      <c r="BNK20"/>
      <c r="BNL20"/>
      <c r="BNM20"/>
      <c r="BNN20"/>
      <c r="BNO20"/>
      <c r="BNP20"/>
      <c r="BNQ20"/>
      <c r="BNR20"/>
      <c r="BNS20"/>
      <c r="BNT20"/>
      <c r="BNU20"/>
      <c r="BNV20"/>
      <c r="BNW20"/>
      <c r="BNX20"/>
      <c r="BNY20"/>
      <c r="BNZ20"/>
      <c r="BOA20"/>
      <c r="BOB20"/>
      <c r="BOC20"/>
      <c r="BOD20"/>
      <c r="BOE20"/>
      <c r="BOF20"/>
      <c r="BOG20"/>
      <c r="BOH20"/>
      <c r="BOI20"/>
      <c r="BOJ20"/>
      <c r="BOK20"/>
      <c r="BOL20"/>
      <c r="BOM20"/>
      <c r="BON20"/>
      <c r="BOO20"/>
      <c r="BOP20"/>
      <c r="BOQ20"/>
      <c r="BOR20"/>
      <c r="BOS20"/>
      <c r="BOT20"/>
      <c r="BOU20"/>
      <c r="BOV20"/>
      <c r="BOW20"/>
      <c r="BOX20"/>
      <c r="BOY20"/>
      <c r="BOZ20"/>
      <c r="BPA20"/>
      <c r="BPB20"/>
      <c r="BPC20"/>
      <c r="BPD20"/>
      <c r="BPE20"/>
      <c r="BPF20"/>
      <c r="BPG20"/>
      <c r="BPH20"/>
      <c r="BPI20"/>
      <c r="BPJ20"/>
      <c r="BPK20"/>
      <c r="BPL20"/>
      <c r="BPM20"/>
      <c r="BPN20"/>
      <c r="BPO20"/>
      <c r="BPP20"/>
      <c r="BPQ20"/>
      <c r="BPR20"/>
      <c r="BPS20"/>
      <c r="BPT20"/>
      <c r="BPU20"/>
      <c r="BPV20"/>
      <c r="BPW20"/>
      <c r="BPX20"/>
      <c r="BPY20"/>
      <c r="BPZ20"/>
      <c r="BQA20"/>
      <c r="BQB20"/>
      <c r="BQC20"/>
      <c r="BQD20"/>
      <c r="BQE20"/>
      <c r="BQF20"/>
      <c r="BQG20"/>
      <c r="BQH20"/>
      <c r="BQI20"/>
      <c r="BQJ20"/>
      <c r="BQK20"/>
      <c r="BQL20"/>
      <c r="BQM20"/>
      <c r="BQN20"/>
      <c r="BQO20"/>
      <c r="BQP20"/>
      <c r="BQQ20"/>
      <c r="BQR20"/>
      <c r="BQS20"/>
      <c r="BQT20"/>
      <c r="BQU20"/>
      <c r="BQV20"/>
      <c r="BQW20"/>
      <c r="BQX20"/>
      <c r="BQY20"/>
      <c r="BQZ20"/>
      <c r="BRA20"/>
      <c r="BRB20"/>
      <c r="BRC20"/>
      <c r="BRD20"/>
      <c r="BRE20"/>
      <c r="BRF20"/>
      <c r="BRG20"/>
      <c r="BRH20"/>
      <c r="BRI20"/>
      <c r="BRJ20"/>
      <c r="BRK20"/>
      <c r="BRL20"/>
      <c r="BRM20"/>
      <c r="BRN20"/>
      <c r="BRO20"/>
      <c r="BRP20"/>
      <c r="BRQ20"/>
      <c r="BRR20"/>
      <c r="BRS20"/>
      <c r="BRT20"/>
      <c r="BRU20"/>
      <c r="BRV20"/>
      <c r="BRW20"/>
      <c r="BRX20"/>
      <c r="BRY20"/>
      <c r="BRZ20"/>
      <c r="BSA20"/>
      <c r="BSB20"/>
      <c r="BSC20"/>
      <c r="BSD20"/>
      <c r="BSE20"/>
      <c r="BSF20"/>
      <c r="BSG20"/>
      <c r="BSH20"/>
      <c r="BSI20"/>
      <c r="BSJ20"/>
      <c r="BSK20"/>
      <c r="BSL20"/>
      <c r="BSM20"/>
      <c r="BSN20"/>
      <c r="BSO20"/>
      <c r="BSP20"/>
      <c r="BSQ20"/>
      <c r="BSR20"/>
      <c r="BSS20"/>
      <c r="BST20"/>
      <c r="BSU20"/>
      <c r="BSV20"/>
      <c r="BSW20"/>
      <c r="BSX20"/>
      <c r="BSY20"/>
      <c r="BSZ20"/>
      <c r="BTA20"/>
      <c r="BTB20"/>
      <c r="BTC20"/>
      <c r="BTD20"/>
      <c r="BTE20"/>
      <c r="BTF20"/>
      <c r="BTG20"/>
      <c r="BTH20"/>
      <c r="BTI20"/>
      <c r="BTJ20"/>
      <c r="BTK20"/>
      <c r="BTL20"/>
      <c r="BTM20"/>
      <c r="BTN20"/>
      <c r="BTO20"/>
      <c r="BTP20"/>
      <c r="BTQ20"/>
      <c r="BTR20"/>
      <c r="BTS20"/>
      <c r="BTT20"/>
      <c r="BTU20"/>
      <c r="BTV20"/>
      <c r="BTW20"/>
      <c r="BTX20"/>
      <c r="BTY20"/>
      <c r="BTZ20"/>
      <c r="BUA20"/>
      <c r="BUB20"/>
      <c r="BUC20"/>
      <c r="BUD20"/>
      <c r="BUE20"/>
      <c r="BUF20"/>
      <c r="BUG20"/>
      <c r="BUH20"/>
      <c r="BUI20"/>
      <c r="BUJ20"/>
      <c r="BUK20"/>
      <c r="BUL20"/>
      <c r="BUM20"/>
      <c r="BUN20"/>
      <c r="BUO20"/>
      <c r="BUP20"/>
      <c r="BUQ20"/>
      <c r="BUR20"/>
      <c r="BUS20"/>
      <c r="BUT20"/>
      <c r="BUU20"/>
      <c r="BUV20"/>
      <c r="BUW20"/>
      <c r="BUX20"/>
      <c r="BUY20"/>
      <c r="BUZ20"/>
      <c r="BVA20"/>
      <c r="BVB20"/>
      <c r="BVC20"/>
      <c r="BVD20"/>
      <c r="BVE20"/>
      <c r="BVF20"/>
      <c r="BVG20"/>
      <c r="BVH20"/>
      <c r="BVI20"/>
      <c r="BVJ20"/>
      <c r="BVK20"/>
      <c r="BVL20"/>
      <c r="BVM20"/>
      <c r="BVN20"/>
      <c r="BVO20"/>
      <c r="BVP20"/>
      <c r="BVQ20"/>
      <c r="BVR20"/>
      <c r="BVS20"/>
      <c r="BVT20"/>
      <c r="BVU20"/>
      <c r="BVV20"/>
      <c r="BVW20"/>
      <c r="BVX20"/>
      <c r="BVY20"/>
      <c r="BVZ20"/>
      <c r="BWA20"/>
      <c r="BWB20"/>
      <c r="BWC20"/>
      <c r="BWD20"/>
      <c r="BWE20"/>
      <c r="BWF20"/>
      <c r="BWG20"/>
      <c r="BWH20"/>
      <c r="BWI20"/>
      <c r="BWJ20"/>
      <c r="BWK20"/>
      <c r="BWL20"/>
      <c r="BWM20"/>
      <c r="BWN20"/>
      <c r="BWO20"/>
      <c r="BWP20"/>
      <c r="BWQ20"/>
      <c r="BWR20"/>
      <c r="BWS20"/>
      <c r="BWT20"/>
      <c r="BWU20"/>
      <c r="BWV20"/>
      <c r="BWW20"/>
      <c r="BWX20"/>
      <c r="BWY20"/>
      <c r="BWZ20"/>
      <c r="BXA20"/>
      <c r="BXB20"/>
      <c r="BXC20"/>
      <c r="BXD20"/>
      <c r="BXE20"/>
      <c r="BXF20"/>
      <c r="BXG20"/>
      <c r="BXH20"/>
      <c r="BXI20"/>
      <c r="BXJ20"/>
      <c r="BXK20"/>
      <c r="BXL20"/>
      <c r="BXM20"/>
      <c r="BXN20"/>
      <c r="BXO20"/>
      <c r="BXP20"/>
      <c r="BXQ20"/>
      <c r="BXR20"/>
      <c r="BXS20"/>
      <c r="BXT20"/>
      <c r="BXU20"/>
      <c r="BXV20"/>
      <c r="BXW20"/>
      <c r="BXX20"/>
      <c r="BXY20"/>
      <c r="BXZ20"/>
      <c r="BYA20"/>
      <c r="BYB20"/>
      <c r="BYC20"/>
      <c r="BYD20"/>
      <c r="BYE20"/>
      <c r="BYF20"/>
      <c r="BYG20"/>
      <c r="BYH20"/>
      <c r="BYI20"/>
      <c r="BYJ20"/>
      <c r="BYK20"/>
      <c r="BYL20"/>
      <c r="BYM20"/>
      <c r="BYN20"/>
      <c r="BYO20"/>
      <c r="BYP20"/>
      <c r="BYQ20"/>
      <c r="BYR20"/>
      <c r="BYS20"/>
      <c r="BYT20"/>
      <c r="BYU20"/>
      <c r="BYV20"/>
      <c r="BYW20"/>
      <c r="BYX20"/>
      <c r="BYY20"/>
      <c r="BYZ20"/>
      <c r="BZA20"/>
      <c r="BZB20"/>
      <c r="BZC20"/>
      <c r="BZD20"/>
      <c r="BZE20"/>
      <c r="BZF20"/>
      <c r="BZG20"/>
      <c r="BZH20"/>
      <c r="BZI20"/>
      <c r="BZJ20"/>
      <c r="BZK20"/>
      <c r="BZL20"/>
      <c r="BZM20"/>
      <c r="BZN20"/>
      <c r="BZO20"/>
      <c r="BZP20"/>
      <c r="BZQ20"/>
      <c r="BZR20"/>
      <c r="BZS20"/>
      <c r="BZT20"/>
      <c r="BZU20"/>
      <c r="BZV20"/>
      <c r="BZW20"/>
      <c r="BZX20"/>
      <c r="BZY20"/>
      <c r="BZZ20"/>
      <c r="CAA20"/>
      <c r="CAB20"/>
      <c r="CAC20"/>
      <c r="CAD20"/>
      <c r="CAE20"/>
      <c r="CAF20"/>
      <c r="CAG20"/>
      <c r="CAH20"/>
      <c r="CAI20"/>
      <c r="CAJ20"/>
      <c r="CAK20"/>
      <c r="CAL20"/>
      <c r="CAM20"/>
      <c r="CAN20"/>
      <c r="CAO20"/>
      <c r="CAP20"/>
      <c r="CAQ20"/>
      <c r="CAR20"/>
      <c r="CAS20"/>
      <c r="CAT20"/>
      <c r="CAU20"/>
      <c r="CAV20"/>
      <c r="CAW20"/>
      <c r="CAX20"/>
      <c r="CAY20"/>
      <c r="CAZ20"/>
      <c r="CBA20"/>
      <c r="CBB20"/>
      <c r="CBC20"/>
      <c r="CBD20"/>
      <c r="CBE20"/>
      <c r="CBF20"/>
      <c r="CBG20"/>
      <c r="CBH20"/>
      <c r="CBI20"/>
      <c r="CBJ20"/>
      <c r="CBK20"/>
      <c r="CBL20"/>
      <c r="CBM20"/>
      <c r="CBN20"/>
      <c r="CBO20"/>
      <c r="CBP20"/>
      <c r="CBQ20"/>
      <c r="CBR20"/>
      <c r="CBS20"/>
      <c r="CBT20"/>
      <c r="CBU20"/>
      <c r="CBV20"/>
      <c r="CBW20"/>
      <c r="CBX20"/>
      <c r="CBY20"/>
      <c r="CBZ20"/>
      <c r="CCA20"/>
      <c r="CCB20"/>
      <c r="CCC20"/>
      <c r="CCD20"/>
      <c r="CCE20"/>
      <c r="CCF20"/>
      <c r="CCG20"/>
      <c r="CCH20"/>
      <c r="CCI20"/>
      <c r="CCJ20"/>
      <c r="CCK20"/>
      <c r="CCL20"/>
      <c r="CCM20"/>
      <c r="CCN20"/>
      <c r="CCO20"/>
      <c r="CCP20"/>
      <c r="CCQ20"/>
      <c r="CCR20"/>
      <c r="CCS20"/>
      <c r="CCT20"/>
      <c r="CCU20"/>
      <c r="CCV20"/>
      <c r="CCW20"/>
      <c r="CCX20"/>
      <c r="CCY20"/>
      <c r="CCZ20"/>
      <c r="CDA20"/>
      <c r="CDB20"/>
      <c r="CDC20"/>
      <c r="CDD20"/>
      <c r="CDE20"/>
      <c r="CDF20"/>
      <c r="CDG20"/>
      <c r="CDH20"/>
      <c r="CDI20"/>
      <c r="CDJ20"/>
      <c r="CDK20"/>
      <c r="CDL20"/>
      <c r="CDM20"/>
      <c r="CDN20"/>
      <c r="CDO20"/>
      <c r="CDP20"/>
      <c r="CDQ20"/>
      <c r="CDR20"/>
      <c r="CDS20"/>
      <c r="CDT20"/>
      <c r="CDU20"/>
      <c r="CDV20"/>
      <c r="CDW20"/>
      <c r="CDX20"/>
      <c r="CDY20"/>
      <c r="CDZ20"/>
      <c r="CEA20"/>
      <c r="CEB20"/>
      <c r="CEC20"/>
      <c r="CED20"/>
      <c r="CEE20"/>
      <c r="CEF20"/>
      <c r="CEG20"/>
      <c r="CEH20"/>
      <c r="CEI20"/>
      <c r="CEJ20"/>
      <c r="CEK20"/>
      <c r="CEL20"/>
      <c r="CEM20"/>
      <c r="CEN20"/>
      <c r="CEO20"/>
      <c r="CEP20"/>
      <c r="CEQ20"/>
      <c r="CER20"/>
      <c r="CES20"/>
      <c r="CET20"/>
      <c r="CEU20"/>
      <c r="CEV20"/>
      <c r="CEW20"/>
      <c r="CEX20"/>
      <c r="CEY20"/>
      <c r="CEZ20"/>
      <c r="CFA20"/>
      <c r="CFB20"/>
      <c r="CFC20"/>
      <c r="CFD20"/>
      <c r="CFE20"/>
      <c r="CFF20"/>
      <c r="CFG20"/>
      <c r="CFH20"/>
      <c r="CFI20"/>
      <c r="CFJ20"/>
      <c r="CFK20"/>
      <c r="CFL20"/>
      <c r="CFM20"/>
      <c r="CFN20"/>
      <c r="CFO20"/>
      <c r="CFP20"/>
      <c r="CFQ20"/>
      <c r="CFR20"/>
      <c r="CFS20"/>
      <c r="CFT20"/>
      <c r="CFU20"/>
      <c r="CFV20"/>
      <c r="CFW20"/>
      <c r="CFX20"/>
      <c r="CFY20"/>
      <c r="CFZ20"/>
      <c r="CGA20"/>
      <c r="CGB20"/>
      <c r="CGC20"/>
      <c r="CGD20"/>
      <c r="CGE20"/>
      <c r="CGF20"/>
      <c r="CGG20"/>
      <c r="CGH20"/>
      <c r="CGI20"/>
      <c r="CGJ20"/>
      <c r="CGK20"/>
      <c r="CGL20"/>
      <c r="CGM20"/>
      <c r="CGN20"/>
      <c r="CGO20"/>
      <c r="CGP20"/>
      <c r="CGQ20"/>
      <c r="CGR20"/>
      <c r="CGS20"/>
      <c r="CGT20"/>
      <c r="CGU20"/>
      <c r="CGV20"/>
      <c r="CGW20"/>
      <c r="CGX20"/>
      <c r="CGY20"/>
      <c r="CGZ20"/>
      <c r="CHA20"/>
      <c r="CHB20"/>
      <c r="CHC20"/>
      <c r="CHD20"/>
      <c r="CHE20"/>
      <c r="CHF20"/>
      <c r="CHG20"/>
      <c r="CHH20"/>
      <c r="CHI20"/>
      <c r="CHJ20"/>
      <c r="CHK20"/>
      <c r="CHL20"/>
      <c r="CHM20"/>
      <c r="CHN20"/>
      <c r="CHO20"/>
      <c r="CHP20"/>
      <c r="CHQ20"/>
      <c r="CHR20"/>
      <c r="CHS20"/>
      <c r="CHT20"/>
      <c r="CHU20"/>
      <c r="CHV20"/>
      <c r="CHW20"/>
      <c r="CHX20"/>
      <c r="CHY20"/>
      <c r="CHZ20"/>
      <c r="CIA20"/>
      <c r="CIB20"/>
      <c r="CIC20"/>
      <c r="CID20"/>
      <c r="CIE20"/>
      <c r="CIF20"/>
      <c r="CIG20"/>
      <c r="CIH20"/>
      <c r="CII20"/>
      <c r="CIJ20"/>
      <c r="CIK20"/>
      <c r="CIL20"/>
      <c r="CIM20"/>
      <c r="CIN20"/>
      <c r="CIO20"/>
      <c r="CIP20"/>
      <c r="CIQ20"/>
      <c r="CIR20"/>
      <c r="CIS20"/>
      <c r="CIT20"/>
      <c r="CIU20"/>
      <c r="CIV20"/>
      <c r="CIW20"/>
      <c r="CIX20"/>
      <c r="CIY20"/>
      <c r="CIZ20"/>
      <c r="CJA20"/>
      <c r="CJB20"/>
      <c r="CJC20"/>
      <c r="CJD20"/>
      <c r="CJE20"/>
      <c r="CJF20"/>
      <c r="CJG20"/>
      <c r="CJH20"/>
      <c r="CJI20"/>
      <c r="CJJ20"/>
      <c r="CJK20"/>
      <c r="CJL20"/>
      <c r="CJM20"/>
      <c r="CJN20"/>
      <c r="CJO20"/>
      <c r="CJP20"/>
      <c r="CJQ20"/>
      <c r="CJR20"/>
      <c r="CJS20"/>
      <c r="CJT20"/>
      <c r="CJU20"/>
      <c r="CJV20"/>
      <c r="CJW20"/>
      <c r="CJX20"/>
      <c r="CJY20"/>
      <c r="CJZ20"/>
      <c r="CKA20"/>
      <c r="CKB20"/>
      <c r="CKC20"/>
      <c r="CKD20"/>
      <c r="CKE20"/>
      <c r="CKF20"/>
      <c r="CKG20"/>
      <c r="CKH20"/>
      <c r="CKI20"/>
      <c r="CKJ20"/>
      <c r="CKK20"/>
      <c r="CKL20"/>
      <c r="CKM20"/>
      <c r="CKN20"/>
      <c r="CKO20"/>
      <c r="CKP20"/>
      <c r="CKQ20"/>
      <c r="CKR20"/>
      <c r="CKS20"/>
      <c r="CKT20"/>
      <c r="CKU20"/>
      <c r="CKV20"/>
      <c r="CKW20"/>
      <c r="CKX20"/>
      <c r="CKY20"/>
      <c r="CKZ20"/>
      <c r="CLA20"/>
      <c r="CLB20"/>
      <c r="CLC20"/>
      <c r="CLD20"/>
      <c r="CLE20"/>
      <c r="CLF20"/>
      <c r="CLG20"/>
      <c r="CLH20"/>
      <c r="CLI20"/>
      <c r="CLJ20"/>
      <c r="CLK20"/>
      <c r="CLL20"/>
      <c r="CLM20"/>
      <c r="CLN20"/>
      <c r="CLO20"/>
      <c r="CLP20"/>
      <c r="CLQ20"/>
      <c r="CLR20"/>
      <c r="CLS20"/>
      <c r="CLT20"/>
      <c r="CLU20"/>
      <c r="CLV20"/>
      <c r="CLW20"/>
      <c r="CLX20"/>
      <c r="CLY20"/>
      <c r="CLZ20"/>
      <c r="CMA20"/>
      <c r="CMB20"/>
      <c r="CMC20"/>
      <c r="CMD20"/>
      <c r="CME20"/>
      <c r="CMF20"/>
      <c r="CMG20"/>
      <c r="CMH20"/>
      <c r="CMI20"/>
      <c r="CMJ20"/>
      <c r="CMK20"/>
      <c r="CML20"/>
      <c r="CMM20"/>
      <c r="CMN20"/>
      <c r="CMO20"/>
      <c r="CMP20"/>
      <c r="CMQ20"/>
      <c r="CMR20"/>
      <c r="CMS20"/>
      <c r="CMT20"/>
      <c r="CMU20"/>
      <c r="CMV20"/>
      <c r="CMW20"/>
      <c r="CMX20"/>
      <c r="CMY20"/>
      <c r="CMZ20"/>
      <c r="CNA20"/>
      <c r="CNB20"/>
      <c r="CNC20"/>
      <c r="CND20"/>
      <c r="CNE20"/>
      <c r="CNF20"/>
      <c r="CNG20"/>
      <c r="CNH20"/>
      <c r="CNI20"/>
      <c r="CNJ20"/>
      <c r="CNK20"/>
      <c r="CNL20"/>
      <c r="CNM20"/>
      <c r="CNN20"/>
      <c r="CNO20"/>
      <c r="CNP20"/>
      <c r="CNQ20"/>
      <c r="CNR20"/>
      <c r="CNS20"/>
      <c r="CNT20"/>
      <c r="CNU20"/>
      <c r="CNV20"/>
      <c r="CNW20"/>
      <c r="CNX20"/>
      <c r="CNY20"/>
      <c r="CNZ20"/>
      <c r="COA20"/>
      <c r="COB20"/>
      <c r="COC20"/>
      <c r="COD20"/>
      <c r="COE20"/>
      <c r="COF20"/>
      <c r="COG20"/>
      <c r="COH20"/>
      <c r="COI20"/>
      <c r="COJ20"/>
      <c r="COK20"/>
      <c r="COL20"/>
      <c r="COM20"/>
      <c r="CON20"/>
      <c r="COO20"/>
      <c r="COP20"/>
      <c r="COQ20"/>
      <c r="COR20"/>
      <c r="COS20"/>
      <c r="COT20"/>
      <c r="COU20"/>
      <c r="COV20"/>
      <c r="COW20"/>
      <c r="COX20"/>
      <c r="COY20"/>
      <c r="COZ20"/>
      <c r="CPA20"/>
      <c r="CPB20"/>
      <c r="CPC20"/>
      <c r="CPD20"/>
      <c r="CPE20"/>
      <c r="CPF20"/>
      <c r="CPG20"/>
      <c r="CPH20"/>
      <c r="CPI20"/>
      <c r="CPJ20"/>
      <c r="CPK20"/>
      <c r="CPL20"/>
      <c r="CPM20"/>
      <c r="CPN20"/>
      <c r="CPO20"/>
      <c r="CPP20"/>
      <c r="CPQ20"/>
      <c r="CPR20"/>
      <c r="CPS20"/>
      <c r="CPT20"/>
      <c r="CPU20"/>
      <c r="CPV20"/>
      <c r="CPW20"/>
      <c r="CPX20"/>
      <c r="CPY20"/>
      <c r="CPZ20"/>
      <c r="CQA20"/>
      <c r="CQB20"/>
      <c r="CQC20"/>
      <c r="CQD20"/>
      <c r="CQE20"/>
      <c r="CQF20"/>
      <c r="CQG20"/>
      <c r="CQH20"/>
      <c r="CQI20"/>
      <c r="CQJ20"/>
      <c r="CQK20"/>
      <c r="CQL20"/>
      <c r="CQM20"/>
      <c r="CQN20"/>
      <c r="CQO20"/>
      <c r="CQP20"/>
      <c r="CQQ20"/>
      <c r="CQR20"/>
      <c r="CQS20"/>
      <c r="CQT20"/>
      <c r="CQU20"/>
      <c r="CQV20"/>
      <c r="CQW20"/>
      <c r="CQX20"/>
      <c r="CQY20"/>
      <c r="CQZ20"/>
      <c r="CRA20"/>
      <c r="CRB20"/>
      <c r="CRC20"/>
      <c r="CRD20"/>
      <c r="CRE20"/>
      <c r="CRF20"/>
      <c r="CRG20"/>
      <c r="CRH20"/>
      <c r="CRI20"/>
      <c r="CRJ20"/>
      <c r="CRK20"/>
      <c r="CRL20"/>
      <c r="CRM20"/>
      <c r="CRN20"/>
      <c r="CRO20"/>
      <c r="CRP20"/>
      <c r="CRQ20"/>
      <c r="CRR20"/>
      <c r="CRS20"/>
      <c r="CRT20"/>
      <c r="CRU20"/>
      <c r="CRV20"/>
      <c r="CRW20"/>
      <c r="CRX20"/>
      <c r="CRY20"/>
      <c r="CRZ20"/>
      <c r="CSA20"/>
      <c r="CSB20"/>
      <c r="CSC20"/>
      <c r="CSD20"/>
      <c r="CSE20"/>
      <c r="CSF20"/>
      <c r="CSG20"/>
      <c r="CSH20"/>
      <c r="CSI20"/>
      <c r="CSJ20"/>
      <c r="CSK20"/>
      <c r="CSL20"/>
      <c r="CSM20"/>
      <c r="CSN20"/>
      <c r="CSO20"/>
      <c r="CSP20"/>
      <c r="CSQ20"/>
      <c r="CSR20"/>
      <c r="CSS20"/>
      <c r="CST20"/>
      <c r="CSU20"/>
      <c r="CSV20"/>
      <c r="CSW20"/>
      <c r="CSX20"/>
      <c r="CSY20"/>
      <c r="CSZ20"/>
      <c r="CTA20"/>
      <c r="CTB20"/>
      <c r="CTC20"/>
      <c r="CTD20"/>
      <c r="CTE20"/>
      <c r="CTF20"/>
      <c r="CTG20"/>
      <c r="CTH20"/>
      <c r="CTI20"/>
      <c r="CTJ20"/>
      <c r="CTK20"/>
      <c r="CTL20"/>
      <c r="CTM20"/>
      <c r="CTN20"/>
      <c r="CTO20"/>
      <c r="CTP20"/>
      <c r="CTQ20"/>
      <c r="CTR20"/>
      <c r="CTS20"/>
      <c r="CTT20"/>
      <c r="CTU20"/>
      <c r="CTV20"/>
      <c r="CTW20"/>
      <c r="CTX20"/>
      <c r="CTY20"/>
      <c r="CTZ20"/>
      <c r="CUA20"/>
      <c r="CUB20"/>
      <c r="CUC20"/>
      <c r="CUD20"/>
      <c r="CUE20"/>
      <c r="CUF20"/>
      <c r="CUG20"/>
      <c r="CUH20"/>
      <c r="CUI20"/>
      <c r="CUJ20"/>
      <c r="CUK20"/>
      <c r="CUL20"/>
      <c r="CUM20"/>
      <c r="CUN20"/>
      <c r="CUO20"/>
      <c r="CUP20"/>
      <c r="CUQ20"/>
      <c r="CUR20"/>
      <c r="CUS20"/>
      <c r="CUT20"/>
      <c r="CUU20"/>
      <c r="CUV20"/>
      <c r="CUW20"/>
      <c r="CUX20"/>
      <c r="CUY20"/>
      <c r="CUZ20"/>
      <c r="CVA20"/>
      <c r="CVB20"/>
      <c r="CVC20"/>
      <c r="CVD20"/>
      <c r="CVE20"/>
      <c r="CVF20"/>
      <c r="CVG20"/>
      <c r="CVH20"/>
      <c r="CVI20"/>
      <c r="CVJ20"/>
      <c r="CVK20"/>
      <c r="CVL20"/>
      <c r="CVM20"/>
      <c r="CVN20"/>
      <c r="CVO20"/>
      <c r="CVP20"/>
      <c r="CVQ20"/>
      <c r="CVR20"/>
      <c r="CVS20"/>
      <c r="CVT20"/>
      <c r="CVU20"/>
      <c r="CVV20"/>
      <c r="CVW20"/>
      <c r="CVX20"/>
      <c r="CVY20"/>
      <c r="CVZ20"/>
      <c r="CWA20"/>
      <c r="CWB20"/>
      <c r="CWC20"/>
      <c r="CWD20"/>
      <c r="CWE20"/>
      <c r="CWF20"/>
      <c r="CWG20"/>
      <c r="CWH20"/>
      <c r="CWI20"/>
      <c r="CWJ20"/>
      <c r="CWK20"/>
      <c r="CWL20"/>
      <c r="CWM20"/>
      <c r="CWN20"/>
      <c r="CWO20"/>
      <c r="CWP20"/>
      <c r="CWQ20"/>
      <c r="CWR20"/>
      <c r="CWS20"/>
      <c r="CWT20"/>
      <c r="CWU20"/>
      <c r="CWV20"/>
      <c r="CWW20"/>
      <c r="CWX20"/>
      <c r="CWY20"/>
      <c r="CWZ20"/>
      <c r="CXA20"/>
      <c r="CXB20"/>
      <c r="CXC20"/>
      <c r="CXD20"/>
      <c r="CXE20"/>
      <c r="CXF20"/>
      <c r="CXG20"/>
      <c r="CXH20"/>
      <c r="CXI20"/>
      <c r="CXJ20"/>
      <c r="CXK20"/>
      <c r="CXL20"/>
      <c r="CXM20"/>
      <c r="CXN20"/>
      <c r="CXO20"/>
      <c r="CXP20"/>
      <c r="CXQ20"/>
      <c r="CXR20"/>
      <c r="CXS20"/>
      <c r="CXT20"/>
      <c r="CXU20"/>
      <c r="CXV20"/>
      <c r="CXW20"/>
      <c r="CXX20"/>
      <c r="CXY20"/>
      <c r="CXZ20"/>
      <c r="CYA20"/>
      <c r="CYB20"/>
      <c r="CYC20"/>
      <c r="CYD20"/>
      <c r="CYE20"/>
      <c r="CYF20"/>
      <c r="CYG20"/>
      <c r="CYH20"/>
      <c r="CYI20"/>
      <c r="CYJ20"/>
      <c r="CYK20"/>
      <c r="CYL20"/>
      <c r="CYM20"/>
      <c r="CYN20"/>
      <c r="CYO20"/>
      <c r="CYP20"/>
      <c r="CYQ20"/>
      <c r="CYR20"/>
      <c r="CYS20"/>
      <c r="CYT20"/>
      <c r="CYU20"/>
      <c r="CYV20"/>
      <c r="CYW20"/>
      <c r="CYX20"/>
      <c r="CYY20"/>
      <c r="CYZ20"/>
      <c r="CZA20"/>
      <c r="CZB20"/>
      <c r="CZC20"/>
      <c r="CZD20"/>
      <c r="CZE20"/>
      <c r="CZF20"/>
      <c r="CZG20"/>
      <c r="CZH20"/>
      <c r="CZI20"/>
      <c r="CZJ20"/>
      <c r="CZK20"/>
      <c r="CZL20"/>
      <c r="CZM20"/>
      <c r="CZN20"/>
      <c r="CZO20"/>
      <c r="CZP20"/>
      <c r="CZQ20"/>
      <c r="CZR20"/>
      <c r="CZS20"/>
      <c r="CZT20"/>
      <c r="CZU20"/>
      <c r="CZV20"/>
      <c r="CZW20"/>
      <c r="CZX20"/>
      <c r="CZY20"/>
      <c r="CZZ20"/>
      <c r="DAA20"/>
      <c r="DAB20"/>
      <c r="DAC20"/>
      <c r="DAD20"/>
      <c r="DAE20"/>
      <c r="DAF20"/>
      <c r="DAG20"/>
      <c r="DAH20"/>
      <c r="DAI20"/>
      <c r="DAJ20"/>
      <c r="DAK20"/>
      <c r="DAL20"/>
      <c r="DAM20"/>
      <c r="DAN20"/>
      <c r="DAO20"/>
      <c r="DAP20"/>
      <c r="DAQ20"/>
      <c r="DAR20"/>
      <c r="DAS20"/>
      <c r="DAT20"/>
      <c r="DAU20"/>
      <c r="DAV20"/>
      <c r="DAW20"/>
      <c r="DAX20"/>
      <c r="DAY20"/>
      <c r="DAZ20"/>
      <c r="DBA20"/>
      <c r="DBB20"/>
      <c r="DBC20"/>
      <c r="DBD20"/>
      <c r="DBE20"/>
      <c r="DBF20"/>
      <c r="DBG20"/>
      <c r="DBH20"/>
      <c r="DBI20"/>
      <c r="DBJ20"/>
      <c r="DBK20"/>
      <c r="DBL20"/>
      <c r="DBM20"/>
      <c r="DBN20"/>
      <c r="DBO20"/>
      <c r="DBP20"/>
      <c r="DBQ20"/>
      <c r="DBR20"/>
      <c r="DBS20"/>
      <c r="DBT20"/>
      <c r="DBU20"/>
      <c r="DBV20"/>
      <c r="DBW20"/>
      <c r="DBX20"/>
      <c r="DBY20"/>
      <c r="DBZ20"/>
      <c r="DCA20"/>
      <c r="DCB20"/>
      <c r="DCC20"/>
      <c r="DCD20"/>
      <c r="DCE20"/>
      <c r="DCF20"/>
      <c r="DCG20"/>
      <c r="DCH20"/>
      <c r="DCI20"/>
      <c r="DCJ20"/>
      <c r="DCK20"/>
      <c r="DCL20"/>
      <c r="DCM20"/>
      <c r="DCN20"/>
      <c r="DCO20"/>
      <c r="DCP20"/>
      <c r="DCQ20"/>
      <c r="DCR20"/>
      <c r="DCS20"/>
      <c r="DCT20"/>
      <c r="DCU20"/>
      <c r="DCV20"/>
      <c r="DCW20"/>
      <c r="DCX20"/>
      <c r="DCY20"/>
      <c r="DCZ20"/>
      <c r="DDA20"/>
      <c r="DDB20"/>
      <c r="DDC20"/>
      <c r="DDD20"/>
      <c r="DDE20"/>
      <c r="DDF20"/>
      <c r="DDG20"/>
      <c r="DDH20"/>
      <c r="DDI20"/>
      <c r="DDJ20"/>
      <c r="DDK20"/>
      <c r="DDL20"/>
      <c r="DDM20"/>
      <c r="DDN20"/>
      <c r="DDO20"/>
      <c r="DDP20"/>
      <c r="DDQ20"/>
      <c r="DDR20"/>
      <c r="DDS20"/>
      <c r="DDT20"/>
      <c r="DDU20"/>
      <c r="DDV20"/>
      <c r="DDW20"/>
      <c r="DDX20"/>
      <c r="DDY20"/>
      <c r="DDZ20"/>
      <c r="DEA20"/>
      <c r="DEB20"/>
      <c r="DEC20"/>
      <c r="DED20"/>
      <c r="DEE20"/>
      <c r="DEF20"/>
      <c r="DEG20"/>
      <c r="DEH20"/>
      <c r="DEI20"/>
      <c r="DEJ20"/>
      <c r="DEK20"/>
      <c r="DEL20"/>
      <c r="DEM20"/>
      <c r="DEN20"/>
      <c r="DEO20"/>
      <c r="DEP20"/>
      <c r="DEQ20"/>
      <c r="DER20"/>
      <c r="DES20"/>
      <c r="DET20"/>
      <c r="DEU20"/>
      <c r="DEV20"/>
      <c r="DEW20"/>
      <c r="DEX20"/>
      <c r="DEY20"/>
      <c r="DEZ20"/>
      <c r="DFA20"/>
      <c r="DFB20"/>
      <c r="DFC20"/>
      <c r="DFD20"/>
      <c r="DFE20"/>
      <c r="DFF20"/>
      <c r="DFG20"/>
      <c r="DFH20"/>
      <c r="DFI20"/>
      <c r="DFJ20"/>
      <c r="DFK20"/>
      <c r="DFL20"/>
      <c r="DFM20"/>
      <c r="DFN20"/>
      <c r="DFO20"/>
      <c r="DFP20"/>
      <c r="DFQ20"/>
      <c r="DFR20"/>
      <c r="DFS20"/>
      <c r="DFT20"/>
      <c r="DFU20"/>
      <c r="DFV20"/>
      <c r="DFW20"/>
      <c r="DFX20"/>
      <c r="DFY20"/>
      <c r="DFZ20"/>
      <c r="DGA20"/>
      <c r="DGB20"/>
      <c r="DGC20"/>
      <c r="DGD20"/>
      <c r="DGE20"/>
      <c r="DGF20"/>
      <c r="DGG20"/>
      <c r="DGH20"/>
      <c r="DGI20"/>
      <c r="DGJ20"/>
      <c r="DGK20"/>
      <c r="DGL20"/>
      <c r="DGM20"/>
      <c r="DGN20"/>
      <c r="DGO20"/>
      <c r="DGP20"/>
      <c r="DGQ20"/>
      <c r="DGR20"/>
      <c r="DGS20"/>
      <c r="DGT20"/>
      <c r="DGU20"/>
      <c r="DGV20"/>
      <c r="DGW20"/>
      <c r="DGX20"/>
      <c r="DGY20"/>
      <c r="DGZ20"/>
      <c r="DHA20"/>
      <c r="DHB20"/>
      <c r="DHC20"/>
      <c r="DHD20"/>
      <c r="DHE20"/>
      <c r="DHF20"/>
      <c r="DHG20"/>
      <c r="DHH20"/>
      <c r="DHI20"/>
      <c r="DHJ20"/>
      <c r="DHK20"/>
      <c r="DHL20"/>
      <c r="DHM20"/>
      <c r="DHN20"/>
      <c r="DHO20"/>
      <c r="DHP20"/>
      <c r="DHQ20"/>
      <c r="DHR20"/>
      <c r="DHS20"/>
      <c r="DHT20"/>
      <c r="DHU20"/>
      <c r="DHV20"/>
      <c r="DHW20"/>
      <c r="DHX20"/>
      <c r="DHY20"/>
      <c r="DHZ20"/>
      <c r="DIA20"/>
      <c r="DIB20"/>
      <c r="DIC20"/>
      <c r="DID20"/>
      <c r="DIE20"/>
      <c r="DIF20"/>
      <c r="DIG20"/>
      <c r="DIH20"/>
      <c r="DII20"/>
      <c r="DIJ20"/>
      <c r="DIK20"/>
      <c r="DIL20"/>
      <c r="DIM20"/>
      <c r="DIN20"/>
      <c r="DIO20"/>
      <c r="DIP20"/>
      <c r="DIQ20"/>
      <c r="DIR20"/>
      <c r="DIS20"/>
      <c r="DIT20"/>
      <c r="DIU20"/>
      <c r="DIV20"/>
      <c r="DIW20"/>
      <c r="DIX20"/>
      <c r="DIY20"/>
      <c r="DIZ20"/>
      <c r="DJA20"/>
      <c r="DJB20"/>
      <c r="DJC20"/>
      <c r="DJD20"/>
      <c r="DJE20"/>
      <c r="DJF20"/>
      <c r="DJG20"/>
      <c r="DJH20"/>
      <c r="DJI20"/>
      <c r="DJJ20"/>
      <c r="DJK20"/>
      <c r="DJL20"/>
      <c r="DJM20"/>
      <c r="DJN20"/>
      <c r="DJO20"/>
      <c r="DJP20"/>
      <c r="DJQ20"/>
      <c r="DJR20"/>
      <c r="DJS20"/>
      <c r="DJT20"/>
      <c r="DJU20"/>
      <c r="DJV20"/>
      <c r="DJW20"/>
      <c r="DJX20"/>
      <c r="DJY20"/>
      <c r="DJZ20"/>
      <c r="DKA20"/>
      <c r="DKB20"/>
      <c r="DKC20"/>
      <c r="DKD20"/>
      <c r="DKE20"/>
      <c r="DKF20"/>
      <c r="DKG20"/>
      <c r="DKH20"/>
      <c r="DKI20"/>
      <c r="DKJ20"/>
      <c r="DKK20"/>
      <c r="DKL20"/>
      <c r="DKM20"/>
      <c r="DKN20"/>
      <c r="DKO20"/>
      <c r="DKP20"/>
      <c r="DKQ20"/>
      <c r="DKR20"/>
      <c r="DKS20"/>
      <c r="DKT20"/>
      <c r="DKU20"/>
      <c r="DKV20"/>
      <c r="DKW20"/>
      <c r="DKX20"/>
      <c r="DKY20"/>
      <c r="DKZ20"/>
      <c r="DLA20"/>
      <c r="DLB20"/>
      <c r="DLC20"/>
      <c r="DLD20"/>
      <c r="DLE20"/>
      <c r="DLF20"/>
      <c r="DLG20"/>
      <c r="DLH20"/>
      <c r="DLI20"/>
      <c r="DLJ20"/>
      <c r="DLK20"/>
      <c r="DLL20"/>
      <c r="DLM20"/>
      <c r="DLN20"/>
      <c r="DLO20"/>
      <c r="DLP20"/>
      <c r="DLQ20"/>
      <c r="DLR20"/>
      <c r="DLS20"/>
      <c r="DLT20"/>
      <c r="DLU20"/>
      <c r="DLV20"/>
      <c r="DLW20"/>
      <c r="DLX20"/>
      <c r="DLY20"/>
      <c r="DLZ20"/>
      <c r="DMA20"/>
      <c r="DMB20"/>
      <c r="DMC20"/>
      <c r="DMD20"/>
      <c r="DME20"/>
      <c r="DMF20"/>
      <c r="DMG20"/>
      <c r="DMH20"/>
      <c r="DMI20"/>
      <c r="DMJ20"/>
      <c r="DMK20"/>
      <c r="DML20"/>
      <c r="DMM20"/>
      <c r="DMN20"/>
      <c r="DMO20"/>
      <c r="DMP20"/>
      <c r="DMQ20"/>
      <c r="DMR20"/>
      <c r="DMS20"/>
      <c r="DMT20"/>
      <c r="DMU20"/>
      <c r="DMV20"/>
      <c r="DMW20"/>
      <c r="DMX20"/>
      <c r="DMY20"/>
      <c r="DMZ20"/>
      <c r="DNA20"/>
      <c r="DNB20"/>
      <c r="DNC20"/>
      <c r="DND20"/>
      <c r="DNE20"/>
      <c r="DNF20"/>
      <c r="DNG20"/>
      <c r="DNH20"/>
      <c r="DNI20"/>
      <c r="DNJ20"/>
      <c r="DNK20"/>
      <c r="DNL20"/>
      <c r="DNM20"/>
      <c r="DNN20"/>
      <c r="DNO20"/>
      <c r="DNP20"/>
      <c r="DNQ20"/>
      <c r="DNR20"/>
      <c r="DNS20"/>
      <c r="DNT20"/>
      <c r="DNU20"/>
      <c r="DNV20"/>
      <c r="DNW20"/>
      <c r="DNX20"/>
      <c r="DNY20"/>
      <c r="DNZ20"/>
      <c r="DOA20"/>
      <c r="DOB20"/>
      <c r="DOC20"/>
      <c r="DOD20"/>
      <c r="DOE20"/>
      <c r="DOF20"/>
      <c r="DOG20"/>
      <c r="DOH20"/>
      <c r="DOI20"/>
      <c r="DOJ20"/>
      <c r="DOK20"/>
      <c r="DOL20"/>
      <c r="DOM20"/>
      <c r="DON20"/>
      <c r="DOO20"/>
      <c r="DOP20"/>
      <c r="DOQ20"/>
      <c r="DOR20"/>
      <c r="DOS20"/>
      <c r="DOT20"/>
      <c r="DOU20"/>
      <c r="DOV20"/>
      <c r="DOW20"/>
      <c r="DOX20"/>
      <c r="DOY20"/>
      <c r="DOZ20"/>
      <c r="DPA20"/>
      <c r="DPB20"/>
      <c r="DPC20"/>
      <c r="DPD20"/>
      <c r="DPE20"/>
      <c r="DPF20"/>
      <c r="DPG20"/>
      <c r="DPH20"/>
      <c r="DPI20"/>
      <c r="DPJ20"/>
      <c r="DPK20"/>
      <c r="DPL20"/>
      <c r="DPM20"/>
      <c r="DPN20"/>
      <c r="DPO20"/>
      <c r="DPP20"/>
      <c r="DPQ20"/>
      <c r="DPR20"/>
      <c r="DPS20"/>
      <c r="DPT20"/>
      <c r="DPU20"/>
      <c r="DPV20"/>
      <c r="DPW20"/>
      <c r="DPX20"/>
      <c r="DPY20"/>
      <c r="DPZ20"/>
      <c r="DQA20"/>
      <c r="DQB20"/>
      <c r="DQC20"/>
      <c r="DQD20"/>
      <c r="DQE20"/>
      <c r="DQF20"/>
      <c r="DQG20"/>
      <c r="DQH20"/>
      <c r="DQI20"/>
      <c r="DQJ20"/>
      <c r="DQK20"/>
      <c r="DQL20"/>
      <c r="DQM20"/>
      <c r="DQN20"/>
      <c r="DQO20"/>
      <c r="DQP20"/>
      <c r="DQQ20"/>
      <c r="DQR20"/>
      <c r="DQS20"/>
      <c r="DQT20"/>
      <c r="DQU20"/>
      <c r="DQV20"/>
      <c r="DQW20"/>
      <c r="DQX20"/>
      <c r="DQY20"/>
      <c r="DQZ20"/>
      <c r="DRA20"/>
      <c r="DRB20"/>
      <c r="DRC20"/>
      <c r="DRD20"/>
      <c r="DRE20"/>
      <c r="DRF20"/>
      <c r="DRG20"/>
      <c r="DRH20"/>
      <c r="DRI20"/>
      <c r="DRJ20"/>
      <c r="DRK20"/>
      <c r="DRL20"/>
      <c r="DRM20"/>
      <c r="DRN20"/>
      <c r="DRO20"/>
      <c r="DRP20"/>
      <c r="DRQ20"/>
      <c r="DRR20"/>
      <c r="DRS20"/>
      <c r="DRT20"/>
      <c r="DRU20"/>
      <c r="DRV20"/>
      <c r="DRW20"/>
      <c r="DRX20"/>
      <c r="DRY20"/>
      <c r="DRZ20"/>
      <c r="DSA20"/>
      <c r="DSB20"/>
      <c r="DSC20"/>
      <c r="DSD20"/>
      <c r="DSE20"/>
      <c r="DSF20"/>
      <c r="DSG20"/>
      <c r="DSH20"/>
      <c r="DSI20"/>
      <c r="DSJ20"/>
      <c r="DSK20"/>
      <c r="DSL20"/>
      <c r="DSM20"/>
      <c r="DSN20"/>
      <c r="DSO20"/>
      <c r="DSP20"/>
      <c r="DSQ20"/>
      <c r="DSR20"/>
      <c r="DSS20"/>
      <c r="DST20"/>
      <c r="DSU20"/>
      <c r="DSV20"/>
      <c r="DSW20"/>
      <c r="DSX20"/>
      <c r="DSY20"/>
      <c r="DSZ20"/>
      <c r="DTA20"/>
      <c r="DTB20"/>
      <c r="DTC20"/>
      <c r="DTD20"/>
      <c r="DTE20"/>
      <c r="DTF20"/>
      <c r="DTG20"/>
      <c r="DTH20"/>
      <c r="DTI20"/>
      <c r="DTJ20"/>
      <c r="DTK20"/>
      <c r="DTL20"/>
      <c r="DTM20"/>
      <c r="DTN20"/>
      <c r="DTO20"/>
      <c r="DTP20"/>
      <c r="DTQ20"/>
      <c r="DTR20"/>
      <c r="DTS20"/>
      <c r="DTT20"/>
      <c r="DTU20"/>
      <c r="DTV20"/>
      <c r="DTW20"/>
      <c r="DTX20"/>
      <c r="DTY20"/>
      <c r="DTZ20"/>
      <c r="DUA20"/>
      <c r="DUB20"/>
      <c r="DUC20"/>
      <c r="DUD20"/>
      <c r="DUE20"/>
      <c r="DUF20"/>
      <c r="DUG20"/>
      <c r="DUH20"/>
      <c r="DUI20"/>
      <c r="DUJ20"/>
      <c r="DUK20"/>
      <c r="DUL20"/>
      <c r="DUM20"/>
      <c r="DUN20"/>
      <c r="DUO20"/>
      <c r="DUP20"/>
      <c r="DUQ20"/>
      <c r="DUR20"/>
      <c r="DUS20"/>
      <c r="DUT20"/>
      <c r="DUU20"/>
      <c r="DUV20"/>
      <c r="DUW20"/>
      <c r="DUX20"/>
      <c r="DUY20"/>
      <c r="DUZ20"/>
      <c r="DVA20"/>
      <c r="DVB20"/>
      <c r="DVC20"/>
      <c r="DVD20"/>
      <c r="DVE20"/>
      <c r="DVF20"/>
      <c r="DVG20"/>
      <c r="DVH20"/>
      <c r="DVI20"/>
      <c r="DVJ20"/>
      <c r="DVK20"/>
      <c r="DVL20"/>
      <c r="DVM20"/>
      <c r="DVN20"/>
      <c r="DVO20"/>
      <c r="DVP20"/>
      <c r="DVQ20"/>
      <c r="DVR20"/>
      <c r="DVS20"/>
      <c r="DVT20"/>
      <c r="DVU20"/>
      <c r="DVV20"/>
      <c r="DVW20"/>
      <c r="DVX20"/>
      <c r="DVY20"/>
      <c r="DVZ20"/>
      <c r="DWA20"/>
      <c r="DWB20"/>
      <c r="DWC20"/>
      <c r="DWD20"/>
      <c r="DWE20"/>
      <c r="DWF20"/>
      <c r="DWG20"/>
      <c r="DWH20"/>
      <c r="DWI20"/>
      <c r="DWJ20"/>
      <c r="DWK20"/>
      <c r="DWL20"/>
      <c r="DWM20"/>
      <c r="DWN20"/>
      <c r="DWO20"/>
      <c r="DWP20"/>
      <c r="DWQ20"/>
      <c r="DWR20"/>
      <c r="DWS20"/>
      <c r="DWT20"/>
      <c r="DWU20"/>
      <c r="DWV20"/>
      <c r="DWW20"/>
      <c r="DWX20"/>
      <c r="DWY20"/>
      <c r="DWZ20"/>
      <c r="DXA20"/>
      <c r="DXB20"/>
      <c r="DXC20"/>
      <c r="DXD20"/>
      <c r="DXE20"/>
      <c r="DXF20"/>
      <c r="DXG20"/>
      <c r="DXH20"/>
      <c r="DXI20"/>
      <c r="DXJ20"/>
      <c r="DXK20"/>
      <c r="DXL20"/>
      <c r="DXM20"/>
      <c r="DXN20"/>
      <c r="DXO20"/>
      <c r="DXP20"/>
      <c r="DXQ20"/>
      <c r="DXR20"/>
      <c r="DXS20"/>
      <c r="DXT20"/>
      <c r="DXU20"/>
      <c r="DXV20"/>
      <c r="DXW20"/>
      <c r="DXX20"/>
      <c r="DXY20"/>
      <c r="DXZ20"/>
      <c r="DYA20"/>
      <c r="DYB20"/>
      <c r="DYC20"/>
      <c r="DYD20"/>
      <c r="DYE20"/>
      <c r="DYF20"/>
      <c r="DYG20"/>
      <c r="DYH20"/>
      <c r="DYI20"/>
      <c r="DYJ20"/>
      <c r="DYK20"/>
      <c r="DYL20"/>
      <c r="DYM20"/>
      <c r="DYN20"/>
      <c r="DYO20"/>
      <c r="DYP20"/>
      <c r="DYQ20"/>
      <c r="DYR20"/>
      <c r="DYS20"/>
      <c r="DYT20"/>
      <c r="DYU20"/>
      <c r="DYV20"/>
      <c r="DYW20"/>
      <c r="DYX20"/>
      <c r="DYY20"/>
      <c r="DYZ20"/>
      <c r="DZA20"/>
      <c r="DZB20"/>
      <c r="DZC20"/>
      <c r="DZD20"/>
      <c r="DZE20"/>
      <c r="DZF20"/>
      <c r="DZG20"/>
      <c r="DZH20"/>
      <c r="DZI20"/>
      <c r="DZJ20"/>
      <c r="DZK20"/>
      <c r="DZL20"/>
      <c r="DZM20"/>
      <c r="DZN20"/>
      <c r="DZO20"/>
      <c r="DZP20"/>
      <c r="DZQ20"/>
      <c r="DZR20"/>
      <c r="DZS20"/>
      <c r="DZT20"/>
      <c r="DZU20"/>
      <c r="DZV20"/>
      <c r="DZW20"/>
      <c r="DZX20"/>
      <c r="DZY20"/>
      <c r="DZZ20"/>
      <c r="EAA20"/>
      <c r="EAB20"/>
      <c r="EAC20"/>
      <c r="EAD20"/>
      <c r="EAE20"/>
      <c r="EAF20"/>
      <c r="EAG20"/>
      <c r="EAH20"/>
      <c r="EAI20"/>
      <c r="EAJ20"/>
      <c r="EAK20"/>
      <c r="EAL20"/>
      <c r="EAM20"/>
      <c r="EAN20"/>
      <c r="EAO20"/>
      <c r="EAP20"/>
      <c r="EAQ20"/>
      <c r="EAR20"/>
      <c r="EAS20"/>
      <c r="EAT20"/>
      <c r="EAU20"/>
      <c r="EAV20"/>
      <c r="EAW20"/>
      <c r="EAX20"/>
      <c r="EAY20"/>
      <c r="EAZ20"/>
      <c r="EBA20"/>
      <c r="EBB20"/>
      <c r="EBC20"/>
      <c r="EBD20"/>
      <c r="EBE20"/>
      <c r="EBF20"/>
      <c r="EBG20"/>
      <c r="EBH20"/>
      <c r="EBI20"/>
      <c r="EBJ20"/>
      <c r="EBK20"/>
      <c r="EBL20"/>
      <c r="EBM20"/>
      <c r="EBN20"/>
      <c r="EBO20"/>
      <c r="EBP20"/>
      <c r="EBQ20"/>
      <c r="EBR20"/>
      <c r="EBS20"/>
      <c r="EBT20"/>
      <c r="EBU20"/>
      <c r="EBV20"/>
      <c r="EBW20"/>
      <c r="EBX20"/>
      <c r="EBY20"/>
      <c r="EBZ20"/>
      <c r="ECA20"/>
      <c r="ECB20"/>
      <c r="ECC20"/>
      <c r="ECD20"/>
      <c r="ECE20"/>
      <c r="ECF20"/>
      <c r="ECG20"/>
      <c r="ECH20"/>
      <c r="ECI20"/>
      <c r="ECJ20"/>
      <c r="ECK20"/>
      <c r="ECL20"/>
      <c r="ECM20"/>
      <c r="ECN20"/>
      <c r="ECO20"/>
      <c r="ECP20"/>
      <c r="ECQ20"/>
      <c r="ECR20"/>
      <c r="ECS20"/>
      <c r="ECT20"/>
      <c r="ECU20"/>
      <c r="ECV20"/>
      <c r="ECW20"/>
      <c r="ECX20"/>
      <c r="ECY20"/>
      <c r="ECZ20"/>
      <c r="EDA20"/>
      <c r="EDB20"/>
      <c r="EDC20"/>
      <c r="EDD20"/>
      <c r="EDE20"/>
      <c r="EDF20"/>
      <c r="EDG20"/>
      <c r="EDH20"/>
      <c r="EDI20"/>
      <c r="EDJ20"/>
      <c r="EDK20"/>
      <c r="EDL20"/>
      <c r="EDM20"/>
      <c r="EDN20"/>
      <c r="EDO20"/>
      <c r="EDP20"/>
      <c r="EDQ20"/>
      <c r="EDR20"/>
      <c r="EDS20"/>
      <c r="EDT20"/>
      <c r="EDU20"/>
      <c r="EDV20"/>
      <c r="EDW20"/>
      <c r="EDX20"/>
      <c r="EDY20"/>
      <c r="EDZ20"/>
      <c r="EEA20"/>
      <c r="EEB20"/>
      <c r="EEC20"/>
      <c r="EED20"/>
      <c r="EEE20"/>
      <c r="EEF20"/>
      <c r="EEG20"/>
      <c r="EEH20"/>
      <c r="EEI20"/>
      <c r="EEJ20"/>
      <c r="EEK20"/>
      <c r="EEL20"/>
      <c r="EEM20"/>
      <c r="EEN20"/>
      <c r="EEO20"/>
      <c r="EEP20"/>
      <c r="EEQ20"/>
      <c r="EER20"/>
      <c r="EES20"/>
      <c r="EET20"/>
      <c r="EEU20"/>
      <c r="EEV20"/>
      <c r="EEW20"/>
      <c r="EEX20"/>
      <c r="EEY20"/>
      <c r="EEZ20"/>
      <c r="EFA20"/>
      <c r="EFB20"/>
      <c r="EFC20"/>
      <c r="EFD20"/>
      <c r="EFE20"/>
      <c r="EFF20"/>
      <c r="EFG20"/>
      <c r="EFH20"/>
      <c r="EFI20"/>
      <c r="EFJ20"/>
      <c r="EFK20"/>
      <c r="EFL20"/>
      <c r="EFM20"/>
      <c r="EFN20"/>
      <c r="EFO20"/>
      <c r="EFP20"/>
      <c r="EFQ20"/>
      <c r="EFR20"/>
      <c r="EFS20"/>
      <c r="EFT20"/>
      <c r="EFU20"/>
      <c r="EFV20"/>
      <c r="EFW20"/>
      <c r="EFX20"/>
      <c r="EFY20"/>
      <c r="EFZ20"/>
      <c r="EGA20"/>
      <c r="EGB20"/>
      <c r="EGC20"/>
      <c r="EGD20"/>
      <c r="EGE20"/>
      <c r="EGF20"/>
      <c r="EGG20"/>
      <c r="EGH20"/>
      <c r="EGI20"/>
      <c r="EGJ20"/>
      <c r="EGK20"/>
      <c r="EGL20"/>
      <c r="EGM20"/>
      <c r="EGN20"/>
      <c r="EGO20"/>
      <c r="EGP20"/>
      <c r="EGQ20"/>
      <c r="EGR20"/>
      <c r="EGS20"/>
      <c r="EGT20"/>
      <c r="EGU20"/>
      <c r="EGV20"/>
      <c r="EGW20"/>
      <c r="EGX20"/>
      <c r="EGY20"/>
      <c r="EGZ20"/>
      <c r="EHA20"/>
      <c r="EHB20"/>
      <c r="EHC20"/>
      <c r="EHD20"/>
      <c r="EHE20"/>
      <c r="EHF20"/>
      <c r="EHG20"/>
      <c r="EHH20"/>
      <c r="EHI20"/>
      <c r="EHJ20"/>
      <c r="EHK20"/>
      <c r="EHL20"/>
      <c r="EHM20"/>
      <c r="EHN20"/>
      <c r="EHO20"/>
      <c r="EHP20"/>
      <c r="EHQ20"/>
      <c r="EHR20"/>
      <c r="EHS20"/>
      <c r="EHT20"/>
      <c r="EHU20"/>
      <c r="EHV20"/>
      <c r="EHW20"/>
      <c r="EHX20"/>
      <c r="EHY20"/>
      <c r="EHZ20"/>
      <c r="EIA20"/>
      <c r="EIB20"/>
      <c r="EIC20"/>
      <c r="EID20"/>
      <c r="EIE20"/>
      <c r="EIF20"/>
      <c r="EIG20"/>
      <c r="EIH20"/>
      <c r="EII20"/>
      <c r="EIJ20"/>
      <c r="EIK20"/>
      <c r="EIL20"/>
      <c r="EIM20"/>
      <c r="EIN20"/>
      <c r="EIO20"/>
      <c r="EIP20"/>
      <c r="EIQ20"/>
      <c r="EIR20"/>
      <c r="EIS20"/>
      <c r="EIT20"/>
      <c r="EIU20"/>
      <c r="EIV20"/>
      <c r="EIW20"/>
      <c r="EIX20"/>
      <c r="EIY20"/>
      <c r="EIZ20"/>
      <c r="EJA20"/>
      <c r="EJB20"/>
      <c r="EJC20"/>
      <c r="EJD20"/>
      <c r="EJE20"/>
      <c r="EJF20"/>
      <c r="EJG20"/>
      <c r="EJH20"/>
      <c r="EJI20"/>
      <c r="EJJ20"/>
      <c r="EJK20"/>
      <c r="EJL20"/>
      <c r="EJM20"/>
      <c r="EJN20"/>
      <c r="EJO20"/>
      <c r="EJP20"/>
      <c r="EJQ20"/>
      <c r="EJR20"/>
      <c r="EJS20"/>
      <c r="EJT20"/>
      <c r="EJU20"/>
      <c r="EJV20"/>
      <c r="EJW20"/>
      <c r="EJX20"/>
      <c r="EJY20"/>
      <c r="EJZ20"/>
      <c r="EKA20"/>
      <c r="EKB20"/>
      <c r="EKC20"/>
      <c r="EKD20"/>
      <c r="EKE20"/>
      <c r="EKF20"/>
      <c r="EKG20"/>
      <c r="EKH20"/>
      <c r="EKI20"/>
      <c r="EKJ20"/>
      <c r="EKK20"/>
      <c r="EKL20"/>
      <c r="EKM20"/>
      <c r="EKN20"/>
      <c r="EKO20"/>
      <c r="EKP20"/>
      <c r="EKQ20"/>
      <c r="EKR20"/>
      <c r="EKS20"/>
      <c r="EKT20"/>
      <c r="EKU20"/>
      <c r="EKV20"/>
      <c r="EKW20"/>
      <c r="EKX20"/>
      <c r="EKY20"/>
      <c r="EKZ20"/>
      <c r="ELA20"/>
      <c r="ELB20"/>
      <c r="ELC20"/>
      <c r="ELD20"/>
      <c r="ELE20"/>
      <c r="ELF20"/>
      <c r="ELG20"/>
      <c r="ELH20"/>
      <c r="ELI20"/>
      <c r="ELJ20"/>
      <c r="ELK20"/>
      <c r="ELL20"/>
      <c r="ELM20"/>
      <c r="ELN20"/>
      <c r="ELO20"/>
      <c r="ELP20"/>
      <c r="ELQ20"/>
      <c r="ELR20"/>
      <c r="ELS20"/>
      <c r="ELT20"/>
      <c r="ELU20"/>
      <c r="ELV20"/>
      <c r="ELW20"/>
      <c r="ELX20"/>
      <c r="ELY20"/>
      <c r="ELZ20"/>
      <c r="EMA20"/>
      <c r="EMB20"/>
      <c r="EMC20"/>
      <c r="EMD20"/>
      <c r="EME20"/>
      <c r="EMF20"/>
      <c r="EMG20"/>
      <c r="EMH20"/>
      <c r="EMI20"/>
      <c r="EMJ20"/>
      <c r="EMK20"/>
      <c r="EML20"/>
      <c r="EMM20"/>
      <c r="EMN20"/>
      <c r="EMO20"/>
      <c r="EMP20"/>
      <c r="EMQ20"/>
      <c r="EMR20"/>
      <c r="EMS20"/>
      <c r="EMT20"/>
      <c r="EMU20"/>
      <c r="EMV20"/>
      <c r="EMW20"/>
      <c r="EMX20"/>
      <c r="EMY20"/>
      <c r="EMZ20"/>
      <c r="ENA20"/>
      <c r="ENB20"/>
      <c r="ENC20"/>
      <c r="END20"/>
      <c r="ENE20"/>
      <c r="ENF20"/>
      <c r="ENG20"/>
      <c r="ENH20"/>
      <c r="ENI20"/>
      <c r="ENJ20"/>
      <c r="ENK20"/>
      <c r="ENL20"/>
      <c r="ENM20"/>
      <c r="ENN20"/>
      <c r="ENO20"/>
      <c r="ENP20"/>
      <c r="ENQ20"/>
      <c r="ENR20"/>
      <c r="ENS20"/>
      <c r="ENT20"/>
      <c r="ENU20"/>
      <c r="ENV20"/>
      <c r="ENW20"/>
      <c r="ENX20"/>
      <c r="ENY20"/>
      <c r="ENZ20"/>
      <c r="EOA20"/>
      <c r="EOB20"/>
      <c r="EOC20"/>
      <c r="EOD20"/>
      <c r="EOE20"/>
      <c r="EOF20"/>
      <c r="EOG20"/>
      <c r="EOH20"/>
      <c r="EOI20"/>
      <c r="EOJ20"/>
      <c r="EOK20"/>
      <c r="EOL20"/>
      <c r="EOM20"/>
      <c r="EON20"/>
      <c r="EOO20"/>
      <c r="EOP20"/>
      <c r="EOQ20"/>
      <c r="EOR20"/>
      <c r="EOS20"/>
      <c r="EOT20"/>
      <c r="EOU20"/>
      <c r="EOV20"/>
      <c r="EOW20"/>
      <c r="EOX20"/>
      <c r="EOY20"/>
      <c r="EOZ20"/>
      <c r="EPA20"/>
      <c r="EPB20"/>
      <c r="EPC20"/>
      <c r="EPD20"/>
      <c r="EPE20"/>
      <c r="EPF20"/>
      <c r="EPG20"/>
      <c r="EPH20"/>
      <c r="EPI20"/>
      <c r="EPJ20"/>
      <c r="EPK20"/>
      <c r="EPL20"/>
      <c r="EPM20"/>
      <c r="EPN20"/>
      <c r="EPO20"/>
      <c r="EPP20"/>
      <c r="EPQ20"/>
      <c r="EPR20"/>
      <c r="EPS20"/>
      <c r="EPT20"/>
      <c r="EPU20"/>
      <c r="EPV20"/>
      <c r="EPW20"/>
      <c r="EPX20"/>
      <c r="EPY20"/>
      <c r="EPZ20"/>
      <c r="EQA20"/>
      <c r="EQB20"/>
      <c r="EQC20"/>
      <c r="EQD20"/>
      <c r="EQE20"/>
      <c r="EQF20"/>
      <c r="EQG20"/>
      <c r="EQH20"/>
      <c r="EQI20"/>
      <c r="EQJ20"/>
      <c r="EQK20"/>
      <c r="EQL20"/>
      <c r="EQM20"/>
      <c r="EQN20"/>
      <c r="EQO20"/>
      <c r="EQP20"/>
      <c r="EQQ20"/>
      <c r="EQR20"/>
      <c r="EQS20"/>
      <c r="EQT20"/>
      <c r="EQU20"/>
      <c r="EQV20"/>
      <c r="EQW20"/>
      <c r="EQX20"/>
      <c r="EQY20"/>
      <c r="EQZ20"/>
      <c r="ERA20"/>
      <c r="ERB20"/>
      <c r="ERC20"/>
      <c r="ERD20"/>
      <c r="ERE20"/>
      <c r="ERF20"/>
      <c r="ERG20"/>
      <c r="ERH20"/>
      <c r="ERI20"/>
      <c r="ERJ20"/>
      <c r="ERK20"/>
      <c r="ERL20"/>
      <c r="ERM20"/>
      <c r="ERN20"/>
      <c r="ERO20"/>
      <c r="ERP20"/>
      <c r="ERQ20"/>
      <c r="ERR20"/>
      <c r="ERS20"/>
      <c r="ERT20"/>
      <c r="ERU20"/>
      <c r="ERV20"/>
      <c r="ERW20"/>
      <c r="ERX20"/>
      <c r="ERY20"/>
      <c r="ERZ20"/>
      <c r="ESA20"/>
      <c r="ESB20"/>
      <c r="ESC20"/>
      <c r="ESD20"/>
      <c r="ESE20"/>
      <c r="ESF20"/>
      <c r="ESG20"/>
      <c r="ESH20"/>
      <c r="ESI20"/>
      <c r="ESJ20"/>
      <c r="ESK20"/>
      <c r="ESL20"/>
      <c r="ESM20"/>
      <c r="ESN20"/>
      <c r="ESO20"/>
      <c r="ESP20"/>
      <c r="ESQ20"/>
      <c r="ESR20"/>
      <c r="ESS20"/>
      <c r="EST20"/>
      <c r="ESU20"/>
      <c r="ESV20"/>
      <c r="ESW20"/>
      <c r="ESX20"/>
      <c r="ESY20"/>
      <c r="ESZ20"/>
      <c r="ETA20"/>
      <c r="ETB20"/>
      <c r="ETC20"/>
      <c r="ETD20"/>
      <c r="ETE20"/>
      <c r="ETF20"/>
      <c r="ETG20"/>
      <c r="ETH20"/>
      <c r="ETI20"/>
      <c r="ETJ20"/>
      <c r="ETK20"/>
      <c r="ETL20"/>
      <c r="ETM20"/>
      <c r="ETN20"/>
      <c r="ETO20"/>
      <c r="ETP20"/>
      <c r="ETQ20"/>
      <c r="ETR20"/>
      <c r="ETS20"/>
      <c r="ETT20"/>
      <c r="ETU20"/>
      <c r="ETV20"/>
      <c r="ETW20"/>
      <c r="ETX20"/>
      <c r="ETY20"/>
      <c r="ETZ20"/>
      <c r="EUA20"/>
      <c r="EUB20"/>
      <c r="EUC20"/>
      <c r="EUD20"/>
      <c r="EUE20"/>
      <c r="EUF20"/>
      <c r="EUG20"/>
      <c r="EUH20"/>
      <c r="EUI20"/>
      <c r="EUJ20"/>
      <c r="EUK20"/>
      <c r="EUL20"/>
      <c r="EUM20"/>
      <c r="EUN20"/>
      <c r="EUO20"/>
      <c r="EUP20"/>
      <c r="EUQ20"/>
      <c r="EUR20"/>
      <c r="EUS20"/>
      <c r="EUT20"/>
      <c r="EUU20"/>
      <c r="EUV20"/>
      <c r="EUW20"/>
      <c r="EUX20"/>
      <c r="EUY20"/>
      <c r="EUZ20"/>
      <c r="EVA20"/>
      <c r="EVB20"/>
      <c r="EVC20"/>
      <c r="EVD20"/>
      <c r="EVE20"/>
      <c r="EVF20"/>
      <c r="EVG20"/>
      <c r="EVH20"/>
      <c r="EVI20"/>
      <c r="EVJ20"/>
      <c r="EVK20"/>
      <c r="EVL20"/>
      <c r="EVM20"/>
      <c r="EVN20"/>
      <c r="EVO20"/>
      <c r="EVP20"/>
      <c r="EVQ20"/>
      <c r="EVR20"/>
      <c r="EVS20"/>
      <c r="EVT20"/>
      <c r="EVU20"/>
      <c r="EVV20"/>
      <c r="EVW20"/>
      <c r="EVX20"/>
      <c r="EVY20"/>
      <c r="EVZ20"/>
      <c r="EWA20"/>
      <c r="EWB20"/>
      <c r="EWC20"/>
      <c r="EWD20"/>
      <c r="EWE20"/>
      <c r="EWF20"/>
      <c r="EWG20"/>
      <c r="EWH20"/>
      <c r="EWI20"/>
      <c r="EWJ20"/>
      <c r="EWK20"/>
      <c r="EWL20"/>
      <c r="EWM20"/>
      <c r="EWN20"/>
      <c r="EWO20"/>
      <c r="EWP20"/>
      <c r="EWQ20"/>
      <c r="EWR20"/>
      <c r="EWS20"/>
      <c r="EWT20"/>
      <c r="EWU20"/>
      <c r="EWV20"/>
      <c r="EWW20"/>
      <c r="EWX20"/>
      <c r="EWY20"/>
      <c r="EWZ20"/>
      <c r="EXA20"/>
      <c r="EXB20"/>
      <c r="EXC20"/>
      <c r="EXD20"/>
      <c r="EXE20"/>
      <c r="EXF20"/>
      <c r="EXG20"/>
      <c r="EXH20"/>
      <c r="EXI20"/>
      <c r="EXJ20"/>
      <c r="EXK20"/>
      <c r="EXL20"/>
      <c r="EXM20"/>
      <c r="EXN20"/>
      <c r="EXO20"/>
      <c r="EXP20"/>
      <c r="EXQ20"/>
      <c r="EXR20"/>
      <c r="EXS20"/>
      <c r="EXT20"/>
      <c r="EXU20"/>
      <c r="EXV20"/>
      <c r="EXW20"/>
      <c r="EXX20"/>
      <c r="EXY20"/>
      <c r="EXZ20"/>
      <c r="EYA20"/>
      <c r="EYB20"/>
      <c r="EYC20"/>
      <c r="EYD20"/>
      <c r="EYE20"/>
      <c r="EYF20"/>
      <c r="EYG20"/>
      <c r="EYH20"/>
      <c r="EYI20"/>
      <c r="EYJ20"/>
      <c r="EYK20"/>
      <c r="EYL20"/>
      <c r="EYM20"/>
      <c r="EYN20"/>
      <c r="EYO20"/>
      <c r="EYP20"/>
      <c r="EYQ20"/>
      <c r="EYR20"/>
      <c r="EYS20"/>
      <c r="EYT20"/>
      <c r="EYU20"/>
      <c r="EYV20"/>
      <c r="EYW20"/>
      <c r="EYX20"/>
      <c r="EYY20"/>
      <c r="EYZ20"/>
      <c r="EZA20"/>
      <c r="EZB20"/>
      <c r="EZC20"/>
      <c r="EZD20"/>
      <c r="EZE20"/>
      <c r="EZF20"/>
      <c r="EZG20"/>
      <c r="EZH20"/>
      <c r="EZI20"/>
      <c r="EZJ20"/>
      <c r="EZK20"/>
      <c r="EZL20"/>
      <c r="EZM20"/>
      <c r="EZN20"/>
      <c r="EZO20"/>
      <c r="EZP20"/>
      <c r="EZQ20"/>
      <c r="EZR20"/>
      <c r="EZS20"/>
      <c r="EZT20"/>
      <c r="EZU20"/>
      <c r="EZV20"/>
      <c r="EZW20"/>
      <c r="EZX20"/>
      <c r="EZY20"/>
      <c r="EZZ20"/>
      <c r="FAA20"/>
      <c r="FAB20"/>
      <c r="FAC20"/>
      <c r="FAD20"/>
      <c r="FAE20"/>
      <c r="FAF20"/>
      <c r="FAG20"/>
      <c r="FAH20"/>
      <c r="FAI20"/>
      <c r="FAJ20"/>
      <c r="FAK20"/>
      <c r="FAL20"/>
      <c r="FAM20"/>
      <c r="FAN20"/>
      <c r="FAO20"/>
      <c r="FAP20"/>
      <c r="FAQ20"/>
      <c r="FAR20"/>
      <c r="FAS20"/>
      <c r="FAT20"/>
      <c r="FAU20"/>
      <c r="FAV20"/>
      <c r="FAW20"/>
      <c r="FAX20"/>
      <c r="FAY20"/>
      <c r="FAZ20"/>
      <c r="FBA20"/>
      <c r="FBB20"/>
      <c r="FBC20"/>
      <c r="FBD20"/>
      <c r="FBE20"/>
      <c r="FBF20"/>
      <c r="FBG20"/>
      <c r="FBH20"/>
      <c r="FBI20"/>
      <c r="FBJ20"/>
      <c r="FBK20"/>
      <c r="FBL20"/>
      <c r="FBM20"/>
      <c r="FBN20"/>
      <c r="FBO20"/>
      <c r="FBP20"/>
      <c r="FBQ20"/>
      <c r="FBR20"/>
      <c r="FBS20"/>
      <c r="FBT20"/>
      <c r="FBU20"/>
      <c r="FBV20"/>
      <c r="FBW20"/>
      <c r="FBX20"/>
      <c r="FBY20"/>
      <c r="FBZ20"/>
      <c r="FCA20"/>
      <c r="FCB20"/>
      <c r="FCC20"/>
      <c r="FCD20"/>
      <c r="FCE20"/>
      <c r="FCF20"/>
      <c r="FCG20"/>
      <c r="FCH20"/>
      <c r="FCI20"/>
      <c r="FCJ20"/>
      <c r="FCK20"/>
      <c r="FCL20"/>
      <c r="FCM20"/>
      <c r="FCN20"/>
      <c r="FCO20"/>
      <c r="FCP20"/>
      <c r="FCQ20"/>
      <c r="FCR20"/>
      <c r="FCS20"/>
      <c r="FCT20"/>
      <c r="FCU20"/>
      <c r="FCV20"/>
      <c r="FCW20"/>
      <c r="FCX20"/>
      <c r="FCY20"/>
      <c r="FCZ20"/>
      <c r="FDA20"/>
      <c r="FDB20"/>
      <c r="FDC20"/>
      <c r="FDD20"/>
      <c r="FDE20"/>
      <c r="FDF20"/>
      <c r="FDG20"/>
      <c r="FDH20"/>
      <c r="FDI20"/>
      <c r="FDJ20"/>
      <c r="FDK20"/>
      <c r="FDL20"/>
      <c r="FDM20"/>
      <c r="FDN20"/>
      <c r="FDO20"/>
      <c r="FDP20"/>
      <c r="FDQ20"/>
      <c r="FDR20"/>
      <c r="FDS20"/>
      <c r="FDT20"/>
      <c r="FDU20"/>
      <c r="FDV20"/>
      <c r="FDW20"/>
      <c r="FDX20"/>
      <c r="FDY20"/>
      <c r="FDZ20"/>
      <c r="FEA20"/>
      <c r="FEB20"/>
      <c r="FEC20"/>
      <c r="FED20"/>
      <c r="FEE20"/>
      <c r="FEF20"/>
      <c r="FEG20"/>
      <c r="FEH20"/>
      <c r="FEI20"/>
      <c r="FEJ20"/>
      <c r="FEK20"/>
      <c r="FEL20"/>
      <c r="FEM20"/>
      <c r="FEN20"/>
      <c r="FEO20"/>
      <c r="FEP20"/>
      <c r="FEQ20"/>
      <c r="FER20"/>
      <c r="FES20"/>
      <c r="FET20"/>
      <c r="FEU20"/>
      <c r="FEV20"/>
      <c r="FEW20"/>
      <c r="FEX20"/>
      <c r="FEY20"/>
      <c r="FEZ20"/>
      <c r="FFA20"/>
      <c r="FFB20"/>
      <c r="FFC20"/>
      <c r="FFD20"/>
      <c r="FFE20"/>
      <c r="FFF20"/>
      <c r="FFG20"/>
      <c r="FFH20"/>
      <c r="FFI20"/>
      <c r="FFJ20"/>
      <c r="FFK20"/>
      <c r="FFL20"/>
      <c r="FFM20"/>
      <c r="FFN20"/>
      <c r="FFO20"/>
      <c r="FFP20"/>
      <c r="FFQ20"/>
      <c r="FFR20"/>
      <c r="FFS20"/>
      <c r="FFT20"/>
      <c r="FFU20"/>
      <c r="FFV20"/>
      <c r="FFW20"/>
      <c r="FFX20"/>
      <c r="FFY20"/>
      <c r="FFZ20"/>
      <c r="FGA20"/>
      <c r="FGB20"/>
      <c r="FGC20"/>
      <c r="FGD20"/>
      <c r="FGE20"/>
      <c r="FGF20"/>
      <c r="FGG20"/>
      <c r="FGH20"/>
      <c r="FGI20"/>
      <c r="FGJ20"/>
      <c r="FGK20"/>
      <c r="FGL20"/>
      <c r="FGM20"/>
      <c r="FGN20"/>
      <c r="FGO20"/>
      <c r="FGP20"/>
      <c r="FGQ20"/>
      <c r="FGR20"/>
      <c r="FGS20"/>
      <c r="FGT20"/>
      <c r="FGU20"/>
      <c r="FGV20"/>
      <c r="FGW20"/>
      <c r="FGX20"/>
      <c r="FGY20"/>
      <c r="FGZ20"/>
      <c r="FHA20"/>
      <c r="FHB20"/>
      <c r="FHC20"/>
      <c r="FHD20"/>
      <c r="FHE20"/>
      <c r="FHF20"/>
      <c r="FHG20"/>
      <c r="FHH20"/>
      <c r="FHI20"/>
      <c r="FHJ20"/>
      <c r="FHK20"/>
      <c r="FHL20"/>
      <c r="FHM20"/>
      <c r="FHN20"/>
      <c r="FHO20"/>
      <c r="FHP20"/>
      <c r="FHQ20"/>
      <c r="FHR20"/>
      <c r="FHS20"/>
      <c r="FHT20"/>
      <c r="FHU20"/>
      <c r="FHV20"/>
      <c r="FHW20"/>
      <c r="FHX20"/>
      <c r="FHY20"/>
      <c r="FHZ20"/>
      <c r="FIA20"/>
      <c r="FIB20"/>
      <c r="FIC20"/>
      <c r="FID20"/>
      <c r="FIE20"/>
      <c r="FIF20"/>
      <c r="FIG20"/>
      <c r="FIH20"/>
      <c r="FII20"/>
      <c r="FIJ20"/>
      <c r="FIK20"/>
      <c r="FIL20"/>
      <c r="FIM20"/>
      <c r="FIN20"/>
      <c r="FIO20"/>
      <c r="FIP20"/>
      <c r="FIQ20"/>
      <c r="FIR20"/>
      <c r="FIS20"/>
      <c r="FIT20"/>
      <c r="FIU20"/>
      <c r="FIV20"/>
      <c r="FIW20"/>
      <c r="FIX20"/>
      <c r="FIY20"/>
      <c r="FIZ20"/>
      <c r="FJA20"/>
      <c r="FJB20"/>
      <c r="FJC20"/>
      <c r="FJD20"/>
      <c r="FJE20"/>
      <c r="FJF20"/>
      <c r="FJG20"/>
      <c r="FJH20"/>
      <c r="FJI20"/>
      <c r="FJJ20"/>
      <c r="FJK20"/>
      <c r="FJL20"/>
      <c r="FJM20"/>
      <c r="FJN20"/>
      <c r="FJO20"/>
      <c r="FJP20"/>
      <c r="FJQ20"/>
      <c r="FJR20"/>
      <c r="FJS20"/>
      <c r="FJT20"/>
      <c r="FJU20"/>
      <c r="FJV20"/>
      <c r="FJW20"/>
      <c r="FJX20"/>
      <c r="FJY20"/>
      <c r="FJZ20"/>
      <c r="FKA20"/>
      <c r="FKB20"/>
      <c r="FKC20"/>
      <c r="FKD20"/>
      <c r="FKE20"/>
      <c r="FKF20"/>
      <c r="FKG20"/>
      <c r="FKH20"/>
      <c r="FKI20"/>
      <c r="FKJ20"/>
      <c r="FKK20"/>
      <c r="FKL20"/>
      <c r="FKM20"/>
      <c r="FKN20"/>
      <c r="FKO20"/>
      <c r="FKP20"/>
      <c r="FKQ20"/>
      <c r="FKR20"/>
      <c r="FKS20"/>
      <c r="FKT20"/>
      <c r="FKU20"/>
      <c r="FKV20"/>
      <c r="FKW20"/>
      <c r="FKX20"/>
      <c r="FKY20"/>
      <c r="FKZ20"/>
      <c r="FLA20"/>
      <c r="FLB20"/>
      <c r="FLC20"/>
      <c r="FLD20"/>
      <c r="FLE20"/>
      <c r="FLF20"/>
      <c r="FLG20"/>
      <c r="FLH20"/>
      <c r="FLI20"/>
      <c r="FLJ20"/>
      <c r="FLK20"/>
      <c r="FLL20"/>
      <c r="FLM20"/>
      <c r="FLN20"/>
      <c r="FLO20"/>
      <c r="FLP20"/>
      <c r="FLQ20"/>
      <c r="FLR20"/>
      <c r="FLS20"/>
      <c r="FLT20"/>
      <c r="FLU20"/>
      <c r="FLV20"/>
      <c r="FLW20"/>
      <c r="FLX20"/>
      <c r="FLY20"/>
      <c r="FLZ20"/>
      <c r="FMA20"/>
      <c r="FMB20"/>
      <c r="FMC20"/>
      <c r="FMD20"/>
      <c r="FME20"/>
      <c r="FMF20"/>
      <c r="FMG20"/>
      <c r="FMH20"/>
      <c r="FMI20"/>
      <c r="FMJ20"/>
      <c r="FMK20"/>
      <c r="FML20"/>
      <c r="FMM20"/>
      <c r="FMN20"/>
      <c r="FMO20"/>
      <c r="FMP20"/>
      <c r="FMQ20"/>
      <c r="FMR20"/>
      <c r="FMS20"/>
      <c r="FMT20"/>
      <c r="FMU20"/>
      <c r="FMV20"/>
      <c r="FMW20"/>
      <c r="FMX20"/>
      <c r="FMY20"/>
      <c r="FMZ20"/>
      <c r="FNA20"/>
      <c r="FNB20"/>
      <c r="FNC20"/>
      <c r="FND20"/>
      <c r="FNE20"/>
      <c r="FNF20"/>
      <c r="FNG20"/>
      <c r="FNH20"/>
      <c r="FNI20"/>
      <c r="FNJ20"/>
      <c r="FNK20"/>
      <c r="FNL20"/>
      <c r="FNM20"/>
      <c r="FNN20"/>
      <c r="FNO20"/>
      <c r="FNP20"/>
      <c r="FNQ20"/>
      <c r="FNR20"/>
      <c r="FNS20"/>
      <c r="FNT20"/>
      <c r="FNU20"/>
      <c r="FNV20"/>
      <c r="FNW20"/>
      <c r="FNX20"/>
      <c r="FNY20"/>
      <c r="FNZ20"/>
      <c r="FOA20"/>
      <c r="FOB20"/>
      <c r="FOC20"/>
      <c r="FOD20"/>
      <c r="FOE20"/>
      <c r="FOF20"/>
      <c r="FOG20"/>
      <c r="FOH20"/>
      <c r="FOI20"/>
      <c r="FOJ20"/>
      <c r="FOK20"/>
      <c r="FOL20"/>
      <c r="FOM20"/>
      <c r="FON20"/>
      <c r="FOO20"/>
      <c r="FOP20"/>
      <c r="FOQ20"/>
      <c r="FOR20"/>
      <c r="FOS20"/>
      <c r="FOT20"/>
      <c r="FOU20"/>
      <c r="FOV20"/>
      <c r="FOW20"/>
      <c r="FOX20"/>
      <c r="FOY20"/>
      <c r="FOZ20"/>
      <c r="FPA20"/>
      <c r="FPB20"/>
      <c r="FPC20"/>
      <c r="FPD20"/>
      <c r="FPE20"/>
      <c r="FPF20"/>
      <c r="FPG20"/>
      <c r="FPH20"/>
      <c r="FPI20"/>
      <c r="FPJ20"/>
      <c r="FPK20"/>
      <c r="FPL20"/>
      <c r="FPM20"/>
      <c r="FPN20"/>
      <c r="FPO20"/>
      <c r="FPP20"/>
      <c r="FPQ20"/>
      <c r="FPR20"/>
      <c r="FPS20"/>
      <c r="FPT20"/>
      <c r="FPU20"/>
      <c r="FPV20"/>
      <c r="FPW20"/>
      <c r="FPX20"/>
      <c r="FPY20"/>
      <c r="FPZ20"/>
      <c r="FQA20"/>
      <c r="FQB20"/>
      <c r="FQC20"/>
      <c r="FQD20"/>
      <c r="FQE20"/>
      <c r="FQF20"/>
      <c r="FQG20"/>
      <c r="FQH20"/>
      <c r="FQI20"/>
      <c r="FQJ20"/>
      <c r="FQK20"/>
      <c r="FQL20"/>
      <c r="FQM20"/>
      <c r="FQN20"/>
      <c r="FQO20"/>
      <c r="FQP20"/>
      <c r="FQQ20"/>
      <c r="FQR20"/>
      <c r="FQS20"/>
      <c r="FQT20"/>
      <c r="FQU20"/>
      <c r="FQV20"/>
      <c r="FQW20"/>
      <c r="FQX20"/>
      <c r="FQY20"/>
      <c r="FQZ20"/>
      <c r="FRA20"/>
      <c r="FRB20"/>
      <c r="FRC20"/>
      <c r="FRD20"/>
      <c r="FRE20"/>
      <c r="FRF20"/>
      <c r="FRG20"/>
      <c r="FRH20"/>
      <c r="FRI20"/>
      <c r="FRJ20"/>
      <c r="FRK20"/>
      <c r="FRL20"/>
      <c r="FRM20"/>
      <c r="FRN20"/>
      <c r="FRO20"/>
      <c r="FRP20"/>
      <c r="FRQ20"/>
      <c r="FRR20"/>
      <c r="FRS20"/>
      <c r="FRT20"/>
      <c r="FRU20"/>
      <c r="FRV20"/>
      <c r="FRW20"/>
      <c r="FRX20"/>
      <c r="FRY20"/>
      <c r="FRZ20"/>
      <c r="FSA20"/>
      <c r="FSB20"/>
      <c r="FSC20"/>
      <c r="FSD20"/>
      <c r="FSE20"/>
      <c r="FSF20"/>
      <c r="FSG20"/>
      <c r="FSH20"/>
      <c r="FSI20"/>
      <c r="FSJ20"/>
      <c r="FSK20"/>
      <c r="FSL20"/>
      <c r="FSM20"/>
      <c r="FSN20"/>
      <c r="FSO20"/>
      <c r="FSP20"/>
      <c r="FSQ20"/>
      <c r="FSR20"/>
      <c r="FSS20"/>
      <c r="FST20"/>
      <c r="FSU20"/>
      <c r="FSV20"/>
      <c r="FSW20"/>
      <c r="FSX20"/>
      <c r="FSY20"/>
      <c r="FSZ20"/>
      <c r="FTA20"/>
      <c r="FTB20"/>
      <c r="FTC20"/>
      <c r="FTD20"/>
      <c r="FTE20"/>
      <c r="FTF20"/>
      <c r="FTG20"/>
      <c r="FTH20"/>
      <c r="FTI20"/>
      <c r="FTJ20"/>
      <c r="FTK20"/>
      <c r="FTL20"/>
      <c r="FTM20"/>
      <c r="FTN20"/>
      <c r="FTO20"/>
      <c r="FTP20"/>
      <c r="FTQ20"/>
      <c r="FTR20"/>
      <c r="FTS20"/>
      <c r="FTT20"/>
      <c r="FTU20"/>
      <c r="FTV20"/>
      <c r="FTW20"/>
      <c r="FTX20"/>
      <c r="FTY20"/>
      <c r="FTZ20"/>
      <c r="FUA20"/>
      <c r="FUB20"/>
      <c r="FUC20"/>
      <c r="FUD20"/>
      <c r="FUE20"/>
      <c r="FUF20"/>
      <c r="FUG20"/>
      <c r="FUH20"/>
      <c r="FUI20"/>
      <c r="FUJ20"/>
      <c r="FUK20"/>
      <c r="FUL20"/>
      <c r="FUM20"/>
      <c r="FUN20"/>
      <c r="FUO20"/>
      <c r="FUP20"/>
      <c r="FUQ20"/>
      <c r="FUR20"/>
      <c r="FUS20"/>
      <c r="FUT20"/>
      <c r="FUU20"/>
      <c r="FUV20"/>
      <c r="FUW20"/>
      <c r="FUX20"/>
      <c r="FUY20"/>
      <c r="FUZ20"/>
      <c r="FVA20"/>
      <c r="FVB20"/>
      <c r="FVC20"/>
      <c r="FVD20"/>
      <c r="FVE20"/>
      <c r="FVF20"/>
      <c r="FVG20"/>
      <c r="FVH20"/>
      <c r="FVI20"/>
      <c r="FVJ20"/>
      <c r="FVK20"/>
      <c r="FVL20"/>
      <c r="FVM20"/>
      <c r="FVN20"/>
      <c r="FVO20"/>
      <c r="FVP20"/>
      <c r="FVQ20"/>
      <c r="FVR20"/>
      <c r="FVS20"/>
      <c r="FVT20"/>
      <c r="FVU20"/>
      <c r="FVV20"/>
      <c r="FVW20"/>
      <c r="FVX20"/>
      <c r="FVY20"/>
      <c r="FVZ20"/>
      <c r="FWA20"/>
      <c r="FWB20"/>
      <c r="FWC20"/>
      <c r="FWD20"/>
      <c r="FWE20"/>
      <c r="FWF20"/>
      <c r="FWG20"/>
      <c r="FWH20"/>
      <c r="FWI20"/>
      <c r="FWJ20"/>
      <c r="FWK20"/>
      <c r="FWL20"/>
      <c r="FWM20"/>
      <c r="FWN20"/>
      <c r="FWO20"/>
      <c r="FWP20"/>
      <c r="FWQ20"/>
      <c r="FWR20"/>
      <c r="FWS20"/>
      <c r="FWT20"/>
      <c r="FWU20"/>
      <c r="FWV20"/>
      <c r="FWW20"/>
      <c r="FWX20"/>
      <c r="FWY20"/>
      <c r="FWZ20"/>
      <c r="FXA20"/>
      <c r="FXB20"/>
      <c r="FXC20"/>
      <c r="FXD20"/>
      <c r="FXE20"/>
      <c r="FXF20"/>
      <c r="FXG20"/>
      <c r="FXH20"/>
      <c r="FXI20"/>
      <c r="FXJ20"/>
      <c r="FXK20"/>
      <c r="FXL20"/>
      <c r="FXM20"/>
      <c r="FXN20"/>
      <c r="FXO20"/>
      <c r="FXP20"/>
      <c r="FXQ20"/>
      <c r="FXR20"/>
      <c r="FXS20"/>
      <c r="FXT20"/>
      <c r="FXU20"/>
      <c r="FXV20"/>
      <c r="FXW20"/>
      <c r="FXX20"/>
      <c r="FXY20"/>
      <c r="FXZ20"/>
      <c r="FYA20"/>
      <c r="FYB20"/>
      <c r="FYC20"/>
      <c r="FYD20"/>
      <c r="FYE20"/>
      <c r="FYF20"/>
      <c r="FYG20"/>
      <c r="FYH20"/>
      <c r="FYI20"/>
      <c r="FYJ20"/>
      <c r="FYK20"/>
      <c r="FYL20"/>
      <c r="FYM20"/>
      <c r="FYN20"/>
      <c r="FYO20"/>
      <c r="FYP20"/>
      <c r="FYQ20"/>
      <c r="FYR20"/>
      <c r="FYS20"/>
      <c r="FYT20"/>
      <c r="FYU20"/>
      <c r="FYV20"/>
      <c r="FYW20"/>
      <c r="FYX20"/>
      <c r="FYY20"/>
      <c r="FYZ20"/>
      <c r="FZA20"/>
      <c r="FZB20"/>
      <c r="FZC20"/>
      <c r="FZD20"/>
      <c r="FZE20"/>
      <c r="FZF20"/>
      <c r="FZG20"/>
      <c r="FZH20"/>
      <c r="FZI20"/>
      <c r="FZJ20"/>
      <c r="FZK20"/>
      <c r="FZL20"/>
      <c r="FZM20"/>
      <c r="FZN20"/>
      <c r="FZO20"/>
      <c r="FZP20"/>
      <c r="FZQ20"/>
      <c r="FZR20"/>
      <c r="FZS20"/>
      <c r="FZT20"/>
      <c r="FZU20"/>
      <c r="FZV20"/>
      <c r="FZW20"/>
      <c r="FZX20"/>
      <c r="FZY20"/>
      <c r="FZZ20"/>
      <c r="GAA20"/>
      <c r="GAB20"/>
      <c r="GAC20"/>
      <c r="GAD20"/>
      <c r="GAE20"/>
      <c r="GAF20"/>
      <c r="GAG20"/>
      <c r="GAH20"/>
      <c r="GAI20"/>
      <c r="GAJ20"/>
      <c r="GAK20"/>
      <c r="GAL20"/>
      <c r="GAM20"/>
      <c r="GAN20"/>
      <c r="GAO20"/>
      <c r="GAP20"/>
      <c r="GAQ20"/>
      <c r="GAR20"/>
      <c r="GAS20"/>
      <c r="GAT20"/>
      <c r="GAU20"/>
      <c r="GAV20"/>
      <c r="GAW20"/>
      <c r="GAX20"/>
      <c r="GAY20"/>
      <c r="GAZ20"/>
      <c r="GBA20"/>
      <c r="GBB20"/>
      <c r="GBC20"/>
      <c r="GBD20"/>
      <c r="GBE20"/>
      <c r="GBF20"/>
      <c r="GBG20"/>
      <c r="GBH20"/>
      <c r="GBI20"/>
      <c r="GBJ20"/>
      <c r="GBK20"/>
      <c r="GBL20"/>
      <c r="GBM20"/>
      <c r="GBN20"/>
      <c r="GBO20"/>
      <c r="GBP20"/>
      <c r="GBQ20"/>
      <c r="GBR20"/>
      <c r="GBS20"/>
      <c r="GBT20"/>
      <c r="GBU20"/>
      <c r="GBV20"/>
      <c r="GBW20"/>
      <c r="GBX20"/>
      <c r="GBY20"/>
      <c r="GBZ20"/>
      <c r="GCA20"/>
      <c r="GCB20"/>
      <c r="GCC20"/>
      <c r="GCD20"/>
      <c r="GCE20"/>
      <c r="GCF20"/>
      <c r="GCG20"/>
      <c r="GCH20"/>
      <c r="GCI20"/>
      <c r="GCJ20"/>
      <c r="GCK20"/>
      <c r="GCL20"/>
      <c r="GCM20"/>
      <c r="GCN20"/>
      <c r="GCO20"/>
      <c r="GCP20"/>
      <c r="GCQ20"/>
      <c r="GCR20"/>
      <c r="GCS20"/>
      <c r="GCT20"/>
      <c r="GCU20"/>
      <c r="GCV20"/>
      <c r="GCW20"/>
      <c r="GCX20"/>
      <c r="GCY20"/>
      <c r="GCZ20"/>
      <c r="GDA20"/>
      <c r="GDB20"/>
      <c r="GDC20"/>
      <c r="GDD20"/>
      <c r="GDE20"/>
      <c r="GDF20"/>
      <c r="GDG20"/>
      <c r="GDH20"/>
      <c r="GDI20"/>
      <c r="GDJ20"/>
      <c r="GDK20"/>
      <c r="GDL20"/>
      <c r="GDM20"/>
      <c r="GDN20"/>
      <c r="GDO20"/>
      <c r="GDP20"/>
      <c r="GDQ20"/>
      <c r="GDR20"/>
      <c r="GDS20"/>
      <c r="GDT20"/>
      <c r="GDU20"/>
      <c r="GDV20"/>
      <c r="GDW20"/>
      <c r="GDX20"/>
      <c r="GDY20"/>
      <c r="GDZ20"/>
      <c r="GEA20"/>
      <c r="GEB20"/>
      <c r="GEC20"/>
      <c r="GED20"/>
      <c r="GEE20"/>
      <c r="GEF20"/>
      <c r="GEG20"/>
      <c r="GEH20"/>
      <c r="GEI20"/>
      <c r="GEJ20"/>
      <c r="GEK20"/>
      <c r="GEL20"/>
      <c r="GEM20"/>
      <c r="GEN20"/>
      <c r="GEO20"/>
      <c r="GEP20"/>
      <c r="GEQ20"/>
      <c r="GER20"/>
      <c r="GES20"/>
      <c r="GET20"/>
      <c r="GEU20"/>
      <c r="GEV20"/>
      <c r="GEW20"/>
      <c r="GEX20"/>
      <c r="GEY20"/>
      <c r="GEZ20"/>
      <c r="GFA20"/>
      <c r="GFB20"/>
      <c r="GFC20"/>
      <c r="GFD20"/>
      <c r="GFE20"/>
      <c r="GFF20"/>
      <c r="GFG20"/>
      <c r="GFH20"/>
      <c r="GFI20"/>
      <c r="GFJ20"/>
      <c r="GFK20"/>
      <c r="GFL20"/>
      <c r="GFM20"/>
      <c r="GFN20"/>
      <c r="GFO20"/>
      <c r="GFP20"/>
      <c r="GFQ20"/>
      <c r="GFR20"/>
      <c r="GFS20"/>
      <c r="GFT20"/>
      <c r="GFU20"/>
      <c r="GFV20"/>
      <c r="GFW20"/>
      <c r="GFX20"/>
      <c r="GFY20"/>
      <c r="GFZ20"/>
      <c r="GGA20"/>
      <c r="GGB20"/>
      <c r="GGC20"/>
      <c r="GGD20"/>
      <c r="GGE20"/>
      <c r="GGF20"/>
      <c r="GGG20"/>
      <c r="GGH20"/>
      <c r="GGI20"/>
      <c r="GGJ20"/>
      <c r="GGK20"/>
      <c r="GGL20"/>
      <c r="GGM20"/>
      <c r="GGN20"/>
      <c r="GGO20"/>
      <c r="GGP20"/>
      <c r="GGQ20"/>
      <c r="GGR20"/>
      <c r="GGS20"/>
      <c r="GGT20"/>
      <c r="GGU20"/>
      <c r="GGV20"/>
      <c r="GGW20"/>
      <c r="GGX20"/>
      <c r="GGY20"/>
      <c r="GGZ20"/>
      <c r="GHA20"/>
      <c r="GHB20"/>
      <c r="GHC20"/>
      <c r="GHD20"/>
      <c r="GHE20"/>
      <c r="GHF20"/>
      <c r="GHG20"/>
      <c r="GHH20"/>
      <c r="GHI20"/>
      <c r="GHJ20"/>
      <c r="GHK20"/>
      <c r="GHL20"/>
      <c r="GHM20"/>
      <c r="GHN20"/>
      <c r="GHO20"/>
      <c r="GHP20"/>
      <c r="GHQ20"/>
      <c r="GHR20"/>
      <c r="GHS20"/>
      <c r="GHT20"/>
      <c r="GHU20"/>
      <c r="GHV20"/>
      <c r="GHW20"/>
      <c r="GHX20"/>
      <c r="GHY20"/>
      <c r="GHZ20"/>
      <c r="GIA20"/>
      <c r="GIB20"/>
      <c r="GIC20"/>
      <c r="GID20"/>
      <c r="GIE20"/>
      <c r="GIF20"/>
      <c r="GIG20"/>
      <c r="GIH20"/>
      <c r="GII20"/>
      <c r="GIJ20"/>
      <c r="GIK20"/>
      <c r="GIL20"/>
      <c r="GIM20"/>
      <c r="GIN20"/>
      <c r="GIO20"/>
      <c r="GIP20"/>
      <c r="GIQ20"/>
      <c r="GIR20"/>
      <c r="GIS20"/>
      <c r="GIT20"/>
      <c r="GIU20"/>
      <c r="GIV20"/>
      <c r="GIW20"/>
      <c r="GIX20"/>
      <c r="GIY20"/>
      <c r="GIZ20"/>
      <c r="GJA20"/>
      <c r="GJB20"/>
      <c r="GJC20"/>
      <c r="GJD20"/>
      <c r="GJE20"/>
      <c r="GJF20"/>
      <c r="GJG20"/>
      <c r="GJH20"/>
      <c r="GJI20"/>
      <c r="GJJ20"/>
      <c r="GJK20"/>
      <c r="GJL20"/>
      <c r="GJM20"/>
      <c r="GJN20"/>
      <c r="GJO20"/>
      <c r="GJP20"/>
      <c r="GJQ20"/>
      <c r="GJR20"/>
      <c r="GJS20"/>
      <c r="GJT20"/>
      <c r="GJU20"/>
      <c r="GJV20"/>
      <c r="GJW20"/>
      <c r="GJX20"/>
      <c r="GJY20"/>
      <c r="GJZ20"/>
      <c r="GKA20"/>
      <c r="GKB20"/>
      <c r="GKC20"/>
      <c r="GKD20"/>
      <c r="GKE20"/>
      <c r="GKF20"/>
      <c r="GKG20"/>
      <c r="GKH20"/>
      <c r="GKI20"/>
      <c r="GKJ20"/>
      <c r="GKK20"/>
      <c r="GKL20"/>
      <c r="GKM20"/>
      <c r="GKN20"/>
      <c r="GKO20"/>
      <c r="GKP20"/>
      <c r="GKQ20"/>
      <c r="GKR20"/>
      <c r="GKS20"/>
      <c r="GKT20"/>
      <c r="GKU20"/>
      <c r="GKV20"/>
      <c r="GKW20"/>
      <c r="GKX20"/>
      <c r="GKY20"/>
      <c r="GKZ20"/>
      <c r="GLA20"/>
      <c r="GLB20"/>
      <c r="GLC20"/>
      <c r="GLD20"/>
      <c r="GLE20"/>
      <c r="GLF20"/>
      <c r="GLG20"/>
      <c r="GLH20"/>
      <c r="GLI20"/>
      <c r="GLJ20"/>
      <c r="GLK20"/>
      <c r="GLL20"/>
      <c r="GLM20"/>
      <c r="GLN20"/>
      <c r="GLO20"/>
      <c r="GLP20"/>
      <c r="GLQ20"/>
      <c r="GLR20"/>
      <c r="GLS20"/>
      <c r="GLT20"/>
      <c r="GLU20"/>
      <c r="GLV20"/>
      <c r="GLW20"/>
      <c r="GLX20"/>
      <c r="GLY20"/>
      <c r="GLZ20"/>
      <c r="GMA20"/>
      <c r="GMB20"/>
      <c r="GMC20"/>
      <c r="GMD20"/>
      <c r="GME20"/>
      <c r="GMF20"/>
      <c r="GMG20"/>
      <c r="GMH20"/>
      <c r="GMI20"/>
      <c r="GMJ20"/>
      <c r="GMK20"/>
      <c r="GML20"/>
      <c r="GMM20"/>
      <c r="GMN20"/>
      <c r="GMO20"/>
      <c r="GMP20"/>
      <c r="GMQ20"/>
      <c r="GMR20"/>
      <c r="GMS20"/>
      <c r="GMT20"/>
      <c r="GMU20"/>
      <c r="GMV20"/>
      <c r="GMW20"/>
      <c r="GMX20"/>
      <c r="GMY20"/>
      <c r="GMZ20"/>
      <c r="GNA20"/>
      <c r="GNB20"/>
      <c r="GNC20"/>
      <c r="GND20"/>
      <c r="GNE20"/>
      <c r="GNF20"/>
      <c r="GNG20"/>
      <c r="GNH20"/>
      <c r="GNI20"/>
      <c r="GNJ20"/>
      <c r="GNK20"/>
      <c r="GNL20"/>
      <c r="GNM20"/>
      <c r="GNN20"/>
      <c r="GNO20"/>
      <c r="GNP20"/>
      <c r="GNQ20"/>
      <c r="GNR20"/>
      <c r="GNS20"/>
      <c r="GNT20"/>
      <c r="GNU20"/>
      <c r="GNV20"/>
      <c r="GNW20"/>
      <c r="GNX20"/>
      <c r="GNY20"/>
      <c r="GNZ20"/>
      <c r="GOA20"/>
      <c r="GOB20"/>
      <c r="GOC20"/>
      <c r="GOD20"/>
      <c r="GOE20"/>
      <c r="GOF20"/>
      <c r="GOG20"/>
      <c r="GOH20"/>
      <c r="GOI20"/>
      <c r="GOJ20"/>
      <c r="GOK20"/>
      <c r="GOL20"/>
      <c r="GOM20"/>
      <c r="GON20"/>
      <c r="GOO20"/>
      <c r="GOP20"/>
      <c r="GOQ20"/>
      <c r="GOR20"/>
      <c r="GOS20"/>
      <c r="GOT20"/>
      <c r="GOU20"/>
      <c r="GOV20"/>
      <c r="GOW20"/>
      <c r="GOX20"/>
      <c r="GOY20"/>
      <c r="GOZ20"/>
      <c r="GPA20"/>
      <c r="GPB20"/>
      <c r="GPC20"/>
      <c r="GPD20"/>
      <c r="GPE20"/>
      <c r="GPF20"/>
      <c r="GPG20"/>
      <c r="GPH20"/>
      <c r="GPI20"/>
      <c r="GPJ20"/>
      <c r="GPK20"/>
      <c r="GPL20"/>
      <c r="GPM20"/>
      <c r="GPN20"/>
      <c r="GPO20"/>
      <c r="GPP20"/>
      <c r="GPQ20"/>
      <c r="GPR20"/>
      <c r="GPS20"/>
      <c r="GPT20"/>
      <c r="GPU20"/>
      <c r="GPV20"/>
      <c r="GPW20"/>
      <c r="GPX20"/>
      <c r="GPY20"/>
      <c r="GPZ20"/>
      <c r="GQA20"/>
      <c r="GQB20"/>
      <c r="GQC20"/>
      <c r="GQD20"/>
      <c r="GQE20"/>
      <c r="GQF20"/>
      <c r="GQG20"/>
      <c r="GQH20"/>
      <c r="GQI20"/>
      <c r="GQJ20"/>
      <c r="GQK20"/>
      <c r="GQL20"/>
      <c r="GQM20"/>
      <c r="GQN20"/>
      <c r="GQO20"/>
      <c r="GQP20"/>
      <c r="GQQ20"/>
      <c r="GQR20"/>
      <c r="GQS20"/>
      <c r="GQT20"/>
      <c r="GQU20"/>
      <c r="GQV20"/>
      <c r="GQW20"/>
      <c r="GQX20"/>
      <c r="GQY20"/>
      <c r="GQZ20"/>
      <c r="GRA20"/>
      <c r="GRB20"/>
      <c r="GRC20"/>
      <c r="GRD20"/>
      <c r="GRE20"/>
      <c r="GRF20"/>
      <c r="GRG20"/>
      <c r="GRH20"/>
      <c r="GRI20"/>
      <c r="GRJ20"/>
      <c r="GRK20"/>
      <c r="GRL20"/>
      <c r="GRM20"/>
      <c r="GRN20"/>
      <c r="GRO20"/>
      <c r="GRP20"/>
      <c r="GRQ20"/>
      <c r="GRR20"/>
      <c r="GRS20"/>
      <c r="GRT20"/>
      <c r="GRU20"/>
      <c r="GRV20"/>
      <c r="GRW20"/>
      <c r="GRX20"/>
      <c r="GRY20"/>
      <c r="GRZ20"/>
      <c r="GSA20"/>
      <c r="GSB20"/>
      <c r="GSC20"/>
      <c r="GSD20"/>
      <c r="GSE20"/>
      <c r="GSF20"/>
      <c r="GSG20"/>
      <c r="GSH20"/>
      <c r="GSI20"/>
      <c r="GSJ20"/>
      <c r="GSK20"/>
      <c r="GSL20"/>
      <c r="GSM20"/>
      <c r="GSN20"/>
      <c r="GSO20"/>
      <c r="GSP20"/>
      <c r="GSQ20"/>
      <c r="GSR20"/>
      <c r="GSS20"/>
      <c r="GST20"/>
      <c r="GSU20"/>
      <c r="GSV20"/>
      <c r="GSW20"/>
      <c r="GSX20"/>
      <c r="GSY20"/>
      <c r="GSZ20"/>
      <c r="GTA20"/>
      <c r="GTB20"/>
      <c r="GTC20"/>
      <c r="GTD20"/>
      <c r="GTE20"/>
      <c r="GTF20"/>
      <c r="GTG20"/>
      <c r="GTH20"/>
      <c r="GTI20"/>
      <c r="GTJ20"/>
      <c r="GTK20"/>
      <c r="GTL20"/>
      <c r="GTM20"/>
      <c r="GTN20"/>
      <c r="GTO20"/>
      <c r="GTP20"/>
      <c r="GTQ20"/>
      <c r="GTR20"/>
      <c r="GTS20"/>
      <c r="GTT20"/>
      <c r="GTU20"/>
      <c r="GTV20"/>
      <c r="GTW20"/>
      <c r="GTX20"/>
      <c r="GTY20"/>
      <c r="GTZ20"/>
      <c r="GUA20"/>
      <c r="GUB20"/>
      <c r="GUC20"/>
      <c r="GUD20"/>
      <c r="GUE20"/>
      <c r="GUF20"/>
      <c r="GUG20"/>
      <c r="GUH20"/>
      <c r="GUI20"/>
      <c r="GUJ20"/>
      <c r="GUK20"/>
      <c r="GUL20"/>
      <c r="GUM20"/>
      <c r="GUN20"/>
      <c r="GUO20"/>
      <c r="GUP20"/>
      <c r="GUQ20"/>
      <c r="GUR20"/>
      <c r="GUS20"/>
      <c r="GUT20"/>
      <c r="GUU20"/>
      <c r="GUV20"/>
      <c r="GUW20"/>
      <c r="GUX20"/>
      <c r="GUY20"/>
      <c r="GUZ20"/>
      <c r="GVA20"/>
      <c r="GVB20"/>
      <c r="GVC20"/>
      <c r="GVD20"/>
      <c r="GVE20"/>
      <c r="GVF20"/>
      <c r="GVG20"/>
      <c r="GVH20"/>
      <c r="GVI20"/>
      <c r="GVJ20"/>
      <c r="GVK20"/>
      <c r="GVL20"/>
      <c r="GVM20"/>
      <c r="GVN20"/>
      <c r="GVO20"/>
      <c r="GVP20"/>
      <c r="GVQ20"/>
      <c r="GVR20"/>
      <c r="GVS20"/>
      <c r="GVT20"/>
      <c r="GVU20"/>
      <c r="GVV20"/>
      <c r="GVW20"/>
      <c r="GVX20"/>
      <c r="GVY20"/>
      <c r="GVZ20"/>
      <c r="GWA20"/>
      <c r="GWB20"/>
      <c r="GWC20"/>
      <c r="GWD20"/>
      <c r="GWE20"/>
      <c r="GWF20"/>
      <c r="GWG20"/>
      <c r="GWH20"/>
      <c r="GWI20"/>
      <c r="GWJ20"/>
      <c r="GWK20"/>
      <c r="GWL20"/>
      <c r="GWM20"/>
      <c r="GWN20"/>
      <c r="GWO20"/>
      <c r="GWP20"/>
      <c r="GWQ20"/>
      <c r="GWR20"/>
      <c r="GWS20"/>
      <c r="GWT20"/>
      <c r="GWU20"/>
      <c r="GWV20"/>
      <c r="GWW20"/>
      <c r="GWX20"/>
      <c r="GWY20"/>
      <c r="GWZ20"/>
      <c r="GXA20"/>
      <c r="GXB20"/>
      <c r="GXC20"/>
      <c r="GXD20"/>
      <c r="GXE20"/>
      <c r="GXF20"/>
      <c r="GXG20"/>
      <c r="GXH20"/>
      <c r="GXI20"/>
      <c r="GXJ20"/>
      <c r="GXK20"/>
      <c r="GXL20"/>
      <c r="GXM20"/>
      <c r="GXN20"/>
      <c r="GXO20"/>
      <c r="GXP20"/>
      <c r="GXQ20"/>
      <c r="GXR20"/>
      <c r="GXS20"/>
      <c r="GXT20"/>
      <c r="GXU20"/>
      <c r="GXV20"/>
      <c r="GXW20"/>
      <c r="GXX20"/>
      <c r="GXY20"/>
      <c r="GXZ20"/>
      <c r="GYA20"/>
      <c r="GYB20"/>
      <c r="GYC20"/>
      <c r="GYD20"/>
      <c r="GYE20"/>
      <c r="GYF20"/>
      <c r="GYG20"/>
      <c r="GYH20"/>
      <c r="GYI20"/>
      <c r="GYJ20"/>
      <c r="GYK20"/>
      <c r="GYL20"/>
      <c r="GYM20"/>
      <c r="GYN20"/>
      <c r="GYO20"/>
      <c r="GYP20"/>
      <c r="GYQ20"/>
      <c r="GYR20"/>
      <c r="GYS20"/>
      <c r="GYT20"/>
      <c r="GYU20"/>
      <c r="GYV20"/>
      <c r="GYW20"/>
      <c r="GYX20"/>
      <c r="GYY20"/>
      <c r="GYZ20"/>
      <c r="GZA20"/>
      <c r="GZB20"/>
      <c r="GZC20"/>
      <c r="GZD20"/>
      <c r="GZE20"/>
      <c r="GZF20"/>
      <c r="GZG20"/>
      <c r="GZH20"/>
      <c r="GZI20"/>
      <c r="GZJ20"/>
      <c r="GZK20"/>
      <c r="GZL20"/>
      <c r="GZM20"/>
      <c r="GZN20"/>
      <c r="GZO20"/>
      <c r="GZP20"/>
      <c r="GZQ20"/>
      <c r="GZR20"/>
      <c r="GZS20"/>
      <c r="GZT20"/>
      <c r="GZU20"/>
      <c r="GZV20"/>
      <c r="GZW20"/>
      <c r="GZX20"/>
      <c r="GZY20"/>
      <c r="GZZ20"/>
      <c r="HAA20"/>
      <c r="HAB20"/>
      <c r="HAC20"/>
      <c r="HAD20"/>
      <c r="HAE20"/>
      <c r="HAF20"/>
      <c r="HAG20"/>
      <c r="HAH20"/>
      <c r="HAI20"/>
      <c r="HAJ20"/>
      <c r="HAK20"/>
      <c r="HAL20"/>
      <c r="HAM20"/>
      <c r="HAN20"/>
      <c r="HAO20"/>
      <c r="HAP20"/>
      <c r="HAQ20"/>
      <c r="HAR20"/>
      <c r="HAS20"/>
      <c r="HAT20"/>
      <c r="HAU20"/>
      <c r="HAV20"/>
      <c r="HAW20"/>
      <c r="HAX20"/>
      <c r="HAY20"/>
      <c r="HAZ20"/>
      <c r="HBA20"/>
      <c r="HBB20"/>
      <c r="HBC20"/>
      <c r="HBD20"/>
      <c r="HBE20"/>
      <c r="HBF20"/>
      <c r="HBG20"/>
      <c r="HBH20"/>
      <c r="HBI20"/>
      <c r="HBJ20"/>
      <c r="HBK20"/>
      <c r="HBL20"/>
      <c r="HBM20"/>
      <c r="HBN20"/>
      <c r="HBO20"/>
      <c r="HBP20"/>
      <c r="HBQ20"/>
      <c r="HBR20"/>
      <c r="HBS20"/>
      <c r="HBT20"/>
      <c r="HBU20"/>
      <c r="HBV20"/>
      <c r="HBW20"/>
      <c r="HBX20"/>
      <c r="HBY20"/>
      <c r="HBZ20"/>
      <c r="HCA20"/>
      <c r="HCB20"/>
      <c r="HCC20"/>
      <c r="HCD20"/>
      <c r="HCE20"/>
      <c r="HCF20"/>
      <c r="HCG20"/>
      <c r="HCH20"/>
      <c r="HCI20"/>
      <c r="HCJ20"/>
      <c r="HCK20"/>
      <c r="HCL20"/>
      <c r="HCM20"/>
      <c r="HCN20"/>
      <c r="HCO20"/>
      <c r="HCP20"/>
      <c r="HCQ20"/>
      <c r="HCR20"/>
      <c r="HCS20"/>
      <c r="HCT20"/>
      <c r="HCU20"/>
      <c r="HCV20"/>
      <c r="HCW20"/>
      <c r="HCX20"/>
      <c r="HCY20"/>
      <c r="HCZ20"/>
      <c r="HDA20"/>
      <c r="HDB20"/>
      <c r="HDC20"/>
      <c r="HDD20"/>
      <c r="HDE20"/>
      <c r="HDF20"/>
      <c r="HDG20"/>
      <c r="HDH20"/>
      <c r="HDI20"/>
      <c r="HDJ20"/>
      <c r="HDK20"/>
      <c r="HDL20"/>
      <c r="HDM20"/>
      <c r="HDN20"/>
      <c r="HDO20"/>
      <c r="HDP20"/>
      <c r="HDQ20"/>
      <c r="HDR20"/>
      <c r="HDS20"/>
      <c r="HDT20"/>
      <c r="HDU20"/>
      <c r="HDV20"/>
      <c r="HDW20"/>
      <c r="HDX20"/>
      <c r="HDY20"/>
      <c r="HDZ20"/>
      <c r="HEA20"/>
      <c r="HEB20"/>
      <c r="HEC20"/>
      <c r="HED20"/>
      <c r="HEE20"/>
      <c r="HEF20"/>
      <c r="HEG20"/>
      <c r="HEH20"/>
      <c r="HEI20"/>
      <c r="HEJ20"/>
      <c r="HEK20"/>
      <c r="HEL20"/>
      <c r="HEM20"/>
      <c r="HEN20"/>
      <c r="HEO20"/>
      <c r="HEP20"/>
      <c r="HEQ20"/>
      <c r="HER20"/>
      <c r="HES20"/>
      <c r="HET20"/>
      <c r="HEU20"/>
      <c r="HEV20"/>
      <c r="HEW20"/>
      <c r="HEX20"/>
      <c r="HEY20"/>
      <c r="HEZ20"/>
      <c r="HFA20"/>
      <c r="HFB20"/>
      <c r="HFC20"/>
      <c r="HFD20"/>
      <c r="HFE20"/>
      <c r="HFF20"/>
      <c r="HFG20"/>
      <c r="HFH20"/>
      <c r="HFI20"/>
      <c r="HFJ20"/>
      <c r="HFK20"/>
      <c r="HFL20"/>
      <c r="HFM20"/>
      <c r="HFN20"/>
      <c r="HFO20"/>
      <c r="HFP20"/>
      <c r="HFQ20"/>
      <c r="HFR20"/>
      <c r="HFS20"/>
      <c r="HFT20"/>
      <c r="HFU20"/>
      <c r="HFV20"/>
      <c r="HFW20"/>
      <c r="HFX20"/>
      <c r="HFY20"/>
      <c r="HFZ20"/>
      <c r="HGA20"/>
      <c r="HGB20"/>
      <c r="HGC20"/>
      <c r="HGD20"/>
      <c r="HGE20"/>
      <c r="HGF20"/>
      <c r="HGG20"/>
      <c r="HGH20"/>
      <c r="HGI20"/>
      <c r="HGJ20"/>
      <c r="HGK20"/>
      <c r="HGL20"/>
      <c r="HGM20"/>
      <c r="HGN20"/>
      <c r="HGO20"/>
      <c r="HGP20"/>
      <c r="HGQ20"/>
      <c r="HGR20"/>
      <c r="HGS20"/>
      <c r="HGT20"/>
      <c r="HGU20"/>
      <c r="HGV20"/>
      <c r="HGW20"/>
      <c r="HGX20"/>
      <c r="HGY20"/>
      <c r="HGZ20"/>
      <c r="HHA20"/>
      <c r="HHB20"/>
      <c r="HHC20"/>
      <c r="HHD20"/>
      <c r="HHE20"/>
      <c r="HHF20"/>
      <c r="HHG20"/>
      <c r="HHH20"/>
      <c r="HHI20"/>
      <c r="HHJ20"/>
      <c r="HHK20"/>
      <c r="HHL20"/>
      <c r="HHM20"/>
      <c r="HHN20"/>
      <c r="HHO20"/>
      <c r="HHP20"/>
      <c r="HHQ20"/>
      <c r="HHR20"/>
      <c r="HHS20"/>
      <c r="HHT20"/>
      <c r="HHU20"/>
      <c r="HHV20"/>
      <c r="HHW20"/>
      <c r="HHX20"/>
      <c r="HHY20"/>
      <c r="HHZ20"/>
      <c r="HIA20"/>
      <c r="HIB20"/>
      <c r="HIC20"/>
      <c r="HID20"/>
      <c r="HIE20"/>
      <c r="HIF20"/>
      <c r="HIG20"/>
      <c r="HIH20"/>
      <c r="HII20"/>
      <c r="HIJ20"/>
      <c r="HIK20"/>
      <c r="HIL20"/>
      <c r="HIM20"/>
      <c r="HIN20"/>
      <c r="HIO20"/>
      <c r="HIP20"/>
      <c r="HIQ20"/>
      <c r="HIR20"/>
      <c r="HIS20"/>
      <c r="HIT20"/>
      <c r="HIU20"/>
      <c r="HIV20"/>
      <c r="HIW20"/>
      <c r="HIX20"/>
      <c r="HIY20"/>
      <c r="HIZ20"/>
      <c r="HJA20"/>
      <c r="HJB20"/>
      <c r="HJC20"/>
      <c r="HJD20"/>
      <c r="HJE20"/>
      <c r="HJF20"/>
      <c r="HJG20"/>
      <c r="HJH20"/>
      <c r="HJI20"/>
      <c r="HJJ20"/>
      <c r="HJK20"/>
      <c r="HJL20"/>
      <c r="HJM20"/>
      <c r="HJN20"/>
      <c r="HJO20"/>
      <c r="HJP20"/>
      <c r="HJQ20"/>
      <c r="HJR20"/>
      <c r="HJS20"/>
      <c r="HJT20"/>
    </row>
    <row r="21" spans="1:5688" x14ac:dyDescent="0.45">
      <c r="A21"/>
      <c r="B21"/>
      <c r="C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  <c r="AMK21"/>
      <c r="AML21"/>
      <c r="AMM21"/>
      <c r="AMN21"/>
      <c r="AMO21"/>
      <c r="AMP21"/>
      <c r="AMQ21"/>
      <c r="AMR21"/>
      <c r="AMS21"/>
      <c r="AMT21"/>
      <c r="AMU21"/>
      <c r="AMV21"/>
      <c r="AMW21"/>
      <c r="AMX21"/>
      <c r="AMY21"/>
      <c r="AMZ21"/>
      <c r="ANA21"/>
      <c r="ANB21"/>
      <c r="ANC21"/>
      <c r="AND21"/>
      <c r="ANE21"/>
      <c r="ANF21"/>
      <c r="ANG21"/>
      <c r="ANH21"/>
      <c r="ANI21"/>
      <c r="ANJ21"/>
      <c r="ANK21"/>
      <c r="ANL21"/>
      <c r="ANM21"/>
      <c r="ANN21"/>
      <c r="ANO21"/>
      <c r="ANP21"/>
      <c r="ANQ21"/>
      <c r="ANR21"/>
      <c r="ANS21"/>
      <c r="ANT21"/>
      <c r="ANU21"/>
      <c r="ANV21"/>
      <c r="ANW21"/>
      <c r="ANX21"/>
      <c r="ANY21"/>
      <c r="ANZ21"/>
      <c r="AOA21"/>
      <c r="AOB21"/>
      <c r="AOC21"/>
      <c r="AOD21"/>
      <c r="AOE21"/>
      <c r="AOF21"/>
      <c r="AOG21"/>
      <c r="AOH21"/>
      <c r="AOI21"/>
      <c r="AOJ21"/>
      <c r="AOK21"/>
      <c r="AOL21"/>
      <c r="AOM21"/>
      <c r="AON21"/>
      <c r="AOO21"/>
      <c r="AOP21"/>
      <c r="AOQ21"/>
      <c r="AOR21"/>
      <c r="AOS21"/>
      <c r="AOT21"/>
      <c r="AOU21"/>
      <c r="AOV21"/>
      <c r="AOW21"/>
      <c r="AOX21"/>
      <c r="AOY21"/>
      <c r="AOZ21"/>
      <c r="APA21"/>
      <c r="APB21"/>
      <c r="APC21"/>
      <c r="APD21"/>
      <c r="APE21"/>
      <c r="APF21"/>
      <c r="APG21"/>
      <c r="APH21"/>
      <c r="API21"/>
      <c r="APJ21"/>
      <c r="APK21"/>
      <c r="APL21"/>
      <c r="APM21"/>
      <c r="APN21"/>
      <c r="APO21"/>
      <c r="APP21"/>
      <c r="APQ21"/>
      <c r="APR21"/>
      <c r="APS21"/>
      <c r="APT21"/>
      <c r="APU21"/>
      <c r="APV21"/>
      <c r="APW21"/>
      <c r="APX21"/>
      <c r="APY21"/>
      <c r="APZ21"/>
      <c r="AQA21"/>
      <c r="AQB21"/>
      <c r="AQC21"/>
      <c r="AQD21"/>
      <c r="AQE21"/>
      <c r="AQF21"/>
      <c r="AQG21"/>
      <c r="AQH21"/>
      <c r="AQI21"/>
      <c r="AQJ21"/>
      <c r="AQK21"/>
      <c r="AQL21"/>
      <c r="AQM21"/>
      <c r="AQN21"/>
      <c r="AQO21"/>
      <c r="AQP21"/>
      <c r="AQQ21"/>
      <c r="AQR21"/>
      <c r="AQS21"/>
      <c r="AQT21"/>
      <c r="AQU21"/>
      <c r="AQV21"/>
      <c r="AQW21"/>
      <c r="AQX21"/>
      <c r="AQY21"/>
      <c r="AQZ21"/>
      <c r="ARA21"/>
      <c r="ARB21"/>
      <c r="ARC21"/>
      <c r="ARD21"/>
      <c r="ARE21"/>
      <c r="ARF21"/>
      <c r="ARG21"/>
      <c r="ARH21"/>
      <c r="ARI21"/>
      <c r="ARJ21"/>
      <c r="ARK21"/>
      <c r="ARL21"/>
      <c r="ARM21"/>
      <c r="ARN21"/>
      <c r="ARO21"/>
      <c r="ARP21"/>
      <c r="ARQ21"/>
      <c r="ARR21"/>
      <c r="ARS21"/>
      <c r="ART21"/>
      <c r="ARU21"/>
      <c r="ARV21"/>
      <c r="ARW21"/>
      <c r="ARX21"/>
      <c r="ARY21"/>
      <c r="ARZ21"/>
      <c r="ASA21"/>
      <c r="ASB21"/>
      <c r="ASC21"/>
      <c r="ASD21"/>
      <c r="ASE21"/>
      <c r="ASF21"/>
      <c r="ASG21"/>
      <c r="ASH21"/>
      <c r="ASI21"/>
      <c r="ASJ21"/>
      <c r="ASK21"/>
      <c r="ASL21"/>
      <c r="ASM21"/>
      <c r="ASN21"/>
      <c r="ASO21"/>
      <c r="ASP21"/>
      <c r="ASQ21"/>
      <c r="ASR21"/>
      <c r="ASS21"/>
      <c r="AST21"/>
      <c r="ASU21"/>
      <c r="ASV21"/>
      <c r="ASW21"/>
      <c r="ASX21"/>
      <c r="ASY21"/>
      <c r="ASZ21"/>
      <c r="ATA21"/>
      <c r="ATB21"/>
      <c r="ATC21"/>
      <c r="ATD21"/>
      <c r="ATE21"/>
      <c r="ATF21"/>
      <c r="ATG21"/>
      <c r="ATH21"/>
      <c r="ATI21"/>
      <c r="ATJ21"/>
      <c r="ATK21"/>
      <c r="ATL21"/>
      <c r="ATM21"/>
      <c r="ATN21"/>
      <c r="ATO21"/>
      <c r="ATP21"/>
      <c r="ATQ21"/>
      <c r="ATR21"/>
      <c r="ATS21"/>
      <c r="ATT21"/>
      <c r="ATU21"/>
      <c r="ATV21"/>
      <c r="ATW21"/>
      <c r="ATX21"/>
      <c r="ATY21"/>
      <c r="ATZ21"/>
      <c r="AUA21"/>
      <c r="AUB21"/>
      <c r="AUC21"/>
      <c r="AUD21"/>
      <c r="AUE21"/>
      <c r="AUF21"/>
      <c r="AUG21"/>
      <c r="AUH21"/>
      <c r="AUI21"/>
      <c r="AUJ21"/>
      <c r="AUK21"/>
      <c r="AUL21"/>
      <c r="AUM21"/>
      <c r="AUN21"/>
      <c r="AUO21"/>
      <c r="AUP21"/>
      <c r="AUQ21"/>
      <c r="AUR21"/>
      <c r="AUS21"/>
      <c r="AUT21"/>
      <c r="AUU21"/>
      <c r="AUV21"/>
      <c r="AUW21"/>
      <c r="AUX21"/>
      <c r="AUY21"/>
      <c r="AUZ21"/>
      <c r="AVA21"/>
      <c r="AVB21"/>
      <c r="AVC21"/>
      <c r="AVD21"/>
      <c r="AVE21"/>
      <c r="AVF21"/>
      <c r="AVG21"/>
      <c r="AVH21"/>
      <c r="AVI21"/>
      <c r="AVJ21"/>
      <c r="AVK21"/>
      <c r="AVL21"/>
      <c r="AVM21"/>
      <c r="AVN21"/>
      <c r="AVO21"/>
      <c r="AVP21"/>
      <c r="AVQ21"/>
      <c r="AVR21"/>
      <c r="AVS21"/>
      <c r="AVT21"/>
      <c r="AVU21"/>
      <c r="AVV21"/>
      <c r="AVW21"/>
      <c r="AVX21"/>
      <c r="AVY21"/>
      <c r="AVZ21"/>
      <c r="AWA21"/>
      <c r="AWB21"/>
      <c r="AWC21"/>
      <c r="AWD21"/>
      <c r="AWE21"/>
      <c r="AWF21"/>
      <c r="AWG21"/>
      <c r="AWH21"/>
      <c r="AWI21"/>
      <c r="AWJ21"/>
      <c r="AWK21"/>
      <c r="AWL21"/>
      <c r="AWM21"/>
      <c r="AWN21"/>
      <c r="AWO21"/>
      <c r="AWP21"/>
      <c r="AWQ21"/>
      <c r="AWR21"/>
      <c r="AWS21"/>
      <c r="AWT21"/>
      <c r="AWU21"/>
      <c r="AWV21"/>
      <c r="AWW21"/>
      <c r="AWX21"/>
      <c r="AWY21"/>
      <c r="AWZ21"/>
      <c r="AXA21"/>
      <c r="AXB21"/>
      <c r="AXC21"/>
      <c r="AXD21"/>
      <c r="AXE21"/>
      <c r="AXF21"/>
      <c r="AXG21"/>
      <c r="AXH21"/>
      <c r="AXI21"/>
      <c r="AXJ21"/>
      <c r="AXK21"/>
      <c r="AXL21"/>
      <c r="AXM21"/>
      <c r="AXN21"/>
      <c r="AXO21"/>
      <c r="AXP21"/>
      <c r="AXQ21"/>
      <c r="AXR21"/>
      <c r="AXS21"/>
      <c r="AXT21"/>
      <c r="AXU21"/>
      <c r="AXV21"/>
      <c r="AXW21"/>
      <c r="AXX21"/>
      <c r="AXY21"/>
      <c r="AXZ21"/>
      <c r="AYA21"/>
      <c r="AYB21"/>
      <c r="AYC21"/>
      <c r="AYD21"/>
      <c r="AYE21"/>
      <c r="AYF21"/>
      <c r="AYG21"/>
      <c r="AYH21"/>
      <c r="AYI21"/>
      <c r="AYJ21"/>
      <c r="AYK21"/>
      <c r="AYL21"/>
      <c r="AYM21"/>
      <c r="AYN21"/>
      <c r="AYO21"/>
      <c r="AYP21"/>
      <c r="AYQ21"/>
      <c r="AYR21"/>
      <c r="AYS21"/>
      <c r="AYT21"/>
      <c r="AYU21"/>
      <c r="AYV21"/>
      <c r="AYW21"/>
      <c r="AYX21"/>
      <c r="AYY21"/>
      <c r="AYZ21"/>
      <c r="AZA21"/>
      <c r="AZB21"/>
      <c r="AZC21"/>
      <c r="AZD21"/>
      <c r="AZE21"/>
      <c r="AZF21"/>
      <c r="AZG21"/>
      <c r="AZH21"/>
      <c r="AZI21"/>
      <c r="AZJ21"/>
      <c r="AZK21"/>
      <c r="AZL21"/>
      <c r="AZM21"/>
      <c r="AZN21"/>
      <c r="AZO21"/>
      <c r="AZP21"/>
      <c r="AZQ21"/>
      <c r="AZR21"/>
      <c r="AZS21"/>
      <c r="AZT21"/>
      <c r="AZU21"/>
      <c r="AZV21"/>
      <c r="AZW21"/>
      <c r="AZX21"/>
      <c r="AZY21"/>
      <c r="AZZ21"/>
      <c r="BAA21"/>
      <c r="BAB21"/>
      <c r="BAC21"/>
      <c r="BAD21"/>
      <c r="BAE21"/>
      <c r="BAF21"/>
      <c r="BAG21"/>
      <c r="BAH21"/>
      <c r="BAI21"/>
      <c r="BAJ21"/>
      <c r="BAK21"/>
      <c r="BAL21"/>
      <c r="BAM21"/>
      <c r="BAN21"/>
      <c r="BAO21"/>
      <c r="BAP21"/>
      <c r="BAQ21"/>
      <c r="BAR21"/>
      <c r="BAS21"/>
      <c r="BAT21"/>
      <c r="BAU21"/>
      <c r="BAV21"/>
      <c r="BAW21"/>
      <c r="BAX21"/>
      <c r="BAY21"/>
      <c r="BAZ21"/>
      <c r="BBA21"/>
      <c r="BBB21"/>
      <c r="BBC21"/>
      <c r="BBD21"/>
      <c r="BBE21"/>
      <c r="BBF21"/>
      <c r="BBG21"/>
      <c r="BBH21"/>
      <c r="BBI21"/>
      <c r="BBJ21"/>
      <c r="BBK21"/>
      <c r="BBL21"/>
      <c r="BBM21"/>
      <c r="BBN21"/>
      <c r="BBO21"/>
      <c r="BBP21"/>
      <c r="BBQ21"/>
      <c r="BBR21"/>
      <c r="BBS21"/>
      <c r="BBT21"/>
      <c r="BBU21"/>
      <c r="BBV21"/>
      <c r="BBW21"/>
      <c r="BBX21"/>
      <c r="BBY21"/>
      <c r="BBZ21"/>
      <c r="BCA21"/>
      <c r="BCB21"/>
      <c r="BCC21"/>
      <c r="BCD21"/>
      <c r="BCE21"/>
      <c r="BCF21"/>
      <c r="BCG21"/>
      <c r="BCH21"/>
      <c r="BCI21"/>
      <c r="BCJ21"/>
      <c r="BCK21"/>
      <c r="BCL21"/>
      <c r="BCM21"/>
      <c r="BCN21"/>
      <c r="BCO21"/>
      <c r="BCP21"/>
      <c r="BCQ21"/>
      <c r="BCR21"/>
      <c r="BCS21"/>
      <c r="BCT21"/>
      <c r="BCU21"/>
      <c r="BCV21"/>
      <c r="BCW21"/>
      <c r="BCX21"/>
      <c r="BCY21"/>
      <c r="BCZ21"/>
      <c r="BDA21"/>
      <c r="BDB21"/>
      <c r="BDC21"/>
      <c r="BDD21"/>
      <c r="BDE21"/>
      <c r="BDF21"/>
      <c r="BDG21"/>
      <c r="BDH21"/>
      <c r="BDI21"/>
      <c r="BDJ21"/>
      <c r="BDK21"/>
      <c r="BDL21"/>
      <c r="BDM21"/>
      <c r="BDN21"/>
      <c r="BDO21"/>
      <c r="BDP21"/>
      <c r="BDQ21"/>
      <c r="BDR21"/>
      <c r="BDS21"/>
      <c r="BDT21"/>
      <c r="BDU21"/>
      <c r="BDV21"/>
      <c r="BDW21"/>
      <c r="BDX21"/>
      <c r="BDY21"/>
      <c r="BDZ21"/>
      <c r="BEA21"/>
      <c r="BEB21"/>
      <c r="BEC21"/>
      <c r="BED21"/>
      <c r="BEE21"/>
      <c r="BEF21"/>
      <c r="BEG21"/>
      <c r="BEH21"/>
      <c r="BEI21"/>
      <c r="BEJ21"/>
      <c r="BEK21"/>
      <c r="BEL21"/>
      <c r="BEM21"/>
      <c r="BEN21"/>
      <c r="BEO21"/>
      <c r="BEP21"/>
      <c r="BEQ21"/>
      <c r="BER21"/>
      <c r="BES21"/>
      <c r="BET21"/>
      <c r="BEU21"/>
      <c r="BEV21"/>
      <c r="BEW21"/>
      <c r="BEX21"/>
      <c r="BEY21"/>
      <c r="BEZ21"/>
      <c r="BFA21"/>
      <c r="BFB21"/>
      <c r="BFC21"/>
      <c r="BFD21"/>
      <c r="BFE21"/>
      <c r="BFF21"/>
      <c r="BFG21"/>
      <c r="BFH21"/>
      <c r="BFI21"/>
      <c r="BFJ21"/>
      <c r="BFK21"/>
      <c r="BFL21"/>
      <c r="BFM21"/>
      <c r="BFN21"/>
      <c r="BFO21"/>
      <c r="BFP21"/>
      <c r="BFQ21"/>
      <c r="BFR21"/>
      <c r="BFS21"/>
      <c r="BFT21"/>
      <c r="BFU21"/>
      <c r="BFV21"/>
      <c r="BFW21"/>
      <c r="BFX21"/>
      <c r="BFY21"/>
      <c r="BFZ21"/>
      <c r="BGA21"/>
      <c r="BGB21"/>
      <c r="BGC21"/>
      <c r="BGD21"/>
      <c r="BGE21"/>
      <c r="BGF21"/>
      <c r="BGG21"/>
      <c r="BGH21"/>
      <c r="BGI21"/>
      <c r="BGJ21"/>
      <c r="BGK21"/>
      <c r="BGL21"/>
      <c r="BGM21"/>
      <c r="BGN21"/>
      <c r="BGO21"/>
      <c r="BGP21"/>
      <c r="BGQ21"/>
      <c r="BGR21"/>
      <c r="BGS21"/>
      <c r="BGT21"/>
      <c r="BGU21"/>
      <c r="BGV21"/>
      <c r="BGW21"/>
      <c r="BGX21"/>
      <c r="BGY21"/>
      <c r="BGZ21"/>
      <c r="BHA21"/>
      <c r="BHB21"/>
      <c r="BHC21"/>
      <c r="BHD21"/>
      <c r="BHE21"/>
      <c r="BHF21"/>
      <c r="BHG21"/>
      <c r="BHH21"/>
      <c r="BHI21"/>
      <c r="BHJ21"/>
      <c r="BHK21"/>
      <c r="BHL21"/>
      <c r="BHM21"/>
      <c r="BHN21"/>
      <c r="BHO21"/>
      <c r="BHP21"/>
      <c r="BHQ21"/>
      <c r="BHR21"/>
      <c r="BHS21"/>
      <c r="BHT21"/>
      <c r="BHU21"/>
      <c r="BHV21"/>
      <c r="BHW21"/>
      <c r="BHX21"/>
      <c r="BHY21"/>
      <c r="BHZ21"/>
      <c r="BIA21"/>
      <c r="BIB21"/>
      <c r="BIC21"/>
      <c r="BID21"/>
      <c r="BIE21"/>
      <c r="BIF21"/>
      <c r="BIG21"/>
      <c r="BIH21"/>
      <c r="BII21"/>
      <c r="BIJ21"/>
      <c r="BIK21"/>
      <c r="BIL21"/>
      <c r="BIM21"/>
      <c r="BIN21"/>
      <c r="BIO21"/>
      <c r="BIP21"/>
      <c r="BIQ21"/>
      <c r="BIR21"/>
      <c r="BIS21"/>
      <c r="BIT21"/>
      <c r="BIU21"/>
      <c r="BIV21"/>
      <c r="BIW21"/>
      <c r="BIX21"/>
      <c r="BIY21"/>
      <c r="BIZ21"/>
      <c r="BJA21"/>
      <c r="BJB21"/>
      <c r="BJC21"/>
      <c r="BJD21"/>
      <c r="BJE21"/>
      <c r="BJF21"/>
      <c r="BJG21"/>
      <c r="BJH21"/>
      <c r="BJI21"/>
      <c r="BJJ21"/>
      <c r="BJK21"/>
      <c r="BJL21"/>
      <c r="BJM21"/>
      <c r="BJN21"/>
      <c r="BJO21"/>
      <c r="BJP21"/>
      <c r="BJQ21"/>
      <c r="BJR21"/>
      <c r="BJS21"/>
      <c r="BJT21"/>
      <c r="BJU21"/>
      <c r="BJV21"/>
      <c r="BJW21"/>
      <c r="BJX21"/>
      <c r="BJY21"/>
      <c r="BJZ21"/>
      <c r="BKA21"/>
      <c r="BKB21"/>
      <c r="BKC21"/>
      <c r="BKD21"/>
      <c r="BKE21"/>
      <c r="BKF21"/>
      <c r="BKG21"/>
      <c r="BKH21"/>
      <c r="BKI21"/>
      <c r="BKJ21"/>
      <c r="BKK21"/>
      <c r="BKL21"/>
      <c r="BKM21"/>
      <c r="BKN21"/>
      <c r="BKO21"/>
      <c r="BKP21"/>
      <c r="BKQ21"/>
      <c r="BKR21"/>
      <c r="BKS21"/>
      <c r="BKT21"/>
      <c r="BKU21"/>
      <c r="BKV21"/>
      <c r="BKW21"/>
      <c r="BKX21"/>
      <c r="BKY21"/>
      <c r="BKZ21"/>
      <c r="BLA21"/>
      <c r="BLB21"/>
      <c r="BLC21"/>
      <c r="BLD21"/>
      <c r="BLE21"/>
      <c r="BLF21"/>
      <c r="BLG21"/>
      <c r="BLH21"/>
      <c r="BLI21"/>
      <c r="BLJ21"/>
      <c r="BLK21"/>
      <c r="BLL21"/>
      <c r="BLM21"/>
      <c r="BLN21"/>
      <c r="BLO21"/>
      <c r="BLP21"/>
      <c r="BLQ21"/>
      <c r="BLR21"/>
      <c r="BLS21"/>
      <c r="BLT21"/>
      <c r="BLU21"/>
      <c r="BLV21"/>
      <c r="BLW21"/>
      <c r="BLX21"/>
      <c r="BLY21"/>
      <c r="BLZ21"/>
      <c r="BMA21"/>
      <c r="BMB21"/>
      <c r="BMC21"/>
      <c r="BMD21"/>
      <c r="BME21"/>
      <c r="BMF21"/>
      <c r="BMG21"/>
      <c r="BMH21"/>
      <c r="BMI21"/>
      <c r="BMJ21"/>
      <c r="BMK21"/>
      <c r="BML21"/>
      <c r="BMM21"/>
      <c r="BMN21"/>
      <c r="BMO21"/>
      <c r="BMP21"/>
      <c r="BMQ21"/>
      <c r="BMR21"/>
      <c r="BMS21"/>
      <c r="BMT21"/>
      <c r="BMU21"/>
      <c r="BMV21"/>
      <c r="BMW21"/>
      <c r="BMX21"/>
      <c r="BMY21"/>
      <c r="BMZ21"/>
      <c r="BNA21"/>
      <c r="BNB21"/>
      <c r="BNC21"/>
      <c r="BND21"/>
      <c r="BNE21"/>
      <c r="BNF21"/>
      <c r="BNG21"/>
      <c r="BNH21"/>
      <c r="BNI21"/>
      <c r="BNJ21"/>
      <c r="BNK21"/>
      <c r="BNL21"/>
      <c r="BNM21"/>
      <c r="BNN21"/>
      <c r="BNO21"/>
      <c r="BNP21"/>
      <c r="BNQ21"/>
      <c r="BNR21"/>
      <c r="BNS21"/>
      <c r="BNT21"/>
      <c r="BNU21"/>
      <c r="BNV21"/>
      <c r="BNW21"/>
      <c r="BNX21"/>
      <c r="BNY21"/>
      <c r="BNZ21"/>
      <c r="BOA21"/>
      <c r="BOB21"/>
      <c r="BOC21"/>
      <c r="BOD21"/>
      <c r="BOE21"/>
      <c r="BOF21"/>
      <c r="BOG21"/>
      <c r="BOH21"/>
      <c r="BOI21"/>
      <c r="BOJ21"/>
      <c r="BOK21"/>
      <c r="BOL21"/>
      <c r="BOM21"/>
      <c r="BON21"/>
      <c r="BOO21"/>
      <c r="BOP21"/>
      <c r="BOQ21"/>
      <c r="BOR21"/>
      <c r="BOS21"/>
      <c r="BOT21"/>
      <c r="BOU21"/>
      <c r="BOV21"/>
      <c r="BOW21"/>
      <c r="BOX21"/>
      <c r="BOY21"/>
      <c r="BOZ21"/>
      <c r="BPA21"/>
      <c r="BPB21"/>
      <c r="BPC21"/>
      <c r="BPD21"/>
      <c r="BPE21"/>
      <c r="BPF21"/>
      <c r="BPG21"/>
      <c r="BPH21"/>
      <c r="BPI21"/>
      <c r="BPJ21"/>
      <c r="BPK21"/>
      <c r="BPL21"/>
      <c r="BPM21"/>
      <c r="BPN21"/>
      <c r="BPO21"/>
      <c r="BPP21"/>
      <c r="BPQ21"/>
      <c r="BPR21"/>
      <c r="BPS21"/>
      <c r="BPT21"/>
      <c r="BPU21"/>
      <c r="BPV21"/>
      <c r="BPW21"/>
      <c r="BPX21"/>
      <c r="BPY21"/>
      <c r="BPZ21"/>
      <c r="BQA21"/>
      <c r="BQB21"/>
      <c r="BQC21"/>
      <c r="BQD21"/>
      <c r="BQE21"/>
      <c r="BQF21"/>
      <c r="BQG21"/>
      <c r="BQH21"/>
      <c r="BQI21"/>
      <c r="BQJ21"/>
      <c r="BQK21"/>
      <c r="BQL21"/>
      <c r="BQM21"/>
      <c r="BQN21"/>
      <c r="BQO21"/>
      <c r="BQP21"/>
      <c r="BQQ21"/>
      <c r="BQR21"/>
      <c r="BQS21"/>
      <c r="BQT21"/>
      <c r="BQU21"/>
      <c r="BQV21"/>
      <c r="BQW21"/>
      <c r="BQX21"/>
      <c r="BQY21"/>
      <c r="BQZ21"/>
      <c r="BRA21"/>
      <c r="BRB21"/>
      <c r="BRC21"/>
      <c r="BRD21"/>
      <c r="BRE21"/>
      <c r="BRF21"/>
      <c r="BRG21"/>
      <c r="BRH21"/>
      <c r="BRI21"/>
      <c r="BRJ21"/>
      <c r="BRK21"/>
      <c r="BRL21"/>
      <c r="BRM21"/>
      <c r="BRN21"/>
      <c r="BRO21"/>
      <c r="BRP21"/>
      <c r="BRQ21"/>
      <c r="BRR21"/>
      <c r="BRS21"/>
      <c r="BRT21"/>
      <c r="BRU21"/>
      <c r="BRV21"/>
      <c r="BRW21"/>
      <c r="BRX21"/>
      <c r="BRY21"/>
      <c r="BRZ21"/>
      <c r="BSA21"/>
      <c r="BSB21"/>
      <c r="BSC21"/>
      <c r="BSD21"/>
      <c r="BSE21"/>
      <c r="BSF21"/>
      <c r="BSG21"/>
      <c r="BSH21"/>
      <c r="BSI21"/>
      <c r="BSJ21"/>
      <c r="BSK21"/>
      <c r="BSL21"/>
      <c r="BSM21"/>
      <c r="BSN21"/>
      <c r="BSO21"/>
      <c r="BSP21"/>
      <c r="BSQ21"/>
      <c r="BSR21"/>
      <c r="BSS21"/>
      <c r="BST21"/>
      <c r="BSU21"/>
      <c r="BSV21"/>
      <c r="BSW21"/>
      <c r="BSX21"/>
      <c r="BSY21"/>
      <c r="BSZ21"/>
      <c r="BTA21"/>
      <c r="BTB21"/>
      <c r="BTC21"/>
      <c r="BTD21"/>
      <c r="BTE21"/>
      <c r="BTF21"/>
      <c r="BTG21"/>
      <c r="BTH21"/>
      <c r="BTI21"/>
      <c r="BTJ21"/>
      <c r="BTK21"/>
      <c r="BTL21"/>
      <c r="BTM21"/>
      <c r="BTN21"/>
      <c r="BTO21"/>
      <c r="BTP21"/>
      <c r="BTQ21"/>
      <c r="BTR21"/>
      <c r="BTS21"/>
      <c r="BTT21"/>
      <c r="BTU21"/>
      <c r="BTV21"/>
      <c r="BTW21"/>
      <c r="BTX21"/>
      <c r="BTY21"/>
      <c r="BTZ21"/>
      <c r="BUA21"/>
      <c r="BUB21"/>
      <c r="BUC21"/>
      <c r="BUD21"/>
      <c r="BUE21"/>
      <c r="BUF21"/>
      <c r="BUG21"/>
      <c r="BUH21"/>
      <c r="BUI21"/>
      <c r="BUJ21"/>
      <c r="BUK21"/>
      <c r="BUL21"/>
      <c r="BUM21"/>
      <c r="BUN21"/>
      <c r="BUO21"/>
      <c r="BUP21"/>
      <c r="BUQ21"/>
      <c r="BUR21"/>
      <c r="BUS21"/>
      <c r="BUT21"/>
      <c r="BUU21"/>
      <c r="BUV21"/>
      <c r="BUW21"/>
      <c r="BUX21"/>
      <c r="BUY21"/>
      <c r="BUZ21"/>
      <c r="BVA21"/>
      <c r="BVB21"/>
      <c r="BVC21"/>
      <c r="BVD21"/>
      <c r="BVE21"/>
      <c r="BVF21"/>
      <c r="BVG21"/>
      <c r="BVH21"/>
      <c r="BVI21"/>
      <c r="BVJ21"/>
      <c r="BVK21"/>
      <c r="BVL21"/>
      <c r="BVM21"/>
      <c r="BVN21"/>
      <c r="BVO21"/>
      <c r="BVP21"/>
      <c r="BVQ21"/>
      <c r="BVR21"/>
      <c r="BVS21"/>
      <c r="BVT21"/>
      <c r="BVU21"/>
      <c r="BVV21"/>
      <c r="BVW21"/>
      <c r="BVX21"/>
      <c r="BVY21"/>
      <c r="BVZ21"/>
      <c r="BWA21"/>
      <c r="BWB21"/>
      <c r="BWC21"/>
      <c r="BWD21"/>
      <c r="BWE21"/>
      <c r="BWF21"/>
      <c r="BWG21"/>
      <c r="BWH21"/>
      <c r="BWI21"/>
      <c r="BWJ21"/>
      <c r="BWK21"/>
      <c r="BWL21"/>
      <c r="BWM21"/>
      <c r="BWN21"/>
      <c r="BWO21"/>
      <c r="BWP21"/>
      <c r="BWQ21"/>
      <c r="BWR21"/>
      <c r="BWS21"/>
      <c r="BWT21"/>
      <c r="BWU21"/>
      <c r="BWV21"/>
      <c r="BWW21"/>
      <c r="BWX21"/>
      <c r="BWY21"/>
      <c r="BWZ21"/>
      <c r="BXA21"/>
      <c r="BXB21"/>
      <c r="BXC21"/>
      <c r="BXD21"/>
      <c r="BXE21"/>
      <c r="BXF21"/>
      <c r="BXG21"/>
      <c r="BXH21"/>
      <c r="BXI21"/>
      <c r="BXJ21"/>
      <c r="BXK21"/>
      <c r="BXL21"/>
      <c r="BXM21"/>
      <c r="BXN21"/>
      <c r="BXO21"/>
      <c r="BXP21"/>
      <c r="BXQ21"/>
      <c r="BXR21"/>
      <c r="BXS21"/>
      <c r="BXT21"/>
      <c r="BXU21"/>
      <c r="BXV21"/>
      <c r="BXW21"/>
      <c r="BXX21"/>
      <c r="BXY21"/>
      <c r="BXZ21"/>
      <c r="BYA21"/>
      <c r="BYB21"/>
      <c r="BYC21"/>
      <c r="BYD21"/>
      <c r="BYE21"/>
      <c r="BYF21"/>
      <c r="BYG21"/>
      <c r="BYH21"/>
      <c r="BYI21"/>
      <c r="BYJ21"/>
      <c r="BYK21"/>
      <c r="BYL21"/>
      <c r="BYM21"/>
      <c r="BYN21"/>
      <c r="BYO21"/>
      <c r="BYP21"/>
      <c r="BYQ21"/>
      <c r="BYR21"/>
      <c r="BYS21"/>
      <c r="BYT21"/>
      <c r="BYU21"/>
      <c r="BYV21"/>
      <c r="BYW21"/>
      <c r="BYX21"/>
      <c r="BYY21"/>
      <c r="BYZ21"/>
      <c r="BZA21"/>
      <c r="BZB21"/>
      <c r="BZC21"/>
      <c r="BZD21"/>
      <c r="BZE21"/>
      <c r="BZF21"/>
      <c r="BZG21"/>
      <c r="BZH21"/>
      <c r="BZI21"/>
      <c r="BZJ21"/>
      <c r="BZK21"/>
      <c r="BZL21"/>
      <c r="BZM21"/>
      <c r="BZN21"/>
      <c r="BZO21"/>
      <c r="BZP21"/>
      <c r="BZQ21"/>
      <c r="BZR21"/>
      <c r="BZS21"/>
      <c r="BZT21"/>
      <c r="BZU21"/>
      <c r="BZV21"/>
      <c r="BZW21"/>
      <c r="BZX21"/>
      <c r="BZY21"/>
      <c r="BZZ21"/>
      <c r="CAA21"/>
      <c r="CAB21"/>
      <c r="CAC21"/>
      <c r="CAD21"/>
      <c r="CAE21"/>
      <c r="CAF21"/>
      <c r="CAG21"/>
      <c r="CAH21"/>
      <c r="CAI21"/>
      <c r="CAJ21"/>
      <c r="CAK21"/>
      <c r="CAL21"/>
      <c r="CAM21"/>
      <c r="CAN21"/>
      <c r="CAO21"/>
      <c r="CAP21"/>
      <c r="CAQ21"/>
      <c r="CAR21"/>
      <c r="CAS21"/>
      <c r="CAT21"/>
      <c r="CAU21"/>
      <c r="CAV21"/>
      <c r="CAW21"/>
      <c r="CAX21"/>
      <c r="CAY21"/>
      <c r="CAZ21"/>
      <c r="CBA21"/>
      <c r="CBB21"/>
      <c r="CBC21"/>
      <c r="CBD21"/>
      <c r="CBE21"/>
      <c r="CBF21"/>
      <c r="CBG21"/>
      <c r="CBH21"/>
      <c r="CBI21"/>
      <c r="CBJ21"/>
      <c r="CBK21"/>
      <c r="CBL21"/>
      <c r="CBM21"/>
      <c r="CBN21"/>
      <c r="CBO21"/>
      <c r="CBP21"/>
      <c r="CBQ21"/>
      <c r="CBR21"/>
      <c r="CBS21"/>
      <c r="CBT21"/>
      <c r="CBU21"/>
      <c r="CBV21"/>
      <c r="CBW21"/>
      <c r="CBX21"/>
      <c r="CBY21"/>
      <c r="CBZ21"/>
      <c r="CCA21"/>
      <c r="CCB21"/>
      <c r="CCC21"/>
      <c r="CCD21"/>
      <c r="CCE21"/>
      <c r="CCF21"/>
      <c r="CCG21"/>
      <c r="CCH21"/>
      <c r="CCI21"/>
      <c r="CCJ21"/>
      <c r="CCK21"/>
      <c r="CCL21"/>
      <c r="CCM21"/>
      <c r="CCN21"/>
      <c r="CCO21"/>
      <c r="CCP21"/>
      <c r="CCQ21"/>
      <c r="CCR21"/>
      <c r="CCS21"/>
      <c r="CCT21"/>
      <c r="CCU21"/>
      <c r="CCV21"/>
      <c r="CCW21"/>
      <c r="CCX21"/>
      <c r="CCY21"/>
      <c r="CCZ21"/>
      <c r="CDA21"/>
      <c r="CDB21"/>
      <c r="CDC21"/>
      <c r="CDD21"/>
      <c r="CDE21"/>
      <c r="CDF21"/>
      <c r="CDG21"/>
      <c r="CDH21"/>
      <c r="CDI21"/>
      <c r="CDJ21"/>
      <c r="CDK21"/>
      <c r="CDL21"/>
      <c r="CDM21"/>
      <c r="CDN21"/>
      <c r="CDO21"/>
      <c r="CDP21"/>
      <c r="CDQ21"/>
      <c r="CDR21"/>
      <c r="CDS21"/>
      <c r="CDT21"/>
      <c r="CDU21"/>
      <c r="CDV21"/>
      <c r="CDW21"/>
      <c r="CDX21"/>
      <c r="CDY21"/>
      <c r="CDZ21"/>
      <c r="CEA21"/>
      <c r="CEB21"/>
      <c r="CEC21"/>
      <c r="CED21"/>
      <c r="CEE21"/>
      <c r="CEF21"/>
      <c r="CEG21"/>
      <c r="CEH21"/>
      <c r="CEI21"/>
      <c r="CEJ21"/>
      <c r="CEK21"/>
      <c r="CEL21"/>
      <c r="CEM21"/>
      <c r="CEN21"/>
      <c r="CEO21"/>
      <c r="CEP21"/>
      <c r="CEQ21"/>
      <c r="CER21"/>
      <c r="CES21"/>
      <c r="CET21"/>
      <c r="CEU21"/>
      <c r="CEV21"/>
      <c r="CEW21"/>
      <c r="CEX21"/>
      <c r="CEY21"/>
      <c r="CEZ21"/>
      <c r="CFA21"/>
      <c r="CFB21"/>
      <c r="CFC21"/>
      <c r="CFD21"/>
      <c r="CFE21"/>
      <c r="CFF21"/>
      <c r="CFG21"/>
      <c r="CFH21"/>
      <c r="CFI21"/>
      <c r="CFJ21"/>
      <c r="CFK21"/>
      <c r="CFL21"/>
      <c r="CFM21"/>
      <c r="CFN21"/>
      <c r="CFO21"/>
      <c r="CFP21"/>
      <c r="CFQ21"/>
      <c r="CFR21"/>
      <c r="CFS21"/>
      <c r="CFT21"/>
      <c r="CFU21"/>
      <c r="CFV21"/>
      <c r="CFW21"/>
      <c r="CFX21"/>
      <c r="CFY21"/>
      <c r="CFZ21"/>
      <c r="CGA21"/>
      <c r="CGB21"/>
      <c r="CGC21"/>
      <c r="CGD21"/>
      <c r="CGE21"/>
      <c r="CGF21"/>
      <c r="CGG21"/>
      <c r="CGH21"/>
      <c r="CGI21"/>
      <c r="CGJ21"/>
      <c r="CGK21"/>
      <c r="CGL21"/>
      <c r="CGM21"/>
      <c r="CGN21"/>
      <c r="CGO21"/>
      <c r="CGP21"/>
      <c r="CGQ21"/>
      <c r="CGR21"/>
      <c r="CGS21"/>
      <c r="CGT21"/>
      <c r="CGU21"/>
      <c r="CGV21"/>
      <c r="CGW21"/>
      <c r="CGX21"/>
      <c r="CGY21"/>
      <c r="CGZ21"/>
      <c r="CHA21"/>
      <c r="CHB21"/>
      <c r="CHC21"/>
      <c r="CHD21"/>
      <c r="CHE21"/>
      <c r="CHF21"/>
      <c r="CHG21"/>
      <c r="CHH21"/>
      <c r="CHI21"/>
      <c r="CHJ21"/>
      <c r="CHK21"/>
      <c r="CHL21"/>
      <c r="CHM21"/>
      <c r="CHN21"/>
      <c r="CHO21"/>
      <c r="CHP21"/>
      <c r="CHQ21"/>
      <c r="CHR21"/>
      <c r="CHS21"/>
      <c r="CHT21"/>
      <c r="CHU21"/>
      <c r="CHV21"/>
      <c r="CHW21"/>
      <c r="CHX21"/>
      <c r="CHY21"/>
      <c r="CHZ21"/>
      <c r="CIA21"/>
      <c r="CIB21"/>
      <c r="CIC21"/>
      <c r="CID21"/>
      <c r="CIE21"/>
      <c r="CIF21"/>
      <c r="CIG21"/>
      <c r="CIH21"/>
      <c r="CII21"/>
      <c r="CIJ21"/>
      <c r="CIK21"/>
      <c r="CIL21"/>
      <c r="CIM21"/>
      <c r="CIN21"/>
      <c r="CIO21"/>
      <c r="CIP21"/>
      <c r="CIQ21"/>
      <c r="CIR21"/>
      <c r="CIS21"/>
      <c r="CIT21"/>
      <c r="CIU21"/>
      <c r="CIV21"/>
      <c r="CIW21"/>
      <c r="CIX21"/>
      <c r="CIY21"/>
      <c r="CIZ21"/>
      <c r="CJA21"/>
      <c r="CJB21"/>
      <c r="CJC21"/>
      <c r="CJD21"/>
      <c r="CJE21"/>
      <c r="CJF21"/>
      <c r="CJG21"/>
      <c r="CJH21"/>
      <c r="CJI21"/>
      <c r="CJJ21"/>
      <c r="CJK21"/>
      <c r="CJL21"/>
      <c r="CJM21"/>
      <c r="CJN21"/>
      <c r="CJO21"/>
      <c r="CJP21"/>
      <c r="CJQ21"/>
      <c r="CJR21"/>
      <c r="CJS21"/>
      <c r="CJT21"/>
      <c r="CJU21"/>
      <c r="CJV21"/>
      <c r="CJW21"/>
      <c r="CJX21"/>
      <c r="CJY21"/>
      <c r="CJZ21"/>
      <c r="CKA21"/>
      <c r="CKB21"/>
      <c r="CKC21"/>
      <c r="CKD21"/>
      <c r="CKE21"/>
      <c r="CKF21"/>
      <c r="CKG21"/>
      <c r="CKH21"/>
      <c r="CKI21"/>
      <c r="CKJ21"/>
      <c r="CKK21"/>
      <c r="CKL21"/>
      <c r="CKM21"/>
      <c r="CKN21"/>
      <c r="CKO21"/>
      <c r="CKP21"/>
      <c r="CKQ21"/>
      <c r="CKR21"/>
      <c r="CKS21"/>
      <c r="CKT21"/>
      <c r="CKU21"/>
      <c r="CKV21"/>
      <c r="CKW21"/>
      <c r="CKX21"/>
      <c r="CKY21"/>
      <c r="CKZ21"/>
      <c r="CLA21"/>
      <c r="CLB21"/>
      <c r="CLC21"/>
      <c r="CLD21"/>
      <c r="CLE21"/>
      <c r="CLF21"/>
      <c r="CLG21"/>
      <c r="CLH21"/>
      <c r="CLI21"/>
      <c r="CLJ21"/>
      <c r="CLK21"/>
      <c r="CLL21"/>
      <c r="CLM21"/>
      <c r="CLN21"/>
      <c r="CLO21"/>
      <c r="CLP21"/>
      <c r="CLQ21"/>
      <c r="CLR21"/>
      <c r="CLS21"/>
      <c r="CLT21"/>
      <c r="CLU21"/>
      <c r="CLV21"/>
      <c r="CLW21"/>
      <c r="CLX21"/>
      <c r="CLY21"/>
      <c r="CLZ21"/>
      <c r="CMA21"/>
      <c r="CMB21"/>
      <c r="CMC21"/>
      <c r="CMD21"/>
      <c r="CME21"/>
      <c r="CMF21"/>
      <c r="CMG21"/>
      <c r="CMH21"/>
      <c r="CMI21"/>
      <c r="CMJ21"/>
      <c r="CMK21"/>
      <c r="CML21"/>
      <c r="CMM21"/>
      <c r="CMN21"/>
      <c r="CMO21"/>
      <c r="CMP21"/>
      <c r="CMQ21"/>
      <c r="CMR21"/>
      <c r="CMS21"/>
      <c r="CMT21"/>
      <c r="CMU21"/>
      <c r="CMV21"/>
      <c r="CMW21"/>
      <c r="CMX21"/>
      <c r="CMY21"/>
      <c r="CMZ21"/>
      <c r="CNA21"/>
      <c r="CNB21"/>
      <c r="CNC21"/>
      <c r="CND21"/>
      <c r="CNE21"/>
      <c r="CNF21"/>
      <c r="CNG21"/>
      <c r="CNH21"/>
      <c r="CNI21"/>
      <c r="CNJ21"/>
      <c r="CNK21"/>
      <c r="CNL21"/>
      <c r="CNM21"/>
      <c r="CNN21"/>
      <c r="CNO21"/>
      <c r="CNP21"/>
      <c r="CNQ21"/>
      <c r="CNR21"/>
      <c r="CNS21"/>
      <c r="CNT21"/>
      <c r="CNU21"/>
      <c r="CNV21"/>
      <c r="CNW21"/>
      <c r="CNX21"/>
      <c r="CNY21"/>
      <c r="CNZ21"/>
      <c r="COA21"/>
      <c r="COB21"/>
      <c r="COC21"/>
      <c r="COD21"/>
      <c r="COE21"/>
      <c r="COF21"/>
      <c r="COG21"/>
      <c r="COH21"/>
      <c r="COI21"/>
      <c r="COJ21"/>
      <c r="COK21"/>
      <c r="COL21"/>
      <c r="COM21"/>
      <c r="CON21"/>
      <c r="COO21"/>
      <c r="COP21"/>
      <c r="COQ21"/>
      <c r="COR21"/>
      <c r="COS21"/>
      <c r="COT21"/>
      <c r="COU21"/>
      <c r="COV21"/>
      <c r="COW21"/>
      <c r="COX21"/>
      <c r="COY21"/>
      <c r="COZ21"/>
      <c r="CPA21"/>
      <c r="CPB21"/>
      <c r="CPC21"/>
      <c r="CPD21"/>
      <c r="CPE21"/>
      <c r="CPF21"/>
      <c r="CPG21"/>
      <c r="CPH21"/>
      <c r="CPI21"/>
      <c r="CPJ21"/>
      <c r="CPK21"/>
      <c r="CPL21"/>
      <c r="CPM21"/>
      <c r="CPN21"/>
      <c r="CPO21"/>
      <c r="CPP21"/>
      <c r="CPQ21"/>
      <c r="CPR21"/>
      <c r="CPS21"/>
      <c r="CPT21"/>
      <c r="CPU21"/>
      <c r="CPV21"/>
      <c r="CPW21"/>
      <c r="CPX21"/>
      <c r="CPY21"/>
      <c r="CPZ21"/>
      <c r="CQA21"/>
      <c r="CQB21"/>
      <c r="CQC21"/>
      <c r="CQD21"/>
      <c r="CQE21"/>
      <c r="CQF21"/>
      <c r="CQG21"/>
      <c r="CQH21"/>
      <c r="CQI21"/>
      <c r="CQJ21"/>
      <c r="CQK21"/>
      <c r="CQL21"/>
      <c r="CQM21"/>
      <c r="CQN21"/>
      <c r="CQO21"/>
      <c r="CQP21"/>
      <c r="CQQ21"/>
      <c r="CQR21"/>
      <c r="CQS21"/>
      <c r="CQT21"/>
      <c r="CQU21"/>
      <c r="CQV21"/>
      <c r="CQW21"/>
      <c r="CQX21"/>
      <c r="CQY21"/>
      <c r="CQZ21"/>
      <c r="CRA21"/>
      <c r="CRB21"/>
      <c r="CRC21"/>
      <c r="CRD21"/>
      <c r="CRE21"/>
      <c r="CRF21"/>
      <c r="CRG21"/>
      <c r="CRH21"/>
      <c r="CRI21"/>
      <c r="CRJ21"/>
      <c r="CRK21"/>
      <c r="CRL21"/>
      <c r="CRM21"/>
      <c r="CRN21"/>
      <c r="CRO21"/>
      <c r="CRP21"/>
      <c r="CRQ21"/>
      <c r="CRR21"/>
      <c r="CRS21"/>
      <c r="CRT21"/>
      <c r="CRU21"/>
      <c r="CRV21"/>
      <c r="CRW21"/>
      <c r="CRX21"/>
      <c r="CRY21"/>
      <c r="CRZ21"/>
      <c r="CSA21"/>
      <c r="CSB21"/>
      <c r="CSC21"/>
      <c r="CSD21"/>
      <c r="CSE21"/>
      <c r="CSF21"/>
      <c r="CSG21"/>
      <c r="CSH21"/>
      <c r="CSI21"/>
      <c r="CSJ21"/>
      <c r="CSK21"/>
      <c r="CSL21"/>
      <c r="CSM21"/>
      <c r="CSN21"/>
      <c r="CSO21"/>
      <c r="CSP21"/>
      <c r="CSQ21"/>
      <c r="CSR21"/>
      <c r="CSS21"/>
      <c r="CST21"/>
      <c r="CSU21"/>
      <c r="CSV21"/>
      <c r="CSW21"/>
      <c r="CSX21"/>
      <c r="CSY21"/>
      <c r="CSZ21"/>
      <c r="CTA21"/>
      <c r="CTB21"/>
      <c r="CTC21"/>
      <c r="CTD21"/>
      <c r="CTE21"/>
      <c r="CTF21"/>
      <c r="CTG21"/>
      <c r="CTH21"/>
      <c r="CTI21"/>
      <c r="CTJ21"/>
      <c r="CTK21"/>
      <c r="CTL21"/>
      <c r="CTM21"/>
      <c r="CTN21"/>
      <c r="CTO21"/>
      <c r="CTP21"/>
      <c r="CTQ21"/>
      <c r="CTR21"/>
      <c r="CTS21"/>
      <c r="CTT21"/>
      <c r="CTU21"/>
      <c r="CTV21"/>
      <c r="CTW21"/>
      <c r="CTX21"/>
      <c r="CTY21"/>
      <c r="CTZ21"/>
      <c r="CUA21"/>
      <c r="CUB21"/>
      <c r="CUC21"/>
      <c r="CUD21"/>
      <c r="CUE21"/>
      <c r="CUF21"/>
      <c r="CUG21"/>
      <c r="CUH21"/>
      <c r="CUI21"/>
      <c r="CUJ21"/>
      <c r="CUK21"/>
      <c r="CUL21"/>
      <c r="CUM21"/>
      <c r="CUN21"/>
      <c r="CUO21"/>
      <c r="CUP21"/>
      <c r="CUQ21"/>
      <c r="CUR21"/>
      <c r="CUS21"/>
      <c r="CUT21"/>
      <c r="CUU21"/>
      <c r="CUV21"/>
      <c r="CUW21"/>
      <c r="CUX21"/>
      <c r="CUY21"/>
      <c r="CUZ21"/>
      <c r="CVA21"/>
      <c r="CVB21"/>
      <c r="CVC21"/>
      <c r="CVD21"/>
      <c r="CVE21"/>
      <c r="CVF21"/>
      <c r="CVG21"/>
      <c r="CVH21"/>
      <c r="CVI21"/>
      <c r="CVJ21"/>
      <c r="CVK21"/>
      <c r="CVL21"/>
      <c r="CVM21"/>
      <c r="CVN21"/>
      <c r="CVO21"/>
      <c r="CVP21"/>
      <c r="CVQ21"/>
      <c r="CVR21"/>
      <c r="CVS21"/>
      <c r="CVT21"/>
      <c r="CVU21"/>
      <c r="CVV21"/>
      <c r="CVW21"/>
      <c r="CVX21"/>
      <c r="CVY21"/>
      <c r="CVZ21"/>
      <c r="CWA21"/>
      <c r="CWB21"/>
      <c r="CWC21"/>
      <c r="CWD21"/>
      <c r="CWE21"/>
      <c r="CWF21"/>
      <c r="CWG21"/>
      <c r="CWH21"/>
      <c r="CWI21"/>
      <c r="CWJ21"/>
      <c r="CWK21"/>
      <c r="CWL21"/>
      <c r="CWM21"/>
      <c r="CWN21"/>
      <c r="CWO21"/>
      <c r="CWP21"/>
      <c r="CWQ21"/>
      <c r="CWR21"/>
      <c r="CWS21"/>
      <c r="CWT21"/>
      <c r="CWU21"/>
      <c r="CWV21"/>
      <c r="CWW21"/>
      <c r="CWX21"/>
      <c r="CWY21"/>
      <c r="CWZ21"/>
      <c r="CXA21"/>
      <c r="CXB21"/>
      <c r="CXC21"/>
      <c r="CXD21"/>
      <c r="CXE21"/>
      <c r="CXF21"/>
      <c r="CXG21"/>
      <c r="CXH21"/>
      <c r="CXI21"/>
      <c r="CXJ21"/>
      <c r="CXK21"/>
      <c r="CXL21"/>
      <c r="CXM21"/>
      <c r="CXN21"/>
      <c r="CXO21"/>
      <c r="CXP21"/>
      <c r="CXQ21"/>
      <c r="CXR21"/>
      <c r="CXS21"/>
      <c r="CXT21"/>
      <c r="CXU21"/>
      <c r="CXV21"/>
      <c r="CXW21"/>
      <c r="CXX21"/>
      <c r="CXY21"/>
      <c r="CXZ21"/>
      <c r="CYA21"/>
      <c r="CYB21"/>
      <c r="CYC21"/>
      <c r="CYD21"/>
      <c r="CYE21"/>
      <c r="CYF21"/>
      <c r="CYG21"/>
      <c r="CYH21"/>
      <c r="CYI21"/>
      <c r="CYJ21"/>
      <c r="CYK21"/>
      <c r="CYL21"/>
      <c r="CYM21"/>
      <c r="CYN21"/>
      <c r="CYO21"/>
      <c r="CYP21"/>
      <c r="CYQ21"/>
      <c r="CYR21"/>
      <c r="CYS21"/>
      <c r="CYT21"/>
      <c r="CYU21"/>
      <c r="CYV21"/>
      <c r="CYW21"/>
      <c r="CYX21"/>
      <c r="CYY21"/>
      <c r="CYZ21"/>
      <c r="CZA21"/>
      <c r="CZB21"/>
      <c r="CZC21"/>
      <c r="CZD21"/>
      <c r="CZE21"/>
      <c r="CZF21"/>
      <c r="CZG21"/>
      <c r="CZH21"/>
      <c r="CZI21"/>
      <c r="CZJ21"/>
      <c r="CZK21"/>
      <c r="CZL21"/>
      <c r="CZM21"/>
      <c r="CZN21"/>
      <c r="CZO21"/>
      <c r="CZP21"/>
      <c r="CZQ21"/>
      <c r="CZR21"/>
      <c r="CZS21"/>
      <c r="CZT21"/>
      <c r="CZU21"/>
      <c r="CZV21"/>
      <c r="CZW21"/>
      <c r="CZX21"/>
      <c r="CZY21"/>
      <c r="CZZ21"/>
      <c r="DAA21"/>
      <c r="DAB21"/>
      <c r="DAC21"/>
      <c r="DAD21"/>
      <c r="DAE21"/>
      <c r="DAF21"/>
      <c r="DAG21"/>
      <c r="DAH21"/>
      <c r="DAI21"/>
      <c r="DAJ21"/>
      <c r="DAK21"/>
      <c r="DAL21"/>
      <c r="DAM21"/>
      <c r="DAN21"/>
      <c r="DAO21"/>
      <c r="DAP21"/>
      <c r="DAQ21"/>
      <c r="DAR21"/>
      <c r="DAS21"/>
      <c r="DAT21"/>
      <c r="DAU21"/>
      <c r="DAV21"/>
      <c r="DAW21"/>
      <c r="DAX21"/>
      <c r="DAY21"/>
      <c r="DAZ21"/>
      <c r="DBA21"/>
      <c r="DBB21"/>
      <c r="DBC21"/>
      <c r="DBD21"/>
      <c r="DBE21"/>
      <c r="DBF21"/>
      <c r="DBG21"/>
      <c r="DBH21"/>
      <c r="DBI21"/>
      <c r="DBJ21"/>
      <c r="DBK21"/>
      <c r="DBL21"/>
      <c r="DBM21"/>
      <c r="DBN21"/>
      <c r="DBO21"/>
      <c r="DBP21"/>
      <c r="DBQ21"/>
      <c r="DBR21"/>
      <c r="DBS21"/>
      <c r="DBT21"/>
      <c r="DBU21"/>
      <c r="DBV21"/>
      <c r="DBW21"/>
      <c r="DBX21"/>
      <c r="DBY21"/>
      <c r="DBZ21"/>
      <c r="DCA21"/>
      <c r="DCB21"/>
      <c r="DCC21"/>
      <c r="DCD21"/>
      <c r="DCE21"/>
      <c r="DCF21"/>
      <c r="DCG21"/>
      <c r="DCH21"/>
      <c r="DCI21"/>
      <c r="DCJ21"/>
      <c r="DCK21"/>
      <c r="DCL21"/>
      <c r="DCM21"/>
      <c r="DCN21"/>
      <c r="DCO21"/>
      <c r="DCP21"/>
      <c r="DCQ21"/>
      <c r="DCR21"/>
      <c r="DCS21"/>
      <c r="DCT21"/>
      <c r="DCU21"/>
      <c r="DCV21"/>
      <c r="DCW21"/>
      <c r="DCX21"/>
      <c r="DCY21"/>
      <c r="DCZ21"/>
      <c r="DDA21"/>
      <c r="DDB21"/>
      <c r="DDC21"/>
      <c r="DDD21"/>
      <c r="DDE21"/>
      <c r="DDF21"/>
      <c r="DDG21"/>
      <c r="DDH21"/>
      <c r="DDI21"/>
      <c r="DDJ21"/>
      <c r="DDK21"/>
      <c r="DDL21"/>
      <c r="DDM21"/>
      <c r="DDN21"/>
      <c r="DDO21"/>
      <c r="DDP21"/>
      <c r="DDQ21"/>
      <c r="DDR21"/>
      <c r="DDS21"/>
      <c r="DDT21"/>
      <c r="DDU21"/>
      <c r="DDV21"/>
      <c r="DDW21"/>
      <c r="DDX21"/>
      <c r="DDY21"/>
      <c r="DDZ21"/>
      <c r="DEA21"/>
      <c r="DEB21"/>
      <c r="DEC21"/>
      <c r="DED21"/>
      <c r="DEE21"/>
      <c r="DEF21"/>
      <c r="DEG21"/>
      <c r="DEH21"/>
      <c r="DEI21"/>
      <c r="DEJ21"/>
      <c r="DEK21"/>
      <c r="DEL21"/>
      <c r="DEM21"/>
      <c r="DEN21"/>
      <c r="DEO21"/>
      <c r="DEP21"/>
      <c r="DEQ21"/>
      <c r="DER21"/>
      <c r="DES21"/>
      <c r="DET21"/>
      <c r="DEU21"/>
      <c r="DEV21"/>
      <c r="DEW21"/>
      <c r="DEX21"/>
      <c r="DEY21"/>
      <c r="DEZ21"/>
      <c r="DFA21"/>
      <c r="DFB21"/>
      <c r="DFC21"/>
      <c r="DFD21"/>
      <c r="DFE21"/>
      <c r="DFF21"/>
      <c r="DFG21"/>
      <c r="DFH21"/>
      <c r="DFI21"/>
      <c r="DFJ21"/>
      <c r="DFK21"/>
      <c r="DFL21"/>
      <c r="DFM21"/>
      <c r="DFN21"/>
      <c r="DFO21"/>
      <c r="DFP21"/>
      <c r="DFQ21"/>
      <c r="DFR21"/>
      <c r="DFS21"/>
      <c r="DFT21"/>
      <c r="DFU21"/>
      <c r="DFV21"/>
      <c r="DFW21"/>
      <c r="DFX21"/>
      <c r="DFY21"/>
      <c r="DFZ21"/>
      <c r="DGA21"/>
      <c r="DGB21"/>
      <c r="DGC21"/>
      <c r="DGD21"/>
      <c r="DGE21"/>
      <c r="DGF21"/>
      <c r="DGG21"/>
      <c r="DGH21"/>
      <c r="DGI21"/>
      <c r="DGJ21"/>
      <c r="DGK21"/>
      <c r="DGL21"/>
      <c r="DGM21"/>
      <c r="DGN21"/>
      <c r="DGO21"/>
      <c r="DGP21"/>
      <c r="DGQ21"/>
      <c r="DGR21"/>
      <c r="DGS21"/>
      <c r="DGT21"/>
      <c r="DGU21"/>
      <c r="DGV21"/>
      <c r="DGW21"/>
      <c r="DGX21"/>
      <c r="DGY21"/>
      <c r="DGZ21"/>
      <c r="DHA21"/>
      <c r="DHB21"/>
      <c r="DHC21"/>
      <c r="DHD21"/>
      <c r="DHE21"/>
      <c r="DHF21"/>
      <c r="DHG21"/>
      <c r="DHH21"/>
      <c r="DHI21"/>
      <c r="DHJ21"/>
      <c r="DHK21"/>
      <c r="DHL21"/>
      <c r="DHM21"/>
      <c r="DHN21"/>
      <c r="DHO21"/>
      <c r="DHP21"/>
      <c r="DHQ21"/>
      <c r="DHR21"/>
      <c r="DHS21"/>
      <c r="DHT21"/>
      <c r="DHU21"/>
      <c r="DHV21"/>
      <c r="DHW21"/>
      <c r="DHX21"/>
      <c r="DHY21"/>
      <c r="DHZ21"/>
      <c r="DIA21"/>
      <c r="DIB21"/>
      <c r="DIC21"/>
      <c r="DID21"/>
      <c r="DIE21"/>
      <c r="DIF21"/>
      <c r="DIG21"/>
      <c r="DIH21"/>
      <c r="DII21"/>
      <c r="DIJ21"/>
      <c r="DIK21"/>
      <c r="DIL21"/>
      <c r="DIM21"/>
      <c r="DIN21"/>
      <c r="DIO21"/>
      <c r="DIP21"/>
      <c r="DIQ21"/>
      <c r="DIR21"/>
      <c r="DIS21"/>
      <c r="DIT21"/>
      <c r="DIU21"/>
      <c r="DIV21"/>
      <c r="DIW21"/>
      <c r="DIX21"/>
      <c r="DIY21"/>
      <c r="DIZ21"/>
      <c r="DJA21"/>
      <c r="DJB21"/>
      <c r="DJC21"/>
      <c r="DJD21"/>
      <c r="DJE21"/>
      <c r="DJF21"/>
      <c r="DJG21"/>
      <c r="DJH21"/>
      <c r="DJI21"/>
      <c r="DJJ21"/>
      <c r="DJK21"/>
      <c r="DJL21"/>
      <c r="DJM21"/>
      <c r="DJN21"/>
      <c r="DJO21"/>
      <c r="DJP21"/>
      <c r="DJQ21"/>
      <c r="DJR21"/>
      <c r="DJS21"/>
      <c r="DJT21"/>
      <c r="DJU21"/>
      <c r="DJV21"/>
      <c r="DJW21"/>
      <c r="DJX21"/>
      <c r="DJY21"/>
      <c r="DJZ21"/>
      <c r="DKA21"/>
      <c r="DKB21"/>
      <c r="DKC21"/>
      <c r="DKD21"/>
      <c r="DKE21"/>
      <c r="DKF21"/>
      <c r="DKG21"/>
      <c r="DKH21"/>
      <c r="DKI21"/>
      <c r="DKJ21"/>
      <c r="DKK21"/>
      <c r="DKL21"/>
      <c r="DKM21"/>
      <c r="DKN21"/>
      <c r="DKO21"/>
      <c r="DKP21"/>
      <c r="DKQ21"/>
      <c r="DKR21"/>
      <c r="DKS21"/>
      <c r="DKT21"/>
      <c r="DKU21"/>
      <c r="DKV21"/>
      <c r="DKW21"/>
      <c r="DKX21"/>
      <c r="DKY21"/>
      <c r="DKZ21"/>
      <c r="DLA21"/>
      <c r="DLB21"/>
      <c r="DLC21"/>
      <c r="DLD21"/>
      <c r="DLE21"/>
      <c r="DLF21"/>
      <c r="DLG21"/>
      <c r="DLH21"/>
      <c r="DLI21"/>
      <c r="DLJ21"/>
      <c r="DLK21"/>
      <c r="DLL21"/>
      <c r="DLM21"/>
      <c r="DLN21"/>
      <c r="DLO21"/>
      <c r="DLP21"/>
      <c r="DLQ21"/>
      <c r="DLR21"/>
      <c r="DLS21"/>
      <c r="DLT21"/>
      <c r="DLU21"/>
      <c r="DLV21"/>
      <c r="DLW21"/>
      <c r="DLX21"/>
      <c r="DLY21"/>
      <c r="DLZ21"/>
      <c r="DMA21"/>
      <c r="DMB21"/>
      <c r="DMC21"/>
      <c r="DMD21"/>
      <c r="DME21"/>
      <c r="DMF21"/>
      <c r="DMG21"/>
      <c r="DMH21"/>
      <c r="DMI21"/>
      <c r="DMJ21"/>
      <c r="DMK21"/>
      <c r="DML21"/>
      <c r="DMM21"/>
      <c r="DMN21"/>
      <c r="DMO21"/>
      <c r="DMP21"/>
      <c r="DMQ21"/>
      <c r="DMR21"/>
      <c r="DMS21"/>
      <c r="DMT21"/>
      <c r="DMU21"/>
      <c r="DMV21"/>
      <c r="DMW21"/>
      <c r="DMX21"/>
      <c r="DMY21"/>
      <c r="DMZ21"/>
      <c r="DNA21"/>
      <c r="DNB21"/>
      <c r="DNC21"/>
      <c r="DND21"/>
      <c r="DNE21"/>
      <c r="DNF21"/>
      <c r="DNG21"/>
      <c r="DNH21"/>
      <c r="DNI21"/>
      <c r="DNJ21"/>
      <c r="DNK21"/>
      <c r="DNL21"/>
      <c r="DNM21"/>
      <c r="DNN21"/>
      <c r="DNO21"/>
      <c r="DNP21"/>
      <c r="DNQ21"/>
      <c r="DNR21"/>
      <c r="DNS21"/>
      <c r="DNT21"/>
      <c r="DNU21"/>
      <c r="DNV21"/>
      <c r="DNW21"/>
      <c r="DNX21"/>
      <c r="DNY21"/>
      <c r="DNZ21"/>
      <c r="DOA21"/>
      <c r="DOB21"/>
      <c r="DOC21"/>
      <c r="DOD21"/>
      <c r="DOE21"/>
      <c r="DOF21"/>
      <c r="DOG21"/>
      <c r="DOH21"/>
      <c r="DOI21"/>
      <c r="DOJ21"/>
      <c r="DOK21"/>
      <c r="DOL21"/>
      <c r="DOM21"/>
      <c r="DON21"/>
      <c r="DOO21"/>
      <c r="DOP21"/>
      <c r="DOQ21"/>
      <c r="DOR21"/>
      <c r="DOS21"/>
      <c r="DOT21"/>
      <c r="DOU21"/>
      <c r="DOV21"/>
      <c r="DOW21"/>
      <c r="DOX21"/>
      <c r="DOY21"/>
      <c r="DOZ21"/>
      <c r="DPA21"/>
      <c r="DPB21"/>
      <c r="DPC21"/>
      <c r="DPD21"/>
      <c r="DPE21"/>
      <c r="DPF21"/>
      <c r="DPG21"/>
      <c r="DPH21"/>
      <c r="DPI21"/>
      <c r="DPJ21"/>
      <c r="DPK21"/>
      <c r="DPL21"/>
      <c r="DPM21"/>
      <c r="DPN21"/>
      <c r="DPO21"/>
      <c r="DPP21"/>
      <c r="DPQ21"/>
      <c r="DPR21"/>
      <c r="DPS21"/>
      <c r="DPT21"/>
      <c r="DPU21"/>
      <c r="DPV21"/>
      <c r="DPW21"/>
      <c r="DPX21"/>
      <c r="DPY21"/>
      <c r="DPZ21"/>
      <c r="DQA21"/>
      <c r="DQB21"/>
      <c r="DQC21"/>
      <c r="DQD21"/>
      <c r="DQE21"/>
      <c r="DQF21"/>
      <c r="DQG21"/>
      <c r="DQH21"/>
      <c r="DQI21"/>
      <c r="DQJ21"/>
      <c r="DQK21"/>
      <c r="DQL21"/>
      <c r="DQM21"/>
      <c r="DQN21"/>
      <c r="DQO21"/>
      <c r="DQP21"/>
      <c r="DQQ21"/>
      <c r="DQR21"/>
      <c r="DQS21"/>
      <c r="DQT21"/>
      <c r="DQU21"/>
      <c r="DQV21"/>
      <c r="DQW21"/>
      <c r="DQX21"/>
      <c r="DQY21"/>
      <c r="DQZ21"/>
      <c r="DRA21"/>
      <c r="DRB21"/>
      <c r="DRC21"/>
      <c r="DRD21"/>
      <c r="DRE21"/>
      <c r="DRF21"/>
      <c r="DRG21"/>
      <c r="DRH21"/>
      <c r="DRI21"/>
      <c r="DRJ21"/>
      <c r="DRK21"/>
      <c r="DRL21"/>
      <c r="DRM21"/>
      <c r="DRN21"/>
      <c r="DRO21"/>
      <c r="DRP21"/>
      <c r="DRQ21"/>
      <c r="DRR21"/>
      <c r="DRS21"/>
      <c r="DRT21"/>
      <c r="DRU21"/>
      <c r="DRV21"/>
      <c r="DRW21"/>
      <c r="DRX21"/>
      <c r="DRY21"/>
      <c r="DRZ21"/>
      <c r="DSA21"/>
      <c r="DSB21"/>
      <c r="DSC21"/>
      <c r="DSD21"/>
      <c r="DSE21"/>
      <c r="DSF21"/>
      <c r="DSG21"/>
      <c r="DSH21"/>
      <c r="DSI21"/>
      <c r="DSJ21"/>
      <c r="DSK21"/>
      <c r="DSL21"/>
      <c r="DSM21"/>
      <c r="DSN21"/>
      <c r="DSO21"/>
      <c r="DSP21"/>
      <c r="DSQ21"/>
      <c r="DSR21"/>
      <c r="DSS21"/>
      <c r="DST21"/>
      <c r="DSU21"/>
      <c r="DSV21"/>
      <c r="DSW21"/>
      <c r="DSX21"/>
      <c r="DSY21"/>
      <c r="DSZ21"/>
      <c r="DTA21"/>
      <c r="DTB21"/>
      <c r="DTC21"/>
      <c r="DTD21"/>
      <c r="DTE21"/>
      <c r="DTF21"/>
      <c r="DTG21"/>
      <c r="DTH21"/>
      <c r="DTI21"/>
      <c r="DTJ21"/>
      <c r="DTK21"/>
      <c r="DTL21"/>
      <c r="DTM21"/>
      <c r="DTN21"/>
      <c r="DTO21"/>
      <c r="DTP21"/>
      <c r="DTQ21"/>
      <c r="DTR21"/>
      <c r="DTS21"/>
      <c r="DTT21"/>
      <c r="DTU21"/>
      <c r="DTV21"/>
      <c r="DTW21"/>
      <c r="DTX21"/>
      <c r="DTY21"/>
      <c r="DTZ21"/>
      <c r="DUA21"/>
      <c r="DUB21"/>
      <c r="DUC21"/>
      <c r="DUD21"/>
      <c r="DUE21"/>
      <c r="DUF21"/>
      <c r="DUG21"/>
      <c r="DUH21"/>
      <c r="DUI21"/>
      <c r="DUJ21"/>
      <c r="DUK21"/>
      <c r="DUL21"/>
      <c r="DUM21"/>
      <c r="DUN21"/>
      <c r="DUO21"/>
      <c r="DUP21"/>
      <c r="DUQ21"/>
      <c r="DUR21"/>
      <c r="DUS21"/>
      <c r="DUT21"/>
      <c r="DUU21"/>
      <c r="DUV21"/>
      <c r="DUW21"/>
      <c r="DUX21"/>
      <c r="DUY21"/>
      <c r="DUZ21"/>
      <c r="DVA21"/>
      <c r="DVB21"/>
      <c r="DVC21"/>
      <c r="DVD21"/>
      <c r="DVE21"/>
      <c r="DVF21"/>
      <c r="DVG21"/>
      <c r="DVH21"/>
      <c r="DVI21"/>
      <c r="DVJ21"/>
      <c r="DVK21"/>
      <c r="DVL21"/>
      <c r="DVM21"/>
      <c r="DVN21"/>
      <c r="DVO21"/>
      <c r="DVP21"/>
      <c r="DVQ21"/>
      <c r="DVR21"/>
      <c r="DVS21"/>
      <c r="DVT21"/>
      <c r="DVU21"/>
      <c r="DVV21"/>
      <c r="DVW21"/>
      <c r="DVX21"/>
      <c r="DVY21"/>
      <c r="DVZ21"/>
      <c r="DWA21"/>
      <c r="DWB21"/>
      <c r="DWC21"/>
      <c r="DWD21"/>
      <c r="DWE21"/>
      <c r="DWF21"/>
      <c r="DWG21"/>
      <c r="DWH21"/>
      <c r="DWI21"/>
      <c r="DWJ21"/>
      <c r="DWK21"/>
      <c r="DWL21"/>
      <c r="DWM21"/>
      <c r="DWN21"/>
      <c r="DWO21"/>
      <c r="DWP21"/>
      <c r="DWQ21"/>
      <c r="DWR21"/>
      <c r="DWS21"/>
      <c r="DWT21"/>
      <c r="DWU21"/>
      <c r="DWV21"/>
      <c r="DWW21"/>
      <c r="DWX21"/>
      <c r="DWY21"/>
      <c r="DWZ21"/>
      <c r="DXA21"/>
      <c r="DXB21"/>
      <c r="DXC21"/>
      <c r="DXD21"/>
      <c r="DXE21"/>
      <c r="DXF21"/>
      <c r="DXG21"/>
      <c r="DXH21"/>
      <c r="DXI21"/>
      <c r="DXJ21"/>
      <c r="DXK21"/>
      <c r="DXL21"/>
      <c r="DXM21"/>
      <c r="DXN21"/>
      <c r="DXO21"/>
      <c r="DXP21"/>
      <c r="DXQ21"/>
      <c r="DXR21"/>
      <c r="DXS21"/>
      <c r="DXT21"/>
      <c r="DXU21"/>
      <c r="DXV21"/>
      <c r="DXW21"/>
      <c r="DXX21"/>
      <c r="DXY21"/>
      <c r="DXZ21"/>
      <c r="DYA21"/>
      <c r="DYB21"/>
      <c r="DYC21"/>
      <c r="DYD21"/>
      <c r="DYE21"/>
      <c r="DYF21"/>
      <c r="DYG21"/>
      <c r="DYH21"/>
      <c r="DYI21"/>
      <c r="DYJ21"/>
      <c r="DYK21"/>
      <c r="DYL21"/>
      <c r="DYM21"/>
      <c r="DYN21"/>
      <c r="DYO21"/>
      <c r="DYP21"/>
      <c r="DYQ21"/>
      <c r="DYR21"/>
      <c r="DYS21"/>
      <c r="DYT21"/>
      <c r="DYU21"/>
      <c r="DYV21"/>
      <c r="DYW21"/>
      <c r="DYX21"/>
      <c r="DYY21"/>
      <c r="DYZ21"/>
      <c r="DZA21"/>
      <c r="DZB21"/>
      <c r="DZC21"/>
      <c r="DZD21"/>
      <c r="DZE21"/>
      <c r="DZF21"/>
      <c r="DZG21"/>
      <c r="DZH21"/>
      <c r="DZI21"/>
      <c r="DZJ21"/>
      <c r="DZK21"/>
      <c r="DZL21"/>
      <c r="DZM21"/>
      <c r="DZN21"/>
      <c r="DZO21"/>
      <c r="DZP21"/>
      <c r="DZQ21"/>
      <c r="DZR21"/>
      <c r="DZS21"/>
      <c r="DZT21"/>
      <c r="DZU21"/>
      <c r="DZV21"/>
      <c r="DZW21"/>
      <c r="DZX21"/>
      <c r="DZY21"/>
      <c r="DZZ21"/>
      <c r="EAA21"/>
      <c r="EAB21"/>
      <c r="EAC21"/>
      <c r="EAD21"/>
      <c r="EAE21"/>
      <c r="EAF21"/>
      <c r="EAG21"/>
      <c r="EAH21"/>
      <c r="EAI21"/>
      <c r="EAJ21"/>
      <c r="EAK21"/>
      <c r="EAL21"/>
      <c r="EAM21"/>
      <c r="EAN21"/>
      <c r="EAO21"/>
      <c r="EAP21"/>
      <c r="EAQ21"/>
      <c r="EAR21"/>
      <c r="EAS21"/>
      <c r="EAT21"/>
      <c r="EAU21"/>
      <c r="EAV21"/>
      <c r="EAW21"/>
      <c r="EAX21"/>
      <c r="EAY21"/>
      <c r="EAZ21"/>
      <c r="EBA21"/>
      <c r="EBB21"/>
      <c r="EBC21"/>
      <c r="EBD21"/>
      <c r="EBE21"/>
      <c r="EBF21"/>
      <c r="EBG21"/>
      <c r="EBH21"/>
      <c r="EBI21"/>
      <c r="EBJ21"/>
      <c r="EBK21"/>
      <c r="EBL21"/>
      <c r="EBM21"/>
      <c r="EBN21"/>
      <c r="EBO21"/>
      <c r="EBP21"/>
      <c r="EBQ21"/>
      <c r="EBR21"/>
      <c r="EBS21"/>
      <c r="EBT21"/>
      <c r="EBU21"/>
      <c r="EBV21"/>
      <c r="EBW21"/>
      <c r="EBX21"/>
      <c r="EBY21"/>
      <c r="EBZ21"/>
      <c r="ECA21"/>
      <c r="ECB21"/>
      <c r="ECC21"/>
      <c r="ECD21"/>
      <c r="ECE21"/>
      <c r="ECF21"/>
      <c r="ECG21"/>
      <c r="ECH21"/>
      <c r="ECI21"/>
      <c r="ECJ21"/>
      <c r="ECK21"/>
      <c r="ECL21"/>
      <c r="ECM21"/>
      <c r="ECN21"/>
      <c r="ECO21"/>
      <c r="ECP21"/>
      <c r="ECQ21"/>
      <c r="ECR21"/>
      <c r="ECS21"/>
      <c r="ECT21"/>
      <c r="ECU21"/>
      <c r="ECV21"/>
      <c r="ECW21"/>
      <c r="ECX21"/>
      <c r="ECY21"/>
      <c r="ECZ21"/>
      <c r="EDA21"/>
      <c r="EDB21"/>
      <c r="EDC21"/>
      <c r="EDD21"/>
      <c r="EDE21"/>
      <c r="EDF21"/>
      <c r="EDG21"/>
      <c r="EDH21"/>
      <c r="EDI21"/>
      <c r="EDJ21"/>
      <c r="EDK21"/>
      <c r="EDL21"/>
      <c r="EDM21"/>
      <c r="EDN21"/>
      <c r="EDO21"/>
      <c r="EDP21"/>
      <c r="EDQ21"/>
      <c r="EDR21"/>
      <c r="EDS21"/>
      <c r="EDT21"/>
      <c r="EDU21"/>
      <c r="EDV21"/>
      <c r="EDW21"/>
      <c r="EDX21"/>
      <c r="EDY21"/>
      <c r="EDZ21"/>
      <c r="EEA21"/>
      <c r="EEB21"/>
      <c r="EEC21"/>
      <c r="EED21"/>
      <c r="EEE21"/>
      <c r="EEF21"/>
      <c r="EEG21"/>
      <c r="EEH21"/>
      <c r="EEI21"/>
      <c r="EEJ21"/>
      <c r="EEK21"/>
      <c r="EEL21"/>
      <c r="EEM21"/>
      <c r="EEN21"/>
      <c r="EEO21"/>
      <c r="EEP21"/>
      <c r="EEQ21"/>
      <c r="EER21"/>
      <c r="EES21"/>
      <c r="EET21"/>
      <c r="EEU21"/>
      <c r="EEV21"/>
      <c r="EEW21"/>
      <c r="EEX21"/>
      <c r="EEY21"/>
      <c r="EEZ21"/>
      <c r="EFA21"/>
      <c r="EFB21"/>
      <c r="EFC21"/>
      <c r="EFD21"/>
      <c r="EFE21"/>
      <c r="EFF21"/>
      <c r="EFG21"/>
      <c r="EFH21"/>
      <c r="EFI21"/>
      <c r="EFJ21"/>
      <c r="EFK21"/>
      <c r="EFL21"/>
      <c r="EFM21"/>
      <c r="EFN21"/>
      <c r="EFO21"/>
      <c r="EFP21"/>
      <c r="EFQ21"/>
      <c r="EFR21"/>
      <c r="EFS21"/>
      <c r="EFT21"/>
      <c r="EFU21"/>
      <c r="EFV21"/>
      <c r="EFW21"/>
      <c r="EFX21"/>
      <c r="EFY21"/>
      <c r="EFZ21"/>
      <c r="EGA21"/>
      <c r="EGB21"/>
      <c r="EGC21"/>
      <c r="EGD21"/>
      <c r="EGE21"/>
      <c r="EGF21"/>
      <c r="EGG21"/>
      <c r="EGH21"/>
      <c r="EGI21"/>
      <c r="EGJ21"/>
      <c r="EGK21"/>
      <c r="EGL21"/>
      <c r="EGM21"/>
      <c r="EGN21"/>
      <c r="EGO21"/>
      <c r="EGP21"/>
      <c r="EGQ21"/>
      <c r="EGR21"/>
      <c r="EGS21"/>
      <c r="EGT21"/>
      <c r="EGU21"/>
      <c r="EGV21"/>
      <c r="EGW21"/>
      <c r="EGX21"/>
      <c r="EGY21"/>
      <c r="EGZ21"/>
      <c r="EHA21"/>
      <c r="EHB21"/>
      <c r="EHC21"/>
      <c r="EHD21"/>
      <c r="EHE21"/>
      <c r="EHF21"/>
      <c r="EHG21"/>
      <c r="EHH21"/>
      <c r="EHI21"/>
      <c r="EHJ21"/>
      <c r="EHK21"/>
      <c r="EHL21"/>
      <c r="EHM21"/>
      <c r="EHN21"/>
      <c r="EHO21"/>
      <c r="EHP21"/>
      <c r="EHQ21"/>
      <c r="EHR21"/>
      <c r="EHS21"/>
      <c r="EHT21"/>
      <c r="EHU21"/>
      <c r="EHV21"/>
      <c r="EHW21"/>
      <c r="EHX21"/>
      <c r="EHY21"/>
      <c r="EHZ21"/>
      <c r="EIA21"/>
      <c r="EIB21"/>
      <c r="EIC21"/>
      <c r="EID21"/>
      <c r="EIE21"/>
      <c r="EIF21"/>
      <c r="EIG21"/>
      <c r="EIH21"/>
      <c r="EII21"/>
      <c r="EIJ21"/>
      <c r="EIK21"/>
      <c r="EIL21"/>
      <c r="EIM21"/>
      <c r="EIN21"/>
      <c r="EIO21"/>
      <c r="EIP21"/>
      <c r="EIQ21"/>
      <c r="EIR21"/>
      <c r="EIS21"/>
      <c r="EIT21"/>
      <c r="EIU21"/>
      <c r="EIV21"/>
      <c r="EIW21"/>
      <c r="EIX21"/>
      <c r="EIY21"/>
      <c r="EIZ21"/>
      <c r="EJA21"/>
      <c r="EJB21"/>
      <c r="EJC21"/>
      <c r="EJD21"/>
      <c r="EJE21"/>
      <c r="EJF21"/>
      <c r="EJG21"/>
      <c r="EJH21"/>
      <c r="EJI21"/>
      <c r="EJJ21"/>
      <c r="EJK21"/>
      <c r="EJL21"/>
      <c r="EJM21"/>
      <c r="EJN21"/>
      <c r="EJO21"/>
      <c r="EJP21"/>
      <c r="EJQ21"/>
      <c r="EJR21"/>
      <c r="EJS21"/>
      <c r="EJT21"/>
      <c r="EJU21"/>
      <c r="EJV21"/>
      <c r="EJW21"/>
      <c r="EJX21"/>
      <c r="EJY21"/>
      <c r="EJZ21"/>
      <c r="EKA21"/>
      <c r="EKB21"/>
      <c r="EKC21"/>
      <c r="EKD21"/>
      <c r="EKE21"/>
      <c r="EKF21"/>
      <c r="EKG21"/>
      <c r="EKH21"/>
      <c r="EKI21"/>
      <c r="EKJ21"/>
      <c r="EKK21"/>
      <c r="EKL21"/>
      <c r="EKM21"/>
      <c r="EKN21"/>
      <c r="EKO21"/>
      <c r="EKP21"/>
      <c r="EKQ21"/>
      <c r="EKR21"/>
      <c r="EKS21"/>
      <c r="EKT21"/>
      <c r="EKU21"/>
      <c r="EKV21"/>
      <c r="EKW21"/>
      <c r="EKX21"/>
      <c r="EKY21"/>
      <c r="EKZ21"/>
      <c r="ELA21"/>
      <c r="ELB21"/>
      <c r="ELC21"/>
      <c r="ELD21"/>
      <c r="ELE21"/>
      <c r="ELF21"/>
      <c r="ELG21"/>
      <c r="ELH21"/>
      <c r="ELI21"/>
      <c r="ELJ21"/>
      <c r="ELK21"/>
      <c r="ELL21"/>
      <c r="ELM21"/>
      <c r="ELN21"/>
      <c r="ELO21"/>
      <c r="ELP21"/>
      <c r="ELQ21"/>
      <c r="ELR21"/>
      <c r="ELS21"/>
      <c r="ELT21"/>
      <c r="ELU21"/>
      <c r="ELV21"/>
      <c r="ELW21"/>
      <c r="ELX21"/>
      <c r="ELY21"/>
      <c r="ELZ21"/>
      <c r="EMA21"/>
      <c r="EMB21"/>
      <c r="EMC21"/>
      <c r="EMD21"/>
      <c r="EME21"/>
      <c r="EMF21"/>
      <c r="EMG21"/>
      <c r="EMH21"/>
      <c r="EMI21"/>
      <c r="EMJ21"/>
      <c r="EMK21"/>
      <c r="EML21"/>
      <c r="EMM21"/>
      <c r="EMN21"/>
      <c r="EMO21"/>
      <c r="EMP21"/>
      <c r="EMQ21"/>
      <c r="EMR21"/>
      <c r="EMS21"/>
      <c r="EMT21"/>
      <c r="EMU21"/>
      <c r="EMV21"/>
      <c r="EMW21"/>
      <c r="EMX21"/>
      <c r="EMY21"/>
      <c r="EMZ21"/>
      <c r="ENA21"/>
      <c r="ENB21"/>
      <c r="ENC21"/>
      <c r="END21"/>
      <c r="ENE21"/>
      <c r="ENF21"/>
      <c r="ENG21"/>
      <c r="ENH21"/>
      <c r="ENI21"/>
      <c r="ENJ21"/>
      <c r="ENK21"/>
      <c r="ENL21"/>
      <c r="ENM21"/>
      <c r="ENN21"/>
      <c r="ENO21"/>
      <c r="ENP21"/>
      <c r="ENQ21"/>
      <c r="ENR21"/>
      <c r="ENS21"/>
      <c r="ENT21"/>
      <c r="ENU21"/>
      <c r="ENV21"/>
      <c r="ENW21"/>
      <c r="ENX21"/>
      <c r="ENY21"/>
      <c r="ENZ21"/>
      <c r="EOA21"/>
      <c r="EOB21"/>
      <c r="EOC21"/>
      <c r="EOD21"/>
      <c r="EOE21"/>
      <c r="EOF21"/>
      <c r="EOG21"/>
      <c r="EOH21"/>
      <c r="EOI21"/>
      <c r="EOJ21"/>
      <c r="EOK21"/>
      <c r="EOL21"/>
      <c r="EOM21"/>
      <c r="EON21"/>
      <c r="EOO21"/>
      <c r="EOP21"/>
      <c r="EOQ21"/>
      <c r="EOR21"/>
      <c r="EOS21"/>
      <c r="EOT21"/>
      <c r="EOU21"/>
      <c r="EOV21"/>
      <c r="EOW21"/>
      <c r="EOX21"/>
      <c r="EOY21"/>
      <c r="EOZ21"/>
      <c r="EPA21"/>
      <c r="EPB21"/>
      <c r="EPC21"/>
      <c r="EPD21"/>
      <c r="EPE21"/>
      <c r="EPF21"/>
      <c r="EPG21"/>
      <c r="EPH21"/>
      <c r="EPI21"/>
      <c r="EPJ21"/>
      <c r="EPK21"/>
      <c r="EPL21"/>
      <c r="EPM21"/>
      <c r="EPN21"/>
      <c r="EPO21"/>
      <c r="EPP21"/>
      <c r="EPQ21"/>
      <c r="EPR21"/>
      <c r="EPS21"/>
      <c r="EPT21"/>
      <c r="EPU21"/>
      <c r="EPV21"/>
      <c r="EPW21"/>
      <c r="EPX21"/>
      <c r="EPY21"/>
      <c r="EPZ21"/>
      <c r="EQA21"/>
      <c r="EQB21"/>
      <c r="EQC21"/>
      <c r="EQD21"/>
      <c r="EQE21"/>
      <c r="EQF21"/>
      <c r="EQG21"/>
      <c r="EQH21"/>
      <c r="EQI21"/>
      <c r="EQJ21"/>
      <c r="EQK21"/>
      <c r="EQL21"/>
      <c r="EQM21"/>
      <c r="EQN21"/>
      <c r="EQO21"/>
      <c r="EQP21"/>
      <c r="EQQ21"/>
      <c r="EQR21"/>
      <c r="EQS21"/>
      <c r="EQT21"/>
      <c r="EQU21"/>
      <c r="EQV21"/>
      <c r="EQW21"/>
      <c r="EQX21"/>
      <c r="EQY21"/>
      <c r="EQZ21"/>
      <c r="ERA21"/>
      <c r="ERB21"/>
      <c r="ERC21"/>
      <c r="ERD21"/>
      <c r="ERE21"/>
      <c r="ERF21"/>
      <c r="ERG21"/>
      <c r="ERH21"/>
      <c r="ERI21"/>
      <c r="ERJ21"/>
      <c r="ERK21"/>
      <c r="ERL21"/>
      <c r="ERM21"/>
      <c r="ERN21"/>
      <c r="ERO21"/>
      <c r="ERP21"/>
      <c r="ERQ21"/>
      <c r="ERR21"/>
      <c r="ERS21"/>
      <c r="ERT21"/>
      <c r="ERU21"/>
      <c r="ERV21"/>
      <c r="ERW21"/>
      <c r="ERX21"/>
      <c r="ERY21"/>
      <c r="ERZ21"/>
      <c r="ESA21"/>
      <c r="ESB21"/>
      <c r="ESC21"/>
      <c r="ESD21"/>
      <c r="ESE21"/>
      <c r="ESF21"/>
      <c r="ESG21"/>
      <c r="ESH21"/>
      <c r="ESI21"/>
      <c r="ESJ21"/>
      <c r="ESK21"/>
      <c r="ESL21"/>
      <c r="ESM21"/>
      <c r="ESN21"/>
      <c r="ESO21"/>
      <c r="ESP21"/>
      <c r="ESQ21"/>
      <c r="ESR21"/>
      <c r="ESS21"/>
      <c r="EST21"/>
      <c r="ESU21"/>
      <c r="ESV21"/>
      <c r="ESW21"/>
      <c r="ESX21"/>
      <c r="ESY21"/>
      <c r="ESZ21"/>
      <c r="ETA21"/>
      <c r="ETB21"/>
      <c r="ETC21"/>
      <c r="ETD21"/>
      <c r="ETE21"/>
      <c r="ETF21"/>
      <c r="ETG21"/>
      <c r="ETH21"/>
      <c r="ETI21"/>
      <c r="ETJ21"/>
      <c r="ETK21"/>
      <c r="ETL21"/>
      <c r="ETM21"/>
      <c r="ETN21"/>
      <c r="ETO21"/>
      <c r="ETP21"/>
      <c r="ETQ21"/>
      <c r="ETR21"/>
      <c r="ETS21"/>
      <c r="ETT21"/>
      <c r="ETU21"/>
      <c r="ETV21"/>
      <c r="ETW21"/>
      <c r="ETX21"/>
      <c r="ETY21"/>
      <c r="ETZ21"/>
      <c r="EUA21"/>
      <c r="EUB21"/>
      <c r="EUC21"/>
      <c r="EUD21"/>
      <c r="EUE21"/>
      <c r="EUF21"/>
      <c r="EUG21"/>
      <c r="EUH21"/>
      <c r="EUI21"/>
      <c r="EUJ21"/>
      <c r="EUK21"/>
      <c r="EUL21"/>
      <c r="EUM21"/>
      <c r="EUN21"/>
      <c r="EUO21"/>
      <c r="EUP21"/>
      <c r="EUQ21"/>
      <c r="EUR21"/>
      <c r="EUS21"/>
      <c r="EUT21"/>
      <c r="EUU21"/>
      <c r="EUV21"/>
      <c r="EUW21"/>
      <c r="EUX21"/>
      <c r="EUY21"/>
      <c r="EUZ21"/>
      <c r="EVA21"/>
      <c r="EVB21"/>
      <c r="EVC21"/>
      <c r="EVD21"/>
      <c r="EVE21"/>
      <c r="EVF21"/>
      <c r="EVG21"/>
      <c r="EVH21"/>
      <c r="EVI21"/>
      <c r="EVJ21"/>
      <c r="EVK21"/>
      <c r="EVL21"/>
      <c r="EVM21"/>
      <c r="EVN21"/>
      <c r="EVO21"/>
      <c r="EVP21"/>
      <c r="EVQ21"/>
      <c r="EVR21"/>
      <c r="EVS21"/>
      <c r="EVT21"/>
      <c r="EVU21"/>
      <c r="EVV21"/>
      <c r="EVW21"/>
      <c r="EVX21"/>
      <c r="EVY21"/>
      <c r="EVZ21"/>
      <c r="EWA21"/>
      <c r="EWB21"/>
      <c r="EWC21"/>
      <c r="EWD21"/>
      <c r="EWE21"/>
      <c r="EWF21"/>
      <c r="EWG21"/>
      <c r="EWH21"/>
      <c r="EWI21"/>
      <c r="EWJ21"/>
      <c r="EWK21"/>
      <c r="EWL21"/>
      <c r="EWM21"/>
      <c r="EWN21"/>
      <c r="EWO21"/>
      <c r="EWP21"/>
      <c r="EWQ21"/>
      <c r="EWR21"/>
      <c r="EWS21"/>
      <c r="EWT21"/>
      <c r="EWU21"/>
      <c r="EWV21"/>
      <c r="EWW21"/>
      <c r="EWX21"/>
      <c r="EWY21"/>
      <c r="EWZ21"/>
      <c r="EXA21"/>
      <c r="EXB21"/>
      <c r="EXC21"/>
      <c r="EXD21"/>
      <c r="EXE21"/>
      <c r="EXF21"/>
      <c r="EXG21"/>
      <c r="EXH21"/>
      <c r="EXI21"/>
      <c r="EXJ21"/>
      <c r="EXK21"/>
      <c r="EXL21"/>
      <c r="EXM21"/>
      <c r="EXN21"/>
      <c r="EXO21"/>
      <c r="EXP21"/>
      <c r="EXQ21"/>
      <c r="EXR21"/>
      <c r="EXS21"/>
      <c r="EXT21"/>
      <c r="EXU21"/>
      <c r="EXV21"/>
      <c r="EXW21"/>
      <c r="EXX21"/>
      <c r="EXY21"/>
      <c r="EXZ21"/>
      <c r="EYA21"/>
      <c r="EYB21"/>
      <c r="EYC21"/>
      <c r="EYD21"/>
      <c r="EYE21"/>
      <c r="EYF21"/>
      <c r="EYG21"/>
      <c r="EYH21"/>
      <c r="EYI21"/>
      <c r="EYJ21"/>
      <c r="EYK21"/>
      <c r="EYL21"/>
      <c r="EYM21"/>
      <c r="EYN21"/>
      <c r="EYO21"/>
      <c r="EYP21"/>
      <c r="EYQ21"/>
      <c r="EYR21"/>
      <c r="EYS21"/>
      <c r="EYT21"/>
      <c r="EYU21"/>
      <c r="EYV21"/>
      <c r="EYW21"/>
      <c r="EYX21"/>
      <c r="EYY21"/>
      <c r="EYZ21"/>
      <c r="EZA21"/>
      <c r="EZB21"/>
      <c r="EZC21"/>
      <c r="EZD21"/>
      <c r="EZE21"/>
      <c r="EZF21"/>
      <c r="EZG21"/>
      <c r="EZH21"/>
      <c r="EZI21"/>
      <c r="EZJ21"/>
      <c r="EZK21"/>
      <c r="EZL21"/>
      <c r="EZM21"/>
      <c r="EZN21"/>
      <c r="EZO21"/>
      <c r="EZP21"/>
      <c r="EZQ21"/>
      <c r="EZR21"/>
      <c r="EZS21"/>
      <c r="EZT21"/>
      <c r="EZU21"/>
      <c r="EZV21"/>
      <c r="EZW21"/>
      <c r="EZX21"/>
      <c r="EZY21"/>
      <c r="EZZ21"/>
      <c r="FAA21"/>
      <c r="FAB21"/>
      <c r="FAC21"/>
      <c r="FAD21"/>
      <c r="FAE21"/>
      <c r="FAF21"/>
      <c r="FAG21"/>
      <c r="FAH21"/>
      <c r="FAI21"/>
      <c r="FAJ21"/>
      <c r="FAK21"/>
      <c r="FAL21"/>
      <c r="FAM21"/>
      <c r="FAN21"/>
      <c r="FAO21"/>
      <c r="FAP21"/>
      <c r="FAQ21"/>
      <c r="FAR21"/>
      <c r="FAS21"/>
      <c r="FAT21"/>
      <c r="FAU21"/>
      <c r="FAV21"/>
      <c r="FAW21"/>
      <c r="FAX21"/>
      <c r="FAY21"/>
      <c r="FAZ21"/>
      <c r="FBA21"/>
      <c r="FBB21"/>
      <c r="FBC21"/>
      <c r="FBD21"/>
      <c r="FBE21"/>
      <c r="FBF21"/>
      <c r="FBG21"/>
      <c r="FBH21"/>
      <c r="FBI21"/>
      <c r="FBJ21"/>
      <c r="FBK21"/>
      <c r="FBL21"/>
      <c r="FBM21"/>
      <c r="FBN21"/>
      <c r="FBO21"/>
      <c r="FBP21"/>
      <c r="FBQ21"/>
      <c r="FBR21"/>
      <c r="FBS21"/>
      <c r="FBT21"/>
      <c r="FBU21"/>
      <c r="FBV21"/>
      <c r="FBW21"/>
      <c r="FBX21"/>
      <c r="FBY21"/>
      <c r="FBZ21"/>
      <c r="FCA21"/>
      <c r="FCB21"/>
      <c r="FCC21"/>
      <c r="FCD21"/>
      <c r="FCE21"/>
      <c r="FCF21"/>
      <c r="FCG21"/>
      <c r="FCH21"/>
      <c r="FCI21"/>
      <c r="FCJ21"/>
      <c r="FCK21"/>
      <c r="FCL21"/>
      <c r="FCM21"/>
      <c r="FCN21"/>
      <c r="FCO21"/>
      <c r="FCP21"/>
      <c r="FCQ21"/>
      <c r="FCR21"/>
      <c r="FCS21"/>
      <c r="FCT21"/>
      <c r="FCU21"/>
      <c r="FCV21"/>
      <c r="FCW21"/>
      <c r="FCX21"/>
      <c r="FCY21"/>
      <c r="FCZ21"/>
      <c r="FDA21"/>
      <c r="FDB21"/>
      <c r="FDC21"/>
      <c r="FDD21"/>
      <c r="FDE21"/>
      <c r="FDF21"/>
      <c r="FDG21"/>
      <c r="FDH21"/>
      <c r="FDI21"/>
      <c r="FDJ21"/>
      <c r="FDK21"/>
      <c r="FDL21"/>
      <c r="FDM21"/>
      <c r="FDN21"/>
      <c r="FDO21"/>
      <c r="FDP21"/>
      <c r="FDQ21"/>
      <c r="FDR21"/>
      <c r="FDS21"/>
      <c r="FDT21"/>
      <c r="FDU21"/>
      <c r="FDV21"/>
      <c r="FDW21"/>
      <c r="FDX21"/>
      <c r="FDY21"/>
      <c r="FDZ21"/>
      <c r="FEA21"/>
      <c r="FEB21"/>
      <c r="FEC21"/>
      <c r="FED21"/>
      <c r="FEE21"/>
      <c r="FEF21"/>
      <c r="FEG21"/>
      <c r="FEH21"/>
      <c r="FEI21"/>
      <c r="FEJ21"/>
      <c r="FEK21"/>
      <c r="FEL21"/>
      <c r="FEM21"/>
      <c r="FEN21"/>
      <c r="FEO21"/>
      <c r="FEP21"/>
      <c r="FEQ21"/>
      <c r="FER21"/>
      <c r="FES21"/>
      <c r="FET21"/>
      <c r="FEU21"/>
      <c r="FEV21"/>
      <c r="FEW21"/>
      <c r="FEX21"/>
      <c r="FEY21"/>
      <c r="FEZ21"/>
      <c r="FFA21"/>
      <c r="FFB21"/>
      <c r="FFC21"/>
      <c r="FFD21"/>
      <c r="FFE21"/>
      <c r="FFF21"/>
      <c r="FFG21"/>
      <c r="FFH21"/>
      <c r="FFI21"/>
      <c r="FFJ21"/>
      <c r="FFK21"/>
      <c r="FFL21"/>
      <c r="FFM21"/>
      <c r="FFN21"/>
      <c r="FFO21"/>
      <c r="FFP21"/>
      <c r="FFQ21"/>
      <c r="FFR21"/>
      <c r="FFS21"/>
      <c r="FFT21"/>
      <c r="FFU21"/>
      <c r="FFV21"/>
      <c r="FFW21"/>
      <c r="FFX21"/>
      <c r="FFY21"/>
      <c r="FFZ21"/>
      <c r="FGA21"/>
      <c r="FGB21"/>
      <c r="FGC21"/>
      <c r="FGD21"/>
      <c r="FGE21"/>
      <c r="FGF21"/>
      <c r="FGG21"/>
      <c r="FGH21"/>
      <c r="FGI21"/>
      <c r="FGJ21"/>
      <c r="FGK21"/>
      <c r="FGL21"/>
      <c r="FGM21"/>
      <c r="FGN21"/>
      <c r="FGO21"/>
      <c r="FGP21"/>
      <c r="FGQ21"/>
      <c r="FGR21"/>
      <c r="FGS21"/>
      <c r="FGT21"/>
      <c r="FGU21"/>
      <c r="FGV21"/>
      <c r="FGW21"/>
      <c r="FGX21"/>
      <c r="FGY21"/>
      <c r="FGZ21"/>
      <c r="FHA21"/>
      <c r="FHB21"/>
      <c r="FHC21"/>
      <c r="FHD21"/>
      <c r="FHE21"/>
      <c r="FHF21"/>
      <c r="FHG21"/>
      <c r="FHH21"/>
      <c r="FHI21"/>
      <c r="FHJ21"/>
      <c r="FHK21"/>
      <c r="FHL21"/>
      <c r="FHM21"/>
      <c r="FHN21"/>
      <c r="FHO21"/>
      <c r="FHP21"/>
      <c r="FHQ21"/>
      <c r="FHR21"/>
      <c r="FHS21"/>
      <c r="FHT21"/>
      <c r="FHU21"/>
      <c r="FHV21"/>
      <c r="FHW21"/>
      <c r="FHX21"/>
      <c r="FHY21"/>
      <c r="FHZ21"/>
      <c r="FIA21"/>
      <c r="FIB21"/>
      <c r="FIC21"/>
      <c r="FID21"/>
      <c r="FIE21"/>
      <c r="FIF21"/>
      <c r="FIG21"/>
      <c r="FIH21"/>
      <c r="FII21"/>
      <c r="FIJ21"/>
      <c r="FIK21"/>
      <c r="FIL21"/>
      <c r="FIM21"/>
      <c r="FIN21"/>
      <c r="FIO21"/>
      <c r="FIP21"/>
      <c r="FIQ21"/>
      <c r="FIR21"/>
      <c r="FIS21"/>
      <c r="FIT21"/>
      <c r="FIU21"/>
      <c r="FIV21"/>
      <c r="FIW21"/>
      <c r="FIX21"/>
      <c r="FIY21"/>
      <c r="FIZ21"/>
      <c r="FJA21"/>
      <c r="FJB21"/>
      <c r="FJC21"/>
      <c r="FJD21"/>
      <c r="FJE21"/>
      <c r="FJF21"/>
      <c r="FJG21"/>
      <c r="FJH21"/>
      <c r="FJI21"/>
      <c r="FJJ21"/>
      <c r="FJK21"/>
      <c r="FJL21"/>
      <c r="FJM21"/>
      <c r="FJN21"/>
      <c r="FJO21"/>
      <c r="FJP21"/>
      <c r="FJQ21"/>
      <c r="FJR21"/>
      <c r="FJS21"/>
      <c r="FJT21"/>
      <c r="FJU21"/>
      <c r="FJV21"/>
      <c r="FJW21"/>
      <c r="FJX21"/>
      <c r="FJY21"/>
      <c r="FJZ21"/>
      <c r="FKA21"/>
      <c r="FKB21"/>
      <c r="FKC21"/>
      <c r="FKD21"/>
      <c r="FKE21"/>
      <c r="FKF21"/>
      <c r="FKG21"/>
      <c r="FKH21"/>
      <c r="FKI21"/>
      <c r="FKJ21"/>
      <c r="FKK21"/>
      <c r="FKL21"/>
      <c r="FKM21"/>
      <c r="FKN21"/>
      <c r="FKO21"/>
      <c r="FKP21"/>
      <c r="FKQ21"/>
      <c r="FKR21"/>
      <c r="FKS21"/>
      <c r="FKT21"/>
      <c r="FKU21"/>
      <c r="FKV21"/>
      <c r="FKW21"/>
      <c r="FKX21"/>
      <c r="FKY21"/>
      <c r="FKZ21"/>
      <c r="FLA21"/>
      <c r="FLB21"/>
      <c r="FLC21"/>
      <c r="FLD21"/>
      <c r="FLE21"/>
      <c r="FLF21"/>
      <c r="FLG21"/>
      <c r="FLH21"/>
      <c r="FLI21"/>
      <c r="FLJ21"/>
      <c r="FLK21"/>
      <c r="FLL21"/>
      <c r="FLM21"/>
      <c r="FLN21"/>
      <c r="FLO21"/>
      <c r="FLP21"/>
      <c r="FLQ21"/>
      <c r="FLR21"/>
      <c r="FLS21"/>
      <c r="FLT21"/>
      <c r="FLU21"/>
      <c r="FLV21"/>
      <c r="FLW21"/>
      <c r="FLX21"/>
      <c r="FLY21"/>
      <c r="FLZ21"/>
      <c r="FMA21"/>
      <c r="FMB21"/>
      <c r="FMC21"/>
      <c r="FMD21"/>
      <c r="FME21"/>
      <c r="FMF21"/>
      <c r="FMG21"/>
      <c r="FMH21"/>
      <c r="FMI21"/>
      <c r="FMJ21"/>
      <c r="FMK21"/>
      <c r="FML21"/>
      <c r="FMM21"/>
      <c r="FMN21"/>
      <c r="FMO21"/>
      <c r="FMP21"/>
      <c r="FMQ21"/>
      <c r="FMR21"/>
      <c r="FMS21"/>
      <c r="FMT21"/>
      <c r="FMU21"/>
      <c r="FMV21"/>
      <c r="FMW21"/>
      <c r="FMX21"/>
      <c r="FMY21"/>
      <c r="FMZ21"/>
      <c r="FNA21"/>
      <c r="FNB21"/>
      <c r="FNC21"/>
      <c r="FND21"/>
      <c r="FNE21"/>
      <c r="FNF21"/>
      <c r="FNG21"/>
      <c r="FNH21"/>
      <c r="FNI21"/>
      <c r="FNJ21"/>
      <c r="FNK21"/>
      <c r="FNL21"/>
      <c r="FNM21"/>
      <c r="FNN21"/>
      <c r="FNO21"/>
      <c r="FNP21"/>
      <c r="FNQ21"/>
      <c r="FNR21"/>
      <c r="FNS21"/>
      <c r="FNT21"/>
      <c r="FNU21"/>
      <c r="FNV21"/>
      <c r="FNW21"/>
      <c r="FNX21"/>
      <c r="FNY21"/>
      <c r="FNZ21"/>
      <c r="FOA21"/>
      <c r="FOB21"/>
      <c r="FOC21"/>
      <c r="FOD21"/>
      <c r="FOE21"/>
      <c r="FOF21"/>
      <c r="FOG21"/>
      <c r="FOH21"/>
      <c r="FOI21"/>
      <c r="FOJ21"/>
      <c r="FOK21"/>
      <c r="FOL21"/>
      <c r="FOM21"/>
      <c r="FON21"/>
      <c r="FOO21"/>
      <c r="FOP21"/>
      <c r="FOQ21"/>
      <c r="FOR21"/>
      <c r="FOS21"/>
      <c r="FOT21"/>
      <c r="FOU21"/>
      <c r="FOV21"/>
      <c r="FOW21"/>
      <c r="FOX21"/>
      <c r="FOY21"/>
      <c r="FOZ21"/>
      <c r="FPA21"/>
      <c r="FPB21"/>
      <c r="FPC21"/>
      <c r="FPD21"/>
      <c r="FPE21"/>
      <c r="FPF21"/>
      <c r="FPG21"/>
      <c r="FPH21"/>
      <c r="FPI21"/>
      <c r="FPJ21"/>
      <c r="FPK21"/>
      <c r="FPL21"/>
      <c r="FPM21"/>
      <c r="FPN21"/>
      <c r="FPO21"/>
      <c r="FPP21"/>
      <c r="FPQ21"/>
      <c r="FPR21"/>
      <c r="FPS21"/>
      <c r="FPT21"/>
      <c r="FPU21"/>
      <c r="FPV21"/>
      <c r="FPW21"/>
      <c r="FPX21"/>
      <c r="FPY21"/>
      <c r="FPZ21"/>
      <c r="FQA21"/>
      <c r="FQB21"/>
      <c r="FQC21"/>
      <c r="FQD21"/>
      <c r="FQE21"/>
      <c r="FQF21"/>
      <c r="FQG21"/>
      <c r="FQH21"/>
      <c r="FQI21"/>
      <c r="FQJ21"/>
      <c r="FQK21"/>
      <c r="FQL21"/>
      <c r="FQM21"/>
      <c r="FQN21"/>
      <c r="FQO21"/>
      <c r="FQP21"/>
      <c r="FQQ21"/>
      <c r="FQR21"/>
      <c r="FQS21"/>
      <c r="FQT21"/>
      <c r="FQU21"/>
      <c r="FQV21"/>
      <c r="FQW21"/>
      <c r="FQX21"/>
      <c r="FQY21"/>
      <c r="FQZ21"/>
      <c r="FRA21"/>
      <c r="FRB21"/>
      <c r="FRC21"/>
      <c r="FRD21"/>
      <c r="FRE21"/>
      <c r="FRF21"/>
      <c r="FRG21"/>
      <c r="FRH21"/>
      <c r="FRI21"/>
      <c r="FRJ21"/>
      <c r="FRK21"/>
      <c r="FRL21"/>
      <c r="FRM21"/>
      <c r="FRN21"/>
      <c r="FRO21"/>
      <c r="FRP21"/>
      <c r="FRQ21"/>
      <c r="FRR21"/>
      <c r="FRS21"/>
      <c r="FRT21"/>
      <c r="FRU21"/>
      <c r="FRV21"/>
      <c r="FRW21"/>
      <c r="FRX21"/>
      <c r="FRY21"/>
      <c r="FRZ21"/>
      <c r="FSA21"/>
      <c r="FSB21"/>
      <c r="FSC21"/>
      <c r="FSD21"/>
      <c r="FSE21"/>
      <c r="FSF21"/>
      <c r="FSG21"/>
      <c r="FSH21"/>
      <c r="FSI21"/>
      <c r="FSJ21"/>
      <c r="FSK21"/>
      <c r="FSL21"/>
      <c r="FSM21"/>
      <c r="FSN21"/>
      <c r="FSO21"/>
      <c r="FSP21"/>
      <c r="FSQ21"/>
      <c r="FSR21"/>
      <c r="FSS21"/>
      <c r="FST21"/>
      <c r="FSU21"/>
      <c r="FSV21"/>
      <c r="FSW21"/>
      <c r="FSX21"/>
      <c r="FSY21"/>
      <c r="FSZ21"/>
      <c r="FTA21"/>
      <c r="FTB21"/>
      <c r="FTC21"/>
      <c r="FTD21"/>
      <c r="FTE21"/>
      <c r="FTF21"/>
      <c r="FTG21"/>
      <c r="FTH21"/>
      <c r="FTI21"/>
      <c r="FTJ21"/>
      <c r="FTK21"/>
      <c r="FTL21"/>
      <c r="FTM21"/>
      <c r="FTN21"/>
      <c r="FTO21"/>
      <c r="FTP21"/>
      <c r="FTQ21"/>
      <c r="FTR21"/>
      <c r="FTS21"/>
      <c r="FTT21"/>
      <c r="FTU21"/>
      <c r="FTV21"/>
      <c r="FTW21"/>
      <c r="FTX21"/>
      <c r="FTY21"/>
      <c r="FTZ21"/>
      <c r="FUA21"/>
      <c r="FUB21"/>
      <c r="FUC21"/>
      <c r="FUD21"/>
      <c r="FUE21"/>
      <c r="FUF21"/>
      <c r="FUG21"/>
      <c r="FUH21"/>
      <c r="FUI21"/>
      <c r="FUJ21"/>
      <c r="FUK21"/>
      <c r="FUL21"/>
      <c r="FUM21"/>
      <c r="FUN21"/>
      <c r="FUO21"/>
      <c r="FUP21"/>
      <c r="FUQ21"/>
      <c r="FUR21"/>
      <c r="FUS21"/>
      <c r="FUT21"/>
      <c r="FUU21"/>
      <c r="FUV21"/>
      <c r="FUW21"/>
      <c r="FUX21"/>
      <c r="FUY21"/>
      <c r="FUZ21"/>
      <c r="FVA21"/>
      <c r="FVB21"/>
      <c r="FVC21"/>
      <c r="FVD21"/>
      <c r="FVE21"/>
      <c r="FVF21"/>
      <c r="FVG21"/>
      <c r="FVH21"/>
      <c r="FVI21"/>
      <c r="FVJ21"/>
      <c r="FVK21"/>
      <c r="FVL21"/>
      <c r="FVM21"/>
      <c r="FVN21"/>
      <c r="FVO21"/>
      <c r="FVP21"/>
      <c r="FVQ21"/>
      <c r="FVR21"/>
      <c r="FVS21"/>
      <c r="FVT21"/>
      <c r="FVU21"/>
      <c r="FVV21"/>
      <c r="FVW21"/>
      <c r="FVX21"/>
      <c r="FVY21"/>
      <c r="FVZ21"/>
      <c r="FWA21"/>
      <c r="FWB21"/>
      <c r="FWC21"/>
      <c r="FWD21"/>
      <c r="FWE21"/>
      <c r="FWF21"/>
      <c r="FWG21"/>
      <c r="FWH21"/>
      <c r="FWI21"/>
      <c r="FWJ21"/>
      <c r="FWK21"/>
      <c r="FWL21"/>
      <c r="FWM21"/>
      <c r="FWN21"/>
      <c r="FWO21"/>
      <c r="FWP21"/>
      <c r="FWQ21"/>
      <c r="FWR21"/>
      <c r="FWS21"/>
      <c r="FWT21"/>
      <c r="FWU21"/>
      <c r="FWV21"/>
      <c r="FWW21"/>
      <c r="FWX21"/>
      <c r="FWY21"/>
      <c r="FWZ21"/>
      <c r="FXA21"/>
      <c r="FXB21"/>
      <c r="FXC21"/>
      <c r="FXD21"/>
      <c r="FXE21"/>
      <c r="FXF21"/>
      <c r="FXG21"/>
      <c r="FXH21"/>
      <c r="FXI21"/>
      <c r="FXJ21"/>
      <c r="FXK21"/>
      <c r="FXL21"/>
      <c r="FXM21"/>
      <c r="FXN21"/>
      <c r="FXO21"/>
      <c r="FXP21"/>
      <c r="FXQ21"/>
      <c r="FXR21"/>
      <c r="FXS21"/>
      <c r="FXT21"/>
      <c r="FXU21"/>
      <c r="FXV21"/>
      <c r="FXW21"/>
      <c r="FXX21"/>
      <c r="FXY21"/>
      <c r="FXZ21"/>
      <c r="FYA21"/>
      <c r="FYB21"/>
      <c r="FYC21"/>
      <c r="FYD21"/>
      <c r="FYE21"/>
      <c r="FYF21"/>
      <c r="FYG21"/>
      <c r="FYH21"/>
      <c r="FYI21"/>
      <c r="FYJ21"/>
      <c r="FYK21"/>
      <c r="FYL21"/>
      <c r="FYM21"/>
      <c r="FYN21"/>
      <c r="FYO21"/>
      <c r="FYP21"/>
      <c r="FYQ21"/>
      <c r="FYR21"/>
      <c r="FYS21"/>
      <c r="FYT21"/>
      <c r="FYU21"/>
      <c r="FYV21"/>
      <c r="FYW21"/>
      <c r="FYX21"/>
      <c r="FYY21"/>
      <c r="FYZ21"/>
      <c r="FZA21"/>
      <c r="FZB21"/>
      <c r="FZC21"/>
      <c r="FZD21"/>
      <c r="FZE21"/>
      <c r="FZF21"/>
      <c r="FZG21"/>
      <c r="FZH21"/>
      <c r="FZI21"/>
      <c r="FZJ21"/>
      <c r="FZK21"/>
      <c r="FZL21"/>
      <c r="FZM21"/>
      <c r="FZN21"/>
      <c r="FZO21"/>
      <c r="FZP21"/>
      <c r="FZQ21"/>
      <c r="FZR21"/>
      <c r="FZS21"/>
      <c r="FZT21"/>
      <c r="FZU21"/>
      <c r="FZV21"/>
      <c r="FZW21"/>
      <c r="FZX21"/>
      <c r="FZY21"/>
      <c r="FZZ21"/>
      <c r="GAA21"/>
      <c r="GAB21"/>
      <c r="GAC21"/>
      <c r="GAD21"/>
      <c r="GAE21"/>
      <c r="GAF21"/>
      <c r="GAG21"/>
      <c r="GAH21"/>
      <c r="GAI21"/>
      <c r="GAJ21"/>
      <c r="GAK21"/>
      <c r="GAL21"/>
      <c r="GAM21"/>
      <c r="GAN21"/>
      <c r="GAO21"/>
      <c r="GAP21"/>
      <c r="GAQ21"/>
      <c r="GAR21"/>
      <c r="GAS21"/>
      <c r="GAT21"/>
      <c r="GAU21"/>
      <c r="GAV21"/>
      <c r="GAW21"/>
      <c r="GAX21"/>
      <c r="GAY21"/>
      <c r="GAZ21"/>
      <c r="GBA21"/>
      <c r="GBB21"/>
      <c r="GBC21"/>
      <c r="GBD21"/>
      <c r="GBE21"/>
      <c r="GBF21"/>
      <c r="GBG21"/>
      <c r="GBH21"/>
      <c r="GBI21"/>
      <c r="GBJ21"/>
      <c r="GBK21"/>
      <c r="GBL21"/>
      <c r="GBM21"/>
      <c r="GBN21"/>
      <c r="GBO21"/>
      <c r="GBP21"/>
      <c r="GBQ21"/>
      <c r="GBR21"/>
      <c r="GBS21"/>
      <c r="GBT21"/>
      <c r="GBU21"/>
      <c r="GBV21"/>
      <c r="GBW21"/>
      <c r="GBX21"/>
      <c r="GBY21"/>
      <c r="GBZ21"/>
      <c r="GCA21"/>
      <c r="GCB21"/>
      <c r="GCC21"/>
      <c r="GCD21"/>
      <c r="GCE21"/>
      <c r="GCF21"/>
      <c r="GCG21"/>
      <c r="GCH21"/>
      <c r="GCI21"/>
      <c r="GCJ21"/>
      <c r="GCK21"/>
      <c r="GCL21"/>
      <c r="GCM21"/>
      <c r="GCN21"/>
      <c r="GCO21"/>
      <c r="GCP21"/>
      <c r="GCQ21"/>
      <c r="GCR21"/>
      <c r="GCS21"/>
      <c r="GCT21"/>
      <c r="GCU21"/>
      <c r="GCV21"/>
      <c r="GCW21"/>
      <c r="GCX21"/>
      <c r="GCY21"/>
      <c r="GCZ21"/>
      <c r="GDA21"/>
      <c r="GDB21"/>
      <c r="GDC21"/>
      <c r="GDD21"/>
      <c r="GDE21"/>
      <c r="GDF21"/>
      <c r="GDG21"/>
      <c r="GDH21"/>
      <c r="GDI21"/>
      <c r="GDJ21"/>
      <c r="GDK21"/>
      <c r="GDL21"/>
      <c r="GDM21"/>
      <c r="GDN21"/>
      <c r="GDO21"/>
      <c r="GDP21"/>
      <c r="GDQ21"/>
      <c r="GDR21"/>
      <c r="GDS21"/>
      <c r="GDT21"/>
      <c r="GDU21"/>
      <c r="GDV21"/>
      <c r="GDW21"/>
      <c r="GDX21"/>
      <c r="GDY21"/>
      <c r="GDZ21"/>
      <c r="GEA21"/>
      <c r="GEB21"/>
      <c r="GEC21"/>
      <c r="GED21"/>
      <c r="GEE21"/>
      <c r="GEF21"/>
      <c r="GEG21"/>
      <c r="GEH21"/>
      <c r="GEI21"/>
      <c r="GEJ21"/>
      <c r="GEK21"/>
      <c r="GEL21"/>
      <c r="GEM21"/>
      <c r="GEN21"/>
      <c r="GEO21"/>
      <c r="GEP21"/>
      <c r="GEQ21"/>
      <c r="GER21"/>
      <c r="GES21"/>
      <c r="GET21"/>
      <c r="GEU21"/>
      <c r="GEV21"/>
      <c r="GEW21"/>
      <c r="GEX21"/>
      <c r="GEY21"/>
      <c r="GEZ21"/>
      <c r="GFA21"/>
      <c r="GFB21"/>
      <c r="GFC21"/>
      <c r="GFD21"/>
      <c r="GFE21"/>
      <c r="GFF21"/>
      <c r="GFG21"/>
      <c r="GFH21"/>
      <c r="GFI21"/>
      <c r="GFJ21"/>
      <c r="GFK21"/>
      <c r="GFL21"/>
      <c r="GFM21"/>
      <c r="GFN21"/>
      <c r="GFO21"/>
      <c r="GFP21"/>
      <c r="GFQ21"/>
      <c r="GFR21"/>
      <c r="GFS21"/>
      <c r="GFT21"/>
      <c r="GFU21"/>
      <c r="GFV21"/>
      <c r="GFW21"/>
      <c r="GFX21"/>
      <c r="GFY21"/>
      <c r="GFZ21"/>
      <c r="GGA21"/>
      <c r="GGB21"/>
      <c r="GGC21"/>
      <c r="GGD21"/>
      <c r="GGE21"/>
      <c r="GGF21"/>
      <c r="GGG21"/>
      <c r="GGH21"/>
      <c r="GGI21"/>
      <c r="GGJ21"/>
      <c r="GGK21"/>
      <c r="GGL21"/>
      <c r="GGM21"/>
      <c r="GGN21"/>
      <c r="GGO21"/>
      <c r="GGP21"/>
      <c r="GGQ21"/>
      <c r="GGR21"/>
      <c r="GGS21"/>
      <c r="GGT21"/>
      <c r="GGU21"/>
      <c r="GGV21"/>
      <c r="GGW21"/>
      <c r="GGX21"/>
      <c r="GGY21"/>
      <c r="GGZ21"/>
      <c r="GHA21"/>
      <c r="GHB21"/>
      <c r="GHC21"/>
      <c r="GHD21"/>
      <c r="GHE21"/>
      <c r="GHF21"/>
      <c r="GHG21"/>
      <c r="GHH21"/>
      <c r="GHI21"/>
      <c r="GHJ21"/>
      <c r="GHK21"/>
      <c r="GHL21"/>
      <c r="GHM21"/>
      <c r="GHN21"/>
      <c r="GHO21"/>
      <c r="GHP21"/>
      <c r="GHQ21"/>
      <c r="GHR21"/>
      <c r="GHS21"/>
      <c r="GHT21"/>
      <c r="GHU21"/>
      <c r="GHV21"/>
      <c r="GHW21"/>
      <c r="GHX21"/>
      <c r="GHY21"/>
      <c r="GHZ21"/>
      <c r="GIA21"/>
      <c r="GIB21"/>
      <c r="GIC21"/>
      <c r="GID21"/>
      <c r="GIE21"/>
      <c r="GIF21"/>
      <c r="GIG21"/>
      <c r="GIH21"/>
      <c r="GII21"/>
      <c r="GIJ21"/>
      <c r="GIK21"/>
      <c r="GIL21"/>
      <c r="GIM21"/>
      <c r="GIN21"/>
      <c r="GIO21"/>
      <c r="GIP21"/>
      <c r="GIQ21"/>
      <c r="GIR21"/>
      <c r="GIS21"/>
      <c r="GIT21"/>
      <c r="GIU21"/>
      <c r="GIV21"/>
      <c r="GIW21"/>
      <c r="GIX21"/>
      <c r="GIY21"/>
      <c r="GIZ21"/>
      <c r="GJA21"/>
      <c r="GJB21"/>
      <c r="GJC21"/>
      <c r="GJD21"/>
      <c r="GJE21"/>
      <c r="GJF21"/>
      <c r="GJG21"/>
      <c r="GJH21"/>
      <c r="GJI21"/>
      <c r="GJJ21"/>
      <c r="GJK21"/>
      <c r="GJL21"/>
      <c r="GJM21"/>
      <c r="GJN21"/>
      <c r="GJO21"/>
      <c r="GJP21"/>
      <c r="GJQ21"/>
      <c r="GJR21"/>
      <c r="GJS21"/>
      <c r="GJT21"/>
      <c r="GJU21"/>
      <c r="GJV21"/>
      <c r="GJW21"/>
      <c r="GJX21"/>
      <c r="GJY21"/>
      <c r="GJZ21"/>
      <c r="GKA21"/>
      <c r="GKB21"/>
      <c r="GKC21"/>
      <c r="GKD21"/>
      <c r="GKE21"/>
      <c r="GKF21"/>
      <c r="GKG21"/>
      <c r="GKH21"/>
      <c r="GKI21"/>
      <c r="GKJ21"/>
      <c r="GKK21"/>
      <c r="GKL21"/>
      <c r="GKM21"/>
      <c r="GKN21"/>
      <c r="GKO21"/>
      <c r="GKP21"/>
      <c r="GKQ21"/>
      <c r="GKR21"/>
      <c r="GKS21"/>
      <c r="GKT21"/>
      <c r="GKU21"/>
      <c r="GKV21"/>
      <c r="GKW21"/>
      <c r="GKX21"/>
      <c r="GKY21"/>
      <c r="GKZ21"/>
      <c r="GLA21"/>
      <c r="GLB21"/>
      <c r="GLC21"/>
      <c r="GLD21"/>
      <c r="GLE21"/>
      <c r="GLF21"/>
      <c r="GLG21"/>
      <c r="GLH21"/>
      <c r="GLI21"/>
      <c r="GLJ21"/>
      <c r="GLK21"/>
      <c r="GLL21"/>
      <c r="GLM21"/>
      <c r="GLN21"/>
      <c r="GLO21"/>
      <c r="GLP21"/>
      <c r="GLQ21"/>
      <c r="GLR21"/>
      <c r="GLS21"/>
      <c r="GLT21"/>
      <c r="GLU21"/>
      <c r="GLV21"/>
      <c r="GLW21"/>
      <c r="GLX21"/>
      <c r="GLY21"/>
      <c r="GLZ21"/>
      <c r="GMA21"/>
      <c r="GMB21"/>
      <c r="GMC21"/>
      <c r="GMD21"/>
      <c r="GME21"/>
      <c r="GMF21"/>
      <c r="GMG21"/>
      <c r="GMH21"/>
      <c r="GMI21"/>
      <c r="GMJ21"/>
      <c r="GMK21"/>
      <c r="GML21"/>
      <c r="GMM21"/>
      <c r="GMN21"/>
      <c r="GMO21"/>
      <c r="GMP21"/>
      <c r="GMQ21"/>
      <c r="GMR21"/>
      <c r="GMS21"/>
      <c r="GMT21"/>
      <c r="GMU21"/>
      <c r="GMV21"/>
      <c r="GMW21"/>
      <c r="GMX21"/>
      <c r="GMY21"/>
      <c r="GMZ21"/>
      <c r="GNA21"/>
      <c r="GNB21"/>
      <c r="GNC21"/>
      <c r="GND21"/>
      <c r="GNE21"/>
      <c r="GNF21"/>
      <c r="GNG21"/>
      <c r="GNH21"/>
      <c r="GNI21"/>
      <c r="GNJ21"/>
      <c r="GNK21"/>
      <c r="GNL21"/>
      <c r="GNM21"/>
      <c r="GNN21"/>
      <c r="GNO21"/>
      <c r="GNP21"/>
      <c r="GNQ21"/>
      <c r="GNR21"/>
      <c r="GNS21"/>
      <c r="GNT21"/>
      <c r="GNU21"/>
      <c r="GNV21"/>
      <c r="GNW21"/>
      <c r="GNX21"/>
      <c r="GNY21"/>
      <c r="GNZ21"/>
      <c r="GOA21"/>
      <c r="GOB21"/>
      <c r="GOC21"/>
      <c r="GOD21"/>
      <c r="GOE21"/>
      <c r="GOF21"/>
      <c r="GOG21"/>
      <c r="GOH21"/>
      <c r="GOI21"/>
      <c r="GOJ21"/>
      <c r="GOK21"/>
      <c r="GOL21"/>
      <c r="GOM21"/>
      <c r="GON21"/>
      <c r="GOO21"/>
      <c r="GOP21"/>
      <c r="GOQ21"/>
      <c r="GOR21"/>
      <c r="GOS21"/>
      <c r="GOT21"/>
      <c r="GOU21"/>
      <c r="GOV21"/>
      <c r="GOW21"/>
      <c r="GOX21"/>
      <c r="GOY21"/>
      <c r="GOZ21"/>
      <c r="GPA21"/>
      <c r="GPB21"/>
      <c r="GPC21"/>
      <c r="GPD21"/>
      <c r="GPE21"/>
      <c r="GPF21"/>
      <c r="GPG21"/>
      <c r="GPH21"/>
      <c r="GPI21"/>
      <c r="GPJ21"/>
      <c r="GPK21"/>
      <c r="GPL21"/>
      <c r="GPM21"/>
      <c r="GPN21"/>
      <c r="GPO21"/>
      <c r="GPP21"/>
      <c r="GPQ21"/>
      <c r="GPR21"/>
      <c r="GPS21"/>
      <c r="GPT21"/>
      <c r="GPU21"/>
      <c r="GPV21"/>
      <c r="GPW21"/>
      <c r="GPX21"/>
      <c r="GPY21"/>
      <c r="GPZ21"/>
      <c r="GQA21"/>
      <c r="GQB21"/>
      <c r="GQC21"/>
      <c r="GQD21"/>
      <c r="GQE21"/>
      <c r="GQF21"/>
      <c r="GQG21"/>
      <c r="GQH21"/>
      <c r="GQI21"/>
      <c r="GQJ21"/>
      <c r="GQK21"/>
      <c r="GQL21"/>
      <c r="GQM21"/>
      <c r="GQN21"/>
      <c r="GQO21"/>
      <c r="GQP21"/>
      <c r="GQQ21"/>
      <c r="GQR21"/>
      <c r="GQS21"/>
      <c r="GQT21"/>
      <c r="GQU21"/>
      <c r="GQV21"/>
      <c r="GQW21"/>
      <c r="GQX21"/>
      <c r="GQY21"/>
      <c r="GQZ21"/>
      <c r="GRA21"/>
      <c r="GRB21"/>
      <c r="GRC21"/>
      <c r="GRD21"/>
      <c r="GRE21"/>
      <c r="GRF21"/>
      <c r="GRG21"/>
      <c r="GRH21"/>
      <c r="GRI21"/>
      <c r="GRJ21"/>
      <c r="GRK21"/>
      <c r="GRL21"/>
      <c r="GRM21"/>
      <c r="GRN21"/>
      <c r="GRO21"/>
      <c r="GRP21"/>
      <c r="GRQ21"/>
      <c r="GRR21"/>
      <c r="GRS21"/>
      <c r="GRT21"/>
      <c r="GRU21"/>
      <c r="GRV21"/>
      <c r="GRW21"/>
      <c r="GRX21"/>
      <c r="GRY21"/>
      <c r="GRZ21"/>
      <c r="GSA21"/>
      <c r="GSB21"/>
      <c r="GSC21"/>
      <c r="GSD21"/>
      <c r="GSE21"/>
      <c r="GSF21"/>
      <c r="GSG21"/>
      <c r="GSH21"/>
      <c r="GSI21"/>
      <c r="GSJ21"/>
      <c r="GSK21"/>
      <c r="GSL21"/>
      <c r="GSM21"/>
      <c r="GSN21"/>
      <c r="GSO21"/>
      <c r="GSP21"/>
      <c r="GSQ21"/>
      <c r="GSR21"/>
      <c r="GSS21"/>
      <c r="GST21"/>
      <c r="GSU21"/>
      <c r="GSV21"/>
      <c r="GSW21"/>
      <c r="GSX21"/>
      <c r="GSY21"/>
      <c r="GSZ21"/>
      <c r="GTA21"/>
      <c r="GTB21"/>
      <c r="GTC21"/>
      <c r="GTD21"/>
      <c r="GTE21"/>
      <c r="GTF21"/>
      <c r="GTG21"/>
      <c r="GTH21"/>
      <c r="GTI21"/>
      <c r="GTJ21"/>
      <c r="GTK21"/>
      <c r="GTL21"/>
      <c r="GTM21"/>
      <c r="GTN21"/>
      <c r="GTO21"/>
      <c r="GTP21"/>
      <c r="GTQ21"/>
      <c r="GTR21"/>
      <c r="GTS21"/>
      <c r="GTT21"/>
      <c r="GTU21"/>
      <c r="GTV21"/>
      <c r="GTW21"/>
      <c r="GTX21"/>
      <c r="GTY21"/>
      <c r="GTZ21"/>
      <c r="GUA21"/>
      <c r="GUB21"/>
      <c r="GUC21"/>
      <c r="GUD21"/>
      <c r="GUE21"/>
      <c r="GUF21"/>
      <c r="GUG21"/>
      <c r="GUH21"/>
      <c r="GUI21"/>
      <c r="GUJ21"/>
      <c r="GUK21"/>
      <c r="GUL21"/>
      <c r="GUM21"/>
      <c r="GUN21"/>
      <c r="GUO21"/>
      <c r="GUP21"/>
      <c r="GUQ21"/>
      <c r="GUR21"/>
      <c r="GUS21"/>
      <c r="GUT21"/>
      <c r="GUU21"/>
      <c r="GUV21"/>
      <c r="GUW21"/>
      <c r="GUX21"/>
      <c r="GUY21"/>
      <c r="GUZ21"/>
      <c r="GVA21"/>
      <c r="GVB21"/>
      <c r="GVC21"/>
      <c r="GVD21"/>
      <c r="GVE21"/>
      <c r="GVF21"/>
      <c r="GVG21"/>
      <c r="GVH21"/>
      <c r="GVI21"/>
      <c r="GVJ21"/>
      <c r="GVK21"/>
      <c r="GVL21"/>
      <c r="GVM21"/>
      <c r="GVN21"/>
      <c r="GVO21"/>
      <c r="GVP21"/>
      <c r="GVQ21"/>
      <c r="GVR21"/>
      <c r="GVS21"/>
      <c r="GVT21"/>
      <c r="GVU21"/>
      <c r="GVV21"/>
      <c r="GVW21"/>
      <c r="GVX21"/>
      <c r="GVY21"/>
      <c r="GVZ21"/>
      <c r="GWA21"/>
      <c r="GWB21"/>
      <c r="GWC21"/>
      <c r="GWD21"/>
      <c r="GWE21"/>
      <c r="GWF21"/>
      <c r="GWG21"/>
      <c r="GWH21"/>
      <c r="GWI21"/>
      <c r="GWJ21"/>
      <c r="GWK21"/>
      <c r="GWL21"/>
      <c r="GWM21"/>
      <c r="GWN21"/>
      <c r="GWO21"/>
      <c r="GWP21"/>
      <c r="GWQ21"/>
      <c r="GWR21"/>
      <c r="GWS21"/>
      <c r="GWT21"/>
      <c r="GWU21"/>
      <c r="GWV21"/>
      <c r="GWW21"/>
      <c r="GWX21"/>
      <c r="GWY21"/>
      <c r="GWZ21"/>
      <c r="GXA21"/>
      <c r="GXB21"/>
      <c r="GXC21"/>
      <c r="GXD21"/>
      <c r="GXE21"/>
      <c r="GXF21"/>
      <c r="GXG21"/>
      <c r="GXH21"/>
      <c r="GXI21"/>
      <c r="GXJ21"/>
      <c r="GXK21"/>
      <c r="GXL21"/>
      <c r="GXM21"/>
      <c r="GXN21"/>
      <c r="GXO21"/>
      <c r="GXP21"/>
      <c r="GXQ21"/>
      <c r="GXR21"/>
      <c r="GXS21"/>
      <c r="GXT21"/>
      <c r="GXU21"/>
      <c r="GXV21"/>
      <c r="GXW21"/>
      <c r="GXX21"/>
      <c r="GXY21"/>
      <c r="GXZ21"/>
      <c r="GYA21"/>
      <c r="GYB21"/>
      <c r="GYC21"/>
      <c r="GYD21"/>
      <c r="GYE21"/>
      <c r="GYF21"/>
      <c r="GYG21"/>
      <c r="GYH21"/>
      <c r="GYI21"/>
      <c r="GYJ21"/>
      <c r="GYK21"/>
      <c r="GYL21"/>
      <c r="GYM21"/>
      <c r="GYN21"/>
      <c r="GYO21"/>
      <c r="GYP21"/>
      <c r="GYQ21"/>
      <c r="GYR21"/>
      <c r="GYS21"/>
      <c r="GYT21"/>
      <c r="GYU21"/>
      <c r="GYV21"/>
      <c r="GYW21"/>
      <c r="GYX21"/>
      <c r="GYY21"/>
      <c r="GYZ21"/>
      <c r="GZA21"/>
      <c r="GZB21"/>
      <c r="GZC21"/>
      <c r="GZD21"/>
      <c r="GZE21"/>
      <c r="GZF21"/>
      <c r="GZG21"/>
      <c r="GZH21"/>
      <c r="GZI21"/>
      <c r="GZJ21"/>
      <c r="GZK21"/>
      <c r="GZL21"/>
      <c r="GZM21"/>
      <c r="GZN21"/>
      <c r="GZO21"/>
      <c r="GZP21"/>
      <c r="GZQ21"/>
      <c r="GZR21"/>
      <c r="GZS21"/>
      <c r="GZT21"/>
      <c r="GZU21"/>
      <c r="GZV21"/>
      <c r="GZW21"/>
      <c r="GZX21"/>
      <c r="GZY21"/>
      <c r="GZZ21"/>
      <c r="HAA21"/>
      <c r="HAB21"/>
      <c r="HAC21"/>
      <c r="HAD21"/>
      <c r="HAE21"/>
      <c r="HAF21"/>
      <c r="HAG21"/>
      <c r="HAH21"/>
      <c r="HAI21"/>
      <c r="HAJ21"/>
      <c r="HAK21"/>
      <c r="HAL21"/>
      <c r="HAM21"/>
      <c r="HAN21"/>
      <c r="HAO21"/>
      <c r="HAP21"/>
      <c r="HAQ21"/>
      <c r="HAR21"/>
      <c r="HAS21"/>
      <c r="HAT21"/>
      <c r="HAU21"/>
      <c r="HAV21"/>
      <c r="HAW21"/>
      <c r="HAX21"/>
      <c r="HAY21"/>
      <c r="HAZ21"/>
      <c r="HBA21"/>
      <c r="HBB21"/>
      <c r="HBC21"/>
      <c r="HBD21"/>
      <c r="HBE21"/>
      <c r="HBF21"/>
      <c r="HBG21"/>
      <c r="HBH21"/>
      <c r="HBI21"/>
      <c r="HBJ21"/>
      <c r="HBK21"/>
      <c r="HBL21"/>
      <c r="HBM21"/>
      <c r="HBN21"/>
      <c r="HBO21"/>
      <c r="HBP21"/>
      <c r="HBQ21"/>
      <c r="HBR21"/>
      <c r="HBS21"/>
      <c r="HBT21"/>
      <c r="HBU21"/>
      <c r="HBV21"/>
      <c r="HBW21"/>
      <c r="HBX21"/>
      <c r="HBY21"/>
      <c r="HBZ21"/>
      <c r="HCA21"/>
      <c r="HCB21"/>
      <c r="HCC21"/>
      <c r="HCD21"/>
      <c r="HCE21"/>
      <c r="HCF21"/>
      <c r="HCG21"/>
      <c r="HCH21"/>
      <c r="HCI21"/>
      <c r="HCJ21"/>
      <c r="HCK21"/>
      <c r="HCL21"/>
      <c r="HCM21"/>
      <c r="HCN21"/>
      <c r="HCO21"/>
      <c r="HCP21"/>
      <c r="HCQ21"/>
      <c r="HCR21"/>
      <c r="HCS21"/>
      <c r="HCT21"/>
      <c r="HCU21"/>
      <c r="HCV21"/>
      <c r="HCW21"/>
      <c r="HCX21"/>
      <c r="HCY21"/>
      <c r="HCZ21"/>
      <c r="HDA21"/>
      <c r="HDB21"/>
      <c r="HDC21"/>
      <c r="HDD21"/>
      <c r="HDE21"/>
      <c r="HDF21"/>
      <c r="HDG21"/>
      <c r="HDH21"/>
      <c r="HDI21"/>
      <c r="HDJ21"/>
      <c r="HDK21"/>
      <c r="HDL21"/>
      <c r="HDM21"/>
      <c r="HDN21"/>
      <c r="HDO21"/>
      <c r="HDP21"/>
      <c r="HDQ21"/>
      <c r="HDR21"/>
      <c r="HDS21"/>
      <c r="HDT21"/>
      <c r="HDU21"/>
      <c r="HDV21"/>
      <c r="HDW21"/>
      <c r="HDX21"/>
      <c r="HDY21"/>
      <c r="HDZ21"/>
      <c r="HEA21"/>
      <c r="HEB21"/>
      <c r="HEC21"/>
      <c r="HED21"/>
      <c r="HEE21"/>
      <c r="HEF21"/>
      <c r="HEG21"/>
      <c r="HEH21"/>
      <c r="HEI21"/>
      <c r="HEJ21"/>
      <c r="HEK21"/>
      <c r="HEL21"/>
      <c r="HEM21"/>
      <c r="HEN21"/>
      <c r="HEO21"/>
      <c r="HEP21"/>
      <c r="HEQ21"/>
      <c r="HER21"/>
      <c r="HES21"/>
      <c r="HET21"/>
      <c r="HEU21"/>
      <c r="HEV21"/>
      <c r="HEW21"/>
      <c r="HEX21"/>
      <c r="HEY21"/>
      <c r="HEZ21"/>
      <c r="HFA21"/>
      <c r="HFB21"/>
      <c r="HFC21"/>
      <c r="HFD21"/>
      <c r="HFE21"/>
      <c r="HFF21"/>
      <c r="HFG21"/>
      <c r="HFH21"/>
      <c r="HFI21"/>
      <c r="HFJ21"/>
      <c r="HFK21"/>
      <c r="HFL21"/>
      <c r="HFM21"/>
      <c r="HFN21"/>
      <c r="HFO21"/>
      <c r="HFP21"/>
      <c r="HFQ21"/>
      <c r="HFR21"/>
      <c r="HFS21"/>
      <c r="HFT21"/>
      <c r="HFU21"/>
      <c r="HFV21"/>
      <c r="HFW21"/>
      <c r="HFX21"/>
      <c r="HFY21"/>
      <c r="HFZ21"/>
      <c r="HGA21"/>
      <c r="HGB21"/>
      <c r="HGC21"/>
      <c r="HGD21"/>
      <c r="HGE21"/>
      <c r="HGF21"/>
      <c r="HGG21"/>
      <c r="HGH21"/>
      <c r="HGI21"/>
      <c r="HGJ21"/>
      <c r="HGK21"/>
      <c r="HGL21"/>
      <c r="HGM21"/>
      <c r="HGN21"/>
      <c r="HGO21"/>
      <c r="HGP21"/>
      <c r="HGQ21"/>
      <c r="HGR21"/>
      <c r="HGS21"/>
      <c r="HGT21"/>
      <c r="HGU21"/>
      <c r="HGV21"/>
      <c r="HGW21"/>
      <c r="HGX21"/>
      <c r="HGY21"/>
      <c r="HGZ21"/>
      <c r="HHA21"/>
      <c r="HHB21"/>
      <c r="HHC21"/>
      <c r="HHD21"/>
      <c r="HHE21"/>
      <c r="HHF21"/>
      <c r="HHG21"/>
      <c r="HHH21"/>
      <c r="HHI21"/>
      <c r="HHJ21"/>
      <c r="HHK21"/>
      <c r="HHL21"/>
      <c r="HHM21"/>
      <c r="HHN21"/>
      <c r="HHO21"/>
      <c r="HHP21"/>
      <c r="HHQ21"/>
      <c r="HHR21"/>
      <c r="HHS21"/>
      <c r="HHT21"/>
      <c r="HHU21"/>
      <c r="HHV21"/>
      <c r="HHW21"/>
      <c r="HHX21"/>
      <c r="HHY21"/>
      <c r="HHZ21"/>
      <c r="HIA21"/>
      <c r="HIB21"/>
      <c r="HIC21"/>
      <c r="HID21"/>
      <c r="HIE21"/>
      <c r="HIF21"/>
      <c r="HIG21"/>
      <c r="HIH21"/>
      <c r="HII21"/>
      <c r="HIJ21"/>
      <c r="HIK21"/>
      <c r="HIL21"/>
      <c r="HIM21"/>
      <c r="HIN21"/>
      <c r="HIO21"/>
      <c r="HIP21"/>
      <c r="HIQ21"/>
      <c r="HIR21"/>
      <c r="HIS21"/>
      <c r="HIT21"/>
      <c r="HIU21"/>
      <c r="HIV21"/>
      <c r="HIW21"/>
      <c r="HIX21"/>
      <c r="HIY21"/>
      <c r="HIZ21"/>
      <c r="HJA21"/>
      <c r="HJB21"/>
      <c r="HJC21"/>
      <c r="HJD21"/>
      <c r="HJE21"/>
      <c r="HJF21"/>
      <c r="HJG21"/>
      <c r="HJH21"/>
      <c r="HJI21"/>
      <c r="HJJ21"/>
      <c r="HJK21"/>
      <c r="HJL21"/>
      <c r="HJM21"/>
      <c r="HJN21"/>
      <c r="HJO21"/>
      <c r="HJP21"/>
      <c r="HJQ21"/>
      <c r="HJR21"/>
      <c r="HJS21"/>
      <c r="HJT21"/>
    </row>
    <row r="22" spans="1:5688" x14ac:dyDescent="0.45">
      <c r="A22"/>
      <c r="B22"/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  <c r="AMK22"/>
      <c r="AML22"/>
      <c r="AMM22"/>
      <c r="AMN22"/>
      <c r="AMO22"/>
      <c r="AMP22"/>
      <c r="AMQ22"/>
      <c r="AMR22"/>
      <c r="AMS22"/>
      <c r="AMT22"/>
      <c r="AMU22"/>
      <c r="AMV22"/>
      <c r="AMW22"/>
      <c r="AMX22"/>
      <c r="AMY22"/>
      <c r="AMZ22"/>
      <c r="ANA22"/>
      <c r="ANB22"/>
      <c r="ANC22"/>
      <c r="AND22"/>
      <c r="ANE22"/>
      <c r="ANF22"/>
      <c r="ANG22"/>
      <c r="ANH22"/>
      <c r="ANI22"/>
      <c r="ANJ22"/>
      <c r="ANK22"/>
      <c r="ANL22"/>
      <c r="ANM22"/>
      <c r="ANN22"/>
      <c r="ANO22"/>
      <c r="ANP22"/>
      <c r="ANQ22"/>
      <c r="ANR22"/>
      <c r="ANS22"/>
      <c r="ANT22"/>
      <c r="ANU22"/>
      <c r="ANV22"/>
      <c r="ANW22"/>
      <c r="ANX22"/>
      <c r="ANY22"/>
      <c r="ANZ22"/>
      <c r="AOA22"/>
      <c r="AOB22"/>
      <c r="AOC22"/>
      <c r="AOD22"/>
      <c r="AOE22"/>
      <c r="AOF22"/>
      <c r="AOG22"/>
      <c r="AOH22"/>
      <c r="AOI22"/>
      <c r="AOJ22"/>
      <c r="AOK22"/>
      <c r="AOL22"/>
      <c r="AOM22"/>
      <c r="AON22"/>
      <c r="AOO22"/>
      <c r="AOP22"/>
      <c r="AOQ22"/>
      <c r="AOR22"/>
      <c r="AOS22"/>
      <c r="AOT22"/>
      <c r="AOU22"/>
      <c r="AOV22"/>
      <c r="AOW22"/>
      <c r="AOX22"/>
      <c r="AOY22"/>
      <c r="AOZ22"/>
      <c r="APA22"/>
      <c r="APB22"/>
      <c r="APC22"/>
      <c r="APD22"/>
      <c r="APE22"/>
      <c r="APF22"/>
      <c r="APG22"/>
      <c r="APH22"/>
      <c r="API22"/>
      <c r="APJ22"/>
      <c r="APK22"/>
      <c r="APL22"/>
      <c r="APM22"/>
      <c r="APN22"/>
      <c r="APO22"/>
      <c r="APP22"/>
      <c r="APQ22"/>
      <c r="APR22"/>
      <c r="APS22"/>
      <c r="APT22"/>
      <c r="APU22"/>
      <c r="APV22"/>
      <c r="APW22"/>
      <c r="APX22"/>
      <c r="APY22"/>
      <c r="APZ22"/>
      <c r="AQA22"/>
      <c r="AQB22"/>
      <c r="AQC22"/>
      <c r="AQD22"/>
      <c r="AQE22"/>
      <c r="AQF22"/>
      <c r="AQG22"/>
      <c r="AQH22"/>
      <c r="AQI22"/>
      <c r="AQJ22"/>
      <c r="AQK22"/>
      <c r="AQL22"/>
      <c r="AQM22"/>
      <c r="AQN22"/>
      <c r="AQO22"/>
      <c r="AQP22"/>
      <c r="AQQ22"/>
      <c r="AQR22"/>
      <c r="AQS22"/>
      <c r="AQT22"/>
      <c r="AQU22"/>
      <c r="AQV22"/>
      <c r="AQW22"/>
      <c r="AQX22"/>
      <c r="AQY22"/>
      <c r="AQZ22"/>
      <c r="ARA22"/>
      <c r="ARB22"/>
      <c r="ARC22"/>
      <c r="ARD22"/>
      <c r="ARE22"/>
      <c r="ARF22"/>
      <c r="ARG22"/>
      <c r="ARH22"/>
      <c r="ARI22"/>
      <c r="ARJ22"/>
      <c r="ARK22"/>
      <c r="ARL22"/>
      <c r="ARM22"/>
      <c r="ARN22"/>
      <c r="ARO22"/>
      <c r="ARP22"/>
      <c r="ARQ22"/>
      <c r="ARR22"/>
      <c r="ARS22"/>
      <c r="ART22"/>
      <c r="ARU22"/>
      <c r="ARV22"/>
      <c r="ARW22"/>
      <c r="ARX22"/>
      <c r="ARY22"/>
      <c r="ARZ22"/>
      <c r="ASA22"/>
      <c r="ASB22"/>
      <c r="ASC22"/>
      <c r="ASD22"/>
      <c r="ASE22"/>
      <c r="ASF22"/>
      <c r="ASG22"/>
      <c r="ASH22"/>
      <c r="ASI22"/>
      <c r="ASJ22"/>
      <c r="ASK22"/>
      <c r="ASL22"/>
      <c r="ASM22"/>
      <c r="ASN22"/>
      <c r="ASO22"/>
      <c r="ASP22"/>
      <c r="ASQ22"/>
      <c r="ASR22"/>
      <c r="ASS22"/>
      <c r="AST22"/>
      <c r="ASU22"/>
      <c r="ASV22"/>
      <c r="ASW22"/>
      <c r="ASX22"/>
      <c r="ASY22"/>
      <c r="ASZ22"/>
      <c r="ATA22"/>
      <c r="ATB22"/>
      <c r="ATC22"/>
      <c r="ATD22"/>
      <c r="ATE22"/>
      <c r="ATF22"/>
      <c r="ATG22"/>
      <c r="ATH22"/>
      <c r="ATI22"/>
      <c r="ATJ22"/>
      <c r="ATK22"/>
      <c r="ATL22"/>
      <c r="ATM22"/>
      <c r="ATN22"/>
      <c r="ATO22"/>
      <c r="ATP22"/>
      <c r="ATQ22"/>
      <c r="ATR22"/>
      <c r="ATS22"/>
      <c r="ATT22"/>
      <c r="ATU22"/>
      <c r="ATV22"/>
      <c r="ATW22"/>
      <c r="ATX22"/>
      <c r="ATY22"/>
      <c r="ATZ22"/>
      <c r="AUA22"/>
      <c r="AUB22"/>
      <c r="AUC22"/>
      <c r="AUD22"/>
      <c r="AUE22"/>
      <c r="AUF22"/>
      <c r="AUG22"/>
      <c r="AUH22"/>
      <c r="AUI22"/>
      <c r="AUJ22"/>
      <c r="AUK22"/>
      <c r="AUL22"/>
      <c r="AUM22"/>
      <c r="AUN22"/>
      <c r="AUO22"/>
      <c r="AUP22"/>
      <c r="AUQ22"/>
      <c r="AUR22"/>
      <c r="AUS22"/>
      <c r="AUT22"/>
      <c r="AUU22"/>
      <c r="AUV22"/>
      <c r="AUW22"/>
      <c r="AUX22"/>
      <c r="AUY22"/>
      <c r="AUZ22"/>
      <c r="AVA22"/>
      <c r="AVB22"/>
      <c r="AVC22"/>
      <c r="AVD22"/>
      <c r="AVE22"/>
      <c r="AVF22"/>
      <c r="AVG22"/>
      <c r="AVH22"/>
      <c r="AVI22"/>
      <c r="AVJ22"/>
      <c r="AVK22"/>
      <c r="AVL22"/>
      <c r="AVM22"/>
      <c r="AVN22"/>
      <c r="AVO22"/>
      <c r="AVP22"/>
      <c r="AVQ22"/>
      <c r="AVR22"/>
      <c r="AVS22"/>
      <c r="AVT22"/>
      <c r="AVU22"/>
      <c r="AVV22"/>
      <c r="AVW22"/>
      <c r="AVX22"/>
      <c r="AVY22"/>
      <c r="AVZ22"/>
      <c r="AWA22"/>
      <c r="AWB22"/>
      <c r="AWC22"/>
      <c r="AWD22"/>
      <c r="AWE22"/>
      <c r="AWF22"/>
      <c r="AWG22"/>
      <c r="AWH22"/>
      <c r="AWI22"/>
      <c r="AWJ22"/>
      <c r="AWK22"/>
      <c r="AWL22"/>
      <c r="AWM22"/>
      <c r="AWN22"/>
      <c r="AWO22"/>
      <c r="AWP22"/>
      <c r="AWQ22"/>
      <c r="AWR22"/>
      <c r="AWS22"/>
      <c r="AWT22"/>
      <c r="AWU22"/>
      <c r="AWV22"/>
      <c r="AWW22"/>
      <c r="AWX22"/>
      <c r="AWY22"/>
      <c r="AWZ22"/>
      <c r="AXA22"/>
      <c r="AXB22"/>
      <c r="AXC22"/>
      <c r="AXD22"/>
      <c r="AXE22"/>
      <c r="AXF22"/>
      <c r="AXG22"/>
      <c r="AXH22"/>
      <c r="AXI22"/>
      <c r="AXJ22"/>
      <c r="AXK22"/>
      <c r="AXL22"/>
      <c r="AXM22"/>
      <c r="AXN22"/>
      <c r="AXO22"/>
      <c r="AXP22"/>
      <c r="AXQ22"/>
      <c r="AXR22"/>
      <c r="AXS22"/>
      <c r="AXT22"/>
      <c r="AXU22"/>
      <c r="AXV22"/>
      <c r="AXW22"/>
      <c r="AXX22"/>
      <c r="AXY22"/>
      <c r="AXZ22"/>
      <c r="AYA22"/>
      <c r="AYB22"/>
      <c r="AYC22"/>
      <c r="AYD22"/>
      <c r="AYE22"/>
      <c r="AYF22"/>
      <c r="AYG22"/>
      <c r="AYH22"/>
      <c r="AYI22"/>
      <c r="AYJ22"/>
      <c r="AYK22"/>
      <c r="AYL22"/>
      <c r="AYM22"/>
      <c r="AYN22"/>
      <c r="AYO22"/>
      <c r="AYP22"/>
      <c r="AYQ22"/>
      <c r="AYR22"/>
      <c r="AYS22"/>
      <c r="AYT22"/>
      <c r="AYU22"/>
      <c r="AYV22"/>
      <c r="AYW22"/>
      <c r="AYX22"/>
      <c r="AYY22"/>
      <c r="AYZ22"/>
      <c r="AZA22"/>
      <c r="AZB22"/>
      <c r="AZC22"/>
      <c r="AZD22"/>
      <c r="AZE22"/>
      <c r="AZF22"/>
      <c r="AZG22"/>
      <c r="AZH22"/>
      <c r="AZI22"/>
      <c r="AZJ22"/>
      <c r="AZK22"/>
      <c r="AZL22"/>
      <c r="AZM22"/>
      <c r="AZN22"/>
      <c r="AZO22"/>
      <c r="AZP22"/>
      <c r="AZQ22"/>
      <c r="AZR22"/>
      <c r="AZS22"/>
      <c r="AZT22"/>
      <c r="AZU22"/>
      <c r="AZV22"/>
      <c r="AZW22"/>
      <c r="AZX22"/>
      <c r="AZY22"/>
      <c r="AZZ22"/>
      <c r="BAA22"/>
      <c r="BAB22"/>
      <c r="BAC22"/>
      <c r="BAD22"/>
      <c r="BAE22"/>
      <c r="BAF22"/>
      <c r="BAG22"/>
      <c r="BAH22"/>
      <c r="BAI22"/>
      <c r="BAJ22"/>
      <c r="BAK22"/>
      <c r="BAL22"/>
      <c r="BAM22"/>
      <c r="BAN22"/>
      <c r="BAO22"/>
      <c r="BAP22"/>
      <c r="BAQ22"/>
      <c r="BAR22"/>
      <c r="BAS22"/>
      <c r="BAT22"/>
      <c r="BAU22"/>
      <c r="BAV22"/>
      <c r="BAW22"/>
      <c r="BAX22"/>
      <c r="BAY22"/>
      <c r="BAZ22"/>
      <c r="BBA22"/>
      <c r="BBB22"/>
      <c r="BBC22"/>
      <c r="BBD22"/>
      <c r="BBE22"/>
      <c r="BBF22"/>
      <c r="BBG22"/>
      <c r="BBH22"/>
      <c r="BBI22"/>
      <c r="BBJ22"/>
      <c r="BBK22"/>
      <c r="BBL22"/>
      <c r="BBM22"/>
      <c r="BBN22"/>
      <c r="BBO22"/>
      <c r="BBP22"/>
      <c r="BBQ22"/>
      <c r="BBR22"/>
      <c r="BBS22"/>
      <c r="BBT22"/>
      <c r="BBU22"/>
      <c r="BBV22"/>
      <c r="BBW22"/>
      <c r="BBX22"/>
      <c r="BBY22"/>
      <c r="BBZ22"/>
      <c r="BCA22"/>
      <c r="BCB22"/>
      <c r="BCC22"/>
      <c r="BCD22"/>
      <c r="BCE22"/>
      <c r="BCF22"/>
      <c r="BCG22"/>
      <c r="BCH22"/>
      <c r="BCI22"/>
      <c r="BCJ22"/>
      <c r="BCK22"/>
      <c r="BCL22"/>
      <c r="BCM22"/>
      <c r="BCN22"/>
      <c r="BCO22"/>
      <c r="BCP22"/>
      <c r="BCQ22"/>
      <c r="BCR22"/>
      <c r="BCS22"/>
      <c r="BCT22"/>
      <c r="BCU22"/>
      <c r="BCV22"/>
      <c r="BCW22"/>
      <c r="BCX22"/>
      <c r="BCY22"/>
      <c r="BCZ22"/>
      <c r="BDA22"/>
      <c r="BDB22"/>
      <c r="BDC22"/>
      <c r="BDD22"/>
      <c r="BDE22"/>
      <c r="BDF22"/>
      <c r="BDG22"/>
      <c r="BDH22"/>
      <c r="BDI22"/>
      <c r="BDJ22"/>
      <c r="BDK22"/>
      <c r="BDL22"/>
      <c r="BDM22"/>
      <c r="BDN22"/>
      <c r="BDO22"/>
      <c r="BDP22"/>
      <c r="BDQ22"/>
      <c r="BDR22"/>
      <c r="BDS22"/>
      <c r="BDT22"/>
      <c r="BDU22"/>
      <c r="BDV22"/>
      <c r="BDW22"/>
      <c r="BDX22"/>
      <c r="BDY22"/>
      <c r="BDZ22"/>
      <c r="BEA22"/>
      <c r="BEB22"/>
      <c r="BEC22"/>
      <c r="BED22"/>
      <c r="BEE22"/>
      <c r="BEF22"/>
      <c r="BEG22"/>
      <c r="BEH22"/>
      <c r="BEI22"/>
      <c r="BEJ22"/>
      <c r="BEK22"/>
      <c r="BEL22"/>
      <c r="BEM22"/>
      <c r="BEN22"/>
      <c r="BEO22"/>
      <c r="BEP22"/>
      <c r="BEQ22"/>
      <c r="BER22"/>
      <c r="BES22"/>
      <c r="BET22"/>
      <c r="BEU22"/>
      <c r="BEV22"/>
      <c r="BEW22"/>
      <c r="BEX22"/>
      <c r="BEY22"/>
      <c r="BEZ22"/>
      <c r="BFA22"/>
      <c r="BFB22"/>
      <c r="BFC22"/>
      <c r="BFD22"/>
      <c r="BFE22"/>
      <c r="BFF22"/>
      <c r="BFG22"/>
      <c r="BFH22"/>
      <c r="BFI22"/>
      <c r="BFJ22"/>
      <c r="BFK22"/>
      <c r="BFL22"/>
      <c r="BFM22"/>
      <c r="BFN22"/>
      <c r="BFO22"/>
      <c r="BFP22"/>
      <c r="BFQ22"/>
      <c r="BFR22"/>
      <c r="BFS22"/>
      <c r="BFT22"/>
      <c r="BFU22"/>
      <c r="BFV22"/>
      <c r="BFW22"/>
      <c r="BFX22"/>
      <c r="BFY22"/>
      <c r="BFZ22"/>
      <c r="BGA22"/>
      <c r="BGB22"/>
      <c r="BGC22"/>
      <c r="BGD22"/>
      <c r="BGE22"/>
      <c r="BGF22"/>
      <c r="BGG22"/>
      <c r="BGH22"/>
      <c r="BGI22"/>
      <c r="BGJ22"/>
      <c r="BGK22"/>
      <c r="BGL22"/>
      <c r="BGM22"/>
      <c r="BGN22"/>
      <c r="BGO22"/>
      <c r="BGP22"/>
      <c r="BGQ22"/>
      <c r="BGR22"/>
      <c r="BGS22"/>
      <c r="BGT22"/>
      <c r="BGU22"/>
      <c r="BGV22"/>
      <c r="BGW22"/>
      <c r="BGX22"/>
      <c r="BGY22"/>
      <c r="BGZ22"/>
      <c r="BHA22"/>
      <c r="BHB22"/>
      <c r="BHC22"/>
      <c r="BHD22"/>
      <c r="BHE22"/>
      <c r="BHF22"/>
      <c r="BHG22"/>
      <c r="BHH22"/>
      <c r="BHI22"/>
      <c r="BHJ22"/>
      <c r="BHK22"/>
      <c r="BHL22"/>
      <c r="BHM22"/>
      <c r="BHN22"/>
      <c r="BHO22"/>
      <c r="BHP22"/>
      <c r="BHQ22"/>
      <c r="BHR22"/>
      <c r="BHS22"/>
      <c r="BHT22"/>
      <c r="BHU22"/>
      <c r="BHV22"/>
      <c r="BHW22"/>
      <c r="BHX22"/>
      <c r="BHY22"/>
      <c r="BHZ22"/>
      <c r="BIA22"/>
      <c r="BIB22"/>
      <c r="BIC22"/>
      <c r="BID22"/>
      <c r="BIE22"/>
      <c r="BIF22"/>
      <c r="BIG22"/>
      <c r="BIH22"/>
      <c r="BII22"/>
      <c r="BIJ22"/>
      <c r="BIK22"/>
      <c r="BIL22"/>
      <c r="BIM22"/>
      <c r="BIN22"/>
      <c r="BIO22"/>
      <c r="BIP22"/>
      <c r="BIQ22"/>
      <c r="BIR22"/>
      <c r="BIS22"/>
      <c r="BIT22"/>
      <c r="BIU22"/>
      <c r="BIV22"/>
      <c r="BIW22"/>
      <c r="BIX22"/>
      <c r="BIY22"/>
      <c r="BIZ22"/>
      <c r="BJA22"/>
      <c r="BJB22"/>
      <c r="BJC22"/>
      <c r="BJD22"/>
      <c r="BJE22"/>
      <c r="BJF22"/>
      <c r="BJG22"/>
      <c r="BJH22"/>
      <c r="BJI22"/>
      <c r="BJJ22"/>
      <c r="BJK22"/>
      <c r="BJL22"/>
      <c r="BJM22"/>
      <c r="BJN22"/>
      <c r="BJO22"/>
      <c r="BJP22"/>
      <c r="BJQ22"/>
      <c r="BJR22"/>
      <c r="BJS22"/>
      <c r="BJT22"/>
      <c r="BJU22"/>
      <c r="BJV22"/>
      <c r="BJW22"/>
      <c r="BJX22"/>
      <c r="BJY22"/>
      <c r="BJZ22"/>
      <c r="BKA22"/>
      <c r="BKB22"/>
      <c r="BKC22"/>
      <c r="BKD22"/>
      <c r="BKE22"/>
      <c r="BKF22"/>
      <c r="BKG22"/>
      <c r="BKH22"/>
      <c r="BKI22"/>
      <c r="BKJ22"/>
      <c r="BKK22"/>
      <c r="BKL22"/>
      <c r="BKM22"/>
      <c r="BKN22"/>
      <c r="BKO22"/>
      <c r="BKP22"/>
      <c r="BKQ22"/>
      <c r="BKR22"/>
      <c r="BKS22"/>
      <c r="BKT22"/>
      <c r="BKU22"/>
      <c r="BKV22"/>
      <c r="BKW22"/>
      <c r="BKX22"/>
      <c r="BKY22"/>
      <c r="BKZ22"/>
      <c r="BLA22"/>
      <c r="BLB22"/>
      <c r="BLC22"/>
      <c r="BLD22"/>
      <c r="BLE22"/>
      <c r="BLF22"/>
      <c r="BLG22"/>
      <c r="BLH22"/>
      <c r="BLI22"/>
      <c r="BLJ22"/>
      <c r="BLK22"/>
      <c r="BLL22"/>
      <c r="BLM22"/>
      <c r="BLN22"/>
      <c r="BLO22"/>
      <c r="BLP22"/>
      <c r="BLQ22"/>
      <c r="BLR22"/>
      <c r="BLS22"/>
      <c r="BLT22"/>
      <c r="BLU22"/>
      <c r="BLV22"/>
      <c r="BLW22"/>
      <c r="BLX22"/>
      <c r="BLY22"/>
      <c r="BLZ22"/>
      <c r="BMA22"/>
      <c r="BMB22"/>
      <c r="BMC22"/>
      <c r="BMD22"/>
      <c r="BME22"/>
      <c r="BMF22"/>
      <c r="BMG22"/>
      <c r="BMH22"/>
      <c r="BMI22"/>
      <c r="BMJ22"/>
      <c r="BMK22"/>
      <c r="BML22"/>
      <c r="BMM22"/>
      <c r="BMN22"/>
      <c r="BMO22"/>
      <c r="BMP22"/>
      <c r="BMQ22"/>
      <c r="BMR22"/>
      <c r="BMS22"/>
      <c r="BMT22"/>
      <c r="BMU22"/>
      <c r="BMV22"/>
      <c r="BMW22"/>
      <c r="BMX22"/>
      <c r="BMY22"/>
      <c r="BMZ22"/>
      <c r="BNA22"/>
      <c r="BNB22"/>
      <c r="BNC22"/>
      <c r="BND22"/>
      <c r="BNE22"/>
      <c r="BNF22"/>
      <c r="BNG22"/>
      <c r="BNH22"/>
      <c r="BNI22"/>
      <c r="BNJ22"/>
      <c r="BNK22"/>
      <c r="BNL22"/>
      <c r="BNM22"/>
      <c r="BNN22"/>
      <c r="BNO22"/>
      <c r="BNP22"/>
      <c r="BNQ22"/>
      <c r="BNR22"/>
      <c r="BNS22"/>
      <c r="BNT22"/>
      <c r="BNU22"/>
      <c r="BNV22"/>
      <c r="BNW22"/>
      <c r="BNX22"/>
      <c r="BNY22"/>
      <c r="BNZ22"/>
      <c r="BOA22"/>
      <c r="BOB22"/>
      <c r="BOC22"/>
      <c r="BOD22"/>
      <c r="BOE22"/>
      <c r="BOF22"/>
      <c r="BOG22"/>
      <c r="BOH22"/>
      <c r="BOI22"/>
      <c r="BOJ22"/>
      <c r="BOK22"/>
      <c r="BOL22"/>
      <c r="BOM22"/>
      <c r="BON22"/>
      <c r="BOO22"/>
      <c r="BOP22"/>
      <c r="BOQ22"/>
      <c r="BOR22"/>
      <c r="BOS22"/>
      <c r="BOT22"/>
      <c r="BOU22"/>
      <c r="BOV22"/>
      <c r="BOW22"/>
      <c r="BOX22"/>
      <c r="BOY22"/>
      <c r="BOZ22"/>
      <c r="BPA22"/>
      <c r="BPB22"/>
      <c r="BPC22"/>
      <c r="BPD22"/>
      <c r="BPE22"/>
      <c r="BPF22"/>
      <c r="BPG22"/>
      <c r="BPH22"/>
      <c r="BPI22"/>
      <c r="BPJ22"/>
      <c r="BPK22"/>
      <c r="BPL22"/>
      <c r="BPM22"/>
      <c r="BPN22"/>
      <c r="BPO22"/>
      <c r="BPP22"/>
      <c r="BPQ22"/>
      <c r="BPR22"/>
      <c r="BPS22"/>
      <c r="BPT22"/>
      <c r="BPU22"/>
      <c r="BPV22"/>
      <c r="BPW22"/>
      <c r="BPX22"/>
      <c r="BPY22"/>
      <c r="BPZ22"/>
      <c r="BQA22"/>
      <c r="BQB22"/>
      <c r="BQC22"/>
      <c r="BQD22"/>
      <c r="BQE22"/>
      <c r="BQF22"/>
      <c r="BQG22"/>
      <c r="BQH22"/>
      <c r="BQI22"/>
      <c r="BQJ22"/>
      <c r="BQK22"/>
      <c r="BQL22"/>
      <c r="BQM22"/>
      <c r="BQN22"/>
      <c r="BQO22"/>
      <c r="BQP22"/>
      <c r="BQQ22"/>
      <c r="BQR22"/>
      <c r="BQS22"/>
      <c r="BQT22"/>
      <c r="BQU22"/>
      <c r="BQV22"/>
      <c r="BQW22"/>
      <c r="BQX22"/>
      <c r="BQY22"/>
      <c r="BQZ22"/>
      <c r="BRA22"/>
      <c r="BRB22"/>
      <c r="BRC22"/>
      <c r="BRD22"/>
      <c r="BRE22"/>
      <c r="BRF22"/>
      <c r="BRG22"/>
      <c r="BRH22"/>
      <c r="BRI22"/>
      <c r="BRJ22"/>
      <c r="BRK22"/>
      <c r="BRL22"/>
      <c r="BRM22"/>
      <c r="BRN22"/>
      <c r="BRO22"/>
      <c r="BRP22"/>
      <c r="BRQ22"/>
      <c r="BRR22"/>
      <c r="BRS22"/>
      <c r="BRT22"/>
      <c r="BRU22"/>
      <c r="BRV22"/>
      <c r="BRW22"/>
      <c r="BRX22"/>
      <c r="BRY22"/>
      <c r="BRZ22"/>
      <c r="BSA22"/>
      <c r="BSB22"/>
      <c r="BSC22"/>
      <c r="BSD22"/>
      <c r="BSE22"/>
      <c r="BSF22"/>
      <c r="BSG22"/>
      <c r="BSH22"/>
      <c r="BSI22"/>
      <c r="BSJ22"/>
      <c r="BSK22"/>
      <c r="BSL22"/>
      <c r="BSM22"/>
      <c r="BSN22"/>
      <c r="BSO22"/>
      <c r="BSP22"/>
      <c r="BSQ22"/>
      <c r="BSR22"/>
      <c r="BSS22"/>
      <c r="BST22"/>
      <c r="BSU22"/>
      <c r="BSV22"/>
      <c r="BSW22"/>
      <c r="BSX22"/>
      <c r="BSY22"/>
      <c r="BSZ22"/>
      <c r="BTA22"/>
      <c r="BTB22"/>
      <c r="BTC22"/>
      <c r="BTD22"/>
      <c r="BTE22"/>
      <c r="BTF22"/>
      <c r="BTG22"/>
      <c r="BTH22"/>
      <c r="BTI22"/>
      <c r="BTJ22"/>
      <c r="BTK22"/>
      <c r="BTL22"/>
      <c r="BTM22"/>
      <c r="BTN22"/>
      <c r="BTO22"/>
      <c r="BTP22"/>
      <c r="BTQ22"/>
      <c r="BTR22"/>
      <c r="BTS22"/>
      <c r="BTT22"/>
      <c r="BTU22"/>
      <c r="BTV22"/>
      <c r="BTW22"/>
      <c r="BTX22"/>
      <c r="BTY22"/>
      <c r="BTZ22"/>
      <c r="BUA22"/>
      <c r="BUB22"/>
      <c r="BUC22"/>
      <c r="BUD22"/>
      <c r="BUE22"/>
      <c r="BUF22"/>
      <c r="BUG22"/>
      <c r="BUH22"/>
      <c r="BUI22"/>
      <c r="BUJ22"/>
      <c r="BUK22"/>
      <c r="BUL22"/>
      <c r="BUM22"/>
      <c r="BUN22"/>
      <c r="BUO22"/>
      <c r="BUP22"/>
      <c r="BUQ22"/>
      <c r="BUR22"/>
      <c r="BUS22"/>
      <c r="BUT22"/>
      <c r="BUU22"/>
      <c r="BUV22"/>
      <c r="BUW22"/>
      <c r="BUX22"/>
      <c r="BUY22"/>
      <c r="BUZ22"/>
      <c r="BVA22"/>
      <c r="BVB22"/>
      <c r="BVC22"/>
      <c r="BVD22"/>
      <c r="BVE22"/>
      <c r="BVF22"/>
      <c r="BVG22"/>
      <c r="BVH22"/>
      <c r="BVI22"/>
      <c r="BVJ22"/>
      <c r="BVK22"/>
      <c r="BVL22"/>
      <c r="BVM22"/>
      <c r="BVN22"/>
      <c r="BVO22"/>
      <c r="BVP22"/>
      <c r="BVQ22"/>
      <c r="BVR22"/>
      <c r="BVS22"/>
      <c r="BVT22"/>
      <c r="BVU22"/>
      <c r="BVV22"/>
      <c r="BVW22"/>
      <c r="BVX22"/>
      <c r="BVY22"/>
      <c r="BVZ22"/>
      <c r="BWA22"/>
      <c r="BWB22"/>
      <c r="BWC22"/>
      <c r="BWD22"/>
      <c r="BWE22"/>
      <c r="BWF22"/>
      <c r="BWG22"/>
      <c r="BWH22"/>
      <c r="BWI22"/>
      <c r="BWJ22"/>
      <c r="BWK22"/>
      <c r="BWL22"/>
      <c r="BWM22"/>
      <c r="BWN22"/>
      <c r="BWO22"/>
      <c r="BWP22"/>
      <c r="BWQ22"/>
      <c r="BWR22"/>
      <c r="BWS22"/>
      <c r="BWT22"/>
      <c r="BWU22"/>
      <c r="BWV22"/>
      <c r="BWW22"/>
      <c r="BWX22"/>
      <c r="BWY22"/>
      <c r="BWZ22"/>
      <c r="BXA22"/>
      <c r="BXB22"/>
      <c r="BXC22"/>
      <c r="BXD22"/>
      <c r="BXE22"/>
      <c r="BXF22"/>
      <c r="BXG22"/>
      <c r="BXH22"/>
      <c r="BXI22"/>
      <c r="BXJ22"/>
      <c r="BXK22"/>
      <c r="BXL22"/>
      <c r="BXM22"/>
      <c r="BXN22"/>
      <c r="BXO22"/>
      <c r="BXP22"/>
      <c r="BXQ22"/>
      <c r="BXR22"/>
      <c r="BXS22"/>
      <c r="BXT22"/>
      <c r="BXU22"/>
      <c r="BXV22"/>
      <c r="BXW22"/>
      <c r="BXX22"/>
      <c r="BXY22"/>
      <c r="BXZ22"/>
      <c r="BYA22"/>
      <c r="BYB22"/>
      <c r="BYC22"/>
      <c r="BYD22"/>
      <c r="BYE22"/>
      <c r="BYF22"/>
      <c r="BYG22"/>
      <c r="BYH22"/>
      <c r="BYI22"/>
      <c r="BYJ22"/>
      <c r="BYK22"/>
      <c r="BYL22"/>
      <c r="BYM22"/>
      <c r="BYN22"/>
      <c r="BYO22"/>
      <c r="BYP22"/>
      <c r="BYQ22"/>
      <c r="BYR22"/>
      <c r="BYS22"/>
      <c r="BYT22"/>
      <c r="BYU22"/>
      <c r="BYV22"/>
      <c r="BYW22"/>
      <c r="BYX22"/>
      <c r="BYY22"/>
      <c r="BYZ22"/>
      <c r="BZA22"/>
      <c r="BZB22"/>
      <c r="BZC22"/>
      <c r="BZD22"/>
      <c r="BZE22"/>
      <c r="BZF22"/>
      <c r="BZG22"/>
      <c r="BZH22"/>
      <c r="BZI22"/>
      <c r="BZJ22"/>
      <c r="BZK22"/>
      <c r="BZL22"/>
      <c r="BZM22"/>
      <c r="BZN22"/>
      <c r="BZO22"/>
      <c r="BZP22"/>
      <c r="BZQ22"/>
      <c r="BZR22"/>
      <c r="BZS22"/>
      <c r="BZT22"/>
      <c r="BZU22"/>
      <c r="BZV22"/>
      <c r="BZW22"/>
      <c r="BZX22"/>
      <c r="BZY22"/>
      <c r="BZZ22"/>
      <c r="CAA22"/>
      <c r="CAB22"/>
      <c r="CAC22"/>
      <c r="CAD22"/>
      <c r="CAE22"/>
      <c r="CAF22"/>
      <c r="CAG22"/>
      <c r="CAH22"/>
      <c r="CAI22"/>
      <c r="CAJ22"/>
      <c r="CAK22"/>
      <c r="CAL22"/>
      <c r="CAM22"/>
      <c r="CAN22"/>
      <c r="CAO22"/>
      <c r="CAP22"/>
      <c r="CAQ22"/>
      <c r="CAR22"/>
      <c r="CAS22"/>
      <c r="CAT22"/>
      <c r="CAU22"/>
      <c r="CAV22"/>
      <c r="CAW22"/>
      <c r="CAX22"/>
      <c r="CAY22"/>
      <c r="CAZ22"/>
      <c r="CBA22"/>
      <c r="CBB22"/>
      <c r="CBC22"/>
      <c r="CBD22"/>
      <c r="CBE22"/>
      <c r="CBF22"/>
      <c r="CBG22"/>
      <c r="CBH22"/>
      <c r="CBI22"/>
      <c r="CBJ22"/>
      <c r="CBK22"/>
      <c r="CBL22"/>
      <c r="CBM22"/>
      <c r="CBN22"/>
      <c r="CBO22"/>
      <c r="CBP22"/>
      <c r="CBQ22"/>
      <c r="CBR22"/>
      <c r="CBS22"/>
      <c r="CBT22"/>
      <c r="CBU22"/>
      <c r="CBV22"/>
      <c r="CBW22"/>
      <c r="CBX22"/>
      <c r="CBY22"/>
      <c r="CBZ22"/>
      <c r="CCA22"/>
      <c r="CCB22"/>
      <c r="CCC22"/>
      <c r="CCD22"/>
      <c r="CCE22"/>
      <c r="CCF22"/>
      <c r="CCG22"/>
      <c r="CCH22"/>
      <c r="CCI22"/>
      <c r="CCJ22"/>
      <c r="CCK22"/>
      <c r="CCL22"/>
      <c r="CCM22"/>
      <c r="CCN22"/>
      <c r="CCO22"/>
      <c r="CCP22"/>
      <c r="CCQ22"/>
      <c r="CCR22"/>
      <c r="CCS22"/>
      <c r="CCT22"/>
      <c r="CCU22"/>
      <c r="CCV22"/>
      <c r="CCW22"/>
      <c r="CCX22"/>
      <c r="CCY22"/>
      <c r="CCZ22"/>
      <c r="CDA22"/>
      <c r="CDB22"/>
      <c r="CDC22"/>
      <c r="CDD22"/>
      <c r="CDE22"/>
      <c r="CDF22"/>
      <c r="CDG22"/>
      <c r="CDH22"/>
      <c r="CDI22"/>
      <c r="CDJ22"/>
      <c r="CDK22"/>
      <c r="CDL22"/>
      <c r="CDM22"/>
      <c r="CDN22"/>
      <c r="CDO22"/>
      <c r="CDP22"/>
      <c r="CDQ22"/>
      <c r="CDR22"/>
      <c r="CDS22"/>
      <c r="CDT22"/>
      <c r="CDU22"/>
      <c r="CDV22"/>
      <c r="CDW22"/>
      <c r="CDX22"/>
      <c r="CDY22"/>
      <c r="CDZ22"/>
      <c r="CEA22"/>
      <c r="CEB22"/>
      <c r="CEC22"/>
      <c r="CED22"/>
      <c r="CEE22"/>
      <c r="CEF22"/>
      <c r="CEG22"/>
      <c r="CEH22"/>
      <c r="CEI22"/>
      <c r="CEJ22"/>
      <c r="CEK22"/>
      <c r="CEL22"/>
      <c r="CEM22"/>
      <c r="CEN22"/>
      <c r="CEO22"/>
      <c r="CEP22"/>
      <c r="CEQ22"/>
      <c r="CER22"/>
      <c r="CES22"/>
      <c r="CET22"/>
      <c r="CEU22"/>
      <c r="CEV22"/>
      <c r="CEW22"/>
      <c r="CEX22"/>
      <c r="CEY22"/>
      <c r="CEZ22"/>
      <c r="CFA22"/>
      <c r="CFB22"/>
      <c r="CFC22"/>
      <c r="CFD22"/>
      <c r="CFE22"/>
      <c r="CFF22"/>
      <c r="CFG22"/>
      <c r="CFH22"/>
      <c r="CFI22"/>
      <c r="CFJ22"/>
      <c r="CFK22"/>
      <c r="CFL22"/>
      <c r="CFM22"/>
      <c r="CFN22"/>
      <c r="CFO22"/>
      <c r="CFP22"/>
      <c r="CFQ22"/>
      <c r="CFR22"/>
      <c r="CFS22"/>
      <c r="CFT22"/>
      <c r="CFU22"/>
      <c r="CFV22"/>
      <c r="CFW22"/>
      <c r="CFX22"/>
      <c r="CFY22"/>
      <c r="CFZ22"/>
      <c r="CGA22"/>
      <c r="CGB22"/>
      <c r="CGC22"/>
      <c r="CGD22"/>
      <c r="CGE22"/>
      <c r="CGF22"/>
      <c r="CGG22"/>
      <c r="CGH22"/>
      <c r="CGI22"/>
      <c r="CGJ22"/>
      <c r="CGK22"/>
      <c r="CGL22"/>
      <c r="CGM22"/>
      <c r="CGN22"/>
      <c r="CGO22"/>
      <c r="CGP22"/>
      <c r="CGQ22"/>
      <c r="CGR22"/>
      <c r="CGS22"/>
      <c r="CGT22"/>
      <c r="CGU22"/>
      <c r="CGV22"/>
      <c r="CGW22"/>
      <c r="CGX22"/>
      <c r="CGY22"/>
      <c r="CGZ22"/>
      <c r="CHA22"/>
      <c r="CHB22"/>
      <c r="CHC22"/>
      <c r="CHD22"/>
      <c r="CHE22"/>
      <c r="CHF22"/>
      <c r="CHG22"/>
      <c r="CHH22"/>
      <c r="CHI22"/>
      <c r="CHJ22"/>
      <c r="CHK22"/>
      <c r="CHL22"/>
      <c r="CHM22"/>
      <c r="CHN22"/>
      <c r="CHO22"/>
      <c r="CHP22"/>
      <c r="CHQ22"/>
      <c r="CHR22"/>
      <c r="CHS22"/>
      <c r="CHT22"/>
      <c r="CHU22"/>
      <c r="CHV22"/>
      <c r="CHW22"/>
      <c r="CHX22"/>
      <c r="CHY22"/>
      <c r="CHZ22"/>
      <c r="CIA22"/>
      <c r="CIB22"/>
      <c r="CIC22"/>
      <c r="CID22"/>
      <c r="CIE22"/>
      <c r="CIF22"/>
      <c r="CIG22"/>
      <c r="CIH22"/>
      <c r="CII22"/>
      <c r="CIJ22"/>
      <c r="CIK22"/>
      <c r="CIL22"/>
      <c r="CIM22"/>
      <c r="CIN22"/>
      <c r="CIO22"/>
      <c r="CIP22"/>
      <c r="CIQ22"/>
      <c r="CIR22"/>
      <c r="CIS22"/>
      <c r="CIT22"/>
      <c r="CIU22"/>
      <c r="CIV22"/>
      <c r="CIW22"/>
      <c r="CIX22"/>
      <c r="CIY22"/>
      <c r="CIZ22"/>
      <c r="CJA22"/>
      <c r="CJB22"/>
      <c r="CJC22"/>
      <c r="CJD22"/>
      <c r="CJE22"/>
      <c r="CJF22"/>
      <c r="CJG22"/>
      <c r="CJH22"/>
      <c r="CJI22"/>
      <c r="CJJ22"/>
      <c r="CJK22"/>
      <c r="CJL22"/>
      <c r="CJM22"/>
      <c r="CJN22"/>
      <c r="CJO22"/>
      <c r="CJP22"/>
      <c r="CJQ22"/>
      <c r="CJR22"/>
      <c r="CJS22"/>
      <c r="CJT22"/>
      <c r="CJU22"/>
      <c r="CJV22"/>
      <c r="CJW22"/>
      <c r="CJX22"/>
      <c r="CJY22"/>
      <c r="CJZ22"/>
      <c r="CKA22"/>
      <c r="CKB22"/>
      <c r="CKC22"/>
      <c r="CKD22"/>
      <c r="CKE22"/>
      <c r="CKF22"/>
      <c r="CKG22"/>
      <c r="CKH22"/>
      <c r="CKI22"/>
      <c r="CKJ22"/>
      <c r="CKK22"/>
      <c r="CKL22"/>
      <c r="CKM22"/>
      <c r="CKN22"/>
      <c r="CKO22"/>
      <c r="CKP22"/>
      <c r="CKQ22"/>
      <c r="CKR22"/>
      <c r="CKS22"/>
      <c r="CKT22"/>
      <c r="CKU22"/>
      <c r="CKV22"/>
      <c r="CKW22"/>
      <c r="CKX22"/>
      <c r="CKY22"/>
      <c r="CKZ22"/>
      <c r="CLA22"/>
      <c r="CLB22"/>
      <c r="CLC22"/>
      <c r="CLD22"/>
      <c r="CLE22"/>
      <c r="CLF22"/>
      <c r="CLG22"/>
      <c r="CLH22"/>
      <c r="CLI22"/>
      <c r="CLJ22"/>
      <c r="CLK22"/>
      <c r="CLL22"/>
      <c r="CLM22"/>
      <c r="CLN22"/>
      <c r="CLO22"/>
      <c r="CLP22"/>
      <c r="CLQ22"/>
      <c r="CLR22"/>
      <c r="CLS22"/>
      <c r="CLT22"/>
      <c r="CLU22"/>
      <c r="CLV22"/>
      <c r="CLW22"/>
      <c r="CLX22"/>
      <c r="CLY22"/>
      <c r="CLZ22"/>
      <c r="CMA22"/>
      <c r="CMB22"/>
      <c r="CMC22"/>
      <c r="CMD22"/>
      <c r="CME22"/>
      <c r="CMF22"/>
      <c r="CMG22"/>
      <c r="CMH22"/>
      <c r="CMI22"/>
      <c r="CMJ22"/>
      <c r="CMK22"/>
      <c r="CML22"/>
      <c r="CMM22"/>
      <c r="CMN22"/>
      <c r="CMO22"/>
      <c r="CMP22"/>
      <c r="CMQ22"/>
      <c r="CMR22"/>
      <c r="CMS22"/>
      <c r="CMT22"/>
      <c r="CMU22"/>
      <c r="CMV22"/>
      <c r="CMW22"/>
      <c r="CMX22"/>
      <c r="CMY22"/>
      <c r="CMZ22"/>
      <c r="CNA22"/>
      <c r="CNB22"/>
      <c r="CNC22"/>
      <c r="CND22"/>
      <c r="CNE22"/>
      <c r="CNF22"/>
      <c r="CNG22"/>
      <c r="CNH22"/>
      <c r="CNI22"/>
      <c r="CNJ22"/>
      <c r="CNK22"/>
      <c r="CNL22"/>
      <c r="CNM22"/>
      <c r="CNN22"/>
      <c r="CNO22"/>
      <c r="CNP22"/>
      <c r="CNQ22"/>
      <c r="CNR22"/>
      <c r="CNS22"/>
      <c r="CNT22"/>
      <c r="CNU22"/>
      <c r="CNV22"/>
      <c r="CNW22"/>
      <c r="CNX22"/>
      <c r="CNY22"/>
      <c r="CNZ22"/>
      <c r="COA22"/>
      <c r="COB22"/>
      <c r="COC22"/>
      <c r="COD22"/>
      <c r="COE22"/>
      <c r="COF22"/>
      <c r="COG22"/>
      <c r="COH22"/>
      <c r="COI22"/>
      <c r="COJ22"/>
      <c r="COK22"/>
      <c r="COL22"/>
      <c r="COM22"/>
      <c r="CON22"/>
      <c r="COO22"/>
      <c r="COP22"/>
      <c r="COQ22"/>
      <c r="COR22"/>
      <c r="COS22"/>
      <c r="COT22"/>
      <c r="COU22"/>
      <c r="COV22"/>
      <c r="COW22"/>
      <c r="COX22"/>
      <c r="COY22"/>
      <c r="COZ22"/>
      <c r="CPA22"/>
      <c r="CPB22"/>
      <c r="CPC22"/>
      <c r="CPD22"/>
      <c r="CPE22"/>
      <c r="CPF22"/>
      <c r="CPG22"/>
      <c r="CPH22"/>
      <c r="CPI22"/>
      <c r="CPJ22"/>
      <c r="CPK22"/>
      <c r="CPL22"/>
      <c r="CPM22"/>
      <c r="CPN22"/>
      <c r="CPO22"/>
      <c r="CPP22"/>
      <c r="CPQ22"/>
      <c r="CPR22"/>
      <c r="CPS22"/>
      <c r="CPT22"/>
      <c r="CPU22"/>
      <c r="CPV22"/>
      <c r="CPW22"/>
      <c r="CPX22"/>
      <c r="CPY22"/>
      <c r="CPZ22"/>
      <c r="CQA22"/>
      <c r="CQB22"/>
      <c r="CQC22"/>
      <c r="CQD22"/>
      <c r="CQE22"/>
      <c r="CQF22"/>
      <c r="CQG22"/>
      <c r="CQH22"/>
      <c r="CQI22"/>
      <c r="CQJ22"/>
      <c r="CQK22"/>
      <c r="CQL22"/>
      <c r="CQM22"/>
      <c r="CQN22"/>
      <c r="CQO22"/>
      <c r="CQP22"/>
      <c r="CQQ22"/>
      <c r="CQR22"/>
      <c r="CQS22"/>
      <c r="CQT22"/>
      <c r="CQU22"/>
      <c r="CQV22"/>
      <c r="CQW22"/>
      <c r="CQX22"/>
      <c r="CQY22"/>
      <c r="CQZ22"/>
      <c r="CRA22"/>
      <c r="CRB22"/>
      <c r="CRC22"/>
      <c r="CRD22"/>
      <c r="CRE22"/>
      <c r="CRF22"/>
      <c r="CRG22"/>
      <c r="CRH22"/>
      <c r="CRI22"/>
      <c r="CRJ22"/>
      <c r="CRK22"/>
      <c r="CRL22"/>
      <c r="CRM22"/>
      <c r="CRN22"/>
      <c r="CRO22"/>
      <c r="CRP22"/>
      <c r="CRQ22"/>
      <c r="CRR22"/>
      <c r="CRS22"/>
      <c r="CRT22"/>
      <c r="CRU22"/>
      <c r="CRV22"/>
      <c r="CRW22"/>
      <c r="CRX22"/>
      <c r="CRY22"/>
      <c r="CRZ22"/>
      <c r="CSA22"/>
      <c r="CSB22"/>
      <c r="CSC22"/>
      <c r="CSD22"/>
      <c r="CSE22"/>
      <c r="CSF22"/>
      <c r="CSG22"/>
      <c r="CSH22"/>
      <c r="CSI22"/>
      <c r="CSJ22"/>
      <c r="CSK22"/>
      <c r="CSL22"/>
      <c r="CSM22"/>
      <c r="CSN22"/>
      <c r="CSO22"/>
      <c r="CSP22"/>
      <c r="CSQ22"/>
      <c r="CSR22"/>
      <c r="CSS22"/>
      <c r="CST22"/>
      <c r="CSU22"/>
      <c r="CSV22"/>
      <c r="CSW22"/>
      <c r="CSX22"/>
      <c r="CSY22"/>
      <c r="CSZ22"/>
      <c r="CTA22"/>
      <c r="CTB22"/>
      <c r="CTC22"/>
      <c r="CTD22"/>
      <c r="CTE22"/>
      <c r="CTF22"/>
      <c r="CTG22"/>
      <c r="CTH22"/>
      <c r="CTI22"/>
      <c r="CTJ22"/>
      <c r="CTK22"/>
      <c r="CTL22"/>
      <c r="CTM22"/>
      <c r="CTN22"/>
      <c r="CTO22"/>
      <c r="CTP22"/>
      <c r="CTQ22"/>
      <c r="CTR22"/>
      <c r="CTS22"/>
      <c r="CTT22"/>
      <c r="CTU22"/>
      <c r="CTV22"/>
      <c r="CTW22"/>
      <c r="CTX22"/>
      <c r="CTY22"/>
      <c r="CTZ22"/>
      <c r="CUA22"/>
      <c r="CUB22"/>
      <c r="CUC22"/>
      <c r="CUD22"/>
      <c r="CUE22"/>
      <c r="CUF22"/>
      <c r="CUG22"/>
      <c r="CUH22"/>
      <c r="CUI22"/>
      <c r="CUJ22"/>
      <c r="CUK22"/>
      <c r="CUL22"/>
      <c r="CUM22"/>
      <c r="CUN22"/>
      <c r="CUO22"/>
      <c r="CUP22"/>
      <c r="CUQ22"/>
      <c r="CUR22"/>
      <c r="CUS22"/>
      <c r="CUT22"/>
      <c r="CUU22"/>
      <c r="CUV22"/>
      <c r="CUW22"/>
      <c r="CUX22"/>
      <c r="CUY22"/>
      <c r="CUZ22"/>
      <c r="CVA22"/>
      <c r="CVB22"/>
      <c r="CVC22"/>
      <c r="CVD22"/>
      <c r="CVE22"/>
      <c r="CVF22"/>
      <c r="CVG22"/>
      <c r="CVH22"/>
      <c r="CVI22"/>
      <c r="CVJ22"/>
      <c r="CVK22"/>
      <c r="CVL22"/>
      <c r="CVM22"/>
      <c r="CVN22"/>
      <c r="CVO22"/>
      <c r="CVP22"/>
      <c r="CVQ22"/>
      <c r="CVR22"/>
      <c r="CVS22"/>
      <c r="CVT22"/>
      <c r="CVU22"/>
      <c r="CVV22"/>
      <c r="CVW22"/>
      <c r="CVX22"/>
      <c r="CVY22"/>
      <c r="CVZ22"/>
      <c r="CWA22"/>
      <c r="CWB22"/>
      <c r="CWC22"/>
      <c r="CWD22"/>
      <c r="CWE22"/>
      <c r="CWF22"/>
      <c r="CWG22"/>
      <c r="CWH22"/>
      <c r="CWI22"/>
      <c r="CWJ22"/>
      <c r="CWK22"/>
      <c r="CWL22"/>
      <c r="CWM22"/>
      <c r="CWN22"/>
      <c r="CWO22"/>
      <c r="CWP22"/>
      <c r="CWQ22"/>
      <c r="CWR22"/>
      <c r="CWS22"/>
      <c r="CWT22"/>
      <c r="CWU22"/>
      <c r="CWV22"/>
      <c r="CWW22"/>
      <c r="CWX22"/>
      <c r="CWY22"/>
      <c r="CWZ22"/>
      <c r="CXA22"/>
      <c r="CXB22"/>
      <c r="CXC22"/>
      <c r="CXD22"/>
      <c r="CXE22"/>
      <c r="CXF22"/>
      <c r="CXG22"/>
      <c r="CXH22"/>
      <c r="CXI22"/>
      <c r="CXJ22"/>
      <c r="CXK22"/>
      <c r="CXL22"/>
      <c r="CXM22"/>
      <c r="CXN22"/>
      <c r="CXO22"/>
      <c r="CXP22"/>
      <c r="CXQ22"/>
      <c r="CXR22"/>
      <c r="CXS22"/>
      <c r="CXT22"/>
      <c r="CXU22"/>
      <c r="CXV22"/>
      <c r="CXW22"/>
      <c r="CXX22"/>
      <c r="CXY22"/>
      <c r="CXZ22"/>
      <c r="CYA22"/>
      <c r="CYB22"/>
      <c r="CYC22"/>
      <c r="CYD22"/>
      <c r="CYE22"/>
      <c r="CYF22"/>
      <c r="CYG22"/>
      <c r="CYH22"/>
      <c r="CYI22"/>
      <c r="CYJ22"/>
      <c r="CYK22"/>
      <c r="CYL22"/>
      <c r="CYM22"/>
      <c r="CYN22"/>
      <c r="CYO22"/>
      <c r="CYP22"/>
      <c r="CYQ22"/>
      <c r="CYR22"/>
      <c r="CYS22"/>
      <c r="CYT22"/>
      <c r="CYU22"/>
      <c r="CYV22"/>
      <c r="CYW22"/>
      <c r="CYX22"/>
      <c r="CYY22"/>
      <c r="CYZ22"/>
      <c r="CZA22"/>
      <c r="CZB22"/>
      <c r="CZC22"/>
      <c r="CZD22"/>
      <c r="CZE22"/>
      <c r="CZF22"/>
      <c r="CZG22"/>
      <c r="CZH22"/>
      <c r="CZI22"/>
      <c r="CZJ22"/>
      <c r="CZK22"/>
      <c r="CZL22"/>
      <c r="CZM22"/>
      <c r="CZN22"/>
      <c r="CZO22"/>
      <c r="CZP22"/>
      <c r="CZQ22"/>
      <c r="CZR22"/>
      <c r="CZS22"/>
      <c r="CZT22"/>
      <c r="CZU22"/>
      <c r="CZV22"/>
      <c r="CZW22"/>
      <c r="CZX22"/>
      <c r="CZY22"/>
      <c r="CZZ22"/>
      <c r="DAA22"/>
      <c r="DAB22"/>
      <c r="DAC22"/>
      <c r="DAD22"/>
      <c r="DAE22"/>
      <c r="DAF22"/>
      <c r="DAG22"/>
      <c r="DAH22"/>
      <c r="DAI22"/>
      <c r="DAJ22"/>
      <c r="DAK22"/>
      <c r="DAL22"/>
      <c r="DAM22"/>
      <c r="DAN22"/>
      <c r="DAO22"/>
      <c r="DAP22"/>
      <c r="DAQ22"/>
      <c r="DAR22"/>
      <c r="DAS22"/>
      <c r="DAT22"/>
      <c r="DAU22"/>
      <c r="DAV22"/>
      <c r="DAW22"/>
      <c r="DAX22"/>
      <c r="DAY22"/>
      <c r="DAZ22"/>
      <c r="DBA22"/>
      <c r="DBB22"/>
      <c r="DBC22"/>
      <c r="DBD22"/>
      <c r="DBE22"/>
      <c r="DBF22"/>
      <c r="DBG22"/>
      <c r="DBH22"/>
      <c r="DBI22"/>
      <c r="DBJ22"/>
      <c r="DBK22"/>
      <c r="DBL22"/>
      <c r="DBM22"/>
      <c r="DBN22"/>
      <c r="DBO22"/>
      <c r="DBP22"/>
      <c r="DBQ22"/>
      <c r="DBR22"/>
      <c r="DBS22"/>
      <c r="DBT22"/>
      <c r="DBU22"/>
      <c r="DBV22"/>
      <c r="DBW22"/>
      <c r="DBX22"/>
      <c r="DBY22"/>
      <c r="DBZ22"/>
      <c r="DCA22"/>
      <c r="DCB22"/>
      <c r="DCC22"/>
      <c r="DCD22"/>
      <c r="DCE22"/>
      <c r="DCF22"/>
      <c r="DCG22"/>
      <c r="DCH22"/>
      <c r="DCI22"/>
      <c r="DCJ22"/>
      <c r="DCK22"/>
      <c r="DCL22"/>
      <c r="DCM22"/>
      <c r="DCN22"/>
      <c r="DCO22"/>
      <c r="DCP22"/>
      <c r="DCQ22"/>
      <c r="DCR22"/>
      <c r="DCS22"/>
      <c r="DCT22"/>
      <c r="DCU22"/>
      <c r="DCV22"/>
      <c r="DCW22"/>
      <c r="DCX22"/>
      <c r="DCY22"/>
      <c r="DCZ22"/>
      <c r="DDA22"/>
      <c r="DDB22"/>
      <c r="DDC22"/>
      <c r="DDD22"/>
      <c r="DDE22"/>
      <c r="DDF22"/>
      <c r="DDG22"/>
      <c r="DDH22"/>
      <c r="DDI22"/>
      <c r="DDJ22"/>
      <c r="DDK22"/>
      <c r="DDL22"/>
      <c r="DDM22"/>
      <c r="DDN22"/>
      <c r="DDO22"/>
      <c r="DDP22"/>
      <c r="DDQ22"/>
      <c r="DDR22"/>
      <c r="DDS22"/>
      <c r="DDT22"/>
      <c r="DDU22"/>
      <c r="DDV22"/>
      <c r="DDW22"/>
      <c r="DDX22"/>
      <c r="DDY22"/>
      <c r="DDZ22"/>
      <c r="DEA22"/>
      <c r="DEB22"/>
      <c r="DEC22"/>
      <c r="DED22"/>
      <c r="DEE22"/>
      <c r="DEF22"/>
      <c r="DEG22"/>
      <c r="DEH22"/>
      <c r="DEI22"/>
      <c r="DEJ22"/>
      <c r="DEK22"/>
      <c r="DEL22"/>
      <c r="DEM22"/>
      <c r="DEN22"/>
      <c r="DEO22"/>
      <c r="DEP22"/>
      <c r="DEQ22"/>
      <c r="DER22"/>
      <c r="DES22"/>
      <c r="DET22"/>
      <c r="DEU22"/>
      <c r="DEV22"/>
      <c r="DEW22"/>
      <c r="DEX22"/>
      <c r="DEY22"/>
      <c r="DEZ22"/>
      <c r="DFA22"/>
      <c r="DFB22"/>
      <c r="DFC22"/>
      <c r="DFD22"/>
      <c r="DFE22"/>
      <c r="DFF22"/>
      <c r="DFG22"/>
      <c r="DFH22"/>
      <c r="DFI22"/>
      <c r="DFJ22"/>
      <c r="DFK22"/>
      <c r="DFL22"/>
      <c r="DFM22"/>
      <c r="DFN22"/>
      <c r="DFO22"/>
      <c r="DFP22"/>
      <c r="DFQ22"/>
      <c r="DFR22"/>
      <c r="DFS22"/>
      <c r="DFT22"/>
      <c r="DFU22"/>
      <c r="DFV22"/>
      <c r="DFW22"/>
      <c r="DFX22"/>
      <c r="DFY22"/>
      <c r="DFZ22"/>
      <c r="DGA22"/>
      <c r="DGB22"/>
      <c r="DGC22"/>
      <c r="DGD22"/>
      <c r="DGE22"/>
      <c r="DGF22"/>
      <c r="DGG22"/>
      <c r="DGH22"/>
      <c r="DGI22"/>
      <c r="DGJ22"/>
      <c r="DGK22"/>
      <c r="DGL22"/>
      <c r="DGM22"/>
      <c r="DGN22"/>
      <c r="DGO22"/>
      <c r="DGP22"/>
      <c r="DGQ22"/>
      <c r="DGR22"/>
      <c r="DGS22"/>
      <c r="DGT22"/>
      <c r="DGU22"/>
      <c r="DGV22"/>
      <c r="DGW22"/>
      <c r="DGX22"/>
      <c r="DGY22"/>
      <c r="DGZ22"/>
      <c r="DHA22"/>
      <c r="DHB22"/>
      <c r="DHC22"/>
      <c r="DHD22"/>
      <c r="DHE22"/>
      <c r="DHF22"/>
      <c r="DHG22"/>
      <c r="DHH22"/>
      <c r="DHI22"/>
      <c r="DHJ22"/>
      <c r="DHK22"/>
      <c r="DHL22"/>
      <c r="DHM22"/>
      <c r="DHN22"/>
      <c r="DHO22"/>
      <c r="DHP22"/>
      <c r="DHQ22"/>
      <c r="DHR22"/>
      <c r="DHS22"/>
      <c r="DHT22"/>
      <c r="DHU22"/>
      <c r="DHV22"/>
      <c r="DHW22"/>
      <c r="DHX22"/>
      <c r="DHY22"/>
      <c r="DHZ22"/>
      <c r="DIA22"/>
      <c r="DIB22"/>
      <c r="DIC22"/>
      <c r="DID22"/>
      <c r="DIE22"/>
      <c r="DIF22"/>
      <c r="DIG22"/>
      <c r="DIH22"/>
      <c r="DII22"/>
      <c r="DIJ22"/>
      <c r="DIK22"/>
      <c r="DIL22"/>
      <c r="DIM22"/>
      <c r="DIN22"/>
      <c r="DIO22"/>
      <c r="DIP22"/>
      <c r="DIQ22"/>
      <c r="DIR22"/>
      <c r="DIS22"/>
      <c r="DIT22"/>
      <c r="DIU22"/>
      <c r="DIV22"/>
      <c r="DIW22"/>
      <c r="DIX22"/>
      <c r="DIY22"/>
      <c r="DIZ22"/>
      <c r="DJA22"/>
      <c r="DJB22"/>
      <c r="DJC22"/>
      <c r="DJD22"/>
      <c r="DJE22"/>
      <c r="DJF22"/>
      <c r="DJG22"/>
      <c r="DJH22"/>
      <c r="DJI22"/>
      <c r="DJJ22"/>
      <c r="DJK22"/>
      <c r="DJL22"/>
      <c r="DJM22"/>
      <c r="DJN22"/>
      <c r="DJO22"/>
      <c r="DJP22"/>
      <c r="DJQ22"/>
      <c r="DJR22"/>
      <c r="DJS22"/>
      <c r="DJT22"/>
      <c r="DJU22"/>
      <c r="DJV22"/>
      <c r="DJW22"/>
      <c r="DJX22"/>
      <c r="DJY22"/>
      <c r="DJZ22"/>
      <c r="DKA22"/>
      <c r="DKB22"/>
      <c r="DKC22"/>
      <c r="DKD22"/>
      <c r="DKE22"/>
      <c r="DKF22"/>
      <c r="DKG22"/>
      <c r="DKH22"/>
      <c r="DKI22"/>
      <c r="DKJ22"/>
      <c r="DKK22"/>
      <c r="DKL22"/>
      <c r="DKM22"/>
      <c r="DKN22"/>
      <c r="DKO22"/>
      <c r="DKP22"/>
      <c r="DKQ22"/>
      <c r="DKR22"/>
      <c r="DKS22"/>
      <c r="DKT22"/>
      <c r="DKU22"/>
      <c r="DKV22"/>
      <c r="DKW22"/>
      <c r="DKX22"/>
      <c r="DKY22"/>
      <c r="DKZ22"/>
      <c r="DLA22"/>
      <c r="DLB22"/>
      <c r="DLC22"/>
      <c r="DLD22"/>
      <c r="DLE22"/>
      <c r="DLF22"/>
      <c r="DLG22"/>
      <c r="DLH22"/>
      <c r="DLI22"/>
      <c r="DLJ22"/>
      <c r="DLK22"/>
      <c r="DLL22"/>
      <c r="DLM22"/>
      <c r="DLN22"/>
      <c r="DLO22"/>
      <c r="DLP22"/>
      <c r="DLQ22"/>
      <c r="DLR22"/>
      <c r="DLS22"/>
      <c r="DLT22"/>
      <c r="DLU22"/>
      <c r="DLV22"/>
      <c r="DLW22"/>
      <c r="DLX22"/>
      <c r="DLY22"/>
      <c r="DLZ22"/>
      <c r="DMA22"/>
      <c r="DMB22"/>
      <c r="DMC22"/>
      <c r="DMD22"/>
      <c r="DME22"/>
      <c r="DMF22"/>
      <c r="DMG22"/>
      <c r="DMH22"/>
      <c r="DMI22"/>
      <c r="DMJ22"/>
      <c r="DMK22"/>
      <c r="DML22"/>
      <c r="DMM22"/>
      <c r="DMN22"/>
      <c r="DMO22"/>
      <c r="DMP22"/>
      <c r="DMQ22"/>
      <c r="DMR22"/>
      <c r="DMS22"/>
      <c r="DMT22"/>
      <c r="DMU22"/>
      <c r="DMV22"/>
      <c r="DMW22"/>
      <c r="DMX22"/>
      <c r="DMY22"/>
      <c r="DMZ22"/>
      <c r="DNA22"/>
      <c r="DNB22"/>
      <c r="DNC22"/>
      <c r="DND22"/>
      <c r="DNE22"/>
      <c r="DNF22"/>
      <c r="DNG22"/>
      <c r="DNH22"/>
      <c r="DNI22"/>
      <c r="DNJ22"/>
      <c r="DNK22"/>
      <c r="DNL22"/>
      <c r="DNM22"/>
      <c r="DNN22"/>
      <c r="DNO22"/>
      <c r="DNP22"/>
      <c r="DNQ22"/>
      <c r="DNR22"/>
      <c r="DNS22"/>
      <c r="DNT22"/>
      <c r="DNU22"/>
      <c r="DNV22"/>
      <c r="DNW22"/>
      <c r="DNX22"/>
      <c r="DNY22"/>
      <c r="DNZ22"/>
      <c r="DOA22"/>
      <c r="DOB22"/>
      <c r="DOC22"/>
      <c r="DOD22"/>
      <c r="DOE22"/>
      <c r="DOF22"/>
      <c r="DOG22"/>
      <c r="DOH22"/>
      <c r="DOI22"/>
      <c r="DOJ22"/>
      <c r="DOK22"/>
      <c r="DOL22"/>
      <c r="DOM22"/>
      <c r="DON22"/>
      <c r="DOO22"/>
      <c r="DOP22"/>
      <c r="DOQ22"/>
      <c r="DOR22"/>
      <c r="DOS22"/>
      <c r="DOT22"/>
      <c r="DOU22"/>
      <c r="DOV22"/>
      <c r="DOW22"/>
      <c r="DOX22"/>
      <c r="DOY22"/>
      <c r="DOZ22"/>
      <c r="DPA22"/>
      <c r="DPB22"/>
      <c r="DPC22"/>
      <c r="DPD22"/>
      <c r="DPE22"/>
      <c r="DPF22"/>
      <c r="DPG22"/>
      <c r="DPH22"/>
      <c r="DPI22"/>
      <c r="DPJ22"/>
      <c r="DPK22"/>
      <c r="DPL22"/>
      <c r="DPM22"/>
      <c r="DPN22"/>
      <c r="DPO22"/>
      <c r="DPP22"/>
      <c r="DPQ22"/>
      <c r="DPR22"/>
      <c r="DPS22"/>
      <c r="DPT22"/>
      <c r="DPU22"/>
      <c r="DPV22"/>
      <c r="DPW22"/>
      <c r="DPX22"/>
      <c r="DPY22"/>
      <c r="DPZ22"/>
      <c r="DQA22"/>
      <c r="DQB22"/>
      <c r="DQC22"/>
      <c r="DQD22"/>
      <c r="DQE22"/>
      <c r="DQF22"/>
      <c r="DQG22"/>
      <c r="DQH22"/>
      <c r="DQI22"/>
      <c r="DQJ22"/>
      <c r="DQK22"/>
      <c r="DQL22"/>
      <c r="DQM22"/>
      <c r="DQN22"/>
      <c r="DQO22"/>
      <c r="DQP22"/>
      <c r="DQQ22"/>
      <c r="DQR22"/>
      <c r="DQS22"/>
      <c r="DQT22"/>
      <c r="DQU22"/>
      <c r="DQV22"/>
      <c r="DQW22"/>
      <c r="DQX22"/>
      <c r="DQY22"/>
      <c r="DQZ22"/>
      <c r="DRA22"/>
      <c r="DRB22"/>
      <c r="DRC22"/>
      <c r="DRD22"/>
      <c r="DRE22"/>
      <c r="DRF22"/>
      <c r="DRG22"/>
      <c r="DRH22"/>
      <c r="DRI22"/>
      <c r="DRJ22"/>
      <c r="DRK22"/>
      <c r="DRL22"/>
      <c r="DRM22"/>
      <c r="DRN22"/>
      <c r="DRO22"/>
      <c r="DRP22"/>
      <c r="DRQ22"/>
      <c r="DRR22"/>
      <c r="DRS22"/>
      <c r="DRT22"/>
      <c r="DRU22"/>
      <c r="DRV22"/>
      <c r="DRW22"/>
      <c r="DRX22"/>
      <c r="DRY22"/>
      <c r="DRZ22"/>
      <c r="DSA22"/>
      <c r="DSB22"/>
      <c r="DSC22"/>
      <c r="DSD22"/>
      <c r="DSE22"/>
      <c r="DSF22"/>
      <c r="DSG22"/>
      <c r="DSH22"/>
      <c r="DSI22"/>
      <c r="DSJ22"/>
      <c r="DSK22"/>
      <c r="DSL22"/>
      <c r="DSM22"/>
      <c r="DSN22"/>
      <c r="DSO22"/>
      <c r="DSP22"/>
      <c r="DSQ22"/>
      <c r="DSR22"/>
      <c r="DSS22"/>
      <c r="DST22"/>
      <c r="DSU22"/>
      <c r="DSV22"/>
      <c r="DSW22"/>
      <c r="DSX22"/>
      <c r="DSY22"/>
      <c r="DSZ22"/>
      <c r="DTA22"/>
      <c r="DTB22"/>
      <c r="DTC22"/>
      <c r="DTD22"/>
      <c r="DTE22"/>
      <c r="DTF22"/>
      <c r="DTG22"/>
      <c r="DTH22"/>
      <c r="DTI22"/>
      <c r="DTJ22"/>
      <c r="DTK22"/>
      <c r="DTL22"/>
      <c r="DTM22"/>
      <c r="DTN22"/>
      <c r="DTO22"/>
      <c r="DTP22"/>
      <c r="DTQ22"/>
      <c r="DTR22"/>
      <c r="DTS22"/>
      <c r="DTT22"/>
      <c r="DTU22"/>
      <c r="DTV22"/>
      <c r="DTW22"/>
      <c r="DTX22"/>
      <c r="DTY22"/>
      <c r="DTZ22"/>
      <c r="DUA22"/>
      <c r="DUB22"/>
      <c r="DUC22"/>
      <c r="DUD22"/>
      <c r="DUE22"/>
      <c r="DUF22"/>
      <c r="DUG22"/>
      <c r="DUH22"/>
      <c r="DUI22"/>
      <c r="DUJ22"/>
      <c r="DUK22"/>
      <c r="DUL22"/>
      <c r="DUM22"/>
      <c r="DUN22"/>
      <c r="DUO22"/>
      <c r="DUP22"/>
      <c r="DUQ22"/>
      <c r="DUR22"/>
      <c r="DUS22"/>
      <c r="DUT22"/>
      <c r="DUU22"/>
      <c r="DUV22"/>
      <c r="DUW22"/>
      <c r="DUX22"/>
      <c r="DUY22"/>
      <c r="DUZ22"/>
      <c r="DVA22"/>
      <c r="DVB22"/>
      <c r="DVC22"/>
      <c r="DVD22"/>
      <c r="DVE22"/>
      <c r="DVF22"/>
      <c r="DVG22"/>
      <c r="DVH22"/>
      <c r="DVI22"/>
      <c r="DVJ22"/>
      <c r="DVK22"/>
      <c r="DVL22"/>
      <c r="DVM22"/>
      <c r="DVN22"/>
      <c r="DVO22"/>
      <c r="DVP22"/>
      <c r="DVQ22"/>
      <c r="DVR22"/>
      <c r="DVS22"/>
      <c r="DVT22"/>
      <c r="DVU22"/>
      <c r="DVV22"/>
      <c r="DVW22"/>
      <c r="DVX22"/>
      <c r="DVY22"/>
      <c r="DVZ22"/>
      <c r="DWA22"/>
      <c r="DWB22"/>
      <c r="DWC22"/>
      <c r="DWD22"/>
      <c r="DWE22"/>
      <c r="DWF22"/>
      <c r="DWG22"/>
      <c r="DWH22"/>
      <c r="DWI22"/>
      <c r="DWJ22"/>
      <c r="DWK22"/>
      <c r="DWL22"/>
      <c r="DWM22"/>
      <c r="DWN22"/>
      <c r="DWO22"/>
      <c r="DWP22"/>
      <c r="DWQ22"/>
      <c r="DWR22"/>
      <c r="DWS22"/>
      <c r="DWT22"/>
      <c r="DWU22"/>
      <c r="DWV22"/>
      <c r="DWW22"/>
      <c r="DWX22"/>
      <c r="DWY22"/>
      <c r="DWZ22"/>
      <c r="DXA22"/>
      <c r="DXB22"/>
      <c r="DXC22"/>
      <c r="DXD22"/>
      <c r="DXE22"/>
      <c r="DXF22"/>
      <c r="DXG22"/>
      <c r="DXH22"/>
      <c r="DXI22"/>
      <c r="DXJ22"/>
      <c r="DXK22"/>
      <c r="DXL22"/>
      <c r="DXM22"/>
      <c r="DXN22"/>
      <c r="DXO22"/>
      <c r="DXP22"/>
      <c r="DXQ22"/>
      <c r="DXR22"/>
      <c r="DXS22"/>
      <c r="DXT22"/>
      <c r="DXU22"/>
      <c r="DXV22"/>
      <c r="DXW22"/>
      <c r="DXX22"/>
      <c r="DXY22"/>
      <c r="DXZ22"/>
      <c r="DYA22"/>
      <c r="DYB22"/>
      <c r="DYC22"/>
      <c r="DYD22"/>
      <c r="DYE22"/>
      <c r="DYF22"/>
      <c r="DYG22"/>
      <c r="DYH22"/>
      <c r="DYI22"/>
      <c r="DYJ22"/>
      <c r="DYK22"/>
      <c r="DYL22"/>
      <c r="DYM22"/>
      <c r="DYN22"/>
      <c r="DYO22"/>
      <c r="DYP22"/>
      <c r="DYQ22"/>
      <c r="DYR22"/>
      <c r="DYS22"/>
      <c r="DYT22"/>
      <c r="DYU22"/>
      <c r="DYV22"/>
      <c r="DYW22"/>
      <c r="DYX22"/>
      <c r="DYY22"/>
      <c r="DYZ22"/>
      <c r="DZA22"/>
      <c r="DZB22"/>
      <c r="DZC22"/>
      <c r="DZD22"/>
      <c r="DZE22"/>
      <c r="DZF22"/>
      <c r="DZG22"/>
      <c r="DZH22"/>
      <c r="DZI22"/>
      <c r="DZJ22"/>
      <c r="DZK22"/>
      <c r="DZL22"/>
      <c r="DZM22"/>
      <c r="DZN22"/>
      <c r="DZO22"/>
      <c r="DZP22"/>
      <c r="DZQ22"/>
      <c r="DZR22"/>
      <c r="DZS22"/>
      <c r="DZT22"/>
      <c r="DZU22"/>
      <c r="DZV22"/>
      <c r="DZW22"/>
      <c r="DZX22"/>
      <c r="DZY22"/>
      <c r="DZZ22"/>
      <c r="EAA22"/>
      <c r="EAB22"/>
      <c r="EAC22"/>
      <c r="EAD22"/>
      <c r="EAE22"/>
      <c r="EAF22"/>
      <c r="EAG22"/>
      <c r="EAH22"/>
      <c r="EAI22"/>
      <c r="EAJ22"/>
      <c r="EAK22"/>
      <c r="EAL22"/>
      <c r="EAM22"/>
      <c r="EAN22"/>
      <c r="EAO22"/>
      <c r="EAP22"/>
      <c r="EAQ22"/>
      <c r="EAR22"/>
      <c r="EAS22"/>
      <c r="EAT22"/>
      <c r="EAU22"/>
      <c r="EAV22"/>
      <c r="EAW22"/>
      <c r="EAX22"/>
      <c r="EAY22"/>
      <c r="EAZ22"/>
      <c r="EBA22"/>
      <c r="EBB22"/>
      <c r="EBC22"/>
      <c r="EBD22"/>
      <c r="EBE22"/>
      <c r="EBF22"/>
      <c r="EBG22"/>
      <c r="EBH22"/>
      <c r="EBI22"/>
      <c r="EBJ22"/>
      <c r="EBK22"/>
      <c r="EBL22"/>
      <c r="EBM22"/>
      <c r="EBN22"/>
      <c r="EBO22"/>
      <c r="EBP22"/>
      <c r="EBQ22"/>
      <c r="EBR22"/>
      <c r="EBS22"/>
      <c r="EBT22"/>
      <c r="EBU22"/>
      <c r="EBV22"/>
      <c r="EBW22"/>
      <c r="EBX22"/>
      <c r="EBY22"/>
      <c r="EBZ22"/>
      <c r="ECA22"/>
      <c r="ECB22"/>
      <c r="ECC22"/>
      <c r="ECD22"/>
      <c r="ECE22"/>
      <c r="ECF22"/>
      <c r="ECG22"/>
      <c r="ECH22"/>
      <c r="ECI22"/>
      <c r="ECJ22"/>
      <c r="ECK22"/>
      <c r="ECL22"/>
      <c r="ECM22"/>
      <c r="ECN22"/>
      <c r="ECO22"/>
      <c r="ECP22"/>
      <c r="ECQ22"/>
      <c r="ECR22"/>
      <c r="ECS22"/>
      <c r="ECT22"/>
      <c r="ECU22"/>
      <c r="ECV22"/>
      <c r="ECW22"/>
      <c r="ECX22"/>
      <c r="ECY22"/>
      <c r="ECZ22"/>
      <c r="EDA22"/>
      <c r="EDB22"/>
      <c r="EDC22"/>
      <c r="EDD22"/>
      <c r="EDE22"/>
      <c r="EDF22"/>
      <c r="EDG22"/>
      <c r="EDH22"/>
      <c r="EDI22"/>
      <c r="EDJ22"/>
      <c r="EDK22"/>
      <c r="EDL22"/>
      <c r="EDM22"/>
      <c r="EDN22"/>
      <c r="EDO22"/>
      <c r="EDP22"/>
      <c r="EDQ22"/>
      <c r="EDR22"/>
      <c r="EDS22"/>
      <c r="EDT22"/>
      <c r="EDU22"/>
      <c r="EDV22"/>
      <c r="EDW22"/>
      <c r="EDX22"/>
      <c r="EDY22"/>
      <c r="EDZ22"/>
      <c r="EEA22"/>
      <c r="EEB22"/>
      <c r="EEC22"/>
      <c r="EED22"/>
      <c r="EEE22"/>
      <c r="EEF22"/>
      <c r="EEG22"/>
      <c r="EEH22"/>
      <c r="EEI22"/>
      <c r="EEJ22"/>
      <c r="EEK22"/>
      <c r="EEL22"/>
      <c r="EEM22"/>
      <c r="EEN22"/>
      <c r="EEO22"/>
      <c r="EEP22"/>
      <c r="EEQ22"/>
      <c r="EER22"/>
      <c r="EES22"/>
      <c r="EET22"/>
      <c r="EEU22"/>
      <c r="EEV22"/>
      <c r="EEW22"/>
      <c r="EEX22"/>
      <c r="EEY22"/>
      <c r="EEZ22"/>
      <c r="EFA22"/>
      <c r="EFB22"/>
      <c r="EFC22"/>
      <c r="EFD22"/>
      <c r="EFE22"/>
      <c r="EFF22"/>
      <c r="EFG22"/>
      <c r="EFH22"/>
      <c r="EFI22"/>
      <c r="EFJ22"/>
      <c r="EFK22"/>
      <c r="EFL22"/>
      <c r="EFM22"/>
      <c r="EFN22"/>
      <c r="EFO22"/>
      <c r="EFP22"/>
      <c r="EFQ22"/>
      <c r="EFR22"/>
      <c r="EFS22"/>
      <c r="EFT22"/>
      <c r="EFU22"/>
      <c r="EFV22"/>
      <c r="EFW22"/>
      <c r="EFX22"/>
      <c r="EFY22"/>
      <c r="EFZ22"/>
      <c r="EGA22"/>
      <c r="EGB22"/>
      <c r="EGC22"/>
      <c r="EGD22"/>
      <c r="EGE22"/>
      <c r="EGF22"/>
      <c r="EGG22"/>
      <c r="EGH22"/>
      <c r="EGI22"/>
      <c r="EGJ22"/>
      <c r="EGK22"/>
      <c r="EGL22"/>
      <c r="EGM22"/>
      <c r="EGN22"/>
      <c r="EGO22"/>
      <c r="EGP22"/>
      <c r="EGQ22"/>
      <c r="EGR22"/>
      <c r="EGS22"/>
      <c r="EGT22"/>
      <c r="EGU22"/>
      <c r="EGV22"/>
      <c r="EGW22"/>
      <c r="EGX22"/>
      <c r="EGY22"/>
      <c r="EGZ22"/>
      <c r="EHA22"/>
      <c r="EHB22"/>
      <c r="EHC22"/>
      <c r="EHD22"/>
      <c r="EHE22"/>
      <c r="EHF22"/>
      <c r="EHG22"/>
      <c r="EHH22"/>
      <c r="EHI22"/>
      <c r="EHJ22"/>
      <c r="EHK22"/>
      <c r="EHL22"/>
      <c r="EHM22"/>
      <c r="EHN22"/>
      <c r="EHO22"/>
      <c r="EHP22"/>
      <c r="EHQ22"/>
      <c r="EHR22"/>
      <c r="EHS22"/>
      <c r="EHT22"/>
      <c r="EHU22"/>
      <c r="EHV22"/>
      <c r="EHW22"/>
      <c r="EHX22"/>
      <c r="EHY22"/>
      <c r="EHZ22"/>
      <c r="EIA22"/>
      <c r="EIB22"/>
      <c r="EIC22"/>
      <c r="EID22"/>
      <c r="EIE22"/>
      <c r="EIF22"/>
      <c r="EIG22"/>
      <c r="EIH22"/>
      <c r="EII22"/>
      <c r="EIJ22"/>
      <c r="EIK22"/>
      <c r="EIL22"/>
      <c r="EIM22"/>
      <c r="EIN22"/>
      <c r="EIO22"/>
      <c r="EIP22"/>
      <c r="EIQ22"/>
      <c r="EIR22"/>
      <c r="EIS22"/>
      <c r="EIT22"/>
      <c r="EIU22"/>
      <c r="EIV22"/>
      <c r="EIW22"/>
      <c r="EIX22"/>
      <c r="EIY22"/>
      <c r="EIZ22"/>
      <c r="EJA22"/>
      <c r="EJB22"/>
      <c r="EJC22"/>
      <c r="EJD22"/>
      <c r="EJE22"/>
      <c r="EJF22"/>
      <c r="EJG22"/>
      <c r="EJH22"/>
      <c r="EJI22"/>
      <c r="EJJ22"/>
      <c r="EJK22"/>
      <c r="EJL22"/>
      <c r="EJM22"/>
      <c r="EJN22"/>
      <c r="EJO22"/>
      <c r="EJP22"/>
      <c r="EJQ22"/>
      <c r="EJR22"/>
      <c r="EJS22"/>
      <c r="EJT22"/>
      <c r="EJU22"/>
      <c r="EJV22"/>
      <c r="EJW22"/>
      <c r="EJX22"/>
      <c r="EJY22"/>
      <c r="EJZ22"/>
      <c r="EKA22"/>
      <c r="EKB22"/>
      <c r="EKC22"/>
      <c r="EKD22"/>
      <c r="EKE22"/>
      <c r="EKF22"/>
      <c r="EKG22"/>
      <c r="EKH22"/>
      <c r="EKI22"/>
      <c r="EKJ22"/>
      <c r="EKK22"/>
      <c r="EKL22"/>
      <c r="EKM22"/>
      <c r="EKN22"/>
      <c r="EKO22"/>
      <c r="EKP22"/>
      <c r="EKQ22"/>
      <c r="EKR22"/>
      <c r="EKS22"/>
      <c r="EKT22"/>
      <c r="EKU22"/>
      <c r="EKV22"/>
      <c r="EKW22"/>
      <c r="EKX22"/>
      <c r="EKY22"/>
      <c r="EKZ22"/>
      <c r="ELA22"/>
      <c r="ELB22"/>
      <c r="ELC22"/>
      <c r="ELD22"/>
      <c r="ELE22"/>
      <c r="ELF22"/>
      <c r="ELG22"/>
      <c r="ELH22"/>
      <c r="ELI22"/>
      <c r="ELJ22"/>
      <c r="ELK22"/>
      <c r="ELL22"/>
      <c r="ELM22"/>
      <c r="ELN22"/>
      <c r="ELO22"/>
      <c r="ELP22"/>
      <c r="ELQ22"/>
      <c r="ELR22"/>
      <c r="ELS22"/>
      <c r="ELT22"/>
      <c r="ELU22"/>
      <c r="ELV22"/>
      <c r="ELW22"/>
      <c r="ELX22"/>
      <c r="ELY22"/>
      <c r="ELZ22"/>
      <c r="EMA22"/>
      <c r="EMB22"/>
      <c r="EMC22"/>
      <c r="EMD22"/>
      <c r="EME22"/>
      <c r="EMF22"/>
      <c r="EMG22"/>
      <c r="EMH22"/>
      <c r="EMI22"/>
      <c r="EMJ22"/>
      <c r="EMK22"/>
      <c r="EML22"/>
      <c r="EMM22"/>
      <c r="EMN22"/>
      <c r="EMO22"/>
      <c r="EMP22"/>
      <c r="EMQ22"/>
      <c r="EMR22"/>
      <c r="EMS22"/>
      <c r="EMT22"/>
      <c r="EMU22"/>
      <c r="EMV22"/>
      <c r="EMW22"/>
      <c r="EMX22"/>
      <c r="EMY22"/>
      <c r="EMZ22"/>
      <c r="ENA22"/>
      <c r="ENB22"/>
      <c r="ENC22"/>
      <c r="END22"/>
      <c r="ENE22"/>
      <c r="ENF22"/>
      <c r="ENG22"/>
      <c r="ENH22"/>
      <c r="ENI22"/>
      <c r="ENJ22"/>
      <c r="ENK22"/>
      <c r="ENL22"/>
      <c r="ENM22"/>
      <c r="ENN22"/>
      <c r="ENO22"/>
      <c r="ENP22"/>
      <c r="ENQ22"/>
      <c r="ENR22"/>
      <c r="ENS22"/>
      <c r="ENT22"/>
      <c r="ENU22"/>
      <c r="ENV22"/>
      <c r="ENW22"/>
      <c r="ENX22"/>
      <c r="ENY22"/>
      <c r="ENZ22"/>
      <c r="EOA22"/>
      <c r="EOB22"/>
      <c r="EOC22"/>
      <c r="EOD22"/>
      <c r="EOE22"/>
      <c r="EOF22"/>
      <c r="EOG22"/>
      <c r="EOH22"/>
      <c r="EOI22"/>
      <c r="EOJ22"/>
      <c r="EOK22"/>
      <c r="EOL22"/>
      <c r="EOM22"/>
      <c r="EON22"/>
      <c r="EOO22"/>
      <c r="EOP22"/>
      <c r="EOQ22"/>
      <c r="EOR22"/>
      <c r="EOS22"/>
      <c r="EOT22"/>
      <c r="EOU22"/>
      <c r="EOV22"/>
      <c r="EOW22"/>
      <c r="EOX22"/>
      <c r="EOY22"/>
      <c r="EOZ22"/>
      <c r="EPA22"/>
      <c r="EPB22"/>
      <c r="EPC22"/>
      <c r="EPD22"/>
      <c r="EPE22"/>
      <c r="EPF22"/>
      <c r="EPG22"/>
      <c r="EPH22"/>
      <c r="EPI22"/>
      <c r="EPJ22"/>
      <c r="EPK22"/>
      <c r="EPL22"/>
      <c r="EPM22"/>
      <c r="EPN22"/>
      <c r="EPO22"/>
      <c r="EPP22"/>
      <c r="EPQ22"/>
      <c r="EPR22"/>
      <c r="EPS22"/>
      <c r="EPT22"/>
      <c r="EPU22"/>
      <c r="EPV22"/>
      <c r="EPW22"/>
      <c r="EPX22"/>
      <c r="EPY22"/>
      <c r="EPZ22"/>
      <c r="EQA22"/>
      <c r="EQB22"/>
      <c r="EQC22"/>
      <c r="EQD22"/>
      <c r="EQE22"/>
      <c r="EQF22"/>
      <c r="EQG22"/>
      <c r="EQH22"/>
      <c r="EQI22"/>
      <c r="EQJ22"/>
      <c r="EQK22"/>
      <c r="EQL22"/>
      <c r="EQM22"/>
      <c r="EQN22"/>
      <c r="EQO22"/>
      <c r="EQP22"/>
      <c r="EQQ22"/>
      <c r="EQR22"/>
      <c r="EQS22"/>
      <c r="EQT22"/>
      <c r="EQU22"/>
      <c r="EQV22"/>
      <c r="EQW22"/>
      <c r="EQX22"/>
      <c r="EQY22"/>
      <c r="EQZ22"/>
      <c r="ERA22"/>
      <c r="ERB22"/>
      <c r="ERC22"/>
      <c r="ERD22"/>
      <c r="ERE22"/>
      <c r="ERF22"/>
      <c r="ERG22"/>
      <c r="ERH22"/>
      <c r="ERI22"/>
      <c r="ERJ22"/>
      <c r="ERK22"/>
      <c r="ERL22"/>
      <c r="ERM22"/>
      <c r="ERN22"/>
      <c r="ERO22"/>
      <c r="ERP22"/>
      <c r="ERQ22"/>
      <c r="ERR22"/>
      <c r="ERS22"/>
      <c r="ERT22"/>
      <c r="ERU22"/>
      <c r="ERV22"/>
      <c r="ERW22"/>
      <c r="ERX22"/>
      <c r="ERY22"/>
      <c r="ERZ22"/>
      <c r="ESA22"/>
      <c r="ESB22"/>
      <c r="ESC22"/>
      <c r="ESD22"/>
      <c r="ESE22"/>
      <c r="ESF22"/>
      <c r="ESG22"/>
      <c r="ESH22"/>
      <c r="ESI22"/>
      <c r="ESJ22"/>
      <c r="ESK22"/>
      <c r="ESL22"/>
      <c r="ESM22"/>
      <c r="ESN22"/>
      <c r="ESO22"/>
      <c r="ESP22"/>
      <c r="ESQ22"/>
      <c r="ESR22"/>
      <c r="ESS22"/>
      <c r="EST22"/>
      <c r="ESU22"/>
      <c r="ESV22"/>
      <c r="ESW22"/>
      <c r="ESX22"/>
      <c r="ESY22"/>
      <c r="ESZ22"/>
      <c r="ETA22"/>
      <c r="ETB22"/>
      <c r="ETC22"/>
      <c r="ETD22"/>
      <c r="ETE22"/>
      <c r="ETF22"/>
      <c r="ETG22"/>
      <c r="ETH22"/>
      <c r="ETI22"/>
      <c r="ETJ22"/>
      <c r="ETK22"/>
      <c r="ETL22"/>
      <c r="ETM22"/>
      <c r="ETN22"/>
      <c r="ETO22"/>
      <c r="ETP22"/>
      <c r="ETQ22"/>
      <c r="ETR22"/>
      <c r="ETS22"/>
      <c r="ETT22"/>
      <c r="ETU22"/>
      <c r="ETV22"/>
      <c r="ETW22"/>
      <c r="ETX22"/>
      <c r="ETY22"/>
      <c r="ETZ22"/>
      <c r="EUA22"/>
      <c r="EUB22"/>
      <c r="EUC22"/>
      <c r="EUD22"/>
      <c r="EUE22"/>
      <c r="EUF22"/>
      <c r="EUG22"/>
      <c r="EUH22"/>
      <c r="EUI22"/>
      <c r="EUJ22"/>
      <c r="EUK22"/>
      <c r="EUL22"/>
      <c r="EUM22"/>
      <c r="EUN22"/>
      <c r="EUO22"/>
      <c r="EUP22"/>
      <c r="EUQ22"/>
      <c r="EUR22"/>
      <c r="EUS22"/>
      <c r="EUT22"/>
      <c r="EUU22"/>
      <c r="EUV22"/>
      <c r="EUW22"/>
      <c r="EUX22"/>
      <c r="EUY22"/>
      <c r="EUZ22"/>
      <c r="EVA22"/>
      <c r="EVB22"/>
      <c r="EVC22"/>
      <c r="EVD22"/>
      <c r="EVE22"/>
      <c r="EVF22"/>
      <c r="EVG22"/>
      <c r="EVH22"/>
      <c r="EVI22"/>
      <c r="EVJ22"/>
      <c r="EVK22"/>
      <c r="EVL22"/>
      <c r="EVM22"/>
      <c r="EVN22"/>
      <c r="EVO22"/>
      <c r="EVP22"/>
      <c r="EVQ22"/>
      <c r="EVR22"/>
      <c r="EVS22"/>
      <c r="EVT22"/>
      <c r="EVU22"/>
      <c r="EVV22"/>
      <c r="EVW22"/>
      <c r="EVX22"/>
      <c r="EVY22"/>
      <c r="EVZ22"/>
      <c r="EWA22"/>
      <c r="EWB22"/>
      <c r="EWC22"/>
      <c r="EWD22"/>
      <c r="EWE22"/>
      <c r="EWF22"/>
      <c r="EWG22"/>
      <c r="EWH22"/>
      <c r="EWI22"/>
      <c r="EWJ22"/>
      <c r="EWK22"/>
      <c r="EWL22"/>
      <c r="EWM22"/>
      <c r="EWN22"/>
      <c r="EWO22"/>
      <c r="EWP22"/>
      <c r="EWQ22"/>
      <c r="EWR22"/>
      <c r="EWS22"/>
      <c r="EWT22"/>
      <c r="EWU22"/>
      <c r="EWV22"/>
      <c r="EWW22"/>
      <c r="EWX22"/>
      <c r="EWY22"/>
      <c r="EWZ22"/>
      <c r="EXA22"/>
      <c r="EXB22"/>
      <c r="EXC22"/>
      <c r="EXD22"/>
      <c r="EXE22"/>
      <c r="EXF22"/>
      <c r="EXG22"/>
      <c r="EXH22"/>
      <c r="EXI22"/>
      <c r="EXJ22"/>
      <c r="EXK22"/>
      <c r="EXL22"/>
      <c r="EXM22"/>
      <c r="EXN22"/>
      <c r="EXO22"/>
      <c r="EXP22"/>
      <c r="EXQ22"/>
      <c r="EXR22"/>
      <c r="EXS22"/>
      <c r="EXT22"/>
      <c r="EXU22"/>
      <c r="EXV22"/>
      <c r="EXW22"/>
      <c r="EXX22"/>
      <c r="EXY22"/>
      <c r="EXZ22"/>
      <c r="EYA22"/>
      <c r="EYB22"/>
      <c r="EYC22"/>
      <c r="EYD22"/>
      <c r="EYE22"/>
      <c r="EYF22"/>
      <c r="EYG22"/>
      <c r="EYH22"/>
      <c r="EYI22"/>
      <c r="EYJ22"/>
      <c r="EYK22"/>
      <c r="EYL22"/>
      <c r="EYM22"/>
      <c r="EYN22"/>
      <c r="EYO22"/>
      <c r="EYP22"/>
      <c r="EYQ22"/>
      <c r="EYR22"/>
      <c r="EYS22"/>
      <c r="EYT22"/>
      <c r="EYU22"/>
      <c r="EYV22"/>
      <c r="EYW22"/>
      <c r="EYX22"/>
      <c r="EYY22"/>
      <c r="EYZ22"/>
      <c r="EZA22"/>
      <c r="EZB22"/>
      <c r="EZC22"/>
      <c r="EZD22"/>
      <c r="EZE22"/>
      <c r="EZF22"/>
      <c r="EZG22"/>
      <c r="EZH22"/>
      <c r="EZI22"/>
      <c r="EZJ22"/>
      <c r="EZK22"/>
      <c r="EZL22"/>
      <c r="EZM22"/>
      <c r="EZN22"/>
      <c r="EZO22"/>
      <c r="EZP22"/>
      <c r="EZQ22"/>
      <c r="EZR22"/>
      <c r="EZS22"/>
      <c r="EZT22"/>
      <c r="EZU22"/>
      <c r="EZV22"/>
      <c r="EZW22"/>
      <c r="EZX22"/>
      <c r="EZY22"/>
      <c r="EZZ22"/>
      <c r="FAA22"/>
      <c r="FAB22"/>
      <c r="FAC22"/>
      <c r="FAD22"/>
      <c r="FAE22"/>
      <c r="FAF22"/>
      <c r="FAG22"/>
      <c r="FAH22"/>
      <c r="FAI22"/>
      <c r="FAJ22"/>
      <c r="FAK22"/>
      <c r="FAL22"/>
      <c r="FAM22"/>
      <c r="FAN22"/>
      <c r="FAO22"/>
      <c r="FAP22"/>
      <c r="FAQ22"/>
      <c r="FAR22"/>
      <c r="FAS22"/>
      <c r="FAT22"/>
      <c r="FAU22"/>
      <c r="FAV22"/>
      <c r="FAW22"/>
      <c r="FAX22"/>
      <c r="FAY22"/>
      <c r="FAZ22"/>
      <c r="FBA22"/>
      <c r="FBB22"/>
      <c r="FBC22"/>
      <c r="FBD22"/>
      <c r="FBE22"/>
      <c r="FBF22"/>
      <c r="FBG22"/>
      <c r="FBH22"/>
      <c r="FBI22"/>
      <c r="FBJ22"/>
      <c r="FBK22"/>
      <c r="FBL22"/>
      <c r="FBM22"/>
      <c r="FBN22"/>
      <c r="FBO22"/>
      <c r="FBP22"/>
      <c r="FBQ22"/>
      <c r="FBR22"/>
      <c r="FBS22"/>
      <c r="FBT22"/>
      <c r="FBU22"/>
      <c r="FBV22"/>
      <c r="FBW22"/>
      <c r="FBX22"/>
      <c r="FBY22"/>
      <c r="FBZ22"/>
      <c r="FCA22"/>
      <c r="FCB22"/>
      <c r="FCC22"/>
      <c r="FCD22"/>
      <c r="FCE22"/>
      <c r="FCF22"/>
      <c r="FCG22"/>
      <c r="FCH22"/>
      <c r="FCI22"/>
      <c r="FCJ22"/>
      <c r="FCK22"/>
      <c r="FCL22"/>
      <c r="FCM22"/>
      <c r="FCN22"/>
      <c r="FCO22"/>
      <c r="FCP22"/>
      <c r="FCQ22"/>
      <c r="FCR22"/>
      <c r="FCS22"/>
      <c r="FCT22"/>
      <c r="FCU22"/>
      <c r="FCV22"/>
      <c r="FCW22"/>
      <c r="FCX22"/>
      <c r="FCY22"/>
      <c r="FCZ22"/>
      <c r="FDA22"/>
      <c r="FDB22"/>
      <c r="FDC22"/>
      <c r="FDD22"/>
      <c r="FDE22"/>
      <c r="FDF22"/>
      <c r="FDG22"/>
      <c r="FDH22"/>
      <c r="FDI22"/>
      <c r="FDJ22"/>
      <c r="FDK22"/>
      <c r="FDL22"/>
      <c r="FDM22"/>
      <c r="FDN22"/>
      <c r="FDO22"/>
      <c r="FDP22"/>
      <c r="FDQ22"/>
      <c r="FDR22"/>
      <c r="FDS22"/>
      <c r="FDT22"/>
      <c r="FDU22"/>
      <c r="FDV22"/>
      <c r="FDW22"/>
      <c r="FDX22"/>
      <c r="FDY22"/>
      <c r="FDZ22"/>
      <c r="FEA22"/>
      <c r="FEB22"/>
      <c r="FEC22"/>
      <c r="FED22"/>
      <c r="FEE22"/>
      <c r="FEF22"/>
      <c r="FEG22"/>
      <c r="FEH22"/>
      <c r="FEI22"/>
      <c r="FEJ22"/>
      <c r="FEK22"/>
      <c r="FEL22"/>
      <c r="FEM22"/>
      <c r="FEN22"/>
      <c r="FEO22"/>
      <c r="FEP22"/>
      <c r="FEQ22"/>
      <c r="FER22"/>
      <c r="FES22"/>
      <c r="FET22"/>
      <c r="FEU22"/>
      <c r="FEV22"/>
      <c r="FEW22"/>
      <c r="FEX22"/>
      <c r="FEY22"/>
      <c r="FEZ22"/>
      <c r="FFA22"/>
      <c r="FFB22"/>
      <c r="FFC22"/>
      <c r="FFD22"/>
      <c r="FFE22"/>
      <c r="FFF22"/>
      <c r="FFG22"/>
      <c r="FFH22"/>
      <c r="FFI22"/>
      <c r="FFJ22"/>
      <c r="FFK22"/>
      <c r="FFL22"/>
      <c r="FFM22"/>
      <c r="FFN22"/>
      <c r="FFO22"/>
      <c r="FFP22"/>
      <c r="FFQ22"/>
      <c r="FFR22"/>
      <c r="FFS22"/>
      <c r="FFT22"/>
      <c r="FFU22"/>
      <c r="FFV22"/>
      <c r="FFW22"/>
      <c r="FFX22"/>
      <c r="FFY22"/>
      <c r="FFZ22"/>
      <c r="FGA22"/>
      <c r="FGB22"/>
      <c r="FGC22"/>
      <c r="FGD22"/>
      <c r="FGE22"/>
      <c r="FGF22"/>
      <c r="FGG22"/>
      <c r="FGH22"/>
      <c r="FGI22"/>
      <c r="FGJ22"/>
      <c r="FGK22"/>
      <c r="FGL22"/>
      <c r="FGM22"/>
      <c r="FGN22"/>
      <c r="FGO22"/>
      <c r="FGP22"/>
      <c r="FGQ22"/>
      <c r="FGR22"/>
      <c r="FGS22"/>
      <c r="FGT22"/>
      <c r="FGU22"/>
      <c r="FGV22"/>
      <c r="FGW22"/>
      <c r="FGX22"/>
      <c r="FGY22"/>
      <c r="FGZ22"/>
      <c r="FHA22"/>
      <c r="FHB22"/>
      <c r="FHC22"/>
      <c r="FHD22"/>
      <c r="FHE22"/>
      <c r="FHF22"/>
      <c r="FHG22"/>
      <c r="FHH22"/>
      <c r="FHI22"/>
      <c r="FHJ22"/>
      <c r="FHK22"/>
      <c r="FHL22"/>
      <c r="FHM22"/>
      <c r="FHN22"/>
      <c r="FHO22"/>
      <c r="FHP22"/>
      <c r="FHQ22"/>
      <c r="FHR22"/>
      <c r="FHS22"/>
      <c r="FHT22"/>
      <c r="FHU22"/>
      <c r="FHV22"/>
      <c r="FHW22"/>
      <c r="FHX22"/>
      <c r="FHY22"/>
      <c r="FHZ22"/>
      <c r="FIA22"/>
      <c r="FIB22"/>
      <c r="FIC22"/>
      <c r="FID22"/>
      <c r="FIE22"/>
      <c r="FIF22"/>
      <c r="FIG22"/>
      <c r="FIH22"/>
      <c r="FII22"/>
      <c r="FIJ22"/>
      <c r="FIK22"/>
      <c r="FIL22"/>
      <c r="FIM22"/>
      <c r="FIN22"/>
      <c r="FIO22"/>
      <c r="FIP22"/>
      <c r="FIQ22"/>
      <c r="FIR22"/>
      <c r="FIS22"/>
      <c r="FIT22"/>
      <c r="FIU22"/>
      <c r="FIV22"/>
      <c r="FIW22"/>
      <c r="FIX22"/>
      <c r="FIY22"/>
      <c r="FIZ22"/>
      <c r="FJA22"/>
      <c r="FJB22"/>
      <c r="FJC22"/>
      <c r="FJD22"/>
      <c r="FJE22"/>
      <c r="FJF22"/>
      <c r="FJG22"/>
      <c r="FJH22"/>
      <c r="FJI22"/>
      <c r="FJJ22"/>
      <c r="FJK22"/>
      <c r="FJL22"/>
      <c r="FJM22"/>
      <c r="FJN22"/>
      <c r="FJO22"/>
      <c r="FJP22"/>
      <c r="FJQ22"/>
      <c r="FJR22"/>
      <c r="FJS22"/>
      <c r="FJT22"/>
      <c r="FJU22"/>
      <c r="FJV22"/>
      <c r="FJW22"/>
      <c r="FJX22"/>
      <c r="FJY22"/>
      <c r="FJZ22"/>
      <c r="FKA22"/>
      <c r="FKB22"/>
      <c r="FKC22"/>
      <c r="FKD22"/>
      <c r="FKE22"/>
      <c r="FKF22"/>
      <c r="FKG22"/>
      <c r="FKH22"/>
      <c r="FKI22"/>
      <c r="FKJ22"/>
      <c r="FKK22"/>
      <c r="FKL22"/>
      <c r="FKM22"/>
      <c r="FKN22"/>
      <c r="FKO22"/>
      <c r="FKP22"/>
      <c r="FKQ22"/>
      <c r="FKR22"/>
      <c r="FKS22"/>
      <c r="FKT22"/>
      <c r="FKU22"/>
      <c r="FKV22"/>
      <c r="FKW22"/>
      <c r="FKX22"/>
      <c r="FKY22"/>
      <c r="FKZ22"/>
      <c r="FLA22"/>
      <c r="FLB22"/>
      <c r="FLC22"/>
      <c r="FLD22"/>
      <c r="FLE22"/>
      <c r="FLF22"/>
      <c r="FLG22"/>
      <c r="FLH22"/>
      <c r="FLI22"/>
      <c r="FLJ22"/>
      <c r="FLK22"/>
      <c r="FLL22"/>
      <c r="FLM22"/>
      <c r="FLN22"/>
      <c r="FLO22"/>
      <c r="FLP22"/>
      <c r="FLQ22"/>
      <c r="FLR22"/>
      <c r="FLS22"/>
      <c r="FLT22"/>
      <c r="FLU22"/>
      <c r="FLV22"/>
      <c r="FLW22"/>
      <c r="FLX22"/>
      <c r="FLY22"/>
      <c r="FLZ22"/>
      <c r="FMA22"/>
      <c r="FMB22"/>
      <c r="FMC22"/>
      <c r="FMD22"/>
      <c r="FME22"/>
      <c r="FMF22"/>
      <c r="FMG22"/>
      <c r="FMH22"/>
      <c r="FMI22"/>
      <c r="FMJ22"/>
      <c r="FMK22"/>
      <c r="FML22"/>
      <c r="FMM22"/>
      <c r="FMN22"/>
      <c r="FMO22"/>
      <c r="FMP22"/>
      <c r="FMQ22"/>
      <c r="FMR22"/>
      <c r="FMS22"/>
      <c r="FMT22"/>
      <c r="FMU22"/>
      <c r="FMV22"/>
      <c r="FMW22"/>
      <c r="FMX22"/>
      <c r="FMY22"/>
      <c r="FMZ22"/>
      <c r="FNA22"/>
      <c r="FNB22"/>
      <c r="FNC22"/>
      <c r="FND22"/>
      <c r="FNE22"/>
      <c r="FNF22"/>
      <c r="FNG22"/>
      <c r="FNH22"/>
      <c r="FNI22"/>
      <c r="FNJ22"/>
      <c r="FNK22"/>
      <c r="FNL22"/>
      <c r="FNM22"/>
      <c r="FNN22"/>
      <c r="FNO22"/>
      <c r="FNP22"/>
      <c r="FNQ22"/>
      <c r="FNR22"/>
      <c r="FNS22"/>
      <c r="FNT22"/>
      <c r="FNU22"/>
      <c r="FNV22"/>
      <c r="FNW22"/>
      <c r="FNX22"/>
      <c r="FNY22"/>
      <c r="FNZ22"/>
      <c r="FOA22"/>
      <c r="FOB22"/>
      <c r="FOC22"/>
      <c r="FOD22"/>
      <c r="FOE22"/>
      <c r="FOF22"/>
      <c r="FOG22"/>
      <c r="FOH22"/>
      <c r="FOI22"/>
      <c r="FOJ22"/>
      <c r="FOK22"/>
      <c r="FOL22"/>
      <c r="FOM22"/>
      <c r="FON22"/>
      <c r="FOO22"/>
      <c r="FOP22"/>
      <c r="FOQ22"/>
      <c r="FOR22"/>
      <c r="FOS22"/>
      <c r="FOT22"/>
      <c r="FOU22"/>
      <c r="FOV22"/>
      <c r="FOW22"/>
      <c r="FOX22"/>
      <c r="FOY22"/>
      <c r="FOZ22"/>
      <c r="FPA22"/>
      <c r="FPB22"/>
      <c r="FPC22"/>
      <c r="FPD22"/>
      <c r="FPE22"/>
      <c r="FPF22"/>
      <c r="FPG22"/>
      <c r="FPH22"/>
      <c r="FPI22"/>
      <c r="FPJ22"/>
      <c r="FPK22"/>
      <c r="FPL22"/>
      <c r="FPM22"/>
      <c r="FPN22"/>
      <c r="FPO22"/>
      <c r="FPP22"/>
      <c r="FPQ22"/>
      <c r="FPR22"/>
      <c r="FPS22"/>
      <c r="FPT22"/>
      <c r="FPU22"/>
      <c r="FPV22"/>
      <c r="FPW22"/>
      <c r="FPX22"/>
      <c r="FPY22"/>
      <c r="FPZ22"/>
      <c r="FQA22"/>
      <c r="FQB22"/>
      <c r="FQC22"/>
      <c r="FQD22"/>
      <c r="FQE22"/>
      <c r="FQF22"/>
      <c r="FQG22"/>
      <c r="FQH22"/>
      <c r="FQI22"/>
      <c r="FQJ22"/>
      <c r="FQK22"/>
      <c r="FQL22"/>
      <c r="FQM22"/>
      <c r="FQN22"/>
      <c r="FQO22"/>
      <c r="FQP22"/>
      <c r="FQQ22"/>
      <c r="FQR22"/>
      <c r="FQS22"/>
      <c r="FQT22"/>
      <c r="FQU22"/>
      <c r="FQV22"/>
      <c r="FQW22"/>
      <c r="FQX22"/>
      <c r="FQY22"/>
      <c r="FQZ22"/>
      <c r="FRA22"/>
      <c r="FRB22"/>
      <c r="FRC22"/>
      <c r="FRD22"/>
      <c r="FRE22"/>
      <c r="FRF22"/>
      <c r="FRG22"/>
      <c r="FRH22"/>
      <c r="FRI22"/>
      <c r="FRJ22"/>
      <c r="FRK22"/>
      <c r="FRL22"/>
      <c r="FRM22"/>
      <c r="FRN22"/>
      <c r="FRO22"/>
      <c r="FRP22"/>
      <c r="FRQ22"/>
      <c r="FRR22"/>
      <c r="FRS22"/>
      <c r="FRT22"/>
      <c r="FRU22"/>
      <c r="FRV22"/>
      <c r="FRW22"/>
      <c r="FRX22"/>
      <c r="FRY22"/>
      <c r="FRZ22"/>
      <c r="FSA22"/>
      <c r="FSB22"/>
      <c r="FSC22"/>
      <c r="FSD22"/>
      <c r="FSE22"/>
      <c r="FSF22"/>
      <c r="FSG22"/>
      <c r="FSH22"/>
      <c r="FSI22"/>
      <c r="FSJ22"/>
      <c r="FSK22"/>
      <c r="FSL22"/>
      <c r="FSM22"/>
      <c r="FSN22"/>
      <c r="FSO22"/>
      <c r="FSP22"/>
      <c r="FSQ22"/>
      <c r="FSR22"/>
      <c r="FSS22"/>
      <c r="FST22"/>
      <c r="FSU22"/>
      <c r="FSV22"/>
      <c r="FSW22"/>
      <c r="FSX22"/>
      <c r="FSY22"/>
      <c r="FSZ22"/>
      <c r="FTA22"/>
      <c r="FTB22"/>
      <c r="FTC22"/>
      <c r="FTD22"/>
      <c r="FTE22"/>
      <c r="FTF22"/>
      <c r="FTG22"/>
      <c r="FTH22"/>
      <c r="FTI22"/>
      <c r="FTJ22"/>
      <c r="FTK22"/>
      <c r="FTL22"/>
      <c r="FTM22"/>
      <c r="FTN22"/>
      <c r="FTO22"/>
      <c r="FTP22"/>
      <c r="FTQ22"/>
      <c r="FTR22"/>
      <c r="FTS22"/>
      <c r="FTT22"/>
      <c r="FTU22"/>
      <c r="FTV22"/>
      <c r="FTW22"/>
      <c r="FTX22"/>
      <c r="FTY22"/>
      <c r="FTZ22"/>
      <c r="FUA22"/>
      <c r="FUB22"/>
      <c r="FUC22"/>
      <c r="FUD22"/>
      <c r="FUE22"/>
      <c r="FUF22"/>
      <c r="FUG22"/>
      <c r="FUH22"/>
      <c r="FUI22"/>
      <c r="FUJ22"/>
      <c r="FUK22"/>
      <c r="FUL22"/>
      <c r="FUM22"/>
      <c r="FUN22"/>
      <c r="FUO22"/>
      <c r="FUP22"/>
      <c r="FUQ22"/>
      <c r="FUR22"/>
      <c r="FUS22"/>
      <c r="FUT22"/>
      <c r="FUU22"/>
      <c r="FUV22"/>
      <c r="FUW22"/>
      <c r="FUX22"/>
      <c r="FUY22"/>
      <c r="FUZ22"/>
      <c r="FVA22"/>
      <c r="FVB22"/>
      <c r="FVC22"/>
      <c r="FVD22"/>
      <c r="FVE22"/>
      <c r="FVF22"/>
      <c r="FVG22"/>
      <c r="FVH22"/>
      <c r="FVI22"/>
      <c r="FVJ22"/>
      <c r="FVK22"/>
      <c r="FVL22"/>
      <c r="FVM22"/>
      <c r="FVN22"/>
      <c r="FVO22"/>
      <c r="FVP22"/>
      <c r="FVQ22"/>
      <c r="FVR22"/>
      <c r="FVS22"/>
      <c r="FVT22"/>
      <c r="FVU22"/>
      <c r="FVV22"/>
      <c r="FVW22"/>
      <c r="FVX22"/>
      <c r="FVY22"/>
      <c r="FVZ22"/>
      <c r="FWA22"/>
      <c r="FWB22"/>
      <c r="FWC22"/>
      <c r="FWD22"/>
      <c r="FWE22"/>
      <c r="FWF22"/>
      <c r="FWG22"/>
      <c r="FWH22"/>
      <c r="FWI22"/>
      <c r="FWJ22"/>
      <c r="FWK22"/>
      <c r="FWL22"/>
      <c r="FWM22"/>
      <c r="FWN22"/>
      <c r="FWO22"/>
      <c r="FWP22"/>
      <c r="FWQ22"/>
      <c r="FWR22"/>
      <c r="FWS22"/>
      <c r="FWT22"/>
      <c r="FWU22"/>
      <c r="FWV22"/>
      <c r="FWW22"/>
      <c r="FWX22"/>
      <c r="FWY22"/>
      <c r="FWZ22"/>
      <c r="FXA22"/>
      <c r="FXB22"/>
      <c r="FXC22"/>
      <c r="FXD22"/>
      <c r="FXE22"/>
      <c r="FXF22"/>
      <c r="FXG22"/>
      <c r="FXH22"/>
      <c r="FXI22"/>
      <c r="FXJ22"/>
      <c r="FXK22"/>
      <c r="FXL22"/>
      <c r="FXM22"/>
      <c r="FXN22"/>
      <c r="FXO22"/>
      <c r="FXP22"/>
      <c r="FXQ22"/>
      <c r="FXR22"/>
      <c r="FXS22"/>
      <c r="FXT22"/>
      <c r="FXU22"/>
      <c r="FXV22"/>
      <c r="FXW22"/>
      <c r="FXX22"/>
      <c r="FXY22"/>
      <c r="FXZ22"/>
      <c r="FYA22"/>
      <c r="FYB22"/>
      <c r="FYC22"/>
      <c r="FYD22"/>
      <c r="FYE22"/>
      <c r="FYF22"/>
      <c r="FYG22"/>
      <c r="FYH22"/>
      <c r="FYI22"/>
      <c r="FYJ22"/>
      <c r="FYK22"/>
      <c r="FYL22"/>
      <c r="FYM22"/>
      <c r="FYN22"/>
      <c r="FYO22"/>
      <c r="FYP22"/>
      <c r="FYQ22"/>
      <c r="FYR22"/>
      <c r="FYS22"/>
      <c r="FYT22"/>
      <c r="FYU22"/>
      <c r="FYV22"/>
      <c r="FYW22"/>
      <c r="FYX22"/>
      <c r="FYY22"/>
      <c r="FYZ22"/>
      <c r="FZA22"/>
      <c r="FZB22"/>
      <c r="FZC22"/>
      <c r="FZD22"/>
      <c r="FZE22"/>
      <c r="FZF22"/>
      <c r="FZG22"/>
      <c r="FZH22"/>
      <c r="FZI22"/>
      <c r="FZJ22"/>
      <c r="FZK22"/>
      <c r="FZL22"/>
      <c r="FZM22"/>
      <c r="FZN22"/>
      <c r="FZO22"/>
      <c r="FZP22"/>
      <c r="FZQ22"/>
      <c r="FZR22"/>
      <c r="FZS22"/>
      <c r="FZT22"/>
      <c r="FZU22"/>
      <c r="FZV22"/>
      <c r="FZW22"/>
      <c r="FZX22"/>
      <c r="FZY22"/>
      <c r="FZZ22"/>
      <c r="GAA22"/>
      <c r="GAB22"/>
      <c r="GAC22"/>
      <c r="GAD22"/>
      <c r="GAE22"/>
      <c r="GAF22"/>
      <c r="GAG22"/>
      <c r="GAH22"/>
      <c r="GAI22"/>
      <c r="GAJ22"/>
      <c r="GAK22"/>
      <c r="GAL22"/>
      <c r="GAM22"/>
      <c r="GAN22"/>
      <c r="GAO22"/>
      <c r="GAP22"/>
      <c r="GAQ22"/>
      <c r="GAR22"/>
      <c r="GAS22"/>
      <c r="GAT22"/>
      <c r="GAU22"/>
      <c r="GAV22"/>
      <c r="GAW22"/>
      <c r="GAX22"/>
      <c r="GAY22"/>
      <c r="GAZ22"/>
      <c r="GBA22"/>
      <c r="GBB22"/>
      <c r="GBC22"/>
      <c r="GBD22"/>
      <c r="GBE22"/>
      <c r="GBF22"/>
      <c r="GBG22"/>
      <c r="GBH22"/>
      <c r="GBI22"/>
      <c r="GBJ22"/>
      <c r="GBK22"/>
      <c r="GBL22"/>
      <c r="GBM22"/>
      <c r="GBN22"/>
      <c r="GBO22"/>
      <c r="GBP22"/>
      <c r="GBQ22"/>
      <c r="GBR22"/>
      <c r="GBS22"/>
      <c r="GBT22"/>
      <c r="GBU22"/>
      <c r="GBV22"/>
      <c r="GBW22"/>
      <c r="GBX22"/>
      <c r="GBY22"/>
      <c r="GBZ22"/>
      <c r="GCA22"/>
      <c r="GCB22"/>
      <c r="GCC22"/>
      <c r="GCD22"/>
      <c r="GCE22"/>
      <c r="GCF22"/>
      <c r="GCG22"/>
      <c r="GCH22"/>
      <c r="GCI22"/>
      <c r="GCJ22"/>
      <c r="GCK22"/>
      <c r="GCL22"/>
      <c r="GCM22"/>
      <c r="GCN22"/>
      <c r="GCO22"/>
      <c r="GCP22"/>
      <c r="GCQ22"/>
      <c r="GCR22"/>
      <c r="GCS22"/>
      <c r="GCT22"/>
      <c r="GCU22"/>
      <c r="GCV22"/>
      <c r="GCW22"/>
      <c r="GCX22"/>
      <c r="GCY22"/>
      <c r="GCZ22"/>
      <c r="GDA22"/>
      <c r="GDB22"/>
      <c r="GDC22"/>
      <c r="GDD22"/>
      <c r="GDE22"/>
      <c r="GDF22"/>
      <c r="GDG22"/>
      <c r="GDH22"/>
      <c r="GDI22"/>
      <c r="GDJ22"/>
      <c r="GDK22"/>
      <c r="GDL22"/>
      <c r="GDM22"/>
      <c r="GDN22"/>
      <c r="GDO22"/>
      <c r="GDP22"/>
      <c r="GDQ22"/>
      <c r="GDR22"/>
      <c r="GDS22"/>
      <c r="GDT22"/>
      <c r="GDU22"/>
      <c r="GDV22"/>
      <c r="GDW22"/>
      <c r="GDX22"/>
      <c r="GDY22"/>
      <c r="GDZ22"/>
      <c r="GEA22"/>
      <c r="GEB22"/>
      <c r="GEC22"/>
      <c r="GED22"/>
      <c r="GEE22"/>
      <c r="GEF22"/>
      <c r="GEG22"/>
      <c r="GEH22"/>
      <c r="GEI22"/>
      <c r="GEJ22"/>
      <c r="GEK22"/>
      <c r="GEL22"/>
      <c r="GEM22"/>
      <c r="GEN22"/>
      <c r="GEO22"/>
      <c r="GEP22"/>
      <c r="GEQ22"/>
      <c r="GER22"/>
      <c r="GES22"/>
      <c r="GET22"/>
      <c r="GEU22"/>
      <c r="GEV22"/>
      <c r="GEW22"/>
      <c r="GEX22"/>
      <c r="GEY22"/>
      <c r="GEZ22"/>
      <c r="GFA22"/>
      <c r="GFB22"/>
      <c r="GFC22"/>
      <c r="GFD22"/>
      <c r="GFE22"/>
      <c r="GFF22"/>
      <c r="GFG22"/>
      <c r="GFH22"/>
      <c r="GFI22"/>
      <c r="GFJ22"/>
      <c r="GFK22"/>
      <c r="GFL22"/>
      <c r="GFM22"/>
      <c r="GFN22"/>
      <c r="GFO22"/>
      <c r="GFP22"/>
      <c r="GFQ22"/>
      <c r="GFR22"/>
      <c r="GFS22"/>
      <c r="GFT22"/>
      <c r="GFU22"/>
      <c r="GFV22"/>
      <c r="GFW22"/>
      <c r="GFX22"/>
      <c r="GFY22"/>
      <c r="GFZ22"/>
      <c r="GGA22"/>
      <c r="GGB22"/>
      <c r="GGC22"/>
      <c r="GGD22"/>
      <c r="GGE22"/>
      <c r="GGF22"/>
      <c r="GGG22"/>
      <c r="GGH22"/>
      <c r="GGI22"/>
      <c r="GGJ22"/>
      <c r="GGK22"/>
      <c r="GGL22"/>
      <c r="GGM22"/>
      <c r="GGN22"/>
      <c r="GGO22"/>
      <c r="GGP22"/>
      <c r="GGQ22"/>
      <c r="GGR22"/>
      <c r="GGS22"/>
      <c r="GGT22"/>
      <c r="GGU22"/>
      <c r="GGV22"/>
      <c r="GGW22"/>
      <c r="GGX22"/>
      <c r="GGY22"/>
      <c r="GGZ22"/>
      <c r="GHA22"/>
      <c r="GHB22"/>
      <c r="GHC22"/>
      <c r="GHD22"/>
      <c r="GHE22"/>
      <c r="GHF22"/>
      <c r="GHG22"/>
      <c r="GHH22"/>
      <c r="GHI22"/>
      <c r="GHJ22"/>
      <c r="GHK22"/>
      <c r="GHL22"/>
      <c r="GHM22"/>
      <c r="GHN22"/>
      <c r="GHO22"/>
      <c r="GHP22"/>
      <c r="GHQ22"/>
      <c r="GHR22"/>
      <c r="GHS22"/>
      <c r="GHT22"/>
      <c r="GHU22"/>
      <c r="GHV22"/>
      <c r="GHW22"/>
      <c r="GHX22"/>
      <c r="GHY22"/>
      <c r="GHZ22"/>
      <c r="GIA22"/>
      <c r="GIB22"/>
      <c r="GIC22"/>
      <c r="GID22"/>
      <c r="GIE22"/>
      <c r="GIF22"/>
      <c r="GIG22"/>
      <c r="GIH22"/>
      <c r="GII22"/>
      <c r="GIJ22"/>
      <c r="GIK22"/>
      <c r="GIL22"/>
      <c r="GIM22"/>
      <c r="GIN22"/>
      <c r="GIO22"/>
      <c r="GIP22"/>
      <c r="GIQ22"/>
      <c r="GIR22"/>
      <c r="GIS22"/>
      <c r="GIT22"/>
      <c r="GIU22"/>
      <c r="GIV22"/>
      <c r="GIW22"/>
      <c r="GIX22"/>
      <c r="GIY22"/>
      <c r="GIZ22"/>
      <c r="GJA22"/>
      <c r="GJB22"/>
      <c r="GJC22"/>
      <c r="GJD22"/>
      <c r="GJE22"/>
      <c r="GJF22"/>
      <c r="GJG22"/>
      <c r="GJH22"/>
      <c r="GJI22"/>
      <c r="GJJ22"/>
      <c r="GJK22"/>
      <c r="GJL22"/>
      <c r="GJM22"/>
      <c r="GJN22"/>
      <c r="GJO22"/>
      <c r="GJP22"/>
      <c r="GJQ22"/>
      <c r="GJR22"/>
      <c r="GJS22"/>
      <c r="GJT22"/>
      <c r="GJU22"/>
      <c r="GJV22"/>
      <c r="GJW22"/>
      <c r="GJX22"/>
      <c r="GJY22"/>
      <c r="GJZ22"/>
      <c r="GKA22"/>
      <c r="GKB22"/>
      <c r="GKC22"/>
      <c r="GKD22"/>
      <c r="GKE22"/>
      <c r="GKF22"/>
      <c r="GKG22"/>
      <c r="GKH22"/>
      <c r="GKI22"/>
      <c r="GKJ22"/>
      <c r="GKK22"/>
      <c r="GKL22"/>
      <c r="GKM22"/>
      <c r="GKN22"/>
      <c r="GKO22"/>
      <c r="GKP22"/>
      <c r="GKQ22"/>
      <c r="GKR22"/>
      <c r="GKS22"/>
      <c r="GKT22"/>
      <c r="GKU22"/>
      <c r="GKV22"/>
      <c r="GKW22"/>
      <c r="GKX22"/>
      <c r="GKY22"/>
      <c r="GKZ22"/>
      <c r="GLA22"/>
      <c r="GLB22"/>
      <c r="GLC22"/>
      <c r="GLD22"/>
      <c r="GLE22"/>
      <c r="GLF22"/>
      <c r="GLG22"/>
      <c r="GLH22"/>
      <c r="GLI22"/>
      <c r="GLJ22"/>
      <c r="GLK22"/>
      <c r="GLL22"/>
      <c r="GLM22"/>
      <c r="GLN22"/>
      <c r="GLO22"/>
      <c r="GLP22"/>
      <c r="GLQ22"/>
      <c r="GLR22"/>
      <c r="GLS22"/>
      <c r="GLT22"/>
      <c r="GLU22"/>
      <c r="GLV22"/>
      <c r="GLW22"/>
      <c r="GLX22"/>
      <c r="GLY22"/>
      <c r="GLZ22"/>
      <c r="GMA22"/>
      <c r="GMB22"/>
      <c r="GMC22"/>
      <c r="GMD22"/>
      <c r="GME22"/>
      <c r="GMF22"/>
      <c r="GMG22"/>
      <c r="GMH22"/>
      <c r="GMI22"/>
      <c r="GMJ22"/>
      <c r="GMK22"/>
      <c r="GML22"/>
      <c r="GMM22"/>
      <c r="GMN22"/>
      <c r="GMO22"/>
      <c r="GMP22"/>
      <c r="GMQ22"/>
      <c r="GMR22"/>
      <c r="GMS22"/>
      <c r="GMT22"/>
      <c r="GMU22"/>
      <c r="GMV22"/>
      <c r="GMW22"/>
      <c r="GMX22"/>
      <c r="GMY22"/>
      <c r="GMZ22"/>
      <c r="GNA22"/>
      <c r="GNB22"/>
      <c r="GNC22"/>
      <c r="GND22"/>
      <c r="GNE22"/>
      <c r="GNF22"/>
      <c r="GNG22"/>
      <c r="GNH22"/>
      <c r="GNI22"/>
      <c r="GNJ22"/>
      <c r="GNK22"/>
      <c r="GNL22"/>
      <c r="GNM22"/>
      <c r="GNN22"/>
      <c r="GNO22"/>
      <c r="GNP22"/>
      <c r="GNQ22"/>
      <c r="GNR22"/>
      <c r="GNS22"/>
      <c r="GNT22"/>
      <c r="GNU22"/>
      <c r="GNV22"/>
      <c r="GNW22"/>
      <c r="GNX22"/>
      <c r="GNY22"/>
      <c r="GNZ22"/>
      <c r="GOA22"/>
      <c r="GOB22"/>
      <c r="GOC22"/>
      <c r="GOD22"/>
      <c r="GOE22"/>
      <c r="GOF22"/>
      <c r="GOG22"/>
      <c r="GOH22"/>
      <c r="GOI22"/>
      <c r="GOJ22"/>
      <c r="GOK22"/>
      <c r="GOL22"/>
      <c r="GOM22"/>
      <c r="GON22"/>
      <c r="GOO22"/>
      <c r="GOP22"/>
      <c r="GOQ22"/>
      <c r="GOR22"/>
      <c r="GOS22"/>
      <c r="GOT22"/>
      <c r="GOU22"/>
      <c r="GOV22"/>
      <c r="GOW22"/>
      <c r="GOX22"/>
      <c r="GOY22"/>
      <c r="GOZ22"/>
      <c r="GPA22"/>
      <c r="GPB22"/>
      <c r="GPC22"/>
      <c r="GPD22"/>
      <c r="GPE22"/>
      <c r="GPF22"/>
      <c r="GPG22"/>
      <c r="GPH22"/>
      <c r="GPI22"/>
      <c r="GPJ22"/>
      <c r="GPK22"/>
      <c r="GPL22"/>
      <c r="GPM22"/>
      <c r="GPN22"/>
      <c r="GPO22"/>
      <c r="GPP22"/>
      <c r="GPQ22"/>
      <c r="GPR22"/>
      <c r="GPS22"/>
      <c r="GPT22"/>
      <c r="GPU22"/>
      <c r="GPV22"/>
      <c r="GPW22"/>
      <c r="GPX22"/>
      <c r="GPY22"/>
      <c r="GPZ22"/>
      <c r="GQA22"/>
      <c r="GQB22"/>
      <c r="GQC22"/>
      <c r="GQD22"/>
      <c r="GQE22"/>
      <c r="GQF22"/>
      <c r="GQG22"/>
      <c r="GQH22"/>
      <c r="GQI22"/>
      <c r="GQJ22"/>
      <c r="GQK22"/>
      <c r="GQL22"/>
      <c r="GQM22"/>
      <c r="GQN22"/>
      <c r="GQO22"/>
      <c r="GQP22"/>
      <c r="GQQ22"/>
      <c r="GQR22"/>
      <c r="GQS22"/>
      <c r="GQT22"/>
      <c r="GQU22"/>
      <c r="GQV22"/>
      <c r="GQW22"/>
      <c r="GQX22"/>
      <c r="GQY22"/>
      <c r="GQZ22"/>
      <c r="GRA22"/>
      <c r="GRB22"/>
      <c r="GRC22"/>
      <c r="GRD22"/>
      <c r="GRE22"/>
      <c r="GRF22"/>
      <c r="GRG22"/>
      <c r="GRH22"/>
      <c r="GRI22"/>
      <c r="GRJ22"/>
      <c r="GRK22"/>
      <c r="GRL22"/>
      <c r="GRM22"/>
      <c r="GRN22"/>
      <c r="GRO22"/>
      <c r="GRP22"/>
      <c r="GRQ22"/>
      <c r="GRR22"/>
      <c r="GRS22"/>
      <c r="GRT22"/>
      <c r="GRU22"/>
      <c r="GRV22"/>
      <c r="GRW22"/>
      <c r="GRX22"/>
      <c r="GRY22"/>
      <c r="GRZ22"/>
      <c r="GSA22"/>
      <c r="GSB22"/>
      <c r="GSC22"/>
      <c r="GSD22"/>
      <c r="GSE22"/>
      <c r="GSF22"/>
      <c r="GSG22"/>
      <c r="GSH22"/>
      <c r="GSI22"/>
      <c r="GSJ22"/>
      <c r="GSK22"/>
      <c r="GSL22"/>
      <c r="GSM22"/>
      <c r="GSN22"/>
      <c r="GSO22"/>
      <c r="GSP22"/>
      <c r="GSQ22"/>
      <c r="GSR22"/>
      <c r="GSS22"/>
      <c r="GST22"/>
      <c r="GSU22"/>
      <c r="GSV22"/>
      <c r="GSW22"/>
      <c r="GSX22"/>
      <c r="GSY22"/>
      <c r="GSZ22"/>
      <c r="GTA22"/>
      <c r="GTB22"/>
      <c r="GTC22"/>
      <c r="GTD22"/>
      <c r="GTE22"/>
      <c r="GTF22"/>
      <c r="GTG22"/>
      <c r="GTH22"/>
      <c r="GTI22"/>
      <c r="GTJ22"/>
      <c r="GTK22"/>
      <c r="GTL22"/>
      <c r="GTM22"/>
      <c r="GTN22"/>
      <c r="GTO22"/>
      <c r="GTP22"/>
      <c r="GTQ22"/>
      <c r="GTR22"/>
      <c r="GTS22"/>
      <c r="GTT22"/>
      <c r="GTU22"/>
      <c r="GTV22"/>
      <c r="GTW22"/>
      <c r="GTX22"/>
      <c r="GTY22"/>
      <c r="GTZ22"/>
      <c r="GUA22"/>
      <c r="GUB22"/>
      <c r="GUC22"/>
      <c r="GUD22"/>
      <c r="GUE22"/>
      <c r="GUF22"/>
      <c r="GUG22"/>
      <c r="GUH22"/>
      <c r="GUI22"/>
      <c r="GUJ22"/>
      <c r="GUK22"/>
      <c r="GUL22"/>
      <c r="GUM22"/>
      <c r="GUN22"/>
      <c r="GUO22"/>
      <c r="GUP22"/>
      <c r="GUQ22"/>
      <c r="GUR22"/>
      <c r="GUS22"/>
      <c r="GUT22"/>
      <c r="GUU22"/>
      <c r="GUV22"/>
      <c r="GUW22"/>
      <c r="GUX22"/>
      <c r="GUY22"/>
      <c r="GUZ22"/>
      <c r="GVA22"/>
      <c r="GVB22"/>
      <c r="GVC22"/>
      <c r="GVD22"/>
      <c r="GVE22"/>
      <c r="GVF22"/>
      <c r="GVG22"/>
      <c r="GVH22"/>
      <c r="GVI22"/>
      <c r="GVJ22"/>
      <c r="GVK22"/>
      <c r="GVL22"/>
      <c r="GVM22"/>
      <c r="GVN22"/>
      <c r="GVO22"/>
      <c r="GVP22"/>
      <c r="GVQ22"/>
      <c r="GVR22"/>
      <c r="GVS22"/>
      <c r="GVT22"/>
      <c r="GVU22"/>
      <c r="GVV22"/>
      <c r="GVW22"/>
      <c r="GVX22"/>
      <c r="GVY22"/>
      <c r="GVZ22"/>
      <c r="GWA22"/>
      <c r="GWB22"/>
      <c r="GWC22"/>
      <c r="GWD22"/>
      <c r="GWE22"/>
      <c r="GWF22"/>
      <c r="GWG22"/>
      <c r="GWH22"/>
      <c r="GWI22"/>
      <c r="GWJ22"/>
      <c r="GWK22"/>
      <c r="GWL22"/>
      <c r="GWM22"/>
      <c r="GWN22"/>
      <c r="GWO22"/>
      <c r="GWP22"/>
      <c r="GWQ22"/>
      <c r="GWR22"/>
      <c r="GWS22"/>
      <c r="GWT22"/>
      <c r="GWU22"/>
      <c r="GWV22"/>
      <c r="GWW22"/>
      <c r="GWX22"/>
      <c r="GWY22"/>
      <c r="GWZ22"/>
      <c r="GXA22"/>
      <c r="GXB22"/>
      <c r="GXC22"/>
      <c r="GXD22"/>
      <c r="GXE22"/>
      <c r="GXF22"/>
      <c r="GXG22"/>
      <c r="GXH22"/>
      <c r="GXI22"/>
      <c r="GXJ22"/>
      <c r="GXK22"/>
      <c r="GXL22"/>
      <c r="GXM22"/>
      <c r="GXN22"/>
      <c r="GXO22"/>
      <c r="GXP22"/>
      <c r="GXQ22"/>
      <c r="GXR22"/>
      <c r="GXS22"/>
      <c r="GXT22"/>
      <c r="GXU22"/>
      <c r="GXV22"/>
      <c r="GXW22"/>
      <c r="GXX22"/>
      <c r="GXY22"/>
      <c r="GXZ22"/>
      <c r="GYA22"/>
      <c r="GYB22"/>
      <c r="GYC22"/>
      <c r="GYD22"/>
      <c r="GYE22"/>
      <c r="GYF22"/>
      <c r="GYG22"/>
      <c r="GYH22"/>
      <c r="GYI22"/>
      <c r="GYJ22"/>
      <c r="GYK22"/>
      <c r="GYL22"/>
      <c r="GYM22"/>
      <c r="GYN22"/>
      <c r="GYO22"/>
      <c r="GYP22"/>
      <c r="GYQ22"/>
      <c r="GYR22"/>
      <c r="GYS22"/>
      <c r="GYT22"/>
      <c r="GYU22"/>
      <c r="GYV22"/>
      <c r="GYW22"/>
      <c r="GYX22"/>
      <c r="GYY22"/>
      <c r="GYZ22"/>
      <c r="GZA22"/>
      <c r="GZB22"/>
      <c r="GZC22"/>
      <c r="GZD22"/>
      <c r="GZE22"/>
      <c r="GZF22"/>
      <c r="GZG22"/>
      <c r="GZH22"/>
      <c r="GZI22"/>
      <c r="GZJ22"/>
      <c r="GZK22"/>
      <c r="GZL22"/>
      <c r="GZM22"/>
      <c r="GZN22"/>
      <c r="GZO22"/>
      <c r="GZP22"/>
      <c r="GZQ22"/>
      <c r="GZR22"/>
      <c r="GZS22"/>
      <c r="GZT22"/>
      <c r="GZU22"/>
      <c r="GZV22"/>
      <c r="GZW22"/>
      <c r="GZX22"/>
      <c r="GZY22"/>
      <c r="GZZ22"/>
      <c r="HAA22"/>
      <c r="HAB22"/>
      <c r="HAC22"/>
      <c r="HAD22"/>
      <c r="HAE22"/>
      <c r="HAF22"/>
      <c r="HAG22"/>
      <c r="HAH22"/>
      <c r="HAI22"/>
      <c r="HAJ22"/>
      <c r="HAK22"/>
      <c r="HAL22"/>
      <c r="HAM22"/>
      <c r="HAN22"/>
      <c r="HAO22"/>
      <c r="HAP22"/>
      <c r="HAQ22"/>
      <c r="HAR22"/>
      <c r="HAS22"/>
      <c r="HAT22"/>
      <c r="HAU22"/>
      <c r="HAV22"/>
      <c r="HAW22"/>
      <c r="HAX22"/>
      <c r="HAY22"/>
      <c r="HAZ22"/>
      <c r="HBA22"/>
      <c r="HBB22"/>
      <c r="HBC22"/>
      <c r="HBD22"/>
      <c r="HBE22"/>
      <c r="HBF22"/>
      <c r="HBG22"/>
      <c r="HBH22"/>
      <c r="HBI22"/>
      <c r="HBJ22"/>
      <c r="HBK22"/>
      <c r="HBL22"/>
      <c r="HBM22"/>
      <c r="HBN22"/>
      <c r="HBO22"/>
      <c r="HBP22"/>
      <c r="HBQ22"/>
      <c r="HBR22"/>
      <c r="HBS22"/>
      <c r="HBT22"/>
      <c r="HBU22"/>
      <c r="HBV22"/>
      <c r="HBW22"/>
      <c r="HBX22"/>
      <c r="HBY22"/>
      <c r="HBZ22"/>
      <c r="HCA22"/>
      <c r="HCB22"/>
      <c r="HCC22"/>
      <c r="HCD22"/>
      <c r="HCE22"/>
      <c r="HCF22"/>
      <c r="HCG22"/>
      <c r="HCH22"/>
      <c r="HCI22"/>
      <c r="HCJ22"/>
      <c r="HCK22"/>
      <c r="HCL22"/>
      <c r="HCM22"/>
      <c r="HCN22"/>
      <c r="HCO22"/>
      <c r="HCP22"/>
      <c r="HCQ22"/>
      <c r="HCR22"/>
      <c r="HCS22"/>
      <c r="HCT22"/>
      <c r="HCU22"/>
      <c r="HCV22"/>
      <c r="HCW22"/>
      <c r="HCX22"/>
      <c r="HCY22"/>
      <c r="HCZ22"/>
      <c r="HDA22"/>
      <c r="HDB22"/>
      <c r="HDC22"/>
      <c r="HDD22"/>
      <c r="HDE22"/>
      <c r="HDF22"/>
      <c r="HDG22"/>
      <c r="HDH22"/>
      <c r="HDI22"/>
      <c r="HDJ22"/>
      <c r="HDK22"/>
      <c r="HDL22"/>
      <c r="HDM22"/>
      <c r="HDN22"/>
      <c r="HDO22"/>
      <c r="HDP22"/>
      <c r="HDQ22"/>
      <c r="HDR22"/>
      <c r="HDS22"/>
      <c r="HDT22"/>
      <c r="HDU22"/>
      <c r="HDV22"/>
      <c r="HDW22"/>
      <c r="HDX22"/>
      <c r="HDY22"/>
      <c r="HDZ22"/>
      <c r="HEA22"/>
      <c r="HEB22"/>
      <c r="HEC22"/>
      <c r="HED22"/>
      <c r="HEE22"/>
      <c r="HEF22"/>
      <c r="HEG22"/>
      <c r="HEH22"/>
      <c r="HEI22"/>
      <c r="HEJ22"/>
      <c r="HEK22"/>
      <c r="HEL22"/>
      <c r="HEM22"/>
      <c r="HEN22"/>
      <c r="HEO22"/>
      <c r="HEP22"/>
      <c r="HEQ22"/>
      <c r="HER22"/>
      <c r="HES22"/>
      <c r="HET22"/>
      <c r="HEU22"/>
      <c r="HEV22"/>
      <c r="HEW22"/>
      <c r="HEX22"/>
      <c r="HEY22"/>
      <c r="HEZ22"/>
      <c r="HFA22"/>
      <c r="HFB22"/>
      <c r="HFC22"/>
      <c r="HFD22"/>
      <c r="HFE22"/>
      <c r="HFF22"/>
      <c r="HFG22"/>
      <c r="HFH22"/>
      <c r="HFI22"/>
      <c r="HFJ22"/>
      <c r="HFK22"/>
      <c r="HFL22"/>
      <c r="HFM22"/>
      <c r="HFN22"/>
      <c r="HFO22"/>
      <c r="HFP22"/>
      <c r="HFQ22"/>
      <c r="HFR22"/>
      <c r="HFS22"/>
      <c r="HFT22"/>
      <c r="HFU22"/>
      <c r="HFV22"/>
      <c r="HFW22"/>
      <c r="HFX22"/>
      <c r="HFY22"/>
      <c r="HFZ22"/>
      <c r="HGA22"/>
      <c r="HGB22"/>
      <c r="HGC22"/>
      <c r="HGD22"/>
      <c r="HGE22"/>
      <c r="HGF22"/>
      <c r="HGG22"/>
      <c r="HGH22"/>
      <c r="HGI22"/>
      <c r="HGJ22"/>
      <c r="HGK22"/>
      <c r="HGL22"/>
      <c r="HGM22"/>
      <c r="HGN22"/>
      <c r="HGO22"/>
      <c r="HGP22"/>
      <c r="HGQ22"/>
      <c r="HGR22"/>
      <c r="HGS22"/>
      <c r="HGT22"/>
      <c r="HGU22"/>
      <c r="HGV22"/>
      <c r="HGW22"/>
      <c r="HGX22"/>
      <c r="HGY22"/>
      <c r="HGZ22"/>
      <c r="HHA22"/>
      <c r="HHB22"/>
      <c r="HHC22"/>
      <c r="HHD22"/>
      <c r="HHE22"/>
      <c r="HHF22"/>
      <c r="HHG22"/>
      <c r="HHH22"/>
      <c r="HHI22"/>
      <c r="HHJ22"/>
      <c r="HHK22"/>
      <c r="HHL22"/>
      <c r="HHM22"/>
      <c r="HHN22"/>
      <c r="HHO22"/>
      <c r="HHP22"/>
      <c r="HHQ22"/>
      <c r="HHR22"/>
      <c r="HHS22"/>
      <c r="HHT22"/>
      <c r="HHU22"/>
      <c r="HHV22"/>
      <c r="HHW22"/>
      <c r="HHX22"/>
      <c r="HHY22"/>
      <c r="HHZ22"/>
      <c r="HIA22"/>
      <c r="HIB22"/>
      <c r="HIC22"/>
      <c r="HID22"/>
      <c r="HIE22"/>
      <c r="HIF22"/>
      <c r="HIG22"/>
      <c r="HIH22"/>
      <c r="HII22"/>
      <c r="HIJ22"/>
      <c r="HIK22"/>
      <c r="HIL22"/>
      <c r="HIM22"/>
      <c r="HIN22"/>
      <c r="HIO22"/>
      <c r="HIP22"/>
      <c r="HIQ22"/>
      <c r="HIR22"/>
      <c r="HIS22"/>
      <c r="HIT22"/>
      <c r="HIU22"/>
      <c r="HIV22"/>
      <c r="HIW22"/>
      <c r="HIX22"/>
      <c r="HIY22"/>
      <c r="HIZ22"/>
      <c r="HJA22"/>
      <c r="HJB22"/>
      <c r="HJC22"/>
      <c r="HJD22"/>
      <c r="HJE22"/>
      <c r="HJF22"/>
      <c r="HJG22"/>
      <c r="HJH22"/>
      <c r="HJI22"/>
      <c r="HJJ22"/>
      <c r="HJK22"/>
      <c r="HJL22"/>
      <c r="HJM22"/>
      <c r="HJN22"/>
      <c r="HJO22"/>
      <c r="HJP22"/>
      <c r="HJQ22"/>
      <c r="HJR22"/>
      <c r="HJS22"/>
      <c r="HJT22"/>
    </row>
    <row r="23" spans="1:5688" x14ac:dyDescent="0.45">
      <c r="A23"/>
      <c r="B23"/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  <c r="AMK23"/>
      <c r="AML23"/>
      <c r="AMM23"/>
      <c r="AMN23"/>
      <c r="AMO23"/>
      <c r="AMP23"/>
      <c r="AMQ23"/>
      <c r="AMR23"/>
      <c r="AMS23"/>
      <c r="AMT23"/>
      <c r="AMU23"/>
      <c r="AMV23"/>
      <c r="AMW23"/>
      <c r="AMX23"/>
      <c r="AMY23"/>
      <c r="AMZ23"/>
      <c r="ANA23"/>
      <c r="ANB23"/>
      <c r="ANC23"/>
      <c r="AND23"/>
      <c r="ANE23"/>
      <c r="ANF23"/>
      <c r="ANG23"/>
      <c r="ANH23"/>
      <c r="ANI23"/>
      <c r="ANJ23"/>
      <c r="ANK23"/>
      <c r="ANL23"/>
      <c r="ANM23"/>
      <c r="ANN23"/>
      <c r="ANO23"/>
      <c r="ANP23"/>
      <c r="ANQ23"/>
      <c r="ANR23"/>
      <c r="ANS23"/>
      <c r="ANT23"/>
      <c r="ANU23"/>
      <c r="ANV23"/>
      <c r="ANW23"/>
      <c r="ANX23"/>
      <c r="ANY23"/>
      <c r="ANZ23"/>
      <c r="AOA23"/>
      <c r="AOB23"/>
      <c r="AOC23"/>
      <c r="AOD23"/>
      <c r="AOE23"/>
      <c r="AOF23"/>
      <c r="AOG23"/>
      <c r="AOH23"/>
      <c r="AOI23"/>
      <c r="AOJ23"/>
      <c r="AOK23"/>
      <c r="AOL23"/>
      <c r="AOM23"/>
      <c r="AON23"/>
      <c r="AOO23"/>
      <c r="AOP23"/>
      <c r="AOQ23"/>
      <c r="AOR23"/>
      <c r="AOS23"/>
      <c r="AOT23"/>
      <c r="AOU23"/>
      <c r="AOV23"/>
      <c r="AOW23"/>
      <c r="AOX23"/>
      <c r="AOY23"/>
      <c r="AOZ23"/>
      <c r="APA23"/>
      <c r="APB23"/>
      <c r="APC23"/>
      <c r="APD23"/>
      <c r="APE23"/>
      <c r="APF23"/>
      <c r="APG23"/>
      <c r="APH23"/>
      <c r="API23"/>
      <c r="APJ23"/>
      <c r="APK23"/>
      <c r="APL23"/>
      <c r="APM23"/>
      <c r="APN23"/>
      <c r="APO23"/>
      <c r="APP23"/>
      <c r="APQ23"/>
      <c r="APR23"/>
      <c r="APS23"/>
      <c r="APT23"/>
      <c r="APU23"/>
      <c r="APV23"/>
      <c r="APW23"/>
      <c r="APX23"/>
      <c r="APY23"/>
      <c r="APZ23"/>
      <c r="AQA23"/>
      <c r="AQB23"/>
      <c r="AQC23"/>
      <c r="AQD23"/>
      <c r="AQE23"/>
      <c r="AQF23"/>
      <c r="AQG23"/>
      <c r="AQH23"/>
      <c r="AQI23"/>
      <c r="AQJ23"/>
      <c r="AQK23"/>
      <c r="AQL23"/>
      <c r="AQM23"/>
      <c r="AQN23"/>
      <c r="AQO23"/>
      <c r="AQP23"/>
      <c r="AQQ23"/>
      <c r="AQR23"/>
      <c r="AQS23"/>
      <c r="AQT23"/>
      <c r="AQU23"/>
      <c r="AQV23"/>
      <c r="AQW23"/>
      <c r="AQX23"/>
      <c r="AQY23"/>
      <c r="AQZ23"/>
      <c r="ARA23"/>
      <c r="ARB23"/>
      <c r="ARC23"/>
      <c r="ARD23"/>
      <c r="ARE23"/>
      <c r="ARF23"/>
      <c r="ARG23"/>
      <c r="ARH23"/>
      <c r="ARI23"/>
      <c r="ARJ23"/>
      <c r="ARK23"/>
      <c r="ARL23"/>
      <c r="ARM23"/>
      <c r="ARN23"/>
      <c r="ARO23"/>
      <c r="ARP23"/>
      <c r="ARQ23"/>
      <c r="ARR23"/>
      <c r="ARS23"/>
      <c r="ART23"/>
      <c r="ARU23"/>
      <c r="ARV23"/>
      <c r="ARW23"/>
      <c r="ARX23"/>
      <c r="ARY23"/>
      <c r="ARZ23"/>
      <c r="ASA23"/>
      <c r="ASB23"/>
      <c r="ASC23"/>
      <c r="ASD23"/>
      <c r="ASE23"/>
      <c r="ASF23"/>
      <c r="ASG23"/>
      <c r="ASH23"/>
      <c r="ASI23"/>
      <c r="ASJ23"/>
      <c r="ASK23"/>
      <c r="ASL23"/>
      <c r="ASM23"/>
      <c r="ASN23"/>
      <c r="ASO23"/>
      <c r="ASP23"/>
      <c r="ASQ23"/>
      <c r="ASR23"/>
      <c r="ASS23"/>
      <c r="AST23"/>
      <c r="ASU23"/>
      <c r="ASV23"/>
      <c r="ASW23"/>
      <c r="ASX23"/>
      <c r="ASY23"/>
      <c r="ASZ23"/>
      <c r="ATA23"/>
      <c r="ATB23"/>
      <c r="ATC23"/>
      <c r="ATD23"/>
      <c r="ATE23"/>
      <c r="ATF23"/>
      <c r="ATG23"/>
      <c r="ATH23"/>
      <c r="ATI23"/>
      <c r="ATJ23"/>
      <c r="ATK23"/>
      <c r="ATL23"/>
      <c r="ATM23"/>
      <c r="ATN23"/>
      <c r="ATO23"/>
      <c r="ATP23"/>
      <c r="ATQ23"/>
      <c r="ATR23"/>
      <c r="ATS23"/>
      <c r="ATT23"/>
      <c r="ATU23"/>
      <c r="ATV23"/>
      <c r="ATW23"/>
      <c r="ATX23"/>
      <c r="ATY23"/>
      <c r="ATZ23"/>
      <c r="AUA23"/>
      <c r="AUB23"/>
      <c r="AUC23"/>
      <c r="AUD23"/>
      <c r="AUE23"/>
      <c r="AUF23"/>
      <c r="AUG23"/>
      <c r="AUH23"/>
      <c r="AUI23"/>
      <c r="AUJ23"/>
      <c r="AUK23"/>
      <c r="AUL23"/>
      <c r="AUM23"/>
      <c r="AUN23"/>
      <c r="AUO23"/>
      <c r="AUP23"/>
      <c r="AUQ23"/>
      <c r="AUR23"/>
      <c r="AUS23"/>
      <c r="AUT23"/>
      <c r="AUU23"/>
      <c r="AUV23"/>
      <c r="AUW23"/>
      <c r="AUX23"/>
      <c r="AUY23"/>
      <c r="AUZ23"/>
      <c r="AVA23"/>
      <c r="AVB23"/>
      <c r="AVC23"/>
      <c r="AVD23"/>
      <c r="AVE23"/>
      <c r="AVF23"/>
      <c r="AVG23"/>
      <c r="AVH23"/>
      <c r="AVI23"/>
      <c r="AVJ23"/>
      <c r="AVK23"/>
      <c r="AVL23"/>
      <c r="AVM23"/>
      <c r="AVN23"/>
      <c r="AVO23"/>
      <c r="AVP23"/>
      <c r="AVQ23"/>
      <c r="AVR23"/>
      <c r="AVS23"/>
      <c r="AVT23"/>
      <c r="AVU23"/>
      <c r="AVV23"/>
      <c r="AVW23"/>
      <c r="AVX23"/>
      <c r="AVY23"/>
      <c r="AVZ23"/>
      <c r="AWA23"/>
      <c r="AWB23"/>
      <c r="AWC23"/>
      <c r="AWD23"/>
      <c r="AWE23"/>
      <c r="AWF23"/>
      <c r="AWG23"/>
      <c r="AWH23"/>
      <c r="AWI23"/>
      <c r="AWJ23"/>
      <c r="AWK23"/>
      <c r="AWL23"/>
      <c r="AWM23"/>
      <c r="AWN23"/>
      <c r="AWO23"/>
      <c r="AWP23"/>
      <c r="AWQ23"/>
      <c r="AWR23"/>
      <c r="AWS23"/>
      <c r="AWT23"/>
      <c r="AWU23"/>
      <c r="AWV23"/>
      <c r="AWW23"/>
      <c r="AWX23"/>
      <c r="AWY23"/>
      <c r="AWZ23"/>
      <c r="AXA23"/>
      <c r="AXB23"/>
      <c r="AXC23"/>
      <c r="AXD23"/>
      <c r="AXE23"/>
      <c r="AXF23"/>
      <c r="AXG23"/>
      <c r="AXH23"/>
      <c r="AXI23"/>
      <c r="AXJ23"/>
      <c r="AXK23"/>
      <c r="AXL23"/>
      <c r="AXM23"/>
      <c r="AXN23"/>
      <c r="AXO23"/>
      <c r="AXP23"/>
      <c r="AXQ23"/>
      <c r="AXR23"/>
      <c r="AXS23"/>
      <c r="AXT23"/>
      <c r="AXU23"/>
      <c r="AXV23"/>
      <c r="AXW23"/>
      <c r="AXX23"/>
      <c r="AXY23"/>
      <c r="AXZ23"/>
      <c r="AYA23"/>
      <c r="AYB23"/>
      <c r="AYC23"/>
      <c r="AYD23"/>
      <c r="AYE23"/>
      <c r="AYF23"/>
      <c r="AYG23"/>
      <c r="AYH23"/>
      <c r="AYI23"/>
      <c r="AYJ23"/>
      <c r="AYK23"/>
      <c r="AYL23"/>
      <c r="AYM23"/>
      <c r="AYN23"/>
      <c r="AYO23"/>
      <c r="AYP23"/>
      <c r="AYQ23"/>
      <c r="AYR23"/>
      <c r="AYS23"/>
      <c r="AYT23"/>
      <c r="AYU23"/>
      <c r="AYV23"/>
      <c r="AYW23"/>
      <c r="AYX23"/>
      <c r="AYY23"/>
      <c r="AYZ23"/>
      <c r="AZA23"/>
      <c r="AZB23"/>
      <c r="AZC23"/>
      <c r="AZD23"/>
      <c r="AZE23"/>
      <c r="AZF23"/>
      <c r="AZG23"/>
      <c r="AZH23"/>
      <c r="AZI23"/>
      <c r="AZJ23"/>
      <c r="AZK23"/>
      <c r="AZL23"/>
      <c r="AZM23"/>
      <c r="AZN23"/>
      <c r="AZO23"/>
      <c r="AZP23"/>
      <c r="AZQ23"/>
      <c r="AZR23"/>
      <c r="AZS23"/>
      <c r="AZT23"/>
      <c r="AZU23"/>
      <c r="AZV23"/>
      <c r="AZW23"/>
      <c r="AZX23"/>
      <c r="AZY23"/>
      <c r="AZZ23"/>
      <c r="BAA23"/>
      <c r="BAB23"/>
      <c r="BAC23"/>
      <c r="BAD23"/>
      <c r="BAE23"/>
      <c r="BAF23"/>
      <c r="BAG23"/>
      <c r="BAH23"/>
      <c r="BAI23"/>
      <c r="BAJ23"/>
      <c r="BAK23"/>
      <c r="BAL23"/>
      <c r="BAM23"/>
      <c r="BAN23"/>
      <c r="BAO23"/>
      <c r="BAP23"/>
      <c r="BAQ23"/>
      <c r="BAR23"/>
      <c r="BAS23"/>
      <c r="BAT23"/>
      <c r="BAU23"/>
      <c r="BAV23"/>
      <c r="BAW23"/>
      <c r="BAX23"/>
      <c r="BAY23"/>
      <c r="BAZ23"/>
      <c r="BBA23"/>
      <c r="BBB23"/>
      <c r="BBC23"/>
      <c r="BBD23"/>
      <c r="BBE23"/>
      <c r="BBF23"/>
      <c r="BBG23"/>
      <c r="BBH23"/>
      <c r="BBI23"/>
      <c r="BBJ23"/>
      <c r="BBK23"/>
      <c r="BBL23"/>
      <c r="BBM23"/>
      <c r="BBN23"/>
      <c r="BBO23"/>
      <c r="BBP23"/>
      <c r="BBQ23"/>
      <c r="BBR23"/>
      <c r="BBS23"/>
      <c r="BBT23"/>
      <c r="BBU23"/>
      <c r="BBV23"/>
      <c r="BBW23"/>
      <c r="BBX23"/>
      <c r="BBY23"/>
      <c r="BBZ23"/>
      <c r="BCA23"/>
      <c r="BCB23"/>
      <c r="BCC23"/>
      <c r="BCD23"/>
      <c r="BCE23"/>
      <c r="BCF23"/>
      <c r="BCG23"/>
      <c r="BCH23"/>
      <c r="BCI23"/>
      <c r="BCJ23"/>
      <c r="BCK23"/>
      <c r="BCL23"/>
      <c r="BCM23"/>
      <c r="BCN23"/>
      <c r="BCO23"/>
      <c r="BCP23"/>
      <c r="BCQ23"/>
      <c r="BCR23"/>
      <c r="BCS23"/>
      <c r="BCT23"/>
      <c r="BCU23"/>
      <c r="BCV23"/>
      <c r="BCW23"/>
      <c r="BCX23"/>
      <c r="BCY23"/>
      <c r="BCZ23"/>
      <c r="BDA23"/>
      <c r="BDB23"/>
      <c r="BDC23"/>
      <c r="BDD23"/>
      <c r="BDE23"/>
      <c r="BDF23"/>
      <c r="BDG23"/>
      <c r="BDH23"/>
      <c r="BDI23"/>
      <c r="BDJ23"/>
      <c r="BDK23"/>
      <c r="BDL23"/>
      <c r="BDM23"/>
      <c r="BDN23"/>
      <c r="BDO23"/>
      <c r="BDP23"/>
      <c r="BDQ23"/>
      <c r="BDR23"/>
      <c r="BDS23"/>
      <c r="BDT23"/>
      <c r="BDU23"/>
      <c r="BDV23"/>
      <c r="BDW23"/>
      <c r="BDX23"/>
      <c r="BDY23"/>
      <c r="BDZ23"/>
      <c r="BEA23"/>
      <c r="BEB23"/>
      <c r="BEC23"/>
      <c r="BED23"/>
      <c r="BEE23"/>
      <c r="BEF23"/>
      <c r="BEG23"/>
      <c r="BEH23"/>
      <c r="BEI23"/>
      <c r="BEJ23"/>
      <c r="BEK23"/>
      <c r="BEL23"/>
      <c r="BEM23"/>
      <c r="BEN23"/>
      <c r="BEO23"/>
      <c r="BEP23"/>
      <c r="BEQ23"/>
      <c r="BER23"/>
      <c r="BES23"/>
      <c r="BET23"/>
      <c r="BEU23"/>
      <c r="BEV23"/>
      <c r="BEW23"/>
      <c r="BEX23"/>
      <c r="BEY23"/>
      <c r="BEZ23"/>
      <c r="BFA23"/>
      <c r="BFB23"/>
      <c r="BFC23"/>
      <c r="BFD23"/>
      <c r="BFE23"/>
      <c r="BFF23"/>
      <c r="BFG23"/>
      <c r="BFH23"/>
      <c r="BFI23"/>
      <c r="BFJ23"/>
      <c r="BFK23"/>
      <c r="BFL23"/>
      <c r="BFM23"/>
      <c r="BFN23"/>
      <c r="BFO23"/>
      <c r="BFP23"/>
      <c r="BFQ23"/>
      <c r="BFR23"/>
      <c r="BFS23"/>
      <c r="BFT23"/>
      <c r="BFU23"/>
      <c r="BFV23"/>
      <c r="BFW23"/>
      <c r="BFX23"/>
      <c r="BFY23"/>
      <c r="BFZ23"/>
      <c r="BGA23"/>
      <c r="BGB23"/>
      <c r="BGC23"/>
      <c r="BGD23"/>
      <c r="BGE23"/>
      <c r="BGF23"/>
      <c r="BGG23"/>
      <c r="BGH23"/>
      <c r="BGI23"/>
      <c r="BGJ23"/>
      <c r="BGK23"/>
      <c r="BGL23"/>
      <c r="BGM23"/>
      <c r="BGN23"/>
      <c r="BGO23"/>
      <c r="BGP23"/>
      <c r="BGQ23"/>
      <c r="BGR23"/>
      <c r="BGS23"/>
      <c r="BGT23"/>
      <c r="BGU23"/>
      <c r="BGV23"/>
      <c r="BGW23"/>
      <c r="BGX23"/>
      <c r="BGY23"/>
      <c r="BGZ23"/>
      <c r="BHA23"/>
      <c r="BHB23"/>
      <c r="BHC23"/>
      <c r="BHD23"/>
      <c r="BHE23"/>
      <c r="BHF23"/>
      <c r="BHG23"/>
      <c r="BHH23"/>
      <c r="BHI23"/>
      <c r="BHJ23"/>
      <c r="BHK23"/>
      <c r="BHL23"/>
      <c r="BHM23"/>
      <c r="BHN23"/>
      <c r="BHO23"/>
      <c r="BHP23"/>
      <c r="BHQ23"/>
      <c r="BHR23"/>
      <c r="BHS23"/>
      <c r="BHT23"/>
      <c r="BHU23"/>
      <c r="BHV23"/>
      <c r="BHW23"/>
      <c r="BHX23"/>
      <c r="BHY23"/>
      <c r="BHZ23"/>
      <c r="BIA23"/>
      <c r="BIB23"/>
      <c r="BIC23"/>
      <c r="BID23"/>
      <c r="BIE23"/>
      <c r="BIF23"/>
      <c r="BIG23"/>
      <c r="BIH23"/>
      <c r="BII23"/>
      <c r="BIJ23"/>
      <c r="BIK23"/>
      <c r="BIL23"/>
      <c r="BIM23"/>
      <c r="BIN23"/>
      <c r="BIO23"/>
      <c r="BIP23"/>
      <c r="BIQ23"/>
      <c r="BIR23"/>
      <c r="BIS23"/>
      <c r="BIT23"/>
      <c r="BIU23"/>
      <c r="BIV23"/>
      <c r="BIW23"/>
      <c r="BIX23"/>
      <c r="BIY23"/>
      <c r="BIZ23"/>
      <c r="BJA23"/>
      <c r="BJB23"/>
      <c r="BJC23"/>
      <c r="BJD23"/>
      <c r="BJE23"/>
      <c r="BJF23"/>
      <c r="BJG23"/>
      <c r="BJH23"/>
      <c r="BJI23"/>
      <c r="BJJ23"/>
      <c r="BJK23"/>
      <c r="BJL23"/>
      <c r="BJM23"/>
      <c r="BJN23"/>
      <c r="BJO23"/>
      <c r="BJP23"/>
      <c r="BJQ23"/>
      <c r="BJR23"/>
      <c r="BJS23"/>
      <c r="BJT23"/>
      <c r="BJU23"/>
      <c r="BJV23"/>
      <c r="BJW23"/>
      <c r="BJX23"/>
      <c r="BJY23"/>
      <c r="BJZ23"/>
      <c r="BKA23"/>
      <c r="BKB23"/>
      <c r="BKC23"/>
      <c r="BKD23"/>
      <c r="BKE23"/>
      <c r="BKF23"/>
      <c r="BKG23"/>
      <c r="BKH23"/>
      <c r="BKI23"/>
      <c r="BKJ23"/>
      <c r="BKK23"/>
      <c r="BKL23"/>
      <c r="BKM23"/>
      <c r="BKN23"/>
      <c r="BKO23"/>
      <c r="BKP23"/>
      <c r="BKQ23"/>
      <c r="BKR23"/>
      <c r="BKS23"/>
      <c r="BKT23"/>
      <c r="BKU23"/>
      <c r="BKV23"/>
      <c r="BKW23"/>
      <c r="BKX23"/>
      <c r="BKY23"/>
      <c r="BKZ23"/>
      <c r="BLA23"/>
      <c r="BLB23"/>
      <c r="BLC23"/>
      <c r="BLD23"/>
      <c r="BLE23"/>
      <c r="BLF23"/>
      <c r="BLG23"/>
      <c r="BLH23"/>
      <c r="BLI23"/>
      <c r="BLJ23"/>
      <c r="BLK23"/>
      <c r="BLL23"/>
      <c r="BLM23"/>
      <c r="BLN23"/>
      <c r="BLO23"/>
      <c r="BLP23"/>
      <c r="BLQ23"/>
      <c r="BLR23"/>
      <c r="BLS23"/>
      <c r="BLT23"/>
      <c r="BLU23"/>
      <c r="BLV23"/>
      <c r="BLW23"/>
      <c r="BLX23"/>
      <c r="BLY23"/>
      <c r="BLZ23"/>
      <c r="BMA23"/>
      <c r="BMB23"/>
      <c r="BMC23"/>
      <c r="BMD23"/>
      <c r="BME23"/>
      <c r="BMF23"/>
      <c r="BMG23"/>
      <c r="BMH23"/>
      <c r="BMI23"/>
      <c r="BMJ23"/>
      <c r="BMK23"/>
      <c r="BML23"/>
      <c r="BMM23"/>
      <c r="BMN23"/>
      <c r="BMO23"/>
      <c r="BMP23"/>
      <c r="BMQ23"/>
      <c r="BMR23"/>
      <c r="BMS23"/>
      <c r="BMT23"/>
      <c r="BMU23"/>
      <c r="BMV23"/>
      <c r="BMW23"/>
      <c r="BMX23"/>
      <c r="BMY23"/>
      <c r="BMZ23"/>
      <c r="BNA23"/>
      <c r="BNB23"/>
      <c r="BNC23"/>
      <c r="BND23"/>
      <c r="BNE23"/>
      <c r="BNF23"/>
      <c r="BNG23"/>
      <c r="BNH23"/>
      <c r="BNI23"/>
      <c r="BNJ23"/>
      <c r="BNK23"/>
      <c r="BNL23"/>
      <c r="BNM23"/>
      <c r="BNN23"/>
      <c r="BNO23"/>
      <c r="BNP23"/>
      <c r="BNQ23"/>
      <c r="BNR23"/>
      <c r="BNS23"/>
      <c r="BNT23"/>
      <c r="BNU23"/>
      <c r="BNV23"/>
      <c r="BNW23"/>
      <c r="BNX23"/>
      <c r="BNY23"/>
      <c r="BNZ23"/>
      <c r="BOA23"/>
      <c r="BOB23"/>
      <c r="BOC23"/>
      <c r="BOD23"/>
      <c r="BOE23"/>
      <c r="BOF23"/>
      <c r="BOG23"/>
      <c r="BOH23"/>
      <c r="BOI23"/>
      <c r="BOJ23"/>
      <c r="BOK23"/>
      <c r="BOL23"/>
      <c r="BOM23"/>
      <c r="BON23"/>
      <c r="BOO23"/>
      <c r="BOP23"/>
      <c r="BOQ23"/>
      <c r="BOR23"/>
      <c r="BOS23"/>
      <c r="BOT23"/>
      <c r="BOU23"/>
      <c r="BOV23"/>
      <c r="BOW23"/>
      <c r="BOX23"/>
      <c r="BOY23"/>
      <c r="BOZ23"/>
      <c r="BPA23"/>
      <c r="BPB23"/>
      <c r="BPC23"/>
      <c r="BPD23"/>
      <c r="BPE23"/>
      <c r="BPF23"/>
      <c r="BPG23"/>
      <c r="BPH23"/>
      <c r="BPI23"/>
      <c r="BPJ23"/>
      <c r="BPK23"/>
      <c r="BPL23"/>
      <c r="BPM23"/>
      <c r="BPN23"/>
      <c r="BPO23"/>
      <c r="BPP23"/>
      <c r="BPQ23"/>
      <c r="BPR23"/>
      <c r="BPS23"/>
      <c r="BPT23"/>
      <c r="BPU23"/>
      <c r="BPV23"/>
      <c r="BPW23"/>
      <c r="BPX23"/>
      <c r="BPY23"/>
      <c r="BPZ23"/>
      <c r="BQA23"/>
      <c r="BQB23"/>
      <c r="BQC23"/>
      <c r="BQD23"/>
      <c r="BQE23"/>
      <c r="BQF23"/>
      <c r="BQG23"/>
      <c r="BQH23"/>
      <c r="BQI23"/>
      <c r="BQJ23"/>
      <c r="BQK23"/>
      <c r="BQL23"/>
      <c r="BQM23"/>
      <c r="BQN23"/>
      <c r="BQO23"/>
      <c r="BQP23"/>
      <c r="BQQ23"/>
      <c r="BQR23"/>
      <c r="BQS23"/>
      <c r="BQT23"/>
      <c r="BQU23"/>
      <c r="BQV23"/>
      <c r="BQW23"/>
      <c r="BQX23"/>
      <c r="BQY23"/>
      <c r="BQZ23"/>
      <c r="BRA23"/>
      <c r="BRB23"/>
      <c r="BRC23"/>
      <c r="BRD23"/>
      <c r="BRE23"/>
      <c r="BRF23"/>
      <c r="BRG23"/>
      <c r="BRH23"/>
      <c r="BRI23"/>
      <c r="BRJ23"/>
      <c r="BRK23"/>
      <c r="BRL23"/>
      <c r="BRM23"/>
      <c r="BRN23"/>
      <c r="BRO23"/>
      <c r="BRP23"/>
      <c r="BRQ23"/>
      <c r="BRR23"/>
      <c r="BRS23"/>
      <c r="BRT23"/>
      <c r="BRU23"/>
      <c r="BRV23"/>
      <c r="BRW23"/>
      <c r="BRX23"/>
      <c r="BRY23"/>
      <c r="BRZ23"/>
      <c r="BSA23"/>
      <c r="BSB23"/>
      <c r="BSC23"/>
      <c r="BSD23"/>
      <c r="BSE23"/>
      <c r="BSF23"/>
      <c r="BSG23"/>
      <c r="BSH23"/>
      <c r="BSI23"/>
      <c r="BSJ23"/>
      <c r="BSK23"/>
      <c r="BSL23"/>
      <c r="BSM23"/>
      <c r="BSN23"/>
      <c r="BSO23"/>
      <c r="BSP23"/>
      <c r="BSQ23"/>
      <c r="BSR23"/>
      <c r="BSS23"/>
      <c r="BST23"/>
      <c r="BSU23"/>
      <c r="BSV23"/>
      <c r="BSW23"/>
      <c r="BSX23"/>
      <c r="BSY23"/>
      <c r="BSZ23"/>
      <c r="BTA23"/>
      <c r="BTB23"/>
      <c r="BTC23"/>
      <c r="BTD23"/>
      <c r="BTE23"/>
      <c r="BTF23"/>
      <c r="BTG23"/>
      <c r="BTH23"/>
      <c r="BTI23"/>
      <c r="BTJ23"/>
      <c r="BTK23"/>
      <c r="BTL23"/>
      <c r="BTM23"/>
      <c r="BTN23"/>
      <c r="BTO23"/>
      <c r="BTP23"/>
      <c r="BTQ23"/>
      <c r="BTR23"/>
      <c r="BTS23"/>
      <c r="BTT23"/>
      <c r="BTU23"/>
      <c r="BTV23"/>
      <c r="BTW23"/>
      <c r="BTX23"/>
      <c r="BTY23"/>
      <c r="BTZ23"/>
      <c r="BUA23"/>
      <c r="BUB23"/>
      <c r="BUC23"/>
      <c r="BUD23"/>
      <c r="BUE23"/>
      <c r="BUF23"/>
      <c r="BUG23"/>
      <c r="BUH23"/>
      <c r="BUI23"/>
      <c r="BUJ23"/>
      <c r="BUK23"/>
      <c r="BUL23"/>
      <c r="BUM23"/>
      <c r="BUN23"/>
      <c r="BUO23"/>
      <c r="BUP23"/>
      <c r="BUQ23"/>
      <c r="BUR23"/>
      <c r="BUS23"/>
      <c r="BUT23"/>
      <c r="BUU23"/>
      <c r="BUV23"/>
      <c r="BUW23"/>
      <c r="BUX23"/>
      <c r="BUY23"/>
      <c r="BUZ23"/>
      <c r="BVA23"/>
      <c r="BVB23"/>
      <c r="BVC23"/>
      <c r="BVD23"/>
      <c r="BVE23"/>
      <c r="BVF23"/>
      <c r="BVG23"/>
      <c r="BVH23"/>
      <c r="BVI23"/>
      <c r="BVJ23"/>
      <c r="BVK23"/>
      <c r="BVL23"/>
      <c r="BVM23"/>
      <c r="BVN23"/>
      <c r="BVO23"/>
      <c r="BVP23"/>
      <c r="BVQ23"/>
      <c r="BVR23"/>
      <c r="BVS23"/>
      <c r="BVT23"/>
      <c r="BVU23"/>
      <c r="BVV23"/>
      <c r="BVW23"/>
      <c r="BVX23"/>
      <c r="BVY23"/>
      <c r="BVZ23"/>
      <c r="BWA23"/>
      <c r="BWB23"/>
      <c r="BWC23"/>
      <c r="BWD23"/>
      <c r="BWE23"/>
      <c r="BWF23"/>
      <c r="BWG23"/>
      <c r="BWH23"/>
      <c r="BWI23"/>
      <c r="BWJ23"/>
      <c r="BWK23"/>
      <c r="BWL23"/>
      <c r="BWM23"/>
      <c r="BWN23"/>
      <c r="BWO23"/>
      <c r="BWP23"/>
      <c r="BWQ23"/>
      <c r="BWR23"/>
      <c r="BWS23"/>
      <c r="BWT23"/>
      <c r="BWU23"/>
      <c r="BWV23"/>
      <c r="BWW23"/>
      <c r="BWX23"/>
      <c r="BWY23"/>
      <c r="BWZ23"/>
      <c r="BXA23"/>
      <c r="BXB23"/>
      <c r="BXC23"/>
      <c r="BXD23"/>
      <c r="BXE23"/>
      <c r="BXF23"/>
      <c r="BXG23"/>
      <c r="BXH23"/>
      <c r="BXI23"/>
      <c r="BXJ23"/>
      <c r="BXK23"/>
      <c r="BXL23"/>
      <c r="BXM23"/>
      <c r="BXN23"/>
      <c r="BXO23"/>
      <c r="BXP23"/>
      <c r="BXQ23"/>
      <c r="BXR23"/>
      <c r="BXS23"/>
      <c r="BXT23"/>
      <c r="BXU23"/>
      <c r="BXV23"/>
      <c r="BXW23"/>
      <c r="BXX23"/>
      <c r="BXY23"/>
      <c r="BXZ23"/>
      <c r="BYA23"/>
      <c r="BYB23"/>
      <c r="BYC23"/>
      <c r="BYD23"/>
      <c r="BYE23"/>
      <c r="BYF23"/>
      <c r="BYG23"/>
      <c r="BYH23"/>
      <c r="BYI23"/>
      <c r="BYJ23"/>
      <c r="BYK23"/>
      <c r="BYL23"/>
      <c r="BYM23"/>
      <c r="BYN23"/>
      <c r="BYO23"/>
      <c r="BYP23"/>
      <c r="BYQ23"/>
      <c r="BYR23"/>
      <c r="BYS23"/>
      <c r="BYT23"/>
      <c r="BYU23"/>
      <c r="BYV23"/>
      <c r="BYW23"/>
      <c r="BYX23"/>
      <c r="BYY23"/>
      <c r="BYZ23"/>
      <c r="BZA23"/>
      <c r="BZB23"/>
      <c r="BZC23"/>
      <c r="BZD23"/>
      <c r="BZE23"/>
      <c r="BZF23"/>
      <c r="BZG23"/>
      <c r="BZH23"/>
      <c r="BZI23"/>
      <c r="BZJ23"/>
      <c r="BZK23"/>
      <c r="BZL23"/>
      <c r="BZM23"/>
      <c r="BZN23"/>
      <c r="BZO23"/>
      <c r="BZP23"/>
      <c r="BZQ23"/>
      <c r="BZR23"/>
      <c r="BZS23"/>
      <c r="BZT23"/>
      <c r="BZU23"/>
      <c r="BZV23"/>
      <c r="BZW23"/>
      <c r="BZX23"/>
      <c r="BZY23"/>
      <c r="BZZ23"/>
      <c r="CAA23"/>
      <c r="CAB23"/>
      <c r="CAC23"/>
      <c r="CAD23"/>
      <c r="CAE23"/>
      <c r="CAF23"/>
      <c r="CAG23"/>
      <c r="CAH23"/>
      <c r="CAI23"/>
      <c r="CAJ23"/>
      <c r="CAK23"/>
      <c r="CAL23"/>
      <c r="CAM23"/>
      <c r="CAN23"/>
      <c r="CAO23"/>
      <c r="CAP23"/>
      <c r="CAQ23"/>
      <c r="CAR23"/>
      <c r="CAS23"/>
      <c r="CAT23"/>
      <c r="CAU23"/>
      <c r="CAV23"/>
      <c r="CAW23"/>
      <c r="CAX23"/>
      <c r="CAY23"/>
      <c r="CAZ23"/>
      <c r="CBA23"/>
      <c r="CBB23"/>
      <c r="CBC23"/>
      <c r="CBD23"/>
      <c r="CBE23"/>
      <c r="CBF23"/>
      <c r="CBG23"/>
      <c r="CBH23"/>
      <c r="CBI23"/>
      <c r="CBJ23"/>
      <c r="CBK23"/>
      <c r="CBL23"/>
      <c r="CBM23"/>
      <c r="CBN23"/>
      <c r="CBO23"/>
      <c r="CBP23"/>
      <c r="CBQ23"/>
      <c r="CBR23"/>
      <c r="CBS23"/>
      <c r="CBT23"/>
      <c r="CBU23"/>
      <c r="CBV23"/>
      <c r="CBW23"/>
      <c r="CBX23"/>
      <c r="CBY23"/>
      <c r="CBZ23"/>
      <c r="CCA23"/>
      <c r="CCB23"/>
      <c r="CCC23"/>
      <c r="CCD23"/>
      <c r="CCE23"/>
      <c r="CCF23"/>
      <c r="CCG23"/>
      <c r="CCH23"/>
      <c r="CCI23"/>
      <c r="CCJ23"/>
      <c r="CCK23"/>
      <c r="CCL23"/>
      <c r="CCM23"/>
      <c r="CCN23"/>
      <c r="CCO23"/>
      <c r="CCP23"/>
      <c r="CCQ23"/>
      <c r="CCR23"/>
      <c r="CCS23"/>
      <c r="CCT23"/>
      <c r="CCU23"/>
      <c r="CCV23"/>
      <c r="CCW23"/>
      <c r="CCX23"/>
      <c r="CCY23"/>
      <c r="CCZ23"/>
      <c r="CDA23"/>
      <c r="CDB23"/>
      <c r="CDC23"/>
      <c r="CDD23"/>
      <c r="CDE23"/>
      <c r="CDF23"/>
      <c r="CDG23"/>
      <c r="CDH23"/>
      <c r="CDI23"/>
      <c r="CDJ23"/>
      <c r="CDK23"/>
      <c r="CDL23"/>
      <c r="CDM23"/>
      <c r="CDN23"/>
      <c r="CDO23"/>
      <c r="CDP23"/>
      <c r="CDQ23"/>
      <c r="CDR23"/>
      <c r="CDS23"/>
      <c r="CDT23"/>
      <c r="CDU23"/>
      <c r="CDV23"/>
      <c r="CDW23"/>
      <c r="CDX23"/>
      <c r="CDY23"/>
      <c r="CDZ23"/>
      <c r="CEA23"/>
      <c r="CEB23"/>
      <c r="CEC23"/>
      <c r="CED23"/>
      <c r="CEE23"/>
      <c r="CEF23"/>
      <c r="CEG23"/>
      <c r="CEH23"/>
      <c r="CEI23"/>
      <c r="CEJ23"/>
      <c r="CEK23"/>
      <c r="CEL23"/>
      <c r="CEM23"/>
      <c r="CEN23"/>
      <c r="CEO23"/>
      <c r="CEP23"/>
      <c r="CEQ23"/>
      <c r="CER23"/>
      <c r="CES23"/>
      <c r="CET23"/>
      <c r="CEU23"/>
      <c r="CEV23"/>
      <c r="CEW23"/>
      <c r="CEX23"/>
      <c r="CEY23"/>
      <c r="CEZ23"/>
      <c r="CFA23"/>
      <c r="CFB23"/>
      <c r="CFC23"/>
      <c r="CFD23"/>
      <c r="CFE23"/>
      <c r="CFF23"/>
      <c r="CFG23"/>
      <c r="CFH23"/>
      <c r="CFI23"/>
      <c r="CFJ23"/>
      <c r="CFK23"/>
      <c r="CFL23"/>
      <c r="CFM23"/>
      <c r="CFN23"/>
      <c r="CFO23"/>
      <c r="CFP23"/>
      <c r="CFQ23"/>
      <c r="CFR23"/>
      <c r="CFS23"/>
      <c r="CFT23"/>
      <c r="CFU23"/>
      <c r="CFV23"/>
      <c r="CFW23"/>
      <c r="CFX23"/>
      <c r="CFY23"/>
      <c r="CFZ23"/>
      <c r="CGA23"/>
      <c r="CGB23"/>
      <c r="CGC23"/>
      <c r="CGD23"/>
      <c r="CGE23"/>
      <c r="CGF23"/>
      <c r="CGG23"/>
      <c r="CGH23"/>
      <c r="CGI23"/>
      <c r="CGJ23"/>
      <c r="CGK23"/>
      <c r="CGL23"/>
      <c r="CGM23"/>
      <c r="CGN23"/>
      <c r="CGO23"/>
      <c r="CGP23"/>
      <c r="CGQ23"/>
      <c r="CGR23"/>
      <c r="CGS23"/>
      <c r="CGT23"/>
      <c r="CGU23"/>
      <c r="CGV23"/>
      <c r="CGW23"/>
      <c r="CGX23"/>
      <c r="CGY23"/>
      <c r="CGZ23"/>
      <c r="CHA23"/>
      <c r="CHB23"/>
      <c r="CHC23"/>
      <c r="CHD23"/>
      <c r="CHE23"/>
      <c r="CHF23"/>
      <c r="CHG23"/>
      <c r="CHH23"/>
      <c r="CHI23"/>
      <c r="CHJ23"/>
      <c r="CHK23"/>
      <c r="CHL23"/>
      <c r="CHM23"/>
      <c r="CHN23"/>
      <c r="CHO23"/>
      <c r="CHP23"/>
      <c r="CHQ23"/>
      <c r="CHR23"/>
      <c r="CHS23"/>
      <c r="CHT23"/>
      <c r="CHU23"/>
      <c r="CHV23"/>
      <c r="CHW23"/>
      <c r="CHX23"/>
      <c r="CHY23"/>
      <c r="CHZ23"/>
      <c r="CIA23"/>
      <c r="CIB23"/>
      <c r="CIC23"/>
      <c r="CID23"/>
      <c r="CIE23"/>
      <c r="CIF23"/>
      <c r="CIG23"/>
      <c r="CIH23"/>
      <c r="CII23"/>
      <c r="CIJ23"/>
      <c r="CIK23"/>
      <c r="CIL23"/>
      <c r="CIM23"/>
      <c r="CIN23"/>
      <c r="CIO23"/>
      <c r="CIP23"/>
      <c r="CIQ23"/>
      <c r="CIR23"/>
      <c r="CIS23"/>
      <c r="CIT23"/>
      <c r="CIU23"/>
      <c r="CIV23"/>
      <c r="CIW23"/>
      <c r="CIX23"/>
      <c r="CIY23"/>
      <c r="CIZ23"/>
      <c r="CJA23"/>
      <c r="CJB23"/>
      <c r="CJC23"/>
      <c r="CJD23"/>
      <c r="CJE23"/>
      <c r="CJF23"/>
      <c r="CJG23"/>
      <c r="CJH23"/>
      <c r="CJI23"/>
      <c r="CJJ23"/>
      <c r="CJK23"/>
      <c r="CJL23"/>
      <c r="CJM23"/>
      <c r="CJN23"/>
      <c r="CJO23"/>
      <c r="CJP23"/>
      <c r="CJQ23"/>
      <c r="CJR23"/>
      <c r="CJS23"/>
      <c r="CJT23"/>
      <c r="CJU23"/>
      <c r="CJV23"/>
      <c r="CJW23"/>
      <c r="CJX23"/>
      <c r="CJY23"/>
      <c r="CJZ23"/>
      <c r="CKA23"/>
      <c r="CKB23"/>
      <c r="CKC23"/>
      <c r="CKD23"/>
      <c r="CKE23"/>
      <c r="CKF23"/>
      <c r="CKG23"/>
      <c r="CKH23"/>
      <c r="CKI23"/>
      <c r="CKJ23"/>
      <c r="CKK23"/>
      <c r="CKL23"/>
      <c r="CKM23"/>
      <c r="CKN23"/>
      <c r="CKO23"/>
      <c r="CKP23"/>
      <c r="CKQ23"/>
      <c r="CKR23"/>
      <c r="CKS23"/>
      <c r="CKT23"/>
      <c r="CKU23"/>
      <c r="CKV23"/>
      <c r="CKW23"/>
      <c r="CKX23"/>
      <c r="CKY23"/>
      <c r="CKZ23"/>
      <c r="CLA23"/>
      <c r="CLB23"/>
      <c r="CLC23"/>
      <c r="CLD23"/>
      <c r="CLE23"/>
      <c r="CLF23"/>
      <c r="CLG23"/>
      <c r="CLH23"/>
      <c r="CLI23"/>
      <c r="CLJ23"/>
      <c r="CLK23"/>
      <c r="CLL23"/>
      <c r="CLM23"/>
      <c r="CLN23"/>
      <c r="CLO23"/>
      <c r="CLP23"/>
      <c r="CLQ23"/>
      <c r="CLR23"/>
      <c r="CLS23"/>
      <c r="CLT23"/>
      <c r="CLU23"/>
      <c r="CLV23"/>
      <c r="CLW23"/>
      <c r="CLX23"/>
      <c r="CLY23"/>
      <c r="CLZ23"/>
      <c r="CMA23"/>
      <c r="CMB23"/>
      <c r="CMC23"/>
      <c r="CMD23"/>
      <c r="CME23"/>
      <c r="CMF23"/>
      <c r="CMG23"/>
      <c r="CMH23"/>
      <c r="CMI23"/>
      <c r="CMJ23"/>
      <c r="CMK23"/>
      <c r="CML23"/>
      <c r="CMM23"/>
      <c r="CMN23"/>
      <c r="CMO23"/>
      <c r="CMP23"/>
      <c r="CMQ23"/>
      <c r="CMR23"/>
      <c r="CMS23"/>
      <c r="CMT23"/>
      <c r="CMU23"/>
      <c r="CMV23"/>
      <c r="CMW23"/>
      <c r="CMX23"/>
      <c r="CMY23"/>
      <c r="CMZ23"/>
      <c r="CNA23"/>
      <c r="CNB23"/>
      <c r="CNC23"/>
      <c r="CND23"/>
      <c r="CNE23"/>
      <c r="CNF23"/>
      <c r="CNG23"/>
      <c r="CNH23"/>
      <c r="CNI23"/>
      <c r="CNJ23"/>
      <c r="CNK23"/>
      <c r="CNL23"/>
      <c r="CNM23"/>
      <c r="CNN23"/>
      <c r="CNO23"/>
      <c r="CNP23"/>
      <c r="CNQ23"/>
      <c r="CNR23"/>
      <c r="CNS23"/>
      <c r="CNT23"/>
      <c r="CNU23"/>
      <c r="CNV23"/>
      <c r="CNW23"/>
      <c r="CNX23"/>
      <c r="CNY23"/>
      <c r="CNZ23"/>
      <c r="COA23"/>
      <c r="COB23"/>
      <c r="COC23"/>
      <c r="COD23"/>
      <c r="COE23"/>
      <c r="COF23"/>
      <c r="COG23"/>
      <c r="COH23"/>
      <c r="COI23"/>
      <c r="COJ23"/>
      <c r="COK23"/>
      <c r="COL23"/>
      <c r="COM23"/>
      <c r="CON23"/>
      <c r="COO23"/>
      <c r="COP23"/>
      <c r="COQ23"/>
      <c r="COR23"/>
      <c r="COS23"/>
      <c r="COT23"/>
      <c r="COU23"/>
      <c r="COV23"/>
      <c r="COW23"/>
      <c r="COX23"/>
      <c r="COY23"/>
      <c r="COZ23"/>
      <c r="CPA23"/>
      <c r="CPB23"/>
      <c r="CPC23"/>
      <c r="CPD23"/>
      <c r="CPE23"/>
      <c r="CPF23"/>
      <c r="CPG23"/>
      <c r="CPH23"/>
      <c r="CPI23"/>
      <c r="CPJ23"/>
      <c r="CPK23"/>
      <c r="CPL23"/>
      <c r="CPM23"/>
      <c r="CPN23"/>
      <c r="CPO23"/>
      <c r="CPP23"/>
      <c r="CPQ23"/>
      <c r="CPR23"/>
      <c r="CPS23"/>
      <c r="CPT23"/>
      <c r="CPU23"/>
      <c r="CPV23"/>
      <c r="CPW23"/>
      <c r="CPX23"/>
      <c r="CPY23"/>
      <c r="CPZ23"/>
      <c r="CQA23"/>
      <c r="CQB23"/>
      <c r="CQC23"/>
      <c r="CQD23"/>
      <c r="CQE23"/>
      <c r="CQF23"/>
      <c r="CQG23"/>
      <c r="CQH23"/>
      <c r="CQI23"/>
      <c r="CQJ23"/>
      <c r="CQK23"/>
      <c r="CQL23"/>
      <c r="CQM23"/>
      <c r="CQN23"/>
      <c r="CQO23"/>
      <c r="CQP23"/>
      <c r="CQQ23"/>
      <c r="CQR23"/>
      <c r="CQS23"/>
      <c r="CQT23"/>
      <c r="CQU23"/>
      <c r="CQV23"/>
      <c r="CQW23"/>
      <c r="CQX23"/>
      <c r="CQY23"/>
      <c r="CQZ23"/>
      <c r="CRA23"/>
      <c r="CRB23"/>
      <c r="CRC23"/>
      <c r="CRD23"/>
      <c r="CRE23"/>
      <c r="CRF23"/>
      <c r="CRG23"/>
      <c r="CRH23"/>
      <c r="CRI23"/>
      <c r="CRJ23"/>
      <c r="CRK23"/>
      <c r="CRL23"/>
      <c r="CRM23"/>
      <c r="CRN23"/>
      <c r="CRO23"/>
      <c r="CRP23"/>
      <c r="CRQ23"/>
      <c r="CRR23"/>
      <c r="CRS23"/>
      <c r="CRT23"/>
      <c r="CRU23"/>
      <c r="CRV23"/>
      <c r="CRW23"/>
      <c r="CRX23"/>
      <c r="CRY23"/>
      <c r="CRZ23"/>
      <c r="CSA23"/>
      <c r="CSB23"/>
      <c r="CSC23"/>
      <c r="CSD23"/>
      <c r="CSE23"/>
      <c r="CSF23"/>
      <c r="CSG23"/>
      <c r="CSH23"/>
      <c r="CSI23"/>
      <c r="CSJ23"/>
      <c r="CSK23"/>
      <c r="CSL23"/>
      <c r="CSM23"/>
      <c r="CSN23"/>
      <c r="CSO23"/>
      <c r="CSP23"/>
      <c r="CSQ23"/>
      <c r="CSR23"/>
      <c r="CSS23"/>
      <c r="CST23"/>
      <c r="CSU23"/>
      <c r="CSV23"/>
      <c r="CSW23"/>
      <c r="CSX23"/>
      <c r="CSY23"/>
      <c r="CSZ23"/>
      <c r="CTA23"/>
      <c r="CTB23"/>
      <c r="CTC23"/>
      <c r="CTD23"/>
      <c r="CTE23"/>
      <c r="CTF23"/>
      <c r="CTG23"/>
      <c r="CTH23"/>
      <c r="CTI23"/>
      <c r="CTJ23"/>
      <c r="CTK23"/>
      <c r="CTL23"/>
      <c r="CTM23"/>
      <c r="CTN23"/>
      <c r="CTO23"/>
      <c r="CTP23"/>
      <c r="CTQ23"/>
      <c r="CTR23"/>
      <c r="CTS23"/>
      <c r="CTT23"/>
      <c r="CTU23"/>
      <c r="CTV23"/>
      <c r="CTW23"/>
      <c r="CTX23"/>
      <c r="CTY23"/>
      <c r="CTZ23"/>
      <c r="CUA23"/>
      <c r="CUB23"/>
      <c r="CUC23"/>
      <c r="CUD23"/>
      <c r="CUE23"/>
      <c r="CUF23"/>
      <c r="CUG23"/>
      <c r="CUH23"/>
      <c r="CUI23"/>
      <c r="CUJ23"/>
      <c r="CUK23"/>
      <c r="CUL23"/>
      <c r="CUM23"/>
      <c r="CUN23"/>
      <c r="CUO23"/>
      <c r="CUP23"/>
      <c r="CUQ23"/>
      <c r="CUR23"/>
      <c r="CUS23"/>
      <c r="CUT23"/>
      <c r="CUU23"/>
      <c r="CUV23"/>
      <c r="CUW23"/>
      <c r="CUX23"/>
      <c r="CUY23"/>
      <c r="CUZ23"/>
      <c r="CVA23"/>
      <c r="CVB23"/>
      <c r="CVC23"/>
      <c r="CVD23"/>
      <c r="CVE23"/>
      <c r="CVF23"/>
      <c r="CVG23"/>
      <c r="CVH23"/>
      <c r="CVI23"/>
      <c r="CVJ23"/>
      <c r="CVK23"/>
      <c r="CVL23"/>
      <c r="CVM23"/>
      <c r="CVN23"/>
      <c r="CVO23"/>
      <c r="CVP23"/>
      <c r="CVQ23"/>
      <c r="CVR23"/>
      <c r="CVS23"/>
      <c r="CVT23"/>
      <c r="CVU23"/>
      <c r="CVV23"/>
      <c r="CVW23"/>
      <c r="CVX23"/>
      <c r="CVY23"/>
      <c r="CVZ23"/>
      <c r="CWA23"/>
      <c r="CWB23"/>
      <c r="CWC23"/>
      <c r="CWD23"/>
      <c r="CWE23"/>
      <c r="CWF23"/>
      <c r="CWG23"/>
      <c r="CWH23"/>
      <c r="CWI23"/>
      <c r="CWJ23"/>
      <c r="CWK23"/>
      <c r="CWL23"/>
      <c r="CWM23"/>
      <c r="CWN23"/>
      <c r="CWO23"/>
      <c r="CWP23"/>
      <c r="CWQ23"/>
      <c r="CWR23"/>
      <c r="CWS23"/>
      <c r="CWT23"/>
      <c r="CWU23"/>
      <c r="CWV23"/>
      <c r="CWW23"/>
      <c r="CWX23"/>
      <c r="CWY23"/>
      <c r="CWZ23"/>
      <c r="CXA23"/>
      <c r="CXB23"/>
      <c r="CXC23"/>
      <c r="CXD23"/>
      <c r="CXE23"/>
      <c r="CXF23"/>
      <c r="CXG23"/>
      <c r="CXH23"/>
      <c r="CXI23"/>
      <c r="CXJ23"/>
      <c r="CXK23"/>
      <c r="CXL23"/>
      <c r="CXM23"/>
      <c r="CXN23"/>
      <c r="CXO23"/>
      <c r="CXP23"/>
      <c r="CXQ23"/>
      <c r="CXR23"/>
      <c r="CXS23"/>
      <c r="CXT23"/>
      <c r="CXU23"/>
      <c r="CXV23"/>
      <c r="CXW23"/>
      <c r="CXX23"/>
      <c r="CXY23"/>
      <c r="CXZ23"/>
      <c r="CYA23"/>
      <c r="CYB23"/>
      <c r="CYC23"/>
      <c r="CYD23"/>
      <c r="CYE23"/>
      <c r="CYF23"/>
      <c r="CYG23"/>
      <c r="CYH23"/>
      <c r="CYI23"/>
      <c r="CYJ23"/>
      <c r="CYK23"/>
      <c r="CYL23"/>
      <c r="CYM23"/>
      <c r="CYN23"/>
      <c r="CYO23"/>
      <c r="CYP23"/>
      <c r="CYQ23"/>
      <c r="CYR23"/>
      <c r="CYS23"/>
      <c r="CYT23"/>
      <c r="CYU23"/>
      <c r="CYV23"/>
      <c r="CYW23"/>
      <c r="CYX23"/>
      <c r="CYY23"/>
      <c r="CYZ23"/>
      <c r="CZA23"/>
      <c r="CZB23"/>
      <c r="CZC23"/>
      <c r="CZD23"/>
      <c r="CZE23"/>
      <c r="CZF23"/>
      <c r="CZG23"/>
      <c r="CZH23"/>
      <c r="CZI23"/>
      <c r="CZJ23"/>
      <c r="CZK23"/>
      <c r="CZL23"/>
      <c r="CZM23"/>
      <c r="CZN23"/>
      <c r="CZO23"/>
      <c r="CZP23"/>
      <c r="CZQ23"/>
      <c r="CZR23"/>
      <c r="CZS23"/>
      <c r="CZT23"/>
      <c r="CZU23"/>
      <c r="CZV23"/>
      <c r="CZW23"/>
      <c r="CZX23"/>
      <c r="CZY23"/>
      <c r="CZZ23"/>
      <c r="DAA23"/>
      <c r="DAB23"/>
      <c r="DAC23"/>
      <c r="DAD23"/>
      <c r="DAE23"/>
      <c r="DAF23"/>
      <c r="DAG23"/>
      <c r="DAH23"/>
      <c r="DAI23"/>
      <c r="DAJ23"/>
      <c r="DAK23"/>
      <c r="DAL23"/>
      <c r="DAM23"/>
      <c r="DAN23"/>
      <c r="DAO23"/>
      <c r="DAP23"/>
      <c r="DAQ23"/>
      <c r="DAR23"/>
      <c r="DAS23"/>
      <c r="DAT23"/>
      <c r="DAU23"/>
      <c r="DAV23"/>
      <c r="DAW23"/>
      <c r="DAX23"/>
      <c r="DAY23"/>
      <c r="DAZ23"/>
      <c r="DBA23"/>
      <c r="DBB23"/>
      <c r="DBC23"/>
      <c r="DBD23"/>
      <c r="DBE23"/>
      <c r="DBF23"/>
      <c r="DBG23"/>
      <c r="DBH23"/>
      <c r="DBI23"/>
      <c r="DBJ23"/>
      <c r="DBK23"/>
      <c r="DBL23"/>
      <c r="DBM23"/>
      <c r="DBN23"/>
      <c r="DBO23"/>
      <c r="DBP23"/>
      <c r="DBQ23"/>
      <c r="DBR23"/>
      <c r="DBS23"/>
      <c r="DBT23"/>
      <c r="DBU23"/>
      <c r="DBV23"/>
      <c r="DBW23"/>
      <c r="DBX23"/>
      <c r="DBY23"/>
      <c r="DBZ23"/>
      <c r="DCA23"/>
      <c r="DCB23"/>
      <c r="DCC23"/>
      <c r="DCD23"/>
      <c r="DCE23"/>
      <c r="DCF23"/>
      <c r="DCG23"/>
      <c r="DCH23"/>
      <c r="DCI23"/>
      <c r="DCJ23"/>
      <c r="DCK23"/>
      <c r="DCL23"/>
      <c r="DCM23"/>
      <c r="DCN23"/>
      <c r="DCO23"/>
      <c r="DCP23"/>
      <c r="DCQ23"/>
      <c r="DCR23"/>
      <c r="DCS23"/>
      <c r="DCT23"/>
      <c r="DCU23"/>
      <c r="DCV23"/>
      <c r="DCW23"/>
      <c r="DCX23"/>
      <c r="DCY23"/>
      <c r="DCZ23"/>
      <c r="DDA23"/>
      <c r="DDB23"/>
      <c r="DDC23"/>
      <c r="DDD23"/>
      <c r="DDE23"/>
      <c r="DDF23"/>
      <c r="DDG23"/>
      <c r="DDH23"/>
      <c r="DDI23"/>
      <c r="DDJ23"/>
      <c r="DDK23"/>
      <c r="DDL23"/>
      <c r="DDM23"/>
      <c r="DDN23"/>
      <c r="DDO23"/>
      <c r="DDP23"/>
      <c r="DDQ23"/>
      <c r="DDR23"/>
      <c r="DDS23"/>
      <c r="DDT23"/>
      <c r="DDU23"/>
      <c r="DDV23"/>
      <c r="DDW23"/>
      <c r="DDX23"/>
      <c r="DDY23"/>
      <c r="DDZ23"/>
      <c r="DEA23"/>
      <c r="DEB23"/>
      <c r="DEC23"/>
      <c r="DED23"/>
      <c r="DEE23"/>
      <c r="DEF23"/>
      <c r="DEG23"/>
      <c r="DEH23"/>
      <c r="DEI23"/>
      <c r="DEJ23"/>
      <c r="DEK23"/>
      <c r="DEL23"/>
      <c r="DEM23"/>
      <c r="DEN23"/>
      <c r="DEO23"/>
      <c r="DEP23"/>
      <c r="DEQ23"/>
      <c r="DER23"/>
      <c r="DES23"/>
      <c r="DET23"/>
      <c r="DEU23"/>
      <c r="DEV23"/>
      <c r="DEW23"/>
      <c r="DEX23"/>
      <c r="DEY23"/>
      <c r="DEZ23"/>
      <c r="DFA23"/>
      <c r="DFB23"/>
      <c r="DFC23"/>
      <c r="DFD23"/>
      <c r="DFE23"/>
      <c r="DFF23"/>
      <c r="DFG23"/>
      <c r="DFH23"/>
      <c r="DFI23"/>
      <c r="DFJ23"/>
      <c r="DFK23"/>
      <c r="DFL23"/>
      <c r="DFM23"/>
      <c r="DFN23"/>
      <c r="DFO23"/>
      <c r="DFP23"/>
      <c r="DFQ23"/>
      <c r="DFR23"/>
      <c r="DFS23"/>
      <c r="DFT23"/>
      <c r="DFU23"/>
      <c r="DFV23"/>
      <c r="DFW23"/>
      <c r="DFX23"/>
      <c r="DFY23"/>
      <c r="DFZ23"/>
      <c r="DGA23"/>
      <c r="DGB23"/>
      <c r="DGC23"/>
      <c r="DGD23"/>
      <c r="DGE23"/>
      <c r="DGF23"/>
      <c r="DGG23"/>
      <c r="DGH23"/>
      <c r="DGI23"/>
      <c r="DGJ23"/>
      <c r="DGK23"/>
      <c r="DGL23"/>
      <c r="DGM23"/>
      <c r="DGN23"/>
      <c r="DGO23"/>
      <c r="DGP23"/>
      <c r="DGQ23"/>
      <c r="DGR23"/>
      <c r="DGS23"/>
      <c r="DGT23"/>
      <c r="DGU23"/>
      <c r="DGV23"/>
      <c r="DGW23"/>
      <c r="DGX23"/>
      <c r="DGY23"/>
      <c r="DGZ23"/>
      <c r="DHA23"/>
      <c r="DHB23"/>
      <c r="DHC23"/>
      <c r="DHD23"/>
      <c r="DHE23"/>
      <c r="DHF23"/>
      <c r="DHG23"/>
      <c r="DHH23"/>
      <c r="DHI23"/>
      <c r="DHJ23"/>
      <c r="DHK23"/>
      <c r="DHL23"/>
      <c r="DHM23"/>
      <c r="DHN23"/>
      <c r="DHO23"/>
      <c r="DHP23"/>
      <c r="DHQ23"/>
      <c r="DHR23"/>
      <c r="DHS23"/>
      <c r="DHT23"/>
      <c r="DHU23"/>
      <c r="DHV23"/>
      <c r="DHW23"/>
      <c r="DHX23"/>
      <c r="DHY23"/>
      <c r="DHZ23"/>
      <c r="DIA23"/>
      <c r="DIB23"/>
      <c r="DIC23"/>
      <c r="DID23"/>
      <c r="DIE23"/>
      <c r="DIF23"/>
      <c r="DIG23"/>
      <c r="DIH23"/>
      <c r="DII23"/>
      <c r="DIJ23"/>
      <c r="DIK23"/>
      <c r="DIL23"/>
      <c r="DIM23"/>
      <c r="DIN23"/>
      <c r="DIO23"/>
      <c r="DIP23"/>
      <c r="DIQ23"/>
      <c r="DIR23"/>
      <c r="DIS23"/>
      <c r="DIT23"/>
      <c r="DIU23"/>
      <c r="DIV23"/>
      <c r="DIW23"/>
      <c r="DIX23"/>
      <c r="DIY23"/>
      <c r="DIZ23"/>
      <c r="DJA23"/>
      <c r="DJB23"/>
      <c r="DJC23"/>
      <c r="DJD23"/>
      <c r="DJE23"/>
      <c r="DJF23"/>
      <c r="DJG23"/>
      <c r="DJH23"/>
      <c r="DJI23"/>
      <c r="DJJ23"/>
      <c r="DJK23"/>
      <c r="DJL23"/>
      <c r="DJM23"/>
      <c r="DJN23"/>
      <c r="DJO23"/>
      <c r="DJP23"/>
      <c r="DJQ23"/>
      <c r="DJR23"/>
      <c r="DJS23"/>
      <c r="DJT23"/>
      <c r="DJU23"/>
      <c r="DJV23"/>
      <c r="DJW23"/>
      <c r="DJX23"/>
      <c r="DJY23"/>
      <c r="DJZ23"/>
      <c r="DKA23"/>
      <c r="DKB23"/>
      <c r="DKC23"/>
      <c r="DKD23"/>
      <c r="DKE23"/>
      <c r="DKF23"/>
      <c r="DKG23"/>
      <c r="DKH23"/>
      <c r="DKI23"/>
      <c r="DKJ23"/>
      <c r="DKK23"/>
      <c r="DKL23"/>
      <c r="DKM23"/>
      <c r="DKN23"/>
      <c r="DKO23"/>
      <c r="DKP23"/>
      <c r="DKQ23"/>
      <c r="DKR23"/>
      <c r="DKS23"/>
      <c r="DKT23"/>
      <c r="DKU23"/>
      <c r="DKV23"/>
      <c r="DKW23"/>
      <c r="DKX23"/>
      <c r="DKY23"/>
      <c r="DKZ23"/>
      <c r="DLA23"/>
      <c r="DLB23"/>
      <c r="DLC23"/>
      <c r="DLD23"/>
      <c r="DLE23"/>
      <c r="DLF23"/>
      <c r="DLG23"/>
      <c r="DLH23"/>
      <c r="DLI23"/>
      <c r="DLJ23"/>
      <c r="DLK23"/>
      <c r="DLL23"/>
      <c r="DLM23"/>
      <c r="DLN23"/>
      <c r="DLO23"/>
      <c r="DLP23"/>
      <c r="DLQ23"/>
      <c r="DLR23"/>
      <c r="DLS23"/>
      <c r="DLT23"/>
      <c r="DLU23"/>
      <c r="DLV23"/>
      <c r="DLW23"/>
      <c r="DLX23"/>
      <c r="DLY23"/>
      <c r="DLZ23"/>
      <c r="DMA23"/>
      <c r="DMB23"/>
      <c r="DMC23"/>
      <c r="DMD23"/>
      <c r="DME23"/>
      <c r="DMF23"/>
      <c r="DMG23"/>
      <c r="DMH23"/>
      <c r="DMI23"/>
      <c r="DMJ23"/>
      <c r="DMK23"/>
      <c r="DML23"/>
      <c r="DMM23"/>
      <c r="DMN23"/>
      <c r="DMO23"/>
      <c r="DMP23"/>
      <c r="DMQ23"/>
      <c r="DMR23"/>
      <c r="DMS23"/>
      <c r="DMT23"/>
      <c r="DMU23"/>
      <c r="DMV23"/>
      <c r="DMW23"/>
      <c r="DMX23"/>
      <c r="DMY23"/>
      <c r="DMZ23"/>
      <c r="DNA23"/>
      <c r="DNB23"/>
      <c r="DNC23"/>
      <c r="DND23"/>
      <c r="DNE23"/>
      <c r="DNF23"/>
      <c r="DNG23"/>
      <c r="DNH23"/>
      <c r="DNI23"/>
      <c r="DNJ23"/>
      <c r="DNK23"/>
      <c r="DNL23"/>
      <c r="DNM23"/>
      <c r="DNN23"/>
      <c r="DNO23"/>
      <c r="DNP23"/>
      <c r="DNQ23"/>
      <c r="DNR23"/>
      <c r="DNS23"/>
      <c r="DNT23"/>
      <c r="DNU23"/>
      <c r="DNV23"/>
      <c r="DNW23"/>
      <c r="DNX23"/>
      <c r="DNY23"/>
      <c r="DNZ23"/>
      <c r="DOA23"/>
      <c r="DOB23"/>
      <c r="DOC23"/>
      <c r="DOD23"/>
      <c r="DOE23"/>
      <c r="DOF23"/>
      <c r="DOG23"/>
      <c r="DOH23"/>
      <c r="DOI23"/>
      <c r="DOJ23"/>
      <c r="DOK23"/>
      <c r="DOL23"/>
      <c r="DOM23"/>
      <c r="DON23"/>
      <c r="DOO23"/>
      <c r="DOP23"/>
      <c r="DOQ23"/>
      <c r="DOR23"/>
      <c r="DOS23"/>
      <c r="DOT23"/>
      <c r="DOU23"/>
      <c r="DOV23"/>
      <c r="DOW23"/>
      <c r="DOX23"/>
      <c r="DOY23"/>
      <c r="DOZ23"/>
      <c r="DPA23"/>
      <c r="DPB23"/>
      <c r="DPC23"/>
      <c r="DPD23"/>
      <c r="DPE23"/>
      <c r="DPF23"/>
      <c r="DPG23"/>
      <c r="DPH23"/>
      <c r="DPI23"/>
      <c r="DPJ23"/>
      <c r="DPK23"/>
      <c r="DPL23"/>
      <c r="DPM23"/>
      <c r="DPN23"/>
      <c r="DPO23"/>
      <c r="DPP23"/>
      <c r="DPQ23"/>
      <c r="DPR23"/>
      <c r="DPS23"/>
      <c r="DPT23"/>
      <c r="DPU23"/>
      <c r="DPV23"/>
      <c r="DPW23"/>
      <c r="DPX23"/>
      <c r="DPY23"/>
      <c r="DPZ23"/>
      <c r="DQA23"/>
      <c r="DQB23"/>
      <c r="DQC23"/>
      <c r="DQD23"/>
      <c r="DQE23"/>
      <c r="DQF23"/>
      <c r="DQG23"/>
      <c r="DQH23"/>
      <c r="DQI23"/>
      <c r="DQJ23"/>
      <c r="DQK23"/>
      <c r="DQL23"/>
      <c r="DQM23"/>
      <c r="DQN23"/>
      <c r="DQO23"/>
      <c r="DQP23"/>
      <c r="DQQ23"/>
      <c r="DQR23"/>
      <c r="DQS23"/>
      <c r="DQT23"/>
      <c r="DQU23"/>
      <c r="DQV23"/>
      <c r="DQW23"/>
      <c r="DQX23"/>
      <c r="DQY23"/>
      <c r="DQZ23"/>
      <c r="DRA23"/>
      <c r="DRB23"/>
      <c r="DRC23"/>
      <c r="DRD23"/>
      <c r="DRE23"/>
      <c r="DRF23"/>
      <c r="DRG23"/>
      <c r="DRH23"/>
      <c r="DRI23"/>
      <c r="DRJ23"/>
      <c r="DRK23"/>
      <c r="DRL23"/>
      <c r="DRM23"/>
      <c r="DRN23"/>
      <c r="DRO23"/>
      <c r="DRP23"/>
      <c r="DRQ23"/>
      <c r="DRR23"/>
      <c r="DRS23"/>
      <c r="DRT23"/>
      <c r="DRU23"/>
      <c r="DRV23"/>
      <c r="DRW23"/>
      <c r="DRX23"/>
      <c r="DRY23"/>
      <c r="DRZ23"/>
      <c r="DSA23"/>
      <c r="DSB23"/>
      <c r="DSC23"/>
      <c r="DSD23"/>
      <c r="DSE23"/>
      <c r="DSF23"/>
      <c r="DSG23"/>
      <c r="DSH23"/>
      <c r="DSI23"/>
      <c r="DSJ23"/>
      <c r="DSK23"/>
      <c r="DSL23"/>
      <c r="DSM23"/>
      <c r="DSN23"/>
      <c r="DSO23"/>
      <c r="DSP23"/>
      <c r="DSQ23"/>
      <c r="DSR23"/>
      <c r="DSS23"/>
      <c r="DST23"/>
      <c r="DSU23"/>
      <c r="DSV23"/>
      <c r="DSW23"/>
      <c r="DSX23"/>
      <c r="DSY23"/>
      <c r="DSZ23"/>
      <c r="DTA23"/>
      <c r="DTB23"/>
      <c r="DTC23"/>
      <c r="DTD23"/>
      <c r="DTE23"/>
      <c r="DTF23"/>
      <c r="DTG23"/>
      <c r="DTH23"/>
      <c r="DTI23"/>
      <c r="DTJ23"/>
      <c r="DTK23"/>
      <c r="DTL23"/>
      <c r="DTM23"/>
      <c r="DTN23"/>
      <c r="DTO23"/>
      <c r="DTP23"/>
      <c r="DTQ23"/>
      <c r="DTR23"/>
      <c r="DTS23"/>
      <c r="DTT23"/>
      <c r="DTU23"/>
      <c r="DTV23"/>
      <c r="DTW23"/>
      <c r="DTX23"/>
      <c r="DTY23"/>
      <c r="DTZ23"/>
      <c r="DUA23"/>
      <c r="DUB23"/>
      <c r="DUC23"/>
      <c r="DUD23"/>
      <c r="DUE23"/>
      <c r="DUF23"/>
      <c r="DUG23"/>
      <c r="DUH23"/>
      <c r="DUI23"/>
      <c r="DUJ23"/>
      <c r="DUK23"/>
      <c r="DUL23"/>
      <c r="DUM23"/>
      <c r="DUN23"/>
      <c r="DUO23"/>
      <c r="DUP23"/>
      <c r="DUQ23"/>
      <c r="DUR23"/>
      <c r="DUS23"/>
      <c r="DUT23"/>
      <c r="DUU23"/>
      <c r="DUV23"/>
      <c r="DUW23"/>
      <c r="DUX23"/>
      <c r="DUY23"/>
      <c r="DUZ23"/>
      <c r="DVA23"/>
      <c r="DVB23"/>
      <c r="DVC23"/>
      <c r="DVD23"/>
      <c r="DVE23"/>
      <c r="DVF23"/>
      <c r="DVG23"/>
      <c r="DVH23"/>
      <c r="DVI23"/>
      <c r="DVJ23"/>
      <c r="DVK23"/>
      <c r="DVL23"/>
      <c r="DVM23"/>
      <c r="DVN23"/>
      <c r="DVO23"/>
      <c r="DVP23"/>
      <c r="DVQ23"/>
      <c r="DVR23"/>
      <c r="DVS23"/>
      <c r="DVT23"/>
      <c r="DVU23"/>
      <c r="DVV23"/>
      <c r="DVW23"/>
      <c r="DVX23"/>
      <c r="DVY23"/>
      <c r="DVZ23"/>
      <c r="DWA23"/>
      <c r="DWB23"/>
      <c r="DWC23"/>
      <c r="DWD23"/>
      <c r="DWE23"/>
      <c r="DWF23"/>
      <c r="DWG23"/>
      <c r="DWH23"/>
      <c r="DWI23"/>
      <c r="DWJ23"/>
      <c r="DWK23"/>
      <c r="DWL23"/>
      <c r="DWM23"/>
      <c r="DWN23"/>
      <c r="DWO23"/>
      <c r="DWP23"/>
      <c r="DWQ23"/>
      <c r="DWR23"/>
      <c r="DWS23"/>
      <c r="DWT23"/>
      <c r="DWU23"/>
      <c r="DWV23"/>
      <c r="DWW23"/>
      <c r="DWX23"/>
      <c r="DWY23"/>
      <c r="DWZ23"/>
      <c r="DXA23"/>
      <c r="DXB23"/>
      <c r="DXC23"/>
      <c r="DXD23"/>
      <c r="DXE23"/>
      <c r="DXF23"/>
      <c r="DXG23"/>
      <c r="DXH23"/>
      <c r="DXI23"/>
      <c r="DXJ23"/>
      <c r="DXK23"/>
      <c r="DXL23"/>
      <c r="DXM23"/>
      <c r="DXN23"/>
      <c r="DXO23"/>
      <c r="DXP23"/>
      <c r="DXQ23"/>
      <c r="DXR23"/>
      <c r="DXS23"/>
      <c r="DXT23"/>
      <c r="DXU23"/>
      <c r="DXV23"/>
      <c r="DXW23"/>
      <c r="DXX23"/>
      <c r="DXY23"/>
      <c r="DXZ23"/>
      <c r="DYA23"/>
      <c r="DYB23"/>
      <c r="DYC23"/>
      <c r="DYD23"/>
      <c r="DYE23"/>
      <c r="DYF23"/>
      <c r="DYG23"/>
      <c r="DYH23"/>
      <c r="DYI23"/>
      <c r="DYJ23"/>
      <c r="DYK23"/>
      <c r="DYL23"/>
      <c r="DYM23"/>
      <c r="DYN23"/>
      <c r="DYO23"/>
      <c r="DYP23"/>
      <c r="DYQ23"/>
      <c r="DYR23"/>
      <c r="DYS23"/>
      <c r="DYT23"/>
      <c r="DYU23"/>
      <c r="DYV23"/>
      <c r="DYW23"/>
      <c r="DYX23"/>
      <c r="DYY23"/>
      <c r="DYZ23"/>
      <c r="DZA23"/>
      <c r="DZB23"/>
      <c r="DZC23"/>
      <c r="DZD23"/>
      <c r="DZE23"/>
      <c r="DZF23"/>
      <c r="DZG23"/>
      <c r="DZH23"/>
      <c r="DZI23"/>
      <c r="DZJ23"/>
      <c r="DZK23"/>
      <c r="DZL23"/>
      <c r="DZM23"/>
      <c r="DZN23"/>
      <c r="DZO23"/>
      <c r="DZP23"/>
      <c r="DZQ23"/>
      <c r="DZR23"/>
      <c r="DZS23"/>
      <c r="DZT23"/>
      <c r="DZU23"/>
      <c r="DZV23"/>
      <c r="DZW23"/>
      <c r="DZX23"/>
      <c r="DZY23"/>
      <c r="DZZ23"/>
      <c r="EAA23"/>
      <c r="EAB23"/>
      <c r="EAC23"/>
      <c r="EAD23"/>
      <c r="EAE23"/>
      <c r="EAF23"/>
      <c r="EAG23"/>
      <c r="EAH23"/>
      <c r="EAI23"/>
      <c r="EAJ23"/>
      <c r="EAK23"/>
      <c r="EAL23"/>
      <c r="EAM23"/>
      <c r="EAN23"/>
      <c r="EAO23"/>
      <c r="EAP23"/>
      <c r="EAQ23"/>
      <c r="EAR23"/>
      <c r="EAS23"/>
      <c r="EAT23"/>
      <c r="EAU23"/>
      <c r="EAV23"/>
      <c r="EAW23"/>
      <c r="EAX23"/>
      <c r="EAY23"/>
      <c r="EAZ23"/>
      <c r="EBA23"/>
      <c r="EBB23"/>
      <c r="EBC23"/>
      <c r="EBD23"/>
      <c r="EBE23"/>
      <c r="EBF23"/>
      <c r="EBG23"/>
      <c r="EBH23"/>
      <c r="EBI23"/>
      <c r="EBJ23"/>
      <c r="EBK23"/>
      <c r="EBL23"/>
      <c r="EBM23"/>
      <c r="EBN23"/>
      <c r="EBO23"/>
      <c r="EBP23"/>
      <c r="EBQ23"/>
      <c r="EBR23"/>
      <c r="EBS23"/>
      <c r="EBT23"/>
      <c r="EBU23"/>
      <c r="EBV23"/>
      <c r="EBW23"/>
      <c r="EBX23"/>
      <c r="EBY23"/>
      <c r="EBZ23"/>
      <c r="ECA23"/>
      <c r="ECB23"/>
      <c r="ECC23"/>
      <c r="ECD23"/>
      <c r="ECE23"/>
      <c r="ECF23"/>
      <c r="ECG23"/>
      <c r="ECH23"/>
      <c r="ECI23"/>
      <c r="ECJ23"/>
      <c r="ECK23"/>
      <c r="ECL23"/>
      <c r="ECM23"/>
      <c r="ECN23"/>
      <c r="ECO23"/>
      <c r="ECP23"/>
      <c r="ECQ23"/>
      <c r="ECR23"/>
      <c r="ECS23"/>
      <c r="ECT23"/>
      <c r="ECU23"/>
      <c r="ECV23"/>
      <c r="ECW23"/>
      <c r="ECX23"/>
      <c r="ECY23"/>
      <c r="ECZ23"/>
      <c r="EDA23"/>
      <c r="EDB23"/>
      <c r="EDC23"/>
      <c r="EDD23"/>
      <c r="EDE23"/>
      <c r="EDF23"/>
      <c r="EDG23"/>
      <c r="EDH23"/>
      <c r="EDI23"/>
      <c r="EDJ23"/>
      <c r="EDK23"/>
      <c r="EDL23"/>
      <c r="EDM23"/>
      <c r="EDN23"/>
      <c r="EDO23"/>
      <c r="EDP23"/>
      <c r="EDQ23"/>
      <c r="EDR23"/>
      <c r="EDS23"/>
      <c r="EDT23"/>
      <c r="EDU23"/>
      <c r="EDV23"/>
      <c r="EDW23"/>
      <c r="EDX23"/>
      <c r="EDY23"/>
      <c r="EDZ23"/>
      <c r="EEA23"/>
      <c r="EEB23"/>
      <c r="EEC23"/>
      <c r="EED23"/>
      <c r="EEE23"/>
      <c r="EEF23"/>
      <c r="EEG23"/>
      <c r="EEH23"/>
      <c r="EEI23"/>
      <c r="EEJ23"/>
      <c r="EEK23"/>
      <c r="EEL23"/>
      <c r="EEM23"/>
      <c r="EEN23"/>
      <c r="EEO23"/>
      <c r="EEP23"/>
      <c r="EEQ23"/>
      <c r="EER23"/>
      <c r="EES23"/>
      <c r="EET23"/>
      <c r="EEU23"/>
      <c r="EEV23"/>
      <c r="EEW23"/>
      <c r="EEX23"/>
      <c r="EEY23"/>
      <c r="EEZ23"/>
      <c r="EFA23"/>
      <c r="EFB23"/>
      <c r="EFC23"/>
      <c r="EFD23"/>
      <c r="EFE23"/>
      <c r="EFF23"/>
      <c r="EFG23"/>
      <c r="EFH23"/>
      <c r="EFI23"/>
      <c r="EFJ23"/>
      <c r="EFK23"/>
      <c r="EFL23"/>
      <c r="EFM23"/>
      <c r="EFN23"/>
      <c r="EFO23"/>
      <c r="EFP23"/>
      <c r="EFQ23"/>
      <c r="EFR23"/>
      <c r="EFS23"/>
      <c r="EFT23"/>
      <c r="EFU23"/>
      <c r="EFV23"/>
      <c r="EFW23"/>
      <c r="EFX23"/>
      <c r="EFY23"/>
      <c r="EFZ23"/>
      <c r="EGA23"/>
      <c r="EGB23"/>
      <c r="EGC23"/>
      <c r="EGD23"/>
      <c r="EGE23"/>
      <c r="EGF23"/>
      <c r="EGG23"/>
      <c r="EGH23"/>
      <c r="EGI23"/>
      <c r="EGJ23"/>
      <c r="EGK23"/>
      <c r="EGL23"/>
      <c r="EGM23"/>
      <c r="EGN23"/>
      <c r="EGO23"/>
      <c r="EGP23"/>
      <c r="EGQ23"/>
      <c r="EGR23"/>
      <c r="EGS23"/>
      <c r="EGT23"/>
      <c r="EGU23"/>
      <c r="EGV23"/>
      <c r="EGW23"/>
      <c r="EGX23"/>
      <c r="EGY23"/>
      <c r="EGZ23"/>
      <c r="EHA23"/>
      <c r="EHB23"/>
      <c r="EHC23"/>
      <c r="EHD23"/>
      <c r="EHE23"/>
      <c r="EHF23"/>
      <c r="EHG23"/>
      <c r="EHH23"/>
      <c r="EHI23"/>
      <c r="EHJ23"/>
      <c r="EHK23"/>
      <c r="EHL23"/>
      <c r="EHM23"/>
      <c r="EHN23"/>
      <c r="EHO23"/>
      <c r="EHP23"/>
      <c r="EHQ23"/>
      <c r="EHR23"/>
      <c r="EHS23"/>
      <c r="EHT23"/>
      <c r="EHU23"/>
      <c r="EHV23"/>
      <c r="EHW23"/>
      <c r="EHX23"/>
      <c r="EHY23"/>
      <c r="EHZ23"/>
      <c r="EIA23"/>
      <c r="EIB23"/>
      <c r="EIC23"/>
      <c r="EID23"/>
      <c r="EIE23"/>
      <c r="EIF23"/>
      <c r="EIG23"/>
      <c r="EIH23"/>
      <c r="EII23"/>
      <c r="EIJ23"/>
      <c r="EIK23"/>
      <c r="EIL23"/>
      <c r="EIM23"/>
      <c r="EIN23"/>
      <c r="EIO23"/>
      <c r="EIP23"/>
      <c r="EIQ23"/>
      <c r="EIR23"/>
      <c r="EIS23"/>
      <c r="EIT23"/>
      <c r="EIU23"/>
      <c r="EIV23"/>
      <c r="EIW23"/>
      <c r="EIX23"/>
      <c r="EIY23"/>
      <c r="EIZ23"/>
      <c r="EJA23"/>
      <c r="EJB23"/>
      <c r="EJC23"/>
      <c r="EJD23"/>
      <c r="EJE23"/>
      <c r="EJF23"/>
      <c r="EJG23"/>
      <c r="EJH23"/>
      <c r="EJI23"/>
      <c r="EJJ23"/>
      <c r="EJK23"/>
      <c r="EJL23"/>
      <c r="EJM23"/>
      <c r="EJN23"/>
      <c r="EJO23"/>
      <c r="EJP23"/>
      <c r="EJQ23"/>
      <c r="EJR23"/>
      <c r="EJS23"/>
      <c r="EJT23"/>
      <c r="EJU23"/>
      <c r="EJV23"/>
      <c r="EJW23"/>
      <c r="EJX23"/>
      <c r="EJY23"/>
      <c r="EJZ23"/>
      <c r="EKA23"/>
      <c r="EKB23"/>
      <c r="EKC23"/>
      <c r="EKD23"/>
      <c r="EKE23"/>
      <c r="EKF23"/>
      <c r="EKG23"/>
      <c r="EKH23"/>
      <c r="EKI23"/>
      <c r="EKJ23"/>
      <c r="EKK23"/>
      <c r="EKL23"/>
      <c r="EKM23"/>
      <c r="EKN23"/>
      <c r="EKO23"/>
      <c r="EKP23"/>
      <c r="EKQ23"/>
      <c r="EKR23"/>
      <c r="EKS23"/>
      <c r="EKT23"/>
      <c r="EKU23"/>
      <c r="EKV23"/>
      <c r="EKW23"/>
      <c r="EKX23"/>
      <c r="EKY23"/>
      <c r="EKZ23"/>
      <c r="ELA23"/>
      <c r="ELB23"/>
      <c r="ELC23"/>
      <c r="ELD23"/>
      <c r="ELE23"/>
      <c r="ELF23"/>
      <c r="ELG23"/>
      <c r="ELH23"/>
      <c r="ELI23"/>
      <c r="ELJ23"/>
      <c r="ELK23"/>
      <c r="ELL23"/>
      <c r="ELM23"/>
      <c r="ELN23"/>
      <c r="ELO23"/>
      <c r="ELP23"/>
      <c r="ELQ23"/>
      <c r="ELR23"/>
      <c r="ELS23"/>
      <c r="ELT23"/>
      <c r="ELU23"/>
      <c r="ELV23"/>
      <c r="ELW23"/>
      <c r="ELX23"/>
      <c r="ELY23"/>
      <c r="ELZ23"/>
      <c r="EMA23"/>
      <c r="EMB23"/>
      <c r="EMC23"/>
      <c r="EMD23"/>
      <c r="EME23"/>
      <c r="EMF23"/>
      <c r="EMG23"/>
      <c r="EMH23"/>
      <c r="EMI23"/>
      <c r="EMJ23"/>
      <c r="EMK23"/>
      <c r="EML23"/>
      <c r="EMM23"/>
      <c r="EMN23"/>
      <c r="EMO23"/>
      <c r="EMP23"/>
      <c r="EMQ23"/>
      <c r="EMR23"/>
      <c r="EMS23"/>
      <c r="EMT23"/>
      <c r="EMU23"/>
      <c r="EMV23"/>
      <c r="EMW23"/>
      <c r="EMX23"/>
      <c r="EMY23"/>
      <c r="EMZ23"/>
      <c r="ENA23"/>
      <c r="ENB23"/>
      <c r="ENC23"/>
      <c r="END23"/>
      <c r="ENE23"/>
      <c r="ENF23"/>
      <c r="ENG23"/>
      <c r="ENH23"/>
      <c r="ENI23"/>
      <c r="ENJ23"/>
      <c r="ENK23"/>
      <c r="ENL23"/>
      <c r="ENM23"/>
      <c r="ENN23"/>
      <c r="ENO23"/>
      <c r="ENP23"/>
      <c r="ENQ23"/>
      <c r="ENR23"/>
      <c r="ENS23"/>
      <c r="ENT23"/>
      <c r="ENU23"/>
      <c r="ENV23"/>
      <c r="ENW23"/>
      <c r="ENX23"/>
      <c r="ENY23"/>
      <c r="ENZ23"/>
      <c r="EOA23"/>
      <c r="EOB23"/>
      <c r="EOC23"/>
      <c r="EOD23"/>
      <c r="EOE23"/>
      <c r="EOF23"/>
      <c r="EOG23"/>
      <c r="EOH23"/>
      <c r="EOI23"/>
      <c r="EOJ23"/>
      <c r="EOK23"/>
      <c r="EOL23"/>
      <c r="EOM23"/>
      <c r="EON23"/>
      <c r="EOO23"/>
      <c r="EOP23"/>
      <c r="EOQ23"/>
      <c r="EOR23"/>
      <c r="EOS23"/>
      <c r="EOT23"/>
      <c r="EOU23"/>
      <c r="EOV23"/>
      <c r="EOW23"/>
      <c r="EOX23"/>
      <c r="EOY23"/>
      <c r="EOZ23"/>
      <c r="EPA23"/>
      <c r="EPB23"/>
      <c r="EPC23"/>
      <c r="EPD23"/>
      <c r="EPE23"/>
      <c r="EPF23"/>
      <c r="EPG23"/>
      <c r="EPH23"/>
      <c r="EPI23"/>
      <c r="EPJ23"/>
      <c r="EPK23"/>
      <c r="EPL23"/>
      <c r="EPM23"/>
      <c r="EPN23"/>
      <c r="EPO23"/>
      <c r="EPP23"/>
      <c r="EPQ23"/>
      <c r="EPR23"/>
      <c r="EPS23"/>
      <c r="EPT23"/>
      <c r="EPU23"/>
      <c r="EPV23"/>
      <c r="EPW23"/>
      <c r="EPX23"/>
      <c r="EPY23"/>
      <c r="EPZ23"/>
      <c r="EQA23"/>
      <c r="EQB23"/>
      <c r="EQC23"/>
      <c r="EQD23"/>
      <c r="EQE23"/>
      <c r="EQF23"/>
      <c r="EQG23"/>
      <c r="EQH23"/>
      <c r="EQI23"/>
      <c r="EQJ23"/>
      <c r="EQK23"/>
      <c r="EQL23"/>
      <c r="EQM23"/>
      <c r="EQN23"/>
      <c r="EQO23"/>
      <c r="EQP23"/>
      <c r="EQQ23"/>
      <c r="EQR23"/>
      <c r="EQS23"/>
      <c r="EQT23"/>
      <c r="EQU23"/>
      <c r="EQV23"/>
      <c r="EQW23"/>
      <c r="EQX23"/>
      <c r="EQY23"/>
      <c r="EQZ23"/>
      <c r="ERA23"/>
      <c r="ERB23"/>
      <c r="ERC23"/>
      <c r="ERD23"/>
      <c r="ERE23"/>
      <c r="ERF23"/>
      <c r="ERG23"/>
      <c r="ERH23"/>
      <c r="ERI23"/>
      <c r="ERJ23"/>
      <c r="ERK23"/>
      <c r="ERL23"/>
      <c r="ERM23"/>
      <c r="ERN23"/>
      <c r="ERO23"/>
      <c r="ERP23"/>
      <c r="ERQ23"/>
      <c r="ERR23"/>
      <c r="ERS23"/>
      <c r="ERT23"/>
      <c r="ERU23"/>
      <c r="ERV23"/>
      <c r="ERW23"/>
      <c r="ERX23"/>
      <c r="ERY23"/>
      <c r="ERZ23"/>
      <c r="ESA23"/>
      <c r="ESB23"/>
      <c r="ESC23"/>
      <c r="ESD23"/>
      <c r="ESE23"/>
      <c r="ESF23"/>
      <c r="ESG23"/>
      <c r="ESH23"/>
      <c r="ESI23"/>
      <c r="ESJ23"/>
      <c r="ESK23"/>
      <c r="ESL23"/>
      <c r="ESM23"/>
      <c r="ESN23"/>
      <c r="ESO23"/>
      <c r="ESP23"/>
      <c r="ESQ23"/>
      <c r="ESR23"/>
      <c r="ESS23"/>
      <c r="EST23"/>
      <c r="ESU23"/>
      <c r="ESV23"/>
      <c r="ESW23"/>
      <c r="ESX23"/>
      <c r="ESY23"/>
      <c r="ESZ23"/>
      <c r="ETA23"/>
      <c r="ETB23"/>
      <c r="ETC23"/>
      <c r="ETD23"/>
      <c r="ETE23"/>
      <c r="ETF23"/>
      <c r="ETG23"/>
      <c r="ETH23"/>
      <c r="ETI23"/>
      <c r="ETJ23"/>
      <c r="ETK23"/>
      <c r="ETL23"/>
      <c r="ETM23"/>
      <c r="ETN23"/>
      <c r="ETO23"/>
      <c r="ETP23"/>
      <c r="ETQ23"/>
      <c r="ETR23"/>
      <c r="ETS23"/>
      <c r="ETT23"/>
      <c r="ETU23"/>
      <c r="ETV23"/>
      <c r="ETW23"/>
      <c r="ETX23"/>
      <c r="ETY23"/>
      <c r="ETZ23"/>
      <c r="EUA23"/>
      <c r="EUB23"/>
      <c r="EUC23"/>
      <c r="EUD23"/>
      <c r="EUE23"/>
      <c r="EUF23"/>
      <c r="EUG23"/>
      <c r="EUH23"/>
      <c r="EUI23"/>
      <c r="EUJ23"/>
      <c r="EUK23"/>
      <c r="EUL23"/>
      <c r="EUM23"/>
      <c r="EUN23"/>
      <c r="EUO23"/>
      <c r="EUP23"/>
      <c r="EUQ23"/>
      <c r="EUR23"/>
      <c r="EUS23"/>
      <c r="EUT23"/>
      <c r="EUU23"/>
      <c r="EUV23"/>
      <c r="EUW23"/>
      <c r="EUX23"/>
      <c r="EUY23"/>
      <c r="EUZ23"/>
      <c r="EVA23"/>
      <c r="EVB23"/>
      <c r="EVC23"/>
      <c r="EVD23"/>
      <c r="EVE23"/>
      <c r="EVF23"/>
      <c r="EVG23"/>
      <c r="EVH23"/>
      <c r="EVI23"/>
      <c r="EVJ23"/>
      <c r="EVK23"/>
      <c r="EVL23"/>
      <c r="EVM23"/>
      <c r="EVN23"/>
      <c r="EVO23"/>
      <c r="EVP23"/>
      <c r="EVQ23"/>
      <c r="EVR23"/>
      <c r="EVS23"/>
      <c r="EVT23"/>
      <c r="EVU23"/>
      <c r="EVV23"/>
      <c r="EVW23"/>
      <c r="EVX23"/>
      <c r="EVY23"/>
      <c r="EVZ23"/>
      <c r="EWA23"/>
      <c r="EWB23"/>
      <c r="EWC23"/>
      <c r="EWD23"/>
      <c r="EWE23"/>
      <c r="EWF23"/>
      <c r="EWG23"/>
      <c r="EWH23"/>
      <c r="EWI23"/>
      <c r="EWJ23"/>
      <c r="EWK23"/>
      <c r="EWL23"/>
      <c r="EWM23"/>
      <c r="EWN23"/>
      <c r="EWO23"/>
      <c r="EWP23"/>
      <c r="EWQ23"/>
      <c r="EWR23"/>
      <c r="EWS23"/>
      <c r="EWT23"/>
      <c r="EWU23"/>
      <c r="EWV23"/>
      <c r="EWW23"/>
      <c r="EWX23"/>
      <c r="EWY23"/>
      <c r="EWZ23"/>
      <c r="EXA23"/>
      <c r="EXB23"/>
      <c r="EXC23"/>
      <c r="EXD23"/>
      <c r="EXE23"/>
      <c r="EXF23"/>
      <c r="EXG23"/>
      <c r="EXH23"/>
      <c r="EXI23"/>
      <c r="EXJ23"/>
      <c r="EXK23"/>
      <c r="EXL23"/>
      <c r="EXM23"/>
      <c r="EXN23"/>
      <c r="EXO23"/>
      <c r="EXP23"/>
      <c r="EXQ23"/>
      <c r="EXR23"/>
      <c r="EXS23"/>
      <c r="EXT23"/>
      <c r="EXU23"/>
      <c r="EXV23"/>
      <c r="EXW23"/>
      <c r="EXX23"/>
      <c r="EXY23"/>
      <c r="EXZ23"/>
      <c r="EYA23"/>
      <c r="EYB23"/>
      <c r="EYC23"/>
      <c r="EYD23"/>
      <c r="EYE23"/>
      <c r="EYF23"/>
      <c r="EYG23"/>
      <c r="EYH23"/>
      <c r="EYI23"/>
      <c r="EYJ23"/>
      <c r="EYK23"/>
      <c r="EYL23"/>
      <c r="EYM23"/>
      <c r="EYN23"/>
      <c r="EYO23"/>
      <c r="EYP23"/>
      <c r="EYQ23"/>
      <c r="EYR23"/>
      <c r="EYS23"/>
      <c r="EYT23"/>
      <c r="EYU23"/>
      <c r="EYV23"/>
      <c r="EYW23"/>
      <c r="EYX23"/>
      <c r="EYY23"/>
      <c r="EYZ23"/>
      <c r="EZA23"/>
      <c r="EZB23"/>
      <c r="EZC23"/>
      <c r="EZD23"/>
      <c r="EZE23"/>
      <c r="EZF23"/>
      <c r="EZG23"/>
      <c r="EZH23"/>
      <c r="EZI23"/>
      <c r="EZJ23"/>
      <c r="EZK23"/>
      <c r="EZL23"/>
      <c r="EZM23"/>
      <c r="EZN23"/>
      <c r="EZO23"/>
      <c r="EZP23"/>
      <c r="EZQ23"/>
      <c r="EZR23"/>
      <c r="EZS23"/>
      <c r="EZT23"/>
      <c r="EZU23"/>
      <c r="EZV23"/>
      <c r="EZW23"/>
      <c r="EZX23"/>
      <c r="EZY23"/>
      <c r="EZZ23"/>
      <c r="FAA23"/>
      <c r="FAB23"/>
      <c r="FAC23"/>
      <c r="FAD23"/>
      <c r="FAE23"/>
      <c r="FAF23"/>
      <c r="FAG23"/>
      <c r="FAH23"/>
      <c r="FAI23"/>
      <c r="FAJ23"/>
      <c r="FAK23"/>
      <c r="FAL23"/>
      <c r="FAM23"/>
      <c r="FAN23"/>
      <c r="FAO23"/>
      <c r="FAP23"/>
      <c r="FAQ23"/>
      <c r="FAR23"/>
      <c r="FAS23"/>
      <c r="FAT23"/>
      <c r="FAU23"/>
      <c r="FAV23"/>
      <c r="FAW23"/>
      <c r="FAX23"/>
      <c r="FAY23"/>
      <c r="FAZ23"/>
      <c r="FBA23"/>
      <c r="FBB23"/>
      <c r="FBC23"/>
      <c r="FBD23"/>
      <c r="FBE23"/>
      <c r="FBF23"/>
      <c r="FBG23"/>
      <c r="FBH23"/>
      <c r="FBI23"/>
      <c r="FBJ23"/>
      <c r="FBK23"/>
      <c r="FBL23"/>
      <c r="FBM23"/>
      <c r="FBN23"/>
      <c r="FBO23"/>
      <c r="FBP23"/>
      <c r="FBQ23"/>
      <c r="FBR23"/>
      <c r="FBS23"/>
      <c r="FBT23"/>
      <c r="FBU23"/>
      <c r="FBV23"/>
      <c r="FBW23"/>
      <c r="FBX23"/>
      <c r="FBY23"/>
      <c r="FBZ23"/>
      <c r="FCA23"/>
      <c r="FCB23"/>
      <c r="FCC23"/>
      <c r="FCD23"/>
      <c r="FCE23"/>
      <c r="FCF23"/>
      <c r="FCG23"/>
      <c r="FCH23"/>
      <c r="FCI23"/>
      <c r="FCJ23"/>
      <c r="FCK23"/>
      <c r="FCL23"/>
      <c r="FCM23"/>
      <c r="FCN23"/>
      <c r="FCO23"/>
      <c r="FCP23"/>
      <c r="FCQ23"/>
      <c r="FCR23"/>
      <c r="FCS23"/>
      <c r="FCT23"/>
      <c r="FCU23"/>
      <c r="FCV23"/>
      <c r="FCW23"/>
      <c r="FCX23"/>
      <c r="FCY23"/>
      <c r="FCZ23"/>
      <c r="FDA23"/>
      <c r="FDB23"/>
      <c r="FDC23"/>
      <c r="FDD23"/>
      <c r="FDE23"/>
      <c r="FDF23"/>
      <c r="FDG23"/>
      <c r="FDH23"/>
      <c r="FDI23"/>
      <c r="FDJ23"/>
      <c r="FDK23"/>
      <c r="FDL23"/>
      <c r="FDM23"/>
      <c r="FDN23"/>
      <c r="FDO23"/>
      <c r="FDP23"/>
      <c r="FDQ23"/>
      <c r="FDR23"/>
      <c r="FDS23"/>
      <c r="FDT23"/>
      <c r="FDU23"/>
      <c r="FDV23"/>
      <c r="FDW23"/>
      <c r="FDX23"/>
      <c r="FDY23"/>
      <c r="FDZ23"/>
      <c r="FEA23"/>
      <c r="FEB23"/>
      <c r="FEC23"/>
      <c r="FED23"/>
      <c r="FEE23"/>
      <c r="FEF23"/>
      <c r="FEG23"/>
      <c r="FEH23"/>
      <c r="FEI23"/>
      <c r="FEJ23"/>
      <c r="FEK23"/>
      <c r="FEL23"/>
      <c r="FEM23"/>
      <c r="FEN23"/>
      <c r="FEO23"/>
      <c r="FEP23"/>
      <c r="FEQ23"/>
      <c r="FER23"/>
      <c r="FES23"/>
      <c r="FET23"/>
      <c r="FEU23"/>
      <c r="FEV23"/>
      <c r="FEW23"/>
      <c r="FEX23"/>
      <c r="FEY23"/>
      <c r="FEZ23"/>
      <c r="FFA23"/>
      <c r="FFB23"/>
      <c r="FFC23"/>
      <c r="FFD23"/>
      <c r="FFE23"/>
      <c r="FFF23"/>
      <c r="FFG23"/>
      <c r="FFH23"/>
      <c r="FFI23"/>
      <c r="FFJ23"/>
      <c r="FFK23"/>
      <c r="FFL23"/>
      <c r="FFM23"/>
      <c r="FFN23"/>
      <c r="FFO23"/>
      <c r="FFP23"/>
      <c r="FFQ23"/>
      <c r="FFR23"/>
      <c r="FFS23"/>
      <c r="FFT23"/>
      <c r="FFU23"/>
      <c r="FFV23"/>
      <c r="FFW23"/>
      <c r="FFX23"/>
      <c r="FFY23"/>
      <c r="FFZ23"/>
      <c r="FGA23"/>
      <c r="FGB23"/>
      <c r="FGC23"/>
      <c r="FGD23"/>
      <c r="FGE23"/>
      <c r="FGF23"/>
      <c r="FGG23"/>
      <c r="FGH23"/>
      <c r="FGI23"/>
      <c r="FGJ23"/>
      <c r="FGK23"/>
      <c r="FGL23"/>
      <c r="FGM23"/>
      <c r="FGN23"/>
      <c r="FGO23"/>
      <c r="FGP23"/>
      <c r="FGQ23"/>
      <c r="FGR23"/>
      <c r="FGS23"/>
      <c r="FGT23"/>
      <c r="FGU23"/>
      <c r="FGV23"/>
      <c r="FGW23"/>
      <c r="FGX23"/>
      <c r="FGY23"/>
      <c r="FGZ23"/>
      <c r="FHA23"/>
      <c r="FHB23"/>
      <c r="FHC23"/>
      <c r="FHD23"/>
      <c r="FHE23"/>
      <c r="FHF23"/>
      <c r="FHG23"/>
      <c r="FHH23"/>
      <c r="FHI23"/>
      <c r="FHJ23"/>
      <c r="FHK23"/>
      <c r="FHL23"/>
      <c r="FHM23"/>
      <c r="FHN23"/>
      <c r="FHO23"/>
      <c r="FHP23"/>
      <c r="FHQ23"/>
      <c r="FHR23"/>
      <c r="FHS23"/>
      <c r="FHT23"/>
      <c r="FHU23"/>
      <c r="FHV23"/>
      <c r="FHW23"/>
      <c r="FHX23"/>
      <c r="FHY23"/>
      <c r="FHZ23"/>
      <c r="FIA23"/>
      <c r="FIB23"/>
      <c r="FIC23"/>
      <c r="FID23"/>
      <c r="FIE23"/>
      <c r="FIF23"/>
      <c r="FIG23"/>
      <c r="FIH23"/>
      <c r="FII23"/>
      <c r="FIJ23"/>
      <c r="FIK23"/>
      <c r="FIL23"/>
      <c r="FIM23"/>
      <c r="FIN23"/>
      <c r="FIO23"/>
      <c r="FIP23"/>
      <c r="FIQ23"/>
      <c r="FIR23"/>
      <c r="FIS23"/>
      <c r="FIT23"/>
      <c r="FIU23"/>
      <c r="FIV23"/>
      <c r="FIW23"/>
      <c r="FIX23"/>
      <c r="FIY23"/>
      <c r="FIZ23"/>
      <c r="FJA23"/>
      <c r="FJB23"/>
      <c r="FJC23"/>
      <c r="FJD23"/>
      <c r="FJE23"/>
      <c r="FJF23"/>
      <c r="FJG23"/>
      <c r="FJH23"/>
      <c r="FJI23"/>
      <c r="FJJ23"/>
      <c r="FJK23"/>
      <c r="FJL23"/>
      <c r="FJM23"/>
      <c r="FJN23"/>
      <c r="FJO23"/>
      <c r="FJP23"/>
      <c r="FJQ23"/>
      <c r="FJR23"/>
      <c r="FJS23"/>
      <c r="FJT23"/>
      <c r="FJU23"/>
      <c r="FJV23"/>
      <c r="FJW23"/>
      <c r="FJX23"/>
      <c r="FJY23"/>
      <c r="FJZ23"/>
      <c r="FKA23"/>
      <c r="FKB23"/>
      <c r="FKC23"/>
      <c r="FKD23"/>
      <c r="FKE23"/>
      <c r="FKF23"/>
      <c r="FKG23"/>
      <c r="FKH23"/>
      <c r="FKI23"/>
      <c r="FKJ23"/>
      <c r="FKK23"/>
      <c r="FKL23"/>
      <c r="FKM23"/>
      <c r="FKN23"/>
      <c r="FKO23"/>
      <c r="FKP23"/>
      <c r="FKQ23"/>
      <c r="FKR23"/>
      <c r="FKS23"/>
      <c r="FKT23"/>
      <c r="FKU23"/>
      <c r="FKV23"/>
      <c r="FKW23"/>
      <c r="FKX23"/>
      <c r="FKY23"/>
      <c r="FKZ23"/>
      <c r="FLA23"/>
      <c r="FLB23"/>
      <c r="FLC23"/>
      <c r="FLD23"/>
      <c r="FLE23"/>
      <c r="FLF23"/>
      <c r="FLG23"/>
      <c r="FLH23"/>
      <c r="FLI23"/>
      <c r="FLJ23"/>
      <c r="FLK23"/>
      <c r="FLL23"/>
      <c r="FLM23"/>
      <c r="FLN23"/>
      <c r="FLO23"/>
      <c r="FLP23"/>
      <c r="FLQ23"/>
      <c r="FLR23"/>
      <c r="FLS23"/>
      <c r="FLT23"/>
      <c r="FLU23"/>
      <c r="FLV23"/>
      <c r="FLW23"/>
      <c r="FLX23"/>
      <c r="FLY23"/>
      <c r="FLZ23"/>
      <c r="FMA23"/>
      <c r="FMB23"/>
      <c r="FMC23"/>
      <c r="FMD23"/>
      <c r="FME23"/>
      <c r="FMF23"/>
      <c r="FMG23"/>
      <c r="FMH23"/>
      <c r="FMI23"/>
      <c r="FMJ23"/>
      <c r="FMK23"/>
      <c r="FML23"/>
      <c r="FMM23"/>
      <c r="FMN23"/>
      <c r="FMO23"/>
      <c r="FMP23"/>
      <c r="FMQ23"/>
      <c r="FMR23"/>
      <c r="FMS23"/>
      <c r="FMT23"/>
      <c r="FMU23"/>
      <c r="FMV23"/>
      <c r="FMW23"/>
      <c r="FMX23"/>
      <c r="FMY23"/>
      <c r="FMZ23"/>
      <c r="FNA23"/>
      <c r="FNB23"/>
      <c r="FNC23"/>
      <c r="FND23"/>
      <c r="FNE23"/>
      <c r="FNF23"/>
      <c r="FNG23"/>
      <c r="FNH23"/>
      <c r="FNI23"/>
      <c r="FNJ23"/>
      <c r="FNK23"/>
      <c r="FNL23"/>
      <c r="FNM23"/>
      <c r="FNN23"/>
      <c r="FNO23"/>
      <c r="FNP23"/>
      <c r="FNQ23"/>
      <c r="FNR23"/>
      <c r="FNS23"/>
      <c r="FNT23"/>
      <c r="FNU23"/>
      <c r="FNV23"/>
      <c r="FNW23"/>
      <c r="FNX23"/>
      <c r="FNY23"/>
      <c r="FNZ23"/>
      <c r="FOA23"/>
      <c r="FOB23"/>
      <c r="FOC23"/>
      <c r="FOD23"/>
      <c r="FOE23"/>
      <c r="FOF23"/>
      <c r="FOG23"/>
      <c r="FOH23"/>
      <c r="FOI23"/>
      <c r="FOJ23"/>
      <c r="FOK23"/>
      <c r="FOL23"/>
      <c r="FOM23"/>
      <c r="FON23"/>
      <c r="FOO23"/>
      <c r="FOP23"/>
      <c r="FOQ23"/>
      <c r="FOR23"/>
      <c r="FOS23"/>
      <c r="FOT23"/>
      <c r="FOU23"/>
      <c r="FOV23"/>
      <c r="FOW23"/>
      <c r="FOX23"/>
      <c r="FOY23"/>
      <c r="FOZ23"/>
      <c r="FPA23"/>
      <c r="FPB23"/>
      <c r="FPC23"/>
      <c r="FPD23"/>
      <c r="FPE23"/>
      <c r="FPF23"/>
      <c r="FPG23"/>
      <c r="FPH23"/>
      <c r="FPI23"/>
      <c r="FPJ23"/>
      <c r="FPK23"/>
      <c r="FPL23"/>
      <c r="FPM23"/>
      <c r="FPN23"/>
      <c r="FPO23"/>
      <c r="FPP23"/>
      <c r="FPQ23"/>
      <c r="FPR23"/>
      <c r="FPS23"/>
      <c r="FPT23"/>
      <c r="FPU23"/>
      <c r="FPV23"/>
      <c r="FPW23"/>
      <c r="FPX23"/>
      <c r="FPY23"/>
      <c r="FPZ23"/>
      <c r="FQA23"/>
      <c r="FQB23"/>
      <c r="FQC23"/>
      <c r="FQD23"/>
      <c r="FQE23"/>
      <c r="FQF23"/>
      <c r="FQG23"/>
      <c r="FQH23"/>
      <c r="FQI23"/>
      <c r="FQJ23"/>
      <c r="FQK23"/>
      <c r="FQL23"/>
      <c r="FQM23"/>
      <c r="FQN23"/>
      <c r="FQO23"/>
      <c r="FQP23"/>
      <c r="FQQ23"/>
      <c r="FQR23"/>
      <c r="FQS23"/>
      <c r="FQT23"/>
      <c r="FQU23"/>
      <c r="FQV23"/>
      <c r="FQW23"/>
      <c r="FQX23"/>
      <c r="FQY23"/>
      <c r="FQZ23"/>
      <c r="FRA23"/>
      <c r="FRB23"/>
      <c r="FRC23"/>
      <c r="FRD23"/>
      <c r="FRE23"/>
      <c r="FRF23"/>
      <c r="FRG23"/>
      <c r="FRH23"/>
      <c r="FRI23"/>
      <c r="FRJ23"/>
      <c r="FRK23"/>
      <c r="FRL23"/>
      <c r="FRM23"/>
      <c r="FRN23"/>
      <c r="FRO23"/>
      <c r="FRP23"/>
      <c r="FRQ23"/>
      <c r="FRR23"/>
      <c r="FRS23"/>
      <c r="FRT23"/>
      <c r="FRU23"/>
      <c r="FRV23"/>
      <c r="FRW23"/>
      <c r="FRX23"/>
      <c r="FRY23"/>
      <c r="FRZ23"/>
      <c r="FSA23"/>
      <c r="FSB23"/>
      <c r="FSC23"/>
      <c r="FSD23"/>
      <c r="FSE23"/>
      <c r="FSF23"/>
      <c r="FSG23"/>
      <c r="FSH23"/>
      <c r="FSI23"/>
      <c r="FSJ23"/>
      <c r="FSK23"/>
      <c r="FSL23"/>
      <c r="FSM23"/>
      <c r="FSN23"/>
      <c r="FSO23"/>
      <c r="FSP23"/>
      <c r="FSQ23"/>
      <c r="FSR23"/>
      <c r="FSS23"/>
      <c r="FST23"/>
      <c r="FSU23"/>
      <c r="FSV23"/>
      <c r="FSW23"/>
      <c r="FSX23"/>
      <c r="FSY23"/>
      <c r="FSZ23"/>
      <c r="FTA23"/>
      <c r="FTB23"/>
      <c r="FTC23"/>
      <c r="FTD23"/>
      <c r="FTE23"/>
      <c r="FTF23"/>
      <c r="FTG23"/>
      <c r="FTH23"/>
      <c r="FTI23"/>
      <c r="FTJ23"/>
      <c r="FTK23"/>
      <c r="FTL23"/>
      <c r="FTM23"/>
      <c r="FTN23"/>
      <c r="FTO23"/>
      <c r="FTP23"/>
      <c r="FTQ23"/>
      <c r="FTR23"/>
      <c r="FTS23"/>
      <c r="FTT23"/>
      <c r="FTU23"/>
      <c r="FTV23"/>
      <c r="FTW23"/>
      <c r="FTX23"/>
      <c r="FTY23"/>
      <c r="FTZ23"/>
      <c r="FUA23"/>
      <c r="FUB23"/>
      <c r="FUC23"/>
      <c r="FUD23"/>
      <c r="FUE23"/>
      <c r="FUF23"/>
      <c r="FUG23"/>
      <c r="FUH23"/>
      <c r="FUI23"/>
      <c r="FUJ23"/>
      <c r="FUK23"/>
      <c r="FUL23"/>
      <c r="FUM23"/>
      <c r="FUN23"/>
      <c r="FUO23"/>
      <c r="FUP23"/>
      <c r="FUQ23"/>
      <c r="FUR23"/>
      <c r="FUS23"/>
      <c r="FUT23"/>
      <c r="FUU23"/>
      <c r="FUV23"/>
      <c r="FUW23"/>
      <c r="FUX23"/>
      <c r="FUY23"/>
      <c r="FUZ23"/>
      <c r="FVA23"/>
      <c r="FVB23"/>
      <c r="FVC23"/>
      <c r="FVD23"/>
      <c r="FVE23"/>
      <c r="FVF23"/>
      <c r="FVG23"/>
      <c r="FVH23"/>
      <c r="FVI23"/>
      <c r="FVJ23"/>
      <c r="FVK23"/>
      <c r="FVL23"/>
      <c r="FVM23"/>
      <c r="FVN23"/>
      <c r="FVO23"/>
      <c r="FVP23"/>
      <c r="FVQ23"/>
      <c r="FVR23"/>
      <c r="FVS23"/>
      <c r="FVT23"/>
      <c r="FVU23"/>
      <c r="FVV23"/>
      <c r="FVW23"/>
      <c r="FVX23"/>
      <c r="FVY23"/>
      <c r="FVZ23"/>
      <c r="FWA23"/>
      <c r="FWB23"/>
      <c r="FWC23"/>
      <c r="FWD23"/>
      <c r="FWE23"/>
      <c r="FWF23"/>
      <c r="FWG23"/>
      <c r="FWH23"/>
      <c r="FWI23"/>
      <c r="FWJ23"/>
      <c r="FWK23"/>
      <c r="FWL23"/>
      <c r="FWM23"/>
      <c r="FWN23"/>
      <c r="FWO23"/>
      <c r="FWP23"/>
      <c r="FWQ23"/>
      <c r="FWR23"/>
      <c r="FWS23"/>
      <c r="FWT23"/>
      <c r="FWU23"/>
      <c r="FWV23"/>
      <c r="FWW23"/>
      <c r="FWX23"/>
      <c r="FWY23"/>
      <c r="FWZ23"/>
      <c r="FXA23"/>
      <c r="FXB23"/>
      <c r="FXC23"/>
      <c r="FXD23"/>
      <c r="FXE23"/>
      <c r="FXF23"/>
      <c r="FXG23"/>
      <c r="FXH23"/>
      <c r="FXI23"/>
      <c r="FXJ23"/>
      <c r="FXK23"/>
      <c r="FXL23"/>
      <c r="FXM23"/>
      <c r="FXN23"/>
      <c r="FXO23"/>
      <c r="FXP23"/>
      <c r="FXQ23"/>
      <c r="FXR23"/>
      <c r="FXS23"/>
      <c r="FXT23"/>
      <c r="FXU23"/>
      <c r="FXV23"/>
      <c r="FXW23"/>
      <c r="FXX23"/>
      <c r="FXY23"/>
      <c r="FXZ23"/>
      <c r="FYA23"/>
      <c r="FYB23"/>
      <c r="FYC23"/>
      <c r="FYD23"/>
      <c r="FYE23"/>
      <c r="FYF23"/>
      <c r="FYG23"/>
      <c r="FYH23"/>
      <c r="FYI23"/>
      <c r="FYJ23"/>
      <c r="FYK23"/>
      <c r="FYL23"/>
      <c r="FYM23"/>
      <c r="FYN23"/>
      <c r="FYO23"/>
      <c r="FYP23"/>
      <c r="FYQ23"/>
      <c r="FYR23"/>
      <c r="FYS23"/>
      <c r="FYT23"/>
      <c r="FYU23"/>
      <c r="FYV23"/>
      <c r="FYW23"/>
      <c r="FYX23"/>
      <c r="FYY23"/>
      <c r="FYZ23"/>
      <c r="FZA23"/>
      <c r="FZB23"/>
      <c r="FZC23"/>
      <c r="FZD23"/>
      <c r="FZE23"/>
      <c r="FZF23"/>
      <c r="FZG23"/>
      <c r="FZH23"/>
      <c r="FZI23"/>
      <c r="FZJ23"/>
      <c r="FZK23"/>
      <c r="FZL23"/>
      <c r="FZM23"/>
      <c r="FZN23"/>
      <c r="FZO23"/>
      <c r="FZP23"/>
      <c r="FZQ23"/>
      <c r="FZR23"/>
      <c r="FZS23"/>
      <c r="FZT23"/>
      <c r="FZU23"/>
      <c r="FZV23"/>
      <c r="FZW23"/>
      <c r="FZX23"/>
      <c r="FZY23"/>
      <c r="FZZ23"/>
      <c r="GAA23"/>
      <c r="GAB23"/>
      <c r="GAC23"/>
      <c r="GAD23"/>
      <c r="GAE23"/>
      <c r="GAF23"/>
      <c r="GAG23"/>
      <c r="GAH23"/>
      <c r="GAI23"/>
      <c r="GAJ23"/>
      <c r="GAK23"/>
      <c r="GAL23"/>
      <c r="GAM23"/>
      <c r="GAN23"/>
      <c r="GAO23"/>
      <c r="GAP23"/>
      <c r="GAQ23"/>
      <c r="GAR23"/>
      <c r="GAS23"/>
      <c r="GAT23"/>
      <c r="GAU23"/>
      <c r="GAV23"/>
      <c r="GAW23"/>
      <c r="GAX23"/>
      <c r="GAY23"/>
      <c r="GAZ23"/>
      <c r="GBA23"/>
      <c r="GBB23"/>
      <c r="GBC23"/>
      <c r="GBD23"/>
      <c r="GBE23"/>
      <c r="GBF23"/>
      <c r="GBG23"/>
      <c r="GBH23"/>
      <c r="GBI23"/>
      <c r="GBJ23"/>
      <c r="GBK23"/>
      <c r="GBL23"/>
      <c r="GBM23"/>
      <c r="GBN23"/>
      <c r="GBO23"/>
      <c r="GBP23"/>
      <c r="GBQ23"/>
      <c r="GBR23"/>
      <c r="GBS23"/>
      <c r="GBT23"/>
      <c r="GBU23"/>
      <c r="GBV23"/>
      <c r="GBW23"/>
      <c r="GBX23"/>
      <c r="GBY23"/>
      <c r="GBZ23"/>
      <c r="GCA23"/>
      <c r="GCB23"/>
      <c r="GCC23"/>
      <c r="GCD23"/>
      <c r="GCE23"/>
      <c r="GCF23"/>
      <c r="GCG23"/>
      <c r="GCH23"/>
      <c r="GCI23"/>
      <c r="GCJ23"/>
      <c r="GCK23"/>
      <c r="GCL23"/>
      <c r="GCM23"/>
      <c r="GCN23"/>
      <c r="GCO23"/>
      <c r="GCP23"/>
      <c r="GCQ23"/>
      <c r="GCR23"/>
      <c r="GCS23"/>
      <c r="GCT23"/>
      <c r="GCU23"/>
      <c r="GCV23"/>
      <c r="GCW23"/>
      <c r="GCX23"/>
      <c r="GCY23"/>
      <c r="GCZ23"/>
      <c r="GDA23"/>
      <c r="GDB23"/>
      <c r="GDC23"/>
      <c r="GDD23"/>
      <c r="GDE23"/>
      <c r="GDF23"/>
      <c r="GDG23"/>
      <c r="GDH23"/>
      <c r="GDI23"/>
      <c r="GDJ23"/>
      <c r="GDK23"/>
      <c r="GDL23"/>
      <c r="GDM23"/>
      <c r="GDN23"/>
      <c r="GDO23"/>
      <c r="GDP23"/>
      <c r="GDQ23"/>
      <c r="GDR23"/>
      <c r="GDS23"/>
      <c r="GDT23"/>
      <c r="GDU23"/>
      <c r="GDV23"/>
      <c r="GDW23"/>
      <c r="GDX23"/>
      <c r="GDY23"/>
      <c r="GDZ23"/>
      <c r="GEA23"/>
      <c r="GEB23"/>
      <c r="GEC23"/>
      <c r="GED23"/>
      <c r="GEE23"/>
      <c r="GEF23"/>
      <c r="GEG23"/>
      <c r="GEH23"/>
      <c r="GEI23"/>
      <c r="GEJ23"/>
      <c r="GEK23"/>
      <c r="GEL23"/>
      <c r="GEM23"/>
      <c r="GEN23"/>
      <c r="GEO23"/>
      <c r="GEP23"/>
      <c r="GEQ23"/>
      <c r="GER23"/>
      <c r="GES23"/>
      <c r="GET23"/>
      <c r="GEU23"/>
      <c r="GEV23"/>
      <c r="GEW23"/>
      <c r="GEX23"/>
      <c r="GEY23"/>
      <c r="GEZ23"/>
      <c r="GFA23"/>
      <c r="GFB23"/>
      <c r="GFC23"/>
      <c r="GFD23"/>
      <c r="GFE23"/>
      <c r="GFF23"/>
      <c r="GFG23"/>
      <c r="GFH23"/>
      <c r="GFI23"/>
      <c r="GFJ23"/>
      <c r="GFK23"/>
      <c r="GFL23"/>
      <c r="GFM23"/>
      <c r="GFN23"/>
      <c r="GFO23"/>
      <c r="GFP23"/>
      <c r="GFQ23"/>
      <c r="GFR23"/>
      <c r="GFS23"/>
      <c r="GFT23"/>
      <c r="GFU23"/>
      <c r="GFV23"/>
      <c r="GFW23"/>
      <c r="GFX23"/>
      <c r="GFY23"/>
      <c r="GFZ23"/>
      <c r="GGA23"/>
      <c r="GGB23"/>
      <c r="GGC23"/>
      <c r="GGD23"/>
      <c r="GGE23"/>
      <c r="GGF23"/>
      <c r="GGG23"/>
      <c r="GGH23"/>
      <c r="GGI23"/>
      <c r="GGJ23"/>
      <c r="GGK23"/>
      <c r="GGL23"/>
      <c r="GGM23"/>
      <c r="GGN23"/>
      <c r="GGO23"/>
      <c r="GGP23"/>
      <c r="GGQ23"/>
      <c r="GGR23"/>
      <c r="GGS23"/>
      <c r="GGT23"/>
      <c r="GGU23"/>
      <c r="GGV23"/>
      <c r="GGW23"/>
      <c r="GGX23"/>
      <c r="GGY23"/>
      <c r="GGZ23"/>
      <c r="GHA23"/>
      <c r="GHB23"/>
      <c r="GHC23"/>
      <c r="GHD23"/>
      <c r="GHE23"/>
      <c r="GHF23"/>
      <c r="GHG23"/>
      <c r="GHH23"/>
      <c r="GHI23"/>
      <c r="GHJ23"/>
      <c r="GHK23"/>
      <c r="GHL23"/>
      <c r="GHM23"/>
      <c r="GHN23"/>
      <c r="GHO23"/>
      <c r="GHP23"/>
      <c r="GHQ23"/>
      <c r="GHR23"/>
      <c r="GHS23"/>
      <c r="GHT23"/>
      <c r="GHU23"/>
      <c r="GHV23"/>
      <c r="GHW23"/>
      <c r="GHX23"/>
      <c r="GHY23"/>
      <c r="GHZ23"/>
      <c r="GIA23"/>
      <c r="GIB23"/>
      <c r="GIC23"/>
      <c r="GID23"/>
      <c r="GIE23"/>
      <c r="GIF23"/>
      <c r="GIG23"/>
      <c r="GIH23"/>
      <c r="GII23"/>
      <c r="GIJ23"/>
      <c r="GIK23"/>
      <c r="GIL23"/>
      <c r="GIM23"/>
      <c r="GIN23"/>
      <c r="GIO23"/>
      <c r="GIP23"/>
      <c r="GIQ23"/>
      <c r="GIR23"/>
      <c r="GIS23"/>
      <c r="GIT23"/>
      <c r="GIU23"/>
      <c r="GIV23"/>
      <c r="GIW23"/>
      <c r="GIX23"/>
      <c r="GIY23"/>
      <c r="GIZ23"/>
      <c r="GJA23"/>
      <c r="GJB23"/>
      <c r="GJC23"/>
      <c r="GJD23"/>
      <c r="GJE23"/>
      <c r="GJF23"/>
      <c r="GJG23"/>
      <c r="GJH23"/>
      <c r="GJI23"/>
      <c r="GJJ23"/>
      <c r="GJK23"/>
      <c r="GJL23"/>
      <c r="GJM23"/>
      <c r="GJN23"/>
      <c r="GJO23"/>
      <c r="GJP23"/>
      <c r="GJQ23"/>
      <c r="GJR23"/>
      <c r="GJS23"/>
      <c r="GJT23"/>
      <c r="GJU23"/>
      <c r="GJV23"/>
      <c r="GJW23"/>
      <c r="GJX23"/>
      <c r="GJY23"/>
      <c r="GJZ23"/>
      <c r="GKA23"/>
      <c r="GKB23"/>
      <c r="GKC23"/>
      <c r="GKD23"/>
      <c r="GKE23"/>
      <c r="GKF23"/>
      <c r="GKG23"/>
      <c r="GKH23"/>
      <c r="GKI23"/>
      <c r="GKJ23"/>
      <c r="GKK23"/>
      <c r="GKL23"/>
      <c r="GKM23"/>
      <c r="GKN23"/>
      <c r="GKO23"/>
      <c r="GKP23"/>
      <c r="GKQ23"/>
      <c r="GKR23"/>
      <c r="GKS23"/>
      <c r="GKT23"/>
      <c r="GKU23"/>
      <c r="GKV23"/>
      <c r="GKW23"/>
      <c r="GKX23"/>
      <c r="GKY23"/>
      <c r="GKZ23"/>
      <c r="GLA23"/>
      <c r="GLB23"/>
      <c r="GLC23"/>
      <c r="GLD23"/>
      <c r="GLE23"/>
      <c r="GLF23"/>
      <c r="GLG23"/>
      <c r="GLH23"/>
      <c r="GLI23"/>
      <c r="GLJ23"/>
      <c r="GLK23"/>
      <c r="GLL23"/>
      <c r="GLM23"/>
      <c r="GLN23"/>
      <c r="GLO23"/>
      <c r="GLP23"/>
      <c r="GLQ23"/>
      <c r="GLR23"/>
      <c r="GLS23"/>
      <c r="GLT23"/>
      <c r="GLU23"/>
      <c r="GLV23"/>
      <c r="GLW23"/>
      <c r="GLX23"/>
      <c r="GLY23"/>
      <c r="GLZ23"/>
      <c r="GMA23"/>
      <c r="GMB23"/>
      <c r="GMC23"/>
      <c r="GMD23"/>
      <c r="GME23"/>
      <c r="GMF23"/>
      <c r="GMG23"/>
      <c r="GMH23"/>
      <c r="GMI23"/>
      <c r="GMJ23"/>
      <c r="GMK23"/>
      <c r="GML23"/>
      <c r="GMM23"/>
      <c r="GMN23"/>
      <c r="GMO23"/>
      <c r="GMP23"/>
      <c r="GMQ23"/>
      <c r="GMR23"/>
      <c r="GMS23"/>
      <c r="GMT23"/>
      <c r="GMU23"/>
      <c r="GMV23"/>
      <c r="GMW23"/>
      <c r="GMX23"/>
      <c r="GMY23"/>
      <c r="GMZ23"/>
      <c r="GNA23"/>
      <c r="GNB23"/>
      <c r="GNC23"/>
      <c r="GND23"/>
      <c r="GNE23"/>
      <c r="GNF23"/>
      <c r="GNG23"/>
      <c r="GNH23"/>
      <c r="GNI23"/>
      <c r="GNJ23"/>
      <c r="GNK23"/>
      <c r="GNL23"/>
      <c r="GNM23"/>
      <c r="GNN23"/>
      <c r="GNO23"/>
      <c r="GNP23"/>
      <c r="GNQ23"/>
      <c r="GNR23"/>
      <c r="GNS23"/>
      <c r="GNT23"/>
      <c r="GNU23"/>
      <c r="GNV23"/>
      <c r="GNW23"/>
      <c r="GNX23"/>
      <c r="GNY23"/>
      <c r="GNZ23"/>
      <c r="GOA23"/>
      <c r="GOB23"/>
      <c r="GOC23"/>
      <c r="GOD23"/>
      <c r="GOE23"/>
      <c r="GOF23"/>
      <c r="GOG23"/>
      <c r="GOH23"/>
      <c r="GOI23"/>
      <c r="GOJ23"/>
      <c r="GOK23"/>
      <c r="GOL23"/>
      <c r="GOM23"/>
      <c r="GON23"/>
      <c r="GOO23"/>
      <c r="GOP23"/>
      <c r="GOQ23"/>
      <c r="GOR23"/>
      <c r="GOS23"/>
      <c r="GOT23"/>
      <c r="GOU23"/>
      <c r="GOV23"/>
      <c r="GOW23"/>
      <c r="GOX23"/>
      <c r="GOY23"/>
      <c r="GOZ23"/>
      <c r="GPA23"/>
      <c r="GPB23"/>
      <c r="GPC23"/>
      <c r="GPD23"/>
      <c r="GPE23"/>
      <c r="GPF23"/>
      <c r="GPG23"/>
      <c r="GPH23"/>
      <c r="GPI23"/>
      <c r="GPJ23"/>
      <c r="GPK23"/>
      <c r="GPL23"/>
      <c r="GPM23"/>
      <c r="GPN23"/>
      <c r="GPO23"/>
      <c r="GPP23"/>
      <c r="GPQ23"/>
      <c r="GPR23"/>
      <c r="GPS23"/>
      <c r="GPT23"/>
      <c r="GPU23"/>
      <c r="GPV23"/>
      <c r="GPW23"/>
      <c r="GPX23"/>
      <c r="GPY23"/>
      <c r="GPZ23"/>
      <c r="GQA23"/>
      <c r="GQB23"/>
      <c r="GQC23"/>
      <c r="GQD23"/>
      <c r="GQE23"/>
      <c r="GQF23"/>
      <c r="GQG23"/>
      <c r="GQH23"/>
      <c r="GQI23"/>
      <c r="GQJ23"/>
      <c r="GQK23"/>
      <c r="GQL23"/>
      <c r="GQM23"/>
      <c r="GQN23"/>
      <c r="GQO23"/>
      <c r="GQP23"/>
      <c r="GQQ23"/>
      <c r="GQR23"/>
      <c r="GQS23"/>
      <c r="GQT23"/>
      <c r="GQU23"/>
      <c r="GQV23"/>
      <c r="GQW23"/>
      <c r="GQX23"/>
      <c r="GQY23"/>
      <c r="GQZ23"/>
      <c r="GRA23"/>
      <c r="GRB23"/>
      <c r="GRC23"/>
      <c r="GRD23"/>
      <c r="GRE23"/>
      <c r="GRF23"/>
      <c r="GRG23"/>
      <c r="GRH23"/>
      <c r="GRI23"/>
      <c r="GRJ23"/>
      <c r="GRK23"/>
      <c r="GRL23"/>
      <c r="GRM23"/>
      <c r="GRN23"/>
      <c r="GRO23"/>
      <c r="GRP23"/>
      <c r="GRQ23"/>
      <c r="GRR23"/>
      <c r="GRS23"/>
      <c r="GRT23"/>
      <c r="GRU23"/>
      <c r="GRV23"/>
      <c r="GRW23"/>
      <c r="GRX23"/>
      <c r="GRY23"/>
      <c r="GRZ23"/>
      <c r="GSA23"/>
      <c r="GSB23"/>
      <c r="GSC23"/>
      <c r="GSD23"/>
      <c r="GSE23"/>
      <c r="GSF23"/>
      <c r="GSG23"/>
      <c r="GSH23"/>
      <c r="GSI23"/>
      <c r="GSJ23"/>
      <c r="GSK23"/>
      <c r="GSL23"/>
      <c r="GSM23"/>
      <c r="GSN23"/>
      <c r="GSO23"/>
      <c r="GSP23"/>
      <c r="GSQ23"/>
      <c r="GSR23"/>
      <c r="GSS23"/>
      <c r="GST23"/>
      <c r="GSU23"/>
      <c r="GSV23"/>
      <c r="GSW23"/>
      <c r="GSX23"/>
      <c r="GSY23"/>
      <c r="GSZ23"/>
      <c r="GTA23"/>
      <c r="GTB23"/>
      <c r="GTC23"/>
      <c r="GTD23"/>
      <c r="GTE23"/>
      <c r="GTF23"/>
      <c r="GTG23"/>
      <c r="GTH23"/>
      <c r="GTI23"/>
      <c r="GTJ23"/>
      <c r="GTK23"/>
      <c r="GTL23"/>
      <c r="GTM23"/>
      <c r="GTN23"/>
      <c r="GTO23"/>
      <c r="GTP23"/>
      <c r="GTQ23"/>
      <c r="GTR23"/>
      <c r="GTS23"/>
      <c r="GTT23"/>
      <c r="GTU23"/>
      <c r="GTV23"/>
      <c r="GTW23"/>
      <c r="GTX23"/>
      <c r="GTY23"/>
      <c r="GTZ23"/>
      <c r="GUA23"/>
      <c r="GUB23"/>
      <c r="GUC23"/>
      <c r="GUD23"/>
      <c r="GUE23"/>
      <c r="GUF23"/>
      <c r="GUG23"/>
      <c r="GUH23"/>
      <c r="GUI23"/>
      <c r="GUJ23"/>
      <c r="GUK23"/>
      <c r="GUL23"/>
      <c r="GUM23"/>
      <c r="GUN23"/>
      <c r="GUO23"/>
      <c r="GUP23"/>
      <c r="GUQ23"/>
      <c r="GUR23"/>
      <c r="GUS23"/>
      <c r="GUT23"/>
      <c r="GUU23"/>
      <c r="GUV23"/>
      <c r="GUW23"/>
      <c r="GUX23"/>
      <c r="GUY23"/>
      <c r="GUZ23"/>
      <c r="GVA23"/>
      <c r="GVB23"/>
      <c r="GVC23"/>
      <c r="GVD23"/>
      <c r="GVE23"/>
      <c r="GVF23"/>
      <c r="GVG23"/>
      <c r="GVH23"/>
      <c r="GVI23"/>
      <c r="GVJ23"/>
      <c r="GVK23"/>
      <c r="GVL23"/>
      <c r="GVM23"/>
      <c r="GVN23"/>
      <c r="GVO23"/>
      <c r="GVP23"/>
      <c r="GVQ23"/>
      <c r="GVR23"/>
      <c r="GVS23"/>
      <c r="GVT23"/>
      <c r="GVU23"/>
      <c r="GVV23"/>
      <c r="GVW23"/>
      <c r="GVX23"/>
      <c r="GVY23"/>
      <c r="GVZ23"/>
      <c r="GWA23"/>
      <c r="GWB23"/>
      <c r="GWC23"/>
      <c r="GWD23"/>
      <c r="GWE23"/>
      <c r="GWF23"/>
      <c r="GWG23"/>
      <c r="GWH23"/>
      <c r="GWI23"/>
      <c r="GWJ23"/>
      <c r="GWK23"/>
      <c r="GWL23"/>
      <c r="GWM23"/>
      <c r="GWN23"/>
      <c r="GWO23"/>
      <c r="GWP23"/>
      <c r="GWQ23"/>
      <c r="GWR23"/>
      <c r="GWS23"/>
      <c r="GWT23"/>
      <c r="GWU23"/>
      <c r="GWV23"/>
      <c r="GWW23"/>
      <c r="GWX23"/>
      <c r="GWY23"/>
      <c r="GWZ23"/>
      <c r="GXA23"/>
      <c r="GXB23"/>
      <c r="GXC23"/>
      <c r="GXD23"/>
      <c r="GXE23"/>
      <c r="GXF23"/>
      <c r="GXG23"/>
      <c r="GXH23"/>
      <c r="GXI23"/>
      <c r="GXJ23"/>
      <c r="GXK23"/>
      <c r="GXL23"/>
      <c r="GXM23"/>
      <c r="GXN23"/>
      <c r="GXO23"/>
      <c r="GXP23"/>
      <c r="GXQ23"/>
      <c r="GXR23"/>
      <c r="GXS23"/>
      <c r="GXT23"/>
      <c r="GXU23"/>
      <c r="GXV23"/>
      <c r="GXW23"/>
      <c r="GXX23"/>
      <c r="GXY23"/>
      <c r="GXZ23"/>
      <c r="GYA23"/>
      <c r="GYB23"/>
      <c r="GYC23"/>
      <c r="GYD23"/>
      <c r="GYE23"/>
      <c r="GYF23"/>
      <c r="GYG23"/>
      <c r="GYH23"/>
      <c r="GYI23"/>
      <c r="GYJ23"/>
      <c r="GYK23"/>
      <c r="GYL23"/>
      <c r="GYM23"/>
      <c r="GYN23"/>
      <c r="GYO23"/>
      <c r="GYP23"/>
      <c r="GYQ23"/>
      <c r="GYR23"/>
      <c r="GYS23"/>
      <c r="GYT23"/>
      <c r="GYU23"/>
      <c r="GYV23"/>
      <c r="GYW23"/>
      <c r="GYX23"/>
      <c r="GYY23"/>
      <c r="GYZ23"/>
      <c r="GZA23"/>
      <c r="GZB23"/>
      <c r="GZC23"/>
      <c r="GZD23"/>
      <c r="GZE23"/>
      <c r="GZF23"/>
      <c r="GZG23"/>
      <c r="GZH23"/>
      <c r="GZI23"/>
      <c r="GZJ23"/>
      <c r="GZK23"/>
      <c r="GZL23"/>
      <c r="GZM23"/>
      <c r="GZN23"/>
      <c r="GZO23"/>
      <c r="GZP23"/>
      <c r="GZQ23"/>
      <c r="GZR23"/>
      <c r="GZS23"/>
      <c r="GZT23"/>
      <c r="GZU23"/>
      <c r="GZV23"/>
      <c r="GZW23"/>
      <c r="GZX23"/>
      <c r="GZY23"/>
      <c r="GZZ23"/>
      <c r="HAA23"/>
      <c r="HAB23"/>
      <c r="HAC23"/>
      <c r="HAD23"/>
      <c r="HAE23"/>
      <c r="HAF23"/>
      <c r="HAG23"/>
      <c r="HAH23"/>
      <c r="HAI23"/>
      <c r="HAJ23"/>
      <c r="HAK23"/>
      <c r="HAL23"/>
      <c r="HAM23"/>
      <c r="HAN23"/>
      <c r="HAO23"/>
      <c r="HAP23"/>
      <c r="HAQ23"/>
      <c r="HAR23"/>
      <c r="HAS23"/>
      <c r="HAT23"/>
      <c r="HAU23"/>
      <c r="HAV23"/>
      <c r="HAW23"/>
      <c r="HAX23"/>
      <c r="HAY23"/>
      <c r="HAZ23"/>
      <c r="HBA23"/>
      <c r="HBB23"/>
      <c r="HBC23"/>
      <c r="HBD23"/>
      <c r="HBE23"/>
      <c r="HBF23"/>
      <c r="HBG23"/>
      <c r="HBH23"/>
      <c r="HBI23"/>
      <c r="HBJ23"/>
      <c r="HBK23"/>
      <c r="HBL23"/>
      <c r="HBM23"/>
      <c r="HBN23"/>
      <c r="HBO23"/>
      <c r="HBP23"/>
      <c r="HBQ23"/>
      <c r="HBR23"/>
      <c r="HBS23"/>
      <c r="HBT23"/>
      <c r="HBU23"/>
      <c r="HBV23"/>
      <c r="HBW23"/>
      <c r="HBX23"/>
      <c r="HBY23"/>
      <c r="HBZ23"/>
      <c r="HCA23"/>
      <c r="HCB23"/>
      <c r="HCC23"/>
      <c r="HCD23"/>
      <c r="HCE23"/>
      <c r="HCF23"/>
      <c r="HCG23"/>
      <c r="HCH23"/>
      <c r="HCI23"/>
      <c r="HCJ23"/>
      <c r="HCK23"/>
      <c r="HCL23"/>
      <c r="HCM23"/>
      <c r="HCN23"/>
      <c r="HCO23"/>
      <c r="HCP23"/>
      <c r="HCQ23"/>
      <c r="HCR23"/>
      <c r="HCS23"/>
      <c r="HCT23"/>
      <c r="HCU23"/>
      <c r="HCV23"/>
      <c r="HCW23"/>
      <c r="HCX23"/>
      <c r="HCY23"/>
      <c r="HCZ23"/>
      <c r="HDA23"/>
      <c r="HDB23"/>
      <c r="HDC23"/>
      <c r="HDD23"/>
      <c r="HDE23"/>
      <c r="HDF23"/>
      <c r="HDG23"/>
      <c r="HDH23"/>
      <c r="HDI23"/>
      <c r="HDJ23"/>
      <c r="HDK23"/>
      <c r="HDL23"/>
      <c r="HDM23"/>
      <c r="HDN23"/>
      <c r="HDO23"/>
      <c r="HDP23"/>
      <c r="HDQ23"/>
      <c r="HDR23"/>
      <c r="HDS23"/>
      <c r="HDT23"/>
      <c r="HDU23"/>
      <c r="HDV23"/>
      <c r="HDW23"/>
      <c r="HDX23"/>
      <c r="HDY23"/>
      <c r="HDZ23"/>
      <c r="HEA23"/>
      <c r="HEB23"/>
      <c r="HEC23"/>
      <c r="HED23"/>
      <c r="HEE23"/>
      <c r="HEF23"/>
      <c r="HEG23"/>
      <c r="HEH23"/>
      <c r="HEI23"/>
      <c r="HEJ23"/>
      <c r="HEK23"/>
      <c r="HEL23"/>
      <c r="HEM23"/>
      <c r="HEN23"/>
      <c r="HEO23"/>
      <c r="HEP23"/>
      <c r="HEQ23"/>
      <c r="HER23"/>
      <c r="HES23"/>
      <c r="HET23"/>
      <c r="HEU23"/>
      <c r="HEV23"/>
      <c r="HEW23"/>
      <c r="HEX23"/>
      <c r="HEY23"/>
      <c r="HEZ23"/>
      <c r="HFA23"/>
      <c r="HFB23"/>
      <c r="HFC23"/>
      <c r="HFD23"/>
      <c r="HFE23"/>
      <c r="HFF23"/>
      <c r="HFG23"/>
      <c r="HFH23"/>
      <c r="HFI23"/>
      <c r="HFJ23"/>
      <c r="HFK23"/>
      <c r="HFL23"/>
      <c r="HFM23"/>
      <c r="HFN23"/>
      <c r="HFO23"/>
      <c r="HFP23"/>
      <c r="HFQ23"/>
      <c r="HFR23"/>
      <c r="HFS23"/>
      <c r="HFT23"/>
      <c r="HFU23"/>
      <c r="HFV23"/>
      <c r="HFW23"/>
      <c r="HFX23"/>
      <c r="HFY23"/>
      <c r="HFZ23"/>
      <c r="HGA23"/>
      <c r="HGB23"/>
      <c r="HGC23"/>
      <c r="HGD23"/>
      <c r="HGE23"/>
      <c r="HGF23"/>
      <c r="HGG23"/>
      <c r="HGH23"/>
      <c r="HGI23"/>
      <c r="HGJ23"/>
      <c r="HGK23"/>
      <c r="HGL23"/>
      <c r="HGM23"/>
      <c r="HGN23"/>
      <c r="HGO23"/>
      <c r="HGP23"/>
      <c r="HGQ23"/>
      <c r="HGR23"/>
      <c r="HGS23"/>
      <c r="HGT23"/>
      <c r="HGU23"/>
      <c r="HGV23"/>
      <c r="HGW23"/>
      <c r="HGX23"/>
      <c r="HGY23"/>
      <c r="HGZ23"/>
      <c r="HHA23"/>
      <c r="HHB23"/>
      <c r="HHC23"/>
      <c r="HHD23"/>
      <c r="HHE23"/>
      <c r="HHF23"/>
      <c r="HHG23"/>
      <c r="HHH23"/>
      <c r="HHI23"/>
      <c r="HHJ23"/>
      <c r="HHK23"/>
      <c r="HHL23"/>
      <c r="HHM23"/>
      <c r="HHN23"/>
      <c r="HHO23"/>
      <c r="HHP23"/>
      <c r="HHQ23"/>
      <c r="HHR23"/>
      <c r="HHS23"/>
      <c r="HHT23"/>
      <c r="HHU23"/>
      <c r="HHV23"/>
      <c r="HHW23"/>
      <c r="HHX23"/>
      <c r="HHY23"/>
      <c r="HHZ23"/>
      <c r="HIA23"/>
      <c r="HIB23"/>
      <c r="HIC23"/>
      <c r="HID23"/>
      <c r="HIE23"/>
      <c r="HIF23"/>
      <c r="HIG23"/>
      <c r="HIH23"/>
      <c r="HII23"/>
      <c r="HIJ23"/>
      <c r="HIK23"/>
      <c r="HIL23"/>
      <c r="HIM23"/>
      <c r="HIN23"/>
      <c r="HIO23"/>
      <c r="HIP23"/>
      <c r="HIQ23"/>
      <c r="HIR23"/>
      <c r="HIS23"/>
      <c r="HIT23"/>
      <c r="HIU23"/>
      <c r="HIV23"/>
      <c r="HIW23"/>
      <c r="HIX23"/>
      <c r="HIY23"/>
      <c r="HIZ23"/>
      <c r="HJA23"/>
      <c r="HJB23"/>
      <c r="HJC23"/>
      <c r="HJD23"/>
      <c r="HJE23"/>
      <c r="HJF23"/>
      <c r="HJG23"/>
      <c r="HJH23"/>
      <c r="HJI23"/>
      <c r="HJJ23"/>
      <c r="HJK23"/>
      <c r="HJL23"/>
      <c r="HJM23"/>
      <c r="HJN23"/>
      <c r="HJO23"/>
      <c r="HJP23"/>
      <c r="HJQ23"/>
      <c r="HJR23"/>
      <c r="HJS23"/>
      <c r="HJT23"/>
    </row>
    <row r="24" spans="1:5688" x14ac:dyDescent="0.45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  <c r="AMK24"/>
      <c r="AML24"/>
      <c r="AMM24"/>
      <c r="AMN24"/>
      <c r="AMO24"/>
      <c r="AMP24"/>
      <c r="AMQ24"/>
      <c r="AMR24"/>
      <c r="AMS24"/>
      <c r="AMT24"/>
      <c r="AMU24"/>
      <c r="AMV24"/>
      <c r="AMW24"/>
      <c r="AMX24"/>
      <c r="AMY24"/>
      <c r="AMZ24"/>
      <c r="ANA24"/>
      <c r="ANB24"/>
      <c r="ANC24"/>
      <c r="AND24"/>
      <c r="ANE24"/>
      <c r="ANF24"/>
      <c r="ANG24"/>
      <c r="ANH24"/>
      <c r="ANI24"/>
      <c r="ANJ24"/>
      <c r="ANK24"/>
      <c r="ANL24"/>
      <c r="ANM24"/>
      <c r="ANN24"/>
      <c r="ANO24"/>
      <c r="ANP24"/>
      <c r="ANQ24"/>
      <c r="ANR24"/>
      <c r="ANS24"/>
      <c r="ANT24"/>
      <c r="ANU24"/>
      <c r="ANV24"/>
      <c r="ANW24"/>
      <c r="ANX24"/>
      <c r="ANY24"/>
      <c r="ANZ24"/>
      <c r="AOA24"/>
      <c r="AOB24"/>
      <c r="AOC24"/>
      <c r="AOD24"/>
      <c r="AOE24"/>
      <c r="AOF24"/>
      <c r="AOG24"/>
      <c r="AOH24"/>
      <c r="AOI24"/>
      <c r="AOJ24"/>
      <c r="AOK24"/>
      <c r="AOL24"/>
      <c r="AOM24"/>
      <c r="AON24"/>
      <c r="AOO24"/>
      <c r="AOP24"/>
      <c r="AOQ24"/>
      <c r="AOR24"/>
      <c r="AOS24"/>
      <c r="AOT24"/>
      <c r="AOU24"/>
      <c r="AOV24"/>
      <c r="AOW24"/>
      <c r="AOX24"/>
      <c r="AOY24"/>
      <c r="AOZ24"/>
      <c r="APA24"/>
      <c r="APB24"/>
      <c r="APC24"/>
      <c r="APD24"/>
      <c r="APE24"/>
      <c r="APF24"/>
      <c r="APG24"/>
      <c r="APH24"/>
      <c r="API24"/>
      <c r="APJ24"/>
      <c r="APK24"/>
      <c r="APL24"/>
      <c r="APM24"/>
      <c r="APN24"/>
      <c r="APO24"/>
      <c r="APP24"/>
      <c r="APQ24"/>
      <c r="APR24"/>
      <c r="APS24"/>
      <c r="APT24"/>
      <c r="APU24"/>
      <c r="APV24"/>
      <c r="APW24"/>
      <c r="APX24"/>
      <c r="APY24"/>
      <c r="APZ24"/>
      <c r="AQA24"/>
      <c r="AQB24"/>
      <c r="AQC24"/>
      <c r="AQD24"/>
      <c r="AQE24"/>
      <c r="AQF24"/>
      <c r="AQG24"/>
      <c r="AQH24"/>
      <c r="AQI24"/>
      <c r="AQJ24"/>
      <c r="AQK24"/>
      <c r="AQL24"/>
      <c r="AQM24"/>
      <c r="AQN24"/>
      <c r="AQO24"/>
      <c r="AQP24"/>
      <c r="AQQ24"/>
      <c r="AQR24"/>
      <c r="AQS24"/>
      <c r="AQT24"/>
      <c r="AQU24"/>
      <c r="AQV24"/>
      <c r="AQW24"/>
      <c r="AQX24"/>
      <c r="AQY24"/>
      <c r="AQZ24"/>
      <c r="ARA24"/>
      <c r="ARB24"/>
      <c r="ARC24"/>
      <c r="ARD24"/>
      <c r="ARE24"/>
      <c r="ARF24"/>
      <c r="ARG24"/>
      <c r="ARH24"/>
      <c r="ARI24"/>
      <c r="ARJ24"/>
      <c r="ARK24"/>
      <c r="ARL24"/>
      <c r="ARM24"/>
      <c r="ARN24"/>
      <c r="ARO24"/>
      <c r="ARP24"/>
      <c r="ARQ24"/>
      <c r="ARR24"/>
      <c r="ARS24"/>
      <c r="ART24"/>
      <c r="ARU24"/>
      <c r="ARV24"/>
      <c r="ARW24"/>
      <c r="ARX24"/>
      <c r="ARY24"/>
      <c r="ARZ24"/>
      <c r="ASA24"/>
      <c r="ASB24"/>
      <c r="ASC24"/>
      <c r="ASD24"/>
      <c r="ASE24"/>
      <c r="ASF24"/>
      <c r="ASG24"/>
      <c r="ASH24"/>
      <c r="ASI24"/>
      <c r="ASJ24"/>
      <c r="ASK24"/>
      <c r="ASL24"/>
      <c r="ASM24"/>
      <c r="ASN24"/>
      <c r="ASO24"/>
      <c r="ASP24"/>
      <c r="ASQ24"/>
      <c r="ASR24"/>
      <c r="ASS24"/>
      <c r="AST24"/>
      <c r="ASU24"/>
      <c r="ASV24"/>
      <c r="ASW24"/>
      <c r="ASX24"/>
      <c r="ASY24"/>
      <c r="ASZ24"/>
      <c r="ATA24"/>
      <c r="ATB24"/>
      <c r="ATC24"/>
      <c r="ATD24"/>
      <c r="ATE24"/>
      <c r="ATF24"/>
      <c r="ATG24"/>
      <c r="ATH24"/>
      <c r="ATI24"/>
      <c r="ATJ24"/>
      <c r="ATK24"/>
      <c r="ATL24"/>
      <c r="ATM24"/>
      <c r="ATN24"/>
      <c r="ATO24"/>
      <c r="ATP24"/>
      <c r="ATQ24"/>
      <c r="ATR24"/>
      <c r="ATS24"/>
      <c r="ATT24"/>
      <c r="ATU24"/>
      <c r="ATV24"/>
      <c r="ATW24"/>
      <c r="ATX24"/>
      <c r="ATY24"/>
      <c r="ATZ24"/>
      <c r="AUA24"/>
      <c r="AUB24"/>
      <c r="AUC24"/>
      <c r="AUD24"/>
      <c r="AUE24"/>
      <c r="AUF24"/>
      <c r="AUG24"/>
      <c r="AUH24"/>
      <c r="AUI24"/>
      <c r="AUJ24"/>
      <c r="AUK24"/>
      <c r="AUL24"/>
      <c r="AUM24"/>
      <c r="AUN24"/>
      <c r="AUO24"/>
      <c r="AUP24"/>
      <c r="AUQ24"/>
      <c r="AUR24"/>
      <c r="AUS24"/>
      <c r="AUT24"/>
      <c r="AUU24"/>
      <c r="AUV24"/>
      <c r="AUW24"/>
      <c r="AUX24"/>
      <c r="AUY24"/>
      <c r="AUZ24"/>
      <c r="AVA24"/>
      <c r="AVB24"/>
      <c r="AVC24"/>
      <c r="AVD24"/>
      <c r="AVE24"/>
      <c r="AVF24"/>
      <c r="AVG24"/>
      <c r="AVH24"/>
      <c r="AVI24"/>
      <c r="AVJ24"/>
      <c r="AVK24"/>
      <c r="AVL24"/>
      <c r="AVM24"/>
      <c r="AVN24"/>
      <c r="AVO24"/>
      <c r="AVP24"/>
      <c r="AVQ24"/>
      <c r="AVR24"/>
      <c r="AVS24"/>
      <c r="AVT24"/>
      <c r="AVU24"/>
      <c r="AVV24"/>
      <c r="AVW24"/>
      <c r="AVX24"/>
      <c r="AVY24"/>
      <c r="AVZ24"/>
      <c r="AWA24"/>
      <c r="AWB24"/>
      <c r="AWC24"/>
      <c r="AWD24"/>
      <c r="AWE24"/>
      <c r="AWF24"/>
      <c r="AWG24"/>
      <c r="AWH24"/>
      <c r="AWI24"/>
      <c r="AWJ24"/>
      <c r="AWK24"/>
      <c r="AWL24"/>
      <c r="AWM24"/>
      <c r="AWN24"/>
      <c r="AWO24"/>
      <c r="AWP24"/>
      <c r="AWQ24"/>
      <c r="AWR24"/>
      <c r="AWS24"/>
      <c r="AWT24"/>
      <c r="AWU24"/>
      <c r="AWV24"/>
      <c r="AWW24"/>
      <c r="AWX24"/>
      <c r="AWY24"/>
      <c r="AWZ24"/>
      <c r="AXA24"/>
      <c r="AXB24"/>
      <c r="AXC24"/>
      <c r="AXD24"/>
      <c r="AXE24"/>
      <c r="AXF24"/>
      <c r="AXG24"/>
      <c r="AXH24"/>
      <c r="AXI24"/>
      <c r="AXJ24"/>
      <c r="AXK24"/>
      <c r="AXL24"/>
      <c r="AXM24"/>
      <c r="AXN24"/>
      <c r="AXO24"/>
      <c r="AXP24"/>
      <c r="AXQ24"/>
      <c r="AXR24"/>
      <c r="AXS24"/>
      <c r="AXT24"/>
      <c r="AXU24"/>
      <c r="AXV24"/>
      <c r="AXW24"/>
      <c r="AXX24"/>
      <c r="AXY24"/>
      <c r="AXZ24"/>
      <c r="AYA24"/>
      <c r="AYB24"/>
      <c r="AYC24"/>
      <c r="AYD24"/>
      <c r="AYE24"/>
      <c r="AYF24"/>
      <c r="AYG24"/>
      <c r="AYH24"/>
      <c r="AYI24"/>
      <c r="AYJ24"/>
      <c r="AYK24"/>
      <c r="AYL24"/>
      <c r="AYM24"/>
      <c r="AYN24"/>
      <c r="AYO24"/>
      <c r="AYP24"/>
      <c r="AYQ24"/>
      <c r="AYR24"/>
      <c r="AYS24"/>
      <c r="AYT24"/>
      <c r="AYU24"/>
      <c r="AYV24"/>
      <c r="AYW24"/>
      <c r="AYX24"/>
      <c r="AYY24"/>
      <c r="AYZ24"/>
      <c r="AZA24"/>
      <c r="AZB24"/>
      <c r="AZC24"/>
      <c r="AZD24"/>
      <c r="AZE24"/>
      <c r="AZF24"/>
      <c r="AZG24"/>
      <c r="AZH24"/>
      <c r="AZI24"/>
      <c r="AZJ24"/>
      <c r="AZK24"/>
      <c r="AZL24"/>
      <c r="AZM24"/>
      <c r="AZN24"/>
      <c r="AZO24"/>
      <c r="AZP24"/>
      <c r="AZQ24"/>
      <c r="AZR24"/>
      <c r="AZS24"/>
      <c r="AZT24"/>
      <c r="AZU24"/>
      <c r="AZV24"/>
      <c r="AZW24"/>
      <c r="AZX24"/>
      <c r="AZY24"/>
      <c r="AZZ24"/>
      <c r="BAA24"/>
      <c r="BAB24"/>
      <c r="BAC24"/>
      <c r="BAD24"/>
      <c r="BAE24"/>
      <c r="BAF24"/>
      <c r="BAG24"/>
      <c r="BAH24"/>
      <c r="BAI24"/>
      <c r="BAJ24"/>
      <c r="BAK24"/>
      <c r="BAL24"/>
      <c r="BAM24"/>
      <c r="BAN24"/>
      <c r="BAO24"/>
      <c r="BAP24"/>
      <c r="BAQ24"/>
      <c r="BAR24"/>
      <c r="BAS24"/>
      <c r="BAT24"/>
      <c r="BAU24"/>
      <c r="BAV24"/>
      <c r="BAW24"/>
      <c r="BAX24"/>
      <c r="BAY24"/>
      <c r="BAZ24"/>
      <c r="BBA24"/>
      <c r="BBB24"/>
      <c r="BBC24"/>
      <c r="BBD24"/>
      <c r="BBE24"/>
      <c r="BBF24"/>
      <c r="BBG24"/>
      <c r="BBH24"/>
      <c r="BBI24"/>
      <c r="BBJ24"/>
      <c r="BBK24"/>
      <c r="BBL24"/>
      <c r="BBM24"/>
      <c r="BBN24"/>
      <c r="BBO24"/>
      <c r="BBP24"/>
      <c r="BBQ24"/>
      <c r="BBR24"/>
      <c r="BBS24"/>
      <c r="BBT24"/>
      <c r="BBU24"/>
      <c r="BBV24"/>
      <c r="BBW24"/>
      <c r="BBX24"/>
      <c r="BBY24"/>
      <c r="BBZ24"/>
      <c r="BCA24"/>
      <c r="BCB24"/>
      <c r="BCC24"/>
      <c r="BCD24"/>
      <c r="BCE24"/>
      <c r="BCF24"/>
      <c r="BCG24"/>
      <c r="BCH24"/>
      <c r="BCI24"/>
      <c r="BCJ24"/>
      <c r="BCK24"/>
      <c r="BCL24"/>
      <c r="BCM24"/>
      <c r="BCN24"/>
      <c r="BCO24"/>
      <c r="BCP24"/>
      <c r="BCQ24"/>
      <c r="BCR24"/>
      <c r="BCS24"/>
      <c r="BCT24"/>
      <c r="BCU24"/>
      <c r="BCV24"/>
      <c r="BCW24"/>
      <c r="BCX24"/>
      <c r="BCY24"/>
      <c r="BCZ24"/>
      <c r="BDA24"/>
      <c r="BDB24"/>
      <c r="BDC24"/>
      <c r="BDD24"/>
      <c r="BDE24"/>
      <c r="BDF24"/>
      <c r="BDG24"/>
      <c r="BDH24"/>
      <c r="BDI24"/>
      <c r="BDJ24"/>
      <c r="BDK24"/>
      <c r="BDL24"/>
      <c r="BDM24"/>
      <c r="BDN24"/>
      <c r="BDO24"/>
      <c r="BDP24"/>
      <c r="BDQ24"/>
      <c r="BDR24"/>
      <c r="BDS24"/>
      <c r="BDT24"/>
      <c r="BDU24"/>
      <c r="BDV24"/>
      <c r="BDW24"/>
      <c r="BDX24"/>
      <c r="BDY24"/>
      <c r="BDZ24"/>
      <c r="BEA24"/>
      <c r="BEB24"/>
      <c r="BEC24"/>
      <c r="BED24"/>
      <c r="BEE24"/>
      <c r="BEF24"/>
      <c r="BEG24"/>
      <c r="BEH24"/>
      <c r="BEI24"/>
      <c r="BEJ24"/>
      <c r="BEK24"/>
      <c r="BEL24"/>
      <c r="BEM24"/>
      <c r="BEN24"/>
      <c r="BEO24"/>
      <c r="BEP24"/>
      <c r="BEQ24"/>
      <c r="BER24"/>
      <c r="BES24"/>
      <c r="BET24"/>
      <c r="BEU24"/>
      <c r="BEV24"/>
      <c r="BEW24"/>
      <c r="BEX24"/>
      <c r="BEY24"/>
      <c r="BEZ24"/>
      <c r="BFA24"/>
      <c r="BFB24"/>
      <c r="BFC24"/>
      <c r="BFD24"/>
      <c r="BFE24"/>
      <c r="BFF24"/>
      <c r="BFG24"/>
      <c r="BFH24"/>
      <c r="BFI24"/>
      <c r="BFJ24"/>
      <c r="BFK24"/>
      <c r="BFL24"/>
      <c r="BFM24"/>
      <c r="BFN24"/>
      <c r="BFO24"/>
      <c r="BFP24"/>
      <c r="BFQ24"/>
      <c r="BFR24"/>
      <c r="BFS24"/>
      <c r="BFT24"/>
      <c r="BFU24"/>
      <c r="BFV24"/>
      <c r="BFW24"/>
      <c r="BFX24"/>
      <c r="BFY24"/>
      <c r="BFZ24"/>
      <c r="BGA24"/>
      <c r="BGB24"/>
      <c r="BGC24"/>
      <c r="BGD24"/>
      <c r="BGE24"/>
      <c r="BGF24"/>
      <c r="BGG24"/>
      <c r="BGH24"/>
      <c r="BGI24"/>
      <c r="BGJ24"/>
      <c r="BGK24"/>
      <c r="BGL24"/>
      <c r="BGM24"/>
      <c r="BGN24"/>
      <c r="BGO24"/>
      <c r="BGP24"/>
      <c r="BGQ24"/>
      <c r="BGR24"/>
      <c r="BGS24"/>
      <c r="BGT24"/>
      <c r="BGU24"/>
      <c r="BGV24"/>
      <c r="BGW24"/>
      <c r="BGX24"/>
      <c r="BGY24"/>
      <c r="BGZ24"/>
      <c r="BHA24"/>
      <c r="BHB24"/>
      <c r="BHC24"/>
      <c r="BHD24"/>
      <c r="BHE24"/>
      <c r="BHF24"/>
      <c r="BHG24"/>
      <c r="BHH24"/>
      <c r="BHI24"/>
      <c r="BHJ24"/>
      <c r="BHK24"/>
      <c r="BHL24"/>
      <c r="BHM24"/>
      <c r="BHN24"/>
      <c r="BHO24"/>
      <c r="BHP24"/>
      <c r="BHQ24"/>
      <c r="BHR24"/>
      <c r="BHS24"/>
      <c r="BHT24"/>
      <c r="BHU24"/>
      <c r="BHV24"/>
      <c r="BHW24"/>
      <c r="BHX24"/>
      <c r="BHY24"/>
      <c r="BHZ24"/>
      <c r="BIA24"/>
      <c r="BIB24"/>
      <c r="BIC24"/>
      <c r="BID24"/>
      <c r="BIE24"/>
      <c r="BIF24"/>
      <c r="BIG24"/>
      <c r="BIH24"/>
      <c r="BII24"/>
      <c r="BIJ24"/>
      <c r="BIK24"/>
      <c r="BIL24"/>
      <c r="BIM24"/>
      <c r="BIN24"/>
      <c r="BIO24"/>
      <c r="BIP24"/>
      <c r="BIQ24"/>
      <c r="BIR24"/>
      <c r="BIS24"/>
      <c r="BIT24"/>
      <c r="BIU24"/>
      <c r="BIV24"/>
      <c r="BIW24"/>
      <c r="BIX24"/>
      <c r="BIY24"/>
      <c r="BIZ24"/>
      <c r="BJA24"/>
      <c r="BJB24"/>
      <c r="BJC24"/>
      <c r="BJD24"/>
      <c r="BJE24"/>
      <c r="BJF24"/>
      <c r="BJG24"/>
      <c r="BJH24"/>
      <c r="BJI24"/>
      <c r="BJJ24"/>
      <c r="BJK24"/>
      <c r="BJL24"/>
      <c r="BJM24"/>
      <c r="BJN24"/>
      <c r="BJO24"/>
      <c r="BJP24"/>
      <c r="BJQ24"/>
      <c r="BJR24"/>
      <c r="BJS24"/>
      <c r="BJT24"/>
      <c r="BJU24"/>
      <c r="BJV24"/>
      <c r="BJW24"/>
      <c r="BJX24"/>
      <c r="BJY24"/>
      <c r="BJZ24"/>
      <c r="BKA24"/>
      <c r="BKB24"/>
      <c r="BKC24"/>
      <c r="BKD24"/>
      <c r="BKE24"/>
      <c r="BKF24"/>
      <c r="BKG24"/>
      <c r="BKH24"/>
      <c r="BKI24"/>
      <c r="BKJ24"/>
      <c r="BKK24"/>
      <c r="BKL24"/>
      <c r="BKM24"/>
      <c r="BKN24"/>
      <c r="BKO24"/>
      <c r="BKP24"/>
      <c r="BKQ24"/>
      <c r="BKR24"/>
      <c r="BKS24"/>
      <c r="BKT24"/>
      <c r="BKU24"/>
      <c r="BKV24"/>
      <c r="BKW24"/>
      <c r="BKX24"/>
      <c r="BKY24"/>
      <c r="BKZ24"/>
      <c r="BLA24"/>
      <c r="BLB24"/>
      <c r="BLC24"/>
      <c r="BLD24"/>
      <c r="BLE24"/>
      <c r="BLF24"/>
      <c r="BLG24"/>
      <c r="BLH24"/>
      <c r="BLI24"/>
      <c r="BLJ24"/>
      <c r="BLK24"/>
      <c r="BLL24"/>
      <c r="BLM24"/>
      <c r="BLN24"/>
      <c r="BLO24"/>
      <c r="BLP24"/>
      <c r="BLQ24"/>
      <c r="BLR24"/>
      <c r="BLS24"/>
      <c r="BLT24"/>
      <c r="BLU24"/>
      <c r="BLV24"/>
      <c r="BLW24"/>
      <c r="BLX24"/>
      <c r="BLY24"/>
      <c r="BLZ24"/>
      <c r="BMA24"/>
      <c r="BMB24"/>
      <c r="BMC24"/>
      <c r="BMD24"/>
      <c r="BME24"/>
      <c r="BMF24"/>
      <c r="BMG24"/>
      <c r="BMH24"/>
      <c r="BMI24"/>
      <c r="BMJ24"/>
      <c r="BMK24"/>
      <c r="BML24"/>
      <c r="BMM24"/>
      <c r="BMN24"/>
      <c r="BMO24"/>
      <c r="BMP24"/>
      <c r="BMQ24"/>
      <c r="BMR24"/>
      <c r="BMS24"/>
      <c r="BMT24"/>
      <c r="BMU24"/>
      <c r="BMV24"/>
      <c r="BMW24"/>
      <c r="BMX24"/>
      <c r="BMY24"/>
      <c r="BMZ24"/>
      <c r="BNA24"/>
      <c r="BNB24"/>
      <c r="BNC24"/>
      <c r="BND24"/>
      <c r="BNE24"/>
      <c r="BNF24"/>
      <c r="BNG24"/>
      <c r="BNH24"/>
      <c r="BNI24"/>
      <c r="BNJ24"/>
      <c r="BNK24"/>
      <c r="BNL24"/>
      <c r="BNM24"/>
      <c r="BNN24"/>
      <c r="BNO24"/>
      <c r="BNP24"/>
      <c r="BNQ24"/>
      <c r="BNR24"/>
      <c r="BNS24"/>
      <c r="BNT24"/>
      <c r="BNU24"/>
      <c r="BNV24"/>
      <c r="BNW24"/>
      <c r="BNX24"/>
      <c r="BNY24"/>
      <c r="BNZ24"/>
      <c r="BOA24"/>
      <c r="BOB24"/>
      <c r="BOC24"/>
      <c r="BOD24"/>
      <c r="BOE24"/>
      <c r="BOF24"/>
      <c r="BOG24"/>
      <c r="BOH24"/>
      <c r="BOI24"/>
      <c r="BOJ24"/>
      <c r="BOK24"/>
      <c r="BOL24"/>
      <c r="BOM24"/>
      <c r="BON24"/>
      <c r="BOO24"/>
      <c r="BOP24"/>
      <c r="BOQ24"/>
      <c r="BOR24"/>
      <c r="BOS24"/>
      <c r="BOT24"/>
      <c r="BOU24"/>
      <c r="BOV24"/>
      <c r="BOW24"/>
      <c r="BOX24"/>
      <c r="BOY24"/>
      <c r="BOZ24"/>
      <c r="BPA24"/>
      <c r="BPB24"/>
      <c r="BPC24"/>
      <c r="BPD24"/>
      <c r="BPE24"/>
      <c r="BPF24"/>
      <c r="BPG24"/>
      <c r="BPH24"/>
      <c r="BPI24"/>
      <c r="BPJ24"/>
      <c r="BPK24"/>
      <c r="BPL24"/>
      <c r="BPM24"/>
      <c r="BPN24"/>
      <c r="BPO24"/>
      <c r="BPP24"/>
      <c r="BPQ24"/>
      <c r="BPR24"/>
      <c r="BPS24"/>
      <c r="BPT24"/>
      <c r="BPU24"/>
      <c r="BPV24"/>
      <c r="BPW24"/>
      <c r="BPX24"/>
      <c r="BPY24"/>
      <c r="BPZ24"/>
      <c r="BQA24"/>
      <c r="BQB24"/>
      <c r="BQC24"/>
      <c r="BQD24"/>
      <c r="BQE24"/>
      <c r="BQF24"/>
      <c r="BQG24"/>
      <c r="BQH24"/>
      <c r="BQI24"/>
      <c r="BQJ24"/>
      <c r="BQK24"/>
      <c r="BQL24"/>
      <c r="BQM24"/>
      <c r="BQN24"/>
      <c r="BQO24"/>
      <c r="BQP24"/>
      <c r="BQQ24"/>
      <c r="BQR24"/>
      <c r="BQS24"/>
      <c r="BQT24"/>
      <c r="BQU24"/>
      <c r="BQV24"/>
      <c r="BQW24"/>
      <c r="BQX24"/>
      <c r="BQY24"/>
      <c r="BQZ24"/>
      <c r="BRA24"/>
      <c r="BRB24"/>
      <c r="BRC24"/>
      <c r="BRD24"/>
      <c r="BRE24"/>
      <c r="BRF24"/>
      <c r="BRG24"/>
      <c r="BRH24"/>
      <c r="BRI24"/>
      <c r="BRJ24"/>
      <c r="BRK24"/>
      <c r="BRL24"/>
      <c r="BRM24"/>
      <c r="BRN24"/>
      <c r="BRO24"/>
      <c r="BRP24"/>
      <c r="BRQ24"/>
      <c r="BRR24"/>
      <c r="BRS24"/>
      <c r="BRT24"/>
      <c r="BRU24"/>
      <c r="BRV24"/>
      <c r="BRW24"/>
      <c r="BRX24"/>
      <c r="BRY24"/>
      <c r="BRZ24"/>
      <c r="BSA24"/>
      <c r="BSB24"/>
      <c r="BSC24"/>
      <c r="BSD24"/>
      <c r="BSE24"/>
      <c r="BSF24"/>
      <c r="BSG24"/>
      <c r="BSH24"/>
      <c r="BSI24"/>
      <c r="BSJ24"/>
      <c r="BSK24"/>
      <c r="BSL24"/>
      <c r="BSM24"/>
      <c r="BSN24"/>
      <c r="BSO24"/>
      <c r="BSP24"/>
      <c r="BSQ24"/>
      <c r="BSR24"/>
      <c r="BSS24"/>
      <c r="BST24"/>
      <c r="BSU24"/>
      <c r="BSV24"/>
      <c r="BSW24"/>
      <c r="BSX24"/>
      <c r="BSY24"/>
      <c r="BSZ24"/>
      <c r="BTA24"/>
      <c r="BTB24"/>
      <c r="BTC24"/>
      <c r="BTD24"/>
      <c r="BTE24"/>
      <c r="BTF24"/>
      <c r="BTG24"/>
      <c r="BTH24"/>
      <c r="BTI24"/>
      <c r="BTJ24"/>
      <c r="BTK24"/>
      <c r="BTL24"/>
      <c r="BTM24"/>
      <c r="BTN24"/>
      <c r="BTO24"/>
      <c r="BTP24"/>
      <c r="BTQ24"/>
      <c r="BTR24"/>
      <c r="BTS24"/>
      <c r="BTT24"/>
      <c r="BTU24"/>
      <c r="BTV24"/>
      <c r="BTW24"/>
      <c r="BTX24"/>
      <c r="BTY24"/>
      <c r="BTZ24"/>
      <c r="BUA24"/>
      <c r="BUB24"/>
      <c r="BUC24"/>
      <c r="BUD24"/>
      <c r="BUE24"/>
      <c r="BUF24"/>
      <c r="BUG24"/>
      <c r="BUH24"/>
      <c r="BUI24"/>
      <c r="BUJ24"/>
      <c r="BUK24"/>
      <c r="BUL24"/>
      <c r="BUM24"/>
      <c r="BUN24"/>
      <c r="BUO24"/>
      <c r="BUP24"/>
      <c r="BUQ24"/>
      <c r="BUR24"/>
      <c r="BUS24"/>
      <c r="BUT24"/>
      <c r="BUU24"/>
      <c r="BUV24"/>
      <c r="BUW24"/>
      <c r="BUX24"/>
      <c r="BUY24"/>
      <c r="BUZ24"/>
      <c r="BVA24"/>
      <c r="BVB24"/>
      <c r="BVC24"/>
      <c r="BVD24"/>
      <c r="BVE24"/>
      <c r="BVF24"/>
      <c r="BVG24"/>
      <c r="BVH24"/>
      <c r="BVI24"/>
      <c r="BVJ24"/>
      <c r="BVK24"/>
      <c r="BVL24"/>
      <c r="BVM24"/>
      <c r="BVN24"/>
      <c r="BVO24"/>
      <c r="BVP24"/>
      <c r="BVQ24"/>
      <c r="BVR24"/>
      <c r="BVS24"/>
      <c r="BVT24"/>
      <c r="BVU24"/>
      <c r="BVV24"/>
      <c r="BVW24"/>
      <c r="BVX24"/>
      <c r="BVY24"/>
      <c r="BVZ24"/>
      <c r="BWA24"/>
      <c r="BWB24"/>
      <c r="BWC24"/>
      <c r="BWD24"/>
      <c r="BWE24"/>
      <c r="BWF24"/>
      <c r="BWG24"/>
      <c r="BWH24"/>
      <c r="BWI24"/>
      <c r="BWJ24"/>
      <c r="BWK24"/>
      <c r="BWL24"/>
      <c r="BWM24"/>
      <c r="BWN24"/>
      <c r="BWO24"/>
      <c r="BWP24"/>
      <c r="BWQ24"/>
      <c r="BWR24"/>
      <c r="BWS24"/>
      <c r="BWT24"/>
      <c r="BWU24"/>
      <c r="BWV24"/>
      <c r="BWW24"/>
      <c r="BWX24"/>
      <c r="BWY24"/>
      <c r="BWZ24"/>
      <c r="BXA24"/>
      <c r="BXB24"/>
      <c r="BXC24"/>
      <c r="BXD24"/>
      <c r="BXE24"/>
      <c r="BXF24"/>
      <c r="BXG24"/>
      <c r="BXH24"/>
      <c r="BXI24"/>
      <c r="BXJ24"/>
      <c r="BXK24"/>
      <c r="BXL24"/>
      <c r="BXM24"/>
      <c r="BXN24"/>
      <c r="BXO24"/>
      <c r="BXP24"/>
      <c r="BXQ24"/>
      <c r="BXR24"/>
      <c r="BXS24"/>
      <c r="BXT24"/>
      <c r="BXU24"/>
      <c r="BXV24"/>
      <c r="BXW24"/>
      <c r="BXX24"/>
      <c r="BXY24"/>
      <c r="BXZ24"/>
      <c r="BYA24"/>
      <c r="BYB24"/>
      <c r="BYC24"/>
      <c r="BYD24"/>
      <c r="BYE24"/>
      <c r="BYF24"/>
      <c r="BYG24"/>
      <c r="BYH24"/>
      <c r="BYI24"/>
      <c r="BYJ24"/>
      <c r="BYK24"/>
      <c r="BYL24"/>
      <c r="BYM24"/>
      <c r="BYN24"/>
      <c r="BYO24"/>
      <c r="BYP24"/>
      <c r="BYQ24"/>
      <c r="BYR24"/>
      <c r="BYS24"/>
      <c r="BYT24"/>
      <c r="BYU24"/>
      <c r="BYV24"/>
      <c r="BYW24"/>
      <c r="BYX24"/>
      <c r="BYY24"/>
      <c r="BYZ24"/>
      <c r="BZA24"/>
      <c r="BZB24"/>
      <c r="BZC24"/>
      <c r="BZD24"/>
      <c r="BZE24"/>
      <c r="BZF24"/>
      <c r="BZG24"/>
      <c r="BZH24"/>
      <c r="BZI24"/>
      <c r="BZJ24"/>
      <c r="BZK24"/>
      <c r="BZL24"/>
      <c r="BZM24"/>
      <c r="BZN24"/>
      <c r="BZO24"/>
      <c r="BZP24"/>
      <c r="BZQ24"/>
      <c r="BZR24"/>
      <c r="BZS24"/>
      <c r="BZT24"/>
      <c r="BZU24"/>
      <c r="BZV24"/>
      <c r="BZW24"/>
      <c r="BZX24"/>
      <c r="BZY24"/>
      <c r="BZZ24"/>
      <c r="CAA24"/>
      <c r="CAB24"/>
      <c r="CAC24"/>
      <c r="CAD24"/>
      <c r="CAE24"/>
      <c r="CAF24"/>
      <c r="CAG24"/>
      <c r="CAH24"/>
      <c r="CAI24"/>
      <c r="CAJ24"/>
      <c r="CAK24"/>
      <c r="CAL24"/>
      <c r="CAM24"/>
      <c r="CAN24"/>
      <c r="CAO24"/>
      <c r="CAP24"/>
      <c r="CAQ24"/>
      <c r="CAR24"/>
      <c r="CAS24"/>
      <c r="CAT24"/>
      <c r="CAU24"/>
      <c r="CAV24"/>
      <c r="CAW24"/>
      <c r="CAX24"/>
      <c r="CAY24"/>
      <c r="CAZ24"/>
      <c r="CBA24"/>
      <c r="CBB24"/>
      <c r="CBC24"/>
      <c r="CBD24"/>
      <c r="CBE24"/>
      <c r="CBF24"/>
      <c r="CBG24"/>
      <c r="CBH24"/>
      <c r="CBI24"/>
      <c r="CBJ24"/>
      <c r="CBK24"/>
      <c r="CBL24"/>
      <c r="CBM24"/>
      <c r="CBN24"/>
      <c r="CBO24"/>
      <c r="CBP24"/>
      <c r="CBQ24"/>
      <c r="CBR24"/>
      <c r="CBS24"/>
      <c r="CBT24"/>
      <c r="CBU24"/>
      <c r="CBV24"/>
      <c r="CBW24"/>
      <c r="CBX24"/>
      <c r="CBY24"/>
      <c r="CBZ24"/>
      <c r="CCA24"/>
      <c r="CCB24"/>
      <c r="CCC24"/>
      <c r="CCD24"/>
      <c r="CCE24"/>
      <c r="CCF24"/>
      <c r="CCG24"/>
      <c r="CCH24"/>
      <c r="CCI24"/>
      <c r="CCJ24"/>
      <c r="CCK24"/>
      <c r="CCL24"/>
      <c r="CCM24"/>
      <c r="CCN24"/>
      <c r="CCO24"/>
      <c r="CCP24"/>
      <c r="CCQ24"/>
      <c r="CCR24"/>
      <c r="CCS24"/>
      <c r="CCT24"/>
      <c r="CCU24"/>
      <c r="CCV24"/>
      <c r="CCW24"/>
      <c r="CCX24"/>
      <c r="CCY24"/>
      <c r="CCZ24"/>
      <c r="CDA24"/>
      <c r="CDB24"/>
      <c r="CDC24"/>
      <c r="CDD24"/>
      <c r="CDE24"/>
      <c r="CDF24"/>
      <c r="CDG24"/>
      <c r="CDH24"/>
      <c r="CDI24"/>
      <c r="CDJ24"/>
      <c r="CDK24"/>
      <c r="CDL24"/>
      <c r="CDM24"/>
      <c r="CDN24"/>
      <c r="CDO24"/>
      <c r="CDP24"/>
      <c r="CDQ24"/>
      <c r="CDR24"/>
      <c r="CDS24"/>
      <c r="CDT24"/>
      <c r="CDU24"/>
      <c r="CDV24"/>
      <c r="CDW24"/>
      <c r="CDX24"/>
      <c r="CDY24"/>
      <c r="CDZ24"/>
      <c r="CEA24"/>
      <c r="CEB24"/>
      <c r="CEC24"/>
      <c r="CED24"/>
      <c r="CEE24"/>
      <c r="CEF24"/>
      <c r="CEG24"/>
      <c r="CEH24"/>
      <c r="CEI24"/>
      <c r="CEJ24"/>
      <c r="CEK24"/>
      <c r="CEL24"/>
      <c r="CEM24"/>
      <c r="CEN24"/>
      <c r="CEO24"/>
      <c r="CEP24"/>
      <c r="CEQ24"/>
      <c r="CER24"/>
      <c r="CES24"/>
      <c r="CET24"/>
      <c r="CEU24"/>
      <c r="CEV24"/>
      <c r="CEW24"/>
      <c r="CEX24"/>
      <c r="CEY24"/>
      <c r="CEZ24"/>
      <c r="CFA24"/>
      <c r="CFB24"/>
      <c r="CFC24"/>
      <c r="CFD24"/>
      <c r="CFE24"/>
      <c r="CFF24"/>
      <c r="CFG24"/>
      <c r="CFH24"/>
      <c r="CFI24"/>
      <c r="CFJ24"/>
      <c r="CFK24"/>
      <c r="CFL24"/>
      <c r="CFM24"/>
      <c r="CFN24"/>
      <c r="CFO24"/>
      <c r="CFP24"/>
      <c r="CFQ24"/>
      <c r="CFR24"/>
      <c r="CFS24"/>
      <c r="CFT24"/>
      <c r="CFU24"/>
      <c r="CFV24"/>
      <c r="CFW24"/>
      <c r="CFX24"/>
      <c r="CFY24"/>
      <c r="CFZ24"/>
      <c r="CGA24"/>
      <c r="CGB24"/>
      <c r="CGC24"/>
      <c r="CGD24"/>
      <c r="CGE24"/>
      <c r="CGF24"/>
      <c r="CGG24"/>
      <c r="CGH24"/>
      <c r="CGI24"/>
      <c r="CGJ24"/>
      <c r="CGK24"/>
      <c r="CGL24"/>
      <c r="CGM24"/>
      <c r="CGN24"/>
      <c r="CGO24"/>
      <c r="CGP24"/>
      <c r="CGQ24"/>
      <c r="CGR24"/>
      <c r="CGS24"/>
      <c r="CGT24"/>
      <c r="CGU24"/>
      <c r="CGV24"/>
      <c r="CGW24"/>
      <c r="CGX24"/>
      <c r="CGY24"/>
      <c r="CGZ24"/>
      <c r="CHA24"/>
      <c r="CHB24"/>
      <c r="CHC24"/>
      <c r="CHD24"/>
      <c r="CHE24"/>
      <c r="CHF24"/>
      <c r="CHG24"/>
      <c r="CHH24"/>
      <c r="CHI24"/>
      <c r="CHJ24"/>
      <c r="CHK24"/>
      <c r="CHL24"/>
      <c r="CHM24"/>
      <c r="CHN24"/>
      <c r="CHO24"/>
      <c r="CHP24"/>
      <c r="CHQ24"/>
      <c r="CHR24"/>
      <c r="CHS24"/>
      <c r="CHT24"/>
      <c r="CHU24"/>
      <c r="CHV24"/>
      <c r="CHW24"/>
      <c r="CHX24"/>
      <c r="CHY24"/>
      <c r="CHZ24"/>
      <c r="CIA24"/>
      <c r="CIB24"/>
      <c r="CIC24"/>
      <c r="CID24"/>
      <c r="CIE24"/>
      <c r="CIF24"/>
      <c r="CIG24"/>
      <c r="CIH24"/>
      <c r="CII24"/>
      <c r="CIJ24"/>
      <c r="CIK24"/>
      <c r="CIL24"/>
      <c r="CIM24"/>
      <c r="CIN24"/>
      <c r="CIO24"/>
      <c r="CIP24"/>
      <c r="CIQ24"/>
      <c r="CIR24"/>
      <c r="CIS24"/>
      <c r="CIT24"/>
      <c r="CIU24"/>
      <c r="CIV24"/>
      <c r="CIW24"/>
      <c r="CIX24"/>
      <c r="CIY24"/>
      <c r="CIZ24"/>
      <c r="CJA24"/>
      <c r="CJB24"/>
      <c r="CJC24"/>
      <c r="CJD24"/>
      <c r="CJE24"/>
      <c r="CJF24"/>
      <c r="CJG24"/>
      <c r="CJH24"/>
      <c r="CJI24"/>
      <c r="CJJ24"/>
      <c r="CJK24"/>
      <c r="CJL24"/>
      <c r="CJM24"/>
      <c r="CJN24"/>
      <c r="CJO24"/>
      <c r="CJP24"/>
      <c r="CJQ24"/>
      <c r="CJR24"/>
      <c r="CJS24"/>
      <c r="CJT24"/>
      <c r="CJU24"/>
      <c r="CJV24"/>
      <c r="CJW24"/>
      <c r="CJX24"/>
      <c r="CJY24"/>
      <c r="CJZ24"/>
      <c r="CKA24"/>
      <c r="CKB24"/>
      <c r="CKC24"/>
      <c r="CKD24"/>
      <c r="CKE24"/>
      <c r="CKF24"/>
      <c r="CKG24"/>
      <c r="CKH24"/>
      <c r="CKI24"/>
      <c r="CKJ24"/>
      <c r="CKK24"/>
      <c r="CKL24"/>
      <c r="CKM24"/>
      <c r="CKN24"/>
      <c r="CKO24"/>
      <c r="CKP24"/>
      <c r="CKQ24"/>
      <c r="CKR24"/>
      <c r="CKS24"/>
      <c r="CKT24"/>
      <c r="CKU24"/>
      <c r="CKV24"/>
      <c r="CKW24"/>
      <c r="CKX24"/>
      <c r="CKY24"/>
      <c r="CKZ24"/>
      <c r="CLA24"/>
      <c r="CLB24"/>
      <c r="CLC24"/>
      <c r="CLD24"/>
      <c r="CLE24"/>
      <c r="CLF24"/>
      <c r="CLG24"/>
      <c r="CLH24"/>
      <c r="CLI24"/>
      <c r="CLJ24"/>
      <c r="CLK24"/>
      <c r="CLL24"/>
      <c r="CLM24"/>
      <c r="CLN24"/>
      <c r="CLO24"/>
      <c r="CLP24"/>
      <c r="CLQ24"/>
      <c r="CLR24"/>
      <c r="CLS24"/>
      <c r="CLT24"/>
      <c r="CLU24"/>
      <c r="CLV24"/>
      <c r="CLW24"/>
      <c r="CLX24"/>
      <c r="CLY24"/>
      <c r="CLZ24"/>
      <c r="CMA24"/>
      <c r="CMB24"/>
      <c r="CMC24"/>
      <c r="CMD24"/>
      <c r="CME24"/>
      <c r="CMF24"/>
      <c r="CMG24"/>
      <c r="CMH24"/>
      <c r="CMI24"/>
      <c r="CMJ24"/>
      <c r="CMK24"/>
      <c r="CML24"/>
      <c r="CMM24"/>
      <c r="CMN24"/>
      <c r="CMO24"/>
      <c r="CMP24"/>
      <c r="CMQ24"/>
      <c r="CMR24"/>
      <c r="CMS24"/>
      <c r="CMT24"/>
      <c r="CMU24"/>
      <c r="CMV24"/>
      <c r="CMW24"/>
      <c r="CMX24"/>
      <c r="CMY24"/>
      <c r="CMZ24"/>
      <c r="CNA24"/>
      <c r="CNB24"/>
      <c r="CNC24"/>
      <c r="CND24"/>
      <c r="CNE24"/>
      <c r="CNF24"/>
      <c r="CNG24"/>
      <c r="CNH24"/>
      <c r="CNI24"/>
      <c r="CNJ24"/>
      <c r="CNK24"/>
      <c r="CNL24"/>
      <c r="CNM24"/>
      <c r="CNN24"/>
      <c r="CNO24"/>
      <c r="CNP24"/>
      <c r="CNQ24"/>
      <c r="CNR24"/>
      <c r="CNS24"/>
      <c r="CNT24"/>
      <c r="CNU24"/>
      <c r="CNV24"/>
      <c r="CNW24"/>
      <c r="CNX24"/>
      <c r="CNY24"/>
      <c r="CNZ24"/>
      <c r="COA24"/>
      <c r="COB24"/>
      <c r="COC24"/>
      <c r="COD24"/>
      <c r="COE24"/>
      <c r="COF24"/>
      <c r="COG24"/>
      <c r="COH24"/>
      <c r="COI24"/>
      <c r="COJ24"/>
      <c r="COK24"/>
      <c r="COL24"/>
      <c r="COM24"/>
      <c r="CON24"/>
      <c r="COO24"/>
      <c r="COP24"/>
      <c r="COQ24"/>
      <c r="COR24"/>
      <c r="COS24"/>
      <c r="COT24"/>
      <c r="COU24"/>
      <c r="COV24"/>
      <c r="COW24"/>
      <c r="COX24"/>
      <c r="COY24"/>
      <c r="COZ24"/>
      <c r="CPA24"/>
      <c r="CPB24"/>
      <c r="CPC24"/>
      <c r="CPD24"/>
      <c r="CPE24"/>
      <c r="CPF24"/>
      <c r="CPG24"/>
      <c r="CPH24"/>
      <c r="CPI24"/>
      <c r="CPJ24"/>
      <c r="CPK24"/>
      <c r="CPL24"/>
      <c r="CPM24"/>
      <c r="CPN24"/>
      <c r="CPO24"/>
      <c r="CPP24"/>
      <c r="CPQ24"/>
      <c r="CPR24"/>
      <c r="CPS24"/>
      <c r="CPT24"/>
      <c r="CPU24"/>
      <c r="CPV24"/>
      <c r="CPW24"/>
      <c r="CPX24"/>
      <c r="CPY24"/>
      <c r="CPZ24"/>
      <c r="CQA24"/>
      <c r="CQB24"/>
      <c r="CQC24"/>
      <c r="CQD24"/>
      <c r="CQE24"/>
      <c r="CQF24"/>
      <c r="CQG24"/>
      <c r="CQH24"/>
      <c r="CQI24"/>
      <c r="CQJ24"/>
      <c r="CQK24"/>
      <c r="CQL24"/>
      <c r="CQM24"/>
      <c r="CQN24"/>
      <c r="CQO24"/>
      <c r="CQP24"/>
      <c r="CQQ24"/>
      <c r="CQR24"/>
      <c r="CQS24"/>
      <c r="CQT24"/>
      <c r="CQU24"/>
      <c r="CQV24"/>
      <c r="CQW24"/>
      <c r="CQX24"/>
      <c r="CQY24"/>
      <c r="CQZ24"/>
      <c r="CRA24"/>
      <c r="CRB24"/>
      <c r="CRC24"/>
      <c r="CRD24"/>
      <c r="CRE24"/>
      <c r="CRF24"/>
      <c r="CRG24"/>
      <c r="CRH24"/>
      <c r="CRI24"/>
      <c r="CRJ24"/>
      <c r="CRK24"/>
      <c r="CRL24"/>
      <c r="CRM24"/>
      <c r="CRN24"/>
      <c r="CRO24"/>
      <c r="CRP24"/>
      <c r="CRQ24"/>
      <c r="CRR24"/>
      <c r="CRS24"/>
      <c r="CRT24"/>
      <c r="CRU24"/>
      <c r="CRV24"/>
      <c r="CRW24"/>
      <c r="CRX24"/>
      <c r="CRY24"/>
      <c r="CRZ24"/>
      <c r="CSA24"/>
      <c r="CSB24"/>
      <c r="CSC24"/>
      <c r="CSD24"/>
      <c r="CSE24"/>
      <c r="CSF24"/>
      <c r="CSG24"/>
      <c r="CSH24"/>
      <c r="CSI24"/>
      <c r="CSJ24"/>
      <c r="CSK24"/>
      <c r="CSL24"/>
      <c r="CSM24"/>
      <c r="CSN24"/>
      <c r="CSO24"/>
      <c r="CSP24"/>
      <c r="CSQ24"/>
      <c r="CSR24"/>
      <c r="CSS24"/>
      <c r="CST24"/>
      <c r="CSU24"/>
      <c r="CSV24"/>
      <c r="CSW24"/>
      <c r="CSX24"/>
      <c r="CSY24"/>
      <c r="CSZ24"/>
      <c r="CTA24"/>
      <c r="CTB24"/>
      <c r="CTC24"/>
      <c r="CTD24"/>
      <c r="CTE24"/>
      <c r="CTF24"/>
      <c r="CTG24"/>
      <c r="CTH24"/>
      <c r="CTI24"/>
      <c r="CTJ24"/>
      <c r="CTK24"/>
      <c r="CTL24"/>
      <c r="CTM24"/>
      <c r="CTN24"/>
      <c r="CTO24"/>
      <c r="CTP24"/>
      <c r="CTQ24"/>
      <c r="CTR24"/>
      <c r="CTS24"/>
      <c r="CTT24"/>
      <c r="CTU24"/>
      <c r="CTV24"/>
      <c r="CTW24"/>
      <c r="CTX24"/>
      <c r="CTY24"/>
      <c r="CTZ24"/>
      <c r="CUA24"/>
      <c r="CUB24"/>
      <c r="CUC24"/>
      <c r="CUD24"/>
      <c r="CUE24"/>
      <c r="CUF24"/>
      <c r="CUG24"/>
      <c r="CUH24"/>
      <c r="CUI24"/>
      <c r="CUJ24"/>
      <c r="CUK24"/>
      <c r="CUL24"/>
      <c r="CUM24"/>
      <c r="CUN24"/>
      <c r="CUO24"/>
      <c r="CUP24"/>
      <c r="CUQ24"/>
      <c r="CUR24"/>
      <c r="CUS24"/>
      <c r="CUT24"/>
      <c r="CUU24"/>
      <c r="CUV24"/>
      <c r="CUW24"/>
      <c r="CUX24"/>
      <c r="CUY24"/>
      <c r="CUZ24"/>
      <c r="CVA24"/>
      <c r="CVB24"/>
      <c r="CVC24"/>
      <c r="CVD24"/>
      <c r="CVE24"/>
      <c r="CVF24"/>
      <c r="CVG24"/>
      <c r="CVH24"/>
      <c r="CVI24"/>
      <c r="CVJ24"/>
      <c r="CVK24"/>
      <c r="CVL24"/>
      <c r="CVM24"/>
      <c r="CVN24"/>
      <c r="CVO24"/>
      <c r="CVP24"/>
      <c r="CVQ24"/>
      <c r="CVR24"/>
      <c r="CVS24"/>
      <c r="CVT24"/>
      <c r="CVU24"/>
      <c r="CVV24"/>
      <c r="CVW24"/>
      <c r="CVX24"/>
      <c r="CVY24"/>
      <c r="CVZ24"/>
      <c r="CWA24"/>
      <c r="CWB24"/>
      <c r="CWC24"/>
      <c r="CWD24"/>
      <c r="CWE24"/>
      <c r="CWF24"/>
      <c r="CWG24"/>
      <c r="CWH24"/>
      <c r="CWI24"/>
      <c r="CWJ24"/>
      <c r="CWK24"/>
      <c r="CWL24"/>
      <c r="CWM24"/>
      <c r="CWN24"/>
      <c r="CWO24"/>
      <c r="CWP24"/>
      <c r="CWQ24"/>
      <c r="CWR24"/>
      <c r="CWS24"/>
      <c r="CWT24"/>
      <c r="CWU24"/>
      <c r="CWV24"/>
      <c r="CWW24"/>
      <c r="CWX24"/>
      <c r="CWY24"/>
      <c r="CWZ24"/>
      <c r="CXA24"/>
      <c r="CXB24"/>
      <c r="CXC24"/>
      <c r="CXD24"/>
      <c r="CXE24"/>
      <c r="CXF24"/>
      <c r="CXG24"/>
      <c r="CXH24"/>
      <c r="CXI24"/>
      <c r="CXJ24"/>
      <c r="CXK24"/>
      <c r="CXL24"/>
      <c r="CXM24"/>
      <c r="CXN24"/>
      <c r="CXO24"/>
      <c r="CXP24"/>
      <c r="CXQ24"/>
      <c r="CXR24"/>
      <c r="CXS24"/>
      <c r="CXT24"/>
      <c r="CXU24"/>
      <c r="CXV24"/>
      <c r="CXW24"/>
      <c r="CXX24"/>
      <c r="CXY24"/>
      <c r="CXZ24"/>
      <c r="CYA24"/>
      <c r="CYB24"/>
      <c r="CYC24"/>
      <c r="CYD24"/>
      <c r="CYE24"/>
      <c r="CYF24"/>
      <c r="CYG24"/>
      <c r="CYH24"/>
      <c r="CYI24"/>
      <c r="CYJ24"/>
      <c r="CYK24"/>
      <c r="CYL24"/>
      <c r="CYM24"/>
      <c r="CYN24"/>
      <c r="CYO24"/>
      <c r="CYP24"/>
      <c r="CYQ24"/>
      <c r="CYR24"/>
      <c r="CYS24"/>
      <c r="CYT24"/>
      <c r="CYU24"/>
      <c r="CYV24"/>
      <c r="CYW24"/>
      <c r="CYX24"/>
      <c r="CYY24"/>
      <c r="CYZ24"/>
      <c r="CZA24"/>
      <c r="CZB24"/>
      <c r="CZC24"/>
      <c r="CZD24"/>
      <c r="CZE24"/>
      <c r="CZF24"/>
      <c r="CZG24"/>
      <c r="CZH24"/>
      <c r="CZI24"/>
      <c r="CZJ24"/>
      <c r="CZK24"/>
      <c r="CZL24"/>
      <c r="CZM24"/>
      <c r="CZN24"/>
      <c r="CZO24"/>
      <c r="CZP24"/>
      <c r="CZQ24"/>
      <c r="CZR24"/>
      <c r="CZS24"/>
      <c r="CZT24"/>
      <c r="CZU24"/>
      <c r="CZV24"/>
      <c r="CZW24"/>
      <c r="CZX24"/>
      <c r="CZY24"/>
      <c r="CZZ24"/>
      <c r="DAA24"/>
      <c r="DAB24"/>
      <c r="DAC24"/>
      <c r="DAD24"/>
      <c r="DAE24"/>
      <c r="DAF24"/>
      <c r="DAG24"/>
      <c r="DAH24"/>
      <c r="DAI24"/>
      <c r="DAJ24"/>
      <c r="DAK24"/>
      <c r="DAL24"/>
      <c r="DAM24"/>
      <c r="DAN24"/>
      <c r="DAO24"/>
      <c r="DAP24"/>
      <c r="DAQ24"/>
      <c r="DAR24"/>
      <c r="DAS24"/>
      <c r="DAT24"/>
      <c r="DAU24"/>
      <c r="DAV24"/>
      <c r="DAW24"/>
      <c r="DAX24"/>
      <c r="DAY24"/>
      <c r="DAZ24"/>
      <c r="DBA24"/>
      <c r="DBB24"/>
      <c r="DBC24"/>
      <c r="DBD24"/>
      <c r="DBE24"/>
      <c r="DBF24"/>
      <c r="DBG24"/>
      <c r="DBH24"/>
      <c r="DBI24"/>
      <c r="DBJ24"/>
      <c r="DBK24"/>
      <c r="DBL24"/>
      <c r="DBM24"/>
      <c r="DBN24"/>
      <c r="DBO24"/>
      <c r="DBP24"/>
      <c r="DBQ24"/>
      <c r="DBR24"/>
      <c r="DBS24"/>
      <c r="DBT24"/>
      <c r="DBU24"/>
      <c r="DBV24"/>
      <c r="DBW24"/>
      <c r="DBX24"/>
      <c r="DBY24"/>
      <c r="DBZ24"/>
      <c r="DCA24"/>
      <c r="DCB24"/>
      <c r="DCC24"/>
      <c r="DCD24"/>
      <c r="DCE24"/>
      <c r="DCF24"/>
      <c r="DCG24"/>
      <c r="DCH24"/>
      <c r="DCI24"/>
      <c r="DCJ24"/>
      <c r="DCK24"/>
      <c r="DCL24"/>
      <c r="DCM24"/>
      <c r="DCN24"/>
      <c r="DCO24"/>
      <c r="DCP24"/>
      <c r="DCQ24"/>
      <c r="DCR24"/>
      <c r="DCS24"/>
      <c r="DCT24"/>
      <c r="DCU24"/>
      <c r="DCV24"/>
      <c r="DCW24"/>
      <c r="DCX24"/>
      <c r="DCY24"/>
      <c r="DCZ24"/>
      <c r="DDA24"/>
      <c r="DDB24"/>
      <c r="DDC24"/>
      <c r="DDD24"/>
      <c r="DDE24"/>
      <c r="DDF24"/>
      <c r="DDG24"/>
      <c r="DDH24"/>
      <c r="DDI24"/>
      <c r="DDJ24"/>
      <c r="DDK24"/>
      <c r="DDL24"/>
      <c r="DDM24"/>
      <c r="DDN24"/>
      <c r="DDO24"/>
      <c r="DDP24"/>
      <c r="DDQ24"/>
      <c r="DDR24"/>
      <c r="DDS24"/>
      <c r="DDT24"/>
      <c r="DDU24"/>
      <c r="DDV24"/>
      <c r="DDW24"/>
      <c r="DDX24"/>
      <c r="DDY24"/>
      <c r="DDZ24"/>
      <c r="DEA24"/>
      <c r="DEB24"/>
      <c r="DEC24"/>
      <c r="DED24"/>
      <c r="DEE24"/>
      <c r="DEF24"/>
      <c r="DEG24"/>
      <c r="DEH24"/>
      <c r="DEI24"/>
      <c r="DEJ24"/>
      <c r="DEK24"/>
      <c r="DEL24"/>
      <c r="DEM24"/>
      <c r="DEN24"/>
      <c r="DEO24"/>
      <c r="DEP24"/>
      <c r="DEQ24"/>
      <c r="DER24"/>
      <c r="DES24"/>
      <c r="DET24"/>
      <c r="DEU24"/>
      <c r="DEV24"/>
      <c r="DEW24"/>
      <c r="DEX24"/>
      <c r="DEY24"/>
      <c r="DEZ24"/>
      <c r="DFA24"/>
      <c r="DFB24"/>
      <c r="DFC24"/>
      <c r="DFD24"/>
      <c r="DFE24"/>
      <c r="DFF24"/>
      <c r="DFG24"/>
      <c r="DFH24"/>
      <c r="DFI24"/>
      <c r="DFJ24"/>
      <c r="DFK24"/>
      <c r="DFL24"/>
      <c r="DFM24"/>
      <c r="DFN24"/>
      <c r="DFO24"/>
      <c r="DFP24"/>
      <c r="DFQ24"/>
      <c r="DFR24"/>
      <c r="DFS24"/>
      <c r="DFT24"/>
      <c r="DFU24"/>
      <c r="DFV24"/>
      <c r="DFW24"/>
      <c r="DFX24"/>
      <c r="DFY24"/>
      <c r="DFZ24"/>
      <c r="DGA24"/>
      <c r="DGB24"/>
      <c r="DGC24"/>
      <c r="DGD24"/>
      <c r="DGE24"/>
      <c r="DGF24"/>
      <c r="DGG24"/>
      <c r="DGH24"/>
      <c r="DGI24"/>
      <c r="DGJ24"/>
      <c r="DGK24"/>
      <c r="DGL24"/>
      <c r="DGM24"/>
      <c r="DGN24"/>
      <c r="DGO24"/>
      <c r="DGP24"/>
      <c r="DGQ24"/>
      <c r="DGR24"/>
      <c r="DGS24"/>
      <c r="DGT24"/>
      <c r="DGU24"/>
      <c r="DGV24"/>
      <c r="DGW24"/>
      <c r="DGX24"/>
      <c r="DGY24"/>
      <c r="DGZ24"/>
      <c r="DHA24"/>
      <c r="DHB24"/>
      <c r="DHC24"/>
      <c r="DHD24"/>
      <c r="DHE24"/>
      <c r="DHF24"/>
      <c r="DHG24"/>
      <c r="DHH24"/>
      <c r="DHI24"/>
      <c r="DHJ24"/>
      <c r="DHK24"/>
      <c r="DHL24"/>
      <c r="DHM24"/>
      <c r="DHN24"/>
      <c r="DHO24"/>
      <c r="DHP24"/>
      <c r="DHQ24"/>
      <c r="DHR24"/>
      <c r="DHS24"/>
      <c r="DHT24"/>
      <c r="DHU24"/>
      <c r="DHV24"/>
      <c r="DHW24"/>
      <c r="DHX24"/>
      <c r="DHY24"/>
      <c r="DHZ24"/>
      <c r="DIA24"/>
      <c r="DIB24"/>
      <c r="DIC24"/>
      <c r="DID24"/>
      <c r="DIE24"/>
      <c r="DIF24"/>
      <c r="DIG24"/>
      <c r="DIH24"/>
      <c r="DII24"/>
      <c r="DIJ24"/>
      <c r="DIK24"/>
      <c r="DIL24"/>
      <c r="DIM24"/>
      <c r="DIN24"/>
      <c r="DIO24"/>
      <c r="DIP24"/>
      <c r="DIQ24"/>
      <c r="DIR24"/>
      <c r="DIS24"/>
      <c r="DIT24"/>
      <c r="DIU24"/>
      <c r="DIV24"/>
      <c r="DIW24"/>
      <c r="DIX24"/>
      <c r="DIY24"/>
      <c r="DIZ24"/>
      <c r="DJA24"/>
      <c r="DJB24"/>
      <c r="DJC24"/>
      <c r="DJD24"/>
      <c r="DJE24"/>
      <c r="DJF24"/>
      <c r="DJG24"/>
      <c r="DJH24"/>
      <c r="DJI24"/>
      <c r="DJJ24"/>
      <c r="DJK24"/>
      <c r="DJL24"/>
      <c r="DJM24"/>
      <c r="DJN24"/>
      <c r="DJO24"/>
      <c r="DJP24"/>
      <c r="DJQ24"/>
      <c r="DJR24"/>
      <c r="DJS24"/>
      <c r="DJT24"/>
      <c r="DJU24"/>
      <c r="DJV24"/>
      <c r="DJW24"/>
      <c r="DJX24"/>
      <c r="DJY24"/>
      <c r="DJZ24"/>
      <c r="DKA24"/>
      <c r="DKB24"/>
      <c r="DKC24"/>
      <c r="DKD24"/>
      <c r="DKE24"/>
      <c r="DKF24"/>
      <c r="DKG24"/>
      <c r="DKH24"/>
      <c r="DKI24"/>
      <c r="DKJ24"/>
      <c r="DKK24"/>
      <c r="DKL24"/>
      <c r="DKM24"/>
      <c r="DKN24"/>
      <c r="DKO24"/>
      <c r="DKP24"/>
      <c r="DKQ24"/>
      <c r="DKR24"/>
      <c r="DKS24"/>
      <c r="DKT24"/>
      <c r="DKU24"/>
      <c r="DKV24"/>
      <c r="DKW24"/>
      <c r="DKX24"/>
      <c r="DKY24"/>
      <c r="DKZ24"/>
      <c r="DLA24"/>
      <c r="DLB24"/>
      <c r="DLC24"/>
      <c r="DLD24"/>
      <c r="DLE24"/>
      <c r="DLF24"/>
      <c r="DLG24"/>
      <c r="DLH24"/>
      <c r="DLI24"/>
      <c r="DLJ24"/>
      <c r="DLK24"/>
      <c r="DLL24"/>
      <c r="DLM24"/>
      <c r="DLN24"/>
      <c r="DLO24"/>
      <c r="DLP24"/>
      <c r="DLQ24"/>
      <c r="DLR24"/>
      <c r="DLS24"/>
      <c r="DLT24"/>
      <c r="DLU24"/>
      <c r="DLV24"/>
      <c r="DLW24"/>
      <c r="DLX24"/>
      <c r="DLY24"/>
      <c r="DLZ24"/>
      <c r="DMA24"/>
      <c r="DMB24"/>
      <c r="DMC24"/>
      <c r="DMD24"/>
      <c r="DME24"/>
      <c r="DMF24"/>
      <c r="DMG24"/>
      <c r="DMH24"/>
      <c r="DMI24"/>
      <c r="DMJ24"/>
      <c r="DMK24"/>
      <c r="DML24"/>
      <c r="DMM24"/>
      <c r="DMN24"/>
      <c r="DMO24"/>
      <c r="DMP24"/>
      <c r="DMQ24"/>
      <c r="DMR24"/>
      <c r="DMS24"/>
      <c r="DMT24"/>
      <c r="DMU24"/>
      <c r="DMV24"/>
      <c r="DMW24"/>
      <c r="DMX24"/>
      <c r="DMY24"/>
      <c r="DMZ24"/>
      <c r="DNA24"/>
      <c r="DNB24"/>
      <c r="DNC24"/>
      <c r="DND24"/>
      <c r="DNE24"/>
      <c r="DNF24"/>
      <c r="DNG24"/>
      <c r="DNH24"/>
      <c r="DNI24"/>
      <c r="DNJ24"/>
      <c r="DNK24"/>
      <c r="DNL24"/>
      <c r="DNM24"/>
      <c r="DNN24"/>
      <c r="DNO24"/>
      <c r="DNP24"/>
      <c r="DNQ24"/>
      <c r="DNR24"/>
      <c r="DNS24"/>
      <c r="DNT24"/>
      <c r="DNU24"/>
      <c r="DNV24"/>
      <c r="DNW24"/>
      <c r="DNX24"/>
      <c r="DNY24"/>
      <c r="DNZ24"/>
      <c r="DOA24"/>
      <c r="DOB24"/>
      <c r="DOC24"/>
      <c r="DOD24"/>
      <c r="DOE24"/>
      <c r="DOF24"/>
      <c r="DOG24"/>
      <c r="DOH24"/>
      <c r="DOI24"/>
      <c r="DOJ24"/>
      <c r="DOK24"/>
      <c r="DOL24"/>
      <c r="DOM24"/>
      <c r="DON24"/>
      <c r="DOO24"/>
      <c r="DOP24"/>
      <c r="DOQ24"/>
      <c r="DOR24"/>
      <c r="DOS24"/>
      <c r="DOT24"/>
      <c r="DOU24"/>
      <c r="DOV24"/>
      <c r="DOW24"/>
      <c r="DOX24"/>
      <c r="DOY24"/>
      <c r="DOZ24"/>
      <c r="DPA24"/>
      <c r="DPB24"/>
      <c r="DPC24"/>
      <c r="DPD24"/>
      <c r="DPE24"/>
      <c r="DPF24"/>
      <c r="DPG24"/>
      <c r="DPH24"/>
      <c r="DPI24"/>
      <c r="DPJ24"/>
      <c r="DPK24"/>
      <c r="DPL24"/>
      <c r="DPM24"/>
      <c r="DPN24"/>
      <c r="DPO24"/>
      <c r="DPP24"/>
      <c r="DPQ24"/>
      <c r="DPR24"/>
      <c r="DPS24"/>
      <c r="DPT24"/>
      <c r="DPU24"/>
      <c r="DPV24"/>
      <c r="DPW24"/>
      <c r="DPX24"/>
      <c r="DPY24"/>
      <c r="DPZ24"/>
      <c r="DQA24"/>
      <c r="DQB24"/>
      <c r="DQC24"/>
      <c r="DQD24"/>
      <c r="DQE24"/>
      <c r="DQF24"/>
      <c r="DQG24"/>
      <c r="DQH24"/>
      <c r="DQI24"/>
      <c r="DQJ24"/>
      <c r="DQK24"/>
      <c r="DQL24"/>
      <c r="DQM24"/>
      <c r="DQN24"/>
      <c r="DQO24"/>
      <c r="DQP24"/>
      <c r="DQQ24"/>
      <c r="DQR24"/>
      <c r="DQS24"/>
      <c r="DQT24"/>
      <c r="DQU24"/>
      <c r="DQV24"/>
      <c r="DQW24"/>
      <c r="DQX24"/>
      <c r="DQY24"/>
      <c r="DQZ24"/>
      <c r="DRA24"/>
      <c r="DRB24"/>
      <c r="DRC24"/>
      <c r="DRD24"/>
      <c r="DRE24"/>
      <c r="DRF24"/>
      <c r="DRG24"/>
      <c r="DRH24"/>
      <c r="DRI24"/>
      <c r="DRJ24"/>
      <c r="DRK24"/>
      <c r="DRL24"/>
      <c r="DRM24"/>
      <c r="DRN24"/>
      <c r="DRO24"/>
      <c r="DRP24"/>
      <c r="DRQ24"/>
      <c r="DRR24"/>
      <c r="DRS24"/>
      <c r="DRT24"/>
      <c r="DRU24"/>
      <c r="DRV24"/>
      <c r="DRW24"/>
      <c r="DRX24"/>
      <c r="DRY24"/>
      <c r="DRZ24"/>
      <c r="DSA24"/>
      <c r="DSB24"/>
      <c r="DSC24"/>
      <c r="DSD24"/>
      <c r="DSE24"/>
      <c r="DSF24"/>
      <c r="DSG24"/>
      <c r="DSH24"/>
      <c r="DSI24"/>
      <c r="DSJ24"/>
      <c r="DSK24"/>
      <c r="DSL24"/>
      <c r="DSM24"/>
      <c r="DSN24"/>
      <c r="DSO24"/>
      <c r="DSP24"/>
      <c r="DSQ24"/>
      <c r="DSR24"/>
      <c r="DSS24"/>
      <c r="DST24"/>
      <c r="DSU24"/>
      <c r="DSV24"/>
      <c r="DSW24"/>
      <c r="DSX24"/>
      <c r="DSY24"/>
      <c r="DSZ24"/>
      <c r="DTA24"/>
      <c r="DTB24"/>
      <c r="DTC24"/>
      <c r="DTD24"/>
      <c r="DTE24"/>
      <c r="DTF24"/>
      <c r="DTG24"/>
      <c r="DTH24"/>
      <c r="DTI24"/>
      <c r="DTJ24"/>
      <c r="DTK24"/>
      <c r="DTL24"/>
      <c r="DTM24"/>
      <c r="DTN24"/>
      <c r="DTO24"/>
      <c r="DTP24"/>
      <c r="DTQ24"/>
      <c r="DTR24"/>
      <c r="DTS24"/>
      <c r="DTT24"/>
      <c r="DTU24"/>
      <c r="DTV24"/>
      <c r="DTW24"/>
      <c r="DTX24"/>
      <c r="DTY24"/>
      <c r="DTZ24"/>
      <c r="DUA24"/>
      <c r="DUB24"/>
      <c r="DUC24"/>
      <c r="DUD24"/>
      <c r="DUE24"/>
      <c r="DUF24"/>
      <c r="DUG24"/>
      <c r="DUH24"/>
      <c r="DUI24"/>
      <c r="DUJ24"/>
      <c r="DUK24"/>
      <c r="DUL24"/>
      <c r="DUM24"/>
      <c r="DUN24"/>
      <c r="DUO24"/>
      <c r="DUP24"/>
      <c r="DUQ24"/>
      <c r="DUR24"/>
      <c r="DUS24"/>
      <c r="DUT24"/>
      <c r="DUU24"/>
      <c r="DUV24"/>
      <c r="DUW24"/>
      <c r="DUX24"/>
      <c r="DUY24"/>
      <c r="DUZ24"/>
      <c r="DVA24"/>
      <c r="DVB24"/>
      <c r="DVC24"/>
      <c r="DVD24"/>
      <c r="DVE24"/>
      <c r="DVF24"/>
      <c r="DVG24"/>
      <c r="DVH24"/>
      <c r="DVI24"/>
      <c r="DVJ24"/>
      <c r="DVK24"/>
      <c r="DVL24"/>
      <c r="DVM24"/>
      <c r="DVN24"/>
      <c r="DVO24"/>
      <c r="DVP24"/>
      <c r="DVQ24"/>
      <c r="DVR24"/>
      <c r="DVS24"/>
      <c r="DVT24"/>
      <c r="DVU24"/>
      <c r="DVV24"/>
      <c r="DVW24"/>
      <c r="DVX24"/>
      <c r="DVY24"/>
      <c r="DVZ24"/>
      <c r="DWA24"/>
      <c r="DWB24"/>
      <c r="DWC24"/>
      <c r="DWD24"/>
      <c r="DWE24"/>
      <c r="DWF24"/>
      <c r="DWG24"/>
      <c r="DWH24"/>
      <c r="DWI24"/>
      <c r="DWJ24"/>
      <c r="DWK24"/>
      <c r="DWL24"/>
      <c r="DWM24"/>
      <c r="DWN24"/>
      <c r="DWO24"/>
      <c r="DWP24"/>
      <c r="DWQ24"/>
      <c r="DWR24"/>
      <c r="DWS24"/>
      <c r="DWT24"/>
      <c r="DWU24"/>
      <c r="DWV24"/>
      <c r="DWW24"/>
      <c r="DWX24"/>
      <c r="DWY24"/>
      <c r="DWZ24"/>
      <c r="DXA24"/>
      <c r="DXB24"/>
      <c r="DXC24"/>
      <c r="DXD24"/>
      <c r="DXE24"/>
      <c r="DXF24"/>
      <c r="DXG24"/>
      <c r="DXH24"/>
      <c r="DXI24"/>
      <c r="DXJ24"/>
      <c r="DXK24"/>
      <c r="DXL24"/>
      <c r="DXM24"/>
      <c r="DXN24"/>
      <c r="DXO24"/>
      <c r="DXP24"/>
      <c r="DXQ24"/>
      <c r="DXR24"/>
      <c r="DXS24"/>
      <c r="DXT24"/>
      <c r="DXU24"/>
      <c r="DXV24"/>
      <c r="DXW24"/>
      <c r="DXX24"/>
      <c r="DXY24"/>
      <c r="DXZ24"/>
      <c r="DYA24"/>
      <c r="DYB24"/>
      <c r="DYC24"/>
      <c r="DYD24"/>
      <c r="DYE24"/>
      <c r="DYF24"/>
      <c r="DYG24"/>
      <c r="DYH24"/>
      <c r="DYI24"/>
      <c r="DYJ24"/>
      <c r="DYK24"/>
      <c r="DYL24"/>
      <c r="DYM24"/>
      <c r="DYN24"/>
      <c r="DYO24"/>
      <c r="DYP24"/>
      <c r="DYQ24"/>
      <c r="DYR24"/>
      <c r="DYS24"/>
      <c r="DYT24"/>
      <c r="DYU24"/>
      <c r="DYV24"/>
      <c r="DYW24"/>
      <c r="DYX24"/>
      <c r="DYY24"/>
      <c r="DYZ24"/>
      <c r="DZA24"/>
      <c r="DZB24"/>
      <c r="DZC24"/>
      <c r="DZD24"/>
      <c r="DZE24"/>
      <c r="DZF24"/>
      <c r="DZG24"/>
      <c r="DZH24"/>
      <c r="DZI24"/>
      <c r="DZJ24"/>
      <c r="DZK24"/>
      <c r="DZL24"/>
      <c r="DZM24"/>
      <c r="DZN24"/>
      <c r="DZO24"/>
      <c r="DZP24"/>
      <c r="DZQ24"/>
      <c r="DZR24"/>
      <c r="DZS24"/>
      <c r="DZT24"/>
      <c r="DZU24"/>
      <c r="DZV24"/>
      <c r="DZW24"/>
      <c r="DZX24"/>
      <c r="DZY24"/>
      <c r="DZZ24"/>
      <c r="EAA24"/>
      <c r="EAB24"/>
      <c r="EAC24"/>
      <c r="EAD24"/>
      <c r="EAE24"/>
      <c r="EAF24"/>
      <c r="EAG24"/>
      <c r="EAH24"/>
      <c r="EAI24"/>
      <c r="EAJ24"/>
      <c r="EAK24"/>
      <c r="EAL24"/>
      <c r="EAM24"/>
      <c r="EAN24"/>
      <c r="EAO24"/>
      <c r="EAP24"/>
      <c r="EAQ24"/>
      <c r="EAR24"/>
      <c r="EAS24"/>
      <c r="EAT24"/>
      <c r="EAU24"/>
      <c r="EAV24"/>
      <c r="EAW24"/>
      <c r="EAX24"/>
      <c r="EAY24"/>
      <c r="EAZ24"/>
      <c r="EBA24"/>
      <c r="EBB24"/>
      <c r="EBC24"/>
      <c r="EBD24"/>
      <c r="EBE24"/>
      <c r="EBF24"/>
      <c r="EBG24"/>
      <c r="EBH24"/>
      <c r="EBI24"/>
      <c r="EBJ24"/>
      <c r="EBK24"/>
      <c r="EBL24"/>
      <c r="EBM24"/>
      <c r="EBN24"/>
      <c r="EBO24"/>
      <c r="EBP24"/>
      <c r="EBQ24"/>
      <c r="EBR24"/>
      <c r="EBS24"/>
      <c r="EBT24"/>
      <c r="EBU24"/>
      <c r="EBV24"/>
      <c r="EBW24"/>
      <c r="EBX24"/>
      <c r="EBY24"/>
      <c r="EBZ24"/>
      <c r="ECA24"/>
      <c r="ECB24"/>
      <c r="ECC24"/>
      <c r="ECD24"/>
      <c r="ECE24"/>
      <c r="ECF24"/>
      <c r="ECG24"/>
      <c r="ECH24"/>
      <c r="ECI24"/>
      <c r="ECJ24"/>
      <c r="ECK24"/>
      <c r="ECL24"/>
      <c r="ECM24"/>
      <c r="ECN24"/>
      <c r="ECO24"/>
      <c r="ECP24"/>
      <c r="ECQ24"/>
      <c r="ECR24"/>
      <c r="ECS24"/>
      <c r="ECT24"/>
      <c r="ECU24"/>
      <c r="ECV24"/>
      <c r="ECW24"/>
      <c r="ECX24"/>
      <c r="ECY24"/>
      <c r="ECZ24"/>
      <c r="EDA24"/>
      <c r="EDB24"/>
      <c r="EDC24"/>
      <c r="EDD24"/>
      <c r="EDE24"/>
      <c r="EDF24"/>
      <c r="EDG24"/>
      <c r="EDH24"/>
      <c r="EDI24"/>
      <c r="EDJ24"/>
      <c r="EDK24"/>
      <c r="EDL24"/>
      <c r="EDM24"/>
      <c r="EDN24"/>
      <c r="EDO24"/>
      <c r="EDP24"/>
      <c r="EDQ24"/>
      <c r="EDR24"/>
      <c r="EDS24"/>
      <c r="EDT24"/>
      <c r="EDU24"/>
      <c r="EDV24"/>
      <c r="EDW24"/>
      <c r="EDX24"/>
      <c r="EDY24"/>
      <c r="EDZ24"/>
      <c r="EEA24"/>
      <c r="EEB24"/>
      <c r="EEC24"/>
      <c r="EED24"/>
      <c r="EEE24"/>
      <c r="EEF24"/>
      <c r="EEG24"/>
      <c r="EEH24"/>
      <c r="EEI24"/>
      <c r="EEJ24"/>
      <c r="EEK24"/>
      <c r="EEL24"/>
      <c r="EEM24"/>
      <c r="EEN24"/>
      <c r="EEO24"/>
      <c r="EEP24"/>
      <c r="EEQ24"/>
      <c r="EER24"/>
      <c r="EES24"/>
      <c r="EET24"/>
      <c r="EEU24"/>
      <c r="EEV24"/>
      <c r="EEW24"/>
      <c r="EEX24"/>
      <c r="EEY24"/>
      <c r="EEZ24"/>
      <c r="EFA24"/>
      <c r="EFB24"/>
      <c r="EFC24"/>
      <c r="EFD24"/>
      <c r="EFE24"/>
      <c r="EFF24"/>
      <c r="EFG24"/>
      <c r="EFH24"/>
      <c r="EFI24"/>
      <c r="EFJ24"/>
      <c r="EFK24"/>
      <c r="EFL24"/>
      <c r="EFM24"/>
      <c r="EFN24"/>
      <c r="EFO24"/>
      <c r="EFP24"/>
      <c r="EFQ24"/>
      <c r="EFR24"/>
      <c r="EFS24"/>
      <c r="EFT24"/>
      <c r="EFU24"/>
      <c r="EFV24"/>
      <c r="EFW24"/>
      <c r="EFX24"/>
      <c r="EFY24"/>
      <c r="EFZ24"/>
      <c r="EGA24"/>
      <c r="EGB24"/>
      <c r="EGC24"/>
      <c r="EGD24"/>
      <c r="EGE24"/>
      <c r="EGF24"/>
      <c r="EGG24"/>
      <c r="EGH24"/>
      <c r="EGI24"/>
      <c r="EGJ24"/>
      <c r="EGK24"/>
      <c r="EGL24"/>
      <c r="EGM24"/>
      <c r="EGN24"/>
      <c r="EGO24"/>
      <c r="EGP24"/>
      <c r="EGQ24"/>
      <c r="EGR24"/>
      <c r="EGS24"/>
      <c r="EGT24"/>
      <c r="EGU24"/>
      <c r="EGV24"/>
      <c r="EGW24"/>
      <c r="EGX24"/>
      <c r="EGY24"/>
      <c r="EGZ24"/>
      <c r="EHA24"/>
      <c r="EHB24"/>
      <c r="EHC24"/>
      <c r="EHD24"/>
      <c r="EHE24"/>
      <c r="EHF24"/>
      <c r="EHG24"/>
      <c r="EHH24"/>
      <c r="EHI24"/>
      <c r="EHJ24"/>
      <c r="EHK24"/>
      <c r="EHL24"/>
      <c r="EHM24"/>
      <c r="EHN24"/>
      <c r="EHO24"/>
      <c r="EHP24"/>
      <c r="EHQ24"/>
      <c r="EHR24"/>
      <c r="EHS24"/>
      <c r="EHT24"/>
      <c r="EHU24"/>
      <c r="EHV24"/>
      <c r="EHW24"/>
      <c r="EHX24"/>
      <c r="EHY24"/>
      <c r="EHZ24"/>
      <c r="EIA24"/>
      <c r="EIB24"/>
      <c r="EIC24"/>
      <c r="EID24"/>
      <c r="EIE24"/>
      <c r="EIF24"/>
      <c r="EIG24"/>
      <c r="EIH24"/>
      <c r="EII24"/>
      <c r="EIJ24"/>
      <c r="EIK24"/>
      <c r="EIL24"/>
      <c r="EIM24"/>
      <c r="EIN24"/>
      <c r="EIO24"/>
      <c r="EIP24"/>
      <c r="EIQ24"/>
      <c r="EIR24"/>
      <c r="EIS24"/>
      <c r="EIT24"/>
      <c r="EIU24"/>
      <c r="EIV24"/>
      <c r="EIW24"/>
      <c r="EIX24"/>
      <c r="EIY24"/>
      <c r="EIZ24"/>
      <c r="EJA24"/>
      <c r="EJB24"/>
      <c r="EJC24"/>
      <c r="EJD24"/>
      <c r="EJE24"/>
      <c r="EJF24"/>
      <c r="EJG24"/>
      <c r="EJH24"/>
      <c r="EJI24"/>
      <c r="EJJ24"/>
      <c r="EJK24"/>
      <c r="EJL24"/>
      <c r="EJM24"/>
      <c r="EJN24"/>
      <c r="EJO24"/>
      <c r="EJP24"/>
      <c r="EJQ24"/>
      <c r="EJR24"/>
      <c r="EJS24"/>
      <c r="EJT24"/>
      <c r="EJU24"/>
      <c r="EJV24"/>
      <c r="EJW24"/>
      <c r="EJX24"/>
      <c r="EJY24"/>
      <c r="EJZ24"/>
      <c r="EKA24"/>
      <c r="EKB24"/>
      <c r="EKC24"/>
      <c r="EKD24"/>
      <c r="EKE24"/>
      <c r="EKF24"/>
      <c r="EKG24"/>
      <c r="EKH24"/>
      <c r="EKI24"/>
      <c r="EKJ24"/>
      <c r="EKK24"/>
      <c r="EKL24"/>
      <c r="EKM24"/>
      <c r="EKN24"/>
      <c r="EKO24"/>
      <c r="EKP24"/>
      <c r="EKQ24"/>
      <c r="EKR24"/>
      <c r="EKS24"/>
      <c r="EKT24"/>
      <c r="EKU24"/>
      <c r="EKV24"/>
      <c r="EKW24"/>
      <c r="EKX24"/>
      <c r="EKY24"/>
      <c r="EKZ24"/>
      <c r="ELA24"/>
      <c r="ELB24"/>
      <c r="ELC24"/>
      <c r="ELD24"/>
      <c r="ELE24"/>
      <c r="ELF24"/>
      <c r="ELG24"/>
      <c r="ELH24"/>
      <c r="ELI24"/>
      <c r="ELJ24"/>
      <c r="ELK24"/>
      <c r="ELL24"/>
      <c r="ELM24"/>
      <c r="ELN24"/>
      <c r="ELO24"/>
      <c r="ELP24"/>
      <c r="ELQ24"/>
      <c r="ELR24"/>
      <c r="ELS24"/>
      <c r="ELT24"/>
      <c r="ELU24"/>
      <c r="ELV24"/>
      <c r="ELW24"/>
      <c r="ELX24"/>
      <c r="ELY24"/>
      <c r="ELZ24"/>
      <c r="EMA24"/>
      <c r="EMB24"/>
      <c r="EMC24"/>
      <c r="EMD24"/>
      <c r="EME24"/>
      <c r="EMF24"/>
      <c r="EMG24"/>
      <c r="EMH24"/>
      <c r="EMI24"/>
      <c r="EMJ24"/>
      <c r="EMK24"/>
      <c r="EML24"/>
      <c r="EMM24"/>
      <c r="EMN24"/>
      <c r="EMO24"/>
      <c r="EMP24"/>
      <c r="EMQ24"/>
      <c r="EMR24"/>
      <c r="EMS24"/>
      <c r="EMT24"/>
      <c r="EMU24"/>
      <c r="EMV24"/>
      <c r="EMW24"/>
      <c r="EMX24"/>
      <c r="EMY24"/>
      <c r="EMZ24"/>
      <c r="ENA24"/>
      <c r="ENB24"/>
      <c r="ENC24"/>
      <c r="END24"/>
      <c r="ENE24"/>
      <c r="ENF24"/>
      <c r="ENG24"/>
      <c r="ENH24"/>
      <c r="ENI24"/>
      <c r="ENJ24"/>
      <c r="ENK24"/>
      <c r="ENL24"/>
      <c r="ENM24"/>
      <c r="ENN24"/>
      <c r="ENO24"/>
      <c r="ENP24"/>
      <c r="ENQ24"/>
      <c r="ENR24"/>
      <c r="ENS24"/>
      <c r="ENT24"/>
      <c r="ENU24"/>
      <c r="ENV24"/>
      <c r="ENW24"/>
      <c r="ENX24"/>
      <c r="ENY24"/>
      <c r="ENZ24"/>
      <c r="EOA24"/>
      <c r="EOB24"/>
      <c r="EOC24"/>
      <c r="EOD24"/>
      <c r="EOE24"/>
      <c r="EOF24"/>
      <c r="EOG24"/>
      <c r="EOH24"/>
      <c r="EOI24"/>
      <c r="EOJ24"/>
      <c r="EOK24"/>
      <c r="EOL24"/>
      <c r="EOM24"/>
      <c r="EON24"/>
      <c r="EOO24"/>
      <c r="EOP24"/>
      <c r="EOQ24"/>
      <c r="EOR24"/>
      <c r="EOS24"/>
      <c r="EOT24"/>
      <c r="EOU24"/>
      <c r="EOV24"/>
      <c r="EOW24"/>
      <c r="EOX24"/>
      <c r="EOY24"/>
      <c r="EOZ24"/>
      <c r="EPA24"/>
      <c r="EPB24"/>
      <c r="EPC24"/>
      <c r="EPD24"/>
      <c r="EPE24"/>
      <c r="EPF24"/>
      <c r="EPG24"/>
      <c r="EPH24"/>
      <c r="EPI24"/>
      <c r="EPJ24"/>
      <c r="EPK24"/>
      <c r="EPL24"/>
      <c r="EPM24"/>
      <c r="EPN24"/>
      <c r="EPO24"/>
      <c r="EPP24"/>
      <c r="EPQ24"/>
      <c r="EPR24"/>
      <c r="EPS24"/>
      <c r="EPT24"/>
      <c r="EPU24"/>
      <c r="EPV24"/>
      <c r="EPW24"/>
      <c r="EPX24"/>
      <c r="EPY24"/>
      <c r="EPZ24"/>
      <c r="EQA24"/>
      <c r="EQB24"/>
      <c r="EQC24"/>
      <c r="EQD24"/>
      <c r="EQE24"/>
      <c r="EQF24"/>
      <c r="EQG24"/>
      <c r="EQH24"/>
      <c r="EQI24"/>
      <c r="EQJ24"/>
      <c r="EQK24"/>
      <c r="EQL24"/>
      <c r="EQM24"/>
      <c r="EQN24"/>
      <c r="EQO24"/>
      <c r="EQP24"/>
      <c r="EQQ24"/>
      <c r="EQR24"/>
      <c r="EQS24"/>
      <c r="EQT24"/>
      <c r="EQU24"/>
      <c r="EQV24"/>
      <c r="EQW24"/>
      <c r="EQX24"/>
      <c r="EQY24"/>
      <c r="EQZ24"/>
      <c r="ERA24"/>
      <c r="ERB24"/>
      <c r="ERC24"/>
      <c r="ERD24"/>
      <c r="ERE24"/>
      <c r="ERF24"/>
      <c r="ERG24"/>
      <c r="ERH24"/>
      <c r="ERI24"/>
      <c r="ERJ24"/>
      <c r="ERK24"/>
      <c r="ERL24"/>
      <c r="ERM24"/>
      <c r="ERN24"/>
      <c r="ERO24"/>
      <c r="ERP24"/>
      <c r="ERQ24"/>
      <c r="ERR24"/>
      <c r="ERS24"/>
      <c r="ERT24"/>
      <c r="ERU24"/>
      <c r="ERV24"/>
      <c r="ERW24"/>
      <c r="ERX24"/>
      <c r="ERY24"/>
      <c r="ERZ24"/>
      <c r="ESA24"/>
      <c r="ESB24"/>
      <c r="ESC24"/>
      <c r="ESD24"/>
      <c r="ESE24"/>
      <c r="ESF24"/>
      <c r="ESG24"/>
      <c r="ESH24"/>
      <c r="ESI24"/>
      <c r="ESJ24"/>
      <c r="ESK24"/>
      <c r="ESL24"/>
      <c r="ESM24"/>
      <c r="ESN24"/>
      <c r="ESO24"/>
      <c r="ESP24"/>
      <c r="ESQ24"/>
      <c r="ESR24"/>
      <c r="ESS24"/>
      <c r="EST24"/>
      <c r="ESU24"/>
      <c r="ESV24"/>
      <c r="ESW24"/>
      <c r="ESX24"/>
      <c r="ESY24"/>
      <c r="ESZ24"/>
      <c r="ETA24"/>
      <c r="ETB24"/>
      <c r="ETC24"/>
      <c r="ETD24"/>
      <c r="ETE24"/>
      <c r="ETF24"/>
      <c r="ETG24"/>
      <c r="ETH24"/>
      <c r="ETI24"/>
      <c r="ETJ24"/>
      <c r="ETK24"/>
      <c r="ETL24"/>
      <c r="ETM24"/>
      <c r="ETN24"/>
      <c r="ETO24"/>
      <c r="ETP24"/>
      <c r="ETQ24"/>
      <c r="ETR24"/>
      <c r="ETS24"/>
      <c r="ETT24"/>
      <c r="ETU24"/>
      <c r="ETV24"/>
      <c r="ETW24"/>
      <c r="ETX24"/>
      <c r="ETY24"/>
      <c r="ETZ24"/>
      <c r="EUA24"/>
      <c r="EUB24"/>
      <c r="EUC24"/>
      <c r="EUD24"/>
      <c r="EUE24"/>
      <c r="EUF24"/>
      <c r="EUG24"/>
      <c r="EUH24"/>
      <c r="EUI24"/>
      <c r="EUJ24"/>
      <c r="EUK24"/>
      <c r="EUL24"/>
      <c r="EUM24"/>
      <c r="EUN24"/>
      <c r="EUO24"/>
      <c r="EUP24"/>
      <c r="EUQ24"/>
      <c r="EUR24"/>
      <c r="EUS24"/>
      <c r="EUT24"/>
      <c r="EUU24"/>
      <c r="EUV24"/>
      <c r="EUW24"/>
      <c r="EUX24"/>
      <c r="EUY24"/>
      <c r="EUZ24"/>
      <c r="EVA24"/>
      <c r="EVB24"/>
      <c r="EVC24"/>
      <c r="EVD24"/>
      <c r="EVE24"/>
      <c r="EVF24"/>
      <c r="EVG24"/>
      <c r="EVH24"/>
      <c r="EVI24"/>
      <c r="EVJ24"/>
      <c r="EVK24"/>
      <c r="EVL24"/>
      <c r="EVM24"/>
      <c r="EVN24"/>
      <c r="EVO24"/>
      <c r="EVP24"/>
      <c r="EVQ24"/>
      <c r="EVR24"/>
      <c r="EVS24"/>
      <c r="EVT24"/>
      <c r="EVU24"/>
      <c r="EVV24"/>
      <c r="EVW24"/>
      <c r="EVX24"/>
      <c r="EVY24"/>
      <c r="EVZ24"/>
      <c r="EWA24"/>
      <c r="EWB24"/>
      <c r="EWC24"/>
      <c r="EWD24"/>
      <c r="EWE24"/>
      <c r="EWF24"/>
      <c r="EWG24"/>
      <c r="EWH24"/>
      <c r="EWI24"/>
      <c r="EWJ24"/>
      <c r="EWK24"/>
      <c r="EWL24"/>
      <c r="EWM24"/>
      <c r="EWN24"/>
      <c r="EWO24"/>
      <c r="EWP24"/>
      <c r="EWQ24"/>
      <c r="EWR24"/>
      <c r="EWS24"/>
      <c r="EWT24"/>
      <c r="EWU24"/>
      <c r="EWV24"/>
      <c r="EWW24"/>
      <c r="EWX24"/>
      <c r="EWY24"/>
      <c r="EWZ24"/>
      <c r="EXA24"/>
      <c r="EXB24"/>
      <c r="EXC24"/>
      <c r="EXD24"/>
      <c r="EXE24"/>
      <c r="EXF24"/>
      <c r="EXG24"/>
      <c r="EXH24"/>
      <c r="EXI24"/>
      <c r="EXJ24"/>
      <c r="EXK24"/>
      <c r="EXL24"/>
      <c r="EXM24"/>
      <c r="EXN24"/>
      <c r="EXO24"/>
      <c r="EXP24"/>
      <c r="EXQ24"/>
      <c r="EXR24"/>
      <c r="EXS24"/>
      <c r="EXT24"/>
      <c r="EXU24"/>
      <c r="EXV24"/>
      <c r="EXW24"/>
      <c r="EXX24"/>
      <c r="EXY24"/>
      <c r="EXZ24"/>
      <c r="EYA24"/>
      <c r="EYB24"/>
      <c r="EYC24"/>
      <c r="EYD24"/>
      <c r="EYE24"/>
      <c r="EYF24"/>
      <c r="EYG24"/>
      <c r="EYH24"/>
      <c r="EYI24"/>
      <c r="EYJ24"/>
      <c r="EYK24"/>
      <c r="EYL24"/>
      <c r="EYM24"/>
      <c r="EYN24"/>
      <c r="EYO24"/>
      <c r="EYP24"/>
      <c r="EYQ24"/>
      <c r="EYR24"/>
      <c r="EYS24"/>
      <c r="EYT24"/>
      <c r="EYU24"/>
      <c r="EYV24"/>
      <c r="EYW24"/>
      <c r="EYX24"/>
      <c r="EYY24"/>
      <c r="EYZ24"/>
      <c r="EZA24"/>
      <c r="EZB24"/>
      <c r="EZC24"/>
      <c r="EZD24"/>
      <c r="EZE24"/>
      <c r="EZF24"/>
      <c r="EZG24"/>
      <c r="EZH24"/>
      <c r="EZI24"/>
      <c r="EZJ24"/>
      <c r="EZK24"/>
      <c r="EZL24"/>
      <c r="EZM24"/>
      <c r="EZN24"/>
      <c r="EZO24"/>
      <c r="EZP24"/>
      <c r="EZQ24"/>
      <c r="EZR24"/>
      <c r="EZS24"/>
      <c r="EZT24"/>
      <c r="EZU24"/>
      <c r="EZV24"/>
      <c r="EZW24"/>
      <c r="EZX24"/>
      <c r="EZY24"/>
      <c r="EZZ24"/>
      <c r="FAA24"/>
      <c r="FAB24"/>
      <c r="FAC24"/>
      <c r="FAD24"/>
      <c r="FAE24"/>
      <c r="FAF24"/>
      <c r="FAG24"/>
      <c r="FAH24"/>
      <c r="FAI24"/>
      <c r="FAJ24"/>
      <c r="FAK24"/>
      <c r="FAL24"/>
      <c r="FAM24"/>
      <c r="FAN24"/>
      <c r="FAO24"/>
      <c r="FAP24"/>
      <c r="FAQ24"/>
      <c r="FAR24"/>
      <c r="FAS24"/>
      <c r="FAT24"/>
      <c r="FAU24"/>
      <c r="FAV24"/>
      <c r="FAW24"/>
      <c r="FAX24"/>
      <c r="FAY24"/>
      <c r="FAZ24"/>
      <c r="FBA24"/>
      <c r="FBB24"/>
      <c r="FBC24"/>
      <c r="FBD24"/>
      <c r="FBE24"/>
      <c r="FBF24"/>
      <c r="FBG24"/>
      <c r="FBH24"/>
      <c r="FBI24"/>
      <c r="FBJ24"/>
      <c r="FBK24"/>
      <c r="FBL24"/>
      <c r="FBM24"/>
      <c r="FBN24"/>
      <c r="FBO24"/>
      <c r="FBP24"/>
      <c r="FBQ24"/>
      <c r="FBR24"/>
      <c r="FBS24"/>
      <c r="FBT24"/>
      <c r="FBU24"/>
      <c r="FBV24"/>
      <c r="FBW24"/>
      <c r="FBX24"/>
      <c r="FBY24"/>
      <c r="FBZ24"/>
      <c r="FCA24"/>
      <c r="FCB24"/>
      <c r="FCC24"/>
      <c r="FCD24"/>
      <c r="FCE24"/>
      <c r="FCF24"/>
      <c r="FCG24"/>
      <c r="FCH24"/>
      <c r="FCI24"/>
      <c r="FCJ24"/>
      <c r="FCK24"/>
      <c r="FCL24"/>
      <c r="FCM24"/>
      <c r="FCN24"/>
      <c r="FCO24"/>
      <c r="FCP24"/>
      <c r="FCQ24"/>
      <c r="FCR24"/>
      <c r="FCS24"/>
      <c r="FCT24"/>
      <c r="FCU24"/>
      <c r="FCV24"/>
      <c r="FCW24"/>
      <c r="FCX24"/>
      <c r="FCY24"/>
      <c r="FCZ24"/>
      <c r="FDA24"/>
      <c r="FDB24"/>
      <c r="FDC24"/>
      <c r="FDD24"/>
      <c r="FDE24"/>
      <c r="FDF24"/>
      <c r="FDG24"/>
      <c r="FDH24"/>
      <c r="FDI24"/>
      <c r="FDJ24"/>
      <c r="FDK24"/>
      <c r="FDL24"/>
      <c r="FDM24"/>
      <c r="FDN24"/>
      <c r="FDO24"/>
      <c r="FDP24"/>
      <c r="FDQ24"/>
      <c r="FDR24"/>
      <c r="FDS24"/>
      <c r="FDT24"/>
      <c r="FDU24"/>
      <c r="FDV24"/>
      <c r="FDW24"/>
      <c r="FDX24"/>
      <c r="FDY24"/>
      <c r="FDZ24"/>
      <c r="FEA24"/>
      <c r="FEB24"/>
      <c r="FEC24"/>
      <c r="FED24"/>
      <c r="FEE24"/>
      <c r="FEF24"/>
      <c r="FEG24"/>
      <c r="FEH24"/>
      <c r="FEI24"/>
      <c r="FEJ24"/>
      <c r="FEK24"/>
      <c r="FEL24"/>
      <c r="FEM24"/>
      <c r="FEN24"/>
      <c r="FEO24"/>
      <c r="FEP24"/>
      <c r="FEQ24"/>
      <c r="FER24"/>
      <c r="FES24"/>
      <c r="FET24"/>
      <c r="FEU24"/>
      <c r="FEV24"/>
      <c r="FEW24"/>
      <c r="FEX24"/>
      <c r="FEY24"/>
      <c r="FEZ24"/>
      <c r="FFA24"/>
      <c r="FFB24"/>
      <c r="FFC24"/>
      <c r="FFD24"/>
      <c r="FFE24"/>
      <c r="FFF24"/>
      <c r="FFG24"/>
      <c r="FFH24"/>
      <c r="FFI24"/>
      <c r="FFJ24"/>
      <c r="FFK24"/>
      <c r="FFL24"/>
      <c r="FFM24"/>
      <c r="FFN24"/>
      <c r="FFO24"/>
      <c r="FFP24"/>
      <c r="FFQ24"/>
      <c r="FFR24"/>
      <c r="FFS24"/>
      <c r="FFT24"/>
      <c r="FFU24"/>
      <c r="FFV24"/>
      <c r="FFW24"/>
      <c r="FFX24"/>
      <c r="FFY24"/>
      <c r="FFZ24"/>
      <c r="FGA24"/>
      <c r="FGB24"/>
      <c r="FGC24"/>
      <c r="FGD24"/>
      <c r="FGE24"/>
      <c r="FGF24"/>
      <c r="FGG24"/>
      <c r="FGH24"/>
      <c r="FGI24"/>
      <c r="FGJ24"/>
      <c r="FGK24"/>
      <c r="FGL24"/>
      <c r="FGM24"/>
      <c r="FGN24"/>
      <c r="FGO24"/>
      <c r="FGP24"/>
      <c r="FGQ24"/>
      <c r="FGR24"/>
      <c r="FGS24"/>
      <c r="FGT24"/>
      <c r="FGU24"/>
      <c r="FGV24"/>
      <c r="FGW24"/>
      <c r="FGX24"/>
      <c r="FGY24"/>
      <c r="FGZ24"/>
      <c r="FHA24"/>
      <c r="FHB24"/>
      <c r="FHC24"/>
      <c r="FHD24"/>
      <c r="FHE24"/>
      <c r="FHF24"/>
      <c r="FHG24"/>
      <c r="FHH24"/>
      <c r="FHI24"/>
      <c r="FHJ24"/>
      <c r="FHK24"/>
      <c r="FHL24"/>
      <c r="FHM24"/>
      <c r="FHN24"/>
      <c r="FHO24"/>
      <c r="FHP24"/>
      <c r="FHQ24"/>
      <c r="FHR24"/>
      <c r="FHS24"/>
      <c r="FHT24"/>
      <c r="FHU24"/>
      <c r="FHV24"/>
      <c r="FHW24"/>
      <c r="FHX24"/>
      <c r="FHY24"/>
      <c r="FHZ24"/>
      <c r="FIA24"/>
      <c r="FIB24"/>
      <c r="FIC24"/>
      <c r="FID24"/>
      <c r="FIE24"/>
      <c r="FIF24"/>
      <c r="FIG24"/>
      <c r="FIH24"/>
      <c r="FII24"/>
      <c r="FIJ24"/>
      <c r="FIK24"/>
      <c r="FIL24"/>
      <c r="FIM24"/>
      <c r="FIN24"/>
      <c r="FIO24"/>
      <c r="FIP24"/>
      <c r="FIQ24"/>
      <c r="FIR24"/>
      <c r="FIS24"/>
      <c r="FIT24"/>
      <c r="FIU24"/>
      <c r="FIV24"/>
      <c r="FIW24"/>
      <c r="FIX24"/>
      <c r="FIY24"/>
      <c r="FIZ24"/>
      <c r="FJA24"/>
      <c r="FJB24"/>
      <c r="FJC24"/>
      <c r="FJD24"/>
      <c r="FJE24"/>
      <c r="FJF24"/>
      <c r="FJG24"/>
      <c r="FJH24"/>
      <c r="FJI24"/>
      <c r="FJJ24"/>
      <c r="FJK24"/>
      <c r="FJL24"/>
      <c r="FJM24"/>
      <c r="FJN24"/>
      <c r="FJO24"/>
      <c r="FJP24"/>
      <c r="FJQ24"/>
      <c r="FJR24"/>
      <c r="FJS24"/>
      <c r="FJT24"/>
      <c r="FJU24"/>
      <c r="FJV24"/>
      <c r="FJW24"/>
      <c r="FJX24"/>
      <c r="FJY24"/>
      <c r="FJZ24"/>
      <c r="FKA24"/>
      <c r="FKB24"/>
      <c r="FKC24"/>
      <c r="FKD24"/>
      <c r="FKE24"/>
      <c r="FKF24"/>
      <c r="FKG24"/>
      <c r="FKH24"/>
      <c r="FKI24"/>
      <c r="FKJ24"/>
      <c r="FKK24"/>
      <c r="FKL24"/>
      <c r="FKM24"/>
      <c r="FKN24"/>
      <c r="FKO24"/>
      <c r="FKP24"/>
      <c r="FKQ24"/>
      <c r="FKR24"/>
      <c r="FKS24"/>
      <c r="FKT24"/>
      <c r="FKU24"/>
      <c r="FKV24"/>
      <c r="FKW24"/>
      <c r="FKX24"/>
      <c r="FKY24"/>
      <c r="FKZ24"/>
      <c r="FLA24"/>
      <c r="FLB24"/>
      <c r="FLC24"/>
      <c r="FLD24"/>
      <c r="FLE24"/>
      <c r="FLF24"/>
      <c r="FLG24"/>
      <c r="FLH24"/>
      <c r="FLI24"/>
      <c r="FLJ24"/>
      <c r="FLK24"/>
      <c r="FLL24"/>
      <c r="FLM24"/>
      <c r="FLN24"/>
      <c r="FLO24"/>
      <c r="FLP24"/>
      <c r="FLQ24"/>
      <c r="FLR24"/>
      <c r="FLS24"/>
      <c r="FLT24"/>
      <c r="FLU24"/>
      <c r="FLV24"/>
      <c r="FLW24"/>
      <c r="FLX24"/>
      <c r="FLY24"/>
      <c r="FLZ24"/>
      <c r="FMA24"/>
      <c r="FMB24"/>
      <c r="FMC24"/>
      <c r="FMD24"/>
      <c r="FME24"/>
      <c r="FMF24"/>
      <c r="FMG24"/>
      <c r="FMH24"/>
      <c r="FMI24"/>
      <c r="FMJ24"/>
      <c r="FMK24"/>
      <c r="FML24"/>
      <c r="FMM24"/>
      <c r="FMN24"/>
      <c r="FMO24"/>
      <c r="FMP24"/>
      <c r="FMQ24"/>
      <c r="FMR24"/>
      <c r="FMS24"/>
      <c r="FMT24"/>
      <c r="FMU24"/>
      <c r="FMV24"/>
      <c r="FMW24"/>
      <c r="FMX24"/>
      <c r="FMY24"/>
      <c r="FMZ24"/>
      <c r="FNA24"/>
      <c r="FNB24"/>
      <c r="FNC24"/>
      <c r="FND24"/>
      <c r="FNE24"/>
      <c r="FNF24"/>
      <c r="FNG24"/>
      <c r="FNH24"/>
      <c r="FNI24"/>
      <c r="FNJ24"/>
      <c r="FNK24"/>
      <c r="FNL24"/>
      <c r="FNM24"/>
      <c r="FNN24"/>
      <c r="FNO24"/>
      <c r="FNP24"/>
      <c r="FNQ24"/>
      <c r="FNR24"/>
      <c r="FNS24"/>
      <c r="FNT24"/>
      <c r="FNU24"/>
      <c r="FNV24"/>
      <c r="FNW24"/>
      <c r="FNX24"/>
      <c r="FNY24"/>
      <c r="FNZ24"/>
      <c r="FOA24"/>
      <c r="FOB24"/>
      <c r="FOC24"/>
      <c r="FOD24"/>
      <c r="FOE24"/>
      <c r="FOF24"/>
      <c r="FOG24"/>
      <c r="FOH24"/>
      <c r="FOI24"/>
      <c r="FOJ24"/>
      <c r="FOK24"/>
      <c r="FOL24"/>
      <c r="FOM24"/>
      <c r="FON24"/>
      <c r="FOO24"/>
      <c r="FOP24"/>
      <c r="FOQ24"/>
      <c r="FOR24"/>
      <c r="FOS24"/>
      <c r="FOT24"/>
      <c r="FOU24"/>
      <c r="FOV24"/>
      <c r="FOW24"/>
      <c r="FOX24"/>
      <c r="FOY24"/>
      <c r="FOZ24"/>
      <c r="FPA24"/>
      <c r="FPB24"/>
      <c r="FPC24"/>
      <c r="FPD24"/>
      <c r="FPE24"/>
      <c r="FPF24"/>
      <c r="FPG24"/>
      <c r="FPH24"/>
      <c r="FPI24"/>
      <c r="FPJ24"/>
      <c r="FPK24"/>
      <c r="FPL24"/>
      <c r="FPM24"/>
      <c r="FPN24"/>
      <c r="FPO24"/>
      <c r="FPP24"/>
      <c r="FPQ24"/>
      <c r="FPR24"/>
      <c r="FPS24"/>
      <c r="FPT24"/>
      <c r="FPU24"/>
      <c r="FPV24"/>
      <c r="FPW24"/>
      <c r="FPX24"/>
      <c r="FPY24"/>
      <c r="FPZ24"/>
      <c r="FQA24"/>
      <c r="FQB24"/>
      <c r="FQC24"/>
      <c r="FQD24"/>
      <c r="FQE24"/>
      <c r="FQF24"/>
      <c r="FQG24"/>
      <c r="FQH24"/>
      <c r="FQI24"/>
      <c r="FQJ24"/>
      <c r="FQK24"/>
      <c r="FQL24"/>
      <c r="FQM24"/>
      <c r="FQN24"/>
      <c r="FQO24"/>
      <c r="FQP24"/>
      <c r="FQQ24"/>
      <c r="FQR24"/>
      <c r="FQS24"/>
      <c r="FQT24"/>
      <c r="FQU24"/>
      <c r="FQV24"/>
      <c r="FQW24"/>
      <c r="FQX24"/>
      <c r="FQY24"/>
      <c r="FQZ24"/>
      <c r="FRA24"/>
      <c r="FRB24"/>
      <c r="FRC24"/>
      <c r="FRD24"/>
      <c r="FRE24"/>
      <c r="FRF24"/>
      <c r="FRG24"/>
      <c r="FRH24"/>
      <c r="FRI24"/>
      <c r="FRJ24"/>
      <c r="FRK24"/>
      <c r="FRL24"/>
      <c r="FRM24"/>
      <c r="FRN24"/>
      <c r="FRO24"/>
      <c r="FRP24"/>
      <c r="FRQ24"/>
      <c r="FRR24"/>
      <c r="FRS24"/>
      <c r="FRT24"/>
      <c r="FRU24"/>
      <c r="FRV24"/>
      <c r="FRW24"/>
      <c r="FRX24"/>
      <c r="FRY24"/>
      <c r="FRZ24"/>
      <c r="FSA24"/>
      <c r="FSB24"/>
      <c r="FSC24"/>
      <c r="FSD24"/>
      <c r="FSE24"/>
      <c r="FSF24"/>
      <c r="FSG24"/>
      <c r="FSH24"/>
      <c r="FSI24"/>
      <c r="FSJ24"/>
      <c r="FSK24"/>
      <c r="FSL24"/>
      <c r="FSM24"/>
      <c r="FSN24"/>
      <c r="FSO24"/>
      <c r="FSP24"/>
      <c r="FSQ24"/>
      <c r="FSR24"/>
      <c r="FSS24"/>
      <c r="FST24"/>
      <c r="FSU24"/>
      <c r="FSV24"/>
      <c r="FSW24"/>
      <c r="FSX24"/>
      <c r="FSY24"/>
      <c r="FSZ24"/>
      <c r="FTA24"/>
      <c r="FTB24"/>
      <c r="FTC24"/>
      <c r="FTD24"/>
      <c r="FTE24"/>
      <c r="FTF24"/>
      <c r="FTG24"/>
      <c r="FTH24"/>
      <c r="FTI24"/>
      <c r="FTJ24"/>
      <c r="FTK24"/>
      <c r="FTL24"/>
      <c r="FTM24"/>
      <c r="FTN24"/>
      <c r="FTO24"/>
      <c r="FTP24"/>
      <c r="FTQ24"/>
      <c r="FTR24"/>
      <c r="FTS24"/>
      <c r="FTT24"/>
      <c r="FTU24"/>
      <c r="FTV24"/>
      <c r="FTW24"/>
      <c r="FTX24"/>
      <c r="FTY24"/>
      <c r="FTZ24"/>
      <c r="FUA24"/>
      <c r="FUB24"/>
      <c r="FUC24"/>
      <c r="FUD24"/>
      <c r="FUE24"/>
      <c r="FUF24"/>
      <c r="FUG24"/>
      <c r="FUH24"/>
      <c r="FUI24"/>
      <c r="FUJ24"/>
      <c r="FUK24"/>
      <c r="FUL24"/>
      <c r="FUM24"/>
      <c r="FUN24"/>
      <c r="FUO24"/>
      <c r="FUP24"/>
      <c r="FUQ24"/>
      <c r="FUR24"/>
      <c r="FUS24"/>
      <c r="FUT24"/>
      <c r="FUU24"/>
      <c r="FUV24"/>
      <c r="FUW24"/>
      <c r="FUX24"/>
      <c r="FUY24"/>
      <c r="FUZ24"/>
      <c r="FVA24"/>
      <c r="FVB24"/>
      <c r="FVC24"/>
      <c r="FVD24"/>
      <c r="FVE24"/>
      <c r="FVF24"/>
      <c r="FVG24"/>
      <c r="FVH24"/>
      <c r="FVI24"/>
      <c r="FVJ24"/>
      <c r="FVK24"/>
      <c r="FVL24"/>
      <c r="FVM24"/>
      <c r="FVN24"/>
      <c r="FVO24"/>
      <c r="FVP24"/>
      <c r="FVQ24"/>
      <c r="FVR24"/>
      <c r="FVS24"/>
      <c r="FVT24"/>
      <c r="FVU24"/>
      <c r="FVV24"/>
      <c r="FVW24"/>
      <c r="FVX24"/>
      <c r="FVY24"/>
      <c r="FVZ24"/>
      <c r="FWA24"/>
      <c r="FWB24"/>
      <c r="FWC24"/>
      <c r="FWD24"/>
      <c r="FWE24"/>
      <c r="FWF24"/>
      <c r="FWG24"/>
      <c r="FWH24"/>
      <c r="FWI24"/>
      <c r="FWJ24"/>
      <c r="FWK24"/>
      <c r="FWL24"/>
      <c r="FWM24"/>
      <c r="FWN24"/>
      <c r="FWO24"/>
      <c r="FWP24"/>
      <c r="FWQ24"/>
      <c r="FWR24"/>
      <c r="FWS24"/>
      <c r="FWT24"/>
      <c r="FWU24"/>
      <c r="FWV24"/>
      <c r="FWW24"/>
      <c r="FWX24"/>
      <c r="FWY24"/>
      <c r="FWZ24"/>
      <c r="FXA24"/>
      <c r="FXB24"/>
      <c r="FXC24"/>
      <c r="FXD24"/>
      <c r="FXE24"/>
      <c r="FXF24"/>
      <c r="FXG24"/>
      <c r="FXH24"/>
      <c r="FXI24"/>
      <c r="FXJ24"/>
      <c r="FXK24"/>
      <c r="FXL24"/>
      <c r="FXM24"/>
      <c r="FXN24"/>
      <c r="FXO24"/>
      <c r="FXP24"/>
      <c r="FXQ24"/>
      <c r="FXR24"/>
      <c r="FXS24"/>
      <c r="FXT24"/>
      <c r="FXU24"/>
      <c r="FXV24"/>
      <c r="FXW24"/>
      <c r="FXX24"/>
      <c r="FXY24"/>
      <c r="FXZ24"/>
      <c r="FYA24"/>
      <c r="FYB24"/>
      <c r="FYC24"/>
      <c r="FYD24"/>
      <c r="FYE24"/>
      <c r="FYF24"/>
      <c r="FYG24"/>
      <c r="FYH24"/>
      <c r="FYI24"/>
      <c r="FYJ24"/>
      <c r="FYK24"/>
      <c r="FYL24"/>
      <c r="FYM24"/>
      <c r="FYN24"/>
      <c r="FYO24"/>
      <c r="FYP24"/>
      <c r="FYQ24"/>
      <c r="FYR24"/>
      <c r="FYS24"/>
      <c r="FYT24"/>
      <c r="FYU24"/>
      <c r="FYV24"/>
      <c r="FYW24"/>
      <c r="FYX24"/>
      <c r="FYY24"/>
      <c r="FYZ24"/>
      <c r="FZA24"/>
      <c r="FZB24"/>
      <c r="FZC24"/>
      <c r="FZD24"/>
      <c r="FZE24"/>
      <c r="FZF24"/>
      <c r="FZG24"/>
      <c r="FZH24"/>
      <c r="FZI24"/>
      <c r="FZJ24"/>
      <c r="FZK24"/>
      <c r="FZL24"/>
      <c r="FZM24"/>
      <c r="FZN24"/>
      <c r="FZO24"/>
      <c r="FZP24"/>
      <c r="FZQ24"/>
      <c r="FZR24"/>
      <c r="FZS24"/>
      <c r="FZT24"/>
      <c r="FZU24"/>
      <c r="FZV24"/>
      <c r="FZW24"/>
      <c r="FZX24"/>
      <c r="FZY24"/>
      <c r="FZZ24"/>
      <c r="GAA24"/>
      <c r="GAB24"/>
      <c r="GAC24"/>
      <c r="GAD24"/>
      <c r="GAE24"/>
      <c r="GAF24"/>
      <c r="GAG24"/>
      <c r="GAH24"/>
      <c r="GAI24"/>
      <c r="GAJ24"/>
      <c r="GAK24"/>
      <c r="GAL24"/>
      <c r="GAM24"/>
      <c r="GAN24"/>
      <c r="GAO24"/>
      <c r="GAP24"/>
      <c r="GAQ24"/>
      <c r="GAR24"/>
      <c r="GAS24"/>
      <c r="GAT24"/>
      <c r="GAU24"/>
      <c r="GAV24"/>
      <c r="GAW24"/>
      <c r="GAX24"/>
      <c r="GAY24"/>
      <c r="GAZ24"/>
      <c r="GBA24"/>
      <c r="GBB24"/>
      <c r="GBC24"/>
      <c r="GBD24"/>
      <c r="GBE24"/>
      <c r="GBF24"/>
      <c r="GBG24"/>
      <c r="GBH24"/>
      <c r="GBI24"/>
      <c r="GBJ24"/>
      <c r="GBK24"/>
      <c r="GBL24"/>
      <c r="GBM24"/>
      <c r="GBN24"/>
      <c r="GBO24"/>
      <c r="GBP24"/>
      <c r="GBQ24"/>
      <c r="GBR24"/>
      <c r="GBS24"/>
      <c r="GBT24"/>
      <c r="GBU24"/>
      <c r="GBV24"/>
      <c r="GBW24"/>
      <c r="GBX24"/>
      <c r="GBY24"/>
      <c r="GBZ24"/>
      <c r="GCA24"/>
      <c r="GCB24"/>
      <c r="GCC24"/>
      <c r="GCD24"/>
      <c r="GCE24"/>
      <c r="GCF24"/>
      <c r="GCG24"/>
      <c r="GCH24"/>
      <c r="GCI24"/>
      <c r="GCJ24"/>
      <c r="GCK24"/>
      <c r="GCL24"/>
      <c r="GCM24"/>
      <c r="GCN24"/>
      <c r="GCO24"/>
      <c r="GCP24"/>
      <c r="GCQ24"/>
      <c r="GCR24"/>
      <c r="GCS24"/>
      <c r="GCT24"/>
      <c r="GCU24"/>
      <c r="GCV24"/>
      <c r="GCW24"/>
      <c r="GCX24"/>
      <c r="GCY24"/>
      <c r="GCZ24"/>
      <c r="GDA24"/>
      <c r="GDB24"/>
      <c r="GDC24"/>
      <c r="GDD24"/>
      <c r="GDE24"/>
      <c r="GDF24"/>
      <c r="GDG24"/>
      <c r="GDH24"/>
      <c r="GDI24"/>
      <c r="GDJ24"/>
      <c r="GDK24"/>
      <c r="GDL24"/>
      <c r="GDM24"/>
      <c r="GDN24"/>
      <c r="GDO24"/>
      <c r="GDP24"/>
      <c r="GDQ24"/>
      <c r="GDR24"/>
      <c r="GDS24"/>
      <c r="GDT24"/>
      <c r="GDU24"/>
      <c r="GDV24"/>
      <c r="GDW24"/>
      <c r="GDX24"/>
      <c r="GDY24"/>
      <c r="GDZ24"/>
      <c r="GEA24"/>
      <c r="GEB24"/>
      <c r="GEC24"/>
      <c r="GED24"/>
      <c r="GEE24"/>
      <c r="GEF24"/>
      <c r="GEG24"/>
      <c r="GEH24"/>
      <c r="GEI24"/>
      <c r="GEJ24"/>
      <c r="GEK24"/>
      <c r="GEL24"/>
      <c r="GEM24"/>
      <c r="GEN24"/>
      <c r="GEO24"/>
      <c r="GEP24"/>
      <c r="GEQ24"/>
      <c r="GER24"/>
      <c r="GES24"/>
      <c r="GET24"/>
      <c r="GEU24"/>
      <c r="GEV24"/>
      <c r="GEW24"/>
      <c r="GEX24"/>
      <c r="GEY24"/>
      <c r="GEZ24"/>
      <c r="GFA24"/>
      <c r="GFB24"/>
      <c r="GFC24"/>
      <c r="GFD24"/>
      <c r="GFE24"/>
      <c r="GFF24"/>
      <c r="GFG24"/>
      <c r="GFH24"/>
      <c r="GFI24"/>
      <c r="GFJ24"/>
      <c r="GFK24"/>
      <c r="GFL24"/>
      <c r="GFM24"/>
      <c r="GFN24"/>
      <c r="GFO24"/>
      <c r="GFP24"/>
      <c r="GFQ24"/>
      <c r="GFR24"/>
      <c r="GFS24"/>
      <c r="GFT24"/>
      <c r="GFU24"/>
      <c r="GFV24"/>
      <c r="GFW24"/>
      <c r="GFX24"/>
      <c r="GFY24"/>
      <c r="GFZ24"/>
      <c r="GGA24"/>
      <c r="GGB24"/>
      <c r="GGC24"/>
      <c r="GGD24"/>
      <c r="GGE24"/>
      <c r="GGF24"/>
      <c r="GGG24"/>
      <c r="GGH24"/>
      <c r="GGI24"/>
      <c r="GGJ24"/>
      <c r="GGK24"/>
      <c r="GGL24"/>
      <c r="GGM24"/>
      <c r="GGN24"/>
      <c r="GGO24"/>
      <c r="GGP24"/>
      <c r="GGQ24"/>
      <c r="GGR24"/>
      <c r="GGS24"/>
      <c r="GGT24"/>
      <c r="GGU24"/>
      <c r="GGV24"/>
      <c r="GGW24"/>
      <c r="GGX24"/>
      <c r="GGY24"/>
      <c r="GGZ24"/>
      <c r="GHA24"/>
      <c r="GHB24"/>
      <c r="GHC24"/>
      <c r="GHD24"/>
      <c r="GHE24"/>
      <c r="GHF24"/>
      <c r="GHG24"/>
      <c r="GHH24"/>
      <c r="GHI24"/>
      <c r="GHJ24"/>
      <c r="GHK24"/>
      <c r="GHL24"/>
      <c r="GHM24"/>
      <c r="GHN24"/>
      <c r="GHO24"/>
      <c r="GHP24"/>
      <c r="GHQ24"/>
      <c r="GHR24"/>
      <c r="GHS24"/>
      <c r="GHT24"/>
      <c r="GHU24"/>
      <c r="GHV24"/>
      <c r="GHW24"/>
      <c r="GHX24"/>
      <c r="GHY24"/>
      <c r="GHZ24"/>
      <c r="GIA24"/>
      <c r="GIB24"/>
      <c r="GIC24"/>
      <c r="GID24"/>
      <c r="GIE24"/>
      <c r="GIF24"/>
      <c r="GIG24"/>
      <c r="GIH24"/>
      <c r="GII24"/>
      <c r="GIJ24"/>
      <c r="GIK24"/>
      <c r="GIL24"/>
      <c r="GIM24"/>
      <c r="GIN24"/>
      <c r="GIO24"/>
      <c r="GIP24"/>
      <c r="GIQ24"/>
      <c r="GIR24"/>
      <c r="GIS24"/>
      <c r="GIT24"/>
      <c r="GIU24"/>
      <c r="GIV24"/>
      <c r="GIW24"/>
      <c r="GIX24"/>
      <c r="GIY24"/>
      <c r="GIZ24"/>
      <c r="GJA24"/>
      <c r="GJB24"/>
      <c r="GJC24"/>
      <c r="GJD24"/>
      <c r="GJE24"/>
      <c r="GJF24"/>
      <c r="GJG24"/>
      <c r="GJH24"/>
      <c r="GJI24"/>
      <c r="GJJ24"/>
      <c r="GJK24"/>
      <c r="GJL24"/>
      <c r="GJM24"/>
      <c r="GJN24"/>
      <c r="GJO24"/>
      <c r="GJP24"/>
      <c r="GJQ24"/>
      <c r="GJR24"/>
      <c r="GJS24"/>
      <c r="GJT24"/>
      <c r="GJU24"/>
      <c r="GJV24"/>
      <c r="GJW24"/>
      <c r="GJX24"/>
      <c r="GJY24"/>
      <c r="GJZ24"/>
      <c r="GKA24"/>
      <c r="GKB24"/>
      <c r="GKC24"/>
      <c r="GKD24"/>
      <c r="GKE24"/>
      <c r="GKF24"/>
      <c r="GKG24"/>
      <c r="GKH24"/>
      <c r="GKI24"/>
      <c r="GKJ24"/>
      <c r="GKK24"/>
      <c r="GKL24"/>
      <c r="GKM24"/>
      <c r="GKN24"/>
      <c r="GKO24"/>
      <c r="GKP24"/>
      <c r="GKQ24"/>
      <c r="GKR24"/>
      <c r="GKS24"/>
      <c r="GKT24"/>
      <c r="GKU24"/>
      <c r="GKV24"/>
      <c r="GKW24"/>
      <c r="GKX24"/>
      <c r="GKY24"/>
      <c r="GKZ24"/>
      <c r="GLA24"/>
      <c r="GLB24"/>
      <c r="GLC24"/>
      <c r="GLD24"/>
      <c r="GLE24"/>
      <c r="GLF24"/>
      <c r="GLG24"/>
      <c r="GLH24"/>
      <c r="GLI24"/>
      <c r="GLJ24"/>
      <c r="GLK24"/>
      <c r="GLL24"/>
      <c r="GLM24"/>
      <c r="GLN24"/>
      <c r="GLO24"/>
      <c r="GLP24"/>
      <c r="GLQ24"/>
      <c r="GLR24"/>
      <c r="GLS24"/>
      <c r="GLT24"/>
      <c r="GLU24"/>
      <c r="GLV24"/>
      <c r="GLW24"/>
      <c r="GLX24"/>
      <c r="GLY24"/>
      <c r="GLZ24"/>
      <c r="GMA24"/>
      <c r="GMB24"/>
      <c r="GMC24"/>
      <c r="GMD24"/>
      <c r="GME24"/>
      <c r="GMF24"/>
      <c r="GMG24"/>
      <c r="GMH24"/>
      <c r="GMI24"/>
      <c r="GMJ24"/>
      <c r="GMK24"/>
      <c r="GML24"/>
      <c r="GMM24"/>
      <c r="GMN24"/>
      <c r="GMO24"/>
      <c r="GMP24"/>
      <c r="GMQ24"/>
      <c r="GMR24"/>
      <c r="GMS24"/>
      <c r="GMT24"/>
      <c r="GMU24"/>
      <c r="GMV24"/>
      <c r="GMW24"/>
      <c r="GMX24"/>
      <c r="GMY24"/>
      <c r="GMZ24"/>
      <c r="GNA24"/>
      <c r="GNB24"/>
      <c r="GNC24"/>
      <c r="GND24"/>
      <c r="GNE24"/>
      <c r="GNF24"/>
      <c r="GNG24"/>
      <c r="GNH24"/>
      <c r="GNI24"/>
      <c r="GNJ24"/>
      <c r="GNK24"/>
      <c r="GNL24"/>
      <c r="GNM24"/>
      <c r="GNN24"/>
      <c r="GNO24"/>
      <c r="GNP24"/>
      <c r="GNQ24"/>
      <c r="GNR24"/>
      <c r="GNS24"/>
      <c r="GNT24"/>
      <c r="GNU24"/>
      <c r="GNV24"/>
      <c r="GNW24"/>
      <c r="GNX24"/>
      <c r="GNY24"/>
      <c r="GNZ24"/>
      <c r="GOA24"/>
      <c r="GOB24"/>
      <c r="GOC24"/>
      <c r="GOD24"/>
      <c r="GOE24"/>
      <c r="GOF24"/>
      <c r="GOG24"/>
      <c r="GOH24"/>
      <c r="GOI24"/>
      <c r="GOJ24"/>
      <c r="GOK24"/>
      <c r="GOL24"/>
      <c r="GOM24"/>
      <c r="GON24"/>
      <c r="GOO24"/>
      <c r="GOP24"/>
      <c r="GOQ24"/>
      <c r="GOR24"/>
      <c r="GOS24"/>
      <c r="GOT24"/>
      <c r="GOU24"/>
      <c r="GOV24"/>
      <c r="GOW24"/>
      <c r="GOX24"/>
      <c r="GOY24"/>
      <c r="GOZ24"/>
      <c r="GPA24"/>
      <c r="GPB24"/>
      <c r="GPC24"/>
      <c r="GPD24"/>
      <c r="GPE24"/>
      <c r="GPF24"/>
      <c r="GPG24"/>
      <c r="GPH24"/>
      <c r="GPI24"/>
      <c r="GPJ24"/>
      <c r="GPK24"/>
      <c r="GPL24"/>
      <c r="GPM24"/>
      <c r="GPN24"/>
      <c r="GPO24"/>
      <c r="GPP24"/>
      <c r="GPQ24"/>
      <c r="GPR24"/>
      <c r="GPS24"/>
      <c r="GPT24"/>
      <c r="GPU24"/>
      <c r="GPV24"/>
      <c r="GPW24"/>
      <c r="GPX24"/>
      <c r="GPY24"/>
      <c r="GPZ24"/>
      <c r="GQA24"/>
      <c r="GQB24"/>
      <c r="GQC24"/>
      <c r="GQD24"/>
      <c r="GQE24"/>
      <c r="GQF24"/>
      <c r="GQG24"/>
      <c r="GQH24"/>
      <c r="GQI24"/>
      <c r="GQJ24"/>
      <c r="GQK24"/>
      <c r="GQL24"/>
      <c r="GQM24"/>
      <c r="GQN24"/>
      <c r="GQO24"/>
      <c r="GQP24"/>
      <c r="GQQ24"/>
      <c r="GQR24"/>
      <c r="GQS24"/>
      <c r="GQT24"/>
      <c r="GQU24"/>
      <c r="GQV24"/>
      <c r="GQW24"/>
      <c r="GQX24"/>
      <c r="GQY24"/>
      <c r="GQZ24"/>
      <c r="GRA24"/>
      <c r="GRB24"/>
      <c r="GRC24"/>
      <c r="GRD24"/>
      <c r="GRE24"/>
      <c r="GRF24"/>
      <c r="GRG24"/>
      <c r="GRH24"/>
      <c r="GRI24"/>
      <c r="GRJ24"/>
      <c r="GRK24"/>
      <c r="GRL24"/>
      <c r="GRM24"/>
      <c r="GRN24"/>
      <c r="GRO24"/>
      <c r="GRP24"/>
      <c r="GRQ24"/>
      <c r="GRR24"/>
      <c r="GRS24"/>
      <c r="GRT24"/>
      <c r="GRU24"/>
      <c r="GRV24"/>
      <c r="GRW24"/>
      <c r="GRX24"/>
      <c r="GRY24"/>
      <c r="GRZ24"/>
      <c r="GSA24"/>
      <c r="GSB24"/>
      <c r="GSC24"/>
      <c r="GSD24"/>
      <c r="GSE24"/>
      <c r="GSF24"/>
      <c r="GSG24"/>
      <c r="GSH24"/>
      <c r="GSI24"/>
      <c r="GSJ24"/>
      <c r="GSK24"/>
      <c r="GSL24"/>
      <c r="GSM24"/>
      <c r="GSN24"/>
      <c r="GSO24"/>
      <c r="GSP24"/>
      <c r="GSQ24"/>
      <c r="GSR24"/>
      <c r="GSS24"/>
      <c r="GST24"/>
      <c r="GSU24"/>
      <c r="GSV24"/>
      <c r="GSW24"/>
      <c r="GSX24"/>
      <c r="GSY24"/>
      <c r="GSZ24"/>
      <c r="GTA24"/>
      <c r="GTB24"/>
      <c r="GTC24"/>
      <c r="GTD24"/>
      <c r="GTE24"/>
      <c r="GTF24"/>
      <c r="GTG24"/>
      <c r="GTH24"/>
      <c r="GTI24"/>
      <c r="GTJ24"/>
      <c r="GTK24"/>
      <c r="GTL24"/>
      <c r="GTM24"/>
      <c r="GTN24"/>
      <c r="GTO24"/>
      <c r="GTP24"/>
      <c r="GTQ24"/>
      <c r="GTR24"/>
      <c r="GTS24"/>
      <c r="GTT24"/>
      <c r="GTU24"/>
      <c r="GTV24"/>
      <c r="GTW24"/>
      <c r="GTX24"/>
      <c r="GTY24"/>
      <c r="GTZ24"/>
      <c r="GUA24"/>
      <c r="GUB24"/>
      <c r="GUC24"/>
      <c r="GUD24"/>
      <c r="GUE24"/>
      <c r="GUF24"/>
      <c r="GUG24"/>
      <c r="GUH24"/>
      <c r="GUI24"/>
      <c r="GUJ24"/>
      <c r="GUK24"/>
      <c r="GUL24"/>
      <c r="GUM24"/>
      <c r="GUN24"/>
      <c r="GUO24"/>
      <c r="GUP24"/>
      <c r="GUQ24"/>
      <c r="GUR24"/>
      <c r="GUS24"/>
      <c r="GUT24"/>
      <c r="GUU24"/>
      <c r="GUV24"/>
      <c r="GUW24"/>
      <c r="GUX24"/>
      <c r="GUY24"/>
      <c r="GUZ24"/>
      <c r="GVA24"/>
      <c r="GVB24"/>
      <c r="GVC24"/>
      <c r="GVD24"/>
      <c r="GVE24"/>
      <c r="GVF24"/>
      <c r="GVG24"/>
      <c r="GVH24"/>
      <c r="GVI24"/>
      <c r="GVJ24"/>
      <c r="GVK24"/>
      <c r="GVL24"/>
      <c r="GVM24"/>
      <c r="GVN24"/>
      <c r="GVO24"/>
      <c r="GVP24"/>
      <c r="GVQ24"/>
      <c r="GVR24"/>
      <c r="GVS24"/>
      <c r="GVT24"/>
      <c r="GVU24"/>
      <c r="GVV24"/>
      <c r="GVW24"/>
      <c r="GVX24"/>
      <c r="GVY24"/>
      <c r="GVZ24"/>
      <c r="GWA24"/>
      <c r="GWB24"/>
      <c r="GWC24"/>
      <c r="GWD24"/>
      <c r="GWE24"/>
      <c r="GWF24"/>
      <c r="GWG24"/>
      <c r="GWH24"/>
      <c r="GWI24"/>
      <c r="GWJ24"/>
      <c r="GWK24"/>
      <c r="GWL24"/>
      <c r="GWM24"/>
      <c r="GWN24"/>
      <c r="GWO24"/>
      <c r="GWP24"/>
      <c r="GWQ24"/>
      <c r="GWR24"/>
      <c r="GWS24"/>
      <c r="GWT24"/>
      <c r="GWU24"/>
      <c r="GWV24"/>
      <c r="GWW24"/>
      <c r="GWX24"/>
      <c r="GWY24"/>
      <c r="GWZ24"/>
      <c r="GXA24"/>
      <c r="GXB24"/>
      <c r="GXC24"/>
      <c r="GXD24"/>
      <c r="GXE24"/>
      <c r="GXF24"/>
      <c r="GXG24"/>
      <c r="GXH24"/>
      <c r="GXI24"/>
      <c r="GXJ24"/>
      <c r="GXK24"/>
      <c r="GXL24"/>
      <c r="GXM24"/>
      <c r="GXN24"/>
      <c r="GXO24"/>
      <c r="GXP24"/>
      <c r="GXQ24"/>
      <c r="GXR24"/>
      <c r="GXS24"/>
      <c r="GXT24"/>
      <c r="GXU24"/>
      <c r="GXV24"/>
      <c r="GXW24"/>
      <c r="GXX24"/>
      <c r="GXY24"/>
      <c r="GXZ24"/>
      <c r="GYA24"/>
      <c r="GYB24"/>
      <c r="GYC24"/>
      <c r="GYD24"/>
      <c r="GYE24"/>
      <c r="GYF24"/>
      <c r="GYG24"/>
      <c r="GYH24"/>
      <c r="GYI24"/>
      <c r="GYJ24"/>
      <c r="GYK24"/>
      <c r="GYL24"/>
      <c r="GYM24"/>
      <c r="GYN24"/>
      <c r="GYO24"/>
      <c r="GYP24"/>
      <c r="GYQ24"/>
      <c r="GYR24"/>
      <c r="GYS24"/>
      <c r="GYT24"/>
      <c r="GYU24"/>
      <c r="GYV24"/>
      <c r="GYW24"/>
      <c r="GYX24"/>
      <c r="GYY24"/>
      <c r="GYZ24"/>
      <c r="GZA24"/>
      <c r="GZB24"/>
      <c r="GZC24"/>
      <c r="GZD24"/>
      <c r="GZE24"/>
      <c r="GZF24"/>
      <c r="GZG24"/>
      <c r="GZH24"/>
      <c r="GZI24"/>
      <c r="GZJ24"/>
      <c r="GZK24"/>
      <c r="GZL24"/>
      <c r="GZM24"/>
      <c r="GZN24"/>
      <c r="GZO24"/>
      <c r="GZP24"/>
      <c r="GZQ24"/>
      <c r="GZR24"/>
      <c r="GZS24"/>
      <c r="GZT24"/>
      <c r="GZU24"/>
      <c r="GZV24"/>
      <c r="GZW24"/>
      <c r="GZX24"/>
      <c r="GZY24"/>
      <c r="GZZ24"/>
      <c r="HAA24"/>
      <c r="HAB24"/>
      <c r="HAC24"/>
      <c r="HAD24"/>
      <c r="HAE24"/>
      <c r="HAF24"/>
      <c r="HAG24"/>
      <c r="HAH24"/>
      <c r="HAI24"/>
      <c r="HAJ24"/>
      <c r="HAK24"/>
      <c r="HAL24"/>
      <c r="HAM24"/>
      <c r="HAN24"/>
      <c r="HAO24"/>
      <c r="HAP24"/>
      <c r="HAQ24"/>
      <c r="HAR24"/>
      <c r="HAS24"/>
      <c r="HAT24"/>
      <c r="HAU24"/>
      <c r="HAV24"/>
      <c r="HAW24"/>
      <c r="HAX24"/>
      <c r="HAY24"/>
      <c r="HAZ24"/>
      <c r="HBA24"/>
      <c r="HBB24"/>
      <c r="HBC24"/>
      <c r="HBD24"/>
      <c r="HBE24"/>
      <c r="HBF24"/>
      <c r="HBG24"/>
      <c r="HBH24"/>
      <c r="HBI24"/>
      <c r="HBJ24"/>
      <c r="HBK24"/>
      <c r="HBL24"/>
      <c r="HBM24"/>
      <c r="HBN24"/>
      <c r="HBO24"/>
      <c r="HBP24"/>
      <c r="HBQ24"/>
      <c r="HBR24"/>
      <c r="HBS24"/>
      <c r="HBT24"/>
      <c r="HBU24"/>
      <c r="HBV24"/>
      <c r="HBW24"/>
      <c r="HBX24"/>
      <c r="HBY24"/>
      <c r="HBZ24"/>
      <c r="HCA24"/>
      <c r="HCB24"/>
      <c r="HCC24"/>
      <c r="HCD24"/>
      <c r="HCE24"/>
      <c r="HCF24"/>
      <c r="HCG24"/>
      <c r="HCH24"/>
      <c r="HCI24"/>
      <c r="HCJ24"/>
      <c r="HCK24"/>
      <c r="HCL24"/>
      <c r="HCM24"/>
      <c r="HCN24"/>
      <c r="HCO24"/>
      <c r="HCP24"/>
      <c r="HCQ24"/>
      <c r="HCR24"/>
      <c r="HCS24"/>
      <c r="HCT24"/>
      <c r="HCU24"/>
      <c r="HCV24"/>
      <c r="HCW24"/>
      <c r="HCX24"/>
      <c r="HCY24"/>
      <c r="HCZ24"/>
      <c r="HDA24"/>
      <c r="HDB24"/>
      <c r="HDC24"/>
      <c r="HDD24"/>
      <c r="HDE24"/>
      <c r="HDF24"/>
      <c r="HDG24"/>
      <c r="HDH24"/>
      <c r="HDI24"/>
      <c r="HDJ24"/>
      <c r="HDK24"/>
      <c r="HDL24"/>
      <c r="HDM24"/>
      <c r="HDN24"/>
      <c r="HDO24"/>
      <c r="HDP24"/>
      <c r="HDQ24"/>
      <c r="HDR24"/>
      <c r="HDS24"/>
      <c r="HDT24"/>
      <c r="HDU24"/>
      <c r="HDV24"/>
      <c r="HDW24"/>
      <c r="HDX24"/>
      <c r="HDY24"/>
      <c r="HDZ24"/>
      <c r="HEA24"/>
      <c r="HEB24"/>
      <c r="HEC24"/>
      <c r="HED24"/>
      <c r="HEE24"/>
      <c r="HEF24"/>
      <c r="HEG24"/>
      <c r="HEH24"/>
      <c r="HEI24"/>
      <c r="HEJ24"/>
      <c r="HEK24"/>
      <c r="HEL24"/>
      <c r="HEM24"/>
      <c r="HEN24"/>
      <c r="HEO24"/>
      <c r="HEP24"/>
      <c r="HEQ24"/>
      <c r="HER24"/>
      <c r="HES24"/>
      <c r="HET24"/>
      <c r="HEU24"/>
      <c r="HEV24"/>
      <c r="HEW24"/>
      <c r="HEX24"/>
      <c r="HEY24"/>
      <c r="HEZ24"/>
      <c r="HFA24"/>
      <c r="HFB24"/>
      <c r="HFC24"/>
      <c r="HFD24"/>
      <c r="HFE24"/>
      <c r="HFF24"/>
      <c r="HFG24"/>
      <c r="HFH24"/>
      <c r="HFI24"/>
      <c r="HFJ24"/>
      <c r="HFK24"/>
      <c r="HFL24"/>
      <c r="HFM24"/>
      <c r="HFN24"/>
      <c r="HFO24"/>
      <c r="HFP24"/>
      <c r="HFQ24"/>
      <c r="HFR24"/>
      <c r="HFS24"/>
      <c r="HFT24"/>
      <c r="HFU24"/>
      <c r="HFV24"/>
      <c r="HFW24"/>
      <c r="HFX24"/>
      <c r="HFY24"/>
      <c r="HFZ24"/>
      <c r="HGA24"/>
      <c r="HGB24"/>
      <c r="HGC24"/>
      <c r="HGD24"/>
      <c r="HGE24"/>
      <c r="HGF24"/>
      <c r="HGG24"/>
      <c r="HGH24"/>
      <c r="HGI24"/>
      <c r="HGJ24"/>
      <c r="HGK24"/>
      <c r="HGL24"/>
      <c r="HGM24"/>
      <c r="HGN24"/>
      <c r="HGO24"/>
      <c r="HGP24"/>
      <c r="HGQ24"/>
      <c r="HGR24"/>
      <c r="HGS24"/>
      <c r="HGT24"/>
      <c r="HGU24"/>
      <c r="HGV24"/>
      <c r="HGW24"/>
      <c r="HGX24"/>
      <c r="HGY24"/>
      <c r="HGZ24"/>
      <c r="HHA24"/>
      <c r="HHB24"/>
      <c r="HHC24"/>
      <c r="HHD24"/>
      <c r="HHE24"/>
      <c r="HHF24"/>
      <c r="HHG24"/>
      <c r="HHH24"/>
      <c r="HHI24"/>
      <c r="HHJ24"/>
      <c r="HHK24"/>
      <c r="HHL24"/>
      <c r="HHM24"/>
      <c r="HHN24"/>
      <c r="HHO24"/>
      <c r="HHP24"/>
      <c r="HHQ24"/>
      <c r="HHR24"/>
      <c r="HHS24"/>
      <c r="HHT24"/>
      <c r="HHU24"/>
      <c r="HHV24"/>
      <c r="HHW24"/>
      <c r="HHX24"/>
      <c r="HHY24"/>
      <c r="HHZ24"/>
      <c r="HIA24"/>
      <c r="HIB24"/>
      <c r="HIC24"/>
      <c r="HID24"/>
      <c r="HIE24"/>
      <c r="HIF24"/>
      <c r="HIG24"/>
      <c r="HIH24"/>
      <c r="HII24"/>
      <c r="HIJ24"/>
      <c r="HIK24"/>
      <c r="HIL24"/>
      <c r="HIM24"/>
      <c r="HIN24"/>
      <c r="HIO24"/>
      <c r="HIP24"/>
      <c r="HIQ24"/>
      <c r="HIR24"/>
      <c r="HIS24"/>
      <c r="HIT24"/>
      <c r="HIU24"/>
      <c r="HIV24"/>
      <c r="HIW24"/>
      <c r="HIX24"/>
      <c r="HIY24"/>
      <c r="HIZ24"/>
      <c r="HJA24"/>
      <c r="HJB24"/>
      <c r="HJC24"/>
      <c r="HJD24"/>
      <c r="HJE24"/>
      <c r="HJF24"/>
      <c r="HJG24"/>
      <c r="HJH24"/>
      <c r="HJI24"/>
      <c r="HJJ24"/>
      <c r="HJK24"/>
      <c r="HJL24"/>
      <c r="HJM24"/>
      <c r="HJN24"/>
      <c r="HJO24"/>
      <c r="HJP24"/>
      <c r="HJQ24"/>
      <c r="HJR24"/>
      <c r="HJS24"/>
      <c r="HJT24"/>
    </row>
    <row r="25" spans="1:5688" x14ac:dyDescent="0.45">
      <c r="A25"/>
      <c r="B25"/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  <c r="AMK25"/>
      <c r="AML25"/>
      <c r="AMM25"/>
      <c r="AMN25"/>
      <c r="AMO25"/>
      <c r="AMP25"/>
      <c r="AMQ25"/>
      <c r="AMR25"/>
      <c r="AMS25"/>
      <c r="AMT25"/>
      <c r="AMU25"/>
      <c r="AMV25"/>
      <c r="AMW25"/>
      <c r="AMX25"/>
      <c r="AMY25"/>
      <c r="AMZ25"/>
      <c r="ANA25"/>
      <c r="ANB25"/>
      <c r="ANC25"/>
      <c r="AND25"/>
      <c r="ANE25"/>
      <c r="ANF25"/>
      <c r="ANG25"/>
      <c r="ANH25"/>
      <c r="ANI25"/>
      <c r="ANJ25"/>
      <c r="ANK25"/>
      <c r="ANL25"/>
      <c r="ANM25"/>
      <c r="ANN25"/>
      <c r="ANO25"/>
      <c r="ANP25"/>
      <c r="ANQ25"/>
      <c r="ANR25"/>
      <c r="ANS25"/>
      <c r="ANT25"/>
      <c r="ANU25"/>
      <c r="ANV25"/>
      <c r="ANW25"/>
      <c r="ANX25"/>
      <c r="ANY25"/>
      <c r="ANZ25"/>
      <c r="AOA25"/>
      <c r="AOB25"/>
      <c r="AOC25"/>
      <c r="AOD25"/>
      <c r="AOE25"/>
      <c r="AOF25"/>
      <c r="AOG25"/>
      <c r="AOH25"/>
      <c r="AOI25"/>
      <c r="AOJ25"/>
      <c r="AOK25"/>
      <c r="AOL25"/>
      <c r="AOM25"/>
      <c r="AON25"/>
      <c r="AOO25"/>
      <c r="AOP25"/>
      <c r="AOQ25"/>
      <c r="AOR25"/>
      <c r="AOS25"/>
      <c r="AOT25"/>
      <c r="AOU25"/>
      <c r="AOV25"/>
      <c r="AOW25"/>
      <c r="AOX25"/>
      <c r="AOY25"/>
      <c r="AOZ25"/>
      <c r="APA25"/>
      <c r="APB25"/>
      <c r="APC25"/>
      <c r="APD25"/>
      <c r="APE25"/>
      <c r="APF25"/>
      <c r="APG25"/>
      <c r="APH25"/>
      <c r="API25"/>
      <c r="APJ25"/>
      <c r="APK25"/>
      <c r="APL25"/>
      <c r="APM25"/>
      <c r="APN25"/>
      <c r="APO25"/>
      <c r="APP25"/>
      <c r="APQ25"/>
      <c r="APR25"/>
      <c r="APS25"/>
      <c r="APT25"/>
      <c r="APU25"/>
      <c r="APV25"/>
      <c r="APW25"/>
      <c r="APX25"/>
      <c r="APY25"/>
      <c r="APZ25"/>
      <c r="AQA25"/>
      <c r="AQB25"/>
      <c r="AQC25"/>
      <c r="AQD25"/>
      <c r="AQE25"/>
      <c r="AQF25"/>
      <c r="AQG25"/>
      <c r="AQH25"/>
      <c r="AQI25"/>
      <c r="AQJ25"/>
      <c r="AQK25"/>
      <c r="AQL25"/>
      <c r="AQM25"/>
      <c r="AQN25"/>
      <c r="AQO25"/>
      <c r="AQP25"/>
      <c r="AQQ25"/>
      <c r="AQR25"/>
      <c r="AQS25"/>
      <c r="AQT25"/>
      <c r="AQU25"/>
      <c r="AQV25"/>
      <c r="AQW25"/>
      <c r="AQX25"/>
      <c r="AQY25"/>
      <c r="AQZ25"/>
      <c r="ARA25"/>
      <c r="ARB25"/>
      <c r="ARC25"/>
      <c r="ARD25"/>
      <c r="ARE25"/>
      <c r="ARF25"/>
      <c r="ARG25"/>
      <c r="ARH25"/>
      <c r="ARI25"/>
      <c r="ARJ25"/>
      <c r="ARK25"/>
      <c r="ARL25"/>
      <c r="ARM25"/>
      <c r="ARN25"/>
      <c r="ARO25"/>
      <c r="ARP25"/>
      <c r="ARQ25"/>
      <c r="ARR25"/>
      <c r="ARS25"/>
      <c r="ART25"/>
      <c r="ARU25"/>
      <c r="ARV25"/>
      <c r="ARW25"/>
      <c r="ARX25"/>
      <c r="ARY25"/>
      <c r="ARZ25"/>
      <c r="ASA25"/>
      <c r="ASB25"/>
      <c r="ASC25"/>
      <c r="ASD25"/>
      <c r="ASE25"/>
      <c r="ASF25"/>
      <c r="ASG25"/>
      <c r="ASH25"/>
      <c r="ASI25"/>
      <c r="ASJ25"/>
      <c r="ASK25"/>
      <c r="ASL25"/>
      <c r="ASM25"/>
      <c r="ASN25"/>
      <c r="ASO25"/>
      <c r="ASP25"/>
      <c r="ASQ25"/>
      <c r="ASR25"/>
      <c r="ASS25"/>
      <c r="AST25"/>
      <c r="ASU25"/>
      <c r="ASV25"/>
      <c r="ASW25"/>
      <c r="ASX25"/>
      <c r="ASY25"/>
      <c r="ASZ25"/>
      <c r="ATA25"/>
      <c r="ATB25"/>
      <c r="ATC25"/>
      <c r="ATD25"/>
      <c r="ATE25"/>
      <c r="ATF25"/>
      <c r="ATG25"/>
      <c r="ATH25"/>
      <c r="ATI25"/>
      <c r="ATJ25"/>
      <c r="ATK25"/>
      <c r="ATL25"/>
      <c r="ATM25"/>
      <c r="ATN25"/>
      <c r="ATO25"/>
      <c r="ATP25"/>
      <c r="ATQ25"/>
      <c r="ATR25"/>
      <c r="ATS25"/>
      <c r="ATT25"/>
      <c r="ATU25"/>
      <c r="ATV25"/>
      <c r="ATW25"/>
      <c r="ATX25"/>
      <c r="ATY25"/>
      <c r="ATZ25"/>
      <c r="AUA25"/>
      <c r="AUB25"/>
      <c r="AUC25"/>
      <c r="AUD25"/>
      <c r="AUE25"/>
      <c r="AUF25"/>
      <c r="AUG25"/>
      <c r="AUH25"/>
      <c r="AUI25"/>
      <c r="AUJ25"/>
      <c r="AUK25"/>
      <c r="AUL25"/>
      <c r="AUM25"/>
      <c r="AUN25"/>
      <c r="AUO25"/>
      <c r="AUP25"/>
      <c r="AUQ25"/>
      <c r="AUR25"/>
      <c r="AUS25"/>
      <c r="AUT25"/>
      <c r="AUU25"/>
      <c r="AUV25"/>
      <c r="AUW25"/>
      <c r="AUX25"/>
      <c r="AUY25"/>
      <c r="AUZ25"/>
      <c r="AVA25"/>
      <c r="AVB25"/>
      <c r="AVC25"/>
      <c r="AVD25"/>
      <c r="AVE25"/>
      <c r="AVF25"/>
      <c r="AVG25"/>
      <c r="AVH25"/>
      <c r="AVI25"/>
      <c r="AVJ25"/>
      <c r="AVK25"/>
      <c r="AVL25"/>
      <c r="AVM25"/>
      <c r="AVN25"/>
      <c r="AVO25"/>
      <c r="AVP25"/>
      <c r="AVQ25"/>
      <c r="AVR25"/>
      <c r="AVS25"/>
      <c r="AVT25"/>
      <c r="AVU25"/>
      <c r="AVV25"/>
      <c r="AVW25"/>
      <c r="AVX25"/>
      <c r="AVY25"/>
      <c r="AVZ25"/>
      <c r="AWA25"/>
      <c r="AWB25"/>
      <c r="AWC25"/>
      <c r="AWD25"/>
      <c r="AWE25"/>
      <c r="AWF25"/>
      <c r="AWG25"/>
      <c r="AWH25"/>
      <c r="AWI25"/>
      <c r="AWJ25"/>
      <c r="AWK25"/>
      <c r="AWL25"/>
      <c r="AWM25"/>
      <c r="AWN25"/>
      <c r="AWO25"/>
      <c r="AWP25"/>
      <c r="AWQ25"/>
      <c r="AWR25"/>
      <c r="AWS25"/>
      <c r="AWT25"/>
      <c r="AWU25"/>
      <c r="AWV25"/>
      <c r="AWW25"/>
      <c r="AWX25"/>
      <c r="AWY25"/>
      <c r="AWZ25"/>
      <c r="AXA25"/>
      <c r="AXB25"/>
      <c r="AXC25"/>
      <c r="AXD25"/>
      <c r="AXE25"/>
      <c r="AXF25"/>
      <c r="AXG25"/>
      <c r="AXH25"/>
      <c r="AXI25"/>
      <c r="AXJ25"/>
      <c r="AXK25"/>
      <c r="AXL25"/>
      <c r="AXM25"/>
      <c r="AXN25"/>
      <c r="AXO25"/>
      <c r="AXP25"/>
      <c r="AXQ25"/>
      <c r="AXR25"/>
      <c r="AXS25"/>
      <c r="AXT25"/>
      <c r="AXU25"/>
      <c r="AXV25"/>
      <c r="AXW25"/>
      <c r="AXX25"/>
      <c r="AXY25"/>
      <c r="AXZ25"/>
      <c r="AYA25"/>
      <c r="AYB25"/>
      <c r="AYC25"/>
      <c r="AYD25"/>
      <c r="AYE25"/>
      <c r="AYF25"/>
      <c r="AYG25"/>
      <c r="AYH25"/>
      <c r="AYI25"/>
      <c r="AYJ25"/>
      <c r="AYK25"/>
      <c r="AYL25"/>
      <c r="AYM25"/>
      <c r="AYN25"/>
      <c r="AYO25"/>
      <c r="AYP25"/>
      <c r="AYQ25"/>
      <c r="AYR25"/>
      <c r="AYS25"/>
      <c r="AYT25"/>
      <c r="AYU25"/>
      <c r="AYV25"/>
      <c r="AYW25"/>
      <c r="AYX25"/>
      <c r="AYY25"/>
      <c r="AYZ25"/>
      <c r="AZA25"/>
      <c r="AZB25"/>
      <c r="AZC25"/>
      <c r="AZD25"/>
      <c r="AZE25"/>
      <c r="AZF25"/>
      <c r="AZG25"/>
      <c r="AZH25"/>
      <c r="AZI25"/>
      <c r="AZJ25"/>
      <c r="AZK25"/>
      <c r="AZL25"/>
      <c r="AZM25"/>
      <c r="AZN25"/>
      <c r="AZO25"/>
      <c r="AZP25"/>
      <c r="AZQ25"/>
      <c r="AZR25"/>
      <c r="AZS25"/>
      <c r="AZT25"/>
      <c r="AZU25"/>
      <c r="AZV25"/>
      <c r="AZW25"/>
      <c r="AZX25"/>
      <c r="AZY25"/>
      <c r="AZZ25"/>
      <c r="BAA25"/>
      <c r="BAB25"/>
      <c r="BAC25"/>
      <c r="BAD25"/>
      <c r="BAE25"/>
      <c r="BAF25"/>
      <c r="BAG25"/>
      <c r="BAH25"/>
      <c r="BAI25"/>
      <c r="BAJ25"/>
      <c r="BAK25"/>
      <c r="BAL25"/>
      <c r="BAM25"/>
      <c r="BAN25"/>
      <c r="BAO25"/>
      <c r="BAP25"/>
      <c r="BAQ25"/>
      <c r="BAR25"/>
      <c r="BAS25"/>
      <c r="BAT25"/>
      <c r="BAU25"/>
      <c r="BAV25"/>
      <c r="BAW25"/>
      <c r="BAX25"/>
      <c r="BAY25"/>
      <c r="BAZ25"/>
      <c r="BBA25"/>
      <c r="BBB25"/>
      <c r="BBC25"/>
      <c r="BBD25"/>
      <c r="BBE25"/>
      <c r="BBF25"/>
      <c r="BBG25"/>
      <c r="BBH25"/>
      <c r="BBI25"/>
      <c r="BBJ25"/>
      <c r="BBK25"/>
      <c r="BBL25"/>
      <c r="BBM25"/>
      <c r="BBN25"/>
      <c r="BBO25"/>
      <c r="BBP25"/>
      <c r="BBQ25"/>
      <c r="BBR25"/>
      <c r="BBS25"/>
      <c r="BBT25"/>
      <c r="BBU25"/>
      <c r="BBV25"/>
      <c r="BBW25"/>
      <c r="BBX25"/>
      <c r="BBY25"/>
      <c r="BBZ25"/>
      <c r="BCA25"/>
      <c r="BCB25"/>
      <c r="BCC25"/>
      <c r="BCD25"/>
      <c r="BCE25"/>
      <c r="BCF25"/>
      <c r="BCG25"/>
      <c r="BCH25"/>
      <c r="BCI25"/>
      <c r="BCJ25"/>
      <c r="BCK25"/>
      <c r="BCL25"/>
      <c r="BCM25"/>
      <c r="BCN25"/>
      <c r="BCO25"/>
      <c r="BCP25"/>
      <c r="BCQ25"/>
      <c r="BCR25"/>
      <c r="BCS25"/>
      <c r="BCT25"/>
      <c r="BCU25"/>
      <c r="BCV25"/>
      <c r="BCW25"/>
      <c r="BCX25"/>
      <c r="BCY25"/>
      <c r="BCZ25"/>
      <c r="BDA25"/>
      <c r="BDB25"/>
      <c r="BDC25"/>
      <c r="BDD25"/>
      <c r="BDE25"/>
      <c r="BDF25"/>
      <c r="BDG25"/>
      <c r="BDH25"/>
      <c r="BDI25"/>
      <c r="BDJ25"/>
      <c r="BDK25"/>
      <c r="BDL25"/>
      <c r="BDM25"/>
      <c r="BDN25"/>
      <c r="BDO25"/>
      <c r="BDP25"/>
      <c r="BDQ25"/>
      <c r="BDR25"/>
      <c r="BDS25"/>
      <c r="BDT25"/>
      <c r="BDU25"/>
      <c r="BDV25"/>
      <c r="BDW25"/>
      <c r="BDX25"/>
      <c r="BDY25"/>
      <c r="BDZ25"/>
      <c r="BEA25"/>
      <c r="BEB25"/>
      <c r="BEC25"/>
      <c r="BED25"/>
      <c r="BEE25"/>
      <c r="BEF25"/>
      <c r="BEG25"/>
      <c r="BEH25"/>
      <c r="BEI25"/>
      <c r="BEJ25"/>
      <c r="BEK25"/>
      <c r="BEL25"/>
      <c r="BEM25"/>
      <c r="BEN25"/>
      <c r="BEO25"/>
      <c r="BEP25"/>
      <c r="BEQ25"/>
      <c r="BER25"/>
      <c r="BES25"/>
      <c r="BET25"/>
      <c r="BEU25"/>
      <c r="BEV25"/>
      <c r="BEW25"/>
      <c r="BEX25"/>
      <c r="BEY25"/>
      <c r="BEZ25"/>
      <c r="BFA25"/>
      <c r="BFB25"/>
      <c r="BFC25"/>
      <c r="BFD25"/>
      <c r="BFE25"/>
      <c r="BFF25"/>
      <c r="BFG25"/>
      <c r="BFH25"/>
      <c r="BFI25"/>
      <c r="BFJ25"/>
      <c r="BFK25"/>
      <c r="BFL25"/>
      <c r="BFM25"/>
      <c r="BFN25"/>
      <c r="BFO25"/>
      <c r="BFP25"/>
      <c r="BFQ25"/>
      <c r="BFR25"/>
      <c r="BFS25"/>
      <c r="BFT25"/>
      <c r="BFU25"/>
      <c r="BFV25"/>
      <c r="BFW25"/>
      <c r="BFX25"/>
      <c r="BFY25"/>
      <c r="BFZ25"/>
      <c r="BGA25"/>
      <c r="BGB25"/>
      <c r="BGC25"/>
      <c r="BGD25"/>
      <c r="BGE25"/>
      <c r="BGF25"/>
      <c r="BGG25"/>
      <c r="BGH25"/>
      <c r="BGI25"/>
      <c r="BGJ25"/>
      <c r="BGK25"/>
      <c r="BGL25"/>
      <c r="BGM25"/>
      <c r="BGN25"/>
      <c r="BGO25"/>
      <c r="BGP25"/>
      <c r="BGQ25"/>
      <c r="BGR25"/>
      <c r="BGS25"/>
      <c r="BGT25"/>
      <c r="BGU25"/>
      <c r="BGV25"/>
      <c r="BGW25"/>
      <c r="BGX25"/>
      <c r="BGY25"/>
      <c r="BGZ25"/>
      <c r="BHA25"/>
      <c r="BHB25"/>
      <c r="BHC25"/>
      <c r="BHD25"/>
      <c r="BHE25"/>
      <c r="BHF25"/>
      <c r="BHG25"/>
      <c r="BHH25"/>
      <c r="BHI25"/>
      <c r="BHJ25"/>
      <c r="BHK25"/>
      <c r="BHL25"/>
      <c r="BHM25"/>
      <c r="BHN25"/>
      <c r="BHO25"/>
      <c r="BHP25"/>
      <c r="BHQ25"/>
      <c r="BHR25"/>
      <c r="BHS25"/>
      <c r="BHT25"/>
      <c r="BHU25"/>
      <c r="BHV25"/>
      <c r="BHW25"/>
      <c r="BHX25"/>
      <c r="BHY25"/>
      <c r="BHZ25"/>
      <c r="BIA25"/>
      <c r="BIB25"/>
      <c r="BIC25"/>
      <c r="BID25"/>
      <c r="BIE25"/>
      <c r="BIF25"/>
      <c r="BIG25"/>
      <c r="BIH25"/>
      <c r="BII25"/>
      <c r="BIJ25"/>
      <c r="BIK25"/>
      <c r="BIL25"/>
      <c r="BIM25"/>
      <c r="BIN25"/>
      <c r="BIO25"/>
      <c r="BIP25"/>
      <c r="BIQ25"/>
      <c r="BIR25"/>
      <c r="BIS25"/>
      <c r="BIT25"/>
      <c r="BIU25"/>
      <c r="BIV25"/>
      <c r="BIW25"/>
      <c r="BIX25"/>
      <c r="BIY25"/>
      <c r="BIZ25"/>
      <c r="BJA25"/>
      <c r="BJB25"/>
      <c r="BJC25"/>
      <c r="BJD25"/>
      <c r="BJE25"/>
      <c r="BJF25"/>
      <c r="BJG25"/>
      <c r="BJH25"/>
      <c r="BJI25"/>
      <c r="BJJ25"/>
      <c r="BJK25"/>
      <c r="BJL25"/>
      <c r="BJM25"/>
      <c r="BJN25"/>
      <c r="BJO25"/>
      <c r="BJP25"/>
      <c r="BJQ25"/>
      <c r="BJR25"/>
      <c r="BJS25"/>
      <c r="BJT25"/>
      <c r="BJU25"/>
      <c r="BJV25"/>
      <c r="BJW25"/>
      <c r="BJX25"/>
      <c r="BJY25"/>
      <c r="BJZ25"/>
      <c r="BKA25"/>
      <c r="BKB25"/>
      <c r="BKC25"/>
      <c r="BKD25"/>
      <c r="BKE25"/>
      <c r="BKF25"/>
      <c r="BKG25"/>
      <c r="BKH25"/>
      <c r="BKI25"/>
      <c r="BKJ25"/>
      <c r="BKK25"/>
      <c r="BKL25"/>
      <c r="BKM25"/>
      <c r="BKN25"/>
      <c r="BKO25"/>
      <c r="BKP25"/>
      <c r="BKQ25"/>
      <c r="BKR25"/>
      <c r="BKS25"/>
      <c r="BKT25"/>
      <c r="BKU25"/>
      <c r="BKV25"/>
      <c r="BKW25"/>
      <c r="BKX25"/>
      <c r="BKY25"/>
      <c r="BKZ25"/>
      <c r="BLA25"/>
      <c r="BLB25"/>
      <c r="BLC25"/>
      <c r="BLD25"/>
      <c r="BLE25"/>
      <c r="BLF25"/>
      <c r="BLG25"/>
      <c r="BLH25"/>
      <c r="BLI25"/>
      <c r="BLJ25"/>
      <c r="BLK25"/>
      <c r="BLL25"/>
      <c r="BLM25"/>
      <c r="BLN25"/>
      <c r="BLO25"/>
      <c r="BLP25"/>
      <c r="BLQ25"/>
      <c r="BLR25"/>
      <c r="BLS25"/>
      <c r="BLT25"/>
      <c r="BLU25"/>
      <c r="BLV25"/>
      <c r="BLW25"/>
      <c r="BLX25"/>
      <c r="BLY25"/>
      <c r="BLZ25"/>
      <c r="BMA25"/>
      <c r="BMB25"/>
      <c r="BMC25"/>
      <c r="BMD25"/>
      <c r="BME25"/>
      <c r="BMF25"/>
      <c r="BMG25"/>
      <c r="BMH25"/>
      <c r="BMI25"/>
      <c r="BMJ25"/>
      <c r="BMK25"/>
      <c r="BML25"/>
      <c r="BMM25"/>
      <c r="BMN25"/>
      <c r="BMO25"/>
      <c r="BMP25"/>
      <c r="BMQ25"/>
      <c r="BMR25"/>
      <c r="BMS25"/>
      <c r="BMT25"/>
      <c r="BMU25"/>
      <c r="BMV25"/>
      <c r="BMW25"/>
      <c r="BMX25"/>
      <c r="BMY25"/>
      <c r="BMZ25"/>
      <c r="BNA25"/>
      <c r="BNB25"/>
      <c r="BNC25"/>
      <c r="BND25"/>
      <c r="BNE25"/>
      <c r="BNF25"/>
      <c r="BNG25"/>
      <c r="BNH25"/>
      <c r="BNI25"/>
      <c r="BNJ25"/>
      <c r="BNK25"/>
      <c r="BNL25"/>
      <c r="BNM25"/>
      <c r="BNN25"/>
      <c r="BNO25"/>
      <c r="BNP25"/>
      <c r="BNQ25"/>
      <c r="BNR25"/>
      <c r="BNS25"/>
      <c r="BNT25"/>
      <c r="BNU25"/>
      <c r="BNV25"/>
      <c r="BNW25"/>
      <c r="BNX25"/>
      <c r="BNY25"/>
      <c r="BNZ25"/>
      <c r="BOA25"/>
      <c r="BOB25"/>
      <c r="BOC25"/>
      <c r="BOD25"/>
      <c r="BOE25"/>
      <c r="BOF25"/>
      <c r="BOG25"/>
      <c r="BOH25"/>
      <c r="BOI25"/>
      <c r="BOJ25"/>
      <c r="BOK25"/>
      <c r="BOL25"/>
      <c r="BOM25"/>
      <c r="BON25"/>
      <c r="BOO25"/>
      <c r="BOP25"/>
      <c r="BOQ25"/>
      <c r="BOR25"/>
      <c r="BOS25"/>
      <c r="BOT25"/>
      <c r="BOU25"/>
      <c r="BOV25"/>
      <c r="BOW25"/>
      <c r="BOX25"/>
      <c r="BOY25"/>
      <c r="BOZ25"/>
      <c r="BPA25"/>
      <c r="BPB25"/>
      <c r="BPC25"/>
      <c r="BPD25"/>
      <c r="BPE25"/>
      <c r="BPF25"/>
      <c r="BPG25"/>
      <c r="BPH25"/>
      <c r="BPI25"/>
      <c r="BPJ25"/>
      <c r="BPK25"/>
      <c r="BPL25"/>
      <c r="BPM25"/>
      <c r="BPN25"/>
      <c r="BPO25"/>
      <c r="BPP25"/>
      <c r="BPQ25"/>
      <c r="BPR25"/>
      <c r="BPS25"/>
      <c r="BPT25"/>
      <c r="BPU25"/>
      <c r="BPV25"/>
      <c r="BPW25"/>
      <c r="BPX25"/>
      <c r="BPY25"/>
      <c r="BPZ25"/>
      <c r="BQA25"/>
      <c r="BQB25"/>
      <c r="BQC25"/>
      <c r="BQD25"/>
      <c r="BQE25"/>
      <c r="BQF25"/>
      <c r="BQG25"/>
      <c r="BQH25"/>
      <c r="BQI25"/>
      <c r="BQJ25"/>
      <c r="BQK25"/>
      <c r="BQL25"/>
      <c r="BQM25"/>
      <c r="BQN25"/>
      <c r="BQO25"/>
      <c r="BQP25"/>
      <c r="BQQ25"/>
      <c r="BQR25"/>
      <c r="BQS25"/>
      <c r="BQT25"/>
      <c r="BQU25"/>
      <c r="BQV25"/>
      <c r="BQW25"/>
      <c r="BQX25"/>
      <c r="BQY25"/>
      <c r="BQZ25"/>
      <c r="BRA25"/>
      <c r="BRB25"/>
      <c r="BRC25"/>
      <c r="BRD25"/>
      <c r="BRE25"/>
      <c r="BRF25"/>
      <c r="BRG25"/>
      <c r="BRH25"/>
      <c r="BRI25"/>
      <c r="BRJ25"/>
      <c r="BRK25"/>
      <c r="BRL25"/>
      <c r="BRM25"/>
      <c r="BRN25"/>
      <c r="BRO25"/>
      <c r="BRP25"/>
      <c r="BRQ25"/>
      <c r="BRR25"/>
      <c r="BRS25"/>
      <c r="BRT25"/>
      <c r="BRU25"/>
      <c r="BRV25"/>
      <c r="BRW25"/>
      <c r="BRX25"/>
      <c r="BRY25"/>
      <c r="BRZ25"/>
      <c r="BSA25"/>
      <c r="BSB25"/>
      <c r="BSC25"/>
      <c r="BSD25"/>
      <c r="BSE25"/>
      <c r="BSF25"/>
      <c r="BSG25"/>
      <c r="BSH25"/>
      <c r="BSI25"/>
      <c r="BSJ25"/>
      <c r="BSK25"/>
      <c r="BSL25"/>
      <c r="BSM25"/>
      <c r="BSN25"/>
      <c r="BSO25"/>
      <c r="BSP25"/>
      <c r="BSQ25"/>
      <c r="BSR25"/>
      <c r="BSS25"/>
      <c r="BST25"/>
      <c r="BSU25"/>
      <c r="BSV25"/>
      <c r="BSW25"/>
      <c r="BSX25"/>
      <c r="BSY25"/>
      <c r="BSZ25"/>
      <c r="BTA25"/>
      <c r="BTB25"/>
      <c r="BTC25"/>
      <c r="BTD25"/>
      <c r="BTE25"/>
      <c r="BTF25"/>
      <c r="BTG25"/>
      <c r="BTH25"/>
      <c r="BTI25"/>
      <c r="BTJ25"/>
      <c r="BTK25"/>
      <c r="BTL25"/>
      <c r="BTM25"/>
      <c r="BTN25"/>
      <c r="BTO25"/>
      <c r="BTP25"/>
      <c r="BTQ25"/>
      <c r="BTR25"/>
      <c r="BTS25"/>
      <c r="BTT25"/>
      <c r="BTU25"/>
      <c r="BTV25"/>
      <c r="BTW25"/>
      <c r="BTX25"/>
      <c r="BTY25"/>
      <c r="BTZ25"/>
      <c r="BUA25"/>
      <c r="BUB25"/>
      <c r="BUC25"/>
      <c r="BUD25"/>
      <c r="BUE25"/>
      <c r="BUF25"/>
      <c r="BUG25"/>
      <c r="BUH25"/>
      <c r="BUI25"/>
      <c r="BUJ25"/>
      <c r="BUK25"/>
      <c r="BUL25"/>
      <c r="BUM25"/>
      <c r="BUN25"/>
      <c r="BUO25"/>
      <c r="BUP25"/>
      <c r="BUQ25"/>
      <c r="BUR25"/>
      <c r="BUS25"/>
      <c r="BUT25"/>
      <c r="BUU25"/>
      <c r="BUV25"/>
      <c r="BUW25"/>
      <c r="BUX25"/>
      <c r="BUY25"/>
      <c r="BUZ25"/>
      <c r="BVA25"/>
      <c r="BVB25"/>
      <c r="BVC25"/>
      <c r="BVD25"/>
      <c r="BVE25"/>
      <c r="BVF25"/>
      <c r="BVG25"/>
      <c r="BVH25"/>
      <c r="BVI25"/>
      <c r="BVJ25"/>
      <c r="BVK25"/>
      <c r="BVL25"/>
      <c r="BVM25"/>
      <c r="BVN25"/>
      <c r="BVO25"/>
      <c r="BVP25"/>
      <c r="BVQ25"/>
      <c r="BVR25"/>
      <c r="BVS25"/>
      <c r="BVT25"/>
      <c r="BVU25"/>
      <c r="BVV25"/>
      <c r="BVW25"/>
      <c r="BVX25"/>
      <c r="BVY25"/>
      <c r="BVZ25"/>
      <c r="BWA25"/>
      <c r="BWB25"/>
      <c r="BWC25"/>
      <c r="BWD25"/>
      <c r="BWE25"/>
      <c r="BWF25"/>
      <c r="BWG25"/>
      <c r="BWH25"/>
      <c r="BWI25"/>
      <c r="BWJ25"/>
      <c r="BWK25"/>
      <c r="BWL25"/>
      <c r="BWM25"/>
      <c r="BWN25"/>
      <c r="BWO25"/>
      <c r="BWP25"/>
      <c r="BWQ25"/>
      <c r="BWR25"/>
      <c r="BWS25"/>
      <c r="BWT25"/>
      <c r="BWU25"/>
      <c r="BWV25"/>
      <c r="BWW25"/>
      <c r="BWX25"/>
      <c r="BWY25"/>
      <c r="BWZ25"/>
      <c r="BXA25"/>
      <c r="BXB25"/>
      <c r="BXC25"/>
      <c r="BXD25"/>
      <c r="BXE25"/>
      <c r="BXF25"/>
      <c r="BXG25"/>
      <c r="BXH25"/>
      <c r="BXI25"/>
      <c r="BXJ25"/>
      <c r="BXK25"/>
      <c r="BXL25"/>
      <c r="BXM25"/>
      <c r="BXN25"/>
      <c r="BXO25"/>
      <c r="BXP25"/>
      <c r="BXQ25"/>
      <c r="BXR25"/>
      <c r="BXS25"/>
      <c r="BXT25"/>
      <c r="BXU25"/>
      <c r="BXV25"/>
      <c r="BXW25"/>
      <c r="BXX25"/>
      <c r="BXY25"/>
      <c r="BXZ25"/>
      <c r="BYA25"/>
      <c r="BYB25"/>
      <c r="BYC25"/>
      <c r="BYD25"/>
      <c r="BYE25"/>
      <c r="BYF25"/>
      <c r="BYG25"/>
      <c r="BYH25"/>
      <c r="BYI25"/>
      <c r="BYJ25"/>
      <c r="BYK25"/>
      <c r="BYL25"/>
      <c r="BYM25"/>
      <c r="BYN25"/>
      <c r="BYO25"/>
      <c r="BYP25"/>
      <c r="BYQ25"/>
      <c r="BYR25"/>
      <c r="BYS25"/>
      <c r="BYT25"/>
      <c r="BYU25"/>
      <c r="BYV25"/>
      <c r="BYW25"/>
      <c r="BYX25"/>
      <c r="BYY25"/>
      <c r="BYZ25"/>
      <c r="BZA25"/>
      <c r="BZB25"/>
      <c r="BZC25"/>
      <c r="BZD25"/>
      <c r="BZE25"/>
      <c r="BZF25"/>
      <c r="BZG25"/>
      <c r="BZH25"/>
      <c r="BZI25"/>
      <c r="BZJ25"/>
      <c r="BZK25"/>
      <c r="BZL25"/>
      <c r="BZM25"/>
      <c r="BZN25"/>
      <c r="BZO25"/>
      <c r="BZP25"/>
      <c r="BZQ25"/>
      <c r="BZR25"/>
      <c r="BZS25"/>
      <c r="BZT25"/>
      <c r="BZU25"/>
      <c r="BZV25"/>
      <c r="BZW25"/>
      <c r="BZX25"/>
      <c r="BZY25"/>
      <c r="BZZ25"/>
      <c r="CAA25"/>
      <c r="CAB25"/>
      <c r="CAC25"/>
      <c r="CAD25"/>
      <c r="CAE25"/>
      <c r="CAF25"/>
      <c r="CAG25"/>
      <c r="CAH25"/>
      <c r="CAI25"/>
      <c r="CAJ25"/>
      <c r="CAK25"/>
      <c r="CAL25"/>
      <c r="CAM25"/>
      <c r="CAN25"/>
      <c r="CAO25"/>
      <c r="CAP25"/>
      <c r="CAQ25"/>
      <c r="CAR25"/>
      <c r="CAS25"/>
      <c r="CAT25"/>
      <c r="CAU25"/>
      <c r="CAV25"/>
      <c r="CAW25"/>
      <c r="CAX25"/>
      <c r="CAY25"/>
      <c r="CAZ25"/>
      <c r="CBA25"/>
      <c r="CBB25"/>
      <c r="CBC25"/>
      <c r="CBD25"/>
      <c r="CBE25"/>
      <c r="CBF25"/>
      <c r="CBG25"/>
      <c r="CBH25"/>
      <c r="CBI25"/>
      <c r="CBJ25"/>
      <c r="CBK25"/>
      <c r="CBL25"/>
      <c r="CBM25"/>
      <c r="CBN25"/>
      <c r="CBO25"/>
      <c r="CBP25"/>
      <c r="CBQ25"/>
      <c r="CBR25"/>
      <c r="CBS25"/>
      <c r="CBT25"/>
      <c r="CBU25"/>
      <c r="CBV25"/>
      <c r="CBW25"/>
      <c r="CBX25"/>
      <c r="CBY25"/>
      <c r="CBZ25"/>
      <c r="CCA25"/>
      <c r="CCB25"/>
      <c r="CCC25"/>
      <c r="CCD25"/>
      <c r="CCE25"/>
      <c r="CCF25"/>
      <c r="CCG25"/>
      <c r="CCH25"/>
      <c r="CCI25"/>
      <c r="CCJ25"/>
      <c r="CCK25"/>
      <c r="CCL25"/>
      <c r="CCM25"/>
      <c r="CCN25"/>
      <c r="CCO25"/>
      <c r="CCP25"/>
      <c r="CCQ25"/>
      <c r="CCR25"/>
      <c r="CCS25"/>
      <c r="CCT25"/>
      <c r="CCU25"/>
      <c r="CCV25"/>
      <c r="CCW25"/>
      <c r="CCX25"/>
      <c r="CCY25"/>
      <c r="CCZ25"/>
      <c r="CDA25"/>
      <c r="CDB25"/>
      <c r="CDC25"/>
      <c r="CDD25"/>
      <c r="CDE25"/>
      <c r="CDF25"/>
      <c r="CDG25"/>
      <c r="CDH25"/>
      <c r="CDI25"/>
      <c r="CDJ25"/>
      <c r="CDK25"/>
      <c r="CDL25"/>
      <c r="CDM25"/>
      <c r="CDN25"/>
      <c r="CDO25"/>
      <c r="CDP25"/>
      <c r="CDQ25"/>
      <c r="CDR25"/>
      <c r="CDS25"/>
      <c r="CDT25"/>
      <c r="CDU25"/>
      <c r="CDV25"/>
      <c r="CDW25"/>
      <c r="CDX25"/>
      <c r="CDY25"/>
      <c r="CDZ25"/>
      <c r="CEA25"/>
      <c r="CEB25"/>
      <c r="CEC25"/>
      <c r="CED25"/>
      <c r="CEE25"/>
      <c r="CEF25"/>
      <c r="CEG25"/>
      <c r="CEH25"/>
      <c r="CEI25"/>
      <c r="CEJ25"/>
      <c r="CEK25"/>
      <c r="CEL25"/>
      <c r="CEM25"/>
      <c r="CEN25"/>
      <c r="CEO25"/>
      <c r="CEP25"/>
      <c r="CEQ25"/>
      <c r="CER25"/>
      <c r="CES25"/>
      <c r="CET25"/>
      <c r="CEU25"/>
      <c r="CEV25"/>
      <c r="CEW25"/>
      <c r="CEX25"/>
      <c r="CEY25"/>
      <c r="CEZ25"/>
      <c r="CFA25"/>
      <c r="CFB25"/>
      <c r="CFC25"/>
      <c r="CFD25"/>
      <c r="CFE25"/>
      <c r="CFF25"/>
      <c r="CFG25"/>
      <c r="CFH25"/>
      <c r="CFI25"/>
      <c r="CFJ25"/>
      <c r="CFK25"/>
      <c r="CFL25"/>
      <c r="CFM25"/>
      <c r="CFN25"/>
      <c r="CFO25"/>
      <c r="CFP25"/>
      <c r="CFQ25"/>
      <c r="CFR25"/>
      <c r="CFS25"/>
      <c r="CFT25"/>
      <c r="CFU25"/>
      <c r="CFV25"/>
      <c r="CFW25"/>
      <c r="CFX25"/>
      <c r="CFY25"/>
      <c r="CFZ25"/>
      <c r="CGA25"/>
      <c r="CGB25"/>
      <c r="CGC25"/>
      <c r="CGD25"/>
      <c r="CGE25"/>
      <c r="CGF25"/>
      <c r="CGG25"/>
      <c r="CGH25"/>
      <c r="CGI25"/>
      <c r="CGJ25"/>
      <c r="CGK25"/>
      <c r="CGL25"/>
      <c r="CGM25"/>
      <c r="CGN25"/>
      <c r="CGO25"/>
      <c r="CGP25"/>
      <c r="CGQ25"/>
      <c r="CGR25"/>
      <c r="CGS25"/>
      <c r="CGT25"/>
      <c r="CGU25"/>
      <c r="CGV25"/>
      <c r="CGW25"/>
      <c r="CGX25"/>
      <c r="CGY25"/>
      <c r="CGZ25"/>
      <c r="CHA25"/>
      <c r="CHB25"/>
      <c r="CHC25"/>
      <c r="CHD25"/>
      <c r="CHE25"/>
      <c r="CHF25"/>
      <c r="CHG25"/>
      <c r="CHH25"/>
      <c r="CHI25"/>
      <c r="CHJ25"/>
      <c r="CHK25"/>
      <c r="CHL25"/>
      <c r="CHM25"/>
      <c r="CHN25"/>
      <c r="CHO25"/>
      <c r="CHP25"/>
      <c r="CHQ25"/>
      <c r="CHR25"/>
      <c r="CHS25"/>
      <c r="CHT25"/>
      <c r="CHU25"/>
      <c r="CHV25"/>
      <c r="CHW25"/>
      <c r="CHX25"/>
      <c r="CHY25"/>
      <c r="CHZ25"/>
      <c r="CIA25"/>
      <c r="CIB25"/>
      <c r="CIC25"/>
      <c r="CID25"/>
      <c r="CIE25"/>
      <c r="CIF25"/>
      <c r="CIG25"/>
      <c r="CIH25"/>
      <c r="CII25"/>
      <c r="CIJ25"/>
      <c r="CIK25"/>
      <c r="CIL25"/>
      <c r="CIM25"/>
      <c r="CIN25"/>
      <c r="CIO25"/>
      <c r="CIP25"/>
      <c r="CIQ25"/>
      <c r="CIR25"/>
      <c r="CIS25"/>
      <c r="CIT25"/>
      <c r="CIU25"/>
      <c r="CIV25"/>
      <c r="CIW25"/>
      <c r="CIX25"/>
      <c r="CIY25"/>
      <c r="CIZ25"/>
      <c r="CJA25"/>
      <c r="CJB25"/>
      <c r="CJC25"/>
      <c r="CJD25"/>
      <c r="CJE25"/>
      <c r="CJF25"/>
      <c r="CJG25"/>
      <c r="CJH25"/>
      <c r="CJI25"/>
      <c r="CJJ25"/>
      <c r="CJK25"/>
      <c r="CJL25"/>
      <c r="CJM25"/>
      <c r="CJN25"/>
      <c r="CJO25"/>
      <c r="CJP25"/>
      <c r="CJQ25"/>
      <c r="CJR25"/>
      <c r="CJS25"/>
      <c r="CJT25"/>
      <c r="CJU25"/>
      <c r="CJV25"/>
      <c r="CJW25"/>
      <c r="CJX25"/>
      <c r="CJY25"/>
      <c r="CJZ25"/>
      <c r="CKA25"/>
      <c r="CKB25"/>
      <c r="CKC25"/>
      <c r="CKD25"/>
      <c r="CKE25"/>
      <c r="CKF25"/>
      <c r="CKG25"/>
      <c r="CKH25"/>
      <c r="CKI25"/>
      <c r="CKJ25"/>
      <c r="CKK25"/>
      <c r="CKL25"/>
      <c r="CKM25"/>
      <c r="CKN25"/>
      <c r="CKO25"/>
      <c r="CKP25"/>
      <c r="CKQ25"/>
      <c r="CKR25"/>
      <c r="CKS25"/>
      <c r="CKT25"/>
      <c r="CKU25"/>
      <c r="CKV25"/>
      <c r="CKW25"/>
      <c r="CKX25"/>
      <c r="CKY25"/>
      <c r="CKZ25"/>
      <c r="CLA25"/>
      <c r="CLB25"/>
      <c r="CLC25"/>
      <c r="CLD25"/>
      <c r="CLE25"/>
      <c r="CLF25"/>
      <c r="CLG25"/>
      <c r="CLH25"/>
      <c r="CLI25"/>
      <c r="CLJ25"/>
      <c r="CLK25"/>
      <c r="CLL25"/>
      <c r="CLM25"/>
      <c r="CLN25"/>
      <c r="CLO25"/>
      <c r="CLP25"/>
      <c r="CLQ25"/>
      <c r="CLR25"/>
      <c r="CLS25"/>
      <c r="CLT25"/>
      <c r="CLU25"/>
      <c r="CLV25"/>
      <c r="CLW25"/>
      <c r="CLX25"/>
      <c r="CLY25"/>
      <c r="CLZ25"/>
      <c r="CMA25"/>
      <c r="CMB25"/>
      <c r="CMC25"/>
      <c r="CMD25"/>
      <c r="CME25"/>
      <c r="CMF25"/>
      <c r="CMG25"/>
      <c r="CMH25"/>
      <c r="CMI25"/>
      <c r="CMJ25"/>
      <c r="CMK25"/>
      <c r="CML25"/>
      <c r="CMM25"/>
      <c r="CMN25"/>
      <c r="CMO25"/>
      <c r="CMP25"/>
      <c r="CMQ25"/>
      <c r="CMR25"/>
      <c r="CMS25"/>
      <c r="CMT25"/>
      <c r="CMU25"/>
      <c r="CMV25"/>
      <c r="CMW25"/>
      <c r="CMX25"/>
      <c r="CMY25"/>
      <c r="CMZ25"/>
      <c r="CNA25"/>
      <c r="CNB25"/>
      <c r="CNC25"/>
      <c r="CND25"/>
      <c r="CNE25"/>
      <c r="CNF25"/>
      <c r="CNG25"/>
      <c r="CNH25"/>
      <c r="CNI25"/>
      <c r="CNJ25"/>
      <c r="CNK25"/>
      <c r="CNL25"/>
      <c r="CNM25"/>
      <c r="CNN25"/>
      <c r="CNO25"/>
      <c r="CNP25"/>
      <c r="CNQ25"/>
      <c r="CNR25"/>
      <c r="CNS25"/>
      <c r="CNT25"/>
      <c r="CNU25"/>
      <c r="CNV25"/>
      <c r="CNW25"/>
      <c r="CNX25"/>
      <c r="CNY25"/>
      <c r="CNZ25"/>
      <c r="COA25"/>
      <c r="COB25"/>
      <c r="COC25"/>
      <c r="COD25"/>
      <c r="COE25"/>
      <c r="COF25"/>
      <c r="COG25"/>
      <c r="COH25"/>
      <c r="COI25"/>
      <c r="COJ25"/>
      <c r="COK25"/>
      <c r="COL25"/>
      <c r="COM25"/>
      <c r="CON25"/>
      <c r="COO25"/>
      <c r="COP25"/>
      <c r="COQ25"/>
      <c r="COR25"/>
      <c r="COS25"/>
      <c r="COT25"/>
      <c r="COU25"/>
      <c r="COV25"/>
      <c r="COW25"/>
      <c r="COX25"/>
      <c r="COY25"/>
      <c r="COZ25"/>
      <c r="CPA25"/>
      <c r="CPB25"/>
      <c r="CPC25"/>
      <c r="CPD25"/>
      <c r="CPE25"/>
      <c r="CPF25"/>
      <c r="CPG25"/>
      <c r="CPH25"/>
      <c r="CPI25"/>
      <c r="CPJ25"/>
      <c r="CPK25"/>
      <c r="CPL25"/>
      <c r="CPM25"/>
      <c r="CPN25"/>
      <c r="CPO25"/>
      <c r="CPP25"/>
      <c r="CPQ25"/>
      <c r="CPR25"/>
      <c r="CPS25"/>
      <c r="CPT25"/>
      <c r="CPU25"/>
      <c r="CPV25"/>
      <c r="CPW25"/>
      <c r="CPX25"/>
      <c r="CPY25"/>
      <c r="CPZ25"/>
      <c r="CQA25"/>
      <c r="CQB25"/>
      <c r="CQC25"/>
      <c r="CQD25"/>
      <c r="CQE25"/>
      <c r="CQF25"/>
      <c r="CQG25"/>
      <c r="CQH25"/>
      <c r="CQI25"/>
      <c r="CQJ25"/>
      <c r="CQK25"/>
      <c r="CQL25"/>
      <c r="CQM25"/>
      <c r="CQN25"/>
      <c r="CQO25"/>
      <c r="CQP25"/>
      <c r="CQQ25"/>
      <c r="CQR25"/>
      <c r="CQS25"/>
      <c r="CQT25"/>
      <c r="CQU25"/>
      <c r="CQV25"/>
      <c r="CQW25"/>
      <c r="CQX25"/>
      <c r="CQY25"/>
      <c r="CQZ25"/>
      <c r="CRA25"/>
      <c r="CRB25"/>
      <c r="CRC25"/>
      <c r="CRD25"/>
      <c r="CRE25"/>
      <c r="CRF25"/>
      <c r="CRG25"/>
      <c r="CRH25"/>
      <c r="CRI25"/>
      <c r="CRJ25"/>
      <c r="CRK25"/>
      <c r="CRL25"/>
      <c r="CRM25"/>
      <c r="CRN25"/>
      <c r="CRO25"/>
      <c r="CRP25"/>
      <c r="CRQ25"/>
      <c r="CRR25"/>
      <c r="CRS25"/>
      <c r="CRT25"/>
      <c r="CRU25"/>
      <c r="CRV25"/>
      <c r="CRW25"/>
      <c r="CRX25"/>
      <c r="CRY25"/>
      <c r="CRZ25"/>
      <c r="CSA25"/>
      <c r="CSB25"/>
      <c r="CSC25"/>
      <c r="CSD25"/>
      <c r="CSE25"/>
      <c r="CSF25"/>
      <c r="CSG25"/>
      <c r="CSH25"/>
      <c r="CSI25"/>
      <c r="CSJ25"/>
      <c r="CSK25"/>
      <c r="CSL25"/>
      <c r="CSM25"/>
      <c r="CSN25"/>
      <c r="CSO25"/>
      <c r="CSP25"/>
      <c r="CSQ25"/>
      <c r="CSR25"/>
      <c r="CSS25"/>
      <c r="CST25"/>
      <c r="CSU25"/>
      <c r="CSV25"/>
      <c r="CSW25"/>
      <c r="CSX25"/>
      <c r="CSY25"/>
      <c r="CSZ25"/>
      <c r="CTA25"/>
      <c r="CTB25"/>
      <c r="CTC25"/>
      <c r="CTD25"/>
      <c r="CTE25"/>
      <c r="CTF25"/>
      <c r="CTG25"/>
      <c r="CTH25"/>
      <c r="CTI25"/>
      <c r="CTJ25"/>
      <c r="CTK25"/>
      <c r="CTL25"/>
      <c r="CTM25"/>
      <c r="CTN25"/>
      <c r="CTO25"/>
      <c r="CTP25"/>
      <c r="CTQ25"/>
      <c r="CTR25"/>
      <c r="CTS25"/>
      <c r="CTT25"/>
      <c r="CTU25"/>
      <c r="CTV25"/>
      <c r="CTW25"/>
      <c r="CTX25"/>
      <c r="CTY25"/>
      <c r="CTZ25"/>
      <c r="CUA25"/>
      <c r="CUB25"/>
      <c r="CUC25"/>
      <c r="CUD25"/>
      <c r="CUE25"/>
      <c r="CUF25"/>
      <c r="CUG25"/>
      <c r="CUH25"/>
      <c r="CUI25"/>
      <c r="CUJ25"/>
      <c r="CUK25"/>
      <c r="CUL25"/>
      <c r="CUM25"/>
      <c r="CUN25"/>
      <c r="CUO25"/>
      <c r="CUP25"/>
      <c r="CUQ25"/>
      <c r="CUR25"/>
      <c r="CUS25"/>
      <c r="CUT25"/>
      <c r="CUU25"/>
      <c r="CUV25"/>
      <c r="CUW25"/>
      <c r="CUX25"/>
      <c r="CUY25"/>
      <c r="CUZ25"/>
      <c r="CVA25"/>
      <c r="CVB25"/>
      <c r="CVC25"/>
      <c r="CVD25"/>
      <c r="CVE25"/>
      <c r="CVF25"/>
      <c r="CVG25"/>
      <c r="CVH25"/>
      <c r="CVI25"/>
      <c r="CVJ25"/>
      <c r="CVK25"/>
      <c r="CVL25"/>
      <c r="CVM25"/>
      <c r="CVN25"/>
      <c r="CVO25"/>
      <c r="CVP25"/>
      <c r="CVQ25"/>
      <c r="CVR25"/>
      <c r="CVS25"/>
      <c r="CVT25"/>
      <c r="CVU25"/>
      <c r="CVV25"/>
      <c r="CVW25"/>
      <c r="CVX25"/>
      <c r="CVY25"/>
      <c r="CVZ25"/>
      <c r="CWA25"/>
      <c r="CWB25"/>
      <c r="CWC25"/>
      <c r="CWD25"/>
      <c r="CWE25"/>
      <c r="CWF25"/>
      <c r="CWG25"/>
      <c r="CWH25"/>
      <c r="CWI25"/>
      <c r="CWJ25"/>
      <c r="CWK25"/>
      <c r="CWL25"/>
      <c r="CWM25"/>
      <c r="CWN25"/>
      <c r="CWO25"/>
      <c r="CWP25"/>
      <c r="CWQ25"/>
      <c r="CWR25"/>
      <c r="CWS25"/>
      <c r="CWT25"/>
      <c r="CWU25"/>
      <c r="CWV25"/>
      <c r="CWW25"/>
      <c r="CWX25"/>
      <c r="CWY25"/>
      <c r="CWZ25"/>
      <c r="CXA25"/>
      <c r="CXB25"/>
      <c r="CXC25"/>
      <c r="CXD25"/>
      <c r="CXE25"/>
      <c r="CXF25"/>
      <c r="CXG25"/>
      <c r="CXH25"/>
      <c r="CXI25"/>
      <c r="CXJ25"/>
      <c r="CXK25"/>
      <c r="CXL25"/>
      <c r="CXM25"/>
      <c r="CXN25"/>
      <c r="CXO25"/>
      <c r="CXP25"/>
      <c r="CXQ25"/>
      <c r="CXR25"/>
      <c r="CXS25"/>
      <c r="CXT25"/>
      <c r="CXU25"/>
      <c r="CXV25"/>
      <c r="CXW25"/>
      <c r="CXX25"/>
      <c r="CXY25"/>
      <c r="CXZ25"/>
      <c r="CYA25"/>
      <c r="CYB25"/>
      <c r="CYC25"/>
      <c r="CYD25"/>
      <c r="CYE25"/>
      <c r="CYF25"/>
      <c r="CYG25"/>
      <c r="CYH25"/>
      <c r="CYI25"/>
      <c r="CYJ25"/>
      <c r="CYK25"/>
      <c r="CYL25"/>
      <c r="CYM25"/>
      <c r="CYN25"/>
      <c r="CYO25"/>
      <c r="CYP25"/>
      <c r="CYQ25"/>
      <c r="CYR25"/>
      <c r="CYS25"/>
      <c r="CYT25"/>
      <c r="CYU25"/>
      <c r="CYV25"/>
      <c r="CYW25"/>
      <c r="CYX25"/>
      <c r="CYY25"/>
      <c r="CYZ25"/>
      <c r="CZA25"/>
      <c r="CZB25"/>
      <c r="CZC25"/>
      <c r="CZD25"/>
      <c r="CZE25"/>
      <c r="CZF25"/>
      <c r="CZG25"/>
      <c r="CZH25"/>
      <c r="CZI25"/>
      <c r="CZJ25"/>
      <c r="CZK25"/>
      <c r="CZL25"/>
      <c r="CZM25"/>
      <c r="CZN25"/>
      <c r="CZO25"/>
      <c r="CZP25"/>
      <c r="CZQ25"/>
      <c r="CZR25"/>
      <c r="CZS25"/>
      <c r="CZT25"/>
      <c r="CZU25"/>
      <c r="CZV25"/>
      <c r="CZW25"/>
      <c r="CZX25"/>
      <c r="CZY25"/>
      <c r="CZZ25"/>
      <c r="DAA25"/>
      <c r="DAB25"/>
      <c r="DAC25"/>
      <c r="DAD25"/>
      <c r="DAE25"/>
      <c r="DAF25"/>
      <c r="DAG25"/>
      <c r="DAH25"/>
      <c r="DAI25"/>
      <c r="DAJ25"/>
      <c r="DAK25"/>
      <c r="DAL25"/>
      <c r="DAM25"/>
      <c r="DAN25"/>
      <c r="DAO25"/>
      <c r="DAP25"/>
      <c r="DAQ25"/>
      <c r="DAR25"/>
      <c r="DAS25"/>
      <c r="DAT25"/>
      <c r="DAU25"/>
      <c r="DAV25"/>
      <c r="DAW25"/>
      <c r="DAX25"/>
      <c r="DAY25"/>
      <c r="DAZ25"/>
      <c r="DBA25"/>
      <c r="DBB25"/>
      <c r="DBC25"/>
      <c r="DBD25"/>
      <c r="DBE25"/>
      <c r="DBF25"/>
      <c r="DBG25"/>
      <c r="DBH25"/>
      <c r="DBI25"/>
      <c r="DBJ25"/>
      <c r="DBK25"/>
      <c r="DBL25"/>
      <c r="DBM25"/>
      <c r="DBN25"/>
      <c r="DBO25"/>
      <c r="DBP25"/>
      <c r="DBQ25"/>
      <c r="DBR25"/>
      <c r="DBS25"/>
      <c r="DBT25"/>
      <c r="DBU25"/>
      <c r="DBV25"/>
      <c r="DBW25"/>
      <c r="DBX25"/>
      <c r="DBY25"/>
      <c r="DBZ25"/>
      <c r="DCA25"/>
      <c r="DCB25"/>
      <c r="DCC25"/>
      <c r="DCD25"/>
      <c r="DCE25"/>
      <c r="DCF25"/>
      <c r="DCG25"/>
      <c r="DCH25"/>
      <c r="DCI25"/>
      <c r="DCJ25"/>
      <c r="DCK25"/>
      <c r="DCL25"/>
      <c r="DCM25"/>
      <c r="DCN25"/>
      <c r="DCO25"/>
      <c r="DCP25"/>
      <c r="DCQ25"/>
      <c r="DCR25"/>
      <c r="DCS25"/>
      <c r="DCT25"/>
      <c r="DCU25"/>
      <c r="DCV25"/>
      <c r="DCW25"/>
      <c r="DCX25"/>
      <c r="DCY25"/>
      <c r="DCZ25"/>
      <c r="DDA25"/>
      <c r="DDB25"/>
      <c r="DDC25"/>
      <c r="DDD25"/>
      <c r="DDE25"/>
      <c r="DDF25"/>
      <c r="DDG25"/>
      <c r="DDH25"/>
      <c r="DDI25"/>
      <c r="DDJ25"/>
      <c r="DDK25"/>
      <c r="DDL25"/>
      <c r="DDM25"/>
      <c r="DDN25"/>
      <c r="DDO25"/>
      <c r="DDP25"/>
      <c r="DDQ25"/>
      <c r="DDR25"/>
      <c r="DDS25"/>
      <c r="DDT25"/>
      <c r="DDU25"/>
      <c r="DDV25"/>
      <c r="DDW25"/>
      <c r="DDX25"/>
      <c r="DDY25"/>
      <c r="DDZ25"/>
      <c r="DEA25"/>
      <c r="DEB25"/>
      <c r="DEC25"/>
      <c r="DED25"/>
      <c r="DEE25"/>
      <c r="DEF25"/>
      <c r="DEG25"/>
      <c r="DEH25"/>
      <c r="DEI25"/>
      <c r="DEJ25"/>
      <c r="DEK25"/>
      <c r="DEL25"/>
      <c r="DEM25"/>
      <c r="DEN25"/>
      <c r="DEO25"/>
      <c r="DEP25"/>
      <c r="DEQ25"/>
      <c r="DER25"/>
      <c r="DES25"/>
      <c r="DET25"/>
      <c r="DEU25"/>
      <c r="DEV25"/>
      <c r="DEW25"/>
      <c r="DEX25"/>
      <c r="DEY25"/>
      <c r="DEZ25"/>
      <c r="DFA25"/>
      <c r="DFB25"/>
      <c r="DFC25"/>
      <c r="DFD25"/>
      <c r="DFE25"/>
      <c r="DFF25"/>
      <c r="DFG25"/>
      <c r="DFH25"/>
      <c r="DFI25"/>
      <c r="DFJ25"/>
      <c r="DFK25"/>
      <c r="DFL25"/>
      <c r="DFM25"/>
      <c r="DFN25"/>
      <c r="DFO25"/>
      <c r="DFP25"/>
      <c r="DFQ25"/>
      <c r="DFR25"/>
      <c r="DFS25"/>
      <c r="DFT25"/>
      <c r="DFU25"/>
      <c r="DFV25"/>
      <c r="DFW25"/>
      <c r="DFX25"/>
      <c r="DFY25"/>
      <c r="DFZ25"/>
      <c r="DGA25"/>
      <c r="DGB25"/>
      <c r="DGC25"/>
      <c r="DGD25"/>
      <c r="DGE25"/>
      <c r="DGF25"/>
      <c r="DGG25"/>
      <c r="DGH25"/>
      <c r="DGI25"/>
      <c r="DGJ25"/>
      <c r="DGK25"/>
      <c r="DGL25"/>
      <c r="DGM25"/>
      <c r="DGN25"/>
      <c r="DGO25"/>
      <c r="DGP25"/>
      <c r="DGQ25"/>
      <c r="DGR25"/>
      <c r="DGS25"/>
      <c r="DGT25"/>
      <c r="DGU25"/>
      <c r="DGV25"/>
      <c r="DGW25"/>
      <c r="DGX25"/>
      <c r="DGY25"/>
      <c r="DGZ25"/>
      <c r="DHA25"/>
      <c r="DHB25"/>
      <c r="DHC25"/>
      <c r="DHD25"/>
      <c r="DHE25"/>
      <c r="DHF25"/>
      <c r="DHG25"/>
      <c r="DHH25"/>
      <c r="DHI25"/>
      <c r="DHJ25"/>
      <c r="DHK25"/>
      <c r="DHL25"/>
      <c r="DHM25"/>
      <c r="DHN25"/>
      <c r="DHO25"/>
      <c r="DHP25"/>
      <c r="DHQ25"/>
      <c r="DHR25"/>
      <c r="DHS25"/>
      <c r="DHT25"/>
      <c r="DHU25"/>
      <c r="DHV25"/>
      <c r="DHW25"/>
      <c r="DHX25"/>
      <c r="DHY25"/>
      <c r="DHZ25"/>
      <c r="DIA25"/>
      <c r="DIB25"/>
      <c r="DIC25"/>
      <c r="DID25"/>
      <c r="DIE25"/>
      <c r="DIF25"/>
      <c r="DIG25"/>
      <c r="DIH25"/>
      <c r="DII25"/>
      <c r="DIJ25"/>
      <c r="DIK25"/>
      <c r="DIL25"/>
      <c r="DIM25"/>
      <c r="DIN25"/>
      <c r="DIO25"/>
      <c r="DIP25"/>
      <c r="DIQ25"/>
      <c r="DIR25"/>
      <c r="DIS25"/>
      <c r="DIT25"/>
      <c r="DIU25"/>
      <c r="DIV25"/>
      <c r="DIW25"/>
      <c r="DIX25"/>
      <c r="DIY25"/>
      <c r="DIZ25"/>
      <c r="DJA25"/>
      <c r="DJB25"/>
      <c r="DJC25"/>
      <c r="DJD25"/>
      <c r="DJE25"/>
      <c r="DJF25"/>
      <c r="DJG25"/>
      <c r="DJH25"/>
      <c r="DJI25"/>
      <c r="DJJ25"/>
      <c r="DJK25"/>
      <c r="DJL25"/>
      <c r="DJM25"/>
      <c r="DJN25"/>
      <c r="DJO25"/>
      <c r="DJP25"/>
      <c r="DJQ25"/>
      <c r="DJR25"/>
      <c r="DJS25"/>
      <c r="DJT25"/>
      <c r="DJU25"/>
      <c r="DJV25"/>
      <c r="DJW25"/>
      <c r="DJX25"/>
      <c r="DJY25"/>
      <c r="DJZ25"/>
      <c r="DKA25"/>
      <c r="DKB25"/>
      <c r="DKC25"/>
      <c r="DKD25"/>
      <c r="DKE25"/>
      <c r="DKF25"/>
      <c r="DKG25"/>
      <c r="DKH25"/>
      <c r="DKI25"/>
      <c r="DKJ25"/>
      <c r="DKK25"/>
      <c r="DKL25"/>
      <c r="DKM25"/>
      <c r="DKN25"/>
      <c r="DKO25"/>
      <c r="DKP25"/>
      <c r="DKQ25"/>
      <c r="DKR25"/>
      <c r="DKS25"/>
      <c r="DKT25"/>
      <c r="DKU25"/>
      <c r="DKV25"/>
      <c r="DKW25"/>
      <c r="DKX25"/>
      <c r="DKY25"/>
      <c r="DKZ25"/>
      <c r="DLA25"/>
      <c r="DLB25"/>
      <c r="DLC25"/>
      <c r="DLD25"/>
      <c r="DLE25"/>
      <c r="DLF25"/>
      <c r="DLG25"/>
      <c r="DLH25"/>
      <c r="DLI25"/>
      <c r="DLJ25"/>
      <c r="DLK25"/>
      <c r="DLL25"/>
      <c r="DLM25"/>
      <c r="DLN25"/>
      <c r="DLO25"/>
      <c r="DLP25"/>
      <c r="DLQ25"/>
      <c r="DLR25"/>
      <c r="DLS25"/>
      <c r="DLT25"/>
      <c r="DLU25"/>
      <c r="DLV25"/>
      <c r="DLW25"/>
      <c r="DLX25"/>
      <c r="DLY25"/>
      <c r="DLZ25"/>
      <c r="DMA25"/>
      <c r="DMB25"/>
      <c r="DMC25"/>
      <c r="DMD25"/>
      <c r="DME25"/>
      <c r="DMF25"/>
      <c r="DMG25"/>
      <c r="DMH25"/>
      <c r="DMI25"/>
      <c r="DMJ25"/>
      <c r="DMK25"/>
      <c r="DML25"/>
      <c r="DMM25"/>
      <c r="DMN25"/>
      <c r="DMO25"/>
      <c r="DMP25"/>
      <c r="DMQ25"/>
      <c r="DMR25"/>
      <c r="DMS25"/>
      <c r="DMT25"/>
      <c r="DMU25"/>
      <c r="DMV25"/>
      <c r="DMW25"/>
      <c r="DMX25"/>
      <c r="DMY25"/>
      <c r="DMZ25"/>
      <c r="DNA25"/>
      <c r="DNB25"/>
      <c r="DNC25"/>
      <c r="DND25"/>
      <c r="DNE25"/>
      <c r="DNF25"/>
      <c r="DNG25"/>
      <c r="DNH25"/>
      <c r="DNI25"/>
      <c r="DNJ25"/>
      <c r="DNK25"/>
      <c r="DNL25"/>
      <c r="DNM25"/>
      <c r="DNN25"/>
      <c r="DNO25"/>
      <c r="DNP25"/>
      <c r="DNQ25"/>
      <c r="DNR25"/>
      <c r="DNS25"/>
      <c r="DNT25"/>
      <c r="DNU25"/>
      <c r="DNV25"/>
      <c r="DNW25"/>
      <c r="DNX25"/>
      <c r="DNY25"/>
      <c r="DNZ25"/>
      <c r="DOA25"/>
      <c r="DOB25"/>
      <c r="DOC25"/>
      <c r="DOD25"/>
      <c r="DOE25"/>
      <c r="DOF25"/>
      <c r="DOG25"/>
      <c r="DOH25"/>
      <c r="DOI25"/>
      <c r="DOJ25"/>
      <c r="DOK25"/>
      <c r="DOL25"/>
      <c r="DOM25"/>
      <c r="DON25"/>
      <c r="DOO25"/>
      <c r="DOP25"/>
      <c r="DOQ25"/>
      <c r="DOR25"/>
      <c r="DOS25"/>
      <c r="DOT25"/>
      <c r="DOU25"/>
      <c r="DOV25"/>
      <c r="DOW25"/>
      <c r="DOX25"/>
      <c r="DOY25"/>
      <c r="DOZ25"/>
      <c r="DPA25"/>
      <c r="DPB25"/>
      <c r="DPC25"/>
      <c r="DPD25"/>
      <c r="DPE25"/>
      <c r="DPF25"/>
      <c r="DPG25"/>
      <c r="DPH25"/>
      <c r="DPI25"/>
      <c r="DPJ25"/>
      <c r="DPK25"/>
      <c r="DPL25"/>
      <c r="DPM25"/>
      <c r="DPN25"/>
      <c r="DPO25"/>
      <c r="DPP25"/>
      <c r="DPQ25"/>
      <c r="DPR25"/>
      <c r="DPS25"/>
      <c r="DPT25"/>
      <c r="DPU25"/>
      <c r="DPV25"/>
      <c r="DPW25"/>
      <c r="DPX25"/>
      <c r="DPY25"/>
      <c r="DPZ25"/>
      <c r="DQA25"/>
      <c r="DQB25"/>
      <c r="DQC25"/>
      <c r="DQD25"/>
      <c r="DQE25"/>
      <c r="DQF25"/>
      <c r="DQG25"/>
      <c r="DQH25"/>
      <c r="DQI25"/>
      <c r="DQJ25"/>
      <c r="DQK25"/>
      <c r="DQL25"/>
      <c r="DQM25"/>
      <c r="DQN25"/>
      <c r="DQO25"/>
      <c r="DQP25"/>
      <c r="DQQ25"/>
      <c r="DQR25"/>
      <c r="DQS25"/>
      <c r="DQT25"/>
      <c r="DQU25"/>
      <c r="DQV25"/>
      <c r="DQW25"/>
      <c r="DQX25"/>
      <c r="DQY25"/>
      <c r="DQZ25"/>
      <c r="DRA25"/>
      <c r="DRB25"/>
      <c r="DRC25"/>
      <c r="DRD25"/>
      <c r="DRE25"/>
      <c r="DRF25"/>
      <c r="DRG25"/>
      <c r="DRH25"/>
      <c r="DRI25"/>
      <c r="DRJ25"/>
      <c r="DRK25"/>
      <c r="DRL25"/>
      <c r="DRM25"/>
      <c r="DRN25"/>
      <c r="DRO25"/>
      <c r="DRP25"/>
      <c r="DRQ25"/>
      <c r="DRR25"/>
      <c r="DRS25"/>
      <c r="DRT25"/>
      <c r="DRU25"/>
      <c r="DRV25"/>
      <c r="DRW25"/>
      <c r="DRX25"/>
      <c r="DRY25"/>
      <c r="DRZ25"/>
      <c r="DSA25"/>
      <c r="DSB25"/>
      <c r="DSC25"/>
      <c r="DSD25"/>
      <c r="DSE25"/>
      <c r="DSF25"/>
      <c r="DSG25"/>
      <c r="DSH25"/>
      <c r="DSI25"/>
      <c r="DSJ25"/>
      <c r="DSK25"/>
      <c r="DSL25"/>
      <c r="DSM25"/>
      <c r="DSN25"/>
      <c r="DSO25"/>
      <c r="DSP25"/>
      <c r="DSQ25"/>
      <c r="DSR25"/>
      <c r="DSS25"/>
      <c r="DST25"/>
      <c r="DSU25"/>
      <c r="DSV25"/>
      <c r="DSW25"/>
      <c r="DSX25"/>
      <c r="DSY25"/>
      <c r="DSZ25"/>
      <c r="DTA25"/>
      <c r="DTB25"/>
      <c r="DTC25"/>
      <c r="DTD25"/>
      <c r="DTE25"/>
      <c r="DTF25"/>
      <c r="DTG25"/>
      <c r="DTH25"/>
      <c r="DTI25"/>
      <c r="DTJ25"/>
      <c r="DTK25"/>
      <c r="DTL25"/>
      <c r="DTM25"/>
      <c r="DTN25"/>
      <c r="DTO25"/>
      <c r="DTP25"/>
      <c r="DTQ25"/>
      <c r="DTR25"/>
      <c r="DTS25"/>
      <c r="DTT25"/>
      <c r="DTU25"/>
      <c r="DTV25"/>
      <c r="DTW25"/>
      <c r="DTX25"/>
      <c r="DTY25"/>
      <c r="DTZ25"/>
      <c r="DUA25"/>
      <c r="DUB25"/>
      <c r="DUC25"/>
      <c r="DUD25"/>
      <c r="DUE25"/>
      <c r="DUF25"/>
      <c r="DUG25"/>
      <c r="DUH25"/>
      <c r="DUI25"/>
      <c r="DUJ25"/>
      <c r="DUK25"/>
      <c r="DUL25"/>
      <c r="DUM25"/>
      <c r="DUN25"/>
      <c r="DUO25"/>
      <c r="DUP25"/>
      <c r="DUQ25"/>
      <c r="DUR25"/>
      <c r="DUS25"/>
      <c r="DUT25"/>
      <c r="DUU25"/>
      <c r="DUV25"/>
      <c r="DUW25"/>
      <c r="DUX25"/>
      <c r="DUY25"/>
      <c r="DUZ25"/>
      <c r="DVA25"/>
      <c r="DVB25"/>
      <c r="DVC25"/>
      <c r="DVD25"/>
      <c r="DVE25"/>
      <c r="DVF25"/>
      <c r="DVG25"/>
      <c r="DVH25"/>
      <c r="DVI25"/>
      <c r="DVJ25"/>
      <c r="DVK25"/>
      <c r="DVL25"/>
      <c r="DVM25"/>
      <c r="DVN25"/>
      <c r="DVO25"/>
      <c r="DVP25"/>
      <c r="DVQ25"/>
      <c r="DVR25"/>
      <c r="DVS25"/>
      <c r="DVT25"/>
      <c r="DVU25"/>
      <c r="DVV25"/>
      <c r="DVW25"/>
      <c r="DVX25"/>
      <c r="DVY25"/>
      <c r="DVZ25"/>
      <c r="DWA25"/>
      <c r="DWB25"/>
      <c r="DWC25"/>
      <c r="DWD25"/>
      <c r="DWE25"/>
      <c r="DWF25"/>
      <c r="DWG25"/>
      <c r="DWH25"/>
      <c r="DWI25"/>
      <c r="DWJ25"/>
      <c r="DWK25"/>
      <c r="DWL25"/>
      <c r="DWM25"/>
      <c r="DWN25"/>
      <c r="DWO25"/>
      <c r="DWP25"/>
      <c r="DWQ25"/>
      <c r="DWR25"/>
      <c r="DWS25"/>
      <c r="DWT25"/>
      <c r="DWU25"/>
      <c r="DWV25"/>
      <c r="DWW25"/>
      <c r="DWX25"/>
      <c r="DWY25"/>
      <c r="DWZ25"/>
      <c r="DXA25"/>
      <c r="DXB25"/>
      <c r="DXC25"/>
      <c r="DXD25"/>
      <c r="DXE25"/>
      <c r="DXF25"/>
      <c r="DXG25"/>
      <c r="DXH25"/>
      <c r="DXI25"/>
      <c r="DXJ25"/>
      <c r="DXK25"/>
      <c r="DXL25"/>
      <c r="DXM25"/>
      <c r="DXN25"/>
      <c r="DXO25"/>
      <c r="DXP25"/>
      <c r="DXQ25"/>
      <c r="DXR25"/>
      <c r="DXS25"/>
      <c r="DXT25"/>
      <c r="DXU25"/>
      <c r="DXV25"/>
      <c r="DXW25"/>
      <c r="DXX25"/>
      <c r="DXY25"/>
      <c r="DXZ25"/>
      <c r="DYA25"/>
      <c r="DYB25"/>
      <c r="DYC25"/>
      <c r="DYD25"/>
      <c r="DYE25"/>
      <c r="DYF25"/>
      <c r="DYG25"/>
      <c r="DYH25"/>
      <c r="DYI25"/>
      <c r="DYJ25"/>
      <c r="DYK25"/>
      <c r="DYL25"/>
      <c r="DYM25"/>
      <c r="DYN25"/>
      <c r="DYO25"/>
      <c r="DYP25"/>
      <c r="DYQ25"/>
      <c r="DYR25"/>
      <c r="DYS25"/>
      <c r="DYT25"/>
      <c r="DYU25"/>
      <c r="DYV25"/>
      <c r="DYW25"/>
      <c r="DYX25"/>
      <c r="DYY25"/>
      <c r="DYZ25"/>
      <c r="DZA25"/>
      <c r="DZB25"/>
      <c r="DZC25"/>
      <c r="DZD25"/>
      <c r="DZE25"/>
      <c r="DZF25"/>
      <c r="DZG25"/>
      <c r="DZH25"/>
      <c r="DZI25"/>
      <c r="DZJ25"/>
      <c r="DZK25"/>
      <c r="DZL25"/>
      <c r="DZM25"/>
      <c r="DZN25"/>
      <c r="DZO25"/>
      <c r="DZP25"/>
      <c r="DZQ25"/>
      <c r="DZR25"/>
      <c r="DZS25"/>
      <c r="DZT25"/>
      <c r="DZU25"/>
      <c r="DZV25"/>
      <c r="DZW25"/>
      <c r="DZX25"/>
      <c r="DZY25"/>
      <c r="DZZ25"/>
      <c r="EAA25"/>
      <c r="EAB25"/>
      <c r="EAC25"/>
      <c r="EAD25"/>
      <c r="EAE25"/>
      <c r="EAF25"/>
      <c r="EAG25"/>
      <c r="EAH25"/>
      <c r="EAI25"/>
      <c r="EAJ25"/>
      <c r="EAK25"/>
      <c r="EAL25"/>
      <c r="EAM25"/>
      <c r="EAN25"/>
      <c r="EAO25"/>
      <c r="EAP25"/>
      <c r="EAQ25"/>
      <c r="EAR25"/>
      <c r="EAS25"/>
      <c r="EAT25"/>
      <c r="EAU25"/>
      <c r="EAV25"/>
      <c r="EAW25"/>
      <c r="EAX25"/>
      <c r="EAY25"/>
      <c r="EAZ25"/>
      <c r="EBA25"/>
      <c r="EBB25"/>
      <c r="EBC25"/>
      <c r="EBD25"/>
      <c r="EBE25"/>
      <c r="EBF25"/>
      <c r="EBG25"/>
      <c r="EBH25"/>
      <c r="EBI25"/>
      <c r="EBJ25"/>
      <c r="EBK25"/>
      <c r="EBL25"/>
      <c r="EBM25"/>
      <c r="EBN25"/>
      <c r="EBO25"/>
      <c r="EBP25"/>
      <c r="EBQ25"/>
      <c r="EBR25"/>
      <c r="EBS25"/>
      <c r="EBT25"/>
      <c r="EBU25"/>
      <c r="EBV25"/>
      <c r="EBW25"/>
      <c r="EBX25"/>
      <c r="EBY25"/>
      <c r="EBZ25"/>
      <c r="ECA25"/>
      <c r="ECB25"/>
      <c r="ECC25"/>
      <c r="ECD25"/>
      <c r="ECE25"/>
      <c r="ECF25"/>
      <c r="ECG25"/>
      <c r="ECH25"/>
      <c r="ECI25"/>
      <c r="ECJ25"/>
      <c r="ECK25"/>
      <c r="ECL25"/>
      <c r="ECM25"/>
      <c r="ECN25"/>
      <c r="ECO25"/>
      <c r="ECP25"/>
      <c r="ECQ25"/>
      <c r="ECR25"/>
      <c r="ECS25"/>
      <c r="ECT25"/>
      <c r="ECU25"/>
      <c r="ECV25"/>
      <c r="ECW25"/>
      <c r="ECX25"/>
      <c r="ECY25"/>
      <c r="ECZ25"/>
      <c r="EDA25"/>
      <c r="EDB25"/>
      <c r="EDC25"/>
      <c r="EDD25"/>
      <c r="EDE25"/>
      <c r="EDF25"/>
      <c r="EDG25"/>
      <c r="EDH25"/>
      <c r="EDI25"/>
      <c r="EDJ25"/>
      <c r="EDK25"/>
      <c r="EDL25"/>
      <c r="EDM25"/>
      <c r="EDN25"/>
      <c r="EDO25"/>
      <c r="EDP25"/>
      <c r="EDQ25"/>
      <c r="EDR25"/>
      <c r="EDS25"/>
      <c r="EDT25"/>
      <c r="EDU25"/>
      <c r="EDV25"/>
      <c r="EDW25"/>
      <c r="EDX25"/>
      <c r="EDY25"/>
      <c r="EDZ25"/>
      <c r="EEA25"/>
      <c r="EEB25"/>
      <c r="EEC25"/>
      <c r="EED25"/>
      <c r="EEE25"/>
      <c r="EEF25"/>
      <c r="EEG25"/>
      <c r="EEH25"/>
      <c r="EEI25"/>
      <c r="EEJ25"/>
      <c r="EEK25"/>
      <c r="EEL25"/>
      <c r="EEM25"/>
      <c r="EEN25"/>
      <c r="EEO25"/>
      <c r="EEP25"/>
      <c r="EEQ25"/>
      <c r="EER25"/>
      <c r="EES25"/>
      <c r="EET25"/>
      <c r="EEU25"/>
      <c r="EEV25"/>
      <c r="EEW25"/>
      <c r="EEX25"/>
      <c r="EEY25"/>
      <c r="EEZ25"/>
      <c r="EFA25"/>
      <c r="EFB25"/>
      <c r="EFC25"/>
      <c r="EFD25"/>
      <c r="EFE25"/>
      <c r="EFF25"/>
      <c r="EFG25"/>
      <c r="EFH25"/>
      <c r="EFI25"/>
      <c r="EFJ25"/>
      <c r="EFK25"/>
      <c r="EFL25"/>
      <c r="EFM25"/>
      <c r="EFN25"/>
      <c r="EFO25"/>
      <c r="EFP25"/>
      <c r="EFQ25"/>
      <c r="EFR25"/>
      <c r="EFS25"/>
      <c r="EFT25"/>
      <c r="EFU25"/>
      <c r="EFV25"/>
      <c r="EFW25"/>
      <c r="EFX25"/>
      <c r="EFY25"/>
      <c r="EFZ25"/>
      <c r="EGA25"/>
      <c r="EGB25"/>
      <c r="EGC25"/>
      <c r="EGD25"/>
      <c r="EGE25"/>
      <c r="EGF25"/>
      <c r="EGG25"/>
      <c r="EGH25"/>
      <c r="EGI25"/>
      <c r="EGJ25"/>
      <c r="EGK25"/>
      <c r="EGL25"/>
      <c r="EGM25"/>
      <c r="EGN25"/>
      <c r="EGO25"/>
      <c r="EGP25"/>
      <c r="EGQ25"/>
      <c r="EGR25"/>
      <c r="EGS25"/>
      <c r="EGT25"/>
      <c r="EGU25"/>
      <c r="EGV25"/>
      <c r="EGW25"/>
      <c r="EGX25"/>
      <c r="EGY25"/>
      <c r="EGZ25"/>
      <c r="EHA25"/>
      <c r="EHB25"/>
      <c r="EHC25"/>
      <c r="EHD25"/>
      <c r="EHE25"/>
      <c r="EHF25"/>
      <c r="EHG25"/>
      <c r="EHH25"/>
      <c r="EHI25"/>
      <c r="EHJ25"/>
      <c r="EHK25"/>
      <c r="EHL25"/>
      <c r="EHM25"/>
      <c r="EHN25"/>
      <c r="EHO25"/>
      <c r="EHP25"/>
      <c r="EHQ25"/>
      <c r="EHR25"/>
      <c r="EHS25"/>
      <c r="EHT25"/>
      <c r="EHU25"/>
      <c r="EHV25"/>
      <c r="EHW25"/>
      <c r="EHX25"/>
      <c r="EHY25"/>
      <c r="EHZ25"/>
      <c r="EIA25"/>
      <c r="EIB25"/>
      <c r="EIC25"/>
      <c r="EID25"/>
      <c r="EIE25"/>
      <c r="EIF25"/>
      <c r="EIG25"/>
      <c r="EIH25"/>
      <c r="EII25"/>
      <c r="EIJ25"/>
      <c r="EIK25"/>
      <c r="EIL25"/>
      <c r="EIM25"/>
      <c r="EIN25"/>
      <c r="EIO25"/>
      <c r="EIP25"/>
      <c r="EIQ25"/>
      <c r="EIR25"/>
      <c r="EIS25"/>
      <c r="EIT25"/>
      <c r="EIU25"/>
      <c r="EIV25"/>
      <c r="EIW25"/>
      <c r="EIX25"/>
      <c r="EIY25"/>
      <c r="EIZ25"/>
      <c r="EJA25"/>
      <c r="EJB25"/>
      <c r="EJC25"/>
      <c r="EJD25"/>
      <c r="EJE25"/>
      <c r="EJF25"/>
      <c r="EJG25"/>
      <c r="EJH25"/>
      <c r="EJI25"/>
      <c r="EJJ25"/>
      <c r="EJK25"/>
      <c r="EJL25"/>
      <c r="EJM25"/>
      <c r="EJN25"/>
      <c r="EJO25"/>
      <c r="EJP25"/>
      <c r="EJQ25"/>
      <c r="EJR25"/>
      <c r="EJS25"/>
      <c r="EJT25"/>
      <c r="EJU25"/>
      <c r="EJV25"/>
      <c r="EJW25"/>
      <c r="EJX25"/>
      <c r="EJY25"/>
      <c r="EJZ25"/>
      <c r="EKA25"/>
      <c r="EKB25"/>
      <c r="EKC25"/>
      <c r="EKD25"/>
      <c r="EKE25"/>
      <c r="EKF25"/>
      <c r="EKG25"/>
      <c r="EKH25"/>
      <c r="EKI25"/>
      <c r="EKJ25"/>
      <c r="EKK25"/>
      <c r="EKL25"/>
      <c r="EKM25"/>
      <c r="EKN25"/>
      <c r="EKO25"/>
      <c r="EKP25"/>
      <c r="EKQ25"/>
      <c r="EKR25"/>
      <c r="EKS25"/>
      <c r="EKT25"/>
      <c r="EKU25"/>
      <c r="EKV25"/>
      <c r="EKW25"/>
      <c r="EKX25"/>
      <c r="EKY25"/>
      <c r="EKZ25"/>
      <c r="ELA25"/>
      <c r="ELB25"/>
      <c r="ELC25"/>
      <c r="ELD25"/>
      <c r="ELE25"/>
      <c r="ELF25"/>
      <c r="ELG25"/>
      <c r="ELH25"/>
      <c r="ELI25"/>
      <c r="ELJ25"/>
      <c r="ELK25"/>
      <c r="ELL25"/>
      <c r="ELM25"/>
      <c r="ELN25"/>
      <c r="ELO25"/>
      <c r="ELP25"/>
      <c r="ELQ25"/>
      <c r="ELR25"/>
      <c r="ELS25"/>
      <c r="ELT25"/>
      <c r="ELU25"/>
      <c r="ELV25"/>
      <c r="ELW25"/>
      <c r="ELX25"/>
      <c r="ELY25"/>
      <c r="ELZ25"/>
      <c r="EMA25"/>
      <c r="EMB25"/>
      <c r="EMC25"/>
      <c r="EMD25"/>
      <c r="EME25"/>
      <c r="EMF25"/>
      <c r="EMG25"/>
      <c r="EMH25"/>
      <c r="EMI25"/>
      <c r="EMJ25"/>
      <c r="EMK25"/>
      <c r="EML25"/>
      <c r="EMM25"/>
      <c r="EMN25"/>
      <c r="EMO25"/>
      <c r="EMP25"/>
      <c r="EMQ25"/>
      <c r="EMR25"/>
      <c r="EMS25"/>
      <c r="EMT25"/>
      <c r="EMU25"/>
      <c r="EMV25"/>
      <c r="EMW25"/>
      <c r="EMX25"/>
      <c r="EMY25"/>
      <c r="EMZ25"/>
      <c r="ENA25"/>
      <c r="ENB25"/>
      <c r="ENC25"/>
      <c r="END25"/>
      <c r="ENE25"/>
      <c r="ENF25"/>
      <c r="ENG25"/>
      <c r="ENH25"/>
      <c r="ENI25"/>
      <c r="ENJ25"/>
      <c r="ENK25"/>
      <c r="ENL25"/>
      <c r="ENM25"/>
      <c r="ENN25"/>
      <c r="ENO25"/>
      <c r="ENP25"/>
      <c r="ENQ25"/>
      <c r="ENR25"/>
      <c r="ENS25"/>
      <c r="ENT25"/>
      <c r="ENU25"/>
      <c r="ENV25"/>
      <c r="ENW25"/>
      <c r="ENX25"/>
      <c r="ENY25"/>
      <c r="ENZ25"/>
      <c r="EOA25"/>
      <c r="EOB25"/>
      <c r="EOC25"/>
      <c r="EOD25"/>
      <c r="EOE25"/>
      <c r="EOF25"/>
      <c r="EOG25"/>
      <c r="EOH25"/>
      <c r="EOI25"/>
      <c r="EOJ25"/>
      <c r="EOK25"/>
      <c r="EOL25"/>
      <c r="EOM25"/>
      <c r="EON25"/>
      <c r="EOO25"/>
      <c r="EOP25"/>
      <c r="EOQ25"/>
      <c r="EOR25"/>
      <c r="EOS25"/>
      <c r="EOT25"/>
      <c r="EOU25"/>
      <c r="EOV25"/>
      <c r="EOW25"/>
      <c r="EOX25"/>
      <c r="EOY25"/>
      <c r="EOZ25"/>
      <c r="EPA25"/>
      <c r="EPB25"/>
      <c r="EPC25"/>
      <c r="EPD25"/>
      <c r="EPE25"/>
      <c r="EPF25"/>
      <c r="EPG25"/>
      <c r="EPH25"/>
      <c r="EPI25"/>
      <c r="EPJ25"/>
      <c r="EPK25"/>
      <c r="EPL25"/>
      <c r="EPM25"/>
      <c r="EPN25"/>
      <c r="EPO25"/>
      <c r="EPP25"/>
      <c r="EPQ25"/>
      <c r="EPR25"/>
      <c r="EPS25"/>
      <c r="EPT25"/>
      <c r="EPU25"/>
      <c r="EPV25"/>
      <c r="EPW25"/>
      <c r="EPX25"/>
      <c r="EPY25"/>
      <c r="EPZ25"/>
      <c r="EQA25"/>
      <c r="EQB25"/>
      <c r="EQC25"/>
      <c r="EQD25"/>
      <c r="EQE25"/>
      <c r="EQF25"/>
      <c r="EQG25"/>
      <c r="EQH25"/>
      <c r="EQI25"/>
      <c r="EQJ25"/>
      <c r="EQK25"/>
      <c r="EQL25"/>
      <c r="EQM25"/>
      <c r="EQN25"/>
      <c r="EQO25"/>
      <c r="EQP25"/>
      <c r="EQQ25"/>
      <c r="EQR25"/>
      <c r="EQS25"/>
      <c r="EQT25"/>
      <c r="EQU25"/>
      <c r="EQV25"/>
      <c r="EQW25"/>
      <c r="EQX25"/>
      <c r="EQY25"/>
      <c r="EQZ25"/>
      <c r="ERA25"/>
      <c r="ERB25"/>
      <c r="ERC25"/>
      <c r="ERD25"/>
      <c r="ERE25"/>
      <c r="ERF25"/>
      <c r="ERG25"/>
      <c r="ERH25"/>
      <c r="ERI25"/>
      <c r="ERJ25"/>
      <c r="ERK25"/>
      <c r="ERL25"/>
      <c r="ERM25"/>
      <c r="ERN25"/>
      <c r="ERO25"/>
      <c r="ERP25"/>
      <c r="ERQ25"/>
      <c r="ERR25"/>
      <c r="ERS25"/>
      <c r="ERT25"/>
      <c r="ERU25"/>
      <c r="ERV25"/>
      <c r="ERW25"/>
      <c r="ERX25"/>
      <c r="ERY25"/>
      <c r="ERZ25"/>
      <c r="ESA25"/>
      <c r="ESB25"/>
      <c r="ESC25"/>
      <c r="ESD25"/>
      <c r="ESE25"/>
      <c r="ESF25"/>
      <c r="ESG25"/>
      <c r="ESH25"/>
      <c r="ESI25"/>
      <c r="ESJ25"/>
      <c r="ESK25"/>
      <c r="ESL25"/>
      <c r="ESM25"/>
      <c r="ESN25"/>
      <c r="ESO25"/>
      <c r="ESP25"/>
      <c r="ESQ25"/>
      <c r="ESR25"/>
      <c r="ESS25"/>
      <c r="EST25"/>
      <c r="ESU25"/>
      <c r="ESV25"/>
      <c r="ESW25"/>
      <c r="ESX25"/>
      <c r="ESY25"/>
      <c r="ESZ25"/>
      <c r="ETA25"/>
      <c r="ETB25"/>
      <c r="ETC25"/>
      <c r="ETD25"/>
      <c r="ETE25"/>
      <c r="ETF25"/>
      <c r="ETG25"/>
      <c r="ETH25"/>
      <c r="ETI25"/>
      <c r="ETJ25"/>
      <c r="ETK25"/>
      <c r="ETL25"/>
      <c r="ETM25"/>
      <c r="ETN25"/>
      <c r="ETO25"/>
      <c r="ETP25"/>
      <c r="ETQ25"/>
      <c r="ETR25"/>
      <c r="ETS25"/>
      <c r="ETT25"/>
      <c r="ETU25"/>
      <c r="ETV25"/>
      <c r="ETW25"/>
      <c r="ETX25"/>
      <c r="ETY25"/>
      <c r="ETZ25"/>
      <c r="EUA25"/>
      <c r="EUB25"/>
      <c r="EUC25"/>
      <c r="EUD25"/>
      <c r="EUE25"/>
      <c r="EUF25"/>
      <c r="EUG25"/>
      <c r="EUH25"/>
      <c r="EUI25"/>
      <c r="EUJ25"/>
      <c r="EUK25"/>
      <c r="EUL25"/>
      <c r="EUM25"/>
      <c r="EUN25"/>
      <c r="EUO25"/>
      <c r="EUP25"/>
      <c r="EUQ25"/>
      <c r="EUR25"/>
      <c r="EUS25"/>
      <c r="EUT25"/>
      <c r="EUU25"/>
      <c r="EUV25"/>
      <c r="EUW25"/>
      <c r="EUX25"/>
      <c r="EUY25"/>
      <c r="EUZ25"/>
      <c r="EVA25"/>
      <c r="EVB25"/>
      <c r="EVC25"/>
      <c r="EVD25"/>
      <c r="EVE25"/>
      <c r="EVF25"/>
      <c r="EVG25"/>
      <c r="EVH25"/>
      <c r="EVI25"/>
      <c r="EVJ25"/>
      <c r="EVK25"/>
      <c r="EVL25"/>
      <c r="EVM25"/>
      <c r="EVN25"/>
      <c r="EVO25"/>
      <c r="EVP25"/>
      <c r="EVQ25"/>
      <c r="EVR25"/>
      <c r="EVS25"/>
      <c r="EVT25"/>
      <c r="EVU25"/>
      <c r="EVV25"/>
      <c r="EVW25"/>
      <c r="EVX25"/>
      <c r="EVY25"/>
      <c r="EVZ25"/>
      <c r="EWA25"/>
      <c r="EWB25"/>
      <c r="EWC25"/>
      <c r="EWD25"/>
      <c r="EWE25"/>
      <c r="EWF25"/>
      <c r="EWG25"/>
      <c r="EWH25"/>
      <c r="EWI25"/>
      <c r="EWJ25"/>
      <c r="EWK25"/>
      <c r="EWL25"/>
      <c r="EWM25"/>
      <c r="EWN25"/>
      <c r="EWO25"/>
      <c r="EWP25"/>
      <c r="EWQ25"/>
      <c r="EWR25"/>
      <c r="EWS25"/>
      <c r="EWT25"/>
      <c r="EWU25"/>
      <c r="EWV25"/>
      <c r="EWW25"/>
      <c r="EWX25"/>
      <c r="EWY25"/>
      <c r="EWZ25"/>
      <c r="EXA25"/>
      <c r="EXB25"/>
      <c r="EXC25"/>
      <c r="EXD25"/>
      <c r="EXE25"/>
      <c r="EXF25"/>
      <c r="EXG25"/>
      <c r="EXH25"/>
      <c r="EXI25"/>
      <c r="EXJ25"/>
      <c r="EXK25"/>
      <c r="EXL25"/>
      <c r="EXM25"/>
      <c r="EXN25"/>
      <c r="EXO25"/>
      <c r="EXP25"/>
      <c r="EXQ25"/>
      <c r="EXR25"/>
      <c r="EXS25"/>
      <c r="EXT25"/>
      <c r="EXU25"/>
      <c r="EXV25"/>
      <c r="EXW25"/>
      <c r="EXX25"/>
      <c r="EXY25"/>
      <c r="EXZ25"/>
      <c r="EYA25"/>
      <c r="EYB25"/>
      <c r="EYC25"/>
      <c r="EYD25"/>
      <c r="EYE25"/>
      <c r="EYF25"/>
      <c r="EYG25"/>
      <c r="EYH25"/>
      <c r="EYI25"/>
      <c r="EYJ25"/>
      <c r="EYK25"/>
      <c r="EYL25"/>
      <c r="EYM25"/>
      <c r="EYN25"/>
      <c r="EYO25"/>
      <c r="EYP25"/>
      <c r="EYQ25"/>
      <c r="EYR25"/>
      <c r="EYS25"/>
      <c r="EYT25"/>
      <c r="EYU25"/>
      <c r="EYV25"/>
      <c r="EYW25"/>
      <c r="EYX25"/>
      <c r="EYY25"/>
      <c r="EYZ25"/>
      <c r="EZA25"/>
      <c r="EZB25"/>
      <c r="EZC25"/>
      <c r="EZD25"/>
      <c r="EZE25"/>
      <c r="EZF25"/>
      <c r="EZG25"/>
      <c r="EZH25"/>
      <c r="EZI25"/>
      <c r="EZJ25"/>
      <c r="EZK25"/>
      <c r="EZL25"/>
      <c r="EZM25"/>
      <c r="EZN25"/>
      <c r="EZO25"/>
      <c r="EZP25"/>
      <c r="EZQ25"/>
      <c r="EZR25"/>
      <c r="EZS25"/>
      <c r="EZT25"/>
      <c r="EZU25"/>
      <c r="EZV25"/>
      <c r="EZW25"/>
      <c r="EZX25"/>
      <c r="EZY25"/>
      <c r="EZZ25"/>
      <c r="FAA25"/>
      <c r="FAB25"/>
      <c r="FAC25"/>
      <c r="FAD25"/>
      <c r="FAE25"/>
      <c r="FAF25"/>
      <c r="FAG25"/>
      <c r="FAH25"/>
      <c r="FAI25"/>
      <c r="FAJ25"/>
      <c r="FAK25"/>
      <c r="FAL25"/>
      <c r="FAM25"/>
      <c r="FAN25"/>
      <c r="FAO25"/>
      <c r="FAP25"/>
      <c r="FAQ25"/>
      <c r="FAR25"/>
      <c r="FAS25"/>
      <c r="FAT25"/>
      <c r="FAU25"/>
      <c r="FAV25"/>
      <c r="FAW25"/>
      <c r="FAX25"/>
      <c r="FAY25"/>
      <c r="FAZ25"/>
      <c r="FBA25"/>
      <c r="FBB25"/>
      <c r="FBC25"/>
      <c r="FBD25"/>
      <c r="FBE25"/>
      <c r="FBF25"/>
      <c r="FBG25"/>
      <c r="FBH25"/>
      <c r="FBI25"/>
      <c r="FBJ25"/>
      <c r="FBK25"/>
      <c r="FBL25"/>
      <c r="FBM25"/>
      <c r="FBN25"/>
      <c r="FBO25"/>
      <c r="FBP25"/>
      <c r="FBQ25"/>
      <c r="FBR25"/>
      <c r="FBS25"/>
      <c r="FBT25"/>
      <c r="FBU25"/>
      <c r="FBV25"/>
      <c r="FBW25"/>
      <c r="FBX25"/>
      <c r="FBY25"/>
      <c r="FBZ25"/>
      <c r="FCA25"/>
      <c r="FCB25"/>
      <c r="FCC25"/>
      <c r="FCD25"/>
      <c r="FCE25"/>
      <c r="FCF25"/>
      <c r="FCG25"/>
      <c r="FCH25"/>
      <c r="FCI25"/>
      <c r="FCJ25"/>
      <c r="FCK25"/>
      <c r="FCL25"/>
      <c r="FCM25"/>
      <c r="FCN25"/>
      <c r="FCO25"/>
      <c r="FCP25"/>
      <c r="FCQ25"/>
      <c r="FCR25"/>
      <c r="FCS25"/>
      <c r="FCT25"/>
      <c r="FCU25"/>
      <c r="FCV25"/>
      <c r="FCW25"/>
      <c r="FCX25"/>
      <c r="FCY25"/>
      <c r="FCZ25"/>
      <c r="FDA25"/>
      <c r="FDB25"/>
      <c r="FDC25"/>
      <c r="FDD25"/>
      <c r="FDE25"/>
      <c r="FDF25"/>
      <c r="FDG25"/>
      <c r="FDH25"/>
      <c r="FDI25"/>
      <c r="FDJ25"/>
      <c r="FDK25"/>
      <c r="FDL25"/>
      <c r="FDM25"/>
      <c r="FDN25"/>
      <c r="FDO25"/>
      <c r="FDP25"/>
      <c r="FDQ25"/>
      <c r="FDR25"/>
      <c r="FDS25"/>
      <c r="FDT25"/>
      <c r="FDU25"/>
      <c r="FDV25"/>
      <c r="FDW25"/>
      <c r="FDX25"/>
      <c r="FDY25"/>
      <c r="FDZ25"/>
      <c r="FEA25"/>
      <c r="FEB25"/>
      <c r="FEC25"/>
      <c r="FED25"/>
      <c r="FEE25"/>
      <c r="FEF25"/>
      <c r="FEG25"/>
      <c r="FEH25"/>
      <c r="FEI25"/>
      <c r="FEJ25"/>
      <c r="FEK25"/>
      <c r="FEL25"/>
      <c r="FEM25"/>
      <c r="FEN25"/>
      <c r="FEO25"/>
      <c r="FEP25"/>
      <c r="FEQ25"/>
      <c r="FER25"/>
      <c r="FES25"/>
      <c r="FET25"/>
      <c r="FEU25"/>
      <c r="FEV25"/>
      <c r="FEW25"/>
      <c r="FEX25"/>
      <c r="FEY25"/>
      <c r="FEZ25"/>
      <c r="FFA25"/>
      <c r="FFB25"/>
      <c r="FFC25"/>
      <c r="FFD25"/>
      <c r="FFE25"/>
      <c r="FFF25"/>
      <c r="FFG25"/>
      <c r="FFH25"/>
      <c r="FFI25"/>
      <c r="FFJ25"/>
      <c r="FFK25"/>
      <c r="FFL25"/>
      <c r="FFM25"/>
      <c r="FFN25"/>
      <c r="FFO25"/>
      <c r="FFP25"/>
      <c r="FFQ25"/>
      <c r="FFR25"/>
      <c r="FFS25"/>
      <c r="FFT25"/>
      <c r="FFU25"/>
      <c r="FFV25"/>
      <c r="FFW25"/>
      <c r="FFX25"/>
      <c r="FFY25"/>
      <c r="FFZ25"/>
      <c r="FGA25"/>
      <c r="FGB25"/>
      <c r="FGC25"/>
      <c r="FGD25"/>
      <c r="FGE25"/>
      <c r="FGF25"/>
      <c r="FGG25"/>
      <c r="FGH25"/>
      <c r="FGI25"/>
      <c r="FGJ25"/>
      <c r="FGK25"/>
      <c r="FGL25"/>
      <c r="FGM25"/>
      <c r="FGN25"/>
      <c r="FGO25"/>
      <c r="FGP25"/>
      <c r="FGQ25"/>
      <c r="FGR25"/>
      <c r="FGS25"/>
      <c r="FGT25"/>
      <c r="FGU25"/>
      <c r="FGV25"/>
      <c r="FGW25"/>
      <c r="FGX25"/>
      <c r="FGY25"/>
      <c r="FGZ25"/>
      <c r="FHA25"/>
      <c r="FHB25"/>
      <c r="FHC25"/>
      <c r="FHD25"/>
      <c r="FHE25"/>
      <c r="FHF25"/>
      <c r="FHG25"/>
      <c r="FHH25"/>
      <c r="FHI25"/>
      <c r="FHJ25"/>
      <c r="FHK25"/>
      <c r="FHL25"/>
      <c r="FHM25"/>
      <c r="FHN25"/>
      <c r="FHO25"/>
      <c r="FHP25"/>
      <c r="FHQ25"/>
      <c r="FHR25"/>
      <c r="FHS25"/>
      <c r="FHT25"/>
      <c r="FHU25"/>
      <c r="FHV25"/>
      <c r="FHW25"/>
      <c r="FHX25"/>
      <c r="FHY25"/>
      <c r="FHZ25"/>
      <c r="FIA25"/>
      <c r="FIB25"/>
      <c r="FIC25"/>
      <c r="FID25"/>
      <c r="FIE25"/>
      <c r="FIF25"/>
      <c r="FIG25"/>
      <c r="FIH25"/>
      <c r="FII25"/>
      <c r="FIJ25"/>
      <c r="FIK25"/>
      <c r="FIL25"/>
      <c r="FIM25"/>
      <c r="FIN25"/>
      <c r="FIO25"/>
      <c r="FIP25"/>
      <c r="FIQ25"/>
      <c r="FIR25"/>
      <c r="FIS25"/>
      <c r="FIT25"/>
      <c r="FIU25"/>
      <c r="FIV25"/>
      <c r="FIW25"/>
      <c r="FIX25"/>
      <c r="FIY25"/>
      <c r="FIZ25"/>
      <c r="FJA25"/>
      <c r="FJB25"/>
      <c r="FJC25"/>
      <c r="FJD25"/>
      <c r="FJE25"/>
      <c r="FJF25"/>
      <c r="FJG25"/>
      <c r="FJH25"/>
      <c r="FJI25"/>
      <c r="FJJ25"/>
      <c r="FJK25"/>
      <c r="FJL25"/>
      <c r="FJM25"/>
      <c r="FJN25"/>
      <c r="FJO25"/>
      <c r="FJP25"/>
      <c r="FJQ25"/>
      <c r="FJR25"/>
      <c r="FJS25"/>
      <c r="FJT25"/>
      <c r="FJU25"/>
      <c r="FJV25"/>
      <c r="FJW25"/>
      <c r="FJX25"/>
      <c r="FJY25"/>
      <c r="FJZ25"/>
      <c r="FKA25"/>
      <c r="FKB25"/>
      <c r="FKC25"/>
      <c r="FKD25"/>
      <c r="FKE25"/>
      <c r="FKF25"/>
      <c r="FKG25"/>
      <c r="FKH25"/>
      <c r="FKI25"/>
      <c r="FKJ25"/>
      <c r="FKK25"/>
      <c r="FKL25"/>
      <c r="FKM25"/>
      <c r="FKN25"/>
      <c r="FKO25"/>
      <c r="FKP25"/>
      <c r="FKQ25"/>
      <c r="FKR25"/>
      <c r="FKS25"/>
      <c r="FKT25"/>
      <c r="FKU25"/>
      <c r="FKV25"/>
      <c r="FKW25"/>
      <c r="FKX25"/>
      <c r="FKY25"/>
      <c r="FKZ25"/>
      <c r="FLA25"/>
      <c r="FLB25"/>
      <c r="FLC25"/>
      <c r="FLD25"/>
      <c r="FLE25"/>
      <c r="FLF25"/>
      <c r="FLG25"/>
      <c r="FLH25"/>
      <c r="FLI25"/>
      <c r="FLJ25"/>
      <c r="FLK25"/>
      <c r="FLL25"/>
      <c r="FLM25"/>
      <c r="FLN25"/>
      <c r="FLO25"/>
      <c r="FLP25"/>
      <c r="FLQ25"/>
      <c r="FLR25"/>
      <c r="FLS25"/>
      <c r="FLT25"/>
      <c r="FLU25"/>
      <c r="FLV25"/>
      <c r="FLW25"/>
      <c r="FLX25"/>
      <c r="FLY25"/>
      <c r="FLZ25"/>
      <c r="FMA25"/>
      <c r="FMB25"/>
      <c r="FMC25"/>
      <c r="FMD25"/>
      <c r="FME25"/>
      <c r="FMF25"/>
      <c r="FMG25"/>
      <c r="FMH25"/>
      <c r="FMI25"/>
      <c r="FMJ25"/>
      <c r="FMK25"/>
      <c r="FML25"/>
      <c r="FMM25"/>
      <c r="FMN25"/>
      <c r="FMO25"/>
      <c r="FMP25"/>
      <c r="FMQ25"/>
      <c r="FMR25"/>
      <c r="FMS25"/>
      <c r="FMT25"/>
      <c r="FMU25"/>
      <c r="FMV25"/>
      <c r="FMW25"/>
      <c r="FMX25"/>
      <c r="FMY25"/>
      <c r="FMZ25"/>
      <c r="FNA25"/>
      <c r="FNB25"/>
      <c r="FNC25"/>
      <c r="FND25"/>
      <c r="FNE25"/>
      <c r="FNF25"/>
      <c r="FNG25"/>
      <c r="FNH25"/>
      <c r="FNI25"/>
      <c r="FNJ25"/>
      <c r="FNK25"/>
      <c r="FNL25"/>
      <c r="FNM25"/>
      <c r="FNN25"/>
      <c r="FNO25"/>
      <c r="FNP25"/>
      <c r="FNQ25"/>
      <c r="FNR25"/>
      <c r="FNS25"/>
      <c r="FNT25"/>
      <c r="FNU25"/>
      <c r="FNV25"/>
      <c r="FNW25"/>
      <c r="FNX25"/>
      <c r="FNY25"/>
      <c r="FNZ25"/>
      <c r="FOA25"/>
      <c r="FOB25"/>
      <c r="FOC25"/>
      <c r="FOD25"/>
      <c r="FOE25"/>
      <c r="FOF25"/>
      <c r="FOG25"/>
      <c r="FOH25"/>
      <c r="FOI25"/>
      <c r="FOJ25"/>
      <c r="FOK25"/>
      <c r="FOL25"/>
      <c r="FOM25"/>
      <c r="FON25"/>
      <c r="FOO25"/>
      <c r="FOP25"/>
      <c r="FOQ25"/>
      <c r="FOR25"/>
      <c r="FOS25"/>
      <c r="FOT25"/>
      <c r="FOU25"/>
      <c r="FOV25"/>
      <c r="FOW25"/>
      <c r="FOX25"/>
      <c r="FOY25"/>
      <c r="FOZ25"/>
      <c r="FPA25"/>
      <c r="FPB25"/>
      <c r="FPC25"/>
      <c r="FPD25"/>
      <c r="FPE25"/>
      <c r="FPF25"/>
      <c r="FPG25"/>
      <c r="FPH25"/>
      <c r="FPI25"/>
      <c r="FPJ25"/>
      <c r="FPK25"/>
      <c r="FPL25"/>
      <c r="FPM25"/>
      <c r="FPN25"/>
      <c r="FPO25"/>
      <c r="FPP25"/>
      <c r="FPQ25"/>
      <c r="FPR25"/>
      <c r="FPS25"/>
      <c r="FPT25"/>
      <c r="FPU25"/>
      <c r="FPV25"/>
      <c r="FPW25"/>
      <c r="FPX25"/>
      <c r="FPY25"/>
      <c r="FPZ25"/>
      <c r="FQA25"/>
      <c r="FQB25"/>
      <c r="FQC25"/>
      <c r="FQD25"/>
      <c r="FQE25"/>
      <c r="FQF25"/>
      <c r="FQG25"/>
      <c r="FQH25"/>
      <c r="FQI25"/>
      <c r="FQJ25"/>
      <c r="FQK25"/>
      <c r="FQL25"/>
      <c r="FQM25"/>
      <c r="FQN25"/>
      <c r="FQO25"/>
      <c r="FQP25"/>
      <c r="FQQ25"/>
      <c r="FQR25"/>
      <c r="FQS25"/>
      <c r="FQT25"/>
      <c r="FQU25"/>
      <c r="FQV25"/>
      <c r="FQW25"/>
      <c r="FQX25"/>
      <c r="FQY25"/>
      <c r="FQZ25"/>
      <c r="FRA25"/>
      <c r="FRB25"/>
      <c r="FRC25"/>
      <c r="FRD25"/>
      <c r="FRE25"/>
      <c r="FRF25"/>
      <c r="FRG25"/>
      <c r="FRH25"/>
      <c r="FRI25"/>
      <c r="FRJ25"/>
      <c r="FRK25"/>
      <c r="FRL25"/>
      <c r="FRM25"/>
      <c r="FRN25"/>
      <c r="FRO25"/>
      <c r="FRP25"/>
      <c r="FRQ25"/>
      <c r="FRR25"/>
      <c r="FRS25"/>
      <c r="FRT25"/>
      <c r="FRU25"/>
      <c r="FRV25"/>
      <c r="FRW25"/>
      <c r="FRX25"/>
      <c r="FRY25"/>
      <c r="FRZ25"/>
      <c r="FSA25"/>
      <c r="FSB25"/>
      <c r="FSC25"/>
      <c r="FSD25"/>
      <c r="FSE25"/>
      <c r="FSF25"/>
      <c r="FSG25"/>
      <c r="FSH25"/>
      <c r="FSI25"/>
      <c r="FSJ25"/>
      <c r="FSK25"/>
      <c r="FSL25"/>
      <c r="FSM25"/>
      <c r="FSN25"/>
      <c r="FSO25"/>
      <c r="FSP25"/>
      <c r="FSQ25"/>
      <c r="FSR25"/>
      <c r="FSS25"/>
      <c r="FST25"/>
      <c r="FSU25"/>
      <c r="FSV25"/>
      <c r="FSW25"/>
      <c r="FSX25"/>
      <c r="FSY25"/>
      <c r="FSZ25"/>
      <c r="FTA25"/>
      <c r="FTB25"/>
      <c r="FTC25"/>
      <c r="FTD25"/>
      <c r="FTE25"/>
      <c r="FTF25"/>
      <c r="FTG25"/>
      <c r="FTH25"/>
      <c r="FTI25"/>
      <c r="FTJ25"/>
      <c r="FTK25"/>
      <c r="FTL25"/>
      <c r="FTM25"/>
      <c r="FTN25"/>
      <c r="FTO25"/>
      <c r="FTP25"/>
      <c r="FTQ25"/>
      <c r="FTR25"/>
      <c r="FTS25"/>
      <c r="FTT25"/>
      <c r="FTU25"/>
      <c r="FTV25"/>
      <c r="FTW25"/>
      <c r="FTX25"/>
      <c r="FTY25"/>
      <c r="FTZ25"/>
      <c r="FUA25"/>
      <c r="FUB25"/>
      <c r="FUC25"/>
      <c r="FUD25"/>
      <c r="FUE25"/>
      <c r="FUF25"/>
      <c r="FUG25"/>
      <c r="FUH25"/>
      <c r="FUI25"/>
      <c r="FUJ25"/>
      <c r="FUK25"/>
      <c r="FUL25"/>
      <c r="FUM25"/>
      <c r="FUN25"/>
      <c r="FUO25"/>
      <c r="FUP25"/>
      <c r="FUQ25"/>
      <c r="FUR25"/>
      <c r="FUS25"/>
      <c r="FUT25"/>
      <c r="FUU25"/>
      <c r="FUV25"/>
      <c r="FUW25"/>
      <c r="FUX25"/>
      <c r="FUY25"/>
      <c r="FUZ25"/>
      <c r="FVA25"/>
      <c r="FVB25"/>
      <c r="FVC25"/>
      <c r="FVD25"/>
      <c r="FVE25"/>
      <c r="FVF25"/>
      <c r="FVG25"/>
      <c r="FVH25"/>
      <c r="FVI25"/>
      <c r="FVJ25"/>
      <c r="FVK25"/>
      <c r="FVL25"/>
      <c r="FVM25"/>
      <c r="FVN25"/>
      <c r="FVO25"/>
      <c r="FVP25"/>
      <c r="FVQ25"/>
      <c r="FVR25"/>
      <c r="FVS25"/>
      <c r="FVT25"/>
      <c r="FVU25"/>
      <c r="FVV25"/>
      <c r="FVW25"/>
      <c r="FVX25"/>
      <c r="FVY25"/>
      <c r="FVZ25"/>
      <c r="FWA25"/>
      <c r="FWB25"/>
      <c r="FWC25"/>
      <c r="FWD25"/>
      <c r="FWE25"/>
      <c r="FWF25"/>
      <c r="FWG25"/>
      <c r="FWH25"/>
      <c r="FWI25"/>
      <c r="FWJ25"/>
      <c r="FWK25"/>
      <c r="FWL25"/>
      <c r="FWM25"/>
      <c r="FWN25"/>
      <c r="FWO25"/>
      <c r="FWP25"/>
      <c r="FWQ25"/>
      <c r="FWR25"/>
      <c r="FWS25"/>
      <c r="FWT25"/>
      <c r="FWU25"/>
      <c r="FWV25"/>
      <c r="FWW25"/>
      <c r="FWX25"/>
      <c r="FWY25"/>
      <c r="FWZ25"/>
      <c r="FXA25"/>
      <c r="FXB25"/>
      <c r="FXC25"/>
      <c r="FXD25"/>
      <c r="FXE25"/>
      <c r="FXF25"/>
      <c r="FXG25"/>
      <c r="FXH25"/>
      <c r="FXI25"/>
      <c r="FXJ25"/>
      <c r="FXK25"/>
      <c r="FXL25"/>
      <c r="FXM25"/>
      <c r="FXN25"/>
      <c r="FXO25"/>
      <c r="FXP25"/>
      <c r="FXQ25"/>
      <c r="FXR25"/>
      <c r="FXS25"/>
      <c r="FXT25"/>
      <c r="FXU25"/>
      <c r="FXV25"/>
      <c r="FXW25"/>
      <c r="FXX25"/>
      <c r="FXY25"/>
      <c r="FXZ25"/>
      <c r="FYA25"/>
      <c r="FYB25"/>
      <c r="FYC25"/>
      <c r="FYD25"/>
      <c r="FYE25"/>
      <c r="FYF25"/>
      <c r="FYG25"/>
      <c r="FYH25"/>
      <c r="FYI25"/>
      <c r="FYJ25"/>
      <c r="FYK25"/>
      <c r="FYL25"/>
      <c r="FYM25"/>
      <c r="FYN25"/>
      <c r="FYO25"/>
      <c r="FYP25"/>
      <c r="FYQ25"/>
      <c r="FYR25"/>
      <c r="FYS25"/>
      <c r="FYT25"/>
      <c r="FYU25"/>
      <c r="FYV25"/>
      <c r="FYW25"/>
      <c r="FYX25"/>
      <c r="FYY25"/>
      <c r="FYZ25"/>
      <c r="FZA25"/>
      <c r="FZB25"/>
      <c r="FZC25"/>
      <c r="FZD25"/>
      <c r="FZE25"/>
      <c r="FZF25"/>
      <c r="FZG25"/>
      <c r="FZH25"/>
      <c r="FZI25"/>
      <c r="FZJ25"/>
      <c r="FZK25"/>
      <c r="FZL25"/>
      <c r="FZM25"/>
      <c r="FZN25"/>
      <c r="FZO25"/>
      <c r="FZP25"/>
      <c r="FZQ25"/>
      <c r="FZR25"/>
      <c r="FZS25"/>
      <c r="FZT25"/>
      <c r="FZU25"/>
      <c r="FZV25"/>
      <c r="FZW25"/>
      <c r="FZX25"/>
      <c r="FZY25"/>
      <c r="FZZ25"/>
      <c r="GAA25"/>
      <c r="GAB25"/>
      <c r="GAC25"/>
      <c r="GAD25"/>
      <c r="GAE25"/>
      <c r="GAF25"/>
      <c r="GAG25"/>
      <c r="GAH25"/>
      <c r="GAI25"/>
      <c r="GAJ25"/>
      <c r="GAK25"/>
      <c r="GAL25"/>
      <c r="GAM25"/>
      <c r="GAN25"/>
      <c r="GAO25"/>
      <c r="GAP25"/>
      <c r="GAQ25"/>
      <c r="GAR25"/>
      <c r="GAS25"/>
      <c r="GAT25"/>
      <c r="GAU25"/>
      <c r="GAV25"/>
      <c r="GAW25"/>
      <c r="GAX25"/>
      <c r="GAY25"/>
      <c r="GAZ25"/>
      <c r="GBA25"/>
      <c r="GBB25"/>
      <c r="GBC25"/>
      <c r="GBD25"/>
      <c r="GBE25"/>
      <c r="GBF25"/>
      <c r="GBG25"/>
      <c r="GBH25"/>
      <c r="GBI25"/>
      <c r="GBJ25"/>
      <c r="GBK25"/>
      <c r="GBL25"/>
      <c r="GBM25"/>
      <c r="GBN25"/>
      <c r="GBO25"/>
      <c r="GBP25"/>
      <c r="GBQ25"/>
      <c r="GBR25"/>
      <c r="GBS25"/>
      <c r="GBT25"/>
      <c r="GBU25"/>
      <c r="GBV25"/>
      <c r="GBW25"/>
      <c r="GBX25"/>
      <c r="GBY25"/>
      <c r="GBZ25"/>
      <c r="GCA25"/>
      <c r="GCB25"/>
      <c r="GCC25"/>
      <c r="GCD25"/>
      <c r="GCE25"/>
      <c r="GCF25"/>
      <c r="GCG25"/>
      <c r="GCH25"/>
      <c r="GCI25"/>
      <c r="GCJ25"/>
      <c r="GCK25"/>
      <c r="GCL25"/>
      <c r="GCM25"/>
      <c r="GCN25"/>
      <c r="GCO25"/>
      <c r="GCP25"/>
      <c r="GCQ25"/>
      <c r="GCR25"/>
      <c r="GCS25"/>
      <c r="GCT25"/>
      <c r="GCU25"/>
      <c r="GCV25"/>
      <c r="GCW25"/>
      <c r="GCX25"/>
      <c r="GCY25"/>
      <c r="GCZ25"/>
      <c r="GDA25"/>
      <c r="GDB25"/>
      <c r="GDC25"/>
      <c r="GDD25"/>
      <c r="GDE25"/>
      <c r="GDF25"/>
      <c r="GDG25"/>
      <c r="GDH25"/>
      <c r="GDI25"/>
      <c r="GDJ25"/>
      <c r="GDK25"/>
      <c r="GDL25"/>
      <c r="GDM25"/>
      <c r="GDN25"/>
      <c r="GDO25"/>
      <c r="GDP25"/>
      <c r="GDQ25"/>
      <c r="GDR25"/>
      <c r="GDS25"/>
      <c r="GDT25"/>
      <c r="GDU25"/>
      <c r="GDV25"/>
      <c r="GDW25"/>
      <c r="GDX25"/>
      <c r="GDY25"/>
      <c r="GDZ25"/>
      <c r="GEA25"/>
      <c r="GEB25"/>
      <c r="GEC25"/>
      <c r="GED25"/>
      <c r="GEE25"/>
      <c r="GEF25"/>
      <c r="GEG25"/>
      <c r="GEH25"/>
      <c r="GEI25"/>
      <c r="GEJ25"/>
      <c r="GEK25"/>
      <c r="GEL25"/>
      <c r="GEM25"/>
      <c r="GEN25"/>
      <c r="GEO25"/>
      <c r="GEP25"/>
      <c r="GEQ25"/>
      <c r="GER25"/>
      <c r="GES25"/>
      <c r="GET25"/>
      <c r="GEU25"/>
      <c r="GEV25"/>
      <c r="GEW25"/>
      <c r="GEX25"/>
      <c r="GEY25"/>
      <c r="GEZ25"/>
      <c r="GFA25"/>
      <c r="GFB25"/>
      <c r="GFC25"/>
      <c r="GFD25"/>
      <c r="GFE25"/>
      <c r="GFF25"/>
      <c r="GFG25"/>
      <c r="GFH25"/>
      <c r="GFI25"/>
      <c r="GFJ25"/>
      <c r="GFK25"/>
      <c r="GFL25"/>
      <c r="GFM25"/>
      <c r="GFN25"/>
      <c r="GFO25"/>
      <c r="GFP25"/>
      <c r="GFQ25"/>
      <c r="GFR25"/>
      <c r="GFS25"/>
      <c r="GFT25"/>
      <c r="GFU25"/>
      <c r="GFV25"/>
      <c r="GFW25"/>
      <c r="GFX25"/>
      <c r="GFY25"/>
      <c r="GFZ25"/>
      <c r="GGA25"/>
      <c r="GGB25"/>
      <c r="GGC25"/>
      <c r="GGD25"/>
      <c r="GGE25"/>
      <c r="GGF25"/>
      <c r="GGG25"/>
      <c r="GGH25"/>
      <c r="GGI25"/>
      <c r="GGJ25"/>
      <c r="GGK25"/>
      <c r="GGL25"/>
      <c r="GGM25"/>
      <c r="GGN25"/>
      <c r="GGO25"/>
      <c r="GGP25"/>
      <c r="GGQ25"/>
      <c r="GGR25"/>
      <c r="GGS25"/>
      <c r="GGT25"/>
      <c r="GGU25"/>
      <c r="GGV25"/>
      <c r="GGW25"/>
      <c r="GGX25"/>
      <c r="GGY25"/>
      <c r="GGZ25"/>
      <c r="GHA25"/>
      <c r="GHB25"/>
      <c r="GHC25"/>
      <c r="GHD25"/>
      <c r="GHE25"/>
      <c r="GHF25"/>
      <c r="GHG25"/>
      <c r="GHH25"/>
      <c r="GHI25"/>
      <c r="GHJ25"/>
      <c r="GHK25"/>
      <c r="GHL25"/>
      <c r="GHM25"/>
      <c r="GHN25"/>
      <c r="GHO25"/>
      <c r="GHP25"/>
      <c r="GHQ25"/>
      <c r="GHR25"/>
      <c r="GHS25"/>
      <c r="GHT25"/>
      <c r="GHU25"/>
      <c r="GHV25"/>
      <c r="GHW25"/>
      <c r="GHX25"/>
      <c r="GHY25"/>
      <c r="GHZ25"/>
      <c r="GIA25"/>
      <c r="GIB25"/>
      <c r="GIC25"/>
      <c r="GID25"/>
      <c r="GIE25"/>
      <c r="GIF25"/>
      <c r="GIG25"/>
      <c r="GIH25"/>
      <c r="GII25"/>
      <c r="GIJ25"/>
      <c r="GIK25"/>
      <c r="GIL25"/>
      <c r="GIM25"/>
      <c r="GIN25"/>
      <c r="GIO25"/>
      <c r="GIP25"/>
      <c r="GIQ25"/>
      <c r="GIR25"/>
      <c r="GIS25"/>
      <c r="GIT25"/>
      <c r="GIU25"/>
      <c r="GIV25"/>
      <c r="GIW25"/>
      <c r="GIX25"/>
      <c r="GIY25"/>
      <c r="GIZ25"/>
      <c r="GJA25"/>
      <c r="GJB25"/>
      <c r="GJC25"/>
      <c r="GJD25"/>
      <c r="GJE25"/>
      <c r="GJF25"/>
      <c r="GJG25"/>
      <c r="GJH25"/>
      <c r="GJI25"/>
      <c r="GJJ25"/>
      <c r="GJK25"/>
      <c r="GJL25"/>
      <c r="GJM25"/>
      <c r="GJN25"/>
      <c r="GJO25"/>
      <c r="GJP25"/>
      <c r="GJQ25"/>
      <c r="GJR25"/>
      <c r="GJS25"/>
      <c r="GJT25"/>
      <c r="GJU25"/>
      <c r="GJV25"/>
      <c r="GJW25"/>
      <c r="GJX25"/>
      <c r="GJY25"/>
      <c r="GJZ25"/>
      <c r="GKA25"/>
      <c r="GKB25"/>
      <c r="GKC25"/>
      <c r="GKD25"/>
      <c r="GKE25"/>
      <c r="GKF25"/>
      <c r="GKG25"/>
      <c r="GKH25"/>
      <c r="GKI25"/>
      <c r="GKJ25"/>
      <c r="GKK25"/>
      <c r="GKL25"/>
      <c r="GKM25"/>
      <c r="GKN25"/>
      <c r="GKO25"/>
      <c r="GKP25"/>
      <c r="GKQ25"/>
      <c r="GKR25"/>
      <c r="GKS25"/>
      <c r="GKT25"/>
      <c r="GKU25"/>
      <c r="GKV25"/>
      <c r="GKW25"/>
      <c r="GKX25"/>
      <c r="GKY25"/>
      <c r="GKZ25"/>
      <c r="GLA25"/>
      <c r="GLB25"/>
      <c r="GLC25"/>
      <c r="GLD25"/>
      <c r="GLE25"/>
      <c r="GLF25"/>
      <c r="GLG25"/>
      <c r="GLH25"/>
      <c r="GLI25"/>
      <c r="GLJ25"/>
      <c r="GLK25"/>
      <c r="GLL25"/>
      <c r="GLM25"/>
      <c r="GLN25"/>
      <c r="GLO25"/>
      <c r="GLP25"/>
      <c r="GLQ25"/>
      <c r="GLR25"/>
      <c r="GLS25"/>
      <c r="GLT25"/>
      <c r="GLU25"/>
      <c r="GLV25"/>
      <c r="GLW25"/>
      <c r="GLX25"/>
      <c r="GLY25"/>
      <c r="GLZ25"/>
      <c r="GMA25"/>
      <c r="GMB25"/>
      <c r="GMC25"/>
      <c r="GMD25"/>
      <c r="GME25"/>
      <c r="GMF25"/>
      <c r="GMG25"/>
      <c r="GMH25"/>
      <c r="GMI25"/>
      <c r="GMJ25"/>
      <c r="GMK25"/>
      <c r="GML25"/>
      <c r="GMM25"/>
      <c r="GMN25"/>
      <c r="GMO25"/>
      <c r="GMP25"/>
      <c r="GMQ25"/>
      <c r="GMR25"/>
      <c r="GMS25"/>
      <c r="GMT25"/>
      <c r="GMU25"/>
      <c r="GMV25"/>
      <c r="GMW25"/>
      <c r="GMX25"/>
      <c r="GMY25"/>
      <c r="GMZ25"/>
      <c r="GNA25"/>
      <c r="GNB25"/>
      <c r="GNC25"/>
      <c r="GND25"/>
      <c r="GNE25"/>
      <c r="GNF25"/>
      <c r="GNG25"/>
      <c r="GNH25"/>
      <c r="GNI25"/>
      <c r="GNJ25"/>
      <c r="GNK25"/>
      <c r="GNL25"/>
      <c r="GNM25"/>
      <c r="GNN25"/>
      <c r="GNO25"/>
      <c r="GNP25"/>
      <c r="GNQ25"/>
      <c r="GNR25"/>
      <c r="GNS25"/>
      <c r="GNT25"/>
      <c r="GNU25"/>
      <c r="GNV25"/>
      <c r="GNW25"/>
      <c r="GNX25"/>
      <c r="GNY25"/>
      <c r="GNZ25"/>
      <c r="GOA25"/>
      <c r="GOB25"/>
      <c r="GOC25"/>
      <c r="GOD25"/>
      <c r="GOE25"/>
      <c r="GOF25"/>
      <c r="GOG25"/>
      <c r="GOH25"/>
      <c r="GOI25"/>
      <c r="GOJ25"/>
      <c r="GOK25"/>
      <c r="GOL25"/>
      <c r="GOM25"/>
      <c r="GON25"/>
      <c r="GOO25"/>
      <c r="GOP25"/>
      <c r="GOQ25"/>
      <c r="GOR25"/>
      <c r="GOS25"/>
      <c r="GOT25"/>
      <c r="GOU25"/>
      <c r="GOV25"/>
      <c r="GOW25"/>
      <c r="GOX25"/>
      <c r="GOY25"/>
      <c r="GOZ25"/>
      <c r="GPA25"/>
      <c r="GPB25"/>
      <c r="GPC25"/>
      <c r="GPD25"/>
      <c r="GPE25"/>
      <c r="GPF25"/>
      <c r="GPG25"/>
      <c r="GPH25"/>
      <c r="GPI25"/>
      <c r="GPJ25"/>
      <c r="GPK25"/>
      <c r="GPL25"/>
      <c r="GPM25"/>
      <c r="GPN25"/>
      <c r="GPO25"/>
      <c r="GPP25"/>
      <c r="GPQ25"/>
      <c r="GPR25"/>
      <c r="GPS25"/>
      <c r="GPT25"/>
      <c r="GPU25"/>
      <c r="GPV25"/>
      <c r="GPW25"/>
      <c r="GPX25"/>
      <c r="GPY25"/>
      <c r="GPZ25"/>
      <c r="GQA25"/>
      <c r="GQB25"/>
      <c r="GQC25"/>
      <c r="GQD25"/>
      <c r="GQE25"/>
      <c r="GQF25"/>
      <c r="GQG25"/>
      <c r="GQH25"/>
      <c r="GQI25"/>
      <c r="GQJ25"/>
      <c r="GQK25"/>
      <c r="GQL25"/>
      <c r="GQM25"/>
      <c r="GQN25"/>
      <c r="GQO25"/>
      <c r="GQP25"/>
      <c r="GQQ25"/>
      <c r="GQR25"/>
      <c r="GQS25"/>
      <c r="GQT25"/>
      <c r="GQU25"/>
      <c r="GQV25"/>
      <c r="GQW25"/>
      <c r="GQX25"/>
      <c r="GQY25"/>
      <c r="GQZ25"/>
      <c r="GRA25"/>
      <c r="GRB25"/>
      <c r="GRC25"/>
      <c r="GRD25"/>
      <c r="GRE25"/>
      <c r="GRF25"/>
      <c r="GRG25"/>
      <c r="GRH25"/>
      <c r="GRI25"/>
      <c r="GRJ25"/>
      <c r="GRK25"/>
      <c r="GRL25"/>
      <c r="GRM25"/>
      <c r="GRN25"/>
      <c r="GRO25"/>
      <c r="GRP25"/>
      <c r="GRQ25"/>
      <c r="GRR25"/>
      <c r="GRS25"/>
      <c r="GRT25"/>
      <c r="GRU25"/>
      <c r="GRV25"/>
      <c r="GRW25"/>
      <c r="GRX25"/>
      <c r="GRY25"/>
      <c r="GRZ25"/>
      <c r="GSA25"/>
      <c r="GSB25"/>
      <c r="GSC25"/>
      <c r="GSD25"/>
      <c r="GSE25"/>
      <c r="GSF25"/>
      <c r="GSG25"/>
      <c r="GSH25"/>
      <c r="GSI25"/>
      <c r="GSJ25"/>
      <c r="GSK25"/>
      <c r="GSL25"/>
      <c r="GSM25"/>
      <c r="GSN25"/>
      <c r="GSO25"/>
      <c r="GSP25"/>
      <c r="GSQ25"/>
      <c r="GSR25"/>
      <c r="GSS25"/>
      <c r="GST25"/>
      <c r="GSU25"/>
      <c r="GSV25"/>
      <c r="GSW25"/>
      <c r="GSX25"/>
      <c r="GSY25"/>
      <c r="GSZ25"/>
      <c r="GTA25"/>
      <c r="GTB25"/>
      <c r="GTC25"/>
      <c r="GTD25"/>
      <c r="GTE25"/>
      <c r="GTF25"/>
      <c r="GTG25"/>
      <c r="GTH25"/>
      <c r="GTI25"/>
      <c r="GTJ25"/>
      <c r="GTK25"/>
      <c r="GTL25"/>
      <c r="GTM25"/>
      <c r="GTN25"/>
      <c r="GTO25"/>
      <c r="GTP25"/>
      <c r="GTQ25"/>
      <c r="GTR25"/>
      <c r="GTS25"/>
      <c r="GTT25"/>
      <c r="GTU25"/>
      <c r="GTV25"/>
      <c r="GTW25"/>
      <c r="GTX25"/>
      <c r="GTY25"/>
      <c r="GTZ25"/>
      <c r="GUA25"/>
      <c r="GUB25"/>
      <c r="GUC25"/>
      <c r="GUD25"/>
      <c r="GUE25"/>
      <c r="GUF25"/>
      <c r="GUG25"/>
      <c r="GUH25"/>
      <c r="GUI25"/>
      <c r="GUJ25"/>
      <c r="GUK25"/>
      <c r="GUL25"/>
      <c r="GUM25"/>
      <c r="GUN25"/>
      <c r="GUO25"/>
      <c r="GUP25"/>
      <c r="GUQ25"/>
      <c r="GUR25"/>
      <c r="GUS25"/>
      <c r="GUT25"/>
      <c r="GUU25"/>
      <c r="GUV25"/>
      <c r="GUW25"/>
      <c r="GUX25"/>
      <c r="GUY25"/>
      <c r="GUZ25"/>
      <c r="GVA25"/>
      <c r="GVB25"/>
      <c r="GVC25"/>
      <c r="GVD25"/>
      <c r="GVE25"/>
      <c r="GVF25"/>
      <c r="GVG25"/>
      <c r="GVH25"/>
      <c r="GVI25"/>
      <c r="GVJ25"/>
      <c r="GVK25"/>
      <c r="GVL25"/>
      <c r="GVM25"/>
      <c r="GVN25"/>
      <c r="GVO25"/>
      <c r="GVP25"/>
      <c r="GVQ25"/>
      <c r="GVR25"/>
      <c r="GVS25"/>
      <c r="GVT25"/>
      <c r="GVU25"/>
      <c r="GVV25"/>
      <c r="GVW25"/>
      <c r="GVX25"/>
      <c r="GVY25"/>
      <c r="GVZ25"/>
      <c r="GWA25"/>
      <c r="GWB25"/>
      <c r="GWC25"/>
      <c r="GWD25"/>
      <c r="GWE25"/>
      <c r="GWF25"/>
      <c r="GWG25"/>
      <c r="GWH25"/>
      <c r="GWI25"/>
      <c r="GWJ25"/>
      <c r="GWK25"/>
      <c r="GWL25"/>
      <c r="GWM25"/>
      <c r="GWN25"/>
      <c r="GWO25"/>
      <c r="GWP25"/>
      <c r="GWQ25"/>
      <c r="GWR25"/>
      <c r="GWS25"/>
      <c r="GWT25"/>
      <c r="GWU25"/>
      <c r="GWV25"/>
      <c r="GWW25"/>
      <c r="GWX25"/>
      <c r="GWY25"/>
      <c r="GWZ25"/>
      <c r="GXA25"/>
      <c r="GXB25"/>
      <c r="GXC25"/>
      <c r="GXD25"/>
      <c r="GXE25"/>
      <c r="GXF25"/>
      <c r="GXG25"/>
      <c r="GXH25"/>
      <c r="GXI25"/>
      <c r="GXJ25"/>
      <c r="GXK25"/>
      <c r="GXL25"/>
      <c r="GXM25"/>
      <c r="GXN25"/>
      <c r="GXO25"/>
      <c r="GXP25"/>
      <c r="GXQ25"/>
      <c r="GXR25"/>
      <c r="GXS25"/>
      <c r="GXT25"/>
      <c r="GXU25"/>
      <c r="GXV25"/>
      <c r="GXW25"/>
      <c r="GXX25"/>
      <c r="GXY25"/>
      <c r="GXZ25"/>
      <c r="GYA25"/>
      <c r="GYB25"/>
      <c r="GYC25"/>
      <c r="GYD25"/>
      <c r="GYE25"/>
      <c r="GYF25"/>
      <c r="GYG25"/>
      <c r="GYH25"/>
      <c r="GYI25"/>
      <c r="GYJ25"/>
      <c r="GYK25"/>
      <c r="GYL25"/>
      <c r="GYM25"/>
      <c r="GYN25"/>
      <c r="GYO25"/>
      <c r="GYP25"/>
      <c r="GYQ25"/>
      <c r="GYR25"/>
      <c r="GYS25"/>
      <c r="GYT25"/>
      <c r="GYU25"/>
      <c r="GYV25"/>
      <c r="GYW25"/>
      <c r="GYX25"/>
      <c r="GYY25"/>
      <c r="GYZ25"/>
      <c r="GZA25"/>
      <c r="GZB25"/>
      <c r="GZC25"/>
      <c r="GZD25"/>
      <c r="GZE25"/>
      <c r="GZF25"/>
      <c r="GZG25"/>
      <c r="GZH25"/>
      <c r="GZI25"/>
      <c r="GZJ25"/>
      <c r="GZK25"/>
      <c r="GZL25"/>
      <c r="GZM25"/>
      <c r="GZN25"/>
      <c r="GZO25"/>
      <c r="GZP25"/>
      <c r="GZQ25"/>
      <c r="GZR25"/>
      <c r="GZS25"/>
      <c r="GZT25"/>
      <c r="GZU25"/>
      <c r="GZV25"/>
      <c r="GZW25"/>
      <c r="GZX25"/>
      <c r="GZY25"/>
      <c r="GZZ25"/>
      <c r="HAA25"/>
      <c r="HAB25"/>
      <c r="HAC25"/>
      <c r="HAD25"/>
      <c r="HAE25"/>
      <c r="HAF25"/>
      <c r="HAG25"/>
      <c r="HAH25"/>
      <c r="HAI25"/>
      <c r="HAJ25"/>
      <c r="HAK25"/>
      <c r="HAL25"/>
      <c r="HAM25"/>
      <c r="HAN25"/>
      <c r="HAO25"/>
      <c r="HAP25"/>
      <c r="HAQ25"/>
      <c r="HAR25"/>
      <c r="HAS25"/>
      <c r="HAT25"/>
      <c r="HAU25"/>
      <c r="HAV25"/>
      <c r="HAW25"/>
      <c r="HAX25"/>
      <c r="HAY25"/>
      <c r="HAZ25"/>
      <c r="HBA25"/>
      <c r="HBB25"/>
      <c r="HBC25"/>
      <c r="HBD25"/>
      <c r="HBE25"/>
      <c r="HBF25"/>
      <c r="HBG25"/>
      <c r="HBH25"/>
      <c r="HBI25"/>
      <c r="HBJ25"/>
      <c r="HBK25"/>
      <c r="HBL25"/>
      <c r="HBM25"/>
      <c r="HBN25"/>
      <c r="HBO25"/>
      <c r="HBP25"/>
      <c r="HBQ25"/>
      <c r="HBR25"/>
      <c r="HBS25"/>
      <c r="HBT25"/>
      <c r="HBU25"/>
      <c r="HBV25"/>
      <c r="HBW25"/>
      <c r="HBX25"/>
      <c r="HBY25"/>
      <c r="HBZ25"/>
      <c r="HCA25"/>
      <c r="HCB25"/>
      <c r="HCC25"/>
      <c r="HCD25"/>
      <c r="HCE25"/>
      <c r="HCF25"/>
      <c r="HCG25"/>
      <c r="HCH25"/>
      <c r="HCI25"/>
      <c r="HCJ25"/>
      <c r="HCK25"/>
      <c r="HCL25"/>
      <c r="HCM25"/>
      <c r="HCN25"/>
      <c r="HCO25"/>
      <c r="HCP25"/>
      <c r="HCQ25"/>
      <c r="HCR25"/>
      <c r="HCS25"/>
      <c r="HCT25"/>
      <c r="HCU25"/>
      <c r="HCV25"/>
      <c r="HCW25"/>
      <c r="HCX25"/>
      <c r="HCY25"/>
      <c r="HCZ25"/>
      <c r="HDA25"/>
      <c r="HDB25"/>
      <c r="HDC25"/>
      <c r="HDD25"/>
      <c r="HDE25"/>
      <c r="HDF25"/>
      <c r="HDG25"/>
      <c r="HDH25"/>
      <c r="HDI25"/>
      <c r="HDJ25"/>
      <c r="HDK25"/>
      <c r="HDL25"/>
      <c r="HDM25"/>
      <c r="HDN25"/>
      <c r="HDO25"/>
      <c r="HDP25"/>
      <c r="HDQ25"/>
      <c r="HDR25"/>
      <c r="HDS25"/>
      <c r="HDT25"/>
      <c r="HDU25"/>
      <c r="HDV25"/>
      <c r="HDW25"/>
      <c r="HDX25"/>
      <c r="HDY25"/>
      <c r="HDZ25"/>
      <c r="HEA25"/>
      <c r="HEB25"/>
      <c r="HEC25"/>
      <c r="HED25"/>
      <c r="HEE25"/>
      <c r="HEF25"/>
      <c r="HEG25"/>
      <c r="HEH25"/>
      <c r="HEI25"/>
      <c r="HEJ25"/>
      <c r="HEK25"/>
      <c r="HEL25"/>
      <c r="HEM25"/>
      <c r="HEN25"/>
      <c r="HEO25"/>
      <c r="HEP25"/>
      <c r="HEQ25"/>
      <c r="HER25"/>
      <c r="HES25"/>
      <c r="HET25"/>
      <c r="HEU25"/>
      <c r="HEV25"/>
      <c r="HEW25"/>
      <c r="HEX25"/>
      <c r="HEY25"/>
      <c r="HEZ25"/>
      <c r="HFA25"/>
      <c r="HFB25"/>
      <c r="HFC25"/>
      <c r="HFD25"/>
      <c r="HFE25"/>
      <c r="HFF25"/>
      <c r="HFG25"/>
      <c r="HFH25"/>
      <c r="HFI25"/>
      <c r="HFJ25"/>
      <c r="HFK25"/>
      <c r="HFL25"/>
      <c r="HFM25"/>
      <c r="HFN25"/>
      <c r="HFO25"/>
      <c r="HFP25"/>
      <c r="HFQ25"/>
      <c r="HFR25"/>
      <c r="HFS25"/>
      <c r="HFT25"/>
      <c r="HFU25"/>
      <c r="HFV25"/>
      <c r="HFW25"/>
      <c r="HFX25"/>
      <c r="HFY25"/>
      <c r="HFZ25"/>
      <c r="HGA25"/>
      <c r="HGB25"/>
      <c r="HGC25"/>
      <c r="HGD25"/>
      <c r="HGE25"/>
      <c r="HGF25"/>
      <c r="HGG25"/>
      <c r="HGH25"/>
      <c r="HGI25"/>
      <c r="HGJ25"/>
      <c r="HGK25"/>
      <c r="HGL25"/>
      <c r="HGM25"/>
      <c r="HGN25"/>
      <c r="HGO25"/>
      <c r="HGP25"/>
      <c r="HGQ25"/>
      <c r="HGR25"/>
      <c r="HGS25"/>
      <c r="HGT25"/>
      <c r="HGU25"/>
      <c r="HGV25"/>
      <c r="HGW25"/>
      <c r="HGX25"/>
      <c r="HGY25"/>
      <c r="HGZ25"/>
      <c r="HHA25"/>
      <c r="HHB25"/>
      <c r="HHC25"/>
      <c r="HHD25"/>
      <c r="HHE25"/>
      <c r="HHF25"/>
      <c r="HHG25"/>
      <c r="HHH25"/>
      <c r="HHI25"/>
      <c r="HHJ25"/>
      <c r="HHK25"/>
      <c r="HHL25"/>
      <c r="HHM25"/>
      <c r="HHN25"/>
      <c r="HHO25"/>
      <c r="HHP25"/>
      <c r="HHQ25"/>
      <c r="HHR25"/>
      <c r="HHS25"/>
      <c r="HHT25"/>
      <c r="HHU25"/>
      <c r="HHV25"/>
      <c r="HHW25"/>
      <c r="HHX25"/>
      <c r="HHY25"/>
      <c r="HHZ25"/>
      <c r="HIA25"/>
      <c r="HIB25"/>
      <c r="HIC25"/>
      <c r="HID25"/>
      <c r="HIE25"/>
      <c r="HIF25"/>
      <c r="HIG25"/>
      <c r="HIH25"/>
      <c r="HII25"/>
      <c r="HIJ25"/>
      <c r="HIK25"/>
      <c r="HIL25"/>
      <c r="HIM25"/>
      <c r="HIN25"/>
      <c r="HIO25"/>
      <c r="HIP25"/>
      <c r="HIQ25"/>
      <c r="HIR25"/>
      <c r="HIS25"/>
      <c r="HIT25"/>
      <c r="HIU25"/>
      <c r="HIV25"/>
      <c r="HIW25"/>
      <c r="HIX25"/>
      <c r="HIY25"/>
      <c r="HIZ25"/>
      <c r="HJA25"/>
      <c r="HJB25"/>
      <c r="HJC25"/>
      <c r="HJD25"/>
      <c r="HJE25"/>
      <c r="HJF25"/>
      <c r="HJG25"/>
      <c r="HJH25"/>
      <c r="HJI25"/>
      <c r="HJJ25"/>
      <c r="HJK25"/>
      <c r="HJL25"/>
      <c r="HJM25"/>
      <c r="HJN25"/>
      <c r="HJO25"/>
      <c r="HJP25"/>
      <c r="HJQ25"/>
      <c r="HJR25"/>
      <c r="HJS25"/>
      <c r="HJT25"/>
    </row>
    <row r="26" spans="1:5688" x14ac:dyDescent="0.45">
      <c r="A26"/>
      <c r="B26"/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  <c r="AML26"/>
      <c r="AMM26"/>
      <c r="AMN26"/>
      <c r="AMO26"/>
      <c r="AMP26"/>
      <c r="AMQ26"/>
      <c r="AMR26"/>
      <c r="AMS26"/>
      <c r="AMT26"/>
      <c r="AMU26"/>
      <c r="AMV26"/>
      <c r="AMW26"/>
      <c r="AMX26"/>
      <c r="AMY26"/>
      <c r="AMZ26"/>
      <c r="ANA26"/>
      <c r="ANB26"/>
      <c r="ANC26"/>
      <c r="AND26"/>
      <c r="ANE26"/>
      <c r="ANF26"/>
      <c r="ANG26"/>
      <c r="ANH26"/>
      <c r="ANI26"/>
      <c r="ANJ26"/>
      <c r="ANK26"/>
      <c r="ANL26"/>
      <c r="ANM26"/>
      <c r="ANN26"/>
      <c r="ANO26"/>
      <c r="ANP26"/>
      <c r="ANQ26"/>
      <c r="ANR26"/>
      <c r="ANS26"/>
      <c r="ANT26"/>
      <c r="ANU26"/>
      <c r="ANV26"/>
      <c r="ANW26"/>
      <c r="ANX26"/>
      <c r="ANY26"/>
      <c r="ANZ26"/>
      <c r="AOA26"/>
      <c r="AOB26"/>
      <c r="AOC26"/>
      <c r="AOD26"/>
      <c r="AOE26"/>
      <c r="AOF26"/>
      <c r="AOG26"/>
      <c r="AOH26"/>
      <c r="AOI26"/>
      <c r="AOJ26"/>
      <c r="AOK26"/>
      <c r="AOL26"/>
      <c r="AOM26"/>
      <c r="AON26"/>
      <c r="AOO26"/>
      <c r="AOP26"/>
      <c r="AOQ26"/>
      <c r="AOR26"/>
      <c r="AOS26"/>
      <c r="AOT26"/>
      <c r="AOU26"/>
      <c r="AOV26"/>
      <c r="AOW26"/>
      <c r="AOX26"/>
      <c r="AOY26"/>
      <c r="AOZ26"/>
      <c r="APA26"/>
      <c r="APB26"/>
      <c r="APC26"/>
      <c r="APD26"/>
      <c r="APE26"/>
      <c r="APF26"/>
      <c r="APG26"/>
      <c r="APH26"/>
      <c r="API26"/>
      <c r="APJ26"/>
      <c r="APK26"/>
      <c r="APL26"/>
      <c r="APM26"/>
      <c r="APN26"/>
      <c r="APO26"/>
      <c r="APP26"/>
      <c r="APQ26"/>
      <c r="APR26"/>
      <c r="APS26"/>
      <c r="APT26"/>
      <c r="APU26"/>
      <c r="APV26"/>
      <c r="APW26"/>
      <c r="APX26"/>
      <c r="APY26"/>
      <c r="APZ26"/>
      <c r="AQA26"/>
      <c r="AQB26"/>
      <c r="AQC26"/>
      <c r="AQD26"/>
      <c r="AQE26"/>
      <c r="AQF26"/>
      <c r="AQG26"/>
      <c r="AQH26"/>
      <c r="AQI26"/>
      <c r="AQJ26"/>
      <c r="AQK26"/>
      <c r="AQL26"/>
      <c r="AQM26"/>
      <c r="AQN26"/>
      <c r="AQO26"/>
      <c r="AQP26"/>
      <c r="AQQ26"/>
      <c r="AQR26"/>
      <c r="AQS26"/>
      <c r="AQT26"/>
      <c r="AQU26"/>
      <c r="AQV26"/>
      <c r="AQW26"/>
      <c r="AQX26"/>
      <c r="AQY26"/>
      <c r="AQZ26"/>
      <c r="ARA26"/>
      <c r="ARB26"/>
      <c r="ARC26"/>
      <c r="ARD26"/>
      <c r="ARE26"/>
      <c r="ARF26"/>
      <c r="ARG26"/>
      <c r="ARH26"/>
      <c r="ARI26"/>
      <c r="ARJ26"/>
      <c r="ARK26"/>
      <c r="ARL26"/>
      <c r="ARM26"/>
      <c r="ARN26"/>
      <c r="ARO26"/>
      <c r="ARP26"/>
      <c r="ARQ26"/>
      <c r="ARR26"/>
      <c r="ARS26"/>
      <c r="ART26"/>
      <c r="ARU26"/>
      <c r="ARV26"/>
      <c r="ARW26"/>
      <c r="ARX26"/>
      <c r="ARY26"/>
      <c r="ARZ26"/>
      <c r="ASA26"/>
      <c r="ASB26"/>
      <c r="ASC26"/>
      <c r="ASD26"/>
      <c r="ASE26"/>
      <c r="ASF26"/>
      <c r="ASG26"/>
      <c r="ASH26"/>
      <c r="ASI26"/>
      <c r="ASJ26"/>
      <c r="ASK26"/>
      <c r="ASL26"/>
      <c r="ASM26"/>
      <c r="ASN26"/>
      <c r="ASO26"/>
      <c r="ASP26"/>
      <c r="ASQ26"/>
      <c r="ASR26"/>
      <c r="ASS26"/>
      <c r="AST26"/>
      <c r="ASU26"/>
      <c r="ASV26"/>
      <c r="ASW26"/>
      <c r="ASX26"/>
      <c r="ASY26"/>
      <c r="ASZ26"/>
      <c r="ATA26"/>
      <c r="ATB26"/>
      <c r="ATC26"/>
      <c r="ATD26"/>
      <c r="ATE26"/>
      <c r="ATF26"/>
      <c r="ATG26"/>
      <c r="ATH26"/>
      <c r="ATI26"/>
      <c r="ATJ26"/>
      <c r="ATK26"/>
      <c r="ATL26"/>
      <c r="ATM26"/>
      <c r="ATN26"/>
      <c r="ATO26"/>
      <c r="ATP26"/>
      <c r="ATQ26"/>
      <c r="ATR26"/>
      <c r="ATS26"/>
      <c r="ATT26"/>
      <c r="ATU26"/>
      <c r="ATV26"/>
      <c r="ATW26"/>
      <c r="ATX26"/>
      <c r="ATY26"/>
      <c r="ATZ26"/>
      <c r="AUA26"/>
      <c r="AUB26"/>
      <c r="AUC26"/>
      <c r="AUD26"/>
      <c r="AUE26"/>
      <c r="AUF26"/>
      <c r="AUG26"/>
      <c r="AUH26"/>
      <c r="AUI26"/>
      <c r="AUJ26"/>
      <c r="AUK26"/>
      <c r="AUL26"/>
      <c r="AUM26"/>
      <c r="AUN26"/>
      <c r="AUO26"/>
      <c r="AUP26"/>
      <c r="AUQ26"/>
      <c r="AUR26"/>
      <c r="AUS26"/>
      <c r="AUT26"/>
      <c r="AUU26"/>
      <c r="AUV26"/>
      <c r="AUW26"/>
      <c r="AUX26"/>
      <c r="AUY26"/>
      <c r="AUZ26"/>
      <c r="AVA26"/>
      <c r="AVB26"/>
      <c r="AVC26"/>
      <c r="AVD26"/>
      <c r="AVE26"/>
      <c r="AVF26"/>
      <c r="AVG26"/>
      <c r="AVH26"/>
      <c r="AVI26"/>
      <c r="AVJ26"/>
      <c r="AVK26"/>
      <c r="AVL26"/>
      <c r="AVM26"/>
      <c r="AVN26"/>
      <c r="AVO26"/>
      <c r="AVP26"/>
      <c r="AVQ26"/>
      <c r="AVR26"/>
      <c r="AVS26"/>
      <c r="AVT26"/>
      <c r="AVU26"/>
      <c r="AVV26"/>
      <c r="AVW26"/>
      <c r="AVX26"/>
      <c r="AVY26"/>
      <c r="AVZ26"/>
      <c r="AWA26"/>
      <c r="AWB26"/>
      <c r="AWC26"/>
      <c r="AWD26"/>
      <c r="AWE26"/>
      <c r="AWF26"/>
      <c r="AWG26"/>
      <c r="AWH26"/>
      <c r="AWI26"/>
      <c r="AWJ26"/>
      <c r="AWK26"/>
      <c r="AWL26"/>
      <c r="AWM26"/>
      <c r="AWN26"/>
      <c r="AWO26"/>
      <c r="AWP26"/>
      <c r="AWQ26"/>
      <c r="AWR26"/>
      <c r="AWS26"/>
      <c r="AWT26"/>
      <c r="AWU26"/>
      <c r="AWV26"/>
      <c r="AWW26"/>
      <c r="AWX26"/>
      <c r="AWY26"/>
      <c r="AWZ26"/>
      <c r="AXA26"/>
      <c r="AXB26"/>
      <c r="AXC26"/>
      <c r="AXD26"/>
      <c r="AXE26"/>
      <c r="AXF26"/>
      <c r="AXG26"/>
      <c r="AXH26"/>
      <c r="AXI26"/>
      <c r="AXJ26"/>
      <c r="AXK26"/>
      <c r="AXL26"/>
      <c r="AXM26"/>
      <c r="AXN26"/>
      <c r="AXO26"/>
      <c r="AXP26"/>
      <c r="AXQ26"/>
      <c r="AXR26"/>
      <c r="AXS26"/>
      <c r="AXT26"/>
      <c r="AXU26"/>
      <c r="AXV26"/>
      <c r="AXW26"/>
      <c r="AXX26"/>
      <c r="AXY26"/>
      <c r="AXZ26"/>
      <c r="AYA26"/>
      <c r="AYB26"/>
      <c r="AYC26"/>
      <c r="AYD26"/>
      <c r="AYE26"/>
      <c r="AYF26"/>
      <c r="AYG26"/>
      <c r="AYH26"/>
      <c r="AYI26"/>
      <c r="AYJ26"/>
      <c r="AYK26"/>
      <c r="AYL26"/>
      <c r="AYM26"/>
      <c r="AYN26"/>
      <c r="AYO26"/>
      <c r="AYP26"/>
      <c r="AYQ26"/>
      <c r="AYR26"/>
      <c r="AYS26"/>
      <c r="AYT26"/>
      <c r="AYU26"/>
      <c r="AYV26"/>
      <c r="AYW26"/>
      <c r="AYX26"/>
      <c r="AYY26"/>
      <c r="AYZ26"/>
      <c r="AZA26"/>
      <c r="AZB26"/>
      <c r="AZC26"/>
      <c r="AZD26"/>
      <c r="AZE26"/>
      <c r="AZF26"/>
      <c r="AZG26"/>
      <c r="AZH26"/>
      <c r="AZI26"/>
      <c r="AZJ26"/>
      <c r="AZK26"/>
      <c r="AZL26"/>
      <c r="AZM26"/>
      <c r="AZN26"/>
      <c r="AZO26"/>
      <c r="AZP26"/>
      <c r="AZQ26"/>
      <c r="AZR26"/>
      <c r="AZS26"/>
      <c r="AZT26"/>
      <c r="AZU26"/>
      <c r="AZV26"/>
      <c r="AZW26"/>
      <c r="AZX26"/>
      <c r="AZY26"/>
      <c r="AZZ26"/>
      <c r="BAA26"/>
      <c r="BAB26"/>
      <c r="BAC26"/>
      <c r="BAD26"/>
      <c r="BAE26"/>
      <c r="BAF26"/>
      <c r="BAG26"/>
      <c r="BAH26"/>
      <c r="BAI26"/>
      <c r="BAJ26"/>
      <c r="BAK26"/>
      <c r="BAL26"/>
      <c r="BAM26"/>
      <c r="BAN26"/>
      <c r="BAO26"/>
      <c r="BAP26"/>
      <c r="BAQ26"/>
      <c r="BAR26"/>
      <c r="BAS26"/>
      <c r="BAT26"/>
      <c r="BAU26"/>
      <c r="BAV26"/>
      <c r="BAW26"/>
      <c r="BAX26"/>
      <c r="BAY26"/>
      <c r="BAZ26"/>
      <c r="BBA26"/>
      <c r="BBB26"/>
      <c r="BBC26"/>
      <c r="BBD26"/>
      <c r="BBE26"/>
      <c r="BBF26"/>
      <c r="BBG26"/>
      <c r="BBH26"/>
      <c r="BBI26"/>
      <c r="BBJ26"/>
      <c r="BBK26"/>
      <c r="BBL26"/>
      <c r="BBM26"/>
      <c r="BBN26"/>
      <c r="BBO26"/>
      <c r="BBP26"/>
      <c r="BBQ26"/>
      <c r="BBR26"/>
      <c r="BBS26"/>
      <c r="BBT26"/>
      <c r="BBU26"/>
      <c r="BBV26"/>
      <c r="BBW26"/>
      <c r="BBX26"/>
      <c r="BBY26"/>
      <c r="BBZ26"/>
      <c r="BCA26"/>
      <c r="BCB26"/>
      <c r="BCC26"/>
      <c r="BCD26"/>
      <c r="BCE26"/>
      <c r="BCF26"/>
      <c r="BCG26"/>
      <c r="BCH26"/>
      <c r="BCI26"/>
      <c r="BCJ26"/>
      <c r="BCK26"/>
      <c r="BCL26"/>
      <c r="BCM26"/>
      <c r="BCN26"/>
      <c r="BCO26"/>
      <c r="BCP26"/>
      <c r="BCQ26"/>
      <c r="BCR26"/>
      <c r="BCS26"/>
      <c r="BCT26"/>
      <c r="BCU26"/>
      <c r="BCV26"/>
      <c r="BCW26"/>
      <c r="BCX26"/>
      <c r="BCY26"/>
      <c r="BCZ26"/>
      <c r="BDA26"/>
      <c r="BDB26"/>
      <c r="BDC26"/>
      <c r="BDD26"/>
      <c r="BDE26"/>
      <c r="BDF26"/>
      <c r="BDG26"/>
      <c r="BDH26"/>
      <c r="BDI26"/>
      <c r="BDJ26"/>
      <c r="BDK26"/>
      <c r="BDL26"/>
      <c r="BDM26"/>
      <c r="BDN26"/>
      <c r="BDO26"/>
      <c r="BDP26"/>
      <c r="BDQ26"/>
      <c r="BDR26"/>
      <c r="BDS26"/>
      <c r="BDT26"/>
      <c r="BDU26"/>
      <c r="BDV26"/>
      <c r="BDW26"/>
      <c r="BDX26"/>
      <c r="BDY26"/>
      <c r="BDZ26"/>
      <c r="BEA26"/>
      <c r="BEB26"/>
      <c r="BEC26"/>
      <c r="BED26"/>
      <c r="BEE26"/>
      <c r="BEF26"/>
      <c r="BEG26"/>
      <c r="BEH26"/>
      <c r="BEI26"/>
      <c r="BEJ26"/>
      <c r="BEK26"/>
      <c r="BEL26"/>
      <c r="BEM26"/>
      <c r="BEN26"/>
      <c r="BEO26"/>
      <c r="BEP26"/>
      <c r="BEQ26"/>
      <c r="BER26"/>
      <c r="BES26"/>
      <c r="BET26"/>
      <c r="BEU26"/>
      <c r="BEV26"/>
      <c r="BEW26"/>
      <c r="BEX26"/>
      <c r="BEY26"/>
      <c r="BEZ26"/>
      <c r="BFA26"/>
      <c r="BFB26"/>
      <c r="BFC26"/>
      <c r="BFD26"/>
      <c r="BFE26"/>
      <c r="BFF26"/>
      <c r="BFG26"/>
      <c r="BFH26"/>
      <c r="BFI26"/>
      <c r="BFJ26"/>
      <c r="BFK26"/>
      <c r="BFL26"/>
      <c r="BFM26"/>
      <c r="BFN26"/>
      <c r="BFO26"/>
      <c r="BFP26"/>
      <c r="BFQ26"/>
      <c r="BFR26"/>
      <c r="BFS26"/>
      <c r="BFT26"/>
      <c r="BFU26"/>
      <c r="BFV26"/>
      <c r="BFW26"/>
      <c r="BFX26"/>
      <c r="BFY26"/>
      <c r="BFZ26"/>
      <c r="BGA26"/>
      <c r="BGB26"/>
      <c r="BGC26"/>
      <c r="BGD26"/>
      <c r="BGE26"/>
      <c r="BGF26"/>
      <c r="BGG26"/>
      <c r="BGH26"/>
      <c r="BGI26"/>
      <c r="BGJ26"/>
      <c r="BGK26"/>
      <c r="BGL26"/>
      <c r="BGM26"/>
      <c r="BGN26"/>
      <c r="BGO26"/>
      <c r="BGP26"/>
      <c r="BGQ26"/>
      <c r="BGR26"/>
      <c r="BGS26"/>
      <c r="BGT26"/>
      <c r="BGU26"/>
      <c r="BGV26"/>
      <c r="BGW26"/>
      <c r="BGX26"/>
      <c r="BGY26"/>
      <c r="BGZ26"/>
      <c r="BHA26"/>
      <c r="BHB26"/>
      <c r="BHC26"/>
      <c r="BHD26"/>
      <c r="BHE26"/>
      <c r="BHF26"/>
      <c r="BHG26"/>
      <c r="BHH26"/>
      <c r="BHI26"/>
      <c r="BHJ26"/>
      <c r="BHK26"/>
      <c r="BHL26"/>
      <c r="BHM26"/>
      <c r="BHN26"/>
      <c r="BHO26"/>
      <c r="BHP26"/>
      <c r="BHQ26"/>
      <c r="BHR26"/>
      <c r="BHS26"/>
      <c r="BHT26"/>
      <c r="BHU26"/>
      <c r="BHV26"/>
      <c r="BHW26"/>
      <c r="BHX26"/>
      <c r="BHY26"/>
      <c r="BHZ26"/>
      <c r="BIA26"/>
      <c r="BIB26"/>
      <c r="BIC26"/>
      <c r="BID26"/>
      <c r="BIE26"/>
      <c r="BIF26"/>
      <c r="BIG26"/>
      <c r="BIH26"/>
      <c r="BII26"/>
      <c r="BIJ26"/>
      <c r="BIK26"/>
      <c r="BIL26"/>
      <c r="BIM26"/>
      <c r="BIN26"/>
      <c r="BIO26"/>
      <c r="BIP26"/>
      <c r="BIQ26"/>
      <c r="BIR26"/>
      <c r="BIS26"/>
      <c r="BIT26"/>
      <c r="BIU26"/>
      <c r="BIV26"/>
      <c r="BIW26"/>
      <c r="BIX26"/>
      <c r="BIY26"/>
      <c r="BIZ26"/>
      <c r="BJA26"/>
      <c r="BJB26"/>
      <c r="BJC26"/>
      <c r="BJD26"/>
      <c r="BJE26"/>
      <c r="BJF26"/>
      <c r="BJG26"/>
      <c r="BJH26"/>
      <c r="BJI26"/>
      <c r="BJJ26"/>
      <c r="BJK26"/>
      <c r="BJL26"/>
      <c r="BJM26"/>
      <c r="BJN26"/>
      <c r="BJO26"/>
      <c r="BJP26"/>
      <c r="BJQ26"/>
      <c r="BJR26"/>
      <c r="BJS26"/>
      <c r="BJT26"/>
      <c r="BJU26"/>
      <c r="BJV26"/>
      <c r="BJW26"/>
      <c r="BJX26"/>
      <c r="BJY26"/>
      <c r="BJZ26"/>
      <c r="BKA26"/>
      <c r="BKB26"/>
      <c r="BKC26"/>
      <c r="BKD26"/>
      <c r="BKE26"/>
      <c r="BKF26"/>
      <c r="BKG26"/>
      <c r="BKH26"/>
      <c r="BKI26"/>
      <c r="BKJ26"/>
      <c r="BKK26"/>
      <c r="BKL26"/>
      <c r="BKM26"/>
      <c r="BKN26"/>
      <c r="BKO26"/>
      <c r="BKP26"/>
      <c r="BKQ26"/>
      <c r="BKR26"/>
      <c r="BKS26"/>
      <c r="BKT26"/>
      <c r="BKU26"/>
      <c r="BKV26"/>
      <c r="BKW26"/>
      <c r="BKX26"/>
      <c r="BKY26"/>
      <c r="BKZ26"/>
      <c r="BLA26"/>
      <c r="BLB26"/>
      <c r="BLC26"/>
      <c r="BLD26"/>
      <c r="BLE26"/>
      <c r="BLF26"/>
      <c r="BLG26"/>
      <c r="BLH26"/>
      <c r="BLI26"/>
      <c r="BLJ26"/>
      <c r="BLK26"/>
      <c r="BLL26"/>
      <c r="BLM26"/>
      <c r="BLN26"/>
      <c r="BLO26"/>
      <c r="BLP26"/>
      <c r="BLQ26"/>
      <c r="BLR26"/>
      <c r="BLS26"/>
      <c r="BLT26"/>
      <c r="BLU26"/>
      <c r="BLV26"/>
      <c r="BLW26"/>
      <c r="BLX26"/>
      <c r="BLY26"/>
      <c r="BLZ26"/>
      <c r="BMA26"/>
      <c r="BMB26"/>
      <c r="BMC26"/>
      <c r="BMD26"/>
      <c r="BME26"/>
      <c r="BMF26"/>
      <c r="BMG26"/>
      <c r="BMH26"/>
      <c r="BMI26"/>
      <c r="BMJ26"/>
      <c r="BMK26"/>
      <c r="BML26"/>
      <c r="BMM26"/>
      <c r="BMN26"/>
      <c r="BMO26"/>
      <c r="BMP26"/>
      <c r="BMQ26"/>
      <c r="BMR26"/>
      <c r="BMS26"/>
      <c r="BMT26"/>
      <c r="BMU26"/>
      <c r="BMV26"/>
      <c r="BMW26"/>
      <c r="BMX26"/>
      <c r="BMY26"/>
      <c r="BMZ26"/>
      <c r="BNA26"/>
      <c r="BNB26"/>
      <c r="BNC26"/>
      <c r="BND26"/>
      <c r="BNE26"/>
      <c r="BNF26"/>
      <c r="BNG26"/>
      <c r="BNH26"/>
      <c r="BNI26"/>
      <c r="BNJ26"/>
      <c r="BNK26"/>
      <c r="BNL26"/>
      <c r="BNM26"/>
      <c r="BNN26"/>
      <c r="BNO26"/>
      <c r="BNP26"/>
      <c r="BNQ26"/>
      <c r="BNR26"/>
      <c r="BNS26"/>
      <c r="BNT26"/>
      <c r="BNU26"/>
      <c r="BNV26"/>
      <c r="BNW26"/>
      <c r="BNX26"/>
      <c r="BNY26"/>
      <c r="BNZ26"/>
      <c r="BOA26"/>
      <c r="BOB26"/>
      <c r="BOC26"/>
      <c r="BOD26"/>
      <c r="BOE26"/>
      <c r="BOF26"/>
      <c r="BOG26"/>
      <c r="BOH26"/>
      <c r="BOI26"/>
      <c r="BOJ26"/>
      <c r="BOK26"/>
      <c r="BOL26"/>
      <c r="BOM26"/>
      <c r="BON26"/>
      <c r="BOO26"/>
      <c r="BOP26"/>
      <c r="BOQ26"/>
      <c r="BOR26"/>
      <c r="BOS26"/>
      <c r="BOT26"/>
      <c r="BOU26"/>
      <c r="BOV26"/>
      <c r="BOW26"/>
      <c r="BOX26"/>
      <c r="BOY26"/>
      <c r="BOZ26"/>
      <c r="BPA26"/>
      <c r="BPB26"/>
      <c r="BPC26"/>
      <c r="BPD26"/>
      <c r="BPE26"/>
      <c r="BPF26"/>
      <c r="BPG26"/>
      <c r="BPH26"/>
      <c r="BPI26"/>
      <c r="BPJ26"/>
      <c r="BPK26"/>
      <c r="BPL26"/>
      <c r="BPM26"/>
      <c r="BPN26"/>
      <c r="BPO26"/>
      <c r="BPP26"/>
      <c r="BPQ26"/>
      <c r="BPR26"/>
      <c r="BPS26"/>
      <c r="BPT26"/>
      <c r="BPU26"/>
      <c r="BPV26"/>
      <c r="BPW26"/>
      <c r="BPX26"/>
      <c r="BPY26"/>
      <c r="BPZ26"/>
      <c r="BQA26"/>
      <c r="BQB26"/>
      <c r="BQC26"/>
      <c r="BQD26"/>
      <c r="BQE26"/>
      <c r="BQF26"/>
      <c r="BQG26"/>
      <c r="BQH26"/>
      <c r="BQI26"/>
      <c r="BQJ26"/>
      <c r="BQK26"/>
      <c r="BQL26"/>
      <c r="BQM26"/>
      <c r="BQN26"/>
      <c r="BQO26"/>
      <c r="BQP26"/>
      <c r="BQQ26"/>
      <c r="BQR26"/>
      <c r="BQS26"/>
      <c r="BQT26"/>
      <c r="BQU26"/>
      <c r="BQV26"/>
      <c r="BQW26"/>
      <c r="BQX26"/>
      <c r="BQY26"/>
      <c r="BQZ26"/>
      <c r="BRA26"/>
      <c r="BRB26"/>
      <c r="BRC26"/>
      <c r="BRD26"/>
      <c r="BRE26"/>
      <c r="BRF26"/>
      <c r="BRG26"/>
      <c r="BRH26"/>
      <c r="BRI26"/>
      <c r="BRJ26"/>
      <c r="BRK26"/>
      <c r="BRL26"/>
      <c r="BRM26"/>
      <c r="BRN26"/>
      <c r="BRO26"/>
      <c r="BRP26"/>
      <c r="BRQ26"/>
      <c r="BRR26"/>
      <c r="BRS26"/>
      <c r="BRT26"/>
      <c r="BRU26"/>
      <c r="BRV26"/>
      <c r="BRW26"/>
      <c r="BRX26"/>
      <c r="BRY26"/>
      <c r="BRZ26"/>
      <c r="BSA26"/>
      <c r="BSB26"/>
      <c r="BSC26"/>
      <c r="BSD26"/>
      <c r="BSE26"/>
      <c r="BSF26"/>
      <c r="BSG26"/>
      <c r="BSH26"/>
      <c r="BSI26"/>
      <c r="BSJ26"/>
      <c r="BSK26"/>
      <c r="BSL26"/>
      <c r="BSM26"/>
      <c r="BSN26"/>
      <c r="BSO26"/>
      <c r="BSP26"/>
      <c r="BSQ26"/>
      <c r="BSR26"/>
      <c r="BSS26"/>
      <c r="BST26"/>
      <c r="BSU26"/>
      <c r="BSV26"/>
      <c r="BSW26"/>
      <c r="BSX26"/>
      <c r="BSY26"/>
      <c r="BSZ26"/>
      <c r="BTA26"/>
      <c r="BTB26"/>
      <c r="BTC26"/>
      <c r="BTD26"/>
      <c r="BTE26"/>
      <c r="BTF26"/>
      <c r="BTG26"/>
      <c r="BTH26"/>
      <c r="BTI26"/>
      <c r="BTJ26"/>
      <c r="BTK26"/>
      <c r="BTL26"/>
      <c r="BTM26"/>
      <c r="BTN26"/>
      <c r="BTO26"/>
      <c r="BTP26"/>
      <c r="BTQ26"/>
      <c r="BTR26"/>
      <c r="BTS26"/>
      <c r="BTT26"/>
      <c r="BTU26"/>
      <c r="BTV26"/>
      <c r="BTW26"/>
      <c r="BTX26"/>
      <c r="BTY26"/>
      <c r="BTZ26"/>
      <c r="BUA26"/>
      <c r="BUB26"/>
      <c r="BUC26"/>
      <c r="BUD26"/>
      <c r="BUE26"/>
      <c r="BUF26"/>
      <c r="BUG26"/>
      <c r="BUH26"/>
      <c r="BUI26"/>
      <c r="BUJ26"/>
      <c r="BUK26"/>
      <c r="BUL26"/>
      <c r="BUM26"/>
      <c r="BUN26"/>
      <c r="BUO26"/>
      <c r="BUP26"/>
      <c r="BUQ26"/>
      <c r="BUR26"/>
      <c r="BUS26"/>
      <c r="BUT26"/>
      <c r="BUU26"/>
      <c r="BUV26"/>
      <c r="BUW26"/>
      <c r="BUX26"/>
      <c r="BUY26"/>
      <c r="BUZ26"/>
      <c r="BVA26"/>
      <c r="BVB26"/>
      <c r="BVC26"/>
      <c r="BVD26"/>
      <c r="BVE26"/>
      <c r="BVF26"/>
      <c r="BVG26"/>
      <c r="BVH26"/>
      <c r="BVI26"/>
      <c r="BVJ26"/>
      <c r="BVK26"/>
      <c r="BVL26"/>
      <c r="BVM26"/>
      <c r="BVN26"/>
      <c r="BVO26"/>
      <c r="BVP26"/>
      <c r="BVQ26"/>
      <c r="BVR26"/>
      <c r="BVS26"/>
      <c r="BVT26"/>
      <c r="BVU26"/>
      <c r="BVV26"/>
      <c r="BVW26"/>
      <c r="BVX26"/>
      <c r="BVY26"/>
      <c r="BVZ26"/>
      <c r="BWA26"/>
      <c r="BWB26"/>
      <c r="BWC26"/>
      <c r="BWD26"/>
      <c r="BWE26"/>
      <c r="BWF26"/>
      <c r="BWG26"/>
      <c r="BWH26"/>
      <c r="BWI26"/>
      <c r="BWJ26"/>
      <c r="BWK26"/>
      <c r="BWL26"/>
      <c r="BWM26"/>
      <c r="BWN26"/>
      <c r="BWO26"/>
      <c r="BWP26"/>
      <c r="BWQ26"/>
      <c r="BWR26"/>
      <c r="BWS26"/>
      <c r="BWT26"/>
      <c r="BWU26"/>
      <c r="BWV26"/>
      <c r="BWW26"/>
      <c r="BWX26"/>
      <c r="BWY26"/>
      <c r="BWZ26"/>
      <c r="BXA26"/>
      <c r="BXB26"/>
      <c r="BXC26"/>
      <c r="BXD26"/>
      <c r="BXE26"/>
      <c r="BXF26"/>
      <c r="BXG26"/>
      <c r="BXH26"/>
      <c r="BXI26"/>
      <c r="BXJ26"/>
      <c r="BXK26"/>
      <c r="BXL26"/>
      <c r="BXM26"/>
      <c r="BXN26"/>
      <c r="BXO26"/>
      <c r="BXP26"/>
      <c r="BXQ26"/>
      <c r="BXR26"/>
      <c r="BXS26"/>
      <c r="BXT26"/>
      <c r="BXU26"/>
      <c r="BXV26"/>
      <c r="BXW26"/>
      <c r="BXX26"/>
      <c r="BXY26"/>
      <c r="BXZ26"/>
      <c r="BYA26"/>
      <c r="BYB26"/>
      <c r="BYC26"/>
      <c r="BYD26"/>
      <c r="BYE26"/>
      <c r="BYF26"/>
      <c r="BYG26"/>
      <c r="BYH26"/>
      <c r="BYI26"/>
      <c r="BYJ26"/>
      <c r="BYK26"/>
      <c r="BYL26"/>
      <c r="BYM26"/>
      <c r="BYN26"/>
      <c r="BYO26"/>
      <c r="BYP26"/>
      <c r="BYQ26"/>
      <c r="BYR26"/>
      <c r="BYS26"/>
      <c r="BYT26"/>
      <c r="BYU26"/>
      <c r="BYV26"/>
      <c r="BYW26"/>
      <c r="BYX26"/>
      <c r="BYY26"/>
      <c r="BYZ26"/>
      <c r="BZA26"/>
      <c r="BZB26"/>
      <c r="BZC26"/>
      <c r="BZD26"/>
      <c r="BZE26"/>
      <c r="BZF26"/>
      <c r="BZG26"/>
      <c r="BZH26"/>
      <c r="BZI26"/>
      <c r="BZJ26"/>
      <c r="BZK26"/>
      <c r="BZL26"/>
      <c r="BZM26"/>
      <c r="BZN26"/>
      <c r="BZO26"/>
      <c r="BZP26"/>
      <c r="BZQ26"/>
      <c r="BZR26"/>
      <c r="BZS26"/>
      <c r="BZT26"/>
      <c r="BZU26"/>
      <c r="BZV26"/>
      <c r="BZW26"/>
      <c r="BZX26"/>
      <c r="BZY26"/>
      <c r="BZZ26"/>
      <c r="CAA26"/>
      <c r="CAB26"/>
      <c r="CAC26"/>
      <c r="CAD26"/>
      <c r="CAE26"/>
      <c r="CAF26"/>
      <c r="CAG26"/>
      <c r="CAH26"/>
      <c r="CAI26"/>
      <c r="CAJ26"/>
      <c r="CAK26"/>
      <c r="CAL26"/>
      <c r="CAM26"/>
      <c r="CAN26"/>
      <c r="CAO26"/>
      <c r="CAP26"/>
      <c r="CAQ26"/>
      <c r="CAR26"/>
      <c r="CAS26"/>
      <c r="CAT26"/>
      <c r="CAU26"/>
      <c r="CAV26"/>
      <c r="CAW26"/>
      <c r="CAX26"/>
      <c r="CAY26"/>
      <c r="CAZ26"/>
      <c r="CBA26"/>
      <c r="CBB26"/>
      <c r="CBC26"/>
      <c r="CBD26"/>
      <c r="CBE26"/>
      <c r="CBF26"/>
      <c r="CBG26"/>
      <c r="CBH26"/>
      <c r="CBI26"/>
      <c r="CBJ26"/>
      <c r="CBK26"/>
      <c r="CBL26"/>
      <c r="CBM26"/>
      <c r="CBN26"/>
      <c r="CBO26"/>
      <c r="CBP26"/>
      <c r="CBQ26"/>
      <c r="CBR26"/>
      <c r="CBS26"/>
      <c r="CBT26"/>
      <c r="CBU26"/>
      <c r="CBV26"/>
      <c r="CBW26"/>
      <c r="CBX26"/>
      <c r="CBY26"/>
      <c r="CBZ26"/>
      <c r="CCA26"/>
      <c r="CCB26"/>
      <c r="CCC26"/>
      <c r="CCD26"/>
      <c r="CCE26"/>
      <c r="CCF26"/>
      <c r="CCG26"/>
      <c r="CCH26"/>
      <c r="CCI26"/>
      <c r="CCJ26"/>
      <c r="CCK26"/>
      <c r="CCL26"/>
      <c r="CCM26"/>
      <c r="CCN26"/>
      <c r="CCO26"/>
      <c r="CCP26"/>
      <c r="CCQ26"/>
      <c r="CCR26"/>
      <c r="CCS26"/>
      <c r="CCT26"/>
      <c r="CCU26"/>
      <c r="CCV26"/>
      <c r="CCW26"/>
      <c r="CCX26"/>
      <c r="CCY26"/>
      <c r="CCZ26"/>
      <c r="CDA26"/>
      <c r="CDB26"/>
      <c r="CDC26"/>
      <c r="CDD26"/>
      <c r="CDE26"/>
      <c r="CDF26"/>
      <c r="CDG26"/>
      <c r="CDH26"/>
      <c r="CDI26"/>
      <c r="CDJ26"/>
      <c r="CDK26"/>
      <c r="CDL26"/>
      <c r="CDM26"/>
      <c r="CDN26"/>
      <c r="CDO26"/>
      <c r="CDP26"/>
      <c r="CDQ26"/>
      <c r="CDR26"/>
      <c r="CDS26"/>
      <c r="CDT26"/>
      <c r="CDU26"/>
      <c r="CDV26"/>
      <c r="CDW26"/>
      <c r="CDX26"/>
      <c r="CDY26"/>
      <c r="CDZ26"/>
      <c r="CEA26"/>
      <c r="CEB26"/>
      <c r="CEC26"/>
      <c r="CED26"/>
      <c r="CEE26"/>
      <c r="CEF26"/>
      <c r="CEG26"/>
      <c r="CEH26"/>
      <c r="CEI26"/>
      <c r="CEJ26"/>
      <c r="CEK26"/>
      <c r="CEL26"/>
      <c r="CEM26"/>
      <c r="CEN26"/>
      <c r="CEO26"/>
      <c r="CEP26"/>
      <c r="CEQ26"/>
      <c r="CER26"/>
      <c r="CES26"/>
      <c r="CET26"/>
      <c r="CEU26"/>
      <c r="CEV26"/>
      <c r="CEW26"/>
      <c r="CEX26"/>
      <c r="CEY26"/>
      <c r="CEZ26"/>
      <c r="CFA26"/>
      <c r="CFB26"/>
      <c r="CFC26"/>
      <c r="CFD26"/>
      <c r="CFE26"/>
      <c r="CFF26"/>
      <c r="CFG26"/>
      <c r="CFH26"/>
      <c r="CFI26"/>
      <c r="CFJ26"/>
      <c r="CFK26"/>
      <c r="CFL26"/>
      <c r="CFM26"/>
      <c r="CFN26"/>
      <c r="CFO26"/>
      <c r="CFP26"/>
      <c r="CFQ26"/>
      <c r="CFR26"/>
      <c r="CFS26"/>
      <c r="CFT26"/>
      <c r="CFU26"/>
      <c r="CFV26"/>
      <c r="CFW26"/>
      <c r="CFX26"/>
      <c r="CFY26"/>
      <c r="CFZ26"/>
      <c r="CGA26"/>
      <c r="CGB26"/>
      <c r="CGC26"/>
      <c r="CGD26"/>
      <c r="CGE26"/>
      <c r="CGF26"/>
      <c r="CGG26"/>
      <c r="CGH26"/>
      <c r="CGI26"/>
      <c r="CGJ26"/>
      <c r="CGK26"/>
      <c r="CGL26"/>
      <c r="CGM26"/>
      <c r="CGN26"/>
      <c r="CGO26"/>
      <c r="CGP26"/>
      <c r="CGQ26"/>
      <c r="CGR26"/>
      <c r="CGS26"/>
      <c r="CGT26"/>
      <c r="CGU26"/>
      <c r="CGV26"/>
      <c r="CGW26"/>
      <c r="CGX26"/>
      <c r="CGY26"/>
      <c r="CGZ26"/>
      <c r="CHA26"/>
      <c r="CHB26"/>
      <c r="CHC26"/>
      <c r="CHD26"/>
      <c r="CHE26"/>
      <c r="CHF26"/>
      <c r="CHG26"/>
      <c r="CHH26"/>
      <c r="CHI26"/>
      <c r="CHJ26"/>
      <c r="CHK26"/>
      <c r="CHL26"/>
      <c r="CHM26"/>
      <c r="CHN26"/>
      <c r="CHO26"/>
      <c r="CHP26"/>
      <c r="CHQ26"/>
      <c r="CHR26"/>
      <c r="CHS26"/>
      <c r="CHT26"/>
      <c r="CHU26"/>
      <c r="CHV26"/>
      <c r="CHW26"/>
      <c r="CHX26"/>
      <c r="CHY26"/>
      <c r="CHZ26"/>
      <c r="CIA26"/>
      <c r="CIB26"/>
      <c r="CIC26"/>
      <c r="CID26"/>
      <c r="CIE26"/>
      <c r="CIF26"/>
      <c r="CIG26"/>
      <c r="CIH26"/>
      <c r="CII26"/>
      <c r="CIJ26"/>
      <c r="CIK26"/>
      <c r="CIL26"/>
      <c r="CIM26"/>
      <c r="CIN26"/>
      <c r="CIO26"/>
      <c r="CIP26"/>
      <c r="CIQ26"/>
      <c r="CIR26"/>
      <c r="CIS26"/>
      <c r="CIT26"/>
      <c r="CIU26"/>
      <c r="CIV26"/>
      <c r="CIW26"/>
      <c r="CIX26"/>
      <c r="CIY26"/>
      <c r="CIZ26"/>
      <c r="CJA26"/>
      <c r="CJB26"/>
      <c r="CJC26"/>
      <c r="CJD26"/>
      <c r="CJE26"/>
      <c r="CJF26"/>
      <c r="CJG26"/>
      <c r="CJH26"/>
      <c r="CJI26"/>
      <c r="CJJ26"/>
      <c r="CJK26"/>
      <c r="CJL26"/>
      <c r="CJM26"/>
      <c r="CJN26"/>
      <c r="CJO26"/>
      <c r="CJP26"/>
      <c r="CJQ26"/>
      <c r="CJR26"/>
      <c r="CJS26"/>
      <c r="CJT26"/>
      <c r="CJU26"/>
      <c r="CJV26"/>
      <c r="CJW26"/>
      <c r="CJX26"/>
      <c r="CJY26"/>
      <c r="CJZ26"/>
      <c r="CKA26"/>
      <c r="CKB26"/>
      <c r="CKC26"/>
      <c r="CKD26"/>
      <c r="CKE26"/>
      <c r="CKF26"/>
      <c r="CKG26"/>
      <c r="CKH26"/>
      <c r="CKI26"/>
      <c r="CKJ26"/>
      <c r="CKK26"/>
      <c r="CKL26"/>
      <c r="CKM26"/>
      <c r="CKN26"/>
      <c r="CKO26"/>
      <c r="CKP26"/>
      <c r="CKQ26"/>
      <c r="CKR26"/>
      <c r="CKS26"/>
      <c r="CKT26"/>
      <c r="CKU26"/>
      <c r="CKV26"/>
      <c r="CKW26"/>
      <c r="CKX26"/>
      <c r="CKY26"/>
      <c r="CKZ26"/>
      <c r="CLA26"/>
      <c r="CLB26"/>
      <c r="CLC26"/>
      <c r="CLD26"/>
      <c r="CLE26"/>
      <c r="CLF26"/>
      <c r="CLG26"/>
      <c r="CLH26"/>
      <c r="CLI26"/>
      <c r="CLJ26"/>
      <c r="CLK26"/>
      <c r="CLL26"/>
      <c r="CLM26"/>
      <c r="CLN26"/>
      <c r="CLO26"/>
      <c r="CLP26"/>
      <c r="CLQ26"/>
      <c r="CLR26"/>
      <c r="CLS26"/>
      <c r="CLT26"/>
      <c r="CLU26"/>
      <c r="CLV26"/>
      <c r="CLW26"/>
      <c r="CLX26"/>
      <c r="CLY26"/>
      <c r="CLZ26"/>
      <c r="CMA26"/>
      <c r="CMB26"/>
      <c r="CMC26"/>
      <c r="CMD26"/>
      <c r="CME26"/>
      <c r="CMF26"/>
      <c r="CMG26"/>
      <c r="CMH26"/>
      <c r="CMI26"/>
      <c r="CMJ26"/>
      <c r="CMK26"/>
      <c r="CML26"/>
      <c r="CMM26"/>
      <c r="CMN26"/>
      <c r="CMO26"/>
      <c r="CMP26"/>
      <c r="CMQ26"/>
      <c r="CMR26"/>
      <c r="CMS26"/>
      <c r="CMT26"/>
      <c r="CMU26"/>
      <c r="CMV26"/>
      <c r="CMW26"/>
      <c r="CMX26"/>
      <c r="CMY26"/>
      <c r="CMZ26"/>
      <c r="CNA26"/>
      <c r="CNB26"/>
      <c r="CNC26"/>
      <c r="CND26"/>
      <c r="CNE26"/>
      <c r="CNF26"/>
      <c r="CNG26"/>
      <c r="CNH26"/>
      <c r="CNI26"/>
      <c r="CNJ26"/>
      <c r="CNK26"/>
      <c r="CNL26"/>
      <c r="CNM26"/>
      <c r="CNN26"/>
      <c r="CNO26"/>
      <c r="CNP26"/>
      <c r="CNQ26"/>
      <c r="CNR26"/>
      <c r="CNS26"/>
      <c r="CNT26"/>
      <c r="CNU26"/>
      <c r="CNV26"/>
      <c r="CNW26"/>
      <c r="CNX26"/>
      <c r="CNY26"/>
      <c r="CNZ26"/>
      <c r="COA26"/>
      <c r="COB26"/>
      <c r="COC26"/>
      <c r="COD26"/>
      <c r="COE26"/>
      <c r="COF26"/>
      <c r="COG26"/>
      <c r="COH26"/>
      <c r="COI26"/>
      <c r="COJ26"/>
      <c r="COK26"/>
      <c r="COL26"/>
      <c r="COM26"/>
      <c r="CON26"/>
      <c r="COO26"/>
      <c r="COP26"/>
      <c r="COQ26"/>
      <c r="COR26"/>
      <c r="COS26"/>
      <c r="COT26"/>
      <c r="COU26"/>
      <c r="COV26"/>
      <c r="COW26"/>
      <c r="COX26"/>
      <c r="COY26"/>
      <c r="COZ26"/>
      <c r="CPA26"/>
      <c r="CPB26"/>
      <c r="CPC26"/>
      <c r="CPD26"/>
      <c r="CPE26"/>
      <c r="CPF26"/>
      <c r="CPG26"/>
      <c r="CPH26"/>
      <c r="CPI26"/>
      <c r="CPJ26"/>
      <c r="CPK26"/>
      <c r="CPL26"/>
      <c r="CPM26"/>
      <c r="CPN26"/>
      <c r="CPO26"/>
      <c r="CPP26"/>
      <c r="CPQ26"/>
      <c r="CPR26"/>
      <c r="CPS26"/>
      <c r="CPT26"/>
      <c r="CPU26"/>
      <c r="CPV26"/>
      <c r="CPW26"/>
      <c r="CPX26"/>
      <c r="CPY26"/>
      <c r="CPZ26"/>
      <c r="CQA26"/>
      <c r="CQB26"/>
      <c r="CQC26"/>
      <c r="CQD26"/>
      <c r="CQE26"/>
      <c r="CQF26"/>
      <c r="CQG26"/>
      <c r="CQH26"/>
      <c r="CQI26"/>
      <c r="CQJ26"/>
      <c r="CQK26"/>
      <c r="CQL26"/>
      <c r="CQM26"/>
      <c r="CQN26"/>
      <c r="CQO26"/>
      <c r="CQP26"/>
      <c r="CQQ26"/>
      <c r="CQR26"/>
      <c r="CQS26"/>
      <c r="CQT26"/>
      <c r="CQU26"/>
      <c r="CQV26"/>
      <c r="CQW26"/>
      <c r="CQX26"/>
      <c r="CQY26"/>
      <c r="CQZ26"/>
      <c r="CRA26"/>
      <c r="CRB26"/>
      <c r="CRC26"/>
      <c r="CRD26"/>
      <c r="CRE26"/>
      <c r="CRF26"/>
      <c r="CRG26"/>
      <c r="CRH26"/>
      <c r="CRI26"/>
      <c r="CRJ26"/>
      <c r="CRK26"/>
      <c r="CRL26"/>
      <c r="CRM26"/>
      <c r="CRN26"/>
      <c r="CRO26"/>
      <c r="CRP26"/>
      <c r="CRQ26"/>
      <c r="CRR26"/>
      <c r="CRS26"/>
      <c r="CRT26"/>
      <c r="CRU26"/>
      <c r="CRV26"/>
      <c r="CRW26"/>
      <c r="CRX26"/>
      <c r="CRY26"/>
      <c r="CRZ26"/>
      <c r="CSA26"/>
      <c r="CSB26"/>
      <c r="CSC26"/>
      <c r="CSD26"/>
      <c r="CSE26"/>
      <c r="CSF26"/>
      <c r="CSG26"/>
      <c r="CSH26"/>
      <c r="CSI26"/>
      <c r="CSJ26"/>
      <c r="CSK26"/>
      <c r="CSL26"/>
      <c r="CSM26"/>
      <c r="CSN26"/>
      <c r="CSO26"/>
      <c r="CSP26"/>
      <c r="CSQ26"/>
      <c r="CSR26"/>
      <c r="CSS26"/>
      <c r="CST26"/>
      <c r="CSU26"/>
      <c r="CSV26"/>
      <c r="CSW26"/>
      <c r="CSX26"/>
      <c r="CSY26"/>
      <c r="CSZ26"/>
      <c r="CTA26"/>
      <c r="CTB26"/>
      <c r="CTC26"/>
      <c r="CTD26"/>
      <c r="CTE26"/>
      <c r="CTF26"/>
      <c r="CTG26"/>
      <c r="CTH26"/>
      <c r="CTI26"/>
      <c r="CTJ26"/>
      <c r="CTK26"/>
      <c r="CTL26"/>
      <c r="CTM26"/>
      <c r="CTN26"/>
      <c r="CTO26"/>
      <c r="CTP26"/>
      <c r="CTQ26"/>
      <c r="CTR26"/>
      <c r="CTS26"/>
      <c r="CTT26"/>
      <c r="CTU26"/>
      <c r="CTV26"/>
      <c r="CTW26"/>
      <c r="CTX26"/>
      <c r="CTY26"/>
      <c r="CTZ26"/>
      <c r="CUA26"/>
      <c r="CUB26"/>
      <c r="CUC26"/>
      <c r="CUD26"/>
      <c r="CUE26"/>
      <c r="CUF26"/>
      <c r="CUG26"/>
      <c r="CUH26"/>
      <c r="CUI26"/>
      <c r="CUJ26"/>
      <c r="CUK26"/>
      <c r="CUL26"/>
      <c r="CUM26"/>
      <c r="CUN26"/>
      <c r="CUO26"/>
      <c r="CUP26"/>
      <c r="CUQ26"/>
      <c r="CUR26"/>
      <c r="CUS26"/>
      <c r="CUT26"/>
      <c r="CUU26"/>
      <c r="CUV26"/>
      <c r="CUW26"/>
      <c r="CUX26"/>
      <c r="CUY26"/>
      <c r="CUZ26"/>
      <c r="CVA26"/>
      <c r="CVB26"/>
      <c r="CVC26"/>
      <c r="CVD26"/>
      <c r="CVE26"/>
      <c r="CVF26"/>
      <c r="CVG26"/>
      <c r="CVH26"/>
      <c r="CVI26"/>
      <c r="CVJ26"/>
      <c r="CVK26"/>
      <c r="CVL26"/>
      <c r="CVM26"/>
      <c r="CVN26"/>
      <c r="CVO26"/>
      <c r="CVP26"/>
      <c r="CVQ26"/>
      <c r="CVR26"/>
      <c r="CVS26"/>
      <c r="CVT26"/>
      <c r="CVU26"/>
      <c r="CVV26"/>
      <c r="CVW26"/>
      <c r="CVX26"/>
      <c r="CVY26"/>
      <c r="CVZ26"/>
      <c r="CWA26"/>
      <c r="CWB26"/>
      <c r="CWC26"/>
      <c r="CWD26"/>
      <c r="CWE26"/>
      <c r="CWF26"/>
      <c r="CWG26"/>
      <c r="CWH26"/>
      <c r="CWI26"/>
      <c r="CWJ26"/>
      <c r="CWK26"/>
      <c r="CWL26"/>
      <c r="CWM26"/>
      <c r="CWN26"/>
      <c r="CWO26"/>
      <c r="CWP26"/>
      <c r="CWQ26"/>
      <c r="CWR26"/>
      <c r="CWS26"/>
      <c r="CWT26"/>
      <c r="CWU26"/>
      <c r="CWV26"/>
      <c r="CWW26"/>
      <c r="CWX26"/>
      <c r="CWY26"/>
      <c r="CWZ26"/>
      <c r="CXA26"/>
      <c r="CXB26"/>
      <c r="CXC26"/>
      <c r="CXD26"/>
      <c r="CXE26"/>
      <c r="CXF26"/>
      <c r="CXG26"/>
      <c r="CXH26"/>
      <c r="CXI26"/>
      <c r="CXJ26"/>
      <c r="CXK26"/>
      <c r="CXL26"/>
      <c r="CXM26"/>
      <c r="CXN26"/>
      <c r="CXO26"/>
      <c r="CXP26"/>
      <c r="CXQ26"/>
      <c r="CXR26"/>
      <c r="CXS26"/>
      <c r="CXT26"/>
      <c r="CXU26"/>
      <c r="CXV26"/>
      <c r="CXW26"/>
      <c r="CXX26"/>
      <c r="CXY26"/>
      <c r="CXZ26"/>
      <c r="CYA26"/>
      <c r="CYB26"/>
      <c r="CYC26"/>
      <c r="CYD26"/>
      <c r="CYE26"/>
      <c r="CYF26"/>
      <c r="CYG26"/>
      <c r="CYH26"/>
      <c r="CYI26"/>
      <c r="CYJ26"/>
      <c r="CYK26"/>
      <c r="CYL26"/>
      <c r="CYM26"/>
      <c r="CYN26"/>
      <c r="CYO26"/>
      <c r="CYP26"/>
      <c r="CYQ26"/>
      <c r="CYR26"/>
      <c r="CYS26"/>
      <c r="CYT26"/>
      <c r="CYU26"/>
      <c r="CYV26"/>
      <c r="CYW26"/>
      <c r="CYX26"/>
      <c r="CYY26"/>
      <c r="CYZ26"/>
      <c r="CZA26"/>
      <c r="CZB26"/>
      <c r="CZC26"/>
      <c r="CZD26"/>
      <c r="CZE26"/>
      <c r="CZF26"/>
      <c r="CZG26"/>
      <c r="CZH26"/>
      <c r="CZI26"/>
      <c r="CZJ26"/>
      <c r="CZK26"/>
      <c r="CZL26"/>
      <c r="CZM26"/>
      <c r="CZN26"/>
      <c r="CZO26"/>
      <c r="CZP26"/>
      <c r="CZQ26"/>
      <c r="CZR26"/>
      <c r="CZS26"/>
      <c r="CZT26"/>
      <c r="CZU26"/>
      <c r="CZV26"/>
      <c r="CZW26"/>
      <c r="CZX26"/>
      <c r="CZY26"/>
      <c r="CZZ26"/>
      <c r="DAA26"/>
      <c r="DAB26"/>
      <c r="DAC26"/>
      <c r="DAD26"/>
      <c r="DAE26"/>
      <c r="DAF26"/>
      <c r="DAG26"/>
      <c r="DAH26"/>
      <c r="DAI26"/>
      <c r="DAJ26"/>
      <c r="DAK26"/>
      <c r="DAL26"/>
      <c r="DAM26"/>
      <c r="DAN26"/>
      <c r="DAO26"/>
      <c r="DAP26"/>
      <c r="DAQ26"/>
      <c r="DAR26"/>
      <c r="DAS26"/>
      <c r="DAT26"/>
      <c r="DAU26"/>
      <c r="DAV26"/>
      <c r="DAW26"/>
      <c r="DAX26"/>
      <c r="DAY26"/>
      <c r="DAZ26"/>
      <c r="DBA26"/>
      <c r="DBB26"/>
      <c r="DBC26"/>
      <c r="DBD26"/>
      <c r="DBE26"/>
      <c r="DBF26"/>
      <c r="DBG26"/>
      <c r="DBH26"/>
      <c r="DBI26"/>
      <c r="DBJ26"/>
      <c r="DBK26"/>
      <c r="DBL26"/>
      <c r="DBM26"/>
      <c r="DBN26"/>
      <c r="DBO26"/>
      <c r="DBP26"/>
      <c r="DBQ26"/>
      <c r="DBR26"/>
      <c r="DBS26"/>
      <c r="DBT26"/>
      <c r="DBU26"/>
      <c r="DBV26"/>
      <c r="DBW26"/>
      <c r="DBX26"/>
      <c r="DBY26"/>
      <c r="DBZ26"/>
      <c r="DCA26"/>
      <c r="DCB26"/>
      <c r="DCC26"/>
      <c r="DCD26"/>
      <c r="DCE26"/>
      <c r="DCF26"/>
      <c r="DCG26"/>
      <c r="DCH26"/>
      <c r="DCI26"/>
      <c r="DCJ26"/>
      <c r="DCK26"/>
      <c r="DCL26"/>
      <c r="DCM26"/>
      <c r="DCN26"/>
      <c r="DCO26"/>
      <c r="DCP26"/>
      <c r="DCQ26"/>
      <c r="DCR26"/>
      <c r="DCS26"/>
      <c r="DCT26"/>
      <c r="DCU26"/>
      <c r="DCV26"/>
      <c r="DCW26"/>
      <c r="DCX26"/>
      <c r="DCY26"/>
      <c r="DCZ26"/>
      <c r="DDA26"/>
      <c r="DDB26"/>
      <c r="DDC26"/>
      <c r="DDD26"/>
      <c r="DDE26"/>
      <c r="DDF26"/>
      <c r="DDG26"/>
      <c r="DDH26"/>
      <c r="DDI26"/>
      <c r="DDJ26"/>
      <c r="DDK26"/>
      <c r="DDL26"/>
      <c r="DDM26"/>
      <c r="DDN26"/>
      <c r="DDO26"/>
      <c r="DDP26"/>
      <c r="DDQ26"/>
      <c r="DDR26"/>
      <c r="DDS26"/>
      <c r="DDT26"/>
      <c r="DDU26"/>
      <c r="DDV26"/>
      <c r="DDW26"/>
      <c r="DDX26"/>
      <c r="DDY26"/>
      <c r="DDZ26"/>
      <c r="DEA26"/>
      <c r="DEB26"/>
      <c r="DEC26"/>
      <c r="DED26"/>
      <c r="DEE26"/>
      <c r="DEF26"/>
      <c r="DEG26"/>
      <c r="DEH26"/>
      <c r="DEI26"/>
      <c r="DEJ26"/>
      <c r="DEK26"/>
      <c r="DEL26"/>
      <c r="DEM26"/>
      <c r="DEN26"/>
      <c r="DEO26"/>
      <c r="DEP26"/>
      <c r="DEQ26"/>
      <c r="DER26"/>
      <c r="DES26"/>
      <c r="DET26"/>
      <c r="DEU26"/>
      <c r="DEV26"/>
      <c r="DEW26"/>
      <c r="DEX26"/>
      <c r="DEY26"/>
      <c r="DEZ26"/>
      <c r="DFA26"/>
      <c r="DFB26"/>
      <c r="DFC26"/>
      <c r="DFD26"/>
      <c r="DFE26"/>
      <c r="DFF26"/>
      <c r="DFG26"/>
      <c r="DFH26"/>
      <c r="DFI26"/>
      <c r="DFJ26"/>
      <c r="DFK26"/>
      <c r="DFL26"/>
      <c r="DFM26"/>
      <c r="DFN26"/>
      <c r="DFO26"/>
      <c r="DFP26"/>
      <c r="DFQ26"/>
      <c r="DFR26"/>
      <c r="DFS26"/>
      <c r="DFT26"/>
      <c r="DFU26"/>
      <c r="DFV26"/>
      <c r="DFW26"/>
      <c r="DFX26"/>
      <c r="DFY26"/>
      <c r="DFZ26"/>
      <c r="DGA26"/>
      <c r="DGB26"/>
      <c r="DGC26"/>
      <c r="DGD26"/>
      <c r="DGE26"/>
      <c r="DGF26"/>
      <c r="DGG26"/>
      <c r="DGH26"/>
      <c r="DGI26"/>
      <c r="DGJ26"/>
      <c r="DGK26"/>
      <c r="DGL26"/>
      <c r="DGM26"/>
      <c r="DGN26"/>
      <c r="DGO26"/>
      <c r="DGP26"/>
      <c r="DGQ26"/>
      <c r="DGR26"/>
      <c r="DGS26"/>
      <c r="DGT26"/>
      <c r="DGU26"/>
      <c r="DGV26"/>
      <c r="DGW26"/>
      <c r="DGX26"/>
      <c r="DGY26"/>
      <c r="DGZ26"/>
      <c r="DHA26"/>
      <c r="DHB26"/>
      <c r="DHC26"/>
      <c r="DHD26"/>
      <c r="DHE26"/>
      <c r="DHF26"/>
      <c r="DHG26"/>
      <c r="DHH26"/>
      <c r="DHI26"/>
      <c r="DHJ26"/>
      <c r="DHK26"/>
      <c r="DHL26"/>
      <c r="DHM26"/>
      <c r="DHN26"/>
      <c r="DHO26"/>
      <c r="DHP26"/>
      <c r="DHQ26"/>
      <c r="DHR26"/>
      <c r="DHS26"/>
      <c r="DHT26"/>
      <c r="DHU26"/>
      <c r="DHV26"/>
      <c r="DHW26"/>
      <c r="DHX26"/>
      <c r="DHY26"/>
      <c r="DHZ26"/>
      <c r="DIA26"/>
      <c r="DIB26"/>
      <c r="DIC26"/>
      <c r="DID26"/>
      <c r="DIE26"/>
      <c r="DIF26"/>
      <c r="DIG26"/>
      <c r="DIH26"/>
      <c r="DII26"/>
      <c r="DIJ26"/>
      <c r="DIK26"/>
      <c r="DIL26"/>
      <c r="DIM26"/>
      <c r="DIN26"/>
      <c r="DIO26"/>
      <c r="DIP26"/>
      <c r="DIQ26"/>
      <c r="DIR26"/>
      <c r="DIS26"/>
      <c r="DIT26"/>
      <c r="DIU26"/>
      <c r="DIV26"/>
      <c r="DIW26"/>
      <c r="DIX26"/>
      <c r="DIY26"/>
      <c r="DIZ26"/>
      <c r="DJA26"/>
      <c r="DJB26"/>
      <c r="DJC26"/>
      <c r="DJD26"/>
      <c r="DJE26"/>
      <c r="DJF26"/>
      <c r="DJG26"/>
      <c r="DJH26"/>
      <c r="DJI26"/>
      <c r="DJJ26"/>
      <c r="DJK26"/>
      <c r="DJL26"/>
      <c r="DJM26"/>
      <c r="DJN26"/>
      <c r="DJO26"/>
      <c r="DJP26"/>
      <c r="DJQ26"/>
      <c r="DJR26"/>
      <c r="DJS26"/>
      <c r="DJT26"/>
      <c r="DJU26"/>
      <c r="DJV26"/>
      <c r="DJW26"/>
      <c r="DJX26"/>
      <c r="DJY26"/>
      <c r="DJZ26"/>
      <c r="DKA26"/>
      <c r="DKB26"/>
      <c r="DKC26"/>
      <c r="DKD26"/>
      <c r="DKE26"/>
      <c r="DKF26"/>
      <c r="DKG26"/>
      <c r="DKH26"/>
      <c r="DKI26"/>
      <c r="DKJ26"/>
      <c r="DKK26"/>
      <c r="DKL26"/>
      <c r="DKM26"/>
      <c r="DKN26"/>
      <c r="DKO26"/>
      <c r="DKP26"/>
      <c r="DKQ26"/>
      <c r="DKR26"/>
      <c r="DKS26"/>
      <c r="DKT26"/>
      <c r="DKU26"/>
      <c r="DKV26"/>
      <c r="DKW26"/>
      <c r="DKX26"/>
      <c r="DKY26"/>
      <c r="DKZ26"/>
      <c r="DLA26"/>
      <c r="DLB26"/>
      <c r="DLC26"/>
      <c r="DLD26"/>
      <c r="DLE26"/>
      <c r="DLF26"/>
      <c r="DLG26"/>
      <c r="DLH26"/>
      <c r="DLI26"/>
      <c r="DLJ26"/>
      <c r="DLK26"/>
      <c r="DLL26"/>
      <c r="DLM26"/>
      <c r="DLN26"/>
      <c r="DLO26"/>
      <c r="DLP26"/>
      <c r="DLQ26"/>
      <c r="DLR26"/>
      <c r="DLS26"/>
      <c r="DLT26"/>
      <c r="DLU26"/>
      <c r="DLV26"/>
      <c r="DLW26"/>
      <c r="DLX26"/>
      <c r="DLY26"/>
      <c r="DLZ26"/>
      <c r="DMA26"/>
      <c r="DMB26"/>
      <c r="DMC26"/>
      <c r="DMD26"/>
      <c r="DME26"/>
      <c r="DMF26"/>
      <c r="DMG26"/>
      <c r="DMH26"/>
      <c r="DMI26"/>
      <c r="DMJ26"/>
      <c r="DMK26"/>
      <c r="DML26"/>
      <c r="DMM26"/>
      <c r="DMN26"/>
      <c r="DMO26"/>
      <c r="DMP26"/>
      <c r="DMQ26"/>
      <c r="DMR26"/>
      <c r="DMS26"/>
      <c r="DMT26"/>
      <c r="DMU26"/>
      <c r="DMV26"/>
      <c r="DMW26"/>
      <c r="DMX26"/>
      <c r="DMY26"/>
      <c r="DMZ26"/>
      <c r="DNA26"/>
      <c r="DNB26"/>
      <c r="DNC26"/>
      <c r="DND26"/>
      <c r="DNE26"/>
      <c r="DNF26"/>
      <c r="DNG26"/>
      <c r="DNH26"/>
      <c r="DNI26"/>
      <c r="DNJ26"/>
      <c r="DNK26"/>
      <c r="DNL26"/>
      <c r="DNM26"/>
      <c r="DNN26"/>
      <c r="DNO26"/>
      <c r="DNP26"/>
      <c r="DNQ26"/>
      <c r="DNR26"/>
      <c r="DNS26"/>
      <c r="DNT26"/>
      <c r="DNU26"/>
      <c r="DNV26"/>
      <c r="DNW26"/>
      <c r="DNX26"/>
      <c r="DNY26"/>
      <c r="DNZ26"/>
      <c r="DOA26"/>
      <c r="DOB26"/>
      <c r="DOC26"/>
      <c r="DOD26"/>
      <c r="DOE26"/>
      <c r="DOF26"/>
      <c r="DOG26"/>
      <c r="DOH26"/>
      <c r="DOI26"/>
      <c r="DOJ26"/>
      <c r="DOK26"/>
      <c r="DOL26"/>
      <c r="DOM26"/>
      <c r="DON26"/>
      <c r="DOO26"/>
      <c r="DOP26"/>
      <c r="DOQ26"/>
      <c r="DOR26"/>
      <c r="DOS26"/>
      <c r="DOT26"/>
      <c r="DOU26"/>
      <c r="DOV26"/>
      <c r="DOW26"/>
      <c r="DOX26"/>
      <c r="DOY26"/>
      <c r="DOZ26"/>
      <c r="DPA26"/>
      <c r="DPB26"/>
      <c r="DPC26"/>
      <c r="DPD26"/>
      <c r="DPE26"/>
      <c r="DPF26"/>
      <c r="DPG26"/>
      <c r="DPH26"/>
      <c r="DPI26"/>
      <c r="DPJ26"/>
      <c r="DPK26"/>
      <c r="DPL26"/>
      <c r="DPM26"/>
      <c r="DPN26"/>
      <c r="DPO26"/>
      <c r="DPP26"/>
      <c r="DPQ26"/>
      <c r="DPR26"/>
      <c r="DPS26"/>
      <c r="DPT26"/>
      <c r="DPU26"/>
      <c r="DPV26"/>
      <c r="DPW26"/>
      <c r="DPX26"/>
      <c r="DPY26"/>
      <c r="DPZ26"/>
      <c r="DQA26"/>
      <c r="DQB26"/>
      <c r="DQC26"/>
      <c r="DQD26"/>
      <c r="DQE26"/>
      <c r="DQF26"/>
      <c r="DQG26"/>
      <c r="DQH26"/>
      <c r="DQI26"/>
      <c r="DQJ26"/>
      <c r="DQK26"/>
      <c r="DQL26"/>
      <c r="DQM26"/>
      <c r="DQN26"/>
      <c r="DQO26"/>
      <c r="DQP26"/>
      <c r="DQQ26"/>
      <c r="DQR26"/>
      <c r="DQS26"/>
      <c r="DQT26"/>
      <c r="DQU26"/>
      <c r="DQV26"/>
      <c r="DQW26"/>
      <c r="DQX26"/>
      <c r="DQY26"/>
      <c r="DQZ26"/>
      <c r="DRA26"/>
      <c r="DRB26"/>
      <c r="DRC26"/>
      <c r="DRD26"/>
      <c r="DRE26"/>
      <c r="DRF26"/>
      <c r="DRG26"/>
      <c r="DRH26"/>
      <c r="DRI26"/>
      <c r="DRJ26"/>
      <c r="DRK26"/>
      <c r="DRL26"/>
      <c r="DRM26"/>
      <c r="DRN26"/>
      <c r="DRO26"/>
      <c r="DRP26"/>
      <c r="DRQ26"/>
      <c r="DRR26"/>
      <c r="DRS26"/>
      <c r="DRT26"/>
      <c r="DRU26"/>
      <c r="DRV26"/>
      <c r="DRW26"/>
      <c r="DRX26"/>
      <c r="DRY26"/>
      <c r="DRZ26"/>
      <c r="DSA26"/>
      <c r="DSB26"/>
      <c r="DSC26"/>
      <c r="DSD26"/>
      <c r="DSE26"/>
      <c r="DSF26"/>
      <c r="DSG26"/>
      <c r="DSH26"/>
      <c r="DSI26"/>
      <c r="DSJ26"/>
      <c r="DSK26"/>
      <c r="DSL26"/>
      <c r="DSM26"/>
      <c r="DSN26"/>
      <c r="DSO26"/>
      <c r="DSP26"/>
      <c r="DSQ26"/>
      <c r="DSR26"/>
      <c r="DSS26"/>
      <c r="DST26"/>
      <c r="DSU26"/>
      <c r="DSV26"/>
      <c r="DSW26"/>
      <c r="DSX26"/>
      <c r="DSY26"/>
      <c r="DSZ26"/>
      <c r="DTA26"/>
      <c r="DTB26"/>
      <c r="DTC26"/>
      <c r="DTD26"/>
      <c r="DTE26"/>
      <c r="DTF26"/>
      <c r="DTG26"/>
      <c r="DTH26"/>
      <c r="DTI26"/>
      <c r="DTJ26"/>
      <c r="DTK26"/>
      <c r="DTL26"/>
      <c r="DTM26"/>
      <c r="DTN26"/>
      <c r="DTO26"/>
      <c r="DTP26"/>
      <c r="DTQ26"/>
      <c r="DTR26"/>
      <c r="DTS26"/>
      <c r="DTT26"/>
      <c r="DTU26"/>
      <c r="DTV26"/>
      <c r="DTW26"/>
      <c r="DTX26"/>
      <c r="DTY26"/>
      <c r="DTZ26"/>
      <c r="DUA26"/>
      <c r="DUB26"/>
      <c r="DUC26"/>
      <c r="DUD26"/>
      <c r="DUE26"/>
      <c r="DUF26"/>
      <c r="DUG26"/>
      <c r="DUH26"/>
      <c r="DUI26"/>
      <c r="DUJ26"/>
      <c r="DUK26"/>
      <c r="DUL26"/>
      <c r="DUM26"/>
      <c r="DUN26"/>
      <c r="DUO26"/>
      <c r="DUP26"/>
      <c r="DUQ26"/>
      <c r="DUR26"/>
      <c r="DUS26"/>
      <c r="DUT26"/>
      <c r="DUU26"/>
      <c r="DUV26"/>
      <c r="DUW26"/>
      <c r="DUX26"/>
      <c r="DUY26"/>
      <c r="DUZ26"/>
      <c r="DVA26"/>
      <c r="DVB26"/>
      <c r="DVC26"/>
      <c r="DVD26"/>
      <c r="DVE26"/>
      <c r="DVF26"/>
      <c r="DVG26"/>
      <c r="DVH26"/>
      <c r="DVI26"/>
      <c r="DVJ26"/>
      <c r="DVK26"/>
      <c r="DVL26"/>
      <c r="DVM26"/>
      <c r="DVN26"/>
      <c r="DVO26"/>
      <c r="DVP26"/>
      <c r="DVQ26"/>
      <c r="DVR26"/>
      <c r="DVS26"/>
      <c r="DVT26"/>
      <c r="DVU26"/>
      <c r="DVV26"/>
      <c r="DVW26"/>
      <c r="DVX26"/>
      <c r="DVY26"/>
      <c r="DVZ26"/>
      <c r="DWA26"/>
      <c r="DWB26"/>
      <c r="DWC26"/>
      <c r="DWD26"/>
      <c r="DWE26"/>
      <c r="DWF26"/>
      <c r="DWG26"/>
      <c r="DWH26"/>
      <c r="DWI26"/>
      <c r="DWJ26"/>
      <c r="DWK26"/>
      <c r="DWL26"/>
      <c r="DWM26"/>
      <c r="DWN26"/>
      <c r="DWO26"/>
      <c r="DWP26"/>
      <c r="DWQ26"/>
      <c r="DWR26"/>
      <c r="DWS26"/>
      <c r="DWT26"/>
      <c r="DWU26"/>
      <c r="DWV26"/>
      <c r="DWW26"/>
      <c r="DWX26"/>
      <c r="DWY26"/>
      <c r="DWZ26"/>
      <c r="DXA26"/>
      <c r="DXB26"/>
      <c r="DXC26"/>
      <c r="DXD26"/>
      <c r="DXE26"/>
      <c r="DXF26"/>
      <c r="DXG26"/>
      <c r="DXH26"/>
      <c r="DXI26"/>
      <c r="DXJ26"/>
      <c r="DXK26"/>
      <c r="DXL26"/>
      <c r="DXM26"/>
      <c r="DXN26"/>
      <c r="DXO26"/>
      <c r="DXP26"/>
      <c r="DXQ26"/>
      <c r="DXR26"/>
      <c r="DXS26"/>
      <c r="DXT26"/>
      <c r="DXU26"/>
      <c r="DXV26"/>
      <c r="DXW26"/>
      <c r="DXX26"/>
      <c r="DXY26"/>
      <c r="DXZ26"/>
      <c r="DYA26"/>
      <c r="DYB26"/>
      <c r="DYC26"/>
      <c r="DYD26"/>
      <c r="DYE26"/>
      <c r="DYF26"/>
      <c r="DYG26"/>
      <c r="DYH26"/>
      <c r="DYI26"/>
      <c r="DYJ26"/>
      <c r="DYK26"/>
      <c r="DYL26"/>
      <c r="DYM26"/>
      <c r="DYN26"/>
      <c r="DYO26"/>
      <c r="DYP26"/>
      <c r="DYQ26"/>
      <c r="DYR26"/>
      <c r="DYS26"/>
      <c r="DYT26"/>
      <c r="DYU26"/>
      <c r="DYV26"/>
      <c r="DYW26"/>
      <c r="DYX26"/>
      <c r="DYY26"/>
      <c r="DYZ26"/>
      <c r="DZA26"/>
      <c r="DZB26"/>
      <c r="DZC26"/>
      <c r="DZD26"/>
      <c r="DZE26"/>
      <c r="DZF26"/>
      <c r="DZG26"/>
      <c r="DZH26"/>
      <c r="DZI26"/>
      <c r="DZJ26"/>
      <c r="DZK26"/>
      <c r="DZL26"/>
      <c r="DZM26"/>
      <c r="DZN26"/>
      <c r="DZO26"/>
      <c r="DZP26"/>
      <c r="DZQ26"/>
      <c r="DZR26"/>
      <c r="DZS26"/>
      <c r="DZT26"/>
      <c r="DZU26"/>
      <c r="DZV26"/>
      <c r="DZW26"/>
      <c r="DZX26"/>
      <c r="DZY26"/>
      <c r="DZZ26"/>
      <c r="EAA26"/>
      <c r="EAB26"/>
      <c r="EAC26"/>
      <c r="EAD26"/>
      <c r="EAE26"/>
      <c r="EAF26"/>
      <c r="EAG26"/>
      <c r="EAH26"/>
      <c r="EAI26"/>
      <c r="EAJ26"/>
      <c r="EAK26"/>
      <c r="EAL26"/>
      <c r="EAM26"/>
      <c r="EAN26"/>
      <c r="EAO26"/>
      <c r="EAP26"/>
      <c r="EAQ26"/>
      <c r="EAR26"/>
      <c r="EAS26"/>
      <c r="EAT26"/>
      <c r="EAU26"/>
      <c r="EAV26"/>
      <c r="EAW26"/>
      <c r="EAX26"/>
      <c r="EAY26"/>
      <c r="EAZ26"/>
      <c r="EBA26"/>
      <c r="EBB26"/>
      <c r="EBC26"/>
      <c r="EBD26"/>
      <c r="EBE26"/>
      <c r="EBF26"/>
      <c r="EBG26"/>
      <c r="EBH26"/>
      <c r="EBI26"/>
      <c r="EBJ26"/>
      <c r="EBK26"/>
      <c r="EBL26"/>
      <c r="EBM26"/>
      <c r="EBN26"/>
      <c r="EBO26"/>
      <c r="EBP26"/>
      <c r="EBQ26"/>
      <c r="EBR26"/>
      <c r="EBS26"/>
      <c r="EBT26"/>
      <c r="EBU26"/>
      <c r="EBV26"/>
      <c r="EBW26"/>
      <c r="EBX26"/>
      <c r="EBY26"/>
      <c r="EBZ26"/>
      <c r="ECA26"/>
      <c r="ECB26"/>
      <c r="ECC26"/>
      <c r="ECD26"/>
      <c r="ECE26"/>
      <c r="ECF26"/>
      <c r="ECG26"/>
      <c r="ECH26"/>
      <c r="ECI26"/>
      <c r="ECJ26"/>
      <c r="ECK26"/>
      <c r="ECL26"/>
      <c r="ECM26"/>
      <c r="ECN26"/>
      <c r="ECO26"/>
      <c r="ECP26"/>
      <c r="ECQ26"/>
      <c r="ECR26"/>
      <c r="ECS26"/>
      <c r="ECT26"/>
      <c r="ECU26"/>
      <c r="ECV26"/>
      <c r="ECW26"/>
      <c r="ECX26"/>
      <c r="ECY26"/>
      <c r="ECZ26"/>
      <c r="EDA26"/>
      <c r="EDB26"/>
      <c r="EDC26"/>
      <c r="EDD26"/>
      <c r="EDE26"/>
      <c r="EDF26"/>
      <c r="EDG26"/>
      <c r="EDH26"/>
      <c r="EDI26"/>
      <c r="EDJ26"/>
      <c r="EDK26"/>
      <c r="EDL26"/>
      <c r="EDM26"/>
      <c r="EDN26"/>
      <c r="EDO26"/>
      <c r="EDP26"/>
      <c r="EDQ26"/>
      <c r="EDR26"/>
      <c r="EDS26"/>
      <c r="EDT26"/>
      <c r="EDU26"/>
      <c r="EDV26"/>
      <c r="EDW26"/>
      <c r="EDX26"/>
      <c r="EDY26"/>
      <c r="EDZ26"/>
      <c r="EEA26"/>
      <c r="EEB26"/>
      <c r="EEC26"/>
      <c r="EED26"/>
      <c r="EEE26"/>
      <c r="EEF26"/>
      <c r="EEG26"/>
      <c r="EEH26"/>
      <c r="EEI26"/>
      <c r="EEJ26"/>
      <c r="EEK26"/>
      <c r="EEL26"/>
      <c r="EEM26"/>
      <c r="EEN26"/>
      <c r="EEO26"/>
      <c r="EEP26"/>
      <c r="EEQ26"/>
      <c r="EER26"/>
      <c r="EES26"/>
      <c r="EET26"/>
      <c r="EEU26"/>
      <c r="EEV26"/>
      <c r="EEW26"/>
      <c r="EEX26"/>
      <c r="EEY26"/>
      <c r="EEZ26"/>
      <c r="EFA26"/>
      <c r="EFB26"/>
      <c r="EFC26"/>
      <c r="EFD26"/>
      <c r="EFE26"/>
      <c r="EFF26"/>
      <c r="EFG26"/>
      <c r="EFH26"/>
      <c r="EFI26"/>
      <c r="EFJ26"/>
      <c r="EFK26"/>
      <c r="EFL26"/>
      <c r="EFM26"/>
      <c r="EFN26"/>
      <c r="EFO26"/>
      <c r="EFP26"/>
      <c r="EFQ26"/>
      <c r="EFR26"/>
      <c r="EFS26"/>
      <c r="EFT26"/>
      <c r="EFU26"/>
      <c r="EFV26"/>
      <c r="EFW26"/>
      <c r="EFX26"/>
      <c r="EFY26"/>
      <c r="EFZ26"/>
      <c r="EGA26"/>
      <c r="EGB26"/>
      <c r="EGC26"/>
      <c r="EGD26"/>
      <c r="EGE26"/>
      <c r="EGF26"/>
      <c r="EGG26"/>
      <c r="EGH26"/>
      <c r="EGI26"/>
      <c r="EGJ26"/>
      <c r="EGK26"/>
      <c r="EGL26"/>
      <c r="EGM26"/>
      <c r="EGN26"/>
      <c r="EGO26"/>
      <c r="EGP26"/>
      <c r="EGQ26"/>
      <c r="EGR26"/>
      <c r="EGS26"/>
      <c r="EGT26"/>
      <c r="EGU26"/>
      <c r="EGV26"/>
      <c r="EGW26"/>
      <c r="EGX26"/>
      <c r="EGY26"/>
      <c r="EGZ26"/>
      <c r="EHA26"/>
      <c r="EHB26"/>
      <c r="EHC26"/>
      <c r="EHD26"/>
      <c r="EHE26"/>
      <c r="EHF26"/>
      <c r="EHG26"/>
      <c r="EHH26"/>
      <c r="EHI26"/>
      <c r="EHJ26"/>
      <c r="EHK26"/>
      <c r="EHL26"/>
      <c r="EHM26"/>
      <c r="EHN26"/>
      <c r="EHO26"/>
      <c r="EHP26"/>
      <c r="EHQ26"/>
      <c r="EHR26"/>
      <c r="EHS26"/>
      <c r="EHT26"/>
      <c r="EHU26"/>
      <c r="EHV26"/>
      <c r="EHW26"/>
      <c r="EHX26"/>
      <c r="EHY26"/>
      <c r="EHZ26"/>
      <c r="EIA26"/>
      <c r="EIB26"/>
      <c r="EIC26"/>
      <c r="EID26"/>
      <c r="EIE26"/>
      <c r="EIF26"/>
      <c r="EIG26"/>
      <c r="EIH26"/>
      <c r="EII26"/>
      <c r="EIJ26"/>
      <c r="EIK26"/>
      <c r="EIL26"/>
      <c r="EIM26"/>
      <c r="EIN26"/>
      <c r="EIO26"/>
      <c r="EIP26"/>
      <c r="EIQ26"/>
      <c r="EIR26"/>
      <c r="EIS26"/>
      <c r="EIT26"/>
      <c r="EIU26"/>
      <c r="EIV26"/>
      <c r="EIW26"/>
      <c r="EIX26"/>
      <c r="EIY26"/>
      <c r="EIZ26"/>
      <c r="EJA26"/>
      <c r="EJB26"/>
      <c r="EJC26"/>
      <c r="EJD26"/>
      <c r="EJE26"/>
      <c r="EJF26"/>
      <c r="EJG26"/>
      <c r="EJH26"/>
      <c r="EJI26"/>
      <c r="EJJ26"/>
      <c r="EJK26"/>
      <c r="EJL26"/>
      <c r="EJM26"/>
      <c r="EJN26"/>
      <c r="EJO26"/>
      <c r="EJP26"/>
      <c r="EJQ26"/>
      <c r="EJR26"/>
      <c r="EJS26"/>
      <c r="EJT26"/>
      <c r="EJU26"/>
      <c r="EJV26"/>
      <c r="EJW26"/>
      <c r="EJX26"/>
      <c r="EJY26"/>
      <c r="EJZ26"/>
      <c r="EKA26"/>
      <c r="EKB26"/>
      <c r="EKC26"/>
      <c r="EKD26"/>
      <c r="EKE26"/>
      <c r="EKF26"/>
      <c r="EKG26"/>
      <c r="EKH26"/>
      <c r="EKI26"/>
      <c r="EKJ26"/>
      <c r="EKK26"/>
      <c r="EKL26"/>
      <c r="EKM26"/>
      <c r="EKN26"/>
      <c r="EKO26"/>
      <c r="EKP26"/>
      <c r="EKQ26"/>
      <c r="EKR26"/>
      <c r="EKS26"/>
      <c r="EKT26"/>
      <c r="EKU26"/>
      <c r="EKV26"/>
      <c r="EKW26"/>
      <c r="EKX26"/>
      <c r="EKY26"/>
      <c r="EKZ26"/>
      <c r="ELA26"/>
      <c r="ELB26"/>
      <c r="ELC26"/>
      <c r="ELD26"/>
      <c r="ELE26"/>
      <c r="ELF26"/>
      <c r="ELG26"/>
      <c r="ELH26"/>
      <c r="ELI26"/>
      <c r="ELJ26"/>
      <c r="ELK26"/>
      <c r="ELL26"/>
      <c r="ELM26"/>
      <c r="ELN26"/>
      <c r="ELO26"/>
      <c r="ELP26"/>
      <c r="ELQ26"/>
      <c r="ELR26"/>
      <c r="ELS26"/>
      <c r="ELT26"/>
      <c r="ELU26"/>
      <c r="ELV26"/>
      <c r="ELW26"/>
      <c r="ELX26"/>
      <c r="ELY26"/>
      <c r="ELZ26"/>
      <c r="EMA26"/>
      <c r="EMB26"/>
      <c r="EMC26"/>
      <c r="EMD26"/>
      <c r="EME26"/>
      <c r="EMF26"/>
      <c r="EMG26"/>
      <c r="EMH26"/>
      <c r="EMI26"/>
      <c r="EMJ26"/>
      <c r="EMK26"/>
      <c r="EML26"/>
      <c r="EMM26"/>
      <c r="EMN26"/>
      <c r="EMO26"/>
      <c r="EMP26"/>
      <c r="EMQ26"/>
      <c r="EMR26"/>
      <c r="EMS26"/>
      <c r="EMT26"/>
      <c r="EMU26"/>
      <c r="EMV26"/>
      <c r="EMW26"/>
      <c r="EMX26"/>
      <c r="EMY26"/>
      <c r="EMZ26"/>
      <c r="ENA26"/>
      <c r="ENB26"/>
      <c r="ENC26"/>
      <c r="END26"/>
      <c r="ENE26"/>
      <c r="ENF26"/>
      <c r="ENG26"/>
      <c r="ENH26"/>
      <c r="ENI26"/>
      <c r="ENJ26"/>
      <c r="ENK26"/>
      <c r="ENL26"/>
      <c r="ENM26"/>
      <c r="ENN26"/>
      <c r="ENO26"/>
      <c r="ENP26"/>
      <c r="ENQ26"/>
      <c r="ENR26"/>
      <c r="ENS26"/>
      <c r="ENT26"/>
      <c r="ENU26"/>
      <c r="ENV26"/>
      <c r="ENW26"/>
      <c r="ENX26"/>
      <c r="ENY26"/>
      <c r="ENZ26"/>
      <c r="EOA26"/>
      <c r="EOB26"/>
      <c r="EOC26"/>
      <c r="EOD26"/>
      <c r="EOE26"/>
      <c r="EOF26"/>
      <c r="EOG26"/>
      <c r="EOH26"/>
      <c r="EOI26"/>
      <c r="EOJ26"/>
      <c r="EOK26"/>
      <c r="EOL26"/>
      <c r="EOM26"/>
      <c r="EON26"/>
      <c r="EOO26"/>
      <c r="EOP26"/>
      <c r="EOQ26"/>
      <c r="EOR26"/>
      <c r="EOS26"/>
      <c r="EOT26"/>
      <c r="EOU26"/>
      <c r="EOV26"/>
      <c r="EOW26"/>
      <c r="EOX26"/>
      <c r="EOY26"/>
      <c r="EOZ26"/>
      <c r="EPA26"/>
      <c r="EPB26"/>
      <c r="EPC26"/>
      <c r="EPD26"/>
      <c r="EPE26"/>
      <c r="EPF26"/>
      <c r="EPG26"/>
      <c r="EPH26"/>
      <c r="EPI26"/>
      <c r="EPJ26"/>
      <c r="EPK26"/>
      <c r="EPL26"/>
      <c r="EPM26"/>
      <c r="EPN26"/>
      <c r="EPO26"/>
      <c r="EPP26"/>
      <c r="EPQ26"/>
      <c r="EPR26"/>
      <c r="EPS26"/>
      <c r="EPT26"/>
      <c r="EPU26"/>
      <c r="EPV26"/>
      <c r="EPW26"/>
      <c r="EPX26"/>
      <c r="EPY26"/>
      <c r="EPZ26"/>
      <c r="EQA26"/>
      <c r="EQB26"/>
      <c r="EQC26"/>
      <c r="EQD26"/>
      <c r="EQE26"/>
      <c r="EQF26"/>
      <c r="EQG26"/>
      <c r="EQH26"/>
      <c r="EQI26"/>
      <c r="EQJ26"/>
      <c r="EQK26"/>
      <c r="EQL26"/>
      <c r="EQM26"/>
      <c r="EQN26"/>
      <c r="EQO26"/>
      <c r="EQP26"/>
      <c r="EQQ26"/>
      <c r="EQR26"/>
      <c r="EQS26"/>
      <c r="EQT26"/>
      <c r="EQU26"/>
      <c r="EQV26"/>
      <c r="EQW26"/>
      <c r="EQX26"/>
      <c r="EQY26"/>
      <c r="EQZ26"/>
      <c r="ERA26"/>
      <c r="ERB26"/>
      <c r="ERC26"/>
      <c r="ERD26"/>
      <c r="ERE26"/>
      <c r="ERF26"/>
      <c r="ERG26"/>
      <c r="ERH26"/>
      <c r="ERI26"/>
      <c r="ERJ26"/>
      <c r="ERK26"/>
      <c r="ERL26"/>
      <c r="ERM26"/>
      <c r="ERN26"/>
      <c r="ERO26"/>
      <c r="ERP26"/>
      <c r="ERQ26"/>
      <c r="ERR26"/>
      <c r="ERS26"/>
      <c r="ERT26"/>
      <c r="ERU26"/>
      <c r="ERV26"/>
      <c r="ERW26"/>
      <c r="ERX26"/>
      <c r="ERY26"/>
      <c r="ERZ26"/>
      <c r="ESA26"/>
      <c r="ESB26"/>
      <c r="ESC26"/>
      <c r="ESD26"/>
      <c r="ESE26"/>
      <c r="ESF26"/>
      <c r="ESG26"/>
      <c r="ESH26"/>
      <c r="ESI26"/>
      <c r="ESJ26"/>
      <c r="ESK26"/>
      <c r="ESL26"/>
      <c r="ESM26"/>
      <c r="ESN26"/>
      <c r="ESO26"/>
      <c r="ESP26"/>
      <c r="ESQ26"/>
      <c r="ESR26"/>
      <c r="ESS26"/>
      <c r="EST26"/>
      <c r="ESU26"/>
      <c r="ESV26"/>
      <c r="ESW26"/>
      <c r="ESX26"/>
      <c r="ESY26"/>
      <c r="ESZ26"/>
      <c r="ETA26"/>
      <c r="ETB26"/>
      <c r="ETC26"/>
      <c r="ETD26"/>
      <c r="ETE26"/>
      <c r="ETF26"/>
      <c r="ETG26"/>
      <c r="ETH26"/>
      <c r="ETI26"/>
      <c r="ETJ26"/>
      <c r="ETK26"/>
      <c r="ETL26"/>
      <c r="ETM26"/>
      <c r="ETN26"/>
      <c r="ETO26"/>
      <c r="ETP26"/>
      <c r="ETQ26"/>
      <c r="ETR26"/>
      <c r="ETS26"/>
      <c r="ETT26"/>
      <c r="ETU26"/>
      <c r="ETV26"/>
      <c r="ETW26"/>
      <c r="ETX26"/>
      <c r="ETY26"/>
      <c r="ETZ26"/>
      <c r="EUA26"/>
      <c r="EUB26"/>
      <c r="EUC26"/>
      <c r="EUD26"/>
      <c r="EUE26"/>
      <c r="EUF26"/>
      <c r="EUG26"/>
      <c r="EUH26"/>
      <c r="EUI26"/>
      <c r="EUJ26"/>
      <c r="EUK26"/>
      <c r="EUL26"/>
      <c r="EUM26"/>
      <c r="EUN26"/>
      <c r="EUO26"/>
      <c r="EUP26"/>
      <c r="EUQ26"/>
      <c r="EUR26"/>
      <c r="EUS26"/>
      <c r="EUT26"/>
      <c r="EUU26"/>
      <c r="EUV26"/>
      <c r="EUW26"/>
      <c r="EUX26"/>
      <c r="EUY26"/>
      <c r="EUZ26"/>
      <c r="EVA26"/>
      <c r="EVB26"/>
      <c r="EVC26"/>
      <c r="EVD26"/>
      <c r="EVE26"/>
      <c r="EVF26"/>
      <c r="EVG26"/>
      <c r="EVH26"/>
      <c r="EVI26"/>
      <c r="EVJ26"/>
      <c r="EVK26"/>
      <c r="EVL26"/>
      <c r="EVM26"/>
      <c r="EVN26"/>
      <c r="EVO26"/>
      <c r="EVP26"/>
      <c r="EVQ26"/>
      <c r="EVR26"/>
      <c r="EVS26"/>
      <c r="EVT26"/>
      <c r="EVU26"/>
      <c r="EVV26"/>
      <c r="EVW26"/>
      <c r="EVX26"/>
      <c r="EVY26"/>
      <c r="EVZ26"/>
      <c r="EWA26"/>
      <c r="EWB26"/>
      <c r="EWC26"/>
      <c r="EWD26"/>
      <c r="EWE26"/>
      <c r="EWF26"/>
      <c r="EWG26"/>
      <c r="EWH26"/>
      <c r="EWI26"/>
      <c r="EWJ26"/>
      <c r="EWK26"/>
      <c r="EWL26"/>
      <c r="EWM26"/>
      <c r="EWN26"/>
      <c r="EWO26"/>
      <c r="EWP26"/>
      <c r="EWQ26"/>
      <c r="EWR26"/>
      <c r="EWS26"/>
      <c r="EWT26"/>
      <c r="EWU26"/>
      <c r="EWV26"/>
      <c r="EWW26"/>
      <c r="EWX26"/>
      <c r="EWY26"/>
      <c r="EWZ26"/>
      <c r="EXA26"/>
      <c r="EXB26"/>
      <c r="EXC26"/>
      <c r="EXD26"/>
      <c r="EXE26"/>
      <c r="EXF26"/>
      <c r="EXG26"/>
      <c r="EXH26"/>
      <c r="EXI26"/>
      <c r="EXJ26"/>
      <c r="EXK26"/>
      <c r="EXL26"/>
      <c r="EXM26"/>
      <c r="EXN26"/>
      <c r="EXO26"/>
      <c r="EXP26"/>
      <c r="EXQ26"/>
      <c r="EXR26"/>
      <c r="EXS26"/>
      <c r="EXT26"/>
      <c r="EXU26"/>
      <c r="EXV26"/>
      <c r="EXW26"/>
      <c r="EXX26"/>
      <c r="EXY26"/>
      <c r="EXZ26"/>
      <c r="EYA26"/>
      <c r="EYB26"/>
      <c r="EYC26"/>
      <c r="EYD26"/>
      <c r="EYE26"/>
      <c r="EYF26"/>
      <c r="EYG26"/>
      <c r="EYH26"/>
      <c r="EYI26"/>
      <c r="EYJ26"/>
      <c r="EYK26"/>
      <c r="EYL26"/>
      <c r="EYM26"/>
      <c r="EYN26"/>
      <c r="EYO26"/>
      <c r="EYP26"/>
      <c r="EYQ26"/>
      <c r="EYR26"/>
      <c r="EYS26"/>
      <c r="EYT26"/>
      <c r="EYU26"/>
      <c r="EYV26"/>
      <c r="EYW26"/>
      <c r="EYX26"/>
      <c r="EYY26"/>
      <c r="EYZ26"/>
      <c r="EZA26"/>
      <c r="EZB26"/>
      <c r="EZC26"/>
      <c r="EZD26"/>
      <c r="EZE26"/>
      <c r="EZF26"/>
      <c r="EZG26"/>
      <c r="EZH26"/>
      <c r="EZI26"/>
      <c r="EZJ26"/>
      <c r="EZK26"/>
      <c r="EZL26"/>
      <c r="EZM26"/>
      <c r="EZN26"/>
      <c r="EZO26"/>
      <c r="EZP26"/>
      <c r="EZQ26"/>
      <c r="EZR26"/>
      <c r="EZS26"/>
      <c r="EZT26"/>
      <c r="EZU26"/>
      <c r="EZV26"/>
      <c r="EZW26"/>
      <c r="EZX26"/>
      <c r="EZY26"/>
      <c r="EZZ26"/>
      <c r="FAA26"/>
      <c r="FAB26"/>
      <c r="FAC26"/>
      <c r="FAD26"/>
      <c r="FAE26"/>
      <c r="FAF26"/>
      <c r="FAG26"/>
      <c r="FAH26"/>
      <c r="FAI26"/>
      <c r="FAJ26"/>
      <c r="FAK26"/>
      <c r="FAL26"/>
      <c r="FAM26"/>
      <c r="FAN26"/>
      <c r="FAO26"/>
      <c r="FAP26"/>
      <c r="FAQ26"/>
      <c r="FAR26"/>
      <c r="FAS26"/>
      <c r="FAT26"/>
      <c r="FAU26"/>
      <c r="FAV26"/>
      <c r="FAW26"/>
      <c r="FAX26"/>
      <c r="FAY26"/>
      <c r="FAZ26"/>
      <c r="FBA26"/>
      <c r="FBB26"/>
      <c r="FBC26"/>
      <c r="FBD26"/>
      <c r="FBE26"/>
      <c r="FBF26"/>
      <c r="FBG26"/>
      <c r="FBH26"/>
      <c r="FBI26"/>
      <c r="FBJ26"/>
      <c r="FBK26"/>
      <c r="FBL26"/>
      <c r="FBM26"/>
      <c r="FBN26"/>
      <c r="FBO26"/>
      <c r="FBP26"/>
      <c r="FBQ26"/>
      <c r="FBR26"/>
      <c r="FBS26"/>
      <c r="FBT26"/>
      <c r="FBU26"/>
      <c r="FBV26"/>
      <c r="FBW26"/>
      <c r="FBX26"/>
      <c r="FBY26"/>
      <c r="FBZ26"/>
      <c r="FCA26"/>
      <c r="FCB26"/>
      <c r="FCC26"/>
      <c r="FCD26"/>
      <c r="FCE26"/>
      <c r="FCF26"/>
      <c r="FCG26"/>
      <c r="FCH26"/>
      <c r="FCI26"/>
      <c r="FCJ26"/>
      <c r="FCK26"/>
      <c r="FCL26"/>
      <c r="FCM26"/>
      <c r="FCN26"/>
      <c r="FCO26"/>
      <c r="FCP26"/>
      <c r="FCQ26"/>
      <c r="FCR26"/>
      <c r="FCS26"/>
      <c r="FCT26"/>
      <c r="FCU26"/>
      <c r="FCV26"/>
      <c r="FCW26"/>
      <c r="FCX26"/>
      <c r="FCY26"/>
      <c r="FCZ26"/>
      <c r="FDA26"/>
      <c r="FDB26"/>
      <c r="FDC26"/>
      <c r="FDD26"/>
      <c r="FDE26"/>
      <c r="FDF26"/>
      <c r="FDG26"/>
      <c r="FDH26"/>
      <c r="FDI26"/>
      <c r="FDJ26"/>
      <c r="FDK26"/>
      <c r="FDL26"/>
      <c r="FDM26"/>
      <c r="FDN26"/>
      <c r="FDO26"/>
      <c r="FDP26"/>
      <c r="FDQ26"/>
      <c r="FDR26"/>
      <c r="FDS26"/>
      <c r="FDT26"/>
      <c r="FDU26"/>
      <c r="FDV26"/>
      <c r="FDW26"/>
      <c r="FDX26"/>
      <c r="FDY26"/>
      <c r="FDZ26"/>
      <c r="FEA26"/>
      <c r="FEB26"/>
      <c r="FEC26"/>
      <c r="FED26"/>
      <c r="FEE26"/>
      <c r="FEF26"/>
      <c r="FEG26"/>
      <c r="FEH26"/>
      <c r="FEI26"/>
      <c r="FEJ26"/>
      <c r="FEK26"/>
      <c r="FEL26"/>
      <c r="FEM26"/>
      <c r="FEN26"/>
      <c r="FEO26"/>
      <c r="FEP26"/>
      <c r="FEQ26"/>
      <c r="FER26"/>
      <c r="FES26"/>
      <c r="FET26"/>
      <c r="FEU26"/>
      <c r="FEV26"/>
      <c r="FEW26"/>
      <c r="FEX26"/>
      <c r="FEY26"/>
      <c r="FEZ26"/>
      <c r="FFA26"/>
      <c r="FFB26"/>
      <c r="FFC26"/>
      <c r="FFD26"/>
      <c r="FFE26"/>
      <c r="FFF26"/>
      <c r="FFG26"/>
      <c r="FFH26"/>
      <c r="FFI26"/>
      <c r="FFJ26"/>
      <c r="FFK26"/>
      <c r="FFL26"/>
      <c r="FFM26"/>
      <c r="FFN26"/>
      <c r="FFO26"/>
      <c r="FFP26"/>
      <c r="FFQ26"/>
      <c r="FFR26"/>
      <c r="FFS26"/>
      <c r="FFT26"/>
      <c r="FFU26"/>
      <c r="FFV26"/>
      <c r="FFW26"/>
      <c r="FFX26"/>
      <c r="FFY26"/>
      <c r="FFZ26"/>
      <c r="FGA26"/>
      <c r="FGB26"/>
      <c r="FGC26"/>
      <c r="FGD26"/>
      <c r="FGE26"/>
      <c r="FGF26"/>
      <c r="FGG26"/>
      <c r="FGH26"/>
      <c r="FGI26"/>
      <c r="FGJ26"/>
      <c r="FGK26"/>
      <c r="FGL26"/>
      <c r="FGM26"/>
      <c r="FGN26"/>
      <c r="FGO26"/>
      <c r="FGP26"/>
      <c r="FGQ26"/>
      <c r="FGR26"/>
      <c r="FGS26"/>
      <c r="FGT26"/>
      <c r="FGU26"/>
      <c r="FGV26"/>
      <c r="FGW26"/>
      <c r="FGX26"/>
      <c r="FGY26"/>
      <c r="FGZ26"/>
      <c r="FHA26"/>
      <c r="FHB26"/>
      <c r="FHC26"/>
      <c r="FHD26"/>
      <c r="FHE26"/>
      <c r="FHF26"/>
      <c r="FHG26"/>
      <c r="FHH26"/>
      <c r="FHI26"/>
      <c r="FHJ26"/>
      <c r="FHK26"/>
      <c r="FHL26"/>
      <c r="FHM26"/>
      <c r="FHN26"/>
      <c r="FHO26"/>
      <c r="FHP26"/>
      <c r="FHQ26"/>
      <c r="FHR26"/>
      <c r="FHS26"/>
      <c r="FHT26"/>
      <c r="FHU26"/>
      <c r="FHV26"/>
      <c r="FHW26"/>
      <c r="FHX26"/>
      <c r="FHY26"/>
      <c r="FHZ26"/>
      <c r="FIA26"/>
      <c r="FIB26"/>
      <c r="FIC26"/>
      <c r="FID26"/>
      <c r="FIE26"/>
      <c r="FIF26"/>
      <c r="FIG26"/>
      <c r="FIH26"/>
      <c r="FII26"/>
      <c r="FIJ26"/>
      <c r="FIK26"/>
      <c r="FIL26"/>
      <c r="FIM26"/>
      <c r="FIN26"/>
      <c r="FIO26"/>
      <c r="FIP26"/>
      <c r="FIQ26"/>
      <c r="FIR26"/>
      <c r="FIS26"/>
      <c r="FIT26"/>
      <c r="FIU26"/>
      <c r="FIV26"/>
      <c r="FIW26"/>
      <c r="FIX26"/>
      <c r="FIY26"/>
      <c r="FIZ26"/>
      <c r="FJA26"/>
      <c r="FJB26"/>
      <c r="FJC26"/>
      <c r="FJD26"/>
      <c r="FJE26"/>
      <c r="FJF26"/>
      <c r="FJG26"/>
      <c r="FJH26"/>
      <c r="FJI26"/>
      <c r="FJJ26"/>
      <c r="FJK26"/>
      <c r="FJL26"/>
      <c r="FJM26"/>
      <c r="FJN26"/>
      <c r="FJO26"/>
      <c r="FJP26"/>
      <c r="FJQ26"/>
      <c r="FJR26"/>
      <c r="FJS26"/>
      <c r="FJT26"/>
      <c r="FJU26"/>
      <c r="FJV26"/>
      <c r="FJW26"/>
      <c r="FJX26"/>
      <c r="FJY26"/>
      <c r="FJZ26"/>
      <c r="FKA26"/>
      <c r="FKB26"/>
      <c r="FKC26"/>
      <c r="FKD26"/>
      <c r="FKE26"/>
      <c r="FKF26"/>
      <c r="FKG26"/>
      <c r="FKH26"/>
      <c r="FKI26"/>
      <c r="FKJ26"/>
      <c r="FKK26"/>
      <c r="FKL26"/>
      <c r="FKM26"/>
      <c r="FKN26"/>
      <c r="FKO26"/>
      <c r="FKP26"/>
      <c r="FKQ26"/>
      <c r="FKR26"/>
      <c r="FKS26"/>
      <c r="FKT26"/>
      <c r="FKU26"/>
      <c r="FKV26"/>
      <c r="FKW26"/>
      <c r="FKX26"/>
      <c r="FKY26"/>
      <c r="FKZ26"/>
      <c r="FLA26"/>
      <c r="FLB26"/>
      <c r="FLC26"/>
      <c r="FLD26"/>
      <c r="FLE26"/>
      <c r="FLF26"/>
      <c r="FLG26"/>
      <c r="FLH26"/>
      <c r="FLI26"/>
      <c r="FLJ26"/>
      <c r="FLK26"/>
      <c r="FLL26"/>
      <c r="FLM26"/>
      <c r="FLN26"/>
      <c r="FLO26"/>
      <c r="FLP26"/>
      <c r="FLQ26"/>
      <c r="FLR26"/>
      <c r="FLS26"/>
      <c r="FLT26"/>
      <c r="FLU26"/>
      <c r="FLV26"/>
      <c r="FLW26"/>
      <c r="FLX26"/>
      <c r="FLY26"/>
      <c r="FLZ26"/>
      <c r="FMA26"/>
      <c r="FMB26"/>
      <c r="FMC26"/>
      <c r="FMD26"/>
      <c r="FME26"/>
      <c r="FMF26"/>
      <c r="FMG26"/>
      <c r="FMH26"/>
      <c r="FMI26"/>
      <c r="FMJ26"/>
      <c r="FMK26"/>
      <c r="FML26"/>
      <c r="FMM26"/>
      <c r="FMN26"/>
      <c r="FMO26"/>
      <c r="FMP26"/>
      <c r="FMQ26"/>
      <c r="FMR26"/>
      <c r="FMS26"/>
      <c r="FMT26"/>
      <c r="FMU26"/>
      <c r="FMV26"/>
      <c r="FMW26"/>
      <c r="FMX26"/>
      <c r="FMY26"/>
      <c r="FMZ26"/>
      <c r="FNA26"/>
      <c r="FNB26"/>
      <c r="FNC26"/>
      <c r="FND26"/>
      <c r="FNE26"/>
      <c r="FNF26"/>
      <c r="FNG26"/>
      <c r="FNH26"/>
      <c r="FNI26"/>
      <c r="FNJ26"/>
      <c r="FNK26"/>
      <c r="FNL26"/>
      <c r="FNM26"/>
      <c r="FNN26"/>
      <c r="FNO26"/>
      <c r="FNP26"/>
      <c r="FNQ26"/>
      <c r="FNR26"/>
      <c r="FNS26"/>
      <c r="FNT26"/>
      <c r="FNU26"/>
      <c r="FNV26"/>
      <c r="FNW26"/>
      <c r="FNX26"/>
      <c r="FNY26"/>
      <c r="FNZ26"/>
      <c r="FOA26"/>
      <c r="FOB26"/>
      <c r="FOC26"/>
      <c r="FOD26"/>
      <c r="FOE26"/>
      <c r="FOF26"/>
      <c r="FOG26"/>
      <c r="FOH26"/>
      <c r="FOI26"/>
      <c r="FOJ26"/>
      <c r="FOK26"/>
      <c r="FOL26"/>
      <c r="FOM26"/>
      <c r="FON26"/>
      <c r="FOO26"/>
      <c r="FOP26"/>
      <c r="FOQ26"/>
      <c r="FOR26"/>
      <c r="FOS26"/>
      <c r="FOT26"/>
      <c r="FOU26"/>
      <c r="FOV26"/>
      <c r="FOW26"/>
      <c r="FOX26"/>
      <c r="FOY26"/>
      <c r="FOZ26"/>
      <c r="FPA26"/>
      <c r="FPB26"/>
      <c r="FPC26"/>
      <c r="FPD26"/>
      <c r="FPE26"/>
      <c r="FPF26"/>
      <c r="FPG26"/>
      <c r="FPH26"/>
      <c r="FPI26"/>
      <c r="FPJ26"/>
      <c r="FPK26"/>
      <c r="FPL26"/>
      <c r="FPM26"/>
      <c r="FPN26"/>
      <c r="FPO26"/>
      <c r="FPP26"/>
      <c r="FPQ26"/>
      <c r="FPR26"/>
      <c r="FPS26"/>
      <c r="FPT26"/>
      <c r="FPU26"/>
      <c r="FPV26"/>
      <c r="FPW26"/>
      <c r="FPX26"/>
      <c r="FPY26"/>
      <c r="FPZ26"/>
      <c r="FQA26"/>
      <c r="FQB26"/>
      <c r="FQC26"/>
      <c r="FQD26"/>
      <c r="FQE26"/>
      <c r="FQF26"/>
      <c r="FQG26"/>
      <c r="FQH26"/>
      <c r="FQI26"/>
      <c r="FQJ26"/>
      <c r="FQK26"/>
      <c r="FQL26"/>
      <c r="FQM26"/>
      <c r="FQN26"/>
      <c r="FQO26"/>
      <c r="FQP26"/>
      <c r="FQQ26"/>
      <c r="FQR26"/>
      <c r="FQS26"/>
      <c r="FQT26"/>
      <c r="FQU26"/>
      <c r="FQV26"/>
      <c r="FQW26"/>
      <c r="FQX26"/>
      <c r="FQY26"/>
      <c r="FQZ26"/>
      <c r="FRA26"/>
      <c r="FRB26"/>
      <c r="FRC26"/>
      <c r="FRD26"/>
      <c r="FRE26"/>
      <c r="FRF26"/>
      <c r="FRG26"/>
      <c r="FRH26"/>
      <c r="FRI26"/>
      <c r="FRJ26"/>
      <c r="FRK26"/>
      <c r="FRL26"/>
      <c r="FRM26"/>
      <c r="FRN26"/>
      <c r="FRO26"/>
      <c r="FRP26"/>
      <c r="FRQ26"/>
      <c r="FRR26"/>
      <c r="FRS26"/>
      <c r="FRT26"/>
      <c r="FRU26"/>
      <c r="FRV26"/>
      <c r="FRW26"/>
      <c r="FRX26"/>
      <c r="FRY26"/>
      <c r="FRZ26"/>
      <c r="FSA26"/>
      <c r="FSB26"/>
      <c r="FSC26"/>
      <c r="FSD26"/>
      <c r="FSE26"/>
      <c r="FSF26"/>
      <c r="FSG26"/>
      <c r="FSH26"/>
      <c r="FSI26"/>
      <c r="FSJ26"/>
      <c r="FSK26"/>
      <c r="FSL26"/>
      <c r="FSM26"/>
      <c r="FSN26"/>
      <c r="FSO26"/>
      <c r="FSP26"/>
      <c r="FSQ26"/>
      <c r="FSR26"/>
      <c r="FSS26"/>
      <c r="FST26"/>
      <c r="FSU26"/>
      <c r="FSV26"/>
      <c r="FSW26"/>
      <c r="FSX26"/>
      <c r="FSY26"/>
      <c r="FSZ26"/>
      <c r="FTA26"/>
      <c r="FTB26"/>
      <c r="FTC26"/>
      <c r="FTD26"/>
      <c r="FTE26"/>
      <c r="FTF26"/>
      <c r="FTG26"/>
      <c r="FTH26"/>
      <c r="FTI26"/>
      <c r="FTJ26"/>
      <c r="FTK26"/>
      <c r="FTL26"/>
      <c r="FTM26"/>
      <c r="FTN26"/>
      <c r="FTO26"/>
      <c r="FTP26"/>
      <c r="FTQ26"/>
      <c r="FTR26"/>
      <c r="FTS26"/>
      <c r="FTT26"/>
      <c r="FTU26"/>
      <c r="FTV26"/>
      <c r="FTW26"/>
      <c r="FTX26"/>
      <c r="FTY26"/>
      <c r="FTZ26"/>
      <c r="FUA26"/>
      <c r="FUB26"/>
      <c r="FUC26"/>
      <c r="FUD26"/>
      <c r="FUE26"/>
      <c r="FUF26"/>
      <c r="FUG26"/>
      <c r="FUH26"/>
      <c r="FUI26"/>
      <c r="FUJ26"/>
      <c r="FUK26"/>
      <c r="FUL26"/>
      <c r="FUM26"/>
      <c r="FUN26"/>
      <c r="FUO26"/>
      <c r="FUP26"/>
      <c r="FUQ26"/>
      <c r="FUR26"/>
      <c r="FUS26"/>
      <c r="FUT26"/>
      <c r="FUU26"/>
      <c r="FUV26"/>
      <c r="FUW26"/>
      <c r="FUX26"/>
      <c r="FUY26"/>
      <c r="FUZ26"/>
      <c r="FVA26"/>
      <c r="FVB26"/>
      <c r="FVC26"/>
      <c r="FVD26"/>
      <c r="FVE26"/>
      <c r="FVF26"/>
      <c r="FVG26"/>
      <c r="FVH26"/>
      <c r="FVI26"/>
      <c r="FVJ26"/>
      <c r="FVK26"/>
      <c r="FVL26"/>
      <c r="FVM26"/>
      <c r="FVN26"/>
      <c r="FVO26"/>
      <c r="FVP26"/>
      <c r="FVQ26"/>
      <c r="FVR26"/>
      <c r="FVS26"/>
      <c r="FVT26"/>
      <c r="FVU26"/>
      <c r="FVV26"/>
      <c r="FVW26"/>
      <c r="FVX26"/>
      <c r="FVY26"/>
      <c r="FVZ26"/>
      <c r="FWA26"/>
      <c r="FWB26"/>
      <c r="FWC26"/>
      <c r="FWD26"/>
      <c r="FWE26"/>
      <c r="FWF26"/>
      <c r="FWG26"/>
      <c r="FWH26"/>
      <c r="FWI26"/>
      <c r="FWJ26"/>
      <c r="FWK26"/>
      <c r="FWL26"/>
      <c r="FWM26"/>
      <c r="FWN26"/>
      <c r="FWO26"/>
      <c r="FWP26"/>
      <c r="FWQ26"/>
      <c r="FWR26"/>
      <c r="FWS26"/>
      <c r="FWT26"/>
      <c r="FWU26"/>
      <c r="FWV26"/>
      <c r="FWW26"/>
      <c r="FWX26"/>
      <c r="FWY26"/>
      <c r="FWZ26"/>
      <c r="FXA26"/>
      <c r="FXB26"/>
      <c r="FXC26"/>
      <c r="FXD26"/>
      <c r="FXE26"/>
      <c r="FXF26"/>
      <c r="FXG26"/>
      <c r="FXH26"/>
      <c r="FXI26"/>
      <c r="FXJ26"/>
      <c r="FXK26"/>
      <c r="FXL26"/>
      <c r="FXM26"/>
      <c r="FXN26"/>
      <c r="FXO26"/>
      <c r="FXP26"/>
      <c r="FXQ26"/>
      <c r="FXR26"/>
      <c r="FXS26"/>
      <c r="FXT26"/>
      <c r="FXU26"/>
      <c r="FXV26"/>
      <c r="FXW26"/>
      <c r="FXX26"/>
      <c r="FXY26"/>
      <c r="FXZ26"/>
      <c r="FYA26"/>
      <c r="FYB26"/>
      <c r="FYC26"/>
      <c r="FYD26"/>
      <c r="FYE26"/>
      <c r="FYF26"/>
      <c r="FYG26"/>
      <c r="FYH26"/>
      <c r="FYI26"/>
      <c r="FYJ26"/>
      <c r="FYK26"/>
      <c r="FYL26"/>
      <c r="FYM26"/>
      <c r="FYN26"/>
      <c r="FYO26"/>
      <c r="FYP26"/>
      <c r="FYQ26"/>
      <c r="FYR26"/>
      <c r="FYS26"/>
      <c r="FYT26"/>
      <c r="FYU26"/>
      <c r="FYV26"/>
      <c r="FYW26"/>
      <c r="FYX26"/>
      <c r="FYY26"/>
      <c r="FYZ26"/>
      <c r="FZA26"/>
      <c r="FZB26"/>
      <c r="FZC26"/>
      <c r="FZD26"/>
      <c r="FZE26"/>
      <c r="FZF26"/>
      <c r="FZG26"/>
      <c r="FZH26"/>
      <c r="FZI26"/>
      <c r="FZJ26"/>
      <c r="FZK26"/>
      <c r="FZL26"/>
      <c r="FZM26"/>
      <c r="FZN26"/>
      <c r="FZO26"/>
      <c r="FZP26"/>
      <c r="FZQ26"/>
      <c r="FZR26"/>
      <c r="FZS26"/>
      <c r="FZT26"/>
      <c r="FZU26"/>
      <c r="FZV26"/>
      <c r="FZW26"/>
      <c r="FZX26"/>
      <c r="FZY26"/>
      <c r="FZZ26"/>
      <c r="GAA26"/>
      <c r="GAB26"/>
      <c r="GAC26"/>
      <c r="GAD26"/>
      <c r="GAE26"/>
      <c r="GAF26"/>
      <c r="GAG26"/>
      <c r="GAH26"/>
      <c r="GAI26"/>
      <c r="GAJ26"/>
      <c r="GAK26"/>
      <c r="GAL26"/>
      <c r="GAM26"/>
      <c r="GAN26"/>
      <c r="GAO26"/>
      <c r="GAP26"/>
      <c r="GAQ26"/>
      <c r="GAR26"/>
      <c r="GAS26"/>
      <c r="GAT26"/>
      <c r="GAU26"/>
      <c r="GAV26"/>
      <c r="GAW26"/>
      <c r="GAX26"/>
      <c r="GAY26"/>
      <c r="GAZ26"/>
      <c r="GBA26"/>
      <c r="GBB26"/>
      <c r="GBC26"/>
      <c r="GBD26"/>
      <c r="GBE26"/>
      <c r="GBF26"/>
      <c r="GBG26"/>
      <c r="GBH26"/>
      <c r="GBI26"/>
      <c r="GBJ26"/>
      <c r="GBK26"/>
      <c r="GBL26"/>
      <c r="GBM26"/>
      <c r="GBN26"/>
      <c r="GBO26"/>
      <c r="GBP26"/>
      <c r="GBQ26"/>
      <c r="GBR26"/>
      <c r="GBS26"/>
      <c r="GBT26"/>
      <c r="GBU26"/>
      <c r="GBV26"/>
      <c r="GBW26"/>
      <c r="GBX26"/>
      <c r="GBY26"/>
      <c r="GBZ26"/>
      <c r="GCA26"/>
      <c r="GCB26"/>
      <c r="GCC26"/>
      <c r="GCD26"/>
      <c r="GCE26"/>
      <c r="GCF26"/>
      <c r="GCG26"/>
      <c r="GCH26"/>
      <c r="GCI26"/>
      <c r="GCJ26"/>
      <c r="GCK26"/>
      <c r="GCL26"/>
      <c r="GCM26"/>
      <c r="GCN26"/>
      <c r="GCO26"/>
      <c r="GCP26"/>
      <c r="GCQ26"/>
      <c r="GCR26"/>
      <c r="GCS26"/>
      <c r="GCT26"/>
      <c r="GCU26"/>
      <c r="GCV26"/>
      <c r="GCW26"/>
      <c r="GCX26"/>
      <c r="GCY26"/>
      <c r="GCZ26"/>
      <c r="GDA26"/>
      <c r="GDB26"/>
      <c r="GDC26"/>
      <c r="GDD26"/>
      <c r="GDE26"/>
      <c r="GDF26"/>
      <c r="GDG26"/>
      <c r="GDH26"/>
      <c r="GDI26"/>
      <c r="GDJ26"/>
      <c r="GDK26"/>
      <c r="GDL26"/>
      <c r="GDM26"/>
      <c r="GDN26"/>
      <c r="GDO26"/>
      <c r="GDP26"/>
      <c r="GDQ26"/>
      <c r="GDR26"/>
      <c r="GDS26"/>
      <c r="GDT26"/>
      <c r="GDU26"/>
      <c r="GDV26"/>
      <c r="GDW26"/>
      <c r="GDX26"/>
      <c r="GDY26"/>
      <c r="GDZ26"/>
      <c r="GEA26"/>
      <c r="GEB26"/>
      <c r="GEC26"/>
      <c r="GED26"/>
      <c r="GEE26"/>
      <c r="GEF26"/>
      <c r="GEG26"/>
      <c r="GEH26"/>
      <c r="GEI26"/>
      <c r="GEJ26"/>
      <c r="GEK26"/>
      <c r="GEL26"/>
      <c r="GEM26"/>
      <c r="GEN26"/>
      <c r="GEO26"/>
      <c r="GEP26"/>
      <c r="GEQ26"/>
      <c r="GER26"/>
      <c r="GES26"/>
      <c r="GET26"/>
      <c r="GEU26"/>
      <c r="GEV26"/>
      <c r="GEW26"/>
      <c r="GEX26"/>
      <c r="GEY26"/>
      <c r="GEZ26"/>
      <c r="GFA26"/>
      <c r="GFB26"/>
      <c r="GFC26"/>
      <c r="GFD26"/>
      <c r="GFE26"/>
      <c r="GFF26"/>
      <c r="GFG26"/>
      <c r="GFH26"/>
      <c r="GFI26"/>
      <c r="GFJ26"/>
      <c r="GFK26"/>
      <c r="GFL26"/>
      <c r="GFM26"/>
      <c r="GFN26"/>
      <c r="GFO26"/>
      <c r="GFP26"/>
      <c r="GFQ26"/>
      <c r="GFR26"/>
      <c r="GFS26"/>
      <c r="GFT26"/>
      <c r="GFU26"/>
      <c r="GFV26"/>
      <c r="GFW26"/>
      <c r="GFX26"/>
      <c r="GFY26"/>
      <c r="GFZ26"/>
      <c r="GGA26"/>
      <c r="GGB26"/>
      <c r="GGC26"/>
      <c r="GGD26"/>
      <c r="GGE26"/>
      <c r="GGF26"/>
      <c r="GGG26"/>
      <c r="GGH26"/>
      <c r="GGI26"/>
      <c r="GGJ26"/>
      <c r="GGK26"/>
      <c r="GGL26"/>
      <c r="GGM26"/>
      <c r="GGN26"/>
      <c r="GGO26"/>
      <c r="GGP26"/>
      <c r="GGQ26"/>
      <c r="GGR26"/>
      <c r="GGS26"/>
      <c r="GGT26"/>
      <c r="GGU26"/>
      <c r="GGV26"/>
      <c r="GGW26"/>
      <c r="GGX26"/>
      <c r="GGY26"/>
      <c r="GGZ26"/>
      <c r="GHA26"/>
      <c r="GHB26"/>
      <c r="GHC26"/>
      <c r="GHD26"/>
      <c r="GHE26"/>
      <c r="GHF26"/>
      <c r="GHG26"/>
      <c r="GHH26"/>
      <c r="GHI26"/>
      <c r="GHJ26"/>
      <c r="GHK26"/>
      <c r="GHL26"/>
      <c r="GHM26"/>
      <c r="GHN26"/>
      <c r="GHO26"/>
      <c r="GHP26"/>
      <c r="GHQ26"/>
      <c r="GHR26"/>
      <c r="GHS26"/>
      <c r="GHT26"/>
      <c r="GHU26"/>
      <c r="GHV26"/>
      <c r="GHW26"/>
      <c r="GHX26"/>
      <c r="GHY26"/>
      <c r="GHZ26"/>
      <c r="GIA26"/>
      <c r="GIB26"/>
      <c r="GIC26"/>
      <c r="GID26"/>
      <c r="GIE26"/>
      <c r="GIF26"/>
      <c r="GIG26"/>
      <c r="GIH26"/>
      <c r="GII26"/>
      <c r="GIJ26"/>
      <c r="GIK26"/>
      <c r="GIL26"/>
      <c r="GIM26"/>
      <c r="GIN26"/>
      <c r="GIO26"/>
      <c r="GIP26"/>
      <c r="GIQ26"/>
      <c r="GIR26"/>
      <c r="GIS26"/>
      <c r="GIT26"/>
      <c r="GIU26"/>
      <c r="GIV26"/>
      <c r="GIW26"/>
      <c r="GIX26"/>
      <c r="GIY26"/>
      <c r="GIZ26"/>
      <c r="GJA26"/>
      <c r="GJB26"/>
      <c r="GJC26"/>
      <c r="GJD26"/>
      <c r="GJE26"/>
      <c r="GJF26"/>
      <c r="GJG26"/>
      <c r="GJH26"/>
      <c r="GJI26"/>
      <c r="GJJ26"/>
      <c r="GJK26"/>
      <c r="GJL26"/>
      <c r="GJM26"/>
      <c r="GJN26"/>
      <c r="GJO26"/>
      <c r="GJP26"/>
      <c r="GJQ26"/>
      <c r="GJR26"/>
      <c r="GJS26"/>
      <c r="GJT26"/>
      <c r="GJU26"/>
      <c r="GJV26"/>
      <c r="GJW26"/>
      <c r="GJX26"/>
      <c r="GJY26"/>
      <c r="GJZ26"/>
      <c r="GKA26"/>
      <c r="GKB26"/>
      <c r="GKC26"/>
      <c r="GKD26"/>
      <c r="GKE26"/>
      <c r="GKF26"/>
      <c r="GKG26"/>
      <c r="GKH26"/>
      <c r="GKI26"/>
      <c r="GKJ26"/>
      <c r="GKK26"/>
      <c r="GKL26"/>
      <c r="GKM26"/>
      <c r="GKN26"/>
      <c r="GKO26"/>
      <c r="GKP26"/>
      <c r="GKQ26"/>
      <c r="GKR26"/>
      <c r="GKS26"/>
      <c r="GKT26"/>
      <c r="GKU26"/>
      <c r="GKV26"/>
      <c r="GKW26"/>
      <c r="GKX26"/>
      <c r="GKY26"/>
      <c r="GKZ26"/>
      <c r="GLA26"/>
      <c r="GLB26"/>
      <c r="GLC26"/>
      <c r="GLD26"/>
      <c r="GLE26"/>
      <c r="GLF26"/>
      <c r="GLG26"/>
      <c r="GLH26"/>
      <c r="GLI26"/>
      <c r="GLJ26"/>
      <c r="GLK26"/>
      <c r="GLL26"/>
      <c r="GLM26"/>
      <c r="GLN26"/>
      <c r="GLO26"/>
      <c r="GLP26"/>
      <c r="GLQ26"/>
      <c r="GLR26"/>
      <c r="GLS26"/>
      <c r="GLT26"/>
      <c r="GLU26"/>
      <c r="GLV26"/>
      <c r="GLW26"/>
      <c r="GLX26"/>
      <c r="GLY26"/>
      <c r="GLZ26"/>
      <c r="GMA26"/>
      <c r="GMB26"/>
      <c r="GMC26"/>
      <c r="GMD26"/>
      <c r="GME26"/>
      <c r="GMF26"/>
      <c r="GMG26"/>
      <c r="GMH26"/>
      <c r="GMI26"/>
      <c r="GMJ26"/>
      <c r="GMK26"/>
      <c r="GML26"/>
      <c r="GMM26"/>
      <c r="GMN26"/>
      <c r="GMO26"/>
      <c r="GMP26"/>
      <c r="GMQ26"/>
      <c r="GMR26"/>
      <c r="GMS26"/>
      <c r="GMT26"/>
      <c r="GMU26"/>
      <c r="GMV26"/>
      <c r="GMW26"/>
      <c r="GMX26"/>
      <c r="GMY26"/>
      <c r="GMZ26"/>
      <c r="GNA26"/>
      <c r="GNB26"/>
      <c r="GNC26"/>
      <c r="GND26"/>
      <c r="GNE26"/>
      <c r="GNF26"/>
      <c r="GNG26"/>
      <c r="GNH26"/>
      <c r="GNI26"/>
      <c r="GNJ26"/>
      <c r="GNK26"/>
      <c r="GNL26"/>
      <c r="GNM26"/>
      <c r="GNN26"/>
      <c r="GNO26"/>
      <c r="GNP26"/>
      <c r="GNQ26"/>
      <c r="GNR26"/>
      <c r="GNS26"/>
      <c r="GNT26"/>
      <c r="GNU26"/>
      <c r="GNV26"/>
      <c r="GNW26"/>
      <c r="GNX26"/>
      <c r="GNY26"/>
      <c r="GNZ26"/>
      <c r="GOA26"/>
      <c r="GOB26"/>
      <c r="GOC26"/>
      <c r="GOD26"/>
      <c r="GOE26"/>
      <c r="GOF26"/>
      <c r="GOG26"/>
      <c r="GOH26"/>
      <c r="GOI26"/>
      <c r="GOJ26"/>
      <c r="GOK26"/>
      <c r="GOL26"/>
      <c r="GOM26"/>
      <c r="GON26"/>
      <c r="GOO26"/>
      <c r="GOP26"/>
      <c r="GOQ26"/>
      <c r="GOR26"/>
      <c r="GOS26"/>
      <c r="GOT26"/>
      <c r="GOU26"/>
      <c r="GOV26"/>
      <c r="GOW26"/>
      <c r="GOX26"/>
      <c r="GOY26"/>
      <c r="GOZ26"/>
      <c r="GPA26"/>
      <c r="GPB26"/>
      <c r="GPC26"/>
      <c r="GPD26"/>
      <c r="GPE26"/>
      <c r="GPF26"/>
      <c r="GPG26"/>
      <c r="GPH26"/>
      <c r="GPI26"/>
      <c r="GPJ26"/>
      <c r="GPK26"/>
      <c r="GPL26"/>
      <c r="GPM26"/>
      <c r="GPN26"/>
      <c r="GPO26"/>
      <c r="GPP26"/>
      <c r="GPQ26"/>
      <c r="GPR26"/>
      <c r="GPS26"/>
      <c r="GPT26"/>
      <c r="GPU26"/>
      <c r="GPV26"/>
      <c r="GPW26"/>
      <c r="GPX26"/>
      <c r="GPY26"/>
      <c r="GPZ26"/>
      <c r="GQA26"/>
      <c r="GQB26"/>
      <c r="GQC26"/>
      <c r="GQD26"/>
      <c r="GQE26"/>
      <c r="GQF26"/>
      <c r="GQG26"/>
      <c r="GQH26"/>
      <c r="GQI26"/>
      <c r="GQJ26"/>
      <c r="GQK26"/>
      <c r="GQL26"/>
      <c r="GQM26"/>
      <c r="GQN26"/>
      <c r="GQO26"/>
      <c r="GQP26"/>
      <c r="GQQ26"/>
      <c r="GQR26"/>
      <c r="GQS26"/>
      <c r="GQT26"/>
      <c r="GQU26"/>
      <c r="GQV26"/>
      <c r="GQW26"/>
      <c r="GQX26"/>
      <c r="GQY26"/>
      <c r="GQZ26"/>
      <c r="GRA26"/>
      <c r="GRB26"/>
      <c r="GRC26"/>
      <c r="GRD26"/>
      <c r="GRE26"/>
      <c r="GRF26"/>
      <c r="GRG26"/>
      <c r="GRH26"/>
      <c r="GRI26"/>
      <c r="GRJ26"/>
      <c r="GRK26"/>
      <c r="GRL26"/>
      <c r="GRM26"/>
      <c r="GRN26"/>
      <c r="GRO26"/>
      <c r="GRP26"/>
      <c r="GRQ26"/>
      <c r="GRR26"/>
      <c r="GRS26"/>
      <c r="GRT26"/>
      <c r="GRU26"/>
      <c r="GRV26"/>
      <c r="GRW26"/>
      <c r="GRX26"/>
      <c r="GRY26"/>
      <c r="GRZ26"/>
      <c r="GSA26"/>
      <c r="GSB26"/>
      <c r="GSC26"/>
      <c r="GSD26"/>
      <c r="GSE26"/>
      <c r="GSF26"/>
      <c r="GSG26"/>
      <c r="GSH26"/>
      <c r="GSI26"/>
      <c r="GSJ26"/>
      <c r="GSK26"/>
      <c r="GSL26"/>
      <c r="GSM26"/>
      <c r="GSN26"/>
      <c r="GSO26"/>
      <c r="GSP26"/>
      <c r="GSQ26"/>
      <c r="GSR26"/>
      <c r="GSS26"/>
      <c r="GST26"/>
      <c r="GSU26"/>
      <c r="GSV26"/>
      <c r="GSW26"/>
      <c r="GSX26"/>
      <c r="GSY26"/>
      <c r="GSZ26"/>
      <c r="GTA26"/>
      <c r="GTB26"/>
      <c r="GTC26"/>
      <c r="GTD26"/>
      <c r="GTE26"/>
      <c r="GTF26"/>
      <c r="GTG26"/>
      <c r="GTH26"/>
      <c r="GTI26"/>
      <c r="GTJ26"/>
      <c r="GTK26"/>
      <c r="GTL26"/>
      <c r="GTM26"/>
      <c r="GTN26"/>
      <c r="GTO26"/>
      <c r="GTP26"/>
      <c r="GTQ26"/>
      <c r="GTR26"/>
      <c r="GTS26"/>
      <c r="GTT26"/>
      <c r="GTU26"/>
      <c r="GTV26"/>
      <c r="GTW26"/>
      <c r="GTX26"/>
      <c r="GTY26"/>
      <c r="GTZ26"/>
      <c r="GUA26"/>
      <c r="GUB26"/>
      <c r="GUC26"/>
      <c r="GUD26"/>
      <c r="GUE26"/>
      <c r="GUF26"/>
      <c r="GUG26"/>
      <c r="GUH26"/>
      <c r="GUI26"/>
      <c r="GUJ26"/>
      <c r="GUK26"/>
      <c r="GUL26"/>
      <c r="GUM26"/>
      <c r="GUN26"/>
      <c r="GUO26"/>
      <c r="GUP26"/>
      <c r="GUQ26"/>
      <c r="GUR26"/>
      <c r="GUS26"/>
      <c r="GUT26"/>
      <c r="GUU26"/>
      <c r="GUV26"/>
      <c r="GUW26"/>
      <c r="GUX26"/>
      <c r="GUY26"/>
      <c r="GUZ26"/>
      <c r="GVA26"/>
      <c r="GVB26"/>
      <c r="GVC26"/>
      <c r="GVD26"/>
      <c r="GVE26"/>
      <c r="GVF26"/>
      <c r="GVG26"/>
      <c r="GVH26"/>
      <c r="GVI26"/>
      <c r="GVJ26"/>
      <c r="GVK26"/>
      <c r="GVL26"/>
      <c r="GVM26"/>
      <c r="GVN26"/>
      <c r="GVO26"/>
      <c r="GVP26"/>
      <c r="GVQ26"/>
      <c r="GVR26"/>
      <c r="GVS26"/>
      <c r="GVT26"/>
      <c r="GVU26"/>
      <c r="GVV26"/>
      <c r="GVW26"/>
      <c r="GVX26"/>
      <c r="GVY26"/>
      <c r="GVZ26"/>
      <c r="GWA26"/>
      <c r="GWB26"/>
      <c r="GWC26"/>
      <c r="GWD26"/>
      <c r="GWE26"/>
      <c r="GWF26"/>
      <c r="GWG26"/>
      <c r="GWH26"/>
      <c r="GWI26"/>
      <c r="GWJ26"/>
      <c r="GWK26"/>
      <c r="GWL26"/>
      <c r="GWM26"/>
      <c r="GWN26"/>
      <c r="GWO26"/>
      <c r="GWP26"/>
      <c r="GWQ26"/>
      <c r="GWR26"/>
      <c r="GWS26"/>
      <c r="GWT26"/>
      <c r="GWU26"/>
      <c r="GWV26"/>
      <c r="GWW26"/>
      <c r="GWX26"/>
      <c r="GWY26"/>
      <c r="GWZ26"/>
      <c r="GXA26"/>
      <c r="GXB26"/>
      <c r="GXC26"/>
      <c r="GXD26"/>
      <c r="GXE26"/>
      <c r="GXF26"/>
      <c r="GXG26"/>
      <c r="GXH26"/>
      <c r="GXI26"/>
      <c r="GXJ26"/>
      <c r="GXK26"/>
      <c r="GXL26"/>
      <c r="GXM26"/>
      <c r="GXN26"/>
      <c r="GXO26"/>
      <c r="GXP26"/>
      <c r="GXQ26"/>
      <c r="GXR26"/>
      <c r="GXS26"/>
      <c r="GXT26"/>
      <c r="GXU26"/>
      <c r="GXV26"/>
      <c r="GXW26"/>
      <c r="GXX26"/>
      <c r="GXY26"/>
      <c r="GXZ26"/>
      <c r="GYA26"/>
      <c r="GYB26"/>
      <c r="GYC26"/>
      <c r="GYD26"/>
      <c r="GYE26"/>
      <c r="GYF26"/>
      <c r="GYG26"/>
      <c r="GYH26"/>
      <c r="GYI26"/>
      <c r="GYJ26"/>
      <c r="GYK26"/>
      <c r="GYL26"/>
      <c r="GYM26"/>
      <c r="GYN26"/>
      <c r="GYO26"/>
      <c r="GYP26"/>
      <c r="GYQ26"/>
      <c r="GYR26"/>
      <c r="GYS26"/>
      <c r="GYT26"/>
      <c r="GYU26"/>
      <c r="GYV26"/>
      <c r="GYW26"/>
      <c r="GYX26"/>
      <c r="GYY26"/>
      <c r="GYZ26"/>
      <c r="GZA26"/>
      <c r="GZB26"/>
      <c r="GZC26"/>
      <c r="GZD26"/>
      <c r="GZE26"/>
      <c r="GZF26"/>
      <c r="GZG26"/>
      <c r="GZH26"/>
      <c r="GZI26"/>
      <c r="GZJ26"/>
      <c r="GZK26"/>
      <c r="GZL26"/>
      <c r="GZM26"/>
      <c r="GZN26"/>
      <c r="GZO26"/>
      <c r="GZP26"/>
      <c r="GZQ26"/>
      <c r="GZR26"/>
      <c r="GZS26"/>
      <c r="GZT26"/>
      <c r="GZU26"/>
      <c r="GZV26"/>
      <c r="GZW26"/>
      <c r="GZX26"/>
      <c r="GZY26"/>
      <c r="GZZ26"/>
      <c r="HAA26"/>
      <c r="HAB26"/>
      <c r="HAC26"/>
      <c r="HAD26"/>
      <c r="HAE26"/>
      <c r="HAF26"/>
      <c r="HAG26"/>
      <c r="HAH26"/>
      <c r="HAI26"/>
      <c r="HAJ26"/>
      <c r="HAK26"/>
      <c r="HAL26"/>
      <c r="HAM26"/>
      <c r="HAN26"/>
      <c r="HAO26"/>
      <c r="HAP26"/>
      <c r="HAQ26"/>
      <c r="HAR26"/>
      <c r="HAS26"/>
      <c r="HAT26"/>
      <c r="HAU26"/>
      <c r="HAV26"/>
      <c r="HAW26"/>
      <c r="HAX26"/>
      <c r="HAY26"/>
      <c r="HAZ26"/>
      <c r="HBA26"/>
      <c r="HBB26"/>
      <c r="HBC26"/>
      <c r="HBD26"/>
      <c r="HBE26"/>
      <c r="HBF26"/>
      <c r="HBG26"/>
      <c r="HBH26"/>
      <c r="HBI26"/>
      <c r="HBJ26"/>
      <c r="HBK26"/>
      <c r="HBL26"/>
      <c r="HBM26"/>
      <c r="HBN26"/>
      <c r="HBO26"/>
      <c r="HBP26"/>
      <c r="HBQ26"/>
      <c r="HBR26"/>
      <c r="HBS26"/>
      <c r="HBT26"/>
      <c r="HBU26"/>
      <c r="HBV26"/>
      <c r="HBW26"/>
      <c r="HBX26"/>
      <c r="HBY26"/>
      <c r="HBZ26"/>
      <c r="HCA26"/>
      <c r="HCB26"/>
      <c r="HCC26"/>
      <c r="HCD26"/>
      <c r="HCE26"/>
      <c r="HCF26"/>
      <c r="HCG26"/>
      <c r="HCH26"/>
      <c r="HCI26"/>
      <c r="HCJ26"/>
      <c r="HCK26"/>
      <c r="HCL26"/>
      <c r="HCM26"/>
      <c r="HCN26"/>
      <c r="HCO26"/>
      <c r="HCP26"/>
      <c r="HCQ26"/>
      <c r="HCR26"/>
      <c r="HCS26"/>
      <c r="HCT26"/>
      <c r="HCU26"/>
      <c r="HCV26"/>
      <c r="HCW26"/>
      <c r="HCX26"/>
      <c r="HCY26"/>
      <c r="HCZ26"/>
      <c r="HDA26"/>
      <c r="HDB26"/>
      <c r="HDC26"/>
      <c r="HDD26"/>
      <c r="HDE26"/>
      <c r="HDF26"/>
      <c r="HDG26"/>
      <c r="HDH26"/>
      <c r="HDI26"/>
      <c r="HDJ26"/>
      <c r="HDK26"/>
      <c r="HDL26"/>
      <c r="HDM26"/>
      <c r="HDN26"/>
      <c r="HDO26"/>
      <c r="HDP26"/>
      <c r="HDQ26"/>
      <c r="HDR26"/>
      <c r="HDS26"/>
      <c r="HDT26"/>
      <c r="HDU26"/>
      <c r="HDV26"/>
      <c r="HDW26"/>
      <c r="HDX26"/>
      <c r="HDY26"/>
      <c r="HDZ26"/>
      <c r="HEA26"/>
      <c r="HEB26"/>
      <c r="HEC26"/>
      <c r="HED26"/>
      <c r="HEE26"/>
      <c r="HEF26"/>
      <c r="HEG26"/>
      <c r="HEH26"/>
      <c r="HEI26"/>
      <c r="HEJ26"/>
      <c r="HEK26"/>
      <c r="HEL26"/>
      <c r="HEM26"/>
      <c r="HEN26"/>
      <c r="HEO26"/>
      <c r="HEP26"/>
      <c r="HEQ26"/>
      <c r="HER26"/>
      <c r="HES26"/>
      <c r="HET26"/>
      <c r="HEU26"/>
      <c r="HEV26"/>
      <c r="HEW26"/>
      <c r="HEX26"/>
      <c r="HEY26"/>
      <c r="HEZ26"/>
      <c r="HFA26"/>
      <c r="HFB26"/>
      <c r="HFC26"/>
      <c r="HFD26"/>
      <c r="HFE26"/>
      <c r="HFF26"/>
      <c r="HFG26"/>
      <c r="HFH26"/>
      <c r="HFI26"/>
      <c r="HFJ26"/>
      <c r="HFK26"/>
      <c r="HFL26"/>
      <c r="HFM26"/>
      <c r="HFN26"/>
      <c r="HFO26"/>
      <c r="HFP26"/>
      <c r="HFQ26"/>
      <c r="HFR26"/>
      <c r="HFS26"/>
      <c r="HFT26"/>
      <c r="HFU26"/>
      <c r="HFV26"/>
      <c r="HFW26"/>
      <c r="HFX26"/>
      <c r="HFY26"/>
      <c r="HFZ26"/>
      <c r="HGA26"/>
      <c r="HGB26"/>
      <c r="HGC26"/>
      <c r="HGD26"/>
      <c r="HGE26"/>
      <c r="HGF26"/>
      <c r="HGG26"/>
      <c r="HGH26"/>
      <c r="HGI26"/>
      <c r="HGJ26"/>
      <c r="HGK26"/>
      <c r="HGL26"/>
      <c r="HGM26"/>
      <c r="HGN26"/>
      <c r="HGO26"/>
      <c r="HGP26"/>
      <c r="HGQ26"/>
      <c r="HGR26"/>
      <c r="HGS26"/>
      <c r="HGT26"/>
      <c r="HGU26"/>
      <c r="HGV26"/>
      <c r="HGW26"/>
      <c r="HGX26"/>
      <c r="HGY26"/>
      <c r="HGZ26"/>
      <c r="HHA26"/>
      <c r="HHB26"/>
      <c r="HHC26"/>
      <c r="HHD26"/>
      <c r="HHE26"/>
      <c r="HHF26"/>
      <c r="HHG26"/>
      <c r="HHH26"/>
      <c r="HHI26"/>
      <c r="HHJ26"/>
      <c r="HHK26"/>
      <c r="HHL26"/>
      <c r="HHM26"/>
      <c r="HHN26"/>
      <c r="HHO26"/>
      <c r="HHP26"/>
      <c r="HHQ26"/>
      <c r="HHR26"/>
      <c r="HHS26"/>
      <c r="HHT26"/>
      <c r="HHU26"/>
      <c r="HHV26"/>
      <c r="HHW26"/>
      <c r="HHX26"/>
      <c r="HHY26"/>
      <c r="HHZ26"/>
      <c r="HIA26"/>
      <c r="HIB26"/>
      <c r="HIC26"/>
      <c r="HID26"/>
      <c r="HIE26"/>
      <c r="HIF26"/>
      <c r="HIG26"/>
      <c r="HIH26"/>
      <c r="HII26"/>
      <c r="HIJ26"/>
      <c r="HIK26"/>
      <c r="HIL26"/>
      <c r="HIM26"/>
      <c r="HIN26"/>
      <c r="HIO26"/>
      <c r="HIP26"/>
      <c r="HIQ26"/>
      <c r="HIR26"/>
      <c r="HIS26"/>
      <c r="HIT26"/>
      <c r="HIU26"/>
      <c r="HIV26"/>
      <c r="HIW26"/>
      <c r="HIX26"/>
      <c r="HIY26"/>
      <c r="HIZ26"/>
      <c r="HJA26"/>
      <c r="HJB26"/>
      <c r="HJC26"/>
      <c r="HJD26"/>
      <c r="HJE26"/>
      <c r="HJF26"/>
      <c r="HJG26"/>
      <c r="HJH26"/>
      <c r="HJI26"/>
      <c r="HJJ26"/>
      <c r="HJK26"/>
      <c r="HJL26"/>
      <c r="HJM26"/>
      <c r="HJN26"/>
      <c r="HJO26"/>
      <c r="HJP26"/>
      <c r="HJQ26"/>
      <c r="HJR26"/>
      <c r="HJS26"/>
      <c r="HJT26"/>
    </row>
    <row r="27" spans="1:5688" x14ac:dyDescent="0.45">
      <c r="A27"/>
      <c r="B27"/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  <c r="AML27"/>
      <c r="AMM27"/>
      <c r="AMN27"/>
      <c r="AMO27"/>
      <c r="AMP27"/>
      <c r="AMQ27"/>
      <c r="AMR27"/>
      <c r="AMS27"/>
      <c r="AMT27"/>
      <c r="AMU27"/>
      <c r="AMV27"/>
      <c r="AMW27"/>
      <c r="AMX27"/>
      <c r="AMY27"/>
      <c r="AMZ27"/>
      <c r="ANA27"/>
      <c r="ANB27"/>
      <c r="ANC27"/>
      <c r="AND27"/>
      <c r="ANE27"/>
      <c r="ANF27"/>
      <c r="ANG27"/>
      <c r="ANH27"/>
      <c r="ANI27"/>
      <c r="ANJ27"/>
      <c r="ANK27"/>
      <c r="ANL27"/>
      <c r="ANM27"/>
      <c r="ANN27"/>
      <c r="ANO27"/>
      <c r="ANP27"/>
      <c r="ANQ27"/>
      <c r="ANR27"/>
      <c r="ANS27"/>
      <c r="ANT27"/>
      <c r="ANU27"/>
      <c r="ANV27"/>
      <c r="ANW27"/>
      <c r="ANX27"/>
      <c r="ANY27"/>
      <c r="ANZ27"/>
      <c r="AOA27"/>
      <c r="AOB27"/>
      <c r="AOC27"/>
      <c r="AOD27"/>
      <c r="AOE27"/>
      <c r="AOF27"/>
      <c r="AOG27"/>
      <c r="AOH27"/>
      <c r="AOI27"/>
      <c r="AOJ27"/>
      <c r="AOK27"/>
      <c r="AOL27"/>
      <c r="AOM27"/>
      <c r="AON27"/>
      <c r="AOO27"/>
      <c r="AOP27"/>
      <c r="AOQ27"/>
      <c r="AOR27"/>
      <c r="AOS27"/>
      <c r="AOT27"/>
      <c r="AOU27"/>
      <c r="AOV27"/>
      <c r="AOW27"/>
      <c r="AOX27"/>
      <c r="AOY27"/>
      <c r="AOZ27"/>
      <c r="APA27"/>
      <c r="APB27"/>
      <c r="APC27"/>
      <c r="APD27"/>
      <c r="APE27"/>
      <c r="APF27"/>
      <c r="APG27"/>
      <c r="APH27"/>
      <c r="API27"/>
      <c r="APJ27"/>
      <c r="APK27"/>
      <c r="APL27"/>
      <c r="APM27"/>
      <c r="APN27"/>
      <c r="APO27"/>
      <c r="APP27"/>
      <c r="APQ27"/>
      <c r="APR27"/>
      <c r="APS27"/>
      <c r="APT27"/>
      <c r="APU27"/>
      <c r="APV27"/>
      <c r="APW27"/>
      <c r="APX27"/>
      <c r="APY27"/>
      <c r="APZ27"/>
      <c r="AQA27"/>
      <c r="AQB27"/>
      <c r="AQC27"/>
      <c r="AQD27"/>
      <c r="AQE27"/>
      <c r="AQF27"/>
      <c r="AQG27"/>
      <c r="AQH27"/>
      <c r="AQI27"/>
      <c r="AQJ27"/>
      <c r="AQK27"/>
      <c r="AQL27"/>
      <c r="AQM27"/>
      <c r="AQN27"/>
      <c r="AQO27"/>
      <c r="AQP27"/>
      <c r="AQQ27"/>
      <c r="AQR27"/>
      <c r="AQS27"/>
      <c r="AQT27"/>
      <c r="AQU27"/>
      <c r="AQV27"/>
      <c r="AQW27"/>
      <c r="AQX27"/>
      <c r="AQY27"/>
      <c r="AQZ27"/>
      <c r="ARA27"/>
      <c r="ARB27"/>
      <c r="ARC27"/>
      <c r="ARD27"/>
      <c r="ARE27"/>
      <c r="ARF27"/>
      <c r="ARG27"/>
      <c r="ARH27"/>
      <c r="ARI27"/>
      <c r="ARJ27"/>
      <c r="ARK27"/>
      <c r="ARL27"/>
      <c r="ARM27"/>
      <c r="ARN27"/>
      <c r="ARO27"/>
      <c r="ARP27"/>
      <c r="ARQ27"/>
      <c r="ARR27"/>
      <c r="ARS27"/>
      <c r="ART27"/>
      <c r="ARU27"/>
      <c r="ARV27"/>
      <c r="ARW27"/>
      <c r="ARX27"/>
      <c r="ARY27"/>
      <c r="ARZ27"/>
      <c r="ASA27"/>
      <c r="ASB27"/>
      <c r="ASC27"/>
      <c r="ASD27"/>
      <c r="ASE27"/>
      <c r="ASF27"/>
      <c r="ASG27"/>
      <c r="ASH27"/>
      <c r="ASI27"/>
      <c r="ASJ27"/>
      <c r="ASK27"/>
      <c r="ASL27"/>
      <c r="ASM27"/>
      <c r="ASN27"/>
      <c r="ASO27"/>
      <c r="ASP27"/>
      <c r="ASQ27"/>
      <c r="ASR27"/>
      <c r="ASS27"/>
      <c r="AST27"/>
      <c r="ASU27"/>
      <c r="ASV27"/>
      <c r="ASW27"/>
      <c r="ASX27"/>
      <c r="ASY27"/>
      <c r="ASZ27"/>
      <c r="ATA27"/>
      <c r="ATB27"/>
      <c r="ATC27"/>
      <c r="ATD27"/>
      <c r="ATE27"/>
      <c r="ATF27"/>
      <c r="ATG27"/>
      <c r="ATH27"/>
      <c r="ATI27"/>
      <c r="ATJ27"/>
      <c r="ATK27"/>
      <c r="ATL27"/>
      <c r="ATM27"/>
      <c r="ATN27"/>
      <c r="ATO27"/>
      <c r="ATP27"/>
      <c r="ATQ27"/>
      <c r="ATR27"/>
      <c r="ATS27"/>
      <c r="ATT27"/>
      <c r="ATU27"/>
      <c r="ATV27"/>
      <c r="ATW27"/>
      <c r="ATX27"/>
      <c r="ATY27"/>
      <c r="ATZ27"/>
      <c r="AUA27"/>
      <c r="AUB27"/>
      <c r="AUC27"/>
      <c r="AUD27"/>
      <c r="AUE27"/>
      <c r="AUF27"/>
      <c r="AUG27"/>
      <c r="AUH27"/>
      <c r="AUI27"/>
      <c r="AUJ27"/>
      <c r="AUK27"/>
      <c r="AUL27"/>
      <c r="AUM27"/>
      <c r="AUN27"/>
      <c r="AUO27"/>
      <c r="AUP27"/>
      <c r="AUQ27"/>
      <c r="AUR27"/>
      <c r="AUS27"/>
      <c r="AUT27"/>
      <c r="AUU27"/>
      <c r="AUV27"/>
      <c r="AUW27"/>
      <c r="AUX27"/>
      <c r="AUY27"/>
      <c r="AUZ27"/>
      <c r="AVA27"/>
      <c r="AVB27"/>
      <c r="AVC27"/>
      <c r="AVD27"/>
      <c r="AVE27"/>
      <c r="AVF27"/>
      <c r="AVG27"/>
      <c r="AVH27"/>
      <c r="AVI27"/>
      <c r="AVJ27"/>
      <c r="AVK27"/>
      <c r="AVL27"/>
      <c r="AVM27"/>
      <c r="AVN27"/>
      <c r="AVO27"/>
      <c r="AVP27"/>
      <c r="AVQ27"/>
      <c r="AVR27"/>
      <c r="AVS27"/>
      <c r="AVT27"/>
      <c r="AVU27"/>
      <c r="AVV27"/>
      <c r="AVW27"/>
      <c r="AVX27"/>
      <c r="AVY27"/>
      <c r="AVZ27"/>
      <c r="AWA27"/>
      <c r="AWB27"/>
      <c r="AWC27"/>
      <c r="AWD27"/>
      <c r="AWE27"/>
      <c r="AWF27"/>
      <c r="AWG27"/>
      <c r="AWH27"/>
      <c r="AWI27"/>
      <c r="AWJ27"/>
      <c r="AWK27"/>
      <c r="AWL27"/>
      <c r="AWM27"/>
      <c r="AWN27"/>
      <c r="AWO27"/>
      <c r="AWP27"/>
      <c r="AWQ27"/>
      <c r="AWR27"/>
      <c r="AWS27"/>
      <c r="AWT27"/>
      <c r="AWU27"/>
      <c r="AWV27"/>
      <c r="AWW27"/>
      <c r="AWX27"/>
      <c r="AWY27"/>
      <c r="AWZ27"/>
      <c r="AXA27"/>
      <c r="AXB27"/>
      <c r="AXC27"/>
      <c r="AXD27"/>
      <c r="AXE27"/>
      <c r="AXF27"/>
      <c r="AXG27"/>
      <c r="AXH27"/>
      <c r="AXI27"/>
      <c r="AXJ27"/>
      <c r="AXK27"/>
      <c r="AXL27"/>
      <c r="AXM27"/>
      <c r="AXN27"/>
      <c r="AXO27"/>
      <c r="AXP27"/>
      <c r="AXQ27"/>
      <c r="AXR27"/>
      <c r="AXS27"/>
      <c r="AXT27"/>
      <c r="AXU27"/>
      <c r="AXV27"/>
      <c r="AXW27"/>
      <c r="AXX27"/>
      <c r="AXY27"/>
      <c r="AXZ27"/>
      <c r="AYA27"/>
      <c r="AYB27"/>
      <c r="AYC27"/>
      <c r="AYD27"/>
      <c r="AYE27"/>
      <c r="AYF27"/>
      <c r="AYG27"/>
      <c r="AYH27"/>
      <c r="AYI27"/>
      <c r="AYJ27"/>
      <c r="AYK27"/>
      <c r="AYL27"/>
      <c r="AYM27"/>
      <c r="AYN27"/>
      <c r="AYO27"/>
      <c r="AYP27"/>
      <c r="AYQ27"/>
      <c r="AYR27"/>
      <c r="AYS27"/>
      <c r="AYT27"/>
      <c r="AYU27"/>
      <c r="AYV27"/>
      <c r="AYW27"/>
      <c r="AYX27"/>
      <c r="AYY27"/>
      <c r="AYZ27"/>
      <c r="AZA27"/>
      <c r="AZB27"/>
      <c r="AZC27"/>
      <c r="AZD27"/>
      <c r="AZE27"/>
      <c r="AZF27"/>
      <c r="AZG27"/>
      <c r="AZH27"/>
      <c r="AZI27"/>
      <c r="AZJ27"/>
      <c r="AZK27"/>
      <c r="AZL27"/>
      <c r="AZM27"/>
      <c r="AZN27"/>
      <c r="AZO27"/>
      <c r="AZP27"/>
      <c r="AZQ27"/>
      <c r="AZR27"/>
      <c r="AZS27"/>
      <c r="AZT27"/>
      <c r="AZU27"/>
      <c r="AZV27"/>
      <c r="AZW27"/>
      <c r="AZX27"/>
      <c r="AZY27"/>
      <c r="AZZ27"/>
      <c r="BAA27"/>
      <c r="BAB27"/>
      <c r="BAC27"/>
      <c r="BAD27"/>
      <c r="BAE27"/>
      <c r="BAF27"/>
      <c r="BAG27"/>
      <c r="BAH27"/>
      <c r="BAI27"/>
      <c r="BAJ27"/>
      <c r="BAK27"/>
      <c r="BAL27"/>
      <c r="BAM27"/>
      <c r="BAN27"/>
      <c r="BAO27"/>
      <c r="BAP27"/>
      <c r="BAQ27"/>
      <c r="BAR27"/>
      <c r="BAS27"/>
      <c r="BAT27"/>
      <c r="BAU27"/>
      <c r="BAV27"/>
      <c r="BAW27"/>
      <c r="BAX27"/>
      <c r="BAY27"/>
      <c r="BAZ27"/>
      <c r="BBA27"/>
      <c r="BBB27"/>
      <c r="BBC27"/>
      <c r="BBD27"/>
      <c r="BBE27"/>
      <c r="BBF27"/>
      <c r="BBG27"/>
      <c r="BBH27"/>
      <c r="BBI27"/>
      <c r="BBJ27"/>
      <c r="BBK27"/>
      <c r="BBL27"/>
      <c r="BBM27"/>
      <c r="BBN27"/>
      <c r="BBO27"/>
      <c r="BBP27"/>
      <c r="BBQ27"/>
      <c r="BBR27"/>
      <c r="BBS27"/>
      <c r="BBT27"/>
      <c r="BBU27"/>
      <c r="BBV27"/>
      <c r="BBW27"/>
      <c r="BBX27"/>
      <c r="BBY27"/>
      <c r="BBZ27"/>
      <c r="BCA27"/>
      <c r="BCB27"/>
      <c r="BCC27"/>
      <c r="BCD27"/>
      <c r="BCE27"/>
      <c r="BCF27"/>
      <c r="BCG27"/>
      <c r="BCH27"/>
      <c r="BCI27"/>
      <c r="BCJ27"/>
      <c r="BCK27"/>
      <c r="BCL27"/>
      <c r="BCM27"/>
      <c r="BCN27"/>
      <c r="BCO27"/>
      <c r="BCP27"/>
      <c r="BCQ27"/>
      <c r="BCR27"/>
      <c r="BCS27"/>
      <c r="BCT27"/>
      <c r="BCU27"/>
      <c r="BCV27"/>
      <c r="BCW27"/>
      <c r="BCX27"/>
      <c r="BCY27"/>
      <c r="BCZ27"/>
      <c r="BDA27"/>
      <c r="BDB27"/>
      <c r="BDC27"/>
      <c r="BDD27"/>
      <c r="BDE27"/>
      <c r="BDF27"/>
      <c r="BDG27"/>
      <c r="BDH27"/>
      <c r="BDI27"/>
      <c r="BDJ27"/>
      <c r="BDK27"/>
      <c r="BDL27"/>
      <c r="BDM27"/>
      <c r="BDN27"/>
      <c r="BDO27"/>
      <c r="BDP27"/>
      <c r="BDQ27"/>
      <c r="BDR27"/>
      <c r="BDS27"/>
      <c r="BDT27"/>
      <c r="BDU27"/>
      <c r="BDV27"/>
      <c r="BDW27"/>
      <c r="BDX27"/>
      <c r="BDY27"/>
      <c r="BDZ27"/>
      <c r="BEA27"/>
      <c r="BEB27"/>
      <c r="BEC27"/>
      <c r="BED27"/>
      <c r="BEE27"/>
      <c r="BEF27"/>
      <c r="BEG27"/>
      <c r="BEH27"/>
      <c r="BEI27"/>
      <c r="BEJ27"/>
      <c r="BEK27"/>
      <c r="BEL27"/>
      <c r="BEM27"/>
      <c r="BEN27"/>
      <c r="BEO27"/>
      <c r="BEP27"/>
      <c r="BEQ27"/>
      <c r="BER27"/>
      <c r="BES27"/>
      <c r="BET27"/>
      <c r="BEU27"/>
      <c r="BEV27"/>
      <c r="BEW27"/>
      <c r="BEX27"/>
      <c r="BEY27"/>
      <c r="BEZ27"/>
      <c r="BFA27"/>
      <c r="BFB27"/>
      <c r="BFC27"/>
      <c r="BFD27"/>
      <c r="BFE27"/>
      <c r="BFF27"/>
      <c r="BFG27"/>
      <c r="BFH27"/>
      <c r="BFI27"/>
      <c r="BFJ27"/>
      <c r="BFK27"/>
      <c r="BFL27"/>
      <c r="BFM27"/>
      <c r="BFN27"/>
      <c r="BFO27"/>
      <c r="BFP27"/>
      <c r="BFQ27"/>
      <c r="BFR27"/>
      <c r="BFS27"/>
      <c r="BFT27"/>
      <c r="BFU27"/>
      <c r="BFV27"/>
      <c r="BFW27"/>
      <c r="BFX27"/>
      <c r="BFY27"/>
      <c r="BFZ27"/>
      <c r="BGA27"/>
      <c r="BGB27"/>
      <c r="BGC27"/>
      <c r="BGD27"/>
      <c r="BGE27"/>
      <c r="BGF27"/>
      <c r="BGG27"/>
      <c r="BGH27"/>
      <c r="BGI27"/>
      <c r="BGJ27"/>
      <c r="BGK27"/>
      <c r="BGL27"/>
      <c r="BGM27"/>
      <c r="BGN27"/>
      <c r="BGO27"/>
      <c r="BGP27"/>
      <c r="BGQ27"/>
      <c r="BGR27"/>
      <c r="BGS27"/>
      <c r="BGT27"/>
      <c r="BGU27"/>
      <c r="BGV27"/>
      <c r="BGW27"/>
      <c r="BGX27"/>
      <c r="BGY27"/>
      <c r="BGZ27"/>
      <c r="BHA27"/>
      <c r="BHB27"/>
      <c r="BHC27"/>
      <c r="BHD27"/>
      <c r="BHE27"/>
      <c r="BHF27"/>
      <c r="BHG27"/>
      <c r="BHH27"/>
      <c r="BHI27"/>
      <c r="BHJ27"/>
      <c r="BHK27"/>
      <c r="BHL27"/>
      <c r="BHM27"/>
      <c r="BHN27"/>
      <c r="BHO27"/>
      <c r="BHP27"/>
      <c r="BHQ27"/>
      <c r="BHR27"/>
      <c r="BHS27"/>
      <c r="BHT27"/>
      <c r="BHU27"/>
      <c r="BHV27"/>
      <c r="BHW27"/>
      <c r="BHX27"/>
      <c r="BHY27"/>
      <c r="BHZ27"/>
      <c r="BIA27"/>
      <c r="BIB27"/>
      <c r="BIC27"/>
      <c r="BID27"/>
      <c r="BIE27"/>
      <c r="BIF27"/>
      <c r="BIG27"/>
      <c r="BIH27"/>
      <c r="BII27"/>
      <c r="BIJ27"/>
      <c r="BIK27"/>
      <c r="BIL27"/>
      <c r="BIM27"/>
      <c r="BIN27"/>
      <c r="BIO27"/>
      <c r="BIP27"/>
      <c r="BIQ27"/>
      <c r="BIR27"/>
      <c r="BIS27"/>
      <c r="BIT27"/>
      <c r="BIU27"/>
      <c r="BIV27"/>
      <c r="BIW27"/>
      <c r="BIX27"/>
      <c r="BIY27"/>
      <c r="BIZ27"/>
      <c r="BJA27"/>
      <c r="BJB27"/>
      <c r="BJC27"/>
      <c r="BJD27"/>
      <c r="BJE27"/>
      <c r="BJF27"/>
      <c r="BJG27"/>
      <c r="BJH27"/>
      <c r="BJI27"/>
      <c r="BJJ27"/>
      <c r="BJK27"/>
      <c r="BJL27"/>
      <c r="BJM27"/>
      <c r="BJN27"/>
      <c r="BJO27"/>
      <c r="BJP27"/>
      <c r="BJQ27"/>
      <c r="BJR27"/>
      <c r="BJS27"/>
      <c r="BJT27"/>
      <c r="BJU27"/>
      <c r="BJV27"/>
      <c r="BJW27"/>
      <c r="BJX27"/>
      <c r="BJY27"/>
      <c r="BJZ27"/>
      <c r="BKA27"/>
      <c r="BKB27"/>
      <c r="BKC27"/>
      <c r="BKD27"/>
      <c r="BKE27"/>
      <c r="BKF27"/>
      <c r="BKG27"/>
      <c r="BKH27"/>
      <c r="BKI27"/>
      <c r="BKJ27"/>
      <c r="BKK27"/>
      <c r="BKL27"/>
      <c r="BKM27"/>
      <c r="BKN27"/>
      <c r="BKO27"/>
      <c r="BKP27"/>
      <c r="BKQ27"/>
      <c r="BKR27"/>
      <c r="BKS27"/>
      <c r="BKT27"/>
      <c r="BKU27"/>
      <c r="BKV27"/>
      <c r="BKW27"/>
      <c r="BKX27"/>
      <c r="BKY27"/>
      <c r="BKZ27"/>
      <c r="BLA27"/>
      <c r="BLB27"/>
      <c r="BLC27"/>
      <c r="BLD27"/>
      <c r="BLE27"/>
      <c r="BLF27"/>
      <c r="BLG27"/>
      <c r="BLH27"/>
      <c r="BLI27"/>
      <c r="BLJ27"/>
      <c r="BLK27"/>
      <c r="BLL27"/>
      <c r="BLM27"/>
      <c r="BLN27"/>
      <c r="BLO27"/>
      <c r="BLP27"/>
      <c r="BLQ27"/>
      <c r="BLR27"/>
      <c r="BLS27"/>
      <c r="BLT27"/>
      <c r="BLU27"/>
      <c r="BLV27"/>
      <c r="BLW27"/>
      <c r="BLX27"/>
      <c r="BLY27"/>
      <c r="BLZ27"/>
      <c r="BMA27"/>
      <c r="BMB27"/>
      <c r="BMC27"/>
      <c r="BMD27"/>
      <c r="BME27"/>
      <c r="BMF27"/>
      <c r="BMG27"/>
      <c r="BMH27"/>
      <c r="BMI27"/>
      <c r="BMJ27"/>
      <c r="BMK27"/>
      <c r="BML27"/>
      <c r="BMM27"/>
      <c r="BMN27"/>
      <c r="BMO27"/>
      <c r="BMP27"/>
      <c r="BMQ27"/>
      <c r="BMR27"/>
      <c r="BMS27"/>
      <c r="BMT27"/>
      <c r="BMU27"/>
      <c r="BMV27"/>
      <c r="BMW27"/>
      <c r="BMX27"/>
      <c r="BMY27"/>
      <c r="BMZ27"/>
      <c r="BNA27"/>
      <c r="BNB27"/>
      <c r="BNC27"/>
      <c r="BND27"/>
      <c r="BNE27"/>
      <c r="BNF27"/>
      <c r="BNG27"/>
      <c r="BNH27"/>
      <c r="BNI27"/>
      <c r="BNJ27"/>
      <c r="BNK27"/>
      <c r="BNL27"/>
      <c r="BNM27"/>
      <c r="BNN27"/>
      <c r="BNO27"/>
      <c r="BNP27"/>
      <c r="BNQ27"/>
      <c r="BNR27"/>
      <c r="BNS27"/>
      <c r="BNT27"/>
      <c r="BNU27"/>
      <c r="BNV27"/>
      <c r="BNW27"/>
      <c r="BNX27"/>
      <c r="BNY27"/>
      <c r="BNZ27"/>
      <c r="BOA27"/>
      <c r="BOB27"/>
      <c r="BOC27"/>
      <c r="BOD27"/>
      <c r="BOE27"/>
      <c r="BOF27"/>
      <c r="BOG27"/>
      <c r="BOH27"/>
      <c r="BOI27"/>
      <c r="BOJ27"/>
      <c r="BOK27"/>
      <c r="BOL27"/>
      <c r="BOM27"/>
      <c r="BON27"/>
      <c r="BOO27"/>
      <c r="BOP27"/>
      <c r="BOQ27"/>
      <c r="BOR27"/>
      <c r="BOS27"/>
      <c r="BOT27"/>
      <c r="BOU27"/>
      <c r="BOV27"/>
      <c r="BOW27"/>
      <c r="BOX27"/>
      <c r="BOY27"/>
      <c r="BOZ27"/>
      <c r="BPA27"/>
      <c r="BPB27"/>
      <c r="BPC27"/>
      <c r="BPD27"/>
      <c r="BPE27"/>
      <c r="BPF27"/>
      <c r="BPG27"/>
      <c r="BPH27"/>
      <c r="BPI27"/>
      <c r="BPJ27"/>
      <c r="BPK27"/>
      <c r="BPL27"/>
      <c r="BPM27"/>
      <c r="BPN27"/>
      <c r="BPO27"/>
      <c r="BPP27"/>
      <c r="BPQ27"/>
      <c r="BPR27"/>
      <c r="BPS27"/>
      <c r="BPT27"/>
      <c r="BPU27"/>
      <c r="BPV27"/>
      <c r="BPW27"/>
      <c r="BPX27"/>
      <c r="BPY27"/>
      <c r="BPZ27"/>
      <c r="BQA27"/>
      <c r="BQB27"/>
      <c r="BQC27"/>
      <c r="BQD27"/>
      <c r="BQE27"/>
      <c r="BQF27"/>
      <c r="BQG27"/>
      <c r="BQH27"/>
      <c r="BQI27"/>
      <c r="BQJ27"/>
      <c r="BQK27"/>
      <c r="BQL27"/>
      <c r="BQM27"/>
      <c r="BQN27"/>
      <c r="BQO27"/>
      <c r="BQP27"/>
      <c r="BQQ27"/>
      <c r="BQR27"/>
      <c r="BQS27"/>
      <c r="BQT27"/>
      <c r="BQU27"/>
      <c r="BQV27"/>
      <c r="BQW27"/>
      <c r="BQX27"/>
      <c r="BQY27"/>
      <c r="BQZ27"/>
      <c r="BRA27"/>
      <c r="BRB27"/>
      <c r="BRC27"/>
      <c r="BRD27"/>
      <c r="BRE27"/>
      <c r="BRF27"/>
      <c r="BRG27"/>
      <c r="BRH27"/>
      <c r="BRI27"/>
      <c r="BRJ27"/>
      <c r="BRK27"/>
      <c r="BRL27"/>
      <c r="BRM27"/>
      <c r="BRN27"/>
      <c r="BRO27"/>
      <c r="BRP27"/>
      <c r="BRQ27"/>
      <c r="BRR27"/>
      <c r="BRS27"/>
      <c r="BRT27"/>
      <c r="BRU27"/>
      <c r="BRV27"/>
      <c r="BRW27"/>
      <c r="BRX27"/>
      <c r="BRY27"/>
      <c r="BRZ27"/>
      <c r="BSA27"/>
      <c r="BSB27"/>
      <c r="BSC27"/>
      <c r="BSD27"/>
      <c r="BSE27"/>
      <c r="BSF27"/>
      <c r="BSG27"/>
      <c r="BSH27"/>
      <c r="BSI27"/>
      <c r="BSJ27"/>
      <c r="BSK27"/>
      <c r="BSL27"/>
      <c r="BSM27"/>
      <c r="BSN27"/>
      <c r="BSO27"/>
      <c r="BSP27"/>
      <c r="BSQ27"/>
      <c r="BSR27"/>
      <c r="BSS27"/>
      <c r="BST27"/>
      <c r="BSU27"/>
      <c r="BSV27"/>
      <c r="BSW27"/>
      <c r="BSX27"/>
      <c r="BSY27"/>
      <c r="BSZ27"/>
      <c r="BTA27"/>
      <c r="BTB27"/>
      <c r="BTC27"/>
      <c r="BTD27"/>
      <c r="BTE27"/>
      <c r="BTF27"/>
      <c r="BTG27"/>
      <c r="BTH27"/>
      <c r="BTI27"/>
      <c r="BTJ27"/>
      <c r="BTK27"/>
      <c r="BTL27"/>
      <c r="BTM27"/>
      <c r="BTN27"/>
      <c r="BTO27"/>
      <c r="BTP27"/>
      <c r="BTQ27"/>
      <c r="BTR27"/>
      <c r="BTS27"/>
      <c r="BTT27"/>
      <c r="BTU27"/>
      <c r="BTV27"/>
      <c r="BTW27"/>
      <c r="BTX27"/>
      <c r="BTY27"/>
      <c r="BTZ27"/>
      <c r="BUA27"/>
      <c r="BUB27"/>
      <c r="BUC27"/>
      <c r="BUD27"/>
      <c r="BUE27"/>
      <c r="BUF27"/>
      <c r="BUG27"/>
      <c r="BUH27"/>
      <c r="BUI27"/>
      <c r="BUJ27"/>
      <c r="BUK27"/>
      <c r="BUL27"/>
      <c r="BUM27"/>
      <c r="BUN27"/>
      <c r="BUO27"/>
      <c r="BUP27"/>
      <c r="BUQ27"/>
      <c r="BUR27"/>
      <c r="BUS27"/>
      <c r="BUT27"/>
      <c r="BUU27"/>
      <c r="BUV27"/>
      <c r="BUW27"/>
      <c r="BUX27"/>
      <c r="BUY27"/>
      <c r="BUZ27"/>
      <c r="BVA27"/>
      <c r="BVB27"/>
      <c r="BVC27"/>
      <c r="BVD27"/>
      <c r="BVE27"/>
      <c r="BVF27"/>
      <c r="BVG27"/>
      <c r="BVH27"/>
      <c r="BVI27"/>
      <c r="BVJ27"/>
      <c r="BVK27"/>
      <c r="BVL27"/>
      <c r="BVM27"/>
      <c r="BVN27"/>
      <c r="BVO27"/>
      <c r="BVP27"/>
      <c r="BVQ27"/>
      <c r="BVR27"/>
      <c r="BVS27"/>
      <c r="BVT27"/>
      <c r="BVU27"/>
      <c r="BVV27"/>
      <c r="BVW27"/>
      <c r="BVX27"/>
      <c r="BVY27"/>
      <c r="BVZ27"/>
      <c r="BWA27"/>
      <c r="BWB27"/>
      <c r="BWC27"/>
      <c r="BWD27"/>
      <c r="BWE27"/>
      <c r="BWF27"/>
      <c r="BWG27"/>
      <c r="BWH27"/>
      <c r="BWI27"/>
      <c r="BWJ27"/>
      <c r="BWK27"/>
      <c r="BWL27"/>
      <c r="BWM27"/>
      <c r="BWN27"/>
      <c r="BWO27"/>
      <c r="BWP27"/>
      <c r="BWQ27"/>
      <c r="BWR27"/>
      <c r="BWS27"/>
      <c r="BWT27"/>
      <c r="BWU27"/>
      <c r="BWV27"/>
      <c r="BWW27"/>
      <c r="BWX27"/>
      <c r="BWY27"/>
      <c r="BWZ27"/>
      <c r="BXA27"/>
      <c r="BXB27"/>
      <c r="BXC27"/>
      <c r="BXD27"/>
      <c r="BXE27"/>
      <c r="BXF27"/>
      <c r="BXG27"/>
      <c r="BXH27"/>
      <c r="BXI27"/>
      <c r="BXJ27"/>
      <c r="BXK27"/>
      <c r="BXL27"/>
      <c r="BXM27"/>
      <c r="BXN27"/>
      <c r="BXO27"/>
      <c r="BXP27"/>
      <c r="BXQ27"/>
      <c r="BXR27"/>
      <c r="BXS27"/>
      <c r="BXT27"/>
      <c r="BXU27"/>
      <c r="BXV27"/>
      <c r="BXW27"/>
      <c r="BXX27"/>
      <c r="BXY27"/>
      <c r="BXZ27"/>
      <c r="BYA27"/>
      <c r="BYB27"/>
      <c r="BYC27"/>
      <c r="BYD27"/>
      <c r="BYE27"/>
      <c r="BYF27"/>
      <c r="BYG27"/>
      <c r="BYH27"/>
      <c r="BYI27"/>
      <c r="BYJ27"/>
      <c r="BYK27"/>
      <c r="BYL27"/>
      <c r="BYM27"/>
      <c r="BYN27"/>
      <c r="BYO27"/>
      <c r="BYP27"/>
      <c r="BYQ27"/>
      <c r="BYR27"/>
      <c r="BYS27"/>
      <c r="BYT27"/>
      <c r="BYU27"/>
      <c r="BYV27"/>
      <c r="BYW27"/>
      <c r="BYX27"/>
      <c r="BYY27"/>
      <c r="BYZ27"/>
      <c r="BZA27"/>
      <c r="BZB27"/>
      <c r="BZC27"/>
      <c r="BZD27"/>
      <c r="BZE27"/>
      <c r="BZF27"/>
      <c r="BZG27"/>
      <c r="BZH27"/>
      <c r="BZI27"/>
      <c r="BZJ27"/>
      <c r="BZK27"/>
      <c r="BZL27"/>
      <c r="BZM27"/>
      <c r="BZN27"/>
      <c r="BZO27"/>
      <c r="BZP27"/>
      <c r="BZQ27"/>
      <c r="BZR27"/>
      <c r="BZS27"/>
      <c r="BZT27"/>
      <c r="BZU27"/>
      <c r="BZV27"/>
      <c r="BZW27"/>
      <c r="BZX27"/>
      <c r="BZY27"/>
      <c r="BZZ27"/>
      <c r="CAA27"/>
      <c r="CAB27"/>
      <c r="CAC27"/>
      <c r="CAD27"/>
      <c r="CAE27"/>
      <c r="CAF27"/>
      <c r="CAG27"/>
      <c r="CAH27"/>
      <c r="CAI27"/>
      <c r="CAJ27"/>
      <c r="CAK27"/>
      <c r="CAL27"/>
      <c r="CAM27"/>
      <c r="CAN27"/>
      <c r="CAO27"/>
      <c r="CAP27"/>
      <c r="CAQ27"/>
      <c r="CAR27"/>
      <c r="CAS27"/>
      <c r="CAT27"/>
      <c r="CAU27"/>
      <c r="CAV27"/>
      <c r="CAW27"/>
      <c r="CAX27"/>
      <c r="CAY27"/>
      <c r="CAZ27"/>
      <c r="CBA27"/>
      <c r="CBB27"/>
      <c r="CBC27"/>
      <c r="CBD27"/>
      <c r="CBE27"/>
      <c r="CBF27"/>
      <c r="CBG27"/>
      <c r="CBH27"/>
      <c r="CBI27"/>
      <c r="CBJ27"/>
      <c r="CBK27"/>
      <c r="CBL27"/>
      <c r="CBM27"/>
      <c r="CBN27"/>
      <c r="CBO27"/>
      <c r="CBP27"/>
      <c r="CBQ27"/>
      <c r="CBR27"/>
      <c r="CBS27"/>
      <c r="CBT27"/>
      <c r="CBU27"/>
      <c r="CBV27"/>
      <c r="CBW27"/>
      <c r="CBX27"/>
      <c r="CBY27"/>
      <c r="CBZ27"/>
      <c r="CCA27"/>
      <c r="CCB27"/>
      <c r="CCC27"/>
      <c r="CCD27"/>
      <c r="CCE27"/>
      <c r="CCF27"/>
      <c r="CCG27"/>
      <c r="CCH27"/>
      <c r="CCI27"/>
      <c r="CCJ27"/>
      <c r="CCK27"/>
      <c r="CCL27"/>
      <c r="CCM27"/>
      <c r="CCN27"/>
      <c r="CCO27"/>
      <c r="CCP27"/>
      <c r="CCQ27"/>
      <c r="CCR27"/>
      <c r="CCS27"/>
      <c r="CCT27"/>
      <c r="CCU27"/>
      <c r="CCV27"/>
      <c r="CCW27"/>
      <c r="CCX27"/>
      <c r="CCY27"/>
      <c r="CCZ27"/>
      <c r="CDA27"/>
      <c r="CDB27"/>
      <c r="CDC27"/>
      <c r="CDD27"/>
      <c r="CDE27"/>
      <c r="CDF27"/>
      <c r="CDG27"/>
      <c r="CDH27"/>
      <c r="CDI27"/>
      <c r="CDJ27"/>
      <c r="CDK27"/>
      <c r="CDL27"/>
      <c r="CDM27"/>
      <c r="CDN27"/>
      <c r="CDO27"/>
      <c r="CDP27"/>
      <c r="CDQ27"/>
      <c r="CDR27"/>
      <c r="CDS27"/>
      <c r="CDT27"/>
      <c r="CDU27"/>
      <c r="CDV27"/>
      <c r="CDW27"/>
      <c r="CDX27"/>
      <c r="CDY27"/>
      <c r="CDZ27"/>
      <c r="CEA27"/>
      <c r="CEB27"/>
      <c r="CEC27"/>
      <c r="CED27"/>
      <c r="CEE27"/>
      <c r="CEF27"/>
      <c r="CEG27"/>
      <c r="CEH27"/>
      <c r="CEI27"/>
      <c r="CEJ27"/>
      <c r="CEK27"/>
      <c r="CEL27"/>
      <c r="CEM27"/>
      <c r="CEN27"/>
      <c r="CEO27"/>
      <c r="CEP27"/>
      <c r="CEQ27"/>
      <c r="CER27"/>
      <c r="CES27"/>
      <c r="CET27"/>
      <c r="CEU27"/>
      <c r="CEV27"/>
      <c r="CEW27"/>
      <c r="CEX27"/>
      <c r="CEY27"/>
      <c r="CEZ27"/>
      <c r="CFA27"/>
      <c r="CFB27"/>
      <c r="CFC27"/>
      <c r="CFD27"/>
      <c r="CFE27"/>
      <c r="CFF27"/>
      <c r="CFG27"/>
      <c r="CFH27"/>
      <c r="CFI27"/>
      <c r="CFJ27"/>
      <c r="CFK27"/>
      <c r="CFL27"/>
      <c r="CFM27"/>
      <c r="CFN27"/>
      <c r="CFO27"/>
      <c r="CFP27"/>
      <c r="CFQ27"/>
      <c r="CFR27"/>
      <c r="CFS27"/>
      <c r="CFT27"/>
      <c r="CFU27"/>
      <c r="CFV27"/>
      <c r="CFW27"/>
      <c r="CFX27"/>
      <c r="CFY27"/>
      <c r="CFZ27"/>
      <c r="CGA27"/>
      <c r="CGB27"/>
      <c r="CGC27"/>
      <c r="CGD27"/>
      <c r="CGE27"/>
      <c r="CGF27"/>
      <c r="CGG27"/>
      <c r="CGH27"/>
      <c r="CGI27"/>
      <c r="CGJ27"/>
      <c r="CGK27"/>
      <c r="CGL27"/>
      <c r="CGM27"/>
      <c r="CGN27"/>
      <c r="CGO27"/>
      <c r="CGP27"/>
      <c r="CGQ27"/>
      <c r="CGR27"/>
      <c r="CGS27"/>
      <c r="CGT27"/>
      <c r="CGU27"/>
      <c r="CGV27"/>
      <c r="CGW27"/>
      <c r="CGX27"/>
      <c r="CGY27"/>
      <c r="CGZ27"/>
      <c r="CHA27"/>
      <c r="CHB27"/>
      <c r="CHC27"/>
      <c r="CHD27"/>
      <c r="CHE27"/>
      <c r="CHF27"/>
      <c r="CHG27"/>
      <c r="CHH27"/>
      <c r="CHI27"/>
      <c r="CHJ27"/>
      <c r="CHK27"/>
      <c r="CHL27"/>
      <c r="CHM27"/>
      <c r="CHN27"/>
      <c r="CHO27"/>
      <c r="CHP27"/>
      <c r="CHQ27"/>
      <c r="CHR27"/>
      <c r="CHS27"/>
      <c r="CHT27"/>
      <c r="CHU27"/>
      <c r="CHV27"/>
      <c r="CHW27"/>
      <c r="CHX27"/>
      <c r="CHY27"/>
      <c r="CHZ27"/>
      <c r="CIA27"/>
      <c r="CIB27"/>
      <c r="CIC27"/>
      <c r="CID27"/>
      <c r="CIE27"/>
      <c r="CIF27"/>
      <c r="CIG27"/>
      <c r="CIH27"/>
      <c r="CII27"/>
      <c r="CIJ27"/>
      <c r="CIK27"/>
      <c r="CIL27"/>
      <c r="CIM27"/>
      <c r="CIN27"/>
      <c r="CIO27"/>
      <c r="CIP27"/>
      <c r="CIQ27"/>
      <c r="CIR27"/>
      <c r="CIS27"/>
      <c r="CIT27"/>
      <c r="CIU27"/>
      <c r="CIV27"/>
      <c r="CIW27"/>
      <c r="CIX27"/>
      <c r="CIY27"/>
      <c r="CIZ27"/>
      <c r="CJA27"/>
      <c r="CJB27"/>
      <c r="CJC27"/>
      <c r="CJD27"/>
      <c r="CJE27"/>
      <c r="CJF27"/>
      <c r="CJG27"/>
      <c r="CJH27"/>
      <c r="CJI27"/>
      <c r="CJJ27"/>
      <c r="CJK27"/>
      <c r="CJL27"/>
      <c r="CJM27"/>
      <c r="CJN27"/>
      <c r="CJO27"/>
      <c r="CJP27"/>
      <c r="CJQ27"/>
      <c r="CJR27"/>
      <c r="CJS27"/>
      <c r="CJT27"/>
      <c r="CJU27"/>
      <c r="CJV27"/>
      <c r="CJW27"/>
      <c r="CJX27"/>
      <c r="CJY27"/>
      <c r="CJZ27"/>
      <c r="CKA27"/>
      <c r="CKB27"/>
      <c r="CKC27"/>
      <c r="CKD27"/>
      <c r="CKE27"/>
      <c r="CKF27"/>
      <c r="CKG27"/>
      <c r="CKH27"/>
      <c r="CKI27"/>
      <c r="CKJ27"/>
      <c r="CKK27"/>
      <c r="CKL27"/>
      <c r="CKM27"/>
      <c r="CKN27"/>
      <c r="CKO27"/>
      <c r="CKP27"/>
      <c r="CKQ27"/>
      <c r="CKR27"/>
      <c r="CKS27"/>
      <c r="CKT27"/>
      <c r="CKU27"/>
      <c r="CKV27"/>
      <c r="CKW27"/>
      <c r="CKX27"/>
      <c r="CKY27"/>
      <c r="CKZ27"/>
      <c r="CLA27"/>
      <c r="CLB27"/>
      <c r="CLC27"/>
      <c r="CLD27"/>
      <c r="CLE27"/>
      <c r="CLF27"/>
      <c r="CLG27"/>
      <c r="CLH27"/>
      <c r="CLI27"/>
      <c r="CLJ27"/>
      <c r="CLK27"/>
      <c r="CLL27"/>
      <c r="CLM27"/>
      <c r="CLN27"/>
      <c r="CLO27"/>
      <c r="CLP27"/>
      <c r="CLQ27"/>
      <c r="CLR27"/>
      <c r="CLS27"/>
      <c r="CLT27"/>
      <c r="CLU27"/>
      <c r="CLV27"/>
      <c r="CLW27"/>
      <c r="CLX27"/>
      <c r="CLY27"/>
      <c r="CLZ27"/>
      <c r="CMA27"/>
      <c r="CMB27"/>
      <c r="CMC27"/>
      <c r="CMD27"/>
      <c r="CME27"/>
      <c r="CMF27"/>
      <c r="CMG27"/>
      <c r="CMH27"/>
      <c r="CMI27"/>
      <c r="CMJ27"/>
      <c r="CMK27"/>
      <c r="CML27"/>
      <c r="CMM27"/>
      <c r="CMN27"/>
      <c r="CMO27"/>
      <c r="CMP27"/>
      <c r="CMQ27"/>
      <c r="CMR27"/>
      <c r="CMS27"/>
      <c r="CMT27"/>
      <c r="CMU27"/>
      <c r="CMV27"/>
      <c r="CMW27"/>
      <c r="CMX27"/>
      <c r="CMY27"/>
      <c r="CMZ27"/>
      <c r="CNA27"/>
      <c r="CNB27"/>
      <c r="CNC27"/>
      <c r="CND27"/>
      <c r="CNE27"/>
      <c r="CNF27"/>
      <c r="CNG27"/>
      <c r="CNH27"/>
      <c r="CNI27"/>
      <c r="CNJ27"/>
      <c r="CNK27"/>
      <c r="CNL27"/>
      <c r="CNM27"/>
      <c r="CNN27"/>
      <c r="CNO27"/>
      <c r="CNP27"/>
      <c r="CNQ27"/>
      <c r="CNR27"/>
      <c r="CNS27"/>
      <c r="CNT27"/>
      <c r="CNU27"/>
      <c r="CNV27"/>
      <c r="CNW27"/>
      <c r="CNX27"/>
      <c r="CNY27"/>
      <c r="CNZ27"/>
      <c r="COA27"/>
      <c r="COB27"/>
      <c r="COC27"/>
      <c r="COD27"/>
      <c r="COE27"/>
      <c r="COF27"/>
      <c r="COG27"/>
      <c r="COH27"/>
      <c r="COI27"/>
      <c r="COJ27"/>
      <c r="COK27"/>
      <c r="COL27"/>
      <c r="COM27"/>
      <c r="CON27"/>
      <c r="COO27"/>
      <c r="COP27"/>
      <c r="COQ27"/>
      <c r="COR27"/>
      <c r="COS27"/>
      <c r="COT27"/>
      <c r="COU27"/>
      <c r="COV27"/>
      <c r="COW27"/>
      <c r="COX27"/>
      <c r="COY27"/>
      <c r="COZ27"/>
      <c r="CPA27"/>
      <c r="CPB27"/>
      <c r="CPC27"/>
      <c r="CPD27"/>
      <c r="CPE27"/>
      <c r="CPF27"/>
      <c r="CPG27"/>
      <c r="CPH27"/>
      <c r="CPI27"/>
      <c r="CPJ27"/>
      <c r="CPK27"/>
      <c r="CPL27"/>
      <c r="CPM27"/>
      <c r="CPN27"/>
      <c r="CPO27"/>
      <c r="CPP27"/>
      <c r="CPQ27"/>
      <c r="CPR27"/>
      <c r="CPS27"/>
      <c r="CPT27"/>
      <c r="CPU27"/>
      <c r="CPV27"/>
      <c r="CPW27"/>
      <c r="CPX27"/>
      <c r="CPY27"/>
      <c r="CPZ27"/>
      <c r="CQA27"/>
      <c r="CQB27"/>
      <c r="CQC27"/>
      <c r="CQD27"/>
      <c r="CQE27"/>
      <c r="CQF27"/>
      <c r="CQG27"/>
      <c r="CQH27"/>
      <c r="CQI27"/>
      <c r="CQJ27"/>
      <c r="CQK27"/>
      <c r="CQL27"/>
      <c r="CQM27"/>
      <c r="CQN27"/>
      <c r="CQO27"/>
      <c r="CQP27"/>
      <c r="CQQ27"/>
      <c r="CQR27"/>
      <c r="CQS27"/>
      <c r="CQT27"/>
      <c r="CQU27"/>
      <c r="CQV27"/>
      <c r="CQW27"/>
      <c r="CQX27"/>
      <c r="CQY27"/>
      <c r="CQZ27"/>
      <c r="CRA27"/>
      <c r="CRB27"/>
      <c r="CRC27"/>
      <c r="CRD27"/>
      <c r="CRE27"/>
      <c r="CRF27"/>
      <c r="CRG27"/>
      <c r="CRH27"/>
      <c r="CRI27"/>
      <c r="CRJ27"/>
      <c r="CRK27"/>
      <c r="CRL27"/>
      <c r="CRM27"/>
      <c r="CRN27"/>
      <c r="CRO27"/>
      <c r="CRP27"/>
      <c r="CRQ27"/>
      <c r="CRR27"/>
      <c r="CRS27"/>
      <c r="CRT27"/>
      <c r="CRU27"/>
      <c r="CRV27"/>
      <c r="CRW27"/>
      <c r="CRX27"/>
      <c r="CRY27"/>
      <c r="CRZ27"/>
      <c r="CSA27"/>
      <c r="CSB27"/>
      <c r="CSC27"/>
      <c r="CSD27"/>
      <c r="CSE27"/>
      <c r="CSF27"/>
      <c r="CSG27"/>
      <c r="CSH27"/>
      <c r="CSI27"/>
      <c r="CSJ27"/>
      <c r="CSK27"/>
      <c r="CSL27"/>
      <c r="CSM27"/>
      <c r="CSN27"/>
      <c r="CSO27"/>
      <c r="CSP27"/>
      <c r="CSQ27"/>
      <c r="CSR27"/>
      <c r="CSS27"/>
      <c r="CST27"/>
      <c r="CSU27"/>
      <c r="CSV27"/>
      <c r="CSW27"/>
      <c r="CSX27"/>
      <c r="CSY27"/>
      <c r="CSZ27"/>
      <c r="CTA27"/>
      <c r="CTB27"/>
      <c r="CTC27"/>
      <c r="CTD27"/>
      <c r="CTE27"/>
      <c r="CTF27"/>
      <c r="CTG27"/>
      <c r="CTH27"/>
      <c r="CTI27"/>
      <c r="CTJ27"/>
      <c r="CTK27"/>
      <c r="CTL27"/>
      <c r="CTM27"/>
      <c r="CTN27"/>
      <c r="CTO27"/>
      <c r="CTP27"/>
      <c r="CTQ27"/>
      <c r="CTR27"/>
      <c r="CTS27"/>
      <c r="CTT27"/>
      <c r="CTU27"/>
      <c r="CTV27"/>
      <c r="CTW27"/>
      <c r="CTX27"/>
      <c r="CTY27"/>
      <c r="CTZ27"/>
      <c r="CUA27"/>
      <c r="CUB27"/>
      <c r="CUC27"/>
      <c r="CUD27"/>
      <c r="CUE27"/>
      <c r="CUF27"/>
      <c r="CUG27"/>
      <c r="CUH27"/>
      <c r="CUI27"/>
      <c r="CUJ27"/>
      <c r="CUK27"/>
      <c r="CUL27"/>
      <c r="CUM27"/>
      <c r="CUN27"/>
      <c r="CUO27"/>
      <c r="CUP27"/>
      <c r="CUQ27"/>
      <c r="CUR27"/>
      <c r="CUS27"/>
      <c r="CUT27"/>
      <c r="CUU27"/>
      <c r="CUV27"/>
      <c r="CUW27"/>
      <c r="CUX27"/>
      <c r="CUY27"/>
      <c r="CUZ27"/>
      <c r="CVA27"/>
      <c r="CVB27"/>
      <c r="CVC27"/>
      <c r="CVD27"/>
      <c r="CVE27"/>
      <c r="CVF27"/>
      <c r="CVG27"/>
      <c r="CVH27"/>
      <c r="CVI27"/>
      <c r="CVJ27"/>
      <c r="CVK27"/>
      <c r="CVL27"/>
      <c r="CVM27"/>
      <c r="CVN27"/>
      <c r="CVO27"/>
      <c r="CVP27"/>
      <c r="CVQ27"/>
      <c r="CVR27"/>
      <c r="CVS27"/>
      <c r="CVT27"/>
      <c r="CVU27"/>
      <c r="CVV27"/>
      <c r="CVW27"/>
      <c r="CVX27"/>
      <c r="CVY27"/>
      <c r="CVZ27"/>
      <c r="CWA27"/>
      <c r="CWB27"/>
      <c r="CWC27"/>
      <c r="CWD27"/>
      <c r="CWE27"/>
      <c r="CWF27"/>
      <c r="CWG27"/>
      <c r="CWH27"/>
      <c r="CWI27"/>
      <c r="CWJ27"/>
      <c r="CWK27"/>
      <c r="CWL27"/>
      <c r="CWM27"/>
      <c r="CWN27"/>
      <c r="CWO27"/>
      <c r="CWP27"/>
      <c r="CWQ27"/>
      <c r="CWR27"/>
      <c r="CWS27"/>
      <c r="CWT27"/>
      <c r="CWU27"/>
      <c r="CWV27"/>
      <c r="CWW27"/>
      <c r="CWX27"/>
      <c r="CWY27"/>
      <c r="CWZ27"/>
      <c r="CXA27"/>
      <c r="CXB27"/>
      <c r="CXC27"/>
      <c r="CXD27"/>
      <c r="CXE27"/>
      <c r="CXF27"/>
      <c r="CXG27"/>
      <c r="CXH27"/>
      <c r="CXI27"/>
      <c r="CXJ27"/>
      <c r="CXK27"/>
      <c r="CXL27"/>
      <c r="CXM27"/>
      <c r="CXN27"/>
      <c r="CXO27"/>
      <c r="CXP27"/>
      <c r="CXQ27"/>
      <c r="CXR27"/>
      <c r="CXS27"/>
      <c r="CXT27"/>
      <c r="CXU27"/>
      <c r="CXV27"/>
      <c r="CXW27"/>
      <c r="CXX27"/>
      <c r="CXY27"/>
      <c r="CXZ27"/>
      <c r="CYA27"/>
      <c r="CYB27"/>
      <c r="CYC27"/>
      <c r="CYD27"/>
      <c r="CYE27"/>
      <c r="CYF27"/>
      <c r="CYG27"/>
      <c r="CYH27"/>
      <c r="CYI27"/>
      <c r="CYJ27"/>
      <c r="CYK27"/>
      <c r="CYL27"/>
      <c r="CYM27"/>
      <c r="CYN27"/>
      <c r="CYO27"/>
      <c r="CYP27"/>
      <c r="CYQ27"/>
      <c r="CYR27"/>
      <c r="CYS27"/>
      <c r="CYT27"/>
      <c r="CYU27"/>
      <c r="CYV27"/>
      <c r="CYW27"/>
      <c r="CYX27"/>
      <c r="CYY27"/>
      <c r="CYZ27"/>
      <c r="CZA27"/>
      <c r="CZB27"/>
      <c r="CZC27"/>
      <c r="CZD27"/>
      <c r="CZE27"/>
      <c r="CZF27"/>
      <c r="CZG27"/>
      <c r="CZH27"/>
      <c r="CZI27"/>
      <c r="CZJ27"/>
      <c r="CZK27"/>
      <c r="CZL27"/>
      <c r="CZM27"/>
      <c r="CZN27"/>
      <c r="CZO27"/>
      <c r="CZP27"/>
      <c r="CZQ27"/>
      <c r="CZR27"/>
      <c r="CZS27"/>
      <c r="CZT27"/>
      <c r="CZU27"/>
      <c r="CZV27"/>
      <c r="CZW27"/>
      <c r="CZX27"/>
      <c r="CZY27"/>
      <c r="CZZ27"/>
      <c r="DAA27"/>
      <c r="DAB27"/>
      <c r="DAC27"/>
      <c r="DAD27"/>
      <c r="DAE27"/>
      <c r="DAF27"/>
      <c r="DAG27"/>
      <c r="DAH27"/>
      <c r="DAI27"/>
      <c r="DAJ27"/>
      <c r="DAK27"/>
      <c r="DAL27"/>
      <c r="DAM27"/>
      <c r="DAN27"/>
      <c r="DAO27"/>
      <c r="DAP27"/>
      <c r="DAQ27"/>
      <c r="DAR27"/>
      <c r="DAS27"/>
      <c r="DAT27"/>
      <c r="DAU27"/>
      <c r="DAV27"/>
      <c r="DAW27"/>
      <c r="DAX27"/>
      <c r="DAY27"/>
      <c r="DAZ27"/>
      <c r="DBA27"/>
      <c r="DBB27"/>
      <c r="DBC27"/>
      <c r="DBD27"/>
      <c r="DBE27"/>
      <c r="DBF27"/>
      <c r="DBG27"/>
      <c r="DBH27"/>
      <c r="DBI27"/>
      <c r="DBJ27"/>
      <c r="DBK27"/>
      <c r="DBL27"/>
      <c r="DBM27"/>
      <c r="DBN27"/>
      <c r="DBO27"/>
      <c r="DBP27"/>
      <c r="DBQ27"/>
      <c r="DBR27"/>
      <c r="DBS27"/>
      <c r="DBT27"/>
      <c r="DBU27"/>
      <c r="DBV27"/>
      <c r="DBW27"/>
      <c r="DBX27"/>
      <c r="DBY27"/>
      <c r="DBZ27"/>
      <c r="DCA27"/>
      <c r="DCB27"/>
      <c r="DCC27"/>
      <c r="DCD27"/>
      <c r="DCE27"/>
      <c r="DCF27"/>
      <c r="DCG27"/>
      <c r="DCH27"/>
      <c r="DCI27"/>
      <c r="DCJ27"/>
      <c r="DCK27"/>
      <c r="DCL27"/>
      <c r="DCM27"/>
      <c r="DCN27"/>
      <c r="DCO27"/>
      <c r="DCP27"/>
      <c r="DCQ27"/>
      <c r="DCR27"/>
      <c r="DCS27"/>
      <c r="DCT27"/>
      <c r="DCU27"/>
      <c r="DCV27"/>
      <c r="DCW27"/>
      <c r="DCX27"/>
      <c r="DCY27"/>
      <c r="DCZ27"/>
      <c r="DDA27"/>
      <c r="DDB27"/>
      <c r="DDC27"/>
      <c r="DDD27"/>
      <c r="DDE27"/>
      <c r="DDF27"/>
      <c r="DDG27"/>
      <c r="DDH27"/>
      <c r="DDI27"/>
      <c r="DDJ27"/>
      <c r="DDK27"/>
      <c r="DDL27"/>
      <c r="DDM27"/>
      <c r="DDN27"/>
      <c r="DDO27"/>
      <c r="DDP27"/>
      <c r="DDQ27"/>
      <c r="DDR27"/>
      <c r="DDS27"/>
      <c r="DDT27"/>
      <c r="DDU27"/>
      <c r="DDV27"/>
      <c r="DDW27"/>
      <c r="DDX27"/>
      <c r="DDY27"/>
      <c r="DDZ27"/>
      <c r="DEA27"/>
      <c r="DEB27"/>
      <c r="DEC27"/>
      <c r="DED27"/>
      <c r="DEE27"/>
      <c r="DEF27"/>
      <c r="DEG27"/>
      <c r="DEH27"/>
      <c r="DEI27"/>
      <c r="DEJ27"/>
      <c r="DEK27"/>
      <c r="DEL27"/>
      <c r="DEM27"/>
      <c r="DEN27"/>
      <c r="DEO27"/>
      <c r="DEP27"/>
      <c r="DEQ27"/>
      <c r="DER27"/>
      <c r="DES27"/>
      <c r="DET27"/>
      <c r="DEU27"/>
      <c r="DEV27"/>
      <c r="DEW27"/>
      <c r="DEX27"/>
      <c r="DEY27"/>
      <c r="DEZ27"/>
      <c r="DFA27"/>
      <c r="DFB27"/>
      <c r="DFC27"/>
      <c r="DFD27"/>
      <c r="DFE27"/>
      <c r="DFF27"/>
      <c r="DFG27"/>
      <c r="DFH27"/>
      <c r="DFI27"/>
      <c r="DFJ27"/>
      <c r="DFK27"/>
      <c r="DFL27"/>
      <c r="DFM27"/>
      <c r="DFN27"/>
      <c r="DFO27"/>
      <c r="DFP27"/>
      <c r="DFQ27"/>
      <c r="DFR27"/>
      <c r="DFS27"/>
      <c r="DFT27"/>
      <c r="DFU27"/>
      <c r="DFV27"/>
      <c r="DFW27"/>
      <c r="DFX27"/>
      <c r="DFY27"/>
      <c r="DFZ27"/>
      <c r="DGA27"/>
      <c r="DGB27"/>
      <c r="DGC27"/>
      <c r="DGD27"/>
      <c r="DGE27"/>
      <c r="DGF27"/>
      <c r="DGG27"/>
      <c r="DGH27"/>
      <c r="DGI27"/>
      <c r="DGJ27"/>
      <c r="DGK27"/>
      <c r="DGL27"/>
      <c r="DGM27"/>
      <c r="DGN27"/>
      <c r="DGO27"/>
      <c r="DGP27"/>
      <c r="DGQ27"/>
      <c r="DGR27"/>
      <c r="DGS27"/>
      <c r="DGT27"/>
      <c r="DGU27"/>
      <c r="DGV27"/>
      <c r="DGW27"/>
      <c r="DGX27"/>
      <c r="DGY27"/>
      <c r="DGZ27"/>
      <c r="DHA27"/>
      <c r="DHB27"/>
      <c r="DHC27"/>
      <c r="DHD27"/>
      <c r="DHE27"/>
      <c r="DHF27"/>
      <c r="DHG27"/>
      <c r="DHH27"/>
      <c r="DHI27"/>
      <c r="DHJ27"/>
      <c r="DHK27"/>
      <c r="DHL27"/>
      <c r="DHM27"/>
      <c r="DHN27"/>
      <c r="DHO27"/>
      <c r="DHP27"/>
      <c r="DHQ27"/>
      <c r="DHR27"/>
      <c r="DHS27"/>
      <c r="DHT27"/>
      <c r="DHU27"/>
      <c r="DHV27"/>
      <c r="DHW27"/>
      <c r="DHX27"/>
      <c r="DHY27"/>
      <c r="DHZ27"/>
      <c r="DIA27"/>
      <c r="DIB27"/>
      <c r="DIC27"/>
      <c r="DID27"/>
      <c r="DIE27"/>
      <c r="DIF27"/>
      <c r="DIG27"/>
      <c r="DIH27"/>
      <c r="DII27"/>
      <c r="DIJ27"/>
      <c r="DIK27"/>
      <c r="DIL27"/>
      <c r="DIM27"/>
      <c r="DIN27"/>
      <c r="DIO27"/>
      <c r="DIP27"/>
      <c r="DIQ27"/>
      <c r="DIR27"/>
      <c r="DIS27"/>
      <c r="DIT27"/>
      <c r="DIU27"/>
      <c r="DIV27"/>
      <c r="DIW27"/>
      <c r="DIX27"/>
      <c r="DIY27"/>
      <c r="DIZ27"/>
      <c r="DJA27"/>
      <c r="DJB27"/>
      <c r="DJC27"/>
      <c r="DJD27"/>
      <c r="DJE27"/>
      <c r="DJF27"/>
      <c r="DJG27"/>
      <c r="DJH27"/>
      <c r="DJI27"/>
      <c r="DJJ27"/>
      <c r="DJK27"/>
      <c r="DJL27"/>
      <c r="DJM27"/>
      <c r="DJN27"/>
      <c r="DJO27"/>
      <c r="DJP27"/>
      <c r="DJQ27"/>
      <c r="DJR27"/>
      <c r="DJS27"/>
      <c r="DJT27"/>
      <c r="DJU27"/>
      <c r="DJV27"/>
      <c r="DJW27"/>
      <c r="DJX27"/>
      <c r="DJY27"/>
      <c r="DJZ27"/>
      <c r="DKA27"/>
      <c r="DKB27"/>
      <c r="DKC27"/>
      <c r="DKD27"/>
      <c r="DKE27"/>
      <c r="DKF27"/>
      <c r="DKG27"/>
      <c r="DKH27"/>
      <c r="DKI27"/>
      <c r="DKJ27"/>
      <c r="DKK27"/>
      <c r="DKL27"/>
      <c r="DKM27"/>
      <c r="DKN27"/>
      <c r="DKO27"/>
      <c r="DKP27"/>
      <c r="DKQ27"/>
      <c r="DKR27"/>
      <c r="DKS27"/>
      <c r="DKT27"/>
      <c r="DKU27"/>
      <c r="DKV27"/>
      <c r="DKW27"/>
      <c r="DKX27"/>
      <c r="DKY27"/>
      <c r="DKZ27"/>
      <c r="DLA27"/>
      <c r="DLB27"/>
      <c r="DLC27"/>
      <c r="DLD27"/>
      <c r="DLE27"/>
      <c r="DLF27"/>
      <c r="DLG27"/>
      <c r="DLH27"/>
      <c r="DLI27"/>
      <c r="DLJ27"/>
      <c r="DLK27"/>
      <c r="DLL27"/>
      <c r="DLM27"/>
      <c r="DLN27"/>
      <c r="DLO27"/>
      <c r="DLP27"/>
      <c r="DLQ27"/>
      <c r="DLR27"/>
      <c r="DLS27"/>
      <c r="DLT27"/>
      <c r="DLU27"/>
      <c r="DLV27"/>
      <c r="DLW27"/>
      <c r="DLX27"/>
      <c r="DLY27"/>
      <c r="DLZ27"/>
      <c r="DMA27"/>
      <c r="DMB27"/>
      <c r="DMC27"/>
      <c r="DMD27"/>
      <c r="DME27"/>
      <c r="DMF27"/>
      <c r="DMG27"/>
      <c r="DMH27"/>
      <c r="DMI27"/>
      <c r="DMJ27"/>
      <c r="DMK27"/>
      <c r="DML27"/>
      <c r="DMM27"/>
      <c r="DMN27"/>
      <c r="DMO27"/>
      <c r="DMP27"/>
      <c r="DMQ27"/>
      <c r="DMR27"/>
      <c r="DMS27"/>
      <c r="DMT27"/>
      <c r="DMU27"/>
      <c r="DMV27"/>
      <c r="DMW27"/>
      <c r="DMX27"/>
      <c r="DMY27"/>
      <c r="DMZ27"/>
      <c r="DNA27"/>
      <c r="DNB27"/>
      <c r="DNC27"/>
      <c r="DND27"/>
      <c r="DNE27"/>
      <c r="DNF27"/>
      <c r="DNG27"/>
      <c r="DNH27"/>
      <c r="DNI27"/>
      <c r="DNJ27"/>
      <c r="DNK27"/>
      <c r="DNL27"/>
      <c r="DNM27"/>
      <c r="DNN27"/>
      <c r="DNO27"/>
      <c r="DNP27"/>
      <c r="DNQ27"/>
      <c r="DNR27"/>
      <c r="DNS27"/>
      <c r="DNT27"/>
      <c r="DNU27"/>
      <c r="DNV27"/>
      <c r="DNW27"/>
      <c r="DNX27"/>
      <c r="DNY27"/>
      <c r="DNZ27"/>
      <c r="DOA27"/>
      <c r="DOB27"/>
      <c r="DOC27"/>
      <c r="DOD27"/>
      <c r="DOE27"/>
      <c r="DOF27"/>
      <c r="DOG27"/>
      <c r="DOH27"/>
      <c r="DOI27"/>
      <c r="DOJ27"/>
      <c r="DOK27"/>
      <c r="DOL27"/>
      <c r="DOM27"/>
      <c r="DON27"/>
      <c r="DOO27"/>
      <c r="DOP27"/>
      <c r="DOQ27"/>
      <c r="DOR27"/>
      <c r="DOS27"/>
      <c r="DOT27"/>
      <c r="DOU27"/>
      <c r="DOV27"/>
      <c r="DOW27"/>
      <c r="DOX27"/>
      <c r="DOY27"/>
      <c r="DOZ27"/>
      <c r="DPA27"/>
      <c r="DPB27"/>
      <c r="DPC27"/>
      <c r="DPD27"/>
      <c r="DPE27"/>
      <c r="DPF27"/>
      <c r="DPG27"/>
      <c r="DPH27"/>
      <c r="DPI27"/>
      <c r="DPJ27"/>
      <c r="DPK27"/>
      <c r="DPL27"/>
      <c r="DPM27"/>
      <c r="DPN27"/>
      <c r="DPO27"/>
      <c r="DPP27"/>
      <c r="DPQ27"/>
      <c r="DPR27"/>
      <c r="DPS27"/>
      <c r="DPT27"/>
      <c r="DPU27"/>
      <c r="DPV27"/>
      <c r="DPW27"/>
      <c r="DPX27"/>
      <c r="DPY27"/>
      <c r="DPZ27"/>
      <c r="DQA27"/>
      <c r="DQB27"/>
      <c r="DQC27"/>
      <c r="DQD27"/>
      <c r="DQE27"/>
      <c r="DQF27"/>
      <c r="DQG27"/>
      <c r="DQH27"/>
      <c r="DQI27"/>
      <c r="DQJ27"/>
      <c r="DQK27"/>
      <c r="DQL27"/>
      <c r="DQM27"/>
      <c r="DQN27"/>
      <c r="DQO27"/>
      <c r="DQP27"/>
      <c r="DQQ27"/>
      <c r="DQR27"/>
      <c r="DQS27"/>
      <c r="DQT27"/>
      <c r="DQU27"/>
      <c r="DQV27"/>
      <c r="DQW27"/>
      <c r="DQX27"/>
      <c r="DQY27"/>
      <c r="DQZ27"/>
      <c r="DRA27"/>
      <c r="DRB27"/>
      <c r="DRC27"/>
      <c r="DRD27"/>
      <c r="DRE27"/>
      <c r="DRF27"/>
      <c r="DRG27"/>
      <c r="DRH27"/>
      <c r="DRI27"/>
      <c r="DRJ27"/>
      <c r="DRK27"/>
      <c r="DRL27"/>
      <c r="DRM27"/>
      <c r="DRN27"/>
      <c r="DRO27"/>
      <c r="DRP27"/>
      <c r="DRQ27"/>
      <c r="DRR27"/>
      <c r="DRS27"/>
      <c r="DRT27"/>
      <c r="DRU27"/>
      <c r="DRV27"/>
      <c r="DRW27"/>
      <c r="DRX27"/>
      <c r="DRY27"/>
      <c r="DRZ27"/>
      <c r="DSA27"/>
      <c r="DSB27"/>
      <c r="DSC27"/>
      <c r="DSD27"/>
      <c r="DSE27"/>
      <c r="DSF27"/>
      <c r="DSG27"/>
      <c r="DSH27"/>
      <c r="DSI27"/>
      <c r="DSJ27"/>
      <c r="DSK27"/>
      <c r="DSL27"/>
      <c r="DSM27"/>
      <c r="DSN27"/>
      <c r="DSO27"/>
      <c r="DSP27"/>
      <c r="DSQ27"/>
      <c r="DSR27"/>
      <c r="DSS27"/>
      <c r="DST27"/>
      <c r="DSU27"/>
      <c r="DSV27"/>
      <c r="DSW27"/>
      <c r="DSX27"/>
      <c r="DSY27"/>
      <c r="DSZ27"/>
      <c r="DTA27"/>
      <c r="DTB27"/>
      <c r="DTC27"/>
      <c r="DTD27"/>
      <c r="DTE27"/>
      <c r="DTF27"/>
      <c r="DTG27"/>
      <c r="DTH27"/>
      <c r="DTI27"/>
      <c r="DTJ27"/>
      <c r="DTK27"/>
      <c r="DTL27"/>
      <c r="DTM27"/>
      <c r="DTN27"/>
      <c r="DTO27"/>
      <c r="DTP27"/>
      <c r="DTQ27"/>
      <c r="DTR27"/>
      <c r="DTS27"/>
      <c r="DTT27"/>
      <c r="DTU27"/>
      <c r="DTV27"/>
      <c r="DTW27"/>
      <c r="DTX27"/>
      <c r="DTY27"/>
      <c r="DTZ27"/>
      <c r="DUA27"/>
      <c r="DUB27"/>
      <c r="DUC27"/>
      <c r="DUD27"/>
      <c r="DUE27"/>
      <c r="DUF27"/>
      <c r="DUG27"/>
      <c r="DUH27"/>
      <c r="DUI27"/>
      <c r="DUJ27"/>
      <c r="DUK27"/>
      <c r="DUL27"/>
      <c r="DUM27"/>
      <c r="DUN27"/>
      <c r="DUO27"/>
      <c r="DUP27"/>
      <c r="DUQ27"/>
      <c r="DUR27"/>
      <c r="DUS27"/>
      <c r="DUT27"/>
      <c r="DUU27"/>
      <c r="DUV27"/>
      <c r="DUW27"/>
      <c r="DUX27"/>
      <c r="DUY27"/>
      <c r="DUZ27"/>
      <c r="DVA27"/>
      <c r="DVB27"/>
      <c r="DVC27"/>
      <c r="DVD27"/>
      <c r="DVE27"/>
      <c r="DVF27"/>
      <c r="DVG27"/>
      <c r="DVH27"/>
      <c r="DVI27"/>
      <c r="DVJ27"/>
      <c r="DVK27"/>
      <c r="DVL27"/>
      <c r="DVM27"/>
      <c r="DVN27"/>
      <c r="DVO27"/>
      <c r="DVP27"/>
      <c r="DVQ27"/>
      <c r="DVR27"/>
      <c r="DVS27"/>
      <c r="DVT27"/>
      <c r="DVU27"/>
      <c r="DVV27"/>
      <c r="DVW27"/>
      <c r="DVX27"/>
      <c r="DVY27"/>
      <c r="DVZ27"/>
      <c r="DWA27"/>
      <c r="DWB27"/>
      <c r="DWC27"/>
      <c r="DWD27"/>
      <c r="DWE27"/>
      <c r="DWF27"/>
      <c r="DWG27"/>
      <c r="DWH27"/>
      <c r="DWI27"/>
      <c r="DWJ27"/>
      <c r="DWK27"/>
      <c r="DWL27"/>
      <c r="DWM27"/>
      <c r="DWN27"/>
      <c r="DWO27"/>
      <c r="DWP27"/>
      <c r="DWQ27"/>
      <c r="DWR27"/>
      <c r="DWS27"/>
      <c r="DWT27"/>
      <c r="DWU27"/>
      <c r="DWV27"/>
      <c r="DWW27"/>
      <c r="DWX27"/>
      <c r="DWY27"/>
      <c r="DWZ27"/>
      <c r="DXA27"/>
      <c r="DXB27"/>
      <c r="DXC27"/>
      <c r="DXD27"/>
      <c r="DXE27"/>
      <c r="DXF27"/>
      <c r="DXG27"/>
      <c r="DXH27"/>
      <c r="DXI27"/>
      <c r="DXJ27"/>
      <c r="DXK27"/>
      <c r="DXL27"/>
      <c r="DXM27"/>
      <c r="DXN27"/>
      <c r="DXO27"/>
      <c r="DXP27"/>
      <c r="DXQ27"/>
      <c r="DXR27"/>
      <c r="DXS27"/>
      <c r="DXT27"/>
      <c r="DXU27"/>
      <c r="DXV27"/>
      <c r="DXW27"/>
      <c r="DXX27"/>
      <c r="DXY27"/>
      <c r="DXZ27"/>
      <c r="DYA27"/>
      <c r="DYB27"/>
      <c r="DYC27"/>
      <c r="DYD27"/>
      <c r="DYE27"/>
      <c r="DYF27"/>
      <c r="DYG27"/>
      <c r="DYH27"/>
      <c r="DYI27"/>
      <c r="DYJ27"/>
      <c r="DYK27"/>
      <c r="DYL27"/>
      <c r="DYM27"/>
      <c r="DYN27"/>
      <c r="DYO27"/>
      <c r="DYP27"/>
      <c r="DYQ27"/>
      <c r="DYR27"/>
      <c r="DYS27"/>
      <c r="DYT27"/>
      <c r="DYU27"/>
      <c r="DYV27"/>
      <c r="DYW27"/>
      <c r="DYX27"/>
      <c r="DYY27"/>
      <c r="DYZ27"/>
      <c r="DZA27"/>
      <c r="DZB27"/>
      <c r="DZC27"/>
      <c r="DZD27"/>
      <c r="DZE27"/>
      <c r="DZF27"/>
      <c r="DZG27"/>
      <c r="DZH27"/>
      <c r="DZI27"/>
      <c r="DZJ27"/>
      <c r="DZK27"/>
      <c r="DZL27"/>
      <c r="DZM27"/>
      <c r="DZN27"/>
      <c r="DZO27"/>
      <c r="DZP27"/>
      <c r="DZQ27"/>
      <c r="DZR27"/>
      <c r="DZS27"/>
      <c r="DZT27"/>
      <c r="DZU27"/>
      <c r="DZV27"/>
      <c r="DZW27"/>
      <c r="DZX27"/>
      <c r="DZY27"/>
      <c r="DZZ27"/>
      <c r="EAA27"/>
      <c r="EAB27"/>
      <c r="EAC27"/>
      <c r="EAD27"/>
      <c r="EAE27"/>
      <c r="EAF27"/>
      <c r="EAG27"/>
      <c r="EAH27"/>
      <c r="EAI27"/>
      <c r="EAJ27"/>
      <c r="EAK27"/>
      <c r="EAL27"/>
      <c r="EAM27"/>
      <c r="EAN27"/>
      <c r="EAO27"/>
      <c r="EAP27"/>
      <c r="EAQ27"/>
      <c r="EAR27"/>
      <c r="EAS27"/>
      <c r="EAT27"/>
      <c r="EAU27"/>
      <c r="EAV27"/>
      <c r="EAW27"/>
      <c r="EAX27"/>
      <c r="EAY27"/>
      <c r="EAZ27"/>
      <c r="EBA27"/>
      <c r="EBB27"/>
      <c r="EBC27"/>
      <c r="EBD27"/>
      <c r="EBE27"/>
      <c r="EBF27"/>
      <c r="EBG27"/>
      <c r="EBH27"/>
      <c r="EBI27"/>
      <c r="EBJ27"/>
      <c r="EBK27"/>
      <c r="EBL27"/>
      <c r="EBM27"/>
      <c r="EBN27"/>
      <c r="EBO27"/>
      <c r="EBP27"/>
      <c r="EBQ27"/>
      <c r="EBR27"/>
      <c r="EBS27"/>
      <c r="EBT27"/>
      <c r="EBU27"/>
      <c r="EBV27"/>
      <c r="EBW27"/>
      <c r="EBX27"/>
      <c r="EBY27"/>
      <c r="EBZ27"/>
      <c r="ECA27"/>
      <c r="ECB27"/>
      <c r="ECC27"/>
      <c r="ECD27"/>
      <c r="ECE27"/>
      <c r="ECF27"/>
      <c r="ECG27"/>
      <c r="ECH27"/>
      <c r="ECI27"/>
      <c r="ECJ27"/>
      <c r="ECK27"/>
      <c r="ECL27"/>
      <c r="ECM27"/>
      <c r="ECN27"/>
      <c r="ECO27"/>
      <c r="ECP27"/>
      <c r="ECQ27"/>
      <c r="ECR27"/>
      <c r="ECS27"/>
      <c r="ECT27"/>
      <c r="ECU27"/>
      <c r="ECV27"/>
      <c r="ECW27"/>
      <c r="ECX27"/>
      <c r="ECY27"/>
      <c r="ECZ27"/>
      <c r="EDA27"/>
      <c r="EDB27"/>
      <c r="EDC27"/>
      <c r="EDD27"/>
      <c r="EDE27"/>
      <c r="EDF27"/>
      <c r="EDG27"/>
      <c r="EDH27"/>
      <c r="EDI27"/>
      <c r="EDJ27"/>
      <c r="EDK27"/>
      <c r="EDL27"/>
      <c r="EDM27"/>
      <c r="EDN27"/>
      <c r="EDO27"/>
      <c r="EDP27"/>
      <c r="EDQ27"/>
      <c r="EDR27"/>
      <c r="EDS27"/>
      <c r="EDT27"/>
      <c r="EDU27"/>
      <c r="EDV27"/>
      <c r="EDW27"/>
      <c r="EDX27"/>
      <c r="EDY27"/>
      <c r="EDZ27"/>
      <c r="EEA27"/>
      <c r="EEB27"/>
      <c r="EEC27"/>
      <c r="EED27"/>
      <c r="EEE27"/>
      <c r="EEF27"/>
      <c r="EEG27"/>
      <c r="EEH27"/>
      <c r="EEI27"/>
      <c r="EEJ27"/>
      <c r="EEK27"/>
      <c r="EEL27"/>
      <c r="EEM27"/>
      <c r="EEN27"/>
      <c r="EEO27"/>
      <c r="EEP27"/>
      <c r="EEQ27"/>
      <c r="EER27"/>
      <c r="EES27"/>
      <c r="EET27"/>
      <c r="EEU27"/>
      <c r="EEV27"/>
      <c r="EEW27"/>
      <c r="EEX27"/>
      <c r="EEY27"/>
      <c r="EEZ27"/>
      <c r="EFA27"/>
      <c r="EFB27"/>
      <c r="EFC27"/>
      <c r="EFD27"/>
      <c r="EFE27"/>
      <c r="EFF27"/>
      <c r="EFG27"/>
      <c r="EFH27"/>
      <c r="EFI27"/>
      <c r="EFJ27"/>
      <c r="EFK27"/>
      <c r="EFL27"/>
      <c r="EFM27"/>
      <c r="EFN27"/>
      <c r="EFO27"/>
      <c r="EFP27"/>
      <c r="EFQ27"/>
      <c r="EFR27"/>
      <c r="EFS27"/>
      <c r="EFT27"/>
      <c r="EFU27"/>
      <c r="EFV27"/>
      <c r="EFW27"/>
      <c r="EFX27"/>
      <c r="EFY27"/>
      <c r="EFZ27"/>
      <c r="EGA27"/>
      <c r="EGB27"/>
      <c r="EGC27"/>
      <c r="EGD27"/>
      <c r="EGE27"/>
      <c r="EGF27"/>
      <c r="EGG27"/>
      <c r="EGH27"/>
      <c r="EGI27"/>
      <c r="EGJ27"/>
      <c r="EGK27"/>
      <c r="EGL27"/>
      <c r="EGM27"/>
      <c r="EGN27"/>
      <c r="EGO27"/>
      <c r="EGP27"/>
      <c r="EGQ27"/>
      <c r="EGR27"/>
      <c r="EGS27"/>
      <c r="EGT27"/>
      <c r="EGU27"/>
      <c r="EGV27"/>
      <c r="EGW27"/>
      <c r="EGX27"/>
      <c r="EGY27"/>
      <c r="EGZ27"/>
      <c r="EHA27"/>
      <c r="EHB27"/>
      <c r="EHC27"/>
      <c r="EHD27"/>
      <c r="EHE27"/>
      <c r="EHF27"/>
      <c r="EHG27"/>
      <c r="EHH27"/>
      <c r="EHI27"/>
      <c r="EHJ27"/>
      <c r="EHK27"/>
      <c r="EHL27"/>
      <c r="EHM27"/>
      <c r="EHN27"/>
      <c r="EHO27"/>
      <c r="EHP27"/>
      <c r="EHQ27"/>
      <c r="EHR27"/>
      <c r="EHS27"/>
      <c r="EHT27"/>
      <c r="EHU27"/>
      <c r="EHV27"/>
      <c r="EHW27"/>
      <c r="EHX27"/>
      <c r="EHY27"/>
      <c r="EHZ27"/>
      <c r="EIA27"/>
      <c r="EIB27"/>
      <c r="EIC27"/>
      <c r="EID27"/>
      <c r="EIE27"/>
      <c r="EIF27"/>
      <c r="EIG27"/>
      <c r="EIH27"/>
      <c r="EII27"/>
      <c r="EIJ27"/>
      <c r="EIK27"/>
      <c r="EIL27"/>
      <c r="EIM27"/>
      <c r="EIN27"/>
      <c r="EIO27"/>
      <c r="EIP27"/>
      <c r="EIQ27"/>
      <c r="EIR27"/>
      <c r="EIS27"/>
      <c r="EIT27"/>
      <c r="EIU27"/>
      <c r="EIV27"/>
      <c r="EIW27"/>
      <c r="EIX27"/>
      <c r="EIY27"/>
      <c r="EIZ27"/>
      <c r="EJA27"/>
      <c r="EJB27"/>
      <c r="EJC27"/>
      <c r="EJD27"/>
      <c r="EJE27"/>
      <c r="EJF27"/>
      <c r="EJG27"/>
      <c r="EJH27"/>
      <c r="EJI27"/>
      <c r="EJJ27"/>
      <c r="EJK27"/>
      <c r="EJL27"/>
      <c r="EJM27"/>
      <c r="EJN27"/>
      <c r="EJO27"/>
      <c r="EJP27"/>
      <c r="EJQ27"/>
      <c r="EJR27"/>
      <c r="EJS27"/>
      <c r="EJT27"/>
      <c r="EJU27"/>
      <c r="EJV27"/>
      <c r="EJW27"/>
      <c r="EJX27"/>
      <c r="EJY27"/>
      <c r="EJZ27"/>
      <c r="EKA27"/>
      <c r="EKB27"/>
      <c r="EKC27"/>
      <c r="EKD27"/>
      <c r="EKE27"/>
      <c r="EKF27"/>
      <c r="EKG27"/>
      <c r="EKH27"/>
      <c r="EKI27"/>
      <c r="EKJ27"/>
      <c r="EKK27"/>
      <c r="EKL27"/>
      <c r="EKM27"/>
      <c r="EKN27"/>
      <c r="EKO27"/>
      <c r="EKP27"/>
      <c r="EKQ27"/>
      <c r="EKR27"/>
      <c r="EKS27"/>
      <c r="EKT27"/>
      <c r="EKU27"/>
      <c r="EKV27"/>
      <c r="EKW27"/>
      <c r="EKX27"/>
      <c r="EKY27"/>
      <c r="EKZ27"/>
      <c r="ELA27"/>
      <c r="ELB27"/>
      <c r="ELC27"/>
      <c r="ELD27"/>
      <c r="ELE27"/>
      <c r="ELF27"/>
      <c r="ELG27"/>
      <c r="ELH27"/>
      <c r="ELI27"/>
      <c r="ELJ27"/>
      <c r="ELK27"/>
      <c r="ELL27"/>
      <c r="ELM27"/>
      <c r="ELN27"/>
      <c r="ELO27"/>
      <c r="ELP27"/>
      <c r="ELQ27"/>
      <c r="ELR27"/>
      <c r="ELS27"/>
      <c r="ELT27"/>
      <c r="ELU27"/>
      <c r="ELV27"/>
      <c r="ELW27"/>
      <c r="ELX27"/>
      <c r="ELY27"/>
      <c r="ELZ27"/>
      <c r="EMA27"/>
      <c r="EMB27"/>
      <c r="EMC27"/>
      <c r="EMD27"/>
      <c r="EME27"/>
      <c r="EMF27"/>
      <c r="EMG27"/>
      <c r="EMH27"/>
      <c r="EMI27"/>
      <c r="EMJ27"/>
      <c r="EMK27"/>
      <c r="EML27"/>
      <c r="EMM27"/>
      <c r="EMN27"/>
      <c r="EMO27"/>
      <c r="EMP27"/>
      <c r="EMQ27"/>
      <c r="EMR27"/>
      <c r="EMS27"/>
      <c r="EMT27"/>
      <c r="EMU27"/>
      <c r="EMV27"/>
      <c r="EMW27"/>
      <c r="EMX27"/>
      <c r="EMY27"/>
      <c r="EMZ27"/>
      <c r="ENA27"/>
      <c r="ENB27"/>
      <c r="ENC27"/>
      <c r="END27"/>
      <c r="ENE27"/>
      <c r="ENF27"/>
      <c r="ENG27"/>
      <c r="ENH27"/>
      <c r="ENI27"/>
      <c r="ENJ27"/>
      <c r="ENK27"/>
      <c r="ENL27"/>
      <c r="ENM27"/>
      <c r="ENN27"/>
      <c r="ENO27"/>
      <c r="ENP27"/>
      <c r="ENQ27"/>
      <c r="ENR27"/>
      <c r="ENS27"/>
      <c r="ENT27"/>
      <c r="ENU27"/>
      <c r="ENV27"/>
      <c r="ENW27"/>
      <c r="ENX27"/>
      <c r="ENY27"/>
      <c r="ENZ27"/>
      <c r="EOA27"/>
      <c r="EOB27"/>
      <c r="EOC27"/>
      <c r="EOD27"/>
      <c r="EOE27"/>
      <c r="EOF27"/>
      <c r="EOG27"/>
      <c r="EOH27"/>
      <c r="EOI27"/>
      <c r="EOJ27"/>
      <c r="EOK27"/>
      <c r="EOL27"/>
      <c r="EOM27"/>
      <c r="EON27"/>
      <c r="EOO27"/>
      <c r="EOP27"/>
      <c r="EOQ27"/>
      <c r="EOR27"/>
      <c r="EOS27"/>
      <c r="EOT27"/>
      <c r="EOU27"/>
      <c r="EOV27"/>
      <c r="EOW27"/>
      <c r="EOX27"/>
      <c r="EOY27"/>
      <c r="EOZ27"/>
      <c r="EPA27"/>
      <c r="EPB27"/>
      <c r="EPC27"/>
      <c r="EPD27"/>
      <c r="EPE27"/>
      <c r="EPF27"/>
      <c r="EPG27"/>
      <c r="EPH27"/>
      <c r="EPI27"/>
      <c r="EPJ27"/>
      <c r="EPK27"/>
      <c r="EPL27"/>
      <c r="EPM27"/>
      <c r="EPN27"/>
      <c r="EPO27"/>
      <c r="EPP27"/>
      <c r="EPQ27"/>
      <c r="EPR27"/>
      <c r="EPS27"/>
      <c r="EPT27"/>
      <c r="EPU27"/>
      <c r="EPV27"/>
      <c r="EPW27"/>
      <c r="EPX27"/>
      <c r="EPY27"/>
      <c r="EPZ27"/>
      <c r="EQA27"/>
      <c r="EQB27"/>
      <c r="EQC27"/>
      <c r="EQD27"/>
      <c r="EQE27"/>
      <c r="EQF27"/>
      <c r="EQG27"/>
      <c r="EQH27"/>
      <c r="EQI27"/>
      <c r="EQJ27"/>
      <c r="EQK27"/>
      <c r="EQL27"/>
      <c r="EQM27"/>
      <c r="EQN27"/>
      <c r="EQO27"/>
      <c r="EQP27"/>
      <c r="EQQ27"/>
      <c r="EQR27"/>
      <c r="EQS27"/>
      <c r="EQT27"/>
      <c r="EQU27"/>
      <c r="EQV27"/>
      <c r="EQW27"/>
      <c r="EQX27"/>
      <c r="EQY27"/>
      <c r="EQZ27"/>
      <c r="ERA27"/>
      <c r="ERB27"/>
      <c r="ERC27"/>
      <c r="ERD27"/>
      <c r="ERE27"/>
      <c r="ERF27"/>
      <c r="ERG27"/>
      <c r="ERH27"/>
      <c r="ERI27"/>
      <c r="ERJ27"/>
      <c r="ERK27"/>
      <c r="ERL27"/>
      <c r="ERM27"/>
      <c r="ERN27"/>
      <c r="ERO27"/>
      <c r="ERP27"/>
      <c r="ERQ27"/>
      <c r="ERR27"/>
      <c r="ERS27"/>
      <c r="ERT27"/>
      <c r="ERU27"/>
      <c r="ERV27"/>
      <c r="ERW27"/>
      <c r="ERX27"/>
      <c r="ERY27"/>
      <c r="ERZ27"/>
      <c r="ESA27"/>
      <c r="ESB27"/>
      <c r="ESC27"/>
      <c r="ESD27"/>
      <c r="ESE27"/>
      <c r="ESF27"/>
      <c r="ESG27"/>
      <c r="ESH27"/>
      <c r="ESI27"/>
      <c r="ESJ27"/>
      <c r="ESK27"/>
      <c r="ESL27"/>
      <c r="ESM27"/>
      <c r="ESN27"/>
      <c r="ESO27"/>
      <c r="ESP27"/>
      <c r="ESQ27"/>
      <c r="ESR27"/>
      <c r="ESS27"/>
      <c r="EST27"/>
      <c r="ESU27"/>
      <c r="ESV27"/>
      <c r="ESW27"/>
      <c r="ESX27"/>
      <c r="ESY27"/>
      <c r="ESZ27"/>
      <c r="ETA27"/>
      <c r="ETB27"/>
      <c r="ETC27"/>
      <c r="ETD27"/>
      <c r="ETE27"/>
      <c r="ETF27"/>
      <c r="ETG27"/>
      <c r="ETH27"/>
      <c r="ETI27"/>
      <c r="ETJ27"/>
      <c r="ETK27"/>
      <c r="ETL27"/>
      <c r="ETM27"/>
      <c r="ETN27"/>
      <c r="ETO27"/>
      <c r="ETP27"/>
      <c r="ETQ27"/>
      <c r="ETR27"/>
      <c r="ETS27"/>
      <c r="ETT27"/>
      <c r="ETU27"/>
      <c r="ETV27"/>
      <c r="ETW27"/>
      <c r="ETX27"/>
      <c r="ETY27"/>
      <c r="ETZ27"/>
      <c r="EUA27"/>
      <c r="EUB27"/>
      <c r="EUC27"/>
      <c r="EUD27"/>
      <c r="EUE27"/>
      <c r="EUF27"/>
      <c r="EUG27"/>
      <c r="EUH27"/>
      <c r="EUI27"/>
      <c r="EUJ27"/>
      <c r="EUK27"/>
      <c r="EUL27"/>
      <c r="EUM27"/>
      <c r="EUN27"/>
      <c r="EUO27"/>
      <c r="EUP27"/>
      <c r="EUQ27"/>
      <c r="EUR27"/>
      <c r="EUS27"/>
      <c r="EUT27"/>
      <c r="EUU27"/>
      <c r="EUV27"/>
      <c r="EUW27"/>
      <c r="EUX27"/>
      <c r="EUY27"/>
      <c r="EUZ27"/>
      <c r="EVA27"/>
      <c r="EVB27"/>
      <c r="EVC27"/>
      <c r="EVD27"/>
      <c r="EVE27"/>
      <c r="EVF27"/>
      <c r="EVG27"/>
      <c r="EVH27"/>
      <c r="EVI27"/>
      <c r="EVJ27"/>
      <c r="EVK27"/>
      <c r="EVL27"/>
      <c r="EVM27"/>
      <c r="EVN27"/>
      <c r="EVO27"/>
      <c r="EVP27"/>
      <c r="EVQ27"/>
      <c r="EVR27"/>
      <c r="EVS27"/>
      <c r="EVT27"/>
      <c r="EVU27"/>
      <c r="EVV27"/>
      <c r="EVW27"/>
      <c r="EVX27"/>
      <c r="EVY27"/>
      <c r="EVZ27"/>
      <c r="EWA27"/>
      <c r="EWB27"/>
      <c r="EWC27"/>
      <c r="EWD27"/>
      <c r="EWE27"/>
      <c r="EWF27"/>
      <c r="EWG27"/>
      <c r="EWH27"/>
      <c r="EWI27"/>
      <c r="EWJ27"/>
      <c r="EWK27"/>
      <c r="EWL27"/>
      <c r="EWM27"/>
      <c r="EWN27"/>
      <c r="EWO27"/>
      <c r="EWP27"/>
      <c r="EWQ27"/>
      <c r="EWR27"/>
      <c r="EWS27"/>
      <c r="EWT27"/>
      <c r="EWU27"/>
      <c r="EWV27"/>
      <c r="EWW27"/>
      <c r="EWX27"/>
      <c r="EWY27"/>
      <c r="EWZ27"/>
      <c r="EXA27"/>
      <c r="EXB27"/>
      <c r="EXC27"/>
      <c r="EXD27"/>
      <c r="EXE27"/>
      <c r="EXF27"/>
      <c r="EXG27"/>
      <c r="EXH27"/>
      <c r="EXI27"/>
      <c r="EXJ27"/>
      <c r="EXK27"/>
      <c r="EXL27"/>
      <c r="EXM27"/>
      <c r="EXN27"/>
      <c r="EXO27"/>
      <c r="EXP27"/>
      <c r="EXQ27"/>
      <c r="EXR27"/>
      <c r="EXS27"/>
      <c r="EXT27"/>
      <c r="EXU27"/>
      <c r="EXV27"/>
      <c r="EXW27"/>
      <c r="EXX27"/>
      <c r="EXY27"/>
      <c r="EXZ27"/>
      <c r="EYA27"/>
      <c r="EYB27"/>
      <c r="EYC27"/>
      <c r="EYD27"/>
      <c r="EYE27"/>
      <c r="EYF27"/>
      <c r="EYG27"/>
      <c r="EYH27"/>
      <c r="EYI27"/>
      <c r="EYJ27"/>
      <c r="EYK27"/>
      <c r="EYL27"/>
      <c r="EYM27"/>
      <c r="EYN27"/>
      <c r="EYO27"/>
      <c r="EYP27"/>
      <c r="EYQ27"/>
      <c r="EYR27"/>
      <c r="EYS27"/>
      <c r="EYT27"/>
      <c r="EYU27"/>
      <c r="EYV27"/>
      <c r="EYW27"/>
      <c r="EYX27"/>
      <c r="EYY27"/>
      <c r="EYZ27"/>
      <c r="EZA27"/>
      <c r="EZB27"/>
      <c r="EZC27"/>
      <c r="EZD27"/>
      <c r="EZE27"/>
      <c r="EZF27"/>
      <c r="EZG27"/>
      <c r="EZH27"/>
      <c r="EZI27"/>
      <c r="EZJ27"/>
      <c r="EZK27"/>
      <c r="EZL27"/>
      <c r="EZM27"/>
      <c r="EZN27"/>
      <c r="EZO27"/>
      <c r="EZP27"/>
      <c r="EZQ27"/>
      <c r="EZR27"/>
      <c r="EZS27"/>
      <c r="EZT27"/>
      <c r="EZU27"/>
      <c r="EZV27"/>
      <c r="EZW27"/>
      <c r="EZX27"/>
      <c r="EZY27"/>
      <c r="EZZ27"/>
      <c r="FAA27"/>
      <c r="FAB27"/>
      <c r="FAC27"/>
      <c r="FAD27"/>
      <c r="FAE27"/>
      <c r="FAF27"/>
      <c r="FAG27"/>
      <c r="FAH27"/>
      <c r="FAI27"/>
      <c r="FAJ27"/>
      <c r="FAK27"/>
      <c r="FAL27"/>
      <c r="FAM27"/>
      <c r="FAN27"/>
      <c r="FAO27"/>
      <c r="FAP27"/>
      <c r="FAQ27"/>
      <c r="FAR27"/>
      <c r="FAS27"/>
      <c r="FAT27"/>
      <c r="FAU27"/>
      <c r="FAV27"/>
      <c r="FAW27"/>
      <c r="FAX27"/>
      <c r="FAY27"/>
      <c r="FAZ27"/>
      <c r="FBA27"/>
      <c r="FBB27"/>
      <c r="FBC27"/>
      <c r="FBD27"/>
      <c r="FBE27"/>
      <c r="FBF27"/>
      <c r="FBG27"/>
      <c r="FBH27"/>
      <c r="FBI27"/>
      <c r="FBJ27"/>
      <c r="FBK27"/>
      <c r="FBL27"/>
      <c r="FBM27"/>
      <c r="FBN27"/>
      <c r="FBO27"/>
      <c r="FBP27"/>
      <c r="FBQ27"/>
      <c r="FBR27"/>
      <c r="FBS27"/>
      <c r="FBT27"/>
      <c r="FBU27"/>
      <c r="FBV27"/>
      <c r="FBW27"/>
      <c r="FBX27"/>
      <c r="FBY27"/>
      <c r="FBZ27"/>
      <c r="FCA27"/>
      <c r="FCB27"/>
      <c r="FCC27"/>
      <c r="FCD27"/>
      <c r="FCE27"/>
      <c r="FCF27"/>
      <c r="FCG27"/>
      <c r="FCH27"/>
      <c r="FCI27"/>
      <c r="FCJ27"/>
      <c r="FCK27"/>
      <c r="FCL27"/>
      <c r="FCM27"/>
      <c r="FCN27"/>
      <c r="FCO27"/>
      <c r="FCP27"/>
      <c r="FCQ27"/>
      <c r="FCR27"/>
      <c r="FCS27"/>
      <c r="FCT27"/>
      <c r="FCU27"/>
      <c r="FCV27"/>
      <c r="FCW27"/>
      <c r="FCX27"/>
      <c r="FCY27"/>
      <c r="FCZ27"/>
      <c r="FDA27"/>
      <c r="FDB27"/>
      <c r="FDC27"/>
      <c r="FDD27"/>
      <c r="FDE27"/>
      <c r="FDF27"/>
      <c r="FDG27"/>
      <c r="FDH27"/>
      <c r="FDI27"/>
      <c r="FDJ27"/>
      <c r="FDK27"/>
      <c r="FDL27"/>
      <c r="FDM27"/>
      <c r="FDN27"/>
      <c r="FDO27"/>
      <c r="FDP27"/>
      <c r="FDQ27"/>
      <c r="FDR27"/>
      <c r="FDS27"/>
      <c r="FDT27"/>
      <c r="FDU27"/>
      <c r="FDV27"/>
      <c r="FDW27"/>
      <c r="FDX27"/>
      <c r="FDY27"/>
      <c r="FDZ27"/>
      <c r="FEA27"/>
      <c r="FEB27"/>
      <c r="FEC27"/>
      <c r="FED27"/>
      <c r="FEE27"/>
      <c r="FEF27"/>
      <c r="FEG27"/>
      <c r="FEH27"/>
      <c r="FEI27"/>
      <c r="FEJ27"/>
      <c r="FEK27"/>
      <c r="FEL27"/>
      <c r="FEM27"/>
      <c r="FEN27"/>
      <c r="FEO27"/>
      <c r="FEP27"/>
      <c r="FEQ27"/>
      <c r="FER27"/>
      <c r="FES27"/>
      <c r="FET27"/>
      <c r="FEU27"/>
      <c r="FEV27"/>
      <c r="FEW27"/>
      <c r="FEX27"/>
      <c r="FEY27"/>
      <c r="FEZ27"/>
      <c r="FFA27"/>
      <c r="FFB27"/>
      <c r="FFC27"/>
      <c r="FFD27"/>
      <c r="FFE27"/>
      <c r="FFF27"/>
      <c r="FFG27"/>
      <c r="FFH27"/>
      <c r="FFI27"/>
      <c r="FFJ27"/>
      <c r="FFK27"/>
      <c r="FFL27"/>
      <c r="FFM27"/>
      <c r="FFN27"/>
      <c r="FFO27"/>
      <c r="FFP27"/>
      <c r="FFQ27"/>
      <c r="FFR27"/>
      <c r="FFS27"/>
      <c r="FFT27"/>
      <c r="FFU27"/>
      <c r="FFV27"/>
      <c r="FFW27"/>
      <c r="FFX27"/>
      <c r="FFY27"/>
      <c r="FFZ27"/>
      <c r="FGA27"/>
      <c r="FGB27"/>
      <c r="FGC27"/>
      <c r="FGD27"/>
      <c r="FGE27"/>
      <c r="FGF27"/>
      <c r="FGG27"/>
      <c r="FGH27"/>
      <c r="FGI27"/>
      <c r="FGJ27"/>
      <c r="FGK27"/>
      <c r="FGL27"/>
      <c r="FGM27"/>
      <c r="FGN27"/>
      <c r="FGO27"/>
      <c r="FGP27"/>
      <c r="FGQ27"/>
      <c r="FGR27"/>
      <c r="FGS27"/>
      <c r="FGT27"/>
      <c r="FGU27"/>
      <c r="FGV27"/>
      <c r="FGW27"/>
      <c r="FGX27"/>
      <c r="FGY27"/>
      <c r="FGZ27"/>
      <c r="FHA27"/>
      <c r="FHB27"/>
      <c r="FHC27"/>
      <c r="FHD27"/>
      <c r="FHE27"/>
      <c r="FHF27"/>
      <c r="FHG27"/>
      <c r="FHH27"/>
      <c r="FHI27"/>
      <c r="FHJ27"/>
      <c r="FHK27"/>
      <c r="FHL27"/>
      <c r="FHM27"/>
      <c r="FHN27"/>
      <c r="FHO27"/>
      <c r="FHP27"/>
      <c r="FHQ27"/>
      <c r="FHR27"/>
      <c r="FHS27"/>
      <c r="FHT27"/>
      <c r="FHU27"/>
      <c r="FHV27"/>
      <c r="FHW27"/>
      <c r="FHX27"/>
      <c r="FHY27"/>
      <c r="FHZ27"/>
      <c r="FIA27"/>
      <c r="FIB27"/>
      <c r="FIC27"/>
      <c r="FID27"/>
      <c r="FIE27"/>
      <c r="FIF27"/>
      <c r="FIG27"/>
      <c r="FIH27"/>
      <c r="FII27"/>
      <c r="FIJ27"/>
      <c r="FIK27"/>
      <c r="FIL27"/>
      <c r="FIM27"/>
      <c r="FIN27"/>
      <c r="FIO27"/>
      <c r="FIP27"/>
      <c r="FIQ27"/>
      <c r="FIR27"/>
      <c r="FIS27"/>
      <c r="FIT27"/>
      <c r="FIU27"/>
      <c r="FIV27"/>
      <c r="FIW27"/>
      <c r="FIX27"/>
      <c r="FIY27"/>
      <c r="FIZ27"/>
      <c r="FJA27"/>
      <c r="FJB27"/>
      <c r="FJC27"/>
      <c r="FJD27"/>
      <c r="FJE27"/>
      <c r="FJF27"/>
      <c r="FJG27"/>
      <c r="FJH27"/>
      <c r="FJI27"/>
      <c r="FJJ27"/>
      <c r="FJK27"/>
      <c r="FJL27"/>
      <c r="FJM27"/>
      <c r="FJN27"/>
      <c r="FJO27"/>
      <c r="FJP27"/>
      <c r="FJQ27"/>
      <c r="FJR27"/>
      <c r="FJS27"/>
      <c r="FJT27"/>
      <c r="FJU27"/>
      <c r="FJV27"/>
      <c r="FJW27"/>
      <c r="FJX27"/>
      <c r="FJY27"/>
      <c r="FJZ27"/>
      <c r="FKA27"/>
      <c r="FKB27"/>
      <c r="FKC27"/>
      <c r="FKD27"/>
      <c r="FKE27"/>
      <c r="FKF27"/>
      <c r="FKG27"/>
      <c r="FKH27"/>
      <c r="FKI27"/>
      <c r="FKJ27"/>
      <c r="FKK27"/>
      <c r="FKL27"/>
      <c r="FKM27"/>
      <c r="FKN27"/>
      <c r="FKO27"/>
      <c r="FKP27"/>
      <c r="FKQ27"/>
      <c r="FKR27"/>
      <c r="FKS27"/>
      <c r="FKT27"/>
      <c r="FKU27"/>
      <c r="FKV27"/>
      <c r="FKW27"/>
      <c r="FKX27"/>
      <c r="FKY27"/>
      <c r="FKZ27"/>
      <c r="FLA27"/>
      <c r="FLB27"/>
      <c r="FLC27"/>
      <c r="FLD27"/>
      <c r="FLE27"/>
      <c r="FLF27"/>
      <c r="FLG27"/>
      <c r="FLH27"/>
      <c r="FLI27"/>
      <c r="FLJ27"/>
      <c r="FLK27"/>
      <c r="FLL27"/>
      <c r="FLM27"/>
      <c r="FLN27"/>
      <c r="FLO27"/>
      <c r="FLP27"/>
      <c r="FLQ27"/>
      <c r="FLR27"/>
      <c r="FLS27"/>
      <c r="FLT27"/>
      <c r="FLU27"/>
      <c r="FLV27"/>
      <c r="FLW27"/>
      <c r="FLX27"/>
      <c r="FLY27"/>
      <c r="FLZ27"/>
      <c r="FMA27"/>
      <c r="FMB27"/>
      <c r="FMC27"/>
      <c r="FMD27"/>
      <c r="FME27"/>
      <c r="FMF27"/>
      <c r="FMG27"/>
      <c r="FMH27"/>
      <c r="FMI27"/>
      <c r="FMJ27"/>
      <c r="FMK27"/>
      <c r="FML27"/>
      <c r="FMM27"/>
      <c r="FMN27"/>
      <c r="FMO27"/>
      <c r="FMP27"/>
      <c r="FMQ27"/>
      <c r="FMR27"/>
      <c r="FMS27"/>
      <c r="FMT27"/>
      <c r="FMU27"/>
      <c r="FMV27"/>
      <c r="FMW27"/>
      <c r="FMX27"/>
      <c r="FMY27"/>
      <c r="FMZ27"/>
      <c r="FNA27"/>
      <c r="FNB27"/>
      <c r="FNC27"/>
      <c r="FND27"/>
      <c r="FNE27"/>
      <c r="FNF27"/>
      <c r="FNG27"/>
      <c r="FNH27"/>
      <c r="FNI27"/>
      <c r="FNJ27"/>
      <c r="FNK27"/>
      <c r="FNL27"/>
      <c r="FNM27"/>
      <c r="FNN27"/>
      <c r="FNO27"/>
      <c r="FNP27"/>
      <c r="FNQ27"/>
      <c r="FNR27"/>
      <c r="FNS27"/>
      <c r="FNT27"/>
      <c r="FNU27"/>
      <c r="FNV27"/>
      <c r="FNW27"/>
      <c r="FNX27"/>
      <c r="FNY27"/>
      <c r="FNZ27"/>
      <c r="FOA27"/>
      <c r="FOB27"/>
      <c r="FOC27"/>
      <c r="FOD27"/>
      <c r="FOE27"/>
      <c r="FOF27"/>
      <c r="FOG27"/>
      <c r="FOH27"/>
      <c r="FOI27"/>
      <c r="FOJ27"/>
      <c r="FOK27"/>
      <c r="FOL27"/>
      <c r="FOM27"/>
      <c r="FON27"/>
      <c r="FOO27"/>
      <c r="FOP27"/>
      <c r="FOQ27"/>
      <c r="FOR27"/>
      <c r="FOS27"/>
      <c r="FOT27"/>
      <c r="FOU27"/>
      <c r="FOV27"/>
      <c r="FOW27"/>
      <c r="FOX27"/>
      <c r="FOY27"/>
      <c r="FOZ27"/>
      <c r="FPA27"/>
      <c r="FPB27"/>
      <c r="FPC27"/>
      <c r="FPD27"/>
      <c r="FPE27"/>
      <c r="FPF27"/>
      <c r="FPG27"/>
      <c r="FPH27"/>
      <c r="FPI27"/>
      <c r="FPJ27"/>
      <c r="FPK27"/>
      <c r="FPL27"/>
      <c r="FPM27"/>
      <c r="FPN27"/>
      <c r="FPO27"/>
      <c r="FPP27"/>
      <c r="FPQ27"/>
      <c r="FPR27"/>
      <c r="FPS27"/>
      <c r="FPT27"/>
      <c r="FPU27"/>
      <c r="FPV27"/>
      <c r="FPW27"/>
      <c r="FPX27"/>
      <c r="FPY27"/>
      <c r="FPZ27"/>
      <c r="FQA27"/>
      <c r="FQB27"/>
      <c r="FQC27"/>
      <c r="FQD27"/>
      <c r="FQE27"/>
      <c r="FQF27"/>
      <c r="FQG27"/>
      <c r="FQH27"/>
      <c r="FQI27"/>
      <c r="FQJ27"/>
      <c r="FQK27"/>
      <c r="FQL27"/>
      <c r="FQM27"/>
      <c r="FQN27"/>
      <c r="FQO27"/>
      <c r="FQP27"/>
      <c r="FQQ27"/>
      <c r="FQR27"/>
      <c r="FQS27"/>
      <c r="FQT27"/>
      <c r="FQU27"/>
      <c r="FQV27"/>
      <c r="FQW27"/>
      <c r="FQX27"/>
      <c r="FQY27"/>
      <c r="FQZ27"/>
      <c r="FRA27"/>
      <c r="FRB27"/>
      <c r="FRC27"/>
      <c r="FRD27"/>
      <c r="FRE27"/>
      <c r="FRF27"/>
      <c r="FRG27"/>
      <c r="FRH27"/>
      <c r="FRI27"/>
      <c r="FRJ27"/>
      <c r="FRK27"/>
      <c r="FRL27"/>
      <c r="FRM27"/>
      <c r="FRN27"/>
      <c r="FRO27"/>
      <c r="FRP27"/>
      <c r="FRQ27"/>
      <c r="FRR27"/>
      <c r="FRS27"/>
      <c r="FRT27"/>
      <c r="FRU27"/>
      <c r="FRV27"/>
      <c r="FRW27"/>
      <c r="FRX27"/>
      <c r="FRY27"/>
      <c r="FRZ27"/>
      <c r="FSA27"/>
      <c r="FSB27"/>
      <c r="FSC27"/>
      <c r="FSD27"/>
      <c r="FSE27"/>
      <c r="FSF27"/>
      <c r="FSG27"/>
      <c r="FSH27"/>
      <c r="FSI27"/>
      <c r="FSJ27"/>
      <c r="FSK27"/>
      <c r="FSL27"/>
      <c r="FSM27"/>
      <c r="FSN27"/>
      <c r="FSO27"/>
      <c r="FSP27"/>
      <c r="FSQ27"/>
      <c r="FSR27"/>
      <c r="FSS27"/>
      <c r="FST27"/>
      <c r="FSU27"/>
      <c r="FSV27"/>
      <c r="FSW27"/>
      <c r="FSX27"/>
      <c r="FSY27"/>
      <c r="FSZ27"/>
      <c r="FTA27"/>
      <c r="FTB27"/>
      <c r="FTC27"/>
      <c r="FTD27"/>
      <c r="FTE27"/>
      <c r="FTF27"/>
      <c r="FTG27"/>
      <c r="FTH27"/>
      <c r="FTI27"/>
      <c r="FTJ27"/>
      <c r="FTK27"/>
      <c r="FTL27"/>
      <c r="FTM27"/>
      <c r="FTN27"/>
      <c r="FTO27"/>
      <c r="FTP27"/>
      <c r="FTQ27"/>
      <c r="FTR27"/>
      <c r="FTS27"/>
      <c r="FTT27"/>
      <c r="FTU27"/>
      <c r="FTV27"/>
      <c r="FTW27"/>
      <c r="FTX27"/>
      <c r="FTY27"/>
      <c r="FTZ27"/>
      <c r="FUA27"/>
      <c r="FUB27"/>
      <c r="FUC27"/>
      <c r="FUD27"/>
      <c r="FUE27"/>
      <c r="FUF27"/>
      <c r="FUG27"/>
      <c r="FUH27"/>
      <c r="FUI27"/>
      <c r="FUJ27"/>
      <c r="FUK27"/>
      <c r="FUL27"/>
      <c r="FUM27"/>
      <c r="FUN27"/>
      <c r="FUO27"/>
      <c r="FUP27"/>
      <c r="FUQ27"/>
      <c r="FUR27"/>
      <c r="FUS27"/>
      <c r="FUT27"/>
      <c r="FUU27"/>
      <c r="FUV27"/>
      <c r="FUW27"/>
      <c r="FUX27"/>
      <c r="FUY27"/>
      <c r="FUZ27"/>
      <c r="FVA27"/>
      <c r="FVB27"/>
      <c r="FVC27"/>
      <c r="FVD27"/>
      <c r="FVE27"/>
      <c r="FVF27"/>
      <c r="FVG27"/>
      <c r="FVH27"/>
      <c r="FVI27"/>
      <c r="FVJ27"/>
      <c r="FVK27"/>
      <c r="FVL27"/>
      <c r="FVM27"/>
      <c r="FVN27"/>
      <c r="FVO27"/>
      <c r="FVP27"/>
      <c r="FVQ27"/>
      <c r="FVR27"/>
      <c r="FVS27"/>
      <c r="FVT27"/>
      <c r="FVU27"/>
      <c r="FVV27"/>
      <c r="FVW27"/>
      <c r="FVX27"/>
      <c r="FVY27"/>
      <c r="FVZ27"/>
      <c r="FWA27"/>
      <c r="FWB27"/>
      <c r="FWC27"/>
      <c r="FWD27"/>
      <c r="FWE27"/>
      <c r="FWF27"/>
      <c r="FWG27"/>
      <c r="FWH27"/>
      <c r="FWI27"/>
      <c r="FWJ27"/>
      <c r="FWK27"/>
      <c r="FWL27"/>
      <c r="FWM27"/>
      <c r="FWN27"/>
      <c r="FWO27"/>
      <c r="FWP27"/>
      <c r="FWQ27"/>
      <c r="FWR27"/>
      <c r="FWS27"/>
      <c r="FWT27"/>
      <c r="FWU27"/>
      <c r="FWV27"/>
      <c r="FWW27"/>
      <c r="FWX27"/>
      <c r="FWY27"/>
      <c r="FWZ27"/>
      <c r="FXA27"/>
      <c r="FXB27"/>
      <c r="FXC27"/>
      <c r="FXD27"/>
      <c r="FXE27"/>
      <c r="FXF27"/>
      <c r="FXG27"/>
      <c r="FXH27"/>
      <c r="FXI27"/>
      <c r="FXJ27"/>
      <c r="FXK27"/>
      <c r="FXL27"/>
      <c r="FXM27"/>
      <c r="FXN27"/>
      <c r="FXO27"/>
      <c r="FXP27"/>
      <c r="FXQ27"/>
      <c r="FXR27"/>
      <c r="FXS27"/>
      <c r="FXT27"/>
      <c r="FXU27"/>
      <c r="FXV27"/>
      <c r="FXW27"/>
      <c r="FXX27"/>
      <c r="FXY27"/>
      <c r="FXZ27"/>
      <c r="FYA27"/>
      <c r="FYB27"/>
      <c r="FYC27"/>
      <c r="FYD27"/>
      <c r="FYE27"/>
      <c r="FYF27"/>
      <c r="FYG27"/>
      <c r="FYH27"/>
      <c r="FYI27"/>
      <c r="FYJ27"/>
      <c r="FYK27"/>
      <c r="FYL27"/>
      <c r="FYM27"/>
      <c r="FYN27"/>
      <c r="FYO27"/>
      <c r="FYP27"/>
      <c r="FYQ27"/>
      <c r="FYR27"/>
      <c r="FYS27"/>
      <c r="FYT27"/>
      <c r="FYU27"/>
      <c r="FYV27"/>
      <c r="FYW27"/>
      <c r="FYX27"/>
      <c r="FYY27"/>
      <c r="FYZ27"/>
      <c r="FZA27"/>
      <c r="FZB27"/>
      <c r="FZC27"/>
      <c r="FZD27"/>
      <c r="FZE27"/>
      <c r="FZF27"/>
      <c r="FZG27"/>
      <c r="FZH27"/>
      <c r="FZI27"/>
      <c r="FZJ27"/>
      <c r="FZK27"/>
      <c r="FZL27"/>
      <c r="FZM27"/>
      <c r="FZN27"/>
      <c r="FZO27"/>
      <c r="FZP27"/>
      <c r="FZQ27"/>
      <c r="FZR27"/>
      <c r="FZS27"/>
      <c r="FZT27"/>
      <c r="FZU27"/>
      <c r="FZV27"/>
      <c r="FZW27"/>
      <c r="FZX27"/>
      <c r="FZY27"/>
      <c r="FZZ27"/>
      <c r="GAA27"/>
      <c r="GAB27"/>
      <c r="GAC27"/>
      <c r="GAD27"/>
      <c r="GAE27"/>
      <c r="GAF27"/>
      <c r="GAG27"/>
      <c r="GAH27"/>
      <c r="GAI27"/>
      <c r="GAJ27"/>
      <c r="GAK27"/>
      <c r="GAL27"/>
      <c r="GAM27"/>
      <c r="GAN27"/>
      <c r="GAO27"/>
      <c r="GAP27"/>
      <c r="GAQ27"/>
      <c r="GAR27"/>
      <c r="GAS27"/>
      <c r="GAT27"/>
      <c r="GAU27"/>
      <c r="GAV27"/>
      <c r="GAW27"/>
      <c r="GAX27"/>
      <c r="GAY27"/>
      <c r="GAZ27"/>
      <c r="GBA27"/>
      <c r="GBB27"/>
      <c r="GBC27"/>
      <c r="GBD27"/>
      <c r="GBE27"/>
      <c r="GBF27"/>
      <c r="GBG27"/>
      <c r="GBH27"/>
      <c r="GBI27"/>
      <c r="GBJ27"/>
      <c r="GBK27"/>
      <c r="GBL27"/>
      <c r="GBM27"/>
      <c r="GBN27"/>
      <c r="GBO27"/>
      <c r="GBP27"/>
      <c r="GBQ27"/>
      <c r="GBR27"/>
      <c r="GBS27"/>
      <c r="GBT27"/>
      <c r="GBU27"/>
      <c r="GBV27"/>
      <c r="GBW27"/>
      <c r="GBX27"/>
      <c r="GBY27"/>
      <c r="GBZ27"/>
      <c r="GCA27"/>
      <c r="GCB27"/>
      <c r="GCC27"/>
      <c r="GCD27"/>
      <c r="GCE27"/>
      <c r="GCF27"/>
      <c r="GCG27"/>
      <c r="GCH27"/>
      <c r="GCI27"/>
      <c r="GCJ27"/>
      <c r="GCK27"/>
      <c r="GCL27"/>
      <c r="GCM27"/>
      <c r="GCN27"/>
      <c r="GCO27"/>
      <c r="GCP27"/>
      <c r="GCQ27"/>
      <c r="GCR27"/>
      <c r="GCS27"/>
      <c r="GCT27"/>
      <c r="GCU27"/>
      <c r="GCV27"/>
      <c r="GCW27"/>
      <c r="GCX27"/>
      <c r="GCY27"/>
      <c r="GCZ27"/>
      <c r="GDA27"/>
      <c r="GDB27"/>
      <c r="GDC27"/>
      <c r="GDD27"/>
      <c r="GDE27"/>
      <c r="GDF27"/>
      <c r="GDG27"/>
      <c r="GDH27"/>
      <c r="GDI27"/>
      <c r="GDJ27"/>
      <c r="GDK27"/>
      <c r="GDL27"/>
      <c r="GDM27"/>
      <c r="GDN27"/>
      <c r="GDO27"/>
      <c r="GDP27"/>
      <c r="GDQ27"/>
      <c r="GDR27"/>
      <c r="GDS27"/>
      <c r="GDT27"/>
      <c r="GDU27"/>
      <c r="GDV27"/>
      <c r="GDW27"/>
      <c r="GDX27"/>
      <c r="GDY27"/>
      <c r="GDZ27"/>
      <c r="GEA27"/>
      <c r="GEB27"/>
      <c r="GEC27"/>
      <c r="GED27"/>
      <c r="GEE27"/>
      <c r="GEF27"/>
      <c r="GEG27"/>
      <c r="GEH27"/>
      <c r="GEI27"/>
      <c r="GEJ27"/>
      <c r="GEK27"/>
      <c r="GEL27"/>
      <c r="GEM27"/>
      <c r="GEN27"/>
      <c r="GEO27"/>
      <c r="GEP27"/>
      <c r="GEQ27"/>
      <c r="GER27"/>
      <c r="GES27"/>
      <c r="GET27"/>
      <c r="GEU27"/>
      <c r="GEV27"/>
      <c r="GEW27"/>
      <c r="GEX27"/>
      <c r="GEY27"/>
      <c r="GEZ27"/>
      <c r="GFA27"/>
      <c r="GFB27"/>
      <c r="GFC27"/>
      <c r="GFD27"/>
      <c r="GFE27"/>
      <c r="GFF27"/>
      <c r="GFG27"/>
      <c r="GFH27"/>
      <c r="GFI27"/>
      <c r="GFJ27"/>
      <c r="GFK27"/>
      <c r="GFL27"/>
      <c r="GFM27"/>
      <c r="GFN27"/>
      <c r="GFO27"/>
      <c r="GFP27"/>
      <c r="GFQ27"/>
      <c r="GFR27"/>
      <c r="GFS27"/>
      <c r="GFT27"/>
      <c r="GFU27"/>
      <c r="GFV27"/>
      <c r="GFW27"/>
      <c r="GFX27"/>
      <c r="GFY27"/>
      <c r="GFZ27"/>
      <c r="GGA27"/>
      <c r="GGB27"/>
      <c r="GGC27"/>
      <c r="GGD27"/>
      <c r="GGE27"/>
      <c r="GGF27"/>
      <c r="GGG27"/>
      <c r="GGH27"/>
      <c r="GGI27"/>
      <c r="GGJ27"/>
      <c r="GGK27"/>
      <c r="GGL27"/>
      <c r="GGM27"/>
      <c r="GGN27"/>
      <c r="GGO27"/>
      <c r="GGP27"/>
      <c r="GGQ27"/>
      <c r="GGR27"/>
      <c r="GGS27"/>
      <c r="GGT27"/>
      <c r="GGU27"/>
      <c r="GGV27"/>
      <c r="GGW27"/>
      <c r="GGX27"/>
      <c r="GGY27"/>
      <c r="GGZ27"/>
      <c r="GHA27"/>
      <c r="GHB27"/>
      <c r="GHC27"/>
      <c r="GHD27"/>
      <c r="GHE27"/>
      <c r="GHF27"/>
      <c r="GHG27"/>
      <c r="GHH27"/>
      <c r="GHI27"/>
      <c r="GHJ27"/>
      <c r="GHK27"/>
      <c r="GHL27"/>
      <c r="GHM27"/>
      <c r="GHN27"/>
      <c r="GHO27"/>
      <c r="GHP27"/>
      <c r="GHQ27"/>
      <c r="GHR27"/>
      <c r="GHS27"/>
      <c r="GHT27"/>
      <c r="GHU27"/>
      <c r="GHV27"/>
      <c r="GHW27"/>
      <c r="GHX27"/>
      <c r="GHY27"/>
      <c r="GHZ27"/>
      <c r="GIA27"/>
      <c r="GIB27"/>
      <c r="GIC27"/>
      <c r="GID27"/>
      <c r="GIE27"/>
      <c r="GIF27"/>
      <c r="GIG27"/>
      <c r="GIH27"/>
      <c r="GII27"/>
      <c r="GIJ27"/>
      <c r="GIK27"/>
      <c r="GIL27"/>
      <c r="GIM27"/>
      <c r="GIN27"/>
      <c r="GIO27"/>
      <c r="GIP27"/>
      <c r="GIQ27"/>
      <c r="GIR27"/>
      <c r="GIS27"/>
      <c r="GIT27"/>
      <c r="GIU27"/>
      <c r="GIV27"/>
      <c r="GIW27"/>
      <c r="GIX27"/>
      <c r="GIY27"/>
      <c r="GIZ27"/>
      <c r="GJA27"/>
      <c r="GJB27"/>
      <c r="GJC27"/>
      <c r="GJD27"/>
      <c r="GJE27"/>
      <c r="GJF27"/>
      <c r="GJG27"/>
      <c r="GJH27"/>
      <c r="GJI27"/>
      <c r="GJJ27"/>
      <c r="GJK27"/>
      <c r="GJL27"/>
      <c r="GJM27"/>
      <c r="GJN27"/>
      <c r="GJO27"/>
      <c r="GJP27"/>
      <c r="GJQ27"/>
      <c r="GJR27"/>
      <c r="GJS27"/>
      <c r="GJT27"/>
      <c r="GJU27"/>
      <c r="GJV27"/>
      <c r="GJW27"/>
      <c r="GJX27"/>
      <c r="GJY27"/>
      <c r="GJZ27"/>
      <c r="GKA27"/>
      <c r="GKB27"/>
      <c r="GKC27"/>
      <c r="GKD27"/>
      <c r="GKE27"/>
      <c r="GKF27"/>
      <c r="GKG27"/>
      <c r="GKH27"/>
      <c r="GKI27"/>
      <c r="GKJ27"/>
      <c r="GKK27"/>
      <c r="GKL27"/>
      <c r="GKM27"/>
      <c r="GKN27"/>
      <c r="GKO27"/>
      <c r="GKP27"/>
      <c r="GKQ27"/>
      <c r="GKR27"/>
      <c r="GKS27"/>
      <c r="GKT27"/>
      <c r="GKU27"/>
      <c r="GKV27"/>
      <c r="GKW27"/>
      <c r="GKX27"/>
      <c r="GKY27"/>
      <c r="GKZ27"/>
      <c r="GLA27"/>
      <c r="GLB27"/>
      <c r="GLC27"/>
      <c r="GLD27"/>
      <c r="GLE27"/>
      <c r="GLF27"/>
      <c r="GLG27"/>
      <c r="GLH27"/>
      <c r="GLI27"/>
      <c r="GLJ27"/>
      <c r="GLK27"/>
      <c r="GLL27"/>
      <c r="GLM27"/>
      <c r="GLN27"/>
      <c r="GLO27"/>
      <c r="GLP27"/>
      <c r="GLQ27"/>
      <c r="GLR27"/>
      <c r="GLS27"/>
      <c r="GLT27"/>
      <c r="GLU27"/>
      <c r="GLV27"/>
      <c r="GLW27"/>
      <c r="GLX27"/>
      <c r="GLY27"/>
      <c r="GLZ27"/>
      <c r="GMA27"/>
      <c r="GMB27"/>
      <c r="GMC27"/>
      <c r="GMD27"/>
      <c r="GME27"/>
      <c r="GMF27"/>
      <c r="GMG27"/>
      <c r="GMH27"/>
      <c r="GMI27"/>
      <c r="GMJ27"/>
      <c r="GMK27"/>
      <c r="GML27"/>
      <c r="GMM27"/>
      <c r="GMN27"/>
      <c r="GMO27"/>
      <c r="GMP27"/>
      <c r="GMQ27"/>
      <c r="GMR27"/>
      <c r="GMS27"/>
      <c r="GMT27"/>
      <c r="GMU27"/>
      <c r="GMV27"/>
      <c r="GMW27"/>
      <c r="GMX27"/>
      <c r="GMY27"/>
      <c r="GMZ27"/>
      <c r="GNA27"/>
      <c r="GNB27"/>
      <c r="GNC27"/>
      <c r="GND27"/>
      <c r="GNE27"/>
      <c r="GNF27"/>
      <c r="GNG27"/>
      <c r="GNH27"/>
      <c r="GNI27"/>
      <c r="GNJ27"/>
      <c r="GNK27"/>
      <c r="GNL27"/>
      <c r="GNM27"/>
      <c r="GNN27"/>
      <c r="GNO27"/>
      <c r="GNP27"/>
      <c r="GNQ27"/>
      <c r="GNR27"/>
      <c r="GNS27"/>
      <c r="GNT27"/>
      <c r="GNU27"/>
      <c r="GNV27"/>
      <c r="GNW27"/>
      <c r="GNX27"/>
      <c r="GNY27"/>
      <c r="GNZ27"/>
      <c r="GOA27"/>
      <c r="GOB27"/>
      <c r="GOC27"/>
      <c r="GOD27"/>
      <c r="GOE27"/>
      <c r="GOF27"/>
      <c r="GOG27"/>
      <c r="GOH27"/>
      <c r="GOI27"/>
      <c r="GOJ27"/>
      <c r="GOK27"/>
      <c r="GOL27"/>
      <c r="GOM27"/>
      <c r="GON27"/>
      <c r="GOO27"/>
      <c r="GOP27"/>
      <c r="GOQ27"/>
      <c r="GOR27"/>
      <c r="GOS27"/>
      <c r="GOT27"/>
      <c r="GOU27"/>
      <c r="GOV27"/>
      <c r="GOW27"/>
      <c r="GOX27"/>
      <c r="GOY27"/>
      <c r="GOZ27"/>
      <c r="GPA27"/>
      <c r="GPB27"/>
      <c r="GPC27"/>
      <c r="GPD27"/>
      <c r="GPE27"/>
      <c r="GPF27"/>
      <c r="GPG27"/>
      <c r="GPH27"/>
      <c r="GPI27"/>
      <c r="GPJ27"/>
      <c r="GPK27"/>
      <c r="GPL27"/>
      <c r="GPM27"/>
      <c r="GPN27"/>
      <c r="GPO27"/>
      <c r="GPP27"/>
      <c r="GPQ27"/>
      <c r="GPR27"/>
      <c r="GPS27"/>
      <c r="GPT27"/>
      <c r="GPU27"/>
      <c r="GPV27"/>
      <c r="GPW27"/>
      <c r="GPX27"/>
      <c r="GPY27"/>
      <c r="GPZ27"/>
      <c r="GQA27"/>
      <c r="GQB27"/>
      <c r="GQC27"/>
      <c r="GQD27"/>
      <c r="GQE27"/>
      <c r="GQF27"/>
      <c r="GQG27"/>
      <c r="GQH27"/>
      <c r="GQI27"/>
      <c r="GQJ27"/>
      <c r="GQK27"/>
      <c r="GQL27"/>
      <c r="GQM27"/>
      <c r="GQN27"/>
      <c r="GQO27"/>
      <c r="GQP27"/>
      <c r="GQQ27"/>
      <c r="GQR27"/>
      <c r="GQS27"/>
      <c r="GQT27"/>
      <c r="GQU27"/>
      <c r="GQV27"/>
      <c r="GQW27"/>
      <c r="GQX27"/>
      <c r="GQY27"/>
      <c r="GQZ27"/>
      <c r="GRA27"/>
      <c r="GRB27"/>
      <c r="GRC27"/>
      <c r="GRD27"/>
      <c r="GRE27"/>
      <c r="GRF27"/>
      <c r="GRG27"/>
      <c r="GRH27"/>
      <c r="GRI27"/>
      <c r="GRJ27"/>
      <c r="GRK27"/>
      <c r="GRL27"/>
      <c r="GRM27"/>
      <c r="GRN27"/>
      <c r="GRO27"/>
      <c r="GRP27"/>
      <c r="GRQ27"/>
      <c r="GRR27"/>
      <c r="GRS27"/>
      <c r="GRT27"/>
      <c r="GRU27"/>
      <c r="GRV27"/>
      <c r="GRW27"/>
      <c r="GRX27"/>
      <c r="GRY27"/>
      <c r="GRZ27"/>
      <c r="GSA27"/>
      <c r="GSB27"/>
      <c r="GSC27"/>
      <c r="GSD27"/>
      <c r="GSE27"/>
      <c r="GSF27"/>
      <c r="GSG27"/>
      <c r="GSH27"/>
      <c r="GSI27"/>
      <c r="GSJ27"/>
      <c r="GSK27"/>
      <c r="GSL27"/>
      <c r="GSM27"/>
      <c r="GSN27"/>
      <c r="GSO27"/>
      <c r="GSP27"/>
      <c r="GSQ27"/>
      <c r="GSR27"/>
      <c r="GSS27"/>
      <c r="GST27"/>
      <c r="GSU27"/>
      <c r="GSV27"/>
      <c r="GSW27"/>
      <c r="GSX27"/>
      <c r="GSY27"/>
      <c r="GSZ27"/>
      <c r="GTA27"/>
      <c r="GTB27"/>
      <c r="GTC27"/>
      <c r="GTD27"/>
      <c r="GTE27"/>
      <c r="GTF27"/>
      <c r="GTG27"/>
      <c r="GTH27"/>
      <c r="GTI27"/>
      <c r="GTJ27"/>
      <c r="GTK27"/>
      <c r="GTL27"/>
      <c r="GTM27"/>
      <c r="GTN27"/>
      <c r="GTO27"/>
      <c r="GTP27"/>
      <c r="GTQ27"/>
      <c r="GTR27"/>
      <c r="GTS27"/>
      <c r="GTT27"/>
      <c r="GTU27"/>
      <c r="GTV27"/>
      <c r="GTW27"/>
      <c r="GTX27"/>
      <c r="GTY27"/>
      <c r="GTZ27"/>
      <c r="GUA27"/>
      <c r="GUB27"/>
      <c r="GUC27"/>
      <c r="GUD27"/>
      <c r="GUE27"/>
      <c r="GUF27"/>
      <c r="GUG27"/>
      <c r="GUH27"/>
      <c r="GUI27"/>
      <c r="GUJ27"/>
      <c r="GUK27"/>
      <c r="GUL27"/>
      <c r="GUM27"/>
      <c r="GUN27"/>
      <c r="GUO27"/>
      <c r="GUP27"/>
      <c r="GUQ27"/>
      <c r="GUR27"/>
      <c r="GUS27"/>
      <c r="GUT27"/>
      <c r="GUU27"/>
      <c r="GUV27"/>
      <c r="GUW27"/>
      <c r="GUX27"/>
      <c r="GUY27"/>
      <c r="GUZ27"/>
      <c r="GVA27"/>
      <c r="GVB27"/>
      <c r="GVC27"/>
      <c r="GVD27"/>
      <c r="GVE27"/>
      <c r="GVF27"/>
      <c r="GVG27"/>
      <c r="GVH27"/>
      <c r="GVI27"/>
      <c r="GVJ27"/>
      <c r="GVK27"/>
      <c r="GVL27"/>
      <c r="GVM27"/>
      <c r="GVN27"/>
      <c r="GVO27"/>
      <c r="GVP27"/>
      <c r="GVQ27"/>
      <c r="GVR27"/>
      <c r="GVS27"/>
      <c r="GVT27"/>
      <c r="GVU27"/>
      <c r="GVV27"/>
      <c r="GVW27"/>
      <c r="GVX27"/>
      <c r="GVY27"/>
      <c r="GVZ27"/>
      <c r="GWA27"/>
      <c r="GWB27"/>
      <c r="GWC27"/>
      <c r="GWD27"/>
      <c r="GWE27"/>
      <c r="GWF27"/>
      <c r="GWG27"/>
      <c r="GWH27"/>
      <c r="GWI27"/>
      <c r="GWJ27"/>
      <c r="GWK27"/>
      <c r="GWL27"/>
      <c r="GWM27"/>
      <c r="GWN27"/>
      <c r="GWO27"/>
      <c r="GWP27"/>
      <c r="GWQ27"/>
      <c r="GWR27"/>
      <c r="GWS27"/>
      <c r="GWT27"/>
      <c r="GWU27"/>
      <c r="GWV27"/>
      <c r="GWW27"/>
      <c r="GWX27"/>
      <c r="GWY27"/>
      <c r="GWZ27"/>
      <c r="GXA27"/>
      <c r="GXB27"/>
      <c r="GXC27"/>
      <c r="GXD27"/>
      <c r="GXE27"/>
      <c r="GXF27"/>
      <c r="GXG27"/>
      <c r="GXH27"/>
      <c r="GXI27"/>
      <c r="GXJ27"/>
      <c r="GXK27"/>
      <c r="GXL27"/>
      <c r="GXM27"/>
      <c r="GXN27"/>
      <c r="GXO27"/>
      <c r="GXP27"/>
      <c r="GXQ27"/>
      <c r="GXR27"/>
      <c r="GXS27"/>
      <c r="GXT27"/>
      <c r="GXU27"/>
      <c r="GXV27"/>
      <c r="GXW27"/>
      <c r="GXX27"/>
      <c r="GXY27"/>
      <c r="GXZ27"/>
      <c r="GYA27"/>
      <c r="GYB27"/>
      <c r="GYC27"/>
      <c r="GYD27"/>
      <c r="GYE27"/>
      <c r="GYF27"/>
      <c r="GYG27"/>
      <c r="GYH27"/>
      <c r="GYI27"/>
      <c r="GYJ27"/>
      <c r="GYK27"/>
      <c r="GYL27"/>
      <c r="GYM27"/>
      <c r="GYN27"/>
      <c r="GYO27"/>
      <c r="GYP27"/>
      <c r="GYQ27"/>
      <c r="GYR27"/>
      <c r="GYS27"/>
      <c r="GYT27"/>
      <c r="GYU27"/>
      <c r="GYV27"/>
      <c r="GYW27"/>
      <c r="GYX27"/>
      <c r="GYY27"/>
      <c r="GYZ27"/>
      <c r="GZA27"/>
      <c r="GZB27"/>
      <c r="GZC27"/>
      <c r="GZD27"/>
      <c r="GZE27"/>
      <c r="GZF27"/>
      <c r="GZG27"/>
      <c r="GZH27"/>
      <c r="GZI27"/>
      <c r="GZJ27"/>
      <c r="GZK27"/>
      <c r="GZL27"/>
      <c r="GZM27"/>
      <c r="GZN27"/>
      <c r="GZO27"/>
      <c r="GZP27"/>
      <c r="GZQ27"/>
      <c r="GZR27"/>
      <c r="GZS27"/>
      <c r="GZT27"/>
      <c r="GZU27"/>
      <c r="GZV27"/>
      <c r="GZW27"/>
      <c r="GZX27"/>
      <c r="GZY27"/>
      <c r="GZZ27"/>
      <c r="HAA27"/>
      <c r="HAB27"/>
      <c r="HAC27"/>
      <c r="HAD27"/>
      <c r="HAE27"/>
      <c r="HAF27"/>
      <c r="HAG27"/>
      <c r="HAH27"/>
      <c r="HAI27"/>
      <c r="HAJ27"/>
      <c r="HAK27"/>
      <c r="HAL27"/>
      <c r="HAM27"/>
      <c r="HAN27"/>
      <c r="HAO27"/>
      <c r="HAP27"/>
      <c r="HAQ27"/>
      <c r="HAR27"/>
      <c r="HAS27"/>
      <c r="HAT27"/>
      <c r="HAU27"/>
      <c r="HAV27"/>
      <c r="HAW27"/>
      <c r="HAX27"/>
      <c r="HAY27"/>
      <c r="HAZ27"/>
      <c r="HBA27"/>
      <c r="HBB27"/>
      <c r="HBC27"/>
      <c r="HBD27"/>
      <c r="HBE27"/>
      <c r="HBF27"/>
      <c r="HBG27"/>
      <c r="HBH27"/>
      <c r="HBI27"/>
      <c r="HBJ27"/>
      <c r="HBK27"/>
      <c r="HBL27"/>
      <c r="HBM27"/>
      <c r="HBN27"/>
      <c r="HBO27"/>
      <c r="HBP27"/>
      <c r="HBQ27"/>
      <c r="HBR27"/>
      <c r="HBS27"/>
      <c r="HBT27"/>
      <c r="HBU27"/>
      <c r="HBV27"/>
      <c r="HBW27"/>
      <c r="HBX27"/>
      <c r="HBY27"/>
      <c r="HBZ27"/>
      <c r="HCA27"/>
      <c r="HCB27"/>
      <c r="HCC27"/>
      <c r="HCD27"/>
      <c r="HCE27"/>
      <c r="HCF27"/>
      <c r="HCG27"/>
      <c r="HCH27"/>
      <c r="HCI27"/>
      <c r="HCJ27"/>
      <c r="HCK27"/>
      <c r="HCL27"/>
      <c r="HCM27"/>
      <c r="HCN27"/>
      <c r="HCO27"/>
      <c r="HCP27"/>
      <c r="HCQ27"/>
      <c r="HCR27"/>
      <c r="HCS27"/>
      <c r="HCT27"/>
      <c r="HCU27"/>
      <c r="HCV27"/>
      <c r="HCW27"/>
      <c r="HCX27"/>
      <c r="HCY27"/>
      <c r="HCZ27"/>
      <c r="HDA27"/>
      <c r="HDB27"/>
      <c r="HDC27"/>
      <c r="HDD27"/>
      <c r="HDE27"/>
      <c r="HDF27"/>
      <c r="HDG27"/>
      <c r="HDH27"/>
      <c r="HDI27"/>
      <c r="HDJ27"/>
      <c r="HDK27"/>
      <c r="HDL27"/>
      <c r="HDM27"/>
      <c r="HDN27"/>
      <c r="HDO27"/>
      <c r="HDP27"/>
      <c r="HDQ27"/>
      <c r="HDR27"/>
      <c r="HDS27"/>
      <c r="HDT27"/>
      <c r="HDU27"/>
      <c r="HDV27"/>
      <c r="HDW27"/>
      <c r="HDX27"/>
      <c r="HDY27"/>
      <c r="HDZ27"/>
      <c r="HEA27"/>
      <c r="HEB27"/>
      <c r="HEC27"/>
      <c r="HED27"/>
      <c r="HEE27"/>
      <c r="HEF27"/>
      <c r="HEG27"/>
      <c r="HEH27"/>
      <c r="HEI27"/>
      <c r="HEJ27"/>
      <c r="HEK27"/>
      <c r="HEL27"/>
      <c r="HEM27"/>
      <c r="HEN27"/>
      <c r="HEO27"/>
      <c r="HEP27"/>
      <c r="HEQ27"/>
      <c r="HER27"/>
      <c r="HES27"/>
      <c r="HET27"/>
      <c r="HEU27"/>
      <c r="HEV27"/>
      <c r="HEW27"/>
      <c r="HEX27"/>
      <c r="HEY27"/>
      <c r="HEZ27"/>
      <c r="HFA27"/>
      <c r="HFB27"/>
      <c r="HFC27"/>
      <c r="HFD27"/>
      <c r="HFE27"/>
      <c r="HFF27"/>
      <c r="HFG27"/>
      <c r="HFH27"/>
      <c r="HFI27"/>
      <c r="HFJ27"/>
      <c r="HFK27"/>
      <c r="HFL27"/>
      <c r="HFM27"/>
      <c r="HFN27"/>
      <c r="HFO27"/>
      <c r="HFP27"/>
      <c r="HFQ27"/>
      <c r="HFR27"/>
      <c r="HFS27"/>
      <c r="HFT27"/>
      <c r="HFU27"/>
      <c r="HFV27"/>
      <c r="HFW27"/>
      <c r="HFX27"/>
      <c r="HFY27"/>
      <c r="HFZ27"/>
      <c r="HGA27"/>
      <c r="HGB27"/>
      <c r="HGC27"/>
      <c r="HGD27"/>
      <c r="HGE27"/>
      <c r="HGF27"/>
      <c r="HGG27"/>
      <c r="HGH27"/>
      <c r="HGI27"/>
      <c r="HGJ27"/>
      <c r="HGK27"/>
      <c r="HGL27"/>
      <c r="HGM27"/>
      <c r="HGN27"/>
      <c r="HGO27"/>
      <c r="HGP27"/>
      <c r="HGQ27"/>
      <c r="HGR27"/>
      <c r="HGS27"/>
      <c r="HGT27"/>
      <c r="HGU27"/>
      <c r="HGV27"/>
      <c r="HGW27"/>
      <c r="HGX27"/>
      <c r="HGY27"/>
      <c r="HGZ27"/>
      <c r="HHA27"/>
      <c r="HHB27"/>
      <c r="HHC27"/>
      <c r="HHD27"/>
      <c r="HHE27"/>
      <c r="HHF27"/>
      <c r="HHG27"/>
      <c r="HHH27"/>
      <c r="HHI27"/>
      <c r="HHJ27"/>
      <c r="HHK27"/>
      <c r="HHL27"/>
      <c r="HHM27"/>
      <c r="HHN27"/>
      <c r="HHO27"/>
      <c r="HHP27"/>
      <c r="HHQ27"/>
      <c r="HHR27"/>
      <c r="HHS27"/>
      <c r="HHT27"/>
      <c r="HHU27"/>
      <c r="HHV27"/>
      <c r="HHW27"/>
      <c r="HHX27"/>
      <c r="HHY27"/>
      <c r="HHZ27"/>
      <c r="HIA27"/>
      <c r="HIB27"/>
      <c r="HIC27"/>
      <c r="HID27"/>
      <c r="HIE27"/>
      <c r="HIF27"/>
      <c r="HIG27"/>
      <c r="HIH27"/>
      <c r="HII27"/>
      <c r="HIJ27"/>
      <c r="HIK27"/>
      <c r="HIL27"/>
      <c r="HIM27"/>
      <c r="HIN27"/>
      <c r="HIO27"/>
      <c r="HIP27"/>
      <c r="HIQ27"/>
      <c r="HIR27"/>
      <c r="HIS27"/>
      <c r="HIT27"/>
      <c r="HIU27"/>
      <c r="HIV27"/>
      <c r="HIW27"/>
      <c r="HIX27"/>
      <c r="HIY27"/>
      <c r="HIZ27"/>
      <c r="HJA27"/>
      <c r="HJB27"/>
      <c r="HJC27"/>
      <c r="HJD27"/>
      <c r="HJE27"/>
      <c r="HJF27"/>
      <c r="HJG27"/>
      <c r="HJH27"/>
      <c r="HJI27"/>
      <c r="HJJ27"/>
      <c r="HJK27"/>
      <c r="HJL27"/>
      <c r="HJM27"/>
      <c r="HJN27"/>
      <c r="HJO27"/>
      <c r="HJP27"/>
      <c r="HJQ27"/>
      <c r="HJR27"/>
      <c r="HJS27"/>
      <c r="HJT27"/>
    </row>
    <row r="28" spans="1:5688" x14ac:dyDescent="0.45">
      <c r="A28"/>
      <c r="B28"/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  <c r="AML28"/>
      <c r="AMM28"/>
      <c r="AMN28"/>
      <c r="AMO28"/>
      <c r="AMP28"/>
      <c r="AMQ28"/>
      <c r="AMR28"/>
      <c r="AMS28"/>
      <c r="AMT28"/>
      <c r="AMU28"/>
      <c r="AMV28"/>
      <c r="AMW28"/>
      <c r="AMX28"/>
      <c r="AMY28"/>
      <c r="AMZ28"/>
      <c r="ANA28"/>
      <c r="ANB28"/>
      <c r="ANC28"/>
      <c r="AND28"/>
      <c r="ANE28"/>
      <c r="ANF28"/>
      <c r="ANG28"/>
      <c r="ANH28"/>
      <c r="ANI28"/>
      <c r="ANJ28"/>
      <c r="ANK28"/>
      <c r="ANL28"/>
      <c r="ANM28"/>
      <c r="ANN28"/>
      <c r="ANO28"/>
      <c r="ANP28"/>
      <c r="ANQ28"/>
      <c r="ANR28"/>
      <c r="ANS28"/>
      <c r="ANT28"/>
      <c r="ANU28"/>
      <c r="ANV28"/>
      <c r="ANW28"/>
      <c r="ANX28"/>
      <c r="ANY28"/>
      <c r="ANZ28"/>
      <c r="AOA28"/>
      <c r="AOB28"/>
      <c r="AOC28"/>
      <c r="AOD28"/>
      <c r="AOE28"/>
      <c r="AOF28"/>
      <c r="AOG28"/>
      <c r="AOH28"/>
      <c r="AOI28"/>
      <c r="AOJ28"/>
      <c r="AOK28"/>
      <c r="AOL28"/>
      <c r="AOM28"/>
      <c r="AON28"/>
      <c r="AOO28"/>
      <c r="AOP28"/>
      <c r="AOQ28"/>
      <c r="AOR28"/>
      <c r="AOS28"/>
      <c r="AOT28"/>
      <c r="AOU28"/>
      <c r="AOV28"/>
      <c r="AOW28"/>
      <c r="AOX28"/>
      <c r="AOY28"/>
      <c r="AOZ28"/>
      <c r="APA28"/>
      <c r="APB28"/>
      <c r="APC28"/>
      <c r="APD28"/>
      <c r="APE28"/>
      <c r="APF28"/>
      <c r="APG28"/>
      <c r="APH28"/>
      <c r="API28"/>
      <c r="APJ28"/>
      <c r="APK28"/>
      <c r="APL28"/>
      <c r="APM28"/>
      <c r="APN28"/>
      <c r="APO28"/>
      <c r="APP28"/>
      <c r="APQ28"/>
      <c r="APR28"/>
      <c r="APS28"/>
      <c r="APT28"/>
      <c r="APU28"/>
      <c r="APV28"/>
      <c r="APW28"/>
      <c r="APX28"/>
      <c r="APY28"/>
      <c r="APZ28"/>
      <c r="AQA28"/>
      <c r="AQB28"/>
      <c r="AQC28"/>
      <c r="AQD28"/>
      <c r="AQE28"/>
      <c r="AQF28"/>
      <c r="AQG28"/>
      <c r="AQH28"/>
      <c r="AQI28"/>
      <c r="AQJ28"/>
      <c r="AQK28"/>
      <c r="AQL28"/>
      <c r="AQM28"/>
      <c r="AQN28"/>
      <c r="AQO28"/>
      <c r="AQP28"/>
      <c r="AQQ28"/>
      <c r="AQR28"/>
      <c r="AQS28"/>
      <c r="AQT28"/>
      <c r="AQU28"/>
      <c r="AQV28"/>
      <c r="AQW28"/>
      <c r="AQX28"/>
      <c r="AQY28"/>
      <c r="AQZ28"/>
      <c r="ARA28"/>
      <c r="ARB28"/>
      <c r="ARC28"/>
      <c r="ARD28"/>
      <c r="ARE28"/>
      <c r="ARF28"/>
      <c r="ARG28"/>
      <c r="ARH28"/>
      <c r="ARI28"/>
      <c r="ARJ28"/>
      <c r="ARK28"/>
      <c r="ARL28"/>
      <c r="ARM28"/>
      <c r="ARN28"/>
      <c r="ARO28"/>
      <c r="ARP28"/>
      <c r="ARQ28"/>
      <c r="ARR28"/>
      <c r="ARS28"/>
      <c r="ART28"/>
      <c r="ARU28"/>
      <c r="ARV28"/>
      <c r="ARW28"/>
      <c r="ARX28"/>
      <c r="ARY28"/>
      <c r="ARZ28"/>
      <c r="ASA28"/>
      <c r="ASB28"/>
      <c r="ASC28"/>
      <c r="ASD28"/>
      <c r="ASE28"/>
      <c r="ASF28"/>
      <c r="ASG28"/>
      <c r="ASH28"/>
      <c r="ASI28"/>
      <c r="ASJ28"/>
      <c r="ASK28"/>
      <c r="ASL28"/>
      <c r="ASM28"/>
      <c r="ASN28"/>
      <c r="ASO28"/>
      <c r="ASP28"/>
      <c r="ASQ28"/>
      <c r="ASR28"/>
      <c r="ASS28"/>
      <c r="AST28"/>
      <c r="ASU28"/>
      <c r="ASV28"/>
      <c r="ASW28"/>
      <c r="ASX28"/>
      <c r="ASY28"/>
      <c r="ASZ28"/>
      <c r="ATA28"/>
      <c r="ATB28"/>
      <c r="ATC28"/>
      <c r="ATD28"/>
      <c r="ATE28"/>
      <c r="ATF28"/>
      <c r="ATG28"/>
      <c r="ATH28"/>
      <c r="ATI28"/>
      <c r="ATJ28"/>
      <c r="ATK28"/>
      <c r="ATL28"/>
      <c r="ATM28"/>
      <c r="ATN28"/>
      <c r="ATO28"/>
      <c r="ATP28"/>
      <c r="ATQ28"/>
      <c r="ATR28"/>
      <c r="ATS28"/>
      <c r="ATT28"/>
      <c r="ATU28"/>
      <c r="ATV28"/>
      <c r="ATW28"/>
      <c r="ATX28"/>
      <c r="ATY28"/>
      <c r="ATZ28"/>
      <c r="AUA28"/>
      <c r="AUB28"/>
      <c r="AUC28"/>
      <c r="AUD28"/>
      <c r="AUE28"/>
      <c r="AUF28"/>
      <c r="AUG28"/>
      <c r="AUH28"/>
      <c r="AUI28"/>
      <c r="AUJ28"/>
      <c r="AUK28"/>
      <c r="AUL28"/>
      <c r="AUM28"/>
      <c r="AUN28"/>
      <c r="AUO28"/>
      <c r="AUP28"/>
      <c r="AUQ28"/>
      <c r="AUR28"/>
      <c r="AUS28"/>
      <c r="AUT28"/>
      <c r="AUU28"/>
      <c r="AUV28"/>
      <c r="AUW28"/>
      <c r="AUX28"/>
      <c r="AUY28"/>
      <c r="AUZ28"/>
      <c r="AVA28"/>
      <c r="AVB28"/>
      <c r="AVC28"/>
      <c r="AVD28"/>
      <c r="AVE28"/>
      <c r="AVF28"/>
      <c r="AVG28"/>
      <c r="AVH28"/>
      <c r="AVI28"/>
      <c r="AVJ28"/>
      <c r="AVK28"/>
      <c r="AVL28"/>
      <c r="AVM28"/>
      <c r="AVN28"/>
      <c r="AVO28"/>
      <c r="AVP28"/>
      <c r="AVQ28"/>
      <c r="AVR28"/>
      <c r="AVS28"/>
      <c r="AVT28"/>
      <c r="AVU28"/>
      <c r="AVV28"/>
      <c r="AVW28"/>
      <c r="AVX28"/>
      <c r="AVY28"/>
      <c r="AVZ28"/>
      <c r="AWA28"/>
      <c r="AWB28"/>
      <c r="AWC28"/>
      <c r="AWD28"/>
      <c r="AWE28"/>
      <c r="AWF28"/>
      <c r="AWG28"/>
      <c r="AWH28"/>
      <c r="AWI28"/>
      <c r="AWJ28"/>
      <c r="AWK28"/>
      <c r="AWL28"/>
      <c r="AWM28"/>
      <c r="AWN28"/>
      <c r="AWO28"/>
      <c r="AWP28"/>
      <c r="AWQ28"/>
      <c r="AWR28"/>
      <c r="AWS28"/>
      <c r="AWT28"/>
      <c r="AWU28"/>
      <c r="AWV28"/>
      <c r="AWW28"/>
      <c r="AWX28"/>
      <c r="AWY28"/>
      <c r="AWZ28"/>
      <c r="AXA28"/>
      <c r="AXB28"/>
      <c r="AXC28"/>
      <c r="AXD28"/>
      <c r="AXE28"/>
      <c r="AXF28"/>
      <c r="AXG28"/>
      <c r="AXH28"/>
      <c r="AXI28"/>
      <c r="AXJ28"/>
      <c r="AXK28"/>
      <c r="AXL28"/>
      <c r="AXM28"/>
      <c r="AXN28"/>
      <c r="AXO28"/>
      <c r="AXP28"/>
      <c r="AXQ28"/>
      <c r="AXR28"/>
      <c r="AXS28"/>
      <c r="AXT28"/>
      <c r="AXU28"/>
      <c r="AXV28"/>
      <c r="AXW28"/>
      <c r="AXX28"/>
      <c r="AXY28"/>
      <c r="AXZ28"/>
      <c r="AYA28"/>
      <c r="AYB28"/>
      <c r="AYC28"/>
      <c r="AYD28"/>
      <c r="AYE28"/>
      <c r="AYF28"/>
      <c r="AYG28"/>
      <c r="AYH28"/>
      <c r="AYI28"/>
      <c r="AYJ28"/>
      <c r="AYK28"/>
      <c r="AYL28"/>
      <c r="AYM28"/>
      <c r="AYN28"/>
      <c r="AYO28"/>
      <c r="AYP28"/>
      <c r="AYQ28"/>
      <c r="AYR28"/>
      <c r="AYS28"/>
      <c r="AYT28"/>
      <c r="AYU28"/>
      <c r="AYV28"/>
      <c r="AYW28"/>
      <c r="AYX28"/>
      <c r="AYY28"/>
      <c r="AYZ28"/>
      <c r="AZA28"/>
      <c r="AZB28"/>
      <c r="AZC28"/>
      <c r="AZD28"/>
      <c r="AZE28"/>
      <c r="AZF28"/>
      <c r="AZG28"/>
      <c r="AZH28"/>
      <c r="AZI28"/>
      <c r="AZJ28"/>
      <c r="AZK28"/>
      <c r="AZL28"/>
      <c r="AZM28"/>
      <c r="AZN28"/>
      <c r="AZO28"/>
      <c r="AZP28"/>
      <c r="AZQ28"/>
      <c r="AZR28"/>
      <c r="AZS28"/>
      <c r="AZT28"/>
      <c r="AZU28"/>
      <c r="AZV28"/>
      <c r="AZW28"/>
      <c r="AZX28"/>
      <c r="AZY28"/>
      <c r="AZZ28"/>
      <c r="BAA28"/>
      <c r="BAB28"/>
      <c r="BAC28"/>
      <c r="BAD28"/>
      <c r="BAE28"/>
      <c r="BAF28"/>
      <c r="BAG28"/>
      <c r="BAH28"/>
      <c r="BAI28"/>
      <c r="BAJ28"/>
      <c r="BAK28"/>
      <c r="BAL28"/>
      <c r="BAM28"/>
      <c r="BAN28"/>
      <c r="BAO28"/>
      <c r="BAP28"/>
      <c r="BAQ28"/>
      <c r="BAR28"/>
      <c r="BAS28"/>
      <c r="BAT28"/>
      <c r="BAU28"/>
      <c r="BAV28"/>
      <c r="BAW28"/>
      <c r="BAX28"/>
      <c r="BAY28"/>
      <c r="BAZ28"/>
      <c r="BBA28"/>
      <c r="BBB28"/>
      <c r="BBC28"/>
      <c r="BBD28"/>
      <c r="BBE28"/>
      <c r="BBF28"/>
      <c r="BBG28"/>
      <c r="BBH28"/>
      <c r="BBI28"/>
      <c r="BBJ28"/>
      <c r="BBK28"/>
      <c r="BBL28"/>
      <c r="BBM28"/>
      <c r="BBN28"/>
      <c r="BBO28"/>
      <c r="BBP28"/>
      <c r="BBQ28"/>
      <c r="BBR28"/>
      <c r="BBS28"/>
      <c r="BBT28"/>
      <c r="BBU28"/>
      <c r="BBV28"/>
      <c r="BBW28"/>
      <c r="BBX28"/>
      <c r="BBY28"/>
      <c r="BBZ28"/>
      <c r="BCA28"/>
      <c r="BCB28"/>
      <c r="BCC28"/>
      <c r="BCD28"/>
      <c r="BCE28"/>
      <c r="BCF28"/>
      <c r="BCG28"/>
      <c r="BCH28"/>
      <c r="BCI28"/>
      <c r="BCJ28"/>
      <c r="BCK28"/>
      <c r="BCL28"/>
      <c r="BCM28"/>
      <c r="BCN28"/>
      <c r="BCO28"/>
      <c r="BCP28"/>
      <c r="BCQ28"/>
      <c r="BCR28"/>
      <c r="BCS28"/>
      <c r="BCT28"/>
      <c r="BCU28"/>
      <c r="BCV28"/>
      <c r="BCW28"/>
      <c r="BCX28"/>
      <c r="BCY28"/>
      <c r="BCZ28"/>
      <c r="BDA28"/>
      <c r="BDB28"/>
      <c r="BDC28"/>
      <c r="BDD28"/>
      <c r="BDE28"/>
      <c r="BDF28"/>
      <c r="BDG28"/>
      <c r="BDH28"/>
      <c r="BDI28"/>
      <c r="BDJ28"/>
      <c r="BDK28"/>
      <c r="BDL28"/>
      <c r="BDM28"/>
      <c r="BDN28"/>
      <c r="BDO28"/>
      <c r="BDP28"/>
      <c r="BDQ28"/>
      <c r="BDR28"/>
      <c r="BDS28"/>
      <c r="BDT28"/>
      <c r="BDU28"/>
      <c r="BDV28"/>
      <c r="BDW28"/>
      <c r="BDX28"/>
      <c r="BDY28"/>
      <c r="BDZ28"/>
      <c r="BEA28"/>
      <c r="BEB28"/>
      <c r="BEC28"/>
      <c r="BED28"/>
      <c r="BEE28"/>
      <c r="BEF28"/>
      <c r="BEG28"/>
      <c r="BEH28"/>
      <c r="BEI28"/>
      <c r="BEJ28"/>
      <c r="BEK28"/>
      <c r="BEL28"/>
      <c r="BEM28"/>
      <c r="BEN28"/>
      <c r="BEO28"/>
      <c r="BEP28"/>
      <c r="BEQ28"/>
      <c r="BER28"/>
      <c r="BES28"/>
      <c r="BET28"/>
      <c r="BEU28"/>
      <c r="BEV28"/>
      <c r="BEW28"/>
      <c r="BEX28"/>
      <c r="BEY28"/>
      <c r="BEZ28"/>
      <c r="BFA28"/>
      <c r="BFB28"/>
      <c r="BFC28"/>
      <c r="BFD28"/>
      <c r="BFE28"/>
      <c r="BFF28"/>
      <c r="BFG28"/>
      <c r="BFH28"/>
      <c r="BFI28"/>
      <c r="BFJ28"/>
      <c r="BFK28"/>
      <c r="BFL28"/>
      <c r="BFM28"/>
      <c r="BFN28"/>
      <c r="BFO28"/>
      <c r="BFP28"/>
      <c r="BFQ28"/>
      <c r="BFR28"/>
      <c r="BFS28"/>
      <c r="BFT28"/>
      <c r="BFU28"/>
      <c r="BFV28"/>
      <c r="BFW28"/>
      <c r="BFX28"/>
      <c r="BFY28"/>
      <c r="BFZ28"/>
      <c r="BGA28"/>
      <c r="BGB28"/>
      <c r="BGC28"/>
      <c r="BGD28"/>
      <c r="BGE28"/>
      <c r="BGF28"/>
      <c r="BGG28"/>
      <c r="BGH28"/>
      <c r="BGI28"/>
      <c r="BGJ28"/>
      <c r="BGK28"/>
      <c r="BGL28"/>
      <c r="BGM28"/>
      <c r="BGN28"/>
      <c r="BGO28"/>
      <c r="BGP28"/>
      <c r="BGQ28"/>
      <c r="BGR28"/>
      <c r="BGS28"/>
      <c r="BGT28"/>
      <c r="BGU28"/>
      <c r="BGV28"/>
      <c r="BGW28"/>
      <c r="BGX28"/>
      <c r="BGY28"/>
      <c r="BGZ28"/>
      <c r="BHA28"/>
      <c r="BHB28"/>
      <c r="BHC28"/>
      <c r="BHD28"/>
      <c r="BHE28"/>
      <c r="BHF28"/>
      <c r="BHG28"/>
      <c r="BHH28"/>
      <c r="BHI28"/>
      <c r="BHJ28"/>
      <c r="BHK28"/>
      <c r="BHL28"/>
      <c r="BHM28"/>
      <c r="BHN28"/>
      <c r="BHO28"/>
      <c r="BHP28"/>
      <c r="BHQ28"/>
      <c r="BHR28"/>
      <c r="BHS28"/>
      <c r="BHT28"/>
      <c r="BHU28"/>
      <c r="BHV28"/>
      <c r="BHW28"/>
      <c r="BHX28"/>
      <c r="BHY28"/>
      <c r="BHZ28"/>
      <c r="BIA28"/>
      <c r="BIB28"/>
      <c r="BIC28"/>
      <c r="BID28"/>
      <c r="BIE28"/>
      <c r="BIF28"/>
      <c r="BIG28"/>
      <c r="BIH28"/>
      <c r="BII28"/>
      <c r="BIJ28"/>
      <c r="BIK28"/>
      <c r="BIL28"/>
      <c r="BIM28"/>
      <c r="BIN28"/>
      <c r="BIO28"/>
      <c r="BIP28"/>
      <c r="BIQ28"/>
      <c r="BIR28"/>
      <c r="BIS28"/>
      <c r="BIT28"/>
      <c r="BIU28"/>
      <c r="BIV28"/>
      <c r="BIW28"/>
      <c r="BIX28"/>
      <c r="BIY28"/>
      <c r="BIZ28"/>
      <c r="BJA28"/>
      <c r="BJB28"/>
      <c r="BJC28"/>
      <c r="BJD28"/>
      <c r="BJE28"/>
      <c r="BJF28"/>
      <c r="BJG28"/>
      <c r="BJH28"/>
      <c r="BJI28"/>
      <c r="BJJ28"/>
      <c r="BJK28"/>
      <c r="BJL28"/>
      <c r="BJM28"/>
      <c r="BJN28"/>
      <c r="BJO28"/>
      <c r="BJP28"/>
      <c r="BJQ28"/>
      <c r="BJR28"/>
      <c r="BJS28"/>
      <c r="BJT28"/>
      <c r="BJU28"/>
      <c r="BJV28"/>
      <c r="BJW28"/>
      <c r="BJX28"/>
      <c r="BJY28"/>
      <c r="BJZ28"/>
      <c r="BKA28"/>
      <c r="BKB28"/>
      <c r="BKC28"/>
      <c r="BKD28"/>
      <c r="BKE28"/>
      <c r="BKF28"/>
      <c r="BKG28"/>
      <c r="BKH28"/>
      <c r="BKI28"/>
      <c r="BKJ28"/>
      <c r="BKK28"/>
      <c r="BKL28"/>
      <c r="BKM28"/>
      <c r="BKN28"/>
      <c r="BKO28"/>
      <c r="BKP28"/>
      <c r="BKQ28"/>
      <c r="BKR28"/>
      <c r="BKS28"/>
      <c r="BKT28"/>
      <c r="BKU28"/>
      <c r="BKV28"/>
      <c r="BKW28"/>
      <c r="BKX28"/>
      <c r="BKY28"/>
      <c r="BKZ28"/>
      <c r="BLA28"/>
      <c r="BLB28"/>
      <c r="BLC28"/>
      <c r="BLD28"/>
      <c r="BLE28"/>
      <c r="BLF28"/>
      <c r="BLG28"/>
      <c r="BLH28"/>
      <c r="BLI28"/>
      <c r="BLJ28"/>
      <c r="BLK28"/>
      <c r="BLL28"/>
      <c r="BLM28"/>
      <c r="BLN28"/>
      <c r="BLO28"/>
      <c r="BLP28"/>
      <c r="BLQ28"/>
      <c r="BLR28"/>
      <c r="BLS28"/>
      <c r="BLT28"/>
      <c r="BLU28"/>
      <c r="BLV28"/>
      <c r="BLW28"/>
      <c r="BLX28"/>
      <c r="BLY28"/>
      <c r="BLZ28"/>
      <c r="BMA28"/>
      <c r="BMB28"/>
      <c r="BMC28"/>
      <c r="BMD28"/>
      <c r="BME28"/>
      <c r="BMF28"/>
      <c r="BMG28"/>
      <c r="BMH28"/>
      <c r="BMI28"/>
      <c r="BMJ28"/>
      <c r="BMK28"/>
      <c r="BML28"/>
      <c r="BMM28"/>
      <c r="BMN28"/>
      <c r="BMO28"/>
      <c r="BMP28"/>
      <c r="BMQ28"/>
      <c r="BMR28"/>
      <c r="BMS28"/>
      <c r="BMT28"/>
      <c r="BMU28"/>
      <c r="BMV28"/>
      <c r="BMW28"/>
      <c r="BMX28"/>
      <c r="BMY28"/>
      <c r="BMZ28"/>
      <c r="BNA28"/>
      <c r="BNB28"/>
      <c r="BNC28"/>
      <c r="BND28"/>
      <c r="BNE28"/>
      <c r="BNF28"/>
      <c r="BNG28"/>
      <c r="BNH28"/>
      <c r="BNI28"/>
      <c r="BNJ28"/>
      <c r="BNK28"/>
      <c r="BNL28"/>
      <c r="BNM28"/>
      <c r="BNN28"/>
      <c r="BNO28"/>
      <c r="BNP28"/>
      <c r="BNQ28"/>
      <c r="BNR28"/>
      <c r="BNS28"/>
      <c r="BNT28"/>
      <c r="BNU28"/>
      <c r="BNV28"/>
      <c r="BNW28"/>
      <c r="BNX28"/>
      <c r="BNY28"/>
      <c r="BNZ28"/>
      <c r="BOA28"/>
      <c r="BOB28"/>
      <c r="BOC28"/>
      <c r="BOD28"/>
      <c r="BOE28"/>
      <c r="BOF28"/>
      <c r="BOG28"/>
      <c r="BOH28"/>
      <c r="BOI28"/>
      <c r="BOJ28"/>
      <c r="BOK28"/>
      <c r="BOL28"/>
      <c r="BOM28"/>
      <c r="BON28"/>
      <c r="BOO28"/>
      <c r="BOP28"/>
      <c r="BOQ28"/>
      <c r="BOR28"/>
      <c r="BOS28"/>
      <c r="BOT28"/>
      <c r="BOU28"/>
      <c r="BOV28"/>
      <c r="BOW28"/>
      <c r="BOX28"/>
      <c r="BOY28"/>
      <c r="BOZ28"/>
      <c r="BPA28"/>
      <c r="BPB28"/>
      <c r="BPC28"/>
      <c r="BPD28"/>
      <c r="BPE28"/>
      <c r="BPF28"/>
      <c r="BPG28"/>
      <c r="BPH28"/>
      <c r="BPI28"/>
      <c r="BPJ28"/>
      <c r="BPK28"/>
      <c r="BPL28"/>
      <c r="BPM28"/>
      <c r="BPN28"/>
      <c r="BPO28"/>
      <c r="BPP28"/>
      <c r="BPQ28"/>
      <c r="BPR28"/>
      <c r="BPS28"/>
      <c r="BPT28"/>
      <c r="BPU28"/>
      <c r="BPV28"/>
      <c r="BPW28"/>
      <c r="BPX28"/>
      <c r="BPY28"/>
      <c r="BPZ28"/>
      <c r="BQA28"/>
      <c r="BQB28"/>
      <c r="BQC28"/>
      <c r="BQD28"/>
      <c r="BQE28"/>
      <c r="BQF28"/>
      <c r="BQG28"/>
      <c r="BQH28"/>
      <c r="BQI28"/>
      <c r="BQJ28"/>
      <c r="BQK28"/>
      <c r="BQL28"/>
      <c r="BQM28"/>
      <c r="BQN28"/>
      <c r="BQO28"/>
      <c r="BQP28"/>
      <c r="BQQ28"/>
      <c r="BQR28"/>
      <c r="BQS28"/>
      <c r="BQT28"/>
      <c r="BQU28"/>
      <c r="BQV28"/>
      <c r="BQW28"/>
      <c r="BQX28"/>
      <c r="BQY28"/>
      <c r="BQZ28"/>
      <c r="BRA28"/>
      <c r="BRB28"/>
      <c r="BRC28"/>
      <c r="BRD28"/>
      <c r="BRE28"/>
      <c r="BRF28"/>
      <c r="BRG28"/>
      <c r="BRH28"/>
      <c r="BRI28"/>
      <c r="BRJ28"/>
      <c r="BRK28"/>
      <c r="BRL28"/>
      <c r="BRM28"/>
      <c r="BRN28"/>
      <c r="BRO28"/>
      <c r="BRP28"/>
      <c r="BRQ28"/>
      <c r="BRR28"/>
      <c r="BRS28"/>
      <c r="BRT28"/>
      <c r="BRU28"/>
      <c r="BRV28"/>
      <c r="BRW28"/>
      <c r="BRX28"/>
      <c r="BRY28"/>
      <c r="BRZ28"/>
      <c r="BSA28"/>
      <c r="BSB28"/>
      <c r="BSC28"/>
      <c r="BSD28"/>
      <c r="BSE28"/>
      <c r="BSF28"/>
      <c r="BSG28"/>
      <c r="BSH28"/>
      <c r="BSI28"/>
      <c r="BSJ28"/>
      <c r="BSK28"/>
      <c r="BSL28"/>
      <c r="BSM28"/>
      <c r="BSN28"/>
      <c r="BSO28"/>
      <c r="BSP28"/>
      <c r="BSQ28"/>
      <c r="BSR28"/>
      <c r="BSS28"/>
      <c r="BST28"/>
      <c r="BSU28"/>
      <c r="BSV28"/>
      <c r="BSW28"/>
      <c r="BSX28"/>
      <c r="BSY28"/>
      <c r="BSZ28"/>
      <c r="BTA28"/>
      <c r="BTB28"/>
      <c r="BTC28"/>
      <c r="BTD28"/>
      <c r="BTE28"/>
      <c r="BTF28"/>
      <c r="BTG28"/>
      <c r="BTH28"/>
      <c r="BTI28"/>
      <c r="BTJ28"/>
      <c r="BTK28"/>
      <c r="BTL28"/>
      <c r="BTM28"/>
      <c r="BTN28"/>
      <c r="BTO28"/>
      <c r="BTP28"/>
      <c r="BTQ28"/>
      <c r="BTR28"/>
      <c r="BTS28"/>
      <c r="BTT28"/>
      <c r="BTU28"/>
      <c r="BTV28"/>
      <c r="BTW28"/>
      <c r="BTX28"/>
      <c r="BTY28"/>
      <c r="BTZ28"/>
      <c r="BUA28"/>
      <c r="BUB28"/>
      <c r="BUC28"/>
      <c r="BUD28"/>
      <c r="BUE28"/>
      <c r="BUF28"/>
      <c r="BUG28"/>
      <c r="BUH28"/>
      <c r="BUI28"/>
      <c r="BUJ28"/>
      <c r="BUK28"/>
      <c r="BUL28"/>
      <c r="BUM28"/>
      <c r="BUN28"/>
      <c r="BUO28"/>
      <c r="BUP28"/>
      <c r="BUQ28"/>
      <c r="BUR28"/>
      <c r="BUS28"/>
      <c r="BUT28"/>
      <c r="BUU28"/>
      <c r="BUV28"/>
      <c r="BUW28"/>
      <c r="BUX28"/>
      <c r="BUY28"/>
      <c r="BUZ28"/>
      <c r="BVA28"/>
      <c r="BVB28"/>
      <c r="BVC28"/>
      <c r="BVD28"/>
      <c r="BVE28"/>
      <c r="BVF28"/>
      <c r="BVG28"/>
      <c r="BVH28"/>
      <c r="BVI28"/>
      <c r="BVJ28"/>
      <c r="BVK28"/>
      <c r="BVL28"/>
      <c r="BVM28"/>
      <c r="BVN28"/>
      <c r="BVO28"/>
      <c r="BVP28"/>
      <c r="BVQ28"/>
      <c r="BVR28"/>
      <c r="BVS28"/>
      <c r="BVT28"/>
      <c r="BVU28"/>
      <c r="BVV28"/>
      <c r="BVW28"/>
      <c r="BVX28"/>
      <c r="BVY28"/>
      <c r="BVZ28"/>
      <c r="BWA28"/>
      <c r="BWB28"/>
      <c r="BWC28"/>
      <c r="BWD28"/>
      <c r="BWE28"/>
      <c r="BWF28"/>
      <c r="BWG28"/>
      <c r="BWH28"/>
      <c r="BWI28"/>
      <c r="BWJ28"/>
      <c r="BWK28"/>
      <c r="BWL28"/>
      <c r="BWM28"/>
      <c r="BWN28"/>
      <c r="BWO28"/>
      <c r="BWP28"/>
      <c r="BWQ28"/>
      <c r="BWR28"/>
      <c r="BWS28"/>
      <c r="BWT28"/>
      <c r="BWU28"/>
      <c r="BWV28"/>
      <c r="BWW28"/>
      <c r="BWX28"/>
      <c r="BWY28"/>
      <c r="BWZ28"/>
      <c r="BXA28"/>
      <c r="BXB28"/>
      <c r="BXC28"/>
      <c r="BXD28"/>
      <c r="BXE28"/>
      <c r="BXF28"/>
      <c r="BXG28"/>
      <c r="BXH28"/>
      <c r="BXI28"/>
      <c r="BXJ28"/>
      <c r="BXK28"/>
      <c r="BXL28"/>
      <c r="BXM28"/>
      <c r="BXN28"/>
      <c r="BXO28"/>
      <c r="BXP28"/>
      <c r="BXQ28"/>
      <c r="BXR28"/>
      <c r="BXS28"/>
      <c r="BXT28"/>
      <c r="BXU28"/>
      <c r="BXV28"/>
      <c r="BXW28"/>
      <c r="BXX28"/>
      <c r="BXY28"/>
      <c r="BXZ28"/>
      <c r="BYA28"/>
      <c r="BYB28"/>
      <c r="BYC28"/>
      <c r="BYD28"/>
      <c r="BYE28"/>
      <c r="BYF28"/>
      <c r="BYG28"/>
      <c r="BYH28"/>
      <c r="BYI28"/>
      <c r="BYJ28"/>
      <c r="BYK28"/>
      <c r="BYL28"/>
      <c r="BYM28"/>
      <c r="BYN28"/>
      <c r="BYO28"/>
      <c r="BYP28"/>
      <c r="BYQ28"/>
      <c r="BYR28"/>
      <c r="BYS28"/>
      <c r="BYT28"/>
      <c r="BYU28"/>
      <c r="BYV28"/>
      <c r="BYW28"/>
      <c r="BYX28"/>
      <c r="BYY28"/>
      <c r="BYZ28"/>
      <c r="BZA28"/>
      <c r="BZB28"/>
      <c r="BZC28"/>
      <c r="BZD28"/>
      <c r="BZE28"/>
      <c r="BZF28"/>
      <c r="BZG28"/>
      <c r="BZH28"/>
      <c r="BZI28"/>
      <c r="BZJ28"/>
      <c r="BZK28"/>
      <c r="BZL28"/>
      <c r="BZM28"/>
      <c r="BZN28"/>
      <c r="BZO28"/>
      <c r="BZP28"/>
      <c r="BZQ28"/>
      <c r="BZR28"/>
      <c r="BZS28"/>
      <c r="BZT28"/>
      <c r="BZU28"/>
      <c r="BZV28"/>
      <c r="BZW28"/>
      <c r="BZX28"/>
      <c r="BZY28"/>
      <c r="BZZ28"/>
      <c r="CAA28"/>
      <c r="CAB28"/>
      <c r="CAC28"/>
      <c r="CAD28"/>
      <c r="CAE28"/>
      <c r="CAF28"/>
      <c r="CAG28"/>
      <c r="CAH28"/>
      <c r="CAI28"/>
      <c r="CAJ28"/>
      <c r="CAK28"/>
      <c r="CAL28"/>
      <c r="CAM28"/>
      <c r="CAN28"/>
      <c r="CAO28"/>
      <c r="CAP28"/>
      <c r="CAQ28"/>
      <c r="CAR28"/>
      <c r="CAS28"/>
      <c r="CAT28"/>
      <c r="CAU28"/>
      <c r="CAV28"/>
      <c r="CAW28"/>
      <c r="CAX28"/>
      <c r="CAY28"/>
      <c r="CAZ28"/>
      <c r="CBA28"/>
      <c r="CBB28"/>
      <c r="CBC28"/>
      <c r="CBD28"/>
      <c r="CBE28"/>
      <c r="CBF28"/>
      <c r="CBG28"/>
      <c r="CBH28"/>
      <c r="CBI28"/>
      <c r="CBJ28"/>
      <c r="CBK28"/>
      <c r="CBL28"/>
      <c r="CBM28"/>
      <c r="CBN28"/>
      <c r="CBO28"/>
      <c r="CBP28"/>
      <c r="CBQ28"/>
      <c r="CBR28"/>
      <c r="CBS28"/>
      <c r="CBT28"/>
      <c r="CBU28"/>
      <c r="CBV28"/>
      <c r="CBW28"/>
      <c r="CBX28"/>
      <c r="CBY28"/>
      <c r="CBZ28"/>
      <c r="CCA28"/>
      <c r="CCB28"/>
      <c r="CCC28"/>
      <c r="CCD28"/>
      <c r="CCE28"/>
      <c r="CCF28"/>
      <c r="CCG28"/>
      <c r="CCH28"/>
      <c r="CCI28"/>
      <c r="CCJ28"/>
      <c r="CCK28"/>
      <c r="CCL28"/>
      <c r="CCM28"/>
      <c r="CCN28"/>
      <c r="CCO28"/>
      <c r="CCP28"/>
      <c r="CCQ28"/>
      <c r="CCR28"/>
      <c r="CCS28"/>
      <c r="CCT28"/>
      <c r="CCU28"/>
      <c r="CCV28"/>
      <c r="CCW28"/>
      <c r="CCX28"/>
      <c r="CCY28"/>
      <c r="CCZ28"/>
      <c r="CDA28"/>
      <c r="CDB28"/>
      <c r="CDC28"/>
      <c r="CDD28"/>
      <c r="CDE28"/>
      <c r="CDF28"/>
      <c r="CDG28"/>
      <c r="CDH28"/>
      <c r="CDI28"/>
      <c r="CDJ28"/>
      <c r="CDK28"/>
      <c r="CDL28"/>
      <c r="CDM28"/>
      <c r="CDN28"/>
      <c r="CDO28"/>
      <c r="CDP28"/>
      <c r="CDQ28"/>
      <c r="CDR28"/>
      <c r="CDS28"/>
      <c r="CDT28"/>
      <c r="CDU28"/>
      <c r="CDV28"/>
      <c r="CDW28"/>
      <c r="CDX28"/>
      <c r="CDY28"/>
      <c r="CDZ28"/>
      <c r="CEA28"/>
      <c r="CEB28"/>
      <c r="CEC28"/>
      <c r="CED28"/>
      <c r="CEE28"/>
      <c r="CEF28"/>
      <c r="CEG28"/>
      <c r="CEH28"/>
      <c r="CEI28"/>
      <c r="CEJ28"/>
      <c r="CEK28"/>
      <c r="CEL28"/>
      <c r="CEM28"/>
      <c r="CEN28"/>
      <c r="CEO28"/>
      <c r="CEP28"/>
      <c r="CEQ28"/>
      <c r="CER28"/>
      <c r="CES28"/>
      <c r="CET28"/>
      <c r="CEU28"/>
      <c r="CEV28"/>
      <c r="CEW28"/>
      <c r="CEX28"/>
      <c r="CEY28"/>
      <c r="CEZ28"/>
      <c r="CFA28"/>
      <c r="CFB28"/>
      <c r="CFC28"/>
      <c r="CFD28"/>
      <c r="CFE28"/>
      <c r="CFF28"/>
      <c r="CFG28"/>
      <c r="CFH28"/>
      <c r="CFI28"/>
      <c r="CFJ28"/>
      <c r="CFK28"/>
      <c r="CFL28"/>
      <c r="CFM28"/>
      <c r="CFN28"/>
      <c r="CFO28"/>
      <c r="CFP28"/>
      <c r="CFQ28"/>
      <c r="CFR28"/>
      <c r="CFS28"/>
      <c r="CFT28"/>
      <c r="CFU28"/>
      <c r="CFV28"/>
      <c r="CFW28"/>
      <c r="CFX28"/>
      <c r="CFY28"/>
      <c r="CFZ28"/>
      <c r="CGA28"/>
      <c r="CGB28"/>
      <c r="CGC28"/>
      <c r="CGD28"/>
      <c r="CGE28"/>
      <c r="CGF28"/>
      <c r="CGG28"/>
      <c r="CGH28"/>
      <c r="CGI28"/>
      <c r="CGJ28"/>
      <c r="CGK28"/>
      <c r="CGL28"/>
      <c r="CGM28"/>
      <c r="CGN28"/>
      <c r="CGO28"/>
      <c r="CGP28"/>
      <c r="CGQ28"/>
      <c r="CGR28"/>
      <c r="CGS28"/>
      <c r="CGT28"/>
      <c r="CGU28"/>
      <c r="CGV28"/>
      <c r="CGW28"/>
      <c r="CGX28"/>
      <c r="CGY28"/>
      <c r="CGZ28"/>
      <c r="CHA28"/>
      <c r="CHB28"/>
      <c r="CHC28"/>
      <c r="CHD28"/>
      <c r="CHE28"/>
      <c r="CHF28"/>
      <c r="CHG28"/>
      <c r="CHH28"/>
      <c r="CHI28"/>
      <c r="CHJ28"/>
      <c r="CHK28"/>
      <c r="CHL28"/>
      <c r="CHM28"/>
      <c r="CHN28"/>
      <c r="CHO28"/>
      <c r="CHP28"/>
      <c r="CHQ28"/>
      <c r="CHR28"/>
      <c r="CHS28"/>
      <c r="CHT28"/>
      <c r="CHU28"/>
      <c r="CHV28"/>
      <c r="CHW28"/>
      <c r="CHX28"/>
      <c r="CHY28"/>
      <c r="CHZ28"/>
      <c r="CIA28"/>
      <c r="CIB28"/>
      <c r="CIC28"/>
      <c r="CID28"/>
      <c r="CIE28"/>
      <c r="CIF28"/>
      <c r="CIG28"/>
      <c r="CIH28"/>
      <c r="CII28"/>
      <c r="CIJ28"/>
      <c r="CIK28"/>
      <c r="CIL28"/>
      <c r="CIM28"/>
      <c r="CIN28"/>
      <c r="CIO28"/>
      <c r="CIP28"/>
      <c r="CIQ28"/>
      <c r="CIR28"/>
      <c r="CIS28"/>
      <c r="CIT28"/>
      <c r="CIU28"/>
      <c r="CIV28"/>
      <c r="CIW28"/>
      <c r="CIX28"/>
      <c r="CIY28"/>
      <c r="CIZ28"/>
      <c r="CJA28"/>
      <c r="CJB28"/>
      <c r="CJC28"/>
      <c r="CJD28"/>
      <c r="CJE28"/>
      <c r="CJF28"/>
      <c r="CJG28"/>
      <c r="CJH28"/>
      <c r="CJI28"/>
      <c r="CJJ28"/>
      <c r="CJK28"/>
      <c r="CJL28"/>
      <c r="CJM28"/>
      <c r="CJN28"/>
      <c r="CJO28"/>
      <c r="CJP28"/>
      <c r="CJQ28"/>
      <c r="CJR28"/>
      <c r="CJS28"/>
      <c r="CJT28"/>
      <c r="CJU28"/>
      <c r="CJV28"/>
      <c r="CJW28"/>
      <c r="CJX28"/>
      <c r="CJY28"/>
      <c r="CJZ28"/>
      <c r="CKA28"/>
      <c r="CKB28"/>
      <c r="CKC28"/>
      <c r="CKD28"/>
      <c r="CKE28"/>
      <c r="CKF28"/>
      <c r="CKG28"/>
      <c r="CKH28"/>
      <c r="CKI28"/>
      <c r="CKJ28"/>
      <c r="CKK28"/>
      <c r="CKL28"/>
      <c r="CKM28"/>
      <c r="CKN28"/>
      <c r="CKO28"/>
      <c r="CKP28"/>
      <c r="CKQ28"/>
      <c r="CKR28"/>
      <c r="CKS28"/>
      <c r="CKT28"/>
      <c r="CKU28"/>
      <c r="CKV28"/>
      <c r="CKW28"/>
      <c r="CKX28"/>
      <c r="CKY28"/>
      <c r="CKZ28"/>
      <c r="CLA28"/>
      <c r="CLB28"/>
      <c r="CLC28"/>
      <c r="CLD28"/>
      <c r="CLE28"/>
      <c r="CLF28"/>
      <c r="CLG28"/>
      <c r="CLH28"/>
      <c r="CLI28"/>
      <c r="CLJ28"/>
      <c r="CLK28"/>
      <c r="CLL28"/>
      <c r="CLM28"/>
      <c r="CLN28"/>
      <c r="CLO28"/>
      <c r="CLP28"/>
      <c r="CLQ28"/>
      <c r="CLR28"/>
      <c r="CLS28"/>
      <c r="CLT28"/>
      <c r="CLU28"/>
      <c r="CLV28"/>
      <c r="CLW28"/>
      <c r="CLX28"/>
      <c r="CLY28"/>
      <c r="CLZ28"/>
      <c r="CMA28"/>
      <c r="CMB28"/>
      <c r="CMC28"/>
      <c r="CMD28"/>
      <c r="CME28"/>
      <c r="CMF28"/>
      <c r="CMG28"/>
      <c r="CMH28"/>
      <c r="CMI28"/>
      <c r="CMJ28"/>
      <c r="CMK28"/>
      <c r="CML28"/>
      <c r="CMM28"/>
      <c r="CMN28"/>
      <c r="CMO28"/>
      <c r="CMP28"/>
      <c r="CMQ28"/>
      <c r="CMR28"/>
      <c r="CMS28"/>
      <c r="CMT28"/>
      <c r="CMU28"/>
      <c r="CMV28"/>
      <c r="CMW28"/>
      <c r="CMX28"/>
      <c r="CMY28"/>
      <c r="CMZ28"/>
      <c r="CNA28"/>
      <c r="CNB28"/>
      <c r="CNC28"/>
      <c r="CND28"/>
      <c r="CNE28"/>
      <c r="CNF28"/>
      <c r="CNG28"/>
      <c r="CNH28"/>
      <c r="CNI28"/>
      <c r="CNJ28"/>
      <c r="CNK28"/>
      <c r="CNL28"/>
      <c r="CNM28"/>
      <c r="CNN28"/>
      <c r="CNO28"/>
      <c r="CNP28"/>
      <c r="CNQ28"/>
      <c r="CNR28"/>
      <c r="CNS28"/>
      <c r="CNT28"/>
      <c r="CNU28"/>
      <c r="CNV28"/>
      <c r="CNW28"/>
      <c r="CNX28"/>
      <c r="CNY28"/>
      <c r="CNZ28"/>
      <c r="COA28"/>
      <c r="COB28"/>
      <c r="COC28"/>
      <c r="COD28"/>
      <c r="COE28"/>
      <c r="COF28"/>
      <c r="COG28"/>
      <c r="COH28"/>
      <c r="COI28"/>
      <c r="COJ28"/>
      <c r="COK28"/>
      <c r="COL28"/>
      <c r="COM28"/>
      <c r="CON28"/>
      <c r="COO28"/>
      <c r="COP28"/>
      <c r="COQ28"/>
      <c r="COR28"/>
      <c r="COS28"/>
      <c r="COT28"/>
      <c r="COU28"/>
      <c r="COV28"/>
      <c r="COW28"/>
      <c r="COX28"/>
      <c r="COY28"/>
      <c r="COZ28"/>
      <c r="CPA28"/>
      <c r="CPB28"/>
      <c r="CPC28"/>
      <c r="CPD28"/>
      <c r="CPE28"/>
      <c r="CPF28"/>
      <c r="CPG28"/>
      <c r="CPH28"/>
      <c r="CPI28"/>
      <c r="CPJ28"/>
      <c r="CPK28"/>
      <c r="CPL28"/>
      <c r="CPM28"/>
      <c r="CPN28"/>
      <c r="CPO28"/>
      <c r="CPP28"/>
      <c r="CPQ28"/>
      <c r="CPR28"/>
      <c r="CPS28"/>
      <c r="CPT28"/>
      <c r="CPU28"/>
      <c r="CPV28"/>
      <c r="CPW28"/>
      <c r="CPX28"/>
      <c r="CPY28"/>
      <c r="CPZ28"/>
      <c r="CQA28"/>
      <c r="CQB28"/>
      <c r="CQC28"/>
      <c r="CQD28"/>
      <c r="CQE28"/>
      <c r="CQF28"/>
      <c r="CQG28"/>
      <c r="CQH28"/>
      <c r="CQI28"/>
      <c r="CQJ28"/>
      <c r="CQK28"/>
      <c r="CQL28"/>
      <c r="CQM28"/>
      <c r="CQN28"/>
      <c r="CQO28"/>
      <c r="CQP28"/>
      <c r="CQQ28"/>
      <c r="CQR28"/>
      <c r="CQS28"/>
      <c r="CQT28"/>
      <c r="CQU28"/>
      <c r="CQV28"/>
      <c r="CQW28"/>
      <c r="CQX28"/>
      <c r="CQY28"/>
      <c r="CQZ28"/>
      <c r="CRA28"/>
      <c r="CRB28"/>
      <c r="CRC28"/>
      <c r="CRD28"/>
      <c r="CRE28"/>
      <c r="CRF28"/>
      <c r="CRG28"/>
      <c r="CRH28"/>
      <c r="CRI28"/>
      <c r="CRJ28"/>
      <c r="CRK28"/>
      <c r="CRL28"/>
      <c r="CRM28"/>
      <c r="CRN28"/>
      <c r="CRO28"/>
      <c r="CRP28"/>
      <c r="CRQ28"/>
      <c r="CRR28"/>
      <c r="CRS28"/>
      <c r="CRT28"/>
      <c r="CRU28"/>
      <c r="CRV28"/>
      <c r="CRW28"/>
      <c r="CRX28"/>
      <c r="CRY28"/>
      <c r="CRZ28"/>
      <c r="CSA28"/>
      <c r="CSB28"/>
      <c r="CSC28"/>
      <c r="CSD28"/>
      <c r="CSE28"/>
      <c r="CSF28"/>
      <c r="CSG28"/>
      <c r="CSH28"/>
      <c r="CSI28"/>
      <c r="CSJ28"/>
      <c r="CSK28"/>
      <c r="CSL28"/>
      <c r="CSM28"/>
      <c r="CSN28"/>
      <c r="CSO28"/>
      <c r="CSP28"/>
      <c r="CSQ28"/>
      <c r="CSR28"/>
      <c r="CSS28"/>
      <c r="CST28"/>
      <c r="CSU28"/>
      <c r="CSV28"/>
      <c r="CSW28"/>
      <c r="CSX28"/>
      <c r="CSY28"/>
      <c r="CSZ28"/>
      <c r="CTA28"/>
      <c r="CTB28"/>
      <c r="CTC28"/>
      <c r="CTD28"/>
      <c r="CTE28"/>
      <c r="CTF28"/>
      <c r="CTG28"/>
      <c r="CTH28"/>
      <c r="CTI28"/>
      <c r="CTJ28"/>
      <c r="CTK28"/>
      <c r="CTL28"/>
      <c r="CTM28"/>
      <c r="CTN28"/>
      <c r="CTO28"/>
      <c r="CTP28"/>
      <c r="CTQ28"/>
      <c r="CTR28"/>
      <c r="CTS28"/>
      <c r="CTT28"/>
      <c r="CTU28"/>
      <c r="CTV28"/>
      <c r="CTW28"/>
      <c r="CTX28"/>
      <c r="CTY28"/>
      <c r="CTZ28"/>
      <c r="CUA28"/>
      <c r="CUB28"/>
      <c r="CUC28"/>
      <c r="CUD28"/>
      <c r="CUE28"/>
      <c r="CUF28"/>
      <c r="CUG28"/>
      <c r="CUH28"/>
      <c r="CUI28"/>
      <c r="CUJ28"/>
      <c r="CUK28"/>
      <c r="CUL28"/>
      <c r="CUM28"/>
      <c r="CUN28"/>
      <c r="CUO28"/>
      <c r="CUP28"/>
      <c r="CUQ28"/>
      <c r="CUR28"/>
      <c r="CUS28"/>
      <c r="CUT28"/>
      <c r="CUU28"/>
      <c r="CUV28"/>
      <c r="CUW28"/>
      <c r="CUX28"/>
      <c r="CUY28"/>
      <c r="CUZ28"/>
      <c r="CVA28"/>
      <c r="CVB28"/>
      <c r="CVC28"/>
      <c r="CVD28"/>
      <c r="CVE28"/>
      <c r="CVF28"/>
      <c r="CVG28"/>
      <c r="CVH28"/>
      <c r="CVI28"/>
      <c r="CVJ28"/>
      <c r="CVK28"/>
      <c r="CVL28"/>
      <c r="CVM28"/>
      <c r="CVN28"/>
      <c r="CVO28"/>
      <c r="CVP28"/>
      <c r="CVQ28"/>
      <c r="CVR28"/>
      <c r="CVS28"/>
      <c r="CVT28"/>
      <c r="CVU28"/>
      <c r="CVV28"/>
      <c r="CVW28"/>
      <c r="CVX28"/>
      <c r="CVY28"/>
      <c r="CVZ28"/>
      <c r="CWA28"/>
      <c r="CWB28"/>
      <c r="CWC28"/>
      <c r="CWD28"/>
      <c r="CWE28"/>
      <c r="CWF28"/>
      <c r="CWG28"/>
      <c r="CWH28"/>
      <c r="CWI28"/>
      <c r="CWJ28"/>
      <c r="CWK28"/>
      <c r="CWL28"/>
      <c r="CWM28"/>
      <c r="CWN28"/>
      <c r="CWO28"/>
      <c r="CWP28"/>
      <c r="CWQ28"/>
      <c r="CWR28"/>
      <c r="CWS28"/>
      <c r="CWT28"/>
      <c r="CWU28"/>
      <c r="CWV28"/>
      <c r="CWW28"/>
      <c r="CWX28"/>
      <c r="CWY28"/>
      <c r="CWZ28"/>
      <c r="CXA28"/>
      <c r="CXB28"/>
      <c r="CXC28"/>
      <c r="CXD28"/>
      <c r="CXE28"/>
      <c r="CXF28"/>
      <c r="CXG28"/>
      <c r="CXH28"/>
      <c r="CXI28"/>
      <c r="CXJ28"/>
      <c r="CXK28"/>
      <c r="CXL28"/>
      <c r="CXM28"/>
      <c r="CXN28"/>
      <c r="CXO28"/>
      <c r="CXP28"/>
      <c r="CXQ28"/>
      <c r="CXR28"/>
      <c r="CXS28"/>
      <c r="CXT28"/>
      <c r="CXU28"/>
      <c r="CXV28"/>
      <c r="CXW28"/>
      <c r="CXX28"/>
      <c r="CXY28"/>
      <c r="CXZ28"/>
      <c r="CYA28"/>
      <c r="CYB28"/>
      <c r="CYC28"/>
      <c r="CYD28"/>
      <c r="CYE28"/>
      <c r="CYF28"/>
      <c r="CYG28"/>
      <c r="CYH28"/>
      <c r="CYI28"/>
      <c r="CYJ28"/>
      <c r="CYK28"/>
      <c r="CYL28"/>
      <c r="CYM28"/>
      <c r="CYN28"/>
      <c r="CYO28"/>
      <c r="CYP28"/>
      <c r="CYQ28"/>
      <c r="CYR28"/>
      <c r="CYS28"/>
      <c r="CYT28"/>
      <c r="CYU28"/>
      <c r="CYV28"/>
      <c r="CYW28"/>
      <c r="CYX28"/>
      <c r="CYY28"/>
      <c r="CYZ28"/>
      <c r="CZA28"/>
      <c r="CZB28"/>
      <c r="CZC28"/>
      <c r="CZD28"/>
      <c r="CZE28"/>
      <c r="CZF28"/>
      <c r="CZG28"/>
      <c r="CZH28"/>
      <c r="CZI28"/>
      <c r="CZJ28"/>
      <c r="CZK28"/>
      <c r="CZL28"/>
      <c r="CZM28"/>
      <c r="CZN28"/>
      <c r="CZO28"/>
      <c r="CZP28"/>
      <c r="CZQ28"/>
      <c r="CZR28"/>
      <c r="CZS28"/>
      <c r="CZT28"/>
      <c r="CZU28"/>
      <c r="CZV28"/>
      <c r="CZW28"/>
      <c r="CZX28"/>
      <c r="CZY28"/>
      <c r="CZZ28"/>
      <c r="DAA28"/>
      <c r="DAB28"/>
      <c r="DAC28"/>
      <c r="DAD28"/>
      <c r="DAE28"/>
      <c r="DAF28"/>
      <c r="DAG28"/>
      <c r="DAH28"/>
      <c r="DAI28"/>
      <c r="DAJ28"/>
      <c r="DAK28"/>
      <c r="DAL28"/>
      <c r="DAM28"/>
      <c r="DAN28"/>
      <c r="DAO28"/>
      <c r="DAP28"/>
      <c r="DAQ28"/>
      <c r="DAR28"/>
      <c r="DAS28"/>
      <c r="DAT28"/>
      <c r="DAU28"/>
      <c r="DAV28"/>
      <c r="DAW28"/>
      <c r="DAX28"/>
      <c r="DAY28"/>
      <c r="DAZ28"/>
      <c r="DBA28"/>
      <c r="DBB28"/>
      <c r="DBC28"/>
      <c r="DBD28"/>
      <c r="DBE28"/>
      <c r="DBF28"/>
      <c r="DBG28"/>
      <c r="DBH28"/>
      <c r="DBI28"/>
      <c r="DBJ28"/>
      <c r="DBK28"/>
      <c r="DBL28"/>
      <c r="DBM28"/>
      <c r="DBN28"/>
      <c r="DBO28"/>
      <c r="DBP28"/>
      <c r="DBQ28"/>
      <c r="DBR28"/>
      <c r="DBS28"/>
      <c r="DBT28"/>
      <c r="DBU28"/>
      <c r="DBV28"/>
      <c r="DBW28"/>
      <c r="DBX28"/>
      <c r="DBY28"/>
      <c r="DBZ28"/>
      <c r="DCA28"/>
      <c r="DCB28"/>
      <c r="DCC28"/>
      <c r="DCD28"/>
      <c r="DCE28"/>
      <c r="DCF28"/>
      <c r="DCG28"/>
      <c r="DCH28"/>
      <c r="DCI28"/>
      <c r="DCJ28"/>
      <c r="DCK28"/>
      <c r="DCL28"/>
      <c r="DCM28"/>
      <c r="DCN28"/>
      <c r="DCO28"/>
      <c r="DCP28"/>
      <c r="DCQ28"/>
      <c r="DCR28"/>
      <c r="DCS28"/>
      <c r="DCT28"/>
      <c r="DCU28"/>
      <c r="DCV28"/>
      <c r="DCW28"/>
      <c r="DCX28"/>
      <c r="DCY28"/>
      <c r="DCZ28"/>
      <c r="DDA28"/>
      <c r="DDB28"/>
      <c r="DDC28"/>
      <c r="DDD28"/>
      <c r="DDE28"/>
      <c r="DDF28"/>
      <c r="DDG28"/>
      <c r="DDH28"/>
      <c r="DDI28"/>
      <c r="DDJ28"/>
      <c r="DDK28"/>
      <c r="DDL28"/>
      <c r="DDM28"/>
      <c r="DDN28"/>
      <c r="DDO28"/>
      <c r="DDP28"/>
      <c r="DDQ28"/>
      <c r="DDR28"/>
      <c r="DDS28"/>
      <c r="DDT28"/>
      <c r="DDU28"/>
      <c r="DDV28"/>
      <c r="DDW28"/>
      <c r="DDX28"/>
      <c r="DDY28"/>
      <c r="DDZ28"/>
      <c r="DEA28"/>
      <c r="DEB28"/>
      <c r="DEC28"/>
      <c r="DED28"/>
      <c r="DEE28"/>
      <c r="DEF28"/>
      <c r="DEG28"/>
      <c r="DEH28"/>
      <c r="DEI28"/>
      <c r="DEJ28"/>
      <c r="DEK28"/>
      <c r="DEL28"/>
      <c r="DEM28"/>
      <c r="DEN28"/>
      <c r="DEO28"/>
      <c r="DEP28"/>
      <c r="DEQ28"/>
      <c r="DER28"/>
      <c r="DES28"/>
      <c r="DET28"/>
      <c r="DEU28"/>
      <c r="DEV28"/>
      <c r="DEW28"/>
      <c r="DEX28"/>
      <c r="DEY28"/>
      <c r="DEZ28"/>
      <c r="DFA28"/>
      <c r="DFB28"/>
      <c r="DFC28"/>
      <c r="DFD28"/>
      <c r="DFE28"/>
      <c r="DFF28"/>
      <c r="DFG28"/>
      <c r="DFH28"/>
      <c r="DFI28"/>
      <c r="DFJ28"/>
      <c r="DFK28"/>
      <c r="DFL28"/>
      <c r="DFM28"/>
      <c r="DFN28"/>
      <c r="DFO28"/>
      <c r="DFP28"/>
      <c r="DFQ28"/>
      <c r="DFR28"/>
      <c r="DFS28"/>
      <c r="DFT28"/>
      <c r="DFU28"/>
      <c r="DFV28"/>
      <c r="DFW28"/>
      <c r="DFX28"/>
      <c r="DFY28"/>
      <c r="DFZ28"/>
      <c r="DGA28"/>
      <c r="DGB28"/>
      <c r="DGC28"/>
      <c r="DGD28"/>
      <c r="DGE28"/>
      <c r="DGF28"/>
      <c r="DGG28"/>
      <c r="DGH28"/>
      <c r="DGI28"/>
      <c r="DGJ28"/>
      <c r="DGK28"/>
      <c r="DGL28"/>
      <c r="DGM28"/>
      <c r="DGN28"/>
      <c r="DGO28"/>
      <c r="DGP28"/>
      <c r="DGQ28"/>
      <c r="DGR28"/>
      <c r="DGS28"/>
      <c r="DGT28"/>
      <c r="DGU28"/>
      <c r="DGV28"/>
      <c r="DGW28"/>
      <c r="DGX28"/>
      <c r="DGY28"/>
      <c r="DGZ28"/>
      <c r="DHA28"/>
      <c r="DHB28"/>
      <c r="DHC28"/>
      <c r="DHD28"/>
      <c r="DHE28"/>
      <c r="DHF28"/>
      <c r="DHG28"/>
      <c r="DHH28"/>
      <c r="DHI28"/>
      <c r="DHJ28"/>
      <c r="DHK28"/>
      <c r="DHL28"/>
      <c r="DHM28"/>
      <c r="DHN28"/>
      <c r="DHO28"/>
      <c r="DHP28"/>
      <c r="DHQ28"/>
      <c r="DHR28"/>
      <c r="DHS28"/>
      <c r="DHT28"/>
      <c r="DHU28"/>
      <c r="DHV28"/>
      <c r="DHW28"/>
      <c r="DHX28"/>
      <c r="DHY28"/>
      <c r="DHZ28"/>
      <c r="DIA28"/>
      <c r="DIB28"/>
      <c r="DIC28"/>
      <c r="DID28"/>
      <c r="DIE28"/>
      <c r="DIF28"/>
      <c r="DIG28"/>
      <c r="DIH28"/>
      <c r="DII28"/>
      <c r="DIJ28"/>
      <c r="DIK28"/>
      <c r="DIL28"/>
      <c r="DIM28"/>
      <c r="DIN28"/>
      <c r="DIO28"/>
      <c r="DIP28"/>
      <c r="DIQ28"/>
      <c r="DIR28"/>
      <c r="DIS28"/>
      <c r="DIT28"/>
      <c r="DIU28"/>
      <c r="DIV28"/>
      <c r="DIW28"/>
      <c r="DIX28"/>
      <c r="DIY28"/>
      <c r="DIZ28"/>
      <c r="DJA28"/>
      <c r="DJB28"/>
      <c r="DJC28"/>
      <c r="DJD28"/>
      <c r="DJE28"/>
      <c r="DJF28"/>
      <c r="DJG28"/>
      <c r="DJH28"/>
      <c r="DJI28"/>
      <c r="DJJ28"/>
      <c r="DJK28"/>
      <c r="DJL28"/>
      <c r="DJM28"/>
      <c r="DJN28"/>
      <c r="DJO28"/>
      <c r="DJP28"/>
      <c r="DJQ28"/>
      <c r="DJR28"/>
      <c r="DJS28"/>
      <c r="DJT28"/>
      <c r="DJU28"/>
      <c r="DJV28"/>
      <c r="DJW28"/>
      <c r="DJX28"/>
      <c r="DJY28"/>
      <c r="DJZ28"/>
      <c r="DKA28"/>
      <c r="DKB28"/>
      <c r="DKC28"/>
      <c r="DKD28"/>
      <c r="DKE28"/>
      <c r="DKF28"/>
      <c r="DKG28"/>
      <c r="DKH28"/>
      <c r="DKI28"/>
      <c r="DKJ28"/>
      <c r="DKK28"/>
      <c r="DKL28"/>
      <c r="DKM28"/>
      <c r="DKN28"/>
      <c r="DKO28"/>
      <c r="DKP28"/>
      <c r="DKQ28"/>
      <c r="DKR28"/>
      <c r="DKS28"/>
      <c r="DKT28"/>
      <c r="DKU28"/>
      <c r="DKV28"/>
      <c r="DKW28"/>
      <c r="DKX28"/>
      <c r="DKY28"/>
      <c r="DKZ28"/>
      <c r="DLA28"/>
      <c r="DLB28"/>
      <c r="DLC28"/>
      <c r="DLD28"/>
      <c r="DLE28"/>
      <c r="DLF28"/>
      <c r="DLG28"/>
      <c r="DLH28"/>
      <c r="DLI28"/>
      <c r="DLJ28"/>
      <c r="DLK28"/>
      <c r="DLL28"/>
      <c r="DLM28"/>
      <c r="DLN28"/>
      <c r="DLO28"/>
      <c r="DLP28"/>
      <c r="DLQ28"/>
      <c r="DLR28"/>
      <c r="DLS28"/>
      <c r="DLT28"/>
      <c r="DLU28"/>
      <c r="DLV28"/>
      <c r="DLW28"/>
      <c r="DLX28"/>
      <c r="DLY28"/>
      <c r="DLZ28"/>
      <c r="DMA28"/>
      <c r="DMB28"/>
      <c r="DMC28"/>
      <c r="DMD28"/>
      <c r="DME28"/>
      <c r="DMF28"/>
      <c r="DMG28"/>
      <c r="DMH28"/>
      <c r="DMI28"/>
      <c r="DMJ28"/>
      <c r="DMK28"/>
      <c r="DML28"/>
      <c r="DMM28"/>
      <c r="DMN28"/>
      <c r="DMO28"/>
      <c r="DMP28"/>
      <c r="DMQ28"/>
      <c r="DMR28"/>
      <c r="DMS28"/>
      <c r="DMT28"/>
      <c r="DMU28"/>
      <c r="DMV28"/>
      <c r="DMW28"/>
      <c r="DMX28"/>
      <c r="DMY28"/>
      <c r="DMZ28"/>
      <c r="DNA28"/>
      <c r="DNB28"/>
      <c r="DNC28"/>
      <c r="DND28"/>
      <c r="DNE28"/>
      <c r="DNF28"/>
      <c r="DNG28"/>
      <c r="DNH28"/>
      <c r="DNI28"/>
      <c r="DNJ28"/>
      <c r="DNK28"/>
      <c r="DNL28"/>
      <c r="DNM28"/>
      <c r="DNN28"/>
      <c r="DNO28"/>
      <c r="DNP28"/>
      <c r="DNQ28"/>
      <c r="DNR28"/>
      <c r="DNS28"/>
      <c r="DNT28"/>
      <c r="DNU28"/>
      <c r="DNV28"/>
      <c r="DNW28"/>
      <c r="DNX28"/>
      <c r="DNY28"/>
      <c r="DNZ28"/>
      <c r="DOA28"/>
      <c r="DOB28"/>
      <c r="DOC28"/>
      <c r="DOD28"/>
      <c r="DOE28"/>
      <c r="DOF28"/>
      <c r="DOG28"/>
      <c r="DOH28"/>
      <c r="DOI28"/>
      <c r="DOJ28"/>
      <c r="DOK28"/>
      <c r="DOL28"/>
      <c r="DOM28"/>
      <c r="DON28"/>
      <c r="DOO28"/>
      <c r="DOP28"/>
      <c r="DOQ28"/>
      <c r="DOR28"/>
      <c r="DOS28"/>
      <c r="DOT28"/>
      <c r="DOU28"/>
      <c r="DOV28"/>
      <c r="DOW28"/>
      <c r="DOX28"/>
      <c r="DOY28"/>
      <c r="DOZ28"/>
      <c r="DPA28"/>
      <c r="DPB28"/>
      <c r="DPC28"/>
      <c r="DPD28"/>
      <c r="DPE28"/>
      <c r="DPF28"/>
      <c r="DPG28"/>
      <c r="DPH28"/>
      <c r="DPI28"/>
      <c r="DPJ28"/>
      <c r="DPK28"/>
      <c r="DPL28"/>
      <c r="DPM28"/>
      <c r="DPN28"/>
      <c r="DPO28"/>
      <c r="DPP28"/>
      <c r="DPQ28"/>
      <c r="DPR28"/>
      <c r="DPS28"/>
      <c r="DPT28"/>
      <c r="DPU28"/>
      <c r="DPV28"/>
      <c r="DPW28"/>
      <c r="DPX28"/>
      <c r="DPY28"/>
      <c r="DPZ28"/>
      <c r="DQA28"/>
      <c r="DQB28"/>
      <c r="DQC28"/>
      <c r="DQD28"/>
      <c r="DQE28"/>
      <c r="DQF28"/>
      <c r="DQG28"/>
      <c r="DQH28"/>
      <c r="DQI28"/>
      <c r="DQJ28"/>
      <c r="DQK28"/>
      <c r="DQL28"/>
      <c r="DQM28"/>
      <c r="DQN28"/>
      <c r="DQO28"/>
      <c r="DQP28"/>
      <c r="DQQ28"/>
      <c r="DQR28"/>
      <c r="DQS28"/>
      <c r="DQT28"/>
      <c r="DQU28"/>
      <c r="DQV28"/>
      <c r="DQW28"/>
      <c r="DQX28"/>
      <c r="DQY28"/>
      <c r="DQZ28"/>
      <c r="DRA28"/>
      <c r="DRB28"/>
      <c r="DRC28"/>
      <c r="DRD28"/>
      <c r="DRE28"/>
      <c r="DRF28"/>
      <c r="DRG28"/>
      <c r="DRH28"/>
      <c r="DRI28"/>
      <c r="DRJ28"/>
      <c r="DRK28"/>
      <c r="DRL28"/>
      <c r="DRM28"/>
      <c r="DRN28"/>
      <c r="DRO28"/>
      <c r="DRP28"/>
      <c r="DRQ28"/>
      <c r="DRR28"/>
      <c r="DRS28"/>
      <c r="DRT28"/>
      <c r="DRU28"/>
      <c r="DRV28"/>
      <c r="DRW28"/>
      <c r="DRX28"/>
      <c r="DRY28"/>
      <c r="DRZ28"/>
      <c r="DSA28"/>
      <c r="DSB28"/>
      <c r="DSC28"/>
      <c r="DSD28"/>
      <c r="DSE28"/>
      <c r="DSF28"/>
      <c r="DSG28"/>
      <c r="DSH28"/>
      <c r="DSI28"/>
      <c r="DSJ28"/>
      <c r="DSK28"/>
      <c r="DSL28"/>
      <c r="DSM28"/>
      <c r="DSN28"/>
      <c r="DSO28"/>
      <c r="DSP28"/>
      <c r="DSQ28"/>
      <c r="DSR28"/>
      <c r="DSS28"/>
      <c r="DST28"/>
      <c r="DSU28"/>
      <c r="DSV28"/>
      <c r="DSW28"/>
      <c r="DSX28"/>
      <c r="DSY28"/>
      <c r="DSZ28"/>
      <c r="DTA28"/>
      <c r="DTB28"/>
      <c r="DTC28"/>
      <c r="DTD28"/>
      <c r="DTE28"/>
      <c r="DTF28"/>
      <c r="DTG28"/>
      <c r="DTH28"/>
      <c r="DTI28"/>
      <c r="DTJ28"/>
      <c r="DTK28"/>
      <c r="DTL28"/>
      <c r="DTM28"/>
      <c r="DTN28"/>
      <c r="DTO28"/>
      <c r="DTP28"/>
      <c r="DTQ28"/>
      <c r="DTR28"/>
      <c r="DTS28"/>
      <c r="DTT28"/>
      <c r="DTU28"/>
      <c r="DTV28"/>
      <c r="DTW28"/>
      <c r="DTX28"/>
      <c r="DTY28"/>
      <c r="DTZ28"/>
      <c r="DUA28"/>
      <c r="DUB28"/>
      <c r="DUC28"/>
      <c r="DUD28"/>
      <c r="DUE28"/>
      <c r="DUF28"/>
      <c r="DUG28"/>
      <c r="DUH28"/>
      <c r="DUI28"/>
      <c r="DUJ28"/>
      <c r="DUK28"/>
      <c r="DUL28"/>
      <c r="DUM28"/>
      <c r="DUN28"/>
      <c r="DUO28"/>
      <c r="DUP28"/>
      <c r="DUQ28"/>
      <c r="DUR28"/>
      <c r="DUS28"/>
      <c r="DUT28"/>
      <c r="DUU28"/>
      <c r="DUV28"/>
      <c r="DUW28"/>
      <c r="DUX28"/>
      <c r="DUY28"/>
      <c r="DUZ28"/>
      <c r="DVA28"/>
      <c r="DVB28"/>
      <c r="DVC28"/>
      <c r="DVD28"/>
      <c r="DVE28"/>
      <c r="DVF28"/>
      <c r="DVG28"/>
      <c r="DVH28"/>
      <c r="DVI28"/>
      <c r="DVJ28"/>
      <c r="DVK28"/>
      <c r="DVL28"/>
      <c r="DVM28"/>
      <c r="DVN28"/>
      <c r="DVO28"/>
      <c r="DVP28"/>
      <c r="DVQ28"/>
      <c r="DVR28"/>
      <c r="DVS28"/>
      <c r="DVT28"/>
      <c r="DVU28"/>
      <c r="DVV28"/>
      <c r="DVW28"/>
      <c r="DVX28"/>
      <c r="DVY28"/>
      <c r="DVZ28"/>
      <c r="DWA28"/>
      <c r="DWB28"/>
      <c r="DWC28"/>
      <c r="DWD28"/>
      <c r="DWE28"/>
      <c r="DWF28"/>
      <c r="DWG28"/>
      <c r="DWH28"/>
      <c r="DWI28"/>
      <c r="DWJ28"/>
      <c r="DWK28"/>
      <c r="DWL28"/>
      <c r="DWM28"/>
      <c r="DWN28"/>
      <c r="DWO28"/>
      <c r="DWP28"/>
      <c r="DWQ28"/>
      <c r="DWR28"/>
      <c r="DWS28"/>
      <c r="DWT28"/>
      <c r="DWU28"/>
      <c r="DWV28"/>
      <c r="DWW28"/>
      <c r="DWX28"/>
      <c r="DWY28"/>
      <c r="DWZ28"/>
      <c r="DXA28"/>
      <c r="DXB28"/>
      <c r="DXC28"/>
      <c r="DXD28"/>
      <c r="DXE28"/>
      <c r="DXF28"/>
      <c r="DXG28"/>
      <c r="DXH28"/>
      <c r="DXI28"/>
      <c r="DXJ28"/>
      <c r="DXK28"/>
      <c r="DXL28"/>
      <c r="DXM28"/>
      <c r="DXN28"/>
      <c r="DXO28"/>
      <c r="DXP28"/>
      <c r="DXQ28"/>
      <c r="DXR28"/>
      <c r="DXS28"/>
      <c r="DXT28"/>
      <c r="DXU28"/>
      <c r="DXV28"/>
      <c r="DXW28"/>
      <c r="DXX28"/>
      <c r="DXY28"/>
      <c r="DXZ28"/>
      <c r="DYA28"/>
      <c r="DYB28"/>
      <c r="DYC28"/>
      <c r="DYD28"/>
      <c r="DYE28"/>
      <c r="DYF28"/>
      <c r="DYG28"/>
      <c r="DYH28"/>
      <c r="DYI28"/>
      <c r="DYJ28"/>
      <c r="DYK28"/>
      <c r="DYL28"/>
      <c r="DYM28"/>
      <c r="DYN28"/>
      <c r="DYO28"/>
      <c r="DYP28"/>
      <c r="DYQ28"/>
      <c r="DYR28"/>
      <c r="DYS28"/>
      <c r="DYT28"/>
      <c r="DYU28"/>
      <c r="DYV28"/>
      <c r="DYW28"/>
      <c r="DYX28"/>
      <c r="DYY28"/>
      <c r="DYZ28"/>
      <c r="DZA28"/>
      <c r="DZB28"/>
      <c r="DZC28"/>
      <c r="DZD28"/>
      <c r="DZE28"/>
      <c r="DZF28"/>
      <c r="DZG28"/>
      <c r="DZH28"/>
      <c r="DZI28"/>
      <c r="DZJ28"/>
      <c r="DZK28"/>
      <c r="DZL28"/>
      <c r="DZM28"/>
      <c r="DZN28"/>
      <c r="DZO28"/>
      <c r="DZP28"/>
      <c r="DZQ28"/>
      <c r="DZR28"/>
      <c r="DZS28"/>
      <c r="DZT28"/>
      <c r="DZU28"/>
      <c r="DZV28"/>
      <c r="DZW28"/>
      <c r="DZX28"/>
      <c r="DZY28"/>
      <c r="DZZ28"/>
      <c r="EAA28"/>
      <c r="EAB28"/>
      <c r="EAC28"/>
      <c r="EAD28"/>
      <c r="EAE28"/>
      <c r="EAF28"/>
      <c r="EAG28"/>
      <c r="EAH28"/>
      <c r="EAI28"/>
      <c r="EAJ28"/>
      <c r="EAK28"/>
      <c r="EAL28"/>
      <c r="EAM28"/>
      <c r="EAN28"/>
      <c r="EAO28"/>
      <c r="EAP28"/>
      <c r="EAQ28"/>
      <c r="EAR28"/>
      <c r="EAS28"/>
      <c r="EAT28"/>
      <c r="EAU28"/>
      <c r="EAV28"/>
      <c r="EAW28"/>
      <c r="EAX28"/>
      <c r="EAY28"/>
      <c r="EAZ28"/>
      <c r="EBA28"/>
      <c r="EBB28"/>
      <c r="EBC28"/>
      <c r="EBD28"/>
      <c r="EBE28"/>
      <c r="EBF28"/>
      <c r="EBG28"/>
      <c r="EBH28"/>
      <c r="EBI28"/>
      <c r="EBJ28"/>
      <c r="EBK28"/>
      <c r="EBL28"/>
      <c r="EBM28"/>
      <c r="EBN28"/>
      <c r="EBO28"/>
      <c r="EBP28"/>
      <c r="EBQ28"/>
      <c r="EBR28"/>
      <c r="EBS28"/>
      <c r="EBT28"/>
      <c r="EBU28"/>
      <c r="EBV28"/>
      <c r="EBW28"/>
      <c r="EBX28"/>
      <c r="EBY28"/>
      <c r="EBZ28"/>
      <c r="ECA28"/>
      <c r="ECB28"/>
      <c r="ECC28"/>
      <c r="ECD28"/>
      <c r="ECE28"/>
      <c r="ECF28"/>
      <c r="ECG28"/>
      <c r="ECH28"/>
      <c r="ECI28"/>
      <c r="ECJ28"/>
      <c r="ECK28"/>
      <c r="ECL28"/>
      <c r="ECM28"/>
      <c r="ECN28"/>
      <c r="ECO28"/>
      <c r="ECP28"/>
      <c r="ECQ28"/>
      <c r="ECR28"/>
      <c r="ECS28"/>
      <c r="ECT28"/>
      <c r="ECU28"/>
      <c r="ECV28"/>
      <c r="ECW28"/>
      <c r="ECX28"/>
      <c r="ECY28"/>
      <c r="ECZ28"/>
      <c r="EDA28"/>
      <c r="EDB28"/>
      <c r="EDC28"/>
      <c r="EDD28"/>
      <c r="EDE28"/>
      <c r="EDF28"/>
      <c r="EDG28"/>
      <c r="EDH28"/>
      <c r="EDI28"/>
      <c r="EDJ28"/>
      <c r="EDK28"/>
      <c r="EDL28"/>
      <c r="EDM28"/>
      <c r="EDN28"/>
      <c r="EDO28"/>
      <c r="EDP28"/>
      <c r="EDQ28"/>
      <c r="EDR28"/>
      <c r="EDS28"/>
      <c r="EDT28"/>
      <c r="EDU28"/>
      <c r="EDV28"/>
      <c r="EDW28"/>
      <c r="EDX28"/>
      <c r="EDY28"/>
      <c r="EDZ28"/>
      <c r="EEA28"/>
      <c r="EEB28"/>
      <c r="EEC28"/>
      <c r="EED28"/>
      <c r="EEE28"/>
      <c r="EEF28"/>
      <c r="EEG28"/>
      <c r="EEH28"/>
      <c r="EEI28"/>
      <c r="EEJ28"/>
      <c r="EEK28"/>
      <c r="EEL28"/>
      <c r="EEM28"/>
      <c r="EEN28"/>
      <c r="EEO28"/>
      <c r="EEP28"/>
      <c r="EEQ28"/>
      <c r="EER28"/>
      <c r="EES28"/>
      <c r="EET28"/>
      <c r="EEU28"/>
      <c r="EEV28"/>
      <c r="EEW28"/>
      <c r="EEX28"/>
      <c r="EEY28"/>
      <c r="EEZ28"/>
      <c r="EFA28"/>
      <c r="EFB28"/>
      <c r="EFC28"/>
      <c r="EFD28"/>
      <c r="EFE28"/>
      <c r="EFF28"/>
      <c r="EFG28"/>
      <c r="EFH28"/>
      <c r="EFI28"/>
      <c r="EFJ28"/>
      <c r="EFK28"/>
      <c r="EFL28"/>
      <c r="EFM28"/>
      <c r="EFN28"/>
      <c r="EFO28"/>
      <c r="EFP28"/>
      <c r="EFQ28"/>
      <c r="EFR28"/>
      <c r="EFS28"/>
      <c r="EFT28"/>
      <c r="EFU28"/>
      <c r="EFV28"/>
      <c r="EFW28"/>
      <c r="EFX28"/>
      <c r="EFY28"/>
      <c r="EFZ28"/>
      <c r="EGA28"/>
      <c r="EGB28"/>
      <c r="EGC28"/>
      <c r="EGD28"/>
      <c r="EGE28"/>
      <c r="EGF28"/>
      <c r="EGG28"/>
      <c r="EGH28"/>
      <c r="EGI28"/>
      <c r="EGJ28"/>
      <c r="EGK28"/>
      <c r="EGL28"/>
      <c r="EGM28"/>
      <c r="EGN28"/>
      <c r="EGO28"/>
      <c r="EGP28"/>
      <c r="EGQ28"/>
      <c r="EGR28"/>
      <c r="EGS28"/>
      <c r="EGT28"/>
      <c r="EGU28"/>
      <c r="EGV28"/>
      <c r="EGW28"/>
      <c r="EGX28"/>
      <c r="EGY28"/>
      <c r="EGZ28"/>
      <c r="EHA28"/>
      <c r="EHB28"/>
      <c r="EHC28"/>
      <c r="EHD28"/>
      <c r="EHE28"/>
      <c r="EHF28"/>
      <c r="EHG28"/>
      <c r="EHH28"/>
      <c r="EHI28"/>
      <c r="EHJ28"/>
      <c r="EHK28"/>
      <c r="EHL28"/>
      <c r="EHM28"/>
      <c r="EHN28"/>
      <c r="EHO28"/>
      <c r="EHP28"/>
      <c r="EHQ28"/>
      <c r="EHR28"/>
      <c r="EHS28"/>
      <c r="EHT28"/>
      <c r="EHU28"/>
      <c r="EHV28"/>
      <c r="EHW28"/>
      <c r="EHX28"/>
      <c r="EHY28"/>
      <c r="EHZ28"/>
      <c r="EIA28"/>
      <c r="EIB28"/>
      <c r="EIC28"/>
      <c r="EID28"/>
      <c r="EIE28"/>
      <c r="EIF28"/>
      <c r="EIG28"/>
      <c r="EIH28"/>
      <c r="EII28"/>
      <c r="EIJ28"/>
      <c r="EIK28"/>
      <c r="EIL28"/>
      <c r="EIM28"/>
      <c r="EIN28"/>
      <c r="EIO28"/>
      <c r="EIP28"/>
      <c r="EIQ28"/>
      <c r="EIR28"/>
      <c r="EIS28"/>
      <c r="EIT28"/>
      <c r="EIU28"/>
      <c r="EIV28"/>
      <c r="EIW28"/>
      <c r="EIX28"/>
      <c r="EIY28"/>
      <c r="EIZ28"/>
      <c r="EJA28"/>
      <c r="EJB28"/>
      <c r="EJC28"/>
      <c r="EJD28"/>
      <c r="EJE28"/>
      <c r="EJF28"/>
      <c r="EJG28"/>
      <c r="EJH28"/>
      <c r="EJI28"/>
      <c r="EJJ28"/>
      <c r="EJK28"/>
      <c r="EJL28"/>
      <c r="EJM28"/>
      <c r="EJN28"/>
      <c r="EJO28"/>
      <c r="EJP28"/>
      <c r="EJQ28"/>
      <c r="EJR28"/>
      <c r="EJS28"/>
      <c r="EJT28"/>
      <c r="EJU28"/>
      <c r="EJV28"/>
      <c r="EJW28"/>
      <c r="EJX28"/>
      <c r="EJY28"/>
      <c r="EJZ28"/>
      <c r="EKA28"/>
      <c r="EKB28"/>
      <c r="EKC28"/>
      <c r="EKD28"/>
      <c r="EKE28"/>
      <c r="EKF28"/>
      <c r="EKG28"/>
      <c r="EKH28"/>
      <c r="EKI28"/>
      <c r="EKJ28"/>
      <c r="EKK28"/>
      <c r="EKL28"/>
      <c r="EKM28"/>
      <c r="EKN28"/>
      <c r="EKO28"/>
      <c r="EKP28"/>
      <c r="EKQ28"/>
      <c r="EKR28"/>
      <c r="EKS28"/>
      <c r="EKT28"/>
      <c r="EKU28"/>
      <c r="EKV28"/>
      <c r="EKW28"/>
      <c r="EKX28"/>
      <c r="EKY28"/>
      <c r="EKZ28"/>
      <c r="ELA28"/>
      <c r="ELB28"/>
      <c r="ELC28"/>
      <c r="ELD28"/>
      <c r="ELE28"/>
      <c r="ELF28"/>
      <c r="ELG28"/>
      <c r="ELH28"/>
      <c r="ELI28"/>
      <c r="ELJ28"/>
      <c r="ELK28"/>
      <c r="ELL28"/>
      <c r="ELM28"/>
      <c r="ELN28"/>
      <c r="ELO28"/>
      <c r="ELP28"/>
      <c r="ELQ28"/>
      <c r="ELR28"/>
      <c r="ELS28"/>
      <c r="ELT28"/>
      <c r="ELU28"/>
      <c r="ELV28"/>
      <c r="ELW28"/>
      <c r="ELX28"/>
      <c r="ELY28"/>
      <c r="ELZ28"/>
      <c r="EMA28"/>
      <c r="EMB28"/>
      <c r="EMC28"/>
      <c r="EMD28"/>
      <c r="EME28"/>
      <c r="EMF28"/>
      <c r="EMG28"/>
      <c r="EMH28"/>
      <c r="EMI28"/>
      <c r="EMJ28"/>
      <c r="EMK28"/>
      <c r="EML28"/>
      <c r="EMM28"/>
      <c r="EMN28"/>
      <c r="EMO28"/>
      <c r="EMP28"/>
      <c r="EMQ28"/>
      <c r="EMR28"/>
      <c r="EMS28"/>
      <c r="EMT28"/>
      <c r="EMU28"/>
      <c r="EMV28"/>
      <c r="EMW28"/>
      <c r="EMX28"/>
      <c r="EMY28"/>
      <c r="EMZ28"/>
      <c r="ENA28"/>
      <c r="ENB28"/>
      <c r="ENC28"/>
      <c r="END28"/>
      <c r="ENE28"/>
      <c r="ENF28"/>
      <c r="ENG28"/>
      <c r="ENH28"/>
      <c r="ENI28"/>
      <c r="ENJ28"/>
      <c r="ENK28"/>
      <c r="ENL28"/>
      <c r="ENM28"/>
      <c r="ENN28"/>
      <c r="ENO28"/>
      <c r="ENP28"/>
      <c r="ENQ28"/>
      <c r="ENR28"/>
      <c r="ENS28"/>
      <c r="ENT28"/>
      <c r="ENU28"/>
      <c r="ENV28"/>
      <c r="ENW28"/>
      <c r="ENX28"/>
      <c r="ENY28"/>
      <c r="ENZ28"/>
      <c r="EOA28"/>
      <c r="EOB28"/>
      <c r="EOC28"/>
      <c r="EOD28"/>
      <c r="EOE28"/>
      <c r="EOF28"/>
      <c r="EOG28"/>
      <c r="EOH28"/>
      <c r="EOI28"/>
      <c r="EOJ28"/>
      <c r="EOK28"/>
      <c r="EOL28"/>
      <c r="EOM28"/>
      <c r="EON28"/>
      <c r="EOO28"/>
      <c r="EOP28"/>
      <c r="EOQ28"/>
      <c r="EOR28"/>
      <c r="EOS28"/>
      <c r="EOT28"/>
      <c r="EOU28"/>
      <c r="EOV28"/>
      <c r="EOW28"/>
      <c r="EOX28"/>
      <c r="EOY28"/>
      <c r="EOZ28"/>
      <c r="EPA28"/>
      <c r="EPB28"/>
      <c r="EPC28"/>
      <c r="EPD28"/>
      <c r="EPE28"/>
      <c r="EPF28"/>
      <c r="EPG28"/>
      <c r="EPH28"/>
      <c r="EPI28"/>
      <c r="EPJ28"/>
      <c r="EPK28"/>
      <c r="EPL28"/>
      <c r="EPM28"/>
      <c r="EPN28"/>
      <c r="EPO28"/>
      <c r="EPP28"/>
      <c r="EPQ28"/>
      <c r="EPR28"/>
      <c r="EPS28"/>
      <c r="EPT28"/>
      <c r="EPU28"/>
      <c r="EPV28"/>
      <c r="EPW28"/>
      <c r="EPX28"/>
      <c r="EPY28"/>
      <c r="EPZ28"/>
      <c r="EQA28"/>
      <c r="EQB28"/>
      <c r="EQC28"/>
      <c r="EQD28"/>
      <c r="EQE28"/>
      <c r="EQF28"/>
      <c r="EQG28"/>
      <c r="EQH28"/>
      <c r="EQI28"/>
      <c r="EQJ28"/>
      <c r="EQK28"/>
      <c r="EQL28"/>
      <c r="EQM28"/>
      <c r="EQN28"/>
      <c r="EQO28"/>
      <c r="EQP28"/>
      <c r="EQQ28"/>
      <c r="EQR28"/>
      <c r="EQS28"/>
      <c r="EQT28"/>
      <c r="EQU28"/>
      <c r="EQV28"/>
      <c r="EQW28"/>
      <c r="EQX28"/>
      <c r="EQY28"/>
      <c r="EQZ28"/>
      <c r="ERA28"/>
      <c r="ERB28"/>
      <c r="ERC28"/>
      <c r="ERD28"/>
      <c r="ERE28"/>
      <c r="ERF28"/>
      <c r="ERG28"/>
      <c r="ERH28"/>
      <c r="ERI28"/>
      <c r="ERJ28"/>
      <c r="ERK28"/>
      <c r="ERL28"/>
      <c r="ERM28"/>
      <c r="ERN28"/>
      <c r="ERO28"/>
      <c r="ERP28"/>
      <c r="ERQ28"/>
      <c r="ERR28"/>
      <c r="ERS28"/>
      <c r="ERT28"/>
      <c r="ERU28"/>
      <c r="ERV28"/>
      <c r="ERW28"/>
      <c r="ERX28"/>
      <c r="ERY28"/>
      <c r="ERZ28"/>
      <c r="ESA28"/>
      <c r="ESB28"/>
      <c r="ESC28"/>
      <c r="ESD28"/>
      <c r="ESE28"/>
      <c r="ESF28"/>
      <c r="ESG28"/>
      <c r="ESH28"/>
      <c r="ESI28"/>
      <c r="ESJ28"/>
      <c r="ESK28"/>
      <c r="ESL28"/>
      <c r="ESM28"/>
      <c r="ESN28"/>
      <c r="ESO28"/>
      <c r="ESP28"/>
      <c r="ESQ28"/>
      <c r="ESR28"/>
      <c r="ESS28"/>
      <c r="EST28"/>
      <c r="ESU28"/>
      <c r="ESV28"/>
      <c r="ESW28"/>
      <c r="ESX28"/>
      <c r="ESY28"/>
      <c r="ESZ28"/>
      <c r="ETA28"/>
      <c r="ETB28"/>
      <c r="ETC28"/>
      <c r="ETD28"/>
      <c r="ETE28"/>
      <c r="ETF28"/>
      <c r="ETG28"/>
      <c r="ETH28"/>
      <c r="ETI28"/>
      <c r="ETJ28"/>
      <c r="ETK28"/>
      <c r="ETL28"/>
      <c r="ETM28"/>
      <c r="ETN28"/>
      <c r="ETO28"/>
      <c r="ETP28"/>
      <c r="ETQ28"/>
      <c r="ETR28"/>
      <c r="ETS28"/>
      <c r="ETT28"/>
      <c r="ETU28"/>
      <c r="ETV28"/>
      <c r="ETW28"/>
      <c r="ETX28"/>
      <c r="ETY28"/>
      <c r="ETZ28"/>
      <c r="EUA28"/>
      <c r="EUB28"/>
      <c r="EUC28"/>
      <c r="EUD28"/>
      <c r="EUE28"/>
      <c r="EUF28"/>
      <c r="EUG28"/>
      <c r="EUH28"/>
      <c r="EUI28"/>
      <c r="EUJ28"/>
      <c r="EUK28"/>
      <c r="EUL28"/>
      <c r="EUM28"/>
      <c r="EUN28"/>
      <c r="EUO28"/>
      <c r="EUP28"/>
      <c r="EUQ28"/>
      <c r="EUR28"/>
      <c r="EUS28"/>
      <c r="EUT28"/>
      <c r="EUU28"/>
      <c r="EUV28"/>
      <c r="EUW28"/>
      <c r="EUX28"/>
      <c r="EUY28"/>
      <c r="EUZ28"/>
      <c r="EVA28"/>
      <c r="EVB28"/>
      <c r="EVC28"/>
      <c r="EVD28"/>
      <c r="EVE28"/>
      <c r="EVF28"/>
      <c r="EVG28"/>
      <c r="EVH28"/>
      <c r="EVI28"/>
      <c r="EVJ28"/>
      <c r="EVK28"/>
      <c r="EVL28"/>
      <c r="EVM28"/>
      <c r="EVN28"/>
      <c r="EVO28"/>
      <c r="EVP28"/>
      <c r="EVQ28"/>
      <c r="EVR28"/>
      <c r="EVS28"/>
      <c r="EVT28"/>
      <c r="EVU28"/>
      <c r="EVV28"/>
      <c r="EVW28"/>
      <c r="EVX28"/>
      <c r="EVY28"/>
      <c r="EVZ28"/>
      <c r="EWA28"/>
      <c r="EWB28"/>
      <c r="EWC28"/>
      <c r="EWD28"/>
      <c r="EWE28"/>
      <c r="EWF28"/>
      <c r="EWG28"/>
      <c r="EWH28"/>
      <c r="EWI28"/>
      <c r="EWJ28"/>
      <c r="EWK28"/>
      <c r="EWL28"/>
      <c r="EWM28"/>
      <c r="EWN28"/>
      <c r="EWO28"/>
      <c r="EWP28"/>
      <c r="EWQ28"/>
      <c r="EWR28"/>
      <c r="EWS28"/>
      <c r="EWT28"/>
      <c r="EWU28"/>
      <c r="EWV28"/>
      <c r="EWW28"/>
      <c r="EWX28"/>
      <c r="EWY28"/>
      <c r="EWZ28"/>
      <c r="EXA28"/>
      <c r="EXB28"/>
      <c r="EXC28"/>
      <c r="EXD28"/>
      <c r="EXE28"/>
      <c r="EXF28"/>
      <c r="EXG28"/>
      <c r="EXH28"/>
      <c r="EXI28"/>
      <c r="EXJ28"/>
      <c r="EXK28"/>
      <c r="EXL28"/>
      <c r="EXM28"/>
      <c r="EXN28"/>
      <c r="EXO28"/>
      <c r="EXP28"/>
      <c r="EXQ28"/>
      <c r="EXR28"/>
      <c r="EXS28"/>
      <c r="EXT28"/>
      <c r="EXU28"/>
      <c r="EXV28"/>
      <c r="EXW28"/>
      <c r="EXX28"/>
      <c r="EXY28"/>
      <c r="EXZ28"/>
      <c r="EYA28"/>
      <c r="EYB28"/>
      <c r="EYC28"/>
      <c r="EYD28"/>
      <c r="EYE28"/>
      <c r="EYF28"/>
      <c r="EYG28"/>
      <c r="EYH28"/>
      <c r="EYI28"/>
      <c r="EYJ28"/>
      <c r="EYK28"/>
      <c r="EYL28"/>
      <c r="EYM28"/>
      <c r="EYN28"/>
      <c r="EYO28"/>
      <c r="EYP28"/>
      <c r="EYQ28"/>
      <c r="EYR28"/>
      <c r="EYS28"/>
      <c r="EYT28"/>
      <c r="EYU28"/>
      <c r="EYV28"/>
      <c r="EYW28"/>
      <c r="EYX28"/>
      <c r="EYY28"/>
      <c r="EYZ28"/>
      <c r="EZA28"/>
      <c r="EZB28"/>
      <c r="EZC28"/>
      <c r="EZD28"/>
      <c r="EZE28"/>
      <c r="EZF28"/>
      <c r="EZG28"/>
      <c r="EZH28"/>
      <c r="EZI28"/>
      <c r="EZJ28"/>
      <c r="EZK28"/>
      <c r="EZL28"/>
      <c r="EZM28"/>
      <c r="EZN28"/>
      <c r="EZO28"/>
      <c r="EZP28"/>
      <c r="EZQ28"/>
      <c r="EZR28"/>
      <c r="EZS28"/>
      <c r="EZT28"/>
      <c r="EZU28"/>
      <c r="EZV28"/>
      <c r="EZW28"/>
      <c r="EZX28"/>
      <c r="EZY28"/>
      <c r="EZZ28"/>
      <c r="FAA28"/>
      <c r="FAB28"/>
      <c r="FAC28"/>
      <c r="FAD28"/>
      <c r="FAE28"/>
      <c r="FAF28"/>
      <c r="FAG28"/>
      <c r="FAH28"/>
      <c r="FAI28"/>
      <c r="FAJ28"/>
      <c r="FAK28"/>
      <c r="FAL28"/>
      <c r="FAM28"/>
      <c r="FAN28"/>
      <c r="FAO28"/>
      <c r="FAP28"/>
      <c r="FAQ28"/>
      <c r="FAR28"/>
      <c r="FAS28"/>
      <c r="FAT28"/>
      <c r="FAU28"/>
      <c r="FAV28"/>
      <c r="FAW28"/>
      <c r="FAX28"/>
      <c r="FAY28"/>
      <c r="FAZ28"/>
      <c r="FBA28"/>
      <c r="FBB28"/>
      <c r="FBC28"/>
      <c r="FBD28"/>
      <c r="FBE28"/>
      <c r="FBF28"/>
      <c r="FBG28"/>
      <c r="FBH28"/>
      <c r="FBI28"/>
      <c r="FBJ28"/>
      <c r="FBK28"/>
      <c r="FBL28"/>
      <c r="FBM28"/>
      <c r="FBN28"/>
      <c r="FBO28"/>
      <c r="FBP28"/>
      <c r="FBQ28"/>
      <c r="FBR28"/>
      <c r="FBS28"/>
      <c r="FBT28"/>
      <c r="FBU28"/>
      <c r="FBV28"/>
      <c r="FBW28"/>
      <c r="FBX28"/>
      <c r="FBY28"/>
      <c r="FBZ28"/>
      <c r="FCA28"/>
      <c r="FCB28"/>
      <c r="FCC28"/>
      <c r="FCD28"/>
      <c r="FCE28"/>
      <c r="FCF28"/>
      <c r="FCG28"/>
      <c r="FCH28"/>
      <c r="FCI28"/>
      <c r="FCJ28"/>
      <c r="FCK28"/>
      <c r="FCL28"/>
      <c r="FCM28"/>
      <c r="FCN28"/>
      <c r="FCO28"/>
      <c r="FCP28"/>
      <c r="FCQ28"/>
      <c r="FCR28"/>
      <c r="FCS28"/>
      <c r="FCT28"/>
      <c r="FCU28"/>
      <c r="FCV28"/>
      <c r="FCW28"/>
      <c r="FCX28"/>
      <c r="FCY28"/>
      <c r="FCZ28"/>
      <c r="FDA28"/>
      <c r="FDB28"/>
      <c r="FDC28"/>
      <c r="FDD28"/>
      <c r="FDE28"/>
      <c r="FDF28"/>
      <c r="FDG28"/>
      <c r="FDH28"/>
      <c r="FDI28"/>
      <c r="FDJ28"/>
      <c r="FDK28"/>
      <c r="FDL28"/>
      <c r="FDM28"/>
      <c r="FDN28"/>
      <c r="FDO28"/>
      <c r="FDP28"/>
      <c r="FDQ28"/>
      <c r="FDR28"/>
      <c r="FDS28"/>
      <c r="FDT28"/>
      <c r="FDU28"/>
      <c r="FDV28"/>
      <c r="FDW28"/>
      <c r="FDX28"/>
      <c r="FDY28"/>
      <c r="FDZ28"/>
      <c r="FEA28"/>
      <c r="FEB28"/>
      <c r="FEC28"/>
      <c r="FED28"/>
      <c r="FEE28"/>
      <c r="FEF28"/>
      <c r="FEG28"/>
      <c r="FEH28"/>
      <c r="FEI28"/>
      <c r="FEJ28"/>
      <c r="FEK28"/>
      <c r="FEL28"/>
      <c r="FEM28"/>
      <c r="FEN28"/>
      <c r="FEO28"/>
      <c r="FEP28"/>
      <c r="FEQ28"/>
      <c r="FER28"/>
      <c r="FES28"/>
      <c r="FET28"/>
      <c r="FEU28"/>
      <c r="FEV28"/>
      <c r="FEW28"/>
      <c r="FEX28"/>
      <c r="FEY28"/>
      <c r="FEZ28"/>
      <c r="FFA28"/>
      <c r="FFB28"/>
      <c r="FFC28"/>
      <c r="FFD28"/>
      <c r="FFE28"/>
      <c r="FFF28"/>
      <c r="FFG28"/>
      <c r="FFH28"/>
      <c r="FFI28"/>
      <c r="FFJ28"/>
      <c r="FFK28"/>
      <c r="FFL28"/>
      <c r="FFM28"/>
      <c r="FFN28"/>
      <c r="FFO28"/>
      <c r="FFP28"/>
      <c r="FFQ28"/>
      <c r="FFR28"/>
      <c r="FFS28"/>
      <c r="FFT28"/>
      <c r="FFU28"/>
      <c r="FFV28"/>
      <c r="FFW28"/>
      <c r="FFX28"/>
      <c r="FFY28"/>
      <c r="FFZ28"/>
      <c r="FGA28"/>
      <c r="FGB28"/>
      <c r="FGC28"/>
      <c r="FGD28"/>
      <c r="FGE28"/>
      <c r="FGF28"/>
      <c r="FGG28"/>
      <c r="FGH28"/>
      <c r="FGI28"/>
      <c r="FGJ28"/>
      <c r="FGK28"/>
      <c r="FGL28"/>
      <c r="FGM28"/>
      <c r="FGN28"/>
      <c r="FGO28"/>
      <c r="FGP28"/>
      <c r="FGQ28"/>
      <c r="FGR28"/>
      <c r="FGS28"/>
      <c r="FGT28"/>
      <c r="FGU28"/>
      <c r="FGV28"/>
      <c r="FGW28"/>
      <c r="FGX28"/>
      <c r="FGY28"/>
      <c r="FGZ28"/>
      <c r="FHA28"/>
      <c r="FHB28"/>
      <c r="FHC28"/>
      <c r="FHD28"/>
      <c r="FHE28"/>
      <c r="FHF28"/>
      <c r="FHG28"/>
      <c r="FHH28"/>
      <c r="FHI28"/>
      <c r="FHJ28"/>
      <c r="FHK28"/>
      <c r="FHL28"/>
      <c r="FHM28"/>
      <c r="FHN28"/>
      <c r="FHO28"/>
      <c r="FHP28"/>
      <c r="FHQ28"/>
      <c r="FHR28"/>
      <c r="FHS28"/>
      <c r="FHT28"/>
      <c r="FHU28"/>
      <c r="FHV28"/>
      <c r="FHW28"/>
      <c r="FHX28"/>
      <c r="FHY28"/>
      <c r="FHZ28"/>
      <c r="FIA28"/>
      <c r="FIB28"/>
      <c r="FIC28"/>
      <c r="FID28"/>
      <c r="FIE28"/>
      <c r="FIF28"/>
      <c r="FIG28"/>
      <c r="FIH28"/>
      <c r="FII28"/>
      <c r="FIJ28"/>
      <c r="FIK28"/>
      <c r="FIL28"/>
      <c r="FIM28"/>
      <c r="FIN28"/>
      <c r="FIO28"/>
      <c r="FIP28"/>
      <c r="FIQ28"/>
      <c r="FIR28"/>
      <c r="FIS28"/>
      <c r="FIT28"/>
      <c r="FIU28"/>
      <c r="FIV28"/>
      <c r="FIW28"/>
      <c r="FIX28"/>
      <c r="FIY28"/>
      <c r="FIZ28"/>
      <c r="FJA28"/>
      <c r="FJB28"/>
      <c r="FJC28"/>
      <c r="FJD28"/>
      <c r="FJE28"/>
      <c r="FJF28"/>
      <c r="FJG28"/>
      <c r="FJH28"/>
      <c r="FJI28"/>
      <c r="FJJ28"/>
      <c r="FJK28"/>
      <c r="FJL28"/>
      <c r="FJM28"/>
      <c r="FJN28"/>
      <c r="FJO28"/>
      <c r="FJP28"/>
      <c r="FJQ28"/>
      <c r="FJR28"/>
      <c r="FJS28"/>
      <c r="FJT28"/>
      <c r="FJU28"/>
      <c r="FJV28"/>
      <c r="FJW28"/>
      <c r="FJX28"/>
      <c r="FJY28"/>
      <c r="FJZ28"/>
      <c r="FKA28"/>
      <c r="FKB28"/>
      <c r="FKC28"/>
      <c r="FKD28"/>
      <c r="FKE28"/>
      <c r="FKF28"/>
      <c r="FKG28"/>
      <c r="FKH28"/>
      <c r="FKI28"/>
      <c r="FKJ28"/>
      <c r="FKK28"/>
      <c r="FKL28"/>
      <c r="FKM28"/>
      <c r="FKN28"/>
      <c r="FKO28"/>
      <c r="FKP28"/>
      <c r="FKQ28"/>
      <c r="FKR28"/>
      <c r="FKS28"/>
      <c r="FKT28"/>
      <c r="FKU28"/>
      <c r="FKV28"/>
      <c r="FKW28"/>
      <c r="FKX28"/>
      <c r="FKY28"/>
      <c r="FKZ28"/>
      <c r="FLA28"/>
      <c r="FLB28"/>
      <c r="FLC28"/>
      <c r="FLD28"/>
      <c r="FLE28"/>
      <c r="FLF28"/>
      <c r="FLG28"/>
      <c r="FLH28"/>
      <c r="FLI28"/>
      <c r="FLJ28"/>
      <c r="FLK28"/>
      <c r="FLL28"/>
      <c r="FLM28"/>
      <c r="FLN28"/>
      <c r="FLO28"/>
      <c r="FLP28"/>
      <c r="FLQ28"/>
      <c r="FLR28"/>
      <c r="FLS28"/>
      <c r="FLT28"/>
      <c r="FLU28"/>
      <c r="FLV28"/>
      <c r="FLW28"/>
      <c r="FLX28"/>
      <c r="FLY28"/>
      <c r="FLZ28"/>
      <c r="FMA28"/>
      <c r="FMB28"/>
      <c r="FMC28"/>
      <c r="FMD28"/>
      <c r="FME28"/>
      <c r="FMF28"/>
      <c r="FMG28"/>
      <c r="FMH28"/>
      <c r="FMI28"/>
      <c r="FMJ28"/>
      <c r="FMK28"/>
      <c r="FML28"/>
      <c r="FMM28"/>
      <c r="FMN28"/>
      <c r="FMO28"/>
      <c r="FMP28"/>
      <c r="FMQ28"/>
      <c r="FMR28"/>
      <c r="FMS28"/>
      <c r="FMT28"/>
      <c r="FMU28"/>
      <c r="FMV28"/>
      <c r="FMW28"/>
      <c r="FMX28"/>
      <c r="FMY28"/>
      <c r="FMZ28"/>
      <c r="FNA28"/>
      <c r="FNB28"/>
      <c r="FNC28"/>
      <c r="FND28"/>
      <c r="FNE28"/>
      <c r="FNF28"/>
      <c r="FNG28"/>
      <c r="FNH28"/>
      <c r="FNI28"/>
      <c r="FNJ28"/>
      <c r="FNK28"/>
      <c r="FNL28"/>
      <c r="FNM28"/>
      <c r="FNN28"/>
      <c r="FNO28"/>
      <c r="FNP28"/>
      <c r="FNQ28"/>
      <c r="FNR28"/>
      <c r="FNS28"/>
      <c r="FNT28"/>
      <c r="FNU28"/>
      <c r="FNV28"/>
      <c r="FNW28"/>
      <c r="FNX28"/>
      <c r="FNY28"/>
      <c r="FNZ28"/>
      <c r="FOA28"/>
      <c r="FOB28"/>
      <c r="FOC28"/>
      <c r="FOD28"/>
      <c r="FOE28"/>
      <c r="FOF28"/>
      <c r="FOG28"/>
      <c r="FOH28"/>
      <c r="FOI28"/>
      <c r="FOJ28"/>
      <c r="FOK28"/>
      <c r="FOL28"/>
      <c r="FOM28"/>
      <c r="FON28"/>
      <c r="FOO28"/>
      <c r="FOP28"/>
      <c r="FOQ28"/>
      <c r="FOR28"/>
      <c r="FOS28"/>
      <c r="FOT28"/>
      <c r="FOU28"/>
      <c r="FOV28"/>
      <c r="FOW28"/>
      <c r="FOX28"/>
      <c r="FOY28"/>
      <c r="FOZ28"/>
      <c r="FPA28"/>
      <c r="FPB28"/>
      <c r="FPC28"/>
      <c r="FPD28"/>
      <c r="FPE28"/>
      <c r="FPF28"/>
      <c r="FPG28"/>
      <c r="FPH28"/>
      <c r="FPI28"/>
      <c r="FPJ28"/>
      <c r="FPK28"/>
      <c r="FPL28"/>
      <c r="FPM28"/>
      <c r="FPN28"/>
      <c r="FPO28"/>
      <c r="FPP28"/>
      <c r="FPQ28"/>
      <c r="FPR28"/>
      <c r="FPS28"/>
      <c r="FPT28"/>
      <c r="FPU28"/>
      <c r="FPV28"/>
      <c r="FPW28"/>
      <c r="FPX28"/>
      <c r="FPY28"/>
      <c r="FPZ28"/>
      <c r="FQA28"/>
      <c r="FQB28"/>
      <c r="FQC28"/>
      <c r="FQD28"/>
      <c r="FQE28"/>
      <c r="FQF28"/>
      <c r="FQG28"/>
      <c r="FQH28"/>
      <c r="FQI28"/>
      <c r="FQJ28"/>
      <c r="FQK28"/>
      <c r="FQL28"/>
      <c r="FQM28"/>
      <c r="FQN28"/>
      <c r="FQO28"/>
      <c r="FQP28"/>
      <c r="FQQ28"/>
      <c r="FQR28"/>
      <c r="FQS28"/>
      <c r="FQT28"/>
      <c r="FQU28"/>
      <c r="FQV28"/>
      <c r="FQW28"/>
      <c r="FQX28"/>
      <c r="FQY28"/>
      <c r="FQZ28"/>
      <c r="FRA28"/>
      <c r="FRB28"/>
      <c r="FRC28"/>
      <c r="FRD28"/>
      <c r="FRE28"/>
      <c r="FRF28"/>
      <c r="FRG28"/>
      <c r="FRH28"/>
      <c r="FRI28"/>
      <c r="FRJ28"/>
      <c r="FRK28"/>
      <c r="FRL28"/>
      <c r="FRM28"/>
      <c r="FRN28"/>
      <c r="FRO28"/>
      <c r="FRP28"/>
      <c r="FRQ28"/>
      <c r="FRR28"/>
      <c r="FRS28"/>
      <c r="FRT28"/>
      <c r="FRU28"/>
      <c r="FRV28"/>
      <c r="FRW28"/>
      <c r="FRX28"/>
      <c r="FRY28"/>
      <c r="FRZ28"/>
      <c r="FSA28"/>
      <c r="FSB28"/>
      <c r="FSC28"/>
      <c r="FSD28"/>
      <c r="FSE28"/>
      <c r="FSF28"/>
      <c r="FSG28"/>
      <c r="FSH28"/>
      <c r="FSI28"/>
      <c r="FSJ28"/>
      <c r="FSK28"/>
      <c r="FSL28"/>
      <c r="FSM28"/>
      <c r="FSN28"/>
      <c r="FSO28"/>
      <c r="FSP28"/>
      <c r="FSQ28"/>
      <c r="FSR28"/>
      <c r="FSS28"/>
      <c r="FST28"/>
      <c r="FSU28"/>
      <c r="FSV28"/>
      <c r="FSW28"/>
      <c r="FSX28"/>
      <c r="FSY28"/>
      <c r="FSZ28"/>
      <c r="FTA28"/>
      <c r="FTB28"/>
      <c r="FTC28"/>
      <c r="FTD28"/>
      <c r="FTE28"/>
      <c r="FTF28"/>
      <c r="FTG28"/>
      <c r="FTH28"/>
      <c r="FTI28"/>
      <c r="FTJ28"/>
      <c r="FTK28"/>
      <c r="FTL28"/>
      <c r="FTM28"/>
      <c r="FTN28"/>
      <c r="FTO28"/>
      <c r="FTP28"/>
      <c r="FTQ28"/>
      <c r="FTR28"/>
      <c r="FTS28"/>
      <c r="FTT28"/>
      <c r="FTU28"/>
      <c r="FTV28"/>
      <c r="FTW28"/>
      <c r="FTX28"/>
      <c r="FTY28"/>
      <c r="FTZ28"/>
      <c r="FUA28"/>
      <c r="FUB28"/>
      <c r="FUC28"/>
      <c r="FUD28"/>
      <c r="FUE28"/>
      <c r="FUF28"/>
      <c r="FUG28"/>
      <c r="FUH28"/>
      <c r="FUI28"/>
      <c r="FUJ28"/>
      <c r="FUK28"/>
      <c r="FUL28"/>
      <c r="FUM28"/>
      <c r="FUN28"/>
      <c r="FUO28"/>
      <c r="FUP28"/>
      <c r="FUQ28"/>
      <c r="FUR28"/>
      <c r="FUS28"/>
      <c r="FUT28"/>
      <c r="FUU28"/>
      <c r="FUV28"/>
      <c r="FUW28"/>
      <c r="FUX28"/>
      <c r="FUY28"/>
      <c r="FUZ28"/>
      <c r="FVA28"/>
      <c r="FVB28"/>
      <c r="FVC28"/>
      <c r="FVD28"/>
      <c r="FVE28"/>
      <c r="FVF28"/>
      <c r="FVG28"/>
      <c r="FVH28"/>
      <c r="FVI28"/>
      <c r="FVJ28"/>
      <c r="FVK28"/>
      <c r="FVL28"/>
      <c r="FVM28"/>
      <c r="FVN28"/>
      <c r="FVO28"/>
      <c r="FVP28"/>
      <c r="FVQ28"/>
      <c r="FVR28"/>
      <c r="FVS28"/>
      <c r="FVT28"/>
      <c r="FVU28"/>
      <c r="FVV28"/>
      <c r="FVW28"/>
      <c r="FVX28"/>
      <c r="FVY28"/>
      <c r="FVZ28"/>
      <c r="FWA28"/>
      <c r="FWB28"/>
      <c r="FWC28"/>
      <c r="FWD28"/>
      <c r="FWE28"/>
      <c r="FWF28"/>
      <c r="FWG28"/>
      <c r="FWH28"/>
      <c r="FWI28"/>
      <c r="FWJ28"/>
      <c r="FWK28"/>
      <c r="FWL28"/>
      <c r="FWM28"/>
      <c r="FWN28"/>
      <c r="FWO28"/>
      <c r="FWP28"/>
      <c r="FWQ28"/>
      <c r="FWR28"/>
      <c r="FWS28"/>
      <c r="FWT28"/>
      <c r="FWU28"/>
      <c r="FWV28"/>
      <c r="FWW28"/>
      <c r="FWX28"/>
      <c r="FWY28"/>
      <c r="FWZ28"/>
      <c r="FXA28"/>
      <c r="FXB28"/>
      <c r="FXC28"/>
      <c r="FXD28"/>
      <c r="FXE28"/>
      <c r="FXF28"/>
      <c r="FXG28"/>
      <c r="FXH28"/>
      <c r="FXI28"/>
      <c r="FXJ28"/>
      <c r="FXK28"/>
      <c r="FXL28"/>
      <c r="FXM28"/>
      <c r="FXN28"/>
      <c r="FXO28"/>
      <c r="FXP28"/>
      <c r="FXQ28"/>
      <c r="FXR28"/>
      <c r="FXS28"/>
      <c r="FXT28"/>
      <c r="FXU28"/>
      <c r="FXV28"/>
      <c r="FXW28"/>
      <c r="FXX28"/>
      <c r="FXY28"/>
      <c r="FXZ28"/>
      <c r="FYA28"/>
      <c r="FYB28"/>
      <c r="FYC28"/>
      <c r="FYD28"/>
      <c r="FYE28"/>
      <c r="FYF28"/>
      <c r="FYG28"/>
      <c r="FYH28"/>
      <c r="FYI28"/>
      <c r="FYJ28"/>
      <c r="FYK28"/>
      <c r="FYL28"/>
      <c r="FYM28"/>
      <c r="FYN28"/>
      <c r="FYO28"/>
      <c r="FYP28"/>
      <c r="FYQ28"/>
      <c r="FYR28"/>
      <c r="FYS28"/>
      <c r="FYT28"/>
      <c r="FYU28"/>
      <c r="FYV28"/>
      <c r="FYW28"/>
      <c r="FYX28"/>
      <c r="FYY28"/>
      <c r="FYZ28"/>
      <c r="FZA28"/>
      <c r="FZB28"/>
      <c r="FZC28"/>
      <c r="FZD28"/>
      <c r="FZE28"/>
      <c r="FZF28"/>
      <c r="FZG28"/>
      <c r="FZH28"/>
      <c r="FZI28"/>
      <c r="FZJ28"/>
      <c r="FZK28"/>
      <c r="FZL28"/>
      <c r="FZM28"/>
      <c r="FZN28"/>
      <c r="FZO28"/>
      <c r="FZP28"/>
      <c r="FZQ28"/>
      <c r="FZR28"/>
      <c r="FZS28"/>
      <c r="FZT28"/>
      <c r="FZU28"/>
      <c r="FZV28"/>
      <c r="FZW28"/>
      <c r="FZX28"/>
      <c r="FZY28"/>
      <c r="FZZ28"/>
      <c r="GAA28"/>
      <c r="GAB28"/>
      <c r="GAC28"/>
      <c r="GAD28"/>
      <c r="GAE28"/>
      <c r="GAF28"/>
      <c r="GAG28"/>
      <c r="GAH28"/>
      <c r="GAI28"/>
      <c r="GAJ28"/>
      <c r="GAK28"/>
      <c r="GAL28"/>
      <c r="GAM28"/>
      <c r="GAN28"/>
      <c r="GAO28"/>
      <c r="GAP28"/>
      <c r="GAQ28"/>
      <c r="GAR28"/>
      <c r="GAS28"/>
      <c r="GAT28"/>
      <c r="GAU28"/>
      <c r="GAV28"/>
      <c r="GAW28"/>
      <c r="GAX28"/>
      <c r="GAY28"/>
      <c r="GAZ28"/>
      <c r="GBA28"/>
      <c r="GBB28"/>
      <c r="GBC28"/>
      <c r="GBD28"/>
      <c r="GBE28"/>
      <c r="GBF28"/>
      <c r="GBG28"/>
      <c r="GBH28"/>
      <c r="GBI28"/>
      <c r="GBJ28"/>
      <c r="GBK28"/>
      <c r="GBL28"/>
      <c r="GBM28"/>
      <c r="GBN28"/>
      <c r="GBO28"/>
      <c r="GBP28"/>
      <c r="GBQ28"/>
      <c r="GBR28"/>
      <c r="GBS28"/>
      <c r="GBT28"/>
      <c r="GBU28"/>
      <c r="GBV28"/>
      <c r="GBW28"/>
      <c r="GBX28"/>
      <c r="GBY28"/>
      <c r="GBZ28"/>
      <c r="GCA28"/>
      <c r="GCB28"/>
      <c r="GCC28"/>
      <c r="GCD28"/>
      <c r="GCE28"/>
      <c r="GCF28"/>
      <c r="GCG28"/>
      <c r="GCH28"/>
      <c r="GCI28"/>
      <c r="GCJ28"/>
      <c r="GCK28"/>
      <c r="GCL28"/>
      <c r="GCM28"/>
      <c r="GCN28"/>
      <c r="GCO28"/>
      <c r="GCP28"/>
      <c r="GCQ28"/>
      <c r="GCR28"/>
      <c r="GCS28"/>
      <c r="GCT28"/>
      <c r="GCU28"/>
      <c r="GCV28"/>
      <c r="GCW28"/>
      <c r="GCX28"/>
      <c r="GCY28"/>
      <c r="GCZ28"/>
      <c r="GDA28"/>
      <c r="GDB28"/>
      <c r="GDC28"/>
      <c r="GDD28"/>
      <c r="GDE28"/>
      <c r="GDF28"/>
      <c r="GDG28"/>
      <c r="GDH28"/>
      <c r="GDI28"/>
      <c r="GDJ28"/>
      <c r="GDK28"/>
      <c r="GDL28"/>
      <c r="GDM28"/>
      <c r="GDN28"/>
      <c r="GDO28"/>
      <c r="GDP28"/>
      <c r="GDQ28"/>
      <c r="GDR28"/>
      <c r="GDS28"/>
      <c r="GDT28"/>
      <c r="GDU28"/>
      <c r="GDV28"/>
      <c r="GDW28"/>
      <c r="GDX28"/>
      <c r="GDY28"/>
      <c r="GDZ28"/>
      <c r="GEA28"/>
      <c r="GEB28"/>
      <c r="GEC28"/>
      <c r="GED28"/>
      <c r="GEE28"/>
      <c r="GEF28"/>
      <c r="GEG28"/>
      <c r="GEH28"/>
      <c r="GEI28"/>
      <c r="GEJ28"/>
      <c r="GEK28"/>
      <c r="GEL28"/>
      <c r="GEM28"/>
      <c r="GEN28"/>
      <c r="GEO28"/>
      <c r="GEP28"/>
      <c r="GEQ28"/>
      <c r="GER28"/>
      <c r="GES28"/>
      <c r="GET28"/>
      <c r="GEU28"/>
      <c r="GEV28"/>
      <c r="GEW28"/>
      <c r="GEX28"/>
      <c r="GEY28"/>
      <c r="GEZ28"/>
      <c r="GFA28"/>
      <c r="GFB28"/>
      <c r="GFC28"/>
      <c r="GFD28"/>
      <c r="GFE28"/>
      <c r="GFF28"/>
      <c r="GFG28"/>
      <c r="GFH28"/>
      <c r="GFI28"/>
      <c r="GFJ28"/>
      <c r="GFK28"/>
      <c r="GFL28"/>
      <c r="GFM28"/>
      <c r="GFN28"/>
      <c r="GFO28"/>
      <c r="GFP28"/>
      <c r="GFQ28"/>
      <c r="GFR28"/>
      <c r="GFS28"/>
      <c r="GFT28"/>
      <c r="GFU28"/>
      <c r="GFV28"/>
      <c r="GFW28"/>
      <c r="GFX28"/>
      <c r="GFY28"/>
      <c r="GFZ28"/>
      <c r="GGA28"/>
      <c r="GGB28"/>
      <c r="GGC28"/>
      <c r="GGD28"/>
      <c r="GGE28"/>
      <c r="GGF28"/>
      <c r="GGG28"/>
      <c r="GGH28"/>
      <c r="GGI28"/>
      <c r="GGJ28"/>
      <c r="GGK28"/>
      <c r="GGL28"/>
      <c r="GGM28"/>
      <c r="GGN28"/>
      <c r="GGO28"/>
      <c r="GGP28"/>
      <c r="GGQ28"/>
      <c r="GGR28"/>
      <c r="GGS28"/>
      <c r="GGT28"/>
      <c r="GGU28"/>
      <c r="GGV28"/>
      <c r="GGW28"/>
      <c r="GGX28"/>
      <c r="GGY28"/>
      <c r="GGZ28"/>
      <c r="GHA28"/>
      <c r="GHB28"/>
      <c r="GHC28"/>
      <c r="GHD28"/>
      <c r="GHE28"/>
      <c r="GHF28"/>
      <c r="GHG28"/>
      <c r="GHH28"/>
      <c r="GHI28"/>
      <c r="GHJ28"/>
      <c r="GHK28"/>
      <c r="GHL28"/>
      <c r="GHM28"/>
      <c r="GHN28"/>
      <c r="GHO28"/>
      <c r="GHP28"/>
      <c r="GHQ28"/>
      <c r="GHR28"/>
      <c r="GHS28"/>
      <c r="GHT28"/>
      <c r="GHU28"/>
      <c r="GHV28"/>
      <c r="GHW28"/>
      <c r="GHX28"/>
      <c r="GHY28"/>
      <c r="GHZ28"/>
      <c r="GIA28"/>
      <c r="GIB28"/>
      <c r="GIC28"/>
      <c r="GID28"/>
      <c r="GIE28"/>
      <c r="GIF28"/>
      <c r="GIG28"/>
      <c r="GIH28"/>
      <c r="GII28"/>
      <c r="GIJ28"/>
      <c r="GIK28"/>
      <c r="GIL28"/>
      <c r="GIM28"/>
      <c r="GIN28"/>
      <c r="GIO28"/>
      <c r="GIP28"/>
      <c r="GIQ28"/>
      <c r="GIR28"/>
      <c r="GIS28"/>
      <c r="GIT28"/>
      <c r="GIU28"/>
      <c r="GIV28"/>
      <c r="GIW28"/>
      <c r="GIX28"/>
      <c r="GIY28"/>
      <c r="GIZ28"/>
      <c r="GJA28"/>
      <c r="GJB28"/>
      <c r="GJC28"/>
      <c r="GJD28"/>
      <c r="GJE28"/>
      <c r="GJF28"/>
      <c r="GJG28"/>
      <c r="GJH28"/>
      <c r="GJI28"/>
      <c r="GJJ28"/>
      <c r="GJK28"/>
      <c r="GJL28"/>
      <c r="GJM28"/>
      <c r="GJN28"/>
      <c r="GJO28"/>
      <c r="GJP28"/>
      <c r="GJQ28"/>
      <c r="GJR28"/>
      <c r="GJS28"/>
      <c r="GJT28"/>
      <c r="GJU28"/>
      <c r="GJV28"/>
      <c r="GJW28"/>
      <c r="GJX28"/>
      <c r="GJY28"/>
      <c r="GJZ28"/>
      <c r="GKA28"/>
      <c r="GKB28"/>
      <c r="GKC28"/>
      <c r="GKD28"/>
      <c r="GKE28"/>
      <c r="GKF28"/>
      <c r="GKG28"/>
      <c r="GKH28"/>
      <c r="GKI28"/>
      <c r="GKJ28"/>
      <c r="GKK28"/>
      <c r="GKL28"/>
      <c r="GKM28"/>
      <c r="GKN28"/>
      <c r="GKO28"/>
      <c r="GKP28"/>
      <c r="GKQ28"/>
      <c r="GKR28"/>
      <c r="GKS28"/>
      <c r="GKT28"/>
      <c r="GKU28"/>
      <c r="GKV28"/>
      <c r="GKW28"/>
      <c r="GKX28"/>
      <c r="GKY28"/>
      <c r="GKZ28"/>
      <c r="GLA28"/>
      <c r="GLB28"/>
      <c r="GLC28"/>
      <c r="GLD28"/>
      <c r="GLE28"/>
      <c r="GLF28"/>
      <c r="GLG28"/>
      <c r="GLH28"/>
      <c r="GLI28"/>
      <c r="GLJ28"/>
      <c r="GLK28"/>
      <c r="GLL28"/>
      <c r="GLM28"/>
      <c r="GLN28"/>
      <c r="GLO28"/>
      <c r="GLP28"/>
      <c r="GLQ28"/>
      <c r="GLR28"/>
      <c r="GLS28"/>
      <c r="GLT28"/>
      <c r="GLU28"/>
      <c r="GLV28"/>
      <c r="GLW28"/>
      <c r="GLX28"/>
      <c r="GLY28"/>
      <c r="GLZ28"/>
      <c r="GMA28"/>
      <c r="GMB28"/>
      <c r="GMC28"/>
      <c r="GMD28"/>
      <c r="GME28"/>
      <c r="GMF28"/>
      <c r="GMG28"/>
      <c r="GMH28"/>
      <c r="GMI28"/>
      <c r="GMJ28"/>
      <c r="GMK28"/>
      <c r="GML28"/>
      <c r="GMM28"/>
      <c r="GMN28"/>
      <c r="GMO28"/>
      <c r="GMP28"/>
      <c r="GMQ28"/>
      <c r="GMR28"/>
      <c r="GMS28"/>
      <c r="GMT28"/>
      <c r="GMU28"/>
      <c r="GMV28"/>
      <c r="GMW28"/>
      <c r="GMX28"/>
      <c r="GMY28"/>
      <c r="GMZ28"/>
      <c r="GNA28"/>
      <c r="GNB28"/>
      <c r="GNC28"/>
      <c r="GND28"/>
      <c r="GNE28"/>
      <c r="GNF28"/>
      <c r="GNG28"/>
      <c r="GNH28"/>
      <c r="GNI28"/>
      <c r="GNJ28"/>
      <c r="GNK28"/>
      <c r="GNL28"/>
      <c r="GNM28"/>
      <c r="GNN28"/>
      <c r="GNO28"/>
      <c r="GNP28"/>
      <c r="GNQ28"/>
      <c r="GNR28"/>
      <c r="GNS28"/>
      <c r="GNT28"/>
      <c r="GNU28"/>
      <c r="GNV28"/>
      <c r="GNW28"/>
      <c r="GNX28"/>
      <c r="GNY28"/>
      <c r="GNZ28"/>
      <c r="GOA28"/>
      <c r="GOB28"/>
      <c r="GOC28"/>
      <c r="GOD28"/>
      <c r="GOE28"/>
      <c r="GOF28"/>
      <c r="GOG28"/>
      <c r="GOH28"/>
      <c r="GOI28"/>
      <c r="GOJ28"/>
      <c r="GOK28"/>
      <c r="GOL28"/>
      <c r="GOM28"/>
      <c r="GON28"/>
      <c r="GOO28"/>
      <c r="GOP28"/>
      <c r="GOQ28"/>
      <c r="GOR28"/>
      <c r="GOS28"/>
      <c r="GOT28"/>
      <c r="GOU28"/>
      <c r="GOV28"/>
      <c r="GOW28"/>
      <c r="GOX28"/>
      <c r="GOY28"/>
      <c r="GOZ28"/>
      <c r="GPA28"/>
      <c r="GPB28"/>
      <c r="GPC28"/>
      <c r="GPD28"/>
      <c r="GPE28"/>
      <c r="GPF28"/>
      <c r="GPG28"/>
      <c r="GPH28"/>
      <c r="GPI28"/>
      <c r="GPJ28"/>
      <c r="GPK28"/>
      <c r="GPL28"/>
      <c r="GPM28"/>
      <c r="GPN28"/>
      <c r="GPO28"/>
      <c r="GPP28"/>
      <c r="GPQ28"/>
      <c r="GPR28"/>
      <c r="GPS28"/>
      <c r="GPT28"/>
      <c r="GPU28"/>
      <c r="GPV28"/>
      <c r="GPW28"/>
      <c r="GPX28"/>
      <c r="GPY28"/>
      <c r="GPZ28"/>
      <c r="GQA28"/>
      <c r="GQB28"/>
      <c r="GQC28"/>
      <c r="GQD28"/>
      <c r="GQE28"/>
      <c r="GQF28"/>
      <c r="GQG28"/>
      <c r="GQH28"/>
      <c r="GQI28"/>
      <c r="GQJ28"/>
      <c r="GQK28"/>
      <c r="GQL28"/>
      <c r="GQM28"/>
      <c r="GQN28"/>
      <c r="GQO28"/>
      <c r="GQP28"/>
      <c r="GQQ28"/>
      <c r="GQR28"/>
      <c r="GQS28"/>
      <c r="GQT28"/>
      <c r="GQU28"/>
      <c r="GQV28"/>
      <c r="GQW28"/>
      <c r="GQX28"/>
      <c r="GQY28"/>
      <c r="GQZ28"/>
      <c r="GRA28"/>
      <c r="GRB28"/>
      <c r="GRC28"/>
      <c r="GRD28"/>
      <c r="GRE28"/>
      <c r="GRF28"/>
      <c r="GRG28"/>
      <c r="GRH28"/>
      <c r="GRI28"/>
      <c r="GRJ28"/>
      <c r="GRK28"/>
      <c r="GRL28"/>
      <c r="GRM28"/>
      <c r="GRN28"/>
      <c r="GRO28"/>
      <c r="GRP28"/>
      <c r="GRQ28"/>
      <c r="GRR28"/>
      <c r="GRS28"/>
      <c r="GRT28"/>
      <c r="GRU28"/>
      <c r="GRV28"/>
      <c r="GRW28"/>
      <c r="GRX28"/>
      <c r="GRY28"/>
      <c r="GRZ28"/>
      <c r="GSA28"/>
      <c r="GSB28"/>
      <c r="GSC28"/>
      <c r="GSD28"/>
      <c r="GSE28"/>
      <c r="GSF28"/>
      <c r="GSG28"/>
      <c r="GSH28"/>
      <c r="GSI28"/>
      <c r="GSJ28"/>
      <c r="GSK28"/>
      <c r="GSL28"/>
      <c r="GSM28"/>
      <c r="GSN28"/>
      <c r="GSO28"/>
      <c r="GSP28"/>
      <c r="GSQ28"/>
      <c r="GSR28"/>
      <c r="GSS28"/>
      <c r="GST28"/>
      <c r="GSU28"/>
      <c r="GSV28"/>
      <c r="GSW28"/>
      <c r="GSX28"/>
      <c r="GSY28"/>
      <c r="GSZ28"/>
      <c r="GTA28"/>
      <c r="GTB28"/>
      <c r="GTC28"/>
      <c r="GTD28"/>
      <c r="GTE28"/>
      <c r="GTF28"/>
      <c r="GTG28"/>
      <c r="GTH28"/>
      <c r="GTI28"/>
      <c r="GTJ28"/>
      <c r="GTK28"/>
      <c r="GTL28"/>
      <c r="GTM28"/>
      <c r="GTN28"/>
      <c r="GTO28"/>
      <c r="GTP28"/>
      <c r="GTQ28"/>
      <c r="GTR28"/>
      <c r="GTS28"/>
      <c r="GTT28"/>
      <c r="GTU28"/>
      <c r="GTV28"/>
      <c r="GTW28"/>
      <c r="GTX28"/>
      <c r="GTY28"/>
      <c r="GTZ28"/>
      <c r="GUA28"/>
      <c r="GUB28"/>
      <c r="GUC28"/>
      <c r="GUD28"/>
      <c r="GUE28"/>
      <c r="GUF28"/>
      <c r="GUG28"/>
      <c r="GUH28"/>
      <c r="GUI28"/>
      <c r="GUJ28"/>
      <c r="GUK28"/>
      <c r="GUL28"/>
      <c r="GUM28"/>
      <c r="GUN28"/>
      <c r="GUO28"/>
      <c r="GUP28"/>
      <c r="GUQ28"/>
      <c r="GUR28"/>
      <c r="GUS28"/>
      <c r="GUT28"/>
      <c r="GUU28"/>
      <c r="GUV28"/>
      <c r="GUW28"/>
      <c r="GUX28"/>
      <c r="GUY28"/>
      <c r="GUZ28"/>
      <c r="GVA28"/>
      <c r="GVB28"/>
      <c r="GVC28"/>
      <c r="GVD28"/>
      <c r="GVE28"/>
      <c r="GVF28"/>
      <c r="GVG28"/>
      <c r="GVH28"/>
      <c r="GVI28"/>
      <c r="GVJ28"/>
      <c r="GVK28"/>
      <c r="GVL28"/>
      <c r="GVM28"/>
      <c r="GVN28"/>
      <c r="GVO28"/>
      <c r="GVP28"/>
      <c r="GVQ28"/>
      <c r="GVR28"/>
      <c r="GVS28"/>
      <c r="GVT28"/>
      <c r="GVU28"/>
      <c r="GVV28"/>
      <c r="GVW28"/>
      <c r="GVX28"/>
      <c r="GVY28"/>
      <c r="GVZ28"/>
      <c r="GWA28"/>
      <c r="GWB28"/>
      <c r="GWC28"/>
      <c r="GWD28"/>
      <c r="GWE28"/>
      <c r="GWF28"/>
      <c r="GWG28"/>
      <c r="GWH28"/>
      <c r="GWI28"/>
      <c r="GWJ28"/>
      <c r="GWK28"/>
      <c r="GWL28"/>
      <c r="GWM28"/>
      <c r="GWN28"/>
      <c r="GWO28"/>
      <c r="GWP28"/>
      <c r="GWQ28"/>
      <c r="GWR28"/>
      <c r="GWS28"/>
      <c r="GWT28"/>
      <c r="GWU28"/>
      <c r="GWV28"/>
      <c r="GWW28"/>
      <c r="GWX28"/>
      <c r="GWY28"/>
      <c r="GWZ28"/>
      <c r="GXA28"/>
      <c r="GXB28"/>
      <c r="GXC28"/>
      <c r="GXD28"/>
      <c r="GXE28"/>
      <c r="GXF28"/>
      <c r="GXG28"/>
      <c r="GXH28"/>
      <c r="GXI28"/>
      <c r="GXJ28"/>
      <c r="GXK28"/>
      <c r="GXL28"/>
      <c r="GXM28"/>
      <c r="GXN28"/>
      <c r="GXO28"/>
      <c r="GXP28"/>
      <c r="GXQ28"/>
      <c r="GXR28"/>
      <c r="GXS28"/>
      <c r="GXT28"/>
      <c r="GXU28"/>
      <c r="GXV28"/>
      <c r="GXW28"/>
      <c r="GXX28"/>
      <c r="GXY28"/>
      <c r="GXZ28"/>
      <c r="GYA28"/>
      <c r="GYB28"/>
      <c r="GYC28"/>
      <c r="GYD28"/>
      <c r="GYE28"/>
      <c r="GYF28"/>
      <c r="GYG28"/>
      <c r="GYH28"/>
      <c r="GYI28"/>
      <c r="GYJ28"/>
      <c r="GYK28"/>
      <c r="GYL28"/>
      <c r="GYM28"/>
      <c r="GYN28"/>
      <c r="GYO28"/>
      <c r="GYP28"/>
      <c r="GYQ28"/>
      <c r="GYR28"/>
      <c r="GYS28"/>
      <c r="GYT28"/>
      <c r="GYU28"/>
      <c r="GYV28"/>
      <c r="GYW28"/>
      <c r="GYX28"/>
      <c r="GYY28"/>
      <c r="GYZ28"/>
      <c r="GZA28"/>
      <c r="GZB28"/>
      <c r="GZC28"/>
      <c r="GZD28"/>
      <c r="GZE28"/>
      <c r="GZF28"/>
      <c r="GZG28"/>
      <c r="GZH28"/>
      <c r="GZI28"/>
      <c r="GZJ28"/>
      <c r="GZK28"/>
      <c r="GZL28"/>
      <c r="GZM28"/>
      <c r="GZN28"/>
      <c r="GZO28"/>
      <c r="GZP28"/>
      <c r="GZQ28"/>
      <c r="GZR28"/>
      <c r="GZS28"/>
      <c r="GZT28"/>
      <c r="GZU28"/>
      <c r="GZV28"/>
      <c r="GZW28"/>
      <c r="GZX28"/>
      <c r="GZY28"/>
      <c r="GZZ28"/>
      <c r="HAA28"/>
      <c r="HAB28"/>
      <c r="HAC28"/>
      <c r="HAD28"/>
      <c r="HAE28"/>
      <c r="HAF28"/>
      <c r="HAG28"/>
      <c r="HAH28"/>
      <c r="HAI28"/>
      <c r="HAJ28"/>
      <c r="HAK28"/>
      <c r="HAL28"/>
      <c r="HAM28"/>
      <c r="HAN28"/>
      <c r="HAO28"/>
      <c r="HAP28"/>
      <c r="HAQ28"/>
      <c r="HAR28"/>
      <c r="HAS28"/>
      <c r="HAT28"/>
      <c r="HAU28"/>
      <c r="HAV28"/>
      <c r="HAW28"/>
      <c r="HAX28"/>
      <c r="HAY28"/>
      <c r="HAZ28"/>
      <c r="HBA28"/>
      <c r="HBB28"/>
      <c r="HBC28"/>
      <c r="HBD28"/>
      <c r="HBE28"/>
      <c r="HBF28"/>
      <c r="HBG28"/>
      <c r="HBH28"/>
      <c r="HBI28"/>
      <c r="HBJ28"/>
      <c r="HBK28"/>
      <c r="HBL28"/>
      <c r="HBM28"/>
      <c r="HBN28"/>
      <c r="HBO28"/>
      <c r="HBP28"/>
      <c r="HBQ28"/>
      <c r="HBR28"/>
      <c r="HBS28"/>
      <c r="HBT28"/>
      <c r="HBU28"/>
      <c r="HBV28"/>
      <c r="HBW28"/>
      <c r="HBX28"/>
      <c r="HBY28"/>
      <c r="HBZ28"/>
      <c r="HCA28"/>
      <c r="HCB28"/>
      <c r="HCC28"/>
      <c r="HCD28"/>
      <c r="HCE28"/>
      <c r="HCF28"/>
      <c r="HCG28"/>
      <c r="HCH28"/>
      <c r="HCI28"/>
      <c r="HCJ28"/>
      <c r="HCK28"/>
      <c r="HCL28"/>
      <c r="HCM28"/>
      <c r="HCN28"/>
      <c r="HCO28"/>
      <c r="HCP28"/>
      <c r="HCQ28"/>
      <c r="HCR28"/>
      <c r="HCS28"/>
      <c r="HCT28"/>
      <c r="HCU28"/>
      <c r="HCV28"/>
      <c r="HCW28"/>
      <c r="HCX28"/>
      <c r="HCY28"/>
      <c r="HCZ28"/>
      <c r="HDA28"/>
      <c r="HDB28"/>
      <c r="HDC28"/>
      <c r="HDD28"/>
      <c r="HDE28"/>
      <c r="HDF28"/>
      <c r="HDG28"/>
      <c r="HDH28"/>
      <c r="HDI28"/>
      <c r="HDJ28"/>
      <c r="HDK28"/>
      <c r="HDL28"/>
      <c r="HDM28"/>
      <c r="HDN28"/>
      <c r="HDO28"/>
      <c r="HDP28"/>
      <c r="HDQ28"/>
      <c r="HDR28"/>
      <c r="HDS28"/>
      <c r="HDT28"/>
      <c r="HDU28"/>
      <c r="HDV28"/>
      <c r="HDW28"/>
      <c r="HDX28"/>
      <c r="HDY28"/>
      <c r="HDZ28"/>
      <c r="HEA28"/>
      <c r="HEB28"/>
      <c r="HEC28"/>
      <c r="HED28"/>
      <c r="HEE28"/>
      <c r="HEF28"/>
      <c r="HEG28"/>
      <c r="HEH28"/>
      <c r="HEI28"/>
      <c r="HEJ28"/>
      <c r="HEK28"/>
      <c r="HEL28"/>
      <c r="HEM28"/>
      <c r="HEN28"/>
      <c r="HEO28"/>
      <c r="HEP28"/>
      <c r="HEQ28"/>
      <c r="HER28"/>
      <c r="HES28"/>
      <c r="HET28"/>
      <c r="HEU28"/>
      <c r="HEV28"/>
      <c r="HEW28"/>
      <c r="HEX28"/>
      <c r="HEY28"/>
      <c r="HEZ28"/>
      <c r="HFA28"/>
      <c r="HFB28"/>
      <c r="HFC28"/>
      <c r="HFD28"/>
      <c r="HFE28"/>
      <c r="HFF28"/>
      <c r="HFG28"/>
      <c r="HFH28"/>
      <c r="HFI28"/>
      <c r="HFJ28"/>
      <c r="HFK28"/>
      <c r="HFL28"/>
      <c r="HFM28"/>
      <c r="HFN28"/>
      <c r="HFO28"/>
      <c r="HFP28"/>
      <c r="HFQ28"/>
      <c r="HFR28"/>
      <c r="HFS28"/>
      <c r="HFT28"/>
      <c r="HFU28"/>
      <c r="HFV28"/>
      <c r="HFW28"/>
      <c r="HFX28"/>
      <c r="HFY28"/>
      <c r="HFZ28"/>
      <c r="HGA28"/>
      <c r="HGB28"/>
      <c r="HGC28"/>
      <c r="HGD28"/>
      <c r="HGE28"/>
      <c r="HGF28"/>
      <c r="HGG28"/>
      <c r="HGH28"/>
      <c r="HGI28"/>
      <c r="HGJ28"/>
      <c r="HGK28"/>
      <c r="HGL28"/>
      <c r="HGM28"/>
      <c r="HGN28"/>
      <c r="HGO28"/>
      <c r="HGP28"/>
      <c r="HGQ28"/>
      <c r="HGR28"/>
      <c r="HGS28"/>
      <c r="HGT28"/>
      <c r="HGU28"/>
      <c r="HGV28"/>
      <c r="HGW28"/>
      <c r="HGX28"/>
      <c r="HGY28"/>
      <c r="HGZ28"/>
      <c r="HHA28"/>
      <c r="HHB28"/>
      <c r="HHC28"/>
      <c r="HHD28"/>
      <c r="HHE28"/>
      <c r="HHF28"/>
      <c r="HHG28"/>
      <c r="HHH28"/>
      <c r="HHI28"/>
      <c r="HHJ28"/>
      <c r="HHK28"/>
      <c r="HHL28"/>
      <c r="HHM28"/>
      <c r="HHN28"/>
      <c r="HHO28"/>
      <c r="HHP28"/>
      <c r="HHQ28"/>
      <c r="HHR28"/>
      <c r="HHS28"/>
      <c r="HHT28"/>
      <c r="HHU28"/>
      <c r="HHV28"/>
      <c r="HHW28"/>
      <c r="HHX28"/>
      <c r="HHY28"/>
      <c r="HHZ28"/>
      <c r="HIA28"/>
      <c r="HIB28"/>
      <c r="HIC28"/>
      <c r="HID28"/>
      <c r="HIE28"/>
      <c r="HIF28"/>
      <c r="HIG28"/>
      <c r="HIH28"/>
      <c r="HII28"/>
      <c r="HIJ28"/>
      <c r="HIK28"/>
      <c r="HIL28"/>
      <c r="HIM28"/>
      <c r="HIN28"/>
      <c r="HIO28"/>
      <c r="HIP28"/>
      <c r="HIQ28"/>
      <c r="HIR28"/>
      <c r="HIS28"/>
      <c r="HIT28"/>
      <c r="HIU28"/>
      <c r="HIV28"/>
      <c r="HIW28"/>
      <c r="HIX28"/>
      <c r="HIY28"/>
      <c r="HIZ28"/>
      <c r="HJA28"/>
      <c r="HJB28"/>
      <c r="HJC28"/>
      <c r="HJD28"/>
      <c r="HJE28"/>
      <c r="HJF28"/>
      <c r="HJG28"/>
      <c r="HJH28"/>
      <c r="HJI28"/>
      <c r="HJJ28"/>
      <c r="HJK28"/>
      <c r="HJL28"/>
      <c r="HJM28"/>
      <c r="HJN28"/>
      <c r="HJO28"/>
      <c r="HJP28"/>
      <c r="HJQ28"/>
      <c r="HJR28"/>
      <c r="HJS28"/>
      <c r="HJT28"/>
    </row>
    <row r="29" spans="1:5688" x14ac:dyDescent="0.45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  <c r="AML29"/>
      <c r="AMM29"/>
      <c r="AMN29"/>
      <c r="AMO29"/>
      <c r="AMP29"/>
      <c r="AMQ29"/>
      <c r="AMR29"/>
      <c r="AMS29"/>
      <c r="AMT29"/>
      <c r="AMU29"/>
      <c r="AMV29"/>
      <c r="AMW29"/>
      <c r="AMX29"/>
      <c r="AMY29"/>
      <c r="AMZ29"/>
      <c r="ANA29"/>
      <c r="ANB29"/>
      <c r="ANC29"/>
      <c r="AND29"/>
      <c r="ANE29"/>
      <c r="ANF29"/>
      <c r="ANG29"/>
      <c r="ANH29"/>
      <c r="ANI29"/>
      <c r="ANJ29"/>
      <c r="ANK29"/>
      <c r="ANL29"/>
      <c r="ANM29"/>
      <c r="ANN29"/>
      <c r="ANO29"/>
      <c r="ANP29"/>
      <c r="ANQ29"/>
      <c r="ANR29"/>
      <c r="ANS29"/>
      <c r="ANT29"/>
      <c r="ANU29"/>
      <c r="ANV29"/>
      <c r="ANW29"/>
      <c r="ANX29"/>
      <c r="ANY29"/>
      <c r="ANZ29"/>
      <c r="AOA29"/>
      <c r="AOB29"/>
      <c r="AOC29"/>
      <c r="AOD29"/>
      <c r="AOE29"/>
      <c r="AOF29"/>
      <c r="AOG29"/>
      <c r="AOH29"/>
      <c r="AOI29"/>
      <c r="AOJ29"/>
      <c r="AOK29"/>
      <c r="AOL29"/>
      <c r="AOM29"/>
      <c r="AON29"/>
      <c r="AOO29"/>
      <c r="AOP29"/>
      <c r="AOQ29"/>
      <c r="AOR29"/>
      <c r="AOS29"/>
      <c r="AOT29"/>
      <c r="AOU29"/>
      <c r="AOV29"/>
      <c r="AOW29"/>
      <c r="AOX29"/>
      <c r="AOY29"/>
      <c r="AOZ29"/>
      <c r="APA29"/>
      <c r="APB29"/>
      <c r="APC29"/>
      <c r="APD29"/>
      <c r="APE29"/>
      <c r="APF29"/>
      <c r="APG29"/>
      <c r="APH29"/>
      <c r="API29"/>
      <c r="APJ29"/>
      <c r="APK29"/>
      <c r="APL29"/>
      <c r="APM29"/>
      <c r="APN29"/>
      <c r="APO29"/>
      <c r="APP29"/>
      <c r="APQ29"/>
      <c r="APR29"/>
      <c r="APS29"/>
      <c r="APT29"/>
      <c r="APU29"/>
      <c r="APV29"/>
      <c r="APW29"/>
      <c r="APX29"/>
      <c r="APY29"/>
      <c r="APZ29"/>
      <c r="AQA29"/>
      <c r="AQB29"/>
      <c r="AQC29"/>
      <c r="AQD29"/>
      <c r="AQE29"/>
      <c r="AQF29"/>
      <c r="AQG29"/>
      <c r="AQH29"/>
      <c r="AQI29"/>
      <c r="AQJ29"/>
      <c r="AQK29"/>
      <c r="AQL29"/>
      <c r="AQM29"/>
      <c r="AQN29"/>
      <c r="AQO29"/>
      <c r="AQP29"/>
      <c r="AQQ29"/>
      <c r="AQR29"/>
      <c r="AQS29"/>
      <c r="AQT29"/>
      <c r="AQU29"/>
      <c r="AQV29"/>
      <c r="AQW29"/>
      <c r="AQX29"/>
      <c r="AQY29"/>
      <c r="AQZ29"/>
      <c r="ARA29"/>
      <c r="ARB29"/>
      <c r="ARC29"/>
      <c r="ARD29"/>
      <c r="ARE29"/>
      <c r="ARF29"/>
      <c r="ARG29"/>
      <c r="ARH29"/>
      <c r="ARI29"/>
      <c r="ARJ29"/>
      <c r="ARK29"/>
      <c r="ARL29"/>
      <c r="ARM29"/>
      <c r="ARN29"/>
      <c r="ARO29"/>
      <c r="ARP29"/>
      <c r="ARQ29"/>
      <c r="ARR29"/>
      <c r="ARS29"/>
      <c r="ART29"/>
      <c r="ARU29"/>
      <c r="ARV29"/>
      <c r="ARW29"/>
      <c r="ARX29"/>
      <c r="ARY29"/>
      <c r="ARZ29"/>
      <c r="ASA29"/>
      <c r="ASB29"/>
      <c r="ASC29"/>
      <c r="ASD29"/>
      <c r="ASE29"/>
      <c r="ASF29"/>
      <c r="ASG29"/>
      <c r="ASH29"/>
      <c r="ASI29"/>
      <c r="ASJ29"/>
      <c r="ASK29"/>
      <c r="ASL29"/>
      <c r="ASM29"/>
      <c r="ASN29"/>
      <c r="ASO29"/>
      <c r="ASP29"/>
      <c r="ASQ29"/>
      <c r="ASR29"/>
      <c r="ASS29"/>
      <c r="AST29"/>
      <c r="ASU29"/>
      <c r="ASV29"/>
      <c r="ASW29"/>
      <c r="ASX29"/>
      <c r="ASY29"/>
      <c r="ASZ29"/>
      <c r="ATA29"/>
      <c r="ATB29"/>
      <c r="ATC29"/>
      <c r="ATD29"/>
      <c r="ATE29"/>
      <c r="ATF29"/>
      <c r="ATG29"/>
      <c r="ATH29"/>
      <c r="ATI29"/>
      <c r="ATJ29"/>
      <c r="ATK29"/>
      <c r="ATL29"/>
      <c r="ATM29"/>
      <c r="ATN29"/>
      <c r="ATO29"/>
      <c r="ATP29"/>
      <c r="ATQ29"/>
      <c r="ATR29"/>
      <c r="ATS29"/>
      <c r="ATT29"/>
      <c r="ATU29"/>
      <c r="ATV29"/>
      <c r="ATW29"/>
      <c r="ATX29"/>
      <c r="ATY29"/>
      <c r="ATZ29"/>
      <c r="AUA29"/>
      <c r="AUB29"/>
      <c r="AUC29"/>
      <c r="AUD29"/>
      <c r="AUE29"/>
      <c r="AUF29"/>
      <c r="AUG29"/>
      <c r="AUH29"/>
      <c r="AUI29"/>
      <c r="AUJ29"/>
      <c r="AUK29"/>
      <c r="AUL29"/>
      <c r="AUM29"/>
      <c r="AUN29"/>
      <c r="AUO29"/>
      <c r="AUP29"/>
      <c r="AUQ29"/>
      <c r="AUR29"/>
      <c r="AUS29"/>
      <c r="AUT29"/>
      <c r="AUU29"/>
      <c r="AUV29"/>
      <c r="AUW29"/>
      <c r="AUX29"/>
      <c r="AUY29"/>
      <c r="AUZ29"/>
      <c r="AVA29"/>
      <c r="AVB29"/>
      <c r="AVC29"/>
      <c r="AVD29"/>
      <c r="AVE29"/>
      <c r="AVF29"/>
      <c r="AVG29"/>
      <c r="AVH29"/>
      <c r="AVI29"/>
      <c r="AVJ29"/>
      <c r="AVK29"/>
      <c r="AVL29"/>
      <c r="AVM29"/>
      <c r="AVN29"/>
      <c r="AVO29"/>
      <c r="AVP29"/>
      <c r="AVQ29"/>
      <c r="AVR29"/>
      <c r="AVS29"/>
      <c r="AVT29"/>
      <c r="AVU29"/>
      <c r="AVV29"/>
      <c r="AVW29"/>
      <c r="AVX29"/>
      <c r="AVY29"/>
      <c r="AVZ29"/>
      <c r="AWA29"/>
      <c r="AWB29"/>
      <c r="AWC29"/>
      <c r="AWD29"/>
      <c r="AWE29"/>
      <c r="AWF29"/>
      <c r="AWG29"/>
      <c r="AWH29"/>
      <c r="AWI29"/>
      <c r="AWJ29"/>
      <c r="AWK29"/>
      <c r="AWL29"/>
      <c r="AWM29"/>
      <c r="AWN29"/>
      <c r="AWO29"/>
      <c r="AWP29"/>
      <c r="AWQ29"/>
      <c r="AWR29"/>
      <c r="AWS29"/>
      <c r="AWT29"/>
      <c r="AWU29"/>
      <c r="AWV29"/>
      <c r="AWW29"/>
      <c r="AWX29"/>
      <c r="AWY29"/>
      <c r="AWZ29"/>
      <c r="AXA29"/>
      <c r="AXB29"/>
      <c r="AXC29"/>
      <c r="AXD29"/>
      <c r="AXE29"/>
      <c r="AXF29"/>
      <c r="AXG29"/>
      <c r="AXH29"/>
      <c r="AXI29"/>
      <c r="AXJ29"/>
      <c r="AXK29"/>
      <c r="AXL29"/>
      <c r="AXM29"/>
      <c r="AXN29"/>
      <c r="AXO29"/>
      <c r="AXP29"/>
      <c r="AXQ29"/>
      <c r="AXR29"/>
      <c r="AXS29"/>
      <c r="AXT29"/>
      <c r="AXU29"/>
      <c r="AXV29"/>
      <c r="AXW29"/>
      <c r="AXX29"/>
      <c r="AXY29"/>
      <c r="AXZ29"/>
      <c r="AYA29"/>
      <c r="AYB29"/>
      <c r="AYC29"/>
      <c r="AYD29"/>
      <c r="AYE29"/>
      <c r="AYF29"/>
      <c r="AYG29"/>
      <c r="AYH29"/>
      <c r="AYI29"/>
      <c r="AYJ29"/>
      <c r="AYK29"/>
      <c r="AYL29"/>
      <c r="AYM29"/>
      <c r="AYN29"/>
      <c r="AYO29"/>
      <c r="AYP29"/>
      <c r="AYQ29"/>
      <c r="AYR29"/>
      <c r="AYS29"/>
      <c r="AYT29"/>
      <c r="AYU29"/>
      <c r="AYV29"/>
      <c r="AYW29"/>
      <c r="AYX29"/>
      <c r="AYY29"/>
      <c r="AYZ29"/>
      <c r="AZA29"/>
      <c r="AZB29"/>
      <c r="AZC29"/>
      <c r="AZD29"/>
      <c r="AZE29"/>
      <c r="AZF29"/>
      <c r="AZG29"/>
      <c r="AZH29"/>
      <c r="AZI29"/>
      <c r="AZJ29"/>
      <c r="AZK29"/>
      <c r="AZL29"/>
      <c r="AZM29"/>
      <c r="AZN29"/>
      <c r="AZO29"/>
      <c r="AZP29"/>
      <c r="AZQ29"/>
      <c r="AZR29"/>
      <c r="AZS29"/>
      <c r="AZT29"/>
      <c r="AZU29"/>
      <c r="AZV29"/>
      <c r="AZW29"/>
      <c r="AZX29"/>
      <c r="AZY29"/>
      <c r="AZZ29"/>
      <c r="BAA29"/>
      <c r="BAB29"/>
      <c r="BAC29"/>
      <c r="BAD29"/>
      <c r="BAE29"/>
      <c r="BAF29"/>
      <c r="BAG29"/>
      <c r="BAH29"/>
      <c r="BAI29"/>
      <c r="BAJ29"/>
      <c r="BAK29"/>
      <c r="BAL29"/>
      <c r="BAM29"/>
      <c r="BAN29"/>
      <c r="BAO29"/>
      <c r="BAP29"/>
      <c r="BAQ29"/>
      <c r="BAR29"/>
      <c r="BAS29"/>
      <c r="BAT29"/>
      <c r="BAU29"/>
      <c r="BAV29"/>
      <c r="BAW29"/>
      <c r="BAX29"/>
      <c r="BAY29"/>
      <c r="BAZ29"/>
      <c r="BBA29"/>
      <c r="BBB29"/>
      <c r="BBC29"/>
      <c r="BBD29"/>
      <c r="BBE29"/>
      <c r="BBF29"/>
      <c r="BBG29"/>
      <c r="BBH29"/>
      <c r="BBI29"/>
      <c r="BBJ29"/>
      <c r="BBK29"/>
      <c r="BBL29"/>
      <c r="BBM29"/>
      <c r="BBN29"/>
      <c r="BBO29"/>
      <c r="BBP29"/>
      <c r="BBQ29"/>
      <c r="BBR29"/>
      <c r="BBS29"/>
      <c r="BBT29"/>
      <c r="BBU29"/>
      <c r="BBV29"/>
      <c r="BBW29"/>
      <c r="BBX29"/>
      <c r="BBY29"/>
      <c r="BBZ29"/>
      <c r="BCA29"/>
      <c r="BCB29"/>
      <c r="BCC29"/>
      <c r="BCD29"/>
      <c r="BCE29"/>
      <c r="BCF29"/>
      <c r="BCG29"/>
      <c r="BCH29"/>
      <c r="BCI29"/>
      <c r="BCJ29"/>
      <c r="BCK29"/>
      <c r="BCL29"/>
      <c r="BCM29"/>
      <c r="BCN29"/>
      <c r="BCO29"/>
      <c r="BCP29"/>
      <c r="BCQ29"/>
      <c r="BCR29"/>
      <c r="BCS29"/>
      <c r="BCT29"/>
      <c r="BCU29"/>
      <c r="BCV29"/>
      <c r="BCW29"/>
      <c r="BCX29"/>
      <c r="BCY29"/>
      <c r="BCZ29"/>
      <c r="BDA29"/>
      <c r="BDB29"/>
      <c r="BDC29"/>
      <c r="BDD29"/>
      <c r="BDE29"/>
      <c r="BDF29"/>
      <c r="BDG29"/>
      <c r="BDH29"/>
      <c r="BDI29"/>
      <c r="BDJ29"/>
      <c r="BDK29"/>
      <c r="BDL29"/>
      <c r="BDM29"/>
      <c r="BDN29"/>
      <c r="BDO29"/>
      <c r="BDP29"/>
      <c r="BDQ29"/>
      <c r="BDR29"/>
      <c r="BDS29"/>
      <c r="BDT29"/>
      <c r="BDU29"/>
      <c r="BDV29"/>
      <c r="BDW29"/>
      <c r="BDX29"/>
      <c r="BDY29"/>
      <c r="BDZ29"/>
      <c r="BEA29"/>
      <c r="BEB29"/>
      <c r="BEC29"/>
      <c r="BED29"/>
      <c r="BEE29"/>
      <c r="BEF29"/>
      <c r="BEG29"/>
      <c r="BEH29"/>
      <c r="BEI29"/>
      <c r="BEJ29"/>
      <c r="BEK29"/>
      <c r="BEL29"/>
      <c r="BEM29"/>
      <c r="BEN29"/>
      <c r="BEO29"/>
      <c r="BEP29"/>
      <c r="BEQ29"/>
      <c r="BER29"/>
      <c r="BES29"/>
      <c r="BET29"/>
      <c r="BEU29"/>
      <c r="BEV29"/>
      <c r="BEW29"/>
      <c r="BEX29"/>
      <c r="BEY29"/>
      <c r="BEZ29"/>
      <c r="BFA29"/>
      <c r="BFB29"/>
      <c r="BFC29"/>
      <c r="BFD29"/>
      <c r="BFE29"/>
      <c r="BFF29"/>
      <c r="BFG29"/>
      <c r="BFH29"/>
      <c r="BFI29"/>
      <c r="BFJ29"/>
      <c r="BFK29"/>
      <c r="BFL29"/>
      <c r="BFM29"/>
      <c r="BFN29"/>
      <c r="BFO29"/>
      <c r="BFP29"/>
      <c r="BFQ29"/>
      <c r="BFR29"/>
      <c r="BFS29"/>
      <c r="BFT29"/>
      <c r="BFU29"/>
      <c r="BFV29"/>
      <c r="BFW29"/>
      <c r="BFX29"/>
      <c r="BFY29"/>
      <c r="BFZ29"/>
      <c r="BGA29"/>
      <c r="BGB29"/>
      <c r="BGC29"/>
      <c r="BGD29"/>
      <c r="BGE29"/>
      <c r="BGF29"/>
      <c r="BGG29"/>
      <c r="BGH29"/>
      <c r="BGI29"/>
      <c r="BGJ29"/>
      <c r="BGK29"/>
      <c r="BGL29"/>
      <c r="BGM29"/>
      <c r="BGN29"/>
      <c r="BGO29"/>
      <c r="BGP29"/>
      <c r="BGQ29"/>
      <c r="BGR29"/>
      <c r="BGS29"/>
      <c r="BGT29"/>
      <c r="BGU29"/>
      <c r="BGV29"/>
      <c r="BGW29"/>
      <c r="BGX29"/>
      <c r="BGY29"/>
      <c r="BGZ29"/>
      <c r="BHA29"/>
      <c r="BHB29"/>
      <c r="BHC29"/>
      <c r="BHD29"/>
      <c r="BHE29"/>
      <c r="BHF29"/>
      <c r="BHG29"/>
      <c r="BHH29"/>
      <c r="BHI29"/>
      <c r="BHJ29"/>
      <c r="BHK29"/>
      <c r="BHL29"/>
      <c r="BHM29"/>
      <c r="BHN29"/>
      <c r="BHO29"/>
      <c r="BHP29"/>
      <c r="BHQ29"/>
      <c r="BHR29"/>
      <c r="BHS29"/>
      <c r="BHT29"/>
      <c r="BHU29"/>
      <c r="BHV29"/>
      <c r="BHW29"/>
      <c r="BHX29"/>
      <c r="BHY29"/>
      <c r="BHZ29"/>
      <c r="BIA29"/>
      <c r="BIB29"/>
      <c r="BIC29"/>
      <c r="BID29"/>
      <c r="BIE29"/>
      <c r="BIF29"/>
      <c r="BIG29"/>
      <c r="BIH29"/>
      <c r="BII29"/>
      <c r="BIJ29"/>
      <c r="BIK29"/>
      <c r="BIL29"/>
      <c r="BIM29"/>
      <c r="BIN29"/>
      <c r="BIO29"/>
      <c r="BIP29"/>
      <c r="BIQ29"/>
      <c r="BIR29"/>
      <c r="BIS29"/>
      <c r="BIT29"/>
      <c r="BIU29"/>
      <c r="BIV29"/>
      <c r="BIW29"/>
      <c r="BIX29"/>
      <c r="BIY29"/>
      <c r="BIZ29"/>
      <c r="BJA29"/>
      <c r="BJB29"/>
      <c r="BJC29"/>
      <c r="BJD29"/>
      <c r="BJE29"/>
      <c r="BJF29"/>
      <c r="BJG29"/>
      <c r="BJH29"/>
      <c r="BJI29"/>
      <c r="BJJ29"/>
      <c r="BJK29"/>
      <c r="BJL29"/>
      <c r="BJM29"/>
      <c r="BJN29"/>
      <c r="BJO29"/>
      <c r="BJP29"/>
      <c r="BJQ29"/>
      <c r="BJR29"/>
      <c r="BJS29"/>
      <c r="BJT29"/>
      <c r="BJU29"/>
      <c r="BJV29"/>
      <c r="BJW29"/>
      <c r="BJX29"/>
      <c r="BJY29"/>
      <c r="BJZ29"/>
      <c r="BKA29"/>
      <c r="BKB29"/>
      <c r="BKC29"/>
      <c r="BKD29"/>
      <c r="BKE29"/>
      <c r="BKF29"/>
      <c r="BKG29"/>
      <c r="BKH29"/>
      <c r="BKI29"/>
      <c r="BKJ29"/>
      <c r="BKK29"/>
      <c r="BKL29"/>
      <c r="BKM29"/>
      <c r="BKN29"/>
      <c r="BKO29"/>
      <c r="BKP29"/>
      <c r="BKQ29"/>
      <c r="BKR29"/>
      <c r="BKS29"/>
      <c r="BKT29"/>
      <c r="BKU29"/>
      <c r="BKV29"/>
      <c r="BKW29"/>
      <c r="BKX29"/>
      <c r="BKY29"/>
      <c r="BKZ29"/>
      <c r="BLA29"/>
      <c r="BLB29"/>
      <c r="BLC29"/>
      <c r="BLD29"/>
      <c r="BLE29"/>
      <c r="BLF29"/>
      <c r="BLG29"/>
      <c r="BLH29"/>
      <c r="BLI29"/>
      <c r="BLJ29"/>
      <c r="BLK29"/>
      <c r="BLL29"/>
      <c r="BLM29"/>
      <c r="BLN29"/>
      <c r="BLO29"/>
      <c r="BLP29"/>
      <c r="BLQ29"/>
      <c r="BLR29"/>
      <c r="BLS29"/>
      <c r="BLT29"/>
      <c r="BLU29"/>
      <c r="BLV29"/>
      <c r="BLW29"/>
      <c r="BLX29"/>
      <c r="BLY29"/>
      <c r="BLZ29"/>
      <c r="BMA29"/>
      <c r="BMB29"/>
      <c r="BMC29"/>
      <c r="BMD29"/>
      <c r="BME29"/>
      <c r="BMF29"/>
      <c r="BMG29"/>
      <c r="BMH29"/>
      <c r="BMI29"/>
      <c r="BMJ29"/>
      <c r="BMK29"/>
      <c r="BML29"/>
      <c r="BMM29"/>
      <c r="BMN29"/>
      <c r="BMO29"/>
      <c r="BMP29"/>
      <c r="BMQ29"/>
      <c r="BMR29"/>
      <c r="BMS29"/>
      <c r="BMT29"/>
      <c r="BMU29"/>
      <c r="BMV29"/>
      <c r="BMW29"/>
      <c r="BMX29"/>
      <c r="BMY29"/>
      <c r="BMZ29"/>
      <c r="BNA29"/>
      <c r="BNB29"/>
      <c r="BNC29"/>
      <c r="BND29"/>
      <c r="BNE29"/>
      <c r="BNF29"/>
      <c r="BNG29"/>
      <c r="BNH29"/>
      <c r="BNI29"/>
      <c r="BNJ29"/>
      <c r="BNK29"/>
      <c r="BNL29"/>
      <c r="BNM29"/>
      <c r="BNN29"/>
      <c r="BNO29"/>
      <c r="BNP29"/>
      <c r="BNQ29"/>
      <c r="BNR29"/>
      <c r="BNS29"/>
      <c r="BNT29"/>
      <c r="BNU29"/>
      <c r="BNV29"/>
      <c r="BNW29"/>
      <c r="BNX29"/>
      <c r="BNY29"/>
      <c r="BNZ29"/>
      <c r="BOA29"/>
      <c r="BOB29"/>
      <c r="BOC29"/>
      <c r="BOD29"/>
      <c r="BOE29"/>
      <c r="BOF29"/>
      <c r="BOG29"/>
      <c r="BOH29"/>
      <c r="BOI29"/>
      <c r="BOJ29"/>
      <c r="BOK29"/>
      <c r="BOL29"/>
      <c r="BOM29"/>
      <c r="BON29"/>
      <c r="BOO29"/>
      <c r="BOP29"/>
      <c r="BOQ29"/>
      <c r="BOR29"/>
      <c r="BOS29"/>
      <c r="BOT29"/>
      <c r="BOU29"/>
      <c r="BOV29"/>
      <c r="BOW29"/>
      <c r="BOX29"/>
      <c r="BOY29"/>
      <c r="BOZ29"/>
      <c r="BPA29"/>
      <c r="BPB29"/>
      <c r="BPC29"/>
      <c r="BPD29"/>
      <c r="BPE29"/>
      <c r="BPF29"/>
      <c r="BPG29"/>
      <c r="BPH29"/>
      <c r="BPI29"/>
      <c r="BPJ29"/>
      <c r="BPK29"/>
      <c r="BPL29"/>
      <c r="BPM29"/>
      <c r="BPN29"/>
      <c r="BPO29"/>
      <c r="BPP29"/>
      <c r="BPQ29"/>
      <c r="BPR29"/>
      <c r="BPS29"/>
      <c r="BPT29"/>
      <c r="BPU29"/>
      <c r="BPV29"/>
      <c r="BPW29"/>
      <c r="BPX29"/>
      <c r="BPY29"/>
      <c r="BPZ29"/>
      <c r="BQA29"/>
      <c r="BQB29"/>
      <c r="BQC29"/>
      <c r="BQD29"/>
      <c r="BQE29"/>
      <c r="BQF29"/>
      <c r="BQG29"/>
      <c r="BQH29"/>
      <c r="BQI29"/>
      <c r="BQJ29"/>
      <c r="BQK29"/>
      <c r="BQL29"/>
      <c r="BQM29"/>
      <c r="BQN29"/>
      <c r="BQO29"/>
      <c r="BQP29"/>
      <c r="BQQ29"/>
      <c r="BQR29"/>
      <c r="BQS29"/>
      <c r="BQT29"/>
      <c r="BQU29"/>
      <c r="BQV29"/>
      <c r="BQW29"/>
      <c r="BQX29"/>
      <c r="BQY29"/>
      <c r="BQZ29"/>
      <c r="BRA29"/>
      <c r="BRB29"/>
      <c r="BRC29"/>
      <c r="BRD29"/>
      <c r="BRE29"/>
      <c r="BRF29"/>
      <c r="BRG29"/>
      <c r="BRH29"/>
      <c r="BRI29"/>
      <c r="BRJ29"/>
      <c r="BRK29"/>
      <c r="BRL29"/>
      <c r="BRM29"/>
      <c r="BRN29"/>
      <c r="BRO29"/>
      <c r="BRP29"/>
      <c r="BRQ29"/>
      <c r="BRR29"/>
      <c r="BRS29"/>
      <c r="BRT29"/>
      <c r="BRU29"/>
      <c r="BRV29"/>
      <c r="BRW29"/>
      <c r="BRX29"/>
      <c r="BRY29"/>
      <c r="BRZ29"/>
      <c r="BSA29"/>
      <c r="BSB29"/>
      <c r="BSC29"/>
      <c r="BSD29"/>
      <c r="BSE29"/>
      <c r="BSF29"/>
      <c r="BSG29"/>
      <c r="BSH29"/>
      <c r="BSI29"/>
      <c r="BSJ29"/>
      <c r="BSK29"/>
      <c r="BSL29"/>
      <c r="BSM29"/>
      <c r="BSN29"/>
      <c r="BSO29"/>
      <c r="BSP29"/>
      <c r="BSQ29"/>
      <c r="BSR29"/>
      <c r="BSS29"/>
      <c r="BST29"/>
      <c r="BSU29"/>
      <c r="BSV29"/>
      <c r="BSW29"/>
      <c r="BSX29"/>
      <c r="BSY29"/>
      <c r="BSZ29"/>
      <c r="BTA29"/>
      <c r="BTB29"/>
      <c r="BTC29"/>
      <c r="BTD29"/>
      <c r="BTE29"/>
      <c r="BTF29"/>
      <c r="BTG29"/>
      <c r="BTH29"/>
      <c r="BTI29"/>
      <c r="BTJ29"/>
      <c r="BTK29"/>
      <c r="BTL29"/>
      <c r="BTM29"/>
      <c r="BTN29"/>
      <c r="BTO29"/>
      <c r="BTP29"/>
      <c r="BTQ29"/>
      <c r="BTR29"/>
      <c r="BTS29"/>
      <c r="BTT29"/>
      <c r="BTU29"/>
      <c r="BTV29"/>
      <c r="BTW29"/>
      <c r="BTX29"/>
      <c r="BTY29"/>
      <c r="BTZ29"/>
      <c r="BUA29"/>
      <c r="BUB29"/>
      <c r="BUC29"/>
      <c r="BUD29"/>
      <c r="BUE29"/>
      <c r="BUF29"/>
      <c r="BUG29"/>
      <c r="BUH29"/>
      <c r="BUI29"/>
      <c r="BUJ29"/>
      <c r="BUK29"/>
      <c r="BUL29"/>
      <c r="BUM29"/>
      <c r="BUN29"/>
      <c r="BUO29"/>
      <c r="BUP29"/>
      <c r="BUQ29"/>
      <c r="BUR29"/>
      <c r="BUS29"/>
      <c r="BUT29"/>
      <c r="BUU29"/>
      <c r="BUV29"/>
      <c r="BUW29"/>
      <c r="BUX29"/>
      <c r="BUY29"/>
      <c r="BUZ29"/>
      <c r="BVA29"/>
      <c r="BVB29"/>
      <c r="BVC29"/>
      <c r="BVD29"/>
      <c r="BVE29"/>
      <c r="BVF29"/>
      <c r="BVG29"/>
      <c r="BVH29"/>
      <c r="BVI29"/>
      <c r="BVJ29"/>
      <c r="BVK29"/>
      <c r="BVL29"/>
      <c r="BVM29"/>
      <c r="BVN29"/>
      <c r="BVO29"/>
      <c r="BVP29"/>
      <c r="BVQ29"/>
      <c r="BVR29"/>
      <c r="BVS29"/>
      <c r="BVT29"/>
      <c r="BVU29"/>
      <c r="BVV29"/>
      <c r="BVW29"/>
      <c r="BVX29"/>
      <c r="BVY29"/>
      <c r="BVZ29"/>
      <c r="BWA29"/>
      <c r="BWB29"/>
      <c r="BWC29"/>
      <c r="BWD29"/>
      <c r="BWE29"/>
      <c r="BWF29"/>
      <c r="BWG29"/>
      <c r="BWH29"/>
      <c r="BWI29"/>
      <c r="BWJ29"/>
      <c r="BWK29"/>
      <c r="BWL29"/>
      <c r="BWM29"/>
      <c r="BWN29"/>
      <c r="BWO29"/>
      <c r="BWP29"/>
      <c r="BWQ29"/>
      <c r="BWR29"/>
      <c r="BWS29"/>
      <c r="BWT29"/>
      <c r="BWU29"/>
      <c r="BWV29"/>
      <c r="BWW29"/>
      <c r="BWX29"/>
      <c r="BWY29"/>
      <c r="BWZ29"/>
      <c r="BXA29"/>
      <c r="BXB29"/>
      <c r="BXC29"/>
      <c r="BXD29"/>
      <c r="BXE29"/>
      <c r="BXF29"/>
      <c r="BXG29"/>
      <c r="BXH29"/>
      <c r="BXI29"/>
      <c r="BXJ29"/>
      <c r="BXK29"/>
      <c r="BXL29"/>
      <c r="BXM29"/>
      <c r="BXN29"/>
      <c r="BXO29"/>
      <c r="BXP29"/>
      <c r="BXQ29"/>
      <c r="BXR29"/>
      <c r="BXS29"/>
      <c r="BXT29"/>
      <c r="BXU29"/>
      <c r="BXV29"/>
      <c r="BXW29"/>
      <c r="BXX29"/>
      <c r="BXY29"/>
      <c r="BXZ29"/>
      <c r="BYA29"/>
      <c r="BYB29"/>
      <c r="BYC29"/>
      <c r="BYD29"/>
      <c r="BYE29"/>
      <c r="BYF29"/>
      <c r="BYG29"/>
      <c r="BYH29"/>
      <c r="BYI29"/>
      <c r="BYJ29"/>
      <c r="BYK29"/>
      <c r="BYL29"/>
      <c r="BYM29"/>
      <c r="BYN29"/>
      <c r="BYO29"/>
      <c r="BYP29"/>
      <c r="BYQ29"/>
      <c r="BYR29"/>
      <c r="BYS29"/>
      <c r="BYT29"/>
      <c r="BYU29"/>
      <c r="BYV29"/>
      <c r="BYW29"/>
      <c r="BYX29"/>
      <c r="BYY29"/>
      <c r="BYZ29"/>
      <c r="BZA29"/>
      <c r="BZB29"/>
      <c r="BZC29"/>
      <c r="BZD29"/>
      <c r="BZE29"/>
      <c r="BZF29"/>
      <c r="BZG29"/>
      <c r="BZH29"/>
      <c r="BZI29"/>
      <c r="BZJ29"/>
      <c r="BZK29"/>
      <c r="BZL29"/>
      <c r="BZM29"/>
      <c r="BZN29"/>
      <c r="BZO29"/>
      <c r="BZP29"/>
      <c r="BZQ29"/>
      <c r="BZR29"/>
      <c r="BZS29"/>
      <c r="BZT29"/>
      <c r="BZU29"/>
      <c r="BZV29"/>
      <c r="BZW29"/>
      <c r="BZX29"/>
      <c r="BZY29"/>
      <c r="BZZ29"/>
      <c r="CAA29"/>
      <c r="CAB29"/>
      <c r="CAC29"/>
      <c r="CAD29"/>
      <c r="CAE29"/>
      <c r="CAF29"/>
      <c r="CAG29"/>
      <c r="CAH29"/>
      <c r="CAI29"/>
      <c r="CAJ29"/>
      <c r="CAK29"/>
      <c r="CAL29"/>
      <c r="CAM29"/>
      <c r="CAN29"/>
      <c r="CAO29"/>
      <c r="CAP29"/>
      <c r="CAQ29"/>
      <c r="CAR29"/>
      <c r="CAS29"/>
      <c r="CAT29"/>
      <c r="CAU29"/>
      <c r="CAV29"/>
      <c r="CAW29"/>
      <c r="CAX29"/>
      <c r="CAY29"/>
      <c r="CAZ29"/>
      <c r="CBA29"/>
      <c r="CBB29"/>
      <c r="CBC29"/>
      <c r="CBD29"/>
      <c r="CBE29"/>
      <c r="CBF29"/>
      <c r="CBG29"/>
      <c r="CBH29"/>
      <c r="CBI29"/>
      <c r="CBJ29"/>
      <c r="CBK29"/>
      <c r="CBL29"/>
      <c r="CBM29"/>
      <c r="CBN29"/>
      <c r="CBO29"/>
      <c r="CBP29"/>
      <c r="CBQ29"/>
      <c r="CBR29"/>
      <c r="CBS29"/>
      <c r="CBT29"/>
      <c r="CBU29"/>
      <c r="CBV29"/>
      <c r="CBW29"/>
      <c r="CBX29"/>
      <c r="CBY29"/>
      <c r="CBZ29"/>
      <c r="CCA29"/>
      <c r="CCB29"/>
      <c r="CCC29"/>
      <c r="CCD29"/>
      <c r="CCE29"/>
      <c r="CCF29"/>
      <c r="CCG29"/>
      <c r="CCH29"/>
      <c r="CCI29"/>
      <c r="CCJ29"/>
      <c r="CCK29"/>
      <c r="CCL29"/>
      <c r="CCM29"/>
      <c r="CCN29"/>
      <c r="CCO29"/>
      <c r="CCP29"/>
      <c r="CCQ29"/>
      <c r="CCR29"/>
      <c r="CCS29"/>
      <c r="CCT29"/>
      <c r="CCU29"/>
      <c r="CCV29"/>
      <c r="CCW29"/>
      <c r="CCX29"/>
      <c r="CCY29"/>
      <c r="CCZ29"/>
      <c r="CDA29"/>
      <c r="CDB29"/>
      <c r="CDC29"/>
      <c r="CDD29"/>
      <c r="CDE29"/>
      <c r="CDF29"/>
      <c r="CDG29"/>
      <c r="CDH29"/>
      <c r="CDI29"/>
      <c r="CDJ29"/>
      <c r="CDK29"/>
      <c r="CDL29"/>
      <c r="CDM29"/>
      <c r="CDN29"/>
      <c r="CDO29"/>
      <c r="CDP29"/>
      <c r="CDQ29"/>
      <c r="CDR29"/>
      <c r="CDS29"/>
      <c r="CDT29"/>
      <c r="CDU29"/>
      <c r="CDV29"/>
      <c r="CDW29"/>
      <c r="CDX29"/>
      <c r="CDY29"/>
      <c r="CDZ29"/>
      <c r="CEA29"/>
      <c r="CEB29"/>
      <c r="CEC29"/>
      <c r="CED29"/>
      <c r="CEE29"/>
      <c r="CEF29"/>
      <c r="CEG29"/>
      <c r="CEH29"/>
      <c r="CEI29"/>
      <c r="CEJ29"/>
      <c r="CEK29"/>
      <c r="CEL29"/>
      <c r="CEM29"/>
      <c r="CEN29"/>
      <c r="CEO29"/>
      <c r="CEP29"/>
      <c r="CEQ29"/>
      <c r="CER29"/>
      <c r="CES29"/>
      <c r="CET29"/>
      <c r="CEU29"/>
      <c r="CEV29"/>
      <c r="CEW29"/>
      <c r="CEX29"/>
      <c r="CEY29"/>
      <c r="CEZ29"/>
      <c r="CFA29"/>
      <c r="CFB29"/>
      <c r="CFC29"/>
      <c r="CFD29"/>
      <c r="CFE29"/>
      <c r="CFF29"/>
      <c r="CFG29"/>
      <c r="CFH29"/>
      <c r="CFI29"/>
      <c r="CFJ29"/>
      <c r="CFK29"/>
      <c r="CFL29"/>
      <c r="CFM29"/>
      <c r="CFN29"/>
      <c r="CFO29"/>
      <c r="CFP29"/>
      <c r="CFQ29"/>
      <c r="CFR29"/>
      <c r="CFS29"/>
      <c r="CFT29"/>
      <c r="CFU29"/>
      <c r="CFV29"/>
      <c r="CFW29"/>
      <c r="CFX29"/>
      <c r="CFY29"/>
      <c r="CFZ29"/>
      <c r="CGA29"/>
      <c r="CGB29"/>
      <c r="CGC29"/>
      <c r="CGD29"/>
      <c r="CGE29"/>
      <c r="CGF29"/>
      <c r="CGG29"/>
      <c r="CGH29"/>
      <c r="CGI29"/>
      <c r="CGJ29"/>
      <c r="CGK29"/>
      <c r="CGL29"/>
      <c r="CGM29"/>
      <c r="CGN29"/>
      <c r="CGO29"/>
      <c r="CGP29"/>
      <c r="CGQ29"/>
      <c r="CGR29"/>
      <c r="CGS29"/>
      <c r="CGT29"/>
      <c r="CGU29"/>
      <c r="CGV29"/>
      <c r="CGW29"/>
      <c r="CGX29"/>
      <c r="CGY29"/>
      <c r="CGZ29"/>
      <c r="CHA29"/>
      <c r="CHB29"/>
      <c r="CHC29"/>
      <c r="CHD29"/>
      <c r="CHE29"/>
      <c r="CHF29"/>
      <c r="CHG29"/>
      <c r="CHH29"/>
      <c r="CHI29"/>
      <c r="CHJ29"/>
      <c r="CHK29"/>
      <c r="CHL29"/>
      <c r="CHM29"/>
      <c r="CHN29"/>
      <c r="CHO29"/>
      <c r="CHP29"/>
      <c r="CHQ29"/>
      <c r="CHR29"/>
      <c r="CHS29"/>
      <c r="CHT29"/>
      <c r="CHU29"/>
      <c r="CHV29"/>
      <c r="CHW29"/>
      <c r="CHX29"/>
      <c r="CHY29"/>
      <c r="CHZ29"/>
      <c r="CIA29"/>
      <c r="CIB29"/>
      <c r="CIC29"/>
      <c r="CID29"/>
      <c r="CIE29"/>
      <c r="CIF29"/>
      <c r="CIG29"/>
      <c r="CIH29"/>
      <c r="CII29"/>
      <c r="CIJ29"/>
      <c r="CIK29"/>
      <c r="CIL29"/>
      <c r="CIM29"/>
      <c r="CIN29"/>
      <c r="CIO29"/>
      <c r="CIP29"/>
      <c r="CIQ29"/>
      <c r="CIR29"/>
      <c r="CIS29"/>
      <c r="CIT29"/>
      <c r="CIU29"/>
      <c r="CIV29"/>
      <c r="CIW29"/>
      <c r="CIX29"/>
      <c r="CIY29"/>
      <c r="CIZ29"/>
      <c r="CJA29"/>
      <c r="CJB29"/>
      <c r="CJC29"/>
      <c r="CJD29"/>
      <c r="CJE29"/>
      <c r="CJF29"/>
      <c r="CJG29"/>
      <c r="CJH29"/>
      <c r="CJI29"/>
      <c r="CJJ29"/>
      <c r="CJK29"/>
      <c r="CJL29"/>
      <c r="CJM29"/>
      <c r="CJN29"/>
      <c r="CJO29"/>
      <c r="CJP29"/>
      <c r="CJQ29"/>
      <c r="CJR29"/>
      <c r="CJS29"/>
      <c r="CJT29"/>
      <c r="CJU29"/>
      <c r="CJV29"/>
      <c r="CJW29"/>
      <c r="CJX29"/>
      <c r="CJY29"/>
      <c r="CJZ29"/>
      <c r="CKA29"/>
      <c r="CKB29"/>
      <c r="CKC29"/>
      <c r="CKD29"/>
      <c r="CKE29"/>
      <c r="CKF29"/>
      <c r="CKG29"/>
      <c r="CKH29"/>
      <c r="CKI29"/>
      <c r="CKJ29"/>
      <c r="CKK29"/>
      <c r="CKL29"/>
      <c r="CKM29"/>
      <c r="CKN29"/>
      <c r="CKO29"/>
      <c r="CKP29"/>
      <c r="CKQ29"/>
      <c r="CKR29"/>
      <c r="CKS29"/>
      <c r="CKT29"/>
      <c r="CKU29"/>
      <c r="CKV29"/>
      <c r="CKW29"/>
      <c r="CKX29"/>
      <c r="CKY29"/>
      <c r="CKZ29"/>
      <c r="CLA29"/>
      <c r="CLB29"/>
      <c r="CLC29"/>
      <c r="CLD29"/>
      <c r="CLE29"/>
      <c r="CLF29"/>
      <c r="CLG29"/>
      <c r="CLH29"/>
      <c r="CLI29"/>
      <c r="CLJ29"/>
      <c r="CLK29"/>
      <c r="CLL29"/>
      <c r="CLM29"/>
      <c r="CLN29"/>
      <c r="CLO29"/>
      <c r="CLP29"/>
      <c r="CLQ29"/>
      <c r="CLR29"/>
      <c r="CLS29"/>
      <c r="CLT29"/>
      <c r="CLU29"/>
      <c r="CLV29"/>
      <c r="CLW29"/>
      <c r="CLX29"/>
      <c r="CLY29"/>
      <c r="CLZ29"/>
      <c r="CMA29"/>
      <c r="CMB29"/>
      <c r="CMC29"/>
      <c r="CMD29"/>
      <c r="CME29"/>
      <c r="CMF29"/>
      <c r="CMG29"/>
      <c r="CMH29"/>
      <c r="CMI29"/>
      <c r="CMJ29"/>
      <c r="CMK29"/>
      <c r="CML29"/>
      <c r="CMM29"/>
      <c r="CMN29"/>
      <c r="CMO29"/>
      <c r="CMP29"/>
      <c r="CMQ29"/>
      <c r="CMR29"/>
      <c r="CMS29"/>
      <c r="CMT29"/>
      <c r="CMU29"/>
      <c r="CMV29"/>
      <c r="CMW29"/>
      <c r="CMX29"/>
      <c r="CMY29"/>
      <c r="CMZ29"/>
      <c r="CNA29"/>
      <c r="CNB29"/>
      <c r="CNC29"/>
      <c r="CND29"/>
      <c r="CNE29"/>
      <c r="CNF29"/>
      <c r="CNG29"/>
      <c r="CNH29"/>
      <c r="CNI29"/>
      <c r="CNJ29"/>
      <c r="CNK29"/>
      <c r="CNL29"/>
      <c r="CNM29"/>
      <c r="CNN29"/>
      <c r="CNO29"/>
      <c r="CNP29"/>
      <c r="CNQ29"/>
      <c r="CNR29"/>
      <c r="CNS29"/>
      <c r="CNT29"/>
      <c r="CNU29"/>
      <c r="CNV29"/>
      <c r="CNW29"/>
      <c r="CNX29"/>
      <c r="CNY29"/>
      <c r="CNZ29"/>
      <c r="COA29"/>
      <c r="COB29"/>
      <c r="COC29"/>
      <c r="COD29"/>
      <c r="COE29"/>
      <c r="COF29"/>
      <c r="COG29"/>
      <c r="COH29"/>
      <c r="COI29"/>
      <c r="COJ29"/>
      <c r="COK29"/>
      <c r="COL29"/>
      <c r="COM29"/>
      <c r="CON29"/>
      <c r="COO29"/>
      <c r="COP29"/>
      <c r="COQ29"/>
      <c r="COR29"/>
      <c r="COS29"/>
      <c r="COT29"/>
      <c r="COU29"/>
      <c r="COV29"/>
      <c r="COW29"/>
      <c r="COX29"/>
      <c r="COY29"/>
      <c r="COZ29"/>
      <c r="CPA29"/>
      <c r="CPB29"/>
      <c r="CPC29"/>
      <c r="CPD29"/>
      <c r="CPE29"/>
      <c r="CPF29"/>
      <c r="CPG29"/>
      <c r="CPH29"/>
      <c r="CPI29"/>
      <c r="CPJ29"/>
      <c r="CPK29"/>
      <c r="CPL29"/>
      <c r="CPM29"/>
      <c r="CPN29"/>
      <c r="CPO29"/>
      <c r="CPP29"/>
      <c r="CPQ29"/>
      <c r="CPR29"/>
      <c r="CPS29"/>
      <c r="CPT29"/>
      <c r="CPU29"/>
      <c r="CPV29"/>
      <c r="CPW29"/>
      <c r="CPX29"/>
      <c r="CPY29"/>
      <c r="CPZ29"/>
      <c r="CQA29"/>
      <c r="CQB29"/>
      <c r="CQC29"/>
      <c r="CQD29"/>
      <c r="CQE29"/>
      <c r="CQF29"/>
      <c r="CQG29"/>
      <c r="CQH29"/>
      <c r="CQI29"/>
      <c r="CQJ29"/>
      <c r="CQK29"/>
      <c r="CQL29"/>
      <c r="CQM29"/>
      <c r="CQN29"/>
      <c r="CQO29"/>
      <c r="CQP29"/>
      <c r="CQQ29"/>
      <c r="CQR29"/>
      <c r="CQS29"/>
      <c r="CQT29"/>
      <c r="CQU29"/>
      <c r="CQV29"/>
      <c r="CQW29"/>
      <c r="CQX29"/>
      <c r="CQY29"/>
      <c r="CQZ29"/>
      <c r="CRA29"/>
      <c r="CRB29"/>
      <c r="CRC29"/>
      <c r="CRD29"/>
      <c r="CRE29"/>
      <c r="CRF29"/>
      <c r="CRG29"/>
      <c r="CRH29"/>
      <c r="CRI29"/>
      <c r="CRJ29"/>
      <c r="CRK29"/>
      <c r="CRL29"/>
      <c r="CRM29"/>
      <c r="CRN29"/>
      <c r="CRO29"/>
      <c r="CRP29"/>
      <c r="CRQ29"/>
      <c r="CRR29"/>
      <c r="CRS29"/>
      <c r="CRT29"/>
      <c r="CRU29"/>
      <c r="CRV29"/>
      <c r="CRW29"/>
      <c r="CRX29"/>
      <c r="CRY29"/>
      <c r="CRZ29"/>
      <c r="CSA29"/>
      <c r="CSB29"/>
      <c r="CSC29"/>
      <c r="CSD29"/>
      <c r="CSE29"/>
      <c r="CSF29"/>
      <c r="CSG29"/>
      <c r="CSH29"/>
      <c r="CSI29"/>
      <c r="CSJ29"/>
      <c r="CSK29"/>
      <c r="CSL29"/>
      <c r="CSM29"/>
      <c r="CSN29"/>
      <c r="CSO29"/>
      <c r="CSP29"/>
      <c r="CSQ29"/>
      <c r="CSR29"/>
      <c r="CSS29"/>
      <c r="CST29"/>
      <c r="CSU29"/>
      <c r="CSV29"/>
      <c r="CSW29"/>
      <c r="CSX29"/>
      <c r="CSY29"/>
      <c r="CSZ29"/>
      <c r="CTA29"/>
      <c r="CTB29"/>
      <c r="CTC29"/>
      <c r="CTD29"/>
      <c r="CTE29"/>
      <c r="CTF29"/>
      <c r="CTG29"/>
      <c r="CTH29"/>
      <c r="CTI29"/>
      <c r="CTJ29"/>
      <c r="CTK29"/>
      <c r="CTL29"/>
      <c r="CTM29"/>
      <c r="CTN29"/>
      <c r="CTO29"/>
      <c r="CTP29"/>
      <c r="CTQ29"/>
      <c r="CTR29"/>
      <c r="CTS29"/>
      <c r="CTT29"/>
      <c r="CTU29"/>
      <c r="CTV29"/>
      <c r="CTW29"/>
      <c r="CTX29"/>
      <c r="CTY29"/>
      <c r="CTZ29"/>
      <c r="CUA29"/>
      <c r="CUB29"/>
      <c r="CUC29"/>
      <c r="CUD29"/>
      <c r="CUE29"/>
      <c r="CUF29"/>
      <c r="CUG29"/>
      <c r="CUH29"/>
      <c r="CUI29"/>
      <c r="CUJ29"/>
      <c r="CUK29"/>
      <c r="CUL29"/>
      <c r="CUM29"/>
      <c r="CUN29"/>
      <c r="CUO29"/>
      <c r="CUP29"/>
      <c r="CUQ29"/>
      <c r="CUR29"/>
      <c r="CUS29"/>
      <c r="CUT29"/>
      <c r="CUU29"/>
      <c r="CUV29"/>
      <c r="CUW29"/>
      <c r="CUX29"/>
      <c r="CUY29"/>
      <c r="CUZ29"/>
      <c r="CVA29"/>
      <c r="CVB29"/>
      <c r="CVC29"/>
      <c r="CVD29"/>
      <c r="CVE29"/>
      <c r="CVF29"/>
      <c r="CVG29"/>
      <c r="CVH29"/>
      <c r="CVI29"/>
      <c r="CVJ29"/>
      <c r="CVK29"/>
      <c r="CVL29"/>
      <c r="CVM29"/>
      <c r="CVN29"/>
      <c r="CVO29"/>
      <c r="CVP29"/>
      <c r="CVQ29"/>
      <c r="CVR29"/>
      <c r="CVS29"/>
      <c r="CVT29"/>
      <c r="CVU29"/>
      <c r="CVV29"/>
      <c r="CVW29"/>
      <c r="CVX29"/>
      <c r="CVY29"/>
      <c r="CVZ29"/>
      <c r="CWA29"/>
      <c r="CWB29"/>
      <c r="CWC29"/>
      <c r="CWD29"/>
      <c r="CWE29"/>
      <c r="CWF29"/>
      <c r="CWG29"/>
      <c r="CWH29"/>
      <c r="CWI29"/>
      <c r="CWJ29"/>
      <c r="CWK29"/>
      <c r="CWL29"/>
      <c r="CWM29"/>
      <c r="CWN29"/>
      <c r="CWO29"/>
      <c r="CWP29"/>
      <c r="CWQ29"/>
      <c r="CWR29"/>
      <c r="CWS29"/>
      <c r="CWT29"/>
      <c r="CWU29"/>
      <c r="CWV29"/>
      <c r="CWW29"/>
      <c r="CWX29"/>
      <c r="CWY29"/>
      <c r="CWZ29"/>
      <c r="CXA29"/>
      <c r="CXB29"/>
      <c r="CXC29"/>
      <c r="CXD29"/>
      <c r="CXE29"/>
      <c r="CXF29"/>
      <c r="CXG29"/>
      <c r="CXH29"/>
      <c r="CXI29"/>
      <c r="CXJ29"/>
      <c r="CXK29"/>
      <c r="CXL29"/>
      <c r="CXM29"/>
      <c r="CXN29"/>
      <c r="CXO29"/>
      <c r="CXP29"/>
      <c r="CXQ29"/>
      <c r="CXR29"/>
      <c r="CXS29"/>
      <c r="CXT29"/>
      <c r="CXU29"/>
      <c r="CXV29"/>
      <c r="CXW29"/>
      <c r="CXX29"/>
      <c r="CXY29"/>
      <c r="CXZ29"/>
      <c r="CYA29"/>
      <c r="CYB29"/>
      <c r="CYC29"/>
      <c r="CYD29"/>
      <c r="CYE29"/>
      <c r="CYF29"/>
      <c r="CYG29"/>
      <c r="CYH29"/>
      <c r="CYI29"/>
      <c r="CYJ29"/>
      <c r="CYK29"/>
      <c r="CYL29"/>
      <c r="CYM29"/>
      <c r="CYN29"/>
      <c r="CYO29"/>
      <c r="CYP29"/>
      <c r="CYQ29"/>
      <c r="CYR29"/>
      <c r="CYS29"/>
      <c r="CYT29"/>
      <c r="CYU29"/>
      <c r="CYV29"/>
      <c r="CYW29"/>
      <c r="CYX29"/>
      <c r="CYY29"/>
      <c r="CYZ29"/>
      <c r="CZA29"/>
      <c r="CZB29"/>
      <c r="CZC29"/>
      <c r="CZD29"/>
      <c r="CZE29"/>
      <c r="CZF29"/>
      <c r="CZG29"/>
      <c r="CZH29"/>
      <c r="CZI29"/>
      <c r="CZJ29"/>
      <c r="CZK29"/>
      <c r="CZL29"/>
      <c r="CZM29"/>
      <c r="CZN29"/>
      <c r="CZO29"/>
      <c r="CZP29"/>
      <c r="CZQ29"/>
      <c r="CZR29"/>
      <c r="CZS29"/>
      <c r="CZT29"/>
      <c r="CZU29"/>
      <c r="CZV29"/>
      <c r="CZW29"/>
      <c r="CZX29"/>
      <c r="CZY29"/>
      <c r="CZZ29"/>
      <c r="DAA29"/>
      <c r="DAB29"/>
      <c r="DAC29"/>
      <c r="DAD29"/>
      <c r="DAE29"/>
      <c r="DAF29"/>
      <c r="DAG29"/>
      <c r="DAH29"/>
      <c r="DAI29"/>
      <c r="DAJ29"/>
      <c r="DAK29"/>
      <c r="DAL29"/>
      <c r="DAM29"/>
      <c r="DAN29"/>
      <c r="DAO29"/>
      <c r="DAP29"/>
      <c r="DAQ29"/>
      <c r="DAR29"/>
      <c r="DAS29"/>
      <c r="DAT29"/>
      <c r="DAU29"/>
      <c r="DAV29"/>
      <c r="DAW29"/>
      <c r="DAX29"/>
      <c r="DAY29"/>
      <c r="DAZ29"/>
      <c r="DBA29"/>
      <c r="DBB29"/>
      <c r="DBC29"/>
      <c r="DBD29"/>
      <c r="DBE29"/>
      <c r="DBF29"/>
      <c r="DBG29"/>
      <c r="DBH29"/>
      <c r="DBI29"/>
      <c r="DBJ29"/>
      <c r="DBK29"/>
      <c r="DBL29"/>
      <c r="DBM29"/>
      <c r="DBN29"/>
      <c r="DBO29"/>
      <c r="DBP29"/>
      <c r="DBQ29"/>
      <c r="DBR29"/>
      <c r="DBS29"/>
      <c r="DBT29"/>
      <c r="DBU29"/>
      <c r="DBV29"/>
      <c r="DBW29"/>
      <c r="DBX29"/>
      <c r="DBY29"/>
      <c r="DBZ29"/>
      <c r="DCA29"/>
      <c r="DCB29"/>
      <c r="DCC29"/>
      <c r="DCD29"/>
      <c r="DCE29"/>
      <c r="DCF29"/>
      <c r="DCG29"/>
      <c r="DCH29"/>
      <c r="DCI29"/>
      <c r="DCJ29"/>
      <c r="DCK29"/>
      <c r="DCL29"/>
      <c r="DCM29"/>
      <c r="DCN29"/>
      <c r="DCO29"/>
      <c r="DCP29"/>
      <c r="DCQ29"/>
      <c r="DCR29"/>
      <c r="DCS29"/>
      <c r="DCT29"/>
      <c r="DCU29"/>
      <c r="DCV29"/>
      <c r="DCW29"/>
      <c r="DCX29"/>
      <c r="DCY29"/>
      <c r="DCZ29"/>
      <c r="DDA29"/>
      <c r="DDB29"/>
      <c r="DDC29"/>
      <c r="DDD29"/>
      <c r="DDE29"/>
      <c r="DDF29"/>
      <c r="DDG29"/>
      <c r="DDH29"/>
      <c r="DDI29"/>
      <c r="DDJ29"/>
      <c r="DDK29"/>
      <c r="DDL29"/>
      <c r="DDM29"/>
      <c r="DDN29"/>
      <c r="DDO29"/>
      <c r="DDP29"/>
      <c r="DDQ29"/>
      <c r="DDR29"/>
      <c r="DDS29"/>
      <c r="DDT29"/>
      <c r="DDU29"/>
      <c r="DDV29"/>
      <c r="DDW29"/>
      <c r="DDX29"/>
      <c r="DDY29"/>
      <c r="DDZ29"/>
      <c r="DEA29"/>
      <c r="DEB29"/>
      <c r="DEC29"/>
      <c r="DED29"/>
      <c r="DEE29"/>
      <c r="DEF29"/>
      <c r="DEG29"/>
      <c r="DEH29"/>
      <c r="DEI29"/>
      <c r="DEJ29"/>
      <c r="DEK29"/>
      <c r="DEL29"/>
      <c r="DEM29"/>
      <c r="DEN29"/>
      <c r="DEO29"/>
      <c r="DEP29"/>
      <c r="DEQ29"/>
      <c r="DER29"/>
      <c r="DES29"/>
      <c r="DET29"/>
      <c r="DEU29"/>
      <c r="DEV29"/>
      <c r="DEW29"/>
      <c r="DEX29"/>
      <c r="DEY29"/>
      <c r="DEZ29"/>
      <c r="DFA29"/>
      <c r="DFB29"/>
      <c r="DFC29"/>
      <c r="DFD29"/>
      <c r="DFE29"/>
      <c r="DFF29"/>
      <c r="DFG29"/>
      <c r="DFH29"/>
      <c r="DFI29"/>
      <c r="DFJ29"/>
      <c r="DFK29"/>
      <c r="DFL29"/>
      <c r="DFM29"/>
      <c r="DFN29"/>
      <c r="DFO29"/>
      <c r="DFP29"/>
      <c r="DFQ29"/>
      <c r="DFR29"/>
      <c r="DFS29"/>
      <c r="DFT29"/>
      <c r="DFU29"/>
      <c r="DFV29"/>
      <c r="DFW29"/>
      <c r="DFX29"/>
      <c r="DFY29"/>
      <c r="DFZ29"/>
      <c r="DGA29"/>
      <c r="DGB29"/>
      <c r="DGC29"/>
      <c r="DGD29"/>
      <c r="DGE29"/>
      <c r="DGF29"/>
      <c r="DGG29"/>
      <c r="DGH29"/>
      <c r="DGI29"/>
      <c r="DGJ29"/>
      <c r="DGK29"/>
      <c r="DGL29"/>
      <c r="DGM29"/>
      <c r="DGN29"/>
      <c r="DGO29"/>
      <c r="DGP29"/>
      <c r="DGQ29"/>
      <c r="DGR29"/>
      <c r="DGS29"/>
      <c r="DGT29"/>
      <c r="DGU29"/>
      <c r="DGV29"/>
      <c r="DGW29"/>
      <c r="DGX29"/>
      <c r="DGY29"/>
      <c r="DGZ29"/>
      <c r="DHA29"/>
      <c r="DHB29"/>
      <c r="DHC29"/>
      <c r="DHD29"/>
      <c r="DHE29"/>
      <c r="DHF29"/>
      <c r="DHG29"/>
      <c r="DHH29"/>
      <c r="DHI29"/>
      <c r="DHJ29"/>
      <c r="DHK29"/>
      <c r="DHL29"/>
      <c r="DHM29"/>
      <c r="DHN29"/>
      <c r="DHO29"/>
      <c r="DHP29"/>
      <c r="DHQ29"/>
      <c r="DHR29"/>
      <c r="DHS29"/>
      <c r="DHT29"/>
      <c r="DHU29"/>
      <c r="DHV29"/>
      <c r="DHW29"/>
      <c r="DHX29"/>
      <c r="DHY29"/>
      <c r="DHZ29"/>
      <c r="DIA29"/>
      <c r="DIB29"/>
      <c r="DIC29"/>
      <c r="DID29"/>
      <c r="DIE29"/>
      <c r="DIF29"/>
      <c r="DIG29"/>
      <c r="DIH29"/>
      <c r="DII29"/>
      <c r="DIJ29"/>
      <c r="DIK29"/>
      <c r="DIL29"/>
      <c r="DIM29"/>
      <c r="DIN29"/>
      <c r="DIO29"/>
      <c r="DIP29"/>
      <c r="DIQ29"/>
      <c r="DIR29"/>
      <c r="DIS29"/>
      <c r="DIT29"/>
      <c r="DIU29"/>
      <c r="DIV29"/>
      <c r="DIW29"/>
      <c r="DIX29"/>
      <c r="DIY29"/>
      <c r="DIZ29"/>
      <c r="DJA29"/>
      <c r="DJB29"/>
      <c r="DJC29"/>
      <c r="DJD29"/>
      <c r="DJE29"/>
      <c r="DJF29"/>
      <c r="DJG29"/>
      <c r="DJH29"/>
      <c r="DJI29"/>
      <c r="DJJ29"/>
      <c r="DJK29"/>
      <c r="DJL29"/>
      <c r="DJM29"/>
      <c r="DJN29"/>
      <c r="DJO29"/>
      <c r="DJP29"/>
      <c r="DJQ29"/>
      <c r="DJR29"/>
      <c r="DJS29"/>
      <c r="DJT29"/>
      <c r="DJU29"/>
      <c r="DJV29"/>
      <c r="DJW29"/>
      <c r="DJX29"/>
      <c r="DJY29"/>
      <c r="DJZ29"/>
      <c r="DKA29"/>
      <c r="DKB29"/>
      <c r="DKC29"/>
      <c r="DKD29"/>
      <c r="DKE29"/>
      <c r="DKF29"/>
      <c r="DKG29"/>
      <c r="DKH29"/>
      <c r="DKI29"/>
      <c r="DKJ29"/>
      <c r="DKK29"/>
      <c r="DKL29"/>
      <c r="DKM29"/>
      <c r="DKN29"/>
      <c r="DKO29"/>
      <c r="DKP29"/>
      <c r="DKQ29"/>
      <c r="DKR29"/>
      <c r="DKS29"/>
      <c r="DKT29"/>
      <c r="DKU29"/>
      <c r="DKV29"/>
      <c r="DKW29"/>
      <c r="DKX29"/>
      <c r="DKY29"/>
      <c r="DKZ29"/>
      <c r="DLA29"/>
      <c r="DLB29"/>
      <c r="DLC29"/>
      <c r="DLD29"/>
      <c r="DLE29"/>
      <c r="DLF29"/>
      <c r="DLG29"/>
      <c r="DLH29"/>
      <c r="DLI29"/>
      <c r="DLJ29"/>
      <c r="DLK29"/>
      <c r="DLL29"/>
      <c r="DLM29"/>
      <c r="DLN29"/>
      <c r="DLO29"/>
      <c r="DLP29"/>
      <c r="DLQ29"/>
      <c r="DLR29"/>
      <c r="DLS29"/>
      <c r="DLT29"/>
      <c r="DLU29"/>
      <c r="DLV29"/>
      <c r="DLW29"/>
      <c r="DLX29"/>
      <c r="DLY29"/>
      <c r="DLZ29"/>
      <c r="DMA29"/>
      <c r="DMB29"/>
      <c r="DMC29"/>
      <c r="DMD29"/>
      <c r="DME29"/>
      <c r="DMF29"/>
      <c r="DMG29"/>
      <c r="DMH29"/>
      <c r="DMI29"/>
      <c r="DMJ29"/>
      <c r="DMK29"/>
      <c r="DML29"/>
      <c r="DMM29"/>
      <c r="DMN29"/>
      <c r="DMO29"/>
      <c r="DMP29"/>
      <c r="DMQ29"/>
      <c r="DMR29"/>
      <c r="DMS29"/>
      <c r="DMT29"/>
      <c r="DMU29"/>
      <c r="DMV29"/>
      <c r="DMW29"/>
      <c r="DMX29"/>
      <c r="DMY29"/>
      <c r="DMZ29"/>
      <c r="DNA29"/>
      <c r="DNB29"/>
      <c r="DNC29"/>
      <c r="DND29"/>
      <c r="DNE29"/>
      <c r="DNF29"/>
      <c r="DNG29"/>
      <c r="DNH29"/>
      <c r="DNI29"/>
      <c r="DNJ29"/>
      <c r="DNK29"/>
      <c r="DNL29"/>
      <c r="DNM29"/>
      <c r="DNN29"/>
      <c r="DNO29"/>
      <c r="DNP29"/>
      <c r="DNQ29"/>
      <c r="DNR29"/>
      <c r="DNS29"/>
      <c r="DNT29"/>
      <c r="DNU29"/>
      <c r="DNV29"/>
      <c r="DNW29"/>
      <c r="DNX29"/>
      <c r="DNY29"/>
      <c r="DNZ29"/>
      <c r="DOA29"/>
      <c r="DOB29"/>
      <c r="DOC29"/>
      <c r="DOD29"/>
      <c r="DOE29"/>
      <c r="DOF29"/>
      <c r="DOG29"/>
      <c r="DOH29"/>
      <c r="DOI29"/>
      <c r="DOJ29"/>
      <c r="DOK29"/>
      <c r="DOL29"/>
      <c r="DOM29"/>
      <c r="DON29"/>
      <c r="DOO29"/>
      <c r="DOP29"/>
      <c r="DOQ29"/>
      <c r="DOR29"/>
      <c r="DOS29"/>
      <c r="DOT29"/>
      <c r="DOU29"/>
      <c r="DOV29"/>
      <c r="DOW29"/>
      <c r="DOX29"/>
      <c r="DOY29"/>
      <c r="DOZ29"/>
      <c r="DPA29"/>
      <c r="DPB29"/>
      <c r="DPC29"/>
      <c r="DPD29"/>
      <c r="DPE29"/>
      <c r="DPF29"/>
      <c r="DPG29"/>
      <c r="DPH29"/>
      <c r="DPI29"/>
      <c r="DPJ29"/>
      <c r="DPK29"/>
      <c r="DPL29"/>
      <c r="DPM29"/>
      <c r="DPN29"/>
      <c r="DPO29"/>
      <c r="DPP29"/>
      <c r="DPQ29"/>
      <c r="DPR29"/>
      <c r="DPS29"/>
      <c r="DPT29"/>
      <c r="DPU29"/>
      <c r="DPV29"/>
      <c r="DPW29"/>
      <c r="DPX29"/>
      <c r="DPY29"/>
      <c r="DPZ29"/>
      <c r="DQA29"/>
      <c r="DQB29"/>
      <c r="DQC29"/>
      <c r="DQD29"/>
      <c r="DQE29"/>
      <c r="DQF29"/>
      <c r="DQG29"/>
      <c r="DQH29"/>
      <c r="DQI29"/>
      <c r="DQJ29"/>
      <c r="DQK29"/>
      <c r="DQL29"/>
      <c r="DQM29"/>
      <c r="DQN29"/>
      <c r="DQO29"/>
      <c r="DQP29"/>
      <c r="DQQ29"/>
      <c r="DQR29"/>
      <c r="DQS29"/>
      <c r="DQT29"/>
      <c r="DQU29"/>
      <c r="DQV29"/>
      <c r="DQW29"/>
      <c r="DQX29"/>
      <c r="DQY29"/>
      <c r="DQZ29"/>
      <c r="DRA29"/>
      <c r="DRB29"/>
      <c r="DRC29"/>
      <c r="DRD29"/>
      <c r="DRE29"/>
      <c r="DRF29"/>
      <c r="DRG29"/>
      <c r="DRH29"/>
      <c r="DRI29"/>
      <c r="DRJ29"/>
      <c r="DRK29"/>
      <c r="DRL29"/>
      <c r="DRM29"/>
      <c r="DRN29"/>
      <c r="DRO29"/>
      <c r="DRP29"/>
      <c r="DRQ29"/>
      <c r="DRR29"/>
      <c r="DRS29"/>
      <c r="DRT29"/>
      <c r="DRU29"/>
      <c r="DRV29"/>
      <c r="DRW29"/>
      <c r="DRX29"/>
      <c r="DRY29"/>
      <c r="DRZ29"/>
      <c r="DSA29"/>
      <c r="DSB29"/>
      <c r="DSC29"/>
      <c r="DSD29"/>
      <c r="DSE29"/>
      <c r="DSF29"/>
      <c r="DSG29"/>
      <c r="DSH29"/>
      <c r="DSI29"/>
      <c r="DSJ29"/>
      <c r="DSK29"/>
      <c r="DSL29"/>
      <c r="DSM29"/>
      <c r="DSN29"/>
      <c r="DSO29"/>
      <c r="DSP29"/>
      <c r="DSQ29"/>
      <c r="DSR29"/>
      <c r="DSS29"/>
      <c r="DST29"/>
      <c r="DSU29"/>
      <c r="DSV29"/>
      <c r="DSW29"/>
      <c r="DSX29"/>
      <c r="DSY29"/>
      <c r="DSZ29"/>
      <c r="DTA29"/>
      <c r="DTB29"/>
      <c r="DTC29"/>
      <c r="DTD29"/>
      <c r="DTE29"/>
      <c r="DTF29"/>
      <c r="DTG29"/>
      <c r="DTH29"/>
      <c r="DTI29"/>
      <c r="DTJ29"/>
      <c r="DTK29"/>
      <c r="DTL29"/>
      <c r="DTM29"/>
      <c r="DTN29"/>
      <c r="DTO29"/>
      <c r="DTP29"/>
      <c r="DTQ29"/>
      <c r="DTR29"/>
      <c r="DTS29"/>
      <c r="DTT29"/>
      <c r="DTU29"/>
      <c r="DTV29"/>
      <c r="DTW29"/>
      <c r="DTX29"/>
      <c r="DTY29"/>
      <c r="DTZ29"/>
      <c r="DUA29"/>
      <c r="DUB29"/>
      <c r="DUC29"/>
      <c r="DUD29"/>
      <c r="DUE29"/>
      <c r="DUF29"/>
      <c r="DUG29"/>
      <c r="DUH29"/>
      <c r="DUI29"/>
      <c r="DUJ29"/>
      <c r="DUK29"/>
      <c r="DUL29"/>
      <c r="DUM29"/>
      <c r="DUN29"/>
      <c r="DUO29"/>
      <c r="DUP29"/>
      <c r="DUQ29"/>
      <c r="DUR29"/>
      <c r="DUS29"/>
      <c r="DUT29"/>
      <c r="DUU29"/>
      <c r="DUV29"/>
      <c r="DUW29"/>
      <c r="DUX29"/>
      <c r="DUY29"/>
      <c r="DUZ29"/>
      <c r="DVA29"/>
      <c r="DVB29"/>
      <c r="DVC29"/>
      <c r="DVD29"/>
      <c r="DVE29"/>
      <c r="DVF29"/>
      <c r="DVG29"/>
      <c r="DVH29"/>
      <c r="DVI29"/>
      <c r="DVJ29"/>
      <c r="DVK29"/>
      <c r="DVL29"/>
      <c r="DVM29"/>
      <c r="DVN29"/>
      <c r="DVO29"/>
      <c r="DVP29"/>
      <c r="DVQ29"/>
      <c r="DVR29"/>
      <c r="DVS29"/>
      <c r="DVT29"/>
      <c r="DVU29"/>
      <c r="DVV29"/>
      <c r="DVW29"/>
      <c r="DVX29"/>
      <c r="DVY29"/>
      <c r="DVZ29"/>
      <c r="DWA29"/>
      <c r="DWB29"/>
      <c r="DWC29"/>
      <c r="DWD29"/>
      <c r="DWE29"/>
      <c r="DWF29"/>
      <c r="DWG29"/>
      <c r="DWH29"/>
      <c r="DWI29"/>
      <c r="DWJ29"/>
      <c r="DWK29"/>
      <c r="DWL29"/>
      <c r="DWM29"/>
      <c r="DWN29"/>
      <c r="DWO29"/>
      <c r="DWP29"/>
      <c r="DWQ29"/>
      <c r="DWR29"/>
      <c r="DWS29"/>
      <c r="DWT29"/>
      <c r="DWU29"/>
      <c r="DWV29"/>
      <c r="DWW29"/>
      <c r="DWX29"/>
      <c r="DWY29"/>
      <c r="DWZ29"/>
      <c r="DXA29"/>
      <c r="DXB29"/>
      <c r="DXC29"/>
      <c r="DXD29"/>
      <c r="DXE29"/>
      <c r="DXF29"/>
      <c r="DXG29"/>
      <c r="DXH29"/>
      <c r="DXI29"/>
      <c r="DXJ29"/>
      <c r="DXK29"/>
      <c r="DXL29"/>
      <c r="DXM29"/>
      <c r="DXN29"/>
      <c r="DXO29"/>
      <c r="DXP29"/>
      <c r="DXQ29"/>
      <c r="DXR29"/>
      <c r="DXS29"/>
      <c r="DXT29"/>
      <c r="DXU29"/>
      <c r="DXV29"/>
      <c r="DXW29"/>
      <c r="DXX29"/>
      <c r="DXY29"/>
      <c r="DXZ29"/>
      <c r="DYA29"/>
      <c r="DYB29"/>
      <c r="DYC29"/>
      <c r="DYD29"/>
      <c r="DYE29"/>
      <c r="DYF29"/>
      <c r="DYG29"/>
      <c r="DYH29"/>
      <c r="DYI29"/>
      <c r="DYJ29"/>
      <c r="DYK29"/>
      <c r="DYL29"/>
      <c r="DYM29"/>
      <c r="DYN29"/>
      <c r="DYO29"/>
      <c r="DYP29"/>
      <c r="DYQ29"/>
      <c r="DYR29"/>
      <c r="DYS29"/>
      <c r="DYT29"/>
      <c r="DYU29"/>
      <c r="DYV29"/>
      <c r="DYW29"/>
      <c r="DYX29"/>
      <c r="DYY29"/>
      <c r="DYZ29"/>
      <c r="DZA29"/>
      <c r="DZB29"/>
      <c r="DZC29"/>
      <c r="DZD29"/>
      <c r="DZE29"/>
      <c r="DZF29"/>
      <c r="DZG29"/>
      <c r="DZH29"/>
      <c r="DZI29"/>
      <c r="DZJ29"/>
      <c r="DZK29"/>
      <c r="DZL29"/>
      <c r="DZM29"/>
      <c r="DZN29"/>
      <c r="DZO29"/>
      <c r="DZP29"/>
      <c r="DZQ29"/>
      <c r="DZR29"/>
      <c r="DZS29"/>
      <c r="DZT29"/>
      <c r="DZU29"/>
      <c r="DZV29"/>
      <c r="DZW29"/>
      <c r="DZX29"/>
      <c r="DZY29"/>
      <c r="DZZ29"/>
      <c r="EAA29"/>
      <c r="EAB29"/>
      <c r="EAC29"/>
      <c r="EAD29"/>
      <c r="EAE29"/>
      <c r="EAF29"/>
      <c r="EAG29"/>
      <c r="EAH29"/>
      <c r="EAI29"/>
      <c r="EAJ29"/>
      <c r="EAK29"/>
      <c r="EAL29"/>
      <c r="EAM29"/>
      <c r="EAN29"/>
      <c r="EAO29"/>
      <c r="EAP29"/>
      <c r="EAQ29"/>
      <c r="EAR29"/>
      <c r="EAS29"/>
      <c r="EAT29"/>
      <c r="EAU29"/>
      <c r="EAV29"/>
      <c r="EAW29"/>
      <c r="EAX29"/>
      <c r="EAY29"/>
      <c r="EAZ29"/>
      <c r="EBA29"/>
      <c r="EBB29"/>
      <c r="EBC29"/>
      <c r="EBD29"/>
      <c r="EBE29"/>
      <c r="EBF29"/>
      <c r="EBG29"/>
      <c r="EBH29"/>
      <c r="EBI29"/>
      <c r="EBJ29"/>
      <c r="EBK29"/>
      <c r="EBL29"/>
      <c r="EBM29"/>
      <c r="EBN29"/>
      <c r="EBO29"/>
      <c r="EBP29"/>
      <c r="EBQ29"/>
      <c r="EBR29"/>
      <c r="EBS29"/>
      <c r="EBT29"/>
      <c r="EBU29"/>
      <c r="EBV29"/>
      <c r="EBW29"/>
      <c r="EBX29"/>
      <c r="EBY29"/>
      <c r="EBZ29"/>
      <c r="ECA29"/>
      <c r="ECB29"/>
      <c r="ECC29"/>
      <c r="ECD29"/>
      <c r="ECE29"/>
      <c r="ECF29"/>
      <c r="ECG29"/>
      <c r="ECH29"/>
      <c r="ECI29"/>
      <c r="ECJ29"/>
      <c r="ECK29"/>
      <c r="ECL29"/>
      <c r="ECM29"/>
      <c r="ECN29"/>
      <c r="ECO29"/>
      <c r="ECP29"/>
      <c r="ECQ29"/>
      <c r="ECR29"/>
      <c r="ECS29"/>
      <c r="ECT29"/>
      <c r="ECU29"/>
      <c r="ECV29"/>
      <c r="ECW29"/>
      <c r="ECX29"/>
      <c r="ECY29"/>
      <c r="ECZ29"/>
      <c r="EDA29"/>
      <c r="EDB29"/>
      <c r="EDC29"/>
      <c r="EDD29"/>
      <c r="EDE29"/>
      <c r="EDF29"/>
      <c r="EDG29"/>
      <c r="EDH29"/>
      <c r="EDI29"/>
      <c r="EDJ29"/>
      <c r="EDK29"/>
      <c r="EDL29"/>
      <c r="EDM29"/>
      <c r="EDN29"/>
      <c r="EDO29"/>
      <c r="EDP29"/>
      <c r="EDQ29"/>
      <c r="EDR29"/>
      <c r="EDS29"/>
      <c r="EDT29"/>
      <c r="EDU29"/>
      <c r="EDV29"/>
      <c r="EDW29"/>
      <c r="EDX29"/>
      <c r="EDY29"/>
      <c r="EDZ29"/>
      <c r="EEA29"/>
      <c r="EEB29"/>
      <c r="EEC29"/>
      <c r="EED29"/>
      <c r="EEE29"/>
      <c r="EEF29"/>
      <c r="EEG29"/>
      <c r="EEH29"/>
      <c r="EEI29"/>
      <c r="EEJ29"/>
      <c r="EEK29"/>
      <c r="EEL29"/>
      <c r="EEM29"/>
      <c r="EEN29"/>
      <c r="EEO29"/>
      <c r="EEP29"/>
      <c r="EEQ29"/>
      <c r="EER29"/>
      <c r="EES29"/>
      <c r="EET29"/>
      <c r="EEU29"/>
      <c r="EEV29"/>
      <c r="EEW29"/>
      <c r="EEX29"/>
      <c r="EEY29"/>
      <c r="EEZ29"/>
      <c r="EFA29"/>
      <c r="EFB29"/>
      <c r="EFC29"/>
      <c r="EFD29"/>
      <c r="EFE29"/>
      <c r="EFF29"/>
      <c r="EFG29"/>
      <c r="EFH29"/>
      <c r="EFI29"/>
      <c r="EFJ29"/>
      <c r="EFK29"/>
      <c r="EFL29"/>
      <c r="EFM29"/>
      <c r="EFN29"/>
      <c r="EFO29"/>
      <c r="EFP29"/>
      <c r="EFQ29"/>
      <c r="EFR29"/>
      <c r="EFS29"/>
      <c r="EFT29"/>
      <c r="EFU29"/>
      <c r="EFV29"/>
      <c r="EFW29"/>
      <c r="EFX29"/>
      <c r="EFY29"/>
      <c r="EFZ29"/>
      <c r="EGA29"/>
      <c r="EGB29"/>
      <c r="EGC29"/>
      <c r="EGD29"/>
      <c r="EGE29"/>
      <c r="EGF29"/>
      <c r="EGG29"/>
      <c r="EGH29"/>
      <c r="EGI29"/>
      <c r="EGJ29"/>
      <c r="EGK29"/>
      <c r="EGL29"/>
      <c r="EGM29"/>
      <c r="EGN29"/>
      <c r="EGO29"/>
      <c r="EGP29"/>
      <c r="EGQ29"/>
      <c r="EGR29"/>
      <c r="EGS29"/>
      <c r="EGT29"/>
      <c r="EGU29"/>
      <c r="EGV29"/>
      <c r="EGW29"/>
      <c r="EGX29"/>
      <c r="EGY29"/>
      <c r="EGZ29"/>
      <c r="EHA29"/>
      <c r="EHB29"/>
      <c r="EHC29"/>
      <c r="EHD29"/>
      <c r="EHE29"/>
      <c r="EHF29"/>
      <c r="EHG29"/>
      <c r="EHH29"/>
      <c r="EHI29"/>
      <c r="EHJ29"/>
      <c r="EHK29"/>
      <c r="EHL29"/>
      <c r="EHM29"/>
      <c r="EHN29"/>
      <c r="EHO29"/>
      <c r="EHP29"/>
      <c r="EHQ29"/>
      <c r="EHR29"/>
      <c r="EHS29"/>
      <c r="EHT29"/>
      <c r="EHU29"/>
      <c r="EHV29"/>
      <c r="EHW29"/>
      <c r="EHX29"/>
      <c r="EHY29"/>
      <c r="EHZ29"/>
      <c r="EIA29"/>
      <c r="EIB29"/>
      <c r="EIC29"/>
      <c r="EID29"/>
      <c r="EIE29"/>
      <c r="EIF29"/>
      <c r="EIG29"/>
      <c r="EIH29"/>
      <c r="EII29"/>
      <c r="EIJ29"/>
      <c r="EIK29"/>
      <c r="EIL29"/>
      <c r="EIM29"/>
      <c r="EIN29"/>
      <c r="EIO29"/>
      <c r="EIP29"/>
      <c r="EIQ29"/>
      <c r="EIR29"/>
      <c r="EIS29"/>
      <c r="EIT29"/>
      <c r="EIU29"/>
      <c r="EIV29"/>
      <c r="EIW29"/>
      <c r="EIX29"/>
      <c r="EIY29"/>
      <c r="EIZ29"/>
      <c r="EJA29"/>
      <c r="EJB29"/>
      <c r="EJC29"/>
      <c r="EJD29"/>
      <c r="EJE29"/>
      <c r="EJF29"/>
      <c r="EJG29"/>
      <c r="EJH29"/>
      <c r="EJI29"/>
      <c r="EJJ29"/>
      <c r="EJK29"/>
      <c r="EJL29"/>
      <c r="EJM29"/>
      <c r="EJN29"/>
      <c r="EJO29"/>
      <c r="EJP29"/>
      <c r="EJQ29"/>
      <c r="EJR29"/>
      <c r="EJS29"/>
      <c r="EJT29"/>
      <c r="EJU29"/>
      <c r="EJV29"/>
      <c r="EJW29"/>
      <c r="EJX29"/>
      <c r="EJY29"/>
      <c r="EJZ29"/>
      <c r="EKA29"/>
      <c r="EKB29"/>
      <c r="EKC29"/>
      <c r="EKD29"/>
      <c r="EKE29"/>
      <c r="EKF29"/>
      <c r="EKG29"/>
      <c r="EKH29"/>
      <c r="EKI29"/>
      <c r="EKJ29"/>
      <c r="EKK29"/>
      <c r="EKL29"/>
      <c r="EKM29"/>
      <c r="EKN29"/>
      <c r="EKO29"/>
      <c r="EKP29"/>
      <c r="EKQ29"/>
      <c r="EKR29"/>
      <c r="EKS29"/>
      <c r="EKT29"/>
      <c r="EKU29"/>
      <c r="EKV29"/>
      <c r="EKW29"/>
      <c r="EKX29"/>
      <c r="EKY29"/>
      <c r="EKZ29"/>
      <c r="ELA29"/>
      <c r="ELB29"/>
      <c r="ELC29"/>
      <c r="ELD29"/>
      <c r="ELE29"/>
      <c r="ELF29"/>
      <c r="ELG29"/>
      <c r="ELH29"/>
      <c r="ELI29"/>
      <c r="ELJ29"/>
      <c r="ELK29"/>
      <c r="ELL29"/>
      <c r="ELM29"/>
      <c r="ELN29"/>
      <c r="ELO29"/>
      <c r="ELP29"/>
      <c r="ELQ29"/>
      <c r="ELR29"/>
      <c r="ELS29"/>
      <c r="ELT29"/>
      <c r="ELU29"/>
      <c r="ELV29"/>
      <c r="ELW29"/>
      <c r="ELX29"/>
      <c r="ELY29"/>
      <c r="ELZ29"/>
      <c r="EMA29"/>
      <c r="EMB29"/>
      <c r="EMC29"/>
      <c r="EMD29"/>
      <c r="EME29"/>
      <c r="EMF29"/>
      <c r="EMG29"/>
      <c r="EMH29"/>
      <c r="EMI29"/>
      <c r="EMJ29"/>
      <c r="EMK29"/>
      <c r="EML29"/>
      <c r="EMM29"/>
      <c r="EMN29"/>
      <c r="EMO29"/>
      <c r="EMP29"/>
      <c r="EMQ29"/>
      <c r="EMR29"/>
      <c r="EMS29"/>
      <c r="EMT29"/>
      <c r="EMU29"/>
      <c r="EMV29"/>
      <c r="EMW29"/>
      <c r="EMX29"/>
      <c r="EMY29"/>
      <c r="EMZ29"/>
      <c r="ENA29"/>
      <c r="ENB29"/>
      <c r="ENC29"/>
      <c r="END29"/>
      <c r="ENE29"/>
      <c r="ENF29"/>
      <c r="ENG29"/>
      <c r="ENH29"/>
      <c r="ENI29"/>
      <c r="ENJ29"/>
      <c r="ENK29"/>
      <c r="ENL29"/>
      <c r="ENM29"/>
      <c r="ENN29"/>
      <c r="ENO29"/>
      <c r="ENP29"/>
      <c r="ENQ29"/>
      <c r="ENR29"/>
      <c r="ENS29"/>
      <c r="ENT29"/>
      <c r="ENU29"/>
      <c r="ENV29"/>
      <c r="ENW29"/>
      <c r="ENX29"/>
      <c r="ENY29"/>
      <c r="ENZ29"/>
      <c r="EOA29"/>
      <c r="EOB29"/>
      <c r="EOC29"/>
      <c r="EOD29"/>
      <c r="EOE29"/>
      <c r="EOF29"/>
      <c r="EOG29"/>
      <c r="EOH29"/>
      <c r="EOI29"/>
      <c r="EOJ29"/>
      <c r="EOK29"/>
      <c r="EOL29"/>
      <c r="EOM29"/>
      <c r="EON29"/>
      <c r="EOO29"/>
      <c r="EOP29"/>
      <c r="EOQ29"/>
      <c r="EOR29"/>
      <c r="EOS29"/>
      <c r="EOT29"/>
      <c r="EOU29"/>
      <c r="EOV29"/>
      <c r="EOW29"/>
      <c r="EOX29"/>
      <c r="EOY29"/>
      <c r="EOZ29"/>
      <c r="EPA29"/>
      <c r="EPB29"/>
      <c r="EPC29"/>
      <c r="EPD29"/>
      <c r="EPE29"/>
      <c r="EPF29"/>
      <c r="EPG29"/>
      <c r="EPH29"/>
      <c r="EPI29"/>
      <c r="EPJ29"/>
      <c r="EPK29"/>
      <c r="EPL29"/>
      <c r="EPM29"/>
      <c r="EPN29"/>
      <c r="EPO29"/>
      <c r="EPP29"/>
      <c r="EPQ29"/>
      <c r="EPR29"/>
      <c r="EPS29"/>
      <c r="EPT29"/>
      <c r="EPU29"/>
      <c r="EPV29"/>
      <c r="EPW29"/>
      <c r="EPX29"/>
      <c r="EPY29"/>
      <c r="EPZ29"/>
      <c r="EQA29"/>
      <c r="EQB29"/>
      <c r="EQC29"/>
      <c r="EQD29"/>
      <c r="EQE29"/>
      <c r="EQF29"/>
      <c r="EQG29"/>
      <c r="EQH29"/>
      <c r="EQI29"/>
      <c r="EQJ29"/>
      <c r="EQK29"/>
      <c r="EQL29"/>
      <c r="EQM29"/>
      <c r="EQN29"/>
      <c r="EQO29"/>
      <c r="EQP29"/>
      <c r="EQQ29"/>
      <c r="EQR29"/>
      <c r="EQS29"/>
      <c r="EQT29"/>
      <c r="EQU29"/>
      <c r="EQV29"/>
      <c r="EQW29"/>
      <c r="EQX29"/>
      <c r="EQY29"/>
      <c r="EQZ29"/>
      <c r="ERA29"/>
      <c r="ERB29"/>
      <c r="ERC29"/>
      <c r="ERD29"/>
      <c r="ERE29"/>
      <c r="ERF29"/>
      <c r="ERG29"/>
      <c r="ERH29"/>
      <c r="ERI29"/>
      <c r="ERJ29"/>
      <c r="ERK29"/>
      <c r="ERL29"/>
      <c r="ERM29"/>
      <c r="ERN29"/>
      <c r="ERO29"/>
      <c r="ERP29"/>
      <c r="ERQ29"/>
      <c r="ERR29"/>
      <c r="ERS29"/>
      <c r="ERT29"/>
      <c r="ERU29"/>
      <c r="ERV29"/>
      <c r="ERW29"/>
      <c r="ERX29"/>
      <c r="ERY29"/>
      <c r="ERZ29"/>
      <c r="ESA29"/>
      <c r="ESB29"/>
      <c r="ESC29"/>
      <c r="ESD29"/>
      <c r="ESE29"/>
      <c r="ESF29"/>
      <c r="ESG29"/>
      <c r="ESH29"/>
      <c r="ESI29"/>
      <c r="ESJ29"/>
      <c r="ESK29"/>
      <c r="ESL29"/>
      <c r="ESM29"/>
      <c r="ESN29"/>
      <c r="ESO29"/>
      <c r="ESP29"/>
      <c r="ESQ29"/>
      <c r="ESR29"/>
      <c r="ESS29"/>
      <c r="EST29"/>
      <c r="ESU29"/>
      <c r="ESV29"/>
      <c r="ESW29"/>
      <c r="ESX29"/>
      <c r="ESY29"/>
      <c r="ESZ29"/>
      <c r="ETA29"/>
      <c r="ETB29"/>
      <c r="ETC29"/>
      <c r="ETD29"/>
      <c r="ETE29"/>
      <c r="ETF29"/>
      <c r="ETG29"/>
      <c r="ETH29"/>
      <c r="ETI29"/>
      <c r="ETJ29"/>
      <c r="ETK29"/>
      <c r="ETL29"/>
      <c r="ETM29"/>
      <c r="ETN29"/>
      <c r="ETO29"/>
      <c r="ETP29"/>
      <c r="ETQ29"/>
      <c r="ETR29"/>
      <c r="ETS29"/>
      <c r="ETT29"/>
      <c r="ETU29"/>
      <c r="ETV29"/>
      <c r="ETW29"/>
      <c r="ETX29"/>
      <c r="ETY29"/>
      <c r="ETZ29"/>
      <c r="EUA29"/>
      <c r="EUB29"/>
      <c r="EUC29"/>
      <c r="EUD29"/>
      <c r="EUE29"/>
      <c r="EUF29"/>
      <c r="EUG29"/>
      <c r="EUH29"/>
      <c r="EUI29"/>
      <c r="EUJ29"/>
      <c r="EUK29"/>
      <c r="EUL29"/>
      <c r="EUM29"/>
      <c r="EUN29"/>
      <c r="EUO29"/>
      <c r="EUP29"/>
      <c r="EUQ29"/>
      <c r="EUR29"/>
      <c r="EUS29"/>
      <c r="EUT29"/>
      <c r="EUU29"/>
      <c r="EUV29"/>
      <c r="EUW29"/>
      <c r="EUX29"/>
      <c r="EUY29"/>
      <c r="EUZ29"/>
      <c r="EVA29"/>
      <c r="EVB29"/>
      <c r="EVC29"/>
      <c r="EVD29"/>
      <c r="EVE29"/>
      <c r="EVF29"/>
      <c r="EVG29"/>
      <c r="EVH29"/>
      <c r="EVI29"/>
      <c r="EVJ29"/>
      <c r="EVK29"/>
      <c r="EVL29"/>
      <c r="EVM29"/>
      <c r="EVN29"/>
      <c r="EVO29"/>
      <c r="EVP29"/>
      <c r="EVQ29"/>
      <c r="EVR29"/>
      <c r="EVS29"/>
      <c r="EVT29"/>
      <c r="EVU29"/>
      <c r="EVV29"/>
      <c r="EVW29"/>
      <c r="EVX29"/>
      <c r="EVY29"/>
      <c r="EVZ29"/>
      <c r="EWA29"/>
      <c r="EWB29"/>
      <c r="EWC29"/>
      <c r="EWD29"/>
      <c r="EWE29"/>
      <c r="EWF29"/>
      <c r="EWG29"/>
      <c r="EWH29"/>
      <c r="EWI29"/>
      <c r="EWJ29"/>
      <c r="EWK29"/>
      <c r="EWL29"/>
      <c r="EWM29"/>
      <c r="EWN29"/>
      <c r="EWO29"/>
      <c r="EWP29"/>
      <c r="EWQ29"/>
      <c r="EWR29"/>
      <c r="EWS29"/>
      <c r="EWT29"/>
      <c r="EWU29"/>
      <c r="EWV29"/>
      <c r="EWW29"/>
      <c r="EWX29"/>
      <c r="EWY29"/>
      <c r="EWZ29"/>
      <c r="EXA29"/>
      <c r="EXB29"/>
      <c r="EXC29"/>
      <c r="EXD29"/>
      <c r="EXE29"/>
      <c r="EXF29"/>
      <c r="EXG29"/>
      <c r="EXH29"/>
      <c r="EXI29"/>
      <c r="EXJ29"/>
      <c r="EXK29"/>
      <c r="EXL29"/>
      <c r="EXM29"/>
      <c r="EXN29"/>
      <c r="EXO29"/>
      <c r="EXP29"/>
      <c r="EXQ29"/>
      <c r="EXR29"/>
      <c r="EXS29"/>
      <c r="EXT29"/>
      <c r="EXU29"/>
      <c r="EXV29"/>
      <c r="EXW29"/>
      <c r="EXX29"/>
      <c r="EXY29"/>
      <c r="EXZ29"/>
      <c r="EYA29"/>
      <c r="EYB29"/>
      <c r="EYC29"/>
      <c r="EYD29"/>
      <c r="EYE29"/>
      <c r="EYF29"/>
      <c r="EYG29"/>
      <c r="EYH29"/>
      <c r="EYI29"/>
      <c r="EYJ29"/>
      <c r="EYK29"/>
      <c r="EYL29"/>
      <c r="EYM29"/>
      <c r="EYN29"/>
      <c r="EYO29"/>
      <c r="EYP29"/>
      <c r="EYQ29"/>
      <c r="EYR29"/>
      <c r="EYS29"/>
      <c r="EYT29"/>
      <c r="EYU29"/>
      <c r="EYV29"/>
      <c r="EYW29"/>
      <c r="EYX29"/>
      <c r="EYY29"/>
      <c r="EYZ29"/>
      <c r="EZA29"/>
      <c r="EZB29"/>
      <c r="EZC29"/>
      <c r="EZD29"/>
      <c r="EZE29"/>
      <c r="EZF29"/>
      <c r="EZG29"/>
      <c r="EZH29"/>
      <c r="EZI29"/>
      <c r="EZJ29"/>
      <c r="EZK29"/>
      <c r="EZL29"/>
      <c r="EZM29"/>
      <c r="EZN29"/>
      <c r="EZO29"/>
      <c r="EZP29"/>
      <c r="EZQ29"/>
      <c r="EZR29"/>
      <c r="EZS29"/>
      <c r="EZT29"/>
      <c r="EZU29"/>
      <c r="EZV29"/>
      <c r="EZW29"/>
      <c r="EZX29"/>
      <c r="EZY29"/>
      <c r="EZZ29"/>
      <c r="FAA29"/>
      <c r="FAB29"/>
      <c r="FAC29"/>
      <c r="FAD29"/>
      <c r="FAE29"/>
      <c r="FAF29"/>
      <c r="FAG29"/>
      <c r="FAH29"/>
      <c r="FAI29"/>
      <c r="FAJ29"/>
      <c r="FAK29"/>
      <c r="FAL29"/>
      <c r="FAM29"/>
      <c r="FAN29"/>
      <c r="FAO29"/>
      <c r="FAP29"/>
      <c r="FAQ29"/>
      <c r="FAR29"/>
      <c r="FAS29"/>
      <c r="FAT29"/>
      <c r="FAU29"/>
      <c r="FAV29"/>
      <c r="FAW29"/>
      <c r="FAX29"/>
      <c r="FAY29"/>
      <c r="FAZ29"/>
      <c r="FBA29"/>
      <c r="FBB29"/>
      <c r="FBC29"/>
      <c r="FBD29"/>
      <c r="FBE29"/>
      <c r="FBF29"/>
      <c r="FBG29"/>
      <c r="FBH29"/>
      <c r="FBI29"/>
      <c r="FBJ29"/>
      <c r="FBK29"/>
      <c r="FBL29"/>
      <c r="FBM29"/>
      <c r="FBN29"/>
      <c r="FBO29"/>
      <c r="FBP29"/>
      <c r="FBQ29"/>
      <c r="FBR29"/>
      <c r="FBS29"/>
      <c r="FBT29"/>
      <c r="FBU29"/>
      <c r="FBV29"/>
      <c r="FBW29"/>
      <c r="FBX29"/>
      <c r="FBY29"/>
      <c r="FBZ29"/>
      <c r="FCA29"/>
      <c r="FCB29"/>
      <c r="FCC29"/>
      <c r="FCD29"/>
      <c r="FCE29"/>
      <c r="FCF29"/>
      <c r="FCG29"/>
      <c r="FCH29"/>
      <c r="FCI29"/>
      <c r="FCJ29"/>
      <c r="FCK29"/>
      <c r="FCL29"/>
      <c r="FCM29"/>
      <c r="FCN29"/>
      <c r="FCO29"/>
      <c r="FCP29"/>
      <c r="FCQ29"/>
      <c r="FCR29"/>
      <c r="FCS29"/>
      <c r="FCT29"/>
      <c r="FCU29"/>
      <c r="FCV29"/>
      <c r="FCW29"/>
      <c r="FCX29"/>
      <c r="FCY29"/>
      <c r="FCZ29"/>
      <c r="FDA29"/>
      <c r="FDB29"/>
      <c r="FDC29"/>
      <c r="FDD29"/>
      <c r="FDE29"/>
      <c r="FDF29"/>
      <c r="FDG29"/>
      <c r="FDH29"/>
      <c r="FDI29"/>
      <c r="FDJ29"/>
      <c r="FDK29"/>
      <c r="FDL29"/>
      <c r="FDM29"/>
      <c r="FDN29"/>
      <c r="FDO29"/>
      <c r="FDP29"/>
      <c r="FDQ29"/>
      <c r="FDR29"/>
      <c r="FDS29"/>
      <c r="FDT29"/>
      <c r="FDU29"/>
      <c r="FDV29"/>
      <c r="FDW29"/>
      <c r="FDX29"/>
      <c r="FDY29"/>
      <c r="FDZ29"/>
      <c r="FEA29"/>
      <c r="FEB29"/>
      <c r="FEC29"/>
      <c r="FED29"/>
      <c r="FEE29"/>
      <c r="FEF29"/>
      <c r="FEG29"/>
      <c r="FEH29"/>
      <c r="FEI29"/>
      <c r="FEJ29"/>
      <c r="FEK29"/>
      <c r="FEL29"/>
      <c r="FEM29"/>
      <c r="FEN29"/>
      <c r="FEO29"/>
      <c r="FEP29"/>
      <c r="FEQ29"/>
      <c r="FER29"/>
      <c r="FES29"/>
      <c r="FET29"/>
      <c r="FEU29"/>
      <c r="FEV29"/>
      <c r="FEW29"/>
      <c r="FEX29"/>
      <c r="FEY29"/>
      <c r="FEZ29"/>
      <c r="FFA29"/>
      <c r="FFB29"/>
      <c r="FFC29"/>
      <c r="FFD29"/>
      <c r="FFE29"/>
      <c r="FFF29"/>
      <c r="FFG29"/>
      <c r="FFH29"/>
      <c r="FFI29"/>
      <c r="FFJ29"/>
      <c r="FFK29"/>
      <c r="FFL29"/>
      <c r="FFM29"/>
      <c r="FFN29"/>
      <c r="FFO29"/>
      <c r="FFP29"/>
      <c r="FFQ29"/>
      <c r="FFR29"/>
      <c r="FFS29"/>
      <c r="FFT29"/>
      <c r="FFU29"/>
      <c r="FFV29"/>
      <c r="FFW29"/>
      <c r="FFX29"/>
      <c r="FFY29"/>
      <c r="FFZ29"/>
      <c r="FGA29"/>
      <c r="FGB29"/>
      <c r="FGC29"/>
      <c r="FGD29"/>
      <c r="FGE29"/>
      <c r="FGF29"/>
      <c r="FGG29"/>
      <c r="FGH29"/>
      <c r="FGI29"/>
      <c r="FGJ29"/>
      <c r="FGK29"/>
      <c r="FGL29"/>
      <c r="FGM29"/>
      <c r="FGN29"/>
      <c r="FGO29"/>
      <c r="FGP29"/>
      <c r="FGQ29"/>
      <c r="FGR29"/>
      <c r="FGS29"/>
      <c r="FGT29"/>
      <c r="FGU29"/>
      <c r="FGV29"/>
      <c r="FGW29"/>
      <c r="FGX29"/>
      <c r="FGY29"/>
      <c r="FGZ29"/>
      <c r="FHA29"/>
      <c r="FHB29"/>
      <c r="FHC29"/>
      <c r="FHD29"/>
      <c r="FHE29"/>
      <c r="FHF29"/>
      <c r="FHG29"/>
      <c r="FHH29"/>
      <c r="FHI29"/>
      <c r="FHJ29"/>
      <c r="FHK29"/>
      <c r="FHL29"/>
      <c r="FHM29"/>
      <c r="FHN29"/>
      <c r="FHO29"/>
      <c r="FHP29"/>
      <c r="FHQ29"/>
      <c r="FHR29"/>
      <c r="FHS29"/>
      <c r="FHT29"/>
      <c r="FHU29"/>
      <c r="FHV29"/>
      <c r="FHW29"/>
      <c r="FHX29"/>
      <c r="FHY29"/>
      <c r="FHZ29"/>
      <c r="FIA29"/>
      <c r="FIB29"/>
      <c r="FIC29"/>
      <c r="FID29"/>
      <c r="FIE29"/>
      <c r="FIF29"/>
      <c r="FIG29"/>
      <c r="FIH29"/>
      <c r="FII29"/>
      <c r="FIJ29"/>
      <c r="FIK29"/>
      <c r="FIL29"/>
      <c r="FIM29"/>
      <c r="FIN29"/>
      <c r="FIO29"/>
      <c r="FIP29"/>
      <c r="FIQ29"/>
      <c r="FIR29"/>
      <c r="FIS29"/>
      <c r="FIT29"/>
      <c r="FIU29"/>
      <c r="FIV29"/>
      <c r="FIW29"/>
      <c r="FIX29"/>
      <c r="FIY29"/>
      <c r="FIZ29"/>
      <c r="FJA29"/>
      <c r="FJB29"/>
      <c r="FJC29"/>
      <c r="FJD29"/>
      <c r="FJE29"/>
      <c r="FJF29"/>
      <c r="FJG29"/>
      <c r="FJH29"/>
      <c r="FJI29"/>
      <c r="FJJ29"/>
      <c r="FJK29"/>
      <c r="FJL29"/>
      <c r="FJM29"/>
      <c r="FJN29"/>
      <c r="FJO29"/>
      <c r="FJP29"/>
      <c r="FJQ29"/>
      <c r="FJR29"/>
      <c r="FJS29"/>
      <c r="FJT29"/>
      <c r="FJU29"/>
      <c r="FJV29"/>
      <c r="FJW29"/>
      <c r="FJX29"/>
      <c r="FJY29"/>
      <c r="FJZ29"/>
      <c r="FKA29"/>
      <c r="FKB29"/>
      <c r="FKC29"/>
      <c r="FKD29"/>
      <c r="FKE29"/>
      <c r="FKF29"/>
      <c r="FKG29"/>
      <c r="FKH29"/>
      <c r="FKI29"/>
      <c r="FKJ29"/>
      <c r="FKK29"/>
      <c r="FKL29"/>
      <c r="FKM29"/>
      <c r="FKN29"/>
      <c r="FKO29"/>
      <c r="FKP29"/>
      <c r="FKQ29"/>
      <c r="FKR29"/>
      <c r="FKS29"/>
      <c r="FKT29"/>
      <c r="FKU29"/>
      <c r="FKV29"/>
      <c r="FKW29"/>
      <c r="FKX29"/>
      <c r="FKY29"/>
      <c r="FKZ29"/>
      <c r="FLA29"/>
      <c r="FLB29"/>
      <c r="FLC29"/>
      <c r="FLD29"/>
      <c r="FLE29"/>
      <c r="FLF29"/>
      <c r="FLG29"/>
      <c r="FLH29"/>
      <c r="FLI29"/>
      <c r="FLJ29"/>
      <c r="FLK29"/>
      <c r="FLL29"/>
      <c r="FLM29"/>
      <c r="FLN29"/>
      <c r="FLO29"/>
      <c r="FLP29"/>
      <c r="FLQ29"/>
      <c r="FLR29"/>
      <c r="FLS29"/>
      <c r="FLT29"/>
      <c r="FLU29"/>
      <c r="FLV29"/>
      <c r="FLW29"/>
      <c r="FLX29"/>
      <c r="FLY29"/>
      <c r="FLZ29"/>
      <c r="FMA29"/>
      <c r="FMB29"/>
      <c r="FMC29"/>
      <c r="FMD29"/>
      <c r="FME29"/>
      <c r="FMF29"/>
      <c r="FMG29"/>
      <c r="FMH29"/>
      <c r="FMI29"/>
      <c r="FMJ29"/>
      <c r="FMK29"/>
      <c r="FML29"/>
      <c r="FMM29"/>
      <c r="FMN29"/>
      <c r="FMO29"/>
      <c r="FMP29"/>
      <c r="FMQ29"/>
      <c r="FMR29"/>
      <c r="FMS29"/>
      <c r="FMT29"/>
      <c r="FMU29"/>
      <c r="FMV29"/>
      <c r="FMW29"/>
      <c r="FMX29"/>
      <c r="FMY29"/>
      <c r="FMZ29"/>
      <c r="FNA29"/>
      <c r="FNB29"/>
      <c r="FNC29"/>
      <c r="FND29"/>
      <c r="FNE29"/>
      <c r="FNF29"/>
      <c r="FNG29"/>
      <c r="FNH29"/>
      <c r="FNI29"/>
      <c r="FNJ29"/>
      <c r="FNK29"/>
      <c r="FNL29"/>
      <c r="FNM29"/>
      <c r="FNN29"/>
      <c r="FNO29"/>
      <c r="FNP29"/>
      <c r="FNQ29"/>
      <c r="FNR29"/>
      <c r="FNS29"/>
      <c r="FNT29"/>
      <c r="FNU29"/>
      <c r="FNV29"/>
      <c r="FNW29"/>
      <c r="FNX29"/>
      <c r="FNY29"/>
      <c r="FNZ29"/>
      <c r="FOA29"/>
      <c r="FOB29"/>
      <c r="FOC29"/>
      <c r="FOD29"/>
      <c r="FOE29"/>
      <c r="FOF29"/>
      <c r="FOG29"/>
      <c r="FOH29"/>
      <c r="FOI29"/>
      <c r="FOJ29"/>
      <c r="FOK29"/>
      <c r="FOL29"/>
      <c r="FOM29"/>
      <c r="FON29"/>
      <c r="FOO29"/>
      <c r="FOP29"/>
      <c r="FOQ29"/>
      <c r="FOR29"/>
      <c r="FOS29"/>
      <c r="FOT29"/>
      <c r="FOU29"/>
      <c r="FOV29"/>
      <c r="FOW29"/>
      <c r="FOX29"/>
      <c r="FOY29"/>
      <c r="FOZ29"/>
      <c r="FPA29"/>
      <c r="FPB29"/>
      <c r="FPC29"/>
      <c r="FPD29"/>
      <c r="FPE29"/>
      <c r="FPF29"/>
      <c r="FPG29"/>
      <c r="FPH29"/>
      <c r="FPI29"/>
      <c r="FPJ29"/>
      <c r="FPK29"/>
      <c r="FPL29"/>
      <c r="FPM29"/>
      <c r="FPN29"/>
      <c r="FPO29"/>
      <c r="FPP29"/>
      <c r="FPQ29"/>
      <c r="FPR29"/>
      <c r="FPS29"/>
      <c r="FPT29"/>
      <c r="FPU29"/>
      <c r="FPV29"/>
      <c r="FPW29"/>
      <c r="FPX29"/>
      <c r="FPY29"/>
      <c r="FPZ29"/>
      <c r="FQA29"/>
      <c r="FQB29"/>
      <c r="FQC29"/>
      <c r="FQD29"/>
      <c r="FQE29"/>
      <c r="FQF29"/>
      <c r="FQG29"/>
      <c r="FQH29"/>
      <c r="FQI29"/>
      <c r="FQJ29"/>
      <c r="FQK29"/>
      <c r="FQL29"/>
      <c r="FQM29"/>
      <c r="FQN29"/>
      <c r="FQO29"/>
      <c r="FQP29"/>
      <c r="FQQ29"/>
      <c r="FQR29"/>
      <c r="FQS29"/>
      <c r="FQT29"/>
      <c r="FQU29"/>
      <c r="FQV29"/>
      <c r="FQW29"/>
      <c r="FQX29"/>
      <c r="FQY29"/>
      <c r="FQZ29"/>
      <c r="FRA29"/>
      <c r="FRB29"/>
      <c r="FRC29"/>
      <c r="FRD29"/>
      <c r="FRE29"/>
      <c r="FRF29"/>
      <c r="FRG29"/>
      <c r="FRH29"/>
      <c r="FRI29"/>
      <c r="FRJ29"/>
      <c r="FRK29"/>
      <c r="FRL29"/>
      <c r="FRM29"/>
      <c r="FRN29"/>
      <c r="FRO29"/>
      <c r="FRP29"/>
      <c r="FRQ29"/>
      <c r="FRR29"/>
      <c r="FRS29"/>
      <c r="FRT29"/>
      <c r="FRU29"/>
      <c r="FRV29"/>
      <c r="FRW29"/>
      <c r="FRX29"/>
      <c r="FRY29"/>
      <c r="FRZ29"/>
      <c r="FSA29"/>
      <c r="FSB29"/>
      <c r="FSC29"/>
      <c r="FSD29"/>
      <c r="FSE29"/>
      <c r="FSF29"/>
      <c r="FSG29"/>
      <c r="FSH29"/>
      <c r="FSI29"/>
      <c r="FSJ29"/>
      <c r="FSK29"/>
      <c r="FSL29"/>
      <c r="FSM29"/>
      <c r="FSN29"/>
      <c r="FSO29"/>
      <c r="FSP29"/>
      <c r="FSQ29"/>
      <c r="FSR29"/>
      <c r="FSS29"/>
      <c r="FST29"/>
      <c r="FSU29"/>
      <c r="FSV29"/>
      <c r="FSW29"/>
      <c r="FSX29"/>
      <c r="FSY29"/>
      <c r="FSZ29"/>
      <c r="FTA29"/>
      <c r="FTB29"/>
      <c r="FTC29"/>
      <c r="FTD29"/>
      <c r="FTE29"/>
      <c r="FTF29"/>
      <c r="FTG29"/>
      <c r="FTH29"/>
      <c r="FTI29"/>
      <c r="FTJ29"/>
      <c r="FTK29"/>
      <c r="FTL29"/>
      <c r="FTM29"/>
      <c r="FTN29"/>
      <c r="FTO29"/>
      <c r="FTP29"/>
      <c r="FTQ29"/>
      <c r="FTR29"/>
      <c r="FTS29"/>
      <c r="FTT29"/>
      <c r="FTU29"/>
      <c r="FTV29"/>
      <c r="FTW29"/>
      <c r="FTX29"/>
      <c r="FTY29"/>
      <c r="FTZ29"/>
      <c r="FUA29"/>
      <c r="FUB29"/>
      <c r="FUC29"/>
      <c r="FUD29"/>
      <c r="FUE29"/>
      <c r="FUF29"/>
      <c r="FUG29"/>
      <c r="FUH29"/>
      <c r="FUI29"/>
      <c r="FUJ29"/>
      <c r="FUK29"/>
      <c r="FUL29"/>
      <c r="FUM29"/>
      <c r="FUN29"/>
      <c r="FUO29"/>
      <c r="FUP29"/>
      <c r="FUQ29"/>
      <c r="FUR29"/>
      <c r="FUS29"/>
      <c r="FUT29"/>
      <c r="FUU29"/>
      <c r="FUV29"/>
      <c r="FUW29"/>
      <c r="FUX29"/>
      <c r="FUY29"/>
      <c r="FUZ29"/>
      <c r="FVA29"/>
      <c r="FVB29"/>
      <c r="FVC29"/>
      <c r="FVD29"/>
      <c r="FVE29"/>
      <c r="FVF29"/>
      <c r="FVG29"/>
      <c r="FVH29"/>
      <c r="FVI29"/>
      <c r="FVJ29"/>
      <c r="FVK29"/>
      <c r="FVL29"/>
      <c r="FVM29"/>
      <c r="FVN29"/>
      <c r="FVO29"/>
      <c r="FVP29"/>
      <c r="FVQ29"/>
      <c r="FVR29"/>
      <c r="FVS29"/>
      <c r="FVT29"/>
      <c r="FVU29"/>
      <c r="FVV29"/>
      <c r="FVW29"/>
      <c r="FVX29"/>
      <c r="FVY29"/>
      <c r="FVZ29"/>
      <c r="FWA29"/>
      <c r="FWB29"/>
      <c r="FWC29"/>
      <c r="FWD29"/>
      <c r="FWE29"/>
      <c r="FWF29"/>
      <c r="FWG29"/>
      <c r="FWH29"/>
      <c r="FWI29"/>
      <c r="FWJ29"/>
      <c r="FWK29"/>
      <c r="FWL29"/>
      <c r="FWM29"/>
      <c r="FWN29"/>
      <c r="FWO29"/>
      <c r="FWP29"/>
      <c r="FWQ29"/>
      <c r="FWR29"/>
      <c r="FWS29"/>
      <c r="FWT29"/>
      <c r="FWU29"/>
      <c r="FWV29"/>
      <c r="FWW29"/>
      <c r="FWX29"/>
      <c r="FWY29"/>
      <c r="FWZ29"/>
      <c r="FXA29"/>
      <c r="FXB29"/>
      <c r="FXC29"/>
      <c r="FXD29"/>
      <c r="FXE29"/>
      <c r="FXF29"/>
      <c r="FXG29"/>
      <c r="FXH29"/>
      <c r="FXI29"/>
      <c r="FXJ29"/>
      <c r="FXK29"/>
      <c r="FXL29"/>
      <c r="FXM29"/>
      <c r="FXN29"/>
      <c r="FXO29"/>
      <c r="FXP29"/>
      <c r="FXQ29"/>
      <c r="FXR29"/>
      <c r="FXS29"/>
      <c r="FXT29"/>
      <c r="FXU29"/>
      <c r="FXV29"/>
      <c r="FXW29"/>
      <c r="FXX29"/>
      <c r="FXY29"/>
      <c r="FXZ29"/>
      <c r="FYA29"/>
      <c r="FYB29"/>
      <c r="FYC29"/>
      <c r="FYD29"/>
      <c r="FYE29"/>
      <c r="FYF29"/>
      <c r="FYG29"/>
      <c r="FYH29"/>
      <c r="FYI29"/>
      <c r="FYJ29"/>
      <c r="FYK29"/>
      <c r="FYL29"/>
      <c r="FYM29"/>
      <c r="FYN29"/>
      <c r="FYO29"/>
      <c r="FYP29"/>
      <c r="FYQ29"/>
      <c r="FYR29"/>
      <c r="FYS29"/>
      <c r="FYT29"/>
      <c r="FYU29"/>
      <c r="FYV29"/>
      <c r="FYW29"/>
      <c r="FYX29"/>
      <c r="FYY29"/>
      <c r="FYZ29"/>
      <c r="FZA29"/>
      <c r="FZB29"/>
      <c r="FZC29"/>
      <c r="FZD29"/>
      <c r="FZE29"/>
      <c r="FZF29"/>
      <c r="FZG29"/>
      <c r="FZH29"/>
      <c r="FZI29"/>
      <c r="FZJ29"/>
      <c r="FZK29"/>
      <c r="FZL29"/>
      <c r="FZM29"/>
      <c r="FZN29"/>
      <c r="FZO29"/>
      <c r="FZP29"/>
      <c r="FZQ29"/>
      <c r="FZR29"/>
      <c r="FZS29"/>
      <c r="FZT29"/>
      <c r="FZU29"/>
      <c r="FZV29"/>
      <c r="FZW29"/>
      <c r="FZX29"/>
      <c r="FZY29"/>
      <c r="FZZ29"/>
      <c r="GAA29"/>
      <c r="GAB29"/>
      <c r="GAC29"/>
      <c r="GAD29"/>
      <c r="GAE29"/>
      <c r="GAF29"/>
      <c r="GAG29"/>
      <c r="GAH29"/>
      <c r="GAI29"/>
      <c r="GAJ29"/>
      <c r="GAK29"/>
      <c r="GAL29"/>
      <c r="GAM29"/>
      <c r="GAN29"/>
      <c r="GAO29"/>
      <c r="GAP29"/>
      <c r="GAQ29"/>
      <c r="GAR29"/>
      <c r="GAS29"/>
      <c r="GAT29"/>
      <c r="GAU29"/>
      <c r="GAV29"/>
      <c r="GAW29"/>
      <c r="GAX29"/>
      <c r="GAY29"/>
      <c r="GAZ29"/>
      <c r="GBA29"/>
      <c r="GBB29"/>
      <c r="GBC29"/>
      <c r="GBD29"/>
      <c r="GBE29"/>
      <c r="GBF29"/>
      <c r="GBG29"/>
      <c r="GBH29"/>
      <c r="GBI29"/>
      <c r="GBJ29"/>
      <c r="GBK29"/>
      <c r="GBL29"/>
      <c r="GBM29"/>
      <c r="GBN29"/>
      <c r="GBO29"/>
      <c r="GBP29"/>
      <c r="GBQ29"/>
      <c r="GBR29"/>
      <c r="GBS29"/>
      <c r="GBT29"/>
      <c r="GBU29"/>
      <c r="GBV29"/>
      <c r="GBW29"/>
      <c r="GBX29"/>
      <c r="GBY29"/>
      <c r="GBZ29"/>
      <c r="GCA29"/>
      <c r="GCB29"/>
      <c r="GCC29"/>
      <c r="GCD29"/>
      <c r="GCE29"/>
      <c r="GCF29"/>
      <c r="GCG29"/>
      <c r="GCH29"/>
      <c r="GCI29"/>
      <c r="GCJ29"/>
      <c r="GCK29"/>
      <c r="GCL29"/>
      <c r="GCM29"/>
      <c r="GCN29"/>
      <c r="GCO29"/>
      <c r="GCP29"/>
      <c r="GCQ29"/>
      <c r="GCR29"/>
      <c r="GCS29"/>
      <c r="GCT29"/>
      <c r="GCU29"/>
      <c r="GCV29"/>
      <c r="GCW29"/>
      <c r="GCX29"/>
      <c r="GCY29"/>
      <c r="GCZ29"/>
      <c r="GDA29"/>
      <c r="GDB29"/>
      <c r="GDC29"/>
      <c r="GDD29"/>
      <c r="GDE29"/>
      <c r="GDF29"/>
      <c r="GDG29"/>
      <c r="GDH29"/>
      <c r="GDI29"/>
      <c r="GDJ29"/>
      <c r="GDK29"/>
      <c r="GDL29"/>
      <c r="GDM29"/>
      <c r="GDN29"/>
      <c r="GDO29"/>
      <c r="GDP29"/>
      <c r="GDQ29"/>
      <c r="GDR29"/>
      <c r="GDS29"/>
      <c r="GDT29"/>
      <c r="GDU29"/>
      <c r="GDV29"/>
      <c r="GDW29"/>
      <c r="GDX29"/>
      <c r="GDY29"/>
      <c r="GDZ29"/>
      <c r="GEA29"/>
      <c r="GEB29"/>
      <c r="GEC29"/>
      <c r="GED29"/>
      <c r="GEE29"/>
      <c r="GEF29"/>
      <c r="GEG29"/>
      <c r="GEH29"/>
      <c r="GEI29"/>
      <c r="GEJ29"/>
      <c r="GEK29"/>
      <c r="GEL29"/>
      <c r="GEM29"/>
      <c r="GEN29"/>
      <c r="GEO29"/>
      <c r="GEP29"/>
      <c r="GEQ29"/>
      <c r="GER29"/>
      <c r="GES29"/>
      <c r="GET29"/>
      <c r="GEU29"/>
      <c r="GEV29"/>
      <c r="GEW29"/>
      <c r="GEX29"/>
      <c r="GEY29"/>
      <c r="GEZ29"/>
      <c r="GFA29"/>
      <c r="GFB29"/>
      <c r="GFC29"/>
      <c r="GFD29"/>
      <c r="GFE29"/>
      <c r="GFF29"/>
      <c r="GFG29"/>
      <c r="GFH29"/>
      <c r="GFI29"/>
      <c r="GFJ29"/>
      <c r="GFK29"/>
      <c r="GFL29"/>
      <c r="GFM29"/>
      <c r="GFN29"/>
      <c r="GFO29"/>
      <c r="GFP29"/>
      <c r="GFQ29"/>
      <c r="GFR29"/>
      <c r="GFS29"/>
      <c r="GFT29"/>
      <c r="GFU29"/>
      <c r="GFV29"/>
      <c r="GFW29"/>
      <c r="GFX29"/>
      <c r="GFY29"/>
      <c r="GFZ29"/>
      <c r="GGA29"/>
      <c r="GGB29"/>
      <c r="GGC29"/>
      <c r="GGD29"/>
      <c r="GGE29"/>
      <c r="GGF29"/>
      <c r="GGG29"/>
      <c r="GGH29"/>
      <c r="GGI29"/>
      <c r="GGJ29"/>
      <c r="GGK29"/>
      <c r="GGL29"/>
      <c r="GGM29"/>
      <c r="GGN29"/>
      <c r="GGO29"/>
      <c r="GGP29"/>
      <c r="GGQ29"/>
      <c r="GGR29"/>
      <c r="GGS29"/>
      <c r="GGT29"/>
      <c r="GGU29"/>
      <c r="GGV29"/>
      <c r="GGW29"/>
      <c r="GGX29"/>
      <c r="GGY29"/>
      <c r="GGZ29"/>
      <c r="GHA29"/>
      <c r="GHB29"/>
      <c r="GHC29"/>
      <c r="GHD29"/>
      <c r="GHE29"/>
      <c r="GHF29"/>
      <c r="GHG29"/>
      <c r="GHH29"/>
      <c r="GHI29"/>
      <c r="GHJ29"/>
      <c r="GHK29"/>
      <c r="GHL29"/>
      <c r="GHM29"/>
      <c r="GHN29"/>
      <c r="GHO29"/>
      <c r="GHP29"/>
      <c r="GHQ29"/>
      <c r="GHR29"/>
      <c r="GHS29"/>
      <c r="GHT29"/>
      <c r="GHU29"/>
      <c r="GHV29"/>
      <c r="GHW29"/>
      <c r="GHX29"/>
      <c r="GHY29"/>
      <c r="GHZ29"/>
      <c r="GIA29"/>
      <c r="GIB29"/>
      <c r="GIC29"/>
      <c r="GID29"/>
      <c r="GIE29"/>
      <c r="GIF29"/>
      <c r="GIG29"/>
      <c r="GIH29"/>
      <c r="GII29"/>
      <c r="GIJ29"/>
      <c r="GIK29"/>
      <c r="GIL29"/>
      <c r="GIM29"/>
      <c r="GIN29"/>
      <c r="GIO29"/>
      <c r="GIP29"/>
      <c r="GIQ29"/>
      <c r="GIR29"/>
      <c r="GIS29"/>
      <c r="GIT29"/>
      <c r="GIU29"/>
      <c r="GIV29"/>
      <c r="GIW29"/>
      <c r="GIX29"/>
      <c r="GIY29"/>
      <c r="GIZ29"/>
      <c r="GJA29"/>
      <c r="GJB29"/>
      <c r="GJC29"/>
      <c r="GJD29"/>
      <c r="GJE29"/>
      <c r="GJF29"/>
      <c r="GJG29"/>
      <c r="GJH29"/>
      <c r="GJI29"/>
      <c r="GJJ29"/>
      <c r="GJK29"/>
      <c r="GJL29"/>
      <c r="GJM29"/>
      <c r="GJN29"/>
      <c r="GJO29"/>
      <c r="GJP29"/>
      <c r="GJQ29"/>
      <c r="GJR29"/>
      <c r="GJS29"/>
      <c r="GJT29"/>
      <c r="GJU29"/>
      <c r="GJV29"/>
      <c r="GJW29"/>
      <c r="GJX29"/>
      <c r="GJY29"/>
      <c r="GJZ29"/>
      <c r="GKA29"/>
      <c r="GKB29"/>
      <c r="GKC29"/>
      <c r="GKD29"/>
      <c r="GKE29"/>
      <c r="GKF29"/>
      <c r="GKG29"/>
      <c r="GKH29"/>
      <c r="GKI29"/>
      <c r="GKJ29"/>
      <c r="GKK29"/>
      <c r="GKL29"/>
      <c r="GKM29"/>
      <c r="GKN29"/>
      <c r="GKO29"/>
      <c r="GKP29"/>
      <c r="GKQ29"/>
      <c r="GKR29"/>
      <c r="GKS29"/>
      <c r="GKT29"/>
      <c r="GKU29"/>
      <c r="GKV29"/>
      <c r="GKW29"/>
      <c r="GKX29"/>
      <c r="GKY29"/>
      <c r="GKZ29"/>
      <c r="GLA29"/>
      <c r="GLB29"/>
      <c r="GLC29"/>
      <c r="GLD29"/>
      <c r="GLE29"/>
      <c r="GLF29"/>
      <c r="GLG29"/>
      <c r="GLH29"/>
      <c r="GLI29"/>
      <c r="GLJ29"/>
      <c r="GLK29"/>
      <c r="GLL29"/>
      <c r="GLM29"/>
      <c r="GLN29"/>
      <c r="GLO29"/>
      <c r="GLP29"/>
      <c r="GLQ29"/>
      <c r="GLR29"/>
      <c r="GLS29"/>
      <c r="GLT29"/>
      <c r="GLU29"/>
      <c r="GLV29"/>
      <c r="GLW29"/>
      <c r="GLX29"/>
      <c r="GLY29"/>
      <c r="GLZ29"/>
      <c r="GMA29"/>
      <c r="GMB29"/>
      <c r="GMC29"/>
      <c r="GMD29"/>
      <c r="GME29"/>
      <c r="GMF29"/>
      <c r="GMG29"/>
      <c r="GMH29"/>
      <c r="GMI29"/>
      <c r="GMJ29"/>
      <c r="GMK29"/>
      <c r="GML29"/>
      <c r="GMM29"/>
      <c r="GMN29"/>
      <c r="GMO29"/>
      <c r="GMP29"/>
      <c r="GMQ29"/>
      <c r="GMR29"/>
      <c r="GMS29"/>
      <c r="GMT29"/>
      <c r="GMU29"/>
      <c r="GMV29"/>
      <c r="GMW29"/>
      <c r="GMX29"/>
      <c r="GMY29"/>
      <c r="GMZ29"/>
      <c r="GNA29"/>
      <c r="GNB29"/>
      <c r="GNC29"/>
      <c r="GND29"/>
      <c r="GNE29"/>
      <c r="GNF29"/>
      <c r="GNG29"/>
      <c r="GNH29"/>
      <c r="GNI29"/>
      <c r="GNJ29"/>
      <c r="GNK29"/>
      <c r="GNL29"/>
      <c r="GNM29"/>
      <c r="GNN29"/>
      <c r="GNO29"/>
      <c r="GNP29"/>
      <c r="GNQ29"/>
      <c r="GNR29"/>
      <c r="GNS29"/>
      <c r="GNT29"/>
      <c r="GNU29"/>
      <c r="GNV29"/>
      <c r="GNW29"/>
      <c r="GNX29"/>
      <c r="GNY29"/>
      <c r="GNZ29"/>
      <c r="GOA29"/>
      <c r="GOB29"/>
      <c r="GOC29"/>
      <c r="GOD29"/>
      <c r="GOE29"/>
      <c r="GOF29"/>
      <c r="GOG29"/>
      <c r="GOH29"/>
      <c r="GOI29"/>
      <c r="GOJ29"/>
      <c r="GOK29"/>
      <c r="GOL29"/>
      <c r="GOM29"/>
      <c r="GON29"/>
      <c r="GOO29"/>
      <c r="GOP29"/>
      <c r="GOQ29"/>
      <c r="GOR29"/>
      <c r="GOS29"/>
      <c r="GOT29"/>
      <c r="GOU29"/>
      <c r="GOV29"/>
      <c r="GOW29"/>
      <c r="GOX29"/>
      <c r="GOY29"/>
      <c r="GOZ29"/>
      <c r="GPA29"/>
      <c r="GPB29"/>
      <c r="GPC29"/>
      <c r="GPD29"/>
      <c r="GPE29"/>
      <c r="GPF29"/>
      <c r="GPG29"/>
      <c r="GPH29"/>
      <c r="GPI29"/>
      <c r="GPJ29"/>
      <c r="GPK29"/>
      <c r="GPL29"/>
      <c r="GPM29"/>
      <c r="GPN29"/>
      <c r="GPO29"/>
      <c r="GPP29"/>
      <c r="GPQ29"/>
      <c r="GPR29"/>
      <c r="GPS29"/>
      <c r="GPT29"/>
      <c r="GPU29"/>
      <c r="GPV29"/>
      <c r="GPW29"/>
      <c r="GPX29"/>
      <c r="GPY29"/>
      <c r="GPZ29"/>
      <c r="GQA29"/>
      <c r="GQB29"/>
      <c r="GQC29"/>
      <c r="GQD29"/>
      <c r="GQE29"/>
      <c r="GQF29"/>
      <c r="GQG29"/>
      <c r="GQH29"/>
      <c r="GQI29"/>
      <c r="GQJ29"/>
      <c r="GQK29"/>
      <c r="GQL29"/>
      <c r="GQM29"/>
      <c r="GQN29"/>
      <c r="GQO29"/>
      <c r="GQP29"/>
      <c r="GQQ29"/>
      <c r="GQR29"/>
      <c r="GQS29"/>
      <c r="GQT29"/>
      <c r="GQU29"/>
      <c r="GQV29"/>
      <c r="GQW29"/>
      <c r="GQX29"/>
      <c r="GQY29"/>
      <c r="GQZ29"/>
      <c r="GRA29"/>
      <c r="GRB29"/>
      <c r="GRC29"/>
      <c r="GRD29"/>
      <c r="GRE29"/>
      <c r="GRF29"/>
      <c r="GRG29"/>
      <c r="GRH29"/>
      <c r="GRI29"/>
      <c r="GRJ29"/>
      <c r="GRK29"/>
      <c r="GRL29"/>
      <c r="GRM29"/>
      <c r="GRN29"/>
      <c r="GRO29"/>
      <c r="GRP29"/>
      <c r="GRQ29"/>
      <c r="GRR29"/>
      <c r="GRS29"/>
      <c r="GRT29"/>
      <c r="GRU29"/>
      <c r="GRV29"/>
      <c r="GRW29"/>
      <c r="GRX29"/>
      <c r="GRY29"/>
      <c r="GRZ29"/>
      <c r="GSA29"/>
      <c r="GSB29"/>
      <c r="GSC29"/>
      <c r="GSD29"/>
      <c r="GSE29"/>
      <c r="GSF29"/>
      <c r="GSG29"/>
      <c r="GSH29"/>
      <c r="GSI29"/>
      <c r="GSJ29"/>
      <c r="GSK29"/>
      <c r="GSL29"/>
      <c r="GSM29"/>
      <c r="GSN29"/>
      <c r="GSO29"/>
      <c r="GSP29"/>
      <c r="GSQ29"/>
      <c r="GSR29"/>
      <c r="GSS29"/>
      <c r="GST29"/>
      <c r="GSU29"/>
      <c r="GSV29"/>
      <c r="GSW29"/>
      <c r="GSX29"/>
      <c r="GSY29"/>
      <c r="GSZ29"/>
      <c r="GTA29"/>
      <c r="GTB29"/>
      <c r="GTC29"/>
      <c r="GTD29"/>
      <c r="GTE29"/>
      <c r="GTF29"/>
      <c r="GTG29"/>
      <c r="GTH29"/>
      <c r="GTI29"/>
      <c r="GTJ29"/>
      <c r="GTK29"/>
      <c r="GTL29"/>
      <c r="GTM29"/>
      <c r="GTN29"/>
      <c r="GTO29"/>
      <c r="GTP29"/>
      <c r="GTQ29"/>
      <c r="GTR29"/>
      <c r="GTS29"/>
      <c r="GTT29"/>
      <c r="GTU29"/>
      <c r="GTV29"/>
      <c r="GTW29"/>
      <c r="GTX29"/>
      <c r="GTY29"/>
      <c r="GTZ29"/>
      <c r="GUA29"/>
      <c r="GUB29"/>
      <c r="GUC29"/>
      <c r="GUD29"/>
      <c r="GUE29"/>
      <c r="GUF29"/>
      <c r="GUG29"/>
      <c r="GUH29"/>
      <c r="GUI29"/>
      <c r="GUJ29"/>
      <c r="GUK29"/>
      <c r="GUL29"/>
      <c r="GUM29"/>
      <c r="GUN29"/>
      <c r="GUO29"/>
      <c r="GUP29"/>
      <c r="GUQ29"/>
      <c r="GUR29"/>
      <c r="GUS29"/>
      <c r="GUT29"/>
      <c r="GUU29"/>
      <c r="GUV29"/>
      <c r="GUW29"/>
      <c r="GUX29"/>
      <c r="GUY29"/>
      <c r="GUZ29"/>
      <c r="GVA29"/>
      <c r="GVB29"/>
      <c r="GVC29"/>
      <c r="GVD29"/>
      <c r="GVE29"/>
      <c r="GVF29"/>
      <c r="GVG29"/>
      <c r="GVH29"/>
      <c r="GVI29"/>
      <c r="GVJ29"/>
      <c r="GVK29"/>
      <c r="GVL29"/>
      <c r="GVM29"/>
      <c r="GVN29"/>
      <c r="GVO29"/>
      <c r="GVP29"/>
      <c r="GVQ29"/>
      <c r="GVR29"/>
      <c r="GVS29"/>
      <c r="GVT29"/>
      <c r="GVU29"/>
      <c r="GVV29"/>
      <c r="GVW29"/>
      <c r="GVX29"/>
      <c r="GVY29"/>
      <c r="GVZ29"/>
      <c r="GWA29"/>
      <c r="GWB29"/>
      <c r="GWC29"/>
      <c r="GWD29"/>
      <c r="GWE29"/>
      <c r="GWF29"/>
      <c r="GWG29"/>
      <c r="GWH29"/>
      <c r="GWI29"/>
      <c r="GWJ29"/>
      <c r="GWK29"/>
      <c r="GWL29"/>
      <c r="GWM29"/>
      <c r="GWN29"/>
      <c r="GWO29"/>
      <c r="GWP29"/>
      <c r="GWQ29"/>
      <c r="GWR29"/>
      <c r="GWS29"/>
      <c r="GWT29"/>
      <c r="GWU29"/>
      <c r="GWV29"/>
      <c r="GWW29"/>
      <c r="GWX29"/>
      <c r="GWY29"/>
      <c r="GWZ29"/>
      <c r="GXA29"/>
      <c r="GXB29"/>
      <c r="GXC29"/>
      <c r="GXD29"/>
      <c r="GXE29"/>
      <c r="GXF29"/>
      <c r="GXG29"/>
      <c r="GXH29"/>
      <c r="GXI29"/>
      <c r="GXJ29"/>
      <c r="GXK29"/>
      <c r="GXL29"/>
      <c r="GXM29"/>
      <c r="GXN29"/>
      <c r="GXO29"/>
      <c r="GXP29"/>
      <c r="GXQ29"/>
      <c r="GXR29"/>
      <c r="GXS29"/>
      <c r="GXT29"/>
      <c r="GXU29"/>
      <c r="GXV29"/>
      <c r="GXW29"/>
      <c r="GXX29"/>
      <c r="GXY29"/>
      <c r="GXZ29"/>
      <c r="GYA29"/>
      <c r="GYB29"/>
      <c r="GYC29"/>
      <c r="GYD29"/>
      <c r="GYE29"/>
      <c r="GYF29"/>
      <c r="GYG29"/>
      <c r="GYH29"/>
      <c r="GYI29"/>
      <c r="GYJ29"/>
      <c r="GYK29"/>
      <c r="GYL29"/>
      <c r="GYM29"/>
      <c r="GYN29"/>
      <c r="GYO29"/>
      <c r="GYP29"/>
      <c r="GYQ29"/>
      <c r="GYR29"/>
      <c r="GYS29"/>
      <c r="GYT29"/>
      <c r="GYU29"/>
      <c r="GYV29"/>
      <c r="GYW29"/>
      <c r="GYX29"/>
      <c r="GYY29"/>
      <c r="GYZ29"/>
      <c r="GZA29"/>
      <c r="GZB29"/>
      <c r="GZC29"/>
      <c r="GZD29"/>
      <c r="GZE29"/>
      <c r="GZF29"/>
      <c r="GZG29"/>
      <c r="GZH29"/>
      <c r="GZI29"/>
      <c r="GZJ29"/>
      <c r="GZK29"/>
      <c r="GZL29"/>
      <c r="GZM29"/>
      <c r="GZN29"/>
      <c r="GZO29"/>
      <c r="GZP29"/>
      <c r="GZQ29"/>
      <c r="GZR29"/>
      <c r="GZS29"/>
      <c r="GZT29"/>
      <c r="GZU29"/>
      <c r="GZV29"/>
      <c r="GZW29"/>
      <c r="GZX29"/>
      <c r="GZY29"/>
      <c r="GZZ29"/>
      <c r="HAA29"/>
      <c r="HAB29"/>
      <c r="HAC29"/>
      <c r="HAD29"/>
      <c r="HAE29"/>
      <c r="HAF29"/>
      <c r="HAG29"/>
      <c r="HAH29"/>
      <c r="HAI29"/>
      <c r="HAJ29"/>
      <c r="HAK29"/>
      <c r="HAL29"/>
      <c r="HAM29"/>
      <c r="HAN29"/>
      <c r="HAO29"/>
      <c r="HAP29"/>
      <c r="HAQ29"/>
      <c r="HAR29"/>
      <c r="HAS29"/>
      <c r="HAT29"/>
      <c r="HAU29"/>
      <c r="HAV29"/>
      <c r="HAW29"/>
      <c r="HAX29"/>
      <c r="HAY29"/>
      <c r="HAZ29"/>
      <c r="HBA29"/>
      <c r="HBB29"/>
      <c r="HBC29"/>
      <c r="HBD29"/>
      <c r="HBE29"/>
      <c r="HBF29"/>
      <c r="HBG29"/>
      <c r="HBH29"/>
      <c r="HBI29"/>
      <c r="HBJ29"/>
      <c r="HBK29"/>
      <c r="HBL29"/>
      <c r="HBM29"/>
      <c r="HBN29"/>
      <c r="HBO29"/>
      <c r="HBP29"/>
      <c r="HBQ29"/>
      <c r="HBR29"/>
      <c r="HBS29"/>
      <c r="HBT29"/>
      <c r="HBU29"/>
      <c r="HBV29"/>
      <c r="HBW29"/>
      <c r="HBX29"/>
      <c r="HBY29"/>
      <c r="HBZ29"/>
      <c r="HCA29"/>
      <c r="HCB29"/>
      <c r="HCC29"/>
      <c r="HCD29"/>
      <c r="HCE29"/>
      <c r="HCF29"/>
      <c r="HCG29"/>
      <c r="HCH29"/>
      <c r="HCI29"/>
      <c r="HCJ29"/>
      <c r="HCK29"/>
      <c r="HCL29"/>
      <c r="HCM29"/>
      <c r="HCN29"/>
      <c r="HCO29"/>
      <c r="HCP29"/>
      <c r="HCQ29"/>
      <c r="HCR29"/>
      <c r="HCS29"/>
      <c r="HCT29"/>
      <c r="HCU29"/>
      <c r="HCV29"/>
      <c r="HCW29"/>
      <c r="HCX29"/>
      <c r="HCY29"/>
      <c r="HCZ29"/>
      <c r="HDA29"/>
      <c r="HDB29"/>
      <c r="HDC29"/>
      <c r="HDD29"/>
      <c r="HDE29"/>
      <c r="HDF29"/>
      <c r="HDG29"/>
      <c r="HDH29"/>
      <c r="HDI29"/>
      <c r="HDJ29"/>
      <c r="HDK29"/>
      <c r="HDL29"/>
      <c r="HDM29"/>
      <c r="HDN29"/>
      <c r="HDO29"/>
      <c r="HDP29"/>
      <c r="HDQ29"/>
      <c r="HDR29"/>
      <c r="HDS29"/>
      <c r="HDT29"/>
      <c r="HDU29"/>
      <c r="HDV29"/>
      <c r="HDW29"/>
      <c r="HDX29"/>
      <c r="HDY29"/>
      <c r="HDZ29"/>
      <c r="HEA29"/>
      <c r="HEB29"/>
      <c r="HEC29"/>
      <c r="HED29"/>
      <c r="HEE29"/>
      <c r="HEF29"/>
      <c r="HEG29"/>
      <c r="HEH29"/>
      <c r="HEI29"/>
      <c r="HEJ29"/>
      <c r="HEK29"/>
      <c r="HEL29"/>
      <c r="HEM29"/>
      <c r="HEN29"/>
      <c r="HEO29"/>
      <c r="HEP29"/>
      <c r="HEQ29"/>
      <c r="HER29"/>
      <c r="HES29"/>
      <c r="HET29"/>
      <c r="HEU29"/>
      <c r="HEV29"/>
      <c r="HEW29"/>
      <c r="HEX29"/>
      <c r="HEY29"/>
      <c r="HEZ29"/>
      <c r="HFA29"/>
      <c r="HFB29"/>
      <c r="HFC29"/>
      <c r="HFD29"/>
      <c r="HFE29"/>
      <c r="HFF29"/>
      <c r="HFG29"/>
      <c r="HFH29"/>
      <c r="HFI29"/>
      <c r="HFJ29"/>
      <c r="HFK29"/>
      <c r="HFL29"/>
      <c r="HFM29"/>
      <c r="HFN29"/>
      <c r="HFO29"/>
      <c r="HFP29"/>
      <c r="HFQ29"/>
      <c r="HFR29"/>
      <c r="HFS29"/>
      <c r="HFT29"/>
      <c r="HFU29"/>
      <c r="HFV29"/>
      <c r="HFW29"/>
      <c r="HFX29"/>
      <c r="HFY29"/>
      <c r="HFZ29"/>
      <c r="HGA29"/>
      <c r="HGB29"/>
      <c r="HGC29"/>
      <c r="HGD29"/>
      <c r="HGE29"/>
      <c r="HGF29"/>
      <c r="HGG29"/>
      <c r="HGH29"/>
      <c r="HGI29"/>
      <c r="HGJ29"/>
      <c r="HGK29"/>
      <c r="HGL29"/>
      <c r="HGM29"/>
      <c r="HGN29"/>
      <c r="HGO29"/>
      <c r="HGP29"/>
      <c r="HGQ29"/>
      <c r="HGR29"/>
      <c r="HGS29"/>
      <c r="HGT29"/>
      <c r="HGU29"/>
      <c r="HGV29"/>
      <c r="HGW29"/>
      <c r="HGX29"/>
      <c r="HGY29"/>
      <c r="HGZ29"/>
      <c r="HHA29"/>
      <c r="HHB29"/>
      <c r="HHC29"/>
      <c r="HHD29"/>
      <c r="HHE29"/>
      <c r="HHF29"/>
      <c r="HHG29"/>
      <c r="HHH29"/>
      <c r="HHI29"/>
      <c r="HHJ29"/>
      <c r="HHK29"/>
      <c r="HHL29"/>
      <c r="HHM29"/>
      <c r="HHN29"/>
      <c r="HHO29"/>
      <c r="HHP29"/>
      <c r="HHQ29"/>
      <c r="HHR29"/>
      <c r="HHS29"/>
      <c r="HHT29"/>
      <c r="HHU29"/>
      <c r="HHV29"/>
      <c r="HHW29"/>
      <c r="HHX29"/>
      <c r="HHY29"/>
      <c r="HHZ29"/>
      <c r="HIA29"/>
      <c r="HIB29"/>
      <c r="HIC29"/>
      <c r="HID29"/>
      <c r="HIE29"/>
      <c r="HIF29"/>
      <c r="HIG29"/>
      <c r="HIH29"/>
      <c r="HII29"/>
      <c r="HIJ29"/>
      <c r="HIK29"/>
      <c r="HIL29"/>
      <c r="HIM29"/>
      <c r="HIN29"/>
      <c r="HIO29"/>
      <c r="HIP29"/>
      <c r="HIQ29"/>
      <c r="HIR29"/>
      <c r="HIS29"/>
      <c r="HIT29"/>
      <c r="HIU29"/>
      <c r="HIV29"/>
      <c r="HIW29"/>
      <c r="HIX29"/>
      <c r="HIY29"/>
      <c r="HIZ29"/>
      <c r="HJA29"/>
      <c r="HJB29"/>
      <c r="HJC29"/>
      <c r="HJD29"/>
      <c r="HJE29"/>
      <c r="HJF29"/>
      <c r="HJG29"/>
      <c r="HJH29"/>
      <c r="HJI29"/>
      <c r="HJJ29"/>
      <c r="HJK29"/>
      <c r="HJL29"/>
      <c r="HJM29"/>
      <c r="HJN29"/>
      <c r="HJO29"/>
      <c r="HJP29"/>
      <c r="HJQ29"/>
      <c r="HJR29"/>
      <c r="HJS29"/>
      <c r="HJT29"/>
    </row>
    <row r="30" spans="1:5688" x14ac:dyDescent="0.45">
      <c r="A30"/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  <c r="AML30"/>
      <c r="AMM30"/>
      <c r="AMN30"/>
      <c r="AMO30"/>
      <c r="AMP30"/>
      <c r="AMQ30"/>
      <c r="AMR30"/>
      <c r="AMS30"/>
      <c r="AMT30"/>
      <c r="AMU30"/>
      <c r="AMV30"/>
      <c r="AMW30"/>
      <c r="AMX30"/>
      <c r="AMY30"/>
      <c r="AMZ30"/>
      <c r="ANA30"/>
      <c r="ANB30"/>
      <c r="ANC30"/>
      <c r="AND30"/>
      <c r="ANE30"/>
      <c r="ANF30"/>
      <c r="ANG30"/>
      <c r="ANH30"/>
      <c r="ANI30"/>
      <c r="ANJ30"/>
      <c r="ANK30"/>
      <c r="ANL30"/>
      <c r="ANM30"/>
      <c r="ANN30"/>
      <c r="ANO30"/>
      <c r="ANP30"/>
      <c r="ANQ30"/>
      <c r="ANR30"/>
      <c r="ANS30"/>
      <c r="ANT30"/>
      <c r="ANU30"/>
      <c r="ANV30"/>
      <c r="ANW30"/>
      <c r="ANX30"/>
      <c r="ANY30"/>
      <c r="ANZ30"/>
      <c r="AOA30"/>
      <c r="AOB30"/>
      <c r="AOC30"/>
      <c r="AOD30"/>
      <c r="AOE30"/>
      <c r="AOF30"/>
      <c r="AOG30"/>
      <c r="AOH30"/>
      <c r="AOI30"/>
      <c r="AOJ30"/>
      <c r="AOK30"/>
      <c r="AOL30"/>
      <c r="AOM30"/>
      <c r="AON30"/>
      <c r="AOO30"/>
      <c r="AOP30"/>
      <c r="AOQ30"/>
      <c r="AOR30"/>
      <c r="AOS30"/>
      <c r="AOT30"/>
      <c r="AOU30"/>
      <c r="AOV30"/>
      <c r="AOW30"/>
      <c r="AOX30"/>
      <c r="AOY30"/>
      <c r="AOZ30"/>
      <c r="APA30"/>
      <c r="APB30"/>
      <c r="APC30"/>
      <c r="APD30"/>
      <c r="APE30"/>
      <c r="APF30"/>
      <c r="APG30"/>
      <c r="APH30"/>
      <c r="API30"/>
      <c r="APJ30"/>
      <c r="APK30"/>
      <c r="APL30"/>
      <c r="APM30"/>
      <c r="APN30"/>
      <c r="APO30"/>
      <c r="APP30"/>
      <c r="APQ30"/>
      <c r="APR30"/>
      <c r="APS30"/>
      <c r="APT30"/>
      <c r="APU30"/>
      <c r="APV30"/>
      <c r="APW30"/>
      <c r="APX30"/>
      <c r="APY30"/>
      <c r="APZ30"/>
      <c r="AQA30"/>
      <c r="AQB30"/>
      <c r="AQC30"/>
      <c r="AQD30"/>
      <c r="AQE30"/>
      <c r="AQF30"/>
      <c r="AQG30"/>
      <c r="AQH30"/>
      <c r="AQI30"/>
      <c r="AQJ30"/>
      <c r="AQK30"/>
      <c r="AQL30"/>
      <c r="AQM30"/>
      <c r="AQN30"/>
      <c r="AQO30"/>
      <c r="AQP30"/>
      <c r="AQQ30"/>
      <c r="AQR30"/>
      <c r="AQS30"/>
      <c r="AQT30"/>
      <c r="AQU30"/>
      <c r="AQV30"/>
      <c r="AQW30"/>
      <c r="AQX30"/>
      <c r="AQY30"/>
      <c r="AQZ30"/>
      <c r="ARA30"/>
      <c r="ARB30"/>
      <c r="ARC30"/>
      <c r="ARD30"/>
      <c r="ARE30"/>
      <c r="ARF30"/>
      <c r="ARG30"/>
      <c r="ARH30"/>
      <c r="ARI30"/>
      <c r="ARJ30"/>
      <c r="ARK30"/>
      <c r="ARL30"/>
      <c r="ARM30"/>
      <c r="ARN30"/>
      <c r="ARO30"/>
      <c r="ARP30"/>
      <c r="ARQ30"/>
      <c r="ARR30"/>
      <c r="ARS30"/>
      <c r="ART30"/>
      <c r="ARU30"/>
      <c r="ARV30"/>
      <c r="ARW30"/>
      <c r="ARX30"/>
      <c r="ARY30"/>
      <c r="ARZ30"/>
      <c r="ASA30"/>
      <c r="ASB30"/>
      <c r="ASC30"/>
      <c r="ASD30"/>
      <c r="ASE30"/>
      <c r="ASF30"/>
      <c r="ASG30"/>
      <c r="ASH30"/>
      <c r="ASI30"/>
      <c r="ASJ30"/>
      <c r="ASK30"/>
      <c r="ASL30"/>
      <c r="ASM30"/>
      <c r="ASN30"/>
      <c r="ASO30"/>
      <c r="ASP30"/>
      <c r="ASQ30"/>
      <c r="ASR30"/>
      <c r="ASS30"/>
      <c r="AST30"/>
      <c r="ASU30"/>
      <c r="ASV30"/>
      <c r="ASW30"/>
      <c r="ASX30"/>
      <c r="ASY30"/>
      <c r="ASZ30"/>
      <c r="ATA30"/>
      <c r="ATB30"/>
      <c r="ATC30"/>
      <c r="ATD30"/>
      <c r="ATE30"/>
      <c r="ATF30"/>
      <c r="ATG30"/>
      <c r="ATH30"/>
      <c r="ATI30"/>
      <c r="ATJ30"/>
      <c r="ATK30"/>
      <c r="ATL30"/>
      <c r="ATM30"/>
      <c r="ATN30"/>
      <c r="ATO30"/>
      <c r="ATP30"/>
      <c r="ATQ30"/>
      <c r="ATR30"/>
      <c r="ATS30"/>
      <c r="ATT30"/>
      <c r="ATU30"/>
      <c r="ATV30"/>
      <c r="ATW30"/>
      <c r="ATX30"/>
      <c r="ATY30"/>
      <c r="ATZ30"/>
      <c r="AUA30"/>
      <c r="AUB30"/>
      <c r="AUC30"/>
      <c r="AUD30"/>
      <c r="AUE30"/>
      <c r="AUF30"/>
      <c r="AUG30"/>
      <c r="AUH30"/>
      <c r="AUI30"/>
      <c r="AUJ30"/>
      <c r="AUK30"/>
      <c r="AUL30"/>
      <c r="AUM30"/>
      <c r="AUN30"/>
      <c r="AUO30"/>
      <c r="AUP30"/>
      <c r="AUQ30"/>
      <c r="AUR30"/>
      <c r="AUS30"/>
      <c r="AUT30"/>
      <c r="AUU30"/>
      <c r="AUV30"/>
      <c r="AUW30"/>
      <c r="AUX30"/>
      <c r="AUY30"/>
      <c r="AUZ30"/>
      <c r="AVA30"/>
      <c r="AVB30"/>
      <c r="AVC30"/>
      <c r="AVD30"/>
      <c r="AVE30"/>
      <c r="AVF30"/>
      <c r="AVG30"/>
      <c r="AVH30"/>
      <c r="AVI30"/>
      <c r="AVJ30"/>
      <c r="AVK30"/>
      <c r="AVL30"/>
      <c r="AVM30"/>
      <c r="AVN30"/>
      <c r="AVO30"/>
      <c r="AVP30"/>
      <c r="AVQ30"/>
      <c r="AVR30"/>
      <c r="AVS30"/>
      <c r="AVT30"/>
      <c r="AVU30"/>
      <c r="AVV30"/>
      <c r="AVW30"/>
      <c r="AVX30"/>
      <c r="AVY30"/>
      <c r="AVZ30"/>
      <c r="AWA30"/>
      <c r="AWB30"/>
      <c r="AWC30"/>
      <c r="AWD30"/>
      <c r="AWE30"/>
      <c r="AWF30"/>
      <c r="AWG30"/>
      <c r="AWH30"/>
      <c r="AWI30"/>
      <c r="AWJ30"/>
      <c r="AWK30"/>
      <c r="AWL30"/>
      <c r="AWM30"/>
      <c r="AWN30"/>
      <c r="AWO30"/>
      <c r="AWP30"/>
      <c r="AWQ30"/>
      <c r="AWR30"/>
      <c r="AWS30"/>
      <c r="AWT30"/>
      <c r="AWU30"/>
      <c r="AWV30"/>
      <c r="AWW30"/>
      <c r="AWX30"/>
      <c r="AWY30"/>
      <c r="AWZ30"/>
      <c r="AXA30"/>
      <c r="AXB30"/>
      <c r="AXC30"/>
      <c r="AXD30"/>
      <c r="AXE30"/>
      <c r="AXF30"/>
      <c r="AXG30"/>
      <c r="AXH30"/>
      <c r="AXI30"/>
      <c r="AXJ30"/>
      <c r="AXK30"/>
      <c r="AXL30"/>
      <c r="AXM30"/>
      <c r="AXN30"/>
      <c r="AXO30"/>
      <c r="AXP30"/>
      <c r="AXQ30"/>
      <c r="AXR30"/>
      <c r="AXS30"/>
      <c r="AXT30"/>
      <c r="AXU30"/>
      <c r="AXV30"/>
      <c r="AXW30"/>
      <c r="AXX30"/>
      <c r="AXY30"/>
      <c r="AXZ30"/>
      <c r="AYA30"/>
      <c r="AYB30"/>
      <c r="AYC30"/>
      <c r="AYD30"/>
      <c r="AYE30"/>
      <c r="AYF30"/>
      <c r="AYG30"/>
      <c r="AYH30"/>
      <c r="AYI30"/>
      <c r="AYJ30"/>
      <c r="AYK30"/>
      <c r="AYL30"/>
      <c r="AYM30"/>
      <c r="AYN30"/>
      <c r="AYO30"/>
      <c r="AYP30"/>
      <c r="AYQ30"/>
      <c r="AYR30"/>
      <c r="AYS30"/>
      <c r="AYT30"/>
      <c r="AYU30"/>
      <c r="AYV30"/>
      <c r="AYW30"/>
      <c r="AYX30"/>
      <c r="AYY30"/>
      <c r="AYZ30"/>
      <c r="AZA30"/>
      <c r="AZB30"/>
      <c r="AZC30"/>
      <c r="AZD30"/>
      <c r="AZE30"/>
      <c r="AZF30"/>
      <c r="AZG30"/>
      <c r="AZH30"/>
      <c r="AZI30"/>
      <c r="AZJ30"/>
      <c r="AZK30"/>
      <c r="AZL30"/>
      <c r="AZM30"/>
      <c r="AZN30"/>
      <c r="AZO30"/>
      <c r="AZP30"/>
      <c r="AZQ30"/>
      <c r="AZR30"/>
      <c r="AZS30"/>
      <c r="AZT30"/>
      <c r="AZU30"/>
      <c r="AZV30"/>
      <c r="AZW30"/>
      <c r="AZX30"/>
      <c r="AZY30"/>
      <c r="AZZ30"/>
      <c r="BAA30"/>
      <c r="BAB30"/>
      <c r="BAC30"/>
      <c r="BAD30"/>
      <c r="BAE30"/>
      <c r="BAF30"/>
      <c r="BAG30"/>
      <c r="BAH30"/>
      <c r="BAI30"/>
      <c r="BAJ30"/>
      <c r="BAK30"/>
      <c r="BAL30"/>
      <c r="BAM30"/>
      <c r="BAN30"/>
      <c r="BAO30"/>
      <c r="BAP30"/>
      <c r="BAQ30"/>
      <c r="BAR30"/>
      <c r="BAS30"/>
      <c r="BAT30"/>
      <c r="BAU30"/>
      <c r="BAV30"/>
      <c r="BAW30"/>
      <c r="BAX30"/>
      <c r="BAY30"/>
      <c r="BAZ30"/>
      <c r="BBA30"/>
      <c r="BBB30"/>
      <c r="BBC30"/>
      <c r="BBD30"/>
      <c r="BBE30"/>
      <c r="BBF30"/>
      <c r="BBG30"/>
      <c r="BBH30"/>
      <c r="BBI30"/>
      <c r="BBJ30"/>
      <c r="BBK30"/>
      <c r="BBL30"/>
      <c r="BBM30"/>
      <c r="BBN30"/>
      <c r="BBO30"/>
      <c r="BBP30"/>
      <c r="BBQ30"/>
      <c r="BBR30"/>
      <c r="BBS30"/>
      <c r="BBT30"/>
      <c r="BBU30"/>
      <c r="BBV30"/>
      <c r="BBW30"/>
      <c r="BBX30"/>
      <c r="BBY30"/>
      <c r="BBZ30"/>
      <c r="BCA30"/>
      <c r="BCB30"/>
      <c r="BCC30"/>
      <c r="BCD30"/>
      <c r="BCE30"/>
      <c r="BCF30"/>
      <c r="BCG30"/>
      <c r="BCH30"/>
      <c r="BCI30"/>
      <c r="BCJ30"/>
      <c r="BCK30"/>
      <c r="BCL30"/>
      <c r="BCM30"/>
      <c r="BCN30"/>
      <c r="BCO30"/>
      <c r="BCP30"/>
      <c r="BCQ30"/>
      <c r="BCR30"/>
      <c r="BCS30"/>
      <c r="BCT30"/>
      <c r="BCU30"/>
      <c r="BCV30"/>
      <c r="BCW30"/>
      <c r="BCX30"/>
      <c r="BCY30"/>
      <c r="BCZ30"/>
      <c r="BDA30"/>
      <c r="BDB30"/>
      <c r="BDC30"/>
      <c r="BDD30"/>
      <c r="BDE30"/>
      <c r="BDF30"/>
      <c r="BDG30"/>
      <c r="BDH30"/>
      <c r="BDI30"/>
      <c r="BDJ30"/>
      <c r="BDK30"/>
      <c r="BDL30"/>
      <c r="BDM30"/>
      <c r="BDN30"/>
      <c r="BDO30"/>
      <c r="BDP30"/>
      <c r="BDQ30"/>
      <c r="BDR30"/>
      <c r="BDS30"/>
      <c r="BDT30"/>
      <c r="BDU30"/>
      <c r="BDV30"/>
      <c r="BDW30"/>
      <c r="BDX30"/>
      <c r="BDY30"/>
      <c r="BDZ30"/>
      <c r="BEA30"/>
      <c r="BEB30"/>
      <c r="BEC30"/>
      <c r="BED30"/>
      <c r="BEE30"/>
      <c r="BEF30"/>
      <c r="BEG30"/>
      <c r="BEH30"/>
      <c r="BEI30"/>
      <c r="BEJ30"/>
      <c r="BEK30"/>
      <c r="BEL30"/>
      <c r="BEM30"/>
      <c r="BEN30"/>
      <c r="BEO30"/>
      <c r="BEP30"/>
      <c r="BEQ30"/>
      <c r="BER30"/>
      <c r="BES30"/>
      <c r="BET30"/>
      <c r="BEU30"/>
      <c r="BEV30"/>
      <c r="BEW30"/>
      <c r="BEX30"/>
      <c r="BEY30"/>
      <c r="BEZ30"/>
      <c r="BFA30"/>
      <c r="BFB30"/>
      <c r="BFC30"/>
      <c r="BFD30"/>
      <c r="BFE30"/>
      <c r="BFF30"/>
      <c r="BFG30"/>
      <c r="BFH30"/>
      <c r="BFI30"/>
      <c r="BFJ30"/>
      <c r="BFK30"/>
      <c r="BFL30"/>
      <c r="BFM30"/>
      <c r="BFN30"/>
      <c r="BFO30"/>
      <c r="BFP30"/>
      <c r="BFQ30"/>
      <c r="BFR30"/>
      <c r="BFS30"/>
      <c r="BFT30"/>
      <c r="BFU30"/>
      <c r="BFV30"/>
      <c r="BFW30"/>
      <c r="BFX30"/>
      <c r="BFY30"/>
      <c r="BFZ30"/>
      <c r="BGA30"/>
      <c r="BGB30"/>
      <c r="BGC30"/>
      <c r="BGD30"/>
      <c r="BGE30"/>
      <c r="BGF30"/>
      <c r="BGG30"/>
      <c r="BGH30"/>
      <c r="BGI30"/>
      <c r="BGJ30"/>
      <c r="BGK30"/>
      <c r="BGL30"/>
      <c r="BGM30"/>
      <c r="BGN30"/>
      <c r="BGO30"/>
      <c r="BGP30"/>
      <c r="BGQ30"/>
      <c r="BGR30"/>
      <c r="BGS30"/>
      <c r="BGT30"/>
      <c r="BGU30"/>
      <c r="BGV30"/>
      <c r="BGW30"/>
      <c r="BGX30"/>
      <c r="BGY30"/>
      <c r="BGZ30"/>
      <c r="BHA30"/>
      <c r="BHB30"/>
      <c r="BHC30"/>
      <c r="BHD30"/>
      <c r="BHE30"/>
      <c r="BHF30"/>
      <c r="BHG30"/>
      <c r="BHH30"/>
      <c r="BHI30"/>
      <c r="BHJ30"/>
      <c r="BHK30"/>
      <c r="BHL30"/>
      <c r="BHM30"/>
      <c r="BHN30"/>
      <c r="BHO30"/>
      <c r="BHP30"/>
      <c r="BHQ30"/>
      <c r="BHR30"/>
      <c r="BHS30"/>
      <c r="BHT30"/>
      <c r="BHU30"/>
      <c r="BHV30"/>
      <c r="BHW30"/>
      <c r="BHX30"/>
      <c r="BHY30"/>
      <c r="BHZ30"/>
      <c r="BIA30"/>
      <c r="BIB30"/>
      <c r="BIC30"/>
      <c r="BID30"/>
      <c r="BIE30"/>
      <c r="BIF30"/>
      <c r="BIG30"/>
      <c r="BIH30"/>
      <c r="BII30"/>
      <c r="BIJ30"/>
      <c r="BIK30"/>
      <c r="BIL30"/>
      <c r="BIM30"/>
      <c r="BIN30"/>
      <c r="BIO30"/>
      <c r="BIP30"/>
      <c r="BIQ30"/>
      <c r="BIR30"/>
      <c r="BIS30"/>
      <c r="BIT30"/>
      <c r="BIU30"/>
      <c r="BIV30"/>
      <c r="BIW30"/>
      <c r="BIX30"/>
      <c r="BIY30"/>
      <c r="BIZ30"/>
      <c r="BJA30"/>
      <c r="BJB30"/>
      <c r="BJC30"/>
      <c r="BJD30"/>
      <c r="BJE30"/>
      <c r="BJF30"/>
      <c r="BJG30"/>
      <c r="BJH30"/>
      <c r="BJI30"/>
      <c r="BJJ30"/>
      <c r="BJK30"/>
      <c r="BJL30"/>
      <c r="BJM30"/>
      <c r="BJN30"/>
      <c r="BJO30"/>
      <c r="BJP30"/>
      <c r="BJQ30"/>
      <c r="BJR30"/>
      <c r="BJS30"/>
      <c r="BJT30"/>
      <c r="BJU30"/>
      <c r="BJV30"/>
      <c r="BJW30"/>
      <c r="BJX30"/>
      <c r="BJY30"/>
      <c r="BJZ30"/>
      <c r="BKA30"/>
      <c r="BKB30"/>
      <c r="BKC30"/>
      <c r="BKD30"/>
      <c r="BKE30"/>
      <c r="BKF30"/>
      <c r="BKG30"/>
      <c r="BKH30"/>
      <c r="BKI30"/>
      <c r="BKJ30"/>
      <c r="BKK30"/>
      <c r="BKL30"/>
      <c r="BKM30"/>
      <c r="BKN30"/>
      <c r="BKO30"/>
      <c r="BKP30"/>
      <c r="BKQ30"/>
      <c r="BKR30"/>
      <c r="BKS30"/>
      <c r="BKT30"/>
      <c r="BKU30"/>
      <c r="BKV30"/>
      <c r="BKW30"/>
      <c r="BKX30"/>
      <c r="BKY30"/>
      <c r="BKZ30"/>
      <c r="BLA30"/>
      <c r="BLB30"/>
      <c r="BLC30"/>
      <c r="BLD30"/>
      <c r="BLE30"/>
      <c r="BLF30"/>
      <c r="BLG30"/>
      <c r="BLH30"/>
      <c r="BLI30"/>
      <c r="BLJ30"/>
      <c r="BLK30"/>
      <c r="BLL30"/>
      <c r="BLM30"/>
      <c r="BLN30"/>
      <c r="BLO30"/>
      <c r="BLP30"/>
      <c r="BLQ30"/>
      <c r="BLR30"/>
      <c r="BLS30"/>
      <c r="BLT30"/>
      <c r="BLU30"/>
      <c r="BLV30"/>
      <c r="BLW30"/>
      <c r="BLX30"/>
      <c r="BLY30"/>
      <c r="BLZ30"/>
      <c r="BMA30"/>
      <c r="BMB30"/>
      <c r="BMC30"/>
      <c r="BMD30"/>
      <c r="BME30"/>
      <c r="BMF30"/>
      <c r="BMG30"/>
      <c r="BMH30"/>
      <c r="BMI30"/>
      <c r="BMJ30"/>
      <c r="BMK30"/>
      <c r="BML30"/>
      <c r="BMM30"/>
      <c r="BMN30"/>
      <c r="BMO30"/>
      <c r="BMP30"/>
      <c r="BMQ30"/>
      <c r="BMR30"/>
      <c r="BMS30"/>
      <c r="BMT30"/>
      <c r="BMU30"/>
      <c r="BMV30"/>
      <c r="BMW30"/>
      <c r="BMX30"/>
      <c r="BMY30"/>
      <c r="BMZ30"/>
      <c r="BNA30"/>
      <c r="BNB30"/>
      <c r="BNC30"/>
      <c r="BND30"/>
      <c r="BNE30"/>
      <c r="BNF30"/>
      <c r="BNG30"/>
      <c r="BNH30"/>
      <c r="BNI30"/>
      <c r="BNJ30"/>
      <c r="BNK30"/>
      <c r="BNL30"/>
      <c r="BNM30"/>
      <c r="BNN30"/>
      <c r="BNO30"/>
      <c r="BNP30"/>
      <c r="BNQ30"/>
      <c r="BNR30"/>
      <c r="BNS30"/>
      <c r="BNT30"/>
      <c r="BNU30"/>
      <c r="BNV30"/>
      <c r="BNW30"/>
      <c r="BNX30"/>
      <c r="BNY30"/>
      <c r="BNZ30"/>
      <c r="BOA30"/>
      <c r="BOB30"/>
      <c r="BOC30"/>
      <c r="BOD30"/>
      <c r="BOE30"/>
      <c r="BOF30"/>
      <c r="BOG30"/>
      <c r="BOH30"/>
      <c r="BOI30"/>
      <c r="BOJ30"/>
      <c r="BOK30"/>
      <c r="BOL30"/>
      <c r="BOM30"/>
      <c r="BON30"/>
      <c r="BOO30"/>
      <c r="BOP30"/>
      <c r="BOQ30"/>
      <c r="BOR30"/>
      <c r="BOS30"/>
      <c r="BOT30"/>
      <c r="BOU30"/>
      <c r="BOV30"/>
      <c r="BOW30"/>
      <c r="BOX30"/>
      <c r="BOY30"/>
      <c r="BOZ30"/>
      <c r="BPA30"/>
      <c r="BPB30"/>
      <c r="BPC30"/>
      <c r="BPD30"/>
      <c r="BPE30"/>
      <c r="BPF30"/>
      <c r="BPG30"/>
      <c r="BPH30"/>
      <c r="BPI30"/>
      <c r="BPJ30"/>
      <c r="BPK30"/>
      <c r="BPL30"/>
      <c r="BPM30"/>
      <c r="BPN30"/>
      <c r="BPO30"/>
      <c r="BPP30"/>
      <c r="BPQ30"/>
      <c r="BPR30"/>
      <c r="BPS30"/>
      <c r="BPT30"/>
      <c r="BPU30"/>
      <c r="BPV30"/>
      <c r="BPW30"/>
      <c r="BPX30"/>
      <c r="BPY30"/>
      <c r="BPZ30"/>
      <c r="BQA30"/>
      <c r="BQB30"/>
      <c r="BQC30"/>
      <c r="BQD30"/>
      <c r="BQE30"/>
      <c r="BQF30"/>
      <c r="BQG30"/>
      <c r="BQH30"/>
      <c r="BQI30"/>
      <c r="BQJ30"/>
      <c r="BQK30"/>
      <c r="BQL30"/>
      <c r="BQM30"/>
      <c r="BQN30"/>
      <c r="BQO30"/>
      <c r="BQP30"/>
      <c r="BQQ30"/>
      <c r="BQR30"/>
      <c r="BQS30"/>
      <c r="BQT30"/>
      <c r="BQU30"/>
      <c r="BQV30"/>
      <c r="BQW30"/>
      <c r="BQX30"/>
      <c r="BQY30"/>
      <c r="BQZ30"/>
      <c r="BRA30"/>
      <c r="BRB30"/>
      <c r="BRC30"/>
      <c r="BRD30"/>
      <c r="BRE30"/>
      <c r="BRF30"/>
      <c r="BRG30"/>
      <c r="BRH30"/>
      <c r="BRI30"/>
      <c r="BRJ30"/>
      <c r="BRK30"/>
      <c r="BRL30"/>
      <c r="BRM30"/>
      <c r="BRN30"/>
      <c r="BRO30"/>
      <c r="BRP30"/>
      <c r="BRQ30"/>
      <c r="BRR30"/>
      <c r="BRS30"/>
      <c r="BRT30"/>
      <c r="BRU30"/>
      <c r="BRV30"/>
      <c r="BRW30"/>
      <c r="BRX30"/>
      <c r="BRY30"/>
      <c r="BRZ30"/>
      <c r="BSA30"/>
      <c r="BSB30"/>
      <c r="BSC30"/>
      <c r="BSD30"/>
      <c r="BSE30"/>
      <c r="BSF30"/>
      <c r="BSG30"/>
      <c r="BSH30"/>
      <c r="BSI30"/>
      <c r="BSJ30"/>
      <c r="BSK30"/>
      <c r="BSL30"/>
      <c r="BSM30"/>
      <c r="BSN30"/>
      <c r="BSO30"/>
      <c r="BSP30"/>
      <c r="BSQ30"/>
      <c r="BSR30"/>
      <c r="BSS30"/>
      <c r="BST30"/>
      <c r="BSU30"/>
      <c r="BSV30"/>
      <c r="BSW30"/>
      <c r="BSX30"/>
      <c r="BSY30"/>
      <c r="BSZ30"/>
      <c r="BTA30"/>
      <c r="BTB30"/>
      <c r="BTC30"/>
      <c r="BTD30"/>
      <c r="BTE30"/>
      <c r="BTF30"/>
      <c r="BTG30"/>
      <c r="BTH30"/>
      <c r="BTI30"/>
      <c r="BTJ30"/>
      <c r="BTK30"/>
      <c r="BTL30"/>
      <c r="BTM30"/>
      <c r="BTN30"/>
      <c r="BTO30"/>
      <c r="BTP30"/>
      <c r="BTQ30"/>
      <c r="BTR30"/>
      <c r="BTS30"/>
      <c r="BTT30"/>
      <c r="BTU30"/>
      <c r="BTV30"/>
      <c r="BTW30"/>
      <c r="BTX30"/>
      <c r="BTY30"/>
      <c r="BTZ30"/>
      <c r="BUA30"/>
      <c r="BUB30"/>
      <c r="BUC30"/>
      <c r="BUD30"/>
      <c r="BUE30"/>
      <c r="BUF30"/>
      <c r="BUG30"/>
      <c r="BUH30"/>
      <c r="BUI30"/>
      <c r="BUJ30"/>
      <c r="BUK30"/>
      <c r="BUL30"/>
      <c r="BUM30"/>
      <c r="BUN30"/>
      <c r="BUO30"/>
      <c r="BUP30"/>
      <c r="BUQ30"/>
      <c r="BUR30"/>
      <c r="BUS30"/>
      <c r="BUT30"/>
      <c r="BUU30"/>
      <c r="BUV30"/>
      <c r="BUW30"/>
      <c r="BUX30"/>
      <c r="BUY30"/>
      <c r="BUZ30"/>
      <c r="BVA30"/>
      <c r="BVB30"/>
      <c r="BVC30"/>
      <c r="BVD30"/>
      <c r="BVE30"/>
      <c r="BVF30"/>
      <c r="BVG30"/>
      <c r="BVH30"/>
      <c r="BVI30"/>
      <c r="BVJ30"/>
      <c r="BVK30"/>
      <c r="BVL30"/>
      <c r="BVM30"/>
      <c r="BVN30"/>
      <c r="BVO30"/>
      <c r="BVP30"/>
      <c r="BVQ30"/>
      <c r="BVR30"/>
      <c r="BVS30"/>
      <c r="BVT30"/>
      <c r="BVU30"/>
      <c r="BVV30"/>
      <c r="BVW30"/>
      <c r="BVX30"/>
      <c r="BVY30"/>
      <c r="BVZ30"/>
      <c r="BWA30"/>
      <c r="BWB30"/>
      <c r="BWC30"/>
      <c r="BWD30"/>
      <c r="BWE30"/>
      <c r="BWF30"/>
      <c r="BWG30"/>
      <c r="BWH30"/>
      <c r="BWI30"/>
      <c r="BWJ30"/>
      <c r="BWK30"/>
      <c r="BWL30"/>
      <c r="BWM30"/>
      <c r="BWN30"/>
      <c r="BWO30"/>
      <c r="BWP30"/>
      <c r="BWQ30"/>
      <c r="BWR30"/>
      <c r="BWS30"/>
      <c r="BWT30"/>
      <c r="BWU30"/>
      <c r="BWV30"/>
      <c r="BWW30"/>
      <c r="BWX30"/>
      <c r="BWY30"/>
      <c r="BWZ30"/>
      <c r="BXA30"/>
      <c r="BXB30"/>
      <c r="BXC30"/>
      <c r="BXD30"/>
      <c r="BXE30"/>
      <c r="BXF30"/>
      <c r="BXG30"/>
      <c r="BXH30"/>
      <c r="BXI30"/>
      <c r="BXJ30"/>
      <c r="BXK30"/>
      <c r="BXL30"/>
      <c r="BXM30"/>
      <c r="BXN30"/>
      <c r="BXO30"/>
      <c r="BXP30"/>
      <c r="BXQ30"/>
      <c r="BXR30"/>
      <c r="BXS30"/>
      <c r="BXT30"/>
      <c r="BXU30"/>
      <c r="BXV30"/>
      <c r="BXW30"/>
      <c r="BXX30"/>
      <c r="BXY30"/>
      <c r="BXZ30"/>
      <c r="BYA30"/>
      <c r="BYB30"/>
      <c r="BYC30"/>
      <c r="BYD30"/>
      <c r="BYE30"/>
      <c r="BYF30"/>
      <c r="BYG30"/>
      <c r="BYH30"/>
      <c r="BYI30"/>
      <c r="BYJ30"/>
      <c r="BYK30"/>
      <c r="BYL30"/>
      <c r="BYM30"/>
      <c r="BYN30"/>
      <c r="BYO30"/>
      <c r="BYP30"/>
      <c r="BYQ30"/>
      <c r="BYR30"/>
      <c r="BYS30"/>
      <c r="BYT30"/>
      <c r="BYU30"/>
      <c r="BYV30"/>
      <c r="BYW30"/>
      <c r="BYX30"/>
      <c r="BYY30"/>
      <c r="BYZ30"/>
      <c r="BZA30"/>
      <c r="BZB30"/>
      <c r="BZC30"/>
      <c r="BZD30"/>
      <c r="BZE30"/>
      <c r="BZF30"/>
      <c r="BZG30"/>
      <c r="BZH30"/>
      <c r="BZI30"/>
      <c r="BZJ30"/>
      <c r="BZK30"/>
      <c r="BZL30"/>
      <c r="BZM30"/>
      <c r="BZN30"/>
      <c r="BZO30"/>
      <c r="BZP30"/>
      <c r="BZQ30"/>
      <c r="BZR30"/>
      <c r="BZS30"/>
      <c r="BZT30"/>
      <c r="BZU30"/>
      <c r="BZV30"/>
      <c r="BZW30"/>
      <c r="BZX30"/>
      <c r="BZY30"/>
      <c r="BZZ30"/>
      <c r="CAA30"/>
      <c r="CAB30"/>
      <c r="CAC30"/>
      <c r="CAD30"/>
      <c r="CAE30"/>
      <c r="CAF30"/>
      <c r="CAG30"/>
      <c r="CAH30"/>
      <c r="CAI30"/>
      <c r="CAJ30"/>
      <c r="CAK30"/>
      <c r="CAL30"/>
      <c r="CAM30"/>
      <c r="CAN30"/>
      <c r="CAO30"/>
      <c r="CAP30"/>
      <c r="CAQ30"/>
      <c r="CAR30"/>
      <c r="CAS30"/>
      <c r="CAT30"/>
      <c r="CAU30"/>
      <c r="CAV30"/>
      <c r="CAW30"/>
      <c r="CAX30"/>
      <c r="CAY30"/>
      <c r="CAZ30"/>
      <c r="CBA30"/>
      <c r="CBB30"/>
      <c r="CBC30"/>
      <c r="CBD30"/>
      <c r="CBE30"/>
      <c r="CBF30"/>
      <c r="CBG30"/>
      <c r="CBH30"/>
      <c r="CBI30"/>
      <c r="CBJ30"/>
      <c r="CBK30"/>
      <c r="CBL30"/>
      <c r="CBM30"/>
      <c r="CBN30"/>
      <c r="CBO30"/>
      <c r="CBP30"/>
      <c r="CBQ30"/>
      <c r="CBR30"/>
      <c r="CBS30"/>
      <c r="CBT30"/>
      <c r="CBU30"/>
      <c r="CBV30"/>
      <c r="CBW30"/>
      <c r="CBX30"/>
      <c r="CBY30"/>
      <c r="CBZ30"/>
      <c r="CCA30"/>
      <c r="CCB30"/>
      <c r="CCC30"/>
      <c r="CCD30"/>
      <c r="CCE30"/>
      <c r="CCF30"/>
      <c r="CCG30"/>
      <c r="CCH30"/>
      <c r="CCI30"/>
      <c r="CCJ30"/>
      <c r="CCK30"/>
      <c r="CCL30"/>
      <c r="CCM30"/>
      <c r="CCN30"/>
      <c r="CCO30"/>
      <c r="CCP30"/>
      <c r="CCQ30"/>
      <c r="CCR30"/>
      <c r="CCS30"/>
      <c r="CCT30"/>
      <c r="CCU30"/>
      <c r="CCV30"/>
      <c r="CCW30"/>
      <c r="CCX30"/>
      <c r="CCY30"/>
      <c r="CCZ30"/>
      <c r="CDA30"/>
      <c r="CDB30"/>
      <c r="CDC30"/>
      <c r="CDD30"/>
      <c r="CDE30"/>
      <c r="CDF30"/>
      <c r="CDG30"/>
      <c r="CDH30"/>
      <c r="CDI30"/>
      <c r="CDJ30"/>
      <c r="CDK30"/>
      <c r="CDL30"/>
      <c r="CDM30"/>
      <c r="CDN30"/>
      <c r="CDO30"/>
      <c r="CDP30"/>
      <c r="CDQ30"/>
      <c r="CDR30"/>
      <c r="CDS30"/>
      <c r="CDT30"/>
      <c r="CDU30"/>
      <c r="CDV30"/>
      <c r="CDW30"/>
      <c r="CDX30"/>
      <c r="CDY30"/>
      <c r="CDZ30"/>
      <c r="CEA30"/>
      <c r="CEB30"/>
      <c r="CEC30"/>
      <c r="CED30"/>
      <c r="CEE30"/>
      <c r="CEF30"/>
      <c r="CEG30"/>
      <c r="CEH30"/>
      <c r="CEI30"/>
      <c r="CEJ30"/>
      <c r="CEK30"/>
      <c r="CEL30"/>
      <c r="CEM30"/>
      <c r="CEN30"/>
      <c r="CEO30"/>
      <c r="CEP30"/>
      <c r="CEQ30"/>
      <c r="CER30"/>
      <c r="CES30"/>
      <c r="CET30"/>
      <c r="CEU30"/>
      <c r="CEV30"/>
      <c r="CEW30"/>
      <c r="CEX30"/>
      <c r="CEY30"/>
      <c r="CEZ30"/>
      <c r="CFA30"/>
      <c r="CFB30"/>
      <c r="CFC30"/>
      <c r="CFD30"/>
      <c r="CFE30"/>
      <c r="CFF30"/>
      <c r="CFG30"/>
      <c r="CFH30"/>
      <c r="CFI30"/>
      <c r="CFJ30"/>
      <c r="CFK30"/>
      <c r="CFL30"/>
      <c r="CFM30"/>
      <c r="CFN30"/>
      <c r="CFO30"/>
      <c r="CFP30"/>
      <c r="CFQ30"/>
      <c r="CFR30"/>
      <c r="CFS30"/>
      <c r="CFT30"/>
      <c r="CFU30"/>
      <c r="CFV30"/>
      <c r="CFW30"/>
      <c r="CFX30"/>
      <c r="CFY30"/>
      <c r="CFZ30"/>
      <c r="CGA30"/>
      <c r="CGB30"/>
      <c r="CGC30"/>
      <c r="CGD30"/>
      <c r="CGE30"/>
      <c r="CGF30"/>
      <c r="CGG30"/>
      <c r="CGH30"/>
      <c r="CGI30"/>
      <c r="CGJ30"/>
      <c r="CGK30"/>
      <c r="CGL30"/>
      <c r="CGM30"/>
      <c r="CGN30"/>
      <c r="CGO30"/>
      <c r="CGP30"/>
      <c r="CGQ30"/>
      <c r="CGR30"/>
      <c r="CGS30"/>
      <c r="CGT30"/>
      <c r="CGU30"/>
      <c r="CGV30"/>
      <c r="CGW30"/>
      <c r="CGX30"/>
      <c r="CGY30"/>
      <c r="CGZ30"/>
      <c r="CHA30"/>
      <c r="CHB30"/>
      <c r="CHC30"/>
      <c r="CHD30"/>
      <c r="CHE30"/>
      <c r="CHF30"/>
      <c r="CHG30"/>
      <c r="CHH30"/>
      <c r="CHI30"/>
      <c r="CHJ30"/>
      <c r="CHK30"/>
      <c r="CHL30"/>
      <c r="CHM30"/>
      <c r="CHN30"/>
      <c r="CHO30"/>
      <c r="CHP30"/>
      <c r="CHQ30"/>
      <c r="CHR30"/>
      <c r="CHS30"/>
      <c r="CHT30"/>
      <c r="CHU30"/>
      <c r="CHV30"/>
      <c r="CHW30"/>
      <c r="CHX30"/>
      <c r="CHY30"/>
      <c r="CHZ30"/>
      <c r="CIA30"/>
      <c r="CIB30"/>
      <c r="CIC30"/>
      <c r="CID30"/>
      <c r="CIE30"/>
      <c r="CIF30"/>
      <c r="CIG30"/>
      <c r="CIH30"/>
      <c r="CII30"/>
      <c r="CIJ30"/>
      <c r="CIK30"/>
      <c r="CIL30"/>
      <c r="CIM30"/>
      <c r="CIN30"/>
      <c r="CIO30"/>
      <c r="CIP30"/>
      <c r="CIQ30"/>
      <c r="CIR30"/>
      <c r="CIS30"/>
      <c r="CIT30"/>
      <c r="CIU30"/>
      <c r="CIV30"/>
      <c r="CIW30"/>
      <c r="CIX30"/>
      <c r="CIY30"/>
      <c r="CIZ30"/>
      <c r="CJA30"/>
      <c r="CJB30"/>
      <c r="CJC30"/>
      <c r="CJD30"/>
      <c r="CJE30"/>
      <c r="CJF30"/>
      <c r="CJG30"/>
      <c r="CJH30"/>
      <c r="CJI30"/>
      <c r="CJJ30"/>
      <c r="CJK30"/>
      <c r="CJL30"/>
      <c r="CJM30"/>
      <c r="CJN30"/>
      <c r="CJO30"/>
      <c r="CJP30"/>
      <c r="CJQ30"/>
      <c r="CJR30"/>
      <c r="CJS30"/>
      <c r="CJT30"/>
      <c r="CJU30"/>
      <c r="CJV30"/>
      <c r="CJW30"/>
      <c r="CJX30"/>
      <c r="CJY30"/>
      <c r="CJZ30"/>
      <c r="CKA30"/>
      <c r="CKB30"/>
      <c r="CKC30"/>
      <c r="CKD30"/>
      <c r="CKE30"/>
      <c r="CKF30"/>
      <c r="CKG30"/>
      <c r="CKH30"/>
      <c r="CKI30"/>
      <c r="CKJ30"/>
      <c r="CKK30"/>
      <c r="CKL30"/>
      <c r="CKM30"/>
      <c r="CKN30"/>
      <c r="CKO30"/>
      <c r="CKP30"/>
      <c r="CKQ30"/>
      <c r="CKR30"/>
      <c r="CKS30"/>
      <c r="CKT30"/>
      <c r="CKU30"/>
      <c r="CKV30"/>
      <c r="CKW30"/>
      <c r="CKX30"/>
      <c r="CKY30"/>
      <c r="CKZ30"/>
      <c r="CLA30"/>
      <c r="CLB30"/>
      <c r="CLC30"/>
      <c r="CLD30"/>
      <c r="CLE30"/>
      <c r="CLF30"/>
      <c r="CLG30"/>
      <c r="CLH30"/>
      <c r="CLI30"/>
      <c r="CLJ30"/>
      <c r="CLK30"/>
      <c r="CLL30"/>
      <c r="CLM30"/>
      <c r="CLN30"/>
      <c r="CLO30"/>
      <c r="CLP30"/>
      <c r="CLQ30"/>
      <c r="CLR30"/>
      <c r="CLS30"/>
      <c r="CLT30"/>
      <c r="CLU30"/>
      <c r="CLV30"/>
      <c r="CLW30"/>
      <c r="CLX30"/>
      <c r="CLY30"/>
      <c r="CLZ30"/>
      <c r="CMA30"/>
      <c r="CMB30"/>
      <c r="CMC30"/>
      <c r="CMD30"/>
      <c r="CME30"/>
      <c r="CMF30"/>
      <c r="CMG30"/>
      <c r="CMH30"/>
      <c r="CMI30"/>
      <c r="CMJ30"/>
      <c r="CMK30"/>
      <c r="CML30"/>
      <c r="CMM30"/>
      <c r="CMN30"/>
      <c r="CMO30"/>
      <c r="CMP30"/>
      <c r="CMQ30"/>
      <c r="CMR30"/>
      <c r="CMS30"/>
      <c r="CMT30"/>
      <c r="CMU30"/>
      <c r="CMV30"/>
      <c r="CMW30"/>
      <c r="CMX30"/>
      <c r="CMY30"/>
      <c r="CMZ30"/>
      <c r="CNA30"/>
      <c r="CNB30"/>
      <c r="CNC30"/>
      <c r="CND30"/>
      <c r="CNE30"/>
      <c r="CNF30"/>
      <c r="CNG30"/>
      <c r="CNH30"/>
      <c r="CNI30"/>
      <c r="CNJ30"/>
      <c r="CNK30"/>
      <c r="CNL30"/>
      <c r="CNM30"/>
      <c r="CNN30"/>
      <c r="CNO30"/>
      <c r="CNP30"/>
      <c r="CNQ30"/>
      <c r="CNR30"/>
      <c r="CNS30"/>
      <c r="CNT30"/>
      <c r="CNU30"/>
      <c r="CNV30"/>
      <c r="CNW30"/>
      <c r="CNX30"/>
      <c r="CNY30"/>
      <c r="CNZ30"/>
      <c r="COA30"/>
      <c r="COB30"/>
      <c r="COC30"/>
      <c r="COD30"/>
      <c r="COE30"/>
      <c r="COF30"/>
      <c r="COG30"/>
      <c r="COH30"/>
      <c r="COI30"/>
      <c r="COJ30"/>
      <c r="COK30"/>
      <c r="COL30"/>
      <c r="COM30"/>
      <c r="CON30"/>
      <c r="COO30"/>
      <c r="COP30"/>
      <c r="COQ30"/>
      <c r="COR30"/>
      <c r="COS30"/>
      <c r="COT30"/>
      <c r="COU30"/>
      <c r="COV30"/>
      <c r="COW30"/>
      <c r="COX30"/>
      <c r="COY30"/>
      <c r="COZ30"/>
      <c r="CPA30"/>
      <c r="CPB30"/>
      <c r="CPC30"/>
      <c r="CPD30"/>
      <c r="CPE30"/>
      <c r="CPF30"/>
      <c r="CPG30"/>
      <c r="CPH30"/>
      <c r="CPI30"/>
      <c r="CPJ30"/>
      <c r="CPK30"/>
      <c r="CPL30"/>
      <c r="CPM30"/>
      <c r="CPN30"/>
      <c r="CPO30"/>
      <c r="CPP30"/>
      <c r="CPQ30"/>
      <c r="CPR30"/>
      <c r="CPS30"/>
      <c r="CPT30"/>
      <c r="CPU30"/>
      <c r="CPV30"/>
      <c r="CPW30"/>
      <c r="CPX30"/>
      <c r="CPY30"/>
      <c r="CPZ30"/>
      <c r="CQA30"/>
      <c r="CQB30"/>
      <c r="CQC30"/>
      <c r="CQD30"/>
      <c r="CQE30"/>
      <c r="CQF30"/>
      <c r="CQG30"/>
      <c r="CQH30"/>
      <c r="CQI30"/>
      <c r="CQJ30"/>
      <c r="CQK30"/>
      <c r="CQL30"/>
      <c r="CQM30"/>
      <c r="CQN30"/>
      <c r="CQO30"/>
      <c r="CQP30"/>
      <c r="CQQ30"/>
      <c r="CQR30"/>
      <c r="CQS30"/>
      <c r="CQT30"/>
      <c r="CQU30"/>
      <c r="CQV30"/>
      <c r="CQW30"/>
      <c r="CQX30"/>
      <c r="CQY30"/>
      <c r="CQZ30"/>
      <c r="CRA30"/>
      <c r="CRB30"/>
      <c r="CRC30"/>
      <c r="CRD30"/>
      <c r="CRE30"/>
      <c r="CRF30"/>
      <c r="CRG30"/>
      <c r="CRH30"/>
      <c r="CRI30"/>
      <c r="CRJ30"/>
      <c r="CRK30"/>
      <c r="CRL30"/>
      <c r="CRM30"/>
      <c r="CRN30"/>
      <c r="CRO30"/>
      <c r="CRP30"/>
      <c r="CRQ30"/>
      <c r="CRR30"/>
      <c r="CRS30"/>
      <c r="CRT30"/>
      <c r="CRU30"/>
      <c r="CRV30"/>
      <c r="CRW30"/>
      <c r="CRX30"/>
      <c r="CRY30"/>
      <c r="CRZ30"/>
      <c r="CSA30"/>
      <c r="CSB30"/>
      <c r="CSC30"/>
      <c r="CSD30"/>
      <c r="CSE30"/>
      <c r="CSF30"/>
      <c r="CSG30"/>
      <c r="CSH30"/>
      <c r="CSI30"/>
      <c r="CSJ30"/>
      <c r="CSK30"/>
      <c r="CSL30"/>
      <c r="CSM30"/>
      <c r="CSN30"/>
      <c r="CSO30"/>
      <c r="CSP30"/>
      <c r="CSQ30"/>
      <c r="CSR30"/>
      <c r="CSS30"/>
      <c r="CST30"/>
      <c r="CSU30"/>
      <c r="CSV30"/>
      <c r="CSW30"/>
      <c r="CSX30"/>
      <c r="CSY30"/>
      <c r="CSZ30"/>
      <c r="CTA30"/>
      <c r="CTB30"/>
      <c r="CTC30"/>
      <c r="CTD30"/>
      <c r="CTE30"/>
      <c r="CTF30"/>
      <c r="CTG30"/>
      <c r="CTH30"/>
      <c r="CTI30"/>
      <c r="CTJ30"/>
      <c r="CTK30"/>
      <c r="CTL30"/>
      <c r="CTM30"/>
      <c r="CTN30"/>
      <c r="CTO30"/>
      <c r="CTP30"/>
      <c r="CTQ30"/>
      <c r="CTR30"/>
      <c r="CTS30"/>
      <c r="CTT30"/>
      <c r="CTU30"/>
      <c r="CTV30"/>
      <c r="CTW30"/>
      <c r="CTX30"/>
      <c r="CTY30"/>
      <c r="CTZ30"/>
      <c r="CUA30"/>
      <c r="CUB30"/>
      <c r="CUC30"/>
      <c r="CUD30"/>
      <c r="CUE30"/>
      <c r="CUF30"/>
      <c r="CUG30"/>
      <c r="CUH30"/>
      <c r="CUI30"/>
      <c r="CUJ30"/>
      <c r="CUK30"/>
      <c r="CUL30"/>
      <c r="CUM30"/>
      <c r="CUN30"/>
      <c r="CUO30"/>
      <c r="CUP30"/>
      <c r="CUQ30"/>
      <c r="CUR30"/>
      <c r="CUS30"/>
      <c r="CUT30"/>
      <c r="CUU30"/>
      <c r="CUV30"/>
      <c r="CUW30"/>
      <c r="CUX30"/>
      <c r="CUY30"/>
      <c r="CUZ30"/>
      <c r="CVA30"/>
      <c r="CVB30"/>
      <c r="CVC30"/>
      <c r="CVD30"/>
      <c r="CVE30"/>
      <c r="CVF30"/>
      <c r="CVG30"/>
      <c r="CVH30"/>
      <c r="CVI30"/>
      <c r="CVJ30"/>
      <c r="CVK30"/>
      <c r="CVL30"/>
      <c r="CVM30"/>
      <c r="CVN30"/>
      <c r="CVO30"/>
      <c r="CVP30"/>
      <c r="CVQ30"/>
      <c r="CVR30"/>
      <c r="CVS30"/>
      <c r="CVT30"/>
      <c r="CVU30"/>
      <c r="CVV30"/>
      <c r="CVW30"/>
      <c r="CVX30"/>
      <c r="CVY30"/>
      <c r="CVZ30"/>
      <c r="CWA30"/>
      <c r="CWB30"/>
      <c r="CWC30"/>
      <c r="CWD30"/>
      <c r="CWE30"/>
      <c r="CWF30"/>
      <c r="CWG30"/>
      <c r="CWH30"/>
      <c r="CWI30"/>
      <c r="CWJ30"/>
      <c r="CWK30"/>
      <c r="CWL30"/>
      <c r="CWM30"/>
      <c r="CWN30"/>
      <c r="CWO30"/>
      <c r="CWP30"/>
      <c r="CWQ30"/>
      <c r="CWR30"/>
      <c r="CWS30"/>
      <c r="CWT30"/>
      <c r="CWU30"/>
      <c r="CWV30"/>
      <c r="CWW30"/>
      <c r="CWX30"/>
      <c r="CWY30"/>
      <c r="CWZ30"/>
      <c r="CXA30"/>
      <c r="CXB30"/>
      <c r="CXC30"/>
      <c r="CXD30"/>
      <c r="CXE30"/>
      <c r="CXF30"/>
      <c r="CXG30"/>
      <c r="CXH30"/>
      <c r="CXI30"/>
      <c r="CXJ30"/>
      <c r="CXK30"/>
      <c r="CXL30"/>
      <c r="CXM30"/>
      <c r="CXN30"/>
      <c r="CXO30"/>
      <c r="CXP30"/>
      <c r="CXQ30"/>
      <c r="CXR30"/>
      <c r="CXS30"/>
      <c r="CXT30"/>
      <c r="CXU30"/>
      <c r="CXV30"/>
      <c r="CXW30"/>
      <c r="CXX30"/>
      <c r="CXY30"/>
      <c r="CXZ30"/>
      <c r="CYA30"/>
      <c r="CYB30"/>
      <c r="CYC30"/>
      <c r="CYD30"/>
      <c r="CYE30"/>
      <c r="CYF30"/>
      <c r="CYG30"/>
      <c r="CYH30"/>
      <c r="CYI30"/>
      <c r="CYJ30"/>
      <c r="CYK30"/>
      <c r="CYL30"/>
      <c r="CYM30"/>
      <c r="CYN30"/>
      <c r="CYO30"/>
      <c r="CYP30"/>
      <c r="CYQ30"/>
      <c r="CYR30"/>
      <c r="CYS30"/>
      <c r="CYT30"/>
      <c r="CYU30"/>
      <c r="CYV30"/>
      <c r="CYW30"/>
      <c r="CYX30"/>
      <c r="CYY30"/>
      <c r="CYZ30"/>
      <c r="CZA30"/>
      <c r="CZB30"/>
      <c r="CZC30"/>
      <c r="CZD30"/>
      <c r="CZE30"/>
      <c r="CZF30"/>
      <c r="CZG30"/>
      <c r="CZH30"/>
      <c r="CZI30"/>
      <c r="CZJ30"/>
      <c r="CZK30"/>
      <c r="CZL30"/>
      <c r="CZM30"/>
      <c r="CZN30"/>
      <c r="CZO30"/>
      <c r="CZP30"/>
      <c r="CZQ30"/>
      <c r="CZR30"/>
      <c r="CZS30"/>
      <c r="CZT30"/>
      <c r="CZU30"/>
      <c r="CZV30"/>
      <c r="CZW30"/>
      <c r="CZX30"/>
      <c r="CZY30"/>
      <c r="CZZ30"/>
      <c r="DAA30"/>
      <c r="DAB30"/>
      <c r="DAC30"/>
      <c r="DAD30"/>
      <c r="DAE30"/>
      <c r="DAF30"/>
      <c r="DAG30"/>
      <c r="DAH30"/>
      <c r="DAI30"/>
      <c r="DAJ30"/>
      <c r="DAK30"/>
      <c r="DAL30"/>
      <c r="DAM30"/>
      <c r="DAN30"/>
      <c r="DAO30"/>
      <c r="DAP30"/>
      <c r="DAQ30"/>
      <c r="DAR30"/>
      <c r="DAS30"/>
      <c r="DAT30"/>
      <c r="DAU30"/>
      <c r="DAV30"/>
      <c r="DAW30"/>
      <c r="DAX30"/>
      <c r="DAY30"/>
      <c r="DAZ30"/>
      <c r="DBA30"/>
      <c r="DBB30"/>
      <c r="DBC30"/>
      <c r="DBD30"/>
      <c r="DBE30"/>
      <c r="DBF30"/>
      <c r="DBG30"/>
      <c r="DBH30"/>
      <c r="DBI30"/>
      <c r="DBJ30"/>
      <c r="DBK30"/>
      <c r="DBL30"/>
      <c r="DBM30"/>
      <c r="DBN30"/>
      <c r="DBO30"/>
      <c r="DBP30"/>
      <c r="DBQ30"/>
      <c r="DBR30"/>
      <c r="DBS30"/>
      <c r="DBT30"/>
      <c r="DBU30"/>
      <c r="DBV30"/>
      <c r="DBW30"/>
      <c r="DBX30"/>
      <c r="DBY30"/>
      <c r="DBZ30"/>
      <c r="DCA30"/>
      <c r="DCB30"/>
      <c r="DCC30"/>
      <c r="DCD30"/>
      <c r="DCE30"/>
      <c r="DCF30"/>
      <c r="DCG30"/>
      <c r="DCH30"/>
      <c r="DCI30"/>
      <c r="DCJ30"/>
      <c r="DCK30"/>
      <c r="DCL30"/>
      <c r="DCM30"/>
      <c r="DCN30"/>
      <c r="DCO30"/>
      <c r="DCP30"/>
      <c r="DCQ30"/>
      <c r="DCR30"/>
      <c r="DCS30"/>
      <c r="DCT30"/>
      <c r="DCU30"/>
      <c r="DCV30"/>
      <c r="DCW30"/>
      <c r="DCX30"/>
      <c r="DCY30"/>
      <c r="DCZ30"/>
      <c r="DDA30"/>
      <c r="DDB30"/>
      <c r="DDC30"/>
      <c r="DDD30"/>
      <c r="DDE30"/>
      <c r="DDF30"/>
      <c r="DDG30"/>
      <c r="DDH30"/>
      <c r="DDI30"/>
      <c r="DDJ30"/>
      <c r="DDK30"/>
      <c r="DDL30"/>
      <c r="DDM30"/>
      <c r="DDN30"/>
      <c r="DDO30"/>
      <c r="DDP30"/>
      <c r="DDQ30"/>
      <c r="DDR30"/>
      <c r="DDS30"/>
      <c r="DDT30"/>
      <c r="DDU30"/>
      <c r="DDV30"/>
      <c r="DDW30"/>
      <c r="DDX30"/>
      <c r="DDY30"/>
      <c r="DDZ30"/>
      <c r="DEA30"/>
      <c r="DEB30"/>
      <c r="DEC30"/>
      <c r="DED30"/>
      <c r="DEE30"/>
      <c r="DEF30"/>
      <c r="DEG30"/>
      <c r="DEH30"/>
      <c r="DEI30"/>
      <c r="DEJ30"/>
      <c r="DEK30"/>
      <c r="DEL30"/>
      <c r="DEM30"/>
      <c r="DEN30"/>
      <c r="DEO30"/>
      <c r="DEP30"/>
      <c r="DEQ30"/>
      <c r="DER30"/>
      <c r="DES30"/>
      <c r="DET30"/>
      <c r="DEU30"/>
      <c r="DEV30"/>
      <c r="DEW30"/>
      <c r="DEX30"/>
      <c r="DEY30"/>
      <c r="DEZ30"/>
      <c r="DFA30"/>
      <c r="DFB30"/>
      <c r="DFC30"/>
      <c r="DFD30"/>
      <c r="DFE30"/>
      <c r="DFF30"/>
      <c r="DFG30"/>
      <c r="DFH30"/>
      <c r="DFI30"/>
      <c r="DFJ30"/>
      <c r="DFK30"/>
      <c r="DFL30"/>
      <c r="DFM30"/>
      <c r="DFN30"/>
      <c r="DFO30"/>
      <c r="DFP30"/>
      <c r="DFQ30"/>
      <c r="DFR30"/>
      <c r="DFS30"/>
      <c r="DFT30"/>
      <c r="DFU30"/>
      <c r="DFV30"/>
      <c r="DFW30"/>
      <c r="DFX30"/>
      <c r="DFY30"/>
      <c r="DFZ30"/>
      <c r="DGA30"/>
      <c r="DGB30"/>
      <c r="DGC30"/>
      <c r="DGD30"/>
      <c r="DGE30"/>
      <c r="DGF30"/>
      <c r="DGG30"/>
      <c r="DGH30"/>
      <c r="DGI30"/>
      <c r="DGJ30"/>
      <c r="DGK30"/>
      <c r="DGL30"/>
      <c r="DGM30"/>
      <c r="DGN30"/>
      <c r="DGO30"/>
      <c r="DGP30"/>
      <c r="DGQ30"/>
      <c r="DGR30"/>
      <c r="DGS30"/>
      <c r="DGT30"/>
      <c r="DGU30"/>
      <c r="DGV30"/>
      <c r="DGW30"/>
      <c r="DGX30"/>
      <c r="DGY30"/>
      <c r="DGZ30"/>
      <c r="DHA30"/>
      <c r="DHB30"/>
      <c r="DHC30"/>
      <c r="DHD30"/>
      <c r="DHE30"/>
      <c r="DHF30"/>
      <c r="DHG30"/>
      <c r="DHH30"/>
      <c r="DHI30"/>
      <c r="DHJ30"/>
      <c r="DHK30"/>
      <c r="DHL30"/>
      <c r="DHM30"/>
      <c r="DHN30"/>
      <c r="DHO30"/>
      <c r="DHP30"/>
      <c r="DHQ30"/>
      <c r="DHR30"/>
      <c r="DHS30"/>
      <c r="DHT30"/>
      <c r="DHU30"/>
      <c r="DHV30"/>
      <c r="DHW30"/>
      <c r="DHX30"/>
      <c r="DHY30"/>
      <c r="DHZ30"/>
      <c r="DIA30"/>
      <c r="DIB30"/>
      <c r="DIC30"/>
      <c r="DID30"/>
      <c r="DIE30"/>
      <c r="DIF30"/>
      <c r="DIG30"/>
      <c r="DIH30"/>
      <c r="DII30"/>
      <c r="DIJ30"/>
      <c r="DIK30"/>
      <c r="DIL30"/>
      <c r="DIM30"/>
      <c r="DIN30"/>
      <c r="DIO30"/>
      <c r="DIP30"/>
      <c r="DIQ30"/>
      <c r="DIR30"/>
      <c r="DIS30"/>
      <c r="DIT30"/>
      <c r="DIU30"/>
      <c r="DIV30"/>
      <c r="DIW30"/>
      <c r="DIX30"/>
      <c r="DIY30"/>
      <c r="DIZ30"/>
      <c r="DJA30"/>
      <c r="DJB30"/>
      <c r="DJC30"/>
      <c r="DJD30"/>
      <c r="DJE30"/>
      <c r="DJF30"/>
      <c r="DJG30"/>
      <c r="DJH30"/>
      <c r="DJI30"/>
      <c r="DJJ30"/>
      <c r="DJK30"/>
      <c r="DJL30"/>
      <c r="DJM30"/>
      <c r="DJN30"/>
      <c r="DJO30"/>
      <c r="DJP30"/>
      <c r="DJQ30"/>
      <c r="DJR30"/>
      <c r="DJS30"/>
      <c r="DJT30"/>
      <c r="DJU30"/>
      <c r="DJV30"/>
      <c r="DJW30"/>
      <c r="DJX30"/>
      <c r="DJY30"/>
      <c r="DJZ30"/>
      <c r="DKA30"/>
      <c r="DKB30"/>
      <c r="DKC30"/>
      <c r="DKD30"/>
      <c r="DKE30"/>
      <c r="DKF30"/>
      <c r="DKG30"/>
      <c r="DKH30"/>
      <c r="DKI30"/>
      <c r="DKJ30"/>
      <c r="DKK30"/>
      <c r="DKL30"/>
      <c r="DKM30"/>
      <c r="DKN30"/>
      <c r="DKO30"/>
      <c r="DKP30"/>
      <c r="DKQ30"/>
      <c r="DKR30"/>
      <c r="DKS30"/>
      <c r="DKT30"/>
      <c r="DKU30"/>
      <c r="DKV30"/>
      <c r="DKW30"/>
      <c r="DKX30"/>
      <c r="DKY30"/>
      <c r="DKZ30"/>
      <c r="DLA30"/>
      <c r="DLB30"/>
      <c r="DLC30"/>
      <c r="DLD30"/>
      <c r="DLE30"/>
      <c r="DLF30"/>
      <c r="DLG30"/>
      <c r="DLH30"/>
      <c r="DLI30"/>
      <c r="DLJ30"/>
      <c r="DLK30"/>
      <c r="DLL30"/>
      <c r="DLM30"/>
      <c r="DLN30"/>
      <c r="DLO30"/>
      <c r="DLP30"/>
      <c r="DLQ30"/>
      <c r="DLR30"/>
      <c r="DLS30"/>
      <c r="DLT30"/>
      <c r="DLU30"/>
      <c r="DLV30"/>
      <c r="DLW30"/>
      <c r="DLX30"/>
      <c r="DLY30"/>
      <c r="DLZ30"/>
      <c r="DMA30"/>
      <c r="DMB30"/>
      <c r="DMC30"/>
      <c r="DMD30"/>
      <c r="DME30"/>
      <c r="DMF30"/>
      <c r="DMG30"/>
      <c r="DMH30"/>
      <c r="DMI30"/>
      <c r="DMJ30"/>
      <c r="DMK30"/>
      <c r="DML30"/>
      <c r="DMM30"/>
      <c r="DMN30"/>
      <c r="DMO30"/>
      <c r="DMP30"/>
      <c r="DMQ30"/>
      <c r="DMR30"/>
      <c r="DMS30"/>
      <c r="DMT30"/>
      <c r="DMU30"/>
      <c r="DMV30"/>
      <c r="DMW30"/>
      <c r="DMX30"/>
      <c r="DMY30"/>
      <c r="DMZ30"/>
      <c r="DNA30"/>
      <c r="DNB30"/>
      <c r="DNC30"/>
      <c r="DND30"/>
      <c r="DNE30"/>
      <c r="DNF30"/>
      <c r="DNG30"/>
      <c r="DNH30"/>
      <c r="DNI30"/>
      <c r="DNJ30"/>
      <c r="DNK30"/>
      <c r="DNL30"/>
      <c r="DNM30"/>
      <c r="DNN30"/>
      <c r="DNO30"/>
      <c r="DNP30"/>
      <c r="DNQ30"/>
      <c r="DNR30"/>
      <c r="DNS30"/>
      <c r="DNT30"/>
      <c r="DNU30"/>
      <c r="DNV30"/>
      <c r="DNW30"/>
      <c r="DNX30"/>
      <c r="DNY30"/>
      <c r="DNZ30"/>
      <c r="DOA30"/>
      <c r="DOB30"/>
      <c r="DOC30"/>
      <c r="DOD30"/>
      <c r="DOE30"/>
      <c r="DOF30"/>
      <c r="DOG30"/>
      <c r="DOH30"/>
      <c r="DOI30"/>
      <c r="DOJ30"/>
      <c r="DOK30"/>
      <c r="DOL30"/>
      <c r="DOM30"/>
      <c r="DON30"/>
      <c r="DOO30"/>
      <c r="DOP30"/>
      <c r="DOQ30"/>
      <c r="DOR30"/>
      <c r="DOS30"/>
      <c r="DOT30"/>
      <c r="DOU30"/>
      <c r="DOV30"/>
      <c r="DOW30"/>
      <c r="DOX30"/>
      <c r="DOY30"/>
      <c r="DOZ30"/>
      <c r="DPA30"/>
      <c r="DPB30"/>
      <c r="DPC30"/>
      <c r="DPD30"/>
      <c r="DPE30"/>
      <c r="DPF30"/>
      <c r="DPG30"/>
      <c r="DPH30"/>
      <c r="DPI30"/>
      <c r="DPJ30"/>
      <c r="DPK30"/>
      <c r="DPL30"/>
      <c r="DPM30"/>
      <c r="DPN30"/>
      <c r="DPO30"/>
      <c r="DPP30"/>
      <c r="DPQ30"/>
      <c r="DPR30"/>
      <c r="DPS30"/>
      <c r="DPT30"/>
      <c r="DPU30"/>
      <c r="DPV30"/>
      <c r="DPW30"/>
      <c r="DPX30"/>
      <c r="DPY30"/>
      <c r="DPZ30"/>
      <c r="DQA30"/>
      <c r="DQB30"/>
      <c r="DQC30"/>
      <c r="DQD30"/>
      <c r="DQE30"/>
      <c r="DQF30"/>
      <c r="DQG30"/>
      <c r="DQH30"/>
      <c r="DQI30"/>
      <c r="DQJ30"/>
      <c r="DQK30"/>
      <c r="DQL30"/>
      <c r="DQM30"/>
      <c r="DQN30"/>
      <c r="DQO30"/>
      <c r="DQP30"/>
      <c r="DQQ30"/>
      <c r="DQR30"/>
      <c r="DQS30"/>
      <c r="DQT30"/>
      <c r="DQU30"/>
      <c r="DQV30"/>
      <c r="DQW30"/>
      <c r="DQX30"/>
      <c r="DQY30"/>
      <c r="DQZ30"/>
      <c r="DRA30"/>
      <c r="DRB30"/>
      <c r="DRC30"/>
      <c r="DRD30"/>
      <c r="DRE30"/>
      <c r="DRF30"/>
      <c r="DRG30"/>
      <c r="DRH30"/>
      <c r="DRI30"/>
      <c r="DRJ30"/>
      <c r="DRK30"/>
      <c r="DRL30"/>
      <c r="DRM30"/>
      <c r="DRN30"/>
      <c r="DRO30"/>
      <c r="DRP30"/>
      <c r="DRQ30"/>
      <c r="DRR30"/>
      <c r="DRS30"/>
      <c r="DRT30"/>
      <c r="DRU30"/>
      <c r="DRV30"/>
      <c r="DRW30"/>
      <c r="DRX30"/>
      <c r="DRY30"/>
      <c r="DRZ30"/>
      <c r="DSA30"/>
      <c r="DSB30"/>
      <c r="DSC30"/>
      <c r="DSD30"/>
      <c r="DSE30"/>
      <c r="DSF30"/>
      <c r="DSG30"/>
      <c r="DSH30"/>
      <c r="DSI30"/>
      <c r="DSJ30"/>
      <c r="DSK30"/>
      <c r="DSL30"/>
      <c r="DSM30"/>
      <c r="DSN30"/>
      <c r="DSO30"/>
      <c r="DSP30"/>
      <c r="DSQ30"/>
      <c r="DSR30"/>
      <c r="DSS30"/>
      <c r="DST30"/>
      <c r="DSU30"/>
      <c r="DSV30"/>
      <c r="DSW30"/>
      <c r="DSX30"/>
      <c r="DSY30"/>
      <c r="DSZ30"/>
      <c r="DTA30"/>
      <c r="DTB30"/>
      <c r="DTC30"/>
      <c r="DTD30"/>
      <c r="DTE30"/>
      <c r="DTF30"/>
      <c r="DTG30"/>
      <c r="DTH30"/>
      <c r="DTI30"/>
      <c r="DTJ30"/>
      <c r="DTK30"/>
      <c r="DTL30"/>
      <c r="DTM30"/>
      <c r="DTN30"/>
      <c r="DTO30"/>
      <c r="DTP30"/>
      <c r="DTQ30"/>
      <c r="DTR30"/>
      <c r="DTS30"/>
      <c r="DTT30"/>
      <c r="DTU30"/>
      <c r="DTV30"/>
      <c r="DTW30"/>
      <c r="DTX30"/>
      <c r="DTY30"/>
      <c r="DTZ30"/>
      <c r="DUA30"/>
      <c r="DUB30"/>
      <c r="DUC30"/>
      <c r="DUD30"/>
      <c r="DUE30"/>
      <c r="DUF30"/>
      <c r="DUG30"/>
      <c r="DUH30"/>
      <c r="DUI30"/>
      <c r="DUJ30"/>
      <c r="DUK30"/>
      <c r="DUL30"/>
      <c r="DUM30"/>
      <c r="DUN30"/>
      <c r="DUO30"/>
      <c r="DUP30"/>
      <c r="DUQ30"/>
      <c r="DUR30"/>
      <c r="DUS30"/>
      <c r="DUT30"/>
      <c r="DUU30"/>
      <c r="DUV30"/>
      <c r="DUW30"/>
      <c r="DUX30"/>
      <c r="DUY30"/>
      <c r="DUZ30"/>
      <c r="DVA30"/>
      <c r="DVB30"/>
      <c r="DVC30"/>
      <c r="DVD30"/>
      <c r="DVE30"/>
      <c r="DVF30"/>
      <c r="DVG30"/>
      <c r="DVH30"/>
      <c r="DVI30"/>
      <c r="DVJ30"/>
      <c r="DVK30"/>
      <c r="DVL30"/>
      <c r="DVM30"/>
      <c r="DVN30"/>
      <c r="DVO30"/>
      <c r="DVP30"/>
      <c r="DVQ30"/>
      <c r="DVR30"/>
      <c r="DVS30"/>
      <c r="DVT30"/>
      <c r="DVU30"/>
      <c r="DVV30"/>
      <c r="DVW30"/>
      <c r="DVX30"/>
      <c r="DVY30"/>
      <c r="DVZ30"/>
      <c r="DWA30"/>
      <c r="DWB30"/>
      <c r="DWC30"/>
      <c r="DWD30"/>
      <c r="DWE30"/>
      <c r="DWF30"/>
      <c r="DWG30"/>
      <c r="DWH30"/>
      <c r="DWI30"/>
      <c r="DWJ30"/>
      <c r="DWK30"/>
      <c r="DWL30"/>
      <c r="DWM30"/>
      <c r="DWN30"/>
      <c r="DWO30"/>
      <c r="DWP30"/>
      <c r="DWQ30"/>
      <c r="DWR30"/>
      <c r="DWS30"/>
      <c r="DWT30"/>
      <c r="DWU30"/>
      <c r="DWV30"/>
      <c r="DWW30"/>
      <c r="DWX30"/>
      <c r="DWY30"/>
      <c r="DWZ30"/>
      <c r="DXA30"/>
      <c r="DXB30"/>
      <c r="DXC30"/>
      <c r="DXD30"/>
      <c r="DXE30"/>
      <c r="DXF30"/>
      <c r="DXG30"/>
      <c r="DXH30"/>
      <c r="DXI30"/>
      <c r="DXJ30"/>
      <c r="DXK30"/>
      <c r="DXL30"/>
      <c r="DXM30"/>
      <c r="DXN30"/>
      <c r="DXO30"/>
      <c r="DXP30"/>
      <c r="DXQ30"/>
      <c r="DXR30"/>
      <c r="DXS30"/>
      <c r="DXT30"/>
      <c r="DXU30"/>
      <c r="DXV30"/>
      <c r="DXW30"/>
      <c r="DXX30"/>
      <c r="DXY30"/>
      <c r="DXZ30"/>
      <c r="DYA30"/>
      <c r="DYB30"/>
      <c r="DYC30"/>
      <c r="DYD30"/>
      <c r="DYE30"/>
      <c r="DYF30"/>
      <c r="DYG30"/>
      <c r="DYH30"/>
      <c r="DYI30"/>
      <c r="DYJ30"/>
      <c r="DYK30"/>
      <c r="DYL30"/>
      <c r="DYM30"/>
      <c r="DYN30"/>
      <c r="DYO30"/>
      <c r="DYP30"/>
      <c r="DYQ30"/>
      <c r="DYR30"/>
      <c r="DYS30"/>
      <c r="DYT30"/>
      <c r="DYU30"/>
      <c r="DYV30"/>
      <c r="DYW30"/>
      <c r="DYX30"/>
      <c r="DYY30"/>
      <c r="DYZ30"/>
      <c r="DZA30"/>
      <c r="DZB30"/>
      <c r="DZC30"/>
      <c r="DZD30"/>
      <c r="DZE30"/>
      <c r="DZF30"/>
      <c r="DZG30"/>
      <c r="DZH30"/>
      <c r="DZI30"/>
      <c r="DZJ30"/>
      <c r="DZK30"/>
      <c r="DZL30"/>
      <c r="DZM30"/>
      <c r="DZN30"/>
      <c r="DZO30"/>
      <c r="DZP30"/>
      <c r="DZQ30"/>
      <c r="DZR30"/>
      <c r="DZS30"/>
      <c r="DZT30"/>
      <c r="DZU30"/>
      <c r="DZV30"/>
      <c r="DZW30"/>
      <c r="DZX30"/>
      <c r="DZY30"/>
      <c r="DZZ30"/>
      <c r="EAA30"/>
      <c r="EAB30"/>
      <c r="EAC30"/>
      <c r="EAD30"/>
      <c r="EAE30"/>
      <c r="EAF30"/>
      <c r="EAG30"/>
      <c r="EAH30"/>
      <c r="EAI30"/>
      <c r="EAJ30"/>
      <c r="EAK30"/>
      <c r="EAL30"/>
      <c r="EAM30"/>
      <c r="EAN30"/>
      <c r="EAO30"/>
      <c r="EAP30"/>
      <c r="EAQ30"/>
      <c r="EAR30"/>
      <c r="EAS30"/>
      <c r="EAT30"/>
      <c r="EAU30"/>
      <c r="EAV30"/>
      <c r="EAW30"/>
      <c r="EAX30"/>
      <c r="EAY30"/>
      <c r="EAZ30"/>
      <c r="EBA30"/>
      <c r="EBB30"/>
      <c r="EBC30"/>
      <c r="EBD30"/>
      <c r="EBE30"/>
      <c r="EBF30"/>
      <c r="EBG30"/>
      <c r="EBH30"/>
      <c r="EBI30"/>
      <c r="EBJ30"/>
      <c r="EBK30"/>
      <c r="EBL30"/>
      <c r="EBM30"/>
      <c r="EBN30"/>
      <c r="EBO30"/>
      <c r="EBP30"/>
      <c r="EBQ30"/>
      <c r="EBR30"/>
      <c r="EBS30"/>
      <c r="EBT30"/>
      <c r="EBU30"/>
      <c r="EBV30"/>
      <c r="EBW30"/>
      <c r="EBX30"/>
      <c r="EBY30"/>
      <c r="EBZ30"/>
      <c r="ECA30"/>
      <c r="ECB30"/>
      <c r="ECC30"/>
      <c r="ECD30"/>
      <c r="ECE30"/>
      <c r="ECF30"/>
      <c r="ECG30"/>
      <c r="ECH30"/>
      <c r="ECI30"/>
      <c r="ECJ30"/>
      <c r="ECK30"/>
      <c r="ECL30"/>
      <c r="ECM30"/>
      <c r="ECN30"/>
      <c r="ECO30"/>
      <c r="ECP30"/>
      <c r="ECQ30"/>
      <c r="ECR30"/>
      <c r="ECS30"/>
      <c r="ECT30"/>
      <c r="ECU30"/>
      <c r="ECV30"/>
      <c r="ECW30"/>
      <c r="ECX30"/>
      <c r="ECY30"/>
      <c r="ECZ30"/>
      <c r="EDA30"/>
      <c r="EDB30"/>
      <c r="EDC30"/>
      <c r="EDD30"/>
      <c r="EDE30"/>
      <c r="EDF30"/>
      <c r="EDG30"/>
      <c r="EDH30"/>
      <c r="EDI30"/>
      <c r="EDJ30"/>
      <c r="EDK30"/>
      <c r="EDL30"/>
      <c r="EDM30"/>
      <c r="EDN30"/>
      <c r="EDO30"/>
      <c r="EDP30"/>
      <c r="EDQ30"/>
      <c r="EDR30"/>
      <c r="EDS30"/>
      <c r="EDT30"/>
      <c r="EDU30"/>
      <c r="EDV30"/>
      <c r="EDW30"/>
      <c r="EDX30"/>
      <c r="EDY30"/>
      <c r="EDZ30"/>
      <c r="EEA30"/>
      <c r="EEB30"/>
      <c r="EEC30"/>
      <c r="EED30"/>
      <c r="EEE30"/>
      <c r="EEF30"/>
      <c r="EEG30"/>
      <c r="EEH30"/>
      <c r="EEI30"/>
      <c r="EEJ30"/>
      <c r="EEK30"/>
      <c r="EEL30"/>
      <c r="EEM30"/>
      <c r="EEN30"/>
      <c r="EEO30"/>
      <c r="EEP30"/>
      <c r="EEQ30"/>
      <c r="EER30"/>
      <c r="EES30"/>
      <c r="EET30"/>
      <c r="EEU30"/>
      <c r="EEV30"/>
      <c r="EEW30"/>
      <c r="EEX30"/>
      <c r="EEY30"/>
      <c r="EEZ30"/>
      <c r="EFA30"/>
      <c r="EFB30"/>
      <c r="EFC30"/>
      <c r="EFD30"/>
      <c r="EFE30"/>
      <c r="EFF30"/>
      <c r="EFG30"/>
      <c r="EFH30"/>
      <c r="EFI30"/>
      <c r="EFJ30"/>
      <c r="EFK30"/>
      <c r="EFL30"/>
      <c r="EFM30"/>
      <c r="EFN30"/>
      <c r="EFO30"/>
      <c r="EFP30"/>
      <c r="EFQ30"/>
      <c r="EFR30"/>
      <c r="EFS30"/>
      <c r="EFT30"/>
      <c r="EFU30"/>
      <c r="EFV30"/>
      <c r="EFW30"/>
      <c r="EFX30"/>
      <c r="EFY30"/>
      <c r="EFZ30"/>
      <c r="EGA30"/>
      <c r="EGB30"/>
      <c r="EGC30"/>
      <c r="EGD30"/>
      <c r="EGE30"/>
      <c r="EGF30"/>
      <c r="EGG30"/>
      <c r="EGH30"/>
      <c r="EGI30"/>
      <c r="EGJ30"/>
      <c r="EGK30"/>
      <c r="EGL30"/>
      <c r="EGM30"/>
      <c r="EGN30"/>
      <c r="EGO30"/>
      <c r="EGP30"/>
      <c r="EGQ30"/>
      <c r="EGR30"/>
      <c r="EGS30"/>
      <c r="EGT30"/>
      <c r="EGU30"/>
      <c r="EGV30"/>
      <c r="EGW30"/>
      <c r="EGX30"/>
      <c r="EGY30"/>
      <c r="EGZ30"/>
      <c r="EHA30"/>
      <c r="EHB30"/>
      <c r="EHC30"/>
      <c r="EHD30"/>
      <c r="EHE30"/>
      <c r="EHF30"/>
      <c r="EHG30"/>
      <c r="EHH30"/>
      <c r="EHI30"/>
      <c r="EHJ30"/>
      <c r="EHK30"/>
      <c r="EHL30"/>
      <c r="EHM30"/>
      <c r="EHN30"/>
      <c r="EHO30"/>
      <c r="EHP30"/>
      <c r="EHQ30"/>
      <c r="EHR30"/>
      <c r="EHS30"/>
      <c r="EHT30"/>
      <c r="EHU30"/>
      <c r="EHV30"/>
      <c r="EHW30"/>
      <c r="EHX30"/>
      <c r="EHY30"/>
      <c r="EHZ30"/>
      <c r="EIA30"/>
      <c r="EIB30"/>
      <c r="EIC30"/>
      <c r="EID30"/>
      <c r="EIE30"/>
      <c r="EIF30"/>
      <c r="EIG30"/>
      <c r="EIH30"/>
      <c r="EII30"/>
      <c r="EIJ30"/>
      <c r="EIK30"/>
      <c r="EIL30"/>
      <c r="EIM30"/>
      <c r="EIN30"/>
      <c r="EIO30"/>
      <c r="EIP30"/>
      <c r="EIQ30"/>
      <c r="EIR30"/>
      <c r="EIS30"/>
      <c r="EIT30"/>
      <c r="EIU30"/>
      <c r="EIV30"/>
      <c r="EIW30"/>
      <c r="EIX30"/>
      <c r="EIY30"/>
      <c r="EIZ30"/>
      <c r="EJA30"/>
      <c r="EJB30"/>
      <c r="EJC30"/>
      <c r="EJD30"/>
      <c r="EJE30"/>
      <c r="EJF30"/>
      <c r="EJG30"/>
      <c r="EJH30"/>
      <c r="EJI30"/>
      <c r="EJJ30"/>
      <c r="EJK30"/>
      <c r="EJL30"/>
      <c r="EJM30"/>
      <c r="EJN30"/>
      <c r="EJO30"/>
      <c r="EJP30"/>
      <c r="EJQ30"/>
      <c r="EJR30"/>
      <c r="EJS30"/>
      <c r="EJT30"/>
      <c r="EJU30"/>
      <c r="EJV30"/>
      <c r="EJW30"/>
      <c r="EJX30"/>
      <c r="EJY30"/>
      <c r="EJZ30"/>
      <c r="EKA30"/>
      <c r="EKB30"/>
      <c r="EKC30"/>
      <c r="EKD30"/>
      <c r="EKE30"/>
      <c r="EKF30"/>
      <c r="EKG30"/>
      <c r="EKH30"/>
      <c r="EKI30"/>
      <c r="EKJ30"/>
      <c r="EKK30"/>
      <c r="EKL30"/>
      <c r="EKM30"/>
      <c r="EKN30"/>
      <c r="EKO30"/>
      <c r="EKP30"/>
      <c r="EKQ30"/>
      <c r="EKR30"/>
      <c r="EKS30"/>
      <c r="EKT30"/>
      <c r="EKU30"/>
      <c r="EKV30"/>
      <c r="EKW30"/>
      <c r="EKX30"/>
      <c r="EKY30"/>
      <c r="EKZ30"/>
      <c r="ELA30"/>
      <c r="ELB30"/>
      <c r="ELC30"/>
      <c r="ELD30"/>
      <c r="ELE30"/>
      <c r="ELF30"/>
      <c r="ELG30"/>
      <c r="ELH30"/>
      <c r="ELI30"/>
      <c r="ELJ30"/>
      <c r="ELK30"/>
      <c r="ELL30"/>
      <c r="ELM30"/>
      <c r="ELN30"/>
      <c r="ELO30"/>
      <c r="ELP30"/>
      <c r="ELQ30"/>
      <c r="ELR30"/>
      <c r="ELS30"/>
      <c r="ELT30"/>
      <c r="ELU30"/>
      <c r="ELV30"/>
      <c r="ELW30"/>
      <c r="ELX30"/>
      <c r="ELY30"/>
      <c r="ELZ30"/>
      <c r="EMA30"/>
      <c r="EMB30"/>
      <c r="EMC30"/>
      <c r="EMD30"/>
      <c r="EME30"/>
      <c r="EMF30"/>
      <c r="EMG30"/>
      <c r="EMH30"/>
      <c r="EMI30"/>
      <c r="EMJ30"/>
      <c r="EMK30"/>
      <c r="EML30"/>
      <c r="EMM30"/>
      <c r="EMN30"/>
      <c r="EMO30"/>
      <c r="EMP30"/>
      <c r="EMQ30"/>
      <c r="EMR30"/>
      <c r="EMS30"/>
      <c r="EMT30"/>
      <c r="EMU30"/>
      <c r="EMV30"/>
      <c r="EMW30"/>
      <c r="EMX30"/>
      <c r="EMY30"/>
      <c r="EMZ30"/>
      <c r="ENA30"/>
      <c r="ENB30"/>
      <c r="ENC30"/>
      <c r="END30"/>
      <c r="ENE30"/>
      <c r="ENF30"/>
      <c r="ENG30"/>
      <c r="ENH30"/>
      <c r="ENI30"/>
      <c r="ENJ30"/>
      <c r="ENK30"/>
      <c r="ENL30"/>
      <c r="ENM30"/>
      <c r="ENN30"/>
      <c r="ENO30"/>
      <c r="ENP30"/>
      <c r="ENQ30"/>
      <c r="ENR30"/>
      <c r="ENS30"/>
      <c r="ENT30"/>
      <c r="ENU30"/>
      <c r="ENV30"/>
      <c r="ENW30"/>
      <c r="ENX30"/>
      <c r="ENY30"/>
      <c r="ENZ30"/>
      <c r="EOA30"/>
      <c r="EOB30"/>
      <c r="EOC30"/>
      <c r="EOD30"/>
      <c r="EOE30"/>
      <c r="EOF30"/>
      <c r="EOG30"/>
      <c r="EOH30"/>
      <c r="EOI30"/>
      <c r="EOJ30"/>
      <c r="EOK30"/>
      <c r="EOL30"/>
      <c r="EOM30"/>
      <c r="EON30"/>
      <c r="EOO30"/>
      <c r="EOP30"/>
      <c r="EOQ30"/>
      <c r="EOR30"/>
      <c r="EOS30"/>
      <c r="EOT30"/>
      <c r="EOU30"/>
      <c r="EOV30"/>
      <c r="EOW30"/>
      <c r="EOX30"/>
      <c r="EOY30"/>
      <c r="EOZ30"/>
      <c r="EPA30"/>
      <c r="EPB30"/>
      <c r="EPC30"/>
      <c r="EPD30"/>
      <c r="EPE30"/>
      <c r="EPF30"/>
      <c r="EPG30"/>
      <c r="EPH30"/>
      <c r="EPI30"/>
      <c r="EPJ30"/>
      <c r="EPK30"/>
      <c r="EPL30"/>
      <c r="EPM30"/>
      <c r="EPN30"/>
      <c r="EPO30"/>
      <c r="EPP30"/>
      <c r="EPQ30"/>
      <c r="EPR30"/>
      <c r="EPS30"/>
      <c r="EPT30"/>
      <c r="EPU30"/>
      <c r="EPV30"/>
      <c r="EPW30"/>
      <c r="EPX30"/>
      <c r="EPY30"/>
      <c r="EPZ30"/>
      <c r="EQA30"/>
      <c r="EQB30"/>
      <c r="EQC30"/>
      <c r="EQD30"/>
      <c r="EQE30"/>
      <c r="EQF30"/>
      <c r="EQG30"/>
      <c r="EQH30"/>
      <c r="EQI30"/>
      <c r="EQJ30"/>
      <c r="EQK30"/>
      <c r="EQL30"/>
      <c r="EQM30"/>
      <c r="EQN30"/>
      <c r="EQO30"/>
      <c r="EQP30"/>
      <c r="EQQ30"/>
      <c r="EQR30"/>
      <c r="EQS30"/>
      <c r="EQT30"/>
      <c r="EQU30"/>
      <c r="EQV30"/>
      <c r="EQW30"/>
      <c r="EQX30"/>
      <c r="EQY30"/>
      <c r="EQZ30"/>
      <c r="ERA30"/>
      <c r="ERB30"/>
      <c r="ERC30"/>
      <c r="ERD30"/>
      <c r="ERE30"/>
      <c r="ERF30"/>
      <c r="ERG30"/>
      <c r="ERH30"/>
      <c r="ERI30"/>
      <c r="ERJ30"/>
      <c r="ERK30"/>
      <c r="ERL30"/>
      <c r="ERM30"/>
      <c r="ERN30"/>
      <c r="ERO30"/>
      <c r="ERP30"/>
      <c r="ERQ30"/>
      <c r="ERR30"/>
      <c r="ERS30"/>
      <c r="ERT30"/>
      <c r="ERU30"/>
      <c r="ERV30"/>
      <c r="ERW30"/>
      <c r="ERX30"/>
      <c r="ERY30"/>
      <c r="ERZ30"/>
      <c r="ESA30"/>
      <c r="ESB30"/>
      <c r="ESC30"/>
      <c r="ESD30"/>
      <c r="ESE30"/>
      <c r="ESF30"/>
      <c r="ESG30"/>
      <c r="ESH30"/>
      <c r="ESI30"/>
      <c r="ESJ30"/>
      <c r="ESK30"/>
      <c r="ESL30"/>
      <c r="ESM30"/>
      <c r="ESN30"/>
      <c r="ESO30"/>
      <c r="ESP30"/>
      <c r="ESQ30"/>
      <c r="ESR30"/>
      <c r="ESS30"/>
      <c r="EST30"/>
      <c r="ESU30"/>
      <c r="ESV30"/>
      <c r="ESW30"/>
      <c r="ESX30"/>
      <c r="ESY30"/>
      <c r="ESZ30"/>
      <c r="ETA30"/>
      <c r="ETB30"/>
      <c r="ETC30"/>
      <c r="ETD30"/>
      <c r="ETE30"/>
      <c r="ETF30"/>
      <c r="ETG30"/>
      <c r="ETH30"/>
      <c r="ETI30"/>
      <c r="ETJ30"/>
      <c r="ETK30"/>
      <c r="ETL30"/>
      <c r="ETM30"/>
      <c r="ETN30"/>
      <c r="ETO30"/>
      <c r="ETP30"/>
      <c r="ETQ30"/>
      <c r="ETR30"/>
      <c r="ETS30"/>
      <c r="ETT30"/>
      <c r="ETU30"/>
      <c r="ETV30"/>
      <c r="ETW30"/>
      <c r="ETX30"/>
      <c r="ETY30"/>
      <c r="ETZ30"/>
      <c r="EUA30"/>
      <c r="EUB30"/>
      <c r="EUC30"/>
      <c r="EUD30"/>
      <c r="EUE30"/>
      <c r="EUF30"/>
      <c r="EUG30"/>
      <c r="EUH30"/>
      <c r="EUI30"/>
      <c r="EUJ30"/>
      <c r="EUK30"/>
      <c r="EUL30"/>
      <c r="EUM30"/>
      <c r="EUN30"/>
      <c r="EUO30"/>
      <c r="EUP30"/>
      <c r="EUQ30"/>
      <c r="EUR30"/>
      <c r="EUS30"/>
      <c r="EUT30"/>
      <c r="EUU30"/>
      <c r="EUV30"/>
      <c r="EUW30"/>
      <c r="EUX30"/>
      <c r="EUY30"/>
      <c r="EUZ30"/>
      <c r="EVA30"/>
      <c r="EVB30"/>
      <c r="EVC30"/>
      <c r="EVD30"/>
      <c r="EVE30"/>
      <c r="EVF30"/>
      <c r="EVG30"/>
      <c r="EVH30"/>
      <c r="EVI30"/>
      <c r="EVJ30"/>
      <c r="EVK30"/>
      <c r="EVL30"/>
      <c r="EVM30"/>
      <c r="EVN30"/>
      <c r="EVO30"/>
      <c r="EVP30"/>
      <c r="EVQ30"/>
      <c r="EVR30"/>
      <c r="EVS30"/>
      <c r="EVT30"/>
      <c r="EVU30"/>
      <c r="EVV30"/>
      <c r="EVW30"/>
      <c r="EVX30"/>
      <c r="EVY30"/>
      <c r="EVZ30"/>
      <c r="EWA30"/>
      <c r="EWB30"/>
      <c r="EWC30"/>
      <c r="EWD30"/>
      <c r="EWE30"/>
      <c r="EWF30"/>
      <c r="EWG30"/>
      <c r="EWH30"/>
      <c r="EWI30"/>
      <c r="EWJ30"/>
      <c r="EWK30"/>
      <c r="EWL30"/>
      <c r="EWM30"/>
      <c r="EWN30"/>
      <c r="EWO30"/>
      <c r="EWP30"/>
      <c r="EWQ30"/>
      <c r="EWR30"/>
      <c r="EWS30"/>
      <c r="EWT30"/>
      <c r="EWU30"/>
      <c r="EWV30"/>
      <c r="EWW30"/>
      <c r="EWX30"/>
      <c r="EWY30"/>
      <c r="EWZ30"/>
      <c r="EXA30"/>
      <c r="EXB30"/>
      <c r="EXC30"/>
      <c r="EXD30"/>
      <c r="EXE30"/>
      <c r="EXF30"/>
      <c r="EXG30"/>
      <c r="EXH30"/>
      <c r="EXI30"/>
      <c r="EXJ30"/>
      <c r="EXK30"/>
      <c r="EXL30"/>
      <c r="EXM30"/>
      <c r="EXN30"/>
      <c r="EXO30"/>
      <c r="EXP30"/>
      <c r="EXQ30"/>
      <c r="EXR30"/>
      <c r="EXS30"/>
      <c r="EXT30"/>
      <c r="EXU30"/>
      <c r="EXV30"/>
      <c r="EXW30"/>
      <c r="EXX30"/>
      <c r="EXY30"/>
      <c r="EXZ30"/>
      <c r="EYA30"/>
      <c r="EYB30"/>
      <c r="EYC30"/>
      <c r="EYD30"/>
      <c r="EYE30"/>
      <c r="EYF30"/>
      <c r="EYG30"/>
      <c r="EYH30"/>
      <c r="EYI30"/>
      <c r="EYJ30"/>
      <c r="EYK30"/>
      <c r="EYL30"/>
      <c r="EYM30"/>
      <c r="EYN30"/>
      <c r="EYO30"/>
      <c r="EYP30"/>
      <c r="EYQ30"/>
      <c r="EYR30"/>
      <c r="EYS30"/>
      <c r="EYT30"/>
      <c r="EYU30"/>
      <c r="EYV30"/>
      <c r="EYW30"/>
      <c r="EYX30"/>
      <c r="EYY30"/>
      <c r="EYZ30"/>
      <c r="EZA30"/>
      <c r="EZB30"/>
      <c r="EZC30"/>
      <c r="EZD30"/>
      <c r="EZE30"/>
      <c r="EZF30"/>
      <c r="EZG30"/>
      <c r="EZH30"/>
      <c r="EZI30"/>
      <c r="EZJ30"/>
      <c r="EZK30"/>
      <c r="EZL30"/>
      <c r="EZM30"/>
      <c r="EZN30"/>
      <c r="EZO30"/>
      <c r="EZP30"/>
      <c r="EZQ30"/>
      <c r="EZR30"/>
      <c r="EZS30"/>
      <c r="EZT30"/>
      <c r="EZU30"/>
      <c r="EZV30"/>
      <c r="EZW30"/>
      <c r="EZX30"/>
      <c r="EZY30"/>
      <c r="EZZ30"/>
      <c r="FAA30"/>
      <c r="FAB30"/>
      <c r="FAC30"/>
      <c r="FAD30"/>
      <c r="FAE30"/>
      <c r="FAF30"/>
      <c r="FAG30"/>
      <c r="FAH30"/>
      <c r="FAI30"/>
      <c r="FAJ30"/>
      <c r="FAK30"/>
      <c r="FAL30"/>
      <c r="FAM30"/>
      <c r="FAN30"/>
      <c r="FAO30"/>
      <c r="FAP30"/>
      <c r="FAQ30"/>
      <c r="FAR30"/>
      <c r="FAS30"/>
      <c r="FAT30"/>
      <c r="FAU30"/>
      <c r="FAV30"/>
      <c r="FAW30"/>
      <c r="FAX30"/>
      <c r="FAY30"/>
      <c r="FAZ30"/>
      <c r="FBA30"/>
      <c r="FBB30"/>
      <c r="FBC30"/>
      <c r="FBD30"/>
      <c r="FBE30"/>
      <c r="FBF30"/>
      <c r="FBG30"/>
      <c r="FBH30"/>
      <c r="FBI30"/>
      <c r="FBJ30"/>
      <c r="FBK30"/>
      <c r="FBL30"/>
      <c r="FBM30"/>
      <c r="FBN30"/>
      <c r="FBO30"/>
      <c r="FBP30"/>
      <c r="FBQ30"/>
      <c r="FBR30"/>
      <c r="FBS30"/>
      <c r="FBT30"/>
      <c r="FBU30"/>
      <c r="FBV30"/>
      <c r="FBW30"/>
      <c r="FBX30"/>
      <c r="FBY30"/>
      <c r="FBZ30"/>
      <c r="FCA30"/>
      <c r="FCB30"/>
      <c r="FCC30"/>
      <c r="FCD30"/>
      <c r="FCE30"/>
      <c r="FCF30"/>
      <c r="FCG30"/>
      <c r="FCH30"/>
      <c r="FCI30"/>
      <c r="FCJ30"/>
      <c r="FCK30"/>
      <c r="FCL30"/>
      <c r="FCM30"/>
      <c r="FCN30"/>
      <c r="FCO30"/>
      <c r="FCP30"/>
      <c r="FCQ30"/>
      <c r="FCR30"/>
      <c r="FCS30"/>
      <c r="FCT30"/>
      <c r="FCU30"/>
      <c r="FCV30"/>
      <c r="FCW30"/>
      <c r="FCX30"/>
      <c r="FCY30"/>
      <c r="FCZ30"/>
      <c r="FDA30"/>
      <c r="FDB30"/>
      <c r="FDC30"/>
      <c r="FDD30"/>
      <c r="FDE30"/>
      <c r="FDF30"/>
      <c r="FDG30"/>
      <c r="FDH30"/>
      <c r="FDI30"/>
      <c r="FDJ30"/>
      <c r="FDK30"/>
      <c r="FDL30"/>
      <c r="FDM30"/>
      <c r="FDN30"/>
      <c r="FDO30"/>
      <c r="FDP30"/>
      <c r="FDQ30"/>
      <c r="FDR30"/>
      <c r="FDS30"/>
      <c r="FDT30"/>
      <c r="FDU30"/>
      <c r="FDV30"/>
      <c r="FDW30"/>
      <c r="FDX30"/>
      <c r="FDY30"/>
      <c r="FDZ30"/>
      <c r="FEA30"/>
      <c r="FEB30"/>
      <c r="FEC30"/>
      <c r="FED30"/>
      <c r="FEE30"/>
      <c r="FEF30"/>
      <c r="FEG30"/>
      <c r="FEH30"/>
      <c r="FEI30"/>
      <c r="FEJ30"/>
      <c r="FEK30"/>
      <c r="FEL30"/>
      <c r="FEM30"/>
      <c r="FEN30"/>
      <c r="FEO30"/>
      <c r="FEP30"/>
      <c r="FEQ30"/>
      <c r="FER30"/>
      <c r="FES30"/>
      <c r="FET30"/>
      <c r="FEU30"/>
      <c r="FEV30"/>
      <c r="FEW30"/>
      <c r="FEX30"/>
      <c r="FEY30"/>
      <c r="FEZ30"/>
      <c r="FFA30"/>
      <c r="FFB30"/>
      <c r="FFC30"/>
      <c r="FFD30"/>
      <c r="FFE30"/>
      <c r="FFF30"/>
      <c r="FFG30"/>
      <c r="FFH30"/>
      <c r="FFI30"/>
      <c r="FFJ30"/>
      <c r="FFK30"/>
      <c r="FFL30"/>
      <c r="FFM30"/>
      <c r="FFN30"/>
      <c r="FFO30"/>
      <c r="FFP30"/>
      <c r="FFQ30"/>
      <c r="FFR30"/>
      <c r="FFS30"/>
      <c r="FFT30"/>
      <c r="FFU30"/>
      <c r="FFV30"/>
      <c r="FFW30"/>
      <c r="FFX30"/>
      <c r="FFY30"/>
      <c r="FFZ30"/>
      <c r="FGA30"/>
      <c r="FGB30"/>
      <c r="FGC30"/>
      <c r="FGD30"/>
      <c r="FGE30"/>
      <c r="FGF30"/>
      <c r="FGG30"/>
      <c r="FGH30"/>
      <c r="FGI30"/>
      <c r="FGJ30"/>
      <c r="FGK30"/>
      <c r="FGL30"/>
      <c r="FGM30"/>
      <c r="FGN30"/>
      <c r="FGO30"/>
      <c r="FGP30"/>
      <c r="FGQ30"/>
      <c r="FGR30"/>
      <c r="FGS30"/>
      <c r="FGT30"/>
      <c r="FGU30"/>
      <c r="FGV30"/>
      <c r="FGW30"/>
      <c r="FGX30"/>
      <c r="FGY30"/>
      <c r="FGZ30"/>
      <c r="FHA30"/>
      <c r="FHB30"/>
      <c r="FHC30"/>
      <c r="FHD30"/>
      <c r="FHE30"/>
      <c r="FHF30"/>
      <c r="FHG30"/>
      <c r="FHH30"/>
      <c r="FHI30"/>
      <c r="FHJ30"/>
      <c r="FHK30"/>
      <c r="FHL30"/>
      <c r="FHM30"/>
      <c r="FHN30"/>
      <c r="FHO30"/>
      <c r="FHP30"/>
      <c r="FHQ30"/>
      <c r="FHR30"/>
      <c r="FHS30"/>
      <c r="FHT30"/>
      <c r="FHU30"/>
      <c r="FHV30"/>
      <c r="FHW30"/>
      <c r="FHX30"/>
      <c r="FHY30"/>
      <c r="FHZ30"/>
      <c r="FIA30"/>
      <c r="FIB30"/>
      <c r="FIC30"/>
      <c r="FID30"/>
      <c r="FIE30"/>
      <c r="FIF30"/>
      <c r="FIG30"/>
      <c r="FIH30"/>
      <c r="FII30"/>
      <c r="FIJ30"/>
      <c r="FIK30"/>
      <c r="FIL30"/>
      <c r="FIM30"/>
      <c r="FIN30"/>
      <c r="FIO30"/>
      <c r="FIP30"/>
      <c r="FIQ30"/>
      <c r="FIR30"/>
      <c r="FIS30"/>
      <c r="FIT30"/>
      <c r="FIU30"/>
      <c r="FIV30"/>
      <c r="FIW30"/>
      <c r="FIX30"/>
      <c r="FIY30"/>
      <c r="FIZ30"/>
      <c r="FJA30"/>
      <c r="FJB30"/>
      <c r="FJC30"/>
      <c r="FJD30"/>
      <c r="FJE30"/>
      <c r="FJF30"/>
      <c r="FJG30"/>
      <c r="FJH30"/>
      <c r="FJI30"/>
      <c r="FJJ30"/>
      <c r="FJK30"/>
      <c r="FJL30"/>
      <c r="FJM30"/>
      <c r="FJN30"/>
      <c r="FJO30"/>
      <c r="FJP30"/>
      <c r="FJQ30"/>
      <c r="FJR30"/>
      <c r="FJS30"/>
      <c r="FJT30"/>
      <c r="FJU30"/>
      <c r="FJV30"/>
      <c r="FJW30"/>
      <c r="FJX30"/>
      <c r="FJY30"/>
      <c r="FJZ30"/>
      <c r="FKA30"/>
      <c r="FKB30"/>
      <c r="FKC30"/>
      <c r="FKD30"/>
      <c r="FKE30"/>
      <c r="FKF30"/>
      <c r="FKG30"/>
      <c r="FKH30"/>
      <c r="FKI30"/>
      <c r="FKJ30"/>
      <c r="FKK30"/>
      <c r="FKL30"/>
      <c r="FKM30"/>
      <c r="FKN30"/>
      <c r="FKO30"/>
      <c r="FKP30"/>
      <c r="FKQ30"/>
      <c r="FKR30"/>
      <c r="FKS30"/>
      <c r="FKT30"/>
      <c r="FKU30"/>
      <c r="FKV30"/>
      <c r="FKW30"/>
      <c r="FKX30"/>
      <c r="FKY30"/>
      <c r="FKZ30"/>
      <c r="FLA30"/>
      <c r="FLB30"/>
      <c r="FLC30"/>
      <c r="FLD30"/>
      <c r="FLE30"/>
      <c r="FLF30"/>
      <c r="FLG30"/>
      <c r="FLH30"/>
      <c r="FLI30"/>
      <c r="FLJ30"/>
      <c r="FLK30"/>
      <c r="FLL30"/>
      <c r="FLM30"/>
      <c r="FLN30"/>
      <c r="FLO30"/>
      <c r="FLP30"/>
      <c r="FLQ30"/>
      <c r="FLR30"/>
      <c r="FLS30"/>
      <c r="FLT30"/>
      <c r="FLU30"/>
      <c r="FLV30"/>
      <c r="FLW30"/>
      <c r="FLX30"/>
      <c r="FLY30"/>
      <c r="FLZ30"/>
      <c r="FMA30"/>
      <c r="FMB30"/>
      <c r="FMC30"/>
      <c r="FMD30"/>
      <c r="FME30"/>
      <c r="FMF30"/>
      <c r="FMG30"/>
      <c r="FMH30"/>
      <c r="FMI30"/>
      <c r="FMJ30"/>
      <c r="FMK30"/>
      <c r="FML30"/>
      <c r="FMM30"/>
      <c r="FMN30"/>
      <c r="FMO30"/>
      <c r="FMP30"/>
      <c r="FMQ30"/>
      <c r="FMR30"/>
      <c r="FMS30"/>
      <c r="FMT30"/>
      <c r="FMU30"/>
      <c r="FMV30"/>
      <c r="FMW30"/>
      <c r="FMX30"/>
      <c r="FMY30"/>
      <c r="FMZ30"/>
      <c r="FNA30"/>
      <c r="FNB30"/>
      <c r="FNC30"/>
      <c r="FND30"/>
      <c r="FNE30"/>
      <c r="FNF30"/>
      <c r="FNG30"/>
      <c r="FNH30"/>
      <c r="FNI30"/>
      <c r="FNJ30"/>
      <c r="FNK30"/>
      <c r="FNL30"/>
      <c r="FNM30"/>
      <c r="FNN30"/>
      <c r="FNO30"/>
      <c r="FNP30"/>
      <c r="FNQ30"/>
      <c r="FNR30"/>
      <c r="FNS30"/>
      <c r="FNT30"/>
      <c r="FNU30"/>
      <c r="FNV30"/>
      <c r="FNW30"/>
      <c r="FNX30"/>
      <c r="FNY30"/>
      <c r="FNZ30"/>
      <c r="FOA30"/>
      <c r="FOB30"/>
      <c r="FOC30"/>
      <c r="FOD30"/>
      <c r="FOE30"/>
      <c r="FOF30"/>
      <c r="FOG30"/>
      <c r="FOH30"/>
      <c r="FOI30"/>
      <c r="FOJ30"/>
      <c r="FOK30"/>
      <c r="FOL30"/>
      <c r="FOM30"/>
      <c r="FON30"/>
      <c r="FOO30"/>
      <c r="FOP30"/>
      <c r="FOQ30"/>
      <c r="FOR30"/>
      <c r="FOS30"/>
      <c r="FOT30"/>
      <c r="FOU30"/>
      <c r="FOV30"/>
      <c r="FOW30"/>
      <c r="FOX30"/>
      <c r="FOY30"/>
      <c r="FOZ30"/>
      <c r="FPA30"/>
      <c r="FPB30"/>
      <c r="FPC30"/>
      <c r="FPD30"/>
      <c r="FPE30"/>
      <c r="FPF30"/>
      <c r="FPG30"/>
      <c r="FPH30"/>
      <c r="FPI30"/>
      <c r="FPJ30"/>
      <c r="FPK30"/>
      <c r="FPL30"/>
      <c r="FPM30"/>
      <c r="FPN30"/>
      <c r="FPO30"/>
      <c r="FPP30"/>
      <c r="FPQ30"/>
      <c r="FPR30"/>
      <c r="FPS30"/>
      <c r="FPT30"/>
      <c r="FPU30"/>
      <c r="FPV30"/>
      <c r="FPW30"/>
      <c r="FPX30"/>
      <c r="FPY30"/>
      <c r="FPZ30"/>
      <c r="FQA30"/>
      <c r="FQB30"/>
      <c r="FQC30"/>
      <c r="FQD30"/>
      <c r="FQE30"/>
      <c r="FQF30"/>
      <c r="FQG30"/>
      <c r="FQH30"/>
      <c r="FQI30"/>
      <c r="FQJ30"/>
      <c r="FQK30"/>
      <c r="FQL30"/>
      <c r="FQM30"/>
      <c r="FQN30"/>
      <c r="FQO30"/>
      <c r="FQP30"/>
      <c r="FQQ30"/>
      <c r="FQR30"/>
      <c r="FQS30"/>
      <c r="FQT30"/>
      <c r="FQU30"/>
      <c r="FQV30"/>
      <c r="FQW30"/>
      <c r="FQX30"/>
      <c r="FQY30"/>
      <c r="FQZ30"/>
      <c r="FRA30"/>
      <c r="FRB30"/>
      <c r="FRC30"/>
      <c r="FRD30"/>
      <c r="FRE30"/>
      <c r="FRF30"/>
      <c r="FRG30"/>
      <c r="FRH30"/>
      <c r="FRI30"/>
      <c r="FRJ30"/>
      <c r="FRK30"/>
      <c r="FRL30"/>
      <c r="FRM30"/>
      <c r="FRN30"/>
      <c r="FRO30"/>
      <c r="FRP30"/>
      <c r="FRQ30"/>
      <c r="FRR30"/>
      <c r="FRS30"/>
      <c r="FRT30"/>
      <c r="FRU30"/>
      <c r="FRV30"/>
      <c r="FRW30"/>
      <c r="FRX30"/>
      <c r="FRY30"/>
      <c r="FRZ30"/>
      <c r="FSA30"/>
      <c r="FSB30"/>
      <c r="FSC30"/>
      <c r="FSD30"/>
      <c r="FSE30"/>
      <c r="FSF30"/>
      <c r="FSG30"/>
      <c r="FSH30"/>
      <c r="FSI30"/>
      <c r="FSJ30"/>
      <c r="FSK30"/>
      <c r="FSL30"/>
      <c r="FSM30"/>
      <c r="FSN30"/>
      <c r="FSO30"/>
      <c r="FSP30"/>
      <c r="FSQ30"/>
      <c r="FSR30"/>
      <c r="FSS30"/>
      <c r="FST30"/>
      <c r="FSU30"/>
      <c r="FSV30"/>
      <c r="FSW30"/>
      <c r="FSX30"/>
      <c r="FSY30"/>
      <c r="FSZ30"/>
      <c r="FTA30"/>
      <c r="FTB30"/>
      <c r="FTC30"/>
      <c r="FTD30"/>
      <c r="FTE30"/>
      <c r="FTF30"/>
      <c r="FTG30"/>
      <c r="FTH30"/>
      <c r="FTI30"/>
      <c r="FTJ30"/>
      <c r="FTK30"/>
      <c r="FTL30"/>
      <c r="FTM30"/>
      <c r="FTN30"/>
      <c r="FTO30"/>
      <c r="FTP30"/>
      <c r="FTQ30"/>
      <c r="FTR30"/>
      <c r="FTS30"/>
      <c r="FTT30"/>
      <c r="FTU30"/>
      <c r="FTV30"/>
      <c r="FTW30"/>
      <c r="FTX30"/>
      <c r="FTY30"/>
      <c r="FTZ30"/>
      <c r="FUA30"/>
      <c r="FUB30"/>
      <c r="FUC30"/>
      <c r="FUD30"/>
      <c r="FUE30"/>
      <c r="FUF30"/>
      <c r="FUG30"/>
      <c r="FUH30"/>
      <c r="FUI30"/>
      <c r="FUJ30"/>
      <c r="FUK30"/>
      <c r="FUL30"/>
      <c r="FUM30"/>
      <c r="FUN30"/>
      <c r="FUO30"/>
      <c r="FUP30"/>
      <c r="FUQ30"/>
      <c r="FUR30"/>
      <c r="FUS30"/>
      <c r="FUT30"/>
      <c r="FUU30"/>
      <c r="FUV30"/>
      <c r="FUW30"/>
      <c r="FUX30"/>
      <c r="FUY30"/>
      <c r="FUZ30"/>
      <c r="FVA30"/>
      <c r="FVB30"/>
      <c r="FVC30"/>
      <c r="FVD30"/>
      <c r="FVE30"/>
      <c r="FVF30"/>
      <c r="FVG30"/>
      <c r="FVH30"/>
      <c r="FVI30"/>
      <c r="FVJ30"/>
      <c r="FVK30"/>
      <c r="FVL30"/>
      <c r="FVM30"/>
      <c r="FVN30"/>
      <c r="FVO30"/>
      <c r="FVP30"/>
      <c r="FVQ30"/>
      <c r="FVR30"/>
      <c r="FVS30"/>
      <c r="FVT30"/>
      <c r="FVU30"/>
      <c r="FVV30"/>
      <c r="FVW30"/>
      <c r="FVX30"/>
      <c r="FVY30"/>
      <c r="FVZ30"/>
      <c r="FWA30"/>
      <c r="FWB30"/>
      <c r="FWC30"/>
      <c r="FWD30"/>
      <c r="FWE30"/>
      <c r="FWF30"/>
      <c r="FWG30"/>
      <c r="FWH30"/>
      <c r="FWI30"/>
      <c r="FWJ30"/>
      <c r="FWK30"/>
      <c r="FWL30"/>
      <c r="FWM30"/>
      <c r="FWN30"/>
      <c r="FWO30"/>
      <c r="FWP30"/>
      <c r="FWQ30"/>
      <c r="FWR30"/>
      <c r="FWS30"/>
      <c r="FWT30"/>
      <c r="FWU30"/>
      <c r="FWV30"/>
      <c r="FWW30"/>
      <c r="FWX30"/>
      <c r="FWY30"/>
      <c r="FWZ30"/>
      <c r="FXA30"/>
      <c r="FXB30"/>
      <c r="FXC30"/>
      <c r="FXD30"/>
      <c r="FXE30"/>
      <c r="FXF30"/>
      <c r="FXG30"/>
      <c r="FXH30"/>
      <c r="FXI30"/>
      <c r="FXJ30"/>
      <c r="FXK30"/>
      <c r="FXL30"/>
      <c r="FXM30"/>
      <c r="FXN30"/>
      <c r="FXO30"/>
      <c r="FXP30"/>
      <c r="FXQ30"/>
      <c r="FXR30"/>
      <c r="FXS30"/>
      <c r="FXT30"/>
      <c r="FXU30"/>
      <c r="FXV30"/>
      <c r="FXW30"/>
      <c r="FXX30"/>
      <c r="FXY30"/>
      <c r="FXZ30"/>
      <c r="FYA30"/>
      <c r="FYB30"/>
      <c r="FYC30"/>
      <c r="FYD30"/>
      <c r="FYE30"/>
      <c r="FYF30"/>
      <c r="FYG30"/>
      <c r="FYH30"/>
      <c r="FYI30"/>
      <c r="FYJ30"/>
      <c r="FYK30"/>
      <c r="FYL30"/>
      <c r="FYM30"/>
      <c r="FYN30"/>
      <c r="FYO30"/>
      <c r="FYP30"/>
      <c r="FYQ30"/>
      <c r="FYR30"/>
      <c r="FYS30"/>
      <c r="FYT30"/>
      <c r="FYU30"/>
      <c r="FYV30"/>
      <c r="FYW30"/>
      <c r="FYX30"/>
      <c r="FYY30"/>
      <c r="FYZ30"/>
      <c r="FZA30"/>
      <c r="FZB30"/>
      <c r="FZC30"/>
      <c r="FZD30"/>
      <c r="FZE30"/>
      <c r="FZF30"/>
      <c r="FZG30"/>
      <c r="FZH30"/>
      <c r="FZI30"/>
      <c r="FZJ30"/>
      <c r="FZK30"/>
      <c r="FZL30"/>
      <c r="FZM30"/>
      <c r="FZN30"/>
      <c r="FZO30"/>
      <c r="FZP30"/>
      <c r="FZQ30"/>
      <c r="FZR30"/>
      <c r="FZS30"/>
      <c r="FZT30"/>
      <c r="FZU30"/>
      <c r="FZV30"/>
      <c r="FZW30"/>
      <c r="FZX30"/>
      <c r="FZY30"/>
      <c r="FZZ30"/>
      <c r="GAA30"/>
      <c r="GAB30"/>
      <c r="GAC30"/>
      <c r="GAD30"/>
      <c r="GAE30"/>
      <c r="GAF30"/>
      <c r="GAG30"/>
      <c r="GAH30"/>
      <c r="GAI30"/>
      <c r="GAJ30"/>
      <c r="GAK30"/>
      <c r="GAL30"/>
      <c r="GAM30"/>
      <c r="GAN30"/>
      <c r="GAO30"/>
      <c r="GAP30"/>
      <c r="GAQ30"/>
      <c r="GAR30"/>
      <c r="GAS30"/>
      <c r="GAT30"/>
      <c r="GAU30"/>
      <c r="GAV30"/>
      <c r="GAW30"/>
      <c r="GAX30"/>
      <c r="GAY30"/>
      <c r="GAZ30"/>
      <c r="GBA30"/>
      <c r="GBB30"/>
      <c r="GBC30"/>
      <c r="GBD30"/>
      <c r="GBE30"/>
      <c r="GBF30"/>
      <c r="GBG30"/>
      <c r="GBH30"/>
      <c r="GBI30"/>
      <c r="GBJ30"/>
      <c r="GBK30"/>
      <c r="GBL30"/>
      <c r="GBM30"/>
      <c r="GBN30"/>
      <c r="GBO30"/>
      <c r="GBP30"/>
      <c r="GBQ30"/>
      <c r="GBR30"/>
      <c r="GBS30"/>
      <c r="GBT30"/>
      <c r="GBU30"/>
      <c r="GBV30"/>
      <c r="GBW30"/>
      <c r="GBX30"/>
      <c r="GBY30"/>
      <c r="GBZ30"/>
      <c r="GCA30"/>
      <c r="GCB30"/>
      <c r="GCC30"/>
      <c r="GCD30"/>
      <c r="GCE30"/>
      <c r="GCF30"/>
      <c r="GCG30"/>
      <c r="GCH30"/>
      <c r="GCI30"/>
      <c r="GCJ30"/>
      <c r="GCK30"/>
      <c r="GCL30"/>
      <c r="GCM30"/>
      <c r="GCN30"/>
      <c r="GCO30"/>
      <c r="GCP30"/>
      <c r="GCQ30"/>
      <c r="GCR30"/>
      <c r="GCS30"/>
      <c r="GCT30"/>
      <c r="GCU30"/>
      <c r="GCV30"/>
      <c r="GCW30"/>
      <c r="GCX30"/>
      <c r="GCY30"/>
      <c r="GCZ30"/>
      <c r="GDA30"/>
      <c r="GDB30"/>
      <c r="GDC30"/>
      <c r="GDD30"/>
      <c r="GDE30"/>
      <c r="GDF30"/>
      <c r="GDG30"/>
      <c r="GDH30"/>
      <c r="GDI30"/>
      <c r="GDJ30"/>
      <c r="GDK30"/>
      <c r="GDL30"/>
      <c r="GDM30"/>
      <c r="GDN30"/>
      <c r="GDO30"/>
      <c r="GDP30"/>
      <c r="GDQ30"/>
      <c r="GDR30"/>
      <c r="GDS30"/>
      <c r="GDT30"/>
      <c r="GDU30"/>
      <c r="GDV30"/>
      <c r="GDW30"/>
      <c r="GDX30"/>
      <c r="GDY30"/>
      <c r="GDZ30"/>
      <c r="GEA30"/>
      <c r="GEB30"/>
      <c r="GEC30"/>
      <c r="GED30"/>
      <c r="GEE30"/>
      <c r="GEF30"/>
      <c r="GEG30"/>
      <c r="GEH30"/>
      <c r="GEI30"/>
      <c r="GEJ30"/>
      <c r="GEK30"/>
      <c r="GEL30"/>
      <c r="GEM30"/>
      <c r="GEN30"/>
      <c r="GEO30"/>
      <c r="GEP30"/>
      <c r="GEQ30"/>
      <c r="GER30"/>
      <c r="GES30"/>
      <c r="GET30"/>
      <c r="GEU30"/>
      <c r="GEV30"/>
      <c r="GEW30"/>
      <c r="GEX30"/>
      <c r="GEY30"/>
      <c r="GEZ30"/>
      <c r="GFA30"/>
      <c r="GFB30"/>
      <c r="GFC30"/>
      <c r="GFD30"/>
      <c r="GFE30"/>
      <c r="GFF30"/>
      <c r="GFG30"/>
      <c r="GFH30"/>
      <c r="GFI30"/>
      <c r="GFJ30"/>
      <c r="GFK30"/>
      <c r="GFL30"/>
      <c r="GFM30"/>
      <c r="GFN30"/>
      <c r="GFO30"/>
      <c r="GFP30"/>
      <c r="GFQ30"/>
      <c r="GFR30"/>
      <c r="GFS30"/>
      <c r="GFT30"/>
      <c r="GFU30"/>
      <c r="GFV30"/>
      <c r="GFW30"/>
      <c r="GFX30"/>
      <c r="GFY30"/>
      <c r="GFZ30"/>
      <c r="GGA30"/>
      <c r="GGB30"/>
      <c r="GGC30"/>
      <c r="GGD30"/>
      <c r="GGE30"/>
      <c r="GGF30"/>
      <c r="GGG30"/>
      <c r="GGH30"/>
      <c r="GGI30"/>
      <c r="GGJ30"/>
      <c r="GGK30"/>
      <c r="GGL30"/>
      <c r="GGM30"/>
      <c r="GGN30"/>
      <c r="GGO30"/>
      <c r="GGP30"/>
      <c r="GGQ30"/>
      <c r="GGR30"/>
      <c r="GGS30"/>
      <c r="GGT30"/>
      <c r="GGU30"/>
      <c r="GGV30"/>
      <c r="GGW30"/>
      <c r="GGX30"/>
      <c r="GGY30"/>
      <c r="GGZ30"/>
      <c r="GHA30"/>
      <c r="GHB30"/>
      <c r="GHC30"/>
      <c r="GHD30"/>
      <c r="GHE30"/>
      <c r="GHF30"/>
      <c r="GHG30"/>
      <c r="GHH30"/>
      <c r="GHI30"/>
      <c r="GHJ30"/>
      <c r="GHK30"/>
      <c r="GHL30"/>
      <c r="GHM30"/>
      <c r="GHN30"/>
      <c r="GHO30"/>
      <c r="GHP30"/>
      <c r="GHQ30"/>
      <c r="GHR30"/>
      <c r="GHS30"/>
      <c r="GHT30"/>
      <c r="GHU30"/>
      <c r="GHV30"/>
      <c r="GHW30"/>
      <c r="GHX30"/>
      <c r="GHY30"/>
      <c r="GHZ30"/>
      <c r="GIA30"/>
      <c r="GIB30"/>
      <c r="GIC30"/>
      <c r="GID30"/>
      <c r="GIE30"/>
      <c r="GIF30"/>
      <c r="GIG30"/>
      <c r="GIH30"/>
      <c r="GII30"/>
      <c r="GIJ30"/>
      <c r="GIK30"/>
      <c r="GIL30"/>
      <c r="GIM30"/>
      <c r="GIN30"/>
      <c r="GIO30"/>
      <c r="GIP30"/>
      <c r="GIQ30"/>
      <c r="GIR30"/>
      <c r="GIS30"/>
      <c r="GIT30"/>
      <c r="GIU30"/>
      <c r="GIV30"/>
      <c r="GIW30"/>
      <c r="GIX30"/>
      <c r="GIY30"/>
      <c r="GIZ30"/>
      <c r="GJA30"/>
      <c r="GJB30"/>
      <c r="GJC30"/>
      <c r="GJD30"/>
      <c r="GJE30"/>
      <c r="GJF30"/>
      <c r="GJG30"/>
      <c r="GJH30"/>
      <c r="GJI30"/>
      <c r="GJJ30"/>
      <c r="GJK30"/>
      <c r="GJL30"/>
      <c r="GJM30"/>
      <c r="GJN30"/>
      <c r="GJO30"/>
      <c r="GJP30"/>
      <c r="GJQ30"/>
      <c r="GJR30"/>
      <c r="GJS30"/>
      <c r="GJT30"/>
      <c r="GJU30"/>
      <c r="GJV30"/>
      <c r="GJW30"/>
      <c r="GJX30"/>
      <c r="GJY30"/>
      <c r="GJZ30"/>
      <c r="GKA30"/>
      <c r="GKB30"/>
      <c r="GKC30"/>
      <c r="GKD30"/>
      <c r="GKE30"/>
      <c r="GKF30"/>
      <c r="GKG30"/>
      <c r="GKH30"/>
      <c r="GKI30"/>
      <c r="GKJ30"/>
      <c r="GKK30"/>
      <c r="GKL30"/>
      <c r="GKM30"/>
      <c r="GKN30"/>
      <c r="GKO30"/>
      <c r="GKP30"/>
      <c r="GKQ30"/>
      <c r="GKR30"/>
      <c r="GKS30"/>
      <c r="GKT30"/>
      <c r="GKU30"/>
      <c r="GKV30"/>
      <c r="GKW30"/>
      <c r="GKX30"/>
      <c r="GKY30"/>
      <c r="GKZ30"/>
      <c r="GLA30"/>
      <c r="GLB30"/>
      <c r="GLC30"/>
      <c r="GLD30"/>
      <c r="GLE30"/>
      <c r="GLF30"/>
      <c r="GLG30"/>
      <c r="GLH30"/>
      <c r="GLI30"/>
      <c r="GLJ30"/>
      <c r="GLK30"/>
      <c r="GLL30"/>
      <c r="GLM30"/>
      <c r="GLN30"/>
      <c r="GLO30"/>
      <c r="GLP30"/>
      <c r="GLQ30"/>
      <c r="GLR30"/>
      <c r="GLS30"/>
      <c r="GLT30"/>
      <c r="GLU30"/>
      <c r="GLV30"/>
      <c r="GLW30"/>
      <c r="GLX30"/>
      <c r="GLY30"/>
      <c r="GLZ30"/>
      <c r="GMA30"/>
      <c r="GMB30"/>
      <c r="GMC30"/>
      <c r="GMD30"/>
      <c r="GME30"/>
      <c r="GMF30"/>
      <c r="GMG30"/>
      <c r="GMH30"/>
      <c r="GMI30"/>
      <c r="GMJ30"/>
      <c r="GMK30"/>
      <c r="GML30"/>
      <c r="GMM30"/>
      <c r="GMN30"/>
      <c r="GMO30"/>
      <c r="GMP30"/>
      <c r="GMQ30"/>
      <c r="GMR30"/>
      <c r="GMS30"/>
      <c r="GMT30"/>
      <c r="GMU30"/>
      <c r="GMV30"/>
      <c r="GMW30"/>
      <c r="GMX30"/>
      <c r="GMY30"/>
      <c r="GMZ30"/>
      <c r="GNA30"/>
      <c r="GNB30"/>
      <c r="GNC30"/>
      <c r="GND30"/>
      <c r="GNE30"/>
      <c r="GNF30"/>
      <c r="GNG30"/>
      <c r="GNH30"/>
      <c r="GNI30"/>
      <c r="GNJ30"/>
      <c r="GNK30"/>
      <c r="GNL30"/>
      <c r="GNM30"/>
      <c r="GNN30"/>
      <c r="GNO30"/>
      <c r="GNP30"/>
      <c r="GNQ30"/>
      <c r="GNR30"/>
      <c r="GNS30"/>
      <c r="GNT30"/>
      <c r="GNU30"/>
      <c r="GNV30"/>
      <c r="GNW30"/>
      <c r="GNX30"/>
      <c r="GNY30"/>
      <c r="GNZ30"/>
      <c r="GOA30"/>
      <c r="GOB30"/>
      <c r="GOC30"/>
      <c r="GOD30"/>
      <c r="GOE30"/>
      <c r="GOF30"/>
      <c r="GOG30"/>
      <c r="GOH30"/>
      <c r="GOI30"/>
      <c r="GOJ30"/>
      <c r="GOK30"/>
      <c r="GOL30"/>
      <c r="GOM30"/>
      <c r="GON30"/>
      <c r="GOO30"/>
      <c r="GOP30"/>
      <c r="GOQ30"/>
      <c r="GOR30"/>
      <c r="GOS30"/>
      <c r="GOT30"/>
      <c r="GOU30"/>
      <c r="GOV30"/>
      <c r="GOW30"/>
      <c r="GOX30"/>
      <c r="GOY30"/>
      <c r="GOZ30"/>
      <c r="GPA30"/>
      <c r="GPB30"/>
      <c r="GPC30"/>
      <c r="GPD30"/>
      <c r="GPE30"/>
      <c r="GPF30"/>
      <c r="GPG30"/>
      <c r="GPH30"/>
      <c r="GPI30"/>
      <c r="GPJ30"/>
      <c r="GPK30"/>
      <c r="GPL30"/>
      <c r="GPM30"/>
      <c r="GPN30"/>
      <c r="GPO30"/>
      <c r="GPP30"/>
      <c r="GPQ30"/>
      <c r="GPR30"/>
      <c r="GPS30"/>
      <c r="GPT30"/>
      <c r="GPU30"/>
      <c r="GPV30"/>
      <c r="GPW30"/>
      <c r="GPX30"/>
      <c r="GPY30"/>
      <c r="GPZ30"/>
      <c r="GQA30"/>
      <c r="GQB30"/>
      <c r="GQC30"/>
      <c r="GQD30"/>
      <c r="GQE30"/>
      <c r="GQF30"/>
      <c r="GQG30"/>
      <c r="GQH30"/>
      <c r="GQI30"/>
      <c r="GQJ30"/>
      <c r="GQK30"/>
      <c r="GQL30"/>
      <c r="GQM30"/>
      <c r="GQN30"/>
      <c r="GQO30"/>
      <c r="GQP30"/>
      <c r="GQQ30"/>
      <c r="GQR30"/>
      <c r="GQS30"/>
      <c r="GQT30"/>
      <c r="GQU30"/>
      <c r="GQV30"/>
      <c r="GQW30"/>
      <c r="GQX30"/>
      <c r="GQY30"/>
      <c r="GQZ30"/>
      <c r="GRA30"/>
      <c r="GRB30"/>
      <c r="GRC30"/>
      <c r="GRD30"/>
      <c r="GRE30"/>
      <c r="GRF30"/>
      <c r="GRG30"/>
      <c r="GRH30"/>
      <c r="GRI30"/>
      <c r="GRJ30"/>
      <c r="GRK30"/>
      <c r="GRL30"/>
      <c r="GRM30"/>
      <c r="GRN30"/>
      <c r="GRO30"/>
      <c r="GRP30"/>
      <c r="GRQ30"/>
      <c r="GRR30"/>
      <c r="GRS30"/>
      <c r="GRT30"/>
      <c r="GRU30"/>
      <c r="GRV30"/>
      <c r="GRW30"/>
      <c r="GRX30"/>
      <c r="GRY30"/>
      <c r="GRZ30"/>
      <c r="GSA30"/>
      <c r="GSB30"/>
      <c r="GSC30"/>
      <c r="GSD30"/>
      <c r="GSE30"/>
      <c r="GSF30"/>
      <c r="GSG30"/>
      <c r="GSH30"/>
      <c r="GSI30"/>
      <c r="GSJ30"/>
      <c r="GSK30"/>
      <c r="GSL30"/>
      <c r="GSM30"/>
      <c r="GSN30"/>
      <c r="GSO30"/>
      <c r="GSP30"/>
      <c r="GSQ30"/>
      <c r="GSR30"/>
      <c r="GSS30"/>
      <c r="GST30"/>
      <c r="GSU30"/>
      <c r="GSV30"/>
      <c r="GSW30"/>
      <c r="GSX30"/>
      <c r="GSY30"/>
      <c r="GSZ30"/>
      <c r="GTA30"/>
      <c r="GTB30"/>
      <c r="GTC30"/>
      <c r="GTD30"/>
      <c r="GTE30"/>
      <c r="GTF30"/>
      <c r="GTG30"/>
      <c r="GTH30"/>
      <c r="GTI30"/>
      <c r="GTJ30"/>
      <c r="GTK30"/>
      <c r="GTL30"/>
      <c r="GTM30"/>
      <c r="GTN30"/>
      <c r="GTO30"/>
      <c r="GTP30"/>
      <c r="GTQ30"/>
      <c r="GTR30"/>
      <c r="GTS30"/>
      <c r="GTT30"/>
      <c r="GTU30"/>
      <c r="GTV30"/>
      <c r="GTW30"/>
      <c r="GTX30"/>
      <c r="GTY30"/>
      <c r="GTZ30"/>
      <c r="GUA30"/>
      <c r="GUB30"/>
      <c r="GUC30"/>
      <c r="GUD30"/>
      <c r="GUE30"/>
      <c r="GUF30"/>
      <c r="GUG30"/>
      <c r="GUH30"/>
      <c r="GUI30"/>
      <c r="GUJ30"/>
      <c r="GUK30"/>
      <c r="GUL30"/>
      <c r="GUM30"/>
      <c r="GUN30"/>
      <c r="GUO30"/>
      <c r="GUP30"/>
      <c r="GUQ30"/>
      <c r="GUR30"/>
      <c r="GUS30"/>
      <c r="GUT30"/>
      <c r="GUU30"/>
      <c r="GUV30"/>
      <c r="GUW30"/>
      <c r="GUX30"/>
      <c r="GUY30"/>
      <c r="GUZ30"/>
      <c r="GVA30"/>
      <c r="GVB30"/>
      <c r="GVC30"/>
      <c r="GVD30"/>
      <c r="GVE30"/>
      <c r="GVF30"/>
      <c r="GVG30"/>
      <c r="GVH30"/>
      <c r="GVI30"/>
      <c r="GVJ30"/>
      <c r="GVK30"/>
      <c r="GVL30"/>
      <c r="GVM30"/>
      <c r="GVN30"/>
      <c r="GVO30"/>
      <c r="GVP30"/>
      <c r="GVQ30"/>
      <c r="GVR30"/>
      <c r="GVS30"/>
      <c r="GVT30"/>
      <c r="GVU30"/>
      <c r="GVV30"/>
      <c r="GVW30"/>
      <c r="GVX30"/>
      <c r="GVY30"/>
      <c r="GVZ30"/>
      <c r="GWA30"/>
      <c r="GWB30"/>
      <c r="GWC30"/>
      <c r="GWD30"/>
      <c r="GWE30"/>
      <c r="GWF30"/>
      <c r="GWG30"/>
      <c r="GWH30"/>
      <c r="GWI30"/>
      <c r="GWJ30"/>
      <c r="GWK30"/>
      <c r="GWL30"/>
      <c r="GWM30"/>
      <c r="GWN30"/>
      <c r="GWO30"/>
      <c r="GWP30"/>
      <c r="GWQ30"/>
      <c r="GWR30"/>
      <c r="GWS30"/>
      <c r="GWT30"/>
      <c r="GWU30"/>
      <c r="GWV30"/>
      <c r="GWW30"/>
      <c r="GWX30"/>
      <c r="GWY30"/>
      <c r="GWZ30"/>
      <c r="GXA30"/>
      <c r="GXB30"/>
      <c r="GXC30"/>
      <c r="GXD30"/>
      <c r="GXE30"/>
      <c r="GXF30"/>
      <c r="GXG30"/>
      <c r="GXH30"/>
      <c r="GXI30"/>
      <c r="GXJ30"/>
      <c r="GXK30"/>
      <c r="GXL30"/>
      <c r="GXM30"/>
      <c r="GXN30"/>
      <c r="GXO30"/>
      <c r="GXP30"/>
      <c r="GXQ30"/>
      <c r="GXR30"/>
      <c r="GXS30"/>
      <c r="GXT30"/>
      <c r="GXU30"/>
      <c r="GXV30"/>
      <c r="GXW30"/>
      <c r="GXX30"/>
      <c r="GXY30"/>
      <c r="GXZ30"/>
      <c r="GYA30"/>
      <c r="GYB30"/>
      <c r="GYC30"/>
      <c r="GYD30"/>
      <c r="GYE30"/>
      <c r="GYF30"/>
      <c r="GYG30"/>
      <c r="GYH30"/>
      <c r="GYI30"/>
      <c r="GYJ30"/>
      <c r="GYK30"/>
      <c r="GYL30"/>
      <c r="GYM30"/>
      <c r="GYN30"/>
      <c r="GYO30"/>
      <c r="GYP30"/>
      <c r="GYQ30"/>
      <c r="GYR30"/>
      <c r="GYS30"/>
      <c r="GYT30"/>
      <c r="GYU30"/>
      <c r="GYV30"/>
      <c r="GYW30"/>
      <c r="GYX30"/>
      <c r="GYY30"/>
      <c r="GYZ30"/>
      <c r="GZA30"/>
      <c r="GZB30"/>
      <c r="GZC30"/>
      <c r="GZD30"/>
      <c r="GZE30"/>
      <c r="GZF30"/>
      <c r="GZG30"/>
      <c r="GZH30"/>
      <c r="GZI30"/>
      <c r="GZJ30"/>
      <c r="GZK30"/>
      <c r="GZL30"/>
      <c r="GZM30"/>
      <c r="GZN30"/>
      <c r="GZO30"/>
      <c r="GZP30"/>
      <c r="GZQ30"/>
      <c r="GZR30"/>
      <c r="GZS30"/>
      <c r="GZT30"/>
      <c r="GZU30"/>
      <c r="GZV30"/>
      <c r="GZW30"/>
      <c r="GZX30"/>
      <c r="GZY30"/>
      <c r="GZZ30"/>
      <c r="HAA30"/>
      <c r="HAB30"/>
      <c r="HAC30"/>
      <c r="HAD30"/>
      <c r="HAE30"/>
      <c r="HAF30"/>
      <c r="HAG30"/>
      <c r="HAH30"/>
      <c r="HAI30"/>
      <c r="HAJ30"/>
      <c r="HAK30"/>
      <c r="HAL30"/>
      <c r="HAM30"/>
      <c r="HAN30"/>
      <c r="HAO30"/>
      <c r="HAP30"/>
      <c r="HAQ30"/>
      <c r="HAR30"/>
      <c r="HAS30"/>
      <c r="HAT30"/>
      <c r="HAU30"/>
      <c r="HAV30"/>
      <c r="HAW30"/>
      <c r="HAX30"/>
      <c r="HAY30"/>
      <c r="HAZ30"/>
      <c r="HBA30"/>
      <c r="HBB30"/>
      <c r="HBC30"/>
      <c r="HBD30"/>
      <c r="HBE30"/>
      <c r="HBF30"/>
      <c r="HBG30"/>
      <c r="HBH30"/>
      <c r="HBI30"/>
      <c r="HBJ30"/>
      <c r="HBK30"/>
      <c r="HBL30"/>
      <c r="HBM30"/>
      <c r="HBN30"/>
      <c r="HBO30"/>
      <c r="HBP30"/>
      <c r="HBQ30"/>
      <c r="HBR30"/>
      <c r="HBS30"/>
      <c r="HBT30"/>
      <c r="HBU30"/>
      <c r="HBV30"/>
      <c r="HBW30"/>
      <c r="HBX30"/>
      <c r="HBY30"/>
      <c r="HBZ30"/>
      <c r="HCA30"/>
      <c r="HCB30"/>
      <c r="HCC30"/>
      <c r="HCD30"/>
      <c r="HCE30"/>
      <c r="HCF30"/>
      <c r="HCG30"/>
      <c r="HCH30"/>
      <c r="HCI30"/>
      <c r="HCJ30"/>
      <c r="HCK30"/>
      <c r="HCL30"/>
      <c r="HCM30"/>
      <c r="HCN30"/>
      <c r="HCO30"/>
      <c r="HCP30"/>
      <c r="HCQ30"/>
      <c r="HCR30"/>
      <c r="HCS30"/>
      <c r="HCT30"/>
      <c r="HCU30"/>
      <c r="HCV30"/>
      <c r="HCW30"/>
      <c r="HCX30"/>
      <c r="HCY30"/>
      <c r="HCZ30"/>
      <c r="HDA30"/>
      <c r="HDB30"/>
      <c r="HDC30"/>
      <c r="HDD30"/>
      <c r="HDE30"/>
      <c r="HDF30"/>
      <c r="HDG30"/>
      <c r="HDH30"/>
      <c r="HDI30"/>
      <c r="HDJ30"/>
      <c r="HDK30"/>
      <c r="HDL30"/>
      <c r="HDM30"/>
      <c r="HDN30"/>
      <c r="HDO30"/>
      <c r="HDP30"/>
      <c r="HDQ30"/>
      <c r="HDR30"/>
      <c r="HDS30"/>
      <c r="HDT30"/>
      <c r="HDU30"/>
      <c r="HDV30"/>
      <c r="HDW30"/>
      <c r="HDX30"/>
      <c r="HDY30"/>
      <c r="HDZ30"/>
      <c r="HEA30"/>
      <c r="HEB30"/>
      <c r="HEC30"/>
      <c r="HED30"/>
      <c r="HEE30"/>
      <c r="HEF30"/>
      <c r="HEG30"/>
      <c r="HEH30"/>
      <c r="HEI30"/>
      <c r="HEJ30"/>
      <c r="HEK30"/>
      <c r="HEL30"/>
      <c r="HEM30"/>
      <c r="HEN30"/>
      <c r="HEO30"/>
      <c r="HEP30"/>
      <c r="HEQ30"/>
      <c r="HER30"/>
      <c r="HES30"/>
      <c r="HET30"/>
      <c r="HEU30"/>
      <c r="HEV30"/>
      <c r="HEW30"/>
      <c r="HEX30"/>
      <c r="HEY30"/>
      <c r="HEZ30"/>
      <c r="HFA30"/>
      <c r="HFB30"/>
      <c r="HFC30"/>
      <c r="HFD30"/>
      <c r="HFE30"/>
      <c r="HFF30"/>
      <c r="HFG30"/>
      <c r="HFH30"/>
      <c r="HFI30"/>
      <c r="HFJ30"/>
      <c r="HFK30"/>
      <c r="HFL30"/>
      <c r="HFM30"/>
      <c r="HFN30"/>
      <c r="HFO30"/>
      <c r="HFP30"/>
      <c r="HFQ30"/>
      <c r="HFR30"/>
      <c r="HFS30"/>
      <c r="HFT30"/>
      <c r="HFU30"/>
      <c r="HFV30"/>
      <c r="HFW30"/>
      <c r="HFX30"/>
      <c r="HFY30"/>
      <c r="HFZ30"/>
      <c r="HGA30"/>
      <c r="HGB30"/>
      <c r="HGC30"/>
      <c r="HGD30"/>
      <c r="HGE30"/>
      <c r="HGF30"/>
      <c r="HGG30"/>
      <c r="HGH30"/>
      <c r="HGI30"/>
      <c r="HGJ30"/>
      <c r="HGK30"/>
      <c r="HGL30"/>
      <c r="HGM30"/>
      <c r="HGN30"/>
      <c r="HGO30"/>
      <c r="HGP30"/>
      <c r="HGQ30"/>
      <c r="HGR30"/>
      <c r="HGS30"/>
      <c r="HGT30"/>
      <c r="HGU30"/>
      <c r="HGV30"/>
      <c r="HGW30"/>
      <c r="HGX30"/>
      <c r="HGY30"/>
      <c r="HGZ30"/>
      <c r="HHA30"/>
      <c r="HHB30"/>
      <c r="HHC30"/>
      <c r="HHD30"/>
      <c r="HHE30"/>
      <c r="HHF30"/>
      <c r="HHG30"/>
      <c r="HHH30"/>
      <c r="HHI30"/>
      <c r="HHJ30"/>
      <c r="HHK30"/>
      <c r="HHL30"/>
      <c r="HHM30"/>
      <c r="HHN30"/>
      <c r="HHO30"/>
      <c r="HHP30"/>
      <c r="HHQ30"/>
      <c r="HHR30"/>
      <c r="HHS30"/>
      <c r="HHT30"/>
      <c r="HHU30"/>
      <c r="HHV30"/>
      <c r="HHW30"/>
      <c r="HHX30"/>
      <c r="HHY30"/>
      <c r="HHZ30"/>
      <c r="HIA30"/>
      <c r="HIB30"/>
      <c r="HIC30"/>
      <c r="HID30"/>
      <c r="HIE30"/>
      <c r="HIF30"/>
      <c r="HIG30"/>
      <c r="HIH30"/>
      <c r="HII30"/>
      <c r="HIJ30"/>
      <c r="HIK30"/>
      <c r="HIL30"/>
      <c r="HIM30"/>
      <c r="HIN30"/>
      <c r="HIO30"/>
      <c r="HIP30"/>
      <c r="HIQ30"/>
      <c r="HIR30"/>
      <c r="HIS30"/>
      <c r="HIT30"/>
      <c r="HIU30"/>
      <c r="HIV30"/>
      <c r="HIW30"/>
      <c r="HIX30"/>
      <c r="HIY30"/>
      <c r="HIZ30"/>
      <c r="HJA30"/>
      <c r="HJB30"/>
      <c r="HJC30"/>
      <c r="HJD30"/>
      <c r="HJE30"/>
      <c r="HJF30"/>
      <c r="HJG30"/>
      <c r="HJH30"/>
      <c r="HJI30"/>
      <c r="HJJ30"/>
      <c r="HJK30"/>
      <c r="HJL30"/>
      <c r="HJM30"/>
      <c r="HJN30"/>
      <c r="HJO30"/>
      <c r="HJP30"/>
      <c r="HJQ30"/>
      <c r="HJR30"/>
      <c r="HJS30"/>
      <c r="HJT30"/>
    </row>
    <row r="31" spans="1:5688" x14ac:dyDescent="0.45">
      <c r="A31"/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  <c r="AML31"/>
      <c r="AMM31"/>
      <c r="AMN31"/>
      <c r="AMO31"/>
      <c r="AMP31"/>
      <c r="AMQ31"/>
      <c r="AMR31"/>
      <c r="AMS31"/>
      <c r="AMT31"/>
      <c r="AMU31"/>
      <c r="AMV31"/>
      <c r="AMW31"/>
      <c r="AMX31"/>
      <c r="AMY31"/>
      <c r="AMZ31"/>
      <c r="ANA31"/>
      <c r="ANB31"/>
      <c r="ANC31"/>
      <c r="AND31"/>
      <c r="ANE31"/>
      <c r="ANF31"/>
      <c r="ANG31"/>
      <c r="ANH31"/>
      <c r="ANI31"/>
      <c r="ANJ31"/>
      <c r="ANK31"/>
      <c r="ANL31"/>
      <c r="ANM31"/>
      <c r="ANN31"/>
      <c r="ANO31"/>
      <c r="ANP31"/>
      <c r="ANQ31"/>
      <c r="ANR31"/>
      <c r="ANS31"/>
      <c r="ANT31"/>
      <c r="ANU31"/>
      <c r="ANV31"/>
      <c r="ANW31"/>
      <c r="ANX31"/>
      <c r="ANY31"/>
      <c r="ANZ31"/>
      <c r="AOA31"/>
      <c r="AOB31"/>
      <c r="AOC31"/>
      <c r="AOD31"/>
      <c r="AOE31"/>
      <c r="AOF31"/>
      <c r="AOG31"/>
      <c r="AOH31"/>
      <c r="AOI31"/>
      <c r="AOJ31"/>
      <c r="AOK31"/>
      <c r="AOL31"/>
      <c r="AOM31"/>
      <c r="AON31"/>
      <c r="AOO31"/>
      <c r="AOP31"/>
      <c r="AOQ31"/>
      <c r="AOR31"/>
      <c r="AOS31"/>
      <c r="AOT31"/>
      <c r="AOU31"/>
      <c r="AOV31"/>
      <c r="AOW31"/>
      <c r="AOX31"/>
      <c r="AOY31"/>
      <c r="AOZ31"/>
      <c r="APA31"/>
      <c r="APB31"/>
      <c r="APC31"/>
      <c r="APD31"/>
      <c r="APE31"/>
      <c r="APF31"/>
      <c r="APG31"/>
      <c r="APH31"/>
      <c r="API31"/>
      <c r="APJ31"/>
      <c r="APK31"/>
      <c r="APL31"/>
      <c r="APM31"/>
      <c r="APN31"/>
      <c r="APO31"/>
      <c r="APP31"/>
      <c r="APQ31"/>
      <c r="APR31"/>
      <c r="APS31"/>
      <c r="APT31"/>
      <c r="APU31"/>
      <c r="APV31"/>
      <c r="APW31"/>
      <c r="APX31"/>
      <c r="APY31"/>
      <c r="APZ31"/>
      <c r="AQA31"/>
      <c r="AQB31"/>
      <c r="AQC31"/>
      <c r="AQD31"/>
      <c r="AQE31"/>
      <c r="AQF31"/>
      <c r="AQG31"/>
      <c r="AQH31"/>
      <c r="AQI31"/>
      <c r="AQJ31"/>
      <c r="AQK31"/>
      <c r="AQL31"/>
      <c r="AQM31"/>
      <c r="AQN31"/>
      <c r="AQO31"/>
      <c r="AQP31"/>
      <c r="AQQ31"/>
      <c r="AQR31"/>
      <c r="AQS31"/>
      <c r="AQT31"/>
      <c r="AQU31"/>
      <c r="AQV31"/>
      <c r="AQW31"/>
      <c r="AQX31"/>
      <c r="AQY31"/>
      <c r="AQZ31"/>
      <c r="ARA31"/>
      <c r="ARB31"/>
      <c r="ARC31"/>
      <c r="ARD31"/>
      <c r="ARE31"/>
      <c r="ARF31"/>
      <c r="ARG31"/>
      <c r="ARH31"/>
      <c r="ARI31"/>
      <c r="ARJ31"/>
      <c r="ARK31"/>
      <c r="ARL31"/>
      <c r="ARM31"/>
      <c r="ARN31"/>
      <c r="ARO31"/>
      <c r="ARP31"/>
      <c r="ARQ31"/>
      <c r="ARR31"/>
      <c r="ARS31"/>
      <c r="ART31"/>
      <c r="ARU31"/>
      <c r="ARV31"/>
      <c r="ARW31"/>
      <c r="ARX31"/>
      <c r="ARY31"/>
      <c r="ARZ31"/>
      <c r="ASA31"/>
      <c r="ASB31"/>
      <c r="ASC31"/>
      <c r="ASD31"/>
      <c r="ASE31"/>
      <c r="ASF31"/>
      <c r="ASG31"/>
      <c r="ASH31"/>
      <c r="ASI31"/>
      <c r="ASJ31"/>
      <c r="ASK31"/>
      <c r="ASL31"/>
      <c r="ASM31"/>
      <c r="ASN31"/>
      <c r="ASO31"/>
      <c r="ASP31"/>
      <c r="ASQ31"/>
      <c r="ASR31"/>
      <c r="ASS31"/>
      <c r="AST31"/>
      <c r="ASU31"/>
      <c r="ASV31"/>
      <c r="ASW31"/>
      <c r="ASX31"/>
      <c r="ASY31"/>
      <c r="ASZ31"/>
      <c r="ATA31"/>
      <c r="ATB31"/>
      <c r="ATC31"/>
      <c r="ATD31"/>
      <c r="ATE31"/>
      <c r="ATF31"/>
      <c r="ATG31"/>
      <c r="ATH31"/>
      <c r="ATI31"/>
      <c r="ATJ31"/>
      <c r="ATK31"/>
      <c r="ATL31"/>
      <c r="ATM31"/>
      <c r="ATN31"/>
      <c r="ATO31"/>
      <c r="ATP31"/>
      <c r="ATQ31"/>
      <c r="ATR31"/>
      <c r="ATS31"/>
      <c r="ATT31"/>
      <c r="ATU31"/>
      <c r="ATV31"/>
      <c r="ATW31"/>
      <c r="ATX31"/>
      <c r="ATY31"/>
      <c r="ATZ31"/>
      <c r="AUA31"/>
      <c r="AUB31"/>
      <c r="AUC31"/>
      <c r="AUD31"/>
      <c r="AUE31"/>
      <c r="AUF31"/>
      <c r="AUG31"/>
      <c r="AUH31"/>
      <c r="AUI31"/>
      <c r="AUJ31"/>
      <c r="AUK31"/>
      <c r="AUL31"/>
      <c r="AUM31"/>
      <c r="AUN31"/>
      <c r="AUO31"/>
      <c r="AUP31"/>
      <c r="AUQ31"/>
      <c r="AUR31"/>
      <c r="AUS31"/>
      <c r="AUT31"/>
      <c r="AUU31"/>
      <c r="AUV31"/>
      <c r="AUW31"/>
      <c r="AUX31"/>
      <c r="AUY31"/>
      <c r="AUZ31"/>
      <c r="AVA31"/>
      <c r="AVB31"/>
      <c r="AVC31"/>
      <c r="AVD31"/>
      <c r="AVE31"/>
      <c r="AVF31"/>
      <c r="AVG31"/>
      <c r="AVH31"/>
      <c r="AVI31"/>
      <c r="AVJ31"/>
      <c r="AVK31"/>
      <c r="AVL31"/>
      <c r="AVM31"/>
      <c r="AVN31"/>
      <c r="AVO31"/>
      <c r="AVP31"/>
      <c r="AVQ31"/>
      <c r="AVR31"/>
      <c r="AVS31"/>
      <c r="AVT31"/>
      <c r="AVU31"/>
      <c r="AVV31"/>
      <c r="AVW31"/>
      <c r="AVX31"/>
      <c r="AVY31"/>
      <c r="AVZ31"/>
      <c r="AWA31"/>
      <c r="AWB31"/>
      <c r="AWC31"/>
      <c r="AWD31"/>
      <c r="AWE31"/>
      <c r="AWF31"/>
      <c r="AWG31"/>
      <c r="AWH31"/>
      <c r="AWI31"/>
      <c r="AWJ31"/>
      <c r="AWK31"/>
      <c r="AWL31"/>
      <c r="AWM31"/>
      <c r="AWN31"/>
      <c r="AWO31"/>
      <c r="AWP31"/>
      <c r="AWQ31"/>
      <c r="AWR31"/>
      <c r="AWS31"/>
      <c r="AWT31"/>
      <c r="AWU31"/>
      <c r="AWV31"/>
      <c r="AWW31"/>
      <c r="AWX31"/>
      <c r="AWY31"/>
      <c r="AWZ31"/>
      <c r="AXA31"/>
      <c r="AXB31"/>
      <c r="AXC31"/>
      <c r="AXD31"/>
      <c r="AXE31"/>
      <c r="AXF31"/>
      <c r="AXG31"/>
      <c r="AXH31"/>
      <c r="AXI31"/>
      <c r="AXJ31"/>
      <c r="AXK31"/>
      <c r="AXL31"/>
      <c r="AXM31"/>
      <c r="AXN31"/>
      <c r="AXO31"/>
      <c r="AXP31"/>
      <c r="AXQ31"/>
      <c r="AXR31"/>
      <c r="AXS31"/>
      <c r="AXT31"/>
      <c r="AXU31"/>
      <c r="AXV31"/>
      <c r="AXW31"/>
      <c r="AXX31"/>
      <c r="AXY31"/>
      <c r="AXZ31"/>
      <c r="AYA31"/>
      <c r="AYB31"/>
      <c r="AYC31"/>
      <c r="AYD31"/>
      <c r="AYE31"/>
      <c r="AYF31"/>
      <c r="AYG31"/>
      <c r="AYH31"/>
      <c r="AYI31"/>
      <c r="AYJ31"/>
      <c r="AYK31"/>
      <c r="AYL31"/>
      <c r="AYM31"/>
      <c r="AYN31"/>
      <c r="AYO31"/>
      <c r="AYP31"/>
      <c r="AYQ31"/>
      <c r="AYR31"/>
      <c r="AYS31"/>
      <c r="AYT31"/>
      <c r="AYU31"/>
      <c r="AYV31"/>
      <c r="AYW31"/>
      <c r="AYX31"/>
      <c r="AYY31"/>
      <c r="AYZ31"/>
      <c r="AZA31"/>
      <c r="AZB31"/>
      <c r="AZC31"/>
      <c r="AZD31"/>
      <c r="AZE31"/>
      <c r="AZF31"/>
      <c r="AZG31"/>
      <c r="AZH31"/>
      <c r="AZI31"/>
      <c r="AZJ31"/>
      <c r="AZK31"/>
      <c r="AZL31"/>
      <c r="AZM31"/>
      <c r="AZN31"/>
      <c r="AZO31"/>
      <c r="AZP31"/>
      <c r="AZQ31"/>
      <c r="AZR31"/>
      <c r="AZS31"/>
      <c r="AZT31"/>
      <c r="AZU31"/>
      <c r="AZV31"/>
      <c r="AZW31"/>
      <c r="AZX31"/>
      <c r="AZY31"/>
      <c r="AZZ31"/>
      <c r="BAA31"/>
      <c r="BAB31"/>
      <c r="BAC31"/>
      <c r="BAD31"/>
      <c r="BAE31"/>
      <c r="BAF31"/>
      <c r="BAG31"/>
      <c r="BAH31"/>
      <c r="BAI31"/>
      <c r="BAJ31"/>
      <c r="BAK31"/>
      <c r="BAL31"/>
      <c r="BAM31"/>
      <c r="BAN31"/>
      <c r="BAO31"/>
      <c r="BAP31"/>
      <c r="BAQ31"/>
      <c r="BAR31"/>
      <c r="BAS31"/>
      <c r="BAT31"/>
      <c r="BAU31"/>
      <c r="BAV31"/>
      <c r="BAW31"/>
      <c r="BAX31"/>
      <c r="BAY31"/>
      <c r="BAZ31"/>
      <c r="BBA31"/>
      <c r="BBB31"/>
      <c r="BBC31"/>
      <c r="BBD31"/>
      <c r="BBE31"/>
      <c r="BBF31"/>
      <c r="BBG31"/>
      <c r="BBH31"/>
      <c r="BBI31"/>
      <c r="BBJ31"/>
      <c r="BBK31"/>
      <c r="BBL31"/>
      <c r="BBM31"/>
      <c r="BBN31"/>
      <c r="BBO31"/>
      <c r="BBP31"/>
      <c r="BBQ31"/>
      <c r="BBR31"/>
      <c r="BBS31"/>
      <c r="BBT31"/>
      <c r="BBU31"/>
      <c r="BBV31"/>
      <c r="BBW31"/>
      <c r="BBX31"/>
      <c r="BBY31"/>
      <c r="BBZ31"/>
      <c r="BCA31"/>
      <c r="BCB31"/>
      <c r="BCC31"/>
      <c r="BCD31"/>
      <c r="BCE31"/>
      <c r="BCF31"/>
      <c r="BCG31"/>
      <c r="BCH31"/>
      <c r="BCI31"/>
      <c r="BCJ31"/>
      <c r="BCK31"/>
      <c r="BCL31"/>
      <c r="BCM31"/>
      <c r="BCN31"/>
      <c r="BCO31"/>
      <c r="BCP31"/>
      <c r="BCQ31"/>
      <c r="BCR31"/>
      <c r="BCS31"/>
      <c r="BCT31"/>
      <c r="BCU31"/>
      <c r="BCV31"/>
      <c r="BCW31"/>
      <c r="BCX31"/>
      <c r="BCY31"/>
      <c r="BCZ31"/>
      <c r="BDA31"/>
      <c r="BDB31"/>
      <c r="BDC31"/>
      <c r="BDD31"/>
      <c r="BDE31"/>
      <c r="BDF31"/>
      <c r="BDG31"/>
      <c r="BDH31"/>
      <c r="BDI31"/>
      <c r="BDJ31"/>
      <c r="BDK31"/>
      <c r="BDL31"/>
      <c r="BDM31"/>
      <c r="BDN31"/>
      <c r="BDO31"/>
      <c r="BDP31"/>
      <c r="BDQ31"/>
      <c r="BDR31"/>
      <c r="BDS31"/>
      <c r="BDT31"/>
      <c r="BDU31"/>
      <c r="BDV31"/>
      <c r="BDW31"/>
      <c r="BDX31"/>
      <c r="BDY31"/>
      <c r="BDZ31"/>
      <c r="BEA31"/>
      <c r="BEB31"/>
      <c r="BEC31"/>
      <c r="BED31"/>
      <c r="BEE31"/>
      <c r="BEF31"/>
      <c r="BEG31"/>
      <c r="BEH31"/>
      <c r="BEI31"/>
      <c r="BEJ31"/>
      <c r="BEK31"/>
      <c r="BEL31"/>
      <c r="BEM31"/>
      <c r="BEN31"/>
      <c r="BEO31"/>
      <c r="BEP31"/>
      <c r="BEQ31"/>
      <c r="BER31"/>
      <c r="BES31"/>
      <c r="BET31"/>
      <c r="BEU31"/>
      <c r="BEV31"/>
      <c r="BEW31"/>
      <c r="BEX31"/>
      <c r="BEY31"/>
      <c r="BEZ31"/>
      <c r="BFA31"/>
      <c r="BFB31"/>
      <c r="BFC31"/>
      <c r="BFD31"/>
      <c r="BFE31"/>
      <c r="BFF31"/>
      <c r="BFG31"/>
      <c r="BFH31"/>
      <c r="BFI31"/>
      <c r="BFJ31"/>
      <c r="BFK31"/>
      <c r="BFL31"/>
      <c r="BFM31"/>
      <c r="BFN31"/>
      <c r="BFO31"/>
      <c r="BFP31"/>
      <c r="BFQ31"/>
      <c r="BFR31"/>
      <c r="BFS31"/>
      <c r="BFT31"/>
      <c r="BFU31"/>
      <c r="BFV31"/>
      <c r="BFW31"/>
      <c r="BFX31"/>
      <c r="BFY31"/>
      <c r="BFZ31"/>
      <c r="BGA31"/>
      <c r="BGB31"/>
      <c r="BGC31"/>
      <c r="BGD31"/>
      <c r="BGE31"/>
      <c r="BGF31"/>
      <c r="BGG31"/>
      <c r="BGH31"/>
      <c r="BGI31"/>
      <c r="BGJ31"/>
      <c r="BGK31"/>
      <c r="BGL31"/>
      <c r="BGM31"/>
      <c r="BGN31"/>
      <c r="BGO31"/>
      <c r="BGP31"/>
      <c r="BGQ31"/>
      <c r="BGR31"/>
      <c r="BGS31"/>
      <c r="BGT31"/>
      <c r="BGU31"/>
      <c r="BGV31"/>
      <c r="BGW31"/>
      <c r="BGX31"/>
      <c r="BGY31"/>
      <c r="BGZ31"/>
      <c r="BHA31"/>
      <c r="BHB31"/>
      <c r="BHC31"/>
      <c r="BHD31"/>
      <c r="BHE31"/>
      <c r="BHF31"/>
      <c r="BHG31"/>
      <c r="BHH31"/>
      <c r="BHI31"/>
      <c r="BHJ31"/>
      <c r="BHK31"/>
      <c r="BHL31"/>
      <c r="BHM31"/>
      <c r="BHN31"/>
      <c r="BHO31"/>
      <c r="BHP31"/>
      <c r="BHQ31"/>
      <c r="BHR31"/>
      <c r="BHS31"/>
      <c r="BHT31"/>
      <c r="BHU31"/>
      <c r="BHV31"/>
      <c r="BHW31"/>
      <c r="BHX31"/>
      <c r="BHY31"/>
      <c r="BHZ31"/>
      <c r="BIA31"/>
      <c r="BIB31"/>
      <c r="BIC31"/>
      <c r="BID31"/>
      <c r="BIE31"/>
      <c r="BIF31"/>
      <c r="BIG31"/>
      <c r="BIH31"/>
      <c r="BII31"/>
      <c r="BIJ31"/>
      <c r="BIK31"/>
      <c r="BIL31"/>
      <c r="BIM31"/>
      <c r="BIN31"/>
      <c r="BIO31"/>
      <c r="BIP31"/>
      <c r="BIQ31"/>
      <c r="BIR31"/>
      <c r="BIS31"/>
      <c r="BIT31"/>
      <c r="BIU31"/>
      <c r="BIV31"/>
      <c r="BIW31"/>
      <c r="BIX31"/>
      <c r="BIY31"/>
      <c r="BIZ31"/>
      <c r="BJA31"/>
      <c r="BJB31"/>
      <c r="BJC31"/>
      <c r="BJD31"/>
      <c r="BJE31"/>
      <c r="BJF31"/>
      <c r="BJG31"/>
      <c r="BJH31"/>
      <c r="BJI31"/>
      <c r="BJJ31"/>
      <c r="BJK31"/>
      <c r="BJL31"/>
      <c r="BJM31"/>
      <c r="BJN31"/>
      <c r="BJO31"/>
      <c r="BJP31"/>
      <c r="BJQ31"/>
      <c r="BJR31"/>
      <c r="BJS31"/>
      <c r="BJT31"/>
      <c r="BJU31"/>
      <c r="BJV31"/>
      <c r="BJW31"/>
      <c r="BJX31"/>
      <c r="BJY31"/>
      <c r="BJZ31"/>
      <c r="BKA31"/>
      <c r="BKB31"/>
      <c r="BKC31"/>
      <c r="BKD31"/>
      <c r="BKE31"/>
      <c r="BKF31"/>
      <c r="BKG31"/>
      <c r="BKH31"/>
      <c r="BKI31"/>
      <c r="BKJ31"/>
      <c r="BKK31"/>
      <c r="BKL31"/>
      <c r="BKM31"/>
      <c r="BKN31"/>
      <c r="BKO31"/>
      <c r="BKP31"/>
      <c r="BKQ31"/>
      <c r="BKR31"/>
      <c r="BKS31"/>
      <c r="BKT31"/>
      <c r="BKU31"/>
      <c r="BKV31"/>
      <c r="BKW31"/>
      <c r="BKX31"/>
      <c r="BKY31"/>
      <c r="BKZ31"/>
      <c r="BLA31"/>
      <c r="BLB31"/>
      <c r="BLC31"/>
      <c r="BLD31"/>
      <c r="BLE31"/>
      <c r="BLF31"/>
      <c r="BLG31"/>
      <c r="BLH31"/>
      <c r="BLI31"/>
      <c r="BLJ31"/>
      <c r="BLK31"/>
      <c r="BLL31"/>
      <c r="BLM31"/>
      <c r="BLN31"/>
      <c r="BLO31"/>
      <c r="BLP31"/>
      <c r="BLQ31"/>
      <c r="BLR31"/>
      <c r="BLS31"/>
      <c r="BLT31"/>
      <c r="BLU31"/>
      <c r="BLV31"/>
      <c r="BLW31"/>
      <c r="BLX31"/>
      <c r="BLY31"/>
      <c r="BLZ31"/>
      <c r="BMA31"/>
      <c r="BMB31"/>
      <c r="BMC31"/>
      <c r="BMD31"/>
      <c r="BME31"/>
      <c r="BMF31"/>
      <c r="BMG31"/>
      <c r="BMH31"/>
      <c r="BMI31"/>
      <c r="BMJ31"/>
      <c r="BMK31"/>
      <c r="BML31"/>
      <c r="BMM31"/>
      <c r="BMN31"/>
      <c r="BMO31"/>
      <c r="BMP31"/>
      <c r="BMQ31"/>
      <c r="BMR31"/>
      <c r="BMS31"/>
      <c r="BMT31"/>
      <c r="BMU31"/>
      <c r="BMV31"/>
      <c r="BMW31"/>
      <c r="BMX31"/>
      <c r="BMY31"/>
      <c r="BMZ31"/>
      <c r="BNA31"/>
      <c r="BNB31"/>
      <c r="BNC31"/>
      <c r="BND31"/>
      <c r="BNE31"/>
      <c r="BNF31"/>
      <c r="BNG31"/>
      <c r="BNH31"/>
      <c r="BNI31"/>
      <c r="BNJ31"/>
      <c r="BNK31"/>
      <c r="BNL31"/>
      <c r="BNM31"/>
      <c r="BNN31"/>
      <c r="BNO31"/>
      <c r="BNP31"/>
      <c r="BNQ31"/>
      <c r="BNR31"/>
      <c r="BNS31"/>
      <c r="BNT31"/>
      <c r="BNU31"/>
      <c r="BNV31"/>
      <c r="BNW31"/>
      <c r="BNX31"/>
      <c r="BNY31"/>
      <c r="BNZ31"/>
      <c r="BOA31"/>
      <c r="BOB31"/>
      <c r="BOC31"/>
      <c r="BOD31"/>
      <c r="BOE31"/>
      <c r="BOF31"/>
      <c r="BOG31"/>
      <c r="BOH31"/>
      <c r="BOI31"/>
      <c r="BOJ31"/>
      <c r="BOK31"/>
      <c r="BOL31"/>
      <c r="BOM31"/>
      <c r="BON31"/>
      <c r="BOO31"/>
      <c r="BOP31"/>
      <c r="BOQ31"/>
      <c r="BOR31"/>
      <c r="BOS31"/>
      <c r="BOT31"/>
      <c r="BOU31"/>
      <c r="BOV31"/>
      <c r="BOW31"/>
      <c r="BOX31"/>
      <c r="BOY31"/>
      <c r="BOZ31"/>
      <c r="BPA31"/>
      <c r="BPB31"/>
      <c r="BPC31"/>
      <c r="BPD31"/>
      <c r="BPE31"/>
      <c r="BPF31"/>
      <c r="BPG31"/>
      <c r="BPH31"/>
      <c r="BPI31"/>
      <c r="BPJ31"/>
      <c r="BPK31"/>
      <c r="BPL31"/>
      <c r="BPM31"/>
      <c r="BPN31"/>
      <c r="BPO31"/>
      <c r="BPP31"/>
      <c r="BPQ31"/>
      <c r="BPR31"/>
      <c r="BPS31"/>
      <c r="BPT31"/>
      <c r="BPU31"/>
      <c r="BPV31"/>
      <c r="BPW31"/>
      <c r="BPX31"/>
      <c r="BPY31"/>
      <c r="BPZ31"/>
      <c r="BQA31"/>
      <c r="BQB31"/>
      <c r="BQC31"/>
      <c r="BQD31"/>
      <c r="BQE31"/>
      <c r="BQF31"/>
      <c r="BQG31"/>
      <c r="BQH31"/>
      <c r="BQI31"/>
      <c r="BQJ31"/>
      <c r="BQK31"/>
      <c r="BQL31"/>
      <c r="BQM31"/>
      <c r="BQN31"/>
      <c r="BQO31"/>
      <c r="BQP31"/>
      <c r="BQQ31"/>
      <c r="BQR31"/>
      <c r="BQS31"/>
      <c r="BQT31"/>
      <c r="BQU31"/>
      <c r="BQV31"/>
      <c r="BQW31"/>
      <c r="BQX31"/>
      <c r="BQY31"/>
      <c r="BQZ31"/>
      <c r="BRA31"/>
      <c r="BRB31"/>
      <c r="BRC31"/>
      <c r="BRD31"/>
      <c r="BRE31"/>
      <c r="BRF31"/>
      <c r="BRG31"/>
      <c r="BRH31"/>
      <c r="BRI31"/>
      <c r="BRJ31"/>
      <c r="BRK31"/>
      <c r="BRL31"/>
      <c r="BRM31"/>
      <c r="BRN31"/>
      <c r="BRO31"/>
      <c r="BRP31"/>
      <c r="BRQ31"/>
      <c r="BRR31"/>
      <c r="BRS31"/>
      <c r="BRT31"/>
      <c r="BRU31"/>
      <c r="BRV31"/>
      <c r="BRW31"/>
      <c r="BRX31"/>
      <c r="BRY31"/>
      <c r="BRZ31"/>
      <c r="BSA31"/>
      <c r="BSB31"/>
      <c r="BSC31"/>
      <c r="BSD31"/>
      <c r="BSE31"/>
      <c r="BSF31"/>
      <c r="BSG31"/>
      <c r="BSH31"/>
      <c r="BSI31"/>
      <c r="BSJ31"/>
      <c r="BSK31"/>
      <c r="BSL31"/>
      <c r="BSM31"/>
      <c r="BSN31"/>
      <c r="BSO31"/>
      <c r="BSP31"/>
      <c r="BSQ31"/>
      <c r="BSR31"/>
      <c r="BSS31"/>
      <c r="BST31"/>
      <c r="BSU31"/>
      <c r="BSV31"/>
      <c r="BSW31"/>
      <c r="BSX31"/>
      <c r="BSY31"/>
      <c r="BSZ31"/>
      <c r="BTA31"/>
      <c r="BTB31"/>
      <c r="BTC31"/>
      <c r="BTD31"/>
      <c r="BTE31"/>
      <c r="BTF31"/>
      <c r="BTG31"/>
      <c r="BTH31"/>
      <c r="BTI31"/>
      <c r="BTJ31"/>
      <c r="BTK31"/>
      <c r="BTL31"/>
      <c r="BTM31"/>
      <c r="BTN31"/>
      <c r="BTO31"/>
      <c r="BTP31"/>
      <c r="BTQ31"/>
      <c r="BTR31"/>
      <c r="BTS31"/>
      <c r="BTT31"/>
      <c r="BTU31"/>
      <c r="BTV31"/>
      <c r="BTW31"/>
      <c r="BTX31"/>
      <c r="BTY31"/>
      <c r="BTZ31"/>
      <c r="BUA31"/>
      <c r="BUB31"/>
      <c r="BUC31"/>
      <c r="BUD31"/>
      <c r="BUE31"/>
      <c r="BUF31"/>
      <c r="BUG31"/>
      <c r="BUH31"/>
      <c r="BUI31"/>
      <c r="BUJ31"/>
      <c r="BUK31"/>
      <c r="BUL31"/>
      <c r="BUM31"/>
      <c r="BUN31"/>
      <c r="BUO31"/>
      <c r="BUP31"/>
      <c r="BUQ31"/>
      <c r="BUR31"/>
      <c r="BUS31"/>
      <c r="BUT31"/>
      <c r="BUU31"/>
      <c r="BUV31"/>
      <c r="BUW31"/>
      <c r="BUX31"/>
      <c r="BUY31"/>
      <c r="BUZ31"/>
      <c r="BVA31"/>
      <c r="BVB31"/>
      <c r="BVC31"/>
      <c r="BVD31"/>
      <c r="BVE31"/>
      <c r="BVF31"/>
      <c r="BVG31"/>
      <c r="BVH31"/>
      <c r="BVI31"/>
      <c r="BVJ31"/>
      <c r="BVK31"/>
      <c r="BVL31"/>
      <c r="BVM31"/>
      <c r="BVN31"/>
      <c r="BVO31"/>
      <c r="BVP31"/>
      <c r="BVQ31"/>
      <c r="BVR31"/>
      <c r="BVS31"/>
      <c r="BVT31"/>
      <c r="BVU31"/>
      <c r="BVV31"/>
      <c r="BVW31"/>
      <c r="BVX31"/>
      <c r="BVY31"/>
      <c r="BVZ31"/>
      <c r="BWA31"/>
      <c r="BWB31"/>
      <c r="BWC31"/>
      <c r="BWD31"/>
      <c r="BWE31"/>
      <c r="BWF31"/>
      <c r="BWG31"/>
      <c r="BWH31"/>
      <c r="BWI31"/>
      <c r="BWJ31"/>
      <c r="BWK31"/>
      <c r="BWL31"/>
      <c r="BWM31"/>
      <c r="BWN31"/>
      <c r="BWO31"/>
      <c r="BWP31"/>
      <c r="BWQ31"/>
      <c r="BWR31"/>
      <c r="BWS31"/>
      <c r="BWT31"/>
      <c r="BWU31"/>
      <c r="BWV31"/>
      <c r="BWW31"/>
      <c r="BWX31"/>
      <c r="BWY31"/>
      <c r="BWZ31"/>
      <c r="BXA31"/>
      <c r="BXB31"/>
      <c r="BXC31"/>
      <c r="BXD31"/>
      <c r="BXE31"/>
      <c r="BXF31"/>
      <c r="BXG31"/>
      <c r="BXH31"/>
      <c r="BXI31"/>
      <c r="BXJ31"/>
      <c r="BXK31"/>
      <c r="BXL31"/>
      <c r="BXM31"/>
      <c r="BXN31"/>
      <c r="BXO31"/>
      <c r="BXP31"/>
      <c r="BXQ31"/>
      <c r="BXR31"/>
      <c r="BXS31"/>
      <c r="BXT31"/>
      <c r="BXU31"/>
      <c r="BXV31"/>
      <c r="BXW31"/>
      <c r="BXX31"/>
      <c r="BXY31"/>
      <c r="BXZ31"/>
      <c r="BYA31"/>
      <c r="BYB31"/>
      <c r="BYC31"/>
      <c r="BYD31"/>
      <c r="BYE31"/>
      <c r="BYF31"/>
      <c r="BYG31"/>
      <c r="BYH31"/>
      <c r="BYI31"/>
      <c r="BYJ31"/>
      <c r="BYK31"/>
      <c r="BYL31"/>
      <c r="BYM31"/>
      <c r="BYN31"/>
      <c r="BYO31"/>
      <c r="BYP31"/>
      <c r="BYQ31"/>
      <c r="BYR31"/>
      <c r="BYS31"/>
      <c r="BYT31"/>
      <c r="BYU31"/>
      <c r="BYV31"/>
      <c r="BYW31"/>
      <c r="BYX31"/>
      <c r="BYY31"/>
      <c r="BYZ31"/>
      <c r="BZA31"/>
      <c r="BZB31"/>
      <c r="BZC31"/>
      <c r="BZD31"/>
      <c r="BZE31"/>
      <c r="BZF31"/>
      <c r="BZG31"/>
      <c r="BZH31"/>
      <c r="BZI31"/>
      <c r="BZJ31"/>
      <c r="BZK31"/>
      <c r="BZL31"/>
      <c r="BZM31"/>
      <c r="BZN31"/>
      <c r="BZO31"/>
      <c r="BZP31"/>
      <c r="BZQ31"/>
      <c r="BZR31"/>
      <c r="BZS31"/>
      <c r="BZT31"/>
      <c r="BZU31"/>
      <c r="BZV31"/>
      <c r="BZW31"/>
      <c r="BZX31"/>
      <c r="BZY31"/>
      <c r="BZZ31"/>
      <c r="CAA31"/>
      <c r="CAB31"/>
      <c r="CAC31"/>
      <c r="CAD31"/>
      <c r="CAE31"/>
      <c r="CAF31"/>
      <c r="CAG31"/>
      <c r="CAH31"/>
      <c r="CAI31"/>
      <c r="CAJ31"/>
      <c r="CAK31"/>
      <c r="CAL31"/>
      <c r="CAM31"/>
      <c r="CAN31"/>
      <c r="CAO31"/>
      <c r="CAP31"/>
      <c r="CAQ31"/>
      <c r="CAR31"/>
      <c r="CAS31"/>
      <c r="CAT31"/>
      <c r="CAU31"/>
      <c r="CAV31"/>
      <c r="CAW31"/>
      <c r="CAX31"/>
      <c r="CAY31"/>
      <c r="CAZ31"/>
      <c r="CBA31"/>
      <c r="CBB31"/>
      <c r="CBC31"/>
      <c r="CBD31"/>
      <c r="CBE31"/>
      <c r="CBF31"/>
      <c r="CBG31"/>
      <c r="CBH31"/>
      <c r="CBI31"/>
      <c r="CBJ31"/>
      <c r="CBK31"/>
      <c r="CBL31"/>
      <c r="CBM31"/>
      <c r="CBN31"/>
      <c r="CBO31"/>
      <c r="CBP31"/>
      <c r="CBQ31"/>
      <c r="CBR31"/>
      <c r="CBS31"/>
      <c r="CBT31"/>
      <c r="CBU31"/>
      <c r="CBV31"/>
      <c r="CBW31"/>
      <c r="CBX31"/>
      <c r="CBY31"/>
      <c r="CBZ31"/>
      <c r="CCA31"/>
      <c r="CCB31"/>
      <c r="CCC31"/>
      <c r="CCD31"/>
      <c r="CCE31"/>
      <c r="CCF31"/>
      <c r="CCG31"/>
      <c r="CCH31"/>
      <c r="CCI31"/>
      <c r="CCJ31"/>
      <c r="CCK31"/>
      <c r="CCL31"/>
      <c r="CCM31"/>
      <c r="CCN31"/>
      <c r="CCO31"/>
      <c r="CCP31"/>
      <c r="CCQ31"/>
      <c r="CCR31"/>
      <c r="CCS31"/>
      <c r="CCT31"/>
      <c r="CCU31"/>
      <c r="CCV31"/>
      <c r="CCW31"/>
      <c r="CCX31"/>
      <c r="CCY31"/>
      <c r="CCZ31"/>
      <c r="CDA31"/>
      <c r="CDB31"/>
      <c r="CDC31"/>
      <c r="CDD31"/>
      <c r="CDE31"/>
      <c r="CDF31"/>
      <c r="CDG31"/>
      <c r="CDH31"/>
      <c r="CDI31"/>
      <c r="CDJ31"/>
      <c r="CDK31"/>
      <c r="CDL31"/>
      <c r="CDM31"/>
      <c r="CDN31"/>
      <c r="CDO31"/>
      <c r="CDP31"/>
      <c r="CDQ31"/>
      <c r="CDR31"/>
      <c r="CDS31"/>
      <c r="CDT31"/>
      <c r="CDU31"/>
      <c r="CDV31"/>
      <c r="CDW31"/>
      <c r="CDX31"/>
      <c r="CDY31"/>
      <c r="CDZ31"/>
      <c r="CEA31"/>
      <c r="CEB31"/>
      <c r="CEC31"/>
      <c r="CED31"/>
      <c r="CEE31"/>
      <c r="CEF31"/>
      <c r="CEG31"/>
      <c r="CEH31"/>
      <c r="CEI31"/>
      <c r="CEJ31"/>
      <c r="CEK31"/>
      <c r="CEL31"/>
      <c r="CEM31"/>
      <c r="CEN31"/>
      <c r="CEO31"/>
      <c r="CEP31"/>
      <c r="CEQ31"/>
      <c r="CER31"/>
      <c r="CES31"/>
      <c r="CET31"/>
      <c r="CEU31"/>
      <c r="CEV31"/>
      <c r="CEW31"/>
      <c r="CEX31"/>
      <c r="CEY31"/>
      <c r="CEZ31"/>
      <c r="CFA31"/>
      <c r="CFB31"/>
      <c r="CFC31"/>
      <c r="CFD31"/>
      <c r="CFE31"/>
      <c r="CFF31"/>
      <c r="CFG31"/>
      <c r="CFH31"/>
      <c r="CFI31"/>
      <c r="CFJ31"/>
      <c r="CFK31"/>
      <c r="CFL31"/>
      <c r="CFM31"/>
      <c r="CFN31"/>
      <c r="CFO31"/>
      <c r="CFP31"/>
      <c r="CFQ31"/>
      <c r="CFR31"/>
      <c r="CFS31"/>
      <c r="CFT31"/>
      <c r="CFU31"/>
      <c r="CFV31"/>
      <c r="CFW31"/>
      <c r="CFX31"/>
      <c r="CFY31"/>
      <c r="CFZ31"/>
      <c r="CGA31"/>
      <c r="CGB31"/>
      <c r="CGC31"/>
      <c r="CGD31"/>
      <c r="CGE31"/>
      <c r="CGF31"/>
      <c r="CGG31"/>
      <c r="CGH31"/>
      <c r="CGI31"/>
      <c r="CGJ31"/>
      <c r="CGK31"/>
      <c r="CGL31"/>
      <c r="CGM31"/>
      <c r="CGN31"/>
      <c r="CGO31"/>
      <c r="CGP31"/>
      <c r="CGQ31"/>
      <c r="CGR31"/>
      <c r="CGS31"/>
      <c r="CGT31"/>
      <c r="CGU31"/>
      <c r="CGV31"/>
      <c r="CGW31"/>
      <c r="CGX31"/>
      <c r="CGY31"/>
      <c r="CGZ31"/>
      <c r="CHA31"/>
      <c r="CHB31"/>
      <c r="CHC31"/>
      <c r="CHD31"/>
      <c r="CHE31"/>
      <c r="CHF31"/>
      <c r="CHG31"/>
      <c r="CHH31"/>
      <c r="CHI31"/>
      <c r="CHJ31"/>
      <c r="CHK31"/>
      <c r="CHL31"/>
      <c r="CHM31"/>
      <c r="CHN31"/>
      <c r="CHO31"/>
      <c r="CHP31"/>
      <c r="CHQ31"/>
      <c r="CHR31"/>
      <c r="CHS31"/>
      <c r="CHT31"/>
      <c r="CHU31"/>
      <c r="CHV31"/>
      <c r="CHW31"/>
      <c r="CHX31"/>
      <c r="CHY31"/>
      <c r="CHZ31"/>
      <c r="CIA31"/>
      <c r="CIB31"/>
      <c r="CIC31"/>
      <c r="CID31"/>
      <c r="CIE31"/>
      <c r="CIF31"/>
      <c r="CIG31"/>
      <c r="CIH31"/>
      <c r="CII31"/>
      <c r="CIJ31"/>
      <c r="CIK31"/>
      <c r="CIL31"/>
      <c r="CIM31"/>
      <c r="CIN31"/>
      <c r="CIO31"/>
      <c r="CIP31"/>
      <c r="CIQ31"/>
      <c r="CIR31"/>
      <c r="CIS31"/>
      <c r="CIT31"/>
      <c r="CIU31"/>
      <c r="CIV31"/>
      <c r="CIW31"/>
      <c r="CIX31"/>
      <c r="CIY31"/>
      <c r="CIZ31"/>
      <c r="CJA31"/>
      <c r="CJB31"/>
      <c r="CJC31"/>
      <c r="CJD31"/>
      <c r="CJE31"/>
      <c r="CJF31"/>
      <c r="CJG31"/>
      <c r="CJH31"/>
      <c r="CJI31"/>
      <c r="CJJ31"/>
      <c r="CJK31"/>
      <c r="CJL31"/>
      <c r="CJM31"/>
      <c r="CJN31"/>
      <c r="CJO31"/>
      <c r="CJP31"/>
      <c r="CJQ31"/>
      <c r="CJR31"/>
      <c r="CJS31"/>
      <c r="CJT31"/>
      <c r="CJU31"/>
      <c r="CJV31"/>
      <c r="CJW31"/>
      <c r="CJX31"/>
      <c r="CJY31"/>
      <c r="CJZ31"/>
      <c r="CKA31"/>
      <c r="CKB31"/>
      <c r="CKC31"/>
      <c r="CKD31"/>
      <c r="CKE31"/>
      <c r="CKF31"/>
      <c r="CKG31"/>
      <c r="CKH31"/>
      <c r="CKI31"/>
      <c r="CKJ31"/>
      <c r="CKK31"/>
      <c r="CKL31"/>
      <c r="CKM31"/>
      <c r="CKN31"/>
      <c r="CKO31"/>
      <c r="CKP31"/>
      <c r="CKQ31"/>
      <c r="CKR31"/>
      <c r="CKS31"/>
      <c r="CKT31"/>
      <c r="CKU31"/>
      <c r="CKV31"/>
      <c r="CKW31"/>
      <c r="CKX31"/>
      <c r="CKY31"/>
      <c r="CKZ31"/>
      <c r="CLA31"/>
      <c r="CLB31"/>
      <c r="CLC31"/>
      <c r="CLD31"/>
      <c r="CLE31"/>
      <c r="CLF31"/>
      <c r="CLG31"/>
      <c r="CLH31"/>
      <c r="CLI31"/>
      <c r="CLJ31"/>
      <c r="CLK31"/>
      <c r="CLL31"/>
      <c r="CLM31"/>
      <c r="CLN31"/>
      <c r="CLO31"/>
      <c r="CLP31"/>
      <c r="CLQ31"/>
      <c r="CLR31"/>
      <c r="CLS31"/>
      <c r="CLT31"/>
      <c r="CLU31"/>
      <c r="CLV31"/>
      <c r="CLW31"/>
      <c r="CLX31"/>
      <c r="CLY31"/>
      <c r="CLZ31"/>
      <c r="CMA31"/>
      <c r="CMB31"/>
      <c r="CMC31"/>
      <c r="CMD31"/>
      <c r="CME31"/>
      <c r="CMF31"/>
      <c r="CMG31"/>
      <c r="CMH31"/>
      <c r="CMI31"/>
      <c r="CMJ31"/>
      <c r="CMK31"/>
      <c r="CML31"/>
      <c r="CMM31"/>
      <c r="CMN31"/>
      <c r="CMO31"/>
      <c r="CMP31"/>
      <c r="CMQ31"/>
      <c r="CMR31"/>
      <c r="CMS31"/>
      <c r="CMT31"/>
      <c r="CMU31"/>
      <c r="CMV31"/>
      <c r="CMW31"/>
      <c r="CMX31"/>
      <c r="CMY31"/>
      <c r="CMZ31"/>
      <c r="CNA31"/>
      <c r="CNB31"/>
      <c r="CNC31"/>
      <c r="CND31"/>
      <c r="CNE31"/>
      <c r="CNF31"/>
      <c r="CNG31"/>
      <c r="CNH31"/>
      <c r="CNI31"/>
      <c r="CNJ31"/>
      <c r="CNK31"/>
      <c r="CNL31"/>
      <c r="CNM31"/>
      <c r="CNN31"/>
      <c r="CNO31"/>
      <c r="CNP31"/>
      <c r="CNQ31"/>
      <c r="CNR31"/>
      <c r="CNS31"/>
      <c r="CNT31"/>
      <c r="CNU31"/>
      <c r="CNV31"/>
      <c r="CNW31"/>
      <c r="CNX31"/>
      <c r="CNY31"/>
      <c r="CNZ31"/>
      <c r="COA31"/>
      <c r="COB31"/>
      <c r="COC31"/>
      <c r="COD31"/>
      <c r="COE31"/>
      <c r="COF31"/>
      <c r="COG31"/>
      <c r="COH31"/>
      <c r="COI31"/>
      <c r="COJ31"/>
      <c r="COK31"/>
      <c r="COL31"/>
      <c r="COM31"/>
      <c r="CON31"/>
      <c r="COO31"/>
      <c r="COP31"/>
      <c r="COQ31"/>
      <c r="COR31"/>
      <c r="COS31"/>
      <c r="COT31"/>
      <c r="COU31"/>
      <c r="COV31"/>
      <c r="COW31"/>
      <c r="COX31"/>
      <c r="COY31"/>
      <c r="COZ31"/>
      <c r="CPA31"/>
      <c r="CPB31"/>
      <c r="CPC31"/>
      <c r="CPD31"/>
      <c r="CPE31"/>
      <c r="CPF31"/>
      <c r="CPG31"/>
      <c r="CPH31"/>
      <c r="CPI31"/>
      <c r="CPJ31"/>
      <c r="CPK31"/>
      <c r="CPL31"/>
      <c r="CPM31"/>
      <c r="CPN31"/>
      <c r="CPO31"/>
      <c r="CPP31"/>
      <c r="CPQ31"/>
      <c r="CPR31"/>
      <c r="CPS31"/>
      <c r="CPT31"/>
      <c r="CPU31"/>
      <c r="CPV31"/>
      <c r="CPW31"/>
      <c r="CPX31"/>
      <c r="CPY31"/>
      <c r="CPZ31"/>
      <c r="CQA31"/>
      <c r="CQB31"/>
      <c r="CQC31"/>
      <c r="CQD31"/>
      <c r="CQE31"/>
      <c r="CQF31"/>
      <c r="CQG31"/>
      <c r="CQH31"/>
      <c r="CQI31"/>
      <c r="CQJ31"/>
      <c r="CQK31"/>
      <c r="CQL31"/>
      <c r="CQM31"/>
      <c r="CQN31"/>
      <c r="CQO31"/>
      <c r="CQP31"/>
      <c r="CQQ31"/>
      <c r="CQR31"/>
      <c r="CQS31"/>
      <c r="CQT31"/>
      <c r="CQU31"/>
      <c r="CQV31"/>
      <c r="CQW31"/>
      <c r="CQX31"/>
      <c r="CQY31"/>
      <c r="CQZ31"/>
      <c r="CRA31"/>
      <c r="CRB31"/>
      <c r="CRC31"/>
      <c r="CRD31"/>
      <c r="CRE31"/>
      <c r="CRF31"/>
      <c r="CRG31"/>
      <c r="CRH31"/>
      <c r="CRI31"/>
      <c r="CRJ31"/>
      <c r="CRK31"/>
      <c r="CRL31"/>
      <c r="CRM31"/>
      <c r="CRN31"/>
      <c r="CRO31"/>
      <c r="CRP31"/>
      <c r="CRQ31"/>
      <c r="CRR31"/>
      <c r="CRS31"/>
      <c r="CRT31"/>
      <c r="CRU31"/>
      <c r="CRV31"/>
      <c r="CRW31"/>
      <c r="CRX31"/>
      <c r="CRY31"/>
      <c r="CRZ31"/>
      <c r="CSA31"/>
      <c r="CSB31"/>
      <c r="CSC31"/>
      <c r="CSD31"/>
      <c r="CSE31"/>
      <c r="CSF31"/>
      <c r="CSG31"/>
      <c r="CSH31"/>
      <c r="CSI31"/>
      <c r="CSJ31"/>
      <c r="CSK31"/>
      <c r="CSL31"/>
      <c r="CSM31"/>
      <c r="CSN31"/>
      <c r="CSO31"/>
      <c r="CSP31"/>
      <c r="CSQ31"/>
      <c r="CSR31"/>
      <c r="CSS31"/>
      <c r="CST31"/>
      <c r="CSU31"/>
      <c r="CSV31"/>
      <c r="CSW31"/>
      <c r="CSX31"/>
      <c r="CSY31"/>
      <c r="CSZ31"/>
      <c r="CTA31"/>
      <c r="CTB31"/>
      <c r="CTC31"/>
      <c r="CTD31"/>
      <c r="CTE31"/>
      <c r="CTF31"/>
      <c r="CTG31"/>
      <c r="CTH31"/>
      <c r="CTI31"/>
      <c r="CTJ31"/>
      <c r="CTK31"/>
      <c r="CTL31"/>
      <c r="CTM31"/>
      <c r="CTN31"/>
      <c r="CTO31"/>
      <c r="CTP31"/>
      <c r="CTQ31"/>
      <c r="CTR31"/>
      <c r="CTS31"/>
      <c r="CTT31"/>
      <c r="CTU31"/>
      <c r="CTV31"/>
      <c r="CTW31"/>
      <c r="CTX31"/>
      <c r="CTY31"/>
      <c r="CTZ31"/>
      <c r="CUA31"/>
      <c r="CUB31"/>
      <c r="CUC31"/>
      <c r="CUD31"/>
      <c r="CUE31"/>
      <c r="CUF31"/>
      <c r="CUG31"/>
      <c r="CUH31"/>
      <c r="CUI31"/>
      <c r="CUJ31"/>
      <c r="CUK31"/>
      <c r="CUL31"/>
      <c r="CUM31"/>
      <c r="CUN31"/>
      <c r="CUO31"/>
      <c r="CUP31"/>
      <c r="CUQ31"/>
      <c r="CUR31"/>
      <c r="CUS31"/>
      <c r="CUT31"/>
      <c r="CUU31"/>
      <c r="CUV31"/>
      <c r="CUW31"/>
      <c r="CUX31"/>
      <c r="CUY31"/>
      <c r="CUZ31"/>
      <c r="CVA31"/>
      <c r="CVB31"/>
      <c r="CVC31"/>
      <c r="CVD31"/>
      <c r="CVE31"/>
      <c r="CVF31"/>
      <c r="CVG31"/>
      <c r="CVH31"/>
      <c r="CVI31"/>
      <c r="CVJ31"/>
      <c r="CVK31"/>
      <c r="CVL31"/>
      <c r="CVM31"/>
      <c r="CVN31"/>
      <c r="CVO31"/>
      <c r="CVP31"/>
      <c r="CVQ31"/>
      <c r="CVR31"/>
      <c r="CVS31"/>
      <c r="CVT31"/>
      <c r="CVU31"/>
      <c r="CVV31"/>
      <c r="CVW31"/>
      <c r="CVX31"/>
      <c r="CVY31"/>
      <c r="CVZ31"/>
      <c r="CWA31"/>
      <c r="CWB31"/>
      <c r="CWC31"/>
      <c r="CWD31"/>
      <c r="CWE31"/>
      <c r="CWF31"/>
      <c r="CWG31"/>
      <c r="CWH31"/>
      <c r="CWI31"/>
      <c r="CWJ31"/>
      <c r="CWK31"/>
      <c r="CWL31"/>
      <c r="CWM31"/>
      <c r="CWN31"/>
      <c r="CWO31"/>
      <c r="CWP31"/>
      <c r="CWQ31"/>
      <c r="CWR31"/>
      <c r="CWS31"/>
      <c r="CWT31"/>
      <c r="CWU31"/>
      <c r="CWV31"/>
      <c r="CWW31"/>
      <c r="CWX31"/>
      <c r="CWY31"/>
      <c r="CWZ31"/>
      <c r="CXA31"/>
      <c r="CXB31"/>
      <c r="CXC31"/>
      <c r="CXD31"/>
      <c r="CXE31"/>
      <c r="CXF31"/>
      <c r="CXG31"/>
      <c r="CXH31"/>
      <c r="CXI31"/>
      <c r="CXJ31"/>
      <c r="CXK31"/>
      <c r="CXL31"/>
      <c r="CXM31"/>
      <c r="CXN31"/>
      <c r="CXO31"/>
      <c r="CXP31"/>
      <c r="CXQ31"/>
      <c r="CXR31"/>
      <c r="CXS31"/>
      <c r="CXT31"/>
      <c r="CXU31"/>
      <c r="CXV31"/>
      <c r="CXW31"/>
      <c r="CXX31"/>
      <c r="CXY31"/>
      <c r="CXZ31"/>
      <c r="CYA31"/>
      <c r="CYB31"/>
      <c r="CYC31"/>
      <c r="CYD31"/>
      <c r="CYE31"/>
      <c r="CYF31"/>
      <c r="CYG31"/>
      <c r="CYH31"/>
      <c r="CYI31"/>
      <c r="CYJ31"/>
      <c r="CYK31"/>
      <c r="CYL31"/>
      <c r="CYM31"/>
      <c r="CYN31"/>
      <c r="CYO31"/>
      <c r="CYP31"/>
      <c r="CYQ31"/>
      <c r="CYR31"/>
      <c r="CYS31"/>
      <c r="CYT31"/>
      <c r="CYU31"/>
      <c r="CYV31"/>
      <c r="CYW31"/>
      <c r="CYX31"/>
      <c r="CYY31"/>
      <c r="CYZ31"/>
      <c r="CZA31"/>
      <c r="CZB31"/>
      <c r="CZC31"/>
      <c r="CZD31"/>
      <c r="CZE31"/>
      <c r="CZF31"/>
      <c r="CZG31"/>
      <c r="CZH31"/>
      <c r="CZI31"/>
      <c r="CZJ31"/>
      <c r="CZK31"/>
      <c r="CZL31"/>
      <c r="CZM31"/>
      <c r="CZN31"/>
      <c r="CZO31"/>
      <c r="CZP31"/>
      <c r="CZQ31"/>
      <c r="CZR31"/>
      <c r="CZS31"/>
      <c r="CZT31"/>
      <c r="CZU31"/>
      <c r="CZV31"/>
      <c r="CZW31"/>
      <c r="CZX31"/>
      <c r="CZY31"/>
      <c r="CZZ31"/>
      <c r="DAA31"/>
      <c r="DAB31"/>
      <c r="DAC31"/>
      <c r="DAD31"/>
      <c r="DAE31"/>
      <c r="DAF31"/>
      <c r="DAG31"/>
      <c r="DAH31"/>
      <c r="DAI31"/>
      <c r="DAJ31"/>
      <c r="DAK31"/>
      <c r="DAL31"/>
      <c r="DAM31"/>
      <c r="DAN31"/>
      <c r="DAO31"/>
      <c r="DAP31"/>
      <c r="DAQ31"/>
      <c r="DAR31"/>
      <c r="DAS31"/>
      <c r="DAT31"/>
      <c r="DAU31"/>
      <c r="DAV31"/>
      <c r="DAW31"/>
      <c r="DAX31"/>
      <c r="DAY31"/>
      <c r="DAZ31"/>
      <c r="DBA31"/>
      <c r="DBB31"/>
      <c r="DBC31"/>
      <c r="DBD31"/>
      <c r="DBE31"/>
      <c r="DBF31"/>
      <c r="DBG31"/>
      <c r="DBH31"/>
      <c r="DBI31"/>
      <c r="DBJ31"/>
      <c r="DBK31"/>
      <c r="DBL31"/>
      <c r="DBM31"/>
      <c r="DBN31"/>
      <c r="DBO31"/>
      <c r="DBP31"/>
      <c r="DBQ31"/>
      <c r="DBR31"/>
      <c r="DBS31"/>
      <c r="DBT31"/>
      <c r="DBU31"/>
      <c r="DBV31"/>
      <c r="DBW31"/>
      <c r="DBX31"/>
      <c r="DBY31"/>
      <c r="DBZ31"/>
      <c r="DCA31"/>
      <c r="DCB31"/>
      <c r="DCC31"/>
      <c r="DCD31"/>
      <c r="DCE31"/>
      <c r="DCF31"/>
      <c r="DCG31"/>
      <c r="DCH31"/>
      <c r="DCI31"/>
      <c r="DCJ31"/>
      <c r="DCK31"/>
      <c r="DCL31"/>
      <c r="DCM31"/>
      <c r="DCN31"/>
      <c r="DCO31"/>
      <c r="DCP31"/>
      <c r="DCQ31"/>
      <c r="DCR31"/>
      <c r="DCS31"/>
      <c r="DCT31"/>
      <c r="DCU31"/>
      <c r="DCV31"/>
      <c r="DCW31"/>
      <c r="DCX31"/>
      <c r="DCY31"/>
      <c r="DCZ31"/>
      <c r="DDA31"/>
      <c r="DDB31"/>
      <c r="DDC31"/>
      <c r="DDD31"/>
      <c r="DDE31"/>
      <c r="DDF31"/>
      <c r="DDG31"/>
      <c r="DDH31"/>
      <c r="DDI31"/>
      <c r="DDJ31"/>
      <c r="DDK31"/>
      <c r="DDL31"/>
      <c r="DDM31"/>
      <c r="DDN31"/>
      <c r="DDO31"/>
      <c r="DDP31"/>
      <c r="DDQ31"/>
      <c r="DDR31"/>
      <c r="DDS31"/>
      <c r="DDT31"/>
      <c r="DDU31"/>
      <c r="DDV31"/>
      <c r="DDW31"/>
      <c r="DDX31"/>
      <c r="DDY31"/>
      <c r="DDZ31"/>
      <c r="DEA31"/>
      <c r="DEB31"/>
      <c r="DEC31"/>
      <c r="DED31"/>
      <c r="DEE31"/>
      <c r="DEF31"/>
      <c r="DEG31"/>
      <c r="DEH31"/>
      <c r="DEI31"/>
      <c r="DEJ31"/>
      <c r="DEK31"/>
      <c r="DEL31"/>
      <c r="DEM31"/>
      <c r="DEN31"/>
      <c r="DEO31"/>
      <c r="DEP31"/>
      <c r="DEQ31"/>
      <c r="DER31"/>
      <c r="DES31"/>
      <c r="DET31"/>
      <c r="DEU31"/>
      <c r="DEV31"/>
      <c r="DEW31"/>
      <c r="DEX31"/>
      <c r="DEY31"/>
      <c r="DEZ31"/>
      <c r="DFA31"/>
      <c r="DFB31"/>
      <c r="DFC31"/>
      <c r="DFD31"/>
      <c r="DFE31"/>
      <c r="DFF31"/>
      <c r="DFG31"/>
      <c r="DFH31"/>
      <c r="DFI31"/>
      <c r="DFJ31"/>
      <c r="DFK31"/>
      <c r="DFL31"/>
      <c r="DFM31"/>
      <c r="DFN31"/>
      <c r="DFO31"/>
      <c r="DFP31"/>
      <c r="DFQ31"/>
      <c r="DFR31"/>
      <c r="DFS31"/>
      <c r="DFT31"/>
      <c r="DFU31"/>
      <c r="DFV31"/>
      <c r="DFW31"/>
      <c r="DFX31"/>
      <c r="DFY31"/>
      <c r="DFZ31"/>
      <c r="DGA31"/>
      <c r="DGB31"/>
      <c r="DGC31"/>
      <c r="DGD31"/>
      <c r="DGE31"/>
      <c r="DGF31"/>
      <c r="DGG31"/>
      <c r="DGH31"/>
      <c r="DGI31"/>
      <c r="DGJ31"/>
      <c r="DGK31"/>
      <c r="DGL31"/>
      <c r="DGM31"/>
      <c r="DGN31"/>
      <c r="DGO31"/>
      <c r="DGP31"/>
      <c r="DGQ31"/>
      <c r="DGR31"/>
      <c r="DGS31"/>
      <c r="DGT31"/>
      <c r="DGU31"/>
      <c r="DGV31"/>
      <c r="DGW31"/>
      <c r="DGX31"/>
      <c r="DGY31"/>
      <c r="DGZ31"/>
      <c r="DHA31"/>
      <c r="DHB31"/>
      <c r="DHC31"/>
      <c r="DHD31"/>
      <c r="DHE31"/>
      <c r="DHF31"/>
      <c r="DHG31"/>
      <c r="DHH31"/>
      <c r="DHI31"/>
      <c r="DHJ31"/>
      <c r="DHK31"/>
      <c r="DHL31"/>
      <c r="DHM31"/>
      <c r="DHN31"/>
      <c r="DHO31"/>
      <c r="DHP31"/>
      <c r="DHQ31"/>
      <c r="DHR31"/>
      <c r="DHS31"/>
      <c r="DHT31"/>
      <c r="DHU31"/>
      <c r="DHV31"/>
      <c r="DHW31"/>
      <c r="DHX31"/>
      <c r="DHY31"/>
      <c r="DHZ31"/>
      <c r="DIA31"/>
      <c r="DIB31"/>
      <c r="DIC31"/>
      <c r="DID31"/>
      <c r="DIE31"/>
      <c r="DIF31"/>
      <c r="DIG31"/>
      <c r="DIH31"/>
      <c r="DII31"/>
      <c r="DIJ31"/>
      <c r="DIK31"/>
      <c r="DIL31"/>
      <c r="DIM31"/>
      <c r="DIN31"/>
      <c r="DIO31"/>
      <c r="DIP31"/>
      <c r="DIQ31"/>
      <c r="DIR31"/>
      <c r="DIS31"/>
      <c r="DIT31"/>
      <c r="DIU31"/>
      <c r="DIV31"/>
      <c r="DIW31"/>
      <c r="DIX31"/>
      <c r="DIY31"/>
      <c r="DIZ31"/>
      <c r="DJA31"/>
      <c r="DJB31"/>
      <c r="DJC31"/>
      <c r="DJD31"/>
      <c r="DJE31"/>
      <c r="DJF31"/>
      <c r="DJG31"/>
      <c r="DJH31"/>
      <c r="DJI31"/>
      <c r="DJJ31"/>
      <c r="DJK31"/>
      <c r="DJL31"/>
      <c r="DJM31"/>
      <c r="DJN31"/>
      <c r="DJO31"/>
      <c r="DJP31"/>
      <c r="DJQ31"/>
      <c r="DJR31"/>
      <c r="DJS31"/>
      <c r="DJT31"/>
      <c r="DJU31"/>
      <c r="DJV31"/>
      <c r="DJW31"/>
      <c r="DJX31"/>
      <c r="DJY31"/>
      <c r="DJZ31"/>
      <c r="DKA31"/>
      <c r="DKB31"/>
      <c r="DKC31"/>
      <c r="DKD31"/>
      <c r="DKE31"/>
      <c r="DKF31"/>
      <c r="DKG31"/>
      <c r="DKH31"/>
      <c r="DKI31"/>
      <c r="DKJ31"/>
      <c r="DKK31"/>
      <c r="DKL31"/>
      <c r="DKM31"/>
      <c r="DKN31"/>
      <c r="DKO31"/>
      <c r="DKP31"/>
      <c r="DKQ31"/>
      <c r="DKR31"/>
      <c r="DKS31"/>
      <c r="DKT31"/>
      <c r="DKU31"/>
      <c r="DKV31"/>
      <c r="DKW31"/>
      <c r="DKX31"/>
      <c r="DKY31"/>
      <c r="DKZ31"/>
      <c r="DLA31"/>
      <c r="DLB31"/>
      <c r="DLC31"/>
      <c r="DLD31"/>
      <c r="DLE31"/>
      <c r="DLF31"/>
      <c r="DLG31"/>
      <c r="DLH31"/>
      <c r="DLI31"/>
      <c r="DLJ31"/>
      <c r="DLK31"/>
      <c r="DLL31"/>
      <c r="DLM31"/>
      <c r="DLN31"/>
      <c r="DLO31"/>
      <c r="DLP31"/>
      <c r="DLQ31"/>
      <c r="DLR31"/>
      <c r="DLS31"/>
      <c r="DLT31"/>
      <c r="DLU31"/>
      <c r="DLV31"/>
      <c r="DLW31"/>
      <c r="DLX31"/>
      <c r="DLY31"/>
      <c r="DLZ31"/>
      <c r="DMA31"/>
      <c r="DMB31"/>
      <c r="DMC31"/>
      <c r="DMD31"/>
      <c r="DME31"/>
      <c r="DMF31"/>
      <c r="DMG31"/>
      <c r="DMH31"/>
      <c r="DMI31"/>
      <c r="DMJ31"/>
      <c r="DMK31"/>
      <c r="DML31"/>
      <c r="DMM31"/>
      <c r="DMN31"/>
      <c r="DMO31"/>
      <c r="DMP31"/>
      <c r="DMQ31"/>
      <c r="DMR31"/>
      <c r="DMS31"/>
      <c r="DMT31"/>
      <c r="DMU31"/>
      <c r="DMV31"/>
      <c r="DMW31"/>
      <c r="DMX31"/>
      <c r="DMY31"/>
      <c r="DMZ31"/>
      <c r="DNA31"/>
      <c r="DNB31"/>
      <c r="DNC31"/>
      <c r="DND31"/>
      <c r="DNE31"/>
      <c r="DNF31"/>
      <c r="DNG31"/>
      <c r="DNH31"/>
      <c r="DNI31"/>
      <c r="DNJ31"/>
      <c r="DNK31"/>
      <c r="DNL31"/>
      <c r="DNM31"/>
      <c r="DNN31"/>
      <c r="DNO31"/>
      <c r="DNP31"/>
      <c r="DNQ31"/>
      <c r="DNR31"/>
      <c r="DNS31"/>
      <c r="DNT31"/>
      <c r="DNU31"/>
      <c r="DNV31"/>
      <c r="DNW31"/>
      <c r="DNX31"/>
      <c r="DNY31"/>
      <c r="DNZ31"/>
      <c r="DOA31"/>
      <c r="DOB31"/>
      <c r="DOC31"/>
      <c r="DOD31"/>
      <c r="DOE31"/>
      <c r="DOF31"/>
      <c r="DOG31"/>
      <c r="DOH31"/>
      <c r="DOI31"/>
      <c r="DOJ31"/>
      <c r="DOK31"/>
      <c r="DOL31"/>
      <c r="DOM31"/>
      <c r="DON31"/>
      <c r="DOO31"/>
      <c r="DOP31"/>
      <c r="DOQ31"/>
      <c r="DOR31"/>
      <c r="DOS31"/>
      <c r="DOT31"/>
      <c r="DOU31"/>
      <c r="DOV31"/>
      <c r="DOW31"/>
      <c r="DOX31"/>
      <c r="DOY31"/>
      <c r="DOZ31"/>
      <c r="DPA31"/>
      <c r="DPB31"/>
      <c r="DPC31"/>
      <c r="DPD31"/>
      <c r="DPE31"/>
      <c r="DPF31"/>
      <c r="DPG31"/>
      <c r="DPH31"/>
      <c r="DPI31"/>
      <c r="DPJ31"/>
      <c r="DPK31"/>
      <c r="DPL31"/>
      <c r="DPM31"/>
      <c r="DPN31"/>
      <c r="DPO31"/>
      <c r="DPP31"/>
      <c r="DPQ31"/>
      <c r="DPR31"/>
      <c r="DPS31"/>
      <c r="DPT31"/>
      <c r="DPU31"/>
      <c r="DPV31"/>
      <c r="DPW31"/>
      <c r="DPX31"/>
      <c r="DPY31"/>
      <c r="DPZ31"/>
      <c r="DQA31"/>
      <c r="DQB31"/>
      <c r="DQC31"/>
      <c r="DQD31"/>
      <c r="DQE31"/>
      <c r="DQF31"/>
      <c r="DQG31"/>
      <c r="DQH31"/>
      <c r="DQI31"/>
      <c r="DQJ31"/>
      <c r="DQK31"/>
      <c r="DQL31"/>
      <c r="DQM31"/>
      <c r="DQN31"/>
      <c r="DQO31"/>
      <c r="DQP31"/>
      <c r="DQQ31"/>
      <c r="DQR31"/>
      <c r="DQS31"/>
      <c r="DQT31"/>
      <c r="DQU31"/>
      <c r="DQV31"/>
      <c r="DQW31"/>
      <c r="DQX31"/>
      <c r="DQY31"/>
      <c r="DQZ31"/>
      <c r="DRA31"/>
      <c r="DRB31"/>
      <c r="DRC31"/>
      <c r="DRD31"/>
      <c r="DRE31"/>
      <c r="DRF31"/>
      <c r="DRG31"/>
      <c r="DRH31"/>
      <c r="DRI31"/>
      <c r="DRJ31"/>
      <c r="DRK31"/>
      <c r="DRL31"/>
      <c r="DRM31"/>
      <c r="DRN31"/>
      <c r="DRO31"/>
      <c r="DRP31"/>
      <c r="DRQ31"/>
      <c r="DRR31"/>
      <c r="DRS31"/>
      <c r="DRT31"/>
      <c r="DRU31"/>
      <c r="DRV31"/>
      <c r="DRW31"/>
      <c r="DRX31"/>
      <c r="DRY31"/>
      <c r="DRZ31"/>
      <c r="DSA31"/>
      <c r="DSB31"/>
      <c r="DSC31"/>
      <c r="DSD31"/>
      <c r="DSE31"/>
      <c r="DSF31"/>
      <c r="DSG31"/>
      <c r="DSH31"/>
      <c r="DSI31"/>
      <c r="DSJ31"/>
      <c r="DSK31"/>
      <c r="DSL31"/>
      <c r="DSM31"/>
      <c r="DSN31"/>
      <c r="DSO31"/>
      <c r="DSP31"/>
      <c r="DSQ31"/>
      <c r="DSR31"/>
      <c r="DSS31"/>
      <c r="DST31"/>
      <c r="DSU31"/>
      <c r="DSV31"/>
      <c r="DSW31"/>
      <c r="DSX31"/>
      <c r="DSY31"/>
      <c r="DSZ31"/>
      <c r="DTA31"/>
      <c r="DTB31"/>
      <c r="DTC31"/>
      <c r="DTD31"/>
      <c r="DTE31"/>
      <c r="DTF31"/>
      <c r="DTG31"/>
      <c r="DTH31"/>
      <c r="DTI31"/>
      <c r="DTJ31"/>
      <c r="DTK31"/>
      <c r="DTL31"/>
      <c r="DTM31"/>
      <c r="DTN31"/>
      <c r="DTO31"/>
      <c r="DTP31"/>
      <c r="DTQ31"/>
      <c r="DTR31"/>
      <c r="DTS31"/>
      <c r="DTT31"/>
      <c r="DTU31"/>
      <c r="DTV31"/>
      <c r="DTW31"/>
      <c r="DTX31"/>
      <c r="DTY31"/>
      <c r="DTZ31"/>
      <c r="DUA31"/>
      <c r="DUB31"/>
      <c r="DUC31"/>
      <c r="DUD31"/>
      <c r="DUE31"/>
      <c r="DUF31"/>
      <c r="DUG31"/>
      <c r="DUH31"/>
      <c r="DUI31"/>
      <c r="DUJ31"/>
      <c r="DUK31"/>
      <c r="DUL31"/>
      <c r="DUM31"/>
      <c r="DUN31"/>
      <c r="DUO31"/>
      <c r="DUP31"/>
      <c r="DUQ31"/>
      <c r="DUR31"/>
      <c r="DUS31"/>
      <c r="DUT31"/>
      <c r="DUU31"/>
      <c r="DUV31"/>
      <c r="DUW31"/>
      <c r="DUX31"/>
      <c r="DUY31"/>
      <c r="DUZ31"/>
      <c r="DVA31"/>
      <c r="DVB31"/>
      <c r="DVC31"/>
      <c r="DVD31"/>
      <c r="DVE31"/>
      <c r="DVF31"/>
      <c r="DVG31"/>
      <c r="DVH31"/>
      <c r="DVI31"/>
      <c r="DVJ31"/>
      <c r="DVK31"/>
      <c r="DVL31"/>
      <c r="DVM31"/>
      <c r="DVN31"/>
      <c r="DVO31"/>
      <c r="DVP31"/>
      <c r="DVQ31"/>
      <c r="DVR31"/>
      <c r="DVS31"/>
      <c r="DVT31"/>
      <c r="DVU31"/>
      <c r="DVV31"/>
      <c r="DVW31"/>
      <c r="DVX31"/>
      <c r="DVY31"/>
      <c r="DVZ31"/>
      <c r="DWA31"/>
      <c r="DWB31"/>
      <c r="DWC31"/>
      <c r="DWD31"/>
      <c r="DWE31"/>
      <c r="DWF31"/>
      <c r="DWG31"/>
      <c r="DWH31"/>
      <c r="DWI31"/>
      <c r="DWJ31"/>
      <c r="DWK31"/>
      <c r="DWL31"/>
      <c r="DWM31"/>
      <c r="DWN31"/>
      <c r="DWO31"/>
      <c r="DWP31"/>
      <c r="DWQ31"/>
      <c r="DWR31"/>
      <c r="DWS31"/>
      <c r="DWT31"/>
      <c r="DWU31"/>
      <c r="DWV31"/>
      <c r="DWW31"/>
      <c r="DWX31"/>
      <c r="DWY31"/>
      <c r="DWZ31"/>
      <c r="DXA31"/>
      <c r="DXB31"/>
      <c r="DXC31"/>
      <c r="DXD31"/>
      <c r="DXE31"/>
      <c r="DXF31"/>
      <c r="DXG31"/>
      <c r="DXH31"/>
      <c r="DXI31"/>
      <c r="DXJ31"/>
      <c r="DXK31"/>
      <c r="DXL31"/>
      <c r="DXM31"/>
      <c r="DXN31"/>
      <c r="DXO31"/>
      <c r="DXP31"/>
      <c r="DXQ31"/>
      <c r="DXR31"/>
      <c r="DXS31"/>
      <c r="DXT31"/>
      <c r="DXU31"/>
      <c r="DXV31"/>
      <c r="DXW31"/>
      <c r="DXX31"/>
      <c r="DXY31"/>
      <c r="DXZ31"/>
      <c r="DYA31"/>
      <c r="DYB31"/>
      <c r="DYC31"/>
      <c r="DYD31"/>
      <c r="DYE31"/>
      <c r="DYF31"/>
      <c r="DYG31"/>
      <c r="DYH31"/>
      <c r="DYI31"/>
      <c r="DYJ31"/>
      <c r="DYK31"/>
      <c r="DYL31"/>
      <c r="DYM31"/>
      <c r="DYN31"/>
      <c r="DYO31"/>
      <c r="DYP31"/>
      <c r="DYQ31"/>
      <c r="DYR31"/>
      <c r="DYS31"/>
      <c r="DYT31"/>
      <c r="DYU31"/>
      <c r="DYV31"/>
      <c r="DYW31"/>
      <c r="DYX31"/>
      <c r="DYY31"/>
      <c r="DYZ31"/>
      <c r="DZA31"/>
      <c r="DZB31"/>
      <c r="DZC31"/>
      <c r="DZD31"/>
      <c r="DZE31"/>
      <c r="DZF31"/>
      <c r="DZG31"/>
      <c r="DZH31"/>
      <c r="DZI31"/>
      <c r="DZJ31"/>
      <c r="DZK31"/>
      <c r="DZL31"/>
      <c r="DZM31"/>
      <c r="DZN31"/>
      <c r="DZO31"/>
      <c r="DZP31"/>
      <c r="DZQ31"/>
      <c r="DZR31"/>
      <c r="DZS31"/>
      <c r="DZT31"/>
      <c r="DZU31"/>
      <c r="DZV31"/>
      <c r="DZW31"/>
      <c r="DZX31"/>
      <c r="DZY31"/>
      <c r="DZZ31"/>
      <c r="EAA31"/>
      <c r="EAB31"/>
      <c r="EAC31"/>
      <c r="EAD31"/>
      <c r="EAE31"/>
      <c r="EAF31"/>
      <c r="EAG31"/>
      <c r="EAH31"/>
      <c r="EAI31"/>
      <c r="EAJ31"/>
      <c r="EAK31"/>
      <c r="EAL31"/>
      <c r="EAM31"/>
      <c r="EAN31"/>
      <c r="EAO31"/>
      <c r="EAP31"/>
      <c r="EAQ31"/>
      <c r="EAR31"/>
      <c r="EAS31"/>
      <c r="EAT31"/>
      <c r="EAU31"/>
      <c r="EAV31"/>
      <c r="EAW31"/>
      <c r="EAX31"/>
      <c r="EAY31"/>
      <c r="EAZ31"/>
      <c r="EBA31"/>
      <c r="EBB31"/>
      <c r="EBC31"/>
      <c r="EBD31"/>
      <c r="EBE31"/>
      <c r="EBF31"/>
      <c r="EBG31"/>
      <c r="EBH31"/>
      <c r="EBI31"/>
      <c r="EBJ31"/>
      <c r="EBK31"/>
      <c r="EBL31"/>
      <c r="EBM31"/>
      <c r="EBN31"/>
      <c r="EBO31"/>
      <c r="EBP31"/>
      <c r="EBQ31"/>
      <c r="EBR31"/>
      <c r="EBS31"/>
      <c r="EBT31"/>
      <c r="EBU31"/>
      <c r="EBV31"/>
      <c r="EBW31"/>
      <c r="EBX31"/>
      <c r="EBY31"/>
      <c r="EBZ31"/>
      <c r="ECA31"/>
      <c r="ECB31"/>
      <c r="ECC31"/>
      <c r="ECD31"/>
      <c r="ECE31"/>
      <c r="ECF31"/>
      <c r="ECG31"/>
      <c r="ECH31"/>
      <c r="ECI31"/>
      <c r="ECJ31"/>
      <c r="ECK31"/>
      <c r="ECL31"/>
      <c r="ECM31"/>
      <c r="ECN31"/>
      <c r="ECO31"/>
      <c r="ECP31"/>
      <c r="ECQ31"/>
      <c r="ECR31"/>
      <c r="ECS31"/>
      <c r="ECT31"/>
      <c r="ECU31"/>
      <c r="ECV31"/>
      <c r="ECW31"/>
      <c r="ECX31"/>
      <c r="ECY31"/>
      <c r="ECZ31"/>
      <c r="EDA31"/>
      <c r="EDB31"/>
      <c r="EDC31"/>
      <c r="EDD31"/>
      <c r="EDE31"/>
      <c r="EDF31"/>
      <c r="EDG31"/>
      <c r="EDH31"/>
      <c r="EDI31"/>
      <c r="EDJ31"/>
      <c r="EDK31"/>
      <c r="EDL31"/>
      <c r="EDM31"/>
      <c r="EDN31"/>
      <c r="EDO31"/>
      <c r="EDP31"/>
      <c r="EDQ31"/>
      <c r="EDR31"/>
      <c r="EDS31"/>
      <c r="EDT31"/>
      <c r="EDU31"/>
      <c r="EDV31"/>
      <c r="EDW31"/>
      <c r="EDX31"/>
      <c r="EDY31"/>
      <c r="EDZ31"/>
      <c r="EEA31"/>
      <c r="EEB31"/>
      <c r="EEC31"/>
      <c r="EED31"/>
      <c r="EEE31"/>
      <c r="EEF31"/>
      <c r="EEG31"/>
      <c r="EEH31"/>
      <c r="EEI31"/>
      <c r="EEJ31"/>
      <c r="EEK31"/>
      <c r="EEL31"/>
      <c r="EEM31"/>
      <c r="EEN31"/>
      <c r="EEO31"/>
      <c r="EEP31"/>
      <c r="EEQ31"/>
      <c r="EER31"/>
      <c r="EES31"/>
      <c r="EET31"/>
      <c r="EEU31"/>
      <c r="EEV31"/>
      <c r="EEW31"/>
      <c r="EEX31"/>
      <c r="EEY31"/>
      <c r="EEZ31"/>
      <c r="EFA31"/>
      <c r="EFB31"/>
      <c r="EFC31"/>
      <c r="EFD31"/>
      <c r="EFE31"/>
      <c r="EFF31"/>
      <c r="EFG31"/>
      <c r="EFH31"/>
      <c r="EFI31"/>
      <c r="EFJ31"/>
      <c r="EFK31"/>
      <c r="EFL31"/>
      <c r="EFM31"/>
      <c r="EFN31"/>
      <c r="EFO31"/>
      <c r="EFP31"/>
      <c r="EFQ31"/>
      <c r="EFR31"/>
      <c r="EFS31"/>
      <c r="EFT31"/>
      <c r="EFU31"/>
      <c r="EFV31"/>
      <c r="EFW31"/>
      <c r="EFX31"/>
      <c r="EFY31"/>
      <c r="EFZ31"/>
      <c r="EGA31"/>
      <c r="EGB31"/>
      <c r="EGC31"/>
      <c r="EGD31"/>
      <c r="EGE31"/>
      <c r="EGF31"/>
      <c r="EGG31"/>
      <c r="EGH31"/>
      <c r="EGI31"/>
      <c r="EGJ31"/>
      <c r="EGK31"/>
      <c r="EGL31"/>
      <c r="EGM31"/>
      <c r="EGN31"/>
      <c r="EGO31"/>
      <c r="EGP31"/>
      <c r="EGQ31"/>
      <c r="EGR31"/>
      <c r="EGS31"/>
      <c r="EGT31"/>
      <c r="EGU31"/>
      <c r="EGV31"/>
      <c r="EGW31"/>
      <c r="EGX31"/>
      <c r="EGY31"/>
      <c r="EGZ31"/>
      <c r="EHA31"/>
      <c r="EHB31"/>
      <c r="EHC31"/>
      <c r="EHD31"/>
      <c r="EHE31"/>
      <c r="EHF31"/>
      <c r="EHG31"/>
      <c r="EHH31"/>
      <c r="EHI31"/>
      <c r="EHJ31"/>
      <c r="EHK31"/>
      <c r="EHL31"/>
      <c r="EHM31"/>
      <c r="EHN31"/>
      <c r="EHO31"/>
      <c r="EHP31"/>
      <c r="EHQ31"/>
      <c r="EHR31"/>
      <c r="EHS31"/>
      <c r="EHT31"/>
      <c r="EHU31"/>
      <c r="EHV31"/>
      <c r="EHW31"/>
      <c r="EHX31"/>
      <c r="EHY31"/>
      <c r="EHZ31"/>
      <c r="EIA31"/>
      <c r="EIB31"/>
      <c r="EIC31"/>
      <c r="EID31"/>
      <c r="EIE31"/>
      <c r="EIF31"/>
      <c r="EIG31"/>
      <c r="EIH31"/>
      <c r="EII31"/>
      <c r="EIJ31"/>
      <c r="EIK31"/>
      <c r="EIL31"/>
      <c r="EIM31"/>
      <c r="EIN31"/>
      <c r="EIO31"/>
      <c r="EIP31"/>
      <c r="EIQ31"/>
      <c r="EIR31"/>
      <c r="EIS31"/>
      <c r="EIT31"/>
      <c r="EIU31"/>
      <c r="EIV31"/>
      <c r="EIW31"/>
      <c r="EIX31"/>
      <c r="EIY31"/>
      <c r="EIZ31"/>
      <c r="EJA31"/>
      <c r="EJB31"/>
      <c r="EJC31"/>
      <c r="EJD31"/>
      <c r="EJE31"/>
      <c r="EJF31"/>
      <c r="EJG31"/>
      <c r="EJH31"/>
      <c r="EJI31"/>
      <c r="EJJ31"/>
      <c r="EJK31"/>
      <c r="EJL31"/>
      <c r="EJM31"/>
      <c r="EJN31"/>
      <c r="EJO31"/>
      <c r="EJP31"/>
      <c r="EJQ31"/>
      <c r="EJR31"/>
      <c r="EJS31"/>
      <c r="EJT31"/>
      <c r="EJU31"/>
      <c r="EJV31"/>
      <c r="EJW31"/>
      <c r="EJX31"/>
      <c r="EJY31"/>
      <c r="EJZ31"/>
      <c r="EKA31"/>
      <c r="EKB31"/>
      <c r="EKC31"/>
      <c r="EKD31"/>
      <c r="EKE31"/>
      <c r="EKF31"/>
      <c r="EKG31"/>
      <c r="EKH31"/>
      <c r="EKI31"/>
      <c r="EKJ31"/>
      <c r="EKK31"/>
      <c r="EKL31"/>
      <c r="EKM31"/>
      <c r="EKN31"/>
      <c r="EKO31"/>
      <c r="EKP31"/>
      <c r="EKQ31"/>
      <c r="EKR31"/>
      <c r="EKS31"/>
      <c r="EKT31"/>
      <c r="EKU31"/>
      <c r="EKV31"/>
      <c r="EKW31"/>
      <c r="EKX31"/>
      <c r="EKY31"/>
      <c r="EKZ31"/>
      <c r="ELA31"/>
      <c r="ELB31"/>
      <c r="ELC31"/>
      <c r="ELD31"/>
      <c r="ELE31"/>
      <c r="ELF31"/>
      <c r="ELG31"/>
      <c r="ELH31"/>
      <c r="ELI31"/>
      <c r="ELJ31"/>
      <c r="ELK31"/>
      <c r="ELL31"/>
      <c r="ELM31"/>
      <c r="ELN31"/>
      <c r="ELO31"/>
      <c r="ELP31"/>
      <c r="ELQ31"/>
      <c r="ELR31"/>
      <c r="ELS31"/>
      <c r="ELT31"/>
      <c r="ELU31"/>
      <c r="ELV31"/>
      <c r="ELW31"/>
      <c r="ELX31"/>
      <c r="ELY31"/>
      <c r="ELZ31"/>
      <c r="EMA31"/>
      <c r="EMB31"/>
      <c r="EMC31"/>
      <c r="EMD31"/>
      <c r="EME31"/>
      <c r="EMF31"/>
      <c r="EMG31"/>
      <c r="EMH31"/>
      <c r="EMI31"/>
      <c r="EMJ31"/>
      <c r="EMK31"/>
      <c r="EML31"/>
      <c r="EMM31"/>
      <c r="EMN31"/>
      <c r="EMO31"/>
      <c r="EMP31"/>
      <c r="EMQ31"/>
      <c r="EMR31"/>
      <c r="EMS31"/>
      <c r="EMT31"/>
      <c r="EMU31"/>
      <c r="EMV31"/>
      <c r="EMW31"/>
      <c r="EMX31"/>
      <c r="EMY31"/>
      <c r="EMZ31"/>
      <c r="ENA31"/>
      <c r="ENB31"/>
      <c r="ENC31"/>
      <c r="END31"/>
      <c r="ENE31"/>
      <c r="ENF31"/>
      <c r="ENG31"/>
      <c r="ENH31"/>
      <c r="ENI31"/>
      <c r="ENJ31"/>
      <c r="ENK31"/>
      <c r="ENL31"/>
      <c r="ENM31"/>
      <c r="ENN31"/>
      <c r="ENO31"/>
      <c r="ENP31"/>
      <c r="ENQ31"/>
      <c r="ENR31"/>
      <c r="ENS31"/>
      <c r="ENT31"/>
      <c r="ENU31"/>
      <c r="ENV31"/>
      <c r="ENW31"/>
      <c r="ENX31"/>
      <c r="ENY31"/>
      <c r="ENZ31"/>
      <c r="EOA31"/>
      <c r="EOB31"/>
      <c r="EOC31"/>
      <c r="EOD31"/>
      <c r="EOE31"/>
      <c r="EOF31"/>
      <c r="EOG31"/>
      <c r="EOH31"/>
      <c r="EOI31"/>
      <c r="EOJ31"/>
      <c r="EOK31"/>
      <c r="EOL31"/>
      <c r="EOM31"/>
      <c r="EON31"/>
      <c r="EOO31"/>
      <c r="EOP31"/>
      <c r="EOQ31"/>
      <c r="EOR31"/>
      <c r="EOS31"/>
      <c r="EOT31"/>
      <c r="EOU31"/>
      <c r="EOV31"/>
      <c r="EOW31"/>
      <c r="EOX31"/>
      <c r="EOY31"/>
      <c r="EOZ31"/>
      <c r="EPA31"/>
      <c r="EPB31"/>
      <c r="EPC31"/>
      <c r="EPD31"/>
      <c r="EPE31"/>
      <c r="EPF31"/>
      <c r="EPG31"/>
      <c r="EPH31"/>
      <c r="EPI31"/>
      <c r="EPJ31"/>
      <c r="EPK31"/>
      <c r="EPL31"/>
      <c r="EPM31"/>
      <c r="EPN31"/>
      <c r="EPO31"/>
      <c r="EPP31"/>
      <c r="EPQ31"/>
      <c r="EPR31"/>
      <c r="EPS31"/>
      <c r="EPT31"/>
      <c r="EPU31"/>
      <c r="EPV31"/>
      <c r="EPW31"/>
      <c r="EPX31"/>
      <c r="EPY31"/>
      <c r="EPZ31"/>
      <c r="EQA31"/>
      <c r="EQB31"/>
      <c r="EQC31"/>
      <c r="EQD31"/>
      <c r="EQE31"/>
      <c r="EQF31"/>
      <c r="EQG31"/>
      <c r="EQH31"/>
      <c r="EQI31"/>
      <c r="EQJ31"/>
      <c r="EQK31"/>
      <c r="EQL31"/>
      <c r="EQM31"/>
      <c r="EQN31"/>
      <c r="EQO31"/>
      <c r="EQP31"/>
      <c r="EQQ31"/>
      <c r="EQR31"/>
      <c r="EQS31"/>
      <c r="EQT31"/>
      <c r="EQU31"/>
      <c r="EQV31"/>
      <c r="EQW31"/>
      <c r="EQX31"/>
      <c r="EQY31"/>
      <c r="EQZ31"/>
      <c r="ERA31"/>
      <c r="ERB31"/>
      <c r="ERC31"/>
      <c r="ERD31"/>
      <c r="ERE31"/>
      <c r="ERF31"/>
      <c r="ERG31"/>
      <c r="ERH31"/>
      <c r="ERI31"/>
      <c r="ERJ31"/>
      <c r="ERK31"/>
      <c r="ERL31"/>
      <c r="ERM31"/>
      <c r="ERN31"/>
      <c r="ERO31"/>
      <c r="ERP31"/>
      <c r="ERQ31"/>
      <c r="ERR31"/>
      <c r="ERS31"/>
      <c r="ERT31"/>
      <c r="ERU31"/>
      <c r="ERV31"/>
      <c r="ERW31"/>
      <c r="ERX31"/>
      <c r="ERY31"/>
      <c r="ERZ31"/>
      <c r="ESA31"/>
      <c r="ESB31"/>
      <c r="ESC31"/>
      <c r="ESD31"/>
      <c r="ESE31"/>
      <c r="ESF31"/>
      <c r="ESG31"/>
      <c r="ESH31"/>
      <c r="ESI31"/>
      <c r="ESJ31"/>
      <c r="ESK31"/>
      <c r="ESL31"/>
      <c r="ESM31"/>
      <c r="ESN31"/>
      <c r="ESO31"/>
      <c r="ESP31"/>
      <c r="ESQ31"/>
      <c r="ESR31"/>
      <c r="ESS31"/>
      <c r="EST31"/>
      <c r="ESU31"/>
      <c r="ESV31"/>
      <c r="ESW31"/>
      <c r="ESX31"/>
      <c r="ESY31"/>
      <c r="ESZ31"/>
      <c r="ETA31"/>
      <c r="ETB31"/>
      <c r="ETC31"/>
      <c r="ETD31"/>
      <c r="ETE31"/>
      <c r="ETF31"/>
      <c r="ETG31"/>
      <c r="ETH31"/>
      <c r="ETI31"/>
      <c r="ETJ31"/>
      <c r="ETK31"/>
      <c r="ETL31"/>
      <c r="ETM31"/>
      <c r="ETN31"/>
      <c r="ETO31"/>
      <c r="ETP31"/>
      <c r="ETQ31"/>
      <c r="ETR31"/>
      <c r="ETS31"/>
      <c r="ETT31"/>
      <c r="ETU31"/>
      <c r="ETV31"/>
      <c r="ETW31"/>
      <c r="ETX31"/>
      <c r="ETY31"/>
      <c r="ETZ31"/>
      <c r="EUA31"/>
      <c r="EUB31"/>
      <c r="EUC31"/>
      <c r="EUD31"/>
      <c r="EUE31"/>
      <c r="EUF31"/>
      <c r="EUG31"/>
      <c r="EUH31"/>
      <c r="EUI31"/>
      <c r="EUJ31"/>
      <c r="EUK31"/>
      <c r="EUL31"/>
      <c r="EUM31"/>
      <c r="EUN31"/>
      <c r="EUO31"/>
      <c r="EUP31"/>
      <c r="EUQ31"/>
      <c r="EUR31"/>
      <c r="EUS31"/>
      <c r="EUT31"/>
      <c r="EUU31"/>
      <c r="EUV31"/>
      <c r="EUW31"/>
      <c r="EUX31"/>
      <c r="EUY31"/>
      <c r="EUZ31"/>
      <c r="EVA31"/>
      <c r="EVB31"/>
      <c r="EVC31"/>
      <c r="EVD31"/>
      <c r="EVE31"/>
      <c r="EVF31"/>
      <c r="EVG31"/>
      <c r="EVH31"/>
      <c r="EVI31"/>
      <c r="EVJ31"/>
      <c r="EVK31"/>
      <c r="EVL31"/>
      <c r="EVM31"/>
      <c r="EVN31"/>
      <c r="EVO31"/>
      <c r="EVP31"/>
      <c r="EVQ31"/>
      <c r="EVR31"/>
      <c r="EVS31"/>
      <c r="EVT31"/>
      <c r="EVU31"/>
      <c r="EVV31"/>
      <c r="EVW31"/>
      <c r="EVX31"/>
      <c r="EVY31"/>
      <c r="EVZ31"/>
      <c r="EWA31"/>
      <c r="EWB31"/>
      <c r="EWC31"/>
      <c r="EWD31"/>
      <c r="EWE31"/>
      <c r="EWF31"/>
      <c r="EWG31"/>
      <c r="EWH31"/>
      <c r="EWI31"/>
      <c r="EWJ31"/>
      <c r="EWK31"/>
      <c r="EWL31"/>
      <c r="EWM31"/>
      <c r="EWN31"/>
      <c r="EWO31"/>
      <c r="EWP31"/>
      <c r="EWQ31"/>
      <c r="EWR31"/>
      <c r="EWS31"/>
      <c r="EWT31"/>
      <c r="EWU31"/>
      <c r="EWV31"/>
      <c r="EWW31"/>
      <c r="EWX31"/>
      <c r="EWY31"/>
      <c r="EWZ31"/>
      <c r="EXA31"/>
      <c r="EXB31"/>
      <c r="EXC31"/>
      <c r="EXD31"/>
      <c r="EXE31"/>
      <c r="EXF31"/>
      <c r="EXG31"/>
      <c r="EXH31"/>
      <c r="EXI31"/>
      <c r="EXJ31"/>
      <c r="EXK31"/>
      <c r="EXL31"/>
      <c r="EXM31"/>
      <c r="EXN31"/>
      <c r="EXO31"/>
      <c r="EXP31"/>
      <c r="EXQ31"/>
      <c r="EXR31"/>
      <c r="EXS31"/>
      <c r="EXT31"/>
      <c r="EXU31"/>
      <c r="EXV31"/>
      <c r="EXW31"/>
      <c r="EXX31"/>
      <c r="EXY31"/>
      <c r="EXZ31"/>
      <c r="EYA31"/>
      <c r="EYB31"/>
      <c r="EYC31"/>
      <c r="EYD31"/>
      <c r="EYE31"/>
      <c r="EYF31"/>
      <c r="EYG31"/>
      <c r="EYH31"/>
      <c r="EYI31"/>
      <c r="EYJ31"/>
      <c r="EYK31"/>
      <c r="EYL31"/>
      <c r="EYM31"/>
      <c r="EYN31"/>
      <c r="EYO31"/>
      <c r="EYP31"/>
      <c r="EYQ31"/>
      <c r="EYR31"/>
      <c r="EYS31"/>
      <c r="EYT31"/>
      <c r="EYU31"/>
      <c r="EYV31"/>
      <c r="EYW31"/>
      <c r="EYX31"/>
      <c r="EYY31"/>
      <c r="EYZ31"/>
      <c r="EZA31"/>
      <c r="EZB31"/>
      <c r="EZC31"/>
      <c r="EZD31"/>
      <c r="EZE31"/>
      <c r="EZF31"/>
      <c r="EZG31"/>
      <c r="EZH31"/>
      <c r="EZI31"/>
      <c r="EZJ31"/>
      <c r="EZK31"/>
      <c r="EZL31"/>
      <c r="EZM31"/>
      <c r="EZN31"/>
      <c r="EZO31"/>
      <c r="EZP31"/>
      <c r="EZQ31"/>
      <c r="EZR31"/>
      <c r="EZS31"/>
      <c r="EZT31"/>
      <c r="EZU31"/>
      <c r="EZV31"/>
      <c r="EZW31"/>
      <c r="EZX31"/>
      <c r="EZY31"/>
      <c r="EZZ31"/>
      <c r="FAA31"/>
      <c r="FAB31"/>
      <c r="FAC31"/>
      <c r="FAD31"/>
      <c r="FAE31"/>
      <c r="FAF31"/>
      <c r="FAG31"/>
      <c r="FAH31"/>
      <c r="FAI31"/>
      <c r="FAJ31"/>
      <c r="FAK31"/>
      <c r="FAL31"/>
      <c r="FAM31"/>
      <c r="FAN31"/>
      <c r="FAO31"/>
      <c r="FAP31"/>
      <c r="FAQ31"/>
      <c r="FAR31"/>
      <c r="FAS31"/>
      <c r="FAT31"/>
      <c r="FAU31"/>
      <c r="FAV31"/>
      <c r="FAW31"/>
      <c r="FAX31"/>
      <c r="FAY31"/>
      <c r="FAZ31"/>
      <c r="FBA31"/>
      <c r="FBB31"/>
      <c r="FBC31"/>
      <c r="FBD31"/>
      <c r="FBE31"/>
      <c r="FBF31"/>
      <c r="FBG31"/>
      <c r="FBH31"/>
      <c r="FBI31"/>
      <c r="FBJ31"/>
      <c r="FBK31"/>
      <c r="FBL31"/>
      <c r="FBM31"/>
      <c r="FBN31"/>
      <c r="FBO31"/>
      <c r="FBP31"/>
      <c r="FBQ31"/>
      <c r="FBR31"/>
      <c r="FBS31"/>
      <c r="FBT31"/>
      <c r="FBU31"/>
      <c r="FBV31"/>
      <c r="FBW31"/>
      <c r="FBX31"/>
      <c r="FBY31"/>
      <c r="FBZ31"/>
      <c r="FCA31"/>
      <c r="FCB31"/>
      <c r="FCC31"/>
      <c r="FCD31"/>
      <c r="FCE31"/>
      <c r="FCF31"/>
      <c r="FCG31"/>
      <c r="FCH31"/>
      <c r="FCI31"/>
      <c r="FCJ31"/>
      <c r="FCK31"/>
      <c r="FCL31"/>
      <c r="FCM31"/>
      <c r="FCN31"/>
      <c r="FCO31"/>
      <c r="FCP31"/>
      <c r="FCQ31"/>
      <c r="FCR31"/>
      <c r="FCS31"/>
      <c r="FCT31"/>
      <c r="FCU31"/>
      <c r="FCV31"/>
      <c r="FCW31"/>
      <c r="FCX31"/>
      <c r="FCY31"/>
      <c r="FCZ31"/>
      <c r="FDA31"/>
      <c r="FDB31"/>
      <c r="FDC31"/>
      <c r="FDD31"/>
      <c r="FDE31"/>
      <c r="FDF31"/>
      <c r="FDG31"/>
      <c r="FDH31"/>
      <c r="FDI31"/>
      <c r="FDJ31"/>
      <c r="FDK31"/>
      <c r="FDL31"/>
      <c r="FDM31"/>
      <c r="FDN31"/>
      <c r="FDO31"/>
      <c r="FDP31"/>
      <c r="FDQ31"/>
      <c r="FDR31"/>
      <c r="FDS31"/>
      <c r="FDT31"/>
      <c r="FDU31"/>
      <c r="FDV31"/>
      <c r="FDW31"/>
      <c r="FDX31"/>
      <c r="FDY31"/>
      <c r="FDZ31"/>
      <c r="FEA31"/>
      <c r="FEB31"/>
      <c r="FEC31"/>
      <c r="FED31"/>
      <c r="FEE31"/>
      <c r="FEF31"/>
      <c r="FEG31"/>
      <c r="FEH31"/>
      <c r="FEI31"/>
      <c r="FEJ31"/>
      <c r="FEK31"/>
      <c r="FEL31"/>
      <c r="FEM31"/>
      <c r="FEN31"/>
      <c r="FEO31"/>
      <c r="FEP31"/>
      <c r="FEQ31"/>
      <c r="FER31"/>
      <c r="FES31"/>
      <c r="FET31"/>
      <c r="FEU31"/>
      <c r="FEV31"/>
      <c r="FEW31"/>
      <c r="FEX31"/>
      <c r="FEY31"/>
      <c r="FEZ31"/>
      <c r="FFA31"/>
      <c r="FFB31"/>
      <c r="FFC31"/>
      <c r="FFD31"/>
      <c r="FFE31"/>
      <c r="FFF31"/>
      <c r="FFG31"/>
      <c r="FFH31"/>
      <c r="FFI31"/>
      <c r="FFJ31"/>
      <c r="FFK31"/>
      <c r="FFL31"/>
      <c r="FFM31"/>
      <c r="FFN31"/>
      <c r="FFO31"/>
      <c r="FFP31"/>
      <c r="FFQ31"/>
      <c r="FFR31"/>
      <c r="FFS31"/>
      <c r="FFT31"/>
      <c r="FFU31"/>
      <c r="FFV31"/>
      <c r="FFW31"/>
      <c r="FFX31"/>
      <c r="FFY31"/>
      <c r="FFZ31"/>
      <c r="FGA31"/>
      <c r="FGB31"/>
      <c r="FGC31"/>
      <c r="FGD31"/>
      <c r="FGE31"/>
      <c r="FGF31"/>
      <c r="FGG31"/>
      <c r="FGH31"/>
      <c r="FGI31"/>
      <c r="FGJ31"/>
      <c r="FGK31"/>
      <c r="FGL31"/>
      <c r="FGM31"/>
      <c r="FGN31"/>
      <c r="FGO31"/>
      <c r="FGP31"/>
      <c r="FGQ31"/>
      <c r="FGR31"/>
      <c r="FGS31"/>
      <c r="FGT31"/>
      <c r="FGU31"/>
      <c r="FGV31"/>
      <c r="FGW31"/>
      <c r="FGX31"/>
      <c r="FGY31"/>
      <c r="FGZ31"/>
      <c r="FHA31"/>
      <c r="FHB31"/>
      <c r="FHC31"/>
      <c r="FHD31"/>
      <c r="FHE31"/>
      <c r="FHF31"/>
      <c r="FHG31"/>
      <c r="FHH31"/>
      <c r="FHI31"/>
      <c r="FHJ31"/>
      <c r="FHK31"/>
      <c r="FHL31"/>
      <c r="FHM31"/>
      <c r="FHN31"/>
      <c r="FHO31"/>
      <c r="FHP31"/>
      <c r="FHQ31"/>
      <c r="FHR31"/>
      <c r="FHS31"/>
      <c r="FHT31"/>
      <c r="FHU31"/>
      <c r="FHV31"/>
      <c r="FHW31"/>
      <c r="FHX31"/>
      <c r="FHY31"/>
      <c r="FHZ31"/>
      <c r="FIA31"/>
      <c r="FIB31"/>
      <c r="FIC31"/>
      <c r="FID31"/>
      <c r="FIE31"/>
      <c r="FIF31"/>
      <c r="FIG31"/>
      <c r="FIH31"/>
      <c r="FII31"/>
      <c r="FIJ31"/>
      <c r="FIK31"/>
      <c r="FIL31"/>
      <c r="FIM31"/>
      <c r="FIN31"/>
      <c r="FIO31"/>
      <c r="FIP31"/>
      <c r="FIQ31"/>
      <c r="FIR31"/>
      <c r="FIS31"/>
      <c r="FIT31"/>
      <c r="FIU31"/>
      <c r="FIV31"/>
      <c r="FIW31"/>
      <c r="FIX31"/>
      <c r="FIY31"/>
      <c r="FIZ31"/>
      <c r="FJA31"/>
      <c r="FJB31"/>
      <c r="FJC31"/>
      <c r="FJD31"/>
      <c r="FJE31"/>
      <c r="FJF31"/>
      <c r="FJG31"/>
      <c r="FJH31"/>
      <c r="FJI31"/>
      <c r="FJJ31"/>
      <c r="FJK31"/>
      <c r="FJL31"/>
      <c r="FJM31"/>
      <c r="FJN31"/>
      <c r="FJO31"/>
      <c r="FJP31"/>
      <c r="FJQ31"/>
      <c r="FJR31"/>
      <c r="FJS31"/>
      <c r="FJT31"/>
      <c r="FJU31"/>
      <c r="FJV31"/>
      <c r="FJW31"/>
      <c r="FJX31"/>
      <c r="FJY31"/>
      <c r="FJZ31"/>
      <c r="FKA31"/>
      <c r="FKB31"/>
      <c r="FKC31"/>
      <c r="FKD31"/>
      <c r="FKE31"/>
      <c r="FKF31"/>
      <c r="FKG31"/>
      <c r="FKH31"/>
      <c r="FKI31"/>
      <c r="FKJ31"/>
      <c r="FKK31"/>
      <c r="FKL31"/>
      <c r="FKM31"/>
      <c r="FKN31"/>
      <c r="FKO31"/>
      <c r="FKP31"/>
      <c r="FKQ31"/>
      <c r="FKR31"/>
      <c r="FKS31"/>
      <c r="FKT31"/>
      <c r="FKU31"/>
      <c r="FKV31"/>
      <c r="FKW31"/>
      <c r="FKX31"/>
      <c r="FKY31"/>
      <c r="FKZ31"/>
      <c r="FLA31"/>
      <c r="FLB31"/>
      <c r="FLC31"/>
      <c r="FLD31"/>
      <c r="FLE31"/>
      <c r="FLF31"/>
      <c r="FLG31"/>
      <c r="FLH31"/>
      <c r="FLI31"/>
      <c r="FLJ31"/>
      <c r="FLK31"/>
      <c r="FLL31"/>
      <c r="FLM31"/>
      <c r="FLN31"/>
      <c r="FLO31"/>
      <c r="FLP31"/>
      <c r="FLQ31"/>
      <c r="FLR31"/>
      <c r="FLS31"/>
      <c r="FLT31"/>
      <c r="FLU31"/>
      <c r="FLV31"/>
      <c r="FLW31"/>
      <c r="FLX31"/>
      <c r="FLY31"/>
      <c r="FLZ31"/>
      <c r="FMA31"/>
      <c r="FMB31"/>
      <c r="FMC31"/>
      <c r="FMD31"/>
      <c r="FME31"/>
      <c r="FMF31"/>
      <c r="FMG31"/>
      <c r="FMH31"/>
      <c r="FMI31"/>
      <c r="FMJ31"/>
      <c r="FMK31"/>
      <c r="FML31"/>
      <c r="FMM31"/>
      <c r="FMN31"/>
      <c r="FMO31"/>
      <c r="FMP31"/>
      <c r="FMQ31"/>
      <c r="FMR31"/>
      <c r="FMS31"/>
      <c r="FMT31"/>
      <c r="FMU31"/>
      <c r="FMV31"/>
      <c r="FMW31"/>
      <c r="FMX31"/>
      <c r="FMY31"/>
      <c r="FMZ31"/>
      <c r="FNA31"/>
      <c r="FNB31"/>
      <c r="FNC31"/>
      <c r="FND31"/>
      <c r="FNE31"/>
      <c r="FNF31"/>
      <c r="FNG31"/>
      <c r="FNH31"/>
      <c r="FNI31"/>
      <c r="FNJ31"/>
      <c r="FNK31"/>
      <c r="FNL31"/>
      <c r="FNM31"/>
      <c r="FNN31"/>
      <c r="FNO31"/>
      <c r="FNP31"/>
      <c r="FNQ31"/>
      <c r="FNR31"/>
      <c r="FNS31"/>
      <c r="FNT31"/>
      <c r="FNU31"/>
      <c r="FNV31"/>
      <c r="FNW31"/>
      <c r="FNX31"/>
      <c r="FNY31"/>
      <c r="FNZ31"/>
      <c r="FOA31"/>
      <c r="FOB31"/>
      <c r="FOC31"/>
      <c r="FOD31"/>
      <c r="FOE31"/>
      <c r="FOF31"/>
      <c r="FOG31"/>
      <c r="FOH31"/>
      <c r="FOI31"/>
      <c r="FOJ31"/>
      <c r="FOK31"/>
      <c r="FOL31"/>
      <c r="FOM31"/>
      <c r="FON31"/>
      <c r="FOO31"/>
      <c r="FOP31"/>
      <c r="FOQ31"/>
      <c r="FOR31"/>
      <c r="FOS31"/>
      <c r="FOT31"/>
      <c r="FOU31"/>
      <c r="FOV31"/>
      <c r="FOW31"/>
      <c r="FOX31"/>
      <c r="FOY31"/>
      <c r="FOZ31"/>
      <c r="FPA31"/>
      <c r="FPB31"/>
      <c r="FPC31"/>
      <c r="FPD31"/>
      <c r="FPE31"/>
      <c r="FPF31"/>
      <c r="FPG31"/>
      <c r="FPH31"/>
      <c r="FPI31"/>
      <c r="FPJ31"/>
      <c r="FPK31"/>
      <c r="FPL31"/>
      <c r="FPM31"/>
      <c r="FPN31"/>
      <c r="FPO31"/>
      <c r="FPP31"/>
      <c r="FPQ31"/>
      <c r="FPR31"/>
      <c r="FPS31"/>
      <c r="FPT31"/>
      <c r="FPU31"/>
      <c r="FPV31"/>
      <c r="FPW31"/>
      <c r="FPX31"/>
      <c r="FPY31"/>
      <c r="FPZ31"/>
      <c r="FQA31"/>
      <c r="FQB31"/>
      <c r="FQC31"/>
      <c r="FQD31"/>
      <c r="FQE31"/>
      <c r="FQF31"/>
      <c r="FQG31"/>
      <c r="FQH31"/>
      <c r="FQI31"/>
      <c r="FQJ31"/>
      <c r="FQK31"/>
      <c r="FQL31"/>
      <c r="FQM31"/>
      <c r="FQN31"/>
      <c r="FQO31"/>
      <c r="FQP31"/>
      <c r="FQQ31"/>
      <c r="FQR31"/>
      <c r="FQS31"/>
      <c r="FQT31"/>
      <c r="FQU31"/>
      <c r="FQV31"/>
      <c r="FQW31"/>
      <c r="FQX31"/>
      <c r="FQY31"/>
      <c r="FQZ31"/>
      <c r="FRA31"/>
      <c r="FRB31"/>
      <c r="FRC31"/>
      <c r="FRD31"/>
      <c r="FRE31"/>
      <c r="FRF31"/>
      <c r="FRG31"/>
      <c r="FRH31"/>
      <c r="FRI31"/>
      <c r="FRJ31"/>
      <c r="FRK31"/>
      <c r="FRL31"/>
      <c r="FRM31"/>
      <c r="FRN31"/>
      <c r="FRO31"/>
      <c r="FRP31"/>
      <c r="FRQ31"/>
      <c r="FRR31"/>
      <c r="FRS31"/>
      <c r="FRT31"/>
      <c r="FRU31"/>
      <c r="FRV31"/>
      <c r="FRW31"/>
      <c r="FRX31"/>
      <c r="FRY31"/>
      <c r="FRZ31"/>
      <c r="FSA31"/>
      <c r="FSB31"/>
      <c r="FSC31"/>
      <c r="FSD31"/>
      <c r="FSE31"/>
      <c r="FSF31"/>
      <c r="FSG31"/>
      <c r="FSH31"/>
      <c r="FSI31"/>
      <c r="FSJ31"/>
      <c r="FSK31"/>
      <c r="FSL31"/>
      <c r="FSM31"/>
      <c r="FSN31"/>
      <c r="FSO31"/>
      <c r="FSP31"/>
      <c r="FSQ31"/>
      <c r="FSR31"/>
      <c r="FSS31"/>
      <c r="FST31"/>
      <c r="FSU31"/>
      <c r="FSV31"/>
      <c r="FSW31"/>
      <c r="FSX31"/>
      <c r="FSY31"/>
      <c r="FSZ31"/>
      <c r="FTA31"/>
      <c r="FTB31"/>
      <c r="FTC31"/>
      <c r="FTD31"/>
      <c r="FTE31"/>
      <c r="FTF31"/>
      <c r="FTG31"/>
      <c r="FTH31"/>
      <c r="FTI31"/>
      <c r="FTJ31"/>
      <c r="FTK31"/>
      <c r="FTL31"/>
      <c r="FTM31"/>
      <c r="FTN31"/>
      <c r="FTO31"/>
      <c r="FTP31"/>
      <c r="FTQ31"/>
      <c r="FTR31"/>
      <c r="FTS31"/>
      <c r="FTT31"/>
      <c r="FTU31"/>
      <c r="FTV31"/>
      <c r="FTW31"/>
      <c r="FTX31"/>
      <c r="FTY31"/>
      <c r="FTZ31"/>
      <c r="FUA31"/>
      <c r="FUB31"/>
      <c r="FUC31"/>
      <c r="FUD31"/>
      <c r="FUE31"/>
      <c r="FUF31"/>
      <c r="FUG31"/>
      <c r="FUH31"/>
      <c r="FUI31"/>
      <c r="FUJ31"/>
      <c r="FUK31"/>
      <c r="FUL31"/>
      <c r="FUM31"/>
      <c r="FUN31"/>
      <c r="FUO31"/>
      <c r="FUP31"/>
      <c r="FUQ31"/>
      <c r="FUR31"/>
      <c r="FUS31"/>
      <c r="FUT31"/>
      <c r="FUU31"/>
      <c r="FUV31"/>
      <c r="FUW31"/>
      <c r="FUX31"/>
      <c r="FUY31"/>
      <c r="FUZ31"/>
      <c r="FVA31"/>
      <c r="FVB31"/>
      <c r="FVC31"/>
      <c r="FVD31"/>
      <c r="FVE31"/>
      <c r="FVF31"/>
      <c r="FVG31"/>
      <c r="FVH31"/>
      <c r="FVI31"/>
      <c r="FVJ31"/>
      <c r="FVK31"/>
      <c r="FVL31"/>
      <c r="FVM31"/>
      <c r="FVN31"/>
      <c r="FVO31"/>
      <c r="FVP31"/>
      <c r="FVQ31"/>
      <c r="FVR31"/>
      <c r="FVS31"/>
      <c r="FVT31"/>
      <c r="FVU31"/>
      <c r="FVV31"/>
      <c r="FVW31"/>
      <c r="FVX31"/>
      <c r="FVY31"/>
      <c r="FVZ31"/>
      <c r="FWA31"/>
      <c r="FWB31"/>
      <c r="FWC31"/>
      <c r="FWD31"/>
      <c r="FWE31"/>
      <c r="FWF31"/>
      <c r="FWG31"/>
      <c r="FWH31"/>
      <c r="FWI31"/>
      <c r="FWJ31"/>
      <c r="FWK31"/>
      <c r="FWL31"/>
      <c r="FWM31"/>
      <c r="FWN31"/>
      <c r="FWO31"/>
      <c r="FWP31"/>
      <c r="FWQ31"/>
      <c r="FWR31"/>
      <c r="FWS31"/>
      <c r="FWT31"/>
      <c r="FWU31"/>
      <c r="FWV31"/>
      <c r="FWW31"/>
      <c r="FWX31"/>
      <c r="FWY31"/>
      <c r="FWZ31"/>
      <c r="FXA31"/>
      <c r="FXB31"/>
      <c r="FXC31"/>
      <c r="FXD31"/>
      <c r="FXE31"/>
      <c r="FXF31"/>
      <c r="FXG31"/>
      <c r="FXH31"/>
      <c r="FXI31"/>
      <c r="FXJ31"/>
      <c r="FXK31"/>
      <c r="FXL31"/>
      <c r="FXM31"/>
      <c r="FXN31"/>
      <c r="FXO31"/>
      <c r="FXP31"/>
      <c r="FXQ31"/>
      <c r="FXR31"/>
      <c r="FXS31"/>
      <c r="FXT31"/>
      <c r="FXU31"/>
      <c r="FXV31"/>
      <c r="FXW31"/>
      <c r="FXX31"/>
      <c r="FXY31"/>
      <c r="FXZ31"/>
      <c r="FYA31"/>
      <c r="FYB31"/>
      <c r="FYC31"/>
      <c r="FYD31"/>
      <c r="FYE31"/>
      <c r="FYF31"/>
      <c r="FYG31"/>
      <c r="FYH31"/>
      <c r="FYI31"/>
      <c r="FYJ31"/>
      <c r="FYK31"/>
      <c r="FYL31"/>
      <c r="FYM31"/>
      <c r="FYN31"/>
      <c r="FYO31"/>
      <c r="FYP31"/>
      <c r="FYQ31"/>
      <c r="FYR31"/>
      <c r="FYS31"/>
      <c r="FYT31"/>
      <c r="FYU31"/>
      <c r="FYV31"/>
      <c r="FYW31"/>
      <c r="FYX31"/>
      <c r="FYY31"/>
      <c r="FYZ31"/>
      <c r="FZA31"/>
      <c r="FZB31"/>
      <c r="FZC31"/>
      <c r="FZD31"/>
      <c r="FZE31"/>
      <c r="FZF31"/>
      <c r="FZG31"/>
      <c r="FZH31"/>
      <c r="FZI31"/>
      <c r="FZJ31"/>
      <c r="FZK31"/>
      <c r="FZL31"/>
      <c r="FZM31"/>
      <c r="FZN31"/>
      <c r="FZO31"/>
      <c r="FZP31"/>
      <c r="FZQ31"/>
      <c r="FZR31"/>
      <c r="FZS31"/>
      <c r="FZT31"/>
      <c r="FZU31"/>
      <c r="FZV31"/>
      <c r="FZW31"/>
      <c r="FZX31"/>
      <c r="FZY31"/>
      <c r="FZZ31"/>
      <c r="GAA31"/>
      <c r="GAB31"/>
      <c r="GAC31"/>
      <c r="GAD31"/>
      <c r="GAE31"/>
      <c r="GAF31"/>
      <c r="GAG31"/>
      <c r="GAH31"/>
      <c r="GAI31"/>
      <c r="GAJ31"/>
      <c r="GAK31"/>
      <c r="GAL31"/>
      <c r="GAM31"/>
      <c r="GAN31"/>
      <c r="GAO31"/>
      <c r="GAP31"/>
      <c r="GAQ31"/>
      <c r="GAR31"/>
      <c r="GAS31"/>
      <c r="GAT31"/>
      <c r="GAU31"/>
      <c r="GAV31"/>
      <c r="GAW31"/>
      <c r="GAX31"/>
      <c r="GAY31"/>
      <c r="GAZ31"/>
      <c r="GBA31"/>
      <c r="GBB31"/>
      <c r="GBC31"/>
      <c r="GBD31"/>
      <c r="GBE31"/>
      <c r="GBF31"/>
      <c r="GBG31"/>
      <c r="GBH31"/>
      <c r="GBI31"/>
      <c r="GBJ31"/>
      <c r="GBK31"/>
      <c r="GBL31"/>
      <c r="GBM31"/>
      <c r="GBN31"/>
      <c r="GBO31"/>
      <c r="GBP31"/>
      <c r="GBQ31"/>
      <c r="GBR31"/>
      <c r="GBS31"/>
      <c r="GBT31"/>
      <c r="GBU31"/>
      <c r="GBV31"/>
      <c r="GBW31"/>
      <c r="GBX31"/>
      <c r="GBY31"/>
      <c r="GBZ31"/>
      <c r="GCA31"/>
      <c r="GCB31"/>
      <c r="GCC31"/>
      <c r="GCD31"/>
      <c r="GCE31"/>
      <c r="GCF31"/>
      <c r="GCG31"/>
      <c r="GCH31"/>
      <c r="GCI31"/>
      <c r="GCJ31"/>
      <c r="GCK31"/>
      <c r="GCL31"/>
      <c r="GCM31"/>
      <c r="GCN31"/>
      <c r="GCO31"/>
      <c r="GCP31"/>
      <c r="GCQ31"/>
      <c r="GCR31"/>
      <c r="GCS31"/>
      <c r="GCT31"/>
      <c r="GCU31"/>
      <c r="GCV31"/>
      <c r="GCW31"/>
      <c r="GCX31"/>
      <c r="GCY31"/>
      <c r="GCZ31"/>
      <c r="GDA31"/>
      <c r="GDB31"/>
      <c r="GDC31"/>
      <c r="GDD31"/>
      <c r="GDE31"/>
      <c r="GDF31"/>
      <c r="GDG31"/>
      <c r="GDH31"/>
      <c r="GDI31"/>
      <c r="GDJ31"/>
      <c r="GDK31"/>
      <c r="GDL31"/>
      <c r="GDM31"/>
      <c r="GDN31"/>
      <c r="GDO31"/>
      <c r="GDP31"/>
      <c r="GDQ31"/>
      <c r="GDR31"/>
      <c r="GDS31"/>
      <c r="GDT31"/>
      <c r="GDU31"/>
      <c r="GDV31"/>
      <c r="GDW31"/>
      <c r="GDX31"/>
      <c r="GDY31"/>
      <c r="GDZ31"/>
      <c r="GEA31"/>
      <c r="GEB31"/>
      <c r="GEC31"/>
      <c r="GED31"/>
      <c r="GEE31"/>
      <c r="GEF31"/>
      <c r="GEG31"/>
      <c r="GEH31"/>
      <c r="GEI31"/>
      <c r="GEJ31"/>
      <c r="GEK31"/>
      <c r="GEL31"/>
      <c r="GEM31"/>
      <c r="GEN31"/>
      <c r="GEO31"/>
      <c r="GEP31"/>
      <c r="GEQ31"/>
      <c r="GER31"/>
      <c r="GES31"/>
      <c r="GET31"/>
      <c r="GEU31"/>
      <c r="GEV31"/>
      <c r="GEW31"/>
      <c r="GEX31"/>
      <c r="GEY31"/>
      <c r="GEZ31"/>
      <c r="GFA31"/>
      <c r="GFB31"/>
      <c r="GFC31"/>
      <c r="GFD31"/>
      <c r="GFE31"/>
      <c r="GFF31"/>
      <c r="GFG31"/>
      <c r="GFH31"/>
      <c r="GFI31"/>
      <c r="GFJ31"/>
      <c r="GFK31"/>
      <c r="GFL31"/>
      <c r="GFM31"/>
      <c r="GFN31"/>
      <c r="GFO31"/>
      <c r="GFP31"/>
      <c r="GFQ31"/>
      <c r="GFR31"/>
      <c r="GFS31"/>
      <c r="GFT31"/>
      <c r="GFU31"/>
      <c r="GFV31"/>
      <c r="GFW31"/>
      <c r="GFX31"/>
      <c r="GFY31"/>
      <c r="GFZ31"/>
      <c r="GGA31"/>
      <c r="GGB31"/>
      <c r="GGC31"/>
      <c r="GGD31"/>
      <c r="GGE31"/>
      <c r="GGF31"/>
      <c r="GGG31"/>
      <c r="GGH31"/>
      <c r="GGI31"/>
      <c r="GGJ31"/>
      <c r="GGK31"/>
      <c r="GGL31"/>
      <c r="GGM31"/>
      <c r="GGN31"/>
      <c r="GGO31"/>
      <c r="GGP31"/>
      <c r="GGQ31"/>
      <c r="GGR31"/>
      <c r="GGS31"/>
      <c r="GGT31"/>
      <c r="GGU31"/>
      <c r="GGV31"/>
      <c r="GGW31"/>
      <c r="GGX31"/>
      <c r="GGY31"/>
      <c r="GGZ31"/>
      <c r="GHA31"/>
      <c r="GHB31"/>
      <c r="GHC31"/>
      <c r="GHD31"/>
      <c r="GHE31"/>
      <c r="GHF31"/>
      <c r="GHG31"/>
      <c r="GHH31"/>
      <c r="GHI31"/>
      <c r="GHJ31"/>
      <c r="GHK31"/>
      <c r="GHL31"/>
      <c r="GHM31"/>
      <c r="GHN31"/>
      <c r="GHO31"/>
      <c r="GHP31"/>
      <c r="GHQ31"/>
      <c r="GHR31"/>
      <c r="GHS31"/>
      <c r="GHT31"/>
      <c r="GHU31"/>
      <c r="GHV31"/>
      <c r="GHW31"/>
      <c r="GHX31"/>
      <c r="GHY31"/>
      <c r="GHZ31"/>
      <c r="GIA31"/>
      <c r="GIB31"/>
      <c r="GIC31"/>
      <c r="GID31"/>
      <c r="GIE31"/>
      <c r="GIF31"/>
      <c r="GIG31"/>
      <c r="GIH31"/>
      <c r="GII31"/>
      <c r="GIJ31"/>
      <c r="GIK31"/>
      <c r="GIL31"/>
      <c r="GIM31"/>
      <c r="GIN31"/>
      <c r="GIO31"/>
      <c r="GIP31"/>
      <c r="GIQ31"/>
      <c r="GIR31"/>
      <c r="GIS31"/>
      <c r="GIT31"/>
      <c r="GIU31"/>
      <c r="GIV31"/>
      <c r="GIW31"/>
      <c r="GIX31"/>
      <c r="GIY31"/>
      <c r="GIZ31"/>
      <c r="GJA31"/>
      <c r="GJB31"/>
      <c r="GJC31"/>
      <c r="GJD31"/>
      <c r="GJE31"/>
      <c r="GJF31"/>
      <c r="GJG31"/>
      <c r="GJH31"/>
      <c r="GJI31"/>
      <c r="GJJ31"/>
      <c r="GJK31"/>
      <c r="GJL31"/>
      <c r="GJM31"/>
      <c r="GJN31"/>
      <c r="GJO31"/>
      <c r="GJP31"/>
      <c r="GJQ31"/>
      <c r="GJR31"/>
      <c r="GJS31"/>
      <c r="GJT31"/>
      <c r="GJU31"/>
      <c r="GJV31"/>
      <c r="GJW31"/>
      <c r="GJX31"/>
      <c r="GJY31"/>
      <c r="GJZ31"/>
      <c r="GKA31"/>
      <c r="GKB31"/>
      <c r="GKC31"/>
      <c r="GKD31"/>
      <c r="GKE31"/>
      <c r="GKF31"/>
      <c r="GKG31"/>
      <c r="GKH31"/>
      <c r="GKI31"/>
      <c r="GKJ31"/>
      <c r="GKK31"/>
      <c r="GKL31"/>
      <c r="GKM31"/>
      <c r="GKN31"/>
      <c r="GKO31"/>
      <c r="GKP31"/>
      <c r="GKQ31"/>
      <c r="GKR31"/>
      <c r="GKS31"/>
      <c r="GKT31"/>
      <c r="GKU31"/>
      <c r="GKV31"/>
      <c r="GKW31"/>
      <c r="GKX31"/>
      <c r="GKY31"/>
      <c r="GKZ31"/>
      <c r="GLA31"/>
      <c r="GLB31"/>
      <c r="GLC31"/>
      <c r="GLD31"/>
      <c r="GLE31"/>
      <c r="GLF31"/>
      <c r="GLG31"/>
      <c r="GLH31"/>
      <c r="GLI31"/>
      <c r="GLJ31"/>
      <c r="GLK31"/>
      <c r="GLL31"/>
      <c r="GLM31"/>
      <c r="GLN31"/>
      <c r="GLO31"/>
      <c r="GLP31"/>
      <c r="GLQ31"/>
      <c r="GLR31"/>
      <c r="GLS31"/>
      <c r="GLT31"/>
      <c r="GLU31"/>
      <c r="GLV31"/>
      <c r="GLW31"/>
      <c r="GLX31"/>
      <c r="GLY31"/>
      <c r="GLZ31"/>
      <c r="GMA31"/>
      <c r="GMB31"/>
      <c r="GMC31"/>
      <c r="GMD31"/>
      <c r="GME31"/>
      <c r="GMF31"/>
      <c r="GMG31"/>
      <c r="GMH31"/>
      <c r="GMI31"/>
      <c r="GMJ31"/>
      <c r="GMK31"/>
      <c r="GML31"/>
      <c r="GMM31"/>
      <c r="GMN31"/>
      <c r="GMO31"/>
      <c r="GMP31"/>
      <c r="GMQ31"/>
      <c r="GMR31"/>
      <c r="GMS31"/>
      <c r="GMT31"/>
      <c r="GMU31"/>
      <c r="GMV31"/>
      <c r="GMW31"/>
      <c r="GMX31"/>
      <c r="GMY31"/>
      <c r="GMZ31"/>
      <c r="GNA31"/>
      <c r="GNB31"/>
      <c r="GNC31"/>
      <c r="GND31"/>
      <c r="GNE31"/>
      <c r="GNF31"/>
      <c r="GNG31"/>
      <c r="GNH31"/>
      <c r="GNI31"/>
      <c r="GNJ31"/>
      <c r="GNK31"/>
      <c r="GNL31"/>
      <c r="GNM31"/>
      <c r="GNN31"/>
      <c r="GNO31"/>
      <c r="GNP31"/>
      <c r="GNQ31"/>
      <c r="GNR31"/>
      <c r="GNS31"/>
      <c r="GNT31"/>
      <c r="GNU31"/>
      <c r="GNV31"/>
      <c r="GNW31"/>
      <c r="GNX31"/>
      <c r="GNY31"/>
      <c r="GNZ31"/>
      <c r="GOA31"/>
      <c r="GOB31"/>
      <c r="GOC31"/>
      <c r="GOD31"/>
      <c r="GOE31"/>
      <c r="GOF31"/>
      <c r="GOG31"/>
      <c r="GOH31"/>
      <c r="GOI31"/>
      <c r="GOJ31"/>
      <c r="GOK31"/>
      <c r="GOL31"/>
      <c r="GOM31"/>
      <c r="GON31"/>
      <c r="GOO31"/>
      <c r="GOP31"/>
      <c r="GOQ31"/>
      <c r="GOR31"/>
      <c r="GOS31"/>
      <c r="GOT31"/>
      <c r="GOU31"/>
      <c r="GOV31"/>
      <c r="GOW31"/>
      <c r="GOX31"/>
      <c r="GOY31"/>
      <c r="GOZ31"/>
      <c r="GPA31"/>
      <c r="GPB31"/>
      <c r="GPC31"/>
      <c r="GPD31"/>
      <c r="GPE31"/>
      <c r="GPF31"/>
      <c r="GPG31"/>
      <c r="GPH31"/>
      <c r="GPI31"/>
      <c r="GPJ31"/>
      <c r="GPK31"/>
      <c r="GPL31"/>
      <c r="GPM31"/>
      <c r="GPN31"/>
      <c r="GPO31"/>
      <c r="GPP31"/>
      <c r="GPQ31"/>
      <c r="GPR31"/>
      <c r="GPS31"/>
      <c r="GPT31"/>
      <c r="GPU31"/>
      <c r="GPV31"/>
      <c r="GPW31"/>
      <c r="GPX31"/>
      <c r="GPY31"/>
      <c r="GPZ31"/>
      <c r="GQA31"/>
      <c r="GQB31"/>
      <c r="GQC31"/>
      <c r="GQD31"/>
      <c r="GQE31"/>
      <c r="GQF31"/>
      <c r="GQG31"/>
      <c r="GQH31"/>
      <c r="GQI31"/>
      <c r="GQJ31"/>
      <c r="GQK31"/>
      <c r="GQL31"/>
      <c r="GQM31"/>
      <c r="GQN31"/>
      <c r="GQO31"/>
      <c r="GQP31"/>
      <c r="GQQ31"/>
      <c r="GQR31"/>
      <c r="GQS31"/>
      <c r="GQT31"/>
      <c r="GQU31"/>
      <c r="GQV31"/>
      <c r="GQW31"/>
      <c r="GQX31"/>
      <c r="GQY31"/>
      <c r="GQZ31"/>
      <c r="GRA31"/>
      <c r="GRB31"/>
      <c r="GRC31"/>
      <c r="GRD31"/>
      <c r="GRE31"/>
      <c r="GRF31"/>
      <c r="GRG31"/>
      <c r="GRH31"/>
      <c r="GRI31"/>
      <c r="GRJ31"/>
      <c r="GRK31"/>
      <c r="GRL31"/>
      <c r="GRM31"/>
      <c r="GRN31"/>
      <c r="GRO31"/>
      <c r="GRP31"/>
      <c r="GRQ31"/>
      <c r="GRR31"/>
      <c r="GRS31"/>
      <c r="GRT31"/>
      <c r="GRU31"/>
      <c r="GRV31"/>
      <c r="GRW31"/>
      <c r="GRX31"/>
      <c r="GRY31"/>
      <c r="GRZ31"/>
      <c r="GSA31"/>
      <c r="GSB31"/>
      <c r="GSC31"/>
      <c r="GSD31"/>
      <c r="GSE31"/>
      <c r="GSF31"/>
      <c r="GSG31"/>
      <c r="GSH31"/>
      <c r="GSI31"/>
      <c r="GSJ31"/>
      <c r="GSK31"/>
      <c r="GSL31"/>
      <c r="GSM31"/>
      <c r="GSN31"/>
      <c r="GSO31"/>
      <c r="GSP31"/>
      <c r="GSQ31"/>
      <c r="GSR31"/>
      <c r="GSS31"/>
      <c r="GST31"/>
      <c r="GSU31"/>
      <c r="GSV31"/>
      <c r="GSW31"/>
      <c r="GSX31"/>
      <c r="GSY31"/>
      <c r="GSZ31"/>
      <c r="GTA31"/>
      <c r="GTB31"/>
      <c r="GTC31"/>
      <c r="GTD31"/>
      <c r="GTE31"/>
      <c r="GTF31"/>
      <c r="GTG31"/>
      <c r="GTH31"/>
      <c r="GTI31"/>
      <c r="GTJ31"/>
      <c r="GTK31"/>
      <c r="GTL31"/>
      <c r="GTM31"/>
      <c r="GTN31"/>
      <c r="GTO31"/>
      <c r="GTP31"/>
      <c r="GTQ31"/>
      <c r="GTR31"/>
      <c r="GTS31"/>
      <c r="GTT31"/>
      <c r="GTU31"/>
      <c r="GTV31"/>
      <c r="GTW31"/>
      <c r="GTX31"/>
      <c r="GTY31"/>
      <c r="GTZ31"/>
      <c r="GUA31"/>
      <c r="GUB31"/>
      <c r="GUC31"/>
      <c r="GUD31"/>
      <c r="GUE31"/>
      <c r="GUF31"/>
      <c r="GUG31"/>
      <c r="GUH31"/>
      <c r="GUI31"/>
      <c r="GUJ31"/>
      <c r="GUK31"/>
      <c r="GUL31"/>
      <c r="GUM31"/>
      <c r="GUN31"/>
      <c r="GUO31"/>
      <c r="GUP31"/>
      <c r="GUQ31"/>
      <c r="GUR31"/>
      <c r="GUS31"/>
      <c r="GUT31"/>
      <c r="GUU31"/>
      <c r="GUV31"/>
      <c r="GUW31"/>
      <c r="GUX31"/>
      <c r="GUY31"/>
      <c r="GUZ31"/>
      <c r="GVA31"/>
      <c r="GVB31"/>
      <c r="GVC31"/>
      <c r="GVD31"/>
      <c r="GVE31"/>
      <c r="GVF31"/>
      <c r="GVG31"/>
      <c r="GVH31"/>
      <c r="GVI31"/>
      <c r="GVJ31"/>
      <c r="GVK31"/>
      <c r="GVL31"/>
      <c r="GVM31"/>
      <c r="GVN31"/>
      <c r="GVO31"/>
      <c r="GVP31"/>
      <c r="GVQ31"/>
      <c r="GVR31"/>
      <c r="GVS31"/>
      <c r="GVT31"/>
      <c r="GVU31"/>
      <c r="GVV31"/>
      <c r="GVW31"/>
      <c r="GVX31"/>
      <c r="GVY31"/>
      <c r="GVZ31"/>
      <c r="GWA31"/>
      <c r="GWB31"/>
      <c r="GWC31"/>
      <c r="GWD31"/>
      <c r="GWE31"/>
      <c r="GWF31"/>
      <c r="GWG31"/>
      <c r="GWH31"/>
      <c r="GWI31"/>
      <c r="GWJ31"/>
      <c r="GWK31"/>
      <c r="GWL31"/>
      <c r="GWM31"/>
      <c r="GWN31"/>
      <c r="GWO31"/>
      <c r="GWP31"/>
      <c r="GWQ31"/>
      <c r="GWR31"/>
      <c r="GWS31"/>
      <c r="GWT31"/>
      <c r="GWU31"/>
      <c r="GWV31"/>
      <c r="GWW31"/>
      <c r="GWX31"/>
      <c r="GWY31"/>
      <c r="GWZ31"/>
      <c r="GXA31"/>
      <c r="GXB31"/>
      <c r="GXC31"/>
      <c r="GXD31"/>
      <c r="GXE31"/>
      <c r="GXF31"/>
      <c r="GXG31"/>
      <c r="GXH31"/>
      <c r="GXI31"/>
      <c r="GXJ31"/>
      <c r="GXK31"/>
      <c r="GXL31"/>
      <c r="GXM31"/>
      <c r="GXN31"/>
      <c r="GXO31"/>
      <c r="GXP31"/>
      <c r="GXQ31"/>
      <c r="GXR31"/>
      <c r="GXS31"/>
      <c r="GXT31"/>
      <c r="GXU31"/>
      <c r="GXV31"/>
      <c r="GXW31"/>
      <c r="GXX31"/>
      <c r="GXY31"/>
      <c r="GXZ31"/>
      <c r="GYA31"/>
      <c r="GYB31"/>
      <c r="GYC31"/>
      <c r="GYD31"/>
      <c r="GYE31"/>
      <c r="GYF31"/>
      <c r="GYG31"/>
      <c r="GYH31"/>
      <c r="GYI31"/>
      <c r="GYJ31"/>
      <c r="GYK31"/>
      <c r="GYL31"/>
      <c r="GYM31"/>
      <c r="GYN31"/>
      <c r="GYO31"/>
      <c r="GYP31"/>
      <c r="GYQ31"/>
      <c r="GYR31"/>
      <c r="GYS31"/>
      <c r="GYT31"/>
      <c r="GYU31"/>
      <c r="GYV31"/>
      <c r="GYW31"/>
      <c r="GYX31"/>
      <c r="GYY31"/>
      <c r="GYZ31"/>
      <c r="GZA31"/>
      <c r="GZB31"/>
      <c r="GZC31"/>
      <c r="GZD31"/>
      <c r="GZE31"/>
      <c r="GZF31"/>
      <c r="GZG31"/>
      <c r="GZH31"/>
      <c r="GZI31"/>
      <c r="GZJ31"/>
      <c r="GZK31"/>
      <c r="GZL31"/>
      <c r="GZM31"/>
      <c r="GZN31"/>
      <c r="GZO31"/>
      <c r="GZP31"/>
      <c r="GZQ31"/>
      <c r="GZR31"/>
      <c r="GZS31"/>
      <c r="GZT31"/>
      <c r="GZU31"/>
      <c r="GZV31"/>
      <c r="GZW31"/>
      <c r="GZX31"/>
      <c r="GZY31"/>
      <c r="GZZ31"/>
      <c r="HAA31"/>
      <c r="HAB31"/>
      <c r="HAC31"/>
      <c r="HAD31"/>
      <c r="HAE31"/>
      <c r="HAF31"/>
      <c r="HAG31"/>
      <c r="HAH31"/>
      <c r="HAI31"/>
      <c r="HAJ31"/>
      <c r="HAK31"/>
      <c r="HAL31"/>
      <c r="HAM31"/>
      <c r="HAN31"/>
      <c r="HAO31"/>
      <c r="HAP31"/>
      <c r="HAQ31"/>
      <c r="HAR31"/>
      <c r="HAS31"/>
      <c r="HAT31"/>
      <c r="HAU31"/>
      <c r="HAV31"/>
      <c r="HAW31"/>
      <c r="HAX31"/>
      <c r="HAY31"/>
      <c r="HAZ31"/>
      <c r="HBA31"/>
      <c r="HBB31"/>
      <c r="HBC31"/>
      <c r="HBD31"/>
      <c r="HBE31"/>
      <c r="HBF31"/>
      <c r="HBG31"/>
      <c r="HBH31"/>
      <c r="HBI31"/>
      <c r="HBJ31"/>
      <c r="HBK31"/>
      <c r="HBL31"/>
      <c r="HBM31"/>
      <c r="HBN31"/>
      <c r="HBO31"/>
      <c r="HBP31"/>
      <c r="HBQ31"/>
      <c r="HBR31"/>
      <c r="HBS31"/>
      <c r="HBT31"/>
      <c r="HBU31"/>
      <c r="HBV31"/>
      <c r="HBW31"/>
      <c r="HBX31"/>
      <c r="HBY31"/>
      <c r="HBZ31"/>
      <c r="HCA31"/>
      <c r="HCB31"/>
      <c r="HCC31"/>
      <c r="HCD31"/>
      <c r="HCE31"/>
      <c r="HCF31"/>
      <c r="HCG31"/>
      <c r="HCH31"/>
      <c r="HCI31"/>
      <c r="HCJ31"/>
      <c r="HCK31"/>
      <c r="HCL31"/>
      <c r="HCM31"/>
      <c r="HCN31"/>
      <c r="HCO31"/>
      <c r="HCP31"/>
      <c r="HCQ31"/>
      <c r="HCR31"/>
      <c r="HCS31"/>
      <c r="HCT31"/>
      <c r="HCU31"/>
      <c r="HCV31"/>
      <c r="HCW31"/>
      <c r="HCX31"/>
      <c r="HCY31"/>
      <c r="HCZ31"/>
      <c r="HDA31"/>
      <c r="HDB31"/>
      <c r="HDC31"/>
      <c r="HDD31"/>
      <c r="HDE31"/>
      <c r="HDF31"/>
      <c r="HDG31"/>
      <c r="HDH31"/>
      <c r="HDI31"/>
      <c r="HDJ31"/>
      <c r="HDK31"/>
      <c r="HDL31"/>
      <c r="HDM31"/>
      <c r="HDN31"/>
      <c r="HDO31"/>
      <c r="HDP31"/>
      <c r="HDQ31"/>
      <c r="HDR31"/>
      <c r="HDS31"/>
      <c r="HDT31"/>
      <c r="HDU31"/>
      <c r="HDV31"/>
      <c r="HDW31"/>
      <c r="HDX31"/>
      <c r="HDY31"/>
      <c r="HDZ31"/>
      <c r="HEA31"/>
      <c r="HEB31"/>
      <c r="HEC31"/>
      <c r="HED31"/>
      <c r="HEE31"/>
      <c r="HEF31"/>
      <c r="HEG31"/>
      <c r="HEH31"/>
      <c r="HEI31"/>
      <c r="HEJ31"/>
      <c r="HEK31"/>
      <c r="HEL31"/>
      <c r="HEM31"/>
      <c r="HEN31"/>
      <c r="HEO31"/>
      <c r="HEP31"/>
      <c r="HEQ31"/>
      <c r="HER31"/>
      <c r="HES31"/>
      <c r="HET31"/>
      <c r="HEU31"/>
      <c r="HEV31"/>
      <c r="HEW31"/>
      <c r="HEX31"/>
      <c r="HEY31"/>
      <c r="HEZ31"/>
      <c r="HFA31"/>
      <c r="HFB31"/>
      <c r="HFC31"/>
      <c r="HFD31"/>
      <c r="HFE31"/>
      <c r="HFF31"/>
      <c r="HFG31"/>
      <c r="HFH31"/>
      <c r="HFI31"/>
      <c r="HFJ31"/>
      <c r="HFK31"/>
      <c r="HFL31"/>
      <c r="HFM31"/>
      <c r="HFN31"/>
      <c r="HFO31"/>
      <c r="HFP31"/>
      <c r="HFQ31"/>
      <c r="HFR31"/>
      <c r="HFS31"/>
      <c r="HFT31"/>
      <c r="HFU31"/>
      <c r="HFV31"/>
      <c r="HFW31"/>
      <c r="HFX31"/>
      <c r="HFY31"/>
      <c r="HFZ31"/>
      <c r="HGA31"/>
      <c r="HGB31"/>
      <c r="HGC31"/>
      <c r="HGD31"/>
      <c r="HGE31"/>
      <c r="HGF31"/>
      <c r="HGG31"/>
      <c r="HGH31"/>
      <c r="HGI31"/>
      <c r="HGJ31"/>
      <c r="HGK31"/>
      <c r="HGL31"/>
      <c r="HGM31"/>
      <c r="HGN31"/>
      <c r="HGO31"/>
      <c r="HGP31"/>
      <c r="HGQ31"/>
      <c r="HGR31"/>
      <c r="HGS31"/>
      <c r="HGT31"/>
      <c r="HGU31"/>
      <c r="HGV31"/>
      <c r="HGW31"/>
      <c r="HGX31"/>
      <c r="HGY31"/>
      <c r="HGZ31"/>
      <c r="HHA31"/>
      <c r="HHB31"/>
      <c r="HHC31"/>
      <c r="HHD31"/>
      <c r="HHE31"/>
      <c r="HHF31"/>
      <c r="HHG31"/>
      <c r="HHH31"/>
      <c r="HHI31"/>
      <c r="HHJ31"/>
      <c r="HHK31"/>
      <c r="HHL31"/>
      <c r="HHM31"/>
      <c r="HHN31"/>
      <c r="HHO31"/>
      <c r="HHP31"/>
      <c r="HHQ31"/>
      <c r="HHR31"/>
      <c r="HHS31"/>
      <c r="HHT31"/>
      <c r="HHU31"/>
      <c r="HHV31"/>
      <c r="HHW31"/>
      <c r="HHX31"/>
      <c r="HHY31"/>
      <c r="HHZ31"/>
      <c r="HIA31"/>
      <c r="HIB31"/>
      <c r="HIC31"/>
      <c r="HID31"/>
      <c r="HIE31"/>
      <c r="HIF31"/>
      <c r="HIG31"/>
      <c r="HIH31"/>
      <c r="HII31"/>
      <c r="HIJ31"/>
      <c r="HIK31"/>
      <c r="HIL31"/>
      <c r="HIM31"/>
      <c r="HIN31"/>
      <c r="HIO31"/>
      <c r="HIP31"/>
      <c r="HIQ31"/>
      <c r="HIR31"/>
      <c r="HIS31"/>
      <c r="HIT31"/>
      <c r="HIU31"/>
      <c r="HIV31"/>
      <c r="HIW31"/>
      <c r="HIX31"/>
      <c r="HIY31"/>
      <c r="HIZ31"/>
      <c r="HJA31"/>
      <c r="HJB31"/>
      <c r="HJC31"/>
      <c r="HJD31"/>
      <c r="HJE31"/>
      <c r="HJF31"/>
      <c r="HJG31"/>
      <c r="HJH31"/>
      <c r="HJI31"/>
      <c r="HJJ31"/>
      <c r="HJK31"/>
      <c r="HJL31"/>
      <c r="HJM31"/>
      <c r="HJN31"/>
      <c r="HJO31"/>
      <c r="HJP31"/>
      <c r="HJQ31"/>
      <c r="HJR31"/>
      <c r="HJS31"/>
      <c r="HJT31"/>
    </row>
    <row r="32" spans="1:5688" x14ac:dyDescent="0.45">
      <c r="A32"/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  <c r="AMK32"/>
      <c r="AML32"/>
      <c r="AMM32"/>
      <c r="AMN32"/>
      <c r="AMO32"/>
      <c r="AMP32"/>
      <c r="AMQ32"/>
      <c r="AMR32"/>
      <c r="AMS32"/>
      <c r="AMT32"/>
      <c r="AMU32"/>
      <c r="AMV32"/>
      <c r="AMW32"/>
      <c r="AMX32"/>
      <c r="AMY32"/>
      <c r="AMZ32"/>
      <c r="ANA32"/>
      <c r="ANB32"/>
      <c r="ANC32"/>
      <c r="AND32"/>
      <c r="ANE32"/>
      <c r="ANF32"/>
      <c r="ANG32"/>
      <c r="ANH32"/>
      <c r="ANI32"/>
      <c r="ANJ32"/>
      <c r="ANK32"/>
      <c r="ANL32"/>
      <c r="ANM32"/>
      <c r="ANN32"/>
      <c r="ANO32"/>
      <c r="ANP32"/>
      <c r="ANQ32"/>
      <c r="ANR32"/>
      <c r="ANS32"/>
      <c r="ANT32"/>
      <c r="ANU32"/>
      <c r="ANV32"/>
      <c r="ANW32"/>
      <c r="ANX32"/>
      <c r="ANY32"/>
      <c r="ANZ32"/>
      <c r="AOA32"/>
      <c r="AOB32"/>
      <c r="AOC32"/>
      <c r="AOD32"/>
      <c r="AOE32"/>
      <c r="AOF32"/>
      <c r="AOG32"/>
      <c r="AOH32"/>
      <c r="AOI32"/>
      <c r="AOJ32"/>
      <c r="AOK32"/>
      <c r="AOL32"/>
      <c r="AOM32"/>
      <c r="AON32"/>
      <c r="AOO32"/>
      <c r="AOP32"/>
      <c r="AOQ32"/>
      <c r="AOR32"/>
      <c r="AOS32"/>
      <c r="AOT32"/>
      <c r="AOU32"/>
      <c r="AOV32"/>
      <c r="AOW32"/>
      <c r="AOX32"/>
      <c r="AOY32"/>
      <c r="AOZ32"/>
      <c r="APA32"/>
      <c r="APB32"/>
      <c r="APC32"/>
      <c r="APD32"/>
      <c r="APE32"/>
      <c r="APF32"/>
      <c r="APG32"/>
      <c r="APH32"/>
      <c r="API32"/>
      <c r="APJ32"/>
      <c r="APK32"/>
      <c r="APL32"/>
      <c r="APM32"/>
      <c r="APN32"/>
      <c r="APO32"/>
      <c r="APP32"/>
      <c r="APQ32"/>
      <c r="APR32"/>
      <c r="APS32"/>
      <c r="APT32"/>
      <c r="APU32"/>
      <c r="APV32"/>
      <c r="APW32"/>
      <c r="APX32"/>
      <c r="APY32"/>
      <c r="APZ32"/>
      <c r="AQA32"/>
      <c r="AQB32"/>
      <c r="AQC32"/>
      <c r="AQD32"/>
      <c r="AQE32"/>
      <c r="AQF32"/>
      <c r="AQG32"/>
      <c r="AQH32"/>
      <c r="AQI32"/>
      <c r="AQJ32"/>
      <c r="AQK32"/>
      <c r="AQL32"/>
      <c r="AQM32"/>
      <c r="AQN32"/>
      <c r="AQO32"/>
      <c r="AQP32"/>
      <c r="AQQ32"/>
      <c r="AQR32"/>
      <c r="AQS32"/>
      <c r="AQT32"/>
      <c r="AQU32"/>
      <c r="AQV32"/>
      <c r="AQW32"/>
      <c r="AQX32"/>
      <c r="AQY32"/>
      <c r="AQZ32"/>
      <c r="ARA32"/>
      <c r="ARB32"/>
      <c r="ARC32"/>
      <c r="ARD32"/>
      <c r="ARE32"/>
      <c r="ARF32"/>
      <c r="ARG32"/>
      <c r="ARH32"/>
      <c r="ARI32"/>
      <c r="ARJ32"/>
      <c r="ARK32"/>
      <c r="ARL32"/>
      <c r="ARM32"/>
      <c r="ARN32"/>
      <c r="ARO32"/>
      <c r="ARP32"/>
      <c r="ARQ32"/>
      <c r="ARR32"/>
      <c r="ARS32"/>
      <c r="ART32"/>
      <c r="ARU32"/>
      <c r="ARV32"/>
      <c r="ARW32"/>
      <c r="ARX32"/>
      <c r="ARY32"/>
      <c r="ARZ32"/>
      <c r="ASA32"/>
      <c r="ASB32"/>
      <c r="ASC32"/>
      <c r="ASD32"/>
      <c r="ASE32"/>
      <c r="ASF32"/>
      <c r="ASG32"/>
      <c r="ASH32"/>
      <c r="ASI32"/>
      <c r="ASJ32"/>
      <c r="ASK32"/>
      <c r="ASL32"/>
      <c r="ASM32"/>
      <c r="ASN32"/>
      <c r="ASO32"/>
      <c r="ASP32"/>
      <c r="ASQ32"/>
      <c r="ASR32"/>
      <c r="ASS32"/>
      <c r="AST32"/>
      <c r="ASU32"/>
      <c r="ASV32"/>
      <c r="ASW32"/>
      <c r="ASX32"/>
      <c r="ASY32"/>
      <c r="ASZ32"/>
      <c r="ATA32"/>
      <c r="ATB32"/>
      <c r="ATC32"/>
      <c r="ATD32"/>
      <c r="ATE32"/>
      <c r="ATF32"/>
      <c r="ATG32"/>
      <c r="ATH32"/>
      <c r="ATI32"/>
      <c r="ATJ32"/>
      <c r="ATK32"/>
      <c r="ATL32"/>
      <c r="ATM32"/>
      <c r="ATN32"/>
      <c r="ATO32"/>
      <c r="ATP32"/>
      <c r="ATQ32"/>
      <c r="ATR32"/>
      <c r="ATS32"/>
      <c r="ATT32"/>
      <c r="ATU32"/>
      <c r="ATV32"/>
      <c r="ATW32"/>
      <c r="ATX32"/>
      <c r="ATY32"/>
      <c r="ATZ32"/>
      <c r="AUA32"/>
      <c r="AUB32"/>
      <c r="AUC32"/>
      <c r="AUD32"/>
      <c r="AUE32"/>
      <c r="AUF32"/>
      <c r="AUG32"/>
      <c r="AUH32"/>
      <c r="AUI32"/>
      <c r="AUJ32"/>
      <c r="AUK32"/>
      <c r="AUL32"/>
      <c r="AUM32"/>
      <c r="AUN32"/>
      <c r="AUO32"/>
      <c r="AUP32"/>
      <c r="AUQ32"/>
      <c r="AUR32"/>
      <c r="AUS32"/>
      <c r="AUT32"/>
      <c r="AUU32"/>
      <c r="AUV32"/>
      <c r="AUW32"/>
      <c r="AUX32"/>
      <c r="AUY32"/>
      <c r="AUZ32"/>
      <c r="AVA32"/>
      <c r="AVB32"/>
      <c r="AVC32"/>
      <c r="AVD32"/>
      <c r="AVE32"/>
      <c r="AVF32"/>
      <c r="AVG32"/>
      <c r="AVH32"/>
      <c r="AVI32"/>
      <c r="AVJ32"/>
      <c r="AVK32"/>
      <c r="AVL32"/>
      <c r="AVM32"/>
      <c r="AVN32"/>
      <c r="AVO32"/>
      <c r="AVP32"/>
      <c r="AVQ32"/>
      <c r="AVR32"/>
      <c r="AVS32"/>
      <c r="AVT32"/>
      <c r="AVU32"/>
      <c r="AVV32"/>
      <c r="AVW32"/>
      <c r="AVX32"/>
      <c r="AVY32"/>
      <c r="AVZ32"/>
      <c r="AWA32"/>
      <c r="AWB32"/>
      <c r="AWC32"/>
      <c r="AWD32"/>
      <c r="AWE32"/>
      <c r="AWF32"/>
      <c r="AWG32"/>
      <c r="AWH32"/>
      <c r="AWI32"/>
      <c r="AWJ32"/>
      <c r="AWK32"/>
      <c r="AWL32"/>
      <c r="AWM32"/>
      <c r="AWN32"/>
      <c r="AWO32"/>
      <c r="AWP32"/>
      <c r="AWQ32"/>
      <c r="AWR32"/>
      <c r="AWS32"/>
      <c r="AWT32"/>
      <c r="AWU32"/>
      <c r="AWV32"/>
      <c r="AWW32"/>
      <c r="AWX32"/>
      <c r="AWY32"/>
      <c r="AWZ32"/>
      <c r="AXA32"/>
      <c r="AXB32"/>
      <c r="AXC32"/>
      <c r="AXD32"/>
      <c r="AXE32"/>
      <c r="AXF32"/>
      <c r="AXG32"/>
      <c r="AXH32"/>
      <c r="AXI32"/>
      <c r="AXJ32"/>
      <c r="AXK32"/>
      <c r="AXL32"/>
      <c r="AXM32"/>
      <c r="AXN32"/>
      <c r="AXO32"/>
      <c r="AXP32"/>
      <c r="AXQ32"/>
      <c r="AXR32"/>
      <c r="AXS32"/>
      <c r="AXT32"/>
      <c r="AXU32"/>
      <c r="AXV32"/>
      <c r="AXW32"/>
      <c r="AXX32"/>
      <c r="AXY32"/>
      <c r="AXZ32"/>
      <c r="AYA32"/>
      <c r="AYB32"/>
      <c r="AYC32"/>
      <c r="AYD32"/>
      <c r="AYE32"/>
      <c r="AYF32"/>
      <c r="AYG32"/>
      <c r="AYH32"/>
      <c r="AYI32"/>
      <c r="AYJ32"/>
      <c r="AYK32"/>
      <c r="AYL32"/>
      <c r="AYM32"/>
      <c r="AYN32"/>
      <c r="AYO32"/>
      <c r="AYP32"/>
      <c r="AYQ32"/>
      <c r="AYR32"/>
      <c r="AYS32"/>
      <c r="AYT32"/>
      <c r="AYU32"/>
      <c r="AYV32"/>
      <c r="AYW32"/>
      <c r="AYX32"/>
      <c r="AYY32"/>
      <c r="AYZ32"/>
      <c r="AZA32"/>
      <c r="AZB32"/>
      <c r="AZC32"/>
      <c r="AZD32"/>
      <c r="AZE32"/>
      <c r="AZF32"/>
      <c r="AZG32"/>
      <c r="AZH32"/>
      <c r="AZI32"/>
      <c r="AZJ32"/>
      <c r="AZK32"/>
      <c r="AZL32"/>
      <c r="AZM32"/>
      <c r="AZN32"/>
      <c r="AZO32"/>
      <c r="AZP32"/>
      <c r="AZQ32"/>
      <c r="AZR32"/>
      <c r="AZS32"/>
      <c r="AZT32"/>
      <c r="AZU32"/>
      <c r="AZV32"/>
      <c r="AZW32"/>
      <c r="AZX32"/>
      <c r="AZY32"/>
      <c r="AZZ32"/>
      <c r="BAA32"/>
      <c r="BAB32"/>
      <c r="BAC32"/>
      <c r="BAD32"/>
      <c r="BAE32"/>
      <c r="BAF32"/>
      <c r="BAG32"/>
      <c r="BAH32"/>
      <c r="BAI32"/>
      <c r="BAJ32"/>
      <c r="BAK32"/>
      <c r="BAL32"/>
      <c r="BAM32"/>
      <c r="BAN32"/>
      <c r="BAO32"/>
      <c r="BAP32"/>
      <c r="BAQ32"/>
      <c r="BAR32"/>
      <c r="BAS32"/>
      <c r="BAT32"/>
      <c r="BAU32"/>
      <c r="BAV32"/>
      <c r="BAW32"/>
      <c r="BAX32"/>
      <c r="BAY32"/>
      <c r="BAZ32"/>
      <c r="BBA32"/>
      <c r="BBB32"/>
      <c r="BBC32"/>
      <c r="BBD32"/>
      <c r="BBE32"/>
      <c r="BBF32"/>
      <c r="BBG32"/>
      <c r="BBH32"/>
      <c r="BBI32"/>
      <c r="BBJ32"/>
      <c r="BBK32"/>
      <c r="BBL32"/>
      <c r="BBM32"/>
      <c r="BBN32"/>
      <c r="BBO32"/>
      <c r="BBP32"/>
      <c r="BBQ32"/>
      <c r="BBR32"/>
      <c r="BBS32"/>
      <c r="BBT32"/>
      <c r="BBU32"/>
      <c r="BBV32"/>
      <c r="BBW32"/>
      <c r="BBX32"/>
      <c r="BBY32"/>
      <c r="BBZ32"/>
      <c r="BCA32"/>
      <c r="BCB32"/>
      <c r="BCC32"/>
      <c r="BCD32"/>
      <c r="BCE32"/>
      <c r="BCF32"/>
      <c r="BCG32"/>
      <c r="BCH32"/>
      <c r="BCI32"/>
      <c r="BCJ32"/>
      <c r="BCK32"/>
      <c r="BCL32"/>
      <c r="BCM32"/>
      <c r="BCN32"/>
      <c r="BCO32"/>
      <c r="BCP32"/>
      <c r="BCQ32"/>
      <c r="BCR32"/>
      <c r="BCS32"/>
      <c r="BCT32"/>
      <c r="BCU32"/>
      <c r="BCV32"/>
      <c r="BCW32"/>
      <c r="BCX32"/>
      <c r="BCY32"/>
      <c r="BCZ32"/>
      <c r="BDA32"/>
      <c r="BDB32"/>
      <c r="BDC32"/>
      <c r="BDD32"/>
      <c r="BDE32"/>
      <c r="BDF32"/>
      <c r="BDG32"/>
      <c r="BDH32"/>
      <c r="BDI32"/>
      <c r="BDJ32"/>
      <c r="BDK32"/>
      <c r="BDL32"/>
      <c r="BDM32"/>
      <c r="BDN32"/>
      <c r="BDO32"/>
      <c r="BDP32"/>
      <c r="BDQ32"/>
      <c r="BDR32"/>
      <c r="BDS32"/>
      <c r="BDT32"/>
      <c r="BDU32"/>
      <c r="BDV32"/>
      <c r="BDW32"/>
      <c r="BDX32"/>
      <c r="BDY32"/>
      <c r="BDZ32"/>
      <c r="BEA32"/>
      <c r="BEB32"/>
      <c r="BEC32"/>
      <c r="BED32"/>
      <c r="BEE32"/>
      <c r="BEF32"/>
      <c r="BEG32"/>
      <c r="BEH32"/>
      <c r="BEI32"/>
      <c r="BEJ32"/>
      <c r="BEK32"/>
      <c r="BEL32"/>
      <c r="BEM32"/>
      <c r="BEN32"/>
      <c r="BEO32"/>
      <c r="BEP32"/>
      <c r="BEQ32"/>
      <c r="BER32"/>
      <c r="BES32"/>
      <c r="BET32"/>
      <c r="BEU32"/>
      <c r="BEV32"/>
      <c r="BEW32"/>
      <c r="BEX32"/>
      <c r="BEY32"/>
      <c r="BEZ32"/>
      <c r="BFA32"/>
      <c r="BFB32"/>
      <c r="BFC32"/>
      <c r="BFD32"/>
      <c r="BFE32"/>
      <c r="BFF32"/>
      <c r="BFG32"/>
      <c r="BFH32"/>
      <c r="BFI32"/>
      <c r="BFJ32"/>
      <c r="BFK32"/>
      <c r="BFL32"/>
      <c r="BFM32"/>
      <c r="BFN32"/>
      <c r="BFO32"/>
      <c r="BFP32"/>
      <c r="BFQ32"/>
      <c r="BFR32"/>
      <c r="BFS32"/>
      <c r="BFT32"/>
      <c r="BFU32"/>
      <c r="BFV32"/>
      <c r="BFW32"/>
      <c r="BFX32"/>
      <c r="BFY32"/>
      <c r="BFZ32"/>
      <c r="BGA32"/>
      <c r="BGB32"/>
      <c r="BGC32"/>
      <c r="BGD32"/>
      <c r="BGE32"/>
      <c r="BGF32"/>
      <c r="BGG32"/>
      <c r="BGH32"/>
      <c r="BGI32"/>
      <c r="BGJ32"/>
      <c r="BGK32"/>
      <c r="BGL32"/>
      <c r="BGM32"/>
      <c r="BGN32"/>
      <c r="BGO32"/>
      <c r="BGP32"/>
      <c r="BGQ32"/>
      <c r="BGR32"/>
      <c r="BGS32"/>
      <c r="BGT32"/>
      <c r="BGU32"/>
      <c r="BGV32"/>
      <c r="BGW32"/>
      <c r="BGX32"/>
      <c r="BGY32"/>
      <c r="BGZ32"/>
      <c r="BHA32"/>
      <c r="BHB32"/>
      <c r="BHC32"/>
      <c r="BHD32"/>
      <c r="BHE32"/>
      <c r="BHF32"/>
      <c r="BHG32"/>
      <c r="BHH32"/>
      <c r="BHI32"/>
      <c r="BHJ32"/>
      <c r="BHK32"/>
      <c r="BHL32"/>
      <c r="BHM32"/>
      <c r="BHN32"/>
      <c r="BHO32"/>
      <c r="BHP32"/>
      <c r="BHQ32"/>
      <c r="BHR32"/>
      <c r="BHS32"/>
      <c r="BHT32"/>
      <c r="BHU32"/>
      <c r="BHV32"/>
      <c r="BHW32"/>
      <c r="BHX32"/>
      <c r="BHY32"/>
      <c r="BHZ32"/>
      <c r="BIA32"/>
      <c r="BIB32"/>
      <c r="BIC32"/>
      <c r="BID32"/>
      <c r="BIE32"/>
      <c r="BIF32"/>
      <c r="BIG32"/>
      <c r="BIH32"/>
      <c r="BII32"/>
      <c r="BIJ32"/>
      <c r="BIK32"/>
      <c r="BIL32"/>
      <c r="BIM32"/>
      <c r="BIN32"/>
      <c r="BIO32"/>
      <c r="BIP32"/>
      <c r="BIQ32"/>
      <c r="BIR32"/>
      <c r="BIS32"/>
      <c r="BIT32"/>
      <c r="BIU32"/>
      <c r="BIV32"/>
      <c r="BIW32"/>
      <c r="BIX32"/>
      <c r="BIY32"/>
      <c r="BIZ32"/>
      <c r="BJA32"/>
      <c r="BJB32"/>
      <c r="BJC32"/>
      <c r="BJD32"/>
      <c r="BJE32"/>
      <c r="BJF32"/>
      <c r="BJG32"/>
      <c r="BJH32"/>
      <c r="BJI32"/>
      <c r="BJJ32"/>
      <c r="BJK32"/>
      <c r="BJL32"/>
      <c r="BJM32"/>
      <c r="BJN32"/>
      <c r="BJO32"/>
      <c r="BJP32"/>
      <c r="BJQ32"/>
      <c r="BJR32"/>
      <c r="BJS32"/>
      <c r="BJT32"/>
      <c r="BJU32"/>
      <c r="BJV32"/>
      <c r="BJW32"/>
      <c r="BJX32"/>
      <c r="BJY32"/>
      <c r="BJZ32"/>
      <c r="BKA32"/>
      <c r="BKB32"/>
      <c r="BKC32"/>
      <c r="BKD32"/>
      <c r="BKE32"/>
      <c r="BKF32"/>
      <c r="BKG32"/>
      <c r="BKH32"/>
      <c r="BKI32"/>
      <c r="BKJ32"/>
      <c r="BKK32"/>
      <c r="BKL32"/>
      <c r="BKM32"/>
      <c r="BKN32"/>
      <c r="BKO32"/>
      <c r="BKP32"/>
      <c r="BKQ32"/>
      <c r="BKR32"/>
      <c r="BKS32"/>
      <c r="BKT32"/>
      <c r="BKU32"/>
      <c r="BKV32"/>
      <c r="BKW32"/>
      <c r="BKX32"/>
      <c r="BKY32"/>
      <c r="BKZ32"/>
      <c r="BLA32"/>
      <c r="BLB32"/>
      <c r="BLC32"/>
      <c r="BLD32"/>
      <c r="BLE32"/>
      <c r="BLF32"/>
      <c r="BLG32"/>
      <c r="BLH32"/>
      <c r="BLI32"/>
      <c r="BLJ32"/>
      <c r="BLK32"/>
      <c r="BLL32"/>
      <c r="BLM32"/>
      <c r="BLN32"/>
      <c r="BLO32"/>
      <c r="BLP32"/>
      <c r="BLQ32"/>
      <c r="BLR32"/>
      <c r="BLS32"/>
      <c r="BLT32"/>
      <c r="BLU32"/>
      <c r="BLV32"/>
      <c r="BLW32"/>
      <c r="BLX32"/>
      <c r="BLY32"/>
      <c r="BLZ32"/>
      <c r="BMA32"/>
      <c r="BMB32"/>
      <c r="BMC32"/>
      <c r="BMD32"/>
      <c r="BME32"/>
      <c r="BMF32"/>
      <c r="BMG32"/>
      <c r="BMH32"/>
      <c r="BMI32"/>
      <c r="BMJ32"/>
      <c r="BMK32"/>
      <c r="BML32"/>
      <c r="BMM32"/>
      <c r="BMN32"/>
      <c r="BMO32"/>
      <c r="BMP32"/>
      <c r="BMQ32"/>
      <c r="BMR32"/>
      <c r="BMS32"/>
      <c r="BMT32"/>
      <c r="BMU32"/>
      <c r="BMV32"/>
      <c r="BMW32"/>
      <c r="BMX32"/>
      <c r="BMY32"/>
      <c r="BMZ32"/>
      <c r="BNA32"/>
      <c r="BNB32"/>
      <c r="BNC32"/>
      <c r="BND32"/>
      <c r="BNE32"/>
      <c r="BNF32"/>
      <c r="BNG32"/>
      <c r="BNH32"/>
      <c r="BNI32"/>
      <c r="BNJ32"/>
      <c r="BNK32"/>
      <c r="BNL32"/>
      <c r="BNM32"/>
      <c r="BNN32"/>
      <c r="BNO32"/>
      <c r="BNP32"/>
      <c r="BNQ32"/>
      <c r="BNR32"/>
      <c r="BNS32"/>
      <c r="BNT32"/>
      <c r="BNU32"/>
      <c r="BNV32"/>
      <c r="BNW32"/>
      <c r="BNX32"/>
      <c r="BNY32"/>
      <c r="BNZ32"/>
      <c r="BOA32"/>
      <c r="BOB32"/>
      <c r="BOC32"/>
      <c r="BOD32"/>
      <c r="BOE32"/>
      <c r="BOF32"/>
      <c r="BOG32"/>
      <c r="BOH32"/>
      <c r="BOI32"/>
      <c r="BOJ32"/>
      <c r="BOK32"/>
      <c r="BOL32"/>
      <c r="BOM32"/>
      <c r="BON32"/>
      <c r="BOO32"/>
      <c r="BOP32"/>
      <c r="BOQ32"/>
      <c r="BOR32"/>
      <c r="BOS32"/>
      <c r="BOT32"/>
      <c r="BOU32"/>
      <c r="BOV32"/>
      <c r="BOW32"/>
      <c r="BOX32"/>
      <c r="BOY32"/>
      <c r="BOZ32"/>
      <c r="BPA32"/>
      <c r="BPB32"/>
      <c r="BPC32"/>
      <c r="BPD32"/>
      <c r="BPE32"/>
      <c r="BPF32"/>
      <c r="BPG32"/>
      <c r="BPH32"/>
      <c r="BPI32"/>
      <c r="BPJ32"/>
      <c r="BPK32"/>
      <c r="BPL32"/>
      <c r="BPM32"/>
      <c r="BPN32"/>
      <c r="BPO32"/>
      <c r="BPP32"/>
      <c r="BPQ32"/>
      <c r="BPR32"/>
      <c r="BPS32"/>
      <c r="BPT32"/>
      <c r="BPU32"/>
      <c r="BPV32"/>
      <c r="BPW32"/>
      <c r="BPX32"/>
      <c r="BPY32"/>
      <c r="BPZ32"/>
      <c r="BQA32"/>
      <c r="BQB32"/>
      <c r="BQC32"/>
      <c r="BQD32"/>
      <c r="BQE32"/>
      <c r="BQF32"/>
      <c r="BQG32"/>
      <c r="BQH32"/>
      <c r="BQI32"/>
      <c r="BQJ32"/>
      <c r="BQK32"/>
      <c r="BQL32"/>
      <c r="BQM32"/>
      <c r="BQN32"/>
      <c r="BQO32"/>
      <c r="BQP32"/>
      <c r="BQQ32"/>
      <c r="BQR32"/>
      <c r="BQS32"/>
      <c r="BQT32"/>
      <c r="BQU32"/>
      <c r="BQV32"/>
      <c r="BQW32"/>
      <c r="BQX32"/>
      <c r="BQY32"/>
      <c r="BQZ32"/>
      <c r="BRA32"/>
      <c r="BRB32"/>
      <c r="BRC32"/>
      <c r="BRD32"/>
      <c r="BRE32"/>
      <c r="BRF32"/>
      <c r="BRG32"/>
      <c r="BRH32"/>
      <c r="BRI32"/>
      <c r="BRJ32"/>
      <c r="BRK32"/>
      <c r="BRL32"/>
      <c r="BRM32"/>
      <c r="BRN32"/>
      <c r="BRO32"/>
      <c r="BRP32"/>
      <c r="BRQ32"/>
      <c r="BRR32"/>
      <c r="BRS32"/>
      <c r="BRT32"/>
      <c r="BRU32"/>
      <c r="BRV32"/>
      <c r="BRW32"/>
      <c r="BRX32"/>
      <c r="BRY32"/>
      <c r="BRZ32"/>
      <c r="BSA32"/>
      <c r="BSB32"/>
      <c r="BSC32"/>
      <c r="BSD32"/>
      <c r="BSE32"/>
      <c r="BSF32"/>
      <c r="BSG32"/>
      <c r="BSH32"/>
      <c r="BSI32"/>
      <c r="BSJ32"/>
      <c r="BSK32"/>
      <c r="BSL32"/>
      <c r="BSM32"/>
      <c r="BSN32"/>
      <c r="BSO32"/>
      <c r="BSP32"/>
      <c r="BSQ32"/>
      <c r="BSR32"/>
      <c r="BSS32"/>
      <c r="BST32"/>
      <c r="BSU32"/>
      <c r="BSV32"/>
      <c r="BSW32"/>
      <c r="BSX32"/>
      <c r="BSY32"/>
      <c r="BSZ32"/>
      <c r="BTA32"/>
      <c r="BTB32"/>
      <c r="BTC32"/>
      <c r="BTD32"/>
      <c r="BTE32"/>
      <c r="BTF32"/>
      <c r="BTG32"/>
      <c r="BTH32"/>
      <c r="BTI32"/>
      <c r="BTJ32"/>
      <c r="BTK32"/>
      <c r="BTL32"/>
      <c r="BTM32"/>
      <c r="BTN32"/>
      <c r="BTO32"/>
      <c r="BTP32"/>
      <c r="BTQ32"/>
      <c r="BTR32"/>
      <c r="BTS32"/>
      <c r="BTT32"/>
      <c r="BTU32"/>
      <c r="BTV32"/>
      <c r="BTW32"/>
      <c r="BTX32"/>
      <c r="BTY32"/>
      <c r="BTZ32"/>
      <c r="BUA32"/>
      <c r="BUB32"/>
      <c r="BUC32"/>
      <c r="BUD32"/>
      <c r="BUE32"/>
      <c r="BUF32"/>
      <c r="BUG32"/>
      <c r="BUH32"/>
      <c r="BUI32"/>
      <c r="BUJ32"/>
      <c r="BUK32"/>
      <c r="BUL32"/>
      <c r="BUM32"/>
      <c r="BUN32"/>
      <c r="BUO32"/>
      <c r="BUP32"/>
      <c r="BUQ32"/>
      <c r="BUR32"/>
      <c r="BUS32"/>
      <c r="BUT32"/>
      <c r="BUU32"/>
      <c r="BUV32"/>
      <c r="BUW32"/>
      <c r="BUX32"/>
      <c r="BUY32"/>
      <c r="BUZ32"/>
      <c r="BVA32"/>
      <c r="BVB32"/>
      <c r="BVC32"/>
      <c r="BVD32"/>
      <c r="BVE32"/>
      <c r="BVF32"/>
      <c r="BVG32"/>
      <c r="BVH32"/>
      <c r="BVI32"/>
      <c r="BVJ32"/>
      <c r="BVK32"/>
      <c r="BVL32"/>
      <c r="BVM32"/>
      <c r="BVN32"/>
      <c r="BVO32"/>
      <c r="BVP32"/>
      <c r="BVQ32"/>
      <c r="BVR32"/>
      <c r="BVS32"/>
      <c r="BVT32"/>
      <c r="BVU32"/>
      <c r="BVV32"/>
      <c r="BVW32"/>
      <c r="BVX32"/>
      <c r="BVY32"/>
      <c r="BVZ32"/>
      <c r="BWA32"/>
      <c r="BWB32"/>
      <c r="BWC32"/>
      <c r="BWD32"/>
      <c r="BWE32"/>
      <c r="BWF32"/>
      <c r="BWG32"/>
      <c r="BWH32"/>
      <c r="BWI32"/>
      <c r="BWJ32"/>
      <c r="BWK32"/>
      <c r="BWL32"/>
      <c r="BWM32"/>
      <c r="BWN32"/>
      <c r="BWO32"/>
      <c r="BWP32"/>
      <c r="BWQ32"/>
      <c r="BWR32"/>
      <c r="BWS32"/>
      <c r="BWT32"/>
      <c r="BWU32"/>
      <c r="BWV32"/>
      <c r="BWW32"/>
      <c r="BWX32"/>
      <c r="BWY32"/>
      <c r="BWZ32"/>
      <c r="BXA32"/>
      <c r="BXB32"/>
      <c r="BXC32"/>
      <c r="BXD32"/>
      <c r="BXE32"/>
      <c r="BXF32"/>
      <c r="BXG32"/>
      <c r="BXH32"/>
      <c r="BXI32"/>
      <c r="BXJ32"/>
      <c r="BXK32"/>
      <c r="BXL32"/>
      <c r="BXM32"/>
      <c r="BXN32"/>
      <c r="BXO32"/>
      <c r="BXP32"/>
      <c r="BXQ32"/>
      <c r="BXR32"/>
      <c r="BXS32"/>
      <c r="BXT32"/>
      <c r="BXU32"/>
      <c r="BXV32"/>
      <c r="BXW32"/>
      <c r="BXX32"/>
      <c r="BXY32"/>
      <c r="BXZ32"/>
      <c r="BYA32"/>
      <c r="BYB32"/>
      <c r="BYC32"/>
      <c r="BYD32"/>
      <c r="BYE32"/>
      <c r="BYF32"/>
      <c r="BYG32"/>
      <c r="BYH32"/>
      <c r="BYI32"/>
      <c r="BYJ32"/>
      <c r="BYK32"/>
      <c r="BYL32"/>
      <c r="BYM32"/>
      <c r="BYN32"/>
      <c r="BYO32"/>
      <c r="BYP32"/>
      <c r="BYQ32"/>
      <c r="BYR32"/>
      <c r="BYS32"/>
      <c r="BYT32"/>
      <c r="BYU32"/>
      <c r="BYV32"/>
      <c r="BYW32"/>
      <c r="BYX32"/>
      <c r="BYY32"/>
      <c r="BYZ32"/>
      <c r="BZA32"/>
      <c r="BZB32"/>
      <c r="BZC32"/>
      <c r="BZD32"/>
      <c r="BZE32"/>
      <c r="BZF32"/>
      <c r="BZG32"/>
      <c r="BZH32"/>
      <c r="BZI32"/>
      <c r="BZJ32"/>
      <c r="BZK32"/>
      <c r="BZL32"/>
      <c r="BZM32"/>
      <c r="BZN32"/>
      <c r="BZO32"/>
      <c r="BZP32"/>
      <c r="BZQ32"/>
      <c r="BZR32"/>
      <c r="BZS32"/>
      <c r="BZT32"/>
      <c r="BZU32"/>
      <c r="BZV32"/>
      <c r="BZW32"/>
      <c r="BZX32"/>
      <c r="BZY32"/>
      <c r="BZZ32"/>
      <c r="CAA32"/>
      <c r="CAB32"/>
      <c r="CAC32"/>
      <c r="CAD32"/>
      <c r="CAE32"/>
      <c r="CAF32"/>
      <c r="CAG32"/>
      <c r="CAH32"/>
      <c r="CAI32"/>
      <c r="CAJ32"/>
      <c r="CAK32"/>
      <c r="CAL32"/>
      <c r="CAM32"/>
      <c r="CAN32"/>
      <c r="CAO32"/>
      <c r="CAP32"/>
      <c r="CAQ32"/>
      <c r="CAR32"/>
      <c r="CAS32"/>
      <c r="CAT32"/>
      <c r="CAU32"/>
      <c r="CAV32"/>
      <c r="CAW32"/>
      <c r="CAX32"/>
      <c r="CAY32"/>
      <c r="CAZ32"/>
      <c r="CBA32"/>
      <c r="CBB32"/>
      <c r="CBC32"/>
      <c r="CBD32"/>
      <c r="CBE32"/>
      <c r="CBF32"/>
      <c r="CBG32"/>
      <c r="CBH32"/>
      <c r="CBI32"/>
      <c r="CBJ32"/>
      <c r="CBK32"/>
      <c r="CBL32"/>
      <c r="CBM32"/>
      <c r="CBN32"/>
      <c r="CBO32"/>
      <c r="CBP32"/>
      <c r="CBQ32"/>
      <c r="CBR32"/>
      <c r="CBS32"/>
      <c r="CBT32"/>
      <c r="CBU32"/>
      <c r="CBV32"/>
      <c r="CBW32"/>
      <c r="CBX32"/>
      <c r="CBY32"/>
      <c r="CBZ32"/>
      <c r="CCA32"/>
      <c r="CCB32"/>
      <c r="CCC32"/>
      <c r="CCD32"/>
      <c r="CCE32"/>
      <c r="CCF32"/>
      <c r="CCG32"/>
      <c r="CCH32"/>
      <c r="CCI32"/>
      <c r="CCJ32"/>
      <c r="CCK32"/>
      <c r="CCL32"/>
      <c r="CCM32"/>
      <c r="CCN32"/>
      <c r="CCO32"/>
      <c r="CCP32"/>
      <c r="CCQ32"/>
      <c r="CCR32"/>
      <c r="CCS32"/>
      <c r="CCT32"/>
      <c r="CCU32"/>
      <c r="CCV32"/>
      <c r="CCW32"/>
      <c r="CCX32"/>
      <c r="CCY32"/>
      <c r="CCZ32"/>
      <c r="CDA32"/>
      <c r="CDB32"/>
      <c r="CDC32"/>
      <c r="CDD32"/>
      <c r="CDE32"/>
      <c r="CDF32"/>
      <c r="CDG32"/>
      <c r="CDH32"/>
      <c r="CDI32"/>
      <c r="CDJ32"/>
      <c r="CDK32"/>
      <c r="CDL32"/>
      <c r="CDM32"/>
      <c r="CDN32"/>
      <c r="CDO32"/>
      <c r="CDP32"/>
      <c r="CDQ32"/>
      <c r="CDR32"/>
      <c r="CDS32"/>
      <c r="CDT32"/>
      <c r="CDU32"/>
      <c r="CDV32"/>
      <c r="CDW32"/>
      <c r="CDX32"/>
      <c r="CDY32"/>
      <c r="CDZ32"/>
      <c r="CEA32"/>
      <c r="CEB32"/>
      <c r="CEC32"/>
      <c r="CED32"/>
      <c r="CEE32"/>
      <c r="CEF32"/>
      <c r="CEG32"/>
      <c r="CEH32"/>
      <c r="CEI32"/>
      <c r="CEJ32"/>
      <c r="CEK32"/>
      <c r="CEL32"/>
      <c r="CEM32"/>
      <c r="CEN32"/>
      <c r="CEO32"/>
      <c r="CEP32"/>
      <c r="CEQ32"/>
      <c r="CER32"/>
      <c r="CES32"/>
      <c r="CET32"/>
      <c r="CEU32"/>
      <c r="CEV32"/>
      <c r="CEW32"/>
      <c r="CEX32"/>
      <c r="CEY32"/>
      <c r="CEZ32"/>
      <c r="CFA32"/>
      <c r="CFB32"/>
      <c r="CFC32"/>
      <c r="CFD32"/>
      <c r="CFE32"/>
      <c r="CFF32"/>
      <c r="CFG32"/>
      <c r="CFH32"/>
      <c r="CFI32"/>
      <c r="CFJ32"/>
      <c r="CFK32"/>
      <c r="CFL32"/>
      <c r="CFM32"/>
      <c r="CFN32"/>
      <c r="CFO32"/>
      <c r="CFP32"/>
      <c r="CFQ32"/>
      <c r="CFR32"/>
      <c r="CFS32"/>
      <c r="CFT32"/>
      <c r="CFU32"/>
      <c r="CFV32"/>
      <c r="CFW32"/>
      <c r="CFX32"/>
      <c r="CFY32"/>
      <c r="CFZ32"/>
      <c r="CGA32"/>
      <c r="CGB32"/>
      <c r="CGC32"/>
      <c r="CGD32"/>
      <c r="CGE32"/>
      <c r="CGF32"/>
      <c r="CGG32"/>
      <c r="CGH32"/>
      <c r="CGI32"/>
      <c r="CGJ32"/>
      <c r="CGK32"/>
      <c r="CGL32"/>
      <c r="CGM32"/>
      <c r="CGN32"/>
      <c r="CGO32"/>
      <c r="CGP32"/>
      <c r="CGQ32"/>
      <c r="CGR32"/>
      <c r="CGS32"/>
      <c r="CGT32"/>
      <c r="CGU32"/>
      <c r="CGV32"/>
      <c r="CGW32"/>
      <c r="CGX32"/>
      <c r="CGY32"/>
      <c r="CGZ32"/>
      <c r="CHA32"/>
      <c r="CHB32"/>
      <c r="CHC32"/>
      <c r="CHD32"/>
      <c r="CHE32"/>
      <c r="CHF32"/>
      <c r="CHG32"/>
      <c r="CHH32"/>
      <c r="CHI32"/>
      <c r="CHJ32"/>
      <c r="CHK32"/>
      <c r="CHL32"/>
      <c r="CHM32"/>
      <c r="CHN32"/>
      <c r="CHO32"/>
      <c r="CHP32"/>
      <c r="CHQ32"/>
      <c r="CHR32"/>
      <c r="CHS32"/>
      <c r="CHT32"/>
      <c r="CHU32"/>
      <c r="CHV32"/>
      <c r="CHW32"/>
      <c r="CHX32"/>
      <c r="CHY32"/>
      <c r="CHZ32"/>
      <c r="CIA32"/>
      <c r="CIB32"/>
      <c r="CIC32"/>
      <c r="CID32"/>
      <c r="CIE32"/>
      <c r="CIF32"/>
      <c r="CIG32"/>
      <c r="CIH32"/>
      <c r="CII32"/>
      <c r="CIJ32"/>
      <c r="CIK32"/>
      <c r="CIL32"/>
      <c r="CIM32"/>
      <c r="CIN32"/>
      <c r="CIO32"/>
      <c r="CIP32"/>
      <c r="CIQ32"/>
      <c r="CIR32"/>
      <c r="CIS32"/>
      <c r="CIT32"/>
      <c r="CIU32"/>
      <c r="CIV32"/>
      <c r="CIW32"/>
      <c r="CIX32"/>
      <c r="CIY32"/>
      <c r="CIZ32"/>
      <c r="CJA32"/>
      <c r="CJB32"/>
      <c r="CJC32"/>
      <c r="CJD32"/>
      <c r="CJE32"/>
      <c r="CJF32"/>
      <c r="CJG32"/>
      <c r="CJH32"/>
      <c r="CJI32"/>
      <c r="CJJ32"/>
      <c r="CJK32"/>
      <c r="CJL32"/>
      <c r="CJM32"/>
      <c r="CJN32"/>
      <c r="CJO32"/>
      <c r="CJP32"/>
      <c r="CJQ32"/>
      <c r="CJR32"/>
      <c r="CJS32"/>
      <c r="CJT32"/>
      <c r="CJU32"/>
      <c r="CJV32"/>
      <c r="CJW32"/>
      <c r="CJX32"/>
      <c r="CJY32"/>
      <c r="CJZ32"/>
      <c r="CKA32"/>
      <c r="CKB32"/>
      <c r="CKC32"/>
      <c r="CKD32"/>
      <c r="CKE32"/>
      <c r="CKF32"/>
      <c r="CKG32"/>
      <c r="CKH32"/>
      <c r="CKI32"/>
      <c r="CKJ32"/>
      <c r="CKK32"/>
      <c r="CKL32"/>
      <c r="CKM32"/>
      <c r="CKN32"/>
      <c r="CKO32"/>
      <c r="CKP32"/>
      <c r="CKQ32"/>
      <c r="CKR32"/>
      <c r="CKS32"/>
      <c r="CKT32"/>
      <c r="CKU32"/>
      <c r="CKV32"/>
      <c r="CKW32"/>
      <c r="CKX32"/>
      <c r="CKY32"/>
      <c r="CKZ32"/>
      <c r="CLA32"/>
      <c r="CLB32"/>
      <c r="CLC32"/>
      <c r="CLD32"/>
      <c r="CLE32"/>
      <c r="CLF32"/>
      <c r="CLG32"/>
      <c r="CLH32"/>
      <c r="CLI32"/>
      <c r="CLJ32"/>
      <c r="CLK32"/>
      <c r="CLL32"/>
      <c r="CLM32"/>
      <c r="CLN32"/>
      <c r="CLO32"/>
      <c r="CLP32"/>
      <c r="CLQ32"/>
      <c r="CLR32"/>
      <c r="CLS32"/>
      <c r="CLT32"/>
      <c r="CLU32"/>
      <c r="CLV32"/>
      <c r="CLW32"/>
      <c r="CLX32"/>
      <c r="CLY32"/>
      <c r="CLZ32"/>
      <c r="CMA32"/>
      <c r="CMB32"/>
      <c r="CMC32"/>
      <c r="CMD32"/>
      <c r="CME32"/>
      <c r="CMF32"/>
      <c r="CMG32"/>
      <c r="CMH32"/>
      <c r="CMI32"/>
      <c r="CMJ32"/>
      <c r="CMK32"/>
      <c r="CML32"/>
      <c r="CMM32"/>
      <c r="CMN32"/>
      <c r="CMO32"/>
      <c r="CMP32"/>
      <c r="CMQ32"/>
      <c r="CMR32"/>
      <c r="CMS32"/>
      <c r="CMT32"/>
      <c r="CMU32"/>
      <c r="CMV32"/>
      <c r="CMW32"/>
      <c r="CMX32"/>
      <c r="CMY32"/>
      <c r="CMZ32"/>
      <c r="CNA32"/>
      <c r="CNB32"/>
      <c r="CNC32"/>
      <c r="CND32"/>
      <c r="CNE32"/>
      <c r="CNF32"/>
      <c r="CNG32"/>
      <c r="CNH32"/>
      <c r="CNI32"/>
      <c r="CNJ32"/>
      <c r="CNK32"/>
      <c r="CNL32"/>
      <c r="CNM32"/>
      <c r="CNN32"/>
      <c r="CNO32"/>
      <c r="CNP32"/>
      <c r="CNQ32"/>
      <c r="CNR32"/>
      <c r="CNS32"/>
      <c r="CNT32"/>
      <c r="CNU32"/>
      <c r="CNV32"/>
      <c r="CNW32"/>
      <c r="CNX32"/>
      <c r="CNY32"/>
      <c r="CNZ32"/>
      <c r="COA32"/>
      <c r="COB32"/>
      <c r="COC32"/>
      <c r="COD32"/>
      <c r="COE32"/>
      <c r="COF32"/>
      <c r="COG32"/>
      <c r="COH32"/>
      <c r="COI32"/>
      <c r="COJ32"/>
      <c r="COK32"/>
      <c r="COL32"/>
      <c r="COM32"/>
      <c r="CON32"/>
      <c r="COO32"/>
      <c r="COP32"/>
      <c r="COQ32"/>
      <c r="COR32"/>
      <c r="COS32"/>
      <c r="COT32"/>
      <c r="COU32"/>
      <c r="COV32"/>
      <c r="COW32"/>
      <c r="COX32"/>
      <c r="COY32"/>
      <c r="COZ32"/>
      <c r="CPA32"/>
      <c r="CPB32"/>
      <c r="CPC32"/>
      <c r="CPD32"/>
      <c r="CPE32"/>
      <c r="CPF32"/>
      <c r="CPG32"/>
      <c r="CPH32"/>
      <c r="CPI32"/>
      <c r="CPJ32"/>
      <c r="CPK32"/>
      <c r="CPL32"/>
      <c r="CPM32"/>
      <c r="CPN32"/>
      <c r="CPO32"/>
      <c r="CPP32"/>
      <c r="CPQ32"/>
      <c r="CPR32"/>
      <c r="CPS32"/>
      <c r="CPT32"/>
      <c r="CPU32"/>
      <c r="CPV32"/>
      <c r="CPW32"/>
      <c r="CPX32"/>
      <c r="CPY32"/>
      <c r="CPZ32"/>
      <c r="CQA32"/>
      <c r="CQB32"/>
      <c r="CQC32"/>
      <c r="CQD32"/>
      <c r="CQE32"/>
      <c r="CQF32"/>
      <c r="CQG32"/>
      <c r="CQH32"/>
      <c r="CQI32"/>
      <c r="CQJ32"/>
      <c r="CQK32"/>
      <c r="CQL32"/>
      <c r="CQM32"/>
      <c r="CQN32"/>
      <c r="CQO32"/>
      <c r="CQP32"/>
      <c r="CQQ32"/>
      <c r="CQR32"/>
      <c r="CQS32"/>
      <c r="CQT32"/>
      <c r="CQU32"/>
      <c r="CQV32"/>
      <c r="CQW32"/>
      <c r="CQX32"/>
      <c r="CQY32"/>
      <c r="CQZ32"/>
      <c r="CRA32"/>
      <c r="CRB32"/>
      <c r="CRC32"/>
      <c r="CRD32"/>
      <c r="CRE32"/>
      <c r="CRF32"/>
      <c r="CRG32"/>
      <c r="CRH32"/>
      <c r="CRI32"/>
      <c r="CRJ32"/>
      <c r="CRK32"/>
      <c r="CRL32"/>
      <c r="CRM32"/>
      <c r="CRN32"/>
      <c r="CRO32"/>
      <c r="CRP32"/>
      <c r="CRQ32"/>
      <c r="CRR32"/>
      <c r="CRS32"/>
      <c r="CRT32"/>
      <c r="CRU32"/>
      <c r="CRV32"/>
      <c r="CRW32"/>
      <c r="CRX32"/>
      <c r="CRY32"/>
      <c r="CRZ32"/>
      <c r="CSA32"/>
      <c r="CSB32"/>
      <c r="CSC32"/>
      <c r="CSD32"/>
      <c r="CSE32"/>
      <c r="CSF32"/>
      <c r="CSG32"/>
      <c r="CSH32"/>
      <c r="CSI32"/>
      <c r="CSJ32"/>
      <c r="CSK32"/>
      <c r="CSL32"/>
      <c r="CSM32"/>
      <c r="CSN32"/>
      <c r="CSO32"/>
      <c r="CSP32"/>
      <c r="CSQ32"/>
      <c r="CSR32"/>
      <c r="CSS32"/>
      <c r="CST32"/>
      <c r="CSU32"/>
      <c r="CSV32"/>
      <c r="CSW32"/>
      <c r="CSX32"/>
      <c r="CSY32"/>
      <c r="CSZ32"/>
      <c r="CTA32"/>
      <c r="CTB32"/>
      <c r="CTC32"/>
      <c r="CTD32"/>
      <c r="CTE32"/>
      <c r="CTF32"/>
      <c r="CTG32"/>
      <c r="CTH32"/>
      <c r="CTI32"/>
      <c r="CTJ32"/>
      <c r="CTK32"/>
      <c r="CTL32"/>
      <c r="CTM32"/>
      <c r="CTN32"/>
      <c r="CTO32"/>
      <c r="CTP32"/>
      <c r="CTQ32"/>
      <c r="CTR32"/>
      <c r="CTS32"/>
      <c r="CTT32"/>
      <c r="CTU32"/>
      <c r="CTV32"/>
      <c r="CTW32"/>
      <c r="CTX32"/>
      <c r="CTY32"/>
      <c r="CTZ32"/>
      <c r="CUA32"/>
      <c r="CUB32"/>
      <c r="CUC32"/>
      <c r="CUD32"/>
      <c r="CUE32"/>
      <c r="CUF32"/>
      <c r="CUG32"/>
      <c r="CUH32"/>
      <c r="CUI32"/>
      <c r="CUJ32"/>
      <c r="CUK32"/>
      <c r="CUL32"/>
      <c r="CUM32"/>
      <c r="CUN32"/>
      <c r="CUO32"/>
      <c r="CUP32"/>
      <c r="CUQ32"/>
      <c r="CUR32"/>
      <c r="CUS32"/>
      <c r="CUT32"/>
      <c r="CUU32"/>
      <c r="CUV32"/>
      <c r="CUW32"/>
      <c r="CUX32"/>
      <c r="CUY32"/>
      <c r="CUZ32"/>
      <c r="CVA32"/>
      <c r="CVB32"/>
      <c r="CVC32"/>
      <c r="CVD32"/>
      <c r="CVE32"/>
      <c r="CVF32"/>
      <c r="CVG32"/>
      <c r="CVH32"/>
      <c r="CVI32"/>
      <c r="CVJ32"/>
      <c r="CVK32"/>
      <c r="CVL32"/>
      <c r="CVM32"/>
      <c r="CVN32"/>
      <c r="CVO32"/>
      <c r="CVP32"/>
      <c r="CVQ32"/>
      <c r="CVR32"/>
      <c r="CVS32"/>
      <c r="CVT32"/>
      <c r="CVU32"/>
      <c r="CVV32"/>
      <c r="CVW32"/>
      <c r="CVX32"/>
      <c r="CVY32"/>
      <c r="CVZ32"/>
      <c r="CWA32"/>
      <c r="CWB32"/>
      <c r="CWC32"/>
      <c r="CWD32"/>
      <c r="CWE32"/>
      <c r="CWF32"/>
      <c r="CWG32"/>
      <c r="CWH32"/>
      <c r="CWI32"/>
      <c r="CWJ32"/>
      <c r="CWK32"/>
      <c r="CWL32"/>
      <c r="CWM32"/>
      <c r="CWN32"/>
      <c r="CWO32"/>
      <c r="CWP32"/>
      <c r="CWQ32"/>
      <c r="CWR32"/>
      <c r="CWS32"/>
      <c r="CWT32"/>
      <c r="CWU32"/>
      <c r="CWV32"/>
      <c r="CWW32"/>
      <c r="CWX32"/>
      <c r="CWY32"/>
      <c r="CWZ32"/>
      <c r="CXA32"/>
      <c r="CXB32"/>
      <c r="CXC32"/>
      <c r="CXD32"/>
      <c r="CXE32"/>
      <c r="CXF32"/>
      <c r="CXG32"/>
      <c r="CXH32"/>
      <c r="CXI32"/>
      <c r="CXJ32"/>
      <c r="CXK32"/>
      <c r="CXL32"/>
      <c r="CXM32"/>
      <c r="CXN32"/>
      <c r="CXO32"/>
      <c r="CXP32"/>
      <c r="CXQ32"/>
      <c r="CXR32"/>
      <c r="CXS32"/>
      <c r="CXT32"/>
      <c r="CXU32"/>
      <c r="CXV32"/>
      <c r="CXW32"/>
      <c r="CXX32"/>
      <c r="CXY32"/>
      <c r="CXZ32"/>
      <c r="CYA32"/>
      <c r="CYB32"/>
      <c r="CYC32"/>
      <c r="CYD32"/>
      <c r="CYE32"/>
      <c r="CYF32"/>
      <c r="CYG32"/>
      <c r="CYH32"/>
      <c r="CYI32"/>
      <c r="CYJ32"/>
      <c r="CYK32"/>
      <c r="CYL32"/>
      <c r="CYM32"/>
      <c r="CYN32"/>
      <c r="CYO32"/>
      <c r="CYP32"/>
      <c r="CYQ32"/>
      <c r="CYR32"/>
      <c r="CYS32"/>
      <c r="CYT32"/>
      <c r="CYU32"/>
      <c r="CYV32"/>
      <c r="CYW32"/>
      <c r="CYX32"/>
      <c r="CYY32"/>
      <c r="CYZ32"/>
      <c r="CZA32"/>
      <c r="CZB32"/>
      <c r="CZC32"/>
      <c r="CZD32"/>
      <c r="CZE32"/>
      <c r="CZF32"/>
      <c r="CZG32"/>
      <c r="CZH32"/>
      <c r="CZI32"/>
      <c r="CZJ32"/>
      <c r="CZK32"/>
      <c r="CZL32"/>
      <c r="CZM32"/>
      <c r="CZN32"/>
      <c r="CZO32"/>
      <c r="CZP32"/>
      <c r="CZQ32"/>
      <c r="CZR32"/>
      <c r="CZS32"/>
      <c r="CZT32"/>
      <c r="CZU32"/>
      <c r="CZV32"/>
      <c r="CZW32"/>
      <c r="CZX32"/>
      <c r="CZY32"/>
      <c r="CZZ32"/>
      <c r="DAA32"/>
      <c r="DAB32"/>
      <c r="DAC32"/>
      <c r="DAD32"/>
      <c r="DAE32"/>
      <c r="DAF32"/>
      <c r="DAG32"/>
      <c r="DAH32"/>
      <c r="DAI32"/>
      <c r="DAJ32"/>
      <c r="DAK32"/>
      <c r="DAL32"/>
      <c r="DAM32"/>
      <c r="DAN32"/>
      <c r="DAO32"/>
      <c r="DAP32"/>
      <c r="DAQ32"/>
      <c r="DAR32"/>
      <c r="DAS32"/>
      <c r="DAT32"/>
      <c r="DAU32"/>
      <c r="DAV32"/>
      <c r="DAW32"/>
      <c r="DAX32"/>
      <c r="DAY32"/>
      <c r="DAZ32"/>
      <c r="DBA32"/>
      <c r="DBB32"/>
      <c r="DBC32"/>
      <c r="DBD32"/>
      <c r="DBE32"/>
      <c r="DBF32"/>
      <c r="DBG32"/>
      <c r="DBH32"/>
      <c r="DBI32"/>
      <c r="DBJ32"/>
      <c r="DBK32"/>
      <c r="DBL32"/>
      <c r="DBM32"/>
      <c r="DBN32"/>
      <c r="DBO32"/>
      <c r="DBP32"/>
      <c r="DBQ32"/>
      <c r="DBR32"/>
      <c r="DBS32"/>
      <c r="DBT32"/>
      <c r="DBU32"/>
      <c r="DBV32"/>
      <c r="DBW32"/>
      <c r="DBX32"/>
      <c r="DBY32"/>
      <c r="DBZ32"/>
      <c r="DCA32"/>
      <c r="DCB32"/>
      <c r="DCC32"/>
      <c r="DCD32"/>
      <c r="DCE32"/>
      <c r="DCF32"/>
      <c r="DCG32"/>
      <c r="DCH32"/>
      <c r="DCI32"/>
      <c r="DCJ32"/>
      <c r="DCK32"/>
      <c r="DCL32"/>
      <c r="DCM32"/>
      <c r="DCN32"/>
      <c r="DCO32"/>
      <c r="DCP32"/>
      <c r="DCQ32"/>
      <c r="DCR32"/>
      <c r="DCS32"/>
      <c r="DCT32"/>
      <c r="DCU32"/>
      <c r="DCV32"/>
      <c r="DCW32"/>
      <c r="DCX32"/>
      <c r="DCY32"/>
      <c r="DCZ32"/>
      <c r="DDA32"/>
      <c r="DDB32"/>
      <c r="DDC32"/>
      <c r="DDD32"/>
      <c r="DDE32"/>
      <c r="DDF32"/>
      <c r="DDG32"/>
      <c r="DDH32"/>
      <c r="DDI32"/>
      <c r="DDJ32"/>
      <c r="DDK32"/>
      <c r="DDL32"/>
      <c r="DDM32"/>
      <c r="DDN32"/>
      <c r="DDO32"/>
      <c r="DDP32"/>
      <c r="DDQ32"/>
      <c r="DDR32"/>
      <c r="DDS32"/>
      <c r="DDT32"/>
      <c r="DDU32"/>
      <c r="DDV32"/>
      <c r="DDW32"/>
      <c r="DDX32"/>
      <c r="DDY32"/>
      <c r="DDZ32"/>
      <c r="DEA32"/>
      <c r="DEB32"/>
      <c r="DEC32"/>
      <c r="DED32"/>
      <c r="DEE32"/>
      <c r="DEF32"/>
      <c r="DEG32"/>
      <c r="DEH32"/>
      <c r="DEI32"/>
      <c r="DEJ32"/>
      <c r="DEK32"/>
      <c r="DEL32"/>
      <c r="DEM32"/>
      <c r="DEN32"/>
      <c r="DEO32"/>
      <c r="DEP32"/>
      <c r="DEQ32"/>
      <c r="DER32"/>
      <c r="DES32"/>
      <c r="DET32"/>
      <c r="DEU32"/>
      <c r="DEV32"/>
      <c r="DEW32"/>
      <c r="DEX32"/>
      <c r="DEY32"/>
      <c r="DEZ32"/>
      <c r="DFA32"/>
      <c r="DFB32"/>
      <c r="DFC32"/>
      <c r="DFD32"/>
      <c r="DFE32"/>
      <c r="DFF32"/>
      <c r="DFG32"/>
      <c r="DFH32"/>
      <c r="DFI32"/>
      <c r="DFJ32"/>
      <c r="DFK32"/>
      <c r="DFL32"/>
      <c r="DFM32"/>
      <c r="DFN32"/>
      <c r="DFO32"/>
      <c r="DFP32"/>
      <c r="DFQ32"/>
      <c r="DFR32"/>
      <c r="DFS32"/>
      <c r="DFT32"/>
      <c r="DFU32"/>
      <c r="DFV32"/>
      <c r="DFW32"/>
      <c r="DFX32"/>
      <c r="DFY32"/>
      <c r="DFZ32"/>
      <c r="DGA32"/>
      <c r="DGB32"/>
      <c r="DGC32"/>
      <c r="DGD32"/>
      <c r="DGE32"/>
      <c r="DGF32"/>
      <c r="DGG32"/>
      <c r="DGH32"/>
      <c r="DGI32"/>
      <c r="DGJ32"/>
      <c r="DGK32"/>
      <c r="DGL32"/>
      <c r="DGM32"/>
      <c r="DGN32"/>
      <c r="DGO32"/>
      <c r="DGP32"/>
      <c r="DGQ32"/>
      <c r="DGR32"/>
      <c r="DGS32"/>
      <c r="DGT32"/>
      <c r="DGU32"/>
      <c r="DGV32"/>
      <c r="DGW32"/>
      <c r="DGX32"/>
      <c r="DGY32"/>
      <c r="DGZ32"/>
      <c r="DHA32"/>
      <c r="DHB32"/>
      <c r="DHC32"/>
      <c r="DHD32"/>
      <c r="DHE32"/>
      <c r="DHF32"/>
      <c r="DHG32"/>
      <c r="DHH32"/>
      <c r="DHI32"/>
      <c r="DHJ32"/>
      <c r="DHK32"/>
      <c r="DHL32"/>
      <c r="DHM32"/>
      <c r="DHN32"/>
      <c r="DHO32"/>
      <c r="DHP32"/>
      <c r="DHQ32"/>
      <c r="DHR32"/>
      <c r="DHS32"/>
      <c r="DHT32"/>
      <c r="DHU32"/>
      <c r="DHV32"/>
      <c r="DHW32"/>
      <c r="DHX32"/>
      <c r="DHY32"/>
      <c r="DHZ32"/>
      <c r="DIA32"/>
      <c r="DIB32"/>
      <c r="DIC32"/>
      <c r="DID32"/>
      <c r="DIE32"/>
      <c r="DIF32"/>
      <c r="DIG32"/>
      <c r="DIH32"/>
      <c r="DII32"/>
      <c r="DIJ32"/>
      <c r="DIK32"/>
      <c r="DIL32"/>
      <c r="DIM32"/>
      <c r="DIN32"/>
      <c r="DIO32"/>
      <c r="DIP32"/>
      <c r="DIQ32"/>
      <c r="DIR32"/>
      <c r="DIS32"/>
      <c r="DIT32"/>
      <c r="DIU32"/>
      <c r="DIV32"/>
      <c r="DIW32"/>
      <c r="DIX32"/>
      <c r="DIY32"/>
      <c r="DIZ32"/>
      <c r="DJA32"/>
      <c r="DJB32"/>
      <c r="DJC32"/>
      <c r="DJD32"/>
      <c r="DJE32"/>
      <c r="DJF32"/>
      <c r="DJG32"/>
      <c r="DJH32"/>
      <c r="DJI32"/>
      <c r="DJJ32"/>
      <c r="DJK32"/>
      <c r="DJL32"/>
      <c r="DJM32"/>
      <c r="DJN32"/>
      <c r="DJO32"/>
      <c r="DJP32"/>
      <c r="DJQ32"/>
      <c r="DJR32"/>
      <c r="DJS32"/>
      <c r="DJT32"/>
      <c r="DJU32"/>
      <c r="DJV32"/>
      <c r="DJW32"/>
      <c r="DJX32"/>
      <c r="DJY32"/>
      <c r="DJZ32"/>
      <c r="DKA32"/>
      <c r="DKB32"/>
      <c r="DKC32"/>
      <c r="DKD32"/>
      <c r="DKE32"/>
      <c r="DKF32"/>
      <c r="DKG32"/>
      <c r="DKH32"/>
      <c r="DKI32"/>
      <c r="DKJ32"/>
      <c r="DKK32"/>
      <c r="DKL32"/>
      <c r="DKM32"/>
      <c r="DKN32"/>
      <c r="DKO32"/>
      <c r="DKP32"/>
      <c r="DKQ32"/>
      <c r="DKR32"/>
      <c r="DKS32"/>
      <c r="DKT32"/>
      <c r="DKU32"/>
      <c r="DKV32"/>
      <c r="DKW32"/>
      <c r="DKX32"/>
      <c r="DKY32"/>
      <c r="DKZ32"/>
      <c r="DLA32"/>
      <c r="DLB32"/>
      <c r="DLC32"/>
      <c r="DLD32"/>
      <c r="DLE32"/>
      <c r="DLF32"/>
      <c r="DLG32"/>
      <c r="DLH32"/>
      <c r="DLI32"/>
      <c r="DLJ32"/>
      <c r="DLK32"/>
      <c r="DLL32"/>
      <c r="DLM32"/>
      <c r="DLN32"/>
      <c r="DLO32"/>
      <c r="DLP32"/>
      <c r="DLQ32"/>
      <c r="DLR32"/>
      <c r="DLS32"/>
      <c r="DLT32"/>
      <c r="DLU32"/>
      <c r="DLV32"/>
      <c r="DLW32"/>
      <c r="DLX32"/>
      <c r="DLY32"/>
      <c r="DLZ32"/>
      <c r="DMA32"/>
      <c r="DMB32"/>
      <c r="DMC32"/>
      <c r="DMD32"/>
      <c r="DME32"/>
      <c r="DMF32"/>
      <c r="DMG32"/>
      <c r="DMH32"/>
      <c r="DMI32"/>
      <c r="DMJ32"/>
      <c r="DMK32"/>
      <c r="DML32"/>
      <c r="DMM32"/>
      <c r="DMN32"/>
      <c r="DMO32"/>
      <c r="DMP32"/>
      <c r="DMQ32"/>
      <c r="DMR32"/>
      <c r="DMS32"/>
      <c r="DMT32"/>
      <c r="DMU32"/>
      <c r="DMV32"/>
      <c r="DMW32"/>
      <c r="DMX32"/>
      <c r="DMY32"/>
      <c r="DMZ32"/>
      <c r="DNA32"/>
      <c r="DNB32"/>
      <c r="DNC32"/>
      <c r="DND32"/>
      <c r="DNE32"/>
      <c r="DNF32"/>
      <c r="DNG32"/>
      <c r="DNH32"/>
      <c r="DNI32"/>
      <c r="DNJ32"/>
      <c r="DNK32"/>
      <c r="DNL32"/>
      <c r="DNM32"/>
      <c r="DNN32"/>
      <c r="DNO32"/>
      <c r="DNP32"/>
      <c r="DNQ32"/>
      <c r="DNR32"/>
      <c r="DNS32"/>
      <c r="DNT32"/>
      <c r="DNU32"/>
      <c r="DNV32"/>
      <c r="DNW32"/>
      <c r="DNX32"/>
      <c r="DNY32"/>
      <c r="DNZ32"/>
      <c r="DOA32"/>
      <c r="DOB32"/>
      <c r="DOC32"/>
      <c r="DOD32"/>
      <c r="DOE32"/>
      <c r="DOF32"/>
      <c r="DOG32"/>
      <c r="DOH32"/>
      <c r="DOI32"/>
      <c r="DOJ32"/>
      <c r="DOK32"/>
      <c r="DOL32"/>
      <c r="DOM32"/>
      <c r="DON32"/>
      <c r="DOO32"/>
      <c r="DOP32"/>
      <c r="DOQ32"/>
      <c r="DOR32"/>
      <c r="DOS32"/>
      <c r="DOT32"/>
      <c r="DOU32"/>
      <c r="DOV32"/>
      <c r="DOW32"/>
      <c r="DOX32"/>
      <c r="DOY32"/>
      <c r="DOZ32"/>
      <c r="DPA32"/>
      <c r="DPB32"/>
      <c r="DPC32"/>
      <c r="DPD32"/>
      <c r="DPE32"/>
      <c r="DPF32"/>
      <c r="DPG32"/>
      <c r="DPH32"/>
      <c r="DPI32"/>
      <c r="DPJ32"/>
      <c r="DPK32"/>
      <c r="DPL32"/>
      <c r="DPM32"/>
      <c r="DPN32"/>
      <c r="DPO32"/>
      <c r="DPP32"/>
      <c r="DPQ32"/>
      <c r="DPR32"/>
      <c r="DPS32"/>
      <c r="DPT32"/>
      <c r="DPU32"/>
      <c r="DPV32"/>
      <c r="DPW32"/>
      <c r="DPX32"/>
      <c r="DPY32"/>
      <c r="DPZ32"/>
      <c r="DQA32"/>
      <c r="DQB32"/>
      <c r="DQC32"/>
      <c r="DQD32"/>
      <c r="DQE32"/>
      <c r="DQF32"/>
      <c r="DQG32"/>
      <c r="DQH32"/>
      <c r="DQI32"/>
      <c r="DQJ32"/>
      <c r="DQK32"/>
      <c r="DQL32"/>
      <c r="DQM32"/>
      <c r="DQN32"/>
      <c r="DQO32"/>
      <c r="DQP32"/>
      <c r="DQQ32"/>
      <c r="DQR32"/>
      <c r="DQS32"/>
      <c r="DQT32"/>
      <c r="DQU32"/>
      <c r="DQV32"/>
      <c r="DQW32"/>
      <c r="DQX32"/>
      <c r="DQY32"/>
      <c r="DQZ32"/>
      <c r="DRA32"/>
      <c r="DRB32"/>
      <c r="DRC32"/>
      <c r="DRD32"/>
      <c r="DRE32"/>
      <c r="DRF32"/>
      <c r="DRG32"/>
      <c r="DRH32"/>
      <c r="DRI32"/>
      <c r="DRJ32"/>
      <c r="DRK32"/>
      <c r="DRL32"/>
      <c r="DRM32"/>
      <c r="DRN32"/>
      <c r="DRO32"/>
      <c r="DRP32"/>
      <c r="DRQ32"/>
      <c r="DRR32"/>
      <c r="DRS32"/>
      <c r="DRT32"/>
      <c r="DRU32"/>
      <c r="DRV32"/>
      <c r="DRW32"/>
      <c r="DRX32"/>
      <c r="DRY32"/>
      <c r="DRZ32"/>
      <c r="DSA32"/>
      <c r="DSB32"/>
      <c r="DSC32"/>
      <c r="DSD32"/>
      <c r="DSE32"/>
      <c r="DSF32"/>
      <c r="DSG32"/>
      <c r="DSH32"/>
      <c r="DSI32"/>
      <c r="DSJ32"/>
      <c r="DSK32"/>
      <c r="DSL32"/>
      <c r="DSM32"/>
      <c r="DSN32"/>
      <c r="DSO32"/>
      <c r="DSP32"/>
      <c r="DSQ32"/>
      <c r="DSR32"/>
      <c r="DSS32"/>
      <c r="DST32"/>
      <c r="DSU32"/>
      <c r="DSV32"/>
      <c r="DSW32"/>
      <c r="DSX32"/>
      <c r="DSY32"/>
      <c r="DSZ32"/>
      <c r="DTA32"/>
      <c r="DTB32"/>
      <c r="DTC32"/>
      <c r="DTD32"/>
      <c r="DTE32"/>
      <c r="DTF32"/>
      <c r="DTG32"/>
      <c r="DTH32"/>
      <c r="DTI32"/>
      <c r="DTJ32"/>
      <c r="DTK32"/>
      <c r="DTL32"/>
      <c r="DTM32"/>
      <c r="DTN32"/>
      <c r="DTO32"/>
      <c r="DTP32"/>
      <c r="DTQ32"/>
      <c r="DTR32"/>
      <c r="DTS32"/>
      <c r="DTT32"/>
      <c r="DTU32"/>
      <c r="DTV32"/>
      <c r="DTW32"/>
      <c r="DTX32"/>
      <c r="DTY32"/>
      <c r="DTZ32"/>
      <c r="DUA32"/>
      <c r="DUB32"/>
      <c r="DUC32"/>
      <c r="DUD32"/>
      <c r="DUE32"/>
      <c r="DUF32"/>
      <c r="DUG32"/>
      <c r="DUH32"/>
      <c r="DUI32"/>
      <c r="DUJ32"/>
      <c r="DUK32"/>
      <c r="DUL32"/>
      <c r="DUM32"/>
      <c r="DUN32"/>
      <c r="DUO32"/>
      <c r="DUP32"/>
      <c r="DUQ32"/>
      <c r="DUR32"/>
      <c r="DUS32"/>
      <c r="DUT32"/>
      <c r="DUU32"/>
      <c r="DUV32"/>
      <c r="DUW32"/>
      <c r="DUX32"/>
      <c r="DUY32"/>
      <c r="DUZ32"/>
      <c r="DVA32"/>
      <c r="DVB32"/>
      <c r="DVC32"/>
      <c r="DVD32"/>
      <c r="DVE32"/>
      <c r="DVF32"/>
      <c r="DVG32"/>
      <c r="DVH32"/>
      <c r="DVI32"/>
      <c r="DVJ32"/>
      <c r="DVK32"/>
      <c r="DVL32"/>
      <c r="DVM32"/>
      <c r="DVN32"/>
      <c r="DVO32"/>
      <c r="DVP32"/>
      <c r="DVQ32"/>
      <c r="DVR32"/>
      <c r="DVS32"/>
      <c r="DVT32"/>
      <c r="DVU32"/>
      <c r="DVV32"/>
      <c r="DVW32"/>
      <c r="DVX32"/>
      <c r="DVY32"/>
      <c r="DVZ32"/>
      <c r="DWA32"/>
      <c r="DWB32"/>
      <c r="DWC32"/>
      <c r="DWD32"/>
      <c r="DWE32"/>
      <c r="DWF32"/>
      <c r="DWG32"/>
      <c r="DWH32"/>
      <c r="DWI32"/>
      <c r="DWJ32"/>
      <c r="DWK32"/>
      <c r="DWL32"/>
      <c r="DWM32"/>
      <c r="DWN32"/>
      <c r="DWO32"/>
      <c r="DWP32"/>
      <c r="DWQ32"/>
      <c r="DWR32"/>
      <c r="DWS32"/>
      <c r="DWT32"/>
      <c r="DWU32"/>
      <c r="DWV32"/>
      <c r="DWW32"/>
      <c r="DWX32"/>
      <c r="DWY32"/>
      <c r="DWZ32"/>
      <c r="DXA32"/>
      <c r="DXB32"/>
      <c r="DXC32"/>
      <c r="DXD32"/>
      <c r="DXE32"/>
      <c r="DXF32"/>
      <c r="DXG32"/>
      <c r="DXH32"/>
      <c r="DXI32"/>
      <c r="DXJ32"/>
      <c r="DXK32"/>
      <c r="DXL32"/>
      <c r="DXM32"/>
      <c r="DXN32"/>
      <c r="DXO32"/>
      <c r="DXP32"/>
      <c r="DXQ32"/>
      <c r="DXR32"/>
      <c r="DXS32"/>
      <c r="DXT32"/>
      <c r="DXU32"/>
      <c r="DXV32"/>
      <c r="DXW32"/>
      <c r="DXX32"/>
      <c r="DXY32"/>
      <c r="DXZ32"/>
      <c r="DYA32"/>
      <c r="DYB32"/>
      <c r="DYC32"/>
      <c r="DYD32"/>
      <c r="DYE32"/>
      <c r="DYF32"/>
      <c r="DYG32"/>
      <c r="DYH32"/>
      <c r="DYI32"/>
      <c r="DYJ32"/>
      <c r="DYK32"/>
      <c r="DYL32"/>
      <c r="DYM32"/>
      <c r="DYN32"/>
      <c r="DYO32"/>
      <c r="DYP32"/>
      <c r="DYQ32"/>
      <c r="DYR32"/>
      <c r="DYS32"/>
      <c r="DYT32"/>
      <c r="DYU32"/>
      <c r="DYV32"/>
      <c r="DYW32"/>
      <c r="DYX32"/>
      <c r="DYY32"/>
      <c r="DYZ32"/>
      <c r="DZA32"/>
      <c r="DZB32"/>
      <c r="DZC32"/>
      <c r="DZD32"/>
      <c r="DZE32"/>
      <c r="DZF32"/>
      <c r="DZG32"/>
      <c r="DZH32"/>
      <c r="DZI32"/>
      <c r="DZJ32"/>
      <c r="DZK32"/>
      <c r="DZL32"/>
      <c r="DZM32"/>
      <c r="DZN32"/>
      <c r="DZO32"/>
      <c r="DZP32"/>
      <c r="DZQ32"/>
      <c r="DZR32"/>
      <c r="DZS32"/>
      <c r="DZT32"/>
      <c r="DZU32"/>
      <c r="DZV32"/>
      <c r="DZW32"/>
      <c r="DZX32"/>
      <c r="DZY32"/>
      <c r="DZZ32"/>
      <c r="EAA32"/>
      <c r="EAB32"/>
      <c r="EAC32"/>
      <c r="EAD32"/>
      <c r="EAE32"/>
      <c r="EAF32"/>
      <c r="EAG32"/>
      <c r="EAH32"/>
      <c r="EAI32"/>
      <c r="EAJ32"/>
      <c r="EAK32"/>
      <c r="EAL32"/>
      <c r="EAM32"/>
      <c r="EAN32"/>
      <c r="EAO32"/>
      <c r="EAP32"/>
      <c r="EAQ32"/>
      <c r="EAR32"/>
      <c r="EAS32"/>
      <c r="EAT32"/>
      <c r="EAU32"/>
      <c r="EAV32"/>
      <c r="EAW32"/>
      <c r="EAX32"/>
      <c r="EAY32"/>
      <c r="EAZ32"/>
      <c r="EBA32"/>
      <c r="EBB32"/>
      <c r="EBC32"/>
      <c r="EBD32"/>
      <c r="EBE32"/>
      <c r="EBF32"/>
      <c r="EBG32"/>
      <c r="EBH32"/>
      <c r="EBI32"/>
      <c r="EBJ32"/>
      <c r="EBK32"/>
      <c r="EBL32"/>
      <c r="EBM32"/>
      <c r="EBN32"/>
      <c r="EBO32"/>
      <c r="EBP32"/>
      <c r="EBQ32"/>
      <c r="EBR32"/>
      <c r="EBS32"/>
      <c r="EBT32"/>
      <c r="EBU32"/>
      <c r="EBV32"/>
      <c r="EBW32"/>
      <c r="EBX32"/>
      <c r="EBY32"/>
      <c r="EBZ32"/>
      <c r="ECA32"/>
      <c r="ECB32"/>
      <c r="ECC32"/>
      <c r="ECD32"/>
      <c r="ECE32"/>
      <c r="ECF32"/>
      <c r="ECG32"/>
      <c r="ECH32"/>
      <c r="ECI32"/>
      <c r="ECJ32"/>
      <c r="ECK32"/>
      <c r="ECL32"/>
      <c r="ECM32"/>
      <c r="ECN32"/>
      <c r="ECO32"/>
      <c r="ECP32"/>
      <c r="ECQ32"/>
      <c r="ECR32"/>
      <c r="ECS32"/>
      <c r="ECT32"/>
      <c r="ECU32"/>
      <c r="ECV32"/>
      <c r="ECW32"/>
      <c r="ECX32"/>
      <c r="ECY32"/>
      <c r="ECZ32"/>
      <c r="EDA32"/>
      <c r="EDB32"/>
      <c r="EDC32"/>
      <c r="EDD32"/>
      <c r="EDE32"/>
      <c r="EDF32"/>
      <c r="EDG32"/>
      <c r="EDH32"/>
      <c r="EDI32"/>
      <c r="EDJ32"/>
      <c r="EDK32"/>
      <c r="EDL32"/>
      <c r="EDM32"/>
      <c r="EDN32"/>
      <c r="EDO32"/>
      <c r="EDP32"/>
      <c r="EDQ32"/>
      <c r="EDR32"/>
      <c r="EDS32"/>
      <c r="EDT32"/>
      <c r="EDU32"/>
      <c r="EDV32"/>
      <c r="EDW32"/>
      <c r="EDX32"/>
      <c r="EDY32"/>
      <c r="EDZ32"/>
      <c r="EEA32"/>
      <c r="EEB32"/>
      <c r="EEC32"/>
      <c r="EED32"/>
      <c r="EEE32"/>
      <c r="EEF32"/>
      <c r="EEG32"/>
      <c r="EEH32"/>
      <c r="EEI32"/>
      <c r="EEJ32"/>
      <c r="EEK32"/>
      <c r="EEL32"/>
      <c r="EEM32"/>
      <c r="EEN32"/>
      <c r="EEO32"/>
      <c r="EEP32"/>
      <c r="EEQ32"/>
      <c r="EER32"/>
      <c r="EES32"/>
      <c r="EET32"/>
      <c r="EEU32"/>
      <c r="EEV32"/>
      <c r="EEW32"/>
      <c r="EEX32"/>
      <c r="EEY32"/>
      <c r="EEZ32"/>
      <c r="EFA32"/>
      <c r="EFB32"/>
      <c r="EFC32"/>
      <c r="EFD32"/>
      <c r="EFE32"/>
      <c r="EFF32"/>
      <c r="EFG32"/>
      <c r="EFH32"/>
      <c r="EFI32"/>
      <c r="EFJ32"/>
      <c r="EFK32"/>
      <c r="EFL32"/>
      <c r="EFM32"/>
      <c r="EFN32"/>
      <c r="EFO32"/>
      <c r="EFP32"/>
      <c r="EFQ32"/>
      <c r="EFR32"/>
      <c r="EFS32"/>
      <c r="EFT32"/>
      <c r="EFU32"/>
      <c r="EFV32"/>
      <c r="EFW32"/>
      <c r="EFX32"/>
      <c r="EFY32"/>
      <c r="EFZ32"/>
      <c r="EGA32"/>
      <c r="EGB32"/>
      <c r="EGC32"/>
      <c r="EGD32"/>
      <c r="EGE32"/>
      <c r="EGF32"/>
      <c r="EGG32"/>
      <c r="EGH32"/>
      <c r="EGI32"/>
      <c r="EGJ32"/>
      <c r="EGK32"/>
      <c r="EGL32"/>
      <c r="EGM32"/>
      <c r="EGN32"/>
      <c r="EGO32"/>
      <c r="EGP32"/>
      <c r="EGQ32"/>
      <c r="EGR32"/>
      <c r="EGS32"/>
      <c r="EGT32"/>
      <c r="EGU32"/>
      <c r="EGV32"/>
      <c r="EGW32"/>
      <c r="EGX32"/>
      <c r="EGY32"/>
      <c r="EGZ32"/>
      <c r="EHA32"/>
      <c r="EHB32"/>
      <c r="EHC32"/>
      <c r="EHD32"/>
      <c r="EHE32"/>
      <c r="EHF32"/>
      <c r="EHG32"/>
      <c r="EHH32"/>
      <c r="EHI32"/>
      <c r="EHJ32"/>
      <c r="EHK32"/>
      <c r="EHL32"/>
      <c r="EHM32"/>
      <c r="EHN32"/>
      <c r="EHO32"/>
      <c r="EHP32"/>
      <c r="EHQ32"/>
      <c r="EHR32"/>
      <c r="EHS32"/>
      <c r="EHT32"/>
      <c r="EHU32"/>
      <c r="EHV32"/>
      <c r="EHW32"/>
      <c r="EHX32"/>
      <c r="EHY32"/>
      <c r="EHZ32"/>
      <c r="EIA32"/>
      <c r="EIB32"/>
      <c r="EIC32"/>
      <c r="EID32"/>
      <c r="EIE32"/>
      <c r="EIF32"/>
      <c r="EIG32"/>
      <c r="EIH32"/>
      <c r="EII32"/>
      <c r="EIJ32"/>
      <c r="EIK32"/>
      <c r="EIL32"/>
      <c r="EIM32"/>
      <c r="EIN32"/>
      <c r="EIO32"/>
      <c r="EIP32"/>
      <c r="EIQ32"/>
      <c r="EIR32"/>
      <c r="EIS32"/>
      <c r="EIT32"/>
      <c r="EIU32"/>
      <c r="EIV32"/>
      <c r="EIW32"/>
      <c r="EIX32"/>
      <c r="EIY32"/>
      <c r="EIZ32"/>
      <c r="EJA32"/>
      <c r="EJB32"/>
      <c r="EJC32"/>
      <c r="EJD32"/>
      <c r="EJE32"/>
      <c r="EJF32"/>
      <c r="EJG32"/>
      <c r="EJH32"/>
      <c r="EJI32"/>
      <c r="EJJ32"/>
      <c r="EJK32"/>
      <c r="EJL32"/>
      <c r="EJM32"/>
      <c r="EJN32"/>
      <c r="EJO32"/>
      <c r="EJP32"/>
      <c r="EJQ32"/>
      <c r="EJR32"/>
      <c r="EJS32"/>
      <c r="EJT32"/>
      <c r="EJU32"/>
      <c r="EJV32"/>
      <c r="EJW32"/>
      <c r="EJX32"/>
      <c r="EJY32"/>
      <c r="EJZ32"/>
      <c r="EKA32"/>
      <c r="EKB32"/>
      <c r="EKC32"/>
      <c r="EKD32"/>
      <c r="EKE32"/>
      <c r="EKF32"/>
      <c r="EKG32"/>
      <c r="EKH32"/>
      <c r="EKI32"/>
      <c r="EKJ32"/>
      <c r="EKK32"/>
      <c r="EKL32"/>
      <c r="EKM32"/>
      <c r="EKN32"/>
      <c r="EKO32"/>
      <c r="EKP32"/>
      <c r="EKQ32"/>
      <c r="EKR32"/>
      <c r="EKS32"/>
      <c r="EKT32"/>
      <c r="EKU32"/>
      <c r="EKV32"/>
      <c r="EKW32"/>
      <c r="EKX32"/>
      <c r="EKY32"/>
      <c r="EKZ32"/>
      <c r="ELA32"/>
      <c r="ELB32"/>
      <c r="ELC32"/>
      <c r="ELD32"/>
      <c r="ELE32"/>
      <c r="ELF32"/>
      <c r="ELG32"/>
      <c r="ELH32"/>
      <c r="ELI32"/>
      <c r="ELJ32"/>
      <c r="ELK32"/>
      <c r="ELL32"/>
      <c r="ELM32"/>
      <c r="ELN32"/>
      <c r="ELO32"/>
      <c r="ELP32"/>
      <c r="ELQ32"/>
      <c r="ELR32"/>
      <c r="ELS32"/>
      <c r="ELT32"/>
      <c r="ELU32"/>
      <c r="ELV32"/>
      <c r="ELW32"/>
      <c r="ELX32"/>
      <c r="ELY32"/>
      <c r="ELZ32"/>
      <c r="EMA32"/>
      <c r="EMB32"/>
      <c r="EMC32"/>
      <c r="EMD32"/>
      <c r="EME32"/>
      <c r="EMF32"/>
      <c r="EMG32"/>
      <c r="EMH32"/>
      <c r="EMI32"/>
      <c r="EMJ32"/>
      <c r="EMK32"/>
      <c r="EML32"/>
      <c r="EMM32"/>
      <c r="EMN32"/>
      <c r="EMO32"/>
      <c r="EMP32"/>
      <c r="EMQ32"/>
      <c r="EMR32"/>
      <c r="EMS32"/>
      <c r="EMT32"/>
      <c r="EMU32"/>
      <c r="EMV32"/>
      <c r="EMW32"/>
      <c r="EMX32"/>
      <c r="EMY32"/>
      <c r="EMZ32"/>
      <c r="ENA32"/>
      <c r="ENB32"/>
      <c r="ENC32"/>
      <c r="END32"/>
      <c r="ENE32"/>
      <c r="ENF32"/>
      <c r="ENG32"/>
      <c r="ENH32"/>
      <c r="ENI32"/>
      <c r="ENJ32"/>
      <c r="ENK32"/>
      <c r="ENL32"/>
      <c r="ENM32"/>
      <c r="ENN32"/>
      <c r="ENO32"/>
      <c r="ENP32"/>
      <c r="ENQ32"/>
      <c r="ENR32"/>
      <c r="ENS32"/>
      <c r="ENT32"/>
      <c r="ENU32"/>
      <c r="ENV32"/>
      <c r="ENW32"/>
      <c r="ENX32"/>
      <c r="ENY32"/>
      <c r="ENZ32"/>
      <c r="EOA32"/>
      <c r="EOB32"/>
      <c r="EOC32"/>
      <c r="EOD32"/>
      <c r="EOE32"/>
      <c r="EOF32"/>
      <c r="EOG32"/>
      <c r="EOH32"/>
      <c r="EOI32"/>
      <c r="EOJ32"/>
      <c r="EOK32"/>
      <c r="EOL32"/>
      <c r="EOM32"/>
      <c r="EON32"/>
      <c r="EOO32"/>
      <c r="EOP32"/>
      <c r="EOQ32"/>
      <c r="EOR32"/>
      <c r="EOS32"/>
      <c r="EOT32"/>
      <c r="EOU32"/>
      <c r="EOV32"/>
      <c r="EOW32"/>
      <c r="EOX32"/>
      <c r="EOY32"/>
      <c r="EOZ32"/>
      <c r="EPA32"/>
      <c r="EPB32"/>
      <c r="EPC32"/>
      <c r="EPD32"/>
      <c r="EPE32"/>
      <c r="EPF32"/>
      <c r="EPG32"/>
      <c r="EPH32"/>
      <c r="EPI32"/>
      <c r="EPJ32"/>
      <c r="EPK32"/>
      <c r="EPL32"/>
      <c r="EPM32"/>
      <c r="EPN32"/>
      <c r="EPO32"/>
      <c r="EPP32"/>
      <c r="EPQ32"/>
      <c r="EPR32"/>
      <c r="EPS32"/>
      <c r="EPT32"/>
      <c r="EPU32"/>
      <c r="EPV32"/>
      <c r="EPW32"/>
      <c r="EPX32"/>
      <c r="EPY32"/>
      <c r="EPZ32"/>
      <c r="EQA32"/>
      <c r="EQB32"/>
      <c r="EQC32"/>
      <c r="EQD32"/>
      <c r="EQE32"/>
      <c r="EQF32"/>
      <c r="EQG32"/>
      <c r="EQH32"/>
      <c r="EQI32"/>
      <c r="EQJ32"/>
      <c r="EQK32"/>
      <c r="EQL32"/>
      <c r="EQM32"/>
      <c r="EQN32"/>
      <c r="EQO32"/>
      <c r="EQP32"/>
      <c r="EQQ32"/>
      <c r="EQR32"/>
      <c r="EQS32"/>
      <c r="EQT32"/>
      <c r="EQU32"/>
      <c r="EQV32"/>
      <c r="EQW32"/>
      <c r="EQX32"/>
      <c r="EQY32"/>
      <c r="EQZ32"/>
      <c r="ERA32"/>
      <c r="ERB32"/>
      <c r="ERC32"/>
      <c r="ERD32"/>
      <c r="ERE32"/>
      <c r="ERF32"/>
      <c r="ERG32"/>
      <c r="ERH32"/>
      <c r="ERI32"/>
      <c r="ERJ32"/>
      <c r="ERK32"/>
      <c r="ERL32"/>
      <c r="ERM32"/>
      <c r="ERN32"/>
      <c r="ERO32"/>
      <c r="ERP32"/>
      <c r="ERQ32"/>
      <c r="ERR32"/>
      <c r="ERS32"/>
      <c r="ERT32"/>
      <c r="ERU32"/>
      <c r="ERV32"/>
      <c r="ERW32"/>
      <c r="ERX32"/>
      <c r="ERY32"/>
      <c r="ERZ32"/>
      <c r="ESA32"/>
      <c r="ESB32"/>
      <c r="ESC32"/>
      <c r="ESD32"/>
      <c r="ESE32"/>
      <c r="ESF32"/>
      <c r="ESG32"/>
      <c r="ESH32"/>
      <c r="ESI32"/>
      <c r="ESJ32"/>
      <c r="ESK32"/>
      <c r="ESL32"/>
      <c r="ESM32"/>
      <c r="ESN32"/>
      <c r="ESO32"/>
      <c r="ESP32"/>
      <c r="ESQ32"/>
      <c r="ESR32"/>
      <c r="ESS32"/>
      <c r="EST32"/>
      <c r="ESU32"/>
      <c r="ESV32"/>
      <c r="ESW32"/>
      <c r="ESX32"/>
      <c r="ESY32"/>
      <c r="ESZ32"/>
      <c r="ETA32"/>
      <c r="ETB32"/>
      <c r="ETC32"/>
      <c r="ETD32"/>
      <c r="ETE32"/>
      <c r="ETF32"/>
      <c r="ETG32"/>
      <c r="ETH32"/>
      <c r="ETI32"/>
      <c r="ETJ32"/>
      <c r="ETK32"/>
      <c r="ETL32"/>
      <c r="ETM32"/>
      <c r="ETN32"/>
      <c r="ETO32"/>
      <c r="ETP32"/>
      <c r="ETQ32"/>
      <c r="ETR32"/>
      <c r="ETS32"/>
      <c r="ETT32"/>
      <c r="ETU32"/>
      <c r="ETV32"/>
      <c r="ETW32"/>
      <c r="ETX32"/>
      <c r="ETY32"/>
      <c r="ETZ32"/>
      <c r="EUA32"/>
      <c r="EUB32"/>
      <c r="EUC32"/>
      <c r="EUD32"/>
      <c r="EUE32"/>
      <c r="EUF32"/>
      <c r="EUG32"/>
      <c r="EUH32"/>
      <c r="EUI32"/>
      <c r="EUJ32"/>
      <c r="EUK32"/>
      <c r="EUL32"/>
      <c r="EUM32"/>
      <c r="EUN32"/>
      <c r="EUO32"/>
      <c r="EUP32"/>
      <c r="EUQ32"/>
      <c r="EUR32"/>
      <c r="EUS32"/>
      <c r="EUT32"/>
      <c r="EUU32"/>
      <c r="EUV32"/>
      <c r="EUW32"/>
      <c r="EUX32"/>
      <c r="EUY32"/>
      <c r="EUZ32"/>
      <c r="EVA32"/>
      <c r="EVB32"/>
      <c r="EVC32"/>
      <c r="EVD32"/>
      <c r="EVE32"/>
      <c r="EVF32"/>
      <c r="EVG32"/>
      <c r="EVH32"/>
      <c r="EVI32"/>
      <c r="EVJ32"/>
      <c r="EVK32"/>
      <c r="EVL32"/>
      <c r="EVM32"/>
      <c r="EVN32"/>
      <c r="EVO32"/>
      <c r="EVP32"/>
      <c r="EVQ32"/>
      <c r="EVR32"/>
      <c r="EVS32"/>
      <c r="EVT32"/>
      <c r="EVU32"/>
      <c r="EVV32"/>
      <c r="EVW32"/>
      <c r="EVX32"/>
      <c r="EVY32"/>
      <c r="EVZ32"/>
      <c r="EWA32"/>
      <c r="EWB32"/>
      <c r="EWC32"/>
      <c r="EWD32"/>
      <c r="EWE32"/>
      <c r="EWF32"/>
      <c r="EWG32"/>
      <c r="EWH32"/>
      <c r="EWI32"/>
      <c r="EWJ32"/>
      <c r="EWK32"/>
      <c r="EWL32"/>
      <c r="EWM32"/>
      <c r="EWN32"/>
      <c r="EWO32"/>
      <c r="EWP32"/>
      <c r="EWQ32"/>
      <c r="EWR32"/>
      <c r="EWS32"/>
      <c r="EWT32"/>
      <c r="EWU32"/>
      <c r="EWV32"/>
      <c r="EWW32"/>
      <c r="EWX32"/>
      <c r="EWY32"/>
      <c r="EWZ32"/>
      <c r="EXA32"/>
      <c r="EXB32"/>
      <c r="EXC32"/>
      <c r="EXD32"/>
      <c r="EXE32"/>
      <c r="EXF32"/>
      <c r="EXG32"/>
      <c r="EXH32"/>
      <c r="EXI32"/>
      <c r="EXJ32"/>
      <c r="EXK32"/>
      <c r="EXL32"/>
      <c r="EXM32"/>
      <c r="EXN32"/>
      <c r="EXO32"/>
      <c r="EXP32"/>
      <c r="EXQ32"/>
      <c r="EXR32"/>
      <c r="EXS32"/>
      <c r="EXT32"/>
      <c r="EXU32"/>
      <c r="EXV32"/>
      <c r="EXW32"/>
      <c r="EXX32"/>
      <c r="EXY32"/>
      <c r="EXZ32"/>
      <c r="EYA32"/>
      <c r="EYB32"/>
      <c r="EYC32"/>
      <c r="EYD32"/>
      <c r="EYE32"/>
      <c r="EYF32"/>
      <c r="EYG32"/>
      <c r="EYH32"/>
      <c r="EYI32"/>
      <c r="EYJ32"/>
      <c r="EYK32"/>
      <c r="EYL32"/>
      <c r="EYM32"/>
      <c r="EYN32"/>
      <c r="EYO32"/>
      <c r="EYP32"/>
      <c r="EYQ32"/>
      <c r="EYR32"/>
      <c r="EYS32"/>
      <c r="EYT32"/>
      <c r="EYU32"/>
      <c r="EYV32"/>
      <c r="EYW32"/>
      <c r="EYX32"/>
      <c r="EYY32"/>
      <c r="EYZ32"/>
      <c r="EZA32"/>
      <c r="EZB32"/>
      <c r="EZC32"/>
      <c r="EZD32"/>
      <c r="EZE32"/>
      <c r="EZF32"/>
      <c r="EZG32"/>
      <c r="EZH32"/>
      <c r="EZI32"/>
      <c r="EZJ32"/>
      <c r="EZK32"/>
      <c r="EZL32"/>
      <c r="EZM32"/>
      <c r="EZN32"/>
      <c r="EZO32"/>
      <c r="EZP32"/>
      <c r="EZQ32"/>
      <c r="EZR32"/>
      <c r="EZS32"/>
      <c r="EZT32"/>
      <c r="EZU32"/>
      <c r="EZV32"/>
      <c r="EZW32"/>
      <c r="EZX32"/>
      <c r="EZY32"/>
      <c r="EZZ32"/>
      <c r="FAA32"/>
      <c r="FAB32"/>
      <c r="FAC32"/>
      <c r="FAD32"/>
      <c r="FAE32"/>
      <c r="FAF32"/>
      <c r="FAG32"/>
      <c r="FAH32"/>
      <c r="FAI32"/>
      <c r="FAJ32"/>
      <c r="FAK32"/>
      <c r="FAL32"/>
      <c r="FAM32"/>
      <c r="FAN32"/>
      <c r="FAO32"/>
      <c r="FAP32"/>
      <c r="FAQ32"/>
      <c r="FAR32"/>
      <c r="FAS32"/>
      <c r="FAT32"/>
      <c r="FAU32"/>
      <c r="FAV32"/>
      <c r="FAW32"/>
      <c r="FAX32"/>
      <c r="FAY32"/>
      <c r="FAZ32"/>
      <c r="FBA32"/>
      <c r="FBB32"/>
      <c r="FBC32"/>
      <c r="FBD32"/>
      <c r="FBE32"/>
      <c r="FBF32"/>
      <c r="FBG32"/>
      <c r="FBH32"/>
      <c r="FBI32"/>
      <c r="FBJ32"/>
      <c r="FBK32"/>
      <c r="FBL32"/>
      <c r="FBM32"/>
      <c r="FBN32"/>
      <c r="FBO32"/>
      <c r="FBP32"/>
      <c r="FBQ32"/>
      <c r="FBR32"/>
      <c r="FBS32"/>
      <c r="FBT32"/>
      <c r="FBU32"/>
      <c r="FBV32"/>
      <c r="FBW32"/>
      <c r="FBX32"/>
      <c r="FBY32"/>
      <c r="FBZ32"/>
      <c r="FCA32"/>
      <c r="FCB32"/>
      <c r="FCC32"/>
      <c r="FCD32"/>
      <c r="FCE32"/>
      <c r="FCF32"/>
      <c r="FCG32"/>
      <c r="FCH32"/>
      <c r="FCI32"/>
      <c r="FCJ32"/>
      <c r="FCK32"/>
      <c r="FCL32"/>
      <c r="FCM32"/>
      <c r="FCN32"/>
      <c r="FCO32"/>
      <c r="FCP32"/>
      <c r="FCQ32"/>
      <c r="FCR32"/>
      <c r="FCS32"/>
      <c r="FCT32"/>
      <c r="FCU32"/>
      <c r="FCV32"/>
      <c r="FCW32"/>
      <c r="FCX32"/>
      <c r="FCY32"/>
      <c r="FCZ32"/>
      <c r="FDA32"/>
      <c r="FDB32"/>
      <c r="FDC32"/>
      <c r="FDD32"/>
      <c r="FDE32"/>
      <c r="FDF32"/>
      <c r="FDG32"/>
      <c r="FDH32"/>
      <c r="FDI32"/>
      <c r="FDJ32"/>
      <c r="FDK32"/>
      <c r="FDL32"/>
      <c r="FDM32"/>
      <c r="FDN32"/>
      <c r="FDO32"/>
      <c r="FDP32"/>
      <c r="FDQ32"/>
      <c r="FDR32"/>
      <c r="FDS32"/>
      <c r="FDT32"/>
      <c r="FDU32"/>
      <c r="FDV32"/>
      <c r="FDW32"/>
      <c r="FDX32"/>
      <c r="FDY32"/>
      <c r="FDZ32"/>
      <c r="FEA32"/>
      <c r="FEB32"/>
      <c r="FEC32"/>
      <c r="FED32"/>
      <c r="FEE32"/>
      <c r="FEF32"/>
      <c r="FEG32"/>
      <c r="FEH32"/>
      <c r="FEI32"/>
      <c r="FEJ32"/>
      <c r="FEK32"/>
      <c r="FEL32"/>
      <c r="FEM32"/>
      <c r="FEN32"/>
      <c r="FEO32"/>
      <c r="FEP32"/>
      <c r="FEQ32"/>
      <c r="FER32"/>
      <c r="FES32"/>
      <c r="FET32"/>
      <c r="FEU32"/>
      <c r="FEV32"/>
      <c r="FEW32"/>
      <c r="FEX32"/>
      <c r="FEY32"/>
      <c r="FEZ32"/>
      <c r="FFA32"/>
      <c r="FFB32"/>
      <c r="FFC32"/>
      <c r="FFD32"/>
      <c r="FFE32"/>
      <c r="FFF32"/>
      <c r="FFG32"/>
      <c r="FFH32"/>
      <c r="FFI32"/>
      <c r="FFJ32"/>
      <c r="FFK32"/>
      <c r="FFL32"/>
      <c r="FFM32"/>
      <c r="FFN32"/>
      <c r="FFO32"/>
      <c r="FFP32"/>
      <c r="FFQ32"/>
      <c r="FFR32"/>
      <c r="FFS32"/>
      <c r="FFT32"/>
      <c r="FFU32"/>
      <c r="FFV32"/>
      <c r="FFW32"/>
      <c r="FFX32"/>
      <c r="FFY32"/>
      <c r="FFZ32"/>
      <c r="FGA32"/>
      <c r="FGB32"/>
      <c r="FGC32"/>
      <c r="FGD32"/>
      <c r="FGE32"/>
      <c r="FGF32"/>
      <c r="FGG32"/>
      <c r="FGH32"/>
      <c r="FGI32"/>
      <c r="FGJ32"/>
      <c r="FGK32"/>
      <c r="FGL32"/>
      <c r="FGM32"/>
      <c r="FGN32"/>
      <c r="FGO32"/>
      <c r="FGP32"/>
      <c r="FGQ32"/>
      <c r="FGR32"/>
      <c r="FGS32"/>
      <c r="FGT32"/>
      <c r="FGU32"/>
      <c r="FGV32"/>
      <c r="FGW32"/>
      <c r="FGX32"/>
      <c r="FGY32"/>
      <c r="FGZ32"/>
      <c r="FHA32"/>
      <c r="FHB32"/>
      <c r="FHC32"/>
      <c r="FHD32"/>
      <c r="FHE32"/>
      <c r="FHF32"/>
      <c r="FHG32"/>
      <c r="FHH32"/>
      <c r="FHI32"/>
      <c r="FHJ32"/>
      <c r="FHK32"/>
      <c r="FHL32"/>
      <c r="FHM32"/>
      <c r="FHN32"/>
      <c r="FHO32"/>
      <c r="FHP32"/>
      <c r="FHQ32"/>
      <c r="FHR32"/>
      <c r="FHS32"/>
      <c r="FHT32"/>
      <c r="FHU32"/>
      <c r="FHV32"/>
      <c r="FHW32"/>
      <c r="FHX32"/>
      <c r="FHY32"/>
      <c r="FHZ32"/>
      <c r="FIA32"/>
      <c r="FIB32"/>
      <c r="FIC32"/>
      <c r="FID32"/>
      <c r="FIE32"/>
      <c r="FIF32"/>
      <c r="FIG32"/>
      <c r="FIH32"/>
      <c r="FII32"/>
      <c r="FIJ32"/>
      <c r="FIK32"/>
      <c r="FIL32"/>
      <c r="FIM32"/>
      <c r="FIN32"/>
      <c r="FIO32"/>
      <c r="FIP32"/>
      <c r="FIQ32"/>
      <c r="FIR32"/>
      <c r="FIS32"/>
      <c r="FIT32"/>
      <c r="FIU32"/>
      <c r="FIV32"/>
      <c r="FIW32"/>
      <c r="FIX32"/>
      <c r="FIY32"/>
      <c r="FIZ32"/>
      <c r="FJA32"/>
      <c r="FJB32"/>
      <c r="FJC32"/>
      <c r="FJD32"/>
      <c r="FJE32"/>
      <c r="FJF32"/>
      <c r="FJG32"/>
      <c r="FJH32"/>
      <c r="FJI32"/>
      <c r="FJJ32"/>
      <c r="FJK32"/>
      <c r="FJL32"/>
      <c r="FJM32"/>
      <c r="FJN32"/>
      <c r="FJO32"/>
      <c r="FJP32"/>
      <c r="FJQ32"/>
      <c r="FJR32"/>
      <c r="FJS32"/>
      <c r="FJT32"/>
      <c r="FJU32"/>
      <c r="FJV32"/>
      <c r="FJW32"/>
      <c r="FJX32"/>
      <c r="FJY32"/>
      <c r="FJZ32"/>
      <c r="FKA32"/>
      <c r="FKB32"/>
      <c r="FKC32"/>
      <c r="FKD32"/>
      <c r="FKE32"/>
      <c r="FKF32"/>
      <c r="FKG32"/>
      <c r="FKH32"/>
      <c r="FKI32"/>
      <c r="FKJ32"/>
      <c r="FKK32"/>
      <c r="FKL32"/>
      <c r="FKM32"/>
      <c r="FKN32"/>
      <c r="FKO32"/>
      <c r="FKP32"/>
      <c r="FKQ32"/>
      <c r="FKR32"/>
      <c r="FKS32"/>
      <c r="FKT32"/>
      <c r="FKU32"/>
      <c r="FKV32"/>
      <c r="FKW32"/>
      <c r="FKX32"/>
      <c r="FKY32"/>
      <c r="FKZ32"/>
      <c r="FLA32"/>
      <c r="FLB32"/>
      <c r="FLC32"/>
      <c r="FLD32"/>
      <c r="FLE32"/>
      <c r="FLF32"/>
      <c r="FLG32"/>
      <c r="FLH32"/>
      <c r="FLI32"/>
      <c r="FLJ32"/>
      <c r="FLK32"/>
      <c r="FLL32"/>
      <c r="FLM32"/>
      <c r="FLN32"/>
      <c r="FLO32"/>
      <c r="FLP32"/>
      <c r="FLQ32"/>
      <c r="FLR32"/>
      <c r="FLS32"/>
      <c r="FLT32"/>
      <c r="FLU32"/>
      <c r="FLV32"/>
      <c r="FLW32"/>
      <c r="FLX32"/>
      <c r="FLY32"/>
      <c r="FLZ32"/>
      <c r="FMA32"/>
      <c r="FMB32"/>
      <c r="FMC32"/>
      <c r="FMD32"/>
      <c r="FME32"/>
      <c r="FMF32"/>
      <c r="FMG32"/>
      <c r="FMH32"/>
      <c r="FMI32"/>
      <c r="FMJ32"/>
      <c r="FMK32"/>
      <c r="FML32"/>
      <c r="FMM32"/>
      <c r="FMN32"/>
      <c r="FMO32"/>
      <c r="FMP32"/>
      <c r="FMQ32"/>
      <c r="FMR32"/>
      <c r="FMS32"/>
      <c r="FMT32"/>
      <c r="FMU32"/>
      <c r="FMV32"/>
      <c r="FMW32"/>
      <c r="FMX32"/>
      <c r="FMY32"/>
      <c r="FMZ32"/>
      <c r="FNA32"/>
      <c r="FNB32"/>
      <c r="FNC32"/>
      <c r="FND32"/>
      <c r="FNE32"/>
      <c r="FNF32"/>
      <c r="FNG32"/>
      <c r="FNH32"/>
      <c r="FNI32"/>
      <c r="FNJ32"/>
      <c r="FNK32"/>
      <c r="FNL32"/>
      <c r="FNM32"/>
      <c r="FNN32"/>
      <c r="FNO32"/>
      <c r="FNP32"/>
      <c r="FNQ32"/>
      <c r="FNR32"/>
      <c r="FNS32"/>
      <c r="FNT32"/>
      <c r="FNU32"/>
      <c r="FNV32"/>
      <c r="FNW32"/>
      <c r="FNX32"/>
      <c r="FNY32"/>
      <c r="FNZ32"/>
      <c r="FOA32"/>
      <c r="FOB32"/>
      <c r="FOC32"/>
      <c r="FOD32"/>
      <c r="FOE32"/>
      <c r="FOF32"/>
      <c r="FOG32"/>
      <c r="FOH32"/>
      <c r="FOI32"/>
      <c r="FOJ32"/>
      <c r="FOK32"/>
      <c r="FOL32"/>
      <c r="FOM32"/>
      <c r="FON32"/>
      <c r="FOO32"/>
      <c r="FOP32"/>
      <c r="FOQ32"/>
      <c r="FOR32"/>
      <c r="FOS32"/>
      <c r="FOT32"/>
      <c r="FOU32"/>
      <c r="FOV32"/>
      <c r="FOW32"/>
      <c r="FOX32"/>
      <c r="FOY32"/>
      <c r="FOZ32"/>
      <c r="FPA32"/>
      <c r="FPB32"/>
      <c r="FPC32"/>
      <c r="FPD32"/>
      <c r="FPE32"/>
      <c r="FPF32"/>
      <c r="FPG32"/>
      <c r="FPH32"/>
      <c r="FPI32"/>
      <c r="FPJ32"/>
      <c r="FPK32"/>
      <c r="FPL32"/>
      <c r="FPM32"/>
      <c r="FPN32"/>
      <c r="FPO32"/>
      <c r="FPP32"/>
      <c r="FPQ32"/>
      <c r="FPR32"/>
      <c r="FPS32"/>
      <c r="FPT32"/>
      <c r="FPU32"/>
      <c r="FPV32"/>
      <c r="FPW32"/>
      <c r="FPX32"/>
      <c r="FPY32"/>
      <c r="FPZ32"/>
      <c r="FQA32"/>
      <c r="FQB32"/>
      <c r="FQC32"/>
      <c r="FQD32"/>
      <c r="FQE32"/>
      <c r="FQF32"/>
      <c r="FQG32"/>
      <c r="FQH32"/>
      <c r="FQI32"/>
      <c r="FQJ32"/>
      <c r="FQK32"/>
      <c r="FQL32"/>
      <c r="FQM32"/>
      <c r="FQN32"/>
      <c r="FQO32"/>
      <c r="FQP32"/>
      <c r="FQQ32"/>
      <c r="FQR32"/>
      <c r="FQS32"/>
      <c r="FQT32"/>
      <c r="FQU32"/>
      <c r="FQV32"/>
      <c r="FQW32"/>
      <c r="FQX32"/>
      <c r="FQY32"/>
      <c r="FQZ32"/>
      <c r="FRA32"/>
      <c r="FRB32"/>
      <c r="FRC32"/>
      <c r="FRD32"/>
      <c r="FRE32"/>
      <c r="FRF32"/>
      <c r="FRG32"/>
      <c r="FRH32"/>
      <c r="FRI32"/>
      <c r="FRJ32"/>
      <c r="FRK32"/>
      <c r="FRL32"/>
      <c r="FRM32"/>
      <c r="FRN32"/>
      <c r="FRO32"/>
      <c r="FRP32"/>
      <c r="FRQ32"/>
      <c r="FRR32"/>
      <c r="FRS32"/>
      <c r="FRT32"/>
      <c r="FRU32"/>
      <c r="FRV32"/>
      <c r="FRW32"/>
      <c r="FRX32"/>
      <c r="FRY32"/>
      <c r="FRZ32"/>
      <c r="FSA32"/>
      <c r="FSB32"/>
      <c r="FSC32"/>
      <c r="FSD32"/>
      <c r="FSE32"/>
      <c r="FSF32"/>
      <c r="FSG32"/>
      <c r="FSH32"/>
      <c r="FSI32"/>
      <c r="FSJ32"/>
      <c r="FSK32"/>
      <c r="FSL32"/>
      <c r="FSM32"/>
      <c r="FSN32"/>
      <c r="FSO32"/>
      <c r="FSP32"/>
      <c r="FSQ32"/>
      <c r="FSR32"/>
      <c r="FSS32"/>
      <c r="FST32"/>
      <c r="FSU32"/>
      <c r="FSV32"/>
      <c r="FSW32"/>
      <c r="FSX32"/>
      <c r="FSY32"/>
      <c r="FSZ32"/>
      <c r="FTA32"/>
      <c r="FTB32"/>
      <c r="FTC32"/>
      <c r="FTD32"/>
      <c r="FTE32"/>
      <c r="FTF32"/>
      <c r="FTG32"/>
      <c r="FTH32"/>
      <c r="FTI32"/>
      <c r="FTJ32"/>
      <c r="FTK32"/>
      <c r="FTL32"/>
      <c r="FTM32"/>
      <c r="FTN32"/>
      <c r="FTO32"/>
      <c r="FTP32"/>
      <c r="FTQ32"/>
      <c r="FTR32"/>
      <c r="FTS32"/>
      <c r="FTT32"/>
      <c r="FTU32"/>
      <c r="FTV32"/>
      <c r="FTW32"/>
      <c r="FTX32"/>
      <c r="FTY32"/>
      <c r="FTZ32"/>
      <c r="FUA32"/>
      <c r="FUB32"/>
      <c r="FUC32"/>
      <c r="FUD32"/>
      <c r="FUE32"/>
      <c r="FUF32"/>
      <c r="FUG32"/>
      <c r="FUH32"/>
      <c r="FUI32"/>
      <c r="FUJ32"/>
      <c r="FUK32"/>
      <c r="FUL32"/>
      <c r="FUM32"/>
      <c r="FUN32"/>
      <c r="FUO32"/>
      <c r="FUP32"/>
      <c r="FUQ32"/>
      <c r="FUR32"/>
      <c r="FUS32"/>
      <c r="FUT32"/>
      <c r="FUU32"/>
      <c r="FUV32"/>
      <c r="FUW32"/>
      <c r="FUX32"/>
      <c r="FUY32"/>
      <c r="FUZ32"/>
      <c r="FVA32"/>
      <c r="FVB32"/>
      <c r="FVC32"/>
      <c r="FVD32"/>
      <c r="FVE32"/>
      <c r="FVF32"/>
      <c r="FVG32"/>
      <c r="FVH32"/>
      <c r="FVI32"/>
      <c r="FVJ32"/>
      <c r="FVK32"/>
      <c r="FVL32"/>
      <c r="FVM32"/>
      <c r="FVN32"/>
      <c r="FVO32"/>
      <c r="FVP32"/>
      <c r="FVQ32"/>
      <c r="FVR32"/>
      <c r="FVS32"/>
      <c r="FVT32"/>
      <c r="FVU32"/>
      <c r="FVV32"/>
      <c r="FVW32"/>
      <c r="FVX32"/>
      <c r="FVY32"/>
      <c r="FVZ32"/>
      <c r="FWA32"/>
      <c r="FWB32"/>
      <c r="FWC32"/>
      <c r="FWD32"/>
      <c r="FWE32"/>
      <c r="FWF32"/>
      <c r="FWG32"/>
      <c r="FWH32"/>
      <c r="FWI32"/>
      <c r="FWJ32"/>
      <c r="FWK32"/>
      <c r="FWL32"/>
      <c r="FWM32"/>
      <c r="FWN32"/>
      <c r="FWO32"/>
      <c r="FWP32"/>
      <c r="FWQ32"/>
      <c r="FWR32"/>
      <c r="FWS32"/>
      <c r="FWT32"/>
      <c r="FWU32"/>
      <c r="FWV32"/>
      <c r="FWW32"/>
      <c r="FWX32"/>
      <c r="FWY32"/>
      <c r="FWZ32"/>
      <c r="FXA32"/>
      <c r="FXB32"/>
      <c r="FXC32"/>
      <c r="FXD32"/>
      <c r="FXE32"/>
      <c r="FXF32"/>
      <c r="FXG32"/>
      <c r="FXH32"/>
      <c r="FXI32"/>
      <c r="FXJ32"/>
      <c r="FXK32"/>
      <c r="FXL32"/>
      <c r="FXM32"/>
      <c r="FXN32"/>
      <c r="FXO32"/>
      <c r="FXP32"/>
      <c r="FXQ32"/>
      <c r="FXR32"/>
      <c r="FXS32"/>
      <c r="FXT32"/>
      <c r="FXU32"/>
      <c r="FXV32"/>
      <c r="FXW32"/>
      <c r="FXX32"/>
      <c r="FXY32"/>
      <c r="FXZ32"/>
      <c r="FYA32"/>
      <c r="FYB32"/>
      <c r="FYC32"/>
      <c r="FYD32"/>
      <c r="FYE32"/>
      <c r="FYF32"/>
      <c r="FYG32"/>
      <c r="FYH32"/>
      <c r="FYI32"/>
      <c r="FYJ32"/>
      <c r="FYK32"/>
      <c r="FYL32"/>
      <c r="FYM32"/>
      <c r="FYN32"/>
      <c r="FYO32"/>
      <c r="FYP32"/>
      <c r="FYQ32"/>
      <c r="FYR32"/>
      <c r="FYS32"/>
      <c r="FYT32"/>
      <c r="FYU32"/>
      <c r="FYV32"/>
      <c r="FYW32"/>
      <c r="FYX32"/>
      <c r="FYY32"/>
      <c r="FYZ32"/>
      <c r="FZA32"/>
      <c r="FZB32"/>
      <c r="FZC32"/>
      <c r="FZD32"/>
      <c r="FZE32"/>
      <c r="FZF32"/>
      <c r="FZG32"/>
      <c r="FZH32"/>
      <c r="FZI32"/>
      <c r="FZJ32"/>
      <c r="FZK32"/>
      <c r="FZL32"/>
      <c r="FZM32"/>
      <c r="FZN32"/>
      <c r="FZO32"/>
      <c r="FZP32"/>
      <c r="FZQ32"/>
      <c r="FZR32"/>
      <c r="FZS32"/>
      <c r="FZT32"/>
      <c r="FZU32"/>
      <c r="FZV32"/>
      <c r="FZW32"/>
      <c r="FZX32"/>
      <c r="FZY32"/>
      <c r="FZZ32"/>
      <c r="GAA32"/>
      <c r="GAB32"/>
      <c r="GAC32"/>
      <c r="GAD32"/>
      <c r="GAE32"/>
      <c r="GAF32"/>
      <c r="GAG32"/>
      <c r="GAH32"/>
      <c r="GAI32"/>
      <c r="GAJ32"/>
      <c r="GAK32"/>
      <c r="GAL32"/>
      <c r="GAM32"/>
      <c r="GAN32"/>
      <c r="GAO32"/>
      <c r="GAP32"/>
      <c r="GAQ32"/>
      <c r="GAR32"/>
      <c r="GAS32"/>
      <c r="GAT32"/>
      <c r="GAU32"/>
      <c r="GAV32"/>
      <c r="GAW32"/>
      <c r="GAX32"/>
      <c r="GAY32"/>
      <c r="GAZ32"/>
      <c r="GBA32"/>
      <c r="GBB32"/>
      <c r="GBC32"/>
      <c r="GBD32"/>
      <c r="GBE32"/>
      <c r="GBF32"/>
      <c r="GBG32"/>
      <c r="GBH32"/>
      <c r="GBI32"/>
      <c r="GBJ32"/>
      <c r="GBK32"/>
      <c r="GBL32"/>
      <c r="GBM32"/>
      <c r="GBN32"/>
      <c r="GBO32"/>
      <c r="GBP32"/>
      <c r="GBQ32"/>
      <c r="GBR32"/>
      <c r="GBS32"/>
      <c r="GBT32"/>
      <c r="GBU32"/>
      <c r="GBV32"/>
      <c r="GBW32"/>
      <c r="GBX32"/>
      <c r="GBY32"/>
      <c r="GBZ32"/>
      <c r="GCA32"/>
      <c r="GCB32"/>
      <c r="GCC32"/>
      <c r="GCD32"/>
      <c r="GCE32"/>
      <c r="GCF32"/>
      <c r="GCG32"/>
      <c r="GCH32"/>
      <c r="GCI32"/>
      <c r="GCJ32"/>
      <c r="GCK32"/>
      <c r="GCL32"/>
      <c r="GCM32"/>
      <c r="GCN32"/>
      <c r="GCO32"/>
      <c r="GCP32"/>
      <c r="GCQ32"/>
      <c r="GCR32"/>
      <c r="GCS32"/>
      <c r="GCT32"/>
      <c r="GCU32"/>
      <c r="GCV32"/>
      <c r="GCW32"/>
      <c r="GCX32"/>
      <c r="GCY32"/>
      <c r="GCZ32"/>
      <c r="GDA32"/>
      <c r="GDB32"/>
      <c r="GDC32"/>
      <c r="GDD32"/>
      <c r="GDE32"/>
      <c r="GDF32"/>
      <c r="GDG32"/>
      <c r="GDH32"/>
      <c r="GDI32"/>
      <c r="GDJ32"/>
      <c r="GDK32"/>
      <c r="GDL32"/>
      <c r="GDM32"/>
      <c r="GDN32"/>
      <c r="GDO32"/>
      <c r="GDP32"/>
      <c r="GDQ32"/>
      <c r="GDR32"/>
      <c r="GDS32"/>
      <c r="GDT32"/>
      <c r="GDU32"/>
      <c r="GDV32"/>
      <c r="GDW32"/>
      <c r="GDX32"/>
      <c r="GDY32"/>
      <c r="GDZ32"/>
      <c r="GEA32"/>
      <c r="GEB32"/>
      <c r="GEC32"/>
      <c r="GED32"/>
      <c r="GEE32"/>
      <c r="GEF32"/>
      <c r="GEG32"/>
      <c r="GEH32"/>
      <c r="GEI32"/>
      <c r="GEJ32"/>
      <c r="GEK32"/>
      <c r="GEL32"/>
      <c r="GEM32"/>
      <c r="GEN32"/>
      <c r="GEO32"/>
      <c r="GEP32"/>
      <c r="GEQ32"/>
      <c r="GER32"/>
      <c r="GES32"/>
      <c r="GET32"/>
      <c r="GEU32"/>
      <c r="GEV32"/>
      <c r="GEW32"/>
      <c r="GEX32"/>
      <c r="GEY32"/>
      <c r="GEZ32"/>
      <c r="GFA32"/>
      <c r="GFB32"/>
      <c r="GFC32"/>
      <c r="GFD32"/>
      <c r="GFE32"/>
      <c r="GFF32"/>
      <c r="GFG32"/>
      <c r="GFH32"/>
      <c r="GFI32"/>
      <c r="GFJ32"/>
      <c r="GFK32"/>
      <c r="GFL32"/>
      <c r="GFM32"/>
      <c r="GFN32"/>
      <c r="GFO32"/>
      <c r="GFP32"/>
      <c r="GFQ32"/>
      <c r="GFR32"/>
      <c r="GFS32"/>
      <c r="GFT32"/>
      <c r="GFU32"/>
      <c r="GFV32"/>
      <c r="GFW32"/>
      <c r="GFX32"/>
      <c r="GFY32"/>
      <c r="GFZ32"/>
      <c r="GGA32"/>
      <c r="GGB32"/>
      <c r="GGC32"/>
      <c r="GGD32"/>
      <c r="GGE32"/>
      <c r="GGF32"/>
      <c r="GGG32"/>
      <c r="GGH32"/>
      <c r="GGI32"/>
      <c r="GGJ32"/>
      <c r="GGK32"/>
      <c r="GGL32"/>
      <c r="GGM32"/>
      <c r="GGN32"/>
      <c r="GGO32"/>
      <c r="GGP32"/>
      <c r="GGQ32"/>
      <c r="GGR32"/>
      <c r="GGS32"/>
      <c r="GGT32"/>
      <c r="GGU32"/>
      <c r="GGV32"/>
      <c r="GGW32"/>
      <c r="GGX32"/>
      <c r="GGY32"/>
      <c r="GGZ32"/>
      <c r="GHA32"/>
      <c r="GHB32"/>
      <c r="GHC32"/>
      <c r="GHD32"/>
      <c r="GHE32"/>
      <c r="GHF32"/>
      <c r="GHG32"/>
      <c r="GHH32"/>
      <c r="GHI32"/>
      <c r="GHJ32"/>
      <c r="GHK32"/>
      <c r="GHL32"/>
      <c r="GHM32"/>
      <c r="GHN32"/>
      <c r="GHO32"/>
      <c r="GHP32"/>
      <c r="GHQ32"/>
      <c r="GHR32"/>
      <c r="GHS32"/>
      <c r="GHT32"/>
      <c r="GHU32"/>
      <c r="GHV32"/>
      <c r="GHW32"/>
      <c r="GHX32"/>
      <c r="GHY32"/>
      <c r="GHZ32"/>
      <c r="GIA32"/>
      <c r="GIB32"/>
      <c r="GIC32"/>
      <c r="GID32"/>
      <c r="GIE32"/>
      <c r="GIF32"/>
      <c r="GIG32"/>
      <c r="GIH32"/>
      <c r="GII32"/>
      <c r="GIJ32"/>
      <c r="GIK32"/>
      <c r="GIL32"/>
      <c r="GIM32"/>
      <c r="GIN32"/>
      <c r="GIO32"/>
      <c r="GIP32"/>
      <c r="GIQ32"/>
      <c r="GIR32"/>
      <c r="GIS32"/>
      <c r="GIT32"/>
      <c r="GIU32"/>
      <c r="GIV32"/>
      <c r="GIW32"/>
      <c r="GIX32"/>
      <c r="GIY32"/>
      <c r="GIZ32"/>
      <c r="GJA32"/>
      <c r="GJB32"/>
      <c r="GJC32"/>
      <c r="GJD32"/>
      <c r="GJE32"/>
      <c r="GJF32"/>
      <c r="GJG32"/>
      <c r="GJH32"/>
      <c r="GJI32"/>
      <c r="GJJ32"/>
      <c r="GJK32"/>
      <c r="GJL32"/>
      <c r="GJM32"/>
      <c r="GJN32"/>
      <c r="GJO32"/>
      <c r="GJP32"/>
      <c r="GJQ32"/>
      <c r="GJR32"/>
      <c r="GJS32"/>
      <c r="GJT32"/>
      <c r="GJU32"/>
      <c r="GJV32"/>
      <c r="GJW32"/>
      <c r="GJX32"/>
      <c r="GJY32"/>
      <c r="GJZ32"/>
      <c r="GKA32"/>
      <c r="GKB32"/>
      <c r="GKC32"/>
      <c r="GKD32"/>
      <c r="GKE32"/>
      <c r="GKF32"/>
      <c r="GKG32"/>
      <c r="GKH32"/>
      <c r="GKI32"/>
      <c r="GKJ32"/>
      <c r="GKK32"/>
      <c r="GKL32"/>
      <c r="GKM32"/>
      <c r="GKN32"/>
      <c r="GKO32"/>
      <c r="GKP32"/>
      <c r="GKQ32"/>
      <c r="GKR32"/>
      <c r="GKS32"/>
      <c r="GKT32"/>
      <c r="GKU32"/>
      <c r="GKV32"/>
      <c r="GKW32"/>
      <c r="GKX32"/>
      <c r="GKY32"/>
      <c r="GKZ32"/>
      <c r="GLA32"/>
      <c r="GLB32"/>
      <c r="GLC32"/>
      <c r="GLD32"/>
      <c r="GLE32"/>
      <c r="GLF32"/>
      <c r="GLG32"/>
      <c r="GLH32"/>
      <c r="GLI32"/>
      <c r="GLJ32"/>
      <c r="GLK32"/>
      <c r="GLL32"/>
      <c r="GLM32"/>
      <c r="GLN32"/>
      <c r="GLO32"/>
      <c r="GLP32"/>
      <c r="GLQ32"/>
      <c r="GLR32"/>
      <c r="GLS32"/>
      <c r="GLT32"/>
      <c r="GLU32"/>
      <c r="GLV32"/>
      <c r="GLW32"/>
      <c r="GLX32"/>
      <c r="GLY32"/>
      <c r="GLZ32"/>
      <c r="GMA32"/>
      <c r="GMB32"/>
      <c r="GMC32"/>
      <c r="GMD32"/>
      <c r="GME32"/>
      <c r="GMF32"/>
      <c r="GMG32"/>
      <c r="GMH32"/>
      <c r="GMI32"/>
      <c r="GMJ32"/>
      <c r="GMK32"/>
      <c r="GML32"/>
      <c r="GMM32"/>
      <c r="GMN32"/>
      <c r="GMO32"/>
      <c r="GMP32"/>
      <c r="GMQ32"/>
      <c r="GMR32"/>
      <c r="GMS32"/>
      <c r="GMT32"/>
      <c r="GMU32"/>
      <c r="GMV32"/>
      <c r="GMW32"/>
      <c r="GMX32"/>
      <c r="GMY32"/>
      <c r="GMZ32"/>
      <c r="GNA32"/>
      <c r="GNB32"/>
      <c r="GNC32"/>
      <c r="GND32"/>
      <c r="GNE32"/>
      <c r="GNF32"/>
      <c r="GNG32"/>
      <c r="GNH32"/>
      <c r="GNI32"/>
      <c r="GNJ32"/>
      <c r="GNK32"/>
      <c r="GNL32"/>
      <c r="GNM32"/>
      <c r="GNN32"/>
      <c r="GNO32"/>
      <c r="GNP32"/>
      <c r="GNQ32"/>
      <c r="GNR32"/>
      <c r="GNS32"/>
      <c r="GNT32"/>
      <c r="GNU32"/>
      <c r="GNV32"/>
      <c r="GNW32"/>
      <c r="GNX32"/>
      <c r="GNY32"/>
      <c r="GNZ32"/>
      <c r="GOA32"/>
      <c r="GOB32"/>
      <c r="GOC32"/>
      <c r="GOD32"/>
      <c r="GOE32"/>
      <c r="GOF32"/>
      <c r="GOG32"/>
      <c r="GOH32"/>
      <c r="GOI32"/>
      <c r="GOJ32"/>
      <c r="GOK32"/>
      <c r="GOL32"/>
      <c r="GOM32"/>
      <c r="GON32"/>
      <c r="GOO32"/>
      <c r="GOP32"/>
      <c r="GOQ32"/>
      <c r="GOR32"/>
      <c r="GOS32"/>
      <c r="GOT32"/>
      <c r="GOU32"/>
      <c r="GOV32"/>
      <c r="GOW32"/>
      <c r="GOX32"/>
      <c r="GOY32"/>
      <c r="GOZ32"/>
      <c r="GPA32"/>
      <c r="GPB32"/>
      <c r="GPC32"/>
      <c r="GPD32"/>
      <c r="GPE32"/>
      <c r="GPF32"/>
      <c r="GPG32"/>
      <c r="GPH32"/>
      <c r="GPI32"/>
      <c r="GPJ32"/>
      <c r="GPK32"/>
      <c r="GPL32"/>
      <c r="GPM32"/>
      <c r="GPN32"/>
      <c r="GPO32"/>
      <c r="GPP32"/>
      <c r="GPQ32"/>
      <c r="GPR32"/>
      <c r="GPS32"/>
      <c r="GPT32"/>
      <c r="GPU32"/>
      <c r="GPV32"/>
      <c r="GPW32"/>
      <c r="GPX32"/>
      <c r="GPY32"/>
      <c r="GPZ32"/>
      <c r="GQA32"/>
      <c r="GQB32"/>
      <c r="GQC32"/>
      <c r="GQD32"/>
      <c r="GQE32"/>
      <c r="GQF32"/>
      <c r="GQG32"/>
      <c r="GQH32"/>
      <c r="GQI32"/>
      <c r="GQJ32"/>
      <c r="GQK32"/>
      <c r="GQL32"/>
      <c r="GQM32"/>
      <c r="GQN32"/>
      <c r="GQO32"/>
      <c r="GQP32"/>
      <c r="GQQ32"/>
      <c r="GQR32"/>
      <c r="GQS32"/>
      <c r="GQT32"/>
      <c r="GQU32"/>
      <c r="GQV32"/>
      <c r="GQW32"/>
      <c r="GQX32"/>
      <c r="GQY32"/>
      <c r="GQZ32"/>
      <c r="GRA32"/>
      <c r="GRB32"/>
      <c r="GRC32"/>
      <c r="GRD32"/>
      <c r="GRE32"/>
      <c r="GRF32"/>
      <c r="GRG32"/>
      <c r="GRH32"/>
      <c r="GRI32"/>
      <c r="GRJ32"/>
      <c r="GRK32"/>
      <c r="GRL32"/>
      <c r="GRM32"/>
      <c r="GRN32"/>
      <c r="GRO32"/>
      <c r="GRP32"/>
      <c r="GRQ32"/>
      <c r="GRR32"/>
      <c r="GRS32"/>
      <c r="GRT32"/>
      <c r="GRU32"/>
      <c r="GRV32"/>
      <c r="GRW32"/>
      <c r="GRX32"/>
      <c r="GRY32"/>
      <c r="GRZ32"/>
      <c r="GSA32"/>
      <c r="GSB32"/>
      <c r="GSC32"/>
      <c r="GSD32"/>
      <c r="GSE32"/>
      <c r="GSF32"/>
      <c r="GSG32"/>
      <c r="GSH32"/>
      <c r="GSI32"/>
      <c r="GSJ32"/>
      <c r="GSK32"/>
      <c r="GSL32"/>
      <c r="GSM32"/>
      <c r="GSN32"/>
      <c r="GSO32"/>
      <c r="GSP32"/>
      <c r="GSQ32"/>
      <c r="GSR32"/>
      <c r="GSS32"/>
      <c r="GST32"/>
      <c r="GSU32"/>
      <c r="GSV32"/>
      <c r="GSW32"/>
      <c r="GSX32"/>
      <c r="GSY32"/>
      <c r="GSZ32"/>
      <c r="GTA32"/>
      <c r="GTB32"/>
      <c r="GTC32"/>
      <c r="GTD32"/>
      <c r="GTE32"/>
      <c r="GTF32"/>
      <c r="GTG32"/>
      <c r="GTH32"/>
      <c r="GTI32"/>
      <c r="GTJ32"/>
      <c r="GTK32"/>
      <c r="GTL32"/>
      <c r="GTM32"/>
      <c r="GTN32"/>
      <c r="GTO32"/>
      <c r="GTP32"/>
      <c r="GTQ32"/>
      <c r="GTR32"/>
      <c r="GTS32"/>
      <c r="GTT32"/>
      <c r="GTU32"/>
      <c r="GTV32"/>
      <c r="GTW32"/>
      <c r="GTX32"/>
      <c r="GTY32"/>
      <c r="GTZ32"/>
      <c r="GUA32"/>
      <c r="GUB32"/>
      <c r="GUC32"/>
      <c r="GUD32"/>
      <c r="GUE32"/>
      <c r="GUF32"/>
      <c r="GUG32"/>
      <c r="GUH32"/>
      <c r="GUI32"/>
      <c r="GUJ32"/>
      <c r="GUK32"/>
      <c r="GUL32"/>
      <c r="GUM32"/>
      <c r="GUN32"/>
      <c r="GUO32"/>
      <c r="GUP32"/>
      <c r="GUQ32"/>
      <c r="GUR32"/>
      <c r="GUS32"/>
      <c r="GUT32"/>
      <c r="GUU32"/>
      <c r="GUV32"/>
      <c r="GUW32"/>
      <c r="GUX32"/>
      <c r="GUY32"/>
      <c r="GUZ32"/>
      <c r="GVA32"/>
      <c r="GVB32"/>
      <c r="GVC32"/>
      <c r="GVD32"/>
      <c r="GVE32"/>
      <c r="GVF32"/>
      <c r="GVG32"/>
      <c r="GVH32"/>
      <c r="GVI32"/>
      <c r="GVJ32"/>
      <c r="GVK32"/>
      <c r="GVL32"/>
      <c r="GVM32"/>
      <c r="GVN32"/>
      <c r="GVO32"/>
      <c r="GVP32"/>
      <c r="GVQ32"/>
      <c r="GVR32"/>
      <c r="GVS32"/>
      <c r="GVT32"/>
      <c r="GVU32"/>
      <c r="GVV32"/>
      <c r="GVW32"/>
      <c r="GVX32"/>
      <c r="GVY32"/>
      <c r="GVZ32"/>
      <c r="GWA32"/>
      <c r="GWB32"/>
      <c r="GWC32"/>
      <c r="GWD32"/>
      <c r="GWE32"/>
      <c r="GWF32"/>
      <c r="GWG32"/>
      <c r="GWH32"/>
      <c r="GWI32"/>
      <c r="GWJ32"/>
      <c r="GWK32"/>
      <c r="GWL32"/>
      <c r="GWM32"/>
      <c r="GWN32"/>
      <c r="GWO32"/>
      <c r="GWP32"/>
      <c r="GWQ32"/>
      <c r="GWR32"/>
      <c r="GWS32"/>
      <c r="GWT32"/>
      <c r="GWU32"/>
      <c r="GWV32"/>
      <c r="GWW32"/>
      <c r="GWX32"/>
      <c r="GWY32"/>
      <c r="GWZ32"/>
      <c r="GXA32"/>
      <c r="GXB32"/>
      <c r="GXC32"/>
      <c r="GXD32"/>
      <c r="GXE32"/>
      <c r="GXF32"/>
      <c r="GXG32"/>
      <c r="GXH32"/>
      <c r="GXI32"/>
      <c r="GXJ32"/>
      <c r="GXK32"/>
      <c r="GXL32"/>
      <c r="GXM32"/>
      <c r="GXN32"/>
      <c r="GXO32"/>
      <c r="GXP32"/>
      <c r="GXQ32"/>
      <c r="GXR32"/>
      <c r="GXS32"/>
      <c r="GXT32"/>
      <c r="GXU32"/>
      <c r="GXV32"/>
      <c r="GXW32"/>
      <c r="GXX32"/>
      <c r="GXY32"/>
      <c r="GXZ32"/>
      <c r="GYA32"/>
      <c r="GYB32"/>
      <c r="GYC32"/>
      <c r="GYD32"/>
      <c r="GYE32"/>
      <c r="GYF32"/>
      <c r="GYG32"/>
      <c r="GYH32"/>
      <c r="GYI32"/>
      <c r="GYJ32"/>
      <c r="GYK32"/>
      <c r="GYL32"/>
      <c r="GYM32"/>
      <c r="GYN32"/>
      <c r="GYO32"/>
      <c r="GYP32"/>
      <c r="GYQ32"/>
      <c r="GYR32"/>
      <c r="GYS32"/>
      <c r="GYT32"/>
      <c r="GYU32"/>
      <c r="GYV32"/>
      <c r="GYW32"/>
      <c r="GYX32"/>
      <c r="GYY32"/>
      <c r="GYZ32"/>
      <c r="GZA32"/>
      <c r="GZB32"/>
      <c r="GZC32"/>
      <c r="GZD32"/>
      <c r="GZE32"/>
      <c r="GZF32"/>
      <c r="GZG32"/>
      <c r="GZH32"/>
      <c r="GZI32"/>
      <c r="GZJ32"/>
      <c r="GZK32"/>
      <c r="GZL32"/>
      <c r="GZM32"/>
      <c r="GZN32"/>
      <c r="GZO32"/>
      <c r="GZP32"/>
      <c r="GZQ32"/>
      <c r="GZR32"/>
      <c r="GZS32"/>
      <c r="GZT32"/>
      <c r="GZU32"/>
      <c r="GZV32"/>
      <c r="GZW32"/>
      <c r="GZX32"/>
      <c r="GZY32"/>
      <c r="GZZ32"/>
      <c r="HAA32"/>
      <c r="HAB32"/>
      <c r="HAC32"/>
      <c r="HAD32"/>
      <c r="HAE32"/>
      <c r="HAF32"/>
      <c r="HAG32"/>
      <c r="HAH32"/>
      <c r="HAI32"/>
      <c r="HAJ32"/>
      <c r="HAK32"/>
      <c r="HAL32"/>
      <c r="HAM32"/>
      <c r="HAN32"/>
      <c r="HAO32"/>
      <c r="HAP32"/>
      <c r="HAQ32"/>
      <c r="HAR32"/>
      <c r="HAS32"/>
      <c r="HAT32"/>
      <c r="HAU32"/>
      <c r="HAV32"/>
      <c r="HAW32"/>
      <c r="HAX32"/>
      <c r="HAY32"/>
      <c r="HAZ32"/>
      <c r="HBA32"/>
      <c r="HBB32"/>
      <c r="HBC32"/>
      <c r="HBD32"/>
      <c r="HBE32"/>
      <c r="HBF32"/>
      <c r="HBG32"/>
      <c r="HBH32"/>
      <c r="HBI32"/>
      <c r="HBJ32"/>
      <c r="HBK32"/>
      <c r="HBL32"/>
      <c r="HBM32"/>
      <c r="HBN32"/>
      <c r="HBO32"/>
      <c r="HBP32"/>
      <c r="HBQ32"/>
      <c r="HBR32"/>
      <c r="HBS32"/>
      <c r="HBT32"/>
      <c r="HBU32"/>
      <c r="HBV32"/>
      <c r="HBW32"/>
      <c r="HBX32"/>
      <c r="HBY32"/>
      <c r="HBZ32"/>
      <c r="HCA32"/>
      <c r="HCB32"/>
      <c r="HCC32"/>
      <c r="HCD32"/>
      <c r="HCE32"/>
      <c r="HCF32"/>
      <c r="HCG32"/>
      <c r="HCH32"/>
      <c r="HCI32"/>
      <c r="HCJ32"/>
      <c r="HCK32"/>
      <c r="HCL32"/>
      <c r="HCM32"/>
      <c r="HCN32"/>
      <c r="HCO32"/>
      <c r="HCP32"/>
      <c r="HCQ32"/>
      <c r="HCR32"/>
      <c r="HCS32"/>
      <c r="HCT32"/>
      <c r="HCU32"/>
      <c r="HCV32"/>
      <c r="HCW32"/>
      <c r="HCX32"/>
      <c r="HCY32"/>
      <c r="HCZ32"/>
      <c r="HDA32"/>
      <c r="HDB32"/>
      <c r="HDC32"/>
      <c r="HDD32"/>
      <c r="HDE32"/>
      <c r="HDF32"/>
      <c r="HDG32"/>
      <c r="HDH32"/>
      <c r="HDI32"/>
      <c r="HDJ32"/>
      <c r="HDK32"/>
      <c r="HDL32"/>
      <c r="HDM32"/>
      <c r="HDN32"/>
      <c r="HDO32"/>
      <c r="HDP32"/>
      <c r="HDQ32"/>
      <c r="HDR32"/>
      <c r="HDS32"/>
      <c r="HDT32"/>
      <c r="HDU32"/>
      <c r="HDV32"/>
      <c r="HDW32"/>
      <c r="HDX32"/>
      <c r="HDY32"/>
      <c r="HDZ32"/>
      <c r="HEA32"/>
      <c r="HEB32"/>
      <c r="HEC32"/>
      <c r="HED32"/>
      <c r="HEE32"/>
      <c r="HEF32"/>
      <c r="HEG32"/>
      <c r="HEH32"/>
      <c r="HEI32"/>
      <c r="HEJ32"/>
      <c r="HEK32"/>
      <c r="HEL32"/>
      <c r="HEM32"/>
      <c r="HEN32"/>
      <c r="HEO32"/>
      <c r="HEP32"/>
      <c r="HEQ32"/>
      <c r="HER32"/>
      <c r="HES32"/>
      <c r="HET32"/>
      <c r="HEU32"/>
      <c r="HEV32"/>
      <c r="HEW32"/>
      <c r="HEX32"/>
      <c r="HEY32"/>
      <c r="HEZ32"/>
      <c r="HFA32"/>
      <c r="HFB32"/>
      <c r="HFC32"/>
      <c r="HFD32"/>
      <c r="HFE32"/>
      <c r="HFF32"/>
      <c r="HFG32"/>
      <c r="HFH32"/>
      <c r="HFI32"/>
      <c r="HFJ32"/>
      <c r="HFK32"/>
      <c r="HFL32"/>
      <c r="HFM32"/>
      <c r="HFN32"/>
      <c r="HFO32"/>
      <c r="HFP32"/>
      <c r="HFQ32"/>
      <c r="HFR32"/>
      <c r="HFS32"/>
      <c r="HFT32"/>
      <c r="HFU32"/>
      <c r="HFV32"/>
      <c r="HFW32"/>
      <c r="HFX32"/>
      <c r="HFY32"/>
      <c r="HFZ32"/>
      <c r="HGA32"/>
      <c r="HGB32"/>
      <c r="HGC32"/>
      <c r="HGD32"/>
      <c r="HGE32"/>
      <c r="HGF32"/>
      <c r="HGG32"/>
      <c r="HGH32"/>
      <c r="HGI32"/>
      <c r="HGJ32"/>
      <c r="HGK32"/>
      <c r="HGL32"/>
      <c r="HGM32"/>
      <c r="HGN32"/>
      <c r="HGO32"/>
      <c r="HGP32"/>
      <c r="HGQ32"/>
      <c r="HGR32"/>
      <c r="HGS32"/>
      <c r="HGT32"/>
      <c r="HGU32"/>
      <c r="HGV32"/>
      <c r="HGW32"/>
      <c r="HGX32"/>
      <c r="HGY32"/>
      <c r="HGZ32"/>
      <c r="HHA32"/>
      <c r="HHB32"/>
      <c r="HHC32"/>
      <c r="HHD32"/>
      <c r="HHE32"/>
      <c r="HHF32"/>
      <c r="HHG32"/>
      <c r="HHH32"/>
      <c r="HHI32"/>
      <c r="HHJ32"/>
      <c r="HHK32"/>
      <c r="HHL32"/>
      <c r="HHM32"/>
      <c r="HHN32"/>
      <c r="HHO32"/>
      <c r="HHP32"/>
      <c r="HHQ32"/>
      <c r="HHR32"/>
      <c r="HHS32"/>
      <c r="HHT32"/>
      <c r="HHU32"/>
      <c r="HHV32"/>
      <c r="HHW32"/>
      <c r="HHX32"/>
      <c r="HHY32"/>
      <c r="HHZ32"/>
      <c r="HIA32"/>
      <c r="HIB32"/>
      <c r="HIC32"/>
      <c r="HID32"/>
      <c r="HIE32"/>
      <c r="HIF32"/>
      <c r="HIG32"/>
      <c r="HIH32"/>
      <c r="HII32"/>
      <c r="HIJ32"/>
      <c r="HIK32"/>
      <c r="HIL32"/>
      <c r="HIM32"/>
      <c r="HIN32"/>
      <c r="HIO32"/>
      <c r="HIP32"/>
      <c r="HIQ32"/>
      <c r="HIR32"/>
      <c r="HIS32"/>
      <c r="HIT32"/>
      <c r="HIU32"/>
      <c r="HIV32"/>
      <c r="HIW32"/>
      <c r="HIX32"/>
      <c r="HIY32"/>
      <c r="HIZ32"/>
      <c r="HJA32"/>
      <c r="HJB32"/>
      <c r="HJC32"/>
      <c r="HJD32"/>
      <c r="HJE32"/>
      <c r="HJF32"/>
      <c r="HJG32"/>
      <c r="HJH32"/>
      <c r="HJI32"/>
      <c r="HJJ32"/>
      <c r="HJK32"/>
      <c r="HJL32"/>
      <c r="HJM32"/>
      <c r="HJN32"/>
      <c r="HJO32"/>
      <c r="HJP32"/>
      <c r="HJQ32"/>
      <c r="HJR32"/>
      <c r="HJS32"/>
      <c r="HJT32"/>
    </row>
    <row r="33" spans="1:5688" x14ac:dyDescent="0.45">
      <c r="A33"/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  <c r="AMK33"/>
      <c r="AML33"/>
      <c r="AMM33"/>
      <c r="AMN33"/>
      <c r="AMO33"/>
      <c r="AMP33"/>
      <c r="AMQ33"/>
      <c r="AMR33"/>
      <c r="AMS33"/>
      <c r="AMT33"/>
      <c r="AMU33"/>
      <c r="AMV33"/>
      <c r="AMW33"/>
      <c r="AMX33"/>
      <c r="AMY33"/>
      <c r="AMZ33"/>
      <c r="ANA33"/>
      <c r="ANB33"/>
      <c r="ANC33"/>
      <c r="AND33"/>
      <c r="ANE33"/>
      <c r="ANF33"/>
      <c r="ANG33"/>
      <c r="ANH33"/>
      <c r="ANI33"/>
      <c r="ANJ33"/>
      <c r="ANK33"/>
      <c r="ANL33"/>
      <c r="ANM33"/>
      <c r="ANN33"/>
      <c r="ANO33"/>
      <c r="ANP33"/>
      <c r="ANQ33"/>
      <c r="ANR33"/>
      <c r="ANS33"/>
      <c r="ANT33"/>
      <c r="ANU33"/>
      <c r="ANV33"/>
      <c r="ANW33"/>
      <c r="ANX33"/>
      <c r="ANY33"/>
      <c r="ANZ33"/>
      <c r="AOA33"/>
      <c r="AOB33"/>
      <c r="AOC33"/>
      <c r="AOD33"/>
      <c r="AOE33"/>
      <c r="AOF33"/>
      <c r="AOG33"/>
      <c r="AOH33"/>
      <c r="AOI33"/>
      <c r="AOJ33"/>
      <c r="AOK33"/>
      <c r="AOL33"/>
      <c r="AOM33"/>
      <c r="AON33"/>
      <c r="AOO33"/>
      <c r="AOP33"/>
      <c r="AOQ33"/>
      <c r="AOR33"/>
      <c r="AOS33"/>
      <c r="AOT33"/>
      <c r="AOU33"/>
      <c r="AOV33"/>
      <c r="AOW33"/>
      <c r="AOX33"/>
      <c r="AOY33"/>
      <c r="AOZ33"/>
      <c r="APA33"/>
      <c r="APB33"/>
      <c r="APC33"/>
      <c r="APD33"/>
      <c r="APE33"/>
      <c r="APF33"/>
      <c r="APG33"/>
      <c r="APH33"/>
      <c r="API33"/>
      <c r="APJ33"/>
      <c r="APK33"/>
      <c r="APL33"/>
      <c r="APM33"/>
      <c r="APN33"/>
      <c r="APO33"/>
      <c r="APP33"/>
      <c r="APQ33"/>
      <c r="APR33"/>
      <c r="APS33"/>
      <c r="APT33"/>
      <c r="APU33"/>
      <c r="APV33"/>
      <c r="APW33"/>
      <c r="APX33"/>
      <c r="APY33"/>
      <c r="APZ33"/>
      <c r="AQA33"/>
      <c r="AQB33"/>
      <c r="AQC33"/>
      <c r="AQD33"/>
      <c r="AQE33"/>
      <c r="AQF33"/>
      <c r="AQG33"/>
      <c r="AQH33"/>
      <c r="AQI33"/>
      <c r="AQJ33"/>
      <c r="AQK33"/>
      <c r="AQL33"/>
      <c r="AQM33"/>
      <c r="AQN33"/>
      <c r="AQO33"/>
      <c r="AQP33"/>
      <c r="AQQ33"/>
      <c r="AQR33"/>
      <c r="AQS33"/>
      <c r="AQT33"/>
      <c r="AQU33"/>
      <c r="AQV33"/>
      <c r="AQW33"/>
      <c r="AQX33"/>
      <c r="AQY33"/>
      <c r="AQZ33"/>
      <c r="ARA33"/>
      <c r="ARB33"/>
      <c r="ARC33"/>
      <c r="ARD33"/>
      <c r="ARE33"/>
      <c r="ARF33"/>
      <c r="ARG33"/>
      <c r="ARH33"/>
      <c r="ARI33"/>
      <c r="ARJ33"/>
      <c r="ARK33"/>
      <c r="ARL33"/>
      <c r="ARM33"/>
      <c r="ARN33"/>
      <c r="ARO33"/>
      <c r="ARP33"/>
      <c r="ARQ33"/>
      <c r="ARR33"/>
      <c r="ARS33"/>
      <c r="ART33"/>
      <c r="ARU33"/>
      <c r="ARV33"/>
      <c r="ARW33"/>
      <c r="ARX33"/>
      <c r="ARY33"/>
      <c r="ARZ33"/>
      <c r="ASA33"/>
      <c r="ASB33"/>
      <c r="ASC33"/>
      <c r="ASD33"/>
      <c r="ASE33"/>
      <c r="ASF33"/>
      <c r="ASG33"/>
      <c r="ASH33"/>
      <c r="ASI33"/>
      <c r="ASJ33"/>
      <c r="ASK33"/>
      <c r="ASL33"/>
      <c r="ASM33"/>
      <c r="ASN33"/>
      <c r="ASO33"/>
      <c r="ASP33"/>
      <c r="ASQ33"/>
      <c r="ASR33"/>
      <c r="ASS33"/>
      <c r="AST33"/>
      <c r="ASU33"/>
      <c r="ASV33"/>
      <c r="ASW33"/>
      <c r="ASX33"/>
      <c r="ASY33"/>
      <c r="ASZ33"/>
      <c r="ATA33"/>
      <c r="ATB33"/>
      <c r="ATC33"/>
      <c r="ATD33"/>
      <c r="ATE33"/>
      <c r="ATF33"/>
      <c r="ATG33"/>
      <c r="ATH33"/>
      <c r="ATI33"/>
      <c r="ATJ33"/>
      <c r="ATK33"/>
      <c r="ATL33"/>
      <c r="ATM33"/>
      <c r="ATN33"/>
      <c r="ATO33"/>
      <c r="ATP33"/>
      <c r="ATQ33"/>
      <c r="ATR33"/>
      <c r="ATS33"/>
      <c r="ATT33"/>
      <c r="ATU33"/>
      <c r="ATV33"/>
      <c r="ATW33"/>
      <c r="ATX33"/>
      <c r="ATY33"/>
      <c r="ATZ33"/>
      <c r="AUA33"/>
      <c r="AUB33"/>
      <c r="AUC33"/>
      <c r="AUD33"/>
      <c r="AUE33"/>
      <c r="AUF33"/>
      <c r="AUG33"/>
      <c r="AUH33"/>
      <c r="AUI33"/>
      <c r="AUJ33"/>
      <c r="AUK33"/>
      <c r="AUL33"/>
      <c r="AUM33"/>
      <c r="AUN33"/>
      <c r="AUO33"/>
      <c r="AUP33"/>
      <c r="AUQ33"/>
      <c r="AUR33"/>
      <c r="AUS33"/>
      <c r="AUT33"/>
      <c r="AUU33"/>
      <c r="AUV33"/>
      <c r="AUW33"/>
      <c r="AUX33"/>
      <c r="AUY33"/>
      <c r="AUZ33"/>
      <c r="AVA33"/>
      <c r="AVB33"/>
      <c r="AVC33"/>
      <c r="AVD33"/>
      <c r="AVE33"/>
      <c r="AVF33"/>
      <c r="AVG33"/>
      <c r="AVH33"/>
      <c r="AVI33"/>
      <c r="AVJ33"/>
      <c r="AVK33"/>
      <c r="AVL33"/>
      <c r="AVM33"/>
      <c r="AVN33"/>
      <c r="AVO33"/>
      <c r="AVP33"/>
      <c r="AVQ33"/>
      <c r="AVR33"/>
      <c r="AVS33"/>
      <c r="AVT33"/>
      <c r="AVU33"/>
      <c r="AVV33"/>
      <c r="AVW33"/>
      <c r="AVX33"/>
      <c r="AVY33"/>
      <c r="AVZ33"/>
      <c r="AWA33"/>
      <c r="AWB33"/>
      <c r="AWC33"/>
      <c r="AWD33"/>
      <c r="AWE33"/>
      <c r="AWF33"/>
      <c r="AWG33"/>
      <c r="AWH33"/>
      <c r="AWI33"/>
      <c r="AWJ33"/>
      <c r="AWK33"/>
      <c r="AWL33"/>
      <c r="AWM33"/>
      <c r="AWN33"/>
      <c r="AWO33"/>
      <c r="AWP33"/>
      <c r="AWQ33"/>
      <c r="AWR33"/>
      <c r="AWS33"/>
      <c r="AWT33"/>
      <c r="AWU33"/>
      <c r="AWV33"/>
      <c r="AWW33"/>
      <c r="AWX33"/>
      <c r="AWY33"/>
      <c r="AWZ33"/>
      <c r="AXA33"/>
      <c r="AXB33"/>
      <c r="AXC33"/>
      <c r="AXD33"/>
      <c r="AXE33"/>
      <c r="AXF33"/>
      <c r="AXG33"/>
      <c r="AXH33"/>
      <c r="AXI33"/>
      <c r="AXJ33"/>
      <c r="AXK33"/>
      <c r="AXL33"/>
      <c r="AXM33"/>
      <c r="AXN33"/>
      <c r="AXO33"/>
      <c r="AXP33"/>
      <c r="AXQ33"/>
      <c r="AXR33"/>
      <c r="AXS33"/>
      <c r="AXT33"/>
      <c r="AXU33"/>
      <c r="AXV33"/>
      <c r="AXW33"/>
      <c r="AXX33"/>
      <c r="AXY33"/>
      <c r="AXZ33"/>
      <c r="AYA33"/>
      <c r="AYB33"/>
      <c r="AYC33"/>
      <c r="AYD33"/>
      <c r="AYE33"/>
      <c r="AYF33"/>
      <c r="AYG33"/>
      <c r="AYH33"/>
      <c r="AYI33"/>
      <c r="AYJ33"/>
      <c r="AYK33"/>
      <c r="AYL33"/>
      <c r="AYM33"/>
      <c r="AYN33"/>
      <c r="AYO33"/>
      <c r="AYP33"/>
      <c r="AYQ33"/>
      <c r="AYR33"/>
      <c r="AYS33"/>
      <c r="AYT33"/>
      <c r="AYU33"/>
      <c r="AYV33"/>
      <c r="AYW33"/>
      <c r="AYX33"/>
      <c r="AYY33"/>
      <c r="AYZ33"/>
      <c r="AZA33"/>
      <c r="AZB33"/>
      <c r="AZC33"/>
      <c r="AZD33"/>
      <c r="AZE33"/>
      <c r="AZF33"/>
      <c r="AZG33"/>
      <c r="AZH33"/>
      <c r="AZI33"/>
      <c r="AZJ33"/>
      <c r="AZK33"/>
      <c r="AZL33"/>
      <c r="AZM33"/>
      <c r="AZN33"/>
      <c r="AZO33"/>
      <c r="AZP33"/>
      <c r="AZQ33"/>
      <c r="AZR33"/>
      <c r="AZS33"/>
      <c r="AZT33"/>
      <c r="AZU33"/>
      <c r="AZV33"/>
      <c r="AZW33"/>
      <c r="AZX33"/>
      <c r="AZY33"/>
      <c r="AZZ33"/>
      <c r="BAA33"/>
      <c r="BAB33"/>
      <c r="BAC33"/>
      <c r="BAD33"/>
      <c r="BAE33"/>
      <c r="BAF33"/>
      <c r="BAG33"/>
      <c r="BAH33"/>
      <c r="BAI33"/>
      <c r="BAJ33"/>
      <c r="BAK33"/>
      <c r="BAL33"/>
      <c r="BAM33"/>
      <c r="BAN33"/>
      <c r="BAO33"/>
      <c r="BAP33"/>
      <c r="BAQ33"/>
      <c r="BAR33"/>
      <c r="BAS33"/>
      <c r="BAT33"/>
      <c r="BAU33"/>
      <c r="BAV33"/>
      <c r="BAW33"/>
      <c r="BAX33"/>
      <c r="BAY33"/>
      <c r="BAZ33"/>
      <c r="BBA33"/>
      <c r="BBB33"/>
      <c r="BBC33"/>
      <c r="BBD33"/>
      <c r="BBE33"/>
      <c r="BBF33"/>
      <c r="BBG33"/>
      <c r="BBH33"/>
      <c r="BBI33"/>
      <c r="BBJ33"/>
      <c r="BBK33"/>
      <c r="BBL33"/>
      <c r="BBM33"/>
      <c r="BBN33"/>
      <c r="BBO33"/>
      <c r="BBP33"/>
      <c r="BBQ33"/>
      <c r="BBR33"/>
      <c r="BBS33"/>
      <c r="BBT33"/>
      <c r="BBU33"/>
      <c r="BBV33"/>
      <c r="BBW33"/>
      <c r="BBX33"/>
      <c r="BBY33"/>
      <c r="BBZ33"/>
      <c r="BCA33"/>
      <c r="BCB33"/>
      <c r="BCC33"/>
      <c r="BCD33"/>
      <c r="BCE33"/>
      <c r="BCF33"/>
      <c r="BCG33"/>
      <c r="BCH33"/>
      <c r="BCI33"/>
      <c r="BCJ33"/>
      <c r="BCK33"/>
      <c r="BCL33"/>
      <c r="BCM33"/>
      <c r="BCN33"/>
      <c r="BCO33"/>
      <c r="BCP33"/>
      <c r="BCQ33"/>
      <c r="BCR33"/>
      <c r="BCS33"/>
      <c r="BCT33"/>
      <c r="BCU33"/>
      <c r="BCV33"/>
      <c r="BCW33"/>
      <c r="BCX33"/>
      <c r="BCY33"/>
      <c r="BCZ33"/>
      <c r="BDA33"/>
      <c r="BDB33"/>
      <c r="BDC33"/>
      <c r="BDD33"/>
      <c r="BDE33"/>
      <c r="BDF33"/>
      <c r="BDG33"/>
      <c r="BDH33"/>
      <c r="BDI33"/>
      <c r="BDJ33"/>
      <c r="BDK33"/>
      <c r="BDL33"/>
      <c r="BDM33"/>
      <c r="BDN33"/>
      <c r="BDO33"/>
      <c r="BDP33"/>
      <c r="BDQ33"/>
      <c r="BDR33"/>
      <c r="BDS33"/>
      <c r="BDT33"/>
      <c r="BDU33"/>
      <c r="BDV33"/>
      <c r="BDW33"/>
      <c r="BDX33"/>
      <c r="BDY33"/>
      <c r="BDZ33"/>
      <c r="BEA33"/>
      <c r="BEB33"/>
      <c r="BEC33"/>
      <c r="BED33"/>
      <c r="BEE33"/>
      <c r="BEF33"/>
      <c r="BEG33"/>
      <c r="BEH33"/>
      <c r="BEI33"/>
      <c r="BEJ33"/>
      <c r="BEK33"/>
      <c r="BEL33"/>
      <c r="BEM33"/>
      <c r="BEN33"/>
      <c r="BEO33"/>
      <c r="BEP33"/>
      <c r="BEQ33"/>
      <c r="BER33"/>
      <c r="BES33"/>
      <c r="BET33"/>
      <c r="BEU33"/>
      <c r="BEV33"/>
      <c r="BEW33"/>
      <c r="BEX33"/>
      <c r="BEY33"/>
      <c r="BEZ33"/>
      <c r="BFA33"/>
      <c r="BFB33"/>
      <c r="BFC33"/>
      <c r="BFD33"/>
      <c r="BFE33"/>
      <c r="BFF33"/>
      <c r="BFG33"/>
      <c r="BFH33"/>
      <c r="BFI33"/>
      <c r="BFJ33"/>
      <c r="BFK33"/>
      <c r="BFL33"/>
      <c r="BFM33"/>
      <c r="BFN33"/>
      <c r="BFO33"/>
      <c r="BFP33"/>
      <c r="BFQ33"/>
      <c r="BFR33"/>
      <c r="BFS33"/>
      <c r="BFT33"/>
      <c r="BFU33"/>
      <c r="BFV33"/>
      <c r="BFW33"/>
      <c r="BFX33"/>
      <c r="BFY33"/>
      <c r="BFZ33"/>
      <c r="BGA33"/>
      <c r="BGB33"/>
      <c r="BGC33"/>
      <c r="BGD33"/>
      <c r="BGE33"/>
      <c r="BGF33"/>
      <c r="BGG33"/>
      <c r="BGH33"/>
      <c r="BGI33"/>
      <c r="BGJ33"/>
      <c r="BGK33"/>
      <c r="BGL33"/>
      <c r="BGM33"/>
      <c r="BGN33"/>
      <c r="BGO33"/>
      <c r="BGP33"/>
      <c r="BGQ33"/>
      <c r="BGR33"/>
      <c r="BGS33"/>
      <c r="BGT33"/>
      <c r="BGU33"/>
      <c r="BGV33"/>
      <c r="BGW33"/>
      <c r="BGX33"/>
      <c r="BGY33"/>
      <c r="BGZ33"/>
      <c r="BHA33"/>
      <c r="BHB33"/>
      <c r="BHC33"/>
      <c r="BHD33"/>
      <c r="BHE33"/>
      <c r="BHF33"/>
      <c r="BHG33"/>
      <c r="BHH33"/>
      <c r="BHI33"/>
      <c r="BHJ33"/>
      <c r="BHK33"/>
      <c r="BHL33"/>
      <c r="BHM33"/>
      <c r="BHN33"/>
      <c r="BHO33"/>
      <c r="BHP33"/>
      <c r="BHQ33"/>
      <c r="BHR33"/>
      <c r="BHS33"/>
      <c r="BHT33"/>
      <c r="BHU33"/>
      <c r="BHV33"/>
      <c r="BHW33"/>
      <c r="BHX33"/>
      <c r="BHY33"/>
      <c r="BHZ33"/>
      <c r="BIA33"/>
      <c r="BIB33"/>
      <c r="BIC33"/>
      <c r="BID33"/>
      <c r="BIE33"/>
      <c r="BIF33"/>
      <c r="BIG33"/>
      <c r="BIH33"/>
      <c r="BII33"/>
      <c r="BIJ33"/>
      <c r="BIK33"/>
      <c r="BIL33"/>
      <c r="BIM33"/>
      <c r="BIN33"/>
      <c r="BIO33"/>
      <c r="BIP33"/>
      <c r="BIQ33"/>
      <c r="BIR33"/>
      <c r="BIS33"/>
      <c r="BIT33"/>
      <c r="BIU33"/>
      <c r="BIV33"/>
      <c r="BIW33"/>
      <c r="BIX33"/>
      <c r="BIY33"/>
      <c r="BIZ33"/>
      <c r="BJA33"/>
      <c r="BJB33"/>
      <c r="BJC33"/>
      <c r="BJD33"/>
      <c r="BJE33"/>
      <c r="BJF33"/>
      <c r="BJG33"/>
      <c r="BJH33"/>
      <c r="BJI33"/>
      <c r="BJJ33"/>
      <c r="BJK33"/>
      <c r="BJL33"/>
      <c r="BJM33"/>
      <c r="BJN33"/>
      <c r="BJO33"/>
      <c r="BJP33"/>
      <c r="BJQ33"/>
      <c r="BJR33"/>
      <c r="BJS33"/>
      <c r="BJT33"/>
      <c r="BJU33"/>
      <c r="BJV33"/>
      <c r="BJW33"/>
      <c r="BJX33"/>
      <c r="BJY33"/>
      <c r="BJZ33"/>
      <c r="BKA33"/>
      <c r="BKB33"/>
      <c r="BKC33"/>
      <c r="BKD33"/>
      <c r="BKE33"/>
      <c r="BKF33"/>
      <c r="BKG33"/>
      <c r="BKH33"/>
      <c r="BKI33"/>
      <c r="BKJ33"/>
      <c r="BKK33"/>
      <c r="BKL33"/>
      <c r="BKM33"/>
      <c r="BKN33"/>
      <c r="BKO33"/>
      <c r="BKP33"/>
      <c r="BKQ33"/>
      <c r="BKR33"/>
      <c r="BKS33"/>
      <c r="BKT33"/>
      <c r="BKU33"/>
      <c r="BKV33"/>
      <c r="BKW33"/>
      <c r="BKX33"/>
      <c r="BKY33"/>
      <c r="BKZ33"/>
      <c r="BLA33"/>
      <c r="BLB33"/>
      <c r="BLC33"/>
      <c r="BLD33"/>
      <c r="BLE33"/>
      <c r="BLF33"/>
      <c r="BLG33"/>
      <c r="BLH33"/>
      <c r="BLI33"/>
      <c r="BLJ33"/>
      <c r="BLK33"/>
      <c r="BLL33"/>
      <c r="BLM33"/>
      <c r="BLN33"/>
      <c r="BLO33"/>
      <c r="BLP33"/>
      <c r="BLQ33"/>
      <c r="BLR33"/>
      <c r="BLS33"/>
      <c r="BLT33"/>
      <c r="BLU33"/>
      <c r="BLV33"/>
      <c r="BLW33"/>
      <c r="BLX33"/>
      <c r="BLY33"/>
      <c r="BLZ33"/>
      <c r="BMA33"/>
      <c r="BMB33"/>
      <c r="BMC33"/>
      <c r="BMD33"/>
      <c r="BME33"/>
      <c r="BMF33"/>
      <c r="BMG33"/>
      <c r="BMH33"/>
      <c r="BMI33"/>
      <c r="BMJ33"/>
      <c r="BMK33"/>
      <c r="BML33"/>
      <c r="BMM33"/>
      <c r="BMN33"/>
      <c r="BMO33"/>
      <c r="BMP33"/>
      <c r="BMQ33"/>
      <c r="BMR33"/>
      <c r="BMS33"/>
      <c r="BMT33"/>
      <c r="BMU33"/>
      <c r="BMV33"/>
      <c r="BMW33"/>
      <c r="BMX33"/>
      <c r="BMY33"/>
      <c r="BMZ33"/>
      <c r="BNA33"/>
      <c r="BNB33"/>
      <c r="BNC33"/>
      <c r="BND33"/>
      <c r="BNE33"/>
      <c r="BNF33"/>
      <c r="BNG33"/>
      <c r="BNH33"/>
      <c r="BNI33"/>
      <c r="BNJ33"/>
      <c r="BNK33"/>
      <c r="BNL33"/>
      <c r="BNM33"/>
      <c r="BNN33"/>
      <c r="BNO33"/>
      <c r="BNP33"/>
      <c r="BNQ33"/>
      <c r="BNR33"/>
      <c r="BNS33"/>
      <c r="BNT33"/>
      <c r="BNU33"/>
      <c r="BNV33"/>
      <c r="BNW33"/>
      <c r="BNX33"/>
      <c r="BNY33"/>
      <c r="BNZ33"/>
      <c r="BOA33"/>
      <c r="BOB33"/>
      <c r="BOC33"/>
      <c r="BOD33"/>
      <c r="BOE33"/>
      <c r="BOF33"/>
      <c r="BOG33"/>
      <c r="BOH33"/>
      <c r="BOI33"/>
      <c r="BOJ33"/>
      <c r="BOK33"/>
      <c r="BOL33"/>
      <c r="BOM33"/>
      <c r="BON33"/>
      <c r="BOO33"/>
      <c r="BOP33"/>
      <c r="BOQ33"/>
      <c r="BOR33"/>
      <c r="BOS33"/>
      <c r="BOT33"/>
      <c r="BOU33"/>
      <c r="BOV33"/>
      <c r="BOW33"/>
      <c r="BOX33"/>
      <c r="BOY33"/>
      <c r="BOZ33"/>
      <c r="BPA33"/>
      <c r="BPB33"/>
      <c r="BPC33"/>
      <c r="BPD33"/>
      <c r="BPE33"/>
      <c r="BPF33"/>
      <c r="BPG33"/>
      <c r="BPH33"/>
      <c r="BPI33"/>
      <c r="BPJ33"/>
      <c r="BPK33"/>
      <c r="BPL33"/>
      <c r="BPM33"/>
      <c r="BPN33"/>
      <c r="BPO33"/>
      <c r="BPP33"/>
      <c r="BPQ33"/>
      <c r="BPR33"/>
      <c r="BPS33"/>
      <c r="BPT33"/>
      <c r="BPU33"/>
      <c r="BPV33"/>
      <c r="BPW33"/>
      <c r="BPX33"/>
      <c r="BPY33"/>
      <c r="BPZ33"/>
      <c r="BQA33"/>
      <c r="BQB33"/>
      <c r="BQC33"/>
      <c r="BQD33"/>
      <c r="BQE33"/>
      <c r="BQF33"/>
      <c r="BQG33"/>
      <c r="BQH33"/>
      <c r="BQI33"/>
      <c r="BQJ33"/>
      <c r="BQK33"/>
      <c r="BQL33"/>
      <c r="BQM33"/>
      <c r="BQN33"/>
      <c r="BQO33"/>
      <c r="BQP33"/>
      <c r="BQQ33"/>
      <c r="BQR33"/>
      <c r="BQS33"/>
      <c r="BQT33"/>
      <c r="BQU33"/>
      <c r="BQV33"/>
      <c r="BQW33"/>
      <c r="BQX33"/>
      <c r="BQY33"/>
      <c r="BQZ33"/>
      <c r="BRA33"/>
      <c r="BRB33"/>
      <c r="BRC33"/>
      <c r="BRD33"/>
      <c r="BRE33"/>
      <c r="BRF33"/>
      <c r="BRG33"/>
      <c r="BRH33"/>
      <c r="BRI33"/>
      <c r="BRJ33"/>
      <c r="BRK33"/>
      <c r="BRL33"/>
      <c r="BRM33"/>
      <c r="BRN33"/>
      <c r="BRO33"/>
      <c r="BRP33"/>
      <c r="BRQ33"/>
      <c r="BRR33"/>
      <c r="BRS33"/>
      <c r="BRT33"/>
      <c r="BRU33"/>
      <c r="BRV33"/>
      <c r="BRW33"/>
      <c r="BRX33"/>
      <c r="BRY33"/>
      <c r="BRZ33"/>
      <c r="BSA33"/>
      <c r="BSB33"/>
      <c r="BSC33"/>
      <c r="BSD33"/>
      <c r="BSE33"/>
      <c r="BSF33"/>
      <c r="BSG33"/>
      <c r="BSH33"/>
      <c r="BSI33"/>
      <c r="BSJ33"/>
      <c r="BSK33"/>
      <c r="BSL33"/>
      <c r="BSM33"/>
      <c r="BSN33"/>
      <c r="BSO33"/>
      <c r="BSP33"/>
      <c r="BSQ33"/>
      <c r="BSR33"/>
      <c r="BSS33"/>
      <c r="BST33"/>
      <c r="BSU33"/>
      <c r="BSV33"/>
      <c r="BSW33"/>
      <c r="BSX33"/>
      <c r="BSY33"/>
      <c r="BSZ33"/>
      <c r="BTA33"/>
      <c r="BTB33"/>
      <c r="BTC33"/>
      <c r="BTD33"/>
      <c r="BTE33"/>
      <c r="BTF33"/>
      <c r="BTG33"/>
      <c r="BTH33"/>
      <c r="BTI33"/>
      <c r="BTJ33"/>
      <c r="BTK33"/>
      <c r="BTL33"/>
      <c r="BTM33"/>
      <c r="BTN33"/>
      <c r="BTO33"/>
      <c r="BTP33"/>
      <c r="BTQ33"/>
      <c r="BTR33"/>
      <c r="BTS33"/>
      <c r="BTT33"/>
      <c r="BTU33"/>
      <c r="BTV33"/>
      <c r="BTW33"/>
      <c r="BTX33"/>
      <c r="BTY33"/>
      <c r="BTZ33"/>
      <c r="BUA33"/>
      <c r="BUB33"/>
      <c r="BUC33"/>
      <c r="BUD33"/>
      <c r="BUE33"/>
      <c r="BUF33"/>
      <c r="BUG33"/>
      <c r="BUH33"/>
      <c r="BUI33"/>
      <c r="BUJ33"/>
      <c r="BUK33"/>
      <c r="BUL33"/>
      <c r="BUM33"/>
      <c r="BUN33"/>
      <c r="BUO33"/>
      <c r="BUP33"/>
      <c r="BUQ33"/>
      <c r="BUR33"/>
      <c r="BUS33"/>
      <c r="BUT33"/>
      <c r="BUU33"/>
      <c r="BUV33"/>
      <c r="BUW33"/>
      <c r="BUX33"/>
      <c r="BUY33"/>
      <c r="BUZ33"/>
      <c r="BVA33"/>
      <c r="BVB33"/>
      <c r="BVC33"/>
      <c r="BVD33"/>
      <c r="BVE33"/>
      <c r="BVF33"/>
      <c r="BVG33"/>
      <c r="BVH33"/>
      <c r="BVI33"/>
      <c r="BVJ33"/>
      <c r="BVK33"/>
      <c r="BVL33"/>
      <c r="BVM33"/>
      <c r="BVN33"/>
      <c r="BVO33"/>
      <c r="BVP33"/>
      <c r="BVQ33"/>
      <c r="BVR33"/>
      <c r="BVS33"/>
      <c r="BVT33"/>
      <c r="BVU33"/>
      <c r="BVV33"/>
      <c r="BVW33"/>
      <c r="BVX33"/>
      <c r="BVY33"/>
      <c r="BVZ33"/>
      <c r="BWA33"/>
      <c r="BWB33"/>
      <c r="BWC33"/>
      <c r="BWD33"/>
      <c r="BWE33"/>
      <c r="BWF33"/>
      <c r="BWG33"/>
      <c r="BWH33"/>
      <c r="BWI33"/>
      <c r="BWJ33"/>
      <c r="BWK33"/>
      <c r="BWL33"/>
      <c r="BWM33"/>
      <c r="BWN33"/>
      <c r="BWO33"/>
      <c r="BWP33"/>
      <c r="BWQ33"/>
      <c r="BWR33"/>
      <c r="BWS33"/>
      <c r="BWT33"/>
      <c r="BWU33"/>
      <c r="BWV33"/>
      <c r="BWW33"/>
      <c r="BWX33"/>
      <c r="BWY33"/>
      <c r="BWZ33"/>
      <c r="BXA33"/>
      <c r="BXB33"/>
      <c r="BXC33"/>
      <c r="BXD33"/>
      <c r="BXE33"/>
      <c r="BXF33"/>
      <c r="BXG33"/>
      <c r="BXH33"/>
      <c r="BXI33"/>
      <c r="BXJ33"/>
      <c r="BXK33"/>
      <c r="BXL33"/>
      <c r="BXM33"/>
      <c r="BXN33"/>
      <c r="BXO33"/>
      <c r="BXP33"/>
      <c r="BXQ33"/>
      <c r="BXR33"/>
      <c r="BXS33"/>
      <c r="BXT33"/>
      <c r="BXU33"/>
      <c r="BXV33"/>
      <c r="BXW33"/>
      <c r="BXX33"/>
      <c r="BXY33"/>
      <c r="BXZ33"/>
      <c r="BYA33"/>
      <c r="BYB33"/>
      <c r="BYC33"/>
      <c r="BYD33"/>
      <c r="BYE33"/>
      <c r="BYF33"/>
      <c r="BYG33"/>
      <c r="BYH33"/>
      <c r="BYI33"/>
      <c r="BYJ33"/>
      <c r="BYK33"/>
      <c r="BYL33"/>
      <c r="BYM33"/>
      <c r="BYN33"/>
      <c r="BYO33"/>
      <c r="BYP33"/>
      <c r="BYQ33"/>
      <c r="BYR33"/>
      <c r="BYS33"/>
      <c r="BYT33"/>
      <c r="BYU33"/>
      <c r="BYV33"/>
      <c r="BYW33"/>
      <c r="BYX33"/>
      <c r="BYY33"/>
      <c r="BYZ33"/>
      <c r="BZA33"/>
      <c r="BZB33"/>
      <c r="BZC33"/>
      <c r="BZD33"/>
      <c r="BZE33"/>
      <c r="BZF33"/>
      <c r="BZG33"/>
      <c r="BZH33"/>
      <c r="BZI33"/>
      <c r="BZJ33"/>
      <c r="BZK33"/>
      <c r="BZL33"/>
      <c r="BZM33"/>
      <c r="BZN33"/>
      <c r="BZO33"/>
      <c r="BZP33"/>
      <c r="BZQ33"/>
      <c r="BZR33"/>
      <c r="BZS33"/>
      <c r="BZT33"/>
      <c r="BZU33"/>
      <c r="BZV33"/>
      <c r="BZW33"/>
      <c r="BZX33"/>
      <c r="BZY33"/>
      <c r="BZZ33"/>
      <c r="CAA33"/>
      <c r="CAB33"/>
      <c r="CAC33"/>
      <c r="CAD33"/>
      <c r="CAE33"/>
      <c r="CAF33"/>
      <c r="CAG33"/>
      <c r="CAH33"/>
      <c r="CAI33"/>
      <c r="CAJ33"/>
      <c r="CAK33"/>
      <c r="CAL33"/>
      <c r="CAM33"/>
      <c r="CAN33"/>
      <c r="CAO33"/>
      <c r="CAP33"/>
      <c r="CAQ33"/>
      <c r="CAR33"/>
      <c r="CAS33"/>
      <c r="CAT33"/>
      <c r="CAU33"/>
      <c r="CAV33"/>
      <c r="CAW33"/>
      <c r="CAX33"/>
      <c r="CAY33"/>
      <c r="CAZ33"/>
      <c r="CBA33"/>
      <c r="CBB33"/>
      <c r="CBC33"/>
      <c r="CBD33"/>
      <c r="CBE33"/>
      <c r="CBF33"/>
      <c r="CBG33"/>
      <c r="CBH33"/>
      <c r="CBI33"/>
      <c r="CBJ33"/>
      <c r="CBK33"/>
      <c r="CBL33"/>
      <c r="CBM33"/>
      <c r="CBN33"/>
      <c r="CBO33"/>
      <c r="CBP33"/>
      <c r="CBQ33"/>
      <c r="CBR33"/>
      <c r="CBS33"/>
      <c r="CBT33"/>
      <c r="CBU33"/>
      <c r="CBV33"/>
      <c r="CBW33"/>
      <c r="CBX33"/>
      <c r="CBY33"/>
      <c r="CBZ33"/>
      <c r="CCA33"/>
      <c r="CCB33"/>
      <c r="CCC33"/>
      <c r="CCD33"/>
      <c r="CCE33"/>
      <c r="CCF33"/>
      <c r="CCG33"/>
      <c r="CCH33"/>
      <c r="CCI33"/>
      <c r="CCJ33"/>
      <c r="CCK33"/>
      <c r="CCL33"/>
      <c r="CCM33"/>
      <c r="CCN33"/>
      <c r="CCO33"/>
      <c r="CCP33"/>
      <c r="CCQ33"/>
      <c r="CCR33"/>
      <c r="CCS33"/>
      <c r="CCT33"/>
      <c r="CCU33"/>
      <c r="CCV33"/>
      <c r="CCW33"/>
      <c r="CCX33"/>
      <c r="CCY33"/>
      <c r="CCZ33"/>
      <c r="CDA33"/>
      <c r="CDB33"/>
      <c r="CDC33"/>
      <c r="CDD33"/>
      <c r="CDE33"/>
      <c r="CDF33"/>
      <c r="CDG33"/>
      <c r="CDH33"/>
      <c r="CDI33"/>
      <c r="CDJ33"/>
      <c r="CDK33"/>
      <c r="CDL33"/>
      <c r="CDM33"/>
      <c r="CDN33"/>
      <c r="CDO33"/>
      <c r="CDP33"/>
      <c r="CDQ33"/>
      <c r="CDR33"/>
      <c r="CDS33"/>
      <c r="CDT33"/>
      <c r="CDU33"/>
      <c r="CDV33"/>
      <c r="CDW33"/>
      <c r="CDX33"/>
      <c r="CDY33"/>
      <c r="CDZ33"/>
      <c r="CEA33"/>
      <c r="CEB33"/>
      <c r="CEC33"/>
      <c r="CED33"/>
      <c r="CEE33"/>
      <c r="CEF33"/>
      <c r="CEG33"/>
      <c r="CEH33"/>
      <c r="CEI33"/>
      <c r="CEJ33"/>
      <c r="CEK33"/>
      <c r="CEL33"/>
      <c r="CEM33"/>
      <c r="CEN33"/>
      <c r="CEO33"/>
      <c r="CEP33"/>
      <c r="CEQ33"/>
      <c r="CER33"/>
      <c r="CES33"/>
      <c r="CET33"/>
      <c r="CEU33"/>
      <c r="CEV33"/>
      <c r="CEW33"/>
      <c r="CEX33"/>
      <c r="CEY33"/>
      <c r="CEZ33"/>
      <c r="CFA33"/>
      <c r="CFB33"/>
      <c r="CFC33"/>
      <c r="CFD33"/>
      <c r="CFE33"/>
      <c r="CFF33"/>
      <c r="CFG33"/>
      <c r="CFH33"/>
      <c r="CFI33"/>
      <c r="CFJ33"/>
      <c r="CFK33"/>
      <c r="CFL33"/>
      <c r="CFM33"/>
      <c r="CFN33"/>
      <c r="CFO33"/>
      <c r="CFP33"/>
      <c r="CFQ33"/>
      <c r="CFR33"/>
      <c r="CFS33"/>
      <c r="CFT33"/>
      <c r="CFU33"/>
      <c r="CFV33"/>
      <c r="CFW33"/>
      <c r="CFX33"/>
      <c r="CFY33"/>
      <c r="CFZ33"/>
      <c r="CGA33"/>
      <c r="CGB33"/>
      <c r="CGC33"/>
      <c r="CGD33"/>
      <c r="CGE33"/>
      <c r="CGF33"/>
      <c r="CGG33"/>
      <c r="CGH33"/>
      <c r="CGI33"/>
      <c r="CGJ33"/>
      <c r="CGK33"/>
      <c r="CGL33"/>
      <c r="CGM33"/>
      <c r="CGN33"/>
      <c r="CGO33"/>
      <c r="CGP33"/>
      <c r="CGQ33"/>
      <c r="CGR33"/>
      <c r="CGS33"/>
      <c r="CGT33"/>
      <c r="CGU33"/>
      <c r="CGV33"/>
      <c r="CGW33"/>
      <c r="CGX33"/>
      <c r="CGY33"/>
      <c r="CGZ33"/>
      <c r="CHA33"/>
      <c r="CHB33"/>
      <c r="CHC33"/>
      <c r="CHD33"/>
      <c r="CHE33"/>
      <c r="CHF33"/>
      <c r="CHG33"/>
      <c r="CHH33"/>
      <c r="CHI33"/>
      <c r="CHJ33"/>
      <c r="CHK33"/>
      <c r="CHL33"/>
      <c r="CHM33"/>
      <c r="CHN33"/>
      <c r="CHO33"/>
      <c r="CHP33"/>
      <c r="CHQ33"/>
      <c r="CHR33"/>
      <c r="CHS33"/>
      <c r="CHT33"/>
      <c r="CHU33"/>
      <c r="CHV33"/>
      <c r="CHW33"/>
      <c r="CHX33"/>
      <c r="CHY33"/>
      <c r="CHZ33"/>
      <c r="CIA33"/>
      <c r="CIB33"/>
      <c r="CIC33"/>
      <c r="CID33"/>
      <c r="CIE33"/>
      <c r="CIF33"/>
      <c r="CIG33"/>
      <c r="CIH33"/>
      <c r="CII33"/>
      <c r="CIJ33"/>
      <c r="CIK33"/>
      <c r="CIL33"/>
      <c r="CIM33"/>
      <c r="CIN33"/>
      <c r="CIO33"/>
      <c r="CIP33"/>
      <c r="CIQ33"/>
      <c r="CIR33"/>
      <c r="CIS33"/>
      <c r="CIT33"/>
      <c r="CIU33"/>
      <c r="CIV33"/>
      <c r="CIW33"/>
      <c r="CIX33"/>
      <c r="CIY33"/>
      <c r="CIZ33"/>
      <c r="CJA33"/>
      <c r="CJB33"/>
      <c r="CJC33"/>
      <c r="CJD33"/>
      <c r="CJE33"/>
      <c r="CJF33"/>
      <c r="CJG33"/>
      <c r="CJH33"/>
      <c r="CJI33"/>
      <c r="CJJ33"/>
      <c r="CJK33"/>
      <c r="CJL33"/>
      <c r="CJM33"/>
      <c r="CJN33"/>
      <c r="CJO33"/>
      <c r="CJP33"/>
      <c r="CJQ33"/>
      <c r="CJR33"/>
      <c r="CJS33"/>
      <c r="CJT33"/>
      <c r="CJU33"/>
      <c r="CJV33"/>
      <c r="CJW33"/>
      <c r="CJX33"/>
      <c r="CJY33"/>
      <c r="CJZ33"/>
      <c r="CKA33"/>
      <c r="CKB33"/>
      <c r="CKC33"/>
      <c r="CKD33"/>
      <c r="CKE33"/>
      <c r="CKF33"/>
      <c r="CKG33"/>
      <c r="CKH33"/>
      <c r="CKI33"/>
      <c r="CKJ33"/>
      <c r="CKK33"/>
      <c r="CKL33"/>
      <c r="CKM33"/>
      <c r="CKN33"/>
      <c r="CKO33"/>
      <c r="CKP33"/>
      <c r="CKQ33"/>
      <c r="CKR33"/>
      <c r="CKS33"/>
      <c r="CKT33"/>
      <c r="CKU33"/>
      <c r="CKV33"/>
      <c r="CKW33"/>
      <c r="CKX33"/>
      <c r="CKY33"/>
      <c r="CKZ33"/>
      <c r="CLA33"/>
      <c r="CLB33"/>
      <c r="CLC33"/>
      <c r="CLD33"/>
      <c r="CLE33"/>
      <c r="CLF33"/>
      <c r="CLG33"/>
      <c r="CLH33"/>
      <c r="CLI33"/>
      <c r="CLJ33"/>
      <c r="CLK33"/>
      <c r="CLL33"/>
      <c r="CLM33"/>
      <c r="CLN33"/>
      <c r="CLO33"/>
      <c r="CLP33"/>
      <c r="CLQ33"/>
      <c r="CLR33"/>
      <c r="CLS33"/>
      <c r="CLT33"/>
      <c r="CLU33"/>
      <c r="CLV33"/>
      <c r="CLW33"/>
      <c r="CLX33"/>
      <c r="CLY33"/>
      <c r="CLZ33"/>
      <c r="CMA33"/>
      <c r="CMB33"/>
      <c r="CMC33"/>
      <c r="CMD33"/>
      <c r="CME33"/>
      <c r="CMF33"/>
      <c r="CMG33"/>
      <c r="CMH33"/>
      <c r="CMI33"/>
      <c r="CMJ33"/>
      <c r="CMK33"/>
      <c r="CML33"/>
      <c r="CMM33"/>
      <c r="CMN33"/>
      <c r="CMO33"/>
      <c r="CMP33"/>
      <c r="CMQ33"/>
      <c r="CMR33"/>
      <c r="CMS33"/>
      <c r="CMT33"/>
      <c r="CMU33"/>
      <c r="CMV33"/>
      <c r="CMW33"/>
      <c r="CMX33"/>
      <c r="CMY33"/>
      <c r="CMZ33"/>
      <c r="CNA33"/>
      <c r="CNB33"/>
      <c r="CNC33"/>
      <c r="CND33"/>
      <c r="CNE33"/>
      <c r="CNF33"/>
      <c r="CNG33"/>
      <c r="CNH33"/>
      <c r="CNI33"/>
      <c r="CNJ33"/>
      <c r="CNK33"/>
      <c r="CNL33"/>
      <c r="CNM33"/>
      <c r="CNN33"/>
      <c r="CNO33"/>
      <c r="CNP33"/>
      <c r="CNQ33"/>
      <c r="CNR33"/>
      <c r="CNS33"/>
      <c r="CNT33"/>
      <c r="CNU33"/>
      <c r="CNV33"/>
      <c r="CNW33"/>
      <c r="CNX33"/>
      <c r="CNY33"/>
      <c r="CNZ33"/>
      <c r="COA33"/>
      <c r="COB33"/>
      <c r="COC33"/>
      <c r="COD33"/>
      <c r="COE33"/>
      <c r="COF33"/>
      <c r="COG33"/>
      <c r="COH33"/>
      <c r="COI33"/>
      <c r="COJ33"/>
      <c r="COK33"/>
      <c r="COL33"/>
      <c r="COM33"/>
      <c r="CON33"/>
      <c r="COO33"/>
      <c r="COP33"/>
      <c r="COQ33"/>
      <c r="COR33"/>
      <c r="COS33"/>
      <c r="COT33"/>
      <c r="COU33"/>
      <c r="COV33"/>
      <c r="COW33"/>
      <c r="COX33"/>
      <c r="COY33"/>
      <c r="COZ33"/>
      <c r="CPA33"/>
      <c r="CPB33"/>
      <c r="CPC33"/>
      <c r="CPD33"/>
      <c r="CPE33"/>
      <c r="CPF33"/>
      <c r="CPG33"/>
      <c r="CPH33"/>
      <c r="CPI33"/>
      <c r="CPJ33"/>
      <c r="CPK33"/>
      <c r="CPL33"/>
      <c r="CPM33"/>
      <c r="CPN33"/>
      <c r="CPO33"/>
      <c r="CPP33"/>
      <c r="CPQ33"/>
      <c r="CPR33"/>
      <c r="CPS33"/>
      <c r="CPT33"/>
      <c r="CPU33"/>
      <c r="CPV33"/>
      <c r="CPW33"/>
      <c r="CPX33"/>
      <c r="CPY33"/>
      <c r="CPZ33"/>
      <c r="CQA33"/>
      <c r="CQB33"/>
      <c r="CQC33"/>
      <c r="CQD33"/>
      <c r="CQE33"/>
      <c r="CQF33"/>
      <c r="CQG33"/>
      <c r="CQH33"/>
      <c r="CQI33"/>
      <c r="CQJ33"/>
      <c r="CQK33"/>
      <c r="CQL33"/>
      <c r="CQM33"/>
      <c r="CQN33"/>
      <c r="CQO33"/>
      <c r="CQP33"/>
      <c r="CQQ33"/>
      <c r="CQR33"/>
      <c r="CQS33"/>
      <c r="CQT33"/>
      <c r="CQU33"/>
      <c r="CQV33"/>
      <c r="CQW33"/>
      <c r="CQX33"/>
      <c r="CQY33"/>
      <c r="CQZ33"/>
      <c r="CRA33"/>
      <c r="CRB33"/>
      <c r="CRC33"/>
      <c r="CRD33"/>
      <c r="CRE33"/>
      <c r="CRF33"/>
      <c r="CRG33"/>
      <c r="CRH33"/>
      <c r="CRI33"/>
      <c r="CRJ33"/>
      <c r="CRK33"/>
      <c r="CRL33"/>
      <c r="CRM33"/>
      <c r="CRN33"/>
      <c r="CRO33"/>
      <c r="CRP33"/>
      <c r="CRQ33"/>
      <c r="CRR33"/>
      <c r="CRS33"/>
      <c r="CRT33"/>
      <c r="CRU33"/>
      <c r="CRV33"/>
      <c r="CRW33"/>
      <c r="CRX33"/>
      <c r="CRY33"/>
      <c r="CRZ33"/>
      <c r="CSA33"/>
      <c r="CSB33"/>
      <c r="CSC33"/>
      <c r="CSD33"/>
      <c r="CSE33"/>
      <c r="CSF33"/>
      <c r="CSG33"/>
      <c r="CSH33"/>
      <c r="CSI33"/>
      <c r="CSJ33"/>
      <c r="CSK33"/>
      <c r="CSL33"/>
      <c r="CSM33"/>
      <c r="CSN33"/>
      <c r="CSO33"/>
      <c r="CSP33"/>
      <c r="CSQ33"/>
      <c r="CSR33"/>
      <c r="CSS33"/>
      <c r="CST33"/>
      <c r="CSU33"/>
      <c r="CSV33"/>
      <c r="CSW33"/>
      <c r="CSX33"/>
      <c r="CSY33"/>
      <c r="CSZ33"/>
      <c r="CTA33"/>
      <c r="CTB33"/>
      <c r="CTC33"/>
      <c r="CTD33"/>
      <c r="CTE33"/>
      <c r="CTF33"/>
      <c r="CTG33"/>
      <c r="CTH33"/>
      <c r="CTI33"/>
      <c r="CTJ33"/>
      <c r="CTK33"/>
      <c r="CTL33"/>
      <c r="CTM33"/>
      <c r="CTN33"/>
      <c r="CTO33"/>
      <c r="CTP33"/>
      <c r="CTQ33"/>
      <c r="CTR33"/>
      <c r="CTS33"/>
      <c r="CTT33"/>
      <c r="CTU33"/>
      <c r="CTV33"/>
      <c r="CTW33"/>
      <c r="CTX33"/>
      <c r="CTY33"/>
      <c r="CTZ33"/>
      <c r="CUA33"/>
      <c r="CUB33"/>
      <c r="CUC33"/>
      <c r="CUD33"/>
      <c r="CUE33"/>
      <c r="CUF33"/>
      <c r="CUG33"/>
      <c r="CUH33"/>
      <c r="CUI33"/>
      <c r="CUJ33"/>
      <c r="CUK33"/>
      <c r="CUL33"/>
      <c r="CUM33"/>
      <c r="CUN33"/>
      <c r="CUO33"/>
      <c r="CUP33"/>
      <c r="CUQ33"/>
      <c r="CUR33"/>
      <c r="CUS33"/>
      <c r="CUT33"/>
      <c r="CUU33"/>
      <c r="CUV33"/>
      <c r="CUW33"/>
      <c r="CUX33"/>
      <c r="CUY33"/>
      <c r="CUZ33"/>
      <c r="CVA33"/>
      <c r="CVB33"/>
      <c r="CVC33"/>
      <c r="CVD33"/>
      <c r="CVE33"/>
      <c r="CVF33"/>
      <c r="CVG33"/>
      <c r="CVH33"/>
      <c r="CVI33"/>
      <c r="CVJ33"/>
      <c r="CVK33"/>
      <c r="CVL33"/>
      <c r="CVM33"/>
      <c r="CVN33"/>
      <c r="CVO33"/>
      <c r="CVP33"/>
      <c r="CVQ33"/>
      <c r="CVR33"/>
      <c r="CVS33"/>
      <c r="CVT33"/>
      <c r="CVU33"/>
      <c r="CVV33"/>
      <c r="CVW33"/>
      <c r="CVX33"/>
      <c r="CVY33"/>
      <c r="CVZ33"/>
      <c r="CWA33"/>
      <c r="CWB33"/>
      <c r="CWC33"/>
      <c r="CWD33"/>
      <c r="CWE33"/>
      <c r="CWF33"/>
      <c r="CWG33"/>
      <c r="CWH33"/>
      <c r="CWI33"/>
      <c r="CWJ33"/>
      <c r="CWK33"/>
      <c r="CWL33"/>
      <c r="CWM33"/>
      <c r="CWN33"/>
      <c r="CWO33"/>
      <c r="CWP33"/>
      <c r="CWQ33"/>
      <c r="CWR33"/>
      <c r="CWS33"/>
      <c r="CWT33"/>
      <c r="CWU33"/>
      <c r="CWV33"/>
      <c r="CWW33"/>
      <c r="CWX33"/>
      <c r="CWY33"/>
      <c r="CWZ33"/>
      <c r="CXA33"/>
      <c r="CXB33"/>
      <c r="CXC33"/>
      <c r="CXD33"/>
      <c r="CXE33"/>
      <c r="CXF33"/>
      <c r="CXG33"/>
      <c r="CXH33"/>
      <c r="CXI33"/>
      <c r="CXJ33"/>
      <c r="CXK33"/>
      <c r="CXL33"/>
      <c r="CXM33"/>
      <c r="CXN33"/>
      <c r="CXO33"/>
      <c r="CXP33"/>
      <c r="CXQ33"/>
      <c r="CXR33"/>
      <c r="CXS33"/>
      <c r="CXT33"/>
      <c r="CXU33"/>
      <c r="CXV33"/>
      <c r="CXW33"/>
      <c r="CXX33"/>
      <c r="CXY33"/>
      <c r="CXZ33"/>
      <c r="CYA33"/>
      <c r="CYB33"/>
      <c r="CYC33"/>
      <c r="CYD33"/>
      <c r="CYE33"/>
      <c r="CYF33"/>
      <c r="CYG33"/>
      <c r="CYH33"/>
      <c r="CYI33"/>
      <c r="CYJ33"/>
      <c r="CYK33"/>
      <c r="CYL33"/>
      <c r="CYM33"/>
      <c r="CYN33"/>
      <c r="CYO33"/>
      <c r="CYP33"/>
      <c r="CYQ33"/>
      <c r="CYR33"/>
      <c r="CYS33"/>
      <c r="CYT33"/>
      <c r="CYU33"/>
      <c r="CYV33"/>
      <c r="CYW33"/>
      <c r="CYX33"/>
      <c r="CYY33"/>
      <c r="CYZ33"/>
      <c r="CZA33"/>
      <c r="CZB33"/>
      <c r="CZC33"/>
      <c r="CZD33"/>
      <c r="CZE33"/>
      <c r="CZF33"/>
      <c r="CZG33"/>
      <c r="CZH33"/>
      <c r="CZI33"/>
      <c r="CZJ33"/>
      <c r="CZK33"/>
      <c r="CZL33"/>
      <c r="CZM33"/>
      <c r="CZN33"/>
      <c r="CZO33"/>
      <c r="CZP33"/>
      <c r="CZQ33"/>
      <c r="CZR33"/>
      <c r="CZS33"/>
      <c r="CZT33"/>
      <c r="CZU33"/>
      <c r="CZV33"/>
      <c r="CZW33"/>
      <c r="CZX33"/>
      <c r="CZY33"/>
      <c r="CZZ33"/>
      <c r="DAA33"/>
      <c r="DAB33"/>
      <c r="DAC33"/>
      <c r="DAD33"/>
      <c r="DAE33"/>
      <c r="DAF33"/>
      <c r="DAG33"/>
      <c r="DAH33"/>
      <c r="DAI33"/>
      <c r="DAJ33"/>
      <c r="DAK33"/>
      <c r="DAL33"/>
      <c r="DAM33"/>
      <c r="DAN33"/>
      <c r="DAO33"/>
      <c r="DAP33"/>
      <c r="DAQ33"/>
      <c r="DAR33"/>
      <c r="DAS33"/>
      <c r="DAT33"/>
      <c r="DAU33"/>
      <c r="DAV33"/>
      <c r="DAW33"/>
      <c r="DAX33"/>
      <c r="DAY33"/>
      <c r="DAZ33"/>
      <c r="DBA33"/>
      <c r="DBB33"/>
      <c r="DBC33"/>
      <c r="DBD33"/>
      <c r="DBE33"/>
      <c r="DBF33"/>
      <c r="DBG33"/>
      <c r="DBH33"/>
      <c r="DBI33"/>
      <c r="DBJ33"/>
      <c r="DBK33"/>
      <c r="DBL33"/>
      <c r="DBM33"/>
      <c r="DBN33"/>
      <c r="DBO33"/>
      <c r="DBP33"/>
      <c r="DBQ33"/>
      <c r="DBR33"/>
      <c r="DBS33"/>
      <c r="DBT33"/>
      <c r="DBU33"/>
      <c r="DBV33"/>
      <c r="DBW33"/>
      <c r="DBX33"/>
      <c r="DBY33"/>
      <c r="DBZ33"/>
      <c r="DCA33"/>
      <c r="DCB33"/>
      <c r="DCC33"/>
      <c r="DCD33"/>
      <c r="DCE33"/>
      <c r="DCF33"/>
      <c r="DCG33"/>
      <c r="DCH33"/>
      <c r="DCI33"/>
      <c r="DCJ33"/>
      <c r="DCK33"/>
      <c r="DCL33"/>
      <c r="DCM33"/>
      <c r="DCN33"/>
      <c r="DCO33"/>
      <c r="DCP33"/>
      <c r="DCQ33"/>
      <c r="DCR33"/>
      <c r="DCS33"/>
      <c r="DCT33"/>
      <c r="DCU33"/>
      <c r="DCV33"/>
      <c r="DCW33"/>
      <c r="DCX33"/>
      <c r="DCY33"/>
      <c r="DCZ33"/>
      <c r="DDA33"/>
      <c r="DDB33"/>
      <c r="DDC33"/>
      <c r="DDD33"/>
      <c r="DDE33"/>
      <c r="DDF33"/>
      <c r="DDG33"/>
      <c r="DDH33"/>
      <c r="DDI33"/>
      <c r="DDJ33"/>
      <c r="DDK33"/>
      <c r="DDL33"/>
      <c r="DDM33"/>
      <c r="DDN33"/>
      <c r="DDO33"/>
      <c r="DDP33"/>
      <c r="DDQ33"/>
      <c r="DDR33"/>
      <c r="DDS33"/>
      <c r="DDT33"/>
      <c r="DDU33"/>
      <c r="DDV33"/>
      <c r="DDW33"/>
      <c r="DDX33"/>
      <c r="DDY33"/>
      <c r="DDZ33"/>
      <c r="DEA33"/>
      <c r="DEB33"/>
      <c r="DEC33"/>
      <c r="DED33"/>
      <c r="DEE33"/>
      <c r="DEF33"/>
      <c r="DEG33"/>
      <c r="DEH33"/>
      <c r="DEI33"/>
      <c r="DEJ33"/>
      <c r="DEK33"/>
      <c r="DEL33"/>
      <c r="DEM33"/>
      <c r="DEN33"/>
      <c r="DEO33"/>
      <c r="DEP33"/>
      <c r="DEQ33"/>
      <c r="DER33"/>
      <c r="DES33"/>
      <c r="DET33"/>
      <c r="DEU33"/>
      <c r="DEV33"/>
      <c r="DEW33"/>
      <c r="DEX33"/>
      <c r="DEY33"/>
      <c r="DEZ33"/>
      <c r="DFA33"/>
      <c r="DFB33"/>
      <c r="DFC33"/>
      <c r="DFD33"/>
      <c r="DFE33"/>
      <c r="DFF33"/>
      <c r="DFG33"/>
      <c r="DFH33"/>
      <c r="DFI33"/>
      <c r="DFJ33"/>
      <c r="DFK33"/>
      <c r="DFL33"/>
      <c r="DFM33"/>
      <c r="DFN33"/>
      <c r="DFO33"/>
      <c r="DFP33"/>
      <c r="DFQ33"/>
      <c r="DFR33"/>
      <c r="DFS33"/>
      <c r="DFT33"/>
      <c r="DFU33"/>
      <c r="DFV33"/>
      <c r="DFW33"/>
      <c r="DFX33"/>
      <c r="DFY33"/>
      <c r="DFZ33"/>
      <c r="DGA33"/>
      <c r="DGB33"/>
      <c r="DGC33"/>
      <c r="DGD33"/>
      <c r="DGE33"/>
      <c r="DGF33"/>
      <c r="DGG33"/>
      <c r="DGH33"/>
      <c r="DGI33"/>
      <c r="DGJ33"/>
      <c r="DGK33"/>
      <c r="DGL33"/>
      <c r="DGM33"/>
      <c r="DGN33"/>
      <c r="DGO33"/>
      <c r="DGP33"/>
      <c r="DGQ33"/>
      <c r="DGR33"/>
      <c r="DGS33"/>
      <c r="DGT33"/>
      <c r="DGU33"/>
      <c r="DGV33"/>
      <c r="DGW33"/>
      <c r="DGX33"/>
      <c r="DGY33"/>
      <c r="DGZ33"/>
      <c r="DHA33"/>
      <c r="DHB33"/>
      <c r="DHC33"/>
      <c r="DHD33"/>
      <c r="DHE33"/>
      <c r="DHF33"/>
      <c r="DHG33"/>
      <c r="DHH33"/>
      <c r="DHI33"/>
      <c r="DHJ33"/>
      <c r="DHK33"/>
      <c r="DHL33"/>
      <c r="DHM33"/>
      <c r="DHN33"/>
      <c r="DHO33"/>
      <c r="DHP33"/>
      <c r="DHQ33"/>
      <c r="DHR33"/>
      <c r="DHS33"/>
      <c r="DHT33"/>
      <c r="DHU33"/>
      <c r="DHV33"/>
      <c r="DHW33"/>
      <c r="DHX33"/>
      <c r="DHY33"/>
      <c r="DHZ33"/>
      <c r="DIA33"/>
      <c r="DIB33"/>
      <c r="DIC33"/>
      <c r="DID33"/>
      <c r="DIE33"/>
      <c r="DIF33"/>
      <c r="DIG33"/>
      <c r="DIH33"/>
      <c r="DII33"/>
      <c r="DIJ33"/>
      <c r="DIK33"/>
      <c r="DIL33"/>
      <c r="DIM33"/>
      <c r="DIN33"/>
      <c r="DIO33"/>
      <c r="DIP33"/>
      <c r="DIQ33"/>
      <c r="DIR33"/>
      <c r="DIS33"/>
      <c r="DIT33"/>
      <c r="DIU33"/>
      <c r="DIV33"/>
      <c r="DIW33"/>
      <c r="DIX33"/>
      <c r="DIY33"/>
      <c r="DIZ33"/>
      <c r="DJA33"/>
      <c r="DJB33"/>
      <c r="DJC33"/>
      <c r="DJD33"/>
      <c r="DJE33"/>
      <c r="DJF33"/>
      <c r="DJG33"/>
      <c r="DJH33"/>
      <c r="DJI33"/>
      <c r="DJJ33"/>
      <c r="DJK33"/>
      <c r="DJL33"/>
      <c r="DJM33"/>
      <c r="DJN33"/>
      <c r="DJO33"/>
      <c r="DJP33"/>
      <c r="DJQ33"/>
      <c r="DJR33"/>
      <c r="DJS33"/>
      <c r="DJT33"/>
      <c r="DJU33"/>
      <c r="DJV33"/>
      <c r="DJW33"/>
      <c r="DJX33"/>
      <c r="DJY33"/>
      <c r="DJZ33"/>
      <c r="DKA33"/>
      <c r="DKB33"/>
      <c r="DKC33"/>
      <c r="DKD33"/>
      <c r="DKE33"/>
      <c r="DKF33"/>
      <c r="DKG33"/>
      <c r="DKH33"/>
      <c r="DKI33"/>
      <c r="DKJ33"/>
      <c r="DKK33"/>
      <c r="DKL33"/>
      <c r="DKM33"/>
      <c r="DKN33"/>
      <c r="DKO33"/>
      <c r="DKP33"/>
      <c r="DKQ33"/>
      <c r="DKR33"/>
      <c r="DKS33"/>
      <c r="DKT33"/>
      <c r="DKU33"/>
      <c r="DKV33"/>
      <c r="DKW33"/>
      <c r="DKX33"/>
      <c r="DKY33"/>
      <c r="DKZ33"/>
      <c r="DLA33"/>
      <c r="DLB33"/>
      <c r="DLC33"/>
      <c r="DLD33"/>
      <c r="DLE33"/>
      <c r="DLF33"/>
      <c r="DLG33"/>
      <c r="DLH33"/>
      <c r="DLI33"/>
      <c r="DLJ33"/>
      <c r="DLK33"/>
      <c r="DLL33"/>
      <c r="DLM33"/>
      <c r="DLN33"/>
      <c r="DLO33"/>
      <c r="DLP33"/>
      <c r="DLQ33"/>
      <c r="DLR33"/>
      <c r="DLS33"/>
      <c r="DLT33"/>
      <c r="DLU33"/>
      <c r="DLV33"/>
      <c r="DLW33"/>
      <c r="DLX33"/>
      <c r="DLY33"/>
      <c r="DLZ33"/>
      <c r="DMA33"/>
      <c r="DMB33"/>
      <c r="DMC33"/>
      <c r="DMD33"/>
      <c r="DME33"/>
      <c r="DMF33"/>
      <c r="DMG33"/>
      <c r="DMH33"/>
      <c r="DMI33"/>
      <c r="DMJ33"/>
      <c r="DMK33"/>
      <c r="DML33"/>
      <c r="DMM33"/>
      <c r="DMN33"/>
      <c r="DMO33"/>
      <c r="DMP33"/>
      <c r="DMQ33"/>
      <c r="DMR33"/>
      <c r="DMS33"/>
      <c r="DMT33"/>
      <c r="DMU33"/>
      <c r="DMV33"/>
      <c r="DMW33"/>
      <c r="DMX33"/>
      <c r="DMY33"/>
      <c r="DMZ33"/>
      <c r="DNA33"/>
      <c r="DNB33"/>
      <c r="DNC33"/>
      <c r="DND33"/>
      <c r="DNE33"/>
      <c r="DNF33"/>
      <c r="DNG33"/>
      <c r="DNH33"/>
      <c r="DNI33"/>
      <c r="DNJ33"/>
      <c r="DNK33"/>
      <c r="DNL33"/>
      <c r="DNM33"/>
      <c r="DNN33"/>
      <c r="DNO33"/>
      <c r="DNP33"/>
      <c r="DNQ33"/>
      <c r="DNR33"/>
      <c r="DNS33"/>
      <c r="DNT33"/>
      <c r="DNU33"/>
      <c r="DNV33"/>
      <c r="DNW33"/>
      <c r="DNX33"/>
      <c r="DNY33"/>
      <c r="DNZ33"/>
      <c r="DOA33"/>
      <c r="DOB33"/>
      <c r="DOC33"/>
      <c r="DOD33"/>
      <c r="DOE33"/>
      <c r="DOF33"/>
      <c r="DOG33"/>
      <c r="DOH33"/>
      <c r="DOI33"/>
      <c r="DOJ33"/>
      <c r="DOK33"/>
      <c r="DOL33"/>
      <c r="DOM33"/>
      <c r="DON33"/>
      <c r="DOO33"/>
      <c r="DOP33"/>
      <c r="DOQ33"/>
      <c r="DOR33"/>
      <c r="DOS33"/>
      <c r="DOT33"/>
      <c r="DOU33"/>
      <c r="DOV33"/>
      <c r="DOW33"/>
      <c r="DOX33"/>
      <c r="DOY33"/>
      <c r="DOZ33"/>
      <c r="DPA33"/>
      <c r="DPB33"/>
      <c r="DPC33"/>
      <c r="DPD33"/>
      <c r="DPE33"/>
      <c r="DPF33"/>
      <c r="DPG33"/>
      <c r="DPH33"/>
      <c r="DPI33"/>
      <c r="DPJ33"/>
      <c r="DPK33"/>
      <c r="DPL33"/>
      <c r="DPM33"/>
      <c r="DPN33"/>
      <c r="DPO33"/>
      <c r="DPP33"/>
      <c r="DPQ33"/>
      <c r="DPR33"/>
      <c r="DPS33"/>
      <c r="DPT33"/>
      <c r="DPU33"/>
      <c r="DPV33"/>
      <c r="DPW33"/>
      <c r="DPX33"/>
      <c r="DPY33"/>
      <c r="DPZ33"/>
      <c r="DQA33"/>
      <c r="DQB33"/>
      <c r="DQC33"/>
      <c r="DQD33"/>
      <c r="DQE33"/>
      <c r="DQF33"/>
      <c r="DQG33"/>
      <c r="DQH33"/>
      <c r="DQI33"/>
      <c r="DQJ33"/>
      <c r="DQK33"/>
      <c r="DQL33"/>
      <c r="DQM33"/>
      <c r="DQN33"/>
      <c r="DQO33"/>
      <c r="DQP33"/>
      <c r="DQQ33"/>
      <c r="DQR33"/>
      <c r="DQS33"/>
      <c r="DQT33"/>
      <c r="DQU33"/>
      <c r="DQV33"/>
      <c r="DQW33"/>
      <c r="DQX33"/>
      <c r="DQY33"/>
      <c r="DQZ33"/>
      <c r="DRA33"/>
      <c r="DRB33"/>
      <c r="DRC33"/>
      <c r="DRD33"/>
      <c r="DRE33"/>
      <c r="DRF33"/>
      <c r="DRG33"/>
      <c r="DRH33"/>
      <c r="DRI33"/>
      <c r="DRJ33"/>
      <c r="DRK33"/>
      <c r="DRL33"/>
      <c r="DRM33"/>
      <c r="DRN33"/>
      <c r="DRO33"/>
      <c r="DRP33"/>
      <c r="DRQ33"/>
      <c r="DRR33"/>
      <c r="DRS33"/>
      <c r="DRT33"/>
      <c r="DRU33"/>
      <c r="DRV33"/>
      <c r="DRW33"/>
      <c r="DRX33"/>
      <c r="DRY33"/>
      <c r="DRZ33"/>
      <c r="DSA33"/>
      <c r="DSB33"/>
      <c r="DSC33"/>
      <c r="DSD33"/>
      <c r="DSE33"/>
      <c r="DSF33"/>
      <c r="DSG33"/>
      <c r="DSH33"/>
      <c r="DSI33"/>
      <c r="DSJ33"/>
      <c r="DSK33"/>
      <c r="DSL33"/>
      <c r="DSM33"/>
      <c r="DSN33"/>
      <c r="DSO33"/>
      <c r="DSP33"/>
      <c r="DSQ33"/>
      <c r="DSR33"/>
      <c r="DSS33"/>
      <c r="DST33"/>
      <c r="DSU33"/>
      <c r="DSV33"/>
      <c r="DSW33"/>
      <c r="DSX33"/>
      <c r="DSY33"/>
      <c r="DSZ33"/>
      <c r="DTA33"/>
      <c r="DTB33"/>
      <c r="DTC33"/>
      <c r="DTD33"/>
      <c r="DTE33"/>
      <c r="DTF33"/>
      <c r="DTG33"/>
      <c r="DTH33"/>
      <c r="DTI33"/>
      <c r="DTJ33"/>
      <c r="DTK33"/>
      <c r="DTL33"/>
      <c r="DTM33"/>
      <c r="DTN33"/>
      <c r="DTO33"/>
      <c r="DTP33"/>
      <c r="DTQ33"/>
      <c r="DTR33"/>
      <c r="DTS33"/>
      <c r="DTT33"/>
      <c r="DTU33"/>
      <c r="DTV33"/>
      <c r="DTW33"/>
      <c r="DTX33"/>
      <c r="DTY33"/>
      <c r="DTZ33"/>
      <c r="DUA33"/>
      <c r="DUB33"/>
      <c r="DUC33"/>
      <c r="DUD33"/>
      <c r="DUE33"/>
      <c r="DUF33"/>
      <c r="DUG33"/>
      <c r="DUH33"/>
      <c r="DUI33"/>
      <c r="DUJ33"/>
      <c r="DUK33"/>
      <c r="DUL33"/>
      <c r="DUM33"/>
      <c r="DUN33"/>
      <c r="DUO33"/>
      <c r="DUP33"/>
      <c r="DUQ33"/>
      <c r="DUR33"/>
      <c r="DUS33"/>
      <c r="DUT33"/>
      <c r="DUU33"/>
      <c r="DUV33"/>
      <c r="DUW33"/>
      <c r="DUX33"/>
      <c r="DUY33"/>
      <c r="DUZ33"/>
      <c r="DVA33"/>
      <c r="DVB33"/>
      <c r="DVC33"/>
      <c r="DVD33"/>
      <c r="DVE33"/>
      <c r="DVF33"/>
      <c r="DVG33"/>
      <c r="DVH33"/>
      <c r="DVI33"/>
      <c r="DVJ33"/>
      <c r="DVK33"/>
      <c r="DVL33"/>
      <c r="DVM33"/>
      <c r="DVN33"/>
      <c r="DVO33"/>
      <c r="DVP33"/>
      <c r="DVQ33"/>
      <c r="DVR33"/>
      <c r="DVS33"/>
      <c r="DVT33"/>
      <c r="DVU33"/>
      <c r="DVV33"/>
      <c r="DVW33"/>
      <c r="DVX33"/>
      <c r="DVY33"/>
      <c r="DVZ33"/>
      <c r="DWA33"/>
      <c r="DWB33"/>
      <c r="DWC33"/>
      <c r="DWD33"/>
      <c r="DWE33"/>
      <c r="DWF33"/>
      <c r="DWG33"/>
      <c r="DWH33"/>
      <c r="DWI33"/>
      <c r="DWJ33"/>
      <c r="DWK33"/>
      <c r="DWL33"/>
      <c r="DWM33"/>
      <c r="DWN33"/>
      <c r="DWO33"/>
      <c r="DWP33"/>
      <c r="DWQ33"/>
      <c r="DWR33"/>
      <c r="DWS33"/>
      <c r="DWT33"/>
      <c r="DWU33"/>
      <c r="DWV33"/>
      <c r="DWW33"/>
      <c r="DWX33"/>
      <c r="DWY33"/>
      <c r="DWZ33"/>
      <c r="DXA33"/>
      <c r="DXB33"/>
      <c r="DXC33"/>
      <c r="DXD33"/>
      <c r="DXE33"/>
      <c r="DXF33"/>
      <c r="DXG33"/>
      <c r="DXH33"/>
      <c r="DXI33"/>
      <c r="DXJ33"/>
      <c r="DXK33"/>
      <c r="DXL33"/>
      <c r="DXM33"/>
      <c r="DXN33"/>
      <c r="DXO33"/>
      <c r="DXP33"/>
      <c r="DXQ33"/>
      <c r="DXR33"/>
      <c r="DXS33"/>
      <c r="DXT33"/>
      <c r="DXU33"/>
      <c r="DXV33"/>
      <c r="DXW33"/>
      <c r="DXX33"/>
      <c r="DXY33"/>
      <c r="DXZ33"/>
      <c r="DYA33"/>
      <c r="DYB33"/>
      <c r="DYC33"/>
      <c r="DYD33"/>
      <c r="DYE33"/>
      <c r="DYF33"/>
      <c r="DYG33"/>
      <c r="DYH33"/>
      <c r="DYI33"/>
      <c r="DYJ33"/>
      <c r="DYK33"/>
      <c r="DYL33"/>
      <c r="DYM33"/>
      <c r="DYN33"/>
      <c r="DYO33"/>
      <c r="DYP33"/>
      <c r="DYQ33"/>
      <c r="DYR33"/>
      <c r="DYS33"/>
      <c r="DYT33"/>
      <c r="DYU33"/>
      <c r="DYV33"/>
      <c r="DYW33"/>
      <c r="DYX33"/>
      <c r="DYY33"/>
      <c r="DYZ33"/>
      <c r="DZA33"/>
      <c r="DZB33"/>
      <c r="DZC33"/>
      <c r="DZD33"/>
      <c r="DZE33"/>
      <c r="DZF33"/>
      <c r="DZG33"/>
      <c r="DZH33"/>
      <c r="DZI33"/>
      <c r="DZJ33"/>
      <c r="DZK33"/>
      <c r="DZL33"/>
      <c r="DZM33"/>
      <c r="DZN33"/>
      <c r="DZO33"/>
      <c r="DZP33"/>
      <c r="DZQ33"/>
      <c r="DZR33"/>
      <c r="DZS33"/>
      <c r="DZT33"/>
      <c r="DZU33"/>
      <c r="DZV33"/>
      <c r="DZW33"/>
      <c r="DZX33"/>
      <c r="DZY33"/>
      <c r="DZZ33"/>
      <c r="EAA33"/>
      <c r="EAB33"/>
      <c r="EAC33"/>
      <c r="EAD33"/>
      <c r="EAE33"/>
      <c r="EAF33"/>
      <c r="EAG33"/>
      <c r="EAH33"/>
      <c r="EAI33"/>
      <c r="EAJ33"/>
      <c r="EAK33"/>
      <c r="EAL33"/>
      <c r="EAM33"/>
      <c r="EAN33"/>
      <c r="EAO33"/>
      <c r="EAP33"/>
      <c r="EAQ33"/>
      <c r="EAR33"/>
      <c r="EAS33"/>
      <c r="EAT33"/>
      <c r="EAU33"/>
      <c r="EAV33"/>
      <c r="EAW33"/>
      <c r="EAX33"/>
      <c r="EAY33"/>
      <c r="EAZ33"/>
      <c r="EBA33"/>
      <c r="EBB33"/>
      <c r="EBC33"/>
      <c r="EBD33"/>
      <c r="EBE33"/>
      <c r="EBF33"/>
      <c r="EBG33"/>
      <c r="EBH33"/>
      <c r="EBI33"/>
      <c r="EBJ33"/>
      <c r="EBK33"/>
      <c r="EBL33"/>
      <c r="EBM33"/>
      <c r="EBN33"/>
      <c r="EBO33"/>
      <c r="EBP33"/>
      <c r="EBQ33"/>
      <c r="EBR33"/>
      <c r="EBS33"/>
      <c r="EBT33"/>
      <c r="EBU33"/>
      <c r="EBV33"/>
      <c r="EBW33"/>
      <c r="EBX33"/>
      <c r="EBY33"/>
      <c r="EBZ33"/>
      <c r="ECA33"/>
      <c r="ECB33"/>
      <c r="ECC33"/>
      <c r="ECD33"/>
      <c r="ECE33"/>
      <c r="ECF33"/>
      <c r="ECG33"/>
      <c r="ECH33"/>
      <c r="ECI33"/>
      <c r="ECJ33"/>
      <c r="ECK33"/>
      <c r="ECL33"/>
      <c r="ECM33"/>
      <c r="ECN33"/>
      <c r="ECO33"/>
      <c r="ECP33"/>
      <c r="ECQ33"/>
      <c r="ECR33"/>
      <c r="ECS33"/>
      <c r="ECT33"/>
      <c r="ECU33"/>
      <c r="ECV33"/>
      <c r="ECW33"/>
      <c r="ECX33"/>
      <c r="ECY33"/>
      <c r="ECZ33"/>
      <c r="EDA33"/>
      <c r="EDB33"/>
      <c r="EDC33"/>
      <c r="EDD33"/>
      <c r="EDE33"/>
      <c r="EDF33"/>
      <c r="EDG33"/>
      <c r="EDH33"/>
      <c r="EDI33"/>
      <c r="EDJ33"/>
      <c r="EDK33"/>
      <c r="EDL33"/>
      <c r="EDM33"/>
      <c r="EDN33"/>
      <c r="EDO33"/>
      <c r="EDP33"/>
      <c r="EDQ33"/>
      <c r="EDR33"/>
      <c r="EDS33"/>
      <c r="EDT33"/>
      <c r="EDU33"/>
      <c r="EDV33"/>
      <c r="EDW33"/>
      <c r="EDX33"/>
      <c r="EDY33"/>
      <c r="EDZ33"/>
      <c r="EEA33"/>
      <c r="EEB33"/>
      <c r="EEC33"/>
      <c r="EED33"/>
      <c r="EEE33"/>
      <c r="EEF33"/>
      <c r="EEG33"/>
      <c r="EEH33"/>
      <c r="EEI33"/>
      <c r="EEJ33"/>
      <c r="EEK33"/>
      <c r="EEL33"/>
      <c r="EEM33"/>
      <c r="EEN33"/>
      <c r="EEO33"/>
      <c r="EEP33"/>
      <c r="EEQ33"/>
      <c r="EER33"/>
      <c r="EES33"/>
      <c r="EET33"/>
      <c r="EEU33"/>
      <c r="EEV33"/>
      <c r="EEW33"/>
      <c r="EEX33"/>
      <c r="EEY33"/>
      <c r="EEZ33"/>
      <c r="EFA33"/>
      <c r="EFB33"/>
      <c r="EFC33"/>
      <c r="EFD33"/>
      <c r="EFE33"/>
      <c r="EFF33"/>
      <c r="EFG33"/>
      <c r="EFH33"/>
      <c r="EFI33"/>
      <c r="EFJ33"/>
      <c r="EFK33"/>
      <c r="EFL33"/>
      <c r="EFM33"/>
      <c r="EFN33"/>
      <c r="EFO33"/>
      <c r="EFP33"/>
      <c r="EFQ33"/>
      <c r="EFR33"/>
      <c r="EFS33"/>
      <c r="EFT33"/>
      <c r="EFU33"/>
      <c r="EFV33"/>
      <c r="EFW33"/>
      <c r="EFX33"/>
      <c r="EFY33"/>
      <c r="EFZ33"/>
      <c r="EGA33"/>
      <c r="EGB33"/>
      <c r="EGC33"/>
      <c r="EGD33"/>
      <c r="EGE33"/>
      <c r="EGF33"/>
      <c r="EGG33"/>
      <c r="EGH33"/>
      <c r="EGI33"/>
      <c r="EGJ33"/>
      <c r="EGK33"/>
      <c r="EGL33"/>
      <c r="EGM33"/>
      <c r="EGN33"/>
      <c r="EGO33"/>
      <c r="EGP33"/>
      <c r="EGQ33"/>
      <c r="EGR33"/>
      <c r="EGS33"/>
      <c r="EGT33"/>
      <c r="EGU33"/>
      <c r="EGV33"/>
      <c r="EGW33"/>
      <c r="EGX33"/>
      <c r="EGY33"/>
      <c r="EGZ33"/>
      <c r="EHA33"/>
      <c r="EHB33"/>
      <c r="EHC33"/>
      <c r="EHD33"/>
      <c r="EHE33"/>
      <c r="EHF33"/>
      <c r="EHG33"/>
      <c r="EHH33"/>
      <c r="EHI33"/>
      <c r="EHJ33"/>
      <c r="EHK33"/>
      <c r="EHL33"/>
      <c r="EHM33"/>
      <c r="EHN33"/>
      <c r="EHO33"/>
      <c r="EHP33"/>
      <c r="EHQ33"/>
      <c r="EHR33"/>
      <c r="EHS33"/>
      <c r="EHT33"/>
      <c r="EHU33"/>
      <c r="EHV33"/>
      <c r="EHW33"/>
      <c r="EHX33"/>
      <c r="EHY33"/>
      <c r="EHZ33"/>
      <c r="EIA33"/>
      <c r="EIB33"/>
      <c r="EIC33"/>
      <c r="EID33"/>
      <c r="EIE33"/>
      <c r="EIF33"/>
      <c r="EIG33"/>
      <c r="EIH33"/>
      <c r="EII33"/>
      <c r="EIJ33"/>
      <c r="EIK33"/>
      <c r="EIL33"/>
      <c r="EIM33"/>
      <c r="EIN33"/>
      <c r="EIO33"/>
      <c r="EIP33"/>
      <c r="EIQ33"/>
      <c r="EIR33"/>
      <c r="EIS33"/>
      <c r="EIT33"/>
      <c r="EIU33"/>
      <c r="EIV33"/>
      <c r="EIW33"/>
      <c r="EIX33"/>
      <c r="EIY33"/>
      <c r="EIZ33"/>
      <c r="EJA33"/>
      <c r="EJB33"/>
      <c r="EJC33"/>
      <c r="EJD33"/>
      <c r="EJE33"/>
      <c r="EJF33"/>
      <c r="EJG33"/>
      <c r="EJH33"/>
      <c r="EJI33"/>
      <c r="EJJ33"/>
      <c r="EJK33"/>
      <c r="EJL33"/>
      <c r="EJM33"/>
      <c r="EJN33"/>
      <c r="EJO33"/>
      <c r="EJP33"/>
      <c r="EJQ33"/>
      <c r="EJR33"/>
      <c r="EJS33"/>
      <c r="EJT33"/>
      <c r="EJU33"/>
      <c r="EJV33"/>
      <c r="EJW33"/>
      <c r="EJX33"/>
      <c r="EJY33"/>
      <c r="EJZ33"/>
      <c r="EKA33"/>
      <c r="EKB33"/>
      <c r="EKC33"/>
      <c r="EKD33"/>
      <c r="EKE33"/>
      <c r="EKF33"/>
      <c r="EKG33"/>
      <c r="EKH33"/>
      <c r="EKI33"/>
      <c r="EKJ33"/>
      <c r="EKK33"/>
      <c r="EKL33"/>
      <c r="EKM33"/>
      <c r="EKN33"/>
      <c r="EKO33"/>
      <c r="EKP33"/>
      <c r="EKQ33"/>
      <c r="EKR33"/>
      <c r="EKS33"/>
      <c r="EKT33"/>
      <c r="EKU33"/>
      <c r="EKV33"/>
      <c r="EKW33"/>
      <c r="EKX33"/>
      <c r="EKY33"/>
      <c r="EKZ33"/>
      <c r="ELA33"/>
      <c r="ELB33"/>
      <c r="ELC33"/>
      <c r="ELD33"/>
      <c r="ELE33"/>
      <c r="ELF33"/>
      <c r="ELG33"/>
      <c r="ELH33"/>
      <c r="ELI33"/>
      <c r="ELJ33"/>
      <c r="ELK33"/>
      <c r="ELL33"/>
      <c r="ELM33"/>
      <c r="ELN33"/>
      <c r="ELO33"/>
      <c r="ELP33"/>
      <c r="ELQ33"/>
      <c r="ELR33"/>
      <c r="ELS33"/>
      <c r="ELT33"/>
      <c r="ELU33"/>
      <c r="ELV33"/>
      <c r="ELW33"/>
      <c r="ELX33"/>
      <c r="ELY33"/>
      <c r="ELZ33"/>
      <c r="EMA33"/>
      <c r="EMB33"/>
      <c r="EMC33"/>
      <c r="EMD33"/>
      <c r="EME33"/>
      <c r="EMF33"/>
      <c r="EMG33"/>
      <c r="EMH33"/>
      <c r="EMI33"/>
      <c r="EMJ33"/>
      <c r="EMK33"/>
      <c r="EML33"/>
      <c r="EMM33"/>
      <c r="EMN33"/>
      <c r="EMO33"/>
      <c r="EMP33"/>
      <c r="EMQ33"/>
      <c r="EMR33"/>
      <c r="EMS33"/>
      <c r="EMT33"/>
      <c r="EMU33"/>
      <c r="EMV33"/>
      <c r="EMW33"/>
      <c r="EMX33"/>
      <c r="EMY33"/>
      <c r="EMZ33"/>
      <c r="ENA33"/>
      <c r="ENB33"/>
      <c r="ENC33"/>
      <c r="END33"/>
      <c r="ENE33"/>
      <c r="ENF33"/>
      <c r="ENG33"/>
      <c r="ENH33"/>
      <c r="ENI33"/>
      <c r="ENJ33"/>
      <c r="ENK33"/>
      <c r="ENL33"/>
      <c r="ENM33"/>
      <c r="ENN33"/>
      <c r="ENO33"/>
      <c r="ENP33"/>
      <c r="ENQ33"/>
      <c r="ENR33"/>
      <c r="ENS33"/>
      <c r="ENT33"/>
      <c r="ENU33"/>
      <c r="ENV33"/>
      <c r="ENW33"/>
      <c r="ENX33"/>
      <c r="ENY33"/>
      <c r="ENZ33"/>
      <c r="EOA33"/>
      <c r="EOB33"/>
      <c r="EOC33"/>
      <c r="EOD33"/>
      <c r="EOE33"/>
      <c r="EOF33"/>
      <c r="EOG33"/>
      <c r="EOH33"/>
      <c r="EOI33"/>
      <c r="EOJ33"/>
      <c r="EOK33"/>
      <c r="EOL33"/>
      <c r="EOM33"/>
      <c r="EON33"/>
      <c r="EOO33"/>
      <c r="EOP33"/>
      <c r="EOQ33"/>
      <c r="EOR33"/>
      <c r="EOS33"/>
      <c r="EOT33"/>
      <c r="EOU33"/>
      <c r="EOV33"/>
      <c r="EOW33"/>
      <c r="EOX33"/>
      <c r="EOY33"/>
      <c r="EOZ33"/>
      <c r="EPA33"/>
      <c r="EPB33"/>
      <c r="EPC33"/>
      <c r="EPD33"/>
      <c r="EPE33"/>
      <c r="EPF33"/>
      <c r="EPG33"/>
      <c r="EPH33"/>
      <c r="EPI33"/>
      <c r="EPJ33"/>
      <c r="EPK33"/>
      <c r="EPL33"/>
      <c r="EPM33"/>
      <c r="EPN33"/>
      <c r="EPO33"/>
      <c r="EPP33"/>
      <c r="EPQ33"/>
      <c r="EPR33"/>
      <c r="EPS33"/>
      <c r="EPT33"/>
      <c r="EPU33"/>
      <c r="EPV33"/>
      <c r="EPW33"/>
      <c r="EPX33"/>
      <c r="EPY33"/>
      <c r="EPZ33"/>
      <c r="EQA33"/>
      <c r="EQB33"/>
      <c r="EQC33"/>
      <c r="EQD33"/>
      <c r="EQE33"/>
      <c r="EQF33"/>
      <c r="EQG33"/>
      <c r="EQH33"/>
      <c r="EQI33"/>
      <c r="EQJ33"/>
      <c r="EQK33"/>
      <c r="EQL33"/>
      <c r="EQM33"/>
      <c r="EQN33"/>
      <c r="EQO33"/>
      <c r="EQP33"/>
      <c r="EQQ33"/>
      <c r="EQR33"/>
      <c r="EQS33"/>
      <c r="EQT33"/>
      <c r="EQU33"/>
      <c r="EQV33"/>
      <c r="EQW33"/>
      <c r="EQX33"/>
      <c r="EQY33"/>
      <c r="EQZ33"/>
      <c r="ERA33"/>
      <c r="ERB33"/>
      <c r="ERC33"/>
      <c r="ERD33"/>
      <c r="ERE33"/>
      <c r="ERF33"/>
      <c r="ERG33"/>
      <c r="ERH33"/>
      <c r="ERI33"/>
      <c r="ERJ33"/>
      <c r="ERK33"/>
      <c r="ERL33"/>
      <c r="ERM33"/>
      <c r="ERN33"/>
      <c r="ERO33"/>
      <c r="ERP33"/>
      <c r="ERQ33"/>
      <c r="ERR33"/>
      <c r="ERS33"/>
      <c r="ERT33"/>
      <c r="ERU33"/>
      <c r="ERV33"/>
      <c r="ERW33"/>
      <c r="ERX33"/>
      <c r="ERY33"/>
      <c r="ERZ33"/>
      <c r="ESA33"/>
      <c r="ESB33"/>
      <c r="ESC33"/>
      <c r="ESD33"/>
      <c r="ESE33"/>
      <c r="ESF33"/>
      <c r="ESG33"/>
      <c r="ESH33"/>
      <c r="ESI33"/>
      <c r="ESJ33"/>
      <c r="ESK33"/>
      <c r="ESL33"/>
      <c r="ESM33"/>
      <c r="ESN33"/>
      <c r="ESO33"/>
      <c r="ESP33"/>
      <c r="ESQ33"/>
      <c r="ESR33"/>
      <c r="ESS33"/>
      <c r="EST33"/>
      <c r="ESU33"/>
      <c r="ESV33"/>
      <c r="ESW33"/>
      <c r="ESX33"/>
      <c r="ESY33"/>
      <c r="ESZ33"/>
      <c r="ETA33"/>
      <c r="ETB33"/>
      <c r="ETC33"/>
      <c r="ETD33"/>
      <c r="ETE33"/>
      <c r="ETF33"/>
      <c r="ETG33"/>
      <c r="ETH33"/>
      <c r="ETI33"/>
      <c r="ETJ33"/>
      <c r="ETK33"/>
      <c r="ETL33"/>
      <c r="ETM33"/>
      <c r="ETN33"/>
      <c r="ETO33"/>
      <c r="ETP33"/>
      <c r="ETQ33"/>
      <c r="ETR33"/>
      <c r="ETS33"/>
      <c r="ETT33"/>
      <c r="ETU33"/>
      <c r="ETV33"/>
      <c r="ETW33"/>
      <c r="ETX33"/>
      <c r="ETY33"/>
      <c r="ETZ33"/>
      <c r="EUA33"/>
      <c r="EUB33"/>
      <c r="EUC33"/>
      <c r="EUD33"/>
      <c r="EUE33"/>
      <c r="EUF33"/>
      <c r="EUG33"/>
      <c r="EUH33"/>
      <c r="EUI33"/>
      <c r="EUJ33"/>
      <c r="EUK33"/>
      <c r="EUL33"/>
      <c r="EUM33"/>
      <c r="EUN33"/>
      <c r="EUO33"/>
      <c r="EUP33"/>
      <c r="EUQ33"/>
      <c r="EUR33"/>
      <c r="EUS33"/>
      <c r="EUT33"/>
      <c r="EUU33"/>
      <c r="EUV33"/>
      <c r="EUW33"/>
      <c r="EUX33"/>
      <c r="EUY33"/>
      <c r="EUZ33"/>
      <c r="EVA33"/>
      <c r="EVB33"/>
      <c r="EVC33"/>
      <c r="EVD33"/>
      <c r="EVE33"/>
      <c r="EVF33"/>
      <c r="EVG33"/>
      <c r="EVH33"/>
      <c r="EVI33"/>
      <c r="EVJ33"/>
      <c r="EVK33"/>
      <c r="EVL33"/>
      <c r="EVM33"/>
      <c r="EVN33"/>
      <c r="EVO33"/>
      <c r="EVP33"/>
      <c r="EVQ33"/>
      <c r="EVR33"/>
      <c r="EVS33"/>
      <c r="EVT33"/>
      <c r="EVU33"/>
      <c r="EVV33"/>
      <c r="EVW33"/>
      <c r="EVX33"/>
      <c r="EVY33"/>
      <c r="EVZ33"/>
      <c r="EWA33"/>
      <c r="EWB33"/>
      <c r="EWC33"/>
      <c r="EWD33"/>
      <c r="EWE33"/>
      <c r="EWF33"/>
      <c r="EWG33"/>
      <c r="EWH33"/>
      <c r="EWI33"/>
      <c r="EWJ33"/>
      <c r="EWK33"/>
      <c r="EWL33"/>
      <c r="EWM33"/>
      <c r="EWN33"/>
      <c r="EWO33"/>
      <c r="EWP33"/>
      <c r="EWQ33"/>
      <c r="EWR33"/>
      <c r="EWS33"/>
      <c r="EWT33"/>
      <c r="EWU33"/>
      <c r="EWV33"/>
      <c r="EWW33"/>
      <c r="EWX33"/>
      <c r="EWY33"/>
      <c r="EWZ33"/>
      <c r="EXA33"/>
      <c r="EXB33"/>
      <c r="EXC33"/>
      <c r="EXD33"/>
      <c r="EXE33"/>
      <c r="EXF33"/>
      <c r="EXG33"/>
      <c r="EXH33"/>
      <c r="EXI33"/>
      <c r="EXJ33"/>
      <c r="EXK33"/>
      <c r="EXL33"/>
      <c r="EXM33"/>
      <c r="EXN33"/>
      <c r="EXO33"/>
      <c r="EXP33"/>
      <c r="EXQ33"/>
      <c r="EXR33"/>
      <c r="EXS33"/>
      <c r="EXT33"/>
      <c r="EXU33"/>
      <c r="EXV33"/>
      <c r="EXW33"/>
      <c r="EXX33"/>
      <c r="EXY33"/>
      <c r="EXZ33"/>
      <c r="EYA33"/>
      <c r="EYB33"/>
      <c r="EYC33"/>
      <c r="EYD33"/>
      <c r="EYE33"/>
      <c r="EYF33"/>
      <c r="EYG33"/>
      <c r="EYH33"/>
      <c r="EYI33"/>
      <c r="EYJ33"/>
      <c r="EYK33"/>
      <c r="EYL33"/>
      <c r="EYM33"/>
      <c r="EYN33"/>
      <c r="EYO33"/>
      <c r="EYP33"/>
      <c r="EYQ33"/>
      <c r="EYR33"/>
      <c r="EYS33"/>
      <c r="EYT33"/>
      <c r="EYU33"/>
      <c r="EYV33"/>
      <c r="EYW33"/>
      <c r="EYX33"/>
      <c r="EYY33"/>
      <c r="EYZ33"/>
      <c r="EZA33"/>
      <c r="EZB33"/>
      <c r="EZC33"/>
      <c r="EZD33"/>
      <c r="EZE33"/>
      <c r="EZF33"/>
      <c r="EZG33"/>
      <c r="EZH33"/>
      <c r="EZI33"/>
      <c r="EZJ33"/>
      <c r="EZK33"/>
      <c r="EZL33"/>
      <c r="EZM33"/>
      <c r="EZN33"/>
      <c r="EZO33"/>
      <c r="EZP33"/>
      <c r="EZQ33"/>
      <c r="EZR33"/>
      <c r="EZS33"/>
      <c r="EZT33"/>
      <c r="EZU33"/>
      <c r="EZV33"/>
      <c r="EZW33"/>
      <c r="EZX33"/>
      <c r="EZY33"/>
      <c r="EZZ33"/>
      <c r="FAA33"/>
      <c r="FAB33"/>
      <c r="FAC33"/>
      <c r="FAD33"/>
      <c r="FAE33"/>
      <c r="FAF33"/>
      <c r="FAG33"/>
      <c r="FAH33"/>
      <c r="FAI33"/>
      <c r="FAJ33"/>
      <c r="FAK33"/>
      <c r="FAL33"/>
      <c r="FAM33"/>
      <c r="FAN33"/>
      <c r="FAO33"/>
      <c r="FAP33"/>
      <c r="FAQ33"/>
      <c r="FAR33"/>
      <c r="FAS33"/>
      <c r="FAT33"/>
      <c r="FAU33"/>
      <c r="FAV33"/>
      <c r="FAW33"/>
      <c r="FAX33"/>
      <c r="FAY33"/>
      <c r="FAZ33"/>
      <c r="FBA33"/>
      <c r="FBB33"/>
      <c r="FBC33"/>
      <c r="FBD33"/>
      <c r="FBE33"/>
      <c r="FBF33"/>
      <c r="FBG33"/>
      <c r="FBH33"/>
      <c r="FBI33"/>
      <c r="FBJ33"/>
      <c r="FBK33"/>
      <c r="FBL33"/>
      <c r="FBM33"/>
      <c r="FBN33"/>
      <c r="FBO33"/>
      <c r="FBP33"/>
      <c r="FBQ33"/>
      <c r="FBR33"/>
      <c r="FBS33"/>
      <c r="FBT33"/>
      <c r="FBU33"/>
      <c r="FBV33"/>
      <c r="FBW33"/>
      <c r="FBX33"/>
      <c r="FBY33"/>
      <c r="FBZ33"/>
      <c r="FCA33"/>
      <c r="FCB33"/>
      <c r="FCC33"/>
      <c r="FCD33"/>
      <c r="FCE33"/>
      <c r="FCF33"/>
      <c r="FCG33"/>
      <c r="FCH33"/>
      <c r="FCI33"/>
      <c r="FCJ33"/>
      <c r="FCK33"/>
      <c r="FCL33"/>
      <c r="FCM33"/>
      <c r="FCN33"/>
      <c r="FCO33"/>
      <c r="FCP33"/>
      <c r="FCQ33"/>
      <c r="FCR33"/>
      <c r="FCS33"/>
      <c r="FCT33"/>
      <c r="FCU33"/>
      <c r="FCV33"/>
      <c r="FCW33"/>
      <c r="FCX33"/>
      <c r="FCY33"/>
      <c r="FCZ33"/>
      <c r="FDA33"/>
      <c r="FDB33"/>
      <c r="FDC33"/>
      <c r="FDD33"/>
      <c r="FDE33"/>
      <c r="FDF33"/>
      <c r="FDG33"/>
      <c r="FDH33"/>
      <c r="FDI33"/>
      <c r="FDJ33"/>
      <c r="FDK33"/>
      <c r="FDL33"/>
      <c r="FDM33"/>
      <c r="FDN33"/>
      <c r="FDO33"/>
      <c r="FDP33"/>
      <c r="FDQ33"/>
      <c r="FDR33"/>
      <c r="FDS33"/>
      <c r="FDT33"/>
      <c r="FDU33"/>
      <c r="FDV33"/>
      <c r="FDW33"/>
      <c r="FDX33"/>
      <c r="FDY33"/>
      <c r="FDZ33"/>
      <c r="FEA33"/>
      <c r="FEB33"/>
      <c r="FEC33"/>
      <c r="FED33"/>
      <c r="FEE33"/>
      <c r="FEF33"/>
      <c r="FEG33"/>
      <c r="FEH33"/>
      <c r="FEI33"/>
      <c r="FEJ33"/>
      <c r="FEK33"/>
      <c r="FEL33"/>
      <c r="FEM33"/>
      <c r="FEN33"/>
      <c r="FEO33"/>
      <c r="FEP33"/>
      <c r="FEQ33"/>
      <c r="FER33"/>
      <c r="FES33"/>
      <c r="FET33"/>
      <c r="FEU33"/>
      <c r="FEV33"/>
      <c r="FEW33"/>
      <c r="FEX33"/>
      <c r="FEY33"/>
      <c r="FEZ33"/>
      <c r="FFA33"/>
      <c r="FFB33"/>
      <c r="FFC33"/>
      <c r="FFD33"/>
      <c r="FFE33"/>
      <c r="FFF33"/>
      <c r="FFG33"/>
      <c r="FFH33"/>
      <c r="FFI33"/>
      <c r="FFJ33"/>
      <c r="FFK33"/>
      <c r="FFL33"/>
      <c r="FFM33"/>
      <c r="FFN33"/>
      <c r="FFO33"/>
      <c r="FFP33"/>
      <c r="FFQ33"/>
      <c r="FFR33"/>
      <c r="FFS33"/>
      <c r="FFT33"/>
      <c r="FFU33"/>
      <c r="FFV33"/>
      <c r="FFW33"/>
      <c r="FFX33"/>
      <c r="FFY33"/>
      <c r="FFZ33"/>
      <c r="FGA33"/>
      <c r="FGB33"/>
      <c r="FGC33"/>
      <c r="FGD33"/>
      <c r="FGE33"/>
      <c r="FGF33"/>
      <c r="FGG33"/>
      <c r="FGH33"/>
      <c r="FGI33"/>
      <c r="FGJ33"/>
      <c r="FGK33"/>
      <c r="FGL33"/>
      <c r="FGM33"/>
      <c r="FGN33"/>
      <c r="FGO33"/>
      <c r="FGP33"/>
      <c r="FGQ33"/>
      <c r="FGR33"/>
      <c r="FGS33"/>
      <c r="FGT33"/>
      <c r="FGU33"/>
      <c r="FGV33"/>
      <c r="FGW33"/>
      <c r="FGX33"/>
      <c r="FGY33"/>
      <c r="FGZ33"/>
      <c r="FHA33"/>
      <c r="FHB33"/>
      <c r="FHC33"/>
      <c r="FHD33"/>
      <c r="FHE33"/>
      <c r="FHF33"/>
      <c r="FHG33"/>
      <c r="FHH33"/>
      <c r="FHI33"/>
      <c r="FHJ33"/>
      <c r="FHK33"/>
      <c r="FHL33"/>
      <c r="FHM33"/>
      <c r="FHN33"/>
      <c r="FHO33"/>
      <c r="FHP33"/>
      <c r="FHQ33"/>
      <c r="FHR33"/>
      <c r="FHS33"/>
      <c r="FHT33"/>
      <c r="FHU33"/>
      <c r="FHV33"/>
      <c r="FHW33"/>
      <c r="FHX33"/>
      <c r="FHY33"/>
      <c r="FHZ33"/>
      <c r="FIA33"/>
      <c r="FIB33"/>
      <c r="FIC33"/>
      <c r="FID33"/>
      <c r="FIE33"/>
      <c r="FIF33"/>
      <c r="FIG33"/>
      <c r="FIH33"/>
      <c r="FII33"/>
      <c r="FIJ33"/>
      <c r="FIK33"/>
      <c r="FIL33"/>
      <c r="FIM33"/>
      <c r="FIN33"/>
      <c r="FIO33"/>
      <c r="FIP33"/>
      <c r="FIQ33"/>
      <c r="FIR33"/>
      <c r="FIS33"/>
      <c r="FIT33"/>
      <c r="FIU33"/>
      <c r="FIV33"/>
      <c r="FIW33"/>
      <c r="FIX33"/>
      <c r="FIY33"/>
      <c r="FIZ33"/>
      <c r="FJA33"/>
      <c r="FJB33"/>
      <c r="FJC33"/>
      <c r="FJD33"/>
      <c r="FJE33"/>
      <c r="FJF33"/>
      <c r="FJG33"/>
      <c r="FJH33"/>
      <c r="FJI33"/>
      <c r="FJJ33"/>
      <c r="FJK33"/>
      <c r="FJL33"/>
      <c r="FJM33"/>
      <c r="FJN33"/>
      <c r="FJO33"/>
      <c r="FJP33"/>
      <c r="FJQ33"/>
      <c r="FJR33"/>
      <c r="FJS33"/>
      <c r="FJT33"/>
      <c r="FJU33"/>
      <c r="FJV33"/>
      <c r="FJW33"/>
      <c r="FJX33"/>
      <c r="FJY33"/>
      <c r="FJZ33"/>
      <c r="FKA33"/>
      <c r="FKB33"/>
      <c r="FKC33"/>
      <c r="FKD33"/>
      <c r="FKE33"/>
      <c r="FKF33"/>
      <c r="FKG33"/>
      <c r="FKH33"/>
      <c r="FKI33"/>
      <c r="FKJ33"/>
      <c r="FKK33"/>
      <c r="FKL33"/>
      <c r="FKM33"/>
      <c r="FKN33"/>
      <c r="FKO33"/>
      <c r="FKP33"/>
      <c r="FKQ33"/>
      <c r="FKR33"/>
      <c r="FKS33"/>
      <c r="FKT33"/>
      <c r="FKU33"/>
      <c r="FKV33"/>
      <c r="FKW33"/>
      <c r="FKX33"/>
      <c r="FKY33"/>
      <c r="FKZ33"/>
      <c r="FLA33"/>
      <c r="FLB33"/>
      <c r="FLC33"/>
      <c r="FLD33"/>
      <c r="FLE33"/>
      <c r="FLF33"/>
      <c r="FLG33"/>
      <c r="FLH33"/>
      <c r="FLI33"/>
      <c r="FLJ33"/>
      <c r="FLK33"/>
      <c r="FLL33"/>
      <c r="FLM33"/>
      <c r="FLN33"/>
      <c r="FLO33"/>
      <c r="FLP33"/>
      <c r="FLQ33"/>
      <c r="FLR33"/>
      <c r="FLS33"/>
      <c r="FLT33"/>
      <c r="FLU33"/>
      <c r="FLV33"/>
      <c r="FLW33"/>
      <c r="FLX33"/>
      <c r="FLY33"/>
      <c r="FLZ33"/>
      <c r="FMA33"/>
      <c r="FMB33"/>
      <c r="FMC33"/>
      <c r="FMD33"/>
      <c r="FME33"/>
      <c r="FMF33"/>
      <c r="FMG33"/>
      <c r="FMH33"/>
      <c r="FMI33"/>
      <c r="FMJ33"/>
      <c r="FMK33"/>
      <c r="FML33"/>
      <c r="FMM33"/>
      <c r="FMN33"/>
      <c r="FMO33"/>
      <c r="FMP33"/>
      <c r="FMQ33"/>
      <c r="FMR33"/>
      <c r="FMS33"/>
      <c r="FMT33"/>
      <c r="FMU33"/>
      <c r="FMV33"/>
      <c r="FMW33"/>
      <c r="FMX33"/>
      <c r="FMY33"/>
      <c r="FMZ33"/>
      <c r="FNA33"/>
      <c r="FNB33"/>
      <c r="FNC33"/>
      <c r="FND33"/>
      <c r="FNE33"/>
      <c r="FNF33"/>
      <c r="FNG33"/>
      <c r="FNH33"/>
      <c r="FNI33"/>
      <c r="FNJ33"/>
      <c r="FNK33"/>
      <c r="FNL33"/>
      <c r="FNM33"/>
      <c r="FNN33"/>
      <c r="FNO33"/>
      <c r="FNP33"/>
      <c r="FNQ33"/>
      <c r="FNR33"/>
      <c r="FNS33"/>
      <c r="FNT33"/>
      <c r="FNU33"/>
      <c r="FNV33"/>
      <c r="FNW33"/>
      <c r="FNX33"/>
      <c r="FNY33"/>
      <c r="FNZ33"/>
      <c r="FOA33"/>
      <c r="FOB33"/>
      <c r="FOC33"/>
      <c r="FOD33"/>
      <c r="FOE33"/>
      <c r="FOF33"/>
      <c r="FOG33"/>
      <c r="FOH33"/>
      <c r="FOI33"/>
      <c r="FOJ33"/>
      <c r="FOK33"/>
      <c r="FOL33"/>
      <c r="FOM33"/>
      <c r="FON33"/>
      <c r="FOO33"/>
      <c r="FOP33"/>
      <c r="FOQ33"/>
      <c r="FOR33"/>
      <c r="FOS33"/>
      <c r="FOT33"/>
      <c r="FOU33"/>
      <c r="FOV33"/>
      <c r="FOW33"/>
      <c r="FOX33"/>
      <c r="FOY33"/>
      <c r="FOZ33"/>
      <c r="FPA33"/>
      <c r="FPB33"/>
      <c r="FPC33"/>
      <c r="FPD33"/>
      <c r="FPE33"/>
      <c r="FPF33"/>
      <c r="FPG33"/>
      <c r="FPH33"/>
      <c r="FPI33"/>
      <c r="FPJ33"/>
      <c r="FPK33"/>
      <c r="FPL33"/>
      <c r="FPM33"/>
      <c r="FPN33"/>
      <c r="FPO33"/>
      <c r="FPP33"/>
      <c r="FPQ33"/>
      <c r="FPR33"/>
      <c r="FPS33"/>
      <c r="FPT33"/>
      <c r="FPU33"/>
      <c r="FPV33"/>
      <c r="FPW33"/>
      <c r="FPX33"/>
      <c r="FPY33"/>
      <c r="FPZ33"/>
      <c r="FQA33"/>
      <c r="FQB33"/>
      <c r="FQC33"/>
      <c r="FQD33"/>
      <c r="FQE33"/>
      <c r="FQF33"/>
      <c r="FQG33"/>
      <c r="FQH33"/>
      <c r="FQI33"/>
      <c r="FQJ33"/>
      <c r="FQK33"/>
      <c r="FQL33"/>
      <c r="FQM33"/>
      <c r="FQN33"/>
      <c r="FQO33"/>
      <c r="FQP33"/>
      <c r="FQQ33"/>
      <c r="FQR33"/>
      <c r="FQS33"/>
      <c r="FQT33"/>
      <c r="FQU33"/>
      <c r="FQV33"/>
      <c r="FQW33"/>
      <c r="FQX33"/>
      <c r="FQY33"/>
      <c r="FQZ33"/>
      <c r="FRA33"/>
      <c r="FRB33"/>
      <c r="FRC33"/>
      <c r="FRD33"/>
      <c r="FRE33"/>
      <c r="FRF33"/>
      <c r="FRG33"/>
      <c r="FRH33"/>
      <c r="FRI33"/>
      <c r="FRJ33"/>
      <c r="FRK33"/>
      <c r="FRL33"/>
      <c r="FRM33"/>
      <c r="FRN33"/>
      <c r="FRO33"/>
      <c r="FRP33"/>
      <c r="FRQ33"/>
      <c r="FRR33"/>
      <c r="FRS33"/>
      <c r="FRT33"/>
      <c r="FRU33"/>
      <c r="FRV33"/>
      <c r="FRW33"/>
      <c r="FRX33"/>
      <c r="FRY33"/>
      <c r="FRZ33"/>
      <c r="FSA33"/>
      <c r="FSB33"/>
      <c r="FSC33"/>
      <c r="FSD33"/>
      <c r="FSE33"/>
      <c r="FSF33"/>
      <c r="FSG33"/>
      <c r="FSH33"/>
      <c r="FSI33"/>
      <c r="FSJ33"/>
      <c r="FSK33"/>
      <c r="FSL33"/>
      <c r="FSM33"/>
      <c r="FSN33"/>
      <c r="FSO33"/>
      <c r="FSP33"/>
      <c r="FSQ33"/>
      <c r="FSR33"/>
      <c r="FSS33"/>
      <c r="FST33"/>
      <c r="FSU33"/>
      <c r="FSV33"/>
      <c r="FSW33"/>
      <c r="FSX33"/>
      <c r="FSY33"/>
      <c r="FSZ33"/>
      <c r="FTA33"/>
      <c r="FTB33"/>
      <c r="FTC33"/>
      <c r="FTD33"/>
      <c r="FTE33"/>
      <c r="FTF33"/>
      <c r="FTG33"/>
      <c r="FTH33"/>
      <c r="FTI33"/>
      <c r="FTJ33"/>
      <c r="FTK33"/>
      <c r="FTL33"/>
      <c r="FTM33"/>
      <c r="FTN33"/>
      <c r="FTO33"/>
      <c r="FTP33"/>
      <c r="FTQ33"/>
      <c r="FTR33"/>
      <c r="FTS33"/>
      <c r="FTT33"/>
      <c r="FTU33"/>
      <c r="FTV33"/>
      <c r="FTW33"/>
      <c r="FTX33"/>
      <c r="FTY33"/>
      <c r="FTZ33"/>
      <c r="FUA33"/>
      <c r="FUB33"/>
      <c r="FUC33"/>
      <c r="FUD33"/>
      <c r="FUE33"/>
      <c r="FUF33"/>
      <c r="FUG33"/>
      <c r="FUH33"/>
      <c r="FUI33"/>
      <c r="FUJ33"/>
      <c r="FUK33"/>
      <c r="FUL33"/>
      <c r="FUM33"/>
      <c r="FUN33"/>
      <c r="FUO33"/>
      <c r="FUP33"/>
      <c r="FUQ33"/>
      <c r="FUR33"/>
      <c r="FUS33"/>
      <c r="FUT33"/>
      <c r="FUU33"/>
      <c r="FUV33"/>
      <c r="FUW33"/>
      <c r="FUX33"/>
      <c r="FUY33"/>
      <c r="FUZ33"/>
      <c r="FVA33"/>
      <c r="FVB33"/>
      <c r="FVC33"/>
      <c r="FVD33"/>
      <c r="FVE33"/>
      <c r="FVF33"/>
      <c r="FVG33"/>
      <c r="FVH33"/>
      <c r="FVI33"/>
      <c r="FVJ33"/>
      <c r="FVK33"/>
      <c r="FVL33"/>
      <c r="FVM33"/>
      <c r="FVN33"/>
      <c r="FVO33"/>
      <c r="FVP33"/>
      <c r="FVQ33"/>
      <c r="FVR33"/>
      <c r="FVS33"/>
      <c r="FVT33"/>
      <c r="FVU33"/>
      <c r="FVV33"/>
      <c r="FVW33"/>
      <c r="FVX33"/>
      <c r="FVY33"/>
      <c r="FVZ33"/>
      <c r="FWA33"/>
      <c r="FWB33"/>
      <c r="FWC33"/>
      <c r="FWD33"/>
      <c r="FWE33"/>
      <c r="FWF33"/>
      <c r="FWG33"/>
      <c r="FWH33"/>
      <c r="FWI33"/>
      <c r="FWJ33"/>
      <c r="FWK33"/>
      <c r="FWL33"/>
      <c r="FWM33"/>
      <c r="FWN33"/>
      <c r="FWO33"/>
      <c r="FWP33"/>
      <c r="FWQ33"/>
      <c r="FWR33"/>
      <c r="FWS33"/>
      <c r="FWT33"/>
      <c r="FWU33"/>
      <c r="FWV33"/>
      <c r="FWW33"/>
      <c r="FWX33"/>
      <c r="FWY33"/>
      <c r="FWZ33"/>
      <c r="FXA33"/>
      <c r="FXB33"/>
      <c r="FXC33"/>
      <c r="FXD33"/>
      <c r="FXE33"/>
      <c r="FXF33"/>
      <c r="FXG33"/>
      <c r="FXH33"/>
      <c r="FXI33"/>
      <c r="FXJ33"/>
      <c r="FXK33"/>
      <c r="FXL33"/>
      <c r="FXM33"/>
      <c r="FXN33"/>
      <c r="FXO33"/>
      <c r="FXP33"/>
      <c r="FXQ33"/>
      <c r="FXR33"/>
      <c r="FXS33"/>
      <c r="FXT33"/>
      <c r="FXU33"/>
      <c r="FXV33"/>
      <c r="FXW33"/>
      <c r="FXX33"/>
      <c r="FXY33"/>
      <c r="FXZ33"/>
      <c r="FYA33"/>
      <c r="FYB33"/>
      <c r="FYC33"/>
      <c r="FYD33"/>
      <c r="FYE33"/>
      <c r="FYF33"/>
      <c r="FYG33"/>
      <c r="FYH33"/>
      <c r="FYI33"/>
      <c r="FYJ33"/>
      <c r="FYK33"/>
      <c r="FYL33"/>
      <c r="FYM33"/>
      <c r="FYN33"/>
      <c r="FYO33"/>
      <c r="FYP33"/>
      <c r="FYQ33"/>
      <c r="FYR33"/>
      <c r="FYS33"/>
      <c r="FYT33"/>
      <c r="FYU33"/>
      <c r="FYV33"/>
      <c r="FYW33"/>
      <c r="FYX33"/>
      <c r="FYY33"/>
      <c r="FYZ33"/>
      <c r="FZA33"/>
      <c r="FZB33"/>
      <c r="FZC33"/>
      <c r="FZD33"/>
      <c r="FZE33"/>
      <c r="FZF33"/>
      <c r="FZG33"/>
      <c r="FZH33"/>
      <c r="FZI33"/>
      <c r="FZJ33"/>
      <c r="FZK33"/>
      <c r="FZL33"/>
      <c r="FZM33"/>
      <c r="FZN33"/>
      <c r="FZO33"/>
      <c r="FZP33"/>
      <c r="FZQ33"/>
      <c r="FZR33"/>
      <c r="FZS33"/>
      <c r="FZT33"/>
      <c r="FZU33"/>
      <c r="FZV33"/>
      <c r="FZW33"/>
      <c r="FZX33"/>
      <c r="FZY33"/>
      <c r="FZZ33"/>
      <c r="GAA33"/>
      <c r="GAB33"/>
      <c r="GAC33"/>
      <c r="GAD33"/>
      <c r="GAE33"/>
      <c r="GAF33"/>
      <c r="GAG33"/>
      <c r="GAH33"/>
      <c r="GAI33"/>
      <c r="GAJ33"/>
      <c r="GAK33"/>
      <c r="GAL33"/>
      <c r="GAM33"/>
      <c r="GAN33"/>
      <c r="GAO33"/>
      <c r="GAP33"/>
      <c r="GAQ33"/>
      <c r="GAR33"/>
      <c r="GAS33"/>
      <c r="GAT33"/>
      <c r="GAU33"/>
      <c r="GAV33"/>
      <c r="GAW33"/>
      <c r="GAX33"/>
      <c r="GAY33"/>
      <c r="GAZ33"/>
      <c r="GBA33"/>
      <c r="GBB33"/>
      <c r="GBC33"/>
      <c r="GBD33"/>
      <c r="GBE33"/>
      <c r="GBF33"/>
      <c r="GBG33"/>
      <c r="GBH33"/>
      <c r="GBI33"/>
      <c r="GBJ33"/>
      <c r="GBK33"/>
      <c r="GBL33"/>
      <c r="GBM33"/>
      <c r="GBN33"/>
      <c r="GBO33"/>
      <c r="GBP33"/>
      <c r="GBQ33"/>
      <c r="GBR33"/>
      <c r="GBS33"/>
      <c r="GBT33"/>
      <c r="GBU33"/>
      <c r="GBV33"/>
      <c r="GBW33"/>
      <c r="GBX33"/>
      <c r="GBY33"/>
      <c r="GBZ33"/>
      <c r="GCA33"/>
      <c r="GCB33"/>
      <c r="GCC33"/>
      <c r="GCD33"/>
      <c r="GCE33"/>
      <c r="GCF33"/>
      <c r="GCG33"/>
      <c r="GCH33"/>
      <c r="GCI33"/>
      <c r="GCJ33"/>
      <c r="GCK33"/>
      <c r="GCL33"/>
      <c r="GCM33"/>
      <c r="GCN33"/>
      <c r="GCO33"/>
      <c r="GCP33"/>
      <c r="GCQ33"/>
      <c r="GCR33"/>
      <c r="GCS33"/>
      <c r="GCT33"/>
      <c r="GCU33"/>
      <c r="GCV33"/>
      <c r="GCW33"/>
      <c r="GCX33"/>
      <c r="GCY33"/>
      <c r="GCZ33"/>
      <c r="GDA33"/>
      <c r="GDB33"/>
      <c r="GDC33"/>
      <c r="GDD33"/>
      <c r="GDE33"/>
      <c r="GDF33"/>
      <c r="GDG33"/>
      <c r="GDH33"/>
      <c r="GDI33"/>
      <c r="GDJ33"/>
      <c r="GDK33"/>
      <c r="GDL33"/>
      <c r="GDM33"/>
      <c r="GDN33"/>
      <c r="GDO33"/>
      <c r="GDP33"/>
      <c r="GDQ33"/>
      <c r="GDR33"/>
      <c r="GDS33"/>
      <c r="GDT33"/>
      <c r="GDU33"/>
      <c r="GDV33"/>
      <c r="GDW33"/>
      <c r="GDX33"/>
      <c r="GDY33"/>
      <c r="GDZ33"/>
      <c r="GEA33"/>
      <c r="GEB33"/>
      <c r="GEC33"/>
      <c r="GED33"/>
      <c r="GEE33"/>
      <c r="GEF33"/>
      <c r="GEG33"/>
      <c r="GEH33"/>
      <c r="GEI33"/>
      <c r="GEJ33"/>
      <c r="GEK33"/>
      <c r="GEL33"/>
      <c r="GEM33"/>
      <c r="GEN33"/>
      <c r="GEO33"/>
      <c r="GEP33"/>
      <c r="GEQ33"/>
      <c r="GER33"/>
      <c r="GES33"/>
      <c r="GET33"/>
      <c r="GEU33"/>
      <c r="GEV33"/>
      <c r="GEW33"/>
      <c r="GEX33"/>
      <c r="GEY33"/>
      <c r="GEZ33"/>
      <c r="GFA33"/>
      <c r="GFB33"/>
      <c r="GFC33"/>
      <c r="GFD33"/>
      <c r="GFE33"/>
      <c r="GFF33"/>
      <c r="GFG33"/>
      <c r="GFH33"/>
      <c r="GFI33"/>
      <c r="GFJ33"/>
      <c r="GFK33"/>
      <c r="GFL33"/>
      <c r="GFM33"/>
      <c r="GFN33"/>
      <c r="GFO33"/>
      <c r="GFP33"/>
      <c r="GFQ33"/>
      <c r="GFR33"/>
      <c r="GFS33"/>
      <c r="GFT33"/>
      <c r="GFU33"/>
      <c r="GFV33"/>
      <c r="GFW33"/>
      <c r="GFX33"/>
      <c r="GFY33"/>
      <c r="GFZ33"/>
      <c r="GGA33"/>
      <c r="GGB33"/>
      <c r="GGC33"/>
      <c r="GGD33"/>
      <c r="GGE33"/>
      <c r="GGF33"/>
      <c r="GGG33"/>
      <c r="GGH33"/>
      <c r="GGI33"/>
      <c r="GGJ33"/>
      <c r="GGK33"/>
      <c r="GGL33"/>
      <c r="GGM33"/>
      <c r="GGN33"/>
      <c r="GGO33"/>
      <c r="GGP33"/>
      <c r="GGQ33"/>
      <c r="GGR33"/>
      <c r="GGS33"/>
      <c r="GGT33"/>
      <c r="GGU33"/>
      <c r="GGV33"/>
      <c r="GGW33"/>
      <c r="GGX33"/>
      <c r="GGY33"/>
      <c r="GGZ33"/>
      <c r="GHA33"/>
      <c r="GHB33"/>
      <c r="GHC33"/>
      <c r="GHD33"/>
      <c r="GHE33"/>
      <c r="GHF33"/>
      <c r="GHG33"/>
      <c r="GHH33"/>
      <c r="GHI33"/>
      <c r="GHJ33"/>
      <c r="GHK33"/>
      <c r="GHL33"/>
      <c r="GHM33"/>
      <c r="GHN33"/>
      <c r="GHO33"/>
      <c r="GHP33"/>
      <c r="GHQ33"/>
      <c r="GHR33"/>
      <c r="GHS33"/>
      <c r="GHT33"/>
      <c r="GHU33"/>
      <c r="GHV33"/>
      <c r="GHW33"/>
      <c r="GHX33"/>
      <c r="GHY33"/>
      <c r="GHZ33"/>
      <c r="GIA33"/>
      <c r="GIB33"/>
      <c r="GIC33"/>
      <c r="GID33"/>
      <c r="GIE33"/>
      <c r="GIF33"/>
      <c r="GIG33"/>
      <c r="GIH33"/>
      <c r="GII33"/>
      <c r="GIJ33"/>
      <c r="GIK33"/>
      <c r="GIL33"/>
      <c r="GIM33"/>
      <c r="GIN33"/>
      <c r="GIO33"/>
      <c r="GIP33"/>
      <c r="GIQ33"/>
      <c r="GIR33"/>
      <c r="GIS33"/>
      <c r="GIT33"/>
      <c r="GIU33"/>
      <c r="GIV33"/>
      <c r="GIW33"/>
      <c r="GIX33"/>
      <c r="GIY33"/>
      <c r="GIZ33"/>
      <c r="GJA33"/>
      <c r="GJB33"/>
      <c r="GJC33"/>
      <c r="GJD33"/>
      <c r="GJE33"/>
      <c r="GJF33"/>
      <c r="GJG33"/>
      <c r="GJH33"/>
      <c r="GJI33"/>
      <c r="GJJ33"/>
      <c r="GJK33"/>
      <c r="GJL33"/>
      <c r="GJM33"/>
      <c r="GJN33"/>
      <c r="GJO33"/>
      <c r="GJP33"/>
      <c r="GJQ33"/>
      <c r="GJR33"/>
      <c r="GJS33"/>
      <c r="GJT33"/>
      <c r="GJU33"/>
      <c r="GJV33"/>
      <c r="GJW33"/>
      <c r="GJX33"/>
      <c r="GJY33"/>
      <c r="GJZ33"/>
      <c r="GKA33"/>
      <c r="GKB33"/>
      <c r="GKC33"/>
      <c r="GKD33"/>
      <c r="GKE33"/>
      <c r="GKF33"/>
      <c r="GKG33"/>
      <c r="GKH33"/>
      <c r="GKI33"/>
      <c r="GKJ33"/>
      <c r="GKK33"/>
      <c r="GKL33"/>
      <c r="GKM33"/>
      <c r="GKN33"/>
      <c r="GKO33"/>
      <c r="GKP33"/>
      <c r="GKQ33"/>
      <c r="GKR33"/>
      <c r="GKS33"/>
      <c r="GKT33"/>
      <c r="GKU33"/>
      <c r="GKV33"/>
      <c r="GKW33"/>
      <c r="GKX33"/>
      <c r="GKY33"/>
      <c r="GKZ33"/>
      <c r="GLA33"/>
      <c r="GLB33"/>
      <c r="GLC33"/>
      <c r="GLD33"/>
      <c r="GLE33"/>
      <c r="GLF33"/>
      <c r="GLG33"/>
      <c r="GLH33"/>
      <c r="GLI33"/>
      <c r="GLJ33"/>
      <c r="GLK33"/>
      <c r="GLL33"/>
      <c r="GLM33"/>
      <c r="GLN33"/>
      <c r="GLO33"/>
      <c r="GLP33"/>
      <c r="GLQ33"/>
      <c r="GLR33"/>
      <c r="GLS33"/>
      <c r="GLT33"/>
      <c r="GLU33"/>
      <c r="GLV33"/>
      <c r="GLW33"/>
      <c r="GLX33"/>
      <c r="GLY33"/>
      <c r="GLZ33"/>
      <c r="GMA33"/>
      <c r="GMB33"/>
      <c r="GMC33"/>
      <c r="GMD33"/>
      <c r="GME33"/>
      <c r="GMF33"/>
      <c r="GMG33"/>
      <c r="GMH33"/>
      <c r="GMI33"/>
      <c r="GMJ33"/>
      <c r="GMK33"/>
      <c r="GML33"/>
      <c r="GMM33"/>
      <c r="GMN33"/>
      <c r="GMO33"/>
      <c r="GMP33"/>
      <c r="GMQ33"/>
      <c r="GMR33"/>
      <c r="GMS33"/>
      <c r="GMT33"/>
      <c r="GMU33"/>
      <c r="GMV33"/>
      <c r="GMW33"/>
      <c r="GMX33"/>
      <c r="GMY33"/>
      <c r="GMZ33"/>
      <c r="GNA33"/>
      <c r="GNB33"/>
      <c r="GNC33"/>
      <c r="GND33"/>
      <c r="GNE33"/>
      <c r="GNF33"/>
      <c r="GNG33"/>
      <c r="GNH33"/>
      <c r="GNI33"/>
      <c r="GNJ33"/>
      <c r="GNK33"/>
      <c r="GNL33"/>
      <c r="GNM33"/>
      <c r="GNN33"/>
      <c r="GNO33"/>
      <c r="GNP33"/>
      <c r="GNQ33"/>
      <c r="GNR33"/>
      <c r="GNS33"/>
      <c r="GNT33"/>
      <c r="GNU33"/>
      <c r="GNV33"/>
      <c r="GNW33"/>
      <c r="GNX33"/>
      <c r="GNY33"/>
      <c r="GNZ33"/>
      <c r="GOA33"/>
      <c r="GOB33"/>
      <c r="GOC33"/>
      <c r="GOD33"/>
      <c r="GOE33"/>
      <c r="GOF33"/>
      <c r="GOG33"/>
      <c r="GOH33"/>
      <c r="GOI33"/>
      <c r="GOJ33"/>
      <c r="GOK33"/>
      <c r="GOL33"/>
      <c r="GOM33"/>
      <c r="GON33"/>
      <c r="GOO33"/>
      <c r="GOP33"/>
      <c r="GOQ33"/>
      <c r="GOR33"/>
      <c r="GOS33"/>
      <c r="GOT33"/>
      <c r="GOU33"/>
      <c r="GOV33"/>
      <c r="GOW33"/>
      <c r="GOX33"/>
      <c r="GOY33"/>
      <c r="GOZ33"/>
      <c r="GPA33"/>
      <c r="GPB33"/>
      <c r="GPC33"/>
      <c r="GPD33"/>
      <c r="GPE33"/>
      <c r="GPF33"/>
      <c r="GPG33"/>
      <c r="GPH33"/>
      <c r="GPI33"/>
      <c r="GPJ33"/>
      <c r="GPK33"/>
      <c r="GPL33"/>
      <c r="GPM33"/>
      <c r="GPN33"/>
      <c r="GPO33"/>
      <c r="GPP33"/>
      <c r="GPQ33"/>
      <c r="GPR33"/>
      <c r="GPS33"/>
      <c r="GPT33"/>
      <c r="GPU33"/>
      <c r="GPV33"/>
      <c r="GPW33"/>
      <c r="GPX33"/>
      <c r="GPY33"/>
      <c r="GPZ33"/>
      <c r="GQA33"/>
      <c r="GQB33"/>
      <c r="GQC33"/>
      <c r="GQD33"/>
      <c r="GQE33"/>
      <c r="GQF33"/>
      <c r="GQG33"/>
      <c r="GQH33"/>
      <c r="GQI33"/>
      <c r="GQJ33"/>
      <c r="GQK33"/>
      <c r="GQL33"/>
      <c r="GQM33"/>
      <c r="GQN33"/>
      <c r="GQO33"/>
      <c r="GQP33"/>
      <c r="GQQ33"/>
      <c r="GQR33"/>
      <c r="GQS33"/>
      <c r="GQT33"/>
      <c r="GQU33"/>
      <c r="GQV33"/>
      <c r="GQW33"/>
      <c r="GQX33"/>
      <c r="GQY33"/>
      <c r="GQZ33"/>
      <c r="GRA33"/>
      <c r="GRB33"/>
      <c r="GRC33"/>
      <c r="GRD33"/>
      <c r="GRE33"/>
      <c r="GRF33"/>
      <c r="GRG33"/>
      <c r="GRH33"/>
      <c r="GRI33"/>
      <c r="GRJ33"/>
      <c r="GRK33"/>
      <c r="GRL33"/>
      <c r="GRM33"/>
      <c r="GRN33"/>
      <c r="GRO33"/>
      <c r="GRP33"/>
      <c r="GRQ33"/>
      <c r="GRR33"/>
      <c r="GRS33"/>
      <c r="GRT33"/>
      <c r="GRU33"/>
      <c r="GRV33"/>
      <c r="GRW33"/>
      <c r="GRX33"/>
      <c r="GRY33"/>
      <c r="GRZ33"/>
      <c r="GSA33"/>
      <c r="GSB33"/>
      <c r="GSC33"/>
      <c r="GSD33"/>
      <c r="GSE33"/>
      <c r="GSF33"/>
      <c r="GSG33"/>
      <c r="GSH33"/>
      <c r="GSI33"/>
      <c r="GSJ33"/>
      <c r="GSK33"/>
      <c r="GSL33"/>
      <c r="GSM33"/>
      <c r="GSN33"/>
      <c r="GSO33"/>
      <c r="GSP33"/>
      <c r="GSQ33"/>
      <c r="GSR33"/>
      <c r="GSS33"/>
      <c r="GST33"/>
      <c r="GSU33"/>
      <c r="GSV33"/>
      <c r="GSW33"/>
      <c r="GSX33"/>
      <c r="GSY33"/>
      <c r="GSZ33"/>
      <c r="GTA33"/>
      <c r="GTB33"/>
      <c r="GTC33"/>
      <c r="GTD33"/>
      <c r="GTE33"/>
      <c r="GTF33"/>
      <c r="GTG33"/>
      <c r="GTH33"/>
      <c r="GTI33"/>
      <c r="GTJ33"/>
      <c r="GTK33"/>
      <c r="GTL33"/>
      <c r="GTM33"/>
      <c r="GTN33"/>
      <c r="GTO33"/>
      <c r="GTP33"/>
      <c r="GTQ33"/>
      <c r="GTR33"/>
      <c r="GTS33"/>
      <c r="GTT33"/>
      <c r="GTU33"/>
      <c r="GTV33"/>
      <c r="GTW33"/>
      <c r="GTX33"/>
      <c r="GTY33"/>
      <c r="GTZ33"/>
      <c r="GUA33"/>
      <c r="GUB33"/>
      <c r="GUC33"/>
      <c r="GUD33"/>
      <c r="GUE33"/>
      <c r="GUF33"/>
      <c r="GUG33"/>
      <c r="GUH33"/>
      <c r="GUI33"/>
      <c r="GUJ33"/>
      <c r="GUK33"/>
      <c r="GUL33"/>
      <c r="GUM33"/>
      <c r="GUN33"/>
      <c r="GUO33"/>
      <c r="GUP33"/>
      <c r="GUQ33"/>
      <c r="GUR33"/>
      <c r="GUS33"/>
      <c r="GUT33"/>
      <c r="GUU33"/>
      <c r="GUV33"/>
      <c r="GUW33"/>
      <c r="GUX33"/>
      <c r="GUY33"/>
      <c r="GUZ33"/>
      <c r="GVA33"/>
      <c r="GVB33"/>
      <c r="GVC33"/>
      <c r="GVD33"/>
      <c r="GVE33"/>
      <c r="GVF33"/>
      <c r="GVG33"/>
      <c r="GVH33"/>
      <c r="GVI33"/>
      <c r="GVJ33"/>
      <c r="GVK33"/>
      <c r="GVL33"/>
      <c r="GVM33"/>
      <c r="GVN33"/>
      <c r="GVO33"/>
      <c r="GVP33"/>
      <c r="GVQ33"/>
      <c r="GVR33"/>
      <c r="GVS33"/>
      <c r="GVT33"/>
      <c r="GVU33"/>
      <c r="GVV33"/>
      <c r="GVW33"/>
      <c r="GVX33"/>
      <c r="GVY33"/>
      <c r="GVZ33"/>
      <c r="GWA33"/>
      <c r="GWB33"/>
      <c r="GWC33"/>
      <c r="GWD33"/>
      <c r="GWE33"/>
      <c r="GWF33"/>
      <c r="GWG33"/>
      <c r="GWH33"/>
      <c r="GWI33"/>
      <c r="GWJ33"/>
      <c r="GWK33"/>
      <c r="GWL33"/>
      <c r="GWM33"/>
      <c r="GWN33"/>
      <c r="GWO33"/>
      <c r="GWP33"/>
      <c r="GWQ33"/>
      <c r="GWR33"/>
      <c r="GWS33"/>
      <c r="GWT33"/>
      <c r="GWU33"/>
      <c r="GWV33"/>
      <c r="GWW33"/>
      <c r="GWX33"/>
      <c r="GWY33"/>
      <c r="GWZ33"/>
      <c r="GXA33"/>
      <c r="GXB33"/>
      <c r="GXC33"/>
      <c r="GXD33"/>
      <c r="GXE33"/>
      <c r="GXF33"/>
      <c r="GXG33"/>
      <c r="GXH33"/>
      <c r="GXI33"/>
      <c r="GXJ33"/>
      <c r="GXK33"/>
      <c r="GXL33"/>
      <c r="GXM33"/>
      <c r="GXN33"/>
      <c r="GXO33"/>
      <c r="GXP33"/>
      <c r="GXQ33"/>
      <c r="GXR33"/>
      <c r="GXS33"/>
      <c r="GXT33"/>
      <c r="GXU33"/>
      <c r="GXV33"/>
      <c r="GXW33"/>
      <c r="GXX33"/>
      <c r="GXY33"/>
      <c r="GXZ33"/>
      <c r="GYA33"/>
      <c r="GYB33"/>
      <c r="GYC33"/>
      <c r="GYD33"/>
      <c r="GYE33"/>
      <c r="GYF33"/>
      <c r="GYG33"/>
      <c r="GYH33"/>
      <c r="GYI33"/>
      <c r="GYJ33"/>
      <c r="GYK33"/>
      <c r="GYL33"/>
      <c r="GYM33"/>
      <c r="GYN33"/>
      <c r="GYO33"/>
      <c r="GYP33"/>
      <c r="GYQ33"/>
      <c r="GYR33"/>
      <c r="GYS33"/>
      <c r="GYT33"/>
      <c r="GYU33"/>
      <c r="GYV33"/>
      <c r="GYW33"/>
      <c r="GYX33"/>
      <c r="GYY33"/>
      <c r="GYZ33"/>
      <c r="GZA33"/>
      <c r="GZB33"/>
      <c r="GZC33"/>
      <c r="GZD33"/>
      <c r="GZE33"/>
      <c r="GZF33"/>
      <c r="GZG33"/>
      <c r="GZH33"/>
      <c r="GZI33"/>
      <c r="GZJ33"/>
      <c r="GZK33"/>
      <c r="GZL33"/>
      <c r="GZM33"/>
      <c r="GZN33"/>
      <c r="GZO33"/>
      <c r="GZP33"/>
      <c r="GZQ33"/>
      <c r="GZR33"/>
      <c r="GZS33"/>
      <c r="GZT33"/>
      <c r="GZU33"/>
      <c r="GZV33"/>
      <c r="GZW33"/>
      <c r="GZX33"/>
      <c r="GZY33"/>
      <c r="GZZ33"/>
      <c r="HAA33"/>
      <c r="HAB33"/>
      <c r="HAC33"/>
      <c r="HAD33"/>
      <c r="HAE33"/>
      <c r="HAF33"/>
      <c r="HAG33"/>
      <c r="HAH33"/>
      <c r="HAI33"/>
      <c r="HAJ33"/>
      <c r="HAK33"/>
      <c r="HAL33"/>
      <c r="HAM33"/>
      <c r="HAN33"/>
      <c r="HAO33"/>
      <c r="HAP33"/>
      <c r="HAQ33"/>
      <c r="HAR33"/>
      <c r="HAS33"/>
      <c r="HAT33"/>
      <c r="HAU33"/>
      <c r="HAV33"/>
      <c r="HAW33"/>
      <c r="HAX33"/>
      <c r="HAY33"/>
      <c r="HAZ33"/>
      <c r="HBA33"/>
      <c r="HBB33"/>
      <c r="HBC33"/>
      <c r="HBD33"/>
      <c r="HBE33"/>
      <c r="HBF33"/>
      <c r="HBG33"/>
      <c r="HBH33"/>
      <c r="HBI33"/>
      <c r="HBJ33"/>
      <c r="HBK33"/>
      <c r="HBL33"/>
      <c r="HBM33"/>
      <c r="HBN33"/>
      <c r="HBO33"/>
      <c r="HBP33"/>
      <c r="HBQ33"/>
      <c r="HBR33"/>
      <c r="HBS33"/>
      <c r="HBT33"/>
      <c r="HBU33"/>
      <c r="HBV33"/>
      <c r="HBW33"/>
      <c r="HBX33"/>
      <c r="HBY33"/>
      <c r="HBZ33"/>
      <c r="HCA33"/>
      <c r="HCB33"/>
      <c r="HCC33"/>
      <c r="HCD33"/>
      <c r="HCE33"/>
      <c r="HCF33"/>
      <c r="HCG33"/>
      <c r="HCH33"/>
      <c r="HCI33"/>
      <c r="HCJ33"/>
      <c r="HCK33"/>
      <c r="HCL33"/>
      <c r="HCM33"/>
      <c r="HCN33"/>
      <c r="HCO33"/>
      <c r="HCP33"/>
      <c r="HCQ33"/>
      <c r="HCR33"/>
      <c r="HCS33"/>
      <c r="HCT33"/>
      <c r="HCU33"/>
      <c r="HCV33"/>
      <c r="HCW33"/>
      <c r="HCX33"/>
      <c r="HCY33"/>
      <c r="HCZ33"/>
      <c r="HDA33"/>
      <c r="HDB33"/>
      <c r="HDC33"/>
      <c r="HDD33"/>
      <c r="HDE33"/>
      <c r="HDF33"/>
      <c r="HDG33"/>
      <c r="HDH33"/>
      <c r="HDI33"/>
      <c r="HDJ33"/>
      <c r="HDK33"/>
      <c r="HDL33"/>
      <c r="HDM33"/>
      <c r="HDN33"/>
      <c r="HDO33"/>
      <c r="HDP33"/>
      <c r="HDQ33"/>
      <c r="HDR33"/>
      <c r="HDS33"/>
      <c r="HDT33"/>
      <c r="HDU33"/>
      <c r="HDV33"/>
      <c r="HDW33"/>
      <c r="HDX33"/>
      <c r="HDY33"/>
      <c r="HDZ33"/>
      <c r="HEA33"/>
      <c r="HEB33"/>
      <c r="HEC33"/>
      <c r="HED33"/>
      <c r="HEE33"/>
      <c r="HEF33"/>
      <c r="HEG33"/>
      <c r="HEH33"/>
      <c r="HEI33"/>
      <c r="HEJ33"/>
      <c r="HEK33"/>
      <c r="HEL33"/>
      <c r="HEM33"/>
      <c r="HEN33"/>
      <c r="HEO33"/>
      <c r="HEP33"/>
      <c r="HEQ33"/>
      <c r="HER33"/>
      <c r="HES33"/>
      <c r="HET33"/>
      <c r="HEU33"/>
      <c r="HEV33"/>
      <c r="HEW33"/>
      <c r="HEX33"/>
      <c r="HEY33"/>
      <c r="HEZ33"/>
      <c r="HFA33"/>
      <c r="HFB33"/>
      <c r="HFC33"/>
      <c r="HFD33"/>
      <c r="HFE33"/>
      <c r="HFF33"/>
      <c r="HFG33"/>
      <c r="HFH33"/>
      <c r="HFI33"/>
      <c r="HFJ33"/>
      <c r="HFK33"/>
      <c r="HFL33"/>
      <c r="HFM33"/>
      <c r="HFN33"/>
      <c r="HFO33"/>
      <c r="HFP33"/>
      <c r="HFQ33"/>
      <c r="HFR33"/>
      <c r="HFS33"/>
      <c r="HFT33"/>
      <c r="HFU33"/>
      <c r="HFV33"/>
      <c r="HFW33"/>
      <c r="HFX33"/>
      <c r="HFY33"/>
      <c r="HFZ33"/>
      <c r="HGA33"/>
      <c r="HGB33"/>
      <c r="HGC33"/>
      <c r="HGD33"/>
      <c r="HGE33"/>
      <c r="HGF33"/>
      <c r="HGG33"/>
      <c r="HGH33"/>
      <c r="HGI33"/>
      <c r="HGJ33"/>
      <c r="HGK33"/>
      <c r="HGL33"/>
      <c r="HGM33"/>
      <c r="HGN33"/>
      <c r="HGO33"/>
      <c r="HGP33"/>
      <c r="HGQ33"/>
      <c r="HGR33"/>
      <c r="HGS33"/>
      <c r="HGT33"/>
      <c r="HGU33"/>
      <c r="HGV33"/>
      <c r="HGW33"/>
      <c r="HGX33"/>
      <c r="HGY33"/>
      <c r="HGZ33"/>
      <c r="HHA33"/>
      <c r="HHB33"/>
      <c r="HHC33"/>
      <c r="HHD33"/>
      <c r="HHE33"/>
      <c r="HHF33"/>
      <c r="HHG33"/>
      <c r="HHH33"/>
      <c r="HHI33"/>
      <c r="HHJ33"/>
      <c r="HHK33"/>
      <c r="HHL33"/>
      <c r="HHM33"/>
      <c r="HHN33"/>
      <c r="HHO33"/>
      <c r="HHP33"/>
      <c r="HHQ33"/>
      <c r="HHR33"/>
      <c r="HHS33"/>
      <c r="HHT33"/>
      <c r="HHU33"/>
      <c r="HHV33"/>
      <c r="HHW33"/>
      <c r="HHX33"/>
      <c r="HHY33"/>
      <c r="HHZ33"/>
      <c r="HIA33"/>
      <c r="HIB33"/>
      <c r="HIC33"/>
      <c r="HID33"/>
      <c r="HIE33"/>
      <c r="HIF33"/>
      <c r="HIG33"/>
      <c r="HIH33"/>
      <c r="HII33"/>
      <c r="HIJ33"/>
      <c r="HIK33"/>
      <c r="HIL33"/>
      <c r="HIM33"/>
      <c r="HIN33"/>
      <c r="HIO33"/>
      <c r="HIP33"/>
      <c r="HIQ33"/>
      <c r="HIR33"/>
      <c r="HIS33"/>
      <c r="HIT33"/>
      <c r="HIU33"/>
      <c r="HIV33"/>
      <c r="HIW33"/>
      <c r="HIX33"/>
      <c r="HIY33"/>
      <c r="HIZ33"/>
      <c r="HJA33"/>
      <c r="HJB33"/>
      <c r="HJC33"/>
      <c r="HJD33"/>
      <c r="HJE33"/>
      <c r="HJF33"/>
      <c r="HJG33"/>
      <c r="HJH33"/>
      <c r="HJI33"/>
      <c r="HJJ33"/>
      <c r="HJK33"/>
      <c r="HJL33"/>
      <c r="HJM33"/>
      <c r="HJN33"/>
      <c r="HJO33"/>
      <c r="HJP33"/>
      <c r="HJQ33"/>
      <c r="HJR33"/>
      <c r="HJS33"/>
      <c r="HJT33"/>
    </row>
    <row r="34" spans="1:5688" x14ac:dyDescent="0.45">
      <c r="A34"/>
      <c r="B34"/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  <c r="AML34"/>
      <c r="AMM34"/>
      <c r="AMN34"/>
      <c r="AMO34"/>
      <c r="AMP34"/>
      <c r="AMQ34"/>
      <c r="AMR34"/>
      <c r="AMS34"/>
      <c r="AMT34"/>
      <c r="AMU34"/>
      <c r="AMV34"/>
      <c r="AMW34"/>
      <c r="AMX34"/>
      <c r="AMY34"/>
      <c r="AMZ34"/>
      <c r="ANA34"/>
      <c r="ANB34"/>
      <c r="ANC34"/>
      <c r="AND34"/>
      <c r="ANE34"/>
      <c r="ANF34"/>
      <c r="ANG34"/>
      <c r="ANH34"/>
      <c r="ANI34"/>
      <c r="ANJ34"/>
      <c r="ANK34"/>
      <c r="ANL34"/>
      <c r="ANM34"/>
      <c r="ANN34"/>
      <c r="ANO34"/>
      <c r="ANP34"/>
      <c r="ANQ34"/>
      <c r="ANR34"/>
      <c r="ANS34"/>
      <c r="ANT34"/>
      <c r="ANU34"/>
      <c r="ANV34"/>
      <c r="ANW34"/>
      <c r="ANX34"/>
      <c r="ANY34"/>
      <c r="ANZ34"/>
      <c r="AOA34"/>
      <c r="AOB34"/>
      <c r="AOC34"/>
      <c r="AOD34"/>
      <c r="AOE34"/>
      <c r="AOF34"/>
      <c r="AOG34"/>
      <c r="AOH34"/>
      <c r="AOI34"/>
      <c r="AOJ34"/>
      <c r="AOK34"/>
      <c r="AOL34"/>
      <c r="AOM34"/>
      <c r="AON34"/>
      <c r="AOO34"/>
      <c r="AOP34"/>
      <c r="AOQ34"/>
      <c r="AOR34"/>
      <c r="AOS34"/>
      <c r="AOT34"/>
      <c r="AOU34"/>
      <c r="AOV34"/>
      <c r="AOW34"/>
      <c r="AOX34"/>
      <c r="AOY34"/>
      <c r="AOZ34"/>
      <c r="APA34"/>
      <c r="APB34"/>
      <c r="APC34"/>
      <c r="APD34"/>
      <c r="APE34"/>
      <c r="APF34"/>
      <c r="APG34"/>
      <c r="APH34"/>
      <c r="API34"/>
      <c r="APJ34"/>
      <c r="APK34"/>
      <c r="APL34"/>
      <c r="APM34"/>
      <c r="APN34"/>
      <c r="APO34"/>
      <c r="APP34"/>
      <c r="APQ34"/>
      <c r="APR34"/>
      <c r="APS34"/>
      <c r="APT34"/>
      <c r="APU34"/>
      <c r="APV34"/>
      <c r="APW34"/>
      <c r="APX34"/>
      <c r="APY34"/>
      <c r="APZ34"/>
      <c r="AQA34"/>
      <c r="AQB34"/>
      <c r="AQC34"/>
      <c r="AQD34"/>
      <c r="AQE34"/>
      <c r="AQF34"/>
      <c r="AQG34"/>
      <c r="AQH34"/>
      <c r="AQI34"/>
      <c r="AQJ34"/>
      <c r="AQK34"/>
      <c r="AQL34"/>
      <c r="AQM34"/>
      <c r="AQN34"/>
      <c r="AQO34"/>
      <c r="AQP34"/>
      <c r="AQQ34"/>
      <c r="AQR34"/>
      <c r="AQS34"/>
      <c r="AQT34"/>
      <c r="AQU34"/>
      <c r="AQV34"/>
      <c r="AQW34"/>
      <c r="AQX34"/>
      <c r="AQY34"/>
      <c r="AQZ34"/>
      <c r="ARA34"/>
      <c r="ARB34"/>
      <c r="ARC34"/>
      <c r="ARD34"/>
      <c r="ARE34"/>
      <c r="ARF34"/>
      <c r="ARG34"/>
      <c r="ARH34"/>
      <c r="ARI34"/>
      <c r="ARJ34"/>
      <c r="ARK34"/>
      <c r="ARL34"/>
      <c r="ARM34"/>
      <c r="ARN34"/>
      <c r="ARO34"/>
      <c r="ARP34"/>
      <c r="ARQ34"/>
      <c r="ARR34"/>
      <c r="ARS34"/>
      <c r="ART34"/>
      <c r="ARU34"/>
      <c r="ARV34"/>
      <c r="ARW34"/>
      <c r="ARX34"/>
      <c r="ARY34"/>
      <c r="ARZ34"/>
      <c r="ASA34"/>
      <c r="ASB34"/>
      <c r="ASC34"/>
      <c r="ASD34"/>
      <c r="ASE34"/>
      <c r="ASF34"/>
      <c r="ASG34"/>
      <c r="ASH34"/>
      <c r="ASI34"/>
      <c r="ASJ34"/>
      <c r="ASK34"/>
      <c r="ASL34"/>
      <c r="ASM34"/>
      <c r="ASN34"/>
      <c r="ASO34"/>
      <c r="ASP34"/>
      <c r="ASQ34"/>
      <c r="ASR34"/>
      <c r="ASS34"/>
      <c r="AST34"/>
      <c r="ASU34"/>
      <c r="ASV34"/>
      <c r="ASW34"/>
      <c r="ASX34"/>
      <c r="ASY34"/>
      <c r="ASZ34"/>
      <c r="ATA34"/>
      <c r="ATB34"/>
      <c r="ATC34"/>
      <c r="ATD34"/>
      <c r="ATE34"/>
      <c r="ATF34"/>
      <c r="ATG34"/>
      <c r="ATH34"/>
      <c r="ATI34"/>
      <c r="ATJ34"/>
      <c r="ATK34"/>
      <c r="ATL34"/>
      <c r="ATM34"/>
      <c r="ATN34"/>
      <c r="ATO34"/>
      <c r="ATP34"/>
      <c r="ATQ34"/>
      <c r="ATR34"/>
      <c r="ATS34"/>
      <c r="ATT34"/>
      <c r="ATU34"/>
      <c r="ATV34"/>
      <c r="ATW34"/>
      <c r="ATX34"/>
      <c r="ATY34"/>
      <c r="ATZ34"/>
      <c r="AUA34"/>
      <c r="AUB34"/>
      <c r="AUC34"/>
      <c r="AUD34"/>
      <c r="AUE34"/>
      <c r="AUF34"/>
      <c r="AUG34"/>
      <c r="AUH34"/>
      <c r="AUI34"/>
      <c r="AUJ34"/>
      <c r="AUK34"/>
      <c r="AUL34"/>
      <c r="AUM34"/>
      <c r="AUN34"/>
      <c r="AUO34"/>
      <c r="AUP34"/>
      <c r="AUQ34"/>
      <c r="AUR34"/>
      <c r="AUS34"/>
      <c r="AUT34"/>
      <c r="AUU34"/>
      <c r="AUV34"/>
      <c r="AUW34"/>
      <c r="AUX34"/>
      <c r="AUY34"/>
      <c r="AUZ34"/>
      <c r="AVA34"/>
      <c r="AVB34"/>
      <c r="AVC34"/>
      <c r="AVD34"/>
      <c r="AVE34"/>
      <c r="AVF34"/>
      <c r="AVG34"/>
      <c r="AVH34"/>
      <c r="AVI34"/>
      <c r="AVJ34"/>
      <c r="AVK34"/>
      <c r="AVL34"/>
      <c r="AVM34"/>
      <c r="AVN34"/>
      <c r="AVO34"/>
      <c r="AVP34"/>
      <c r="AVQ34"/>
      <c r="AVR34"/>
      <c r="AVS34"/>
      <c r="AVT34"/>
      <c r="AVU34"/>
      <c r="AVV34"/>
      <c r="AVW34"/>
      <c r="AVX34"/>
      <c r="AVY34"/>
      <c r="AVZ34"/>
      <c r="AWA34"/>
      <c r="AWB34"/>
      <c r="AWC34"/>
      <c r="AWD34"/>
      <c r="AWE34"/>
      <c r="AWF34"/>
      <c r="AWG34"/>
      <c r="AWH34"/>
      <c r="AWI34"/>
      <c r="AWJ34"/>
      <c r="AWK34"/>
      <c r="AWL34"/>
      <c r="AWM34"/>
      <c r="AWN34"/>
      <c r="AWO34"/>
      <c r="AWP34"/>
      <c r="AWQ34"/>
      <c r="AWR34"/>
      <c r="AWS34"/>
      <c r="AWT34"/>
      <c r="AWU34"/>
      <c r="AWV34"/>
      <c r="AWW34"/>
      <c r="AWX34"/>
      <c r="AWY34"/>
      <c r="AWZ34"/>
      <c r="AXA34"/>
      <c r="AXB34"/>
      <c r="AXC34"/>
      <c r="AXD34"/>
      <c r="AXE34"/>
      <c r="AXF34"/>
      <c r="AXG34"/>
      <c r="AXH34"/>
      <c r="AXI34"/>
      <c r="AXJ34"/>
      <c r="AXK34"/>
      <c r="AXL34"/>
      <c r="AXM34"/>
      <c r="AXN34"/>
      <c r="AXO34"/>
      <c r="AXP34"/>
      <c r="AXQ34"/>
      <c r="AXR34"/>
      <c r="AXS34"/>
      <c r="AXT34"/>
      <c r="AXU34"/>
      <c r="AXV34"/>
      <c r="AXW34"/>
      <c r="AXX34"/>
      <c r="AXY34"/>
      <c r="AXZ34"/>
      <c r="AYA34"/>
      <c r="AYB34"/>
      <c r="AYC34"/>
      <c r="AYD34"/>
      <c r="AYE34"/>
      <c r="AYF34"/>
      <c r="AYG34"/>
      <c r="AYH34"/>
      <c r="AYI34"/>
      <c r="AYJ34"/>
      <c r="AYK34"/>
      <c r="AYL34"/>
      <c r="AYM34"/>
      <c r="AYN34"/>
      <c r="AYO34"/>
      <c r="AYP34"/>
      <c r="AYQ34"/>
      <c r="AYR34"/>
      <c r="AYS34"/>
      <c r="AYT34"/>
      <c r="AYU34"/>
      <c r="AYV34"/>
      <c r="AYW34"/>
      <c r="AYX34"/>
      <c r="AYY34"/>
      <c r="AYZ34"/>
      <c r="AZA34"/>
      <c r="AZB34"/>
      <c r="AZC34"/>
      <c r="AZD34"/>
      <c r="AZE34"/>
      <c r="AZF34"/>
      <c r="AZG34"/>
      <c r="AZH34"/>
      <c r="AZI34"/>
      <c r="AZJ34"/>
      <c r="AZK34"/>
      <c r="AZL34"/>
      <c r="AZM34"/>
      <c r="AZN34"/>
      <c r="AZO34"/>
      <c r="AZP34"/>
      <c r="AZQ34"/>
      <c r="AZR34"/>
      <c r="AZS34"/>
      <c r="AZT34"/>
      <c r="AZU34"/>
      <c r="AZV34"/>
      <c r="AZW34"/>
      <c r="AZX34"/>
      <c r="AZY34"/>
      <c r="AZZ34"/>
      <c r="BAA34"/>
      <c r="BAB34"/>
      <c r="BAC34"/>
      <c r="BAD34"/>
      <c r="BAE34"/>
      <c r="BAF34"/>
      <c r="BAG34"/>
      <c r="BAH34"/>
      <c r="BAI34"/>
      <c r="BAJ34"/>
      <c r="BAK34"/>
      <c r="BAL34"/>
      <c r="BAM34"/>
      <c r="BAN34"/>
      <c r="BAO34"/>
      <c r="BAP34"/>
      <c r="BAQ34"/>
      <c r="BAR34"/>
      <c r="BAS34"/>
      <c r="BAT34"/>
      <c r="BAU34"/>
      <c r="BAV34"/>
      <c r="BAW34"/>
      <c r="BAX34"/>
      <c r="BAY34"/>
      <c r="BAZ34"/>
      <c r="BBA34"/>
      <c r="BBB34"/>
      <c r="BBC34"/>
      <c r="BBD34"/>
      <c r="BBE34"/>
      <c r="BBF34"/>
      <c r="BBG34"/>
      <c r="BBH34"/>
      <c r="BBI34"/>
      <c r="BBJ34"/>
      <c r="BBK34"/>
      <c r="BBL34"/>
      <c r="BBM34"/>
      <c r="BBN34"/>
      <c r="BBO34"/>
      <c r="BBP34"/>
      <c r="BBQ34"/>
      <c r="BBR34"/>
      <c r="BBS34"/>
      <c r="BBT34"/>
      <c r="BBU34"/>
      <c r="BBV34"/>
      <c r="BBW34"/>
      <c r="BBX34"/>
      <c r="BBY34"/>
      <c r="BBZ34"/>
      <c r="BCA34"/>
      <c r="BCB34"/>
      <c r="BCC34"/>
      <c r="BCD34"/>
      <c r="BCE34"/>
      <c r="BCF34"/>
      <c r="BCG34"/>
      <c r="BCH34"/>
      <c r="BCI34"/>
      <c r="BCJ34"/>
      <c r="BCK34"/>
      <c r="BCL34"/>
      <c r="BCM34"/>
      <c r="BCN34"/>
      <c r="BCO34"/>
      <c r="BCP34"/>
      <c r="BCQ34"/>
      <c r="BCR34"/>
      <c r="BCS34"/>
      <c r="BCT34"/>
      <c r="BCU34"/>
      <c r="BCV34"/>
      <c r="BCW34"/>
      <c r="BCX34"/>
      <c r="BCY34"/>
      <c r="BCZ34"/>
      <c r="BDA34"/>
      <c r="BDB34"/>
      <c r="BDC34"/>
      <c r="BDD34"/>
      <c r="BDE34"/>
      <c r="BDF34"/>
      <c r="BDG34"/>
      <c r="BDH34"/>
      <c r="BDI34"/>
      <c r="BDJ34"/>
      <c r="BDK34"/>
      <c r="BDL34"/>
      <c r="BDM34"/>
      <c r="BDN34"/>
      <c r="BDO34"/>
      <c r="BDP34"/>
      <c r="BDQ34"/>
      <c r="BDR34"/>
      <c r="BDS34"/>
      <c r="BDT34"/>
      <c r="BDU34"/>
      <c r="BDV34"/>
      <c r="BDW34"/>
      <c r="BDX34"/>
      <c r="BDY34"/>
      <c r="BDZ34"/>
      <c r="BEA34"/>
      <c r="BEB34"/>
      <c r="BEC34"/>
      <c r="BED34"/>
      <c r="BEE34"/>
      <c r="BEF34"/>
      <c r="BEG34"/>
      <c r="BEH34"/>
      <c r="BEI34"/>
      <c r="BEJ34"/>
      <c r="BEK34"/>
      <c r="BEL34"/>
      <c r="BEM34"/>
      <c r="BEN34"/>
      <c r="BEO34"/>
      <c r="BEP34"/>
      <c r="BEQ34"/>
      <c r="BER34"/>
      <c r="BES34"/>
      <c r="BET34"/>
      <c r="BEU34"/>
      <c r="BEV34"/>
      <c r="BEW34"/>
      <c r="BEX34"/>
      <c r="BEY34"/>
      <c r="BEZ34"/>
      <c r="BFA34"/>
      <c r="BFB34"/>
      <c r="BFC34"/>
      <c r="BFD34"/>
      <c r="BFE34"/>
      <c r="BFF34"/>
      <c r="BFG34"/>
      <c r="BFH34"/>
      <c r="BFI34"/>
      <c r="BFJ34"/>
      <c r="BFK34"/>
      <c r="BFL34"/>
      <c r="BFM34"/>
      <c r="BFN34"/>
      <c r="BFO34"/>
      <c r="BFP34"/>
      <c r="BFQ34"/>
      <c r="BFR34"/>
      <c r="BFS34"/>
      <c r="BFT34"/>
      <c r="BFU34"/>
      <c r="BFV34"/>
      <c r="BFW34"/>
      <c r="BFX34"/>
      <c r="BFY34"/>
      <c r="BFZ34"/>
      <c r="BGA34"/>
      <c r="BGB34"/>
      <c r="BGC34"/>
      <c r="BGD34"/>
      <c r="BGE34"/>
      <c r="BGF34"/>
      <c r="BGG34"/>
      <c r="BGH34"/>
      <c r="BGI34"/>
      <c r="BGJ34"/>
      <c r="BGK34"/>
      <c r="BGL34"/>
      <c r="BGM34"/>
      <c r="BGN34"/>
      <c r="BGO34"/>
      <c r="BGP34"/>
      <c r="BGQ34"/>
      <c r="BGR34"/>
      <c r="BGS34"/>
      <c r="BGT34"/>
      <c r="BGU34"/>
      <c r="BGV34"/>
      <c r="BGW34"/>
      <c r="BGX34"/>
      <c r="BGY34"/>
      <c r="BGZ34"/>
      <c r="BHA34"/>
      <c r="BHB34"/>
      <c r="BHC34"/>
      <c r="BHD34"/>
      <c r="BHE34"/>
      <c r="BHF34"/>
      <c r="BHG34"/>
      <c r="BHH34"/>
      <c r="BHI34"/>
      <c r="BHJ34"/>
      <c r="BHK34"/>
      <c r="BHL34"/>
      <c r="BHM34"/>
      <c r="BHN34"/>
      <c r="BHO34"/>
      <c r="BHP34"/>
      <c r="BHQ34"/>
      <c r="BHR34"/>
      <c r="BHS34"/>
      <c r="BHT34"/>
      <c r="BHU34"/>
      <c r="BHV34"/>
      <c r="BHW34"/>
      <c r="BHX34"/>
      <c r="BHY34"/>
      <c r="BHZ34"/>
      <c r="BIA34"/>
      <c r="BIB34"/>
      <c r="BIC34"/>
      <c r="BID34"/>
      <c r="BIE34"/>
      <c r="BIF34"/>
      <c r="BIG34"/>
      <c r="BIH34"/>
      <c r="BII34"/>
      <c r="BIJ34"/>
      <c r="BIK34"/>
      <c r="BIL34"/>
      <c r="BIM34"/>
      <c r="BIN34"/>
      <c r="BIO34"/>
      <c r="BIP34"/>
      <c r="BIQ34"/>
      <c r="BIR34"/>
      <c r="BIS34"/>
      <c r="BIT34"/>
      <c r="BIU34"/>
      <c r="BIV34"/>
      <c r="BIW34"/>
      <c r="BIX34"/>
      <c r="BIY34"/>
      <c r="BIZ34"/>
      <c r="BJA34"/>
      <c r="BJB34"/>
      <c r="BJC34"/>
      <c r="BJD34"/>
      <c r="BJE34"/>
      <c r="BJF34"/>
      <c r="BJG34"/>
      <c r="BJH34"/>
      <c r="BJI34"/>
      <c r="BJJ34"/>
      <c r="BJK34"/>
      <c r="BJL34"/>
      <c r="BJM34"/>
      <c r="BJN34"/>
      <c r="BJO34"/>
      <c r="BJP34"/>
      <c r="BJQ34"/>
      <c r="BJR34"/>
      <c r="BJS34"/>
      <c r="BJT34"/>
      <c r="BJU34"/>
      <c r="BJV34"/>
      <c r="BJW34"/>
      <c r="BJX34"/>
      <c r="BJY34"/>
      <c r="BJZ34"/>
      <c r="BKA34"/>
      <c r="BKB34"/>
      <c r="BKC34"/>
      <c r="BKD34"/>
      <c r="BKE34"/>
      <c r="BKF34"/>
      <c r="BKG34"/>
      <c r="BKH34"/>
      <c r="BKI34"/>
      <c r="BKJ34"/>
      <c r="BKK34"/>
      <c r="BKL34"/>
      <c r="BKM34"/>
      <c r="BKN34"/>
      <c r="BKO34"/>
      <c r="BKP34"/>
      <c r="BKQ34"/>
      <c r="BKR34"/>
      <c r="BKS34"/>
      <c r="BKT34"/>
      <c r="BKU34"/>
      <c r="BKV34"/>
      <c r="BKW34"/>
      <c r="BKX34"/>
      <c r="BKY34"/>
      <c r="BKZ34"/>
      <c r="BLA34"/>
      <c r="BLB34"/>
      <c r="BLC34"/>
      <c r="BLD34"/>
      <c r="BLE34"/>
      <c r="BLF34"/>
      <c r="BLG34"/>
      <c r="BLH34"/>
      <c r="BLI34"/>
      <c r="BLJ34"/>
      <c r="BLK34"/>
      <c r="BLL34"/>
      <c r="BLM34"/>
      <c r="BLN34"/>
      <c r="BLO34"/>
      <c r="BLP34"/>
      <c r="BLQ34"/>
      <c r="BLR34"/>
      <c r="BLS34"/>
      <c r="BLT34"/>
      <c r="BLU34"/>
      <c r="BLV34"/>
      <c r="BLW34"/>
      <c r="BLX34"/>
      <c r="BLY34"/>
      <c r="BLZ34"/>
      <c r="BMA34"/>
      <c r="BMB34"/>
      <c r="BMC34"/>
      <c r="BMD34"/>
      <c r="BME34"/>
      <c r="BMF34"/>
      <c r="BMG34"/>
      <c r="BMH34"/>
      <c r="BMI34"/>
      <c r="BMJ34"/>
      <c r="BMK34"/>
      <c r="BML34"/>
      <c r="BMM34"/>
      <c r="BMN34"/>
      <c r="BMO34"/>
      <c r="BMP34"/>
      <c r="BMQ34"/>
      <c r="BMR34"/>
      <c r="BMS34"/>
      <c r="BMT34"/>
      <c r="BMU34"/>
      <c r="BMV34"/>
      <c r="BMW34"/>
      <c r="BMX34"/>
      <c r="BMY34"/>
      <c r="BMZ34"/>
      <c r="BNA34"/>
      <c r="BNB34"/>
      <c r="BNC34"/>
      <c r="BND34"/>
      <c r="BNE34"/>
      <c r="BNF34"/>
      <c r="BNG34"/>
      <c r="BNH34"/>
      <c r="BNI34"/>
      <c r="BNJ34"/>
      <c r="BNK34"/>
      <c r="BNL34"/>
      <c r="BNM34"/>
      <c r="BNN34"/>
      <c r="BNO34"/>
      <c r="BNP34"/>
      <c r="BNQ34"/>
      <c r="BNR34"/>
      <c r="BNS34"/>
      <c r="BNT34"/>
      <c r="BNU34"/>
      <c r="BNV34"/>
      <c r="BNW34"/>
      <c r="BNX34"/>
      <c r="BNY34"/>
      <c r="BNZ34"/>
      <c r="BOA34"/>
      <c r="BOB34"/>
      <c r="BOC34"/>
      <c r="BOD34"/>
      <c r="BOE34"/>
      <c r="BOF34"/>
      <c r="BOG34"/>
      <c r="BOH34"/>
      <c r="BOI34"/>
      <c r="BOJ34"/>
      <c r="BOK34"/>
      <c r="BOL34"/>
      <c r="BOM34"/>
      <c r="BON34"/>
      <c r="BOO34"/>
      <c r="BOP34"/>
      <c r="BOQ34"/>
      <c r="BOR34"/>
      <c r="BOS34"/>
      <c r="BOT34"/>
      <c r="BOU34"/>
      <c r="BOV34"/>
      <c r="BOW34"/>
      <c r="BOX34"/>
      <c r="BOY34"/>
      <c r="BOZ34"/>
      <c r="BPA34"/>
      <c r="BPB34"/>
      <c r="BPC34"/>
      <c r="BPD34"/>
      <c r="BPE34"/>
      <c r="BPF34"/>
      <c r="BPG34"/>
      <c r="BPH34"/>
      <c r="BPI34"/>
      <c r="BPJ34"/>
      <c r="BPK34"/>
      <c r="BPL34"/>
      <c r="BPM34"/>
      <c r="BPN34"/>
      <c r="BPO34"/>
      <c r="BPP34"/>
      <c r="BPQ34"/>
      <c r="BPR34"/>
      <c r="BPS34"/>
      <c r="BPT34"/>
      <c r="BPU34"/>
      <c r="BPV34"/>
      <c r="BPW34"/>
      <c r="BPX34"/>
      <c r="BPY34"/>
      <c r="BPZ34"/>
      <c r="BQA34"/>
      <c r="BQB34"/>
      <c r="BQC34"/>
      <c r="BQD34"/>
      <c r="BQE34"/>
      <c r="BQF34"/>
      <c r="BQG34"/>
      <c r="BQH34"/>
      <c r="BQI34"/>
      <c r="BQJ34"/>
      <c r="BQK34"/>
      <c r="BQL34"/>
      <c r="BQM34"/>
      <c r="BQN34"/>
      <c r="BQO34"/>
      <c r="BQP34"/>
      <c r="BQQ34"/>
      <c r="BQR34"/>
      <c r="BQS34"/>
      <c r="BQT34"/>
      <c r="BQU34"/>
      <c r="BQV34"/>
      <c r="BQW34"/>
      <c r="BQX34"/>
      <c r="BQY34"/>
      <c r="BQZ34"/>
      <c r="BRA34"/>
      <c r="BRB34"/>
      <c r="BRC34"/>
      <c r="BRD34"/>
      <c r="BRE34"/>
      <c r="BRF34"/>
      <c r="BRG34"/>
      <c r="BRH34"/>
      <c r="BRI34"/>
      <c r="BRJ34"/>
      <c r="BRK34"/>
      <c r="BRL34"/>
      <c r="BRM34"/>
      <c r="BRN34"/>
      <c r="BRO34"/>
      <c r="BRP34"/>
      <c r="BRQ34"/>
      <c r="BRR34"/>
      <c r="BRS34"/>
      <c r="BRT34"/>
      <c r="BRU34"/>
      <c r="BRV34"/>
      <c r="BRW34"/>
      <c r="BRX34"/>
      <c r="BRY34"/>
      <c r="BRZ34"/>
      <c r="BSA34"/>
      <c r="BSB34"/>
      <c r="BSC34"/>
      <c r="BSD34"/>
      <c r="BSE34"/>
      <c r="BSF34"/>
      <c r="BSG34"/>
      <c r="BSH34"/>
      <c r="BSI34"/>
      <c r="BSJ34"/>
      <c r="BSK34"/>
      <c r="BSL34"/>
      <c r="BSM34"/>
      <c r="BSN34"/>
      <c r="BSO34"/>
      <c r="BSP34"/>
      <c r="BSQ34"/>
      <c r="BSR34"/>
      <c r="BSS34"/>
      <c r="BST34"/>
      <c r="BSU34"/>
      <c r="BSV34"/>
      <c r="BSW34"/>
      <c r="BSX34"/>
      <c r="BSY34"/>
      <c r="BSZ34"/>
      <c r="BTA34"/>
      <c r="BTB34"/>
      <c r="BTC34"/>
      <c r="BTD34"/>
      <c r="BTE34"/>
      <c r="BTF34"/>
      <c r="BTG34"/>
      <c r="BTH34"/>
      <c r="BTI34"/>
      <c r="BTJ34"/>
      <c r="BTK34"/>
      <c r="BTL34"/>
      <c r="BTM34"/>
      <c r="BTN34"/>
      <c r="BTO34"/>
      <c r="BTP34"/>
      <c r="BTQ34"/>
      <c r="BTR34"/>
      <c r="BTS34"/>
      <c r="BTT34"/>
      <c r="BTU34"/>
      <c r="BTV34"/>
      <c r="BTW34"/>
      <c r="BTX34"/>
      <c r="BTY34"/>
      <c r="BTZ34"/>
      <c r="BUA34"/>
      <c r="BUB34"/>
      <c r="BUC34"/>
      <c r="BUD34"/>
      <c r="BUE34"/>
      <c r="BUF34"/>
      <c r="BUG34"/>
      <c r="BUH34"/>
      <c r="BUI34"/>
      <c r="BUJ34"/>
      <c r="BUK34"/>
      <c r="BUL34"/>
      <c r="BUM34"/>
      <c r="BUN34"/>
      <c r="BUO34"/>
      <c r="BUP34"/>
      <c r="BUQ34"/>
      <c r="BUR34"/>
      <c r="BUS34"/>
      <c r="BUT34"/>
      <c r="BUU34"/>
      <c r="BUV34"/>
      <c r="BUW34"/>
      <c r="BUX34"/>
      <c r="BUY34"/>
      <c r="BUZ34"/>
      <c r="BVA34"/>
      <c r="BVB34"/>
      <c r="BVC34"/>
      <c r="BVD34"/>
      <c r="BVE34"/>
      <c r="BVF34"/>
      <c r="BVG34"/>
      <c r="BVH34"/>
      <c r="BVI34"/>
      <c r="BVJ34"/>
      <c r="BVK34"/>
      <c r="BVL34"/>
      <c r="BVM34"/>
      <c r="BVN34"/>
      <c r="BVO34"/>
      <c r="BVP34"/>
      <c r="BVQ34"/>
      <c r="BVR34"/>
      <c r="BVS34"/>
      <c r="BVT34"/>
      <c r="BVU34"/>
      <c r="BVV34"/>
      <c r="BVW34"/>
      <c r="BVX34"/>
      <c r="BVY34"/>
      <c r="BVZ34"/>
      <c r="BWA34"/>
      <c r="BWB34"/>
      <c r="BWC34"/>
      <c r="BWD34"/>
      <c r="BWE34"/>
      <c r="BWF34"/>
      <c r="BWG34"/>
      <c r="BWH34"/>
      <c r="BWI34"/>
      <c r="BWJ34"/>
      <c r="BWK34"/>
      <c r="BWL34"/>
      <c r="BWM34"/>
      <c r="BWN34"/>
      <c r="BWO34"/>
      <c r="BWP34"/>
      <c r="BWQ34"/>
      <c r="BWR34"/>
      <c r="BWS34"/>
      <c r="BWT34"/>
      <c r="BWU34"/>
      <c r="BWV34"/>
      <c r="BWW34"/>
      <c r="BWX34"/>
      <c r="BWY34"/>
      <c r="BWZ34"/>
      <c r="BXA34"/>
      <c r="BXB34"/>
      <c r="BXC34"/>
      <c r="BXD34"/>
      <c r="BXE34"/>
      <c r="BXF34"/>
      <c r="BXG34"/>
      <c r="BXH34"/>
      <c r="BXI34"/>
      <c r="BXJ34"/>
      <c r="BXK34"/>
      <c r="BXL34"/>
      <c r="BXM34"/>
      <c r="BXN34"/>
      <c r="BXO34"/>
      <c r="BXP34"/>
      <c r="BXQ34"/>
      <c r="BXR34"/>
      <c r="BXS34"/>
      <c r="BXT34"/>
      <c r="BXU34"/>
      <c r="BXV34"/>
      <c r="BXW34"/>
      <c r="BXX34"/>
      <c r="BXY34"/>
      <c r="BXZ34"/>
      <c r="BYA34"/>
      <c r="BYB34"/>
      <c r="BYC34"/>
      <c r="BYD34"/>
      <c r="BYE34"/>
      <c r="BYF34"/>
      <c r="BYG34"/>
      <c r="BYH34"/>
      <c r="BYI34"/>
      <c r="BYJ34"/>
      <c r="BYK34"/>
      <c r="BYL34"/>
      <c r="BYM34"/>
      <c r="BYN34"/>
      <c r="BYO34"/>
      <c r="BYP34"/>
      <c r="BYQ34"/>
      <c r="BYR34"/>
      <c r="BYS34"/>
      <c r="BYT34"/>
      <c r="BYU34"/>
      <c r="BYV34"/>
      <c r="BYW34"/>
      <c r="BYX34"/>
      <c r="BYY34"/>
      <c r="BYZ34"/>
      <c r="BZA34"/>
      <c r="BZB34"/>
      <c r="BZC34"/>
      <c r="BZD34"/>
      <c r="BZE34"/>
      <c r="BZF34"/>
      <c r="BZG34"/>
      <c r="BZH34"/>
      <c r="BZI34"/>
      <c r="BZJ34"/>
      <c r="BZK34"/>
      <c r="BZL34"/>
      <c r="BZM34"/>
      <c r="BZN34"/>
      <c r="BZO34"/>
      <c r="BZP34"/>
      <c r="BZQ34"/>
      <c r="BZR34"/>
      <c r="BZS34"/>
      <c r="BZT34"/>
      <c r="BZU34"/>
      <c r="BZV34"/>
      <c r="BZW34"/>
      <c r="BZX34"/>
      <c r="BZY34"/>
      <c r="BZZ34"/>
      <c r="CAA34"/>
      <c r="CAB34"/>
      <c r="CAC34"/>
      <c r="CAD34"/>
      <c r="CAE34"/>
      <c r="CAF34"/>
      <c r="CAG34"/>
      <c r="CAH34"/>
      <c r="CAI34"/>
      <c r="CAJ34"/>
      <c r="CAK34"/>
      <c r="CAL34"/>
      <c r="CAM34"/>
      <c r="CAN34"/>
      <c r="CAO34"/>
      <c r="CAP34"/>
      <c r="CAQ34"/>
      <c r="CAR34"/>
      <c r="CAS34"/>
      <c r="CAT34"/>
      <c r="CAU34"/>
      <c r="CAV34"/>
      <c r="CAW34"/>
      <c r="CAX34"/>
      <c r="CAY34"/>
      <c r="CAZ34"/>
      <c r="CBA34"/>
      <c r="CBB34"/>
      <c r="CBC34"/>
      <c r="CBD34"/>
      <c r="CBE34"/>
      <c r="CBF34"/>
      <c r="CBG34"/>
      <c r="CBH34"/>
      <c r="CBI34"/>
      <c r="CBJ34"/>
      <c r="CBK34"/>
      <c r="CBL34"/>
      <c r="CBM34"/>
      <c r="CBN34"/>
      <c r="CBO34"/>
      <c r="CBP34"/>
      <c r="CBQ34"/>
      <c r="CBR34"/>
      <c r="CBS34"/>
      <c r="CBT34"/>
      <c r="CBU34"/>
      <c r="CBV34"/>
      <c r="CBW34"/>
      <c r="CBX34"/>
      <c r="CBY34"/>
      <c r="CBZ34"/>
      <c r="CCA34"/>
      <c r="CCB34"/>
      <c r="CCC34"/>
      <c r="CCD34"/>
      <c r="CCE34"/>
      <c r="CCF34"/>
      <c r="CCG34"/>
      <c r="CCH34"/>
      <c r="CCI34"/>
      <c r="CCJ34"/>
      <c r="CCK34"/>
      <c r="CCL34"/>
      <c r="CCM34"/>
      <c r="CCN34"/>
      <c r="CCO34"/>
      <c r="CCP34"/>
      <c r="CCQ34"/>
      <c r="CCR34"/>
      <c r="CCS34"/>
      <c r="CCT34"/>
      <c r="CCU34"/>
      <c r="CCV34"/>
      <c r="CCW34"/>
      <c r="CCX34"/>
      <c r="CCY34"/>
      <c r="CCZ34"/>
      <c r="CDA34"/>
      <c r="CDB34"/>
      <c r="CDC34"/>
      <c r="CDD34"/>
      <c r="CDE34"/>
      <c r="CDF34"/>
      <c r="CDG34"/>
      <c r="CDH34"/>
      <c r="CDI34"/>
      <c r="CDJ34"/>
      <c r="CDK34"/>
      <c r="CDL34"/>
      <c r="CDM34"/>
      <c r="CDN34"/>
      <c r="CDO34"/>
      <c r="CDP34"/>
      <c r="CDQ34"/>
      <c r="CDR34"/>
      <c r="CDS34"/>
      <c r="CDT34"/>
      <c r="CDU34"/>
      <c r="CDV34"/>
      <c r="CDW34"/>
      <c r="CDX34"/>
      <c r="CDY34"/>
      <c r="CDZ34"/>
      <c r="CEA34"/>
      <c r="CEB34"/>
      <c r="CEC34"/>
      <c r="CED34"/>
      <c r="CEE34"/>
      <c r="CEF34"/>
      <c r="CEG34"/>
      <c r="CEH34"/>
      <c r="CEI34"/>
      <c r="CEJ34"/>
      <c r="CEK34"/>
      <c r="CEL34"/>
      <c r="CEM34"/>
      <c r="CEN34"/>
      <c r="CEO34"/>
      <c r="CEP34"/>
      <c r="CEQ34"/>
      <c r="CER34"/>
      <c r="CES34"/>
      <c r="CET34"/>
      <c r="CEU34"/>
      <c r="CEV34"/>
      <c r="CEW34"/>
      <c r="CEX34"/>
      <c r="CEY34"/>
      <c r="CEZ34"/>
      <c r="CFA34"/>
      <c r="CFB34"/>
      <c r="CFC34"/>
      <c r="CFD34"/>
      <c r="CFE34"/>
      <c r="CFF34"/>
      <c r="CFG34"/>
      <c r="CFH34"/>
      <c r="CFI34"/>
      <c r="CFJ34"/>
      <c r="CFK34"/>
      <c r="CFL34"/>
      <c r="CFM34"/>
      <c r="CFN34"/>
      <c r="CFO34"/>
      <c r="CFP34"/>
      <c r="CFQ34"/>
      <c r="CFR34"/>
      <c r="CFS34"/>
      <c r="CFT34"/>
      <c r="CFU34"/>
      <c r="CFV34"/>
      <c r="CFW34"/>
      <c r="CFX34"/>
      <c r="CFY34"/>
      <c r="CFZ34"/>
      <c r="CGA34"/>
      <c r="CGB34"/>
      <c r="CGC34"/>
      <c r="CGD34"/>
      <c r="CGE34"/>
      <c r="CGF34"/>
      <c r="CGG34"/>
      <c r="CGH34"/>
      <c r="CGI34"/>
      <c r="CGJ34"/>
      <c r="CGK34"/>
      <c r="CGL34"/>
      <c r="CGM34"/>
      <c r="CGN34"/>
      <c r="CGO34"/>
      <c r="CGP34"/>
      <c r="CGQ34"/>
      <c r="CGR34"/>
      <c r="CGS34"/>
      <c r="CGT34"/>
      <c r="CGU34"/>
      <c r="CGV34"/>
      <c r="CGW34"/>
      <c r="CGX34"/>
      <c r="CGY34"/>
      <c r="CGZ34"/>
      <c r="CHA34"/>
      <c r="CHB34"/>
      <c r="CHC34"/>
      <c r="CHD34"/>
      <c r="CHE34"/>
      <c r="CHF34"/>
      <c r="CHG34"/>
      <c r="CHH34"/>
      <c r="CHI34"/>
      <c r="CHJ34"/>
      <c r="CHK34"/>
      <c r="CHL34"/>
      <c r="CHM34"/>
      <c r="CHN34"/>
      <c r="CHO34"/>
      <c r="CHP34"/>
      <c r="CHQ34"/>
      <c r="CHR34"/>
      <c r="CHS34"/>
      <c r="CHT34"/>
      <c r="CHU34"/>
      <c r="CHV34"/>
      <c r="CHW34"/>
      <c r="CHX34"/>
      <c r="CHY34"/>
      <c r="CHZ34"/>
      <c r="CIA34"/>
      <c r="CIB34"/>
      <c r="CIC34"/>
      <c r="CID34"/>
      <c r="CIE34"/>
      <c r="CIF34"/>
      <c r="CIG34"/>
      <c r="CIH34"/>
      <c r="CII34"/>
      <c r="CIJ34"/>
      <c r="CIK34"/>
      <c r="CIL34"/>
      <c r="CIM34"/>
      <c r="CIN34"/>
      <c r="CIO34"/>
      <c r="CIP34"/>
      <c r="CIQ34"/>
      <c r="CIR34"/>
      <c r="CIS34"/>
      <c r="CIT34"/>
      <c r="CIU34"/>
      <c r="CIV34"/>
      <c r="CIW34"/>
      <c r="CIX34"/>
      <c r="CIY34"/>
      <c r="CIZ34"/>
      <c r="CJA34"/>
      <c r="CJB34"/>
      <c r="CJC34"/>
      <c r="CJD34"/>
      <c r="CJE34"/>
      <c r="CJF34"/>
      <c r="CJG34"/>
      <c r="CJH34"/>
      <c r="CJI34"/>
      <c r="CJJ34"/>
      <c r="CJK34"/>
      <c r="CJL34"/>
      <c r="CJM34"/>
      <c r="CJN34"/>
      <c r="CJO34"/>
      <c r="CJP34"/>
      <c r="CJQ34"/>
      <c r="CJR34"/>
      <c r="CJS34"/>
      <c r="CJT34"/>
      <c r="CJU34"/>
      <c r="CJV34"/>
      <c r="CJW34"/>
      <c r="CJX34"/>
      <c r="CJY34"/>
      <c r="CJZ34"/>
      <c r="CKA34"/>
      <c r="CKB34"/>
      <c r="CKC34"/>
      <c r="CKD34"/>
      <c r="CKE34"/>
      <c r="CKF34"/>
      <c r="CKG34"/>
      <c r="CKH34"/>
      <c r="CKI34"/>
      <c r="CKJ34"/>
      <c r="CKK34"/>
      <c r="CKL34"/>
      <c r="CKM34"/>
      <c r="CKN34"/>
      <c r="CKO34"/>
      <c r="CKP34"/>
      <c r="CKQ34"/>
      <c r="CKR34"/>
      <c r="CKS34"/>
      <c r="CKT34"/>
      <c r="CKU34"/>
      <c r="CKV34"/>
      <c r="CKW34"/>
      <c r="CKX34"/>
      <c r="CKY34"/>
      <c r="CKZ34"/>
      <c r="CLA34"/>
      <c r="CLB34"/>
      <c r="CLC34"/>
      <c r="CLD34"/>
      <c r="CLE34"/>
      <c r="CLF34"/>
      <c r="CLG34"/>
      <c r="CLH34"/>
      <c r="CLI34"/>
      <c r="CLJ34"/>
      <c r="CLK34"/>
      <c r="CLL34"/>
      <c r="CLM34"/>
      <c r="CLN34"/>
      <c r="CLO34"/>
      <c r="CLP34"/>
      <c r="CLQ34"/>
      <c r="CLR34"/>
      <c r="CLS34"/>
      <c r="CLT34"/>
      <c r="CLU34"/>
      <c r="CLV34"/>
      <c r="CLW34"/>
      <c r="CLX34"/>
      <c r="CLY34"/>
      <c r="CLZ34"/>
      <c r="CMA34"/>
      <c r="CMB34"/>
      <c r="CMC34"/>
      <c r="CMD34"/>
      <c r="CME34"/>
      <c r="CMF34"/>
      <c r="CMG34"/>
      <c r="CMH34"/>
      <c r="CMI34"/>
      <c r="CMJ34"/>
      <c r="CMK34"/>
      <c r="CML34"/>
      <c r="CMM34"/>
      <c r="CMN34"/>
      <c r="CMO34"/>
      <c r="CMP34"/>
      <c r="CMQ34"/>
      <c r="CMR34"/>
      <c r="CMS34"/>
      <c r="CMT34"/>
      <c r="CMU34"/>
      <c r="CMV34"/>
      <c r="CMW34"/>
      <c r="CMX34"/>
      <c r="CMY34"/>
      <c r="CMZ34"/>
      <c r="CNA34"/>
      <c r="CNB34"/>
      <c r="CNC34"/>
      <c r="CND34"/>
      <c r="CNE34"/>
      <c r="CNF34"/>
      <c r="CNG34"/>
      <c r="CNH34"/>
      <c r="CNI34"/>
      <c r="CNJ34"/>
      <c r="CNK34"/>
      <c r="CNL34"/>
      <c r="CNM34"/>
      <c r="CNN34"/>
      <c r="CNO34"/>
      <c r="CNP34"/>
      <c r="CNQ34"/>
      <c r="CNR34"/>
      <c r="CNS34"/>
      <c r="CNT34"/>
      <c r="CNU34"/>
      <c r="CNV34"/>
      <c r="CNW34"/>
      <c r="CNX34"/>
      <c r="CNY34"/>
      <c r="CNZ34"/>
      <c r="COA34"/>
      <c r="COB34"/>
      <c r="COC34"/>
      <c r="COD34"/>
      <c r="COE34"/>
      <c r="COF34"/>
      <c r="COG34"/>
      <c r="COH34"/>
      <c r="COI34"/>
      <c r="COJ34"/>
      <c r="COK34"/>
      <c r="COL34"/>
      <c r="COM34"/>
      <c r="CON34"/>
      <c r="COO34"/>
      <c r="COP34"/>
      <c r="COQ34"/>
      <c r="COR34"/>
      <c r="COS34"/>
      <c r="COT34"/>
      <c r="COU34"/>
      <c r="COV34"/>
      <c r="COW34"/>
      <c r="COX34"/>
      <c r="COY34"/>
      <c r="COZ34"/>
      <c r="CPA34"/>
      <c r="CPB34"/>
      <c r="CPC34"/>
      <c r="CPD34"/>
      <c r="CPE34"/>
      <c r="CPF34"/>
      <c r="CPG34"/>
      <c r="CPH34"/>
      <c r="CPI34"/>
      <c r="CPJ34"/>
      <c r="CPK34"/>
      <c r="CPL34"/>
      <c r="CPM34"/>
      <c r="CPN34"/>
      <c r="CPO34"/>
      <c r="CPP34"/>
      <c r="CPQ34"/>
      <c r="CPR34"/>
      <c r="CPS34"/>
      <c r="CPT34"/>
      <c r="CPU34"/>
      <c r="CPV34"/>
      <c r="CPW34"/>
      <c r="CPX34"/>
      <c r="CPY34"/>
      <c r="CPZ34"/>
      <c r="CQA34"/>
      <c r="CQB34"/>
      <c r="CQC34"/>
      <c r="CQD34"/>
      <c r="CQE34"/>
      <c r="CQF34"/>
      <c r="CQG34"/>
      <c r="CQH34"/>
      <c r="CQI34"/>
      <c r="CQJ34"/>
      <c r="CQK34"/>
      <c r="CQL34"/>
      <c r="CQM34"/>
      <c r="CQN34"/>
      <c r="CQO34"/>
      <c r="CQP34"/>
      <c r="CQQ34"/>
      <c r="CQR34"/>
      <c r="CQS34"/>
      <c r="CQT34"/>
      <c r="CQU34"/>
      <c r="CQV34"/>
      <c r="CQW34"/>
      <c r="CQX34"/>
      <c r="CQY34"/>
      <c r="CQZ34"/>
      <c r="CRA34"/>
      <c r="CRB34"/>
      <c r="CRC34"/>
      <c r="CRD34"/>
      <c r="CRE34"/>
      <c r="CRF34"/>
      <c r="CRG34"/>
      <c r="CRH34"/>
      <c r="CRI34"/>
      <c r="CRJ34"/>
      <c r="CRK34"/>
      <c r="CRL34"/>
      <c r="CRM34"/>
      <c r="CRN34"/>
      <c r="CRO34"/>
      <c r="CRP34"/>
      <c r="CRQ34"/>
      <c r="CRR34"/>
      <c r="CRS34"/>
      <c r="CRT34"/>
      <c r="CRU34"/>
      <c r="CRV34"/>
      <c r="CRW34"/>
      <c r="CRX34"/>
      <c r="CRY34"/>
      <c r="CRZ34"/>
      <c r="CSA34"/>
      <c r="CSB34"/>
      <c r="CSC34"/>
      <c r="CSD34"/>
      <c r="CSE34"/>
      <c r="CSF34"/>
      <c r="CSG34"/>
      <c r="CSH34"/>
      <c r="CSI34"/>
      <c r="CSJ34"/>
      <c r="CSK34"/>
      <c r="CSL34"/>
      <c r="CSM34"/>
      <c r="CSN34"/>
      <c r="CSO34"/>
      <c r="CSP34"/>
      <c r="CSQ34"/>
      <c r="CSR34"/>
      <c r="CSS34"/>
      <c r="CST34"/>
      <c r="CSU34"/>
      <c r="CSV34"/>
      <c r="CSW34"/>
      <c r="CSX34"/>
      <c r="CSY34"/>
      <c r="CSZ34"/>
      <c r="CTA34"/>
      <c r="CTB34"/>
      <c r="CTC34"/>
      <c r="CTD34"/>
      <c r="CTE34"/>
      <c r="CTF34"/>
      <c r="CTG34"/>
      <c r="CTH34"/>
      <c r="CTI34"/>
      <c r="CTJ34"/>
      <c r="CTK34"/>
      <c r="CTL34"/>
      <c r="CTM34"/>
      <c r="CTN34"/>
      <c r="CTO34"/>
      <c r="CTP34"/>
      <c r="CTQ34"/>
      <c r="CTR34"/>
      <c r="CTS34"/>
      <c r="CTT34"/>
      <c r="CTU34"/>
      <c r="CTV34"/>
      <c r="CTW34"/>
      <c r="CTX34"/>
      <c r="CTY34"/>
      <c r="CTZ34"/>
      <c r="CUA34"/>
      <c r="CUB34"/>
      <c r="CUC34"/>
      <c r="CUD34"/>
      <c r="CUE34"/>
      <c r="CUF34"/>
      <c r="CUG34"/>
      <c r="CUH34"/>
      <c r="CUI34"/>
      <c r="CUJ34"/>
      <c r="CUK34"/>
      <c r="CUL34"/>
      <c r="CUM34"/>
      <c r="CUN34"/>
      <c r="CUO34"/>
      <c r="CUP34"/>
      <c r="CUQ34"/>
      <c r="CUR34"/>
      <c r="CUS34"/>
      <c r="CUT34"/>
      <c r="CUU34"/>
      <c r="CUV34"/>
      <c r="CUW34"/>
      <c r="CUX34"/>
      <c r="CUY34"/>
      <c r="CUZ34"/>
      <c r="CVA34"/>
      <c r="CVB34"/>
      <c r="CVC34"/>
      <c r="CVD34"/>
      <c r="CVE34"/>
      <c r="CVF34"/>
      <c r="CVG34"/>
      <c r="CVH34"/>
      <c r="CVI34"/>
      <c r="CVJ34"/>
      <c r="CVK34"/>
      <c r="CVL34"/>
      <c r="CVM34"/>
      <c r="CVN34"/>
      <c r="CVO34"/>
      <c r="CVP34"/>
      <c r="CVQ34"/>
      <c r="CVR34"/>
      <c r="CVS34"/>
      <c r="CVT34"/>
      <c r="CVU34"/>
      <c r="CVV34"/>
      <c r="CVW34"/>
      <c r="CVX34"/>
      <c r="CVY34"/>
      <c r="CVZ34"/>
      <c r="CWA34"/>
      <c r="CWB34"/>
      <c r="CWC34"/>
      <c r="CWD34"/>
      <c r="CWE34"/>
      <c r="CWF34"/>
      <c r="CWG34"/>
      <c r="CWH34"/>
      <c r="CWI34"/>
      <c r="CWJ34"/>
      <c r="CWK34"/>
      <c r="CWL34"/>
      <c r="CWM34"/>
      <c r="CWN34"/>
      <c r="CWO34"/>
      <c r="CWP34"/>
      <c r="CWQ34"/>
      <c r="CWR34"/>
      <c r="CWS34"/>
      <c r="CWT34"/>
      <c r="CWU34"/>
      <c r="CWV34"/>
      <c r="CWW34"/>
      <c r="CWX34"/>
      <c r="CWY34"/>
      <c r="CWZ34"/>
      <c r="CXA34"/>
      <c r="CXB34"/>
      <c r="CXC34"/>
      <c r="CXD34"/>
      <c r="CXE34"/>
      <c r="CXF34"/>
      <c r="CXG34"/>
      <c r="CXH34"/>
      <c r="CXI34"/>
      <c r="CXJ34"/>
      <c r="CXK34"/>
      <c r="CXL34"/>
      <c r="CXM34"/>
      <c r="CXN34"/>
      <c r="CXO34"/>
      <c r="CXP34"/>
      <c r="CXQ34"/>
      <c r="CXR34"/>
      <c r="CXS34"/>
      <c r="CXT34"/>
      <c r="CXU34"/>
      <c r="CXV34"/>
      <c r="CXW34"/>
      <c r="CXX34"/>
      <c r="CXY34"/>
      <c r="CXZ34"/>
      <c r="CYA34"/>
      <c r="CYB34"/>
      <c r="CYC34"/>
      <c r="CYD34"/>
      <c r="CYE34"/>
      <c r="CYF34"/>
      <c r="CYG34"/>
      <c r="CYH34"/>
      <c r="CYI34"/>
      <c r="CYJ34"/>
      <c r="CYK34"/>
      <c r="CYL34"/>
      <c r="CYM34"/>
      <c r="CYN34"/>
      <c r="CYO34"/>
      <c r="CYP34"/>
      <c r="CYQ34"/>
      <c r="CYR34"/>
      <c r="CYS34"/>
      <c r="CYT34"/>
      <c r="CYU34"/>
      <c r="CYV34"/>
      <c r="CYW34"/>
      <c r="CYX34"/>
      <c r="CYY34"/>
      <c r="CYZ34"/>
      <c r="CZA34"/>
      <c r="CZB34"/>
      <c r="CZC34"/>
      <c r="CZD34"/>
      <c r="CZE34"/>
      <c r="CZF34"/>
      <c r="CZG34"/>
      <c r="CZH34"/>
      <c r="CZI34"/>
      <c r="CZJ34"/>
      <c r="CZK34"/>
      <c r="CZL34"/>
      <c r="CZM34"/>
      <c r="CZN34"/>
      <c r="CZO34"/>
      <c r="CZP34"/>
      <c r="CZQ34"/>
      <c r="CZR34"/>
      <c r="CZS34"/>
      <c r="CZT34"/>
      <c r="CZU34"/>
      <c r="CZV34"/>
      <c r="CZW34"/>
      <c r="CZX34"/>
      <c r="CZY34"/>
      <c r="CZZ34"/>
      <c r="DAA34"/>
      <c r="DAB34"/>
      <c r="DAC34"/>
      <c r="DAD34"/>
      <c r="DAE34"/>
      <c r="DAF34"/>
      <c r="DAG34"/>
      <c r="DAH34"/>
      <c r="DAI34"/>
      <c r="DAJ34"/>
      <c r="DAK34"/>
      <c r="DAL34"/>
      <c r="DAM34"/>
      <c r="DAN34"/>
      <c r="DAO34"/>
      <c r="DAP34"/>
      <c r="DAQ34"/>
      <c r="DAR34"/>
      <c r="DAS34"/>
      <c r="DAT34"/>
      <c r="DAU34"/>
      <c r="DAV34"/>
      <c r="DAW34"/>
      <c r="DAX34"/>
      <c r="DAY34"/>
      <c r="DAZ34"/>
      <c r="DBA34"/>
      <c r="DBB34"/>
      <c r="DBC34"/>
      <c r="DBD34"/>
      <c r="DBE34"/>
      <c r="DBF34"/>
      <c r="DBG34"/>
      <c r="DBH34"/>
      <c r="DBI34"/>
      <c r="DBJ34"/>
      <c r="DBK34"/>
      <c r="DBL34"/>
      <c r="DBM34"/>
      <c r="DBN34"/>
      <c r="DBO34"/>
      <c r="DBP34"/>
      <c r="DBQ34"/>
      <c r="DBR34"/>
      <c r="DBS34"/>
      <c r="DBT34"/>
      <c r="DBU34"/>
      <c r="DBV34"/>
      <c r="DBW34"/>
      <c r="DBX34"/>
      <c r="DBY34"/>
      <c r="DBZ34"/>
      <c r="DCA34"/>
      <c r="DCB34"/>
      <c r="DCC34"/>
      <c r="DCD34"/>
      <c r="DCE34"/>
      <c r="DCF34"/>
      <c r="DCG34"/>
      <c r="DCH34"/>
      <c r="DCI34"/>
      <c r="DCJ34"/>
      <c r="DCK34"/>
      <c r="DCL34"/>
      <c r="DCM34"/>
      <c r="DCN34"/>
      <c r="DCO34"/>
      <c r="DCP34"/>
      <c r="DCQ34"/>
      <c r="DCR34"/>
      <c r="DCS34"/>
      <c r="DCT34"/>
      <c r="DCU34"/>
      <c r="DCV34"/>
      <c r="DCW34"/>
      <c r="DCX34"/>
      <c r="DCY34"/>
      <c r="DCZ34"/>
      <c r="DDA34"/>
      <c r="DDB34"/>
      <c r="DDC34"/>
      <c r="DDD34"/>
      <c r="DDE34"/>
      <c r="DDF34"/>
      <c r="DDG34"/>
      <c r="DDH34"/>
      <c r="DDI34"/>
      <c r="DDJ34"/>
      <c r="DDK34"/>
      <c r="DDL34"/>
      <c r="DDM34"/>
      <c r="DDN34"/>
      <c r="DDO34"/>
      <c r="DDP34"/>
      <c r="DDQ34"/>
      <c r="DDR34"/>
      <c r="DDS34"/>
      <c r="DDT34"/>
      <c r="DDU34"/>
      <c r="DDV34"/>
      <c r="DDW34"/>
      <c r="DDX34"/>
      <c r="DDY34"/>
      <c r="DDZ34"/>
      <c r="DEA34"/>
      <c r="DEB34"/>
      <c r="DEC34"/>
      <c r="DED34"/>
      <c r="DEE34"/>
      <c r="DEF34"/>
      <c r="DEG34"/>
      <c r="DEH34"/>
      <c r="DEI34"/>
      <c r="DEJ34"/>
      <c r="DEK34"/>
      <c r="DEL34"/>
      <c r="DEM34"/>
      <c r="DEN34"/>
      <c r="DEO34"/>
      <c r="DEP34"/>
      <c r="DEQ34"/>
      <c r="DER34"/>
      <c r="DES34"/>
      <c r="DET34"/>
      <c r="DEU34"/>
      <c r="DEV34"/>
      <c r="DEW34"/>
      <c r="DEX34"/>
      <c r="DEY34"/>
      <c r="DEZ34"/>
      <c r="DFA34"/>
      <c r="DFB34"/>
      <c r="DFC34"/>
      <c r="DFD34"/>
      <c r="DFE34"/>
      <c r="DFF34"/>
      <c r="DFG34"/>
      <c r="DFH34"/>
      <c r="DFI34"/>
      <c r="DFJ34"/>
      <c r="DFK34"/>
      <c r="DFL34"/>
      <c r="DFM34"/>
      <c r="DFN34"/>
      <c r="DFO34"/>
      <c r="DFP34"/>
      <c r="DFQ34"/>
      <c r="DFR34"/>
      <c r="DFS34"/>
      <c r="DFT34"/>
      <c r="DFU34"/>
      <c r="DFV34"/>
      <c r="DFW34"/>
      <c r="DFX34"/>
      <c r="DFY34"/>
      <c r="DFZ34"/>
      <c r="DGA34"/>
      <c r="DGB34"/>
      <c r="DGC34"/>
      <c r="DGD34"/>
      <c r="DGE34"/>
      <c r="DGF34"/>
      <c r="DGG34"/>
      <c r="DGH34"/>
      <c r="DGI34"/>
      <c r="DGJ34"/>
      <c r="DGK34"/>
      <c r="DGL34"/>
      <c r="DGM34"/>
      <c r="DGN34"/>
      <c r="DGO34"/>
      <c r="DGP34"/>
      <c r="DGQ34"/>
      <c r="DGR34"/>
      <c r="DGS34"/>
      <c r="DGT34"/>
      <c r="DGU34"/>
      <c r="DGV34"/>
      <c r="DGW34"/>
      <c r="DGX34"/>
      <c r="DGY34"/>
      <c r="DGZ34"/>
      <c r="DHA34"/>
      <c r="DHB34"/>
      <c r="DHC34"/>
      <c r="DHD34"/>
      <c r="DHE34"/>
      <c r="DHF34"/>
      <c r="DHG34"/>
      <c r="DHH34"/>
      <c r="DHI34"/>
      <c r="DHJ34"/>
      <c r="DHK34"/>
      <c r="DHL34"/>
      <c r="DHM34"/>
      <c r="DHN34"/>
      <c r="DHO34"/>
      <c r="DHP34"/>
      <c r="DHQ34"/>
      <c r="DHR34"/>
      <c r="DHS34"/>
      <c r="DHT34"/>
      <c r="DHU34"/>
      <c r="DHV34"/>
      <c r="DHW34"/>
      <c r="DHX34"/>
      <c r="DHY34"/>
      <c r="DHZ34"/>
      <c r="DIA34"/>
      <c r="DIB34"/>
      <c r="DIC34"/>
      <c r="DID34"/>
      <c r="DIE34"/>
      <c r="DIF34"/>
      <c r="DIG34"/>
      <c r="DIH34"/>
      <c r="DII34"/>
      <c r="DIJ34"/>
      <c r="DIK34"/>
      <c r="DIL34"/>
      <c r="DIM34"/>
      <c r="DIN34"/>
      <c r="DIO34"/>
      <c r="DIP34"/>
      <c r="DIQ34"/>
      <c r="DIR34"/>
      <c r="DIS34"/>
      <c r="DIT34"/>
      <c r="DIU34"/>
      <c r="DIV34"/>
      <c r="DIW34"/>
      <c r="DIX34"/>
      <c r="DIY34"/>
      <c r="DIZ34"/>
      <c r="DJA34"/>
      <c r="DJB34"/>
      <c r="DJC34"/>
      <c r="DJD34"/>
      <c r="DJE34"/>
      <c r="DJF34"/>
      <c r="DJG34"/>
      <c r="DJH34"/>
      <c r="DJI34"/>
      <c r="DJJ34"/>
      <c r="DJK34"/>
      <c r="DJL34"/>
      <c r="DJM34"/>
      <c r="DJN34"/>
      <c r="DJO34"/>
      <c r="DJP34"/>
      <c r="DJQ34"/>
      <c r="DJR34"/>
      <c r="DJS34"/>
      <c r="DJT34"/>
      <c r="DJU34"/>
      <c r="DJV34"/>
      <c r="DJW34"/>
      <c r="DJX34"/>
      <c r="DJY34"/>
      <c r="DJZ34"/>
      <c r="DKA34"/>
      <c r="DKB34"/>
      <c r="DKC34"/>
      <c r="DKD34"/>
      <c r="DKE34"/>
      <c r="DKF34"/>
      <c r="DKG34"/>
      <c r="DKH34"/>
      <c r="DKI34"/>
      <c r="DKJ34"/>
      <c r="DKK34"/>
      <c r="DKL34"/>
      <c r="DKM34"/>
      <c r="DKN34"/>
      <c r="DKO34"/>
      <c r="DKP34"/>
      <c r="DKQ34"/>
      <c r="DKR34"/>
      <c r="DKS34"/>
      <c r="DKT34"/>
      <c r="DKU34"/>
      <c r="DKV34"/>
      <c r="DKW34"/>
      <c r="DKX34"/>
      <c r="DKY34"/>
      <c r="DKZ34"/>
      <c r="DLA34"/>
      <c r="DLB34"/>
      <c r="DLC34"/>
      <c r="DLD34"/>
      <c r="DLE34"/>
      <c r="DLF34"/>
      <c r="DLG34"/>
      <c r="DLH34"/>
      <c r="DLI34"/>
      <c r="DLJ34"/>
      <c r="DLK34"/>
      <c r="DLL34"/>
      <c r="DLM34"/>
      <c r="DLN34"/>
      <c r="DLO34"/>
      <c r="DLP34"/>
      <c r="DLQ34"/>
      <c r="DLR34"/>
      <c r="DLS34"/>
      <c r="DLT34"/>
      <c r="DLU34"/>
      <c r="DLV34"/>
      <c r="DLW34"/>
      <c r="DLX34"/>
      <c r="DLY34"/>
      <c r="DLZ34"/>
      <c r="DMA34"/>
      <c r="DMB34"/>
      <c r="DMC34"/>
      <c r="DMD34"/>
      <c r="DME34"/>
      <c r="DMF34"/>
      <c r="DMG34"/>
      <c r="DMH34"/>
      <c r="DMI34"/>
      <c r="DMJ34"/>
      <c r="DMK34"/>
      <c r="DML34"/>
      <c r="DMM34"/>
      <c r="DMN34"/>
      <c r="DMO34"/>
      <c r="DMP34"/>
      <c r="DMQ34"/>
      <c r="DMR34"/>
      <c r="DMS34"/>
      <c r="DMT34"/>
      <c r="DMU34"/>
      <c r="DMV34"/>
      <c r="DMW34"/>
      <c r="DMX34"/>
      <c r="DMY34"/>
      <c r="DMZ34"/>
      <c r="DNA34"/>
      <c r="DNB34"/>
      <c r="DNC34"/>
      <c r="DND34"/>
      <c r="DNE34"/>
      <c r="DNF34"/>
      <c r="DNG34"/>
      <c r="DNH34"/>
      <c r="DNI34"/>
      <c r="DNJ34"/>
      <c r="DNK34"/>
      <c r="DNL34"/>
      <c r="DNM34"/>
      <c r="DNN34"/>
      <c r="DNO34"/>
      <c r="DNP34"/>
      <c r="DNQ34"/>
      <c r="DNR34"/>
      <c r="DNS34"/>
      <c r="DNT34"/>
      <c r="DNU34"/>
      <c r="DNV34"/>
      <c r="DNW34"/>
      <c r="DNX34"/>
      <c r="DNY34"/>
      <c r="DNZ34"/>
      <c r="DOA34"/>
      <c r="DOB34"/>
      <c r="DOC34"/>
      <c r="DOD34"/>
      <c r="DOE34"/>
      <c r="DOF34"/>
      <c r="DOG34"/>
      <c r="DOH34"/>
      <c r="DOI34"/>
      <c r="DOJ34"/>
      <c r="DOK34"/>
      <c r="DOL34"/>
      <c r="DOM34"/>
      <c r="DON34"/>
      <c r="DOO34"/>
      <c r="DOP34"/>
      <c r="DOQ34"/>
      <c r="DOR34"/>
      <c r="DOS34"/>
      <c r="DOT34"/>
      <c r="DOU34"/>
      <c r="DOV34"/>
      <c r="DOW34"/>
      <c r="DOX34"/>
      <c r="DOY34"/>
      <c r="DOZ34"/>
      <c r="DPA34"/>
      <c r="DPB34"/>
      <c r="DPC34"/>
      <c r="DPD34"/>
      <c r="DPE34"/>
      <c r="DPF34"/>
      <c r="DPG34"/>
      <c r="DPH34"/>
      <c r="DPI34"/>
      <c r="DPJ34"/>
      <c r="DPK34"/>
      <c r="DPL34"/>
      <c r="DPM34"/>
      <c r="DPN34"/>
      <c r="DPO34"/>
      <c r="DPP34"/>
      <c r="DPQ34"/>
      <c r="DPR34"/>
      <c r="DPS34"/>
      <c r="DPT34"/>
      <c r="DPU34"/>
      <c r="DPV34"/>
      <c r="DPW34"/>
      <c r="DPX34"/>
      <c r="DPY34"/>
      <c r="DPZ34"/>
      <c r="DQA34"/>
      <c r="DQB34"/>
      <c r="DQC34"/>
      <c r="DQD34"/>
      <c r="DQE34"/>
      <c r="DQF34"/>
      <c r="DQG34"/>
      <c r="DQH34"/>
      <c r="DQI34"/>
      <c r="DQJ34"/>
      <c r="DQK34"/>
      <c r="DQL34"/>
      <c r="DQM34"/>
      <c r="DQN34"/>
      <c r="DQO34"/>
      <c r="DQP34"/>
      <c r="DQQ34"/>
      <c r="DQR34"/>
      <c r="DQS34"/>
      <c r="DQT34"/>
      <c r="DQU34"/>
      <c r="DQV34"/>
      <c r="DQW34"/>
      <c r="DQX34"/>
      <c r="DQY34"/>
      <c r="DQZ34"/>
      <c r="DRA34"/>
      <c r="DRB34"/>
      <c r="DRC34"/>
      <c r="DRD34"/>
      <c r="DRE34"/>
      <c r="DRF34"/>
      <c r="DRG34"/>
      <c r="DRH34"/>
      <c r="DRI34"/>
      <c r="DRJ34"/>
      <c r="DRK34"/>
      <c r="DRL34"/>
      <c r="DRM34"/>
      <c r="DRN34"/>
      <c r="DRO34"/>
      <c r="DRP34"/>
      <c r="DRQ34"/>
      <c r="DRR34"/>
      <c r="DRS34"/>
      <c r="DRT34"/>
      <c r="DRU34"/>
      <c r="DRV34"/>
      <c r="DRW34"/>
      <c r="DRX34"/>
      <c r="DRY34"/>
      <c r="DRZ34"/>
      <c r="DSA34"/>
      <c r="DSB34"/>
      <c r="DSC34"/>
      <c r="DSD34"/>
      <c r="DSE34"/>
      <c r="DSF34"/>
      <c r="DSG34"/>
      <c r="DSH34"/>
      <c r="DSI34"/>
      <c r="DSJ34"/>
      <c r="DSK34"/>
      <c r="DSL34"/>
      <c r="DSM34"/>
      <c r="DSN34"/>
      <c r="DSO34"/>
      <c r="DSP34"/>
      <c r="DSQ34"/>
      <c r="DSR34"/>
      <c r="DSS34"/>
      <c r="DST34"/>
      <c r="DSU34"/>
      <c r="DSV34"/>
      <c r="DSW34"/>
      <c r="DSX34"/>
      <c r="DSY34"/>
      <c r="DSZ34"/>
      <c r="DTA34"/>
      <c r="DTB34"/>
      <c r="DTC34"/>
      <c r="DTD34"/>
      <c r="DTE34"/>
      <c r="DTF34"/>
      <c r="DTG34"/>
      <c r="DTH34"/>
      <c r="DTI34"/>
      <c r="DTJ34"/>
      <c r="DTK34"/>
      <c r="DTL34"/>
      <c r="DTM34"/>
      <c r="DTN34"/>
      <c r="DTO34"/>
      <c r="DTP34"/>
      <c r="DTQ34"/>
      <c r="DTR34"/>
      <c r="DTS34"/>
      <c r="DTT34"/>
      <c r="DTU34"/>
      <c r="DTV34"/>
      <c r="DTW34"/>
      <c r="DTX34"/>
      <c r="DTY34"/>
      <c r="DTZ34"/>
      <c r="DUA34"/>
      <c r="DUB34"/>
      <c r="DUC34"/>
      <c r="DUD34"/>
      <c r="DUE34"/>
      <c r="DUF34"/>
      <c r="DUG34"/>
      <c r="DUH34"/>
      <c r="DUI34"/>
      <c r="DUJ34"/>
      <c r="DUK34"/>
      <c r="DUL34"/>
      <c r="DUM34"/>
      <c r="DUN34"/>
      <c r="DUO34"/>
      <c r="DUP34"/>
      <c r="DUQ34"/>
      <c r="DUR34"/>
      <c r="DUS34"/>
      <c r="DUT34"/>
      <c r="DUU34"/>
      <c r="DUV34"/>
      <c r="DUW34"/>
      <c r="DUX34"/>
      <c r="DUY34"/>
      <c r="DUZ34"/>
      <c r="DVA34"/>
      <c r="DVB34"/>
      <c r="DVC34"/>
      <c r="DVD34"/>
      <c r="DVE34"/>
      <c r="DVF34"/>
      <c r="DVG34"/>
      <c r="DVH34"/>
      <c r="DVI34"/>
      <c r="DVJ34"/>
      <c r="DVK34"/>
      <c r="DVL34"/>
      <c r="DVM34"/>
      <c r="DVN34"/>
      <c r="DVO34"/>
      <c r="DVP34"/>
      <c r="DVQ34"/>
      <c r="DVR34"/>
      <c r="DVS34"/>
      <c r="DVT34"/>
      <c r="DVU34"/>
      <c r="DVV34"/>
      <c r="DVW34"/>
      <c r="DVX34"/>
      <c r="DVY34"/>
      <c r="DVZ34"/>
      <c r="DWA34"/>
      <c r="DWB34"/>
      <c r="DWC34"/>
      <c r="DWD34"/>
      <c r="DWE34"/>
      <c r="DWF34"/>
      <c r="DWG34"/>
      <c r="DWH34"/>
      <c r="DWI34"/>
      <c r="DWJ34"/>
      <c r="DWK34"/>
      <c r="DWL34"/>
      <c r="DWM34"/>
      <c r="DWN34"/>
      <c r="DWO34"/>
      <c r="DWP34"/>
      <c r="DWQ34"/>
      <c r="DWR34"/>
      <c r="DWS34"/>
      <c r="DWT34"/>
      <c r="DWU34"/>
      <c r="DWV34"/>
      <c r="DWW34"/>
      <c r="DWX34"/>
      <c r="DWY34"/>
      <c r="DWZ34"/>
      <c r="DXA34"/>
      <c r="DXB34"/>
      <c r="DXC34"/>
      <c r="DXD34"/>
      <c r="DXE34"/>
      <c r="DXF34"/>
      <c r="DXG34"/>
      <c r="DXH34"/>
      <c r="DXI34"/>
      <c r="DXJ34"/>
      <c r="DXK34"/>
      <c r="DXL34"/>
      <c r="DXM34"/>
      <c r="DXN34"/>
      <c r="DXO34"/>
      <c r="DXP34"/>
      <c r="DXQ34"/>
      <c r="DXR34"/>
      <c r="DXS34"/>
      <c r="DXT34"/>
      <c r="DXU34"/>
      <c r="DXV34"/>
      <c r="DXW34"/>
      <c r="DXX34"/>
      <c r="DXY34"/>
      <c r="DXZ34"/>
      <c r="DYA34"/>
      <c r="DYB34"/>
      <c r="DYC34"/>
      <c r="DYD34"/>
      <c r="DYE34"/>
      <c r="DYF34"/>
      <c r="DYG34"/>
      <c r="DYH34"/>
      <c r="DYI34"/>
      <c r="DYJ34"/>
      <c r="DYK34"/>
      <c r="DYL34"/>
      <c r="DYM34"/>
      <c r="DYN34"/>
      <c r="DYO34"/>
      <c r="DYP34"/>
      <c r="DYQ34"/>
      <c r="DYR34"/>
      <c r="DYS34"/>
      <c r="DYT34"/>
      <c r="DYU34"/>
      <c r="DYV34"/>
      <c r="DYW34"/>
      <c r="DYX34"/>
      <c r="DYY34"/>
      <c r="DYZ34"/>
      <c r="DZA34"/>
      <c r="DZB34"/>
      <c r="DZC34"/>
      <c r="DZD34"/>
      <c r="DZE34"/>
      <c r="DZF34"/>
      <c r="DZG34"/>
      <c r="DZH34"/>
      <c r="DZI34"/>
      <c r="DZJ34"/>
      <c r="DZK34"/>
      <c r="DZL34"/>
      <c r="DZM34"/>
      <c r="DZN34"/>
      <c r="DZO34"/>
      <c r="DZP34"/>
      <c r="DZQ34"/>
      <c r="DZR34"/>
      <c r="DZS34"/>
      <c r="DZT34"/>
      <c r="DZU34"/>
      <c r="DZV34"/>
      <c r="DZW34"/>
      <c r="DZX34"/>
      <c r="DZY34"/>
      <c r="DZZ34"/>
      <c r="EAA34"/>
      <c r="EAB34"/>
      <c r="EAC34"/>
      <c r="EAD34"/>
      <c r="EAE34"/>
      <c r="EAF34"/>
      <c r="EAG34"/>
      <c r="EAH34"/>
      <c r="EAI34"/>
      <c r="EAJ34"/>
      <c r="EAK34"/>
      <c r="EAL34"/>
      <c r="EAM34"/>
      <c r="EAN34"/>
      <c r="EAO34"/>
      <c r="EAP34"/>
      <c r="EAQ34"/>
      <c r="EAR34"/>
      <c r="EAS34"/>
      <c r="EAT34"/>
      <c r="EAU34"/>
      <c r="EAV34"/>
      <c r="EAW34"/>
      <c r="EAX34"/>
      <c r="EAY34"/>
      <c r="EAZ34"/>
      <c r="EBA34"/>
      <c r="EBB34"/>
      <c r="EBC34"/>
      <c r="EBD34"/>
      <c r="EBE34"/>
      <c r="EBF34"/>
      <c r="EBG34"/>
      <c r="EBH34"/>
      <c r="EBI34"/>
      <c r="EBJ34"/>
      <c r="EBK34"/>
      <c r="EBL34"/>
      <c r="EBM34"/>
      <c r="EBN34"/>
      <c r="EBO34"/>
      <c r="EBP34"/>
      <c r="EBQ34"/>
      <c r="EBR34"/>
      <c r="EBS34"/>
      <c r="EBT34"/>
      <c r="EBU34"/>
      <c r="EBV34"/>
      <c r="EBW34"/>
      <c r="EBX34"/>
      <c r="EBY34"/>
      <c r="EBZ34"/>
      <c r="ECA34"/>
      <c r="ECB34"/>
      <c r="ECC34"/>
      <c r="ECD34"/>
      <c r="ECE34"/>
      <c r="ECF34"/>
      <c r="ECG34"/>
      <c r="ECH34"/>
      <c r="ECI34"/>
      <c r="ECJ34"/>
      <c r="ECK34"/>
      <c r="ECL34"/>
      <c r="ECM34"/>
      <c r="ECN34"/>
      <c r="ECO34"/>
      <c r="ECP34"/>
      <c r="ECQ34"/>
      <c r="ECR34"/>
      <c r="ECS34"/>
      <c r="ECT34"/>
      <c r="ECU34"/>
      <c r="ECV34"/>
      <c r="ECW34"/>
      <c r="ECX34"/>
      <c r="ECY34"/>
      <c r="ECZ34"/>
      <c r="EDA34"/>
      <c r="EDB34"/>
      <c r="EDC34"/>
      <c r="EDD34"/>
      <c r="EDE34"/>
      <c r="EDF34"/>
      <c r="EDG34"/>
      <c r="EDH34"/>
      <c r="EDI34"/>
      <c r="EDJ34"/>
      <c r="EDK34"/>
      <c r="EDL34"/>
      <c r="EDM34"/>
      <c r="EDN34"/>
      <c r="EDO34"/>
      <c r="EDP34"/>
      <c r="EDQ34"/>
      <c r="EDR34"/>
      <c r="EDS34"/>
      <c r="EDT34"/>
      <c r="EDU34"/>
      <c r="EDV34"/>
      <c r="EDW34"/>
      <c r="EDX34"/>
      <c r="EDY34"/>
      <c r="EDZ34"/>
      <c r="EEA34"/>
      <c r="EEB34"/>
      <c r="EEC34"/>
      <c r="EED34"/>
      <c r="EEE34"/>
      <c r="EEF34"/>
      <c r="EEG34"/>
      <c r="EEH34"/>
      <c r="EEI34"/>
      <c r="EEJ34"/>
      <c r="EEK34"/>
      <c r="EEL34"/>
      <c r="EEM34"/>
      <c r="EEN34"/>
      <c r="EEO34"/>
      <c r="EEP34"/>
      <c r="EEQ34"/>
      <c r="EER34"/>
      <c r="EES34"/>
      <c r="EET34"/>
      <c r="EEU34"/>
      <c r="EEV34"/>
      <c r="EEW34"/>
      <c r="EEX34"/>
      <c r="EEY34"/>
      <c r="EEZ34"/>
      <c r="EFA34"/>
      <c r="EFB34"/>
      <c r="EFC34"/>
      <c r="EFD34"/>
      <c r="EFE34"/>
      <c r="EFF34"/>
      <c r="EFG34"/>
      <c r="EFH34"/>
      <c r="EFI34"/>
      <c r="EFJ34"/>
      <c r="EFK34"/>
      <c r="EFL34"/>
      <c r="EFM34"/>
      <c r="EFN34"/>
      <c r="EFO34"/>
      <c r="EFP34"/>
      <c r="EFQ34"/>
      <c r="EFR34"/>
      <c r="EFS34"/>
      <c r="EFT34"/>
      <c r="EFU34"/>
      <c r="EFV34"/>
      <c r="EFW34"/>
      <c r="EFX34"/>
      <c r="EFY34"/>
      <c r="EFZ34"/>
      <c r="EGA34"/>
      <c r="EGB34"/>
      <c r="EGC34"/>
      <c r="EGD34"/>
      <c r="EGE34"/>
      <c r="EGF34"/>
      <c r="EGG34"/>
      <c r="EGH34"/>
      <c r="EGI34"/>
      <c r="EGJ34"/>
      <c r="EGK34"/>
      <c r="EGL34"/>
      <c r="EGM34"/>
      <c r="EGN34"/>
      <c r="EGO34"/>
      <c r="EGP34"/>
      <c r="EGQ34"/>
      <c r="EGR34"/>
      <c r="EGS34"/>
      <c r="EGT34"/>
      <c r="EGU34"/>
      <c r="EGV34"/>
      <c r="EGW34"/>
      <c r="EGX34"/>
      <c r="EGY34"/>
      <c r="EGZ34"/>
      <c r="EHA34"/>
      <c r="EHB34"/>
      <c r="EHC34"/>
      <c r="EHD34"/>
      <c r="EHE34"/>
      <c r="EHF34"/>
      <c r="EHG34"/>
      <c r="EHH34"/>
      <c r="EHI34"/>
      <c r="EHJ34"/>
      <c r="EHK34"/>
      <c r="EHL34"/>
      <c r="EHM34"/>
      <c r="EHN34"/>
      <c r="EHO34"/>
      <c r="EHP34"/>
      <c r="EHQ34"/>
      <c r="EHR34"/>
      <c r="EHS34"/>
      <c r="EHT34"/>
      <c r="EHU34"/>
      <c r="EHV34"/>
      <c r="EHW34"/>
      <c r="EHX34"/>
      <c r="EHY34"/>
      <c r="EHZ34"/>
      <c r="EIA34"/>
      <c r="EIB34"/>
      <c r="EIC34"/>
      <c r="EID34"/>
      <c r="EIE34"/>
      <c r="EIF34"/>
      <c r="EIG34"/>
      <c r="EIH34"/>
      <c r="EII34"/>
      <c r="EIJ34"/>
      <c r="EIK34"/>
      <c r="EIL34"/>
      <c r="EIM34"/>
      <c r="EIN34"/>
      <c r="EIO34"/>
      <c r="EIP34"/>
      <c r="EIQ34"/>
      <c r="EIR34"/>
      <c r="EIS34"/>
      <c r="EIT34"/>
      <c r="EIU34"/>
      <c r="EIV34"/>
      <c r="EIW34"/>
      <c r="EIX34"/>
      <c r="EIY34"/>
      <c r="EIZ34"/>
      <c r="EJA34"/>
      <c r="EJB34"/>
      <c r="EJC34"/>
      <c r="EJD34"/>
      <c r="EJE34"/>
      <c r="EJF34"/>
      <c r="EJG34"/>
      <c r="EJH34"/>
      <c r="EJI34"/>
      <c r="EJJ34"/>
      <c r="EJK34"/>
      <c r="EJL34"/>
      <c r="EJM34"/>
      <c r="EJN34"/>
      <c r="EJO34"/>
      <c r="EJP34"/>
      <c r="EJQ34"/>
      <c r="EJR34"/>
      <c r="EJS34"/>
      <c r="EJT34"/>
      <c r="EJU34"/>
      <c r="EJV34"/>
      <c r="EJW34"/>
      <c r="EJX34"/>
      <c r="EJY34"/>
      <c r="EJZ34"/>
      <c r="EKA34"/>
      <c r="EKB34"/>
      <c r="EKC34"/>
      <c r="EKD34"/>
      <c r="EKE34"/>
      <c r="EKF34"/>
      <c r="EKG34"/>
      <c r="EKH34"/>
      <c r="EKI34"/>
      <c r="EKJ34"/>
      <c r="EKK34"/>
      <c r="EKL34"/>
      <c r="EKM34"/>
      <c r="EKN34"/>
      <c r="EKO34"/>
      <c r="EKP34"/>
      <c r="EKQ34"/>
      <c r="EKR34"/>
      <c r="EKS34"/>
      <c r="EKT34"/>
      <c r="EKU34"/>
      <c r="EKV34"/>
      <c r="EKW34"/>
      <c r="EKX34"/>
      <c r="EKY34"/>
      <c r="EKZ34"/>
      <c r="ELA34"/>
      <c r="ELB34"/>
      <c r="ELC34"/>
      <c r="ELD34"/>
      <c r="ELE34"/>
      <c r="ELF34"/>
      <c r="ELG34"/>
      <c r="ELH34"/>
      <c r="ELI34"/>
      <c r="ELJ34"/>
      <c r="ELK34"/>
      <c r="ELL34"/>
      <c r="ELM34"/>
      <c r="ELN34"/>
      <c r="ELO34"/>
      <c r="ELP34"/>
      <c r="ELQ34"/>
      <c r="ELR34"/>
      <c r="ELS34"/>
      <c r="ELT34"/>
      <c r="ELU34"/>
      <c r="ELV34"/>
      <c r="ELW34"/>
      <c r="ELX34"/>
      <c r="ELY34"/>
      <c r="ELZ34"/>
      <c r="EMA34"/>
      <c r="EMB34"/>
      <c r="EMC34"/>
      <c r="EMD34"/>
      <c r="EME34"/>
      <c r="EMF34"/>
      <c r="EMG34"/>
      <c r="EMH34"/>
      <c r="EMI34"/>
      <c r="EMJ34"/>
      <c r="EMK34"/>
      <c r="EML34"/>
      <c r="EMM34"/>
      <c r="EMN34"/>
      <c r="EMO34"/>
      <c r="EMP34"/>
      <c r="EMQ34"/>
      <c r="EMR34"/>
      <c r="EMS34"/>
      <c r="EMT34"/>
      <c r="EMU34"/>
      <c r="EMV34"/>
      <c r="EMW34"/>
      <c r="EMX34"/>
      <c r="EMY34"/>
      <c r="EMZ34"/>
      <c r="ENA34"/>
      <c r="ENB34"/>
      <c r="ENC34"/>
      <c r="END34"/>
      <c r="ENE34"/>
      <c r="ENF34"/>
      <c r="ENG34"/>
      <c r="ENH34"/>
      <c r="ENI34"/>
      <c r="ENJ34"/>
      <c r="ENK34"/>
      <c r="ENL34"/>
      <c r="ENM34"/>
      <c r="ENN34"/>
      <c r="ENO34"/>
      <c r="ENP34"/>
      <c r="ENQ34"/>
      <c r="ENR34"/>
      <c r="ENS34"/>
      <c r="ENT34"/>
      <c r="ENU34"/>
      <c r="ENV34"/>
      <c r="ENW34"/>
      <c r="ENX34"/>
      <c r="ENY34"/>
      <c r="ENZ34"/>
      <c r="EOA34"/>
      <c r="EOB34"/>
      <c r="EOC34"/>
      <c r="EOD34"/>
      <c r="EOE34"/>
      <c r="EOF34"/>
      <c r="EOG34"/>
      <c r="EOH34"/>
      <c r="EOI34"/>
      <c r="EOJ34"/>
      <c r="EOK34"/>
      <c r="EOL34"/>
      <c r="EOM34"/>
      <c r="EON34"/>
      <c r="EOO34"/>
      <c r="EOP34"/>
      <c r="EOQ34"/>
      <c r="EOR34"/>
      <c r="EOS34"/>
      <c r="EOT34"/>
      <c r="EOU34"/>
      <c r="EOV34"/>
      <c r="EOW34"/>
      <c r="EOX34"/>
      <c r="EOY34"/>
      <c r="EOZ34"/>
      <c r="EPA34"/>
      <c r="EPB34"/>
      <c r="EPC34"/>
      <c r="EPD34"/>
      <c r="EPE34"/>
      <c r="EPF34"/>
      <c r="EPG34"/>
      <c r="EPH34"/>
      <c r="EPI34"/>
      <c r="EPJ34"/>
      <c r="EPK34"/>
      <c r="EPL34"/>
      <c r="EPM34"/>
      <c r="EPN34"/>
      <c r="EPO34"/>
      <c r="EPP34"/>
      <c r="EPQ34"/>
      <c r="EPR34"/>
      <c r="EPS34"/>
      <c r="EPT34"/>
      <c r="EPU34"/>
      <c r="EPV34"/>
      <c r="EPW34"/>
      <c r="EPX34"/>
      <c r="EPY34"/>
      <c r="EPZ34"/>
      <c r="EQA34"/>
      <c r="EQB34"/>
      <c r="EQC34"/>
      <c r="EQD34"/>
      <c r="EQE34"/>
      <c r="EQF34"/>
      <c r="EQG34"/>
      <c r="EQH34"/>
      <c r="EQI34"/>
      <c r="EQJ34"/>
      <c r="EQK34"/>
      <c r="EQL34"/>
      <c r="EQM34"/>
      <c r="EQN34"/>
      <c r="EQO34"/>
      <c r="EQP34"/>
      <c r="EQQ34"/>
      <c r="EQR34"/>
      <c r="EQS34"/>
      <c r="EQT34"/>
      <c r="EQU34"/>
      <c r="EQV34"/>
      <c r="EQW34"/>
      <c r="EQX34"/>
      <c r="EQY34"/>
      <c r="EQZ34"/>
      <c r="ERA34"/>
      <c r="ERB34"/>
      <c r="ERC34"/>
      <c r="ERD34"/>
      <c r="ERE34"/>
      <c r="ERF34"/>
      <c r="ERG34"/>
      <c r="ERH34"/>
      <c r="ERI34"/>
      <c r="ERJ34"/>
      <c r="ERK34"/>
      <c r="ERL34"/>
      <c r="ERM34"/>
      <c r="ERN34"/>
      <c r="ERO34"/>
      <c r="ERP34"/>
      <c r="ERQ34"/>
      <c r="ERR34"/>
      <c r="ERS34"/>
      <c r="ERT34"/>
      <c r="ERU34"/>
      <c r="ERV34"/>
      <c r="ERW34"/>
      <c r="ERX34"/>
      <c r="ERY34"/>
      <c r="ERZ34"/>
      <c r="ESA34"/>
      <c r="ESB34"/>
      <c r="ESC34"/>
      <c r="ESD34"/>
      <c r="ESE34"/>
      <c r="ESF34"/>
      <c r="ESG34"/>
      <c r="ESH34"/>
      <c r="ESI34"/>
      <c r="ESJ34"/>
      <c r="ESK34"/>
      <c r="ESL34"/>
      <c r="ESM34"/>
      <c r="ESN34"/>
      <c r="ESO34"/>
      <c r="ESP34"/>
      <c r="ESQ34"/>
      <c r="ESR34"/>
      <c r="ESS34"/>
      <c r="EST34"/>
      <c r="ESU34"/>
      <c r="ESV34"/>
      <c r="ESW34"/>
      <c r="ESX34"/>
      <c r="ESY34"/>
      <c r="ESZ34"/>
      <c r="ETA34"/>
      <c r="ETB34"/>
      <c r="ETC34"/>
      <c r="ETD34"/>
      <c r="ETE34"/>
      <c r="ETF34"/>
      <c r="ETG34"/>
      <c r="ETH34"/>
      <c r="ETI34"/>
      <c r="ETJ34"/>
      <c r="ETK34"/>
      <c r="ETL34"/>
      <c r="ETM34"/>
      <c r="ETN34"/>
      <c r="ETO34"/>
      <c r="ETP34"/>
      <c r="ETQ34"/>
      <c r="ETR34"/>
      <c r="ETS34"/>
      <c r="ETT34"/>
      <c r="ETU34"/>
      <c r="ETV34"/>
      <c r="ETW34"/>
      <c r="ETX34"/>
      <c r="ETY34"/>
      <c r="ETZ34"/>
      <c r="EUA34"/>
      <c r="EUB34"/>
      <c r="EUC34"/>
      <c r="EUD34"/>
      <c r="EUE34"/>
      <c r="EUF34"/>
      <c r="EUG34"/>
      <c r="EUH34"/>
      <c r="EUI34"/>
      <c r="EUJ34"/>
      <c r="EUK34"/>
      <c r="EUL34"/>
      <c r="EUM34"/>
      <c r="EUN34"/>
      <c r="EUO34"/>
      <c r="EUP34"/>
      <c r="EUQ34"/>
      <c r="EUR34"/>
      <c r="EUS34"/>
      <c r="EUT34"/>
      <c r="EUU34"/>
      <c r="EUV34"/>
      <c r="EUW34"/>
      <c r="EUX34"/>
      <c r="EUY34"/>
      <c r="EUZ34"/>
      <c r="EVA34"/>
      <c r="EVB34"/>
      <c r="EVC34"/>
      <c r="EVD34"/>
      <c r="EVE34"/>
      <c r="EVF34"/>
      <c r="EVG34"/>
      <c r="EVH34"/>
      <c r="EVI34"/>
      <c r="EVJ34"/>
      <c r="EVK34"/>
      <c r="EVL34"/>
      <c r="EVM34"/>
      <c r="EVN34"/>
      <c r="EVO34"/>
      <c r="EVP34"/>
      <c r="EVQ34"/>
      <c r="EVR34"/>
      <c r="EVS34"/>
      <c r="EVT34"/>
      <c r="EVU34"/>
      <c r="EVV34"/>
      <c r="EVW34"/>
      <c r="EVX34"/>
      <c r="EVY34"/>
      <c r="EVZ34"/>
      <c r="EWA34"/>
      <c r="EWB34"/>
      <c r="EWC34"/>
      <c r="EWD34"/>
      <c r="EWE34"/>
      <c r="EWF34"/>
      <c r="EWG34"/>
      <c r="EWH34"/>
      <c r="EWI34"/>
      <c r="EWJ34"/>
      <c r="EWK34"/>
      <c r="EWL34"/>
      <c r="EWM34"/>
      <c r="EWN34"/>
      <c r="EWO34"/>
      <c r="EWP34"/>
      <c r="EWQ34"/>
      <c r="EWR34"/>
      <c r="EWS34"/>
      <c r="EWT34"/>
      <c r="EWU34"/>
      <c r="EWV34"/>
      <c r="EWW34"/>
      <c r="EWX34"/>
      <c r="EWY34"/>
      <c r="EWZ34"/>
      <c r="EXA34"/>
      <c r="EXB34"/>
      <c r="EXC34"/>
      <c r="EXD34"/>
      <c r="EXE34"/>
      <c r="EXF34"/>
      <c r="EXG34"/>
      <c r="EXH34"/>
      <c r="EXI34"/>
      <c r="EXJ34"/>
      <c r="EXK34"/>
      <c r="EXL34"/>
      <c r="EXM34"/>
      <c r="EXN34"/>
      <c r="EXO34"/>
      <c r="EXP34"/>
      <c r="EXQ34"/>
      <c r="EXR34"/>
      <c r="EXS34"/>
      <c r="EXT34"/>
      <c r="EXU34"/>
      <c r="EXV34"/>
      <c r="EXW34"/>
      <c r="EXX34"/>
      <c r="EXY34"/>
      <c r="EXZ34"/>
      <c r="EYA34"/>
      <c r="EYB34"/>
      <c r="EYC34"/>
      <c r="EYD34"/>
      <c r="EYE34"/>
      <c r="EYF34"/>
      <c r="EYG34"/>
      <c r="EYH34"/>
      <c r="EYI34"/>
      <c r="EYJ34"/>
      <c r="EYK34"/>
      <c r="EYL34"/>
      <c r="EYM34"/>
      <c r="EYN34"/>
      <c r="EYO34"/>
      <c r="EYP34"/>
      <c r="EYQ34"/>
      <c r="EYR34"/>
      <c r="EYS34"/>
      <c r="EYT34"/>
      <c r="EYU34"/>
      <c r="EYV34"/>
      <c r="EYW34"/>
      <c r="EYX34"/>
      <c r="EYY34"/>
      <c r="EYZ34"/>
      <c r="EZA34"/>
      <c r="EZB34"/>
      <c r="EZC34"/>
      <c r="EZD34"/>
      <c r="EZE34"/>
      <c r="EZF34"/>
      <c r="EZG34"/>
      <c r="EZH34"/>
      <c r="EZI34"/>
      <c r="EZJ34"/>
      <c r="EZK34"/>
      <c r="EZL34"/>
      <c r="EZM34"/>
      <c r="EZN34"/>
      <c r="EZO34"/>
      <c r="EZP34"/>
      <c r="EZQ34"/>
      <c r="EZR34"/>
      <c r="EZS34"/>
      <c r="EZT34"/>
      <c r="EZU34"/>
      <c r="EZV34"/>
      <c r="EZW34"/>
      <c r="EZX34"/>
      <c r="EZY34"/>
      <c r="EZZ34"/>
      <c r="FAA34"/>
      <c r="FAB34"/>
      <c r="FAC34"/>
      <c r="FAD34"/>
      <c r="FAE34"/>
      <c r="FAF34"/>
      <c r="FAG34"/>
      <c r="FAH34"/>
      <c r="FAI34"/>
      <c r="FAJ34"/>
      <c r="FAK34"/>
      <c r="FAL34"/>
      <c r="FAM34"/>
      <c r="FAN34"/>
      <c r="FAO34"/>
      <c r="FAP34"/>
      <c r="FAQ34"/>
      <c r="FAR34"/>
      <c r="FAS34"/>
      <c r="FAT34"/>
      <c r="FAU34"/>
      <c r="FAV34"/>
      <c r="FAW34"/>
      <c r="FAX34"/>
      <c r="FAY34"/>
      <c r="FAZ34"/>
      <c r="FBA34"/>
      <c r="FBB34"/>
      <c r="FBC34"/>
      <c r="FBD34"/>
      <c r="FBE34"/>
      <c r="FBF34"/>
      <c r="FBG34"/>
      <c r="FBH34"/>
      <c r="FBI34"/>
      <c r="FBJ34"/>
      <c r="FBK34"/>
      <c r="FBL34"/>
      <c r="FBM34"/>
      <c r="FBN34"/>
      <c r="FBO34"/>
      <c r="FBP34"/>
      <c r="FBQ34"/>
      <c r="FBR34"/>
      <c r="FBS34"/>
      <c r="FBT34"/>
      <c r="FBU34"/>
      <c r="FBV34"/>
      <c r="FBW34"/>
      <c r="FBX34"/>
      <c r="FBY34"/>
      <c r="FBZ34"/>
      <c r="FCA34"/>
      <c r="FCB34"/>
      <c r="FCC34"/>
      <c r="FCD34"/>
      <c r="FCE34"/>
      <c r="FCF34"/>
      <c r="FCG34"/>
      <c r="FCH34"/>
      <c r="FCI34"/>
      <c r="FCJ34"/>
      <c r="FCK34"/>
      <c r="FCL34"/>
      <c r="FCM34"/>
      <c r="FCN34"/>
      <c r="FCO34"/>
      <c r="FCP34"/>
      <c r="FCQ34"/>
      <c r="FCR34"/>
      <c r="FCS34"/>
      <c r="FCT34"/>
      <c r="FCU34"/>
      <c r="FCV34"/>
      <c r="FCW34"/>
      <c r="FCX34"/>
      <c r="FCY34"/>
      <c r="FCZ34"/>
      <c r="FDA34"/>
      <c r="FDB34"/>
      <c r="FDC34"/>
      <c r="FDD34"/>
      <c r="FDE34"/>
      <c r="FDF34"/>
      <c r="FDG34"/>
      <c r="FDH34"/>
      <c r="FDI34"/>
      <c r="FDJ34"/>
      <c r="FDK34"/>
      <c r="FDL34"/>
      <c r="FDM34"/>
      <c r="FDN34"/>
      <c r="FDO34"/>
      <c r="FDP34"/>
      <c r="FDQ34"/>
      <c r="FDR34"/>
      <c r="FDS34"/>
      <c r="FDT34"/>
      <c r="FDU34"/>
      <c r="FDV34"/>
      <c r="FDW34"/>
      <c r="FDX34"/>
      <c r="FDY34"/>
      <c r="FDZ34"/>
      <c r="FEA34"/>
      <c r="FEB34"/>
      <c r="FEC34"/>
      <c r="FED34"/>
      <c r="FEE34"/>
      <c r="FEF34"/>
      <c r="FEG34"/>
      <c r="FEH34"/>
      <c r="FEI34"/>
      <c r="FEJ34"/>
      <c r="FEK34"/>
      <c r="FEL34"/>
      <c r="FEM34"/>
      <c r="FEN34"/>
      <c r="FEO34"/>
      <c r="FEP34"/>
      <c r="FEQ34"/>
      <c r="FER34"/>
      <c r="FES34"/>
      <c r="FET34"/>
      <c r="FEU34"/>
      <c r="FEV34"/>
      <c r="FEW34"/>
      <c r="FEX34"/>
      <c r="FEY34"/>
      <c r="FEZ34"/>
      <c r="FFA34"/>
      <c r="FFB34"/>
      <c r="FFC34"/>
      <c r="FFD34"/>
      <c r="FFE34"/>
      <c r="FFF34"/>
      <c r="FFG34"/>
      <c r="FFH34"/>
      <c r="FFI34"/>
      <c r="FFJ34"/>
      <c r="FFK34"/>
      <c r="FFL34"/>
      <c r="FFM34"/>
      <c r="FFN34"/>
      <c r="FFO34"/>
      <c r="FFP34"/>
      <c r="FFQ34"/>
      <c r="FFR34"/>
      <c r="FFS34"/>
      <c r="FFT34"/>
      <c r="FFU34"/>
      <c r="FFV34"/>
      <c r="FFW34"/>
      <c r="FFX34"/>
      <c r="FFY34"/>
      <c r="FFZ34"/>
      <c r="FGA34"/>
      <c r="FGB34"/>
      <c r="FGC34"/>
      <c r="FGD34"/>
      <c r="FGE34"/>
      <c r="FGF34"/>
      <c r="FGG34"/>
      <c r="FGH34"/>
      <c r="FGI34"/>
      <c r="FGJ34"/>
      <c r="FGK34"/>
      <c r="FGL34"/>
      <c r="FGM34"/>
      <c r="FGN34"/>
      <c r="FGO34"/>
      <c r="FGP34"/>
      <c r="FGQ34"/>
      <c r="FGR34"/>
      <c r="FGS34"/>
      <c r="FGT34"/>
      <c r="FGU34"/>
      <c r="FGV34"/>
      <c r="FGW34"/>
      <c r="FGX34"/>
      <c r="FGY34"/>
      <c r="FGZ34"/>
      <c r="FHA34"/>
      <c r="FHB34"/>
      <c r="FHC34"/>
      <c r="FHD34"/>
      <c r="FHE34"/>
      <c r="FHF34"/>
      <c r="FHG34"/>
      <c r="FHH34"/>
      <c r="FHI34"/>
      <c r="FHJ34"/>
      <c r="FHK34"/>
      <c r="FHL34"/>
      <c r="FHM34"/>
      <c r="FHN34"/>
      <c r="FHO34"/>
      <c r="FHP34"/>
      <c r="FHQ34"/>
      <c r="FHR34"/>
      <c r="FHS34"/>
      <c r="FHT34"/>
      <c r="FHU34"/>
      <c r="FHV34"/>
      <c r="FHW34"/>
      <c r="FHX34"/>
      <c r="FHY34"/>
      <c r="FHZ34"/>
      <c r="FIA34"/>
      <c r="FIB34"/>
      <c r="FIC34"/>
      <c r="FID34"/>
      <c r="FIE34"/>
      <c r="FIF34"/>
      <c r="FIG34"/>
      <c r="FIH34"/>
      <c r="FII34"/>
      <c r="FIJ34"/>
      <c r="FIK34"/>
      <c r="FIL34"/>
      <c r="FIM34"/>
      <c r="FIN34"/>
      <c r="FIO34"/>
      <c r="FIP34"/>
      <c r="FIQ34"/>
      <c r="FIR34"/>
      <c r="FIS34"/>
      <c r="FIT34"/>
      <c r="FIU34"/>
      <c r="FIV34"/>
      <c r="FIW34"/>
      <c r="FIX34"/>
      <c r="FIY34"/>
      <c r="FIZ34"/>
      <c r="FJA34"/>
      <c r="FJB34"/>
      <c r="FJC34"/>
      <c r="FJD34"/>
      <c r="FJE34"/>
      <c r="FJF34"/>
      <c r="FJG34"/>
      <c r="FJH34"/>
      <c r="FJI34"/>
      <c r="FJJ34"/>
      <c r="FJK34"/>
      <c r="FJL34"/>
      <c r="FJM34"/>
      <c r="FJN34"/>
      <c r="FJO34"/>
      <c r="FJP34"/>
      <c r="FJQ34"/>
      <c r="FJR34"/>
      <c r="FJS34"/>
      <c r="FJT34"/>
      <c r="FJU34"/>
      <c r="FJV34"/>
      <c r="FJW34"/>
      <c r="FJX34"/>
      <c r="FJY34"/>
      <c r="FJZ34"/>
      <c r="FKA34"/>
      <c r="FKB34"/>
      <c r="FKC34"/>
      <c r="FKD34"/>
      <c r="FKE34"/>
      <c r="FKF34"/>
      <c r="FKG34"/>
      <c r="FKH34"/>
      <c r="FKI34"/>
      <c r="FKJ34"/>
      <c r="FKK34"/>
      <c r="FKL34"/>
      <c r="FKM34"/>
      <c r="FKN34"/>
      <c r="FKO34"/>
      <c r="FKP34"/>
      <c r="FKQ34"/>
      <c r="FKR34"/>
      <c r="FKS34"/>
      <c r="FKT34"/>
      <c r="FKU34"/>
      <c r="FKV34"/>
      <c r="FKW34"/>
      <c r="FKX34"/>
      <c r="FKY34"/>
      <c r="FKZ34"/>
      <c r="FLA34"/>
      <c r="FLB34"/>
      <c r="FLC34"/>
      <c r="FLD34"/>
      <c r="FLE34"/>
      <c r="FLF34"/>
      <c r="FLG34"/>
      <c r="FLH34"/>
      <c r="FLI34"/>
      <c r="FLJ34"/>
      <c r="FLK34"/>
      <c r="FLL34"/>
      <c r="FLM34"/>
      <c r="FLN34"/>
      <c r="FLO34"/>
      <c r="FLP34"/>
      <c r="FLQ34"/>
      <c r="FLR34"/>
      <c r="FLS34"/>
      <c r="FLT34"/>
      <c r="FLU34"/>
      <c r="FLV34"/>
      <c r="FLW34"/>
      <c r="FLX34"/>
      <c r="FLY34"/>
      <c r="FLZ34"/>
      <c r="FMA34"/>
      <c r="FMB34"/>
      <c r="FMC34"/>
      <c r="FMD34"/>
      <c r="FME34"/>
      <c r="FMF34"/>
      <c r="FMG34"/>
      <c r="FMH34"/>
      <c r="FMI34"/>
      <c r="FMJ34"/>
      <c r="FMK34"/>
      <c r="FML34"/>
      <c r="FMM34"/>
      <c r="FMN34"/>
      <c r="FMO34"/>
      <c r="FMP34"/>
      <c r="FMQ34"/>
      <c r="FMR34"/>
      <c r="FMS34"/>
      <c r="FMT34"/>
      <c r="FMU34"/>
      <c r="FMV34"/>
      <c r="FMW34"/>
      <c r="FMX34"/>
      <c r="FMY34"/>
      <c r="FMZ34"/>
      <c r="FNA34"/>
      <c r="FNB34"/>
      <c r="FNC34"/>
      <c r="FND34"/>
      <c r="FNE34"/>
      <c r="FNF34"/>
      <c r="FNG34"/>
      <c r="FNH34"/>
      <c r="FNI34"/>
      <c r="FNJ34"/>
      <c r="FNK34"/>
      <c r="FNL34"/>
      <c r="FNM34"/>
      <c r="FNN34"/>
      <c r="FNO34"/>
      <c r="FNP34"/>
      <c r="FNQ34"/>
      <c r="FNR34"/>
      <c r="FNS34"/>
      <c r="FNT34"/>
      <c r="FNU34"/>
      <c r="FNV34"/>
      <c r="FNW34"/>
      <c r="FNX34"/>
      <c r="FNY34"/>
      <c r="FNZ34"/>
      <c r="FOA34"/>
      <c r="FOB34"/>
      <c r="FOC34"/>
      <c r="FOD34"/>
      <c r="FOE34"/>
      <c r="FOF34"/>
      <c r="FOG34"/>
      <c r="FOH34"/>
      <c r="FOI34"/>
      <c r="FOJ34"/>
      <c r="FOK34"/>
      <c r="FOL34"/>
      <c r="FOM34"/>
      <c r="FON34"/>
      <c r="FOO34"/>
      <c r="FOP34"/>
      <c r="FOQ34"/>
      <c r="FOR34"/>
      <c r="FOS34"/>
      <c r="FOT34"/>
      <c r="FOU34"/>
      <c r="FOV34"/>
      <c r="FOW34"/>
      <c r="FOX34"/>
      <c r="FOY34"/>
      <c r="FOZ34"/>
      <c r="FPA34"/>
      <c r="FPB34"/>
      <c r="FPC34"/>
      <c r="FPD34"/>
      <c r="FPE34"/>
      <c r="FPF34"/>
      <c r="FPG34"/>
      <c r="FPH34"/>
      <c r="FPI34"/>
      <c r="FPJ34"/>
      <c r="FPK34"/>
      <c r="FPL34"/>
      <c r="FPM34"/>
      <c r="FPN34"/>
      <c r="FPO34"/>
      <c r="FPP34"/>
      <c r="FPQ34"/>
      <c r="FPR34"/>
      <c r="FPS34"/>
      <c r="FPT34"/>
      <c r="FPU34"/>
      <c r="FPV34"/>
      <c r="FPW34"/>
      <c r="FPX34"/>
      <c r="FPY34"/>
      <c r="FPZ34"/>
      <c r="FQA34"/>
      <c r="FQB34"/>
      <c r="FQC34"/>
      <c r="FQD34"/>
      <c r="FQE34"/>
      <c r="FQF34"/>
      <c r="FQG34"/>
      <c r="FQH34"/>
      <c r="FQI34"/>
      <c r="FQJ34"/>
      <c r="FQK34"/>
      <c r="FQL34"/>
      <c r="FQM34"/>
      <c r="FQN34"/>
      <c r="FQO34"/>
      <c r="FQP34"/>
      <c r="FQQ34"/>
      <c r="FQR34"/>
      <c r="FQS34"/>
      <c r="FQT34"/>
      <c r="FQU34"/>
      <c r="FQV34"/>
      <c r="FQW34"/>
      <c r="FQX34"/>
      <c r="FQY34"/>
      <c r="FQZ34"/>
      <c r="FRA34"/>
      <c r="FRB34"/>
      <c r="FRC34"/>
      <c r="FRD34"/>
      <c r="FRE34"/>
      <c r="FRF34"/>
      <c r="FRG34"/>
      <c r="FRH34"/>
      <c r="FRI34"/>
      <c r="FRJ34"/>
      <c r="FRK34"/>
      <c r="FRL34"/>
      <c r="FRM34"/>
      <c r="FRN34"/>
      <c r="FRO34"/>
      <c r="FRP34"/>
      <c r="FRQ34"/>
      <c r="FRR34"/>
      <c r="FRS34"/>
      <c r="FRT34"/>
      <c r="FRU34"/>
      <c r="FRV34"/>
      <c r="FRW34"/>
      <c r="FRX34"/>
      <c r="FRY34"/>
      <c r="FRZ34"/>
      <c r="FSA34"/>
      <c r="FSB34"/>
      <c r="FSC34"/>
      <c r="FSD34"/>
      <c r="FSE34"/>
      <c r="FSF34"/>
      <c r="FSG34"/>
      <c r="FSH34"/>
      <c r="FSI34"/>
      <c r="FSJ34"/>
      <c r="FSK34"/>
      <c r="FSL34"/>
      <c r="FSM34"/>
      <c r="FSN34"/>
      <c r="FSO34"/>
      <c r="FSP34"/>
      <c r="FSQ34"/>
      <c r="FSR34"/>
      <c r="FSS34"/>
      <c r="FST34"/>
      <c r="FSU34"/>
      <c r="FSV34"/>
      <c r="FSW34"/>
      <c r="FSX34"/>
      <c r="FSY34"/>
      <c r="FSZ34"/>
      <c r="FTA34"/>
      <c r="FTB34"/>
      <c r="FTC34"/>
      <c r="FTD34"/>
      <c r="FTE34"/>
      <c r="FTF34"/>
      <c r="FTG34"/>
      <c r="FTH34"/>
      <c r="FTI34"/>
      <c r="FTJ34"/>
      <c r="FTK34"/>
      <c r="FTL34"/>
      <c r="FTM34"/>
      <c r="FTN34"/>
      <c r="FTO34"/>
      <c r="FTP34"/>
      <c r="FTQ34"/>
      <c r="FTR34"/>
      <c r="FTS34"/>
      <c r="FTT34"/>
      <c r="FTU34"/>
      <c r="FTV34"/>
      <c r="FTW34"/>
      <c r="FTX34"/>
      <c r="FTY34"/>
      <c r="FTZ34"/>
      <c r="FUA34"/>
      <c r="FUB34"/>
      <c r="FUC34"/>
      <c r="FUD34"/>
      <c r="FUE34"/>
      <c r="FUF34"/>
      <c r="FUG34"/>
      <c r="FUH34"/>
      <c r="FUI34"/>
      <c r="FUJ34"/>
      <c r="FUK34"/>
      <c r="FUL34"/>
      <c r="FUM34"/>
      <c r="FUN34"/>
      <c r="FUO34"/>
      <c r="FUP34"/>
      <c r="FUQ34"/>
      <c r="FUR34"/>
      <c r="FUS34"/>
      <c r="FUT34"/>
      <c r="FUU34"/>
      <c r="FUV34"/>
      <c r="FUW34"/>
      <c r="FUX34"/>
      <c r="FUY34"/>
      <c r="FUZ34"/>
      <c r="FVA34"/>
      <c r="FVB34"/>
      <c r="FVC34"/>
      <c r="FVD34"/>
      <c r="FVE34"/>
      <c r="FVF34"/>
      <c r="FVG34"/>
      <c r="FVH34"/>
      <c r="FVI34"/>
      <c r="FVJ34"/>
      <c r="FVK34"/>
      <c r="FVL34"/>
      <c r="FVM34"/>
      <c r="FVN34"/>
      <c r="FVO34"/>
      <c r="FVP34"/>
      <c r="FVQ34"/>
      <c r="FVR34"/>
      <c r="FVS34"/>
      <c r="FVT34"/>
      <c r="FVU34"/>
      <c r="FVV34"/>
      <c r="FVW34"/>
      <c r="FVX34"/>
      <c r="FVY34"/>
      <c r="FVZ34"/>
      <c r="FWA34"/>
      <c r="FWB34"/>
      <c r="FWC34"/>
      <c r="FWD34"/>
      <c r="FWE34"/>
      <c r="FWF34"/>
      <c r="FWG34"/>
      <c r="FWH34"/>
      <c r="FWI34"/>
      <c r="FWJ34"/>
      <c r="FWK34"/>
      <c r="FWL34"/>
      <c r="FWM34"/>
      <c r="FWN34"/>
      <c r="FWO34"/>
      <c r="FWP34"/>
      <c r="FWQ34"/>
      <c r="FWR34"/>
      <c r="FWS34"/>
      <c r="FWT34"/>
      <c r="FWU34"/>
      <c r="FWV34"/>
      <c r="FWW34"/>
      <c r="FWX34"/>
      <c r="FWY34"/>
      <c r="FWZ34"/>
      <c r="FXA34"/>
      <c r="FXB34"/>
      <c r="FXC34"/>
      <c r="FXD34"/>
      <c r="FXE34"/>
      <c r="FXF34"/>
      <c r="FXG34"/>
      <c r="FXH34"/>
      <c r="FXI34"/>
      <c r="FXJ34"/>
      <c r="FXK34"/>
      <c r="FXL34"/>
      <c r="FXM34"/>
      <c r="FXN34"/>
      <c r="FXO34"/>
      <c r="FXP34"/>
      <c r="FXQ34"/>
      <c r="FXR34"/>
      <c r="FXS34"/>
      <c r="FXT34"/>
      <c r="FXU34"/>
      <c r="FXV34"/>
      <c r="FXW34"/>
      <c r="FXX34"/>
      <c r="FXY34"/>
      <c r="FXZ34"/>
      <c r="FYA34"/>
      <c r="FYB34"/>
      <c r="FYC34"/>
      <c r="FYD34"/>
      <c r="FYE34"/>
      <c r="FYF34"/>
      <c r="FYG34"/>
      <c r="FYH34"/>
      <c r="FYI34"/>
      <c r="FYJ34"/>
      <c r="FYK34"/>
      <c r="FYL34"/>
      <c r="FYM34"/>
      <c r="FYN34"/>
      <c r="FYO34"/>
      <c r="FYP34"/>
      <c r="FYQ34"/>
      <c r="FYR34"/>
      <c r="FYS34"/>
      <c r="FYT34"/>
      <c r="FYU34"/>
      <c r="FYV34"/>
      <c r="FYW34"/>
      <c r="FYX34"/>
      <c r="FYY34"/>
      <c r="FYZ34"/>
      <c r="FZA34"/>
      <c r="FZB34"/>
      <c r="FZC34"/>
      <c r="FZD34"/>
      <c r="FZE34"/>
      <c r="FZF34"/>
      <c r="FZG34"/>
      <c r="FZH34"/>
      <c r="FZI34"/>
      <c r="FZJ34"/>
      <c r="FZK34"/>
      <c r="FZL34"/>
      <c r="FZM34"/>
      <c r="FZN34"/>
      <c r="FZO34"/>
      <c r="FZP34"/>
      <c r="FZQ34"/>
      <c r="FZR34"/>
      <c r="FZS34"/>
      <c r="FZT34"/>
      <c r="FZU34"/>
      <c r="FZV34"/>
      <c r="FZW34"/>
      <c r="FZX34"/>
      <c r="FZY34"/>
      <c r="FZZ34"/>
      <c r="GAA34"/>
      <c r="GAB34"/>
      <c r="GAC34"/>
      <c r="GAD34"/>
      <c r="GAE34"/>
      <c r="GAF34"/>
      <c r="GAG34"/>
      <c r="GAH34"/>
      <c r="GAI34"/>
      <c r="GAJ34"/>
      <c r="GAK34"/>
      <c r="GAL34"/>
      <c r="GAM34"/>
      <c r="GAN34"/>
      <c r="GAO34"/>
      <c r="GAP34"/>
      <c r="GAQ34"/>
      <c r="GAR34"/>
      <c r="GAS34"/>
      <c r="GAT34"/>
      <c r="GAU34"/>
      <c r="GAV34"/>
      <c r="GAW34"/>
      <c r="GAX34"/>
      <c r="GAY34"/>
      <c r="GAZ34"/>
      <c r="GBA34"/>
      <c r="GBB34"/>
      <c r="GBC34"/>
      <c r="GBD34"/>
      <c r="GBE34"/>
      <c r="GBF34"/>
      <c r="GBG34"/>
      <c r="GBH34"/>
      <c r="GBI34"/>
      <c r="GBJ34"/>
      <c r="GBK34"/>
      <c r="GBL34"/>
      <c r="GBM34"/>
      <c r="GBN34"/>
      <c r="GBO34"/>
      <c r="GBP34"/>
      <c r="GBQ34"/>
      <c r="GBR34"/>
      <c r="GBS34"/>
      <c r="GBT34"/>
      <c r="GBU34"/>
      <c r="GBV34"/>
      <c r="GBW34"/>
      <c r="GBX34"/>
      <c r="GBY34"/>
      <c r="GBZ34"/>
      <c r="GCA34"/>
      <c r="GCB34"/>
      <c r="GCC34"/>
      <c r="GCD34"/>
      <c r="GCE34"/>
      <c r="GCF34"/>
      <c r="GCG34"/>
      <c r="GCH34"/>
      <c r="GCI34"/>
      <c r="GCJ34"/>
      <c r="GCK34"/>
      <c r="GCL34"/>
      <c r="GCM34"/>
      <c r="GCN34"/>
      <c r="GCO34"/>
      <c r="GCP34"/>
      <c r="GCQ34"/>
      <c r="GCR34"/>
      <c r="GCS34"/>
      <c r="GCT34"/>
      <c r="GCU34"/>
      <c r="GCV34"/>
      <c r="GCW34"/>
      <c r="GCX34"/>
      <c r="GCY34"/>
      <c r="GCZ34"/>
      <c r="GDA34"/>
      <c r="GDB34"/>
      <c r="GDC34"/>
      <c r="GDD34"/>
      <c r="GDE34"/>
      <c r="GDF34"/>
      <c r="GDG34"/>
      <c r="GDH34"/>
      <c r="GDI34"/>
      <c r="GDJ34"/>
      <c r="GDK34"/>
      <c r="GDL34"/>
      <c r="GDM34"/>
      <c r="GDN34"/>
      <c r="GDO34"/>
      <c r="GDP34"/>
      <c r="GDQ34"/>
      <c r="GDR34"/>
      <c r="GDS34"/>
      <c r="GDT34"/>
      <c r="GDU34"/>
      <c r="GDV34"/>
      <c r="GDW34"/>
      <c r="GDX34"/>
      <c r="GDY34"/>
      <c r="GDZ34"/>
      <c r="GEA34"/>
      <c r="GEB34"/>
      <c r="GEC34"/>
      <c r="GED34"/>
      <c r="GEE34"/>
      <c r="GEF34"/>
      <c r="GEG34"/>
      <c r="GEH34"/>
      <c r="GEI34"/>
      <c r="GEJ34"/>
      <c r="GEK34"/>
      <c r="GEL34"/>
      <c r="GEM34"/>
      <c r="GEN34"/>
      <c r="GEO34"/>
      <c r="GEP34"/>
      <c r="GEQ34"/>
      <c r="GER34"/>
      <c r="GES34"/>
      <c r="GET34"/>
      <c r="GEU34"/>
      <c r="GEV34"/>
      <c r="GEW34"/>
      <c r="GEX34"/>
      <c r="GEY34"/>
      <c r="GEZ34"/>
      <c r="GFA34"/>
      <c r="GFB34"/>
      <c r="GFC34"/>
      <c r="GFD34"/>
      <c r="GFE34"/>
      <c r="GFF34"/>
      <c r="GFG34"/>
      <c r="GFH34"/>
      <c r="GFI34"/>
      <c r="GFJ34"/>
      <c r="GFK34"/>
      <c r="GFL34"/>
      <c r="GFM34"/>
      <c r="GFN34"/>
      <c r="GFO34"/>
      <c r="GFP34"/>
      <c r="GFQ34"/>
      <c r="GFR34"/>
      <c r="GFS34"/>
      <c r="GFT34"/>
      <c r="GFU34"/>
      <c r="GFV34"/>
      <c r="GFW34"/>
      <c r="GFX34"/>
      <c r="GFY34"/>
      <c r="GFZ34"/>
      <c r="GGA34"/>
      <c r="GGB34"/>
      <c r="GGC34"/>
      <c r="GGD34"/>
      <c r="GGE34"/>
      <c r="GGF34"/>
      <c r="GGG34"/>
      <c r="GGH34"/>
      <c r="GGI34"/>
      <c r="GGJ34"/>
      <c r="GGK34"/>
      <c r="GGL34"/>
      <c r="GGM34"/>
      <c r="GGN34"/>
      <c r="GGO34"/>
      <c r="GGP34"/>
      <c r="GGQ34"/>
      <c r="GGR34"/>
      <c r="GGS34"/>
      <c r="GGT34"/>
      <c r="GGU34"/>
      <c r="GGV34"/>
      <c r="GGW34"/>
      <c r="GGX34"/>
      <c r="GGY34"/>
      <c r="GGZ34"/>
      <c r="GHA34"/>
      <c r="GHB34"/>
      <c r="GHC34"/>
      <c r="GHD34"/>
      <c r="GHE34"/>
      <c r="GHF34"/>
      <c r="GHG34"/>
      <c r="GHH34"/>
      <c r="GHI34"/>
      <c r="GHJ34"/>
      <c r="GHK34"/>
      <c r="GHL34"/>
      <c r="GHM34"/>
      <c r="GHN34"/>
      <c r="GHO34"/>
      <c r="GHP34"/>
      <c r="GHQ34"/>
      <c r="GHR34"/>
      <c r="GHS34"/>
      <c r="GHT34"/>
      <c r="GHU34"/>
      <c r="GHV34"/>
      <c r="GHW34"/>
      <c r="GHX34"/>
      <c r="GHY34"/>
      <c r="GHZ34"/>
      <c r="GIA34"/>
      <c r="GIB34"/>
      <c r="GIC34"/>
      <c r="GID34"/>
      <c r="GIE34"/>
      <c r="GIF34"/>
      <c r="GIG34"/>
      <c r="GIH34"/>
      <c r="GII34"/>
      <c r="GIJ34"/>
      <c r="GIK34"/>
      <c r="GIL34"/>
      <c r="GIM34"/>
      <c r="GIN34"/>
      <c r="GIO34"/>
      <c r="GIP34"/>
      <c r="GIQ34"/>
      <c r="GIR34"/>
      <c r="GIS34"/>
      <c r="GIT34"/>
      <c r="GIU34"/>
      <c r="GIV34"/>
      <c r="GIW34"/>
      <c r="GIX34"/>
      <c r="GIY34"/>
      <c r="GIZ34"/>
      <c r="GJA34"/>
      <c r="GJB34"/>
      <c r="GJC34"/>
      <c r="GJD34"/>
      <c r="GJE34"/>
      <c r="GJF34"/>
      <c r="GJG34"/>
      <c r="GJH34"/>
      <c r="GJI34"/>
      <c r="GJJ34"/>
      <c r="GJK34"/>
      <c r="GJL34"/>
      <c r="GJM34"/>
      <c r="GJN34"/>
      <c r="GJO34"/>
      <c r="GJP34"/>
      <c r="GJQ34"/>
      <c r="GJR34"/>
      <c r="GJS34"/>
      <c r="GJT34"/>
      <c r="GJU34"/>
      <c r="GJV34"/>
      <c r="GJW34"/>
      <c r="GJX34"/>
      <c r="GJY34"/>
      <c r="GJZ34"/>
      <c r="GKA34"/>
      <c r="GKB34"/>
      <c r="GKC34"/>
      <c r="GKD34"/>
      <c r="GKE34"/>
      <c r="GKF34"/>
      <c r="GKG34"/>
      <c r="GKH34"/>
      <c r="GKI34"/>
      <c r="GKJ34"/>
      <c r="GKK34"/>
      <c r="GKL34"/>
      <c r="GKM34"/>
      <c r="GKN34"/>
      <c r="GKO34"/>
      <c r="GKP34"/>
      <c r="GKQ34"/>
      <c r="GKR34"/>
      <c r="GKS34"/>
      <c r="GKT34"/>
      <c r="GKU34"/>
      <c r="GKV34"/>
      <c r="GKW34"/>
      <c r="GKX34"/>
      <c r="GKY34"/>
      <c r="GKZ34"/>
      <c r="GLA34"/>
      <c r="GLB34"/>
      <c r="GLC34"/>
      <c r="GLD34"/>
      <c r="GLE34"/>
      <c r="GLF34"/>
      <c r="GLG34"/>
      <c r="GLH34"/>
      <c r="GLI34"/>
      <c r="GLJ34"/>
      <c r="GLK34"/>
      <c r="GLL34"/>
      <c r="GLM34"/>
      <c r="GLN34"/>
      <c r="GLO34"/>
      <c r="GLP34"/>
      <c r="GLQ34"/>
      <c r="GLR34"/>
      <c r="GLS34"/>
      <c r="GLT34"/>
      <c r="GLU34"/>
      <c r="GLV34"/>
      <c r="GLW34"/>
      <c r="GLX34"/>
      <c r="GLY34"/>
      <c r="GLZ34"/>
      <c r="GMA34"/>
      <c r="GMB34"/>
      <c r="GMC34"/>
      <c r="GMD34"/>
      <c r="GME34"/>
      <c r="GMF34"/>
      <c r="GMG34"/>
      <c r="GMH34"/>
      <c r="GMI34"/>
      <c r="GMJ34"/>
      <c r="GMK34"/>
      <c r="GML34"/>
      <c r="GMM34"/>
      <c r="GMN34"/>
      <c r="GMO34"/>
      <c r="GMP34"/>
      <c r="GMQ34"/>
      <c r="GMR34"/>
      <c r="GMS34"/>
      <c r="GMT34"/>
      <c r="GMU34"/>
      <c r="GMV34"/>
      <c r="GMW34"/>
      <c r="GMX34"/>
      <c r="GMY34"/>
      <c r="GMZ34"/>
      <c r="GNA34"/>
      <c r="GNB34"/>
      <c r="GNC34"/>
      <c r="GND34"/>
      <c r="GNE34"/>
      <c r="GNF34"/>
      <c r="GNG34"/>
      <c r="GNH34"/>
      <c r="GNI34"/>
      <c r="GNJ34"/>
      <c r="GNK34"/>
      <c r="GNL34"/>
      <c r="GNM34"/>
      <c r="GNN34"/>
      <c r="GNO34"/>
      <c r="GNP34"/>
      <c r="GNQ34"/>
      <c r="GNR34"/>
      <c r="GNS34"/>
      <c r="GNT34"/>
      <c r="GNU34"/>
      <c r="GNV34"/>
      <c r="GNW34"/>
      <c r="GNX34"/>
      <c r="GNY34"/>
      <c r="GNZ34"/>
      <c r="GOA34"/>
      <c r="GOB34"/>
      <c r="GOC34"/>
      <c r="GOD34"/>
      <c r="GOE34"/>
      <c r="GOF34"/>
      <c r="GOG34"/>
      <c r="GOH34"/>
      <c r="GOI34"/>
      <c r="GOJ34"/>
      <c r="GOK34"/>
      <c r="GOL34"/>
      <c r="GOM34"/>
      <c r="GON34"/>
      <c r="GOO34"/>
      <c r="GOP34"/>
      <c r="GOQ34"/>
      <c r="GOR34"/>
      <c r="GOS34"/>
      <c r="GOT34"/>
      <c r="GOU34"/>
      <c r="GOV34"/>
      <c r="GOW34"/>
      <c r="GOX34"/>
      <c r="GOY34"/>
      <c r="GOZ34"/>
      <c r="GPA34"/>
      <c r="GPB34"/>
      <c r="GPC34"/>
      <c r="GPD34"/>
      <c r="GPE34"/>
      <c r="GPF34"/>
      <c r="GPG34"/>
      <c r="GPH34"/>
      <c r="GPI34"/>
      <c r="GPJ34"/>
      <c r="GPK34"/>
      <c r="GPL34"/>
      <c r="GPM34"/>
      <c r="GPN34"/>
      <c r="GPO34"/>
      <c r="GPP34"/>
      <c r="GPQ34"/>
      <c r="GPR34"/>
      <c r="GPS34"/>
      <c r="GPT34"/>
      <c r="GPU34"/>
      <c r="GPV34"/>
      <c r="GPW34"/>
      <c r="GPX34"/>
      <c r="GPY34"/>
      <c r="GPZ34"/>
      <c r="GQA34"/>
      <c r="GQB34"/>
      <c r="GQC34"/>
      <c r="GQD34"/>
      <c r="GQE34"/>
      <c r="GQF34"/>
      <c r="GQG34"/>
      <c r="GQH34"/>
      <c r="GQI34"/>
      <c r="GQJ34"/>
      <c r="GQK34"/>
      <c r="GQL34"/>
      <c r="GQM34"/>
      <c r="GQN34"/>
      <c r="GQO34"/>
      <c r="GQP34"/>
      <c r="GQQ34"/>
      <c r="GQR34"/>
      <c r="GQS34"/>
      <c r="GQT34"/>
      <c r="GQU34"/>
      <c r="GQV34"/>
      <c r="GQW34"/>
      <c r="GQX34"/>
      <c r="GQY34"/>
      <c r="GQZ34"/>
      <c r="GRA34"/>
      <c r="GRB34"/>
      <c r="GRC34"/>
      <c r="GRD34"/>
      <c r="GRE34"/>
      <c r="GRF34"/>
      <c r="GRG34"/>
      <c r="GRH34"/>
      <c r="GRI34"/>
      <c r="GRJ34"/>
      <c r="GRK34"/>
      <c r="GRL34"/>
      <c r="GRM34"/>
      <c r="GRN34"/>
      <c r="GRO34"/>
      <c r="GRP34"/>
      <c r="GRQ34"/>
      <c r="GRR34"/>
      <c r="GRS34"/>
      <c r="GRT34"/>
      <c r="GRU34"/>
      <c r="GRV34"/>
      <c r="GRW34"/>
      <c r="GRX34"/>
      <c r="GRY34"/>
      <c r="GRZ34"/>
      <c r="GSA34"/>
      <c r="GSB34"/>
      <c r="GSC34"/>
      <c r="GSD34"/>
      <c r="GSE34"/>
      <c r="GSF34"/>
      <c r="GSG34"/>
      <c r="GSH34"/>
      <c r="GSI34"/>
      <c r="GSJ34"/>
      <c r="GSK34"/>
      <c r="GSL34"/>
      <c r="GSM34"/>
      <c r="GSN34"/>
      <c r="GSO34"/>
      <c r="GSP34"/>
      <c r="GSQ34"/>
      <c r="GSR34"/>
      <c r="GSS34"/>
      <c r="GST34"/>
      <c r="GSU34"/>
      <c r="GSV34"/>
      <c r="GSW34"/>
      <c r="GSX34"/>
      <c r="GSY34"/>
      <c r="GSZ34"/>
      <c r="GTA34"/>
      <c r="GTB34"/>
      <c r="GTC34"/>
      <c r="GTD34"/>
      <c r="GTE34"/>
      <c r="GTF34"/>
      <c r="GTG34"/>
      <c r="GTH34"/>
      <c r="GTI34"/>
      <c r="GTJ34"/>
      <c r="GTK34"/>
      <c r="GTL34"/>
      <c r="GTM34"/>
      <c r="GTN34"/>
      <c r="GTO34"/>
      <c r="GTP34"/>
      <c r="GTQ34"/>
      <c r="GTR34"/>
      <c r="GTS34"/>
      <c r="GTT34"/>
      <c r="GTU34"/>
      <c r="GTV34"/>
      <c r="GTW34"/>
      <c r="GTX34"/>
      <c r="GTY34"/>
      <c r="GTZ34"/>
      <c r="GUA34"/>
      <c r="GUB34"/>
      <c r="GUC34"/>
      <c r="GUD34"/>
      <c r="GUE34"/>
      <c r="GUF34"/>
      <c r="GUG34"/>
      <c r="GUH34"/>
      <c r="GUI34"/>
      <c r="GUJ34"/>
      <c r="GUK34"/>
      <c r="GUL34"/>
      <c r="GUM34"/>
      <c r="GUN34"/>
      <c r="GUO34"/>
      <c r="GUP34"/>
      <c r="GUQ34"/>
      <c r="GUR34"/>
      <c r="GUS34"/>
      <c r="GUT34"/>
      <c r="GUU34"/>
      <c r="GUV34"/>
      <c r="GUW34"/>
      <c r="GUX34"/>
      <c r="GUY34"/>
      <c r="GUZ34"/>
      <c r="GVA34"/>
      <c r="GVB34"/>
      <c r="GVC34"/>
      <c r="GVD34"/>
      <c r="GVE34"/>
      <c r="GVF34"/>
      <c r="GVG34"/>
      <c r="GVH34"/>
      <c r="GVI34"/>
      <c r="GVJ34"/>
      <c r="GVK34"/>
      <c r="GVL34"/>
      <c r="GVM34"/>
      <c r="GVN34"/>
      <c r="GVO34"/>
      <c r="GVP34"/>
      <c r="GVQ34"/>
      <c r="GVR34"/>
      <c r="GVS34"/>
      <c r="GVT34"/>
      <c r="GVU34"/>
      <c r="GVV34"/>
      <c r="GVW34"/>
      <c r="GVX34"/>
      <c r="GVY34"/>
      <c r="GVZ34"/>
      <c r="GWA34"/>
      <c r="GWB34"/>
      <c r="GWC34"/>
      <c r="GWD34"/>
      <c r="GWE34"/>
      <c r="GWF34"/>
      <c r="GWG34"/>
      <c r="GWH34"/>
      <c r="GWI34"/>
      <c r="GWJ34"/>
      <c r="GWK34"/>
      <c r="GWL34"/>
      <c r="GWM34"/>
      <c r="GWN34"/>
      <c r="GWO34"/>
      <c r="GWP34"/>
      <c r="GWQ34"/>
      <c r="GWR34"/>
      <c r="GWS34"/>
      <c r="GWT34"/>
      <c r="GWU34"/>
      <c r="GWV34"/>
      <c r="GWW34"/>
      <c r="GWX34"/>
      <c r="GWY34"/>
      <c r="GWZ34"/>
      <c r="GXA34"/>
      <c r="GXB34"/>
      <c r="GXC34"/>
      <c r="GXD34"/>
      <c r="GXE34"/>
      <c r="GXF34"/>
      <c r="GXG34"/>
      <c r="GXH34"/>
      <c r="GXI34"/>
      <c r="GXJ34"/>
      <c r="GXK34"/>
      <c r="GXL34"/>
      <c r="GXM34"/>
      <c r="GXN34"/>
      <c r="GXO34"/>
      <c r="GXP34"/>
      <c r="GXQ34"/>
      <c r="GXR34"/>
      <c r="GXS34"/>
      <c r="GXT34"/>
      <c r="GXU34"/>
      <c r="GXV34"/>
      <c r="GXW34"/>
      <c r="GXX34"/>
      <c r="GXY34"/>
      <c r="GXZ34"/>
      <c r="GYA34"/>
      <c r="GYB34"/>
      <c r="GYC34"/>
      <c r="GYD34"/>
      <c r="GYE34"/>
      <c r="GYF34"/>
      <c r="GYG34"/>
      <c r="GYH34"/>
      <c r="GYI34"/>
      <c r="GYJ34"/>
      <c r="GYK34"/>
      <c r="GYL34"/>
      <c r="GYM34"/>
      <c r="GYN34"/>
      <c r="GYO34"/>
      <c r="GYP34"/>
      <c r="GYQ34"/>
      <c r="GYR34"/>
      <c r="GYS34"/>
      <c r="GYT34"/>
      <c r="GYU34"/>
      <c r="GYV34"/>
      <c r="GYW34"/>
      <c r="GYX34"/>
      <c r="GYY34"/>
      <c r="GYZ34"/>
      <c r="GZA34"/>
      <c r="GZB34"/>
      <c r="GZC34"/>
      <c r="GZD34"/>
      <c r="GZE34"/>
      <c r="GZF34"/>
      <c r="GZG34"/>
      <c r="GZH34"/>
      <c r="GZI34"/>
      <c r="GZJ34"/>
      <c r="GZK34"/>
      <c r="GZL34"/>
      <c r="GZM34"/>
      <c r="GZN34"/>
      <c r="GZO34"/>
      <c r="GZP34"/>
      <c r="GZQ34"/>
      <c r="GZR34"/>
      <c r="GZS34"/>
      <c r="GZT34"/>
      <c r="GZU34"/>
      <c r="GZV34"/>
      <c r="GZW34"/>
      <c r="GZX34"/>
      <c r="GZY34"/>
      <c r="GZZ34"/>
      <c r="HAA34"/>
      <c r="HAB34"/>
      <c r="HAC34"/>
      <c r="HAD34"/>
      <c r="HAE34"/>
      <c r="HAF34"/>
      <c r="HAG34"/>
      <c r="HAH34"/>
      <c r="HAI34"/>
      <c r="HAJ34"/>
      <c r="HAK34"/>
      <c r="HAL34"/>
      <c r="HAM34"/>
      <c r="HAN34"/>
      <c r="HAO34"/>
      <c r="HAP34"/>
      <c r="HAQ34"/>
      <c r="HAR34"/>
      <c r="HAS34"/>
      <c r="HAT34"/>
      <c r="HAU34"/>
      <c r="HAV34"/>
      <c r="HAW34"/>
      <c r="HAX34"/>
      <c r="HAY34"/>
      <c r="HAZ34"/>
      <c r="HBA34"/>
      <c r="HBB34"/>
      <c r="HBC34"/>
      <c r="HBD34"/>
      <c r="HBE34"/>
      <c r="HBF34"/>
      <c r="HBG34"/>
      <c r="HBH34"/>
      <c r="HBI34"/>
      <c r="HBJ34"/>
      <c r="HBK34"/>
      <c r="HBL34"/>
      <c r="HBM34"/>
      <c r="HBN34"/>
      <c r="HBO34"/>
      <c r="HBP34"/>
      <c r="HBQ34"/>
      <c r="HBR34"/>
      <c r="HBS34"/>
      <c r="HBT34"/>
      <c r="HBU34"/>
      <c r="HBV34"/>
      <c r="HBW34"/>
      <c r="HBX34"/>
      <c r="HBY34"/>
      <c r="HBZ34"/>
      <c r="HCA34"/>
      <c r="HCB34"/>
      <c r="HCC34"/>
      <c r="HCD34"/>
      <c r="HCE34"/>
      <c r="HCF34"/>
      <c r="HCG34"/>
      <c r="HCH34"/>
      <c r="HCI34"/>
      <c r="HCJ34"/>
      <c r="HCK34"/>
      <c r="HCL34"/>
      <c r="HCM34"/>
      <c r="HCN34"/>
      <c r="HCO34"/>
      <c r="HCP34"/>
      <c r="HCQ34"/>
      <c r="HCR34"/>
      <c r="HCS34"/>
      <c r="HCT34"/>
      <c r="HCU34"/>
      <c r="HCV34"/>
      <c r="HCW34"/>
      <c r="HCX34"/>
      <c r="HCY34"/>
      <c r="HCZ34"/>
      <c r="HDA34"/>
      <c r="HDB34"/>
      <c r="HDC34"/>
      <c r="HDD34"/>
      <c r="HDE34"/>
      <c r="HDF34"/>
      <c r="HDG34"/>
      <c r="HDH34"/>
      <c r="HDI34"/>
      <c r="HDJ34"/>
      <c r="HDK34"/>
      <c r="HDL34"/>
      <c r="HDM34"/>
      <c r="HDN34"/>
      <c r="HDO34"/>
      <c r="HDP34"/>
      <c r="HDQ34"/>
      <c r="HDR34"/>
      <c r="HDS34"/>
      <c r="HDT34"/>
      <c r="HDU34"/>
      <c r="HDV34"/>
      <c r="HDW34"/>
      <c r="HDX34"/>
      <c r="HDY34"/>
      <c r="HDZ34"/>
      <c r="HEA34"/>
      <c r="HEB34"/>
      <c r="HEC34"/>
      <c r="HED34"/>
      <c r="HEE34"/>
      <c r="HEF34"/>
      <c r="HEG34"/>
      <c r="HEH34"/>
      <c r="HEI34"/>
      <c r="HEJ34"/>
      <c r="HEK34"/>
      <c r="HEL34"/>
      <c r="HEM34"/>
      <c r="HEN34"/>
      <c r="HEO34"/>
      <c r="HEP34"/>
      <c r="HEQ34"/>
      <c r="HER34"/>
      <c r="HES34"/>
      <c r="HET34"/>
      <c r="HEU34"/>
      <c r="HEV34"/>
      <c r="HEW34"/>
      <c r="HEX34"/>
      <c r="HEY34"/>
      <c r="HEZ34"/>
      <c r="HFA34"/>
      <c r="HFB34"/>
      <c r="HFC34"/>
      <c r="HFD34"/>
      <c r="HFE34"/>
      <c r="HFF34"/>
      <c r="HFG34"/>
      <c r="HFH34"/>
      <c r="HFI34"/>
      <c r="HFJ34"/>
      <c r="HFK34"/>
      <c r="HFL34"/>
      <c r="HFM34"/>
      <c r="HFN34"/>
      <c r="HFO34"/>
      <c r="HFP34"/>
      <c r="HFQ34"/>
      <c r="HFR34"/>
      <c r="HFS34"/>
      <c r="HFT34"/>
      <c r="HFU34"/>
      <c r="HFV34"/>
      <c r="HFW34"/>
      <c r="HFX34"/>
      <c r="HFY34"/>
      <c r="HFZ34"/>
      <c r="HGA34"/>
      <c r="HGB34"/>
      <c r="HGC34"/>
      <c r="HGD34"/>
      <c r="HGE34"/>
      <c r="HGF34"/>
      <c r="HGG34"/>
      <c r="HGH34"/>
      <c r="HGI34"/>
      <c r="HGJ34"/>
      <c r="HGK34"/>
      <c r="HGL34"/>
      <c r="HGM34"/>
      <c r="HGN34"/>
      <c r="HGO34"/>
      <c r="HGP34"/>
      <c r="HGQ34"/>
      <c r="HGR34"/>
      <c r="HGS34"/>
      <c r="HGT34"/>
      <c r="HGU34"/>
      <c r="HGV34"/>
      <c r="HGW34"/>
      <c r="HGX34"/>
      <c r="HGY34"/>
      <c r="HGZ34"/>
      <c r="HHA34"/>
      <c r="HHB34"/>
      <c r="HHC34"/>
      <c r="HHD34"/>
      <c r="HHE34"/>
      <c r="HHF34"/>
      <c r="HHG34"/>
      <c r="HHH34"/>
      <c r="HHI34"/>
      <c r="HHJ34"/>
      <c r="HHK34"/>
      <c r="HHL34"/>
      <c r="HHM34"/>
      <c r="HHN34"/>
      <c r="HHO34"/>
      <c r="HHP34"/>
      <c r="HHQ34"/>
      <c r="HHR34"/>
      <c r="HHS34"/>
      <c r="HHT34"/>
      <c r="HHU34"/>
      <c r="HHV34"/>
      <c r="HHW34"/>
      <c r="HHX34"/>
      <c r="HHY34"/>
      <c r="HHZ34"/>
      <c r="HIA34"/>
      <c r="HIB34"/>
      <c r="HIC34"/>
      <c r="HID34"/>
      <c r="HIE34"/>
      <c r="HIF34"/>
      <c r="HIG34"/>
      <c r="HIH34"/>
      <c r="HII34"/>
      <c r="HIJ34"/>
      <c r="HIK34"/>
      <c r="HIL34"/>
      <c r="HIM34"/>
      <c r="HIN34"/>
      <c r="HIO34"/>
      <c r="HIP34"/>
      <c r="HIQ34"/>
      <c r="HIR34"/>
      <c r="HIS34"/>
      <c r="HIT34"/>
      <c r="HIU34"/>
      <c r="HIV34"/>
      <c r="HIW34"/>
      <c r="HIX34"/>
      <c r="HIY34"/>
      <c r="HIZ34"/>
      <c r="HJA34"/>
      <c r="HJB34"/>
      <c r="HJC34"/>
      <c r="HJD34"/>
      <c r="HJE34"/>
      <c r="HJF34"/>
      <c r="HJG34"/>
      <c r="HJH34"/>
      <c r="HJI34"/>
      <c r="HJJ34"/>
      <c r="HJK34"/>
      <c r="HJL34"/>
      <c r="HJM34"/>
      <c r="HJN34"/>
      <c r="HJO34"/>
      <c r="HJP34"/>
      <c r="HJQ34"/>
      <c r="HJR34"/>
      <c r="HJS34"/>
      <c r="HJT34"/>
    </row>
    <row r="35" spans="1:5688" x14ac:dyDescent="0.45">
      <c r="A35"/>
      <c r="B35"/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  <c r="AML35"/>
      <c r="AMM35"/>
      <c r="AMN35"/>
      <c r="AMO35"/>
      <c r="AMP35"/>
      <c r="AMQ35"/>
      <c r="AMR35"/>
      <c r="AMS35"/>
      <c r="AMT35"/>
      <c r="AMU35"/>
      <c r="AMV35"/>
      <c r="AMW35"/>
      <c r="AMX35"/>
      <c r="AMY35"/>
      <c r="AMZ35"/>
      <c r="ANA35"/>
      <c r="ANB35"/>
      <c r="ANC35"/>
      <c r="AND35"/>
      <c r="ANE35"/>
      <c r="ANF35"/>
      <c r="ANG35"/>
      <c r="ANH35"/>
      <c r="ANI35"/>
      <c r="ANJ35"/>
      <c r="ANK35"/>
      <c r="ANL35"/>
      <c r="ANM35"/>
      <c r="ANN35"/>
      <c r="ANO35"/>
      <c r="ANP35"/>
      <c r="ANQ35"/>
      <c r="ANR35"/>
      <c r="ANS35"/>
      <c r="ANT35"/>
      <c r="ANU35"/>
      <c r="ANV35"/>
      <c r="ANW35"/>
      <c r="ANX35"/>
      <c r="ANY35"/>
      <c r="ANZ35"/>
      <c r="AOA35"/>
      <c r="AOB35"/>
      <c r="AOC35"/>
      <c r="AOD35"/>
      <c r="AOE35"/>
      <c r="AOF35"/>
      <c r="AOG35"/>
      <c r="AOH35"/>
      <c r="AOI35"/>
      <c r="AOJ35"/>
      <c r="AOK35"/>
      <c r="AOL35"/>
      <c r="AOM35"/>
      <c r="AON35"/>
      <c r="AOO35"/>
      <c r="AOP35"/>
      <c r="AOQ35"/>
      <c r="AOR35"/>
      <c r="AOS35"/>
      <c r="AOT35"/>
      <c r="AOU35"/>
      <c r="AOV35"/>
      <c r="AOW35"/>
      <c r="AOX35"/>
      <c r="AOY35"/>
      <c r="AOZ35"/>
      <c r="APA35"/>
      <c r="APB35"/>
      <c r="APC35"/>
      <c r="APD35"/>
      <c r="APE35"/>
      <c r="APF35"/>
      <c r="APG35"/>
      <c r="APH35"/>
      <c r="API35"/>
      <c r="APJ35"/>
      <c r="APK35"/>
      <c r="APL35"/>
      <c r="APM35"/>
      <c r="APN35"/>
      <c r="APO35"/>
      <c r="APP35"/>
      <c r="APQ35"/>
      <c r="APR35"/>
      <c r="APS35"/>
      <c r="APT35"/>
      <c r="APU35"/>
      <c r="APV35"/>
      <c r="APW35"/>
      <c r="APX35"/>
      <c r="APY35"/>
      <c r="APZ35"/>
      <c r="AQA35"/>
      <c r="AQB35"/>
      <c r="AQC35"/>
      <c r="AQD35"/>
      <c r="AQE35"/>
      <c r="AQF35"/>
      <c r="AQG35"/>
      <c r="AQH35"/>
      <c r="AQI35"/>
      <c r="AQJ35"/>
      <c r="AQK35"/>
      <c r="AQL35"/>
      <c r="AQM35"/>
      <c r="AQN35"/>
      <c r="AQO35"/>
      <c r="AQP35"/>
      <c r="AQQ35"/>
      <c r="AQR35"/>
      <c r="AQS35"/>
      <c r="AQT35"/>
      <c r="AQU35"/>
      <c r="AQV35"/>
      <c r="AQW35"/>
      <c r="AQX35"/>
      <c r="AQY35"/>
      <c r="AQZ35"/>
      <c r="ARA35"/>
      <c r="ARB35"/>
      <c r="ARC35"/>
      <c r="ARD35"/>
      <c r="ARE35"/>
      <c r="ARF35"/>
      <c r="ARG35"/>
      <c r="ARH35"/>
      <c r="ARI35"/>
      <c r="ARJ35"/>
      <c r="ARK35"/>
      <c r="ARL35"/>
      <c r="ARM35"/>
      <c r="ARN35"/>
      <c r="ARO35"/>
      <c r="ARP35"/>
      <c r="ARQ35"/>
      <c r="ARR35"/>
      <c r="ARS35"/>
      <c r="ART35"/>
      <c r="ARU35"/>
      <c r="ARV35"/>
      <c r="ARW35"/>
      <c r="ARX35"/>
      <c r="ARY35"/>
      <c r="ARZ35"/>
      <c r="ASA35"/>
      <c r="ASB35"/>
      <c r="ASC35"/>
      <c r="ASD35"/>
      <c r="ASE35"/>
      <c r="ASF35"/>
      <c r="ASG35"/>
      <c r="ASH35"/>
      <c r="ASI35"/>
      <c r="ASJ35"/>
      <c r="ASK35"/>
      <c r="ASL35"/>
      <c r="ASM35"/>
      <c r="ASN35"/>
      <c r="ASO35"/>
      <c r="ASP35"/>
      <c r="ASQ35"/>
      <c r="ASR35"/>
      <c r="ASS35"/>
      <c r="AST35"/>
      <c r="ASU35"/>
      <c r="ASV35"/>
      <c r="ASW35"/>
      <c r="ASX35"/>
      <c r="ASY35"/>
      <c r="ASZ35"/>
      <c r="ATA35"/>
      <c r="ATB35"/>
      <c r="ATC35"/>
      <c r="ATD35"/>
      <c r="ATE35"/>
      <c r="ATF35"/>
      <c r="ATG35"/>
      <c r="ATH35"/>
      <c r="ATI35"/>
      <c r="ATJ35"/>
      <c r="ATK35"/>
      <c r="ATL35"/>
      <c r="ATM35"/>
      <c r="ATN35"/>
      <c r="ATO35"/>
      <c r="ATP35"/>
      <c r="ATQ35"/>
      <c r="ATR35"/>
      <c r="ATS35"/>
      <c r="ATT35"/>
      <c r="ATU35"/>
      <c r="ATV35"/>
      <c r="ATW35"/>
      <c r="ATX35"/>
      <c r="ATY35"/>
      <c r="ATZ35"/>
      <c r="AUA35"/>
      <c r="AUB35"/>
      <c r="AUC35"/>
      <c r="AUD35"/>
      <c r="AUE35"/>
      <c r="AUF35"/>
      <c r="AUG35"/>
      <c r="AUH35"/>
      <c r="AUI35"/>
      <c r="AUJ35"/>
      <c r="AUK35"/>
      <c r="AUL35"/>
      <c r="AUM35"/>
      <c r="AUN35"/>
      <c r="AUO35"/>
      <c r="AUP35"/>
      <c r="AUQ35"/>
      <c r="AUR35"/>
      <c r="AUS35"/>
      <c r="AUT35"/>
      <c r="AUU35"/>
      <c r="AUV35"/>
      <c r="AUW35"/>
      <c r="AUX35"/>
      <c r="AUY35"/>
      <c r="AUZ35"/>
      <c r="AVA35"/>
      <c r="AVB35"/>
      <c r="AVC35"/>
      <c r="AVD35"/>
      <c r="AVE35"/>
      <c r="AVF35"/>
      <c r="AVG35"/>
      <c r="AVH35"/>
      <c r="AVI35"/>
      <c r="AVJ35"/>
      <c r="AVK35"/>
      <c r="AVL35"/>
      <c r="AVM35"/>
      <c r="AVN35"/>
      <c r="AVO35"/>
      <c r="AVP35"/>
      <c r="AVQ35"/>
      <c r="AVR35"/>
      <c r="AVS35"/>
      <c r="AVT35"/>
      <c r="AVU35"/>
      <c r="AVV35"/>
      <c r="AVW35"/>
      <c r="AVX35"/>
      <c r="AVY35"/>
      <c r="AVZ35"/>
      <c r="AWA35"/>
      <c r="AWB35"/>
      <c r="AWC35"/>
      <c r="AWD35"/>
      <c r="AWE35"/>
      <c r="AWF35"/>
      <c r="AWG35"/>
      <c r="AWH35"/>
      <c r="AWI35"/>
      <c r="AWJ35"/>
      <c r="AWK35"/>
      <c r="AWL35"/>
      <c r="AWM35"/>
      <c r="AWN35"/>
      <c r="AWO35"/>
      <c r="AWP35"/>
      <c r="AWQ35"/>
      <c r="AWR35"/>
      <c r="AWS35"/>
      <c r="AWT35"/>
      <c r="AWU35"/>
      <c r="AWV35"/>
      <c r="AWW35"/>
      <c r="AWX35"/>
      <c r="AWY35"/>
      <c r="AWZ35"/>
      <c r="AXA35"/>
      <c r="AXB35"/>
      <c r="AXC35"/>
      <c r="AXD35"/>
      <c r="AXE35"/>
      <c r="AXF35"/>
      <c r="AXG35"/>
      <c r="AXH35"/>
      <c r="AXI35"/>
      <c r="AXJ35"/>
      <c r="AXK35"/>
      <c r="AXL35"/>
      <c r="AXM35"/>
      <c r="AXN35"/>
      <c r="AXO35"/>
      <c r="AXP35"/>
      <c r="AXQ35"/>
      <c r="AXR35"/>
      <c r="AXS35"/>
      <c r="AXT35"/>
      <c r="AXU35"/>
      <c r="AXV35"/>
      <c r="AXW35"/>
      <c r="AXX35"/>
      <c r="AXY35"/>
      <c r="AXZ35"/>
      <c r="AYA35"/>
      <c r="AYB35"/>
      <c r="AYC35"/>
      <c r="AYD35"/>
      <c r="AYE35"/>
      <c r="AYF35"/>
      <c r="AYG35"/>
      <c r="AYH35"/>
      <c r="AYI35"/>
      <c r="AYJ35"/>
      <c r="AYK35"/>
      <c r="AYL35"/>
      <c r="AYM35"/>
      <c r="AYN35"/>
      <c r="AYO35"/>
      <c r="AYP35"/>
      <c r="AYQ35"/>
      <c r="AYR35"/>
      <c r="AYS35"/>
      <c r="AYT35"/>
      <c r="AYU35"/>
      <c r="AYV35"/>
      <c r="AYW35"/>
      <c r="AYX35"/>
      <c r="AYY35"/>
      <c r="AYZ35"/>
      <c r="AZA35"/>
      <c r="AZB35"/>
      <c r="AZC35"/>
      <c r="AZD35"/>
      <c r="AZE35"/>
      <c r="AZF35"/>
      <c r="AZG35"/>
      <c r="AZH35"/>
      <c r="AZI35"/>
      <c r="AZJ35"/>
      <c r="AZK35"/>
      <c r="AZL35"/>
      <c r="AZM35"/>
      <c r="AZN35"/>
      <c r="AZO35"/>
      <c r="AZP35"/>
      <c r="AZQ35"/>
      <c r="AZR35"/>
      <c r="AZS35"/>
      <c r="AZT35"/>
      <c r="AZU35"/>
      <c r="AZV35"/>
      <c r="AZW35"/>
      <c r="AZX35"/>
      <c r="AZY35"/>
      <c r="AZZ35"/>
      <c r="BAA35"/>
      <c r="BAB35"/>
      <c r="BAC35"/>
      <c r="BAD35"/>
      <c r="BAE35"/>
      <c r="BAF35"/>
      <c r="BAG35"/>
      <c r="BAH35"/>
      <c r="BAI35"/>
      <c r="BAJ35"/>
      <c r="BAK35"/>
      <c r="BAL35"/>
      <c r="BAM35"/>
      <c r="BAN35"/>
      <c r="BAO35"/>
      <c r="BAP35"/>
      <c r="BAQ35"/>
      <c r="BAR35"/>
      <c r="BAS35"/>
      <c r="BAT35"/>
      <c r="BAU35"/>
      <c r="BAV35"/>
      <c r="BAW35"/>
      <c r="BAX35"/>
      <c r="BAY35"/>
      <c r="BAZ35"/>
      <c r="BBA35"/>
      <c r="BBB35"/>
      <c r="BBC35"/>
      <c r="BBD35"/>
      <c r="BBE35"/>
      <c r="BBF35"/>
      <c r="BBG35"/>
      <c r="BBH35"/>
      <c r="BBI35"/>
      <c r="BBJ35"/>
      <c r="BBK35"/>
      <c r="BBL35"/>
      <c r="BBM35"/>
      <c r="BBN35"/>
      <c r="BBO35"/>
      <c r="BBP35"/>
      <c r="BBQ35"/>
      <c r="BBR35"/>
      <c r="BBS35"/>
      <c r="BBT35"/>
      <c r="BBU35"/>
      <c r="BBV35"/>
      <c r="BBW35"/>
      <c r="BBX35"/>
      <c r="BBY35"/>
      <c r="BBZ35"/>
      <c r="BCA35"/>
      <c r="BCB35"/>
      <c r="BCC35"/>
      <c r="BCD35"/>
      <c r="BCE35"/>
      <c r="BCF35"/>
      <c r="BCG35"/>
      <c r="BCH35"/>
      <c r="BCI35"/>
      <c r="BCJ35"/>
      <c r="BCK35"/>
      <c r="BCL35"/>
      <c r="BCM35"/>
      <c r="BCN35"/>
      <c r="BCO35"/>
      <c r="BCP35"/>
      <c r="BCQ35"/>
      <c r="BCR35"/>
      <c r="BCS35"/>
      <c r="BCT35"/>
      <c r="BCU35"/>
      <c r="BCV35"/>
      <c r="BCW35"/>
      <c r="BCX35"/>
      <c r="BCY35"/>
      <c r="BCZ35"/>
      <c r="BDA35"/>
      <c r="BDB35"/>
      <c r="BDC35"/>
      <c r="BDD35"/>
      <c r="BDE35"/>
      <c r="BDF35"/>
      <c r="BDG35"/>
      <c r="BDH35"/>
      <c r="BDI35"/>
      <c r="BDJ35"/>
      <c r="BDK35"/>
      <c r="BDL35"/>
      <c r="BDM35"/>
      <c r="BDN35"/>
      <c r="BDO35"/>
      <c r="BDP35"/>
      <c r="BDQ35"/>
      <c r="BDR35"/>
      <c r="BDS35"/>
      <c r="BDT35"/>
      <c r="BDU35"/>
      <c r="BDV35"/>
      <c r="BDW35"/>
      <c r="BDX35"/>
      <c r="BDY35"/>
      <c r="BDZ35"/>
      <c r="BEA35"/>
      <c r="BEB35"/>
      <c r="BEC35"/>
      <c r="BED35"/>
      <c r="BEE35"/>
      <c r="BEF35"/>
      <c r="BEG35"/>
      <c r="BEH35"/>
      <c r="BEI35"/>
      <c r="BEJ35"/>
      <c r="BEK35"/>
      <c r="BEL35"/>
      <c r="BEM35"/>
      <c r="BEN35"/>
      <c r="BEO35"/>
      <c r="BEP35"/>
      <c r="BEQ35"/>
      <c r="BER35"/>
      <c r="BES35"/>
      <c r="BET35"/>
      <c r="BEU35"/>
      <c r="BEV35"/>
      <c r="BEW35"/>
      <c r="BEX35"/>
      <c r="BEY35"/>
      <c r="BEZ35"/>
      <c r="BFA35"/>
      <c r="BFB35"/>
      <c r="BFC35"/>
      <c r="BFD35"/>
      <c r="BFE35"/>
      <c r="BFF35"/>
      <c r="BFG35"/>
      <c r="BFH35"/>
      <c r="BFI35"/>
      <c r="BFJ35"/>
      <c r="BFK35"/>
      <c r="BFL35"/>
      <c r="BFM35"/>
      <c r="BFN35"/>
      <c r="BFO35"/>
      <c r="BFP35"/>
      <c r="BFQ35"/>
      <c r="BFR35"/>
      <c r="BFS35"/>
      <c r="BFT35"/>
      <c r="BFU35"/>
      <c r="BFV35"/>
      <c r="BFW35"/>
      <c r="BFX35"/>
      <c r="BFY35"/>
      <c r="BFZ35"/>
      <c r="BGA35"/>
      <c r="BGB35"/>
      <c r="BGC35"/>
      <c r="BGD35"/>
      <c r="BGE35"/>
      <c r="BGF35"/>
      <c r="BGG35"/>
      <c r="BGH35"/>
      <c r="BGI35"/>
      <c r="BGJ35"/>
      <c r="BGK35"/>
      <c r="BGL35"/>
      <c r="BGM35"/>
      <c r="BGN35"/>
      <c r="BGO35"/>
      <c r="BGP35"/>
      <c r="BGQ35"/>
      <c r="BGR35"/>
      <c r="BGS35"/>
      <c r="BGT35"/>
      <c r="BGU35"/>
      <c r="BGV35"/>
      <c r="BGW35"/>
      <c r="BGX35"/>
      <c r="BGY35"/>
      <c r="BGZ35"/>
      <c r="BHA35"/>
      <c r="BHB35"/>
      <c r="BHC35"/>
      <c r="BHD35"/>
      <c r="BHE35"/>
      <c r="BHF35"/>
      <c r="BHG35"/>
      <c r="BHH35"/>
      <c r="BHI35"/>
      <c r="BHJ35"/>
      <c r="BHK35"/>
      <c r="BHL35"/>
      <c r="BHM35"/>
      <c r="BHN35"/>
      <c r="BHO35"/>
      <c r="BHP35"/>
      <c r="BHQ35"/>
      <c r="BHR35"/>
      <c r="BHS35"/>
      <c r="BHT35"/>
      <c r="BHU35"/>
      <c r="BHV35"/>
      <c r="BHW35"/>
      <c r="BHX35"/>
      <c r="BHY35"/>
      <c r="BHZ35"/>
      <c r="BIA35"/>
      <c r="BIB35"/>
      <c r="BIC35"/>
      <c r="BID35"/>
      <c r="BIE35"/>
      <c r="BIF35"/>
      <c r="BIG35"/>
      <c r="BIH35"/>
      <c r="BII35"/>
      <c r="BIJ35"/>
      <c r="BIK35"/>
      <c r="BIL35"/>
      <c r="BIM35"/>
      <c r="BIN35"/>
      <c r="BIO35"/>
      <c r="BIP35"/>
      <c r="BIQ35"/>
      <c r="BIR35"/>
      <c r="BIS35"/>
      <c r="BIT35"/>
      <c r="BIU35"/>
      <c r="BIV35"/>
      <c r="BIW35"/>
      <c r="BIX35"/>
      <c r="BIY35"/>
      <c r="BIZ35"/>
      <c r="BJA35"/>
      <c r="BJB35"/>
      <c r="BJC35"/>
      <c r="BJD35"/>
      <c r="BJE35"/>
      <c r="BJF35"/>
      <c r="BJG35"/>
      <c r="BJH35"/>
      <c r="BJI35"/>
      <c r="BJJ35"/>
      <c r="BJK35"/>
      <c r="BJL35"/>
      <c r="BJM35"/>
      <c r="BJN35"/>
      <c r="BJO35"/>
      <c r="BJP35"/>
      <c r="BJQ35"/>
      <c r="BJR35"/>
      <c r="BJS35"/>
      <c r="BJT35"/>
      <c r="BJU35"/>
      <c r="BJV35"/>
      <c r="BJW35"/>
      <c r="BJX35"/>
      <c r="BJY35"/>
      <c r="BJZ35"/>
      <c r="BKA35"/>
      <c r="BKB35"/>
      <c r="BKC35"/>
      <c r="BKD35"/>
      <c r="BKE35"/>
      <c r="BKF35"/>
      <c r="BKG35"/>
      <c r="BKH35"/>
      <c r="BKI35"/>
      <c r="BKJ35"/>
      <c r="BKK35"/>
      <c r="BKL35"/>
      <c r="BKM35"/>
      <c r="BKN35"/>
      <c r="BKO35"/>
      <c r="BKP35"/>
      <c r="BKQ35"/>
      <c r="BKR35"/>
      <c r="BKS35"/>
      <c r="BKT35"/>
      <c r="BKU35"/>
      <c r="BKV35"/>
      <c r="BKW35"/>
      <c r="BKX35"/>
      <c r="BKY35"/>
      <c r="BKZ35"/>
      <c r="BLA35"/>
      <c r="BLB35"/>
      <c r="BLC35"/>
      <c r="BLD35"/>
      <c r="BLE35"/>
      <c r="BLF35"/>
      <c r="BLG35"/>
      <c r="BLH35"/>
      <c r="BLI35"/>
      <c r="BLJ35"/>
      <c r="BLK35"/>
      <c r="BLL35"/>
      <c r="BLM35"/>
      <c r="BLN35"/>
      <c r="BLO35"/>
      <c r="BLP35"/>
      <c r="BLQ35"/>
      <c r="BLR35"/>
      <c r="BLS35"/>
      <c r="BLT35"/>
      <c r="BLU35"/>
      <c r="BLV35"/>
      <c r="BLW35"/>
      <c r="BLX35"/>
      <c r="BLY35"/>
      <c r="BLZ35"/>
      <c r="BMA35"/>
      <c r="BMB35"/>
      <c r="BMC35"/>
      <c r="BMD35"/>
      <c r="BME35"/>
      <c r="BMF35"/>
      <c r="BMG35"/>
      <c r="BMH35"/>
      <c r="BMI35"/>
      <c r="BMJ35"/>
      <c r="BMK35"/>
      <c r="BML35"/>
      <c r="BMM35"/>
      <c r="BMN35"/>
      <c r="BMO35"/>
      <c r="BMP35"/>
      <c r="BMQ35"/>
      <c r="BMR35"/>
      <c r="BMS35"/>
      <c r="BMT35"/>
      <c r="BMU35"/>
      <c r="BMV35"/>
      <c r="BMW35"/>
      <c r="BMX35"/>
      <c r="BMY35"/>
      <c r="BMZ35"/>
      <c r="BNA35"/>
      <c r="BNB35"/>
      <c r="BNC35"/>
      <c r="BND35"/>
      <c r="BNE35"/>
      <c r="BNF35"/>
      <c r="BNG35"/>
      <c r="BNH35"/>
      <c r="BNI35"/>
      <c r="BNJ35"/>
      <c r="BNK35"/>
      <c r="BNL35"/>
      <c r="BNM35"/>
      <c r="BNN35"/>
      <c r="BNO35"/>
      <c r="BNP35"/>
      <c r="BNQ35"/>
      <c r="BNR35"/>
      <c r="BNS35"/>
      <c r="BNT35"/>
      <c r="BNU35"/>
      <c r="BNV35"/>
      <c r="BNW35"/>
      <c r="BNX35"/>
      <c r="BNY35"/>
      <c r="BNZ35"/>
      <c r="BOA35"/>
      <c r="BOB35"/>
      <c r="BOC35"/>
      <c r="BOD35"/>
      <c r="BOE35"/>
      <c r="BOF35"/>
      <c r="BOG35"/>
      <c r="BOH35"/>
      <c r="BOI35"/>
      <c r="BOJ35"/>
      <c r="BOK35"/>
      <c r="BOL35"/>
      <c r="BOM35"/>
      <c r="BON35"/>
      <c r="BOO35"/>
      <c r="BOP35"/>
      <c r="BOQ35"/>
      <c r="BOR35"/>
      <c r="BOS35"/>
      <c r="BOT35"/>
      <c r="BOU35"/>
      <c r="BOV35"/>
      <c r="BOW35"/>
      <c r="BOX35"/>
      <c r="BOY35"/>
      <c r="BOZ35"/>
      <c r="BPA35"/>
      <c r="BPB35"/>
      <c r="BPC35"/>
      <c r="BPD35"/>
      <c r="BPE35"/>
      <c r="BPF35"/>
      <c r="BPG35"/>
      <c r="BPH35"/>
      <c r="BPI35"/>
      <c r="BPJ35"/>
      <c r="BPK35"/>
      <c r="BPL35"/>
      <c r="BPM35"/>
      <c r="BPN35"/>
      <c r="BPO35"/>
      <c r="BPP35"/>
      <c r="BPQ35"/>
      <c r="BPR35"/>
      <c r="BPS35"/>
      <c r="BPT35"/>
      <c r="BPU35"/>
      <c r="BPV35"/>
      <c r="BPW35"/>
      <c r="BPX35"/>
      <c r="BPY35"/>
      <c r="BPZ35"/>
      <c r="BQA35"/>
      <c r="BQB35"/>
      <c r="BQC35"/>
      <c r="BQD35"/>
      <c r="BQE35"/>
      <c r="BQF35"/>
      <c r="BQG35"/>
      <c r="BQH35"/>
      <c r="BQI35"/>
      <c r="BQJ35"/>
      <c r="BQK35"/>
      <c r="BQL35"/>
      <c r="BQM35"/>
      <c r="BQN35"/>
      <c r="BQO35"/>
      <c r="BQP35"/>
      <c r="BQQ35"/>
      <c r="BQR35"/>
      <c r="BQS35"/>
      <c r="BQT35"/>
      <c r="BQU35"/>
      <c r="BQV35"/>
      <c r="BQW35"/>
      <c r="BQX35"/>
      <c r="BQY35"/>
      <c r="BQZ35"/>
      <c r="BRA35"/>
      <c r="BRB35"/>
      <c r="BRC35"/>
      <c r="BRD35"/>
      <c r="BRE35"/>
      <c r="BRF35"/>
      <c r="BRG35"/>
      <c r="BRH35"/>
      <c r="BRI35"/>
      <c r="BRJ35"/>
      <c r="BRK35"/>
      <c r="BRL35"/>
      <c r="BRM35"/>
      <c r="BRN35"/>
      <c r="BRO35"/>
      <c r="BRP35"/>
      <c r="BRQ35"/>
      <c r="BRR35"/>
      <c r="BRS35"/>
      <c r="BRT35"/>
      <c r="BRU35"/>
      <c r="BRV35"/>
      <c r="BRW35"/>
      <c r="BRX35"/>
      <c r="BRY35"/>
      <c r="BRZ35"/>
      <c r="BSA35"/>
      <c r="BSB35"/>
      <c r="BSC35"/>
      <c r="BSD35"/>
      <c r="BSE35"/>
      <c r="BSF35"/>
      <c r="BSG35"/>
      <c r="BSH35"/>
      <c r="BSI35"/>
      <c r="BSJ35"/>
      <c r="BSK35"/>
      <c r="BSL35"/>
      <c r="BSM35"/>
      <c r="BSN35"/>
      <c r="BSO35"/>
      <c r="BSP35"/>
      <c r="BSQ35"/>
      <c r="BSR35"/>
      <c r="BSS35"/>
      <c r="BST35"/>
      <c r="BSU35"/>
      <c r="BSV35"/>
      <c r="BSW35"/>
      <c r="BSX35"/>
      <c r="BSY35"/>
      <c r="BSZ35"/>
      <c r="BTA35"/>
      <c r="BTB35"/>
      <c r="BTC35"/>
      <c r="BTD35"/>
      <c r="BTE35"/>
      <c r="BTF35"/>
      <c r="BTG35"/>
      <c r="BTH35"/>
      <c r="BTI35"/>
      <c r="BTJ35"/>
      <c r="BTK35"/>
      <c r="BTL35"/>
      <c r="BTM35"/>
      <c r="BTN35"/>
      <c r="BTO35"/>
      <c r="BTP35"/>
      <c r="BTQ35"/>
      <c r="BTR35"/>
      <c r="BTS35"/>
      <c r="BTT35"/>
      <c r="BTU35"/>
      <c r="BTV35"/>
      <c r="BTW35"/>
      <c r="BTX35"/>
      <c r="BTY35"/>
      <c r="BTZ35"/>
      <c r="BUA35"/>
      <c r="BUB35"/>
      <c r="BUC35"/>
      <c r="BUD35"/>
      <c r="BUE35"/>
      <c r="BUF35"/>
      <c r="BUG35"/>
      <c r="BUH35"/>
      <c r="BUI35"/>
      <c r="BUJ35"/>
      <c r="BUK35"/>
      <c r="BUL35"/>
      <c r="BUM35"/>
      <c r="BUN35"/>
      <c r="BUO35"/>
      <c r="BUP35"/>
      <c r="BUQ35"/>
      <c r="BUR35"/>
      <c r="BUS35"/>
      <c r="BUT35"/>
      <c r="BUU35"/>
      <c r="BUV35"/>
      <c r="BUW35"/>
      <c r="BUX35"/>
      <c r="BUY35"/>
      <c r="BUZ35"/>
      <c r="BVA35"/>
      <c r="BVB35"/>
      <c r="BVC35"/>
      <c r="BVD35"/>
      <c r="BVE35"/>
      <c r="BVF35"/>
      <c r="BVG35"/>
      <c r="BVH35"/>
      <c r="BVI35"/>
      <c r="BVJ35"/>
      <c r="BVK35"/>
      <c r="BVL35"/>
      <c r="BVM35"/>
      <c r="BVN35"/>
      <c r="BVO35"/>
      <c r="BVP35"/>
      <c r="BVQ35"/>
      <c r="BVR35"/>
      <c r="BVS35"/>
      <c r="BVT35"/>
      <c r="BVU35"/>
      <c r="BVV35"/>
      <c r="BVW35"/>
      <c r="BVX35"/>
      <c r="BVY35"/>
      <c r="BVZ35"/>
      <c r="BWA35"/>
      <c r="BWB35"/>
      <c r="BWC35"/>
      <c r="BWD35"/>
      <c r="BWE35"/>
      <c r="BWF35"/>
      <c r="BWG35"/>
      <c r="BWH35"/>
      <c r="BWI35"/>
      <c r="BWJ35"/>
      <c r="BWK35"/>
      <c r="BWL35"/>
      <c r="BWM35"/>
      <c r="BWN35"/>
      <c r="BWO35"/>
      <c r="BWP35"/>
      <c r="BWQ35"/>
      <c r="BWR35"/>
      <c r="BWS35"/>
      <c r="BWT35"/>
      <c r="BWU35"/>
      <c r="BWV35"/>
      <c r="BWW35"/>
      <c r="BWX35"/>
      <c r="BWY35"/>
      <c r="BWZ35"/>
      <c r="BXA35"/>
      <c r="BXB35"/>
      <c r="BXC35"/>
      <c r="BXD35"/>
      <c r="BXE35"/>
      <c r="BXF35"/>
      <c r="BXG35"/>
      <c r="BXH35"/>
      <c r="BXI35"/>
      <c r="BXJ35"/>
      <c r="BXK35"/>
      <c r="BXL35"/>
      <c r="BXM35"/>
      <c r="BXN35"/>
      <c r="BXO35"/>
      <c r="BXP35"/>
      <c r="BXQ35"/>
      <c r="BXR35"/>
      <c r="BXS35"/>
      <c r="BXT35"/>
      <c r="BXU35"/>
      <c r="BXV35"/>
      <c r="BXW35"/>
      <c r="BXX35"/>
      <c r="BXY35"/>
      <c r="BXZ35"/>
      <c r="BYA35"/>
      <c r="BYB35"/>
      <c r="BYC35"/>
      <c r="BYD35"/>
      <c r="BYE35"/>
      <c r="BYF35"/>
      <c r="BYG35"/>
      <c r="BYH35"/>
      <c r="BYI35"/>
      <c r="BYJ35"/>
      <c r="BYK35"/>
      <c r="BYL35"/>
      <c r="BYM35"/>
      <c r="BYN35"/>
      <c r="BYO35"/>
      <c r="BYP35"/>
      <c r="BYQ35"/>
      <c r="BYR35"/>
      <c r="BYS35"/>
      <c r="BYT35"/>
      <c r="BYU35"/>
      <c r="BYV35"/>
      <c r="BYW35"/>
      <c r="BYX35"/>
      <c r="BYY35"/>
      <c r="BYZ35"/>
      <c r="BZA35"/>
      <c r="BZB35"/>
      <c r="BZC35"/>
      <c r="BZD35"/>
      <c r="BZE35"/>
      <c r="BZF35"/>
      <c r="BZG35"/>
      <c r="BZH35"/>
      <c r="BZI35"/>
      <c r="BZJ35"/>
      <c r="BZK35"/>
      <c r="BZL35"/>
      <c r="BZM35"/>
      <c r="BZN35"/>
      <c r="BZO35"/>
      <c r="BZP35"/>
      <c r="BZQ35"/>
      <c r="BZR35"/>
      <c r="BZS35"/>
      <c r="BZT35"/>
      <c r="BZU35"/>
      <c r="BZV35"/>
      <c r="BZW35"/>
      <c r="BZX35"/>
      <c r="BZY35"/>
      <c r="BZZ35"/>
      <c r="CAA35"/>
      <c r="CAB35"/>
      <c r="CAC35"/>
      <c r="CAD35"/>
      <c r="CAE35"/>
      <c r="CAF35"/>
      <c r="CAG35"/>
      <c r="CAH35"/>
      <c r="CAI35"/>
      <c r="CAJ35"/>
      <c r="CAK35"/>
      <c r="CAL35"/>
      <c r="CAM35"/>
      <c r="CAN35"/>
      <c r="CAO35"/>
      <c r="CAP35"/>
      <c r="CAQ35"/>
      <c r="CAR35"/>
      <c r="CAS35"/>
      <c r="CAT35"/>
      <c r="CAU35"/>
      <c r="CAV35"/>
      <c r="CAW35"/>
      <c r="CAX35"/>
      <c r="CAY35"/>
      <c r="CAZ35"/>
      <c r="CBA35"/>
      <c r="CBB35"/>
      <c r="CBC35"/>
      <c r="CBD35"/>
      <c r="CBE35"/>
      <c r="CBF35"/>
      <c r="CBG35"/>
      <c r="CBH35"/>
      <c r="CBI35"/>
      <c r="CBJ35"/>
      <c r="CBK35"/>
      <c r="CBL35"/>
      <c r="CBM35"/>
      <c r="CBN35"/>
      <c r="CBO35"/>
      <c r="CBP35"/>
      <c r="CBQ35"/>
      <c r="CBR35"/>
      <c r="CBS35"/>
      <c r="CBT35"/>
      <c r="CBU35"/>
      <c r="CBV35"/>
      <c r="CBW35"/>
      <c r="CBX35"/>
      <c r="CBY35"/>
      <c r="CBZ35"/>
      <c r="CCA35"/>
      <c r="CCB35"/>
      <c r="CCC35"/>
      <c r="CCD35"/>
      <c r="CCE35"/>
      <c r="CCF35"/>
      <c r="CCG35"/>
      <c r="CCH35"/>
      <c r="CCI35"/>
      <c r="CCJ35"/>
      <c r="CCK35"/>
      <c r="CCL35"/>
      <c r="CCM35"/>
      <c r="CCN35"/>
      <c r="CCO35"/>
      <c r="CCP35"/>
      <c r="CCQ35"/>
      <c r="CCR35"/>
      <c r="CCS35"/>
      <c r="CCT35"/>
      <c r="CCU35"/>
      <c r="CCV35"/>
      <c r="CCW35"/>
      <c r="CCX35"/>
      <c r="CCY35"/>
      <c r="CCZ35"/>
      <c r="CDA35"/>
      <c r="CDB35"/>
      <c r="CDC35"/>
      <c r="CDD35"/>
      <c r="CDE35"/>
      <c r="CDF35"/>
      <c r="CDG35"/>
      <c r="CDH35"/>
      <c r="CDI35"/>
      <c r="CDJ35"/>
      <c r="CDK35"/>
      <c r="CDL35"/>
      <c r="CDM35"/>
      <c r="CDN35"/>
      <c r="CDO35"/>
      <c r="CDP35"/>
      <c r="CDQ35"/>
      <c r="CDR35"/>
      <c r="CDS35"/>
      <c r="CDT35"/>
      <c r="CDU35"/>
      <c r="CDV35"/>
      <c r="CDW35"/>
      <c r="CDX35"/>
      <c r="CDY35"/>
      <c r="CDZ35"/>
      <c r="CEA35"/>
      <c r="CEB35"/>
      <c r="CEC35"/>
      <c r="CED35"/>
      <c r="CEE35"/>
      <c r="CEF35"/>
      <c r="CEG35"/>
      <c r="CEH35"/>
      <c r="CEI35"/>
      <c r="CEJ35"/>
      <c r="CEK35"/>
      <c r="CEL35"/>
      <c r="CEM35"/>
      <c r="CEN35"/>
      <c r="CEO35"/>
      <c r="CEP35"/>
      <c r="CEQ35"/>
      <c r="CER35"/>
      <c r="CES35"/>
      <c r="CET35"/>
      <c r="CEU35"/>
      <c r="CEV35"/>
      <c r="CEW35"/>
      <c r="CEX35"/>
      <c r="CEY35"/>
      <c r="CEZ35"/>
      <c r="CFA35"/>
      <c r="CFB35"/>
      <c r="CFC35"/>
      <c r="CFD35"/>
      <c r="CFE35"/>
      <c r="CFF35"/>
      <c r="CFG35"/>
      <c r="CFH35"/>
      <c r="CFI35"/>
      <c r="CFJ35"/>
      <c r="CFK35"/>
      <c r="CFL35"/>
      <c r="CFM35"/>
      <c r="CFN35"/>
      <c r="CFO35"/>
      <c r="CFP35"/>
      <c r="CFQ35"/>
      <c r="CFR35"/>
      <c r="CFS35"/>
      <c r="CFT35"/>
      <c r="CFU35"/>
      <c r="CFV35"/>
      <c r="CFW35"/>
      <c r="CFX35"/>
      <c r="CFY35"/>
      <c r="CFZ35"/>
      <c r="CGA35"/>
      <c r="CGB35"/>
      <c r="CGC35"/>
      <c r="CGD35"/>
      <c r="CGE35"/>
      <c r="CGF35"/>
      <c r="CGG35"/>
      <c r="CGH35"/>
      <c r="CGI35"/>
      <c r="CGJ35"/>
      <c r="CGK35"/>
      <c r="CGL35"/>
      <c r="CGM35"/>
      <c r="CGN35"/>
      <c r="CGO35"/>
      <c r="CGP35"/>
      <c r="CGQ35"/>
      <c r="CGR35"/>
      <c r="CGS35"/>
      <c r="CGT35"/>
      <c r="CGU35"/>
      <c r="CGV35"/>
      <c r="CGW35"/>
      <c r="CGX35"/>
      <c r="CGY35"/>
      <c r="CGZ35"/>
      <c r="CHA35"/>
      <c r="CHB35"/>
      <c r="CHC35"/>
      <c r="CHD35"/>
      <c r="CHE35"/>
      <c r="CHF35"/>
      <c r="CHG35"/>
      <c r="CHH35"/>
      <c r="CHI35"/>
      <c r="CHJ35"/>
      <c r="CHK35"/>
      <c r="CHL35"/>
      <c r="CHM35"/>
      <c r="CHN35"/>
      <c r="CHO35"/>
      <c r="CHP35"/>
      <c r="CHQ35"/>
      <c r="CHR35"/>
      <c r="CHS35"/>
      <c r="CHT35"/>
      <c r="CHU35"/>
      <c r="CHV35"/>
      <c r="CHW35"/>
      <c r="CHX35"/>
      <c r="CHY35"/>
      <c r="CHZ35"/>
      <c r="CIA35"/>
      <c r="CIB35"/>
      <c r="CIC35"/>
      <c r="CID35"/>
      <c r="CIE35"/>
      <c r="CIF35"/>
      <c r="CIG35"/>
      <c r="CIH35"/>
      <c r="CII35"/>
      <c r="CIJ35"/>
      <c r="CIK35"/>
      <c r="CIL35"/>
      <c r="CIM35"/>
      <c r="CIN35"/>
      <c r="CIO35"/>
      <c r="CIP35"/>
      <c r="CIQ35"/>
      <c r="CIR35"/>
      <c r="CIS35"/>
      <c r="CIT35"/>
      <c r="CIU35"/>
      <c r="CIV35"/>
      <c r="CIW35"/>
      <c r="CIX35"/>
      <c r="CIY35"/>
      <c r="CIZ35"/>
      <c r="CJA35"/>
      <c r="CJB35"/>
      <c r="CJC35"/>
      <c r="CJD35"/>
      <c r="CJE35"/>
      <c r="CJF35"/>
      <c r="CJG35"/>
      <c r="CJH35"/>
      <c r="CJI35"/>
      <c r="CJJ35"/>
      <c r="CJK35"/>
      <c r="CJL35"/>
      <c r="CJM35"/>
      <c r="CJN35"/>
      <c r="CJO35"/>
      <c r="CJP35"/>
      <c r="CJQ35"/>
      <c r="CJR35"/>
      <c r="CJS35"/>
      <c r="CJT35"/>
      <c r="CJU35"/>
      <c r="CJV35"/>
      <c r="CJW35"/>
      <c r="CJX35"/>
      <c r="CJY35"/>
      <c r="CJZ35"/>
      <c r="CKA35"/>
      <c r="CKB35"/>
      <c r="CKC35"/>
      <c r="CKD35"/>
      <c r="CKE35"/>
      <c r="CKF35"/>
      <c r="CKG35"/>
      <c r="CKH35"/>
      <c r="CKI35"/>
      <c r="CKJ35"/>
      <c r="CKK35"/>
      <c r="CKL35"/>
      <c r="CKM35"/>
      <c r="CKN35"/>
      <c r="CKO35"/>
      <c r="CKP35"/>
      <c r="CKQ35"/>
      <c r="CKR35"/>
      <c r="CKS35"/>
      <c r="CKT35"/>
      <c r="CKU35"/>
      <c r="CKV35"/>
      <c r="CKW35"/>
      <c r="CKX35"/>
      <c r="CKY35"/>
      <c r="CKZ35"/>
      <c r="CLA35"/>
      <c r="CLB35"/>
      <c r="CLC35"/>
      <c r="CLD35"/>
      <c r="CLE35"/>
      <c r="CLF35"/>
      <c r="CLG35"/>
      <c r="CLH35"/>
      <c r="CLI35"/>
      <c r="CLJ35"/>
      <c r="CLK35"/>
      <c r="CLL35"/>
      <c r="CLM35"/>
      <c r="CLN35"/>
      <c r="CLO35"/>
      <c r="CLP35"/>
      <c r="CLQ35"/>
      <c r="CLR35"/>
      <c r="CLS35"/>
      <c r="CLT35"/>
      <c r="CLU35"/>
      <c r="CLV35"/>
      <c r="CLW35"/>
      <c r="CLX35"/>
      <c r="CLY35"/>
      <c r="CLZ35"/>
      <c r="CMA35"/>
      <c r="CMB35"/>
      <c r="CMC35"/>
      <c r="CMD35"/>
      <c r="CME35"/>
      <c r="CMF35"/>
      <c r="CMG35"/>
      <c r="CMH35"/>
      <c r="CMI35"/>
      <c r="CMJ35"/>
      <c r="CMK35"/>
      <c r="CML35"/>
      <c r="CMM35"/>
      <c r="CMN35"/>
      <c r="CMO35"/>
      <c r="CMP35"/>
      <c r="CMQ35"/>
      <c r="CMR35"/>
      <c r="CMS35"/>
      <c r="CMT35"/>
      <c r="CMU35"/>
      <c r="CMV35"/>
      <c r="CMW35"/>
      <c r="CMX35"/>
      <c r="CMY35"/>
      <c r="CMZ35"/>
      <c r="CNA35"/>
      <c r="CNB35"/>
      <c r="CNC35"/>
      <c r="CND35"/>
      <c r="CNE35"/>
      <c r="CNF35"/>
      <c r="CNG35"/>
      <c r="CNH35"/>
      <c r="CNI35"/>
      <c r="CNJ35"/>
      <c r="CNK35"/>
      <c r="CNL35"/>
      <c r="CNM35"/>
      <c r="CNN35"/>
      <c r="CNO35"/>
      <c r="CNP35"/>
      <c r="CNQ35"/>
      <c r="CNR35"/>
      <c r="CNS35"/>
      <c r="CNT35"/>
      <c r="CNU35"/>
      <c r="CNV35"/>
      <c r="CNW35"/>
      <c r="CNX35"/>
      <c r="CNY35"/>
      <c r="CNZ35"/>
      <c r="COA35"/>
      <c r="COB35"/>
      <c r="COC35"/>
      <c r="COD35"/>
      <c r="COE35"/>
      <c r="COF35"/>
      <c r="COG35"/>
      <c r="COH35"/>
      <c r="COI35"/>
      <c r="COJ35"/>
      <c r="COK35"/>
      <c r="COL35"/>
      <c r="COM35"/>
      <c r="CON35"/>
      <c r="COO35"/>
      <c r="COP35"/>
      <c r="COQ35"/>
      <c r="COR35"/>
      <c r="COS35"/>
      <c r="COT35"/>
      <c r="COU35"/>
      <c r="COV35"/>
      <c r="COW35"/>
      <c r="COX35"/>
      <c r="COY35"/>
      <c r="COZ35"/>
      <c r="CPA35"/>
      <c r="CPB35"/>
      <c r="CPC35"/>
      <c r="CPD35"/>
      <c r="CPE35"/>
      <c r="CPF35"/>
      <c r="CPG35"/>
      <c r="CPH35"/>
      <c r="CPI35"/>
      <c r="CPJ35"/>
      <c r="CPK35"/>
      <c r="CPL35"/>
      <c r="CPM35"/>
      <c r="CPN35"/>
      <c r="CPO35"/>
      <c r="CPP35"/>
      <c r="CPQ35"/>
      <c r="CPR35"/>
      <c r="CPS35"/>
      <c r="CPT35"/>
      <c r="CPU35"/>
      <c r="CPV35"/>
      <c r="CPW35"/>
      <c r="CPX35"/>
      <c r="CPY35"/>
      <c r="CPZ35"/>
      <c r="CQA35"/>
      <c r="CQB35"/>
      <c r="CQC35"/>
      <c r="CQD35"/>
      <c r="CQE35"/>
      <c r="CQF35"/>
      <c r="CQG35"/>
      <c r="CQH35"/>
      <c r="CQI35"/>
      <c r="CQJ35"/>
      <c r="CQK35"/>
      <c r="CQL35"/>
      <c r="CQM35"/>
      <c r="CQN35"/>
      <c r="CQO35"/>
      <c r="CQP35"/>
      <c r="CQQ35"/>
      <c r="CQR35"/>
      <c r="CQS35"/>
      <c r="CQT35"/>
      <c r="CQU35"/>
      <c r="CQV35"/>
      <c r="CQW35"/>
      <c r="CQX35"/>
      <c r="CQY35"/>
      <c r="CQZ35"/>
      <c r="CRA35"/>
      <c r="CRB35"/>
      <c r="CRC35"/>
      <c r="CRD35"/>
      <c r="CRE35"/>
      <c r="CRF35"/>
      <c r="CRG35"/>
      <c r="CRH35"/>
      <c r="CRI35"/>
      <c r="CRJ35"/>
      <c r="CRK35"/>
      <c r="CRL35"/>
      <c r="CRM35"/>
      <c r="CRN35"/>
      <c r="CRO35"/>
      <c r="CRP35"/>
      <c r="CRQ35"/>
      <c r="CRR35"/>
      <c r="CRS35"/>
      <c r="CRT35"/>
      <c r="CRU35"/>
      <c r="CRV35"/>
      <c r="CRW35"/>
      <c r="CRX35"/>
      <c r="CRY35"/>
      <c r="CRZ35"/>
      <c r="CSA35"/>
      <c r="CSB35"/>
      <c r="CSC35"/>
      <c r="CSD35"/>
      <c r="CSE35"/>
      <c r="CSF35"/>
      <c r="CSG35"/>
      <c r="CSH35"/>
      <c r="CSI35"/>
      <c r="CSJ35"/>
      <c r="CSK35"/>
      <c r="CSL35"/>
      <c r="CSM35"/>
      <c r="CSN35"/>
      <c r="CSO35"/>
      <c r="CSP35"/>
      <c r="CSQ35"/>
      <c r="CSR35"/>
      <c r="CSS35"/>
      <c r="CST35"/>
      <c r="CSU35"/>
      <c r="CSV35"/>
      <c r="CSW35"/>
      <c r="CSX35"/>
      <c r="CSY35"/>
      <c r="CSZ35"/>
      <c r="CTA35"/>
      <c r="CTB35"/>
      <c r="CTC35"/>
      <c r="CTD35"/>
      <c r="CTE35"/>
      <c r="CTF35"/>
      <c r="CTG35"/>
      <c r="CTH35"/>
      <c r="CTI35"/>
      <c r="CTJ35"/>
      <c r="CTK35"/>
      <c r="CTL35"/>
      <c r="CTM35"/>
      <c r="CTN35"/>
      <c r="CTO35"/>
      <c r="CTP35"/>
      <c r="CTQ35"/>
      <c r="CTR35"/>
      <c r="CTS35"/>
      <c r="CTT35"/>
      <c r="CTU35"/>
      <c r="CTV35"/>
      <c r="CTW35"/>
      <c r="CTX35"/>
      <c r="CTY35"/>
      <c r="CTZ35"/>
      <c r="CUA35"/>
      <c r="CUB35"/>
      <c r="CUC35"/>
      <c r="CUD35"/>
      <c r="CUE35"/>
      <c r="CUF35"/>
      <c r="CUG35"/>
      <c r="CUH35"/>
      <c r="CUI35"/>
      <c r="CUJ35"/>
      <c r="CUK35"/>
      <c r="CUL35"/>
      <c r="CUM35"/>
      <c r="CUN35"/>
      <c r="CUO35"/>
      <c r="CUP35"/>
      <c r="CUQ35"/>
      <c r="CUR35"/>
      <c r="CUS35"/>
      <c r="CUT35"/>
      <c r="CUU35"/>
      <c r="CUV35"/>
      <c r="CUW35"/>
      <c r="CUX35"/>
      <c r="CUY35"/>
      <c r="CUZ35"/>
      <c r="CVA35"/>
      <c r="CVB35"/>
      <c r="CVC35"/>
      <c r="CVD35"/>
      <c r="CVE35"/>
      <c r="CVF35"/>
      <c r="CVG35"/>
      <c r="CVH35"/>
      <c r="CVI35"/>
      <c r="CVJ35"/>
      <c r="CVK35"/>
      <c r="CVL35"/>
      <c r="CVM35"/>
      <c r="CVN35"/>
      <c r="CVO35"/>
      <c r="CVP35"/>
      <c r="CVQ35"/>
      <c r="CVR35"/>
      <c r="CVS35"/>
      <c r="CVT35"/>
      <c r="CVU35"/>
      <c r="CVV35"/>
      <c r="CVW35"/>
      <c r="CVX35"/>
      <c r="CVY35"/>
      <c r="CVZ35"/>
      <c r="CWA35"/>
      <c r="CWB35"/>
      <c r="CWC35"/>
      <c r="CWD35"/>
      <c r="CWE35"/>
      <c r="CWF35"/>
      <c r="CWG35"/>
      <c r="CWH35"/>
      <c r="CWI35"/>
      <c r="CWJ35"/>
      <c r="CWK35"/>
      <c r="CWL35"/>
      <c r="CWM35"/>
      <c r="CWN35"/>
      <c r="CWO35"/>
      <c r="CWP35"/>
      <c r="CWQ35"/>
      <c r="CWR35"/>
      <c r="CWS35"/>
      <c r="CWT35"/>
      <c r="CWU35"/>
      <c r="CWV35"/>
      <c r="CWW35"/>
      <c r="CWX35"/>
      <c r="CWY35"/>
      <c r="CWZ35"/>
      <c r="CXA35"/>
      <c r="CXB35"/>
      <c r="CXC35"/>
      <c r="CXD35"/>
      <c r="CXE35"/>
      <c r="CXF35"/>
      <c r="CXG35"/>
      <c r="CXH35"/>
      <c r="CXI35"/>
      <c r="CXJ35"/>
      <c r="CXK35"/>
      <c r="CXL35"/>
      <c r="CXM35"/>
      <c r="CXN35"/>
      <c r="CXO35"/>
      <c r="CXP35"/>
      <c r="CXQ35"/>
      <c r="CXR35"/>
      <c r="CXS35"/>
      <c r="CXT35"/>
      <c r="CXU35"/>
      <c r="CXV35"/>
      <c r="CXW35"/>
      <c r="CXX35"/>
      <c r="CXY35"/>
      <c r="CXZ35"/>
      <c r="CYA35"/>
      <c r="CYB35"/>
      <c r="CYC35"/>
      <c r="CYD35"/>
      <c r="CYE35"/>
      <c r="CYF35"/>
      <c r="CYG35"/>
      <c r="CYH35"/>
      <c r="CYI35"/>
      <c r="CYJ35"/>
      <c r="CYK35"/>
      <c r="CYL35"/>
      <c r="CYM35"/>
      <c r="CYN35"/>
      <c r="CYO35"/>
      <c r="CYP35"/>
      <c r="CYQ35"/>
      <c r="CYR35"/>
      <c r="CYS35"/>
      <c r="CYT35"/>
      <c r="CYU35"/>
      <c r="CYV35"/>
      <c r="CYW35"/>
      <c r="CYX35"/>
      <c r="CYY35"/>
      <c r="CYZ35"/>
      <c r="CZA35"/>
      <c r="CZB35"/>
      <c r="CZC35"/>
      <c r="CZD35"/>
      <c r="CZE35"/>
      <c r="CZF35"/>
      <c r="CZG35"/>
      <c r="CZH35"/>
      <c r="CZI35"/>
      <c r="CZJ35"/>
      <c r="CZK35"/>
      <c r="CZL35"/>
      <c r="CZM35"/>
      <c r="CZN35"/>
      <c r="CZO35"/>
      <c r="CZP35"/>
      <c r="CZQ35"/>
      <c r="CZR35"/>
      <c r="CZS35"/>
      <c r="CZT35"/>
      <c r="CZU35"/>
      <c r="CZV35"/>
      <c r="CZW35"/>
      <c r="CZX35"/>
      <c r="CZY35"/>
      <c r="CZZ35"/>
      <c r="DAA35"/>
      <c r="DAB35"/>
      <c r="DAC35"/>
      <c r="DAD35"/>
      <c r="DAE35"/>
      <c r="DAF35"/>
      <c r="DAG35"/>
      <c r="DAH35"/>
      <c r="DAI35"/>
      <c r="DAJ35"/>
      <c r="DAK35"/>
      <c r="DAL35"/>
      <c r="DAM35"/>
      <c r="DAN35"/>
      <c r="DAO35"/>
      <c r="DAP35"/>
      <c r="DAQ35"/>
      <c r="DAR35"/>
      <c r="DAS35"/>
      <c r="DAT35"/>
      <c r="DAU35"/>
      <c r="DAV35"/>
      <c r="DAW35"/>
      <c r="DAX35"/>
      <c r="DAY35"/>
      <c r="DAZ35"/>
      <c r="DBA35"/>
      <c r="DBB35"/>
      <c r="DBC35"/>
      <c r="DBD35"/>
      <c r="DBE35"/>
      <c r="DBF35"/>
      <c r="DBG35"/>
      <c r="DBH35"/>
      <c r="DBI35"/>
      <c r="DBJ35"/>
      <c r="DBK35"/>
      <c r="DBL35"/>
      <c r="DBM35"/>
      <c r="DBN35"/>
      <c r="DBO35"/>
      <c r="DBP35"/>
      <c r="DBQ35"/>
      <c r="DBR35"/>
      <c r="DBS35"/>
      <c r="DBT35"/>
      <c r="DBU35"/>
      <c r="DBV35"/>
      <c r="DBW35"/>
      <c r="DBX35"/>
      <c r="DBY35"/>
      <c r="DBZ35"/>
      <c r="DCA35"/>
      <c r="DCB35"/>
      <c r="DCC35"/>
      <c r="DCD35"/>
      <c r="DCE35"/>
      <c r="DCF35"/>
      <c r="DCG35"/>
      <c r="DCH35"/>
      <c r="DCI35"/>
      <c r="DCJ35"/>
      <c r="DCK35"/>
      <c r="DCL35"/>
      <c r="DCM35"/>
      <c r="DCN35"/>
      <c r="DCO35"/>
      <c r="DCP35"/>
      <c r="DCQ35"/>
      <c r="DCR35"/>
      <c r="DCS35"/>
      <c r="DCT35"/>
      <c r="DCU35"/>
      <c r="DCV35"/>
      <c r="DCW35"/>
      <c r="DCX35"/>
      <c r="DCY35"/>
      <c r="DCZ35"/>
      <c r="DDA35"/>
      <c r="DDB35"/>
      <c r="DDC35"/>
      <c r="DDD35"/>
      <c r="DDE35"/>
      <c r="DDF35"/>
      <c r="DDG35"/>
      <c r="DDH35"/>
      <c r="DDI35"/>
      <c r="DDJ35"/>
      <c r="DDK35"/>
      <c r="DDL35"/>
      <c r="DDM35"/>
      <c r="DDN35"/>
      <c r="DDO35"/>
      <c r="DDP35"/>
      <c r="DDQ35"/>
      <c r="DDR35"/>
      <c r="DDS35"/>
      <c r="DDT35"/>
      <c r="DDU35"/>
      <c r="DDV35"/>
      <c r="DDW35"/>
      <c r="DDX35"/>
      <c r="DDY35"/>
      <c r="DDZ35"/>
      <c r="DEA35"/>
      <c r="DEB35"/>
      <c r="DEC35"/>
      <c r="DED35"/>
      <c r="DEE35"/>
      <c r="DEF35"/>
      <c r="DEG35"/>
      <c r="DEH35"/>
      <c r="DEI35"/>
      <c r="DEJ35"/>
      <c r="DEK35"/>
      <c r="DEL35"/>
      <c r="DEM35"/>
      <c r="DEN35"/>
      <c r="DEO35"/>
      <c r="DEP35"/>
      <c r="DEQ35"/>
      <c r="DER35"/>
      <c r="DES35"/>
      <c r="DET35"/>
      <c r="DEU35"/>
      <c r="DEV35"/>
      <c r="DEW35"/>
      <c r="DEX35"/>
      <c r="DEY35"/>
      <c r="DEZ35"/>
      <c r="DFA35"/>
      <c r="DFB35"/>
      <c r="DFC35"/>
      <c r="DFD35"/>
      <c r="DFE35"/>
      <c r="DFF35"/>
      <c r="DFG35"/>
      <c r="DFH35"/>
      <c r="DFI35"/>
      <c r="DFJ35"/>
      <c r="DFK35"/>
      <c r="DFL35"/>
      <c r="DFM35"/>
      <c r="DFN35"/>
      <c r="DFO35"/>
      <c r="DFP35"/>
      <c r="DFQ35"/>
      <c r="DFR35"/>
      <c r="DFS35"/>
      <c r="DFT35"/>
      <c r="DFU35"/>
      <c r="DFV35"/>
      <c r="DFW35"/>
      <c r="DFX35"/>
      <c r="DFY35"/>
      <c r="DFZ35"/>
      <c r="DGA35"/>
      <c r="DGB35"/>
      <c r="DGC35"/>
      <c r="DGD35"/>
      <c r="DGE35"/>
      <c r="DGF35"/>
      <c r="DGG35"/>
      <c r="DGH35"/>
      <c r="DGI35"/>
      <c r="DGJ35"/>
      <c r="DGK35"/>
      <c r="DGL35"/>
      <c r="DGM35"/>
      <c r="DGN35"/>
      <c r="DGO35"/>
      <c r="DGP35"/>
      <c r="DGQ35"/>
      <c r="DGR35"/>
      <c r="DGS35"/>
      <c r="DGT35"/>
      <c r="DGU35"/>
      <c r="DGV35"/>
      <c r="DGW35"/>
      <c r="DGX35"/>
      <c r="DGY35"/>
      <c r="DGZ35"/>
      <c r="DHA35"/>
      <c r="DHB35"/>
      <c r="DHC35"/>
      <c r="DHD35"/>
      <c r="DHE35"/>
      <c r="DHF35"/>
      <c r="DHG35"/>
      <c r="DHH35"/>
      <c r="DHI35"/>
      <c r="DHJ35"/>
      <c r="DHK35"/>
      <c r="DHL35"/>
      <c r="DHM35"/>
      <c r="DHN35"/>
      <c r="DHO35"/>
      <c r="DHP35"/>
      <c r="DHQ35"/>
      <c r="DHR35"/>
      <c r="DHS35"/>
      <c r="DHT35"/>
      <c r="DHU35"/>
      <c r="DHV35"/>
      <c r="DHW35"/>
      <c r="DHX35"/>
      <c r="DHY35"/>
      <c r="DHZ35"/>
      <c r="DIA35"/>
      <c r="DIB35"/>
      <c r="DIC35"/>
      <c r="DID35"/>
      <c r="DIE35"/>
      <c r="DIF35"/>
      <c r="DIG35"/>
      <c r="DIH35"/>
      <c r="DII35"/>
      <c r="DIJ35"/>
      <c r="DIK35"/>
      <c r="DIL35"/>
      <c r="DIM35"/>
      <c r="DIN35"/>
      <c r="DIO35"/>
      <c r="DIP35"/>
      <c r="DIQ35"/>
      <c r="DIR35"/>
      <c r="DIS35"/>
      <c r="DIT35"/>
      <c r="DIU35"/>
      <c r="DIV35"/>
      <c r="DIW35"/>
      <c r="DIX35"/>
      <c r="DIY35"/>
      <c r="DIZ35"/>
      <c r="DJA35"/>
      <c r="DJB35"/>
      <c r="DJC35"/>
      <c r="DJD35"/>
      <c r="DJE35"/>
      <c r="DJF35"/>
      <c r="DJG35"/>
      <c r="DJH35"/>
      <c r="DJI35"/>
      <c r="DJJ35"/>
      <c r="DJK35"/>
      <c r="DJL35"/>
      <c r="DJM35"/>
      <c r="DJN35"/>
      <c r="DJO35"/>
      <c r="DJP35"/>
      <c r="DJQ35"/>
      <c r="DJR35"/>
      <c r="DJS35"/>
      <c r="DJT35"/>
      <c r="DJU35"/>
      <c r="DJV35"/>
      <c r="DJW35"/>
      <c r="DJX35"/>
      <c r="DJY35"/>
      <c r="DJZ35"/>
      <c r="DKA35"/>
      <c r="DKB35"/>
      <c r="DKC35"/>
      <c r="DKD35"/>
      <c r="DKE35"/>
      <c r="DKF35"/>
      <c r="DKG35"/>
      <c r="DKH35"/>
      <c r="DKI35"/>
      <c r="DKJ35"/>
      <c r="DKK35"/>
      <c r="DKL35"/>
      <c r="DKM35"/>
      <c r="DKN35"/>
      <c r="DKO35"/>
      <c r="DKP35"/>
      <c r="DKQ35"/>
      <c r="DKR35"/>
      <c r="DKS35"/>
      <c r="DKT35"/>
      <c r="DKU35"/>
      <c r="DKV35"/>
      <c r="DKW35"/>
      <c r="DKX35"/>
      <c r="DKY35"/>
      <c r="DKZ35"/>
      <c r="DLA35"/>
      <c r="DLB35"/>
      <c r="DLC35"/>
      <c r="DLD35"/>
      <c r="DLE35"/>
      <c r="DLF35"/>
      <c r="DLG35"/>
      <c r="DLH35"/>
      <c r="DLI35"/>
      <c r="DLJ35"/>
      <c r="DLK35"/>
      <c r="DLL35"/>
      <c r="DLM35"/>
      <c r="DLN35"/>
      <c r="DLO35"/>
      <c r="DLP35"/>
      <c r="DLQ35"/>
      <c r="DLR35"/>
      <c r="DLS35"/>
      <c r="DLT35"/>
      <c r="DLU35"/>
      <c r="DLV35"/>
      <c r="DLW35"/>
      <c r="DLX35"/>
      <c r="DLY35"/>
      <c r="DLZ35"/>
      <c r="DMA35"/>
      <c r="DMB35"/>
      <c r="DMC35"/>
      <c r="DMD35"/>
      <c r="DME35"/>
      <c r="DMF35"/>
      <c r="DMG35"/>
      <c r="DMH35"/>
      <c r="DMI35"/>
      <c r="DMJ35"/>
      <c r="DMK35"/>
      <c r="DML35"/>
      <c r="DMM35"/>
      <c r="DMN35"/>
      <c r="DMO35"/>
      <c r="DMP35"/>
      <c r="DMQ35"/>
      <c r="DMR35"/>
      <c r="DMS35"/>
      <c r="DMT35"/>
      <c r="DMU35"/>
      <c r="DMV35"/>
      <c r="DMW35"/>
      <c r="DMX35"/>
      <c r="DMY35"/>
      <c r="DMZ35"/>
      <c r="DNA35"/>
      <c r="DNB35"/>
      <c r="DNC35"/>
      <c r="DND35"/>
      <c r="DNE35"/>
      <c r="DNF35"/>
      <c r="DNG35"/>
      <c r="DNH35"/>
      <c r="DNI35"/>
      <c r="DNJ35"/>
      <c r="DNK35"/>
      <c r="DNL35"/>
      <c r="DNM35"/>
      <c r="DNN35"/>
      <c r="DNO35"/>
      <c r="DNP35"/>
      <c r="DNQ35"/>
      <c r="DNR35"/>
      <c r="DNS35"/>
      <c r="DNT35"/>
      <c r="DNU35"/>
      <c r="DNV35"/>
      <c r="DNW35"/>
      <c r="DNX35"/>
      <c r="DNY35"/>
      <c r="DNZ35"/>
      <c r="DOA35"/>
      <c r="DOB35"/>
      <c r="DOC35"/>
      <c r="DOD35"/>
      <c r="DOE35"/>
      <c r="DOF35"/>
      <c r="DOG35"/>
      <c r="DOH35"/>
      <c r="DOI35"/>
      <c r="DOJ35"/>
      <c r="DOK35"/>
      <c r="DOL35"/>
      <c r="DOM35"/>
      <c r="DON35"/>
      <c r="DOO35"/>
      <c r="DOP35"/>
      <c r="DOQ35"/>
      <c r="DOR35"/>
      <c r="DOS35"/>
      <c r="DOT35"/>
      <c r="DOU35"/>
      <c r="DOV35"/>
      <c r="DOW35"/>
      <c r="DOX35"/>
      <c r="DOY35"/>
      <c r="DOZ35"/>
      <c r="DPA35"/>
      <c r="DPB35"/>
      <c r="DPC35"/>
      <c r="DPD35"/>
      <c r="DPE35"/>
      <c r="DPF35"/>
      <c r="DPG35"/>
      <c r="DPH35"/>
      <c r="DPI35"/>
      <c r="DPJ35"/>
      <c r="DPK35"/>
      <c r="DPL35"/>
      <c r="DPM35"/>
      <c r="DPN35"/>
      <c r="DPO35"/>
      <c r="DPP35"/>
      <c r="DPQ35"/>
      <c r="DPR35"/>
      <c r="DPS35"/>
      <c r="DPT35"/>
      <c r="DPU35"/>
      <c r="DPV35"/>
      <c r="DPW35"/>
      <c r="DPX35"/>
      <c r="DPY35"/>
      <c r="DPZ35"/>
      <c r="DQA35"/>
      <c r="DQB35"/>
      <c r="DQC35"/>
      <c r="DQD35"/>
      <c r="DQE35"/>
      <c r="DQF35"/>
      <c r="DQG35"/>
      <c r="DQH35"/>
      <c r="DQI35"/>
      <c r="DQJ35"/>
      <c r="DQK35"/>
      <c r="DQL35"/>
      <c r="DQM35"/>
      <c r="DQN35"/>
      <c r="DQO35"/>
      <c r="DQP35"/>
      <c r="DQQ35"/>
      <c r="DQR35"/>
      <c r="DQS35"/>
      <c r="DQT35"/>
      <c r="DQU35"/>
      <c r="DQV35"/>
      <c r="DQW35"/>
      <c r="DQX35"/>
      <c r="DQY35"/>
      <c r="DQZ35"/>
      <c r="DRA35"/>
      <c r="DRB35"/>
      <c r="DRC35"/>
      <c r="DRD35"/>
      <c r="DRE35"/>
      <c r="DRF35"/>
      <c r="DRG35"/>
      <c r="DRH35"/>
      <c r="DRI35"/>
      <c r="DRJ35"/>
      <c r="DRK35"/>
      <c r="DRL35"/>
      <c r="DRM35"/>
      <c r="DRN35"/>
      <c r="DRO35"/>
      <c r="DRP35"/>
      <c r="DRQ35"/>
      <c r="DRR35"/>
      <c r="DRS35"/>
      <c r="DRT35"/>
      <c r="DRU35"/>
      <c r="DRV35"/>
      <c r="DRW35"/>
      <c r="DRX35"/>
      <c r="DRY35"/>
      <c r="DRZ35"/>
      <c r="DSA35"/>
      <c r="DSB35"/>
      <c r="DSC35"/>
      <c r="DSD35"/>
      <c r="DSE35"/>
      <c r="DSF35"/>
      <c r="DSG35"/>
      <c r="DSH35"/>
      <c r="DSI35"/>
      <c r="DSJ35"/>
      <c r="DSK35"/>
      <c r="DSL35"/>
      <c r="DSM35"/>
      <c r="DSN35"/>
      <c r="DSO35"/>
      <c r="DSP35"/>
      <c r="DSQ35"/>
      <c r="DSR35"/>
      <c r="DSS35"/>
      <c r="DST35"/>
      <c r="DSU35"/>
      <c r="DSV35"/>
      <c r="DSW35"/>
      <c r="DSX35"/>
      <c r="DSY35"/>
      <c r="DSZ35"/>
      <c r="DTA35"/>
      <c r="DTB35"/>
      <c r="DTC35"/>
      <c r="DTD35"/>
      <c r="DTE35"/>
      <c r="DTF35"/>
      <c r="DTG35"/>
      <c r="DTH35"/>
      <c r="DTI35"/>
      <c r="DTJ35"/>
      <c r="DTK35"/>
      <c r="DTL35"/>
      <c r="DTM35"/>
      <c r="DTN35"/>
      <c r="DTO35"/>
      <c r="DTP35"/>
      <c r="DTQ35"/>
      <c r="DTR35"/>
      <c r="DTS35"/>
      <c r="DTT35"/>
      <c r="DTU35"/>
      <c r="DTV35"/>
      <c r="DTW35"/>
      <c r="DTX35"/>
      <c r="DTY35"/>
      <c r="DTZ35"/>
      <c r="DUA35"/>
      <c r="DUB35"/>
      <c r="DUC35"/>
      <c r="DUD35"/>
      <c r="DUE35"/>
      <c r="DUF35"/>
      <c r="DUG35"/>
      <c r="DUH35"/>
      <c r="DUI35"/>
      <c r="DUJ35"/>
      <c r="DUK35"/>
      <c r="DUL35"/>
      <c r="DUM35"/>
      <c r="DUN35"/>
      <c r="DUO35"/>
      <c r="DUP35"/>
      <c r="DUQ35"/>
      <c r="DUR35"/>
      <c r="DUS35"/>
      <c r="DUT35"/>
      <c r="DUU35"/>
      <c r="DUV35"/>
      <c r="DUW35"/>
      <c r="DUX35"/>
      <c r="DUY35"/>
      <c r="DUZ35"/>
      <c r="DVA35"/>
      <c r="DVB35"/>
      <c r="DVC35"/>
      <c r="DVD35"/>
      <c r="DVE35"/>
      <c r="DVF35"/>
      <c r="DVG35"/>
      <c r="DVH35"/>
      <c r="DVI35"/>
      <c r="DVJ35"/>
      <c r="DVK35"/>
      <c r="DVL35"/>
      <c r="DVM35"/>
      <c r="DVN35"/>
      <c r="DVO35"/>
      <c r="DVP35"/>
      <c r="DVQ35"/>
      <c r="DVR35"/>
      <c r="DVS35"/>
      <c r="DVT35"/>
      <c r="DVU35"/>
      <c r="DVV35"/>
      <c r="DVW35"/>
      <c r="DVX35"/>
      <c r="DVY35"/>
      <c r="DVZ35"/>
      <c r="DWA35"/>
      <c r="DWB35"/>
      <c r="DWC35"/>
      <c r="DWD35"/>
      <c r="DWE35"/>
      <c r="DWF35"/>
      <c r="DWG35"/>
      <c r="DWH35"/>
      <c r="DWI35"/>
      <c r="DWJ35"/>
      <c r="DWK35"/>
      <c r="DWL35"/>
      <c r="DWM35"/>
      <c r="DWN35"/>
      <c r="DWO35"/>
      <c r="DWP35"/>
      <c r="DWQ35"/>
      <c r="DWR35"/>
      <c r="DWS35"/>
      <c r="DWT35"/>
      <c r="DWU35"/>
      <c r="DWV35"/>
      <c r="DWW35"/>
      <c r="DWX35"/>
      <c r="DWY35"/>
      <c r="DWZ35"/>
      <c r="DXA35"/>
      <c r="DXB35"/>
      <c r="DXC35"/>
      <c r="DXD35"/>
      <c r="DXE35"/>
      <c r="DXF35"/>
      <c r="DXG35"/>
      <c r="DXH35"/>
      <c r="DXI35"/>
      <c r="DXJ35"/>
      <c r="DXK35"/>
      <c r="DXL35"/>
      <c r="DXM35"/>
      <c r="DXN35"/>
      <c r="DXO35"/>
      <c r="DXP35"/>
      <c r="DXQ35"/>
      <c r="DXR35"/>
      <c r="DXS35"/>
      <c r="DXT35"/>
      <c r="DXU35"/>
      <c r="DXV35"/>
      <c r="DXW35"/>
      <c r="DXX35"/>
      <c r="DXY35"/>
      <c r="DXZ35"/>
      <c r="DYA35"/>
      <c r="DYB35"/>
      <c r="DYC35"/>
      <c r="DYD35"/>
      <c r="DYE35"/>
      <c r="DYF35"/>
      <c r="DYG35"/>
      <c r="DYH35"/>
      <c r="DYI35"/>
      <c r="DYJ35"/>
      <c r="DYK35"/>
      <c r="DYL35"/>
      <c r="DYM35"/>
      <c r="DYN35"/>
      <c r="DYO35"/>
      <c r="DYP35"/>
      <c r="DYQ35"/>
      <c r="DYR35"/>
      <c r="DYS35"/>
      <c r="DYT35"/>
      <c r="DYU35"/>
      <c r="DYV35"/>
      <c r="DYW35"/>
      <c r="DYX35"/>
      <c r="DYY35"/>
      <c r="DYZ35"/>
      <c r="DZA35"/>
      <c r="DZB35"/>
      <c r="DZC35"/>
      <c r="DZD35"/>
      <c r="DZE35"/>
      <c r="DZF35"/>
      <c r="DZG35"/>
      <c r="DZH35"/>
      <c r="DZI35"/>
      <c r="DZJ35"/>
      <c r="DZK35"/>
      <c r="DZL35"/>
      <c r="DZM35"/>
      <c r="DZN35"/>
      <c r="DZO35"/>
      <c r="DZP35"/>
      <c r="DZQ35"/>
      <c r="DZR35"/>
      <c r="DZS35"/>
      <c r="DZT35"/>
      <c r="DZU35"/>
      <c r="DZV35"/>
      <c r="DZW35"/>
      <c r="DZX35"/>
      <c r="DZY35"/>
      <c r="DZZ35"/>
      <c r="EAA35"/>
      <c r="EAB35"/>
      <c r="EAC35"/>
      <c r="EAD35"/>
      <c r="EAE35"/>
      <c r="EAF35"/>
      <c r="EAG35"/>
      <c r="EAH35"/>
      <c r="EAI35"/>
      <c r="EAJ35"/>
      <c r="EAK35"/>
      <c r="EAL35"/>
      <c r="EAM35"/>
      <c r="EAN35"/>
      <c r="EAO35"/>
      <c r="EAP35"/>
      <c r="EAQ35"/>
      <c r="EAR35"/>
      <c r="EAS35"/>
      <c r="EAT35"/>
      <c r="EAU35"/>
      <c r="EAV35"/>
      <c r="EAW35"/>
      <c r="EAX35"/>
      <c r="EAY35"/>
      <c r="EAZ35"/>
      <c r="EBA35"/>
      <c r="EBB35"/>
      <c r="EBC35"/>
      <c r="EBD35"/>
      <c r="EBE35"/>
      <c r="EBF35"/>
      <c r="EBG35"/>
      <c r="EBH35"/>
      <c r="EBI35"/>
      <c r="EBJ35"/>
      <c r="EBK35"/>
      <c r="EBL35"/>
      <c r="EBM35"/>
      <c r="EBN35"/>
      <c r="EBO35"/>
      <c r="EBP35"/>
      <c r="EBQ35"/>
      <c r="EBR35"/>
      <c r="EBS35"/>
      <c r="EBT35"/>
      <c r="EBU35"/>
      <c r="EBV35"/>
      <c r="EBW35"/>
      <c r="EBX35"/>
      <c r="EBY35"/>
      <c r="EBZ35"/>
      <c r="ECA35"/>
      <c r="ECB35"/>
      <c r="ECC35"/>
      <c r="ECD35"/>
      <c r="ECE35"/>
      <c r="ECF35"/>
      <c r="ECG35"/>
      <c r="ECH35"/>
      <c r="ECI35"/>
      <c r="ECJ35"/>
      <c r="ECK35"/>
      <c r="ECL35"/>
      <c r="ECM35"/>
      <c r="ECN35"/>
      <c r="ECO35"/>
      <c r="ECP35"/>
      <c r="ECQ35"/>
      <c r="ECR35"/>
      <c r="ECS35"/>
      <c r="ECT35"/>
      <c r="ECU35"/>
      <c r="ECV35"/>
      <c r="ECW35"/>
      <c r="ECX35"/>
      <c r="ECY35"/>
      <c r="ECZ35"/>
      <c r="EDA35"/>
      <c r="EDB35"/>
      <c r="EDC35"/>
      <c r="EDD35"/>
      <c r="EDE35"/>
      <c r="EDF35"/>
      <c r="EDG35"/>
      <c r="EDH35"/>
      <c r="EDI35"/>
      <c r="EDJ35"/>
      <c r="EDK35"/>
      <c r="EDL35"/>
      <c r="EDM35"/>
      <c r="EDN35"/>
      <c r="EDO35"/>
      <c r="EDP35"/>
      <c r="EDQ35"/>
      <c r="EDR35"/>
      <c r="EDS35"/>
      <c r="EDT35"/>
      <c r="EDU35"/>
      <c r="EDV35"/>
      <c r="EDW35"/>
      <c r="EDX35"/>
      <c r="EDY35"/>
      <c r="EDZ35"/>
      <c r="EEA35"/>
      <c r="EEB35"/>
      <c r="EEC35"/>
      <c r="EED35"/>
      <c r="EEE35"/>
      <c r="EEF35"/>
      <c r="EEG35"/>
      <c r="EEH35"/>
      <c r="EEI35"/>
      <c r="EEJ35"/>
      <c r="EEK35"/>
      <c r="EEL35"/>
      <c r="EEM35"/>
      <c r="EEN35"/>
      <c r="EEO35"/>
      <c r="EEP35"/>
      <c r="EEQ35"/>
      <c r="EER35"/>
      <c r="EES35"/>
      <c r="EET35"/>
      <c r="EEU35"/>
      <c r="EEV35"/>
      <c r="EEW35"/>
      <c r="EEX35"/>
      <c r="EEY35"/>
      <c r="EEZ35"/>
      <c r="EFA35"/>
      <c r="EFB35"/>
      <c r="EFC35"/>
      <c r="EFD35"/>
      <c r="EFE35"/>
      <c r="EFF35"/>
      <c r="EFG35"/>
      <c r="EFH35"/>
      <c r="EFI35"/>
      <c r="EFJ35"/>
      <c r="EFK35"/>
      <c r="EFL35"/>
      <c r="EFM35"/>
      <c r="EFN35"/>
      <c r="EFO35"/>
      <c r="EFP35"/>
      <c r="EFQ35"/>
      <c r="EFR35"/>
      <c r="EFS35"/>
      <c r="EFT35"/>
      <c r="EFU35"/>
      <c r="EFV35"/>
      <c r="EFW35"/>
      <c r="EFX35"/>
      <c r="EFY35"/>
      <c r="EFZ35"/>
      <c r="EGA35"/>
      <c r="EGB35"/>
      <c r="EGC35"/>
      <c r="EGD35"/>
      <c r="EGE35"/>
      <c r="EGF35"/>
      <c r="EGG35"/>
      <c r="EGH35"/>
      <c r="EGI35"/>
      <c r="EGJ35"/>
      <c r="EGK35"/>
      <c r="EGL35"/>
      <c r="EGM35"/>
      <c r="EGN35"/>
      <c r="EGO35"/>
      <c r="EGP35"/>
      <c r="EGQ35"/>
      <c r="EGR35"/>
      <c r="EGS35"/>
      <c r="EGT35"/>
      <c r="EGU35"/>
      <c r="EGV35"/>
      <c r="EGW35"/>
      <c r="EGX35"/>
      <c r="EGY35"/>
      <c r="EGZ35"/>
      <c r="EHA35"/>
      <c r="EHB35"/>
      <c r="EHC35"/>
      <c r="EHD35"/>
      <c r="EHE35"/>
      <c r="EHF35"/>
      <c r="EHG35"/>
      <c r="EHH35"/>
      <c r="EHI35"/>
      <c r="EHJ35"/>
      <c r="EHK35"/>
      <c r="EHL35"/>
      <c r="EHM35"/>
      <c r="EHN35"/>
      <c r="EHO35"/>
      <c r="EHP35"/>
      <c r="EHQ35"/>
      <c r="EHR35"/>
      <c r="EHS35"/>
      <c r="EHT35"/>
      <c r="EHU35"/>
      <c r="EHV35"/>
      <c r="EHW35"/>
      <c r="EHX35"/>
      <c r="EHY35"/>
      <c r="EHZ35"/>
      <c r="EIA35"/>
      <c r="EIB35"/>
      <c r="EIC35"/>
      <c r="EID35"/>
      <c r="EIE35"/>
      <c r="EIF35"/>
      <c r="EIG35"/>
      <c r="EIH35"/>
      <c r="EII35"/>
      <c r="EIJ35"/>
      <c r="EIK35"/>
      <c r="EIL35"/>
      <c r="EIM35"/>
      <c r="EIN35"/>
      <c r="EIO35"/>
      <c r="EIP35"/>
      <c r="EIQ35"/>
      <c r="EIR35"/>
      <c r="EIS35"/>
      <c r="EIT35"/>
      <c r="EIU35"/>
      <c r="EIV35"/>
      <c r="EIW35"/>
      <c r="EIX35"/>
      <c r="EIY35"/>
      <c r="EIZ35"/>
      <c r="EJA35"/>
      <c r="EJB35"/>
      <c r="EJC35"/>
      <c r="EJD35"/>
      <c r="EJE35"/>
      <c r="EJF35"/>
      <c r="EJG35"/>
      <c r="EJH35"/>
      <c r="EJI35"/>
      <c r="EJJ35"/>
      <c r="EJK35"/>
      <c r="EJL35"/>
      <c r="EJM35"/>
      <c r="EJN35"/>
      <c r="EJO35"/>
      <c r="EJP35"/>
      <c r="EJQ35"/>
      <c r="EJR35"/>
      <c r="EJS35"/>
      <c r="EJT35"/>
      <c r="EJU35"/>
      <c r="EJV35"/>
      <c r="EJW35"/>
      <c r="EJX35"/>
      <c r="EJY35"/>
      <c r="EJZ35"/>
      <c r="EKA35"/>
      <c r="EKB35"/>
      <c r="EKC35"/>
      <c r="EKD35"/>
      <c r="EKE35"/>
      <c r="EKF35"/>
      <c r="EKG35"/>
      <c r="EKH35"/>
      <c r="EKI35"/>
      <c r="EKJ35"/>
      <c r="EKK35"/>
      <c r="EKL35"/>
      <c r="EKM35"/>
      <c r="EKN35"/>
      <c r="EKO35"/>
      <c r="EKP35"/>
      <c r="EKQ35"/>
      <c r="EKR35"/>
      <c r="EKS35"/>
      <c r="EKT35"/>
      <c r="EKU35"/>
      <c r="EKV35"/>
      <c r="EKW35"/>
      <c r="EKX35"/>
      <c r="EKY35"/>
      <c r="EKZ35"/>
      <c r="ELA35"/>
      <c r="ELB35"/>
      <c r="ELC35"/>
      <c r="ELD35"/>
      <c r="ELE35"/>
      <c r="ELF35"/>
      <c r="ELG35"/>
      <c r="ELH35"/>
      <c r="ELI35"/>
      <c r="ELJ35"/>
      <c r="ELK35"/>
      <c r="ELL35"/>
      <c r="ELM35"/>
      <c r="ELN35"/>
      <c r="ELO35"/>
      <c r="ELP35"/>
      <c r="ELQ35"/>
      <c r="ELR35"/>
      <c r="ELS35"/>
      <c r="ELT35"/>
      <c r="ELU35"/>
      <c r="ELV35"/>
      <c r="ELW35"/>
      <c r="ELX35"/>
      <c r="ELY35"/>
      <c r="ELZ35"/>
      <c r="EMA35"/>
      <c r="EMB35"/>
      <c r="EMC35"/>
      <c r="EMD35"/>
      <c r="EME35"/>
      <c r="EMF35"/>
      <c r="EMG35"/>
      <c r="EMH35"/>
      <c r="EMI35"/>
      <c r="EMJ35"/>
      <c r="EMK35"/>
      <c r="EML35"/>
      <c r="EMM35"/>
      <c r="EMN35"/>
      <c r="EMO35"/>
      <c r="EMP35"/>
      <c r="EMQ35"/>
      <c r="EMR35"/>
      <c r="EMS35"/>
      <c r="EMT35"/>
      <c r="EMU35"/>
      <c r="EMV35"/>
      <c r="EMW35"/>
      <c r="EMX35"/>
      <c r="EMY35"/>
      <c r="EMZ35"/>
      <c r="ENA35"/>
      <c r="ENB35"/>
      <c r="ENC35"/>
      <c r="END35"/>
      <c r="ENE35"/>
      <c r="ENF35"/>
      <c r="ENG35"/>
      <c r="ENH35"/>
      <c r="ENI35"/>
      <c r="ENJ35"/>
      <c r="ENK35"/>
      <c r="ENL35"/>
      <c r="ENM35"/>
      <c r="ENN35"/>
      <c r="ENO35"/>
      <c r="ENP35"/>
      <c r="ENQ35"/>
      <c r="ENR35"/>
      <c r="ENS35"/>
      <c r="ENT35"/>
      <c r="ENU35"/>
      <c r="ENV35"/>
      <c r="ENW35"/>
      <c r="ENX35"/>
      <c r="ENY35"/>
      <c r="ENZ35"/>
      <c r="EOA35"/>
      <c r="EOB35"/>
      <c r="EOC35"/>
      <c r="EOD35"/>
      <c r="EOE35"/>
      <c r="EOF35"/>
      <c r="EOG35"/>
      <c r="EOH35"/>
      <c r="EOI35"/>
      <c r="EOJ35"/>
      <c r="EOK35"/>
      <c r="EOL35"/>
      <c r="EOM35"/>
      <c r="EON35"/>
      <c r="EOO35"/>
      <c r="EOP35"/>
      <c r="EOQ35"/>
      <c r="EOR35"/>
      <c r="EOS35"/>
      <c r="EOT35"/>
      <c r="EOU35"/>
      <c r="EOV35"/>
      <c r="EOW35"/>
      <c r="EOX35"/>
      <c r="EOY35"/>
      <c r="EOZ35"/>
      <c r="EPA35"/>
      <c r="EPB35"/>
      <c r="EPC35"/>
      <c r="EPD35"/>
      <c r="EPE35"/>
      <c r="EPF35"/>
      <c r="EPG35"/>
      <c r="EPH35"/>
      <c r="EPI35"/>
      <c r="EPJ35"/>
      <c r="EPK35"/>
      <c r="EPL35"/>
      <c r="EPM35"/>
      <c r="EPN35"/>
      <c r="EPO35"/>
      <c r="EPP35"/>
      <c r="EPQ35"/>
      <c r="EPR35"/>
      <c r="EPS35"/>
      <c r="EPT35"/>
      <c r="EPU35"/>
      <c r="EPV35"/>
      <c r="EPW35"/>
      <c r="EPX35"/>
      <c r="EPY35"/>
      <c r="EPZ35"/>
      <c r="EQA35"/>
      <c r="EQB35"/>
      <c r="EQC35"/>
      <c r="EQD35"/>
      <c r="EQE35"/>
      <c r="EQF35"/>
      <c r="EQG35"/>
      <c r="EQH35"/>
      <c r="EQI35"/>
      <c r="EQJ35"/>
      <c r="EQK35"/>
      <c r="EQL35"/>
      <c r="EQM35"/>
      <c r="EQN35"/>
      <c r="EQO35"/>
      <c r="EQP35"/>
      <c r="EQQ35"/>
      <c r="EQR35"/>
      <c r="EQS35"/>
      <c r="EQT35"/>
      <c r="EQU35"/>
      <c r="EQV35"/>
      <c r="EQW35"/>
      <c r="EQX35"/>
      <c r="EQY35"/>
      <c r="EQZ35"/>
      <c r="ERA35"/>
      <c r="ERB35"/>
      <c r="ERC35"/>
      <c r="ERD35"/>
      <c r="ERE35"/>
      <c r="ERF35"/>
      <c r="ERG35"/>
      <c r="ERH35"/>
      <c r="ERI35"/>
      <c r="ERJ35"/>
      <c r="ERK35"/>
      <c r="ERL35"/>
      <c r="ERM35"/>
      <c r="ERN35"/>
      <c r="ERO35"/>
      <c r="ERP35"/>
      <c r="ERQ35"/>
      <c r="ERR35"/>
      <c r="ERS35"/>
      <c r="ERT35"/>
      <c r="ERU35"/>
      <c r="ERV35"/>
      <c r="ERW35"/>
      <c r="ERX35"/>
      <c r="ERY35"/>
      <c r="ERZ35"/>
      <c r="ESA35"/>
      <c r="ESB35"/>
      <c r="ESC35"/>
      <c r="ESD35"/>
      <c r="ESE35"/>
      <c r="ESF35"/>
      <c r="ESG35"/>
      <c r="ESH35"/>
      <c r="ESI35"/>
      <c r="ESJ35"/>
      <c r="ESK35"/>
      <c r="ESL35"/>
      <c r="ESM35"/>
      <c r="ESN35"/>
      <c r="ESO35"/>
      <c r="ESP35"/>
      <c r="ESQ35"/>
      <c r="ESR35"/>
      <c r="ESS35"/>
      <c r="EST35"/>
      <c r="ESU35"/>
      <c r="ESV35"/>
      <c r="ESW35"/>
      <c r="ESX35"/>
      <c r="ESY35"/>
      <c r="ESZ35"/>
      <c r="ETA35"/>
      <c r="ETB35"/>
      <c r="ETC35"/>
      <c r="ETD35"/>
      <c r="ETE35"/>
      <c r="ETF35"/>
      <c r="ETG35"/>
      <c r="ETH35"/>
      <c r="ETI35"/>
      <c r="ETJ35"/>
      <c r="ETK35"/>
      <c r="ETL35"/>
      <c r="ETM35"/>
      <c r="ETN35"/>
      <c r="ETO35"/>
      <c r="ETP35"/>
      <c r="ETQ35"/>
      <c r="ETR35"/>
      <c r="ETS35"/>
      <c r="ETT35"/>
      <c r="ETU35"/>
      <c r="ETV35"/>
      <c r="ETW35"/>
      <c r="ETX35"/>
      <c r="ETY35"/>
      <c r="ETZ35"/>
      <c r="EUA35"/>
      <c r="EUB35"/>
      <c r="EUC35"/>
      <c r="EUD35"/>
      <c r="EUE35"/>
      <c r="EUF35"/>
      <c r="EUG35"/>
      <c r="EUH35"/>
      <c r="EUI35"/>
      <c r="EUJ35"/>
      <c r="EUK35"/>
      <c r="EUL35"/>
      <c r="EUM35"/>
      <c r="EUN35"/>
      <c r="EUO35"/>
      <c r="EUP35"/>
      <c r="EUQ35"/>
      <c r="EUR35"/>
      <c r="EUS35"/>
      <c r="EUT35"/>
      <c r="EUU35"/>
      <c r="EUV35"/>
      <c r="EUW35"/>
      <c r="EUX35"/>
      <c r="EUY35"/>
      <c r="EUZ35"/>
      <c r="EVA35"/>
      <c r="EVB35"/>
      <c r="EVC35"/>
      <c r="EVD35"/>
      <c r="EVE35"/>
      <c r="EVF35"/>
      <c r="EVG35"/>
      <c r="EVH35"/>
      <c r="EVI35"/>
      <c r="EVJ35"/>
      <c r="EVK35"/>
      <c r="EVL35"/>
      <c r="EVM35"/>
      <c r="EVN35"/>
      <c r="EVO35"/>
      <c r="EVP35"/>
      <c r="EVQ35"/>
      <c r="EVR35"/>
      <c r="EVS35"/>
      <c r="EVT35"/>
      <c r="EVU35"/>
      <c r="EVV35"/>
      <c r="EVW35"/>
      <c r="EVX35"/>
      <c r="EVY35"/>
      <c r="EVZ35"/>
      <c r="EWA35"/>
      <c r="EWB35"/>
      <c r="EWC35"/>
      <c r="EWD35"/>
      <c r="EWE35"/>
      <c r="EWF35"/>
      <c r="EWG35"/>
      <c r="EWH35"/>
      <c r="EWI35"/>
      <c r="EWJ35"/>
      <c r="EWK35"/>
      <c r="EWL35"/>
      <c r="EWM35"/>
      <c r="EWN35"/>
      <c r="EWO35"/>
      <c r="EWP35"/>
      <c r="EWQ35"/>
      <c r="EWR35"/>
      <c r="EWS35"/>
      <c r="EWT35"/>
      <c r="EWU35"/>
      <c r="EWV35"/>
      <c r="EWW35"/>
      <c r="EWX35"/>
      <c r="EWY35"/>
      <c r="EWZ35"/>
      <c r="EXA35"/>
      <c r="EXB35"/>
      <c r="EXC35"/>
      <c r="EXD35"/>
      <c r="EXE35"/>
      <c r="EXF35"/>
      <c r="EXG35"/>
      <c r="EXH35"/>
      <c r="EXI35"/>
      <c r="EXJ35"/>
      <c r="EXK35"/>
      <c r="EXL35"/>
      <c r="EXM35"/>
      <c r="EXN35"/>
      <c r="EXO35"/>
      <c r="EXP35"/>
      <c r="EXQ35"/>
      <c r="EXR35"/>
      <c r="EXS35"/>
      <c r="EXT35"/>
      <c r="EXU35"/>
      <c r="EXV35"/>
      <c r="EXW35"/>
      <c r="EXX35"/>
      <c r="EXY35"/>
      <c r="EXZ35"/>
      <c r="EYA35"/>
      <c r="EYB35"/>
      <c r="EYC35"/>
      <c r="EYD35"/>
      <c r="EYE35"/>
      <c r="EYF35"/>
      <c r="EYG35"/>
      <c r="EYH35"/>
      <c r="EYI35"/>
      <c r="EYJ35"/>
      <c r="EYK35"/>
      <c r="EYL35"/>
      <c r="EYM35"/>
      <c r="EYN35"/>
      <c r="EYO35"/>
      <c r="EYP35"/>
      <c r="EYQ35"/>
      <c r="EYR35"/>
      <c r="EYS35"/>
      <c r="EYT35"/>
      <c r="EYU35"/>
      <c r="EYV35"/>
      <c r="EYW35"/>
      <c r="EYX35"/>
      <c r="EYY35"/>
      <c r="EYZ35"/>
      <c r="EZA35"/>
      <c r="EZB35"/>
      <c r="EZC35"/>
      <c r="EZD35"/>
      <c r="EZE35"/>
      <c r="EZF35"/>
      <c r="EZG35"/>
      <c r="EZH35"/>
      <c r="EZI35"/>
      <c r="EZJ35"/>
      <c r="EZK35"/>
      <c r="EZL35"/>
      <c r="EZM35"/>
      <c r="EZN35"/>
      <c r="EZO35"/>
      <c r="EZP35"/>
      <c r="EZQ35"/>
      <c r="EZR35"/>
      <c r="EZS35"/>
      <c r="EZT35"/>
      <c r="EZU35"/>
      <c r="EZV35"/>
      <c r="EZW35"/>
      <c r="EZX35"/>
      <c r="EZY35"/>
      <c r="EZZ35"/>
      <c r="FAA35"/>
      <c r="FAB35"/>
      <c r="FAC35"/>
      <c r="FAD35"/>
      <c r="FAE35"/>
      <c r="FAF35"/>
      <c r="FAG35"/>
      <c r="FAH35"/>
      <c r="FAI35"/>
      <c r="FAJ35"/>
      <c r="FAK35"/>
      <c r="FAL35"/>
      <c r="FAM35"/>
      <c r="FAN35"/>
      <c r="FAO35"/>
      <c r="FAP35"/>
      <c r="FAQ35"/>
      <c r="FAR35"/>
      <c r="FAS35"/>
      <c r="FAT35"/>
      <c r="FAU35"/>
      <c r="FAV35"/>
      <c r="FAW35"/>
      <c r="FAX35"/>
      <c r="FAY35"/>
      <c r="FAZ35"/>
      <c r="FBA35"/>
      <c r="FBB35"/>
      <c r="FBC35"/>
      <c r="FBD35"/>
      <c r="FBE35"/>
      <c r="FBF35"/>
      <c r="FBG35"/>
      <c r="FBH35"/>
      <c r="FBI35"/>
      <c r="FBJ35"/>
      <c r="FBK35"/>
      <c r="FBL35"/>
      <c r="FBM35"/>
      <c r="FBN35"/>
      <c r="FBO35"/>
      <c r="FBP35"/>
      <c r="FBQ35"/>
      <c r="FBR35"/>
      <c r="FBS35"/>
      <c r="FBT35"/>
      <c r="FBU35"/>
      <c r="FBV35"/>
      <c r="FBW35"/>
      <c r="FBX35"/>
      <c r="FBY35"/>
      <c r="FBZ35"/>
      <c r="FCA35"/>
      <c r="FCB35"/>
      <c r="FCC35"/>
      <c r="FCD35"/>
      <c r="FCE35"/>
      <c r="FCF35"/>
      <c r="FCG35"/>
      <c r="FCH35"/>
      <c r="FCI35"/>
      <c r="FCJ35"/>
      <c r="FCK35"/>
      <c r="FCL35"/>
      <c r="FCM35"/>
      <c r="FCN35"/>
      <c r="FCO35"/>
      <c r="FCP35"/>
      <c r="FCQ35"/>
      <c r="FCR35"/>
      <c r="FCS35"/>
      <c r="FCT35"/>
      <c r="FCU35"/>
      <c r="FCV35"/>
      <c r="FCW35"/>
      <c r="FCX35"/>
      <c r="FCY35"/>
      <c r="FCZ35"/>
      <c r="FDA35"/>
      <c r="FDB35"/>
      <c r="FDC35"/>
      <c r="FDD35"/>
      <c r="FDE35"/>
      <c r="FDF35"/>
      <c r="FDG35"/>
      <c r="FDH35"/>
      <c r="FDI35"/>
      <c r="FDJ35"/>
      <c r="FDK35"/>
      <c r="FDL35"/>
      <c r="FDM35"/>
      <c r="FDN35"/>
      <c r="FDO35"/>
      <c r="FDP35"/>
      <c r="FDQ35"/>
      <c r="FDR35"/>
      <c r="FDS35"/>
      <c r="FDT35"/>
      <c r="FDU35"/>
      <c r="FDV35"/>
      <c r="FDW35"/>
      <c r="FDX35"/>
      <c r="FDY35"/>
      <c r="FDZ35"/>
      <c r="FEA35"/>
      <c r="FEB35"/>
      <c r="FEC35"/>
      <c r="FED35"/>
      <c r="FEE35"/>
      <c r="FEF35"/>
      <c r="FEG35"/>
      <c r="FEH35"/>
      <c r="FEI35"/>
      <c r="FEJ35"/>
      <c r="FEK35"/>
      <c r="FEL35"/>
      <c r="FEM35"/>
      <c r="FEN35"/>
      <c r="FEO35"/>
      <c r="FEP35"/>
      <c r="FEQ35"/>
      <c r="FER35"/>
      <c r="FES35"/>
      <c r="FET35"/>
      <c r="FEU35"/>
      <c r="FEV35"/>
      <c r="FEW35"/>
      <c r="FEX35"/>
      <c r="FEY35"/>
      <c r="FEZ35"/>
      <c r="FFA35"/>
      <c r="FFB35"/>
      <c r="FFC35"/>
      <c r="FFD35"/>
      <c r="FFE35"/>
      <c r="FFF35"/>
      <c r="FFG35"/>
      <c r="FFH35"/>
      <c r="FFI35"/>
      <c r="FFJ35"/>
      <c r="FFK35"/>
      <c r="FFL35"/>
      <c r="FFM35"/>
      <c r="FFN35"/>
      <c r="FFO35"/>
      <c r="FFP35"/>
      <c r="FFQ35"/>
      <c r="FFR35"/>
      <c r="FFS35"/>
      <c r="FFT35"/>
      <c r="FFU35"/>
      <c r="FFV35"/>
      <c r="FFW35"/>
      <c r="FFX35"/>
      <c r="FFY35"/>
      <c r="FFZ35"/>
      <c r="FGA35"/>
      <c r="FGB35"/>
      <c r="FGC35"/>
      <c r="FGD35"/>
      <c r="FGE35"/>
      <c r="FGF35"/>
      <c r="FGG35"/>
      <c r="FGH35"/>
      <c r="FGI35"/>
      <c r="FGJ35"/>
      <c r="FGK35"/>
      <c r="FGL35"/>
      <c r="FGM35"/>
      <c r="FGN35"/>
      <c r="FGO35"/>
      <c r="FGP35"/>
      <c r="FGQ35"/>
      <c r="FGR35"/>
      <c r="FGS35"/>
      <c r="FGT35"/>
      <c r="FGU35"/>
      <c r="FGV35"/>
      <c r="FGW35"/>
      <c r="FGX35"/>
      <c r="FGY35"/>
      <c r="FGZ35"/>
      <c r="FHA35"/>
      <c r="FHB35"/>
      <c r="FHC35"/>
      <c r="FHD35"/>
      <c r="FHE35"/>
      <c r="FHF35"/>
      <c r="FHG35"/>
      <c r="FHH35"/>
      <c r="FHI35"/>
      <c r="FHJ35"/>
      <c r="FHK35"/>
      <c r="FHL35"/>
      <c r="FHM35"/>
      <c r="FHN35"/>
      <c r="FHO35"/>
      <c r="FHP35"/>
      <c r="FHQ35"/>
      <c r="FHR35"/>
      <c r="FHS35"/>
      <c r="FHT35"/>
      <c r="FHU35"/>
      <c r="FHV35"/>
      <c r="FHW35"/>
      <c r="FHX35"/>
      <c r="FHY35"/>
      <c r="FHZ35"/>
      <c r="FIA35"/>
      <c r="FIB35"/>
      <c r="FIC35"/>
      <c r="FID35"/>
      <c r="FIE35"/>
      <c r="FIF35"/>
      <c r="FIG35"/>
      <c r="FIH35"/>
      <c r="FII35"/>
      <c r="FIJ35"/>
      <c r="FIK35"/>
      <c r="FIL35"/>
      <c r="FIM35"/>
      <c r="FIN35"/>
      <c r="FIO35"/>
      <c r="FIP35"/>
      <c r="FIQ35"/>
      <c r="FIR35"/>
      <c r="FIS35"/>
      <c r="FIT35"/>
      <c r="FIU35"/>
      <c r="FIV35"/>
      <c r="FIW35"/>
      <c r="FIX35"/>
      <c r="FIY35"/>
      <c r="FIZ35"/>
      <c r="FJA35"/>
      <c r="FJB35"/>
      <c r="FJC35"/>
      <c r="FJD35"/>
      <c r="FJE35"/>
      <c r="FJF35"/>
      <c r="FJG35"/>
      <c r="FJH35"/>
      <c r="FJI35"/>
      <c r="FJJ35"/>
      <c r="FJK35"/>
      <c r="FJL35"/>
      <c r="FJM35"/>
      <c r="FJN35"/>
      <c r="FJO35"/>
      <c r="FJP35"/>
      <c r="FJQ35"/>
      <c r="FJR35"/>
      <c r="FJS35"/>
      <c r="FJT35"/>
      <c r="FJU35"/>
      <c r="FJV35"/>
      <c r="FJW35"/>
      <c r="FJX35"/>
      <c r="FJY35"/>
      <c r="FJZ35"/>
      <c r="FKA35"/>
      <c r="FKB35"/>
      <c r="FKC35"/>
      <c r="FKD35"/>
      <c r="FKE35"/>
      <c r="FKF35"/>
      <c r="FKG35"/>
      <c r="FKH35"/>
      <c r="FKI35"/>
      <c r="FKJ35"/>
      <c r="FKK35"/>
      <c r="FKL35"/>
      <c r="FKM35"/>
      <c r="FKN35"/>
      <c r="FKO35"/>
      <c r="FKP35"/>
      <c r="FKQ35"/>
      <c r="FKR35"/>
      <c r="FKS35"/>
      <c r="FKT35"/>
      <c r="FKU35"/>
      <c r="FKV35"/>
      <c r="FKW35"/>
      <c r="FKX35"/>
      <c r="FKY35"/>
      <c r="FKZ35"/>
      <c r="FLA35"/>
      <c r="FLB35"/>
      <c r="FLC35"/>
      <c r="FLD35"/>
      <c r="FLE35"/>
      <c r="FLF35"/>
      <c r="FLG35"/>
      <c r="FLH35"/>
      <c r="FLI35"/>
      <c r="FLJ35"/>
      <c r="FLK35"/>
      <c r="FLL35"/>
      <c r="FLM35"/>
      <c r="FLN35"/>
      <c r="FLO35"/>
      <c r="FLP35"/>
      <c r="FLQ35"/>
      <c r="FLR35"/>
      <c r="FLS35"/>
      <c r="FLT35"/>
      <c r="FLU35"/>
      <c r="FLV35"/>
      <c r="FLW35"/>
      <c r="FLX35"/>
      <c r="FLY35"/>
      <c r="FLZ35"/>
      <c r="FMA35"/>
      <c r="FMB35"/>
      <c r="FMC35"/>
      <c r="FMD35"/>
      <c r="FME35"/>
      <c r="FMF35"/>
      <c r="FMG35"/>
      <c r="FMH35"/>
      <c r="FMI35"/>
      <c r="FMJ35"/>
      <c r="FMK35"/>
      <c r="FML35"/>
      <c r="FMM35"/>
      <c r="FMN35"/>
      <c r="FMO35"/>
      <c r="FMP35"/>
      <c r="FMQ35"/>
      <c r="FMR35"/>
      <c r="FMS35"/>
      <c r="FMT35"/>
      <c r="FMU35"/>
      <c r="FMV35"/>
      <c r="FMW35"/>
      <c r="FMX35"/>
      <c r="FMY35"/>
      <c r="FMZ35"/>
      <c r="FNA35"/>
      <c r="FNB35"/>
      <c r="FNC35"/>
      <c r="FND35"/>
      <c r="FNE35"/>
      <c r="FNF35"/>
      <c r="FNG35"/>
      <c r="FNH35"/>
      <c r="FNI35"/>
      <c r="FNJ35"/>
      <c r="FNK35"/>
      <c r="FNL35"/>
      <c r="FNM35"/>
      <c r="FNN35"/>
      <c r="FNO35"/>
      <c r="FNP35"/>
      <c r="FNQ35"/>
      <c r="FNR35"/>
      <c r="FNS35"/>
      <c r="FNT35"/>
      <c r="FNU35"/>
      <c r="FNV35"/>
      <c r="FNW35"/>
      <c r="FNX35"/>
      <c r="FNY35"/>
      <c r="FNZ35"/>
      <c r="FOA35"/>
      <c r="FOB35"/>
      <c r="FOC35"/>
      <c r="FOD35"/>
      <c r="FOE35"/>
      <c r="FOF35"/>
      <c r="FOG35"/>
      <c r="FOH35"/>
      <c r="FOI35"/>
      <c r="FOJ35"/>
      <c r="FOK35"/>
      <c r="FOL35"/>
      <c r="FOM35"/>
      <c r="FON35"/>
      <c r="FOO35"/>
      <c r="FOP35"/>
      <c r="FOQ35"/>
      <c r="FOR35"/>
      <c r="FOS35"/>
      <c r="FOT35"/>
      <c r="FOU35"/>
      <c r="FOV35"/>
      <c r="FOW35"/>
      <c r="FOX35"/>
      <c r="FOY35"/>
      <c r="FOZ35"/>
      <c r="FPA35"/>
      <c r="FPB35"/>
      <c r="FPC35"/>
      <c r="FPD35"/>
      <c r="FPE35"/>
      <c r="FPF35"/>
      <c r="FPG35"/>
      <c r="FPH35"/>
      <c r="FPI35"/>
      <c r="FPJ35"/>
      <c r="FPK35"/>
      <c r="FPL35"/>
      <c r="FPM35"/>
      <c r="FPN35"/>
      <c r="FPO35"/>
      <c r="FPP35"/>
      <c r="FPQ35"/>
      <c r="FPR35"/>
      <c r="FPS35"/>
      <c r="FPT35"/>
      <c r="FPU35"/>
      <c r="FPV35"/>
      <c r="FPW35"/>
      <c r="FPX35"/>
      <c r="FPY35"/>
      <c r="FPZ35"/>
      <c r="FQA35"/>
      <c r="FQB35"/>
      <c r="FQC35"/>
      <c r="FQD35"/>
      <c r="FQE35"/>
      <c r="FQF35"/>
      <c r="FQG35"/>
      <c r="FQH35"/>
      <c r="FQI35"/>
      <c r="FQJ35"/>
      <c r="FQK35"/>
      <c r="FQL35"/>
      <c r="FQM35"/>
      <c r="FQN35"/>
      <c r="FQO35"/>
      <c r="FQP35"/>
      <c r="FQQ35"/>
      <c r="FQR35"/>
      <c r="FQS35"/>
      <c r="FQT35"/>
      <c r="FQU35"/>
      <c r="FQV35"/>
      <c r="FQW35"/>
      <c r="FQX35"/>
      <c r="FQY35"/>
      <c r="FQZ35"/>
      <c r="FRA35"/>
      <c r="FRB35"/>
      <c r="FRC35"/>
      <c r="FRD35"/>
      <c r="FRE35"/>
      <c r="FRF35"/>
      <c r="FRG35"/>
      <c r="FRH35"/>
      <c r="FRI35"/>
      <c r="FRJ35"/>
      <c r="FRK35"/>
      <c r="FRL35"/>
      <c r="FRM35"/>
      <c r="FRN35"/>
      <c r="FRO35"/>
      <c r="FRP35"/>
      <c r="FRQ35"/>
      <c r="FRR35"/>
      <c r="FRS35"/>
      <c r="FRT35"/>
      <c r="FRU35"/>
      <c r="FRV35"/>
      <c r="FRW35"/>
      <c r="FRX35"/>
      <c r="FRY35"/>
      <c r="FRZ35"/>
      <c r="FSA35"/>
      <c r="FSB35"/>
      <c r="FSC35"/>
      <c r="FSD35"/>
      <c r="FSE35"/>
      <c r="FSF35"/>
      <c r="FSG35"/>
      <c r="FSH35"/>
      <c r="FSI35"/>
      <c r="FSJ35"/>
      <c r="FSK35"/>
      <c r="FSL35"/>
      <c r="FSM35"/>
      <c r="FSN35"/>
      <c r="FSO35"/>
      <c r="FSP35"/>
      <c r="FSQ35"/>
      <c r="FSR35"/>
      <c r="FSS35"/>
      <c r="FST35"/>
      <c r="FSU35"/>
      <c r="FSV35"/>
      <c r="FSW35"/>
      <c r="FSX35"/>
      <c r="FSY35"/>
      <c r="FSZ35"/>
      <c r="FTA35"/>
      <c r="FTB35"/>
      <c r="FTC35"/>
      <c r="FTD35"/>
      <c r="FTE35"/>
      <c r="FTF35"/>
      <c r="FTG35"/>
      <c r="FTH35"/>
      <c r="FTI35"/>
      <c r="FTJ35"/>
      <c r="FTK35"/>
      <c r="FTL35"/>
      <c r="FTM35"/>
      <c r="FTN35"/>
      <c r="FTO35"/>
      <c r="FTP35"/>
      <c r="FTQ35"/>
      <c r="FTR35"/>
      <c r="FTS35"/>
      <c r="FTT35"/>
      <c r="FTU35"/>
      <c r="FTV35"/>
      <c r="FTW35"/>
      <c r="FTX35"/>
      <c r="FTY35"/>
      <c r="FTZ35"/>
      <c r="FUA35"/>
      <c r="FUB35"/>
      <c r="FUC35"/>
      <c r="FUD35"/>
      <c r="FUE35"/>
      <c r="FUF35"/>
      <c r="FUG35"/>
      <c r="FUH35"/>
      <c r="FUI35"/>
      <c r="FUJ35"/>
      <c r="FUK35"/>
      <c r="FUL35"/>
      <c r="FUM35"/>
      <c r="FUN35"/>
      <c r="FUO35"/>
      <c r="FUP35"/>
      <c r="FUQ35"/>
      <c r="FUR35"/>
      <c r="FUS35"/>
      <c r="FUT35"/>
      <c r="FUU35"/>
      <c r="FUV35"/>
      <c r="FUW35"/>
      <c r="FUX35"/>
      <c r="FUY35"/>
      <c r="FUZ35"/>
      <c r="FVA35"/>
      <c r="FVB35"/>
      <c r="FVC35"/>
      <c r="FVD35"/>
      <c r="FVE35"/>
      <c r="FVF35"/>
      <c r="FVG35"/>
      <c r="FVH35"/>
      <c r="FVI35"/>
      <c r="FVJ35"/>
      <c r="FVK35"/>
      <c r="FVL35"/>
      <c r="FVM35"/>
      <c r="FVN35"/>
      <c r="FVO35"/>
      <c r="FVP35"/>
      <c r="FVQ35"/>
      <c r="FVR35"/>
      <c r="FVS35"/>
      <c r="FVT35"/>
      <c r="FVU35"/>
      <c r="FVV35"/>
      <c r="FVW35"/>
      <c r="FVX35"/>
      <c r="FVY35"/>
      <c r="FVZ35"/>
      <c r="FWA35"/>
      <c r="FWB35"/>
      <c r="FWC35"/>
      <c r="FWD35"/>
      <c r="FWE35"/>
      <c r="FWF35"/>
      <c r="FWG35"/>
      <c r="FWH35"/>
      <c r="FWI35"/>
      <c r="FWJ35"/>
      <c r="FWK35"/>
      <c r="FWL35"/>
      <c r="FWM35"/>
      <c r="FWN35"/>
      <c r="FWO35"/>
      <c r="FWP35"/>
      <c r="FWQ35"/>
      <c r="FWR35"/>
      <c r="FWS35"/>
      <c r="FWT35"/>
      <c r="FWU35"/>
      <c r="FWV35"/>
      <c r="FWW35"/>
      <c r="FWX35"/>
      <c r="FWY35"/>
      <c r="FWZ35"/>
      <c r="FXA35"/>
      <c r="FXB35"/>
      <c r="FXC35"/>
      <c r="FXD35"/>
      <c r="FXE35"/>
      <c r="FXF35"/>
      <c r="FXG35"/>
      <c r="FXH35"/>
      <c r="FXI35"/>
      <c r="FXJ35"/>
      <c r="FXK35"/>
      <c r="FXL35"/>
      <c r="FXM35"/>
      <c r="FXN35"/>
      <c r="FXO35"/>
      <c r="FXP35"/>
      <c r="FXQ35"/>
      <c r="FXR35"/>
      <c r="FXS35"/>
      <c r="FXT35"/>
      <c r="FXU35"/>
      <c r="FXV35"/>
      <c r="FXW35"/>
      <c r="FXX35"/>
      <c r="FXY35"/>
      <c r="FXZ35"/>
      <c r="FYA35"/>
      <c r="FYB35"/>
      <c r="FYC35"/>
      <c r="FYD35"/>
      <c r="FYE35"/>
      <c r="FYF35"/>
      <c r="FYG35"/>
      <c r="FYH35"/>
      <c r="FYI35"/>
      <c r="FYJ35"/>
      <c r="FYK35"/>
      <c r="FYL35"/>
      <c r="FYM35"/>
      <c r="FYN35"/>
      <c r="FYO35"/>
      <c r="FYP35"/>
      <c r="FYQ35"/>
      <c r="FYR35"/>
      <c r="FYS35"/>
      <c r="FYT35"/>
      <c r="FYU35"/>
      <c r="FYV35"/>
      <c r="FYW35"/>
      <c r="FYX35"/>
      <c r="FYY35"/>
      <c r="FYZ35"/>
      <c r="FZA35"/>
      <c r="FZB35"/>
      <c r="FZC35"/>
      <c r="FZD35"/>
      <c r="FZE35"/>
      <c r="FZF35"/>
      <c r="FZG35"/>
      <c r="FZH35"/>
      <c r="FZI35"/>
      <c r="FZJ35"/>
      <c r="FZK35"/>
      <c r="FZL35"/>
      <c r="FZM35"/>
      <c r="FZN35"/>
      <c r="FZO35"/>
      <c r="FZP35"/>
      <c r="FZQ35"/>
      <c r="FZR35"/>
      <c r="FZS35"/>
      <c r="FZT35"/>
      <c r="FZU35"/>
      <c r="FZV35"/>
      <c r="FZW35"/>
      <c r="FZX35"/>
      <c r="FZY35"/>
      <c r="FZZ35"/>
      <c r="GAA35"/>
      <c r="GAB35"/>
      <c r="GAC35"/>
      <c r="GAD35"/>
      <c r="GAE35"/>
      <c r="GAF35"/>
      <c r="GAG35"/>
      <c r="GAH35"/>
      <c r="GAI35"/>
      <c r="GAJ35"/>
      <c r="GAK35"/>
      <c r="GAL35"/>
      <c r="GAM35"/>
      <c r="GAN35"/>
      <c r="GAO35"/>
      <c r="GAP35"/>
      <c r="GAQ35"/>
      <c r="GAR35"/>
      <c r="GAS35"/>
      <c r="GAT35"/>
      <c r="GAU35"/>
      <c r="GAV35"/>
      <c r="GAW35"/>
      <c r="GAX35"/>
      <c r="GAY35"/>
      <c r="GAZ35"/>
      <c r="GBA35"/>
      <c r="GBB35"/>
      <c r="GBC35"/>
      <c r="GBD35"/>
      <c r="GBE35"/>
      <c r="GBF35"/>
      <c r="GBG35"/>
      <c r="GBH35"/>
      <c r="GBI35"/>
      <c r="GBJ35"/>
      <c r="GBK35"/>
      <c r="GBL35"/>
      <c r="GBM35"/>
      <c r="GBN35"/>
      <c r="GBO35"/>
      <c r="GBP35"/>
      <c r="GBQ35"/>
      <c r="GBR35"/>
      <c r="GBS35"/>
      <c r="GBT35"/>
      <c r="GBU35"/>
      <c r="GBV35"/>
      <c r="GBW35"/>
      <c r="GBX35"/>
      <c r="GBY35"/>
      <c r="GBZ35"/>
      <c r="GCA35"/>
      <c r="GCB35"/>
      <c r="GCC35"/>
      <c r="GCD35"/>
      <c r="GCE35"/>
      <c r="GCF35"/>
      <c r="GCG35"/>
      <c r="GCH35"/>
      <c r="GCI35"/>
      <c r="GCJ35"/>
      <c r="GCK35"/>
      <c r="GCL35"/>
      <c r="GCM35"/>
      <c r="GCN35"/>
      <c r="GCO35"/>
      <c r="GCP35"/>
      <c r="GCQ35"/>
      <c r="GCR35"/>
      <c r="GCS35"/>
      <c r="GCT35"/>
      <c r="GCU35"/>
      <c r="GCV35"/>
      <c r="GCW35"/>
      <c r="GCX35"/>
      <c r="GCY35"/>
      <c r="GCZ35"/>
      <c r="GDA35"/>
      <c r="GDB35"/>
      <c r="GDC35"/>
      <c r="GDD35"/>
      <c r="GDE35"/>
      <c r="GDF35"/>
      <c r="GDG35"/>
      <c r="GDH35"/>
      <c r="GDI35"/>
      <c r="GDJ35"/>
      <c r="GDK35"/>
      <c r="GDL35"/>
      <c r="GDM35"/>
      <c r="GDN35"/>
      <c r="GDO35"/>
      <c r="GDP35"/>
      <c r="GDQ35"/>
      <c r="GDR35"/>
      <c r="GDS35"/>
      <c r="GDT35"/>
      <c r="GDU35"/>
      <c r="GDV35"/>
      <c r="GDW35"/>
      <c r="GDX35"/>
      <c r="GDY35"/>
      <c r="GDZ35"/>
      <c r="GEA35"/>
      <c r="GEB35"/>
      <c r="GEC35"/>
      <c r="GED35"/>
      <c r="GEE35"/>
      <c r="GEF35"/>
      <c r="GEG35"/>
      <c r="GEH35"/>
      <c r="GEI35"/>
      <c r="GEJ35"/>
      <c r="GEK35"/>
      <c r="GEL35"/>
      <c r="GEM35"/>
      <c r="GEN35"/>
      <c r="GEO35"/>
      <c r="GEP35"/>
      <c r="GEQ35"/>
      <c r="GER35"/>
      <c r="GES35"/>
      <c r="GET35"/>
      <c r="GEU35"/>
      <c r="GEV35"/>
      <c r="GEW35"/>
      <c r="GEX35"/>
      <c r="GEY35"/>
      <c r="GEZ35"/>
      <c r="GFA35"/>
      <c r="GFB35"/>
      <c r="GFC35"/>
      <c r="GFD35"/>
      <c r="GFE35"/>
      <c r="GFF35"/>
      <c r="GFG35"/>
      <c r="GFH35"/>
      <c r="GFI35"/>
      <c r="GFJ35"/>
      <c r="GFK35"/>
      <c r="GFL35"/>
      <c r="GFM35"/>
      <c r="GFN35"/>
      <c r="GFO35"/>
      <c r="GFP35"/>
      <c r="GFQ35"/>
      <c r="GFR35"/>
      <c r="GFS35"/>
      <c r="GFT35"/>
      <c r="GFU35"/>
      <c r="GFV35"/>
      <c r="GFW35"/>
      <c r="GFX35"/>
      <c r="GFY35"/>
      <c r="GFZ35"/>
      <c r="GGA35"/>
      <c r="GGB35"/>
      <c r="GGC35"/>
      <c r="GGD35"/>
      <c r="GGE35"/>
      <c r="GGF35"/>
      <c r="GGG35"/>
      <c r="GGH35"/>
      <c r="GGI35"/>
      <c r="GGJ35"/>
      <c r="GGK35"/>
      <c r="GGL35"/>
      <c r="GGM35"/>
      <c r="GGN35"/>
      <c r="GGO35"/>
      <c r="GGP35"/>
      <c r="GGQ35"/>
      <c r="GGR35"/>
      <c r="GGS35"/>
      <c r="GGT35"/>
      <c r="GGU35"/>
      <c r="GGV35"/>
      <c r="GGW35"/>
      <c r="GGX35"/>
      <c r="GGY35"/>
      <c r="GGZ35"/>
      <c r="GHA35"/>
      <c r="GHB35"/>
      <c r="GHC35"/>
      <c r="GHD35"/>
      <c r="GHE35"/>
      <c r="GHF35"/>
      <c r="GHG35"/>
      <c r="GHH35"/>
      <c r="GHI35"/>
      <c r="GHJ35"/>
      <c r="GHK35"/>
      <c r="GHL35"/>
      <c r="GHM35"/>
      <c r="GHN35"/>
      <c r="GHO35"/>
      <c r="GHP35"/>
      <c r="GHQ35"/>
      <c r="GHR35"/>
      <c r="GHS35"/>
      <c r="GHT35"/>
      <c r="GHU35"/>
      <c r="GHV35"/>
      <c r="GHW35"/>
      <c r="GHX35"/>
      <c r="GHY35"/>
      <c r="GHZ35"/>
      <c r="GIA35"/>
      <c r="GIB35"/>
      <c r="GIC35"/>
      <c r="GID35"/>
      <c r="GIE35"/>
      <c r="GIF35"/>
      <c r="GIG35"/>
      <c r="GIH35"/>
      <c r="GII35"/>
      <c r="GIJ35"/>
      <c r="GIK35"/>
      <c r="GIL35"/>
      <c r="GIM35"/>
      <c r="GIN35"/>
      <c r="GIO35"/>
      <c r="GIP35"/>
      <c r="GIQ35"/>
      <c r="GIR35"/>
      <c r="GIS35"/>
      <c r="GIT35"/>
      <c r="GIU35"/>
      <c r="GIV35"/>
      <c r="GIW35"/>
      <c r="GIX35"/>
      <c r="GIY35"/>
      <c r="GIZ35"/>
      <c r="GJA35"/>
      <c r="GJB35"/>
      <c r="GJC35"/>
      <c r="GJD35"/>
      <c r="GJE35"/>
      <c r="GJF35"/>
      <c r="GJG35"/>
      <c r="GJH35"/>
      <c r="GJI35"/>
      <c r="GJJ35"/>
      <c r="GJK35"/>
      <c r="GJL35"/>
      <c r="GJM35"/>
      <c r="GJN35"/>
      <c r="GJO35"/>
      <c r="GJP35"/>
      <c r="GJQ35"/>
      <c r="GJR35"/>
      <c r="GJS35"/>
      <c r="GJT35"/>
      <c r="GJU35"/>
      <c r="GJV35"/>
      <c r="GJW35"/>
      <c r="GJX35"/>
      <c r="GJY35"/>
      <c r="GJZ35"/>
      <c r="GKA35"/>
      <c r="GKB35"/>
      <c r="GKC35"/>
      <c r="GKD35"/>
      <c r="GKE35"/>
      <c r="GKF35"/>
      <c r="GKG35"/>
      <c r="GKH35"/>
      <c r="GKI35"/>
      <c r="GKJ35"/>
      <c r="GKK35"/>
      <c r="GKL35"/>
      <c r="GKM35"/>
      <c r="GKN35"/>
      <c r="GKO35"/>
      <c r="GKP35"/>
      <c r="GKQ35"/>
      <c r="GKR35"/>
      <c r="GKS35"/>
      <c r="GKT35"/>
      <c r="GKU35"/>
      <c r="GKV35"/>
      <c r="GKW35"/>
      <c r="GKX35"/>
      <c r="GKY35"/>
      <c r="GKZ35"/>
      <c r="GLA35"/>
      <c r="GLB35"/>
      <c r="GLC35"/>
      <c r="GLD35"/>
      <c r="GLE35"/>
      <c r="GLF35"/>
      <c r="GLG35"/>
      <c r="GLH35"/>
      <c r="GLI35"/>
      <c r="GLJ35"/>
      <c r="GLK35"/>
      <c r="GLL35"/>
      <c r="GLM35"/>
      <c r="GLN35"/>
      <c r="GLO35"/>
      <c r="GLP35"/>
      <c r="GLQ35"/>
      <c r="GLR35"/>
      <c r="GLS35"/>
      <c r="GLT35"/>
      <c r="GLU35"/>
      <c r="GLV35"/>
      <c r="GLW35"/>
      <c r="GLX35"/>
      <c r="GLY35"/>
      <c r="GLZ35"/>
      <c r="GMA35"/>
      <c r="GMB35"/>
      <c r="GMC35"/>
      <c r="GMD35"/>
      <c r="GME35"/>
      <c r="GMF35"/>
      <c r="GMG35"/>
      <c r="GMH35"/>
      <c r="GMI35"/>
      <c r="GMJ35"/>
      <c r="GMK35"/>
      <c r="GML35"/>
      <c r="GMM35"/>
      <c r="GMN35"/>
      <c r="GMO35"/>
      <c r="GMP35"/>
      <c r="GMQ35"/>
      <c r="GMR35"/>
      <c r="GMS35"/>
      <c r="GMT35"/>
      <c r="GMU35"/>
      <c r="GMV35"/>
      <c r="GMW35"/>
      <c r="GMX35"/>
      <c r="GMY35"/>
      <c r="GMZ35"/>
      <c r="GNA35"/>
      <c r="GNB35"/>
      <c r="GNC35"/>
      <c r="GND35"/>
      <c r="GNE35"/>
      <c r="GNF35"/>
      <c r="GNG35"/>
      <c r="GNH35"/>
      <c r="GNI35"/>
      <c r="GNJ35"/>
      <c r="GNK35"/>
      <c r="GNL35"/>
      <c r="GNM35"/>
      <c r="GNN35"/>
      <c r="GNO35"/>
      <c r="GNP35"/>
      <c r="GNQ35"/>
      <c r="GNR35"/>
      <c r="GNS35"/>
      <c r="GNT35"/>
      <c r="GNU35"/>
      <c r="GNV35"/>
      <c r="GNW35"/>
      <c r="GNX35"/>
      <c r="GNY35"/>
      <c r="GNZ35"/>
      <c r="GOA35"/>
      <c r="GOB35"/>
      <c r="GOC35"/>
      <c r="GOD35"/>
      <c r="GOE35"/>
      <c r="GOF35"/>
      <c r="GOG35"/>
      <c r="GOH35"/>
      <c r="GOI35"/>
      <c r="GOJ35"/>
      <c r="GOK35"/>
      <c r="GOL35"/>
      <c r="GOM35"/>
      <c r="GON35"/>
      <c r="GOO35"/>
      <c r="GOP35"/>
      <c r="GOQ35"/>
      <c r="GOR35"/>
      <c r="GOS35"/>
      <c r="GOT35"/>
      <c r="GOU35"/>
      <c r="GOV35"/>
      <c r="GOW35"/>
      <c r="GOX35"/>
      <c r="GOY35"/>
      <c r="GOZ35"/>
      <c r="GPA35"/>
      <c r="GPB35"/>
      <c r="GPC35"/>
      <c r="GPD35"/>
      <c r="GPE35"/>
      <c r="GPF35"/>
      <c r="GPG35"/>
      <c r="GPH35"/>
      <c r="GPI35"/>
      <c r="GPJ35"/>
      <c r="GPK35"/>
      <c r="GPL35"/>
      <c r="GPM35"/>
      <c r="GPN35"/>
      <c r="GPO35"/>
      <c r="GPP35"/>
      <c r="GPQ35"/>
      <c r="GPR35"/>
      <c r="GPS35"/>
      <c r="GPT35"/>
      <c r="GPU35"/>
      <c r="GPV35"/>
      <c r="GPW35"/>
      <c r="GPX35"/>
      <c r="GPY35"/>
      <c r="GPZ35"/>
      <c r="GQA35"/>
      <c r="GQB35"/>
      <c r="GQC35"/>
      <c r="GQD35"/>
      <c r="GQE35"/>
      <c r="GQF35"/>
      <c r="GQG35"/>
      <c r="GQH35"/>
      <c r="GQI35"/>
      <c r="GQJ35"/>
      <c r="GQK35"/>
      <c r="GQL35"/>
      <c r="GQM35"/>
      <c r="GQN35"/>
      <c r="GQO35"/>
      <c r="GQP35"/>
      <c r="GQQ35"/>
      <c r="GQR35"/>
      <c r="GQS35"/>
      <c r="GQT35"/>
      <c r="GQU35"/>
      <c r="GQV35"/>
      <c r="GQW35"/>
      <c r="GQX35"/>
      <c r="GQY35"/>
      <c r="GQZ35"/>
      <c r="GRA35"/>
      <c r="GRB35"/>
      <c r="GRC35"/>
      <c r="GRD35"/>
      <c r="GRE35"/>
      <c r="GRF35"/>
      <c r="GRG35"/>
      <c r="GRH35"/>
      <c r="GRI35"/>
      <c r="GRJ35"/>
      <c r="GRK35"/>
      <c r="GRL35"/>
      <c r="GRM35"/>
      <c r="GRN35"/>
      <c r="GRO35"/>
      <c r="GRP35"/>
      <c r="GRQ35"/>
      <c r="GRR35"/>
      <c r="GRS35"/>
      <c r="GRT35"/>
      <c r="GRU35"/>
      <c r="GRV35"/>
      <c r="GRW35"/>
      <c r="GRX35"/>
      <c r="GRY35"/>
      <c r="GRZ35"/>
      <c r="GSA35"/>
      <c r="GSB35"/>
      <c r="GSC35"/>
      <c r="GSD35"/>
      <c r="GSE35"/>
      <c r="GSF35"/>
      <c r="GSG35"/>
      <c r="GSH35"/>
      <c r="GSI35"/>
      <c r="GSJ35"/>
      <c r="GSK35"/>
      <c r="GSL35"/>
      <c r="GSM35"/>
      <c r="GSN35"/>
      <c r="GSO35"/>
      <c r="GSP35"/>
      <c r="GSQ35"/>
      <c r="GSR35"/>
      <c r="GSS35"/>
      <c r="GST35"/>
      <c r="GSU35"/>
      <c r="GSV35"/>
      <c r="GSW35"/>
      <c r="GSX35"/>
      <c r="GSY35"/>
      <c r="GSZ35"/>
      <c r="GTA35"/>
      <c r="GTB35"/>
      <c r="GTC35"/>
      <c r="GTD35"/>
      <c r="GTE35"/>
      <c r="GTF35"/>
      <c r="GTG35"/>
      <c r="GTH35"/>
      <c r="GTI35"/>
      <c r="GTJ35"/>
      <c r="GTK35"/>
      <c r="GTL35"/>
      <c r="GTM35"/>
      <c r="GTN35"/>
      <c r="GTO35"/>
      <c r="GTP35"/>
      <c r="GTQ35"/>
      <c r="GTR35"/>
      <c r="GTS35"/>
      <c r="GTT35"/>
      <c r="GTU35"/>
      <c r="GTV35"/>
      <c r="GTW35"/>
      <c r="GTX35"/>
      <c r="GTY35"/>
      <c r="GTZ35"/>
      <c r="GUA35"/>
      <c r="GUB35"/>
      <c r="GUC35"/>
      <c r="GUD35"/>
      <c r="GUE35"/>
      <c r="GUF35"/>
      <c r="GUG35"/>
      <c r="GUH35"/>
      <c r="GUI35"/>
      <c r="GUJ35"/>
      <c r="GUK35"/>
      <c r="GUL35"/>
      <c r="GUM35"/>
      <c r="GUN35"/>
      <c r="GUO35"/>
      <c r="GUP35"/>
      <c r="GUQ35"/>
      <c r="GUR35"/>
      <c r="GUS35"/>
      <c r="GUT35"/>
      <c r="GUU35"/>
      <c r="GUV35"/>
      <c r="GUW35"/>
      <c r="GUX35"/>
      <c r="GUY35"/>
      <c r="GUZ35"/>
      <c r="GVA35"/>
      <c r="GVB35"/>
      <c r="GVC35"/>
      <c r="GVD35"/>
      <c r="GVE35"/>
      <c r="GVF35"/>
      <c r="GVG35"/>
      <c r="GVH35"/>
      <c r="GVI35"/>
      <c r="GVJ35"/>
      <c r="GVK35"/>
      <c r="GVL35"/>
      <c r="GVM35"/>
      <c r="GVN35"/>
      <c r="GVO35"/>
      <c r="GVP35"/>
      <c r="GVQ35"/>
      <c r="GVR35"/>
      <c r="GVS35"/>
      <c r="GVT35"/>
      <c r="GVU35"/>
      <c r="GVV35"/>
      <c r="GVW35"/>
      <c r="GVX35"/>
      <c r="GVY35"/>
      <c r="GVZ35"/>
      <c r="GWA35"/>
      <c r="GWB35"/>
      <c r="GWC35"/>
      <c r="GWD35"/>
      <c r="GWE35"/>
      <c r="GWF35"/>
      <c r="GWG35"/>
      <c r="GWH35"/>
      <c r="GWI35"/>
      <c r="GWJ35"/>
      <c r="GWK35"/>
      <c r="GWL35"/>
      <c r="GWM35"/>
      <c r="GWN35"/>
      <c r="GWO35"/>
      <c r="GWP35"/>
      <c r="GWQ35"/>
      <c r="GWR35"/>
      <c r="GWS35"/>
      <c r="GWT35"/>
      <c r="GWU35"/>
      <c r="GWV35"/>
      <c r="GWW35"/>
      <c r="GWX35"/>
      <c r="GWY35"/>
      <c r="GWZ35"/>
      <c r="GXA35"/>
      <c r="GXB35"/>
      <c r="GXC35"/>
      <c r="GXD35"/>
      <c r="GXE35"/>
      <c r="GXF35"/>
      <c r="GXG35"/>
      <c r="GXH35"/>
      <c r="GXI35"/>
      <c r="GXJ35"/>
      <c r="GXK35"/>
      <c r="GXL35"/>
      <c r="GXM35"/>
      <c r="GXN35"/>
      <c r="GXO35"/>
      <c r="GXP35"/>
      <c r="GXQ35"/>
      <c r="GXR35"/>
      <c r="GXS35"/>
      <c r="GXT35"/>
      <c r="GXU35"/>
      <c r="GXV35"/>
      <c r="GXW35"/>
      <c r="GXX35"/>
      <c r="GXY35"/>
      <c r="GXZ35"/>
      <c r="GYA35"/>
      <c r="GYB35"/>
      <c r="GYC35"/>
      <c r="GYD35"/>
      <c r="GYE35"/>
      <c r="GYF35"/>
      <c r="GYG35"/>
      <c r="GYH35"/>
      <c r="GYI35"/>
      <c r="GYJ35"/>
      <c r="GYK35"/>
      <c r="GYL35"/>
      <c r="GYM35"/>
      <c r="GYN35"/>
      <c r="GYO35"/>
      <c r="GYP35"/>
      <c r="GYQ35"/>
      <c r="GYR35"/>
      <c r="GYS35"/>
      <c r="GYT35"/>
      <c r="GYU35"/>
      <c r="GYV35"/>
      <c r="GYW35"/>
      <c r="GYX35"/>
      <c r="GYY35"/>
      <c r="GYZ35"/>
      <c r="GZA35"/>
      <c r="GZB35"/>
      <c r="GZC35"/>
      <c r="GZD35"/>
      <c r="GZE35"/>
      <c r="GZF35"/>
      <c r="GZG35"/>
      <c r="GZH35"/>
      <c r="GZI35"/>
      <c r="GZJ35"/>
      <c r="GZK35"/>
      <c r="GZL35"/>
      <c r="GZM35"/>
      <c r="GZN35"/>
      <c r="GZO35"/>
      <c r="GZP35"/>
      <c r="GZQ35"/>
      <c r="GZR35"/>
      <c r="GZS35"/>
      <c r="GZT35"/>
      <c r="GZU35"/>
      <c r="GZV35"/>
      <c r="GZW35"/>
      <c r="GZX35"/>
      <c r="GZY35"/>
      <c r="GZZ35"/>
      <c r="HAA35"/>
      <c r="HAB35"/>
      <c r="HAC35"/>
      <c r="HAD35"/>
      <c r="HAE35"/>
      <c r="HAF35"/>
      <c r="HAG35"/>
      <c r="HAH35"/>
      <c r="HAI35"/>
      <c r="HAJ35"/>
      <c r="HAK35"/>
      <c r="HAL35"/>
      <c r="HAM35"/>
      <c r="HAN35"/>
      <c r="HAO35"/>
      <c r="HAP35"/>
      <c r="HAQ35"/>
      <c r="HAR35"/>
      <c r="HAS35"/>
      <c r="HAT35"/>
      <c r="HAU35"/>
      <c r="HAV35"/>
      <c r="HAW35"/>
      <c r="HAX35"/>
      <c r="HAY35"/>
      <c r="HAZ35"/>
      <c r="HBA35"/>
      <c r="HBB35"/>
      <c r="HBC35"/>
      <c r="HBD35"/>
      <c r="HBE35"/>
      <c r="HBF35"/>
      <c r="HBG35"/>
      <c r="HBH35"/>
      <c r="HBI35"/>
      <c r="HBJ35"/>
      <c r="HBK35"/>
      <c r="HBL35"/>
      <c r="HBM35"/>
      <c r="HBN35"/>
      <c r="HBO35"/>
      <c r="HBP35"/>
      <c r="HBQ35"/>
      <c r="HBR35"/>
      <c r="HBS35"/>
      <c r="HBT35"/>
      <c r="HBU35"/>
      <c r="HBV35"/>
      <c r="HBW35"/>
      <c r="HBX35"/>
      <c r="HBY35"/>
      <c r="HBZ35"/>
      <c r="HCA35"/>
      <c r="HCB35"/>
      <c r="HCC35"/>
      <c r="HCD35"/>
      <c r="HCE35"/>
      <c r="HCF35"/>
      <c r="HCG35"/>
      <c r="HCH35"/>
      <c r="HCI35"/>
      <c r="HCJ35"/>
      <c r="HCK35"/>
      <c r="HCL35"/>
      <c r="HCM35"/>
      <c r="HCN35"/>
      <c r="HCO35"/>
      <c r="HCP35"/>
      <c r="HCQ35"/>
      <c r="HCR35"/>
      <c r="HCS35"/>
      <c r="HCT35"/>
      <c r="HCU35"/>
      <c r="HCV35"/>
      <c r="HCW35"/>
      <c r="HCX35"/>
      <c r="HCY35"/>
      <c r="HCZ35"/>
      <c r="HDA35"/>
      <c r="HDB35"/>
      <c r="HDC35"/>
      <c r="HDD35"/>
      <c r="HDE35"/>
      <c r="HDF35"/>
      <c r="HDG35"/>
      <c r="HDH35"/>
      <c r="HDI35"/>
      <c r="HDJ35"/>
      <c r="HDK35"/>
      <c r="HDL35"/>
      <c r="HDM35"/>
      <c r="HDN35"/>
      <c r="HDO35"/>
      <c r="HDP35"/>
      <c r="HDQ35"/>
      <c r="HDR35"/>
      <c r="HDS35"/>
      <c r="HDT35"/>
      <c r="HDU35"/>
      <c r="HDV35"/>
      <c r="HDW35"/>
      <c r="HDX35"/>
      <c r="HDY35"/>
      <c r="HDZ35"/>
      <c r="HEA35"/>
      <c r="HEB35"/>
      <c r="HEC35"/>
      <c r="HED35"/>
      <c r="HEE35"/>
      <c r="HEF35"/>
      <c r="HEG35"/>
      <c r="HEH35"/>
      <c r="HEI35"/>
      <c r="HEJ35"/>
      <c r="HEK35"/>
      <c r="HEL35"/>
      <c r="HEM35"/>
      <c r="HEN35"/>
      <c r="HEO35"/>
      <c r="HEP35"/>
      <c r="HEQ35"/>
      <c r="HER35"/>
      <c r="HES35"/>
      <c r="HET35"/>
      <c r="HEU35"/>
      <c r="HEV35"/>
      <c r="HEW35"/>
      <c r="HEX35"/>
      <c r="HEY35"/>
      <c r="HEZ35"/>
      <c r="HFA35"/>
      <c r="HFB35"/>
      <c r="HFC35"/>
      <c r="HFD35"/>
      <c r="HFE35"/>
      <c r="HFF35"/>
      <c r="HFG35"/>
      <c r="HFH35"/>
      <c r="HFI35"/>
      <c r="HFJ35"/>
      <c r="HFK35"/>
      <c r="HFL35"/>
      <c r="HFM35"/>
      <c r="HFN35"/>
      <c r="HFO35"/>
      <c r="HFP35"/>
      <c r="HFQ35"/>
      <c r="HFR35"/>
      <c r="HFS35"/>
      <c r="HFT35"/>
      <c r="HFU35"/>
      <c r="HFV35"/>
      <c r="HFW35"/>
      <c r="HFX35"/>
      <c r="HFY35"/>
      <c r="HFZ35"/>
      <c r="HGA35"/>
      <c r="HGB35"/>
      <c r="HGC35"/>
      <c r="HGD35"/>
      <c r="HGE35"/>
      <c r="HGF35"/>
      <c r="HGG35"/>
      <c r="HGH35"/>
      <c r="HGI35"/>
      <c r="HGJ35"/>
      <c r="HGK35"/>
      <c r="HGL35"/>
      <c r="HGM35"/>
      <c r="HGN35"/>
      <c r="HGO35"/>
      <c r="HGP35"/>
      <c r="HGQ35"/>
      <c r="HGR35"/>
      <c r="HGS35"/>
      <c r="HGT35"/>
      <c r="HGU35"/>
      <c r="HGV35"/>
      <c r="HGW35"/>
      <c r="HGX35"/>
      <c r="HGY35"/>
      <c r="HGZ35"/>
      <c r="HHA35"/>
      <c r="HHB35"/>
      <c r="HHC35"/>
      <c r="HHD35"/>
      <c r="HHE35"/>
      <c r="HHF35"/>
      <c r="HHG35"/>
      <c r="HHH35"/>
      <c r="HHI35"/>
      <c r="HHJ35"/>
      <c r="HHK35"/>
      <c r="HHL35"/>
      <c r="HHM35"/>
      <c r="HHN35"/>
      <c r="HHO35"/>
      <c r="HHP35"/>
      <c r="HHQ35"/>
      <c r="HHR35"/>
      <c r="HHS35"/>
      <c r="HHT35"/>
      <c r="HHU35"/>
      <c r="HHV35"/>
      <c r="HHW35"/>
      <c r="HHX35"/>
      <c r="HHY35"/>
      <c r="HHZ35"/>
      <c r="HIA35"/>
      <c r="HIB35"/>
      <c r="HIC35"/>
      <c r="HID35"/>
      <c r="HIE35"/>
      <c r="HIF35"/>
      <c r="HIG35"/>
      <c r="HIH35"/>
      <c r="HII35"/>
      <c r="HIJ35"/>
      <c r="HIK35"/>
      <c r="HIL35"/>
      <c r="HIM35"/>
      <c r="HIN35"/>
      <c r="HIO35"/>
      <c r="HIP35"/>
      <c r="HIQ35"/>
      <c r="HIR35"/>
      <c r="HIS35"/>
      <c r="HIT35"/>
      <c r="HIU35"/>
      <c r="HIV35"/>
      <c r="HIW35"/>
      <c r="HIX35"/>
      <c r="HIY35"/>
      <c r="HIZ35"/>
      <c r="HJA35"/>
      <c r="HJB35"/>
      <c r="HJC35"/>
      <c r="HJD35"/>
      <c r="HJE35"/>
      <c r="HJF35"/>
      <c r="HJG35"/>
      <c r="HJH35"/>
      <c r="HJI35"/>
      <c r="HJJ35"/>
      <c r="HJK35"/>
      <c r="HJL35"/>
      <c r="HJM35"/>
      <c r="HJN35"/>
      <c r="HJO35"/>
      <c r="HJP35"/>
      <c r="HJQ35"/>
      <c r="HJR35"/>
      <c r="HJS35"/>
      <c r="HJT35"/>
    </row>
    <row r="36" spans="1:5688" x14ac:dyDescent="0.45">
      <c r="A36"/>
      <c r="B36"/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  <c r="AMK36"/>
      <c r="AML36"/>
      <c r="AMM36"/>
      <c r="AMN36"/>
      <c r="AMO36"/>
      <c r="AMP36"/>
      <c r="AMQ36"/>
      <c r="AMR36"/>
      <c r="AMS36"/>
      <c r="AMT36"/>
      <c r="AMU36"/>
      <c r="AMV36"/>
      <c r="AMW36"/>
      <c r="AMX36"/>
      <c r="AMY36"/>
      <c r="AMZ36"/>
      <c r="ANA36"/>
      <c r="ANB36"/>
      <c r="ANC36"/>
      <c r="AND36"/>
      <c r="ANE36"/>
      <c r="ANF36"/>
      <c r="ANG36"/>
      <c r="ANH36"/>
      <c r="ANI36"/>
      <c r="ANJ36"/>
      <c r="ANK36"/>
      <c r="ANL36"/>
      <c r="ANM36"/>
      <c r="ANN36"/>
      <c r="ANO36"/>
      <c r="ANP36"/>
      <c r="ANQ36"/>
      <c r="ANR36"/>
      <c r="ANS36"/>
      <c r="ANT36"/>
      <c r="ANU36"/>
      <c r="ANV36"/>
      <c r="ANW36"/>
      <c r="ANX36"/>
      <c r="ANY36"/>
      <c r="ANZ36"/>
      <c r="AOA36"/>
      <c r="AOB36"/>
      <c r="AOC36"/>
      <c r="AOD36"/>
      <c r="AOE36"/>
      <c r="AOF36"/>
      <c r="AOG36"/>
      <c r="AOH36"/>
      <c r="AOI36"/>
      <c r="AOJ36"/>
      <c r="AOK36"/>
      <c r="AOL36"/>
      <c r="AOM36"/>
      <c r="AON36"/>
      <c r="AOO36"/>
      <c r="AOP36"/>
      <c r="AOQ36"/>
      <c r="AOR36"/>
      <c r="AOS36"/>
      <c r="AOT36"/>
      <c r="AOU36"/>
      <c r="AOV36"/>
      <c r="AOW36"/>
      <c r="AOX36"/>
      <c r="AOY36"/>
      <c r="AOZ36"/>
      <c r="APA36"/>
      <c r="APB36"/>
      <c r="APC36"/>
      <c r="APD36"/>
      <c r="APE36"/>
      <c r="APF36"/>
      <c r="APG36"/>
      <c r="APH36"/>
      <c r="API36"/>
      <c r="APJ36"/>
      <c r="APK36"/>
      <c r="APL36"/>
      <c r="APM36"/>
      <c r="APN36"/>
      <c r="APO36"/>
      <c r="APP36"/>
      <c r="APQ36"/>
      <c r="APR36"/>
      <c r="APS36"/>
      <c r="APT36"/>
      <c r="APU36"/>
      <c r="APV36"/>
      <c r="APW36"/>
      <c r="APX36"/>
      <c r="APY36"/>
      <c r="APZ36"/>
      <c r="AQA36"/>
      <c r="AQB36"/>
      <c r="AQC36"/>
      <c r="AQD36"/>
      <c r="AQE36"/>
      <c r="AQF36"/>
      <c r="AQG36"/>
      <c r="AQH36"/>
      <c r="AQI36"/>
      <c r="AQJ36"/>
      <c r="AQK36"/>
      <c r="AQL36"/>
      <c r="AQM36"/>
      <c r="AQN36"/>
      <c r="AQO36"/>
      <c r="AQP36"/>
      <c r="AQQ36"/>
      <c r="AQR36"/>
      <c r="AQS36"/>
      <c r="AQT36"/>
      <c r="AQU36"/>
      <c r="AQV36"/>
      <c r="AQW36"/>
      <c r="AQX36"/>
      <c r="AQY36"/>
      <c r="AQZ36"/>
      <c r="ARA36"/>
      <c r="ARB36"/>
      <c r="ARC36"/>
      <c r="ARD36"/>
      <c r="ARE36"/>
      <c r="ARF36"/>
      <c r="ARG36"/>
      <c r="ARH36"/>
      <c r="ARI36"/>
      <c r="ARJ36"/>
      <c r="ARK36"/>
      <c r="ARL36"/>
      <c r="ARM36"/>
      <c r="ARN36"/>
      <c r="ARO36"/>
      <c r="ARP36"/>
      <c r="ARQ36"/>
      <c r="ARR36"/>
      <c r="ARS36"/>
      <c r="ART36"/>
      <c r="ARU36"/>
      <c r="ARV36"/>
      <c r="ARW36"/>
      <c r="ARX36"/>
      <c r="ARY36"/>
      <c r="ARZ36"/>
      <c r="ASA36"/>
      <c r="ASB36"/>
      <c r="ASC36"/>
      <c r="ASD36"/>
      <c r="ASE36"/>
      <c r="ASF36"/>
      <c r="ASG36"/>
      <c r="ASH36"/>
      <c r="ASI36"/>
      <c r="ASJ36"/>
      <c r="ASK36"/>
      <c r="ASL36"/>
      <c r="ASM36"/>
      <c r="ASN36"/>
      <c r="ASO36"/>
      <c r="ASP36"/>
      <c r="ASQ36"/>
      <c r="ASR36"/>
      <c r="ASS36"/>
      <c r="AST36"/>
      <c r="ASU36"/>
      <c r="ASV36"/>
      <c r="ASW36"/>
      <c r="ASX36"/>
      <c r="ASY36"/>
      <c r="ASZ36"/>
      <c r="ATA36"/>
      <c r="ATB36"/>
      <c r="ATC36"/>
      <c r="ATD36"/>
      <c r="ATE36"/>
      <c r="ATF36"/>
      <c r="ATG36"/>
      <c r="ATH36"/>
      <c r="ATI36"/>
      <c r="ATJ36"/>
      <c r="ATK36"/>
      <c r="ATL36"/>
      <c r="ATM36"/>
      <c r="ATN36"/>
      <c r="ATO36"/>
      <c r="ATP36"/>
      <c r="ATQ36"/>
      <c r="ATR36"/>
      <c r="ATS36"/>
      <c r="ATT36"/>
      <c r="ATU36"/>
      <c r="ATV36"/>
      <c r="ATW36"/>
      <c r="ATX36"/>
      <c r="ATY36"/>
      <c r="ATZ36"/>
      <c r="AUA36"/>
      <c r="AUB36"/>
      <c r="AUC36"/>
      <c r="AUD36"/>
      <c r="AUE36"/>
      <c r="AUF36"/>
      <c r="AUG36"/>
      <c r="AUH36"/>
      <c r="AUI36"/>
      <c r="AUJ36"/>
      <c r="AUK36"/>
      <c r="AUL36"/>
      <c r="AUM36"/>
      <c r="AUN36"/>
      <c r="AUO36"/>
      <c r="AUP36"/>
      <c r="AUQ36"/>
      <c r="AUR36"/>
      <c r="AUS36"/>
      <c r="AUT36"/>
      <c r="AUU36"/>
      <c r="AUV36"/>
      <c r="AUW36"/>
      <c r="AUX36"/>
      <c r="AUY36"/>
      <c r="AUZ36"/>
      <c r="AVA36"/>
      <c r="AVB36"/>
      <c r="AVC36"/>
      <c r="AVD36"/>
      <c r="AVE36"/>
      <c r="AVF36"/>
      <c r="AVG36"/>
      <c r="AVH36"/>
      <c r="AVI36"/>
      <c r="AVJ36"/>
      <c r="AVK36"/>
      <c r="AVL36"/>
      <c r="AVM36"/>
      <c r="AVN36"/>
      <c r="AVO36"/>
      <c r="AVP36"/>
      <c r="AVQ36"/>
      <c r="AVR36"/>
      <c r="AVS36"/>
      <c r="AVT36"/>
      <c r="AVU36"/>
      <c r="AVV36"/>
      <c r="AVW36"/>
      <c r="AVX36"/>
      <c r="AVY36"/>
      <c r="AVZ36"/>
      <c r="AWA36"/>
      <c r="AWB36"/>
      <c r="AWC36"/>
      <c r="AWD36"/>
      <c r="AWE36"/>
      <c r="AWF36"/>
      <c r="AWG36"/>
      <c r="AWH36"/>
      <c r="AWI36"/>
      <c r="AWJ36"/>
      <c r="AWK36"/>
      <c r="AWL36"/>
      <c r="AWM36"/>
      <c r="AWN36"/>
      <c r="AWO36"/>
      <c r="AWP36"/>
      <c r="AWQ36"/>
      <c r="AWR36"/>
      <c r="AWS36"/>
      <c r="AWT36"/>
      <c r="AWU36"/>
      <c r="AWV36"/>
      <c r="AWW36"/>
      <c r="AWX36"/>
      <c r="AWY36"/>
      <c r="AWZ36"/>
      <c r="AXA36"/>
      <c r="AXB36"/>
      <c r="AXC36"/>
      <c r="AXD36"/>
      <c r="AXE36"/>
      <c r="AXF36"/>
      <c r="AXG36"/>
      <c r="AXH36"/>
      <c r="AXI36"/>
      <c r="AXJ36"/>
      <c r="AXK36"/>
      <c r="AXL36"/>
      <c r="AXM36"/>
      <c r="AXN36"/>
      <c r="AXO36"/>
      <c r="AXP36"/>
      <c r="AXQ36"/>
      <c r="AXR36"/>
      <c r="AXS36"/>
      <c r="AXT36"/>
      <c r="AXU36"/>
      <c r="AXV36"/>
      <c r="AXW36"/>
      <c r="AXX36"/>
      <c r="AXY36"/>
      <c r="AXZ36"/>
      <c r="AYA36"/>
      <c r="AYB36"/>
      <c r="AYC36"/>
      <c r="AYD36"/>
      <c r="AYE36"/>
      <c r="AYF36"/>
      <c r="AYG36"/>
      <c r="AYH36"/>
      <c r="AYI36"/>
      <c r="AYJ36"/>
      <c r="AYK36"/>
      <c r="AYL36"/>
      <c r="AYM36"/>
      <c r="AYN36"/>
      <c r="AYO36"/>
      <c r="AYP36"/>
      <c r="AYQ36"/>
      <c r="AYR36"/>
      <c r="AYS36"/>
      <c r="AYT36"/>
      <c r="AYU36"/>
      <c r="AYV36"/>
      <c r="AYW36"/>
      <c r="AYX36"/>
      <c r="AYY36"/>
      <c r="AYZ36"/>
      <c r="AZA36"/>
      <c r="AZB36"/>
      <c r="AZC36"/>
      <c r="AZD36"/>
      <c r="AZE36"/>
      <c r="AZF36"/>
      <c r="AZG36"/>
      <c r="AZH36"/>
      <c r="AZI36"/>
      <c r="AZJ36"/>
      <c r="AZK36"/>
      <c r="AZL36"/>
      <c r="AZM36"/>
      <c r="AZN36"/>
      <c r="AZO36"/>
      <c r="AZP36"/>
      <c r="AZQ36"/>
      <c r="AZR36"/>
      <c r="AZS36"/>
      <c r="AZT36"/>
      <c r="AZU36"/>
      <c r="AZV36"/>
      <c r="AZW36"/>
      <c r="AZX36"/>
      <c r="AZY36"/>
      <c r="AZZ36"/>
      <c r="BAA36"/>
      <c r="BAB36"/>
      <c r="BAC36"/>
      <c r="BAD36"/>
      <c r="BAE36"/>
      <c r="BAF36"/>
      <c r="BAG36"/>
      <c r="BAH36"/>
      <c r="BAI36"/>
      <c r="BAJ36"/>
      <c r="BAK36"/>
      <c r="BAL36"/>
      <c r="BAM36"/>
      <c r="BAN36"/>
      <c r="BAO36"/>
      <c r="BAP36"/>
      <c r="BAQ36"/>
      <c r="BAR36"/>
      <c r="BAS36"/>
      <c r="BAT36"/>
      <c r="BAU36"/>
      <c r="BAV36"/>
      <c r="BAW36"/>
      <c r="BAX36"/>
      <c r="BAY36"/>
      <c r="BAZ36"/>
      <c r="BBA36"/>
      <c r="BBB36"/>
      <c r="BBC36"/>
      <c r="BBD36"/>
      <c r="BBE36"/>
      <c r="BBF36"/>
      <c r="BBG36"/>
      <c r="BBH36"/>
      <c r="BBI36"/>
      <c r="BBJ36"/>
      <c r="BBK36"/>
      <c r="BBL36"/>
      <c r="BBM36"/>
      <c r="BBN36"/>
      <c r="BBO36"/>
      <c r="BBP36"/>
      <c r="BBQ36"/>
      <c r="BBR36"/>
      <c r="BBS36"/>
      <c r="BBT36"/>
      <c r="BBU36"/>
      <c r="BBV36"/>
      <c r="BBW36"/>
      <c r="BBX36"/>
      <c r="BBY36"/>
      <c r="BBZ36"/>
      <c r="BCA36"/>
      <c r="BCB36"/>
      <c r="BCC36"/>
      <c r="BCD36"/>
      <c r="BCE36"/>
      <c r="BCF36"/>
      <c r="BCG36"/>
      <c r="BCH36"/>
      <c r="BCI36"/>
      <c r="BCJ36"/>
      <c r="BCK36"/>
      <c r="BCL36"/>
      <c r="BCM36"/>
      <c r="BCN36"/>
      <c r="BCO36"/>
      <c r="BCP36"/>
      <c r="BCQ36"/>
      <c r="BCR36"/>
      <c r="BCS36"/>
      <c r="BCT36"/>
      <c r="BCU36"/>
      <c r="BCV36"/>
      <c r="BCW36"/>
      <c r="BCX36"/>
      <c r="BCY36"/>
      <c r="BCZ36"/>
      <c r="BDA36"/>
      <c r="BDB36"/>
      <c r="BDC36"/>
      <c r="BDD36"/>
      <c r="BDE36"/>
      <c r="BDF36"/>
      <c r="BDG36"/>
      <c r="BDH36"/>
      <c r="BDI36"/>
      <c r="BDJ36"/>
      <c r="BDK36"/>
      <c r="BDL36"/>
      <c r="BDM36"/>
      <c r="BDN36"/>
      <c r="BDO36"/>
      <c r="BDP36"/>
      <c r="BDQ36"/>
      <c r="BDR36"/>
      <c r="BDS36"/>
      <c r="BDT36"/>
      <c r="BDU36"/>
      <c r="BDV36"/>
      <c r="BDW36"/>
      <c r="BDX36"/>
      <c r="BDY36"/>
      <c r="BDZ36"/>
      <c r="BEA36"/>
      <c r="BEB36"/>
      <c r="BEC36"/>
      <c r="BED36"/>
      <c r="BEE36"/>
      <c r="BEF36"/>
      <c r="BEG36"/>
      <c r="BEH36"/>
      <c r="BEI36"/>
      <c r="BEJ36"/>
      <c r="BEK36"/>
      <c r="BEL36"/>
      <c r="BEM36"/>
      <c r="BEN36"/>
      <c r="BEO36"/>
      <c r="BEP36"/>
      <c r="BEQ36"/>
      <c r="BER36"/>
      <c r="BES36"/>
      <c r="BET36"/>
      <c r="BEU36"/>
      <c r="BEV36"/>
      <c r="BEW36"/>
      <c r="BEX36"/>
      <c r="BEY36"/>
      <c r="BEZ36"/>
      <c r="BFA36"/>
      <c r="BFB36"/>
      <c r="BFC36"/>
      <c r="BFD36"/>
      <c r="BFE36"/>
      <c r="BFF36"/>
      <c r="BFG36"/>
      <c r="BFH36"/>
      <c r="BFI36"/>
      <c r="BFJ36"/>
      <c r="BFK36"/>
      <c r="BFL36"/>
      <c r="BFM36"/>
      <c r="BFN36"/>
      <c r="BFO36"/>
      <c r="BFP36"/>
      <c r="BFQ36"/>
      <c r="BFR36"/>
      <c r="BFS36"/>
      <c r="BFT36"/>
      <c r="BFU36"/>
      <c r="BFV36"/>
      <c r="BFW36"/>
      <c r="BFX36"/>
      <c r="BFY36"/>
      <c r="BFZ36"/>
      <c r="BGA36"/>
      <c r="BGB36"/>
      <c r="BGC36"/>
      <c r="BGD36"/>
      <c r="BGE36"/>
      <c r="BGF36"/>
      <c r="BGG36"/>
      <c r="BGH36"/>
      <c r="BGI36"/>
      <c r="BGJ36"/>
      <c r="BGK36"/>
      <c r="BGL36"/>
      <c r="BGM36"/>
      <c r="BGN36"/>
      <c r="BGO36"/>
      <c r="BGP36"/>
      <c r="BGQ36"/>
      <c r="BGR36"/>
      <c r="BGS36"/>
      <c r="BGT36"/>
      <c r="BGU36"/>
      <c r="BGV36"/>
      <c r="BGW36"/>
      <c r="BGX36"/>
      <c r="BGY36"/>
      <c r="BGZ36"/>
      <c r="BHA36"/>
      <c r="BHB36"/>
      <c r="BHC36"/>
      <c r="BHD36"/>
      <c r="BHE36"/>
      <c r="BHF36"/>
      <c r="BHG36"/>
      <c r="BHH36"/>
      <c r="BHI36"/>
      <c r="BHJ36"/>
      <c r="BHK36"/>
      <c r="BHL36"/>
      <c r="BHM36"/>
      <c r="BHN36"/>
      <c r="BHO36"/>
      <c r="BHP36"/>
      <c r="BHQ36"/>
      <c r="BHR36"/>
      <c r="BHS36"/>
      <c r="BHT36"/>
      <c r="BHU36"/>
      <c r="BHV36"/>
      <c r="BHW36"/>
      <c r="BHX36"/>
      <c r="BHY36"/>
      <c r="BHZ36"/>
      <c r="BIA36"/>
      <c r="BIB36"/>
      <c r="BIC36"/>
      <c r="BID36"/>
      <c r="BIE36"/>
      <c r="BIF36"/>
      <c r="BIG36"/>
      <c r="BIH36"/>
      <c r="BII36"/>
      <c r="BIJ36"/>
      <c r="BIK36"/>
      <c r="BIL36"/>
      <c r="BIM36"/>
      <c r="BIN36"/>
      <c r="BIO36"/>
      <c r="BIP36"/>
      <c r="BIQ36"/>
      <c r="BIR36"/>
      <c r="BIS36"/>
      <c r="BIT36"/>
      <c r="BIU36"/>
      <c r="BIV36"/>
      <c r="BIW36"/>
      <c r="BIX36"/>
      <c r="BIY36"/>
      <c r="BIZ36"/>
      <c r="BJA36"/>
      <c r="BJB36"/>
      <c r="BJC36"/>
      <c r="BJD36"/>
      <c r="BJE36"/>
      <c r="BJF36"/>
      <c r="BJG36"/>
      <c r="BJH36"/>
      <c r="BJI36"/>
      <c r="BJJ36"/>
      <c r="BJK36"/>
      <c r="BJL36"/>
      <c r="BJM36"/>
      <c r="BJN36"/>
      <c r="BJO36"/>
      <c r="BJP36"/>
      <c r="BJQ36"/>
      <c r="BJR36"/>
      <c r="BJS36"/>
      <c r="BJT36"/>
      <c r="BJU36"/>
      <c r="BJV36"/>
      <c r="BJW36"/>
      <c r="BJX36"/>
      <c r="BJY36"/>
      <c r="BJZ36"/>
      <c r="BKA36"/>
      <c r="BKB36"/>
      <c r="BKC36"/>
      <c r="BKD36"/>
      <c r="BKE36"/>
      <c r="BKF36"/>
      <c r="BKG36"/>
      <c r="BKH36"/>
      <c r="BKI36"/>
      <c r="BKJ36"/>
      <c r="BKK36"/>
      <c r="BKL36"/>
      <c r="BKM36"/>
      <c r="BKN36"/>
      <c r="BKO36"/>
      <c r="BKP36"/>
      <c r="BKQ36"/>
      <c r="BKR36"/>
      <c r="BKS36"/>
      <c r="BKT36"/>
      <c r="BKU36"/>
      <c r="BKV36"/>
      <c r="BKW36"/>
      <c r="BKX36"/>
      <c r="BKY36"/>
      <c r="BKZ36"/>
      <c r="BLA36"/>
      <c r="BLB36"/>
      <c r="BLC36"/>
      <c r="BLD36"/>
      <c r="BLE36"/>
      <c r="BLF36"/>
      <c r="BLG36"/>
      <c r="BLH36"/>
      <c r="BLI36"/>
      <c r="BLJ36"/>
      <c r="BLK36"/>
      <c r="BLL36"/>
      <c r="BLM36"/>
      <c r="BLN36"/>
      <c r="BLO36"/>
      <c r="BLP36"/>
      <c r="BLQ36"/>
      <c r="BLR36"/>
      <c r="BLS36"/>
      <c r="BLT36"/>
      <c r="BLU36"/>
      <c r="BLV36"/>
      <c r="BLW36"/>
      <c r="BLX36"/>
      <c r="BLY36"/>
      <c r="BLZ36"/>
      <c r="BMA36"/>
      <c r="BMB36"/>
      <c r="BMC36"/>
      <c r="BMD36"/>
      <c r="BME36"/>
      <c r="BMF36"/>
      <c r="BMG36"/>
      <c r="BMH36"/>
      <c r="BMI36"/>
      <c r="BMJ36"/>
      <c r="BMK36"/>
      <c r="BML36"/>
      <c r="BMM36"/>
      <c r="BMN36"/>
      <c r="BMO36"/>
      <c r="BMP36"/>
      <c r="BMQ36"/>
      <c r="BMR36"/>
      <c r="BMS36"/>
      <c r="BMT36"/>
      <c r="BMU36"/>
      <c r="BMV36"/>
      <c r="BMW36"/>
      <c r="BMX36"/>
      <c r="BMY36"/>
      <c r="BMZ36"/>
      <c r="BNA36"/>
      <c r="BNB36"/>
      <c r="BNC36"/>
      <c r="BND36"/>
      <c r="BNE36"/>
      <c r="BNF36"/>
      <c r="BNG36"/>
      <c r="BNH36"/>
      <c r="BNI36"/>
      <c r="BNJ36"/>
      <c r="BNK36"/>
      <c r="BNL36"/>
      <c r="BNM36"/>
      <c r="BNN36"/>
      <c r="BNO36"/>
      <c r="BNP36"/>
      <c r="BNQ36"/>
      <c r="BNR36"/>
      <c r="BNS36"/>
      <c r="BNT36"/>
      <c r="BNU36"/>
      <c r="BNV36"/>
      <c r="BNW36"/>
      <c r="BNX36"/>
      <c r="BNY36"/>
      <c r="BNZ36"/>
      <c r="BOA36"/>
      <c r="BOB36"/>
      <c r="BOC36"/>
      <c r="BOD36"/>
      <c r="BOE36"/>
      <c r="BOF36"/>
      <c r="BOG36"/>
      <c r="BOH36"/>
      <c r="BOI36"/>
      <c r="BOJ36"/>
      <c r="BOK36"/>
      <c r="BOL36"/>
      <c r="BOM36"/>
      <c r="BON36"/>
      <c r="BOO36"/>
      <c r="BOP36"/>
      <c r="BOQ36"/>
      <c r="BOR36"/>
      <c r="BOS36"/>
      <c r="BOT36"/>
      <c r="BOU36"/>
      <c r="BOV36"/>
      <c r="BOW36"/>
      <c r="BOX36"/>
      <c r="BOY36"/>
      <c r="BOZ36"/>
      <c r="BPA36"/>
      <c r="BPB36"/>
      <c r="BPC36"/>
      <c r="BPD36"/>
      <c r="BPE36"/>
      <c r="BPF36"/>
      <c r="BPG36"/>
      <c r="BPH36"/>
      <c r="BPI36"/>
      <c r="BPJ36"/>
      <c r="BPK36"/>
      <c r="BPL36"/>
      <c r="BPM36"/>
      <c r="BPN36"/>
      <c r="BPO36"/>
      <c r="BPP36"/>
      <c r="BPQ36"/>
      <c r="BPR36"/>
      <c r="BPS36"/>
      <c r="BPT36"/>
      <c r="BPU36"/>
      <c r="BPV36"/>
      <c r="BPW36"/>
      <c r="BPX36"/>
      <c r="BPY36"/>
      <c r="BPZ36"/>
      <c r="BQA36"/>
      <c r="BQB36"/>
      <c r="BQC36"/>
      <c r="BQD36"/>
      <c r="BQE36"/>
      <c r="BQF36"/>
      <c r="BQG36"/>
      <c r="BQH36"/>
      <c r="BQI36"/>
      <c r="BQJ36"/>
      <c r="BQK36"/>
      <c r="BQL36"/>
      <c r="BQM36"/>
      <c r="BQN36"/>
      <c r="BQO36"/>
      <c r="BQP36"/>
      <c r="BQQ36"/>
      <c r="BQR36"/>
      <c r="BQS36"/>
      <c r="BQT36"/>
      <c r="BQU36"/>
      <c r="BQV36"/>
      <c r="BQW36"/>
      <c r="BQX36"/>
      <c r="BQY36"/>
      <c r="BQZ36"/>
      <c r="BRA36"/>
      <c r="BRB36"/>
      <c r="BRC36"/>
      <c r="BRD36"/>
      <c r="BRE36"/>
      <c r="BRF36"/>
      <c r="BRG36"/>
      <c r="BRH36"/>
      <c r="BRI36"/>
      <c r="BRJ36"/>
      <c r="BRK36"/>
      <c r="BRL36"/>
      <c r="BRM36"/>
      <c r="BRN36"/>
      <c r="BRO36"/>
      <c r="BRP36"/>
      <c r="BRQ36"/>
      <c r="BRR36"/>
      <c r="BRS36"/>
      <c r="BRT36"/>
      <c r="BRU36"/>
      <c r="BRV36"/>
      <c r="BRW36"/>
      <c r="BRX36"/>
      <c r="BRY36"/>
      <c r="BRZ36"/>
      <c r="BSA36"/>
      <c r="BSB36"/>
      <c r="BSC36"/>
      <c r="BSD36"/>
      <c r="BSE36"/>
      <c r="BSF36"/>
      <c r="BSG36"/>
      <c r="BSH36"/>
      <c r="BSI36"/>
      <c r="BSJ36"/>
      <c r="BSK36"/>
      <c r="BSL36"/>
      <c r="BSM36"/>
      <c r="BSN36"/>
      <c r="BSO36"/>
      <c r="BSP36"/>
      <c r="BSQ36"/>
      <c r="BSR36"/>
      <c r="BSS36"/>
      <c r="BST36"/>
      <c r="BSU36"/>
      <c r="BSV36"/>
      <c r="BSW36"/>
      <c r="BSX36"/>
      <c r="BSY36"/>
      <c r="BSZ36"/>
      <c r="BTA36"/>
      <c r="BTB36"/>
      <c r="BTC36"/>
      <c r="BTD36"/>
      <c r="BTE36"/>
      <c r="BTF36"/>
      <c r="BTG36"/>
      <c r="BTH36"/>
      <c r="BTI36"/>
      <c r="BTJ36"/>
      <c r="BTK36"/>
      <c r="BTL36"/>
      <c r="BTM36"/>
      <c r="BTN36"/>
      <c r="BTO36"/>
      <c r="BTP36"/>
      <c r="BTQ36"/>
      <c r="BTR36"/>
      <c r="BTS36"/>
      <c r="BTT36"/>
      <c r="BTU36"/>
      <c r="BTV36"/>
      <c r="BTW36"/>
      <c r="BTX36"/>
      <c r="BTY36"/>
      <c r="BTZ36"/>
      <c r="BUA36"/>
      <c r="BUB36"/>
      <c r="BUC36"/>
      <c r="BUD36"/>
      <c r="BUE36"/>
      <c r="BUF36"/>
      <c r="BUG36"/>
      <c r="BUH36"/>
      <c r="BUI36"/>
      <c r="BUJ36"/>
      <c r="BUK36"/>
      <c r="BUL36"/>
      <c r="BUM36"/>
      <c r="BUN36"/>
      <c r="BUO36"/>
      <c r="BUP36"/>
      <c r="BUQ36"/>
      <c r="BUR36"/>
      <c r="BUS36"/>
      <c r="BUT36"/>
      <c r="BUU36"/>
      <c r="BUV36"/>
      <c r="BUW36"/>
      <c r="BUX36"/>
      <c r="BUY36"/>
      <c r="BUZ36"/>
      <c r="BVA36"/>
      <c r="BVB36"/>
      <c r="BVC36"/>
      <c r="BVD36"/>
      <c r="BVE36"/>
      <c r="BVF36"/>
      <c r="BVG36"/>
      <c r="BVH36"/>
      <c r="BVI36"/>
      <c r="BVJ36"/>
      <c r="BVK36"/>
      <c r="BVL36"/>
      <c r="BVM36"/>
      <c r="BVN36"/>
      <c r="BVO36"/>
      <c r="BVP36"/>
      <c r="BVQ36"/>
      <c r="BVR36"/>
      <c r="BVS36"/>
      <c r="BVT36"/>
      <c r="BVU36"/>
      <c r="BVV36"/>
      <c r="BVW36"/>
      <c r="BVX36"/>
      <c r="BVY36"/>
      <c r="BVZ36"/>
      <c r="BWA36"/>
      <c r="BWB36"/>
      <c r="BWC36"/>
      <c r="BWD36"/>
      <c r="BWE36"/>
      <c r="BWF36"/>
      <c r="BWG36"/>
      <c r="BWH36"/>
      <c r="BWI36"/>
      <c r="BWJ36"/>
      <c r="BWK36"/>
      <c r="BWL36"/>
      <c r="BWM36"/>
      <c r="BWN36"/>
      <c r="BWO36"/>
      <c r="BWP36"/>
      <c r="BWQ36"/>
      <c r="BWR36"/>
      <c r="BWS36"/>
      <c r="BWT36"/>
      <c r="BWU36"/>
      <c r="BWV36"/>
      <c r="BWW36"/>
      <c r="BWX36"/>
      <c r="BWY36"/>
      <c r="BWZ36"/>
      <c r="BXA36"/>
      <c r="BXB36"/>
      <c r="BXC36"/>
      <c r="BXD36"/>
      <c r="BXE36"/>
      <c r="BXF36"/>
      <c r="BXG36"/>
      <c r="BXH36"/>
      <c r="BXI36"/>
      <c r="BXJ36"/>
      <c r="BXK36"/>
      <c r="BXL36"/>
      <c r="BXM36"/>
      <c r="BXN36"/>
      <c r="BXO36"/>
      <c r="BXP36"/>
      <c r="BXQ36"/>
      <c r="BXR36"/>
      <c r="BXS36"/>
      <c r="BXT36"/>
      <c r="BXU36"/>
      <c r="BXV36"/>
      <c r="BXW36"/>
      <c r="BXX36"/>
      <c r="BXY36"/>
      <c r="BXZ36"/>
      <c r="BYA36"/>
      <c r="BYB36"/>
      <c r="BYC36"/>
      <c r="BYD36"/>
      <c r="BYE36"/>
      <c r="BYF36"/>
      <c r="BYG36"/>
      <c r="BYH36"/>
      <c r="BYI36"/>
      <c r="BYJ36"/>
      <c r="BYK36"/>
      <c r="BYL36"/>
      <c r="BYM36"/>
      <c r="BYN36"/>
      <c r="BYO36"/>
      <c r="BYP36"/>
      <c r="BYQ36"/>
      <c r="BYR36"/>
      <c r="BYS36"/>
      <c r="BYT36"/>
      <c r="BYU36"/>
      <c r="BYV36"/>
      <c r="BYW36"/>
      <c r="BYX36"/>
      <c r="BYY36"/>
      <c r="BYZ36"/>
      <c r="BZA36"/>
      <c r="BZB36"/>
      <c r="BZC36"/>
      <c r="BZD36"/>
      <c r="BZE36"/>
      <c r="BZF36"/>
      <c r="BZG36"/>
      <c r="BZH36"/>
      <c r="BZI36"/>
      <c r="BZJ36"/>
      <c r="BZK36"/>
      <c r="BZL36"/>
      <c r="BZM36"/>
      <c r="BZN36"/>
      <c r="BZO36"/>
      <c r="BZP36"/>
      <c r="BZQ36"/>
      <c r="BZR36"/>
      <c r="BZS36"/>
      <c r="BZT36"/>
      <c r="BZU36"/>
      <c r="BZV36"/>
      <c r="BZW36"/>
      <c r="BZX36"/>
      <c r="BZY36"/>
      <c r="BZZ36"/>
      <c r="CAA36"/>
      <c r="CAB36"/>
      <c r="CAC36"/>
      <c r="CAD36"/>
      <c r="CAE36"/>
      <c r="CAF36"/>
      <c r="CAG36"/>
      <c r="CAH36"/>
      <c r="CAI36"/>
      <c r="CAJ36"/>
      <c r="CAK36"/>
      <c r="CAL36"/>
      <c r="CAM36"/>
      <c r="CAN36"/>
      <c r="CAO36"/>
      <c r="CAP36"/>
      <c r="CAQ36"/>
      <c r="CAR36"/>
      <c r="CAS36"/>
      <c r="CAT36"/>
      <c r="CAU36"/>
      <c r="CAV36"/>
      <c r="CAW36"/>
      <c r="CAX36"/>
      <c r="CAY36"/>
      <c r="CAZ36"/>
      <c r="CBA36"/>
      <c r="CBB36"/>
      <c r="CBC36"/>
      <c r="CBD36"/>
      <c r="CBE36"/>
      <c r="CBF36"/>
      <c r="CBG36"/>
      <c r="CBH36"/>
      <c r="CBI36"/>
      <c r="CBJ36"/>
      <c r="CBK36"/>
      <c r="CBL36"/>
      <c r="CBM36"/>
      <c r="CBN36"/>
      <c r="CBO36"/>
      <c r="CBP36"/>
      <c r="CBQ36"/>
      <c r="CBR36"/>
      <c r="CBS36"/>
      <c r="CBT36"/>
      <c r="CBU36"/>
      <c r="CBV36"/>
      <c r="CBW36"/>
      <c r="CBX36"/>
      <c r="CBY36"/>
      <c r="CBZ36"/>
      <c r="CCA36"/>
      <c r="CCB36"/>
      <c r="CCC36"/>
      <c r="CCD36"/>
      <c r="CCE36"/>
      <c r="CCF36"/>
      <c r="CCG36"/>
      <c r="CCH36"/>
      <c r="CCI36"/>
      <c r="CCJ36"/>
      <c r="CCK36"/>
      <c r="CCL36"/>
      <c r="CCM36"/>
      <c r="CCN36"/>
      <c r="CCO36"/>
      <c r="CCP36"/>
      <c r="CCQ36"/>
      <c r="CCR36"/>
      <c r="CCS36"/>
      <c r="CCT36"/>
      <c r="CCU36"/>
      <c r="CCV36"/>
      <c r="CCW36"/>
      <c r="CCX36"/>
      <c r="CCY36"/>
      <c r="CCZ36"/>
      <c r="CDA36"/>
      <c r="CDB36"/>
      <c r="CDC36"/>
      <c r="CDD36"/>
      <c r="CDE36"/>
      <c r="CDF36"/>
      <c r="CDG36"/>
      <c r="CDH36"/>
      <c r="CDI36"/>
      <c r="CDJ36"/>
      <c r="CDK36"/>
      <c r="CDL36"/>
      <c r="CDM36"/>
      <c r="CDN36"/>
      <c r="CDO36"/>
      <c r="CDP36"/>
      <c r="CDQ36"/>
      <c r="CDR36"/>
      <c r="CDS36"/>
      <c r="CDT36"/>
      <c r="CDU36"/>
      <c r="CDV36"/>
      <c r="CDW36"/>
      <c r="CDX36"/>
      <c r="CDY36"/>
      <c r="CDZ36"/>
      <c r="CEA36"/>
      <c r="CEB36"/>
      <c r="CEC36"/>
      <c r="CED36"/>
      <c r="CEE36"/>
      <c r="CEF36"/>
      <c r="CEG36"/>
      <c r="CEH36"/>
      <c r="CEI36"/>
      <c r="CEJ36"/>
      <c r="CEK36"/>
      <c r="CEL36"/>
      <c r="CEM36"/>
      <c r="CEN36"/>
      <c r="CEO36"/>
      <c r="CEP36"/>
      <c r="CEQ36"/>
      <c r="CER36"/>
      <c r="CES36"/>
      <c r="CET36"/>
      <c r="CEU36"/>
      <c r="CEV36"/>
      <c r="CEW36"/>
      <c r="CEX36"/>
      <c r="CEY36"/>
      <c r="CEZ36"/>
      <c r="CFA36"/>
      <c r="CFB36"/>
      <c r="CFC36"/>
      <c r="CFD36"/>
      <c r="CFE36"/>
      <c r="CFF36"/>
      <c r="CFG36"/>
      <c r="CFH36"/>
      <c r="CFI36"/>
      <c r="CFJ36"/>
      <c r="CFK36"/>
      <c r="CFL36"/>
      <c r="CFM36"/>
      <c r="CFN36"/>
      <c r="CFO36"/>
      <c r="CFP36"/>
      <c r="CFQ36"/>
      <c r="CFR36"/>
      <c r="CFS36"/>
      <c r="CFT36"/>
      <c r="CFU36"/>
      <c r="CFV36"/>
      <c r="CFW36"/>
      <c r="CFX36"/>
      <c r="CFY36"/>
      <c r="CFZ36"/>
      <c r="CGA36"/>
      <c r="CGB36"/>
      <c r="CGC36"/>
      <c r="CGD36"/>
      <c r="CGE36"/>
      <c r="CGF36"/>
      <c r="CGG36"/>
      <c r="CGH36"/>
      <c r="CGI36"/>
      <c r="CGJ36"/>
      <c r="CGK36"/>
      <c r="CGL36"/>
      <c r="CGM36"/>
      <c r="CGN36"/>
      <c r="CGO36"/>
      <c r="CGP36"/>
      <c r="CGQ36"/>
      <c r="CGR36"/>
      <c r="CGS36"/>
      <c r="CGT36"/>
      <c r="CGU36"/>
      <c r="CGV36"/>
      <c r="CGW36"/>
      <c r="CGX36"/>
      <c r="CGY36"/>
      <c r="CGZ36"/>
      <c r="CHA36"/>
      <c r="CHB36"/>
      <c r="CHC36"/>
      <c r="CHD36"/>
      <c r="CHE36"/>
      <c r="CHF36"/>
      <c r="CHG36"/>
      <c r="CHH36"/>
      <c r="CHI36"/>
      <c r="CHJ36"/>
      <c r="CHK36"/>
      <c r="CHL36"/>
      <c r="CHM36"/>
      <c r="CHN36"/>
      <c r="CHO36"/>
      <c r="CHP36"/>
      <c r="CHQ36"/>
      <c r="CHR36"/>
      <c r="CHS36"/>
      <c r="CHT36"/>
      <c r="CHU36"/>
      <c r="CHV36"/>
      <c r="CHW36"/>
      <c r="CHX36"/>
      <c r="CHY36"/>
      <c r="CHZ36"/>
      <c r="CIA36"/>
      <c r="CIB36"/>
      <c r="CIC36"/>
      <c r="CID36"/>
      <c r="CIE36"/>
      <c r="CIF36"/>
      <c r="CIG36"/>
      <c r="CIH36"/>
      <c r="CII36"/>
      <c r="CIJ36"/>
      <c r="CIK36"/>
      <c r="CIL36"/>
      <c r="CIM36"/>
      <c r="CIN36"/>
      <c r="CIO36"/>
      <c r="CIP36"/>
      <c r="CIQ36"/>
      <c r="CIR36"/>
      <c r="CIS36"/>
      <c r="CIT36"/>
      <c r="CIU36"/>
      <c r="CIV36"/>
      <c r="CIW36"/>
      <c r="CIX36"/>
      <c r="CIY36"/>
      <c r="CIZ36"/>
      <c r="CJA36"/>
      <c r="CJB36"/>
      <c r="CJC36"/>
      <c r="CJD36"/>
      <c r="CJE36"/>
      <c r="CJF36"/>
      <c r="CJG36"/>
      <c r="CJH36"/>
      <c r="CJI36"/>
      <c r="CJJ36"/>
      <c r="CJK36"/>
      <c r="CJL36"/>
      <c r="CJM36"/>
      <c r="CJN36"/>
      <c r="CJO36"/>
      <c r="CJP36"/>
      <c r="CJQ36"/>
      <c r="CJR36"/>
      <c r="CJS36"/>
      <c r="CJT36"/>
      <c r="CJU36"/>
      <c r="CJV36"/>
      <c r="CJW36"/>
      <c r="CJX36"/>
      <c r="CJY36"/>
      <c r="CJZ36"/>
      <c r="CKA36"/>
      <c r="CKB36"/>
      <c r="CKC36"/>
      <c r="CKD36"/>
      <c r="CKE36"/>
      <c r="CKF36"/>
      <c r="CKG36"/>
      <c r="CKH36"/>
      <c r="CKI36"/>
      <c r="CKJ36"/>
      <c r="CKK36"/>
      <c r="CKL36"/>
      <c r="CKM36"/>
      <c r="CKN36"/>
      <c r="CKO36"/>
      <c r="CKP36"/>
      <c r="CKQ36"/>
      <c r="CKR36"/>
      <c r="CKS36"/>
      <c r="CKT36"/>
      <c r="CKU36"/>
      <c r="CKV36"/>
      <c r="CKW36"/>
      <c r="CKX36"/>
      <c r="CKY36"/>
      <c r="CKZ36"/>
      <c r="CLA36"/>
      <c r="CLB36"/>
      <c r="CLC36"/>
      <c r="CLD36"/>
      <c r="CLE36"/>
      <c r="CLF36"/>
      <c r="CLG36"/>
      <c r="CLH36"/>
      <c r="CLI36"/>
      <c r="CLJ36"/>
      <c r="CLK36"/>
      <c r="CLL36"/>
      <c r="CLM36"/>
      <c r="CLN36"/>
      <c r="CLO36"/>
      <c r="CLP36"/>
      <c r="CLQ36"/>
      <c r="CLR36"/>
      <c r="CLS36"/>
      <c r="CLT36"/>
      <c r="CLU36"/>
      <c r="CLV36"/>
      <c r="CLW36"/>
      <c r="CLX36"/>
      <c r="CLY36"/>
      <c r="CLZ36"/>
      <c r="CMA36"/>
      <c r="CMB36"/>
      <c r="CMC36"/>
      <c r="CMD36"/>
      <c r="CME36"/>
      <c r="CMF36"/>
      <c r="CMG36"/>
      <c r="CMH36"/>
      <c r="CMI36"/>
      <c r="CMJ36"/>
      <c r="CMK36"/>
      <c r="CML36"/>
      <c r="CMM36"/>
      <c r="CMN36"/>
      <c r="CMO36"/>
      <c r="CMP36"/>
      <c r="CMQ36"/>
      <c r="CMR36"/>
      <c r="CMS36"/>
      <c r="CMT36"/>
      <c r="CMU36"/>
      <c r="CMV36"/>
      <c r="CMW36"/>
      <c r="CMX36"/>
      <c r="CMY36"/>
      <c r="CMZ36"/>
      <c r="CNA36"/>
      <c r="CNB36"/>
      <c r="CNC36"/>
      <c r="CND36"/>
      <c r="CNE36"/>
      <c r="CNF36"/>
      <c r="CNG36"/>
      <c r="CNH36"/>
      <c r="CNI36"/>
      <c r="CNJ36"/>
      <c r="CNK36"/>
      <c r="CNL36"/>
      <c r="CNM36"/>
      <c r="CNN36"/>
      <c r="CNO36"/>
      <c r="CNP36"/>
      <c r="CNQ36"/>
      <c r="CNR36"/>
      <c r="CNS36"/>
      <c r="CNT36"/>
      <c r="CNU36"/>
      <c r="CNV36"/>
      <c r="CNW36"/>
      <c r="CNX36"/>
      <c r="CNY36"/>
      <c r="CNZ36"/>
      <c r="COA36"/>
      <c r="COB36"/>
      <c r="COC36"/>
      <c r="COD36"/>
      <c r="COE36"/>
      <c r="COF36"/>
      <c r="COG36"/>
      <c r="COH36"/>
      <c r="COI36"/>
      <c r="COJ36"/>
      <c r="COK36"/>
      <c r="COL36"/>
      <c r="COM36"/>
      <c r="CON36"/>
      <c r="COO36"/>
      <c r="COP36"/>
      <c r="COQ36"/>
      <c r="COR36"/>
      <c r="COS36"/>
      <c r="COT36"/>
      <c r="COU36"/>
      <c r="COV36"/>
      <c r="COW36"/>
      <c r="COX36"/>
      <c r="COY36"/>
      <c r="COZ36"/>
      <c r="CPA36"/>
      <c r="CPB36"/>
      <c r="CPC36"/>
      <c r="CPD36"/>
      <c r="CPE36"/>
      <c r="CPF36"/>
      <c r="CPG36"/>
      <c r="CPH36"/>
      <c r="CPI36"/>
      <c r="CPJ36"/>
      <c r="CPK36"/>
      <c r="CPL36"/>
      <c r="CPM36"/>
      <c r="CPN36"/>
      <c r="CPO36"/>
      <c r="CPP36"/>
      <c r="CPQ36"/>
      <c r="CPR36"/>
      <c r="CPS36"/>
      <c r="CPT36"/>
      <c r="CPU36"/>
      <c r="CPV36"/>
      <c r="CPW36"/>
      <c r="CPX36"/>
      <c r="CPY36"/>
      <c r="CPZ36"/>
      <c r="CQA36"/>
      <c r="CQB36"/>
      <c r="CQC36"/>
      <c r="CQD36"/>
      <c r="CQE36"/>
      <c r="CQF36"/>
      <c r="CQG36"/>
      <c r="CQH36"/>
      <c r="CQI36"/>
      <c r="CQJ36"/>
      <c r="CQK36"/>
      <c r="CQL36"/>
      <c r="CQM36"/>
      <c r="CQN36"/>
      <c r="CQO36"/>
      <c r="CQP36"/>
      <c r="CQQ36"/>
      <c r="CQR36"/>
      <c r="CQS36"/>
      <c r="CQT36"/>
      <c r="CQU36"/>
      <c r="CQV36"/>
      <c r="CQW36"/>
      <c r="CQX36"/>
      <c r="CQY36"/>
      <c r="CQZ36"/>
      <c r="CRA36"/>
      <c r="CRB36"/>
      <c r="CRC36"/>
      <c r="CRD36"/>
      <c r="CRE36"/>
      <c r="CRF36"/>
      <c r="CRG36"/>
      <c r="CRH36"/>
      <c r="CRI36"/>
      <c r="CRJ36"/>
      <c r="CRK36"/>
      <c r="CRL36"/>
      <c r="CRM36"/>
      <c r="CRN36"/>
      <c r="CRO36"/>
      <c r="CRP36"/>
      <c r="CRQ36"/>
      <c r="CRR36"/>
      <c r="CRS36"/>
      <c r="CRT36"/>
      <c r="CRU36"/>
      <c r="CRV36"/>
      <c r="CRW36"/>
      <c r="CRX36"/>
      <c r="CRY36"/>
      <c r="CRZ36"/>
      <c r="CSA36"/>
      <c r="CSB36"/>
      <c r="CSC36"/>
      <c r="CSD36"/>
      <c r="CSE36"/>
      <c r="CSF36"/>
      <c r="CSG36"/>
      <c r="CSH36"/>
      <c r="CSI36"/>
      <c r="CSJ36"/>
      <c r="CSK36"/>
      <c r="CSL36"/>
      <c r="CSM36"/>
      <c r="CSN36"/>
      <c r="CSO36"/>
      <c r="CSP36"/>
      <c r="CSQ36"/>
      <c r="CSR36"/>
      <c r="CSS36"/>
      <c r="CST36"/>
      <c r="CSU36"/>
      <c r="CSV36"/>
      <c r="CSW36"/>
      <c r="CSX36"/>
      <c r="CSY36"/>
      <c r="CSZ36"/>
      <c r="CTA36"/>
      <c r="CTB36"/>
      <c r="CTC36"/>
      <c r="CTD36"/>
      <c r="CTE36"/>
      <c r="CTF36"/>
      <c r="CTG36"/>
      <c r="CTH36"/>
      <c r="CTI36"/>
      <c r="CTJ36"/>
      <c r="CTK36"/>
      <c r="CTL36"/>
      <c r="CTM36"/>
      <c r="CTN36"/>
      <c r="CTO36"/>
      <c r="CTP36"/>
      <c r="CTQ36"/>
      <c r="CTR36"/>
      <c r="CTS36"/>
      <c r="CTT36"/>
      <c r="CTU36"/>
      <c r="CTV36"/>
      <c r="CTW36"/>
      <c r="CTX36"/>
      <c r="CTY36"/>
      <c r="CTZ36"/>
      <c r="CUA36"/>
      <c r="CUB36"/>
      <c r="CUC36"/>
      <c r="CUD36"/>
      <c r="CUE36"/>
      <c r="CUF36"/>
      <c r="CUG36"/>
      <c r="CUH36"/>
      <c r="CUI36"/>
      <c r="CUJ36"/>
      <c r="CUK36"/>
      <c r="CUL36"/>
      <c r="CUM36"/>
      <c r="CUN36"/>
      <c r="CUO36"/>
      <c r="CUP36"/>
      <c r="CUQ36"/>
      <c r="CUR36"/>
      <c r="CUS36"/>
      <c r="CUT36"/>
      <c r="CUU36"/>
      <c r="CUV36"/>
      <c r="CUW36"/>
      <c r="CUX36"/>
      <c r="CUY36"/>
      <c r="CUZ36"/>
      <c r="CVA36"/>
      <c r="CVB36"/>
      <c r="CVC36"/>
      <c r="CVD36"/>
      <c r="CVE36"/>
      <c r="CVF36"/>
      <c r="CVG36"/>
      <c r="CVH36"/>
      <c r="CVI36"/>
      <c r="CVJ36"/>
      <c r="CVK36"/>
      <c r="CVL36"/>
      <c r="CVM36"/>
      <c r="CVN36"/>
      <c r="CVO36"/>
      <c r="CVP36"/>
      <c r="CVQ36"/>
      <c r="CVR36"/>
      <c r="CVS36"/>
      <c r="CVT36"/>
      <c r="CVU36"/>
      <c r="CVV36"/>
      <c r="CVW36"/>
      <c r="CVX36"/>
      <c r="CVY36"/>
      <c r="CVZ36"/>
      <c r="CWA36"/>
      <c r="CWB36"/>
      <c r="CWC36"/>
      <c r="CWD36"/>
      <c r="CWE36"/>
      <c r="CWF36"/>
      <c r="CWG36"/>
      <c r="CWH36"/>
      <c r="CWI36"/>
      <c r="CWJ36"/>
      <c r="CWK36"/>
      <c r="CWL36"/>
      <c r="CWM36"/>
      <c r="CWN36"/>
      <c r="CWO36"/>
      <c r="CWP36"/>
      <c r="CWQ36"/>
      <c r="CWR36"/>
      <c r="CWS36"/>
      <c r="CWT36"/>
      <c r="CWU36"/>
      <c r="CWV36"/>
      <c r="CWW36"/>
      <c r="CWX36"/>
      <c r="CWY36"/>
      <c r="CWZ36"/>
      <c r="CXA36"/>
      <c r="CXB36"/>
      <c r="CXC36"/>
      <c r="CXD36"/>
      <c r="CXE36"/>
      <c r="CXF36"/>
      <c r="CXG36"/>
      <c r="CXH36"/>
      <c r="CXI36"/>
      <c r="CXJ36"/>
      <c r="CXK36"/>
      <c r="CXL36"/>
      <c r="CXM36"/>
      <c r="CXN36"/>
      <c r="CXO36"/>
      <c r="CXP36"/>
      <c r="CXQ36"/>
      <c r="CXR36"/>
      <c r="CXS36"/>
      <c r="CXT36"/>
      <c r="CXU36"/>
      <c r="CXV36"/>
      <c r="CXW36"/>
      <c r="CXX36"/>
      <c r="CXY36"/>
      <c r="CXZ36"/>
      <c r="CYA36"/>
      <c r="CYB36"/>
      <c r="CYC36"/>
      <c r="CYD36"/>
      <c r="CYE36"/>
      <c r="CYF36"/>
      <c r="CYG36"/>
      <c r="CYH36"/>
      <c r="CYI36"/>
      <c r="CYJ36"/>
      <c r="CYK36"/>
      <c r="CYL36"/>
      <c r="CYM36"/>
      <c r="CYN36"/>
      <c r="CYO36"/>
      <c r="CYP36"/>
      <c r="CYQ36"/>
      <c r="CYR36"/>
      <c r="CYS36"/>
      <c r="CYT36"/>
      <c r="CYU36"/>
      <c r="CYV36"/>
      <c r="CYW36"/>
      <c r="CYX36"/>
      <c r="CYY36"/>
      <c r="CYZ36"/>
      <c r="CZA36"/>
      <c r="CZB36"/>
      <c r="CZC36"/>
      <c r="CZD36"/>
      <c r="CZE36"/>
      <c r="CZF36"/>
      <c r="CZG36"/>
      <c r="CZH36"/>
      <c r="CZI36"/>
      <c r="CZJ36"/>
      <c r="CZK36"/>
      <c r="CZL36"/>
      <c r="CZM36"/>
      <c r="CZN36"/>
      <c r="CZO36"/>
      <c r="CZP36"/>
      <c r="CZQ36"/>
      <c r="CZR36"/>
      <c r="CZS36"/>
      <c r="CZT36"/>
      <c r="CZU36"/>
      <c r="CZV36"/>
      <c r="CZW36"/>
      <c r="CZX36"/>
      <c r="CZY36"/>
      <c r="CZZ36"/>
      <c r="DAA36"/>
      <c r="DAB36"/>
      <c r="DAC36"/>
      <c r="DAD36"/>
      <c r="DAE36"/>
      <c r="DAF36"/>
      <c r="DAG36"/>
      <c r="DAH36"/>
      <c r="DAI36"/>
      <c r="DAJ36"/>
      <c r="DAK36"/>
      <c r="DAL36"/>
      <c r="DAM36"/>
      <c r="DAN36"/>
      <c r="DAO36"/>
      <c r="DAP36"/>
      <c r="DAQ36"/>
      <c r="DAR36"/>
      <c r="DAS36"/>
      <c r="DAT36"/>
      <c r="DAU36"/>
      <c r="DAV36"/>
      <c r="DAW36"/>
      <c r="DAX36"/>
      <c r="DAY36"/>
      <c r="DAZ36"/>
      <c r="DBA36"/>
      <c r="DBB36"/>
      <c r="DBC36"/>
      <c r="DBD36"/>
      <c r="DBE36"/>
      <c r="DBF36"/>
      <c r="DBG36"/>
      <c r="DBH36"/>
      <c r="DBI36"/>
      <c r="DBJ36"/>
      <c r="DBK36"/>
      <c r="DBL36"/>
      <c r="DBM36"/>
      <c r="DBN36"/>
      <c r="DBO36"/>
      <c r="DBP36"/>
      <c r="DBQ36"/>
      <c r="DBR36"/>
      <c r="DBS36"/>
      <c r="DBT36"/>
      <c r="DBU36"/>
      <c r="DBV36"/>
      <c r="DBW36"/>
      <c r="DBX36"/>
      <c r="DBY36"/>
      <c r="DBZ36"/>
      <c r="DCA36"/>
      <c r="DCB36"/>
      <c r="DCC36"/>
      <c r="DCD36"/>
      <c r="DCE36"/>
      <c r="DCF36"/>
      <c r="DCG36"/>
      <c r="DCH36"/>
      <c r="DCI36"/>
      <c r="DCJ36"/>
      <c r="DCK36"/>
      <c r="DCL36"/>
      <c r="DCM36"/>
      <c r="DCN36"/>
      <c r="DCO36"/>
      <c r="DCP36"/>
      <c r="DCQ36"/>
      <c r="DCR36"/>
      <c r="DCS36"/>
      <c r="DCT36"/>
      <c r="DCU36"/>
      <c r="DCV36"/>
      <c r="DCW36"/>
      <c r="DCX36"/>
      <c r="DCY36"/>
      <c r="DCZ36"/>
      <c r="DDA36"/>
      <c r="DDB36"/>
      <c r="DDC36"/>
      <c r="DDD36"/>
      <c r="DDE36"/>
      <c r="DDF36"/>
      <c r="DDG36"/>
      <c r="DDH36"/>
      <c r="DDI36"/>
      <c r="DDJ36"/>
      <c r="DDK36"/>
      <c r="DDL36"/>
      <c r="DDM36"/>
      <c r="DDN36"/>
      <c r="DDO36"/>
      <c r="DDP36"/>
      <c r="DDQ36"/>
      <c r="DDR36"/>
      <c r="DDS36"/>
      <c r="DDT36"/>
      <c r="DDU36"/>
      <c r="DDV36"/>
      <c r="DDW36"/>
      <c r="DDX36"/>
      <c r="DDY36"/>
      <c r="DDZ36"/>
      <c r="DEA36"/>
      <c r="DEB36"/>
      <c r="DEC36"/>
      <c r="DED36"/>
      <c r="DEE36"/>
      <c r="DEF36"/>
      <c r="DEG36"/>
      <c r="DEH36"/>
      <c r="DEI36"/>
      <c r="DEJ36"/>
      <c r="DEK36"/>
      <c r="DEL36"/>
      <c r="DEM36"/>
      <c r="DEN36"/>
      <c r="DEO36"/>
      <c r="DEP36"/>
      <c r="DEQ36"/>
      <c r="DER36"/>
      <c r="DES36"/>
      <c r="DET36"/>
      <c r="DEU36"/>
      <c r="DEV36"/>
      <c r="DEW36"/>
      <c r="DEX36"/>
      <c r="DEY36"/>
      <c r="DEZ36"/>
      <c r="DFA36"/>
      <c r="DFB36"/>
      <c r="DFC36"/>
      <c r="DFD36"/>
      <c r="DFE36"/>
      <c r="DFF36"/>
      <c r="DFG36"/>
      <c r="DFH36"/>
      <c r="DFI36"/>
      <c r="DFJ36"/>
      <c r="DFK36"/>
      <c r="DFL36"/>
      <c r="DFM36"/>
      <c r="DFN36"/>
      <c r="DFO36"/>
      <c r="DFP36"/>
      <c r="DFQ36"/>
      <c r="DFR36"/>
      <c r="DFS36"/>
      <c r="DFT36"/>
      <c r="DFU36"/>
      <c r="DFV36"/>
      <c r="DFW36"/>
      <c r="DFX36"/>
      <c r="DFY36"/>
      <c r="DFZ36"/>
      <c r="DGA36"/>
      <c r="DGB36"/>
      <c r="DGC36"/>
      <c r="DGD36"/>
      <c r="DGE36"/>
      <c r="DGF36"/>
      <c r="DGG36"/>
      <c r="DGH36"/>
      <c r="DGI36"/>
      <c r="DGJ36"/>
      <c r="DGK36"/>
      <c r="DGL36"/>
      <c r="DGM36"/>
      <c r="DGN36"/>
      <c r="DGO36"/>
      <c r="DGP36"/>
      <c r="DGQ36"/>
      <c r="DGR36"/>
      <c r="DGS36"/>
      <c r="DGT36"/>
      <c r="DGU36"/>
      <c r="DGV36"/>
      <c r="DGW36"/>
      <c r="DGX36"/>
      <c r="DGY36"/>
      <c r="DGZ36"/>
      <c r="DHA36"/>
      <c r="DHB36"/>
      <c r="DHC36"/>
      <c r="DHD36"/>
      <c r="DHE36"/>
      <c r="DHF36"/>
      <c r="DHG36"/>
      <c r="DHH36"/>
      <c r="DHI36"/>
      <c r="DHJ36"/>
      <c r="DHK36"/>
      <c r="DHL36"/>
      <c r="DHM36"/>
      <c r="DHN36"/>
      <c r="DHO36"/>
      <c r="DHP36"/>
      <c r="DHQ36"/>
      <c r="DHR36"/>
      <c r="DHS36"/>
      <c r="DHT36"/>
      <c r="DHU36"/>
      <c r="DHV36"/>
      <c r="DHW36"/>
      <c r="DHX36"/>
      <c r="DHY36"/>
      <c r="DHZ36"/>
      <c r="DIA36"/>
      <c r="DIB36"/>
      <c r="DIC36"/>
      <c r="DID36"/>
      <c r="DIE36"/>
      <c r="DIF36"/>
      <c r="DIG36"/>
      <c r="DIH36"/>
      <c r="DII36"/>
      <c r="DIJ36"/>
      <c r="DIK36"/>
      <c r="DIL36"/>
      <c r="DIM36"/>
      <c r="DIN36"/>
      <c r="DIO36"/>
      <c r="DIP36"/>
      <c r="DIQ36"/>
      <c r="DIR36"/>
      <c r="DIS36"/>
      <c r="DIT36"/>
      <c r="DIU36"/>
      <c r="DIV36"/>
      <c r="DIW36"/>
      <c r="DIX36"/>
      <c r="DIY36"/>
      <c r="DIZ36"/>
      <c r="DJA36"/>
      <c r="DJB36"/>
      <c r="DJC36"/>
      <c r="DJD36"/>
      <c r="DJE36"/>
      <c r="DJF36"/>
      <c r="DJG36"/>
      <c r="DJH36"/>
      <c r="DJI36"/>
      <c r="DJJ36"/>
      <c r="DJK36"/>
      <c r="DJL36"/>
      <c r="DJM36"/>
      <c r="DJN36"/>
      <c r="DJO36"/>
      <c r="DJP36"/>
      <c r="DJQ36"/>
      <c r="DJR36"/>
      <c r="DJS36"/>
      <c r="DJT36"/>
      <c r="DJU36"/>
      <c r="DJV36"/>
      <c r="DJW36"/>
      <c r="DJX36"/>
      <c r="DJY36"/>
      <c r="DJZ36"/>
      <c r="DKA36"/>
      <c r="DKB36"/>
      <c r="DKC36"/>
      <c r="DKD36"/>
      <c r="DKE36"/>
      <c r="DKF36"/>
      <c r="DKG36"/>
      <c r="DKH36"/>
      <c r="DKI36"/>
      <c r="DKJ36"/>
      <c r="DKK36"/>
      <c r="DKL36"/>
      <c r="DKM36"/>
      <c r="DKN36"/>
      <c r="DKO36"/>
      <c r="DKP36"/>
      <c r="DKQ36"/>
      <c r="DKR36"/>
      <c r="DKS36"/>
      <c r="DKT36"/>
      <c r="DKU36"/>
      <c r="DKV36"/>
      <c r="DKW36"/>
      <c r="DKX36"/>
      <c r="DKY36"/>
      <c r="DKZ36"/>
      <c r="DLA36"/>
      <c r="DLB36"/>
      <c r="DLC36"/>
      <c r="DLD36"/>
      <c r="DLE36"/>
      <c r="DLF36"/>
      <c r="DLG36"/>
      <c r="DLH36"/>
      <c r="DLI36"/>
      <c r="DLJ36"/>
      <c r="DLK36"/>
      <c r="DLL36"/>
      <c r="DLM36"/>
      <c r="DLN36"/>
      <c r="DLO36"/>
      <c r="DLP36"/>
      <c r="DLQ36"/>
      <c r="DLR36"/>
      <c r="DLS36"/>
      <c r="DLT36"/>
      <c r="DLU36"/>
      <c r="DLV36"/>
      <c r="DLW36"/>
      <c r="DLX36"/>
      <c r="DLY36"/>
      <c r="DLZ36"/>
      <c r="DMA36"/>
      <c r="DMB36"/>
      <c r="DMC36"/>
      <c r="DMD36"/>
      <c r="DME36"/>
      <c r="DMF36"/>
      <c r="DMG36"/>
      <c r="DMH36"/>
      <c r="DMI36"/>
      <c r="DMJ36"/>
      <c r="DMK36"/>
      <c r="DML36"/>
      <c r="DMM36"/>
      <c r="DMN36"/>
      <c r="DMO36"/>
      <c r="DMP36"/>
      <c r="DMQ36"/>
      <c r="DMR36"/>
      <c r="DMS36"/>
      <c r="DMT36"/>
      <c r="DMU36"/>
      <c r="DMV36"/>
      <c r="DMW36"/>
      <c r="DMX36"/>
      <c r="DMY36"/>
      <c r="DMZ36"/>
      <c r="DNA36"/>
      <c r="DNB36"/>
      <c r="DNC36"/>
      <c r="DND36"/>
      <c r="DNE36"/>
      <c r="DNF36"/>
      <c r="DNG36"/>
      <c r="DNH36"/>
      <c r="DNI36"/>
      <c r="DNJ36"/>
      <c r="DNK36"/>
      <c r="DNL36"/>
      <c r="DNM36"/>
      <c r="DNN36"/>
      <c r="DNO36"/>
      <c r="DNP36"/>
      <c r="DNQ36"/>
      <c r="DNR36"/>
      <c r="DNS36"/>
      <c r="DNT36"/>
      <c r="DNU36"/>
      <c r="DNV36"/>
      <c r="DNW36"/>
      <c r="DNX36"/>
      <c r="DNY36"/>
      <c r="DNZ36"/>
      <c r="DOA36"/>
      <c r="DOB36"/>
      <c r="DOC36"/>
      <c r="DOD36"/>
      <c r="DOE36"/>
      <c r="DOF36"/>
      <c r="DOG36"/>
      <c r="DOH36"/>
      <c r="DOI36"/>
      <c r="DOJ36"/>
      <c r="DOK36"/>
      <c r="DOL36"/>
      <c r="DOM36"/>
      <c r="DON36"/>
      <c r="DOO36"/>
      <c r="DOP36"/>
      <c r="DOQ36"/>
      <c r="DOR36"/>
      <c r="DOS36"/>
      <c r="DOT36"/>
      <c r="DOU36"/>
      <c r="DOV36"/>
      <c r="DOW36"/>
      <c r="DOX36"/>
      <c r="DOY36"/>
      <c r="DOZ36"/>
      <c r="DPA36"/>
      <c r="DPB36"/>
      <c r="DPC36"/>
      <c r="DPD36"/>
      <c r="DPE36"/>
      <c r="DPF36"/>
      <c r="DPG36"/>
      <c r="DPH36"/>
      <c r="DPI36"/>
      <c r="DPJ36"/>
      <c r="DPK36"/>
      <c r="DPL36"/>
      <c r="DPM36"/>
      <c r="DPN36"/>
      <c r="DPO36"/>
      <c r="DPP36"/>
      <c r="DPQ36"/>
      <c r="DPR36"/>
      <c r="DPS36"/>
      <c r="DPT36"/>
      <c r="DPU36"/>
      <c r="DPV36"/>
      <c r="DPW36"/>
      <c r="DPX36"/>
      <c r="DPY36"/>
      <c r="DPZ36"/>
      <c r="DQA36"/>
      <c r="DQB36"/>
      <c r="DQC36"/>
      <c r="DQD36"/>
      <c r="DQE36"/>
      <c r="DQF36"/>
      <c r="DQG36"/>
      <c r="DQH36"/>
      <c r="DQI36"/>
      <c r="DQJ36"/>
      <c r="DQK36"/>
      <c r="DQL36"/>
      <c r="DQM36"/>
      <c r="DQN36"/>
      <c r="DQO36"/>
      <c r="DQP36"/>
      <c r="DQQ36"/>
      <c r="DQR36"/>
      <c r="DQS36"/>
      <c r="DQT36"/>
      <c r="DQU36"/>
      <c r="DQV36"/>
      <c r="DQW36"/>
      <c r="DQX36"/>
      <c r="DQY36"/>
      <c r="DQZ36"/>
      <c r="DRA36"/>
      <c r="DRB36"/>
      <c r="DRC36"/>
      <c r="DRD36"/>
      <c r="DRE36"/>
      <c r="DRF36"/>
      <c r="DRG36"/>
      <c r="DRH36"/>
      <c r="DRI36"/>
      <c r="DRJ36"/>
      <c r="DRK36"/>
      <c r="DRL36"/>
      <c r="DRM36"/>
      <c r="DRN36"/>
      <c r="DRO36"/>
      <c r="DRP36"/>
      <c r="DRQ36"/>
      <c r="DRR36"/>
      <c r="DRS36"/>
      <c r="DRT36"/>
      <c r="DRU36"/>
      <c r="DRV36"/>
      <c r="DRW36"/>
      <c r="DRX36"/>
      <c r="DRY36"/>
      <c r="DRZ36"/>
      <c r="DSA36"/>
      <c r="DSB36"/>
      <c r="DSC36"/>
      <c r="DSD36"/>
      <c r="DSE36"/>
      <c r="DSF36"/>
      <c r="DSG36"/>
      <c r="DSH36"/>
      <c r="DSI36"/>
      <c r="DSJ36"/>
      <c r="DSK36"/>
      <c r="DSL36"/>
      <c r="DSM36"/>
      <c r="DSN36"/>
      <c r="DSO36"/>
      <c r="DSP36"/>
      <c r="DSQ36"/>
      <c r="DSR36"/>
      <c r="DSS36"/>
      <c r="DST36"/>
      <c r="DSU36"/>
      <c r="DSV36"/>
      <c r="DSW36"/>
      <c r="DSX36"/>
      <c r="DSY36"/>
      <c r="DSZ36"/>
      <c r="DTA36"/>
      <c r="DTB36"/>
      <c r="DTC36"/>
      <c r="DTD36"/>
      <c r="DTE36"/>
      <c r="DTF36"/>
      <c r="DTG36"/>
      <c r="DTH36"/>
      <c r="DTI36"/>
      <c r="DTJ36"/>
      <c r="DTK36"/>
      <c r="DTL36"/>
      <c r="DTM36"/>
      <c r="DTN36"/>
      <c r="DTO36"/>
      <c r="DTP36"/>
      <c r="DTQ36"/>
      <c r="DTR36"/>
      <c r="DTS36"/>
      <c r="DTT36"/>
      <c r="DTU36"/>
      <c r="DTV36"/>
      <c r="DTW36"/>
      <c r="DTX36"/>
      <c r="DTY36"/>
      <c r="DTZ36"/>
      <c r="DUA36"/>
      <c r="DUB36"/>
      <c r="DUC36"/>
      <c r="DUD36"/>
      <c r="DUE36"/>
      <c r="DUF36"/>
      <c r="DUG36"/>
      <c r="DUH36"/>
      <c r="DUI36"/>
      <c r="DUJ36"/>
      <c r="DUK36"/>
      <c r="DUL36"/>
      <c r="DUM36"/>
      <c r="DUN36"/>
      <c r="DUO36"/>
      <c r="DUP36"/>
      <c r="DUQ36"/>
      <c r="DUR36"/>
      <c r="DUS36"/>
      <c r="DUT36"/>
      <c r="DUU36"/>
      <c r="DUV36"/>
      <c r="DUW36"/>
      <c r="DUX36"/>
      <c r="DUY36"/>
      <c r="DUZ36"/>
      <c r="DVA36"/>
      <c r="DVB36"/>
      <c r="DVC36"/>
      <c r="DVD36"/>
      <c r="DVE36"/>
      <c r="DVF36"/>
      <c r="DVG36"/>
      <c r="DVH36"/>
      <c r="DVI36"/>
      <c r="DVJ36"/>
      <c r="DVK36"/>
      <c r="DVL36"/>
      <c r="DVM36"/>
      <c r="DVN36"/>
      <c r="DVO36"/>
      <c r="DVP36"/>
      <c r="DVQ36"/>
      <c r="DVR36"/>
      <c r="DVS36"/>
      <c r="DVT36"/>
      <c r="DVU36"/>
      <c r="DVV36"/>
      <c r="DVW36"/>
      <c r="DVX36"/>
      <c r="DVY36"/>
      <c r="DVZ36"/>
      <c r="DWA36"/>
      <c r="DWB36"/>
      <c r="DWC36"/>
      <c r="DWD36"/>
      <c r="DWE36"/>
      <c r="DWF36"/>
      <c r="DWG36"/>
      <c r="DWH36"/>
      <c r="DWI36"/>
      <c r="DWJ36"/>
      <c r="DWK36"/>
      <c r="DWL36"/>
      <c r="DWM36"/>
      <c r="DWN36"/>
      <c r="DWO36"/>
      <c r="DWP36"/>
      <c r="DWQ36"/>
      <c r="DWR36"/>
      <c r="DWS36"/>
      <c r="DWT36"/>
      <c r="DWU36"/>
      <c r="DWV36"/>
      <c r="DWW36"/>
      <c r="DWX36"/>
      <c r="DWY36"/>
      <c r="DWZ36"/>
      <c r="DXA36"/>
      <c r="DXB36"/>
      <c r="DXC36"/>
      <c r="DXD36"/>
      <c r="DXE36"/>
      <c r="DXF36"/>
      <c r="DXG36"/>
      <c r="DXH36"/>
      <c r="DXI36"/>
      <c r="DXJ36"/>
      <c r="DXK36"/>
      <c r="DXL36"/>
      <c r="DXM36"/>
      <c r="DXN36"/>
      <c r="DXO36"/>
      <c r="DXP36"/>
      <c r="DXQ36"/>
      <c r="DXR36"/>
      <c r="DXS36"/>
      <c r="DXT36"/>
      <c r="DXU36"/>
      <c r="DXV36"/>
      <c r="DXW36"/>
      <c r="DXX36"/>
      <c r="DXY36"/>
      <c r="DXZ36"/>
      <c r="DYA36"/>
      <c r="DYB36"/>
      <c r="DYC36"/>
      <c r="DYD36"/>
      <c r="DYE36"/>
      <c r="DYF36"/>
      <c r="DYG36"/>
      <c r="DYH36"/>
      <c r="DYI36"/>
      <c r="DYJ36"/>
      <c r="DYK36"/>
      <c r="DYL36"/>
      <c r="DYM36"/>
      <c r="DYN36"/>
      <c r="DYO36"/>
      <c r="DYP36"/>
      <c r="DYQ36"/>
      <c r="DYR36"/>
      <c r="DYS36"/>
      <c r="DYT36"/>
      <c r="DYU36"/>
      <c r="DYV36"/>
      <c r="DYW36"/>
      <c r="DYX36"/>
      <c r="DYY36"/>
      <c r="DYZ36"/>
      <c r="DZA36"/>
      <c r="DZB36"/>
      <c r="DZC36"/>
      <c r="DZD36"/>
      <c r="DZE36"/>
      <c r="DZF36"/>
      <c r="DZG36"/>
      <c r="DZH36"/>
      <c r="DZI36"/>
      <c r="DZJ36"/>
      <c r="DZK36"/>
      <c r="DZL36"/>
      <c r="DZM36"/>
      <c r="DZN36"/>
      <c r="DZO36"/>
      <c r="DZP36"/>
      <c r="DZQ36"/>
      <c r="DZR36"/>
      <c r="DZS36"/>
      <c r="DZT36"/>
      <c r="DZU36"/>
      <c r="DZV36"/>
      <c r="DZW36"/>
      <c r="DZX36"/>
      <c r="DZY36"/>
      <c r="DZZ36"/>
      <c r="EAA36"/>
      <c r="EAB36"/>
      <c r="EAC36"/>
      <c r="EAD36"/>
      <c r="EAE36"/>
      <c r="EAF36"/>
      <c r="EAG36"/>
      <c r="EAH36"/>
      <c r="EAI36"/>
      <c r="EAJ36"/>
      <c r="EAK36"/>
      <c r="EAL36"/>
      <c r="EAM36"/>
      <c r="EAN36"/>
      <c r="EAO36"/>
      <c r="EAP36"/>
      <c r="EAQ36"/>
      <c r="EAR36"/>
      <c r="EAS36"/>
      <c r="EAT36"/>
      <c r="EAU36"/>
      <c r="EAV36"/>
      <c r="EAW36"/>
      <c r="EAX36"/>
      <c r="EAY36"/>
      <c r="EAZ36"/>
      <c r="EBA36"/>
      <c r="EBB36"/>
      <c r="EBC36"/>
      <c r="EBD36"/>
      <c r="EBE36"/>
      <c r="EBF36"/>
      <c r="EBG36"/>
      <c r="EBH36"/>
      <c r="EBI36"/>
      <c r="EBJ36"/>
      <c r="EBK36"/>
      <c r="EBL36"/>
      <c r="EBM36"/>
      <c r="EBN36"/>
      <c r="EBO36"/>
      <c r="EBP36"/>
      <c r="EBQ36"/>
      <c r="EBR36"/>
      <c r="EBS36"/>
      <c r="EBT36"/>
      <c r="EBU36"/>
      <c r="EBV36"/>
      <c r="EBW36"/>
      <c r="EBX36"/>
      <c r="EBY36"/>
      <c r="EBZ36"/>
      <c r="ECA36"/>
      <c r="ECB36"/>
      <c r="ECC36"/>
      <c r="ECD36"/>
      <c r="ECE36"/>
      <c r="ECF36"/>
      <c r="ECG36"/>
      <c r="ECH36"/>
      <c r="ECI36"/>
      <c r="ECJ36"/>
      <c r="ECK36"/>
      <c r="ECL36"/>
      <c r="ECM36"/>
      <c r="ECN36"/>
      <c r="ECO36"/>
      <c r="ECP36"/>
      <c r="ECQ36"/>
      <c r="ECR36"/>
      <c r="ECS36"/>
      <c r="ECT36"/>
      <c r="ECU36"/>
      <c r="ECV36"/>
      <c r="ECW36"/>
      <c r="ECX36"/>
      <c r="ECY36"/>
      <c r="ECZ36"/>
      <c r="EDA36"/>
      <c r="EDB36"/>
      <c r="EDC36"/>
      <c r="EDD36"/>
      <c r="EDE36"/>
      <c r="EDF36"/>
      <c r="EDG36"/>
      <c r="EDH36"/>
      <c r="EDI36"/>
      <c r="EDJ36"/>
      <c r="EDK36"/>
      <c r="EDL36"/>
      <c r="EDM36"/>
      <c r="EDN36"/>
      <c r="EDO36"/>
      <c r="EDP36"/>
      <c r="EDQ36"/>
      <c r="EDR36"/>
      <c r="EDS36"/>
      <c r="EDT36"/>
      <c r="EDU36"/>
      <c r="EDV36"/>
      <c r="EDW36"/>
      <c r="EDX36"/>
      <c r="EDY36"/>
      <c r="EDZ36"/>
      <c r="EEA36"/>
      <c r="EEB36"/>
      <c r="EEC36"/>
      <c r="EED36"/>
      <c r="EEE36"/>
      <c r="EEF36"/>
      <c r="EEG36"/>
      <c r="EEH36"/>
      <c r="EEI36"/>
      <c r="EEJ36"/>
      <c r="EEK36"/>
      <c r="EEL36"/>
      <c r="EEM36"/>
      <c r="EEN36"/>
      <c r="EEO36"/>
      <c r="EEP36"/>
      <c r="EEQ36"/>
      <c r="EER36"/>
      <c r="EES36"/>
      <c r="EET36"/>
      <c r="EEU36"/>
      <c r="EEV36"/>
      <c r="EEW36"/>
      <c r="EEX36"/>
      <c r="EEY36"/>
      <c r="EEZ36"/>
      <c r="EFA36"/>
      <c r="EFB36"/>
      <c r="EFC36"/>
      <c r="EFD36"/>
      <c r="EFE36"/>
      <c r="EFF36"/>
      <c r="EFG36"/>
      <c r="EFH36"/>
      <c r="EFI36"/>
      <c r="EFJ36"/>
      <c r="EFK36"/>
      <c r="EFL36"/>
      <c r="EFM36"/>
      <c r="EFN36"/>
      <c r="EFO36"/>
      <c r="EFP36"/>
      <c r="EFQ36"/>
      <c r="EFR36"/>
      <c r="EFS36"/>
      <c r="EFT36"/>
      <c r="EFU36"/>
      <c r="EFV36"/>
      <c r="EFW36"/>
      <c r="EFX36"/>
      <c r="EFY36"/>
      <c r="EFZ36"/>
      <c r="EGA36"/>
      <c r="EGB36"/>
      <c r="EGC36"/>
      <c r="EGD36"/>
      <c r="EGE36"/>
      <c r="EGF36"/>
      <c r="EGG36"/>
      <c r="EGH36"/>
      <c r="EGI36"/>
      <c r="EGJ36"/>
      <c r="EGK36"/>
      <c r="EGL36"/>
      <c r="EGM36"/>
      <c r="EGN36"/>
      <c r="EGO36"/>
      <c r="EGP36"/>
      <c r="EGQ36"/>
      <c r="EGR36"/>
      <c r="EGS36"/>
      <c r="EGT36"/>
      <c r="EGU36"/>
      <c r="EGV36"/>
      <c r="EGW36"/>
      <c r="EGX36"/>
      <c r="EGY36"/>
      <c r="EGZ36"/>
      <c r="EHA36"/>
      <c r="EHB36"/>
      <c r="EHC36"/>
      <c r="EHD36"/>
      <c r="EHE36"/>
      <c r="EHF36"/>
      <c r="EHG36"/>
      <c r="EHH36"/>
      <c r="EHI36"/>
      <c r="EHJ36"/>
      <c r="EHK36"/>
      <c r="EHL36"/>
      <c r="EHM36"/>
      <c r="EHN36"/>
      <c r="EHO36"/>
      <c r="EHP36"/>
      <c r="EHQ36"/>
      <c r="EHR36"/>
      <c r="EHS36"/>
      <c r="EHT36"/>
      <c r="EHU36"/>
      <c r="EHV36"/>
      <c r="EHW36"/>
      <c r="EHX36"/>
      <c r="EHY36"/>
      <c r="EHZ36"/>
      <c r="EIA36"/>
      <c r="EIB36"/>
      <c r="EIC36"/>
      <c r="EID36"/>
      <c r="EIE36"/>
      <c r="EIF36"/>
      <c r="EIG36"/>
      <c r="EIH36"/>
      <c r="EII36"/>
      <c r="EIJ36"/>
      <c r="EIK36"/>
      <c r="EIL36"/>
      <c r="EIM36"/>
      <c r="EIN36"/>
      <c r="EIO36"/>
      <c r="EIP36"/>
      <c r="EIQ36"/>
      <c r="EIR36"/>
      <c r="EIS36"/>
      <c r="EIT36"/>
      <c r="EIU36"/>
      <c r="EIV36"/>
      <c r="EIW36"/>
      <c r="EIX36"/>
      <c r="EIY36"/>
      <c r="EIZ36"/>
      <c r="EJA36"/>
      <c r="EJB36"/>
      <c r="EJC36"/>
      <c r="EJD36"/>
      <c r="EJE36"/>
      <c r="EJF36"/>
      <c r="EJG36"/>
      <c r="EJH36"/>
      <c r="EJI36"/>
      <c r="EJJ36"/>
      <c r="EJK36"/>
      <c r="EJL36"/>
      <c r="EJM36"/>
      <c r="EJN36"/>
      <c r="EJO36"/>
      <c r="EJP36"/>
      <c r="EJQ36"/>
      <c r="EJR36"/>
      <c r="EJS36"/>
      <c r="EJT36"/>
      <c r="EJU36"/>
      <c r="EJV36"/>
      <c r="EJW36"/>
      <c r="EJX36"/>
      <c r="EJY36"/>
      <c r="EJZ36"/>
      <c r="EKA36"/>
      <c r="EKB36"/>
      <c r="EKC36"/>
      <c r="EKD36"/>
      <c r="EKE36"/>
      <c r="EKF36"/>
      <c r="EKG36"/>
      <c r="EKH36"/>
      <c r="EKI36"/>
      <c r="EKJ36"/>
      <c r="EKK36"/>
      <c r="EKL36"/>
      <c r="EKM36"/>
      <c r="EKN36"/>
      <c r="EKO36"/>
      <c r="EKP36"/>
      <c r="EKQ36"/>
      <c r="EKR36"/>
      <c r="EKS36"/>
      <c r="EKT36"/>
      <c r="EKU36"/>
      <c r="EKV36"/>
      <c r="EKW36"/>
      <c r="EKX36"/>
      <c r="EKY36"/>
      <c r="EKZ36"/>
      <c r="ELA36"/>
      <c r="ELB36"/>
      <c r="ELC36"/>
      <c r="ELD36"/>
      <c r="ELE36"/>
      <c r="ELF36"/>
      <c r="ELG36"/>
      <c r="ELH36"/>
      <c r="ELI36"/>
      <c r="ELJ36"/>
      <c r="ELK36"/>
      <c r="ELL36"/>
      <c r="ELM36"/>
      <c r="ELN36"/>
      <c r="ELO36"/>
      <c r="ELP36"/>
      <c r="ELQ36"/>
      <c r="ELR36"/>
      <c r="ELS36"/>
      <c r="ELT36"/>
      <c r="ELU36"/>
      <c r="ELV36"/>
      <c r="ELW36"/>
      <c r="ELX36"/>
      <c r="ELY36"/>
      <c r="ELZ36"/>
      <c r="EMA36"/>
      <c r="EMB36"/>
      <c r="EMC36"/>
      <c r="EMD36"/>
      <c r="EME36"/>
      <c r="EMF36"/>
      <c r="EMG36"/>
      <c r="EMH36"/>
      <c r="EMI36"/>
      <c r="EMJ36"/>
      <c r="EMK36"/>
      <c r="EML36"/>
      <c r="EMM36"/>
      <c r="EMN36"/>
      <c r="EMO36"/>
      <c r="EMP36"/>
      <c r="EMQ36"/>
      <c r="EMR36"/>
      <c r="EMS36"/>
      <c r="EMT36"/>
      <c r="EMU36"/>
      <c r="EMV36"/>
      <c r="EMW36"/>
      <c r="EMX36"/>
      <c r="EMY36"/>
      <c r="EMZ36"/>
      <c r="ENA36"/>
      <c r="ENB36"/>
      <c r="ENC36"/>
      <c r="END36"/>
      <c r="ENE36"/>
      <c r="ENF36"/>
      <c r="ENG36"/>
      <c r="ENH36"/>
      <c r="ENI36"/>
      <c r="ENJ36"/>
      <c r="ENK36"/>
      <c r="ENL36"/>
      <c r="ENM36"/>
      <c r="ENN36"/>
      <c r="ENO36"/>
      <c r="ENP36"/>
      <c r="ENQ36"/>
      <c r="ENR36"/>
      <c r="ENS36"/>
      <c r="ENT36"/>
      <c r="ENU36"/>
      <c r="ENV36"/>
      <c r="ENW36"/>
      <c r="ENX36"/>
      <c r="ENY36"/>
      <c r="ENZ36"/>
      <c r="EOA36"/>
      <c r="EOB36"/>
      <c r="EOC36"/>
      <c r="EOD36"/>
      <c r="EOE36"/>
      <c r="EOF36"/>
      <c r="EOG36"/>
      <c r="EOH36"/>
      <c r="EOI36"/>
      <c r="EOJ36"/>
      <c r="EOK36"/>
      <c r="EOL36"/>
      <c r="EOM36"/>
      <c r="EON36"/>
      <c r="EOO36"/>
      <c r="EOP36"/>
      <c r="EOQ36"/>
      <c r="EOR36"/>
      <c r="EOS36"/>
      <c r="EOT36"/>
      <c r="EOU36"/>
      <c r="EOV36"/>
      <c r="EOW36"/>
      <c r="EOX36"/>
      <c r="EOY36"/>
      <c r="EOZ36"/>
      <c r="EPA36"/>
      <c r="EPB36"/>
      <c r="EPC36"/>
      <c r="EPD36"/>
      <c r="EPE36"/>
      <c r="EPF36"/>
      <c r="EPG36"/>
      <c r="EPH36"/>
      <c r="EPI36"/>
      <c r="EPJ36"/>
      <c r="EPK36"/>
      <c r="EPL36"/>
      <c r="EPM36"/>
      <c r="EPN36"/>
      <c r="EPO36"/>
      <c r="EPP36"/>
      <c r="EPQ36"/>
      <c r="EPR36"/>
      <c r="EPS36"/>
      <c r="EPT36"/>
      <c r="EPU36"/>
      <c r="EPV36"/>
      <c r="EPW36"/>
      <c r="EPX36"/>
      <c r="EPY36"/>
      <c r="EPZ36"/>
      <c r="EQA36"/>
      <c r="EQB36"/>
      <c r="EQC36"/>
      <c r="EQD36"/>
      <c r="EQE36"/>
      <c r="EQF36"/>
      <c r="EQG36"/>
      <c r="EQH36"/>
      <c r="EQI36"/>
      <c r="EQJ36"/>
      <c r="EQK36"/>
      <c r="EQL36"/>
      <c r="EQM36"/>
      <c r="EQN36"/>
      <c r="EQO36"/>
      <c r="EQP36"/>
      <c r="EQQ36"/>
      <c r="EQR36"/>
      <c r="EQS36"/>
      <c r="EQT36"/>
      <c r="EQU36"/>
      <c r="EQV36"/>
      <c r="EQW36"/>
      <c r="EQX36"/>
      <c r="EQY36"/>
      <c r="EQZ36"/>
      <c r="ERA36"/>
      <c r="ERB36"/>
      <c r="ERC36"/>
      <c r="ERD36"/>
      <c r="ERE36"/>
      <c r="ERF36"/>
      <c r="ERG36"/>
      <c r="ERH36"/>
      <c r="ERI36"/>
      <c r="ERJ36"/>
      <c r="ERK36"/>
      <c r="ERL36"/>
      <c r="ERM36"/>
      <c r="ERN36"/>
      <c r="ERO36"/>
      <c r="ERP36"/>
      <c r="ERQ36"/>
      <c r="ERR36"/>
      <c r="ERS36"/>
      <c r="ERT36"/>
      <c r="ERU36"/>
      <c r="ERV36"/>
      <c r="ERW36"/>
      <c r="ERX36"/>
      <c r="ERY36"/>
      <c r="ERZ36"/>
      <c r="ESA36"/>
      <c r="ESB36"/>
      <c r="ESC36"/>
      <c r="ESD36"/>
      <c r="ESE36"/>
      <c r="ESF36"/>
      <c r="ESG36"/>
      <c r="ESH36"/>
      <c r="ESI36"/>
      <c r="ESJ36"/>
      <c r="ESK36"/>
      <c r="ESL36"/>
      <c r="ESM36"/>
      <c r="ESN36"/>
      <c r="ESO36"/>
      <c r="ESP36"/>
      <c r="ESQ36"/>
      <c r="ESR36"/>
      <c r="ESS36"/>
      <c r="EST36"/>
      <c r="ESU36"/>
      <c r="ESV36"/>
      <c r="ESW36"/>
      <c r="ESX36"/>
      <c r="ESY36"/>
      <c r="ESZ36"/>
      <c r="ETA36"/>
      <c r="ETB36"/>
      <c r="ETC36"/>
      <c r="ETD36"/>
      <c r="ETE36"/>
      <c r="ETF36"/>
      <c r="ETG36"/>
      <c r="ETH36"/>
      <c r="ETI36"/>
      <c r="ETJ36"/>
      <c r="ETK36"/>
      <c r="ETL36"/>
      <c r="ETM36"/>
      <c r="ETN36"/>
      <c r="ETO36"/>
      <c r="ETP36"/>
      <c r="ETQ36"/>
      <c r="ETR36"/>
      <c r="ETS36"/>
      <c r="ETT36"/>
      <c r="ETU36"/>
      <c r="ETV36"/>
      <c r="ETW36"/>
      <c r="ETX36"/>
      <c r="ETY36"/>
      <c r="ETZ36"/>
      <c r="EUA36"/>
      <c r="EUB36"/>
      <c r="EUC36"/>
      <c r="EUD36"/>
      <c r="EUE36"/>
      <c r="EUF36"/>
      <c r="EUG36"/>
      <c r="EUH36"/>
      <c r="EUI36"/>
      <c r="EUJ36"/>
      <c r="EUK36"/>
      <c r="EUL36"/>
      <c r="EUM36"/>
      <c r="EUN36"/>
      <c r="EUO36"/>
      <c r="EUP36"/>
      <c r="EUQ36"/>
      <c r="EUR36"/>
      <c r="EUS36"/>
      <c r="EUT36"/>
      <c r="EUU36"/>
      <c r="EUV36"/>
      <c r="EUW36"/>
      <c r="EUX36"/>
      <c r="EUY36"/>
      <c r="EUZ36"/>
      <c r="EVA36"/>
      <c r="EVB36"/>
      <c r="EVC36"/>
      <c r="EVD36"/>
      <c r="EVE36"/>
      <c r="EVF36"/>
      <c r="EVG36"/>
      <c r="EVH36"/>
      <c r="EVI36"/>
      <c r="EVJ36"/>
      <c r="EVK36"/>
      <c r="EVL36"/>
      <c r="EVM36"/>
      <c r="EVN36"/>
      <c r="EVO36"/>
      <c r="EVP36"/>
      <c r="EVQ36"/>
      <c r="EVR36"/>
      <c r="EVS36"/>
      <c r="EVT36"/>
      <c r="EVU36"/>
      <c r="EVV36"/>
      <c r="EVW36"/>
      <c r="EVX36"/>
      <c r="EVY36"/>
      <c r="EVZ36"/>
      <c r="EWA36"/>
      <c r="EWB36"/>
      <c r="EWC36"/>
      <c r="EWD36"/>
      <c r="EWE36"/>
      <c r="EWF36"/>
      <c r="EWG36"/>
      <c r="EWH36"/>
      <c r="EWI36"/>
      <c r="EWJ36"/>
      <c r="EWK36"/>
      <c r="EWL36"/>
      <c r="EWM36"/>
      <c r="EWN36"/>
      <c r="EWO36"/>
      <c r="EWP36"/>
      <c r="EWQ36"/>
      <c r="EWR36"/>
      <c r="EWS36"/>
      <c r="EWT36"/>
      <c r="EWU36"/>
      <c r="EWV36"/>
      <c r="EWW36"/>
      <c r="EWX36"/>
      <c r="EWY36"/>
      <c r="EWZ36"/>
      <c r="EXA36"/>
      <c r="EXB36"/>
      <c r="EXC36"/>
      <c r="EXD36"/>
      <c r="EXE36"/>
      <c r="EXF36"/>
      <c r="EXG36"/>
      <c r="EXH36"/>
      <c r="EXI36"/>
      <c r="EXJ36"/>
      <c r="EXK36"/>
      <c r="EXL36"/>
      <c r="EXM36"/>
      <c r="EXN36"/>
      <c r="EXO36"/>
      <c r="EXP36"/>
      <c r="EXQ36"/>
      <c r="EXR36"/>
      <c r="EXS36"/>
      <c r="EXT36"/>
      <c r="EXU36"/>
      <c r="EXV36"/>
      <c r="EXW36"/>
      <c r="EXX36"/>
      <c r="EXY36"/>
      <c r="EXZ36"/>
      <c r="EYA36"/>
      <c r="EYB36"/>
      <c r="EYC36"/>
      <c r="EYD36"/>
      <c r="EYE36"/>
      <c r="EYF36"/>
      <c r="EYG36"/>
      <c r="EYH36"/>
      <c r="EYI36"/>
      <c r="EYJ36"/>
      <c r="EYK36"/>
      <c r="EYL36"/>
      <c r="EYM36"/>
      <c r="EYN36"/>
      <c r="EYO36"/>
      <c r="EYP36"/>
      <c r="EYQ36"/>
      <c r="EYR36"/>
      <c r="EYS36"/>
      <c r="EYT36"/>
      <c r="EYU36"/>
      <c r="EYV36"/>
      <c r="EYW36"/>
      <c r="EYX36"/>
      <c r="EYY36"/>
      <c r="EYZ36"/>
      <c r="EZA36"/>
      <c r="EZB36"/>
      <c r="EZC36"/>
      <c r="EZD36"/>
      <c r="EZE36"/>
      <c r="EZF36"/>
      <c r="EZG36"/>
      <c r="EZH36"/>
      <c r="EZI36"/>
      <c r="EZJ36"/>
      <c r="EZK36"/>
      <c r="EZL36"/>
      <c r="EZM36"/>
      <c r="EZN36"/>
      <c r="EZO36"/>
      <c r="EZP36"/>
      <c r="EZQ36"/>
      <c r="EZR36"/>
      <c r="EZS36"/>
      <c r="EZT36"/>
      <c r="EZU36"/>
      <c r="EZV36"/>
      <c r="EZW36"/>
      <c r="EZX36"/>
      <c r="EZY36"/>
      <c r="EZZ36"/>
      <c r="FAA36"/>
      <c r="FAB36"/>
      <c r="FAC36"/>
      <c r="FAD36"/>
      <c r="FAE36"/>
      <c r="FAF36"/>
      <c r="FAG36"/>
      <c r="FAH36"/>
      <c r="FAI36"/>
      <c r="FAJ36"/>
      <c r="FAK36"/>
      <c r="FAL36"/>
      <c r="FAM36"/>
      <c r="FAN36"/>
      <c r="FAO36"/>
      <c r="FAP36"/>
      <c r="FAQ36"/>
      <c r="FAR36"/>
      <c r="FAS36"/>
      <c r="FAT36"/>
      <c r="FAU36"/>
      <c r="FAV36"/>
      <c r="FAW36"/>
      <c r="FAX36"/>
      <c r="FAY36"/>
      <c r="FAZ36"/>
      <c r="FBA36"/>
      <c r="FBB36"/>
      <c r="FBC36"/>
      <c r="FBD36"/>
      <c r="FBE36"/>
      <c r="FBF36"/>
      <c r="FBG36"/>
      <c r="FBH36"/>
      <c r="FBI36"/>
      <c r="FBJ36"/>
      <c r="FBK36"/>
      <c r="FBL36"/>
      <c r="FBM36"/>
      <c r="FBN36"/>
      <c r="FBO36"/>
      <c r="FBP36"/>
      <c r="FBQ36"/>
      <c r="FBR36"/>
      <c r="FBS36"/>
      <c r="FBT36"/>
      <c r="FBU36"/>
      <c r="FBV36"/>
      <c r="FBW36"/>
      <c r="FBX36"/>
      <c r="FBY36"/>
      <c r="FBZ36"/>
      <c r="FCA36"/>
      <c r="FCB36"/>
      <c r="FCC36"/>
      <c r="FCD36"/>
      <c r="FCE36"/>
      <c r="FCF36"/>
      <c r="FCG36"/>
      <c r="FCH36"/>
      <c r="FCI36"/>
      <c r="FCJ36"/>
      <c r="FCK36"/>
      <c r="FCL36"/>
      <c r="FCM36"/>
      <c r="FCN36"/>
      <c r="FCO36"/>
      <c r="FCP36"/>
      <c r="FCQ36"/>
      <c r="FCR36"/>
      <c r="FCS36"/>
      <c r="FCT36"/>
      <c r="FCU36"/>
      <c r="FCV36"/>
      <c r="FCW36"/>
      <c r="FCX36"/>
      <c r="FCY36"/>
      <c r="FCZ36"/>
      <c r="FDA36"/>
      <c r="FDB36"/>
      <c r="FDC36"/>
      <c r="FDD36"/>
      <c r="FDE36"/>
      <c r="FDF36"/>
      <c r="FDG36"/>
      <c r="FDH36"/>
      <c r="FDI36"/>
      <c r="FDJ36"/>
      <c r="FDK36"/>
      <c r="FDL36"/>
      <c r="FDM36"/>
      <c r="FDN36"/>
      <c r="FDO36"/>
      <c r="FDP36"/>
      <c r="FDQ36"/>
      <c r="FDR36"/>
      <c r="FDS36"/>
      <c r="FDT36"/>
      <c r="FDU36"/>
      <c r="FDV36"/>
      <c r="FDW36"/>
      <c r="FDX36"/>
      <c r="FDY36"/>
      <c r="FDZ36"/>
      <c r="FEA36"/>
      <c r="FEB36"/>
      <c r="FEC36"/>
      <c r="FED36"/>
      <c r="FEE36"/>
      <c r="FEF36"/>
      <c r="FEG36"/>
      <c r="FEH36"/>
      <c r="FEI36"/>
      <c r="FEJ36"/>
      <c r="FEK36"/>
      <c r="FEL36"/>
      <c r="FEM36"/>
      <c r="FEN36"/>
      <c r="FEO36"/>
      <c r="FEP36"/>
      <c r="FEQ36"/>
      <c r="FER36"/>
      <c r="FES36"/>
      <c r="FET36"/>
      <c r="FEU36"/>
      <c r="FEV36"/>
      <c r="FEW36"/>
      <c r="FEX36"/>
      <c r="FEY36"/>
      <c r="FEZ36"/>
      <c r="FFA36"/>
      <c r="FFB36"/>
      <c r="FFC36"/>
      <c r="FFD36"/>
      <c r="FFE36"/>
      <c r="FFF36"/>
      <c r="FFG36"/>
      <c r="FFH36"/>
      <c r="FFI36"/>
      <c r="FFJ36"/>
      <c r="FFK36"/>
      <c r="FFL36"/>
      <c r="FFM36"/>
      <c r="FFN36"/>
      <c r="FFO36"/>
      <c r="FFP36"/>
      <c r="FFQ36"/>
      <c r="FFR36"/>
      <c r="FFS36"/>
      <c r="FFT36"/>
      <c r="FFU36"/>
      <c r="FFV36"/>
      <c r="FFW36"/>
      <c r="FFX36"/>
      <c r="FFY36"/>
      <c r="FFZ36"/>
      <c r="FGA36"/>
      <c r="FGB36"/>
      <c r="FGC36"/>
      <c r="FGD36"/>
      <c r="FGE36"/>
      <c r="FGF36"/>
      <c r="FGG36"/>
      <c r="FGH36"/>
      <c r="FGI36"/>
      <c r="FGJ36"/>
      <c r="FGK36"/>
      <c r="FGL36"/>
      <c r="FGM36"/>
      <c r="FGN36"/>
      <c r="FGO36"/>
      <c r="FGP36"/>
      <c r="FGQ36"/>
      <c r="FGR36"/>
      <c r="FGS36"/>
      <c r="FGT36"/>
      <c r="FGU36"/>
      <c r="FGV36"/>
      <c r="FGW36"/>
      <c r="FGX36"/>
      <c r="FGY36"/>
      <c r="FGZ36"/>
      <c r="FHA36"/>
      <c r="FHB36"/>
      <c r="FHC36"/>
      <c r="FHD36"/>
      <c r="FHE36"/>
      <c r="FHF36"/>
      <c r="FHG36"/>
      <c r="FHH36"/>
      <c r="FHI36"/>
      <c r="FHJ36"/>
      <c r="FHK36"/>
      <c r="FHL36"/>
      <c r="FHM36"/>
      <c r="FHN36"/>
      <c r="FHO36"/>
      <c r="FHP36"/>
      <c r="FHQ36"/>
      <c r="FHR36"/>
      <c r="FHS36"/>
      <c r="FHT36"/>
      <c r="FHU36"/>
      <c r="FHV36"/>
      <c r="FHW36"/>
      <c r="FHX36"/>
      <c r="FHY36"/>
      <c r="FHZ36"/>
      <c r="FIA36"/>
      <c r="FIB36"/>
      <c r="FIC36"/>
      <c r="FID36"/>
      <c r="FIE36"/>
      <c r="FIF36"/>
      <c r="FIG36"/>
      <c r="FIH36"/>
      <c r="FII36"/>
      <c r="FIJ36"/>
      <c r="FIK36"/>
      <c r="FIL36"/>
      <c r="FIM36"/>
      <c r="FIN36"/>
      <c r="FIO36"/>
      <c r="FIP36"/>
      <c r="FIQ36"/>
      <c r="FIR36"/>
      <c r="FIS36"/>
      <c r="FIT36"/>
      <c r="FIU36"/>
      <c r="FIV36"/>
      <c r="FIW36"/>
      <c r="FIX36"/>
      <c r="FIY36"/>
      <c r="FIZ36"/>
      <c r="FJA36"/>
      <c r="FJB36"/>
      <c r="FJC36"/>
      <c r="FJD36"/>
      <c r="FJE36"/>
      <c r="FJF36"/>
      <c r="FJG36"/>
      <c r="FJH36"/>
      <c r="FJI36"/>
      <c r="FJJ36"/>
      <c r="FJK36"/>
      <c r="FJL36"/>
      <c r="FJM36"/>
      <c r="FJN36"/>
      <c r="FJO36"/>
      <c r="FJP36"/>
      <c r="FJQ36"/>
      <c r="FJR36"/>
      <c r="FJS36"/>
      <c r="FJT36"/>
      <c r="FJU36"/>
      <c r="FJV36"/>
      <c r="FJW36"/>
      <c r="FJX36"/>
      <c r="FJY36"/>
      <c r="FJZ36"/>
      <c r="FKA36"/>
      <c r="FKB36"/>
      <c r="FKC36"/>
      <c r="FKD36"/>
      <c r="FKE36"/>
      <c r="FKF36"/>
      <c r="FKG36"/>
      <c r="FKH36"/>
      <c r="FKI36"/>
      <c r="FKJ36"/>
      <c r="FKK36"/>
      <c r="FKL36"/>
      <c r="FKM36"/>
      <c r="FKN36"/>
      <c r="FKO36"/>
      <c r="FKP36"/>
      <c r="FKQ36"/>
      <c r="FKR36"/>
      <c r="FKS36"/>
      <c r="FKT36"/>
      <c r="FKU36"/>
      <c r="FKV36"/>
      <c r="FKW36"/>
      <c r="FKX36"/>
      <c r="FKY36"/>
      <c r="FKZ36"/>
      <c r="FLA36"/>
      <c r="FLB36"/>
      <c r="FLC36"/>
      <c r="FLD36"/>
      <c r="FLE36"/>
      <c r="FLF36"/>
      <c r="FLG36"/>
      <c r="FLH36"/>
      <c r="FLI36"/>
      <c r="FLJ36"/>
      <c r="FLK36"/>
      <c r="FLL36"/>
      <c r="FLM36"/>
      <c r="FLN36"/>
      <c r="FLO36"/>
      <c r="FLP36"/>
      <c r="FLQ36"/>
      <c r="FLR36"/>
      <c r="FLS36"/>
      <c r="FLT36"/>
      <c r="FLU36"/>
      <c r="FLV36"/>
      <c r="FLW36"/>
      <c r="FLX36"/>
      <c r="FLY36"/>
      <c r="FLZ36"/>
      <c r="FMA36"/>
      <c r="FMB36"/>
      <c r="FMC36"/>
      <c r="FMD36"/>
      <c r="FME36"/>
      <c r="FMF36"/>
      <c r="FMG36"/>
      <c r="FMH36"/>
      <c r="FMI36"/>
      <c r="FMJ36"/>
      <c r="FMK36"/>
      <c r="FML36"/>
      <c r="FMM36"/>
      <c r="FMN36"/>
      <c r="FMO36"/>
      <c r="FMP36"/>
      <c r="FMQ36"/>
      <c r="FMR36"/>
      <c r="FMS36"/>
      <c r="FMT36"/>
      <c r="FMU36"/>
      <c r="FMV36"/>
      <c r="FMW36"/>
      <c r="FMX36"/>
      <c r="FMY36"/>
      <c r="FMZ36"/>
      <c r="FNA36"/>
      <c r="FNB36"/>
      <c r="FNC36"/>
      <c r="FND36"/>
      <c r="FNE36"/>
      <c r="FNF36"/>
      <c r="FNG36"/>
      <c r="FNH36"/>
      <c r="FNI36"/>
      <c r="FNJ36"/>
      <c r="FNK36"/>
      <c r="FNL36"/>
      <c r="FNM36"/>
      <c r="FNN36"/>
      <c r="FNO36"/>
      <c r="FNP36"/>
      <c r="FNQ36"/>
      <c r="FNR36"/>
      <c r="FNS36"/>
      <c r="FNT36"/>
      <c r="FNU36"/>
      <c r="FNV36"/>
      <c r="FNW36"/>
      <c r="FNX36"/>
      <c r="FNY36"/>
      <c r="FNZ36"/>
      <c r="FOA36"/>
      <c r="FOB36"/>
      <c r="FOC36"/>
      <c r="FOD36"/>
      <c r="FOE36"/>
      <c r="FOF36"/>
      <c r="FOG36"/>
      <c r="FOH36"/>
      <c r="FOI36"/>
      <c r="FOJ36"/>
      <c r="FOK36"/>
      <c r="FOL36"/>
      <c r="FOM36"/>
      <c r="FON36"/>
      <c r="FOO36"/>
      <c r="FOP36"/>
      <c r="FOQ36"/>
      <c r="FOR36"/>
      <c r="FOS36"/>
      <c r="FOT36"/>
      <c r="FOU36"/>
      <c r="FOV36"/>
      <c r="FOW36"/>
      <c r="FOX36"/>
      <c r="FOY36"/>
      <c r="FOZ36"/>
      <c r="FPA36"/>
      <c r="FPB36"/>
      <c r="FPC36"/>
      <c r="FPD36"/>
      <c r="FPE36"/>
      <c r="FPF36"/>
      <c r="FPG36"/>
      <c r="FPH36"/>
      <c r="FPI36"/>
      <c r="FPJ36"/>
      <c r="FPK36"/>
      <c r="FPL36"/>
      <c r="FPM36"/>
      <c r="FPN36"/>
      <c r="FPO36"/>
      <c r="FPP36"/>
      <c r="FPQ36"/>
      <c r="FPR36"/>
      <c r="FPS36"/>
      <c r="FPT36"/>
      <c r="FPU36"/>
      <c r="FPV36"/>
      <c r="FPW36"/>
      <c r="FPX36"/>
      <c r="FPY36"/>
      <c r="FPZ36"/>
      <c r="FQA36"/>
      <c r="FQB36"/>
      <c r="FQC36"/>
      <c r="FQD36"/>
      <c r="FQE36"/>
      <c r="FQF36"/>
      <c r="FQG36"/>
      <c r="FQH36"/>
      <c r="FQI36"/>
      <c r="FQJ36"/>
      <c r="FQK36"/>
      <c r="FQL36"/>
      <c r="FQM36"/>
      <c r="FQN36"/>
      <c r="FQO36"/>
      <c r="FQP36"/>
      <c r="FQQ36"/>
      <c r="FQR36"/>
      <c r="FQS36"/>
      <c r="FQT36"/>
      <c r="FQU36"/>
      <c r="FQV36"/>
      <c r="FQW36"/>
      <c r="FQX36"/>
      <c r="FQY36"/>
      <c r="FQZ36"/>
      <c r="FRA36"/>
      <c r="FRB36"/>
      <c r="FRC36"/>
      <c r="FRD36"/>
      <c r="FRE36"/>
      <c r="FRF36"/>
      <c r="FRG36"/>
      <c r="FRH36"/>
      <c r="FRI36"/>
      <c r="FRJ36"/>
      <c r="FRK36"/>
      <c r="FRL36"/>
      <c r="FRM36"/>
      <c r="FRN36"/>
      <c r="FRO36"/>
      <c r="FRP36"/>
      <c r="FRQ36"/>
      <c r="FRR36"/>
      <c r="FRS36"/>
      <c r="FRT36"/>
      <c r="FRU36"/>
      <c r="FRV36"/>
      <c r="FRW36"/>
      <c r="FRX36"/>
      <c r="FRY36"/>
      <c r="FRZ36"/>
      <c r="FSA36"/>
      <c r="FSB36"/>
      <c r="FSC36"/>
      <c r="FSD36"/>
      <c r="FSE36"/>
      <c r="FSF36"/>
      <c r="FSG36"/>
      <c r="FSH36"/>
      <c r="FSI36"/>
      <c r="FSJ36"/>
      <c r="FSK36"/>
      <c r="FSL36"/>
      <c r="FSM36"/>
      <c r="FSN36"/>
      <c r="FSO36"/>
      <c r="FSP36"/>
      <c r="FSQ36"/>
      <c r="FSR36"/>
      <c r="FSS36"/>
      <c r="FST36"/>
      <c r="FSU36"/>
      <c r="FSV36"/>
      <c r="FSW36"/>
      <c r="FSX36"/>
      <c r="FSY36"/>
      <c r="FSZ36"/>
      <c r="FTA36"/>
      <c r="FTB36"/>
      <c r="FTC36"/>
      <c r="FTD36"/>
      <c r="FTE36"/>
      <c r="FTF36"/>
      <c r="FTG36"/>
      <c r="FTH36"/>
      <c r="FTI36"/>
      <c r="FTJ36"/>
      <c r="FTK36"/>
      <c r="FTL36"/>
      <c r="FTM36"/>
      <c r="FTN36"/>
      <c r="FTO36"/>
      <c r="FTP36"/>
      <c r="FTQ36"/>
      <c r="FTR36"/>
      <c r="FTS36"/>
      <c r="FTT36"/>
      <c r="FTU36"/>
      <c r="FTV36"/>
      <c r="FTW36"/>
      <c r="FTX36"/>
      <c r="FTY36"/>
      <c r="FTZ36"/>
      <c r="FUA36"/>
      <c r="FUB36"/>
      <c r="FUC36"/>
      <c r="FUD36"/>
      <c r="FUE36"/>
      <c r="FUF36"/>
      <c r="FUG36"/>
      <c r="FUH36"/>
      <c r="FUI36"/>
      <c r="FUJ36"/>
      <c r="FUK36"/>
      <c r="FUL36"/>
      <c r="FUM36"/>
      <c r="FUN36"/>
      <c r="FUO36"/>
      <c r="FUP36"/>
      <c r="FUQ36"/>
      <c r="FUR36"/>
      <c r="FUS36"/>
      <c r="FUT36"/>
      <c r="FUU36"/>
      <c r="FUV36"/>
      <c r="FUW36"/>
      <c r="FUX36"/>
      <c r="FUY36"/>
      <c r="FUZ36"/>
      <c r="FVA36"/>
      <c r="FVB36"/>
      <c r="FVC36"/>
      <c r="FVD36"/>
      <c r="FVE36"/>
      <c r="FVF36"/>
      <c r="FVG36"/>
      <c r="FVH36"/>
      <c r="FVI36"/>
      <c r="FVJ36"/>
      <c r="FVK36"/>
      <c r="FVL36"/>
      <c r="FVM36"/>
      <c r="FVN36"/>
      <c r="FVO36"/>
      <c r="FVP36"/>
      <c r="FVQ36"/>
      <c r="FVR36"/>
      <c r="FVS36"/>
      <c r="FVT36"/>
      <c r="FVU36"/>
      <c r="FVV36"/>
      <c r="FVW36"/>
      <c r="FVX36"/>
      <c r="FVY36"/>
      <c r="FVZ36"/>
      <c r="FWA36"/>
      <c r="FWB36"/>
      <c r="FWC36"/>
      <c r="FWD36"/>
      <c r="FWE36"/>
      <c r="FWF36"/>
      <c r="FWG36"/>
      <c r="FWH36"/>
      <c r="FWI36"/>
      <c r="FWJ36"/>
      <c r="FWK36"/>
      <c r="FWL36"/>
      <c r="FWM36"/>
      <c r="FWN36"/>
      <c r="FWO36"/>
      <c r="FWP36"/>
      <c r="FWQ36"/>
      <c r="FWR36"/>
      <c r="FWS36"/>
      <c r="FWT36"/>
      <c r="FWU36"/>
      <c r="FWV36"/>
      <c r="FWW36"/>
      <c r="FWX36"/>
      <c r="FWY36"/>
      <c r="FWZ36"/>
      <c r="FXA36"/>
      <c r="FXB36"/>
      <c r="FXC36"/>
      <c r="FXD36"/>
      <c r="FXE36"/>
      <c r="FXF36"/>
      <c r="FXG36"/>
      <c r="FXH36"/>
      <c r="FXI36"/>
      <c r="FXJ36"/>
      <c r="FXK36"/>
      <c r="FXL36"/>
      <c r="FXM36"/>
      <c r="FXN36"/>
      <c r="FXO36"/>
      <c r="FXP36"/>
      <c r="FXQ36"/>
      <c r="FXR36"/>
      <c r="FXS36"/>
      <c r="FXT36"/>
      <c r="FXU36"/>
      <c r="FXV36"/>
      <c r="FXW36"/>
      <c r="FXX36"/>
      <c r="FXY36"/>
      <c r="FXZ36"/>
      <c r="FYA36"/>
      <c r="FYB36"/>
      <c r="FYC36"/>
      <c r="FYD36"/>
      <c r="FYE36"/>
      <c r="FYF36"/>
      <c r="FYG36"/>
      <c r="FYH36"/>
      <c r="FYI36"/>
      <c r="FYJ36"/>
      <c r="FYK36"/>
      <c r="FYL36"/>
      <c r="FYM36"/>
      <c r="FYN36"/>
      <c r="FYO36"/>
      <c r="FYP36"/>
      <c r="FYQ36"/>
      <c r="FYR36"/>
      <c r="FYS36"/>
      <c r="FYT36"/>
      <c r="FYU36"/>
      <c r="FYV36"/>
      <c r="FYW36"/>
      <c r="FYX36"/>
      <c r="FYY36"/>
      <c r="FYZ36"/>
      <c r="FZA36"/>
      <c r="FZB36"/>
      <c r="FZC36"/>
      <c r="FZD36"/>
      <c r="FZE36"/>
      <c r="FZF36"/>
      <c r="FZG36"/>
      <c r="FZH36"/>
      <c r="FZI36"/>
      <c r="FZJ36"/>
      <c r="FZK36"/>
      <c r="FZL36"/>
      <c r="FZM36"/>
      <c r="FZN36"/>
      <c r="FZO36"/>
      <c r="FZP36"/>
      <c r="FZQ36"/>
      <c r="FZR36"/>
      <c r="FZS36"/>
      <c r="FZT36"/>
      <c r="FZU36"/>
      <c r="FZV36"/>
      <c r="FZW36"/>
      <c r="FZX36"/>
      <c r="FZY36"/>
      <c r="FZZ36"/>
      <c r="GAA36"/>
      <c r="GAB36"/>
      <c r="GAC36"/>
      <c r="GAD36"/>
      <c r="GAE36"/>
      <c r="GAF36"/>
      <c r="GAG36"/>
      <c r="GAH36"/>
      <c r="GAI36"/>
      <c r="GAJ36"/>
      <c r="GAK36"/>
      <c r="GAL36"/>
      <c r="GAM36"/>
      <c r="GAN36"/>
      <c r="GAO36"/>
      <c r="GAP36"/>
      <c r="GAQ36"/>
      <c r="GAR36"/>
      <c r="GAS36"/>
      <c r="GAT36"/>
      <c r="GAU36"/>
      <c r="GAV36"/>
      <c r="GAW36"/>
      <c r="GAX36"/>
      <c r="GAY36"/>
      <c r="GAZ36"/>
      <c r="GBA36"/>
      <c r="GBB36"/>
      <c r="GBC36"/>
      <c r="GBD36"/>
      <c r="GBE36"/>
      <c r="GBF36"/>
      <c r="GBG36"/>
      <c r="GBH36"/>
      <c r="GBI36"/>
      <c r="GBJ36"/>
      <c r="GBK36"/>
      <c r="GBL36"/>
      <c r="GBM36"/>
      <c r="GBN36"/>
      <c r="GBO36"/>
      <c r="GBP36"/>
      <c r="GBQ36"/>
      <c r="GBR36"/>
      <c r="GBS36"/>
      <c r="GBT36"/>
      <c r="GBU36"/>
      <c r="GBV36"/>
      <c r="GBW36"/>
      <c r="GBX36"/>
      <c r="GBY36"/>
      <c r="GBZ36"/>
      <c r="GCA36"/>
      <c r="GCB36"/>
      <c r="GCC36"/>
      <c r="GCD36"/>
      <c r="GCE36"/>
      <c r="GCF36"/>
      <c r="GCG36"/>
      <c r="GCH36"/>
      <c r="GCI36"/>
      <c r="GCJ36"/>
      <c r="GCK36"/>
      <c r="GCL36"/>
      <c r="GCM36"/>
      <c r="GCN36"/>
      <c r="GCO36"/>
      <c r="GCP36"/>
      <c r="GCQ36"/>
      <c r="GCR36"/>
      <c r="GCS36"/>
      <c r="GCT36"/>
      <c r="GCU36"/>
      <c r="GCV36"/>
      <c r="GCW36"/>
      <c r="GCX36"/>
      <c r="GCY36"/>
      <c r="GCZ36"/>
      <c r="GDA36"/>
      <c r="GDB36"/>
      <c r="GDC36"/>
      <c r="GDD36"/>
      <c r="GDE36"/>
      <c r="GDF36"/>
      <c r="GDG36"/>
      <c r="GDH36"/>
      <c r="GDI36"/>
      <c r="GDJ36"/>
      <c r="GDK36"/>
      <c r="GDL36"/>
      <c r="GDM36"/>
      <c r="GDN36"/>
      <c r="GDO36"/>
      <c r="GDP36"/>
      <c r="GDQ36"/>
      <c r="GDR36"/>
      <c r="GDS36"/>
      <c r="GDT36"/>
      <c r="GDU36"/>
      <c r="GDV36"/>
      <c r="GDW36"/>
      <c r="GDX36"/>
      <c r="GDY36"/>
      <c r="GDZ36"/>
      <c r="GEA36"/>
      <c r="GEB36"/>
      <c r="GEC36"/>
      <c r="GED36"/>
      <c r="GEE36"/>
      <c r="GEF36"/>
      <c r="GEG36"/>
      <c r="GEH36"/>
      <c r="GEI36"/>
      <c r="GEJ36"/>
      <c r="GEK36"/>
      <c r="GEL36"/>
      <c r="GEM36"/>
      <c r="GEN36"/>
      <c r="GEO36"/>
      <c r="GEP36"/>
      <c r="GEQ36"/>
      <c r="GER36"/>
      <c r="GES36"/>
      <c r="GET36"/>
      <c r="GEU36"/>
      <c r="GEV36"/>
      <c r="GEW36"/>
      <c r="GEX36"/>
      <c r="GEY36"/>
      <c r="GEZ36"/>
      <c r="GFA36"/>
      <c r="GFB36"/>
      <c r="GFC36"/>
      <c r="GFD36"/>
      <c r="GFE36"/>
      <c r="GFF36"/>
      <c r="GFG36"/>
      <c r="GFH36"/>
      <c r="GFI36"/>
      <c r="GFJ36"/>
      <c r="GFK36"/>
      <c r="GFL36"/>
      <c r="GFM36"/>
      <c r="GFN36"/>
      <c r="GFO36"/>
      <c r="GFP36"/>
      <c r="GFQ36"/>
      <c r="GFR36"/>
      <c r="GFS36"/>
      <c r="GFT36"/>
      <c r="GFU36"/>
      <c r="GFV36"/>
      <c r="GFW36"/>
      <c r="GFX36"/>
      <c r="GFY36"/>
      <c r="GFZ36"/>
      <c r="GGA36"/>
      <c r="GGB36"/>
      <c r="GGC36"/>
      <c r="GGD36"/>
      <c r="GGE36"/>
      <c r="GGF36"/>
      <c r="GGG36"/>
      <c r="GGH36"/>
      <c r="GGI36"/>
      <c r="GGJ36"/>
      <c r="GGK36"/>
      <c r="GGL36"/>
      <c r="GGM36"/>
      <c r="GGN36"/>
      <c r="GGO36"/>
      <c r="GGP36"/>
      <c r="GGQ36"/>
      <c r="GGR36"/>
      <c r="GGS36"/>
      <c r="GGT36"/>
      <c r="GGU36"/>
      <c r="GGV36"/>
      <c r="GGW36"/>
      <c r="GGX36"/>
      <c r="GGY36"/>
      <c r="GGZ36"/>
      <c r="GHA36"/>
      <c r="GHB36"/>
      <c r="GHC36"/>
      <c r="GHD36"/>
      <c r="GHE36"/>
      <c r="GHF36"/>
      <c r="GHG36"/>
      <c r="GHH36"/>
      <c r="GHI36"/>
      <c r="GHJ36"/>
      <c r="GHK36"/>
      <c r="GHL36"/>
      <c r="GHM36"/>
      <c r="GHN36"/>
      <c r="GHO36"/>
      <c r="GHP36"/>
      <c r="GHQ36"/>
      <c r="GHR36"/>
      <c r="GHS36"/>
      <c r="GHT36"/>
      <c r="GHU36"/>
      <c r="GHV36"/>
      <c r="GHW36"/>
      <c r="GHX36"/>
      <c r="GHY36"/>
      <c r="GHZ36"/>
      <c r="GIA36"/>
      <c r="GIB36"/>
      <c r="GIC36"/>
      <c r="GID36"/>
      <c r="GIE36"/>
      <c r="GIF36"/>
      <c r="GIG36"/>
      <c r="GIH36"/>
      <c r="GII36"/>
      <c r="GIJ36"/>
      <c r="GIK36"/>
      <c r="GIL36"/>
      <c r="GIM36"/>
      <c r="GIN36"/>
      <c r="GIO36"/>
      <c r="GIP36"/>
      <c r="GIQ36"/>
      <c r="GIR36"/>
      <c r="GIS36"/>
      <c r="GIT36"/>
      <c r="GIU36"/>
      <c r="GIV36"/>
      <c r="GIW36"/>
      <c r="GIX36"/>
      <c r="GIY36"/>
      <c r="GIZ36"/>
      <c r="GJA36"/>
      <c r="GJB36"/>
      <c r="GJC36"/>
      <c r="GJD36"/>
      <c r="GJE36"/>
      <c r="GJF36"/>
      <c r="GJG36"/>
      <c r="GJH36"/>
      <c r="GJI36"/>
      <c r="GJJ36"/>
      <c r="GJK36"/>
      <c r="GJL36"/>
      <c r="GJM36"/>
      <c r="GJN36"/>
      <c r="GJO36"/>
      <c r="GJP36"/>
      <c r="GJQ36"/>
      <c r="GJR36"/>
      <c r="GJS36"/>
      <c r="GJT36"/>
      <c r="GJU36"/>
      <c r="GJV36"/>
      <c r="GJW36"/>
      <c r="GJX36"/>
      <c r="GJY36"/>
      <c r="GJZ36"/>
      <c r="GKA36"/>
      <c r="GKB36"/>
      <c r="GKC36"/>
      <c r="GKD36"/>
      <c r="GKE36"/>
      <c r="GKF36"/>
      <c r="GKG36"/>
      <c r="GKH36"/>
      <c r="GKI36"/>
      <c r="GKJ36"/>
      <c r="GKK36"/>
      <c r="GKL36"/>
      <c r="GKM36"/>
      <c r="GKN36"/>
      <c r="GKO36"/>
      <c r="GKP36"/>
      <c r="GKQ36"/>
      <c r="GKR36"/>
      <c r="GKS36"/>
      <c r="GKT36"/>
      <c r="GKU36"/>
      <c r="GKV36"/>
      <c r="GKW36"/>
      <c r="GKX36"/>
      <c r="GKY36"/>
      <c r="GKZ36"/>
      <c r="GLA36"/>
      <c r="GLB36"/>
      <c r="GLC36"/>
      <c r="GLD36"/>
      <c r="GLE36"/>
      <c r="GLF36"/>
      <c r="GLG36"/>
      <c r="GLH36"/>
      <c r="GLI36"/>
      <c r="GLJ36"/>
      <c r="GLK36"/>
      <c r="GLL36"/>
      <c r="GLM36"/>
      <c r="GLN36"/>
      <c r="GLO36"/>
      <c r="GLP36"/>
      <c r="GLQ36"/>
      <c r="GLR36"/>
      <c r="GLS36"/>
      <c r="GLT36"/>
      <c r="GLU36"/>
      <c r="GLV36"/>
      <c r="GLW36"/>
      <c r="GLX36"/>
      <c r="GLY36"/>
      <c r="GLZ36"/>
      <c r="GMA36"/>
      <c r="GMB36"/>
      <c r="GMC36"/>
      <c r="GMD36"/>
      <c r="GME36"/>
      <c r="GMF36"/>
      <c r="GMG36"/>
      <c r="GMH36"/>
      <c r="GMI36"/>
      <c r="GMJ36"/>
      <c r="GMK36"/>
      <c r="GML36"/>
      <c r="GMM36"/>
      <c r="GMN36"/>
      <c r="GMO36"/>
      <c r="GMP36"/>
      <c r="GMQ36"/>
      <c r="GMR36"/>
      <c r="GMS36"/>
      <c r="GMT36"/>
      <c r="GMU36"/>
      <c r="GMV36"/>
      <c r="GMW36"/>
      <c r="GMX36"/>
      <c r="GMY36"/>
      <c r="GMZ36"/>
      <c r="GNA36"/>
      <c r="GNB36"/>
      <c r="GNC36"/>
      <c r="GND36"/>
      <c r="GNE36"/>
      <c r="GNF36"/>
      <c r="GNG36"/>
      <c r="GNH36"/>
      <c r="GNI36"/>
      <c r="GNJ36"/>
      <c r="GNK36"/>
      <c r="GNL36"/>
      <c r="GNM36"/>
      <c r="GNN36"/>
      <c r="GNO36"/>
      <c r="GNP36"/>
      <c r="GNQ36"/>
      <c r="GNR36"/>
      <c r="GNS36"/>
      <c r="GNT36"/>
      <c r="GNU36"/>
      <c r="GNV36"/>
      <c r="GNW36"/>
      <c r="GNX36"/>
      <c r="GNY36"/>
      <c r="GNZ36"/>
      <c r="GOA36"/>
      <c r="GOB36"/>
      <c r="GOC36"/>
      <c r="GOD36"/>
      <c r="GOE36"/>
      <c r="GOF36"/>
      <c r="GOG36"/>
      <c r="GOH36"/>
      <c r="GOI36"/>
      <c r="GOJ36"/>
      <c r="GOK36"/>
      <c r="GOL36"/>
      <c r="GOM36"/>
      <c r="GON36"/>
      <c r="GOO36"/>
      <c r="GOP36"/>
      <c r="GOQ36"/>
      <c r="GOR36"/>
      <c r="GOS36"/>
      <c r="GOT36"/>
      <c r="GOU36"/>
      <c r="GOV36"/>
      <c r="GOW36"/>
      <c r="GOX36"/>
      <c r="GOY36"/>
      <c r="GOZ36"/>
      <c r="GPA36"/>
      <c r="GPB36"/>
      <c r="GPC36"/>
      <c r="GPD36"/>
      <c r="GPE36"/>
      <c r="GPF36"/>
      <c r="GPG36"/>
      <c r="GPH36"/>
      <c r="GPI36"/>
      <c r="GPJ36"/>
      <c r="GPK36"/>
      <c r="GPL36"/>
      <c r="GPM36"/>
      <c r="GPN36"/>
      <c r="GPO36"/>
      <c r="GPP36"/>
      <c r="GPQ36"/>
      <c r="GPR36"/>
      <c r="GPS36"/>
      <c r="GPT36"/>
      <c r="GPU36"/>
      <c r="GPV36"/>
      <c r="GPW36"/>
      <c r="GPX36"/>
      <c r="GPY36"/>
      <c r="GPZ36"/>
      <c r="GQA36"/>
      <c r="GQB36"/>
      <c r="GQC36"/>
      <c r="GQD36"/>
      <c r="GQE36"/>
      <c r="GQF36"/>
      <c r="GQG36"/>
      <c r="GQH36"/>
      <c r="GQI36"/>
      <c r="GQJ36"/>
      <c r="GQK36"/>
      <c r="GQL36"/>
      <c r="GQM36"/>
      <c r="GQN36"/>
      <c r="GQO36"/>
      <c r="GQP36"/>
      <c r="GQQ36"/>
      <c r="GQR36"/>
      <c r="GQS36"/>
      <c r="GQT36"/>
      <c r="GQU36"/>
      <c r="GQV36"/>
      <c r="GQW36"/>
      <c r="GQX36"/>
      <c r="GQY36"/>
      <c r="GQZ36"/>
      <c r="GRA36"/>
      <c r="GRB36"/>
      <c r="GRC36"/>
      <c r="GRD36"/>
      <c r="GRE36"/>
      <c r="GRF36"/>
      <c r="GRG36"/>
      <c r="GRH36"/>
      <c r="GRI36"/>
      <c r="GRJ36"/>
      <c r="GRK36"/>
      <c r="GRL36"/>
      <c r="GRM36"/>
      <c r="GRN36"/>
      <c r="GRO36"/>
      <c r="GRP36"/>
      <c r="GRQ36"/>
      <c r="GRR36"/>
      <c r="GRS36"/>
      <c r="GRT36"/>
      <c r="GRU36"/>
      <c r="GRV36"/>
      <c r="GRW36"/>
      <c r="GRX36"/>
      <c r="GRY36"/>
      <c r="GRZ36"/>
      <c r="GSA36"/>
      <c r="GSB36"/>
      <c r="GSC36"/>
      <c r="GSD36"/>
      <c r="GSE36"/>
      <c r="GSF36"/>
      <c r="GSG36"/>
      <c r="GSH36"/>
      <c r="GSI36"/>
      <c r="GSJ36"/>
      <c r="GSK36"/>
      <c r="GSL36"/>
      <c r="GSM36"/>
      <c r="GSN36"/>
      <c r="GSO36"/>
      <c r="GSP36"/>
      <c r="GSQ36"/>
      <c r="GSR36"/>
      <c r="GSS36"/>
      <c r="GST36"/>
      <c r="GSU36"/>
      <c r="GSV36"/>
      <c r="GSW36"/>
      <c r="GSX36"/>
      <c r="GSY36"/>
      <c r="GSZ36"/>
      <c r="GTA36"/>
      <c r="GTB36"/>
      <c r="GTC36"/>
      <c r="GTD36"/>
      <c r="GTE36"/>
      <c r="GTF36"/>
      <c r="GTG36"/>
      <c r="GTH36"/>
      <c r="GTI36"/>
      <c r="GTJ36"/>
      <c r="GTK36"/>
      <c r="GTL36"/>
      <c r="GTM36"/>
      <c r="GTN36"/>
      <c r="GTO36"/>
      <c r="GTP36"/>
      <c r="GTQ36"/>
      <c r="GTR36"/>
      <c r="GTS36"/>
      <c r="GTT36"/>
      <c r="GTU36"/>
      <c r="GTV36"/>
      <c r="GTW36"/>
      <c r="GTX36"/>
      <c r="GTY36"/>
      <c r="GTZ36"/>
      <c r="GUA36"/>
      <c r="GUB36"/>
      <c r="GUC36"/>
      <c r="GUD36"/>
      <c r="GUE36"/>
      <c r="GUF36"/>
      <c r="GUG36"/>
      <c r="GUH36"/>
      <c r="GUI36"/>
      <c r="GUJ36"/>
      <c r="GUK36"/>
      <c r="GUL36"/>
      <c r="GUM36"/>
      <c r="GUN36"/>
      <c r="GUO36"/>
      <c r="GUP36"/>
      <c r="GUQ36"/>
      <c r="GUR36"/>
      <c r="GUS36"/>
      <c r="GUT36"/>
      <c r="GUU36"/>
      <c r="GUV36"/>
      <c r="GUW36"/>
      <c r="GUX36"/>
      <c r="GUY36"/>
      <c r="GUZ36"/>
      <c r="GVA36"/>
      <c r="GVB36"/>
      <c r="GVC36"/>
      <c r="GVD36"/>
      <c r="GVE36"/>
      <c r="GVF36"/>
      <c r="GVG36"/>
      <c r="GVH36"/>
      <c r="GVI36"/>
      <c r="GVJ36"/>
      <c r="GVK36"/>
      <c r="GVL36"/>
      <c r="GVM36"/>
      <c r="GVN36"/>
      <c r="GVO36"/>
      <c r="GVP36"/>
      <c r="GVQ36"/>
      <c r="GVR36"/>
      <c r="GVS36"/>
      <c r="GVT36"/>
      <c r="GVU36"/>
      <c r="GVV36"/>
      <c r="GVW36"/>
      <c r="GVX36"/>
      <c r="GVY36"/>
      <c r="GVZ36"/>
      <c r="GWA36"/>
      <c r="GWB36"/>
      <c r="GWC36"/>
      <c r="GWD36"/>
      <c r="GWE36"/>
      <c r="GWF36"/>
      <c r="GWG36"/>
      <c r="GWH36"/>
      <c r="GWI36"/>
      <c r="GWJ36"/>
      <c r="GWK36"/>
      <c r="GWL36"/>
      <c r="GWM36"/>
      <c r="GWN36"/>
      <c r="GWO36"/>
      <c r="GWP36"/>
      <c r="GWQ36"/>
      <c r="GWR36"/>
      <c r="GWS36"/>
      <c r="GWT36"/>
      <c r="GWU36"/>
      <c r="GWV36"/>
      <c r="GWW36"/>
      <c r="GWX36"/>
      <c r="GWY36"/>
      <c r="GWZ36"/>
      <c r="GXA36"/>
      <c r="GXB36"/>
      <c r="GXC36"/>
      <c r="GXD36"/>
      <c r="GXE36"/>
      <c r="GXF36"/>
      <c r="GXG36"/>
      <c r="GXH36"/>
      <c r="GXI36"/>
      <c r="GXJ36"/>
      <c r="GXK36"/>
      <c r="GXL36"/>
      <c r="GXM36"/>
      <c r="GXN36"/>
      <c r="GXO36"/>
      <c r="GXP36"/>
      <c r="GXQ36"/>
      <c r="GXR36"/>
      <c r="GXS36"/>
      <c r="GXT36"/>
      <c r="GXU36"/>
      <c r="GXV36"/>
      <c r="GXW36"/>
      <c r="GXX36"/>
      <c r="GXY36"/>
      <c r="GXZ36"/>
      <c r="GYA36"/>
      <c r="GYB36"/>
      <c r="GYC36"/>
      <c r="GYD36"/>
      <c r="GYE36"/>
      <c r="GYF36"/>
      <c r="GYG36"/>
      <c r="GYH36"/>
      <c r="GYI36"/>
      <c r="GYJ36"/>
      <c r="GYK36"/>
      <c r="GYL36"/>
      <c r="GYM36"/>
      <c r="GYN36"/>
      <c r="GYO36"/>
      <c r="GYP36"/>
      <c r="GYQ36"/>
      <c r="GYR36"/>
      <c r="GYS36"/>
      <c r="GYT36"/>
      <c r="GYU36"/>
      <c r="GYV36"/>
      <c r="GYW36"/>
      <c r="GYX36"/>
      <c r="GYY36"/>
      <c r="GYZ36"/>
      <c r="GZA36"/>
      <c r="GZB36"/>
      <c r="GZC36"/>
      <c r="GZD36"/>
      <c r="GZE36"/>
      <c r="GZF36"/>
      <c r="GZG36"/>
      <c r="GZH36"/>
      <c r="GZI36"/>
      <c r="GZJ36"/>
      <c r="GZK36"/>
      <c r="GZL36"/>
      <c r="GZM36"/>
      <c r="GZN36"/>
      <c r="GZO36"/>
      <c r="GZP36"/>
      <c r="GZQ36"/>
      <c r="GZR36"/>
      <c r="GZS36"/>
      <c r="GZT36"/>
      <c r="GZU36"/>
      <c r="GZV36"/>
      <c r="GZW36"/>
      <c r="GZX36"/>
      <c r="GZY36"/>
      <c r="GZZ36"/>
      <c r="HAA36"/>
      <c r="HAB36"/>
      <c r="HAC36"/>
      <c r="HAD36"/>
      <c r="HAE36"/>
      <c r="HAF36"/>
      <c r="HAG36"/>
      <c r="HAH36"/>
      <c r="HAI36"/>
      <c r="HAJ36"/>
      <c r="HAK36"/>
      <c r="HAL36"/>
      <c r="HAM36"/>
      <c r="HAN36"/>
      <c r="HAO36"/>
      <c r="HAP36"/>
      <c r="HAQ36"/>
      <c r="HAR36"/>
      <c r="HAS36"/>
      <c r="HAT36"/>
      <c r="HAU36"/>
      <c r="HAV36"/>
      <c r="HAW36"/>
      <c r="HAX36"/>
      <c r="HAY36"/>
      <c r="HAZ36"/>
      <c r="HBA36"/>
      <c r="HBB36"/>
      <c r="HBC36"/>
      <c r="HBD36"/>
      <c r="HBE36"/>
      <c r="HBF36"/>
      <c r="HBG36"/>
      <c r="HBH36"/>
      <c r="HBI36"/>
      <c r="HBJ36"/>
      <c r="HBK36"/>
      <c r="HBL36"/>
      <c r="HBM36"/>
      <c r="HBN36"/>
      <c r="HBO36"/>
      <c r="HBP36"/>
      <c r="HBQ36"/>
      <c r="HBR36"/>
      <c r="HBS36"/>
      <c r="HBT36"/>
      <c r="HBU36"/>
      <c r="HBV36"/>
      <c r="HBW36"/>
      <c r="HBX36"/>
      <c r="HBY36"/>
      <c r="HBZ36"/>
      <c r="HCA36"/>
      <c r="HCB36"/>
      <c r="HCC36"/>
      <c r="HCD36"/>
      <c r="HCE36"/>
      <c r="HCF36"/>
      <c r="HCG36"/>
      <c r="HCH36"/>
      <c r="HCI36"/>
      <c r="HCJ36"/>
      <c r="HCK36"/>
      <c r="HCL36"/>
      <c r="HCM36"/>
      <c r="HCN36"/>
      <c r="HCO36"/>
      <c r="HCP36"/>
      <c r="HCQ36"/>
      <c r="HCR36"/>
      <c r="HCS36"/>
      <c r="HCT36"/>
      <c r="HCU36"/>
      <c r="HCV36"/>
      <c r="HCW36"/>
      <c r="HCX36"/>
      <c r="HCY36"/>
      <c r="HCZ36"/>
      <c r="HDA36"/>
      <c r="HDB36"/>
      <c r="HDC36"/>
      <c r="HDD36"/>
      <c r="HDE36"/>
      <c r="HDF36"/>
      <c r="HDG36"/>
      <c r="HDH36"/>
      <c r="HDI36"/>
      <c r="HDJ36"/>
      <c r="HDK36"/>
      <c r="HDL36"/>
      <c r="HDM36"/>
      <c r="HDN36"/>
      <c r="HDO36"/>
      <c r="HDP36"/>
      <c r="HDQ36"/>
      <c r="HDR36"/>
      <c r="HDS36"/>
      <c r="HDT36"/>
      <c r="HDU36"/>
      <c r="HDV36"/>
      <c r="HDW36"/>
      <c r="HDX36"/>
      <c r="HDY36"/>
      <c r="HDZ36"/>
      <c r="HEA36"/>
      <c r="HEB36"/>
      <c r="HEC36"/>
      <c r="HED36"/>
      <c r="HEE36"/>
      <c r="HEF36"/>
      <c r="HEG36"/>
      <c r="HEH36"/>
      <c r="HEI36"/>
      <c r="HEJ36"/>
      <c r="HEK36"/>
      <c r="HEL36"/>
      <c r="HEM36"/>
      <c r="HEN36"/>
      <c r="HEO36"/>
      <c r="HEP36"/>
      <c r="HEQ36"/>
      <c r="HER36"/>
      <c r="HES36"/>
      <c r="HET36"/>
      <c r="HEU36"/>
      <c r="HEV36"/>
      <c r="HEW36"/>
      <c r="HEX36"/>
      <c r="HEY36"/>
      <c r="HEZ36"/>
      <c r="HFA36"/>
      <c r="HFB36"/>
      <c r="HFC36"/>
      <c r="HFD36"/>
      <c r="HFE36"/>
      <c r="HFF36"/>
      <c r="HFG36"/>
      <c r="HFH36"/>
      <c r="HFI36"/>
      <c r="HFJ36"/>
      <c r="HFK36"/>
      <c r="HFL36"/>
      <c r="HFM36"/>
      <c r="HFN36"/>
      <c r="HFO36"/>
      <c r="HFP36"/>
      <c r="HFQ36"/>
      <c r="HFR36"/>
      <c r="HFS36"/>
      <c r="HFT36"/>
      <c r="HFU36"/>
      <c r="HFV36"/>
      <c r="HFW36"/>
      <c r="HFX36"/>
      <c r="HFY36"/>
      <c r="HFZ36"/>
      <c r="HGA36"/>
      <c r="HGB36"/>
      <c r="HGC36"/>
      <c r="HGD36"/>
      <c r="HGE36"/>
      <c r="HGF36"/>
      <c r="HGG36"/>
      <c r="HGH36"/>
      <c r="HGI36"/>
      <c r="HGJ36"/>
      <c r="HGK36"/>
      <c r="HGL36"/>
      <c r="HGM36"/>
      <c r="HGN36"/>
      <c r="HGO36"/>
      <c r="HGP36"/>
      <c r="HGQ36"/>
      <c r="HGR36"/>
      <c r="HGS36"/>
      <c r="HGT36"/>
      <c r="HGU36"/>
      <c r="HGV36"/>
      <c r="HGW36"/>
      <c r="HGX36"/>
      <c r="HGY36"/>
      <c r="HGZ36"/>
      <c r="HHA36"/>
      <c r="HHB36"/>
      <c r="HHC36"/>
      <c r="HHD36"/>
      <c r="HHE36"/>
      <c r="HHF36"/>
      <c r="HHG36"/>
      <c r="HHH36"/>
      <c r="HHI36"/>
      <c r="HHJ36"/>
      <c r="HHK36"/>
      <c r="HHL36"/>
      <c r="HHM36"/>
      <c r="HHN36"/>
      <c r="HHO36"/>
      <c r="HHP36"/>
      <c r="HHQ36"/>
      <c r="HHR36"/>
      <c r="HHS36"/>
      <c r="HHT36"/>
      <c r="HHU36"/>
      <c r="HHV36"/>
      <c r="HHW36"/>
      <c r="HHX36"/>
      <c r="HHY36"/>
      <c r="HHZ36"/>
      <c r="HIA36"/>
      <c r="HIB36"/>
      <c r="HIC36"/>
      <c r="HID36"/>
      <c r="HIE36"/>
      <c r="HIF36"/>
      <c r="HIG36"/>
      <c r="HIH36"/>
      <c r="HII36"/>
      <c r="HIJ36"/>
      <c r="HIK36"/>
      <c r="HIL36"/>
      <c r="HIM36"/>
      <c r="HIN36"/>
      <c r="HIO36"/>
      <c r="HIP36"/>
      <c r="HIQ36"/>
      <c r="HIR36"/>
      <c r="HIS36"/>
      <c r="HIT36"/>
      <c r="HIU36"/>
      <c r="HIV36"/>
      <c r="HIW36"/>
      <c r="HIX36"/>
      <c r="HIY36"/>
      <c r="HIZ36"/>
      <c r="HJA36"/>
      <c r="HJB36"/>
      <c r="HJC36"/>
      <c r="HJD36"/>
      <c r="HJE36"/>
      <c r="HJF36"/>
      <c r="HJG36"/>
      <c r="HJH36"/>
      <c r="HJI36"/>
      <c r="HJJ36"/>
      <c r="HJK36"/>
      <c r="HJL36"/>
      <c r="HJM36"/>
      <c r="HJN36"/>
      <c r="HJO36"/>
      <c r="HJP36"/>
      <c r="HJQ36"/>
      <c r="HJR36"/>
      <c r="HJS36"/>
      <c r="HJT36"/>
    </row>
    <row r="37" spans="1:5688" x14ac:dyDescent="0.45">
      <c r="A37"/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  <c r="AMK37"/>
      <c r="AML37"/>
      <c r="AMM37"/>
      <c r="AMN37"/>
      <c r="AMO37"/>
      <c r="AMP37"/>
      <c r="AMQ37"/>
      <c r="AMR37"/>
      <c r="AMS37"/>
      <c r="AMT37"/>
      <c r="AMU37"/>
      <c r="AMV37"/>
      <c r="AMW37"/>
      <c r="AMX37"/>
      <c r="AMY37"/>
      <c r="AMZ37"/>
      <c r="ANA37"/>
      <c r="ANB37"/>
      <c r="ANC37"/>
      <c r="AND37"/>
      <c r="ANE37"/>
      <c r="ANF37"/>
      <c r="ANG37"/>
      <c r="ANH37"/>
      <c r="ANI37"/>
      <c r="ANJ37"/>
      <c r="ANK37"/>
      <c r="ANL37"/>
      <c r="ANM37"/>
      <c r="ANN37"/>
      <c r="ANO37"/>
      <c r="ANP37"/>
      <c r="ANQ37"/>
      <c r="ANR37"/>
      <c r="ANS37"/>
      <c r="ANT37"/>
      <c r="ANU37"/>
      <c r="ANV37"/>
      <c r="ANW37"/>
      <c r="ANX37"/>
      <c r="ANY37"/>
      <c r="ANZ37"/>
      <c r="AOA37"/>
      <c r="AOB37"/>
      <c r="AOC37"/>
      <c r="AOD37"/>
      <c r="AOE37"/>
      <c r="AOF37"/>
      <c r="AOG37"/>
      <c r="AOH37"/>
      <c r="AOI37"/>
      <c r="AOJ37"/>
      <c r="AOK37"/>
      <c r="AOL37"/>
      <c r="AOM37"/>
      <c r="AON37"/>
      <c r="AOO37"/>
      <c r="AOP37"/>
      <c r="AOQ37"/>
      <c r="AOR37"/>
      <c r="AOS37"/>
      <c r="AOT37"/>
      <c r="AOU37"/>
      <c r="AOV37"/>
      <c r="AOW37"/>
      <c r="AOX37"/>
      <c r="AOY37"/>
      <c r="AOZ37"/>
      <c r="APA37"/>
      <c r="APB37"/>
      <c r="APC37"/>
      <c r="APD37"/>
      <c r="APE37"/>
      <c r="APF37"/>
      <c r="APG37"/>
      <c r="APH37"/>
      <c r="API37"/>
      <c r="APJ37"/>
      <c r="APK37"/>
      <c r="APL37"/>
      <c r="APM37"/>
      <c r="APN37"/>
      <c r="APO37"/>
      <c r="APP37"/>
      <c r="APQ37"/>
      <c r="APR37"/>
      <c r="APS37"/>
      <c r="APT37"/>
      <c r="APU37"/>
      <c r="APV37"/>
      <c r="APW37"/>
      <c r="APX37"/>
      <c r="APY37"/>
      <c r="APZ37"/>
      <c r="AQA37"/>
      <c r="AQB37"/>
      <c r="AQC37"/>
      <c r="AQD37"/>
      <c r="AQE37"/>
      <c r="AQF37"/>
      <c r="AQG37"/>
      <c r="AQH37"/>
      <c r="AQI37"/>
      <c r="AQJ37"/>
      <c r="AQK37"/>
      <c r="AQL37"/>
      <c r="AQM37"/>
      <c r="AQN37"/>
      <c r="AQO37"/>
      <c r="AQP37"/>
      <c r="AQQ37"/>
      <c r="AQR37"/>
      <c r="AQS37"/>
      <c r="AQT37"/>
      <c r="AQU37"/>
      <c r="AQV37"/>
      <c r="AQW37"/>
      <c r="AQX37"/>
      <c r="AQY37"/>
      <c r="AQZ37"/>
      <c r="ARA37"/>
      <c r="ARB37"/>
      <c r="ARC37"/>
      <c r="ARD37"/>
      <c r="ARE37"/>
      <c r="ARF37"/>
      <c r="ARG37"/>
      <c r="ARH37"/>
      <c r="ARI37"/>
      <c r="ARJ37"/>
      <c r="ARK37"/>
      <c r="ARL37"/>
      <c r="ARM37"/>
      <c r="ARN37"/>
      <c r="ARO37"/>
      <c r="ARP37"/>
      <c r="ARQ37"/>
      <c r="ARR37"/>
      <c r="ARS37"/>
      <c r="ART37"/>
      <c r="ARU37"/>
      <c r="ARV37"/>
      <c r="ARW37"/>
      <c r="ARX37"/>
      <c r="ARY37"/>
      <c r="ARZ37"/>
      <c r="ASA37"/>
      <c r="ASB37"/>
      <c r="ASC37"/>
      <c r="ASD37"/>
      <c r="ASE37"/>
      <c r="ASF37"/>
      <c r="ASG37"/>
      <c r="ASH37"/>
      <c r="ASI37"/>
      <c r="ASJ37"/>
      <c r="ASK37"/>
      <c r="ASL37"/>
      <c r="ASM37"/>
      <c r="ASN37"/>
      <c r="ASO37"/>
      <c r="ASP37"/>
      <c r="ASQ37"/>
      <c r="ASR37"/>
      <c r="ASS37"/>
      <c r="AST37"/>
      <c r="ASU37"/>
      <c r="ASV37"/>
      <c r="ASW37"/>
      <c r="ASX37"/>
      <c r="ASY37"/>
      <c r="ASZ37"/>
      <c r="ATA37"/>
      <c r="ATB37"/>
      <c r="ATC37"/>
      <c r="ATD37"/>
      <c r="ATE37"/>
      <c r="ATF37"/>
      <c r="ATG37"/>
      <c r="ATH37"/>
      <c r="ATI37"/>
      <c r="ATJ37"/>
      <c r="ATK37"/>
      <c r="ATL37"/>
      <c r="ATM37"/>
      <c r="ATN37"/>
      <c r="ATO37"/>
      <c r="ATP37"/>
      <c r="ATQ37"/>
      <c r="ATR37"/>
      <c r="ATS37"/>
      <c r="ATT37"/>
      <c r="ATU37"/>
      <c r="ATV37"/>
      <c r="ATW37"/>
      <c r="ATX37"/>
      <c r="ATY37"/>
      <c r="ATZ37"/>
      <c r="AUA37"/>
      <c r="AUB37"/>
      <c r="AUC37"/>
      <c r="AUD37"/>
      <c r="AUE37"/>
      <c r="AUF37"/>
      <c r="AUG37"/>
      <c r="AUH37"/>
      <c r="AUI37"/>
      <c r="AUJ37"/>
      <c r="AUK37"/>
      <c r="AUL37"/>
      <c r="AUM37"/>
      <c r="AUN37"/>
      <c r="AUO37"/>
      <c r="AUP37"/>
      <c r="AUQ37"/>
      <c r="AUR37"/>
      <c r="AUS37"/>
      <c r="AUT37"/>
      <c r="AUU37"/>
      <c r="AUV37"/>
      <c r="AUW37"/>
      <c r="AUX37"/>
      <c r="AUY37"/>
      <c r="AUZ37"/>
      <c r="AVA37"/>
      <c r="AVB37"/>
      <c r="AVC37"/>
      <c r="AVD37"/>
      <c r="AVE37"/>
      <c r="AVF37"/>
      <c r="AVG37"/>
      <c r="AVH37"/>
      <c r="AVI37"/>
      <c r="AVJ37"/>
      <c r="AVK37"/>
      <c r="AVL37"/>
      <c r="AVM37"/>
      <c r="AVN37"/>
      <c r="AVO37"/>
      <c r="AVP37"/>
      <c r="AVQ37"/>
      <c r="AVR37"/>
      <c r="AVS37"/>
      <c r="AVT37"/>
      <c r="AVU37"/>
      <c r="AVV37"/>
      <c r="AVW37"/>
      <c r="AVX37"/>
      <c r="AVY37"/>
      <c r="AVZ37"/>
      <c r="AWA37"/>
      <c r="AWB37"/>
      <c r="AWC37"/>
      <c r="AWD37"/>
      <c r="AWE37"/>
      <c r="AWF37"/>
      <c r="AWG37"/>
      <c r="AWH37"/>
      <c r="AWI37"/>
      <c r="AWJ37"/>
      <c r="AWK37"/>
      <c r="AWL37"/>
      <c r="AWM37"/>
      <c r="AWN37"/>
      <c r="AWO37"/>
      <c r="AWP37"/>
      <c r="AWQ37"/>
      <c r="AWR37"/>
      <c r="AWS37"/>
      <c r="AWT37"/>
      <c r="AWU37"/>
      <c r="AWV37"/>
      <c r="AWW37"/>
      <c r="AWX37"/>
      <c r="AWY37"/>
      <c r="AWZ37"/>
      <c r="AXA37"/>
      <c r="AXB37"/>
      <c r="AXC37"/>
      <c r="AXD37"/>
      <c r="AXE37"/>
      <c r="AXF37"/>
      <c r="AXG37"/>
      <c r="AXH37"/>
      <c r="AXI37"/>
      <c r="AXJ37"/>
      <c r="AXK37"/>
      <c r="AXL37"/>
      <c r="AXM37"/>
      <c r="AXN37"/>
      <c r="AXO37"/>
      <c r="AXP37"/>
      <c r="AXQ37"/>
      <c r="AXR37"/>
      <c r="AXS37"/>
      <c r="AXT37"/>
      <c r="AXU37"/>
      <c r="AXV37"/>
      <c r="AXW37"/>
      <c r="AXX37"/>
      <c r="AXY37"/>
      <c r="AXZ37"/>
      <c r="AYA37"/>
      <c r="AYB37"/>
      <c r="AYC37"/>
      <c r="AYD37"/>
      <c r="AYE37"/>
      <c r="AYF37"/>
      <c r="AYG37"/>
      <c r="AYH37"/>
      <c r="AYI37"/>
      <c r="AYJ37"/>
      <c r="AYK37"/>
      <c r="AYL37"/>
      <c r="AYM37"/>
      <c r="AYN37"/>
      <c r="AYO37"/>
      <c r="AYP37"/>
      <c r="AYQ37"/>
      <c r="AYR37"/>
      <c r="AYS37"/>
      <c r="AYT37"/>
      <c r="AYU37"/>
      <c r="AYV37"/>
      <c r="AYW37"/>
      <c r="AYX37"/>
      <c r="AYY37"/>
      <c r="AYZ37"/>
      <c r="AZA37"/>
      <c r="AZB37"/>
      <c r="AZC37"/>
      <c r="AZD37"/>
      <c r="AZE37"/>
      <c r="AZF37"/>
      <c r="AZG37"/>
      <c r="AZH37"/>
      <c r="AZI37"/>
      <c r="AZJ37"/>
      <c r="AZK37"/>
      <c r="AZL37"/>
      <c r="AZM37"/>
      <c r="AZN37"/>
      <c r="AZO37"/>
      <c r="AZP37"/>
      <c r="AZQ37"/>
      <c r="AZR37"/>
      <c r="AZS37"/>
      <c r="AZT37"/>
      <c r="AZU37"/>
      <c r="AZV37"/>
      <c r="AZW37"/>
      <c r="AZX37"/>
      <c r="AZY37"/>
      <c r="AZZ37"/>
      <c r="BAA37"/>
      <c r="BAB37"/>
      <c r="BAC37"/>
      <c r="BAD37"/>
      <c r="BAE37"/>
      <c r="BAF37"/>
      <c r="BAG37"/>
      <c r="BAH37"/>
      <c r="BAI37"/>
      <c r="BAJ37"/>
      <c r="BAK37"/>
      <c r="BAL37"/>
      <c r="BAM37"/>
      <c r="BAN37"/>
      <c r="BAO37"/>
      <c r="BAP37"/>
      <c r="BAQ37"/>
      <c r="BAR37"/>
      <c r="BAS37"/>
      <c r="BAT37"/>
      <c r="BAU37"/>
      <c r="BAV37"/>
      <c r="BAW37"/>
      <c r="BAX37"/>
      <c r="BAY37"/>
      <c r="BAZ37"/>
      <c r="BBA37"/>
      <c r="BBB37"/>
      <c r="BBC37"/>
      <c r="BBD37"/>
      <c r="BBE37"/>
      <c r="BBF37"/>
      <c r="BBG37"/>
      <c r="BBH37"/>
      <c r="BBI37"/>
      <c r="BBJ37"/>
      <c r="BBK37"/>
      <c r="BBL37"/>
      <c r="BBM37"/>
      <c r="BBN37"/>
      <c r="BBO37"/>
      <c r="BBP37"/>
      <c r="BBQ37"/>
      <c r="BBR37"/>
      <c r="BBS37"/>
      <c r="BBT37"/>
      <c r="BBU37"/>
      <c r="BBV37"/>
      <c r="BBW37"/>
      <c r="BBX37"/>
      <c r="BBY37"/>
      <c r="BBZ37"/>
      <c r="BCA37"/>
      <c r="BCB37"/>
      <c r="BCC37"/>
      <c r="BCD37"/>
      <c r="BCE37"/>
      <c r="BCF37"/>
      <c r="BCG37"/>
      <c r="BCH37"/>
      <c r="BCI37"/>
      <c r="BCJ37"/>
      <c r="BCK37"/>
      <c r="BCL37"/>
      <c r="BCM37"/>
      <c r="BCN37"/>
      <c r="BCO37"/>
      <c r="BCP37"/>
      <c r="BCQ37"/>
      <c r="BCR37"/>
      <c r="BCS37"/>
      <c r="BCT37"/>
      <c r="BCU37"/>
      <c r="BCV37"/>
      <c r="BCW37"/>
      <c r="BCX37"/>
      <c r="BCY37"/>
      <c r="BCZ37"/>
      <c r="BDA37"/>
      <c r="BDB37"/>
      <c r="BDC37"/>
      <c r="BDD37"/>
      <c r="BDE37"/>
      <c r="BDF37"/>
      <c r="BDG37"/>
      <c r="BDH37"/>
      <c r="BDI37"/>
      <c r="BDJ37"/>
      <c r="BDK37"/>
      <c r="BDL37"/>
      <c r="BDM37"/>
      <c r="BDN37"/>
      <c r="BDO37"/>
      <c r="BDP37"/>
      <c r="BDQ37"/>
      <c r="BDR37"/>
      <c r="BDS37"/>
      <c r="BDT37"/>
      <c r="BDU37"/>
      <c r="BDV37"/>
      <c r="BDW37"/>
      <c r="BDX37"/>
      <c r="BDY37"/>
      <c r="BDZ37"/>
      <c r="BEA37"/>
      <c r="BEB37"/>
      <c r="BEC37"/>
      <c r="BED37"/>
      <c r="BEE37"/>
      <c r="BEF37"/>
      <c r="BEG37"/>
      <c r="BEH37"/>
      <c r="BEI37"/>
      <c r="BEJ37"/>
      <c r="BEK37"/>
      <c r="BEL37"/>
      <c r="BEM37"/>
      <c r="BEN37"/>
      <c r="BEO37"/>
      <c r="BEP37"/>
      <c r="BEQ37"/>
      <c r="BER37"/>
      <c r="BES37"/>
      <c r="BET37"/>
      <c r="BEU37"/>
      <c r="BEV37"/>
      <c r="BEW37"/>
      <c r="BEX37"/>
      <c r="BEY37"/>
      <c r="BEZ37"/>
      <c r="BFA37"/>
      <c r="BFB37"/>
      <c r="BFC37"/>
      <c r="BFD37"/>
      <c r="BFE37"/>
      <c r="BFF37"/>
      <c r="BFG37"/>
      <c r="BFH37"/>
      <c r="BFI37"/>
      <c r="BFJ37"/>
      <c r="BFK37"/>
      <c r="BFL37"/>
      <c r="BFM37"/>
      <c r="BFN37"/>
      <c r="BFO37"/>
      <c r="BFP37"/>
      <c r="BFQ37"/>
      <c r="BFR37"/>
      <c r="BFS37"/>
      <c r="BFT37"/>
      <c r="BFU37"/>
      <c r="BFV37"/>
      <c r="BFW37"/>
      <c r="BFX37"/>
      <c r="BFY37"/>
      <c r="BFZ37"/>
      <c r="BGA37"/>
      <c r="BGB37"/>
      <c r="BGC37"/>
      <c r="BGD37"/>
      <c r="BGE37"/>
      <c r="BGF37"/>
      <c r="BGG37"/>
      <c r="BGH37"/>
      <c r="BGI37"/>
      <c r="BGJ37"/>
      <c r="BGK37"/>
      <c r="BGL37"/>
      <c r="BGM37"/>
      <c r="BGN37"/>
      <c r="BGO37"/>
      <c r="BGP37"/>
      <c r="BGQ37"/>
      <c r="BGR37"/>
      <c r="BGS37"/>
      <c r="BGT37"/>
      <c r="BGU37"/>
      <c r="BGV37"/>
      <c r="BGW37"/>
      <c r="BGX37"/>
      <c r="BGY37"/>
      <c r="BGZ37"/>
      <c r="BHA37"/>
      <c r="BHB37"/>
      <c r="BHC37"/>
      <c r="BHD37"/>
      <c r="BHE37"/>
      <c r="BHF37"/>
      <c r="BHG37"/>
      <c r="BHH37"/>
      <c r="BHI37"/>
      <c r="BHJ37"/>
      <c r="BHK37"/>
      <c r="BHL37"/>
      <c r="BHM37"/>
      <c r="BHN37"/>
      <c r="BHO37"/>
      <c r="BHP37"/>
      <c r="BHQ37"/>
      <c r="BHR37"/>
      <c r="BHS37"/>
      <c r="BHT37"/>
      <c r="BHU37"/>
      <c r="BHV37"/>
      <c r="BHW37"/>
      <c r="BHX37"/>
      <c r="BHY37"/>
      <c r="BHZ37"/>
      <c r="BIA37"/>
      <c r="BIB37"/>
      <c r="BIC37"/>
      <c r="BID37"/>
      <c r="BIE37"/>
      <c r="BIF37"/>
      <c r="BIG37"/>
      <c r="BIH37"/>
      <c r="BII37"/>
      <c r="BIJ37"/>
      <c r="BIK37"/>
      <c r="BIL37"/>
      <c r="BIM37"/>
      <c r="BIN37"/>
      <c r="BIO37"/>
      <c r="BIP37"/>
      <c r="BIQ37"/>
      <c r="BIR37"/>
      <c r="BIS37"/>
      <c r="BIT37"/>
      <c r="BIU37"/>
      <c r="BIV37"/>
      <c r="BIW37"/>
      <c r="BIX37"/>
      <c r="BIY37"/>
      <c r="BIZ37"/>
      <c r="BJA37"/>
      <c r="BJB37"/>
      <c r="BJC37"/>
      <c r="BJD37"/>
      <c r="BJE37"/>
      <c r="BJF37"/>
      <c r="BJG37"/>
      <c r="BJH37"/>
      <c r="BJI37"/>
      <c r="BJJ37"/>
      <c r="BJK37"/>
      <c r="BJL37"/>
      <c r="BJM37"/>
      <c r="BJN37"/>
      <c r="BJO37"/>
      <c r="BJP37"/>
      <c r="BJQ37"/>
      <c r="BJR37"/>
      <c r="BJS37"/>
      <c r="BJT37"/>
      <c r="BJU37"/>
      <c r="BJV37"/>
      <c r="BJW37"/>
      <c r="BJX37"/>
      <c r="BJY37"/>
      <c r="BJZ37"/>
      <c r="BKA37"/>
      <c r="BKB37"/>
      <c r="BKC37"/>
      <c r="BKD37"/>
      <c r="BKE37"/>
      <c r="BKF37"/>
      <c r="BKG37"/>
      <c r="BKH37"/>
      <c r="BKI37"/>
      <c r="BKJ37"/>
      <c r="BKK37"/>
      <c r="BKL37"/>
      <c r="BKM37"/>
      <c r="BKN37"/>
      <c r="BKO37"/>
      <c r="BKP37"/>
      <c r="BKQ37"/>
      <c r="BKR37"/>
      <c r="BKS37"/>
      <c r="BKT37"/>
      <c r="BKU37"/>
      <c r="BKV37"/>
      <c r="BKW37"/>
      <c r="BKX37"/>
      <c r="BKY37"/>
      <c r="BKZ37"/>
      <c r="BLA37"/>
      <c r="BLB37"/>
      <c r="BLC37"/>
      <c r="BLD37"/>
      <c r="BLE37"/>
      <c r="BLF37"/>
      <c r="BLG37"/>
      <c r="BLH37"/>
      <c r="BLI37"/>
      <c r="BLJ37"/>
      <c r="BLK37"/>
      <c r="BLL37"/>
      <c r="BLM37"/>
      <c r="BLN37"/>
      <c r="BLO37"/>
      <c r="BLP37"/>
      <c r="BLQ37"/>
      <c r="BLR37"/>
      <c r="BLS37"/>
      <c r="BLT37"/>
      <c r="BLU37"/>
      <c r="BLV37"/>
      <c r="BLW37"/>
      <c r="BLX37"/>
      <c r="BLY37"/>
      <c r="BLZ37"/>
      <c r="BMA37"/>
      <c r="BMB37"/>
      <c r="BMC37"/>
      <c r="BMD37"/>
      <c r="BME37"/>
      <c r="BMF37"/>
      <c r="BMG37"/>
      <c r="BMH37"/>
      <c r="BMI37"/>
      <c r="BMJ37"/>
      <c r="BMK37"/>
      <c r="BML37"/>
      <c r="BMM37"/>
      <c r="BMN37"/>
      <c r="BMO37"/>
      <c r="BMP37"/>
      <c r="BMQ37"/>
      <c r="BMR37"/>
      <c r="BMS37"/>
      <c r="BMT37"/>
      <c r="BMU37"/>
      <c r="BMV37"/>
      <c r="BMW37"/>
      <c r="BMX37"/>
      <c r="BMY37"/>
      <c r="BMZ37"/>
      <c r="BNA37"/>
      <c r="BNB37"/>
      <c r="BNC37"/>
      <c r="BND37"/>
      <c r="BNE37"/>
      <c r="BNF37"/>
      <c r="BNG37"/>
      <c r="BNH37"/>
      <c r="BNI37"/>
      <c r="BNJ37"/>
      <c r="BNK37"/>
      <c r="BNL37"/>
      <c r="BNM37"/>
      <c r="BNN37"/>
      <c r="BNO37"/>
      <c r="BNP37"/>
      <c r="BNQ37"/>
      <c r="BNR37"/>
      <c r="BNS37"/>
      <c r="BNT37"/>
      <c r="BNU37"/>
      <c r="BNV37"/>
      <c r="BNW37"/>
      <c r="BNX37"/>
      <c r="BNY37"/>
      <c r="BNZ37"/>
      <c r="BOA37"/>
      <c r="BOB37"/>
      <c r="BOC37"/>
      <c r="BOD37"/>
      <c r="BOE37"/>
      <c r="BOF37"/>
      <c r="BOG37"/>
      <c r="BOH37"/>
      <c r="BOI37"/>
      <c r="BOJ37"/>
      <c r="BOK37"/>
      <c r="BOL37"/>
      <c r="BOM37"/>
      <c r="BON37"/>
      <c r="BOO37"/>
      <c r="BOP37"/>
      <c r="BOQ37"/>
      <c r="BOR37"/>
      <c r="BOS37"/>
      <c r="BOT37"/>
      <c r="BOU37"/>
      <c r="BOV37"/>
      <c r="BOW37"/>
      <c r="BOX37"/>
      <c r="BOY37"/>
      <c r="BOZ37"/>
      <c r="BPA37"/>
      <c r="BPB37"/>
      <c r="BPC37"/>
      <c r="BPD37"/>
      <c r="BPE37"/>
      <c r="BPF37"/>
      <c r="BPG37"/>
      <c r="BPH37"/>
      <c r="BPI37"/>
      <c r="BPJ37"/>
      <c r="BPK37"/>
      <c r="BPL37"/>
      <c r="BPM37"/>
      <c r="BPN37"/>
      <c r="BPO37"/>
      <c r="BPP37"/>
      <c r="BPQ37"/>
      <c r="BPR37"/>
      <c r="BPS37"/>
      <c r="BPT37"/>
      <c r="BPU37"/>
      <c r="BPV37"/>
      <c r="BPW37"/>
      <c r="BPX37"/>
      <c r="BPY37"/>
      <c r="BPZ37"/>
      <c r="BQA37"/>
      <c r="BQB37"/>
      <c r="BQC37"/>
      <c r="BQD37"/>
      <c r="BQE37"/>
      <c r="BQF37"/>
      <c r="BQG37"/>
      <c r="BQH37"/>
      <c r="BQI37"/>
      <c r="BQJ37"/>
      <c r="BQK37"/>
      <c r="BQL37"/>
      <c r="BQM37"/>
      <c r="BQN37"/>
      <c r="BQO37"/>
      <c r="BQP37"/>
      <c r="BQQ37"/>
      <c r="BQR37"/>
      <c r="BQS37"/>
      <c r="BQT37"/>
      <c r="BQU37"/>
      <c r="BQV37"/>
      <c r="BQW37"/>
      <c r="BQX37"/>
      <c r="BQY37"/>
      <c r="BQZ37"/>
      <c r="BRA37"/>
      <c r="BRB37"/>
      <c r="BRC37"/>
      <c r="BRD37"/>
      <c r="BRE37"/>
      <c r="BRF37"/>
      <c r="BRG37"/>
      <c r="BRH37"/>
      <c r="BRI37"/>
      <c r="BRJ37"/>
      <c r="BRK37"/>
      <c r="BRL37"/>
      <c r="BRM37"/>
      <c r="BRN37"/>
      <c r="BRO37"/>
      <c r="BRP37"/>
      <c r="BRQ37"/>
      <c r="BRR37"/>
      <c r="BRS37"/>
      <c r="BRT37"/>
      <c r="BRU37"/>
      <c r="BRV37"/>
      <c r="BRW37"/>
      <c r="BRX37"/>
      <c r="BRY37"/>
      <c r="BRZ37"/>
      <c r="BSA37"/>
      <c r="BSB37"/>
      <c r="BSC37"/>
      <c r="BSD37"/>
      <c r="BSE37"/>
      <c r="BSF37"/>
      <c r="BSG37"/>
      <c r="BSH37"/>
      <c r="BSI37"/>
      <c r="BSJ37"/>
      <c r="BSK37"/>
      <c r="BSL37"/>
      <c r="BSM37"/>
      <c r="BSN37"/>
      <c r="BSO37"/>
      <c r="BSP37"/>
      <c r="BSQ37"/>
      <c r="BSR37"/>
      <c r="BSS37"/>
      <c r="BST37"/>
      <c r="BSU37"/>
      <c r="BSV37"/>
      <c r="BSW37"/>
      <c r="BSX37"/>
      <c r="BSY37"/>
      <c r="BSZ37"/>
      <c r="BTA37"/>
      <c r="BTB37"/>
      <c r="BTC37"/>
      <c r="BTD37"/>
      <c r="BTE37"/>
      <c r="BTF37"/>
      <c r="BTG37"/>
      <c r="BTH37"/>
      <c r="BTI37"/>
      <c r="BTJ37"/>
      <c r="BTK37"/>
      <c r="BTL37"/>
      <c r="BTM37"/>
      <c r="BTN37"/>
      <c r="BTO37"/>
      <c r="BTP37"/>
      <c r="BTQ37"/>
      <c r="BTR37"/>
      <c r="BTS37"/>
      <c r="BTT37"/>
      <c r="BTU37"/>
      <c r="BTV37"/>
      <c r="BTW37"/>
      <c r="BTX37"/>
      <c r="BTY37"/>
      <c r="BTZ37"/>
      <c r="BUA37"/>
      <c r="BUB37"/>
      <c r="BUC37"/>
      <c r="BUD37"/>
      <c r="BUE37"/>
      <c r="BUF37"/>
      <c r="BUG37"/>
      <c r="BUH37"/>
      <c r="BUI37"/>
      <c r="BUJ37"/>
      <c r="BUK37"/>
      <c r="BUL37"/>
      <c r="BUM37"/>
      <c r="BUN37"/>
      <c r="BUO37"/>
      <c r="BUP37"/>
      <c r="BUQ37"/>
      <c r="BUR37"/>
      <c r="BUS37"/>
      <c r="BUT37"/>
      <c r="BUU37"/>
      <c r="BUV37"/>
      <c r="BUW37"/>
      <c r="BUX37"/>
      <c r="BUY37"/>
      <c r="BUZ37"/>
      <c r="BVA37"/>
      <c r="BVB37"/>
      <c r="BVC37"/>
      <c r="BVD37"/>
      <c r="BVE37"/>
      <c r="BVF37"/>
      <c r="BVG37"/>
      <c r="BVH37"/>
      <c r="BVI37"/>
      <c r="BVJ37"/>
      <c r="BVK37"/>
      <c r="BVL37"/>
      <c r="BVM37"/>
      <c r="BVN37"/>
      <c r="BVO37"/>
      <c r="BVP37"/>
      <c r="BVQ37"/>
      <c r="BVR37"/>
      <c r="BVS37"/>
      <c r="BVT37"/>
      <c r="BVU37"/>
      <c r="BVV37"/>
      <c r="BVW37"/>
      <c r="BVX37"/>
      <c r="BVY37"/>
      <c r="BVZ37"/>
      <c r="BWA37"/>
      <c r="BWB37"/>
      <c r="BWC37"/>
      <c r="BWD37"/>
      <c r="BWE37"/>
      <c r="BWF37"/>
      <c r="BWG37"/>
      <c r="BWH37"/>
      <c r="BWI37"/>
      <c r="BWJ37"/>
      <c r="BWK37"/>
      <c r="BWL37"/>
      <c r="BWM37"/>
      <c r="BWN37"/>
      <c r="BWO37"/>
      <c r="BWP37"/>
      <c r="BWQ37"/>
      <c r="BWR37"/>
      <c r="BWS37"/>
      <c r="BWT37"/>
      <c r="BWU37"/>
      <c r="BWV37"/>
      <c r="BWW37"/>
      <c r="BWX37"/>
      <c r="BWY37"/>
      <c r="BWZ37"/>
      <c r="BXA37"/>
      <c r="BXB37"/>
      <c r="BXC37"/>
      <c r="BXD37"/>
      <c r="BXE37"/>
      <c r="BXF37"/>
      <c r="BXG37"/>
      <c r="BXH37"/>
      <c r="BXI37"/>
      <c r="BXJ37"/>
      <c r="BXK37"/>
      <c r="BXL37"/>
      <c r="BXM37"/>
      <c r="BXN37"/>
      <c r="BXO37"/>
      <c r="BXP37"/>
      <c r="BXQ37"/>
      <c r="BXR37"/>
      <c r="BXS37"/>
      <c r="BXT37"/>
      <c r="BXU37"/>
      <c r="BXV37"/>
      <c r="BXW37"/>
      <c r="BXX37"/>
      <c r="BXY37"/>
      <c r="BXZ37"/>
      <c r="BYA37"/>
      <c r="BYB37"/>
      <c r="BYC37"/>
      <c r="BYD37"/>
      <c r="BYE37"/>
      <c r="BYF37"/>
      <c r="BYG37"/>
      <c r="BYH37"/>
      <c r="BYI37"/>
      <c r="BYJ37"/>
      <c r="BYK37"/>
      <c r="BYL37"/>
      <c r="BYM37"/>
      <c r="BYN37"/>
      <c r="BYO37"/>
      <c r="BYP37"/>
      <c r="BYQ37"/>
      <c r="BYR37"/>
      <c r="BYS37"/>
      <c r="BYT37"/>
      <c r="BYU37"/>
      <c r="BYV37"/>
      <c r="BYW37"/>
      <c r="BYX37"/>
      <c r="BYY37"/>
      <c r="BYZ37"/>
      <c r="BZA37"/>
      <c r="BZB37"/>
      <c r="BZC37"/>
      <c r="BZD37"/>
      <c r="BZE37"/>
      <c r="BZF37"/>
      <c r="BZG37"/>
      <c r="BZH37"/>
      <c r="BZI37"/>
      <c r="BZJ37"/>
      <c r="BZK37"/>
      <c r="BZL37"/>
      <c r="BZM37"/>
      <c r="BZN37"/>
      <c r="BZO37"/>
      <c r="BZP37"/>
      <c r="BZQ37"/>
      <c r="BZR37"/>
      <c r="BZS37"/>
      <c r="BZT37"/>
      <c r="BZU37"/>
      <c r="BZV37"/>
      <c r="BZW37"/>
      <c r="BZX37"/>
      <c r="BZY37"/>
      <c r="BZZ37"/>
      <c r="CAA37"/>
      <c r="CAB37"/>
      <c r="CAC37"/>
      <c r="CAD37"/>
      <c r="CAE37"/>
      <c r="CAF37"/>
      <c r="CAG37"/>
      <c r="CAH37"/>
      <c r="CAI37"/>
      <c r="CAJ37"/>
      <c r="CAK37"/>
      <c r="CAL37"/>
      <c r="CAM37"/>
      <c r="CAN37"/>
      <c r="CAO37"/>
      <c r="CAP37"/>
      <c r="CAQ37"/>
      <c r="CAR37"/>
      <c r="CAS37"/>
      <c r="CAT37"/>
      <c r="CAU37"/>
      <c r="CAV37"/>
      <c r="CAW37"/>
      <c r="CAX37"/>
      <c r="CAY37"/>
      <c r="CAZ37"/>
      <c r="CBA37"/>
      <c r="CBB37"/>
      <c r="CBC37"/>
      <c r="CBD37"/>
      <c r="CBE37"/>
      <c r="CBF37"/>
      <c r="CBG37"/>
      <c r="CBH37"/>
      <c r="CBI37"/>
      <c r="CBJ37"/>
      <c r="CBK37"/>
      <c r="CBL37"/>
      <c r="CBM37"/>
      <c r="CBN37"/>
      <c r="CBO37"/>
      <c r="CBP37"/>
      <c r="CBQ37"/>
      <c r="CBR37"/>
      <c r="CBS37"/>
      <c r="CBT37"/>
      <c r="CBU37"/>
      <c r="CBV37"/>
      <c r="CBW37"/>
      <c r="CBX37"/>
      <c r="CBY37"/>
      <c r="CBZ37"/>
      <c r="CCA37"/>
      <c r="CCB37"/>
      <c r="CCC37"/>
      <c r="CCD37"/>
      <c r="CCE37"/>
      <c r="CCF37"/>
      <c r="CCG37"/>
      <c r="CCH37"/>
      <c r="CCI37"/>
      <c r="CCJ37"/>
      <c r="CCK37"/>
      <c r="CCL37"/>
      <c r="CCM37"/>
      <c r="CCN37"/>
      <c r="CCO37"/>
      <c r="CCP37"/>
      <c r="CCQ37"/>
      <c r="CCR37"/>
      <c r="CCS37"/>
      <c r="CCT37"/>
      <c r="CCU37"/>
      <c r="CCV37"/>
      <c r="CCW37"/>
      <c r="CCX37"/>
      <c r="CCY37"/>
      <c r="CCZ37"/>
      <c r="CDA37"/>
      <c r="CDB37"/>
      <c r="CDC37"/>
      <c r="CDD37"/>
      <c r="CDE37"/>
      <c r="CDF37"/>
      <c r="CDG37"/>
      <c r="CDH37"/>
      <c r="CDI37"/>
      <c r="CDJ37"/>
      <c r="CDK37"/>
      <c r="CDL37"/>
      <c r="CDM37"/>
      <c r="CDN37"/>
      <c r="CDO37"/>
      <c r="CDP37"/>
      <c r="CDQ37"/>
      <c r="CDR37"/>
      <c r="CDS37"/>
      <c r="CDT37"/>
      <c r="CDU37"/>
      <c r="CDV37"/>
      <c r="CDW37"/>
      <c r="CDX37"/>
      <c r="CDY37"/>
      <c r="CDZ37"/>
      <c r="CEA37"/>
      <c r="CEB37"/>
      <c r="CEC37"/>
      <c r="CED37"/>
      <c r="CEE37"/>
      <c r="CEF37"/>
      <c r="CEG37"/>
      <c r="CEH37"/>
      <c r="CEI37"/>
      <c r="CEJ37"/>
      <c r="CEK37"/>
      <c r="CEL37"/>
      <c r="CEM37"/>
      <c r="CEN37"/>
      <c r="CEO37"/>
      <c r="CEP37"/>
      <c r="CEQ37"/>
      <c r="CER37"/>
      <c r="CES37"/>
      <c r="CET37"/>
      <c r="CEU37"/>
      <c r="CEV37"/>
      <c r="CEW37"/>
      <c r="CEX37"/>
      <c r="CEY37"/>
      <c r="CEZ37"/>
      <c r="CFA37"/>
      <c r="CFB37"/>
      <c r="CFC37"/>
      <c r="CFD37"/>
      <c r="CFE37"/>
      <c r="CFF37"/>
      <c r="CFG37"/>
      <c r="CFH37"/>
      <c r="CFI37"/>
      <c r="CFJ37"/>
      <c r="CFK37"/>
      <c r="CFL37"/>
      <c r="CFM37"/>
      <c r="CFN37"/>
      <c r="CFO37"/>
      <c r="CFP37"/>
      <c r="CFQ37"/>
      <c r="CFR37"/>
      <c r="CFS37"/>
      <c r="CFT37"/>
      <c r="CFU37"/>
      <c r="CFV37"/>
      <c r="CFW37"/>
      <c r="CFX37"/>
      <c r="CFY37"/>
      <c r="CFZ37"/>
      <c r="CGA37"/>
      <c r="CGB37"/>
      <c r="CGC37"/>
      <c r="CGD37"/>
      <c r="CGE37"/>
      <c r="CGF37"/>
      <c r="CGG37"/>
      <c r="CGH37"/>
      <c r="CGI37"/>
      <c r="CGJ37"/>
      <c r="CGK37"/>
      <c r="CGL37"/>
      <c r="CGM37"/>
      <c r="CGN37"/>
      <c r="CGO37"/>
      <c r="CGP37"/>
      <c r="CGQ37"/>
      <c r="CGR37"/>
      <c r="CGS37"/>
      <c r="CGT37"/>
      <c r="CGU37"/>
      <c r="CGV37"/>
      <c r="CGW37"/>
      <c r="CGX37"/>
      <c r="CGY37"/>
      <c r="CGZ37"/>
      <c r="CHA37"/>
      <c r="CHB37"/>
      <c r="CHC37"/>
      <c r="CHD37"/>
      <c r="CHE37"/>
      <c r="CHF37"/>
      <c r="CHG37"/>
      <c r="CHH37"/>
      <c r="CHI37"/>
      <c r="CHJ37"/>
      <c r="CHK37"/>
      <c r="CHL37"/>
      <c r="CHM37"/>
      <c r="CHN37"/>
      <c r="CHO37"/>
      <c r="CHP37"/>
      <c r="CHQ37"/>
      <c r="CHR37"/>
      <c r="CHS37"/>
      <c r="CHT37"/>
      <c r="CHU37"/>
      <c r="CHV37"/>
      <c r="CHW37"/>
      <c r="CHX37"/>
      <c r="CHY37"/>
      <c r="CHZ37"/>
      <c r="CIA37"/>
      <c r="CIB37"/>
      <c r="CIC37"/>
      <c r="CID37"/>
      <c r="CIE37"/>
      <c r="CIF37"/>
      <c r="CIG37"/>
      <c r="CIH37"/>
      <c r="CII37"/>
      <c r="CIJ37"/>
      <c r="CIK37"/>
      <c r="CIL37"/>
      <c r="CIM37"/>
      <c r="CIN37"/>
      <c r="CIO37"/>
      <c r="CIP37"/>
      <c r="CIQ37"/>
      <c r="CIR37"/>
      <c r="CIS37"/>
      <c r="CIT37"/>
      <c r="CIU37"/>
      <c r="CIV37"/>
      <c r="CIW37"/>
      <c r="CIX37"/>
      <c r="CIY37"/>
      <c r="CIZ37"/>
      <c r="CJA37"/>
      <c r="CJB37"/>
      <c r="CJC37"/>
      <c r="CJD37"/>
      <c r="CJE37"/>
      <c r="CJF37"/>
      <c r="CJG37"/>
      <c r="CJH37"/>
      <c r="CJI37"/>
      <c r="CJJ37"/>
      <c r="CJK37"/>
      <c r="CJL37"/>
      <c r="CJM37"/>
      <c r="CJN37"/>
      <c r="CJO37"/>
      <c r="CJP37"/>
      <c r="CJQ37"/>
      <c r="CJR37"/>
      <c r="CJS37"/>
      <c r="CJT37"/>
      <c r="CJU37"/>
      <c r="CJV37"/>
      <c r="CJW37"/>
      <c r="CJX37"/>
      <c r="CJY37"/>
      <c r="CJZ37"/>
      <c r="CKA37"/>
      <c r="CKB37"/>
      <c r="CKC37"/>
      <c r="CKD37"/>
      <c r="CKE37"/>
      <c r="CKF37"/>
      <c r="CKG37"/>
      <c r="CKH37"/>
      <c r="CKI37"/>
      <c r="CKJ37"/>
      <c r="CKK37"/>
      <c r="CKL37"/>
      <c r="CKM37"/>
      <c r="CKN37"/>
      <c r="CKO37"/>
      <c r="CKP37"/>
      <c r="CKQ37"/>
      <c r="CKR37"/>
      <c r="CKS37"/>
      <c r="CKT37"/>
      <c r="CKU37"/>
      <c r="CKV37"/>
      <c r="CKW37"/>
      <c r="CKX37"/>
      <c r="CKY37"/>
      <c r="CKZ37"/>
      <c r="CLA37"/>
      <c r="CLB37"/>
      <c r="CLC37"/>
      <c r="CLD37"/>
      <c r="CLE37"/>
      <c r="CLF37"/>
      <c r="CLG37"/>
      <c r="CLH37"/>
      <c r="CLI37"/>
      <c r="CLJ37"/>
      <c r="CLK37"/>
      <c r="CLL37"/>
      <c r="CLM37"/>
      <c r="CLN37"/>
      <c r="CLO37"/>
      <c r="CLP37"/>
      <c r="CLQ37"/>
      <c r="CLR37"/>
      <c r="CLS37"/>
      <c r="CLT37"/>
      <c r="CLU37"/>
      <c r="CLV37"/>
      <c r="CLW37"/>
      <c r="CLX37"/>
      <c r="CLY37"/>
      <c r="CLZ37"/>
      <c r="CMA37"/>
      <c r="CMB37"/>
      <c r="CMC37"/>
      <c r="CMD37"/>
      <c r="CME37"/>
      <c r="CMF37"/>
      <c r="CMG37"/>
      <c r="CMH37"/>
      <c r="CMI37"/>
      <c r="CMJ37"/>
      <c r="CMK37"/>
      <c r="CML37"/>
      <c r="CMM37"/>
      <c r="CMN37"/>
      <c r="CMO37"/>
      <c r="CMP37"/>
      <c r="CMQ37"/>
      <c r="CMR37"/>
      <c r="CMS37"/>
      <c r="CMT37"/>
      <c r="CMU37"/>
      <c r="CMV37"/>
      <c r="CMW37"/>
      <c r="CMX37"/>
      <c r="CMY37"/>
      <c r="CMZ37"/>
      <c r="CNA37"/>
      <c r="CNB37"/>
      <c r="CNC37"/>
      <c r="CND37"/>
      <c r="CNE37"/>
      <c r="CNF37"/>
      <c r="CNG37"/>
      <c r="CNH37"/>
      <c r="CNI37"/>
      <c r="CNJ37"/>
      <c r="CNK37"/>
      <c r="CNL37"/>
      <c r="CNM37"/>
      <c r="CNN37"/>
      <c r="CNO37"/>
      <c r="CNP37"/>
      <c r="CNQ37"/>
      <c r="CNR37"/>
      <c r="CNS37"/>
      <c r="CNT37"/>
      <c r="CNU37"/>
      <c r="CNV37"/>
      <c r="CNW37"/>
      <c r="CNX37"/>
      <c r="CNY37"/>
      <c r="CNZ37"/>
      <c r="COA37"/>
      <c r="COB37"/>
      <c r="COC37"/>
      <c r="COD37"/>
      <c r="COE37"/>
      <c r="COF37"/>
      <c r="COG37"/>
      <c r="COH37"/>
      <c r="COI37"/>
      <c r="COJ37"/>
      <c r="COK37"/>
      <c r="COL37"/>
      <c r="COM37"/>
      <c r="CON37"/>
      <c r="COO37"/>
      <c r="COP37"/>
      <c r="COQ37"/>
      <c r="COR37"/>
      <c r="COS37"/>
      <c r="COT37"/>
      <c r="COU37"/>
      <c r="COV37"/>
      <c r="COW37"/>
      <c r="COX37"/>
      <c r="COY37"/>
      <c r="COZ37"/>
      <c r="CPA37"/>
      <c r="CPB37"/>
      <c r="CPC37"/>
      <c r="CPD37"/>
      <c r="CPE37"/>
      <c r="CPF37"/>
      <c r="CPG37"/>
      <c r="CPH37"/>
      <c r="CPI37"/>
      <c r="CPJ37"/>
      <c r="CPK37"/>
      <c r="CPL37"/>
      <c r="CPM37"/>
      <c r="CPN37"/>
      <c r="CPO37"/>
      <c r="CPP37"/>
      <c r="CPQ37"/>
      <c r="CPR37"/>
      <c r="CPS37"/>
      <c r="CPT37"/>
      <c r="CPU37"/>
      <c r="CPV37"/>
      <c r="CPW37"/>
      <c r="CPX37"/>
      <c r="CPY37"/>
      <c r="CPZ37"/>
      <c r="CQA37"/>
      <c r="CQB37"/>
      <c r="CQC37"/>
      <c r="CQD37"/>
      <c r="CQE37"/>
      <c r="CQF37"/>
      <c r="CQG37"/>
      <c r="CQH37"/>
      <c r="CQI37"/>
      <c r="CQJ37"/>
      <c r="CQK37"/>
      <c r="CQL37"/>
      <c r="CQM37"/>
      <c r="CQN37"/>
      <c r="CQO37"/>
      <c r="CQP37"/>
      <c r="CQQ37"/>
      <c r="CQR37"/>
      <c r="CQS37"/>
      <c r="CQT37"/>
      <c r="CQU37"/>
      <c r="CQV37"/>
      <c r="CQW37"/>
      <c r="CQX37"/>
      <c r="CQY37"/>
      <c r="CQZ37"/>
      <c r="CRA37"/>
      <c r="CRB37"/>
      <c r="CRC37"/>
      <c r="CRD37"/>
      <c r="CRE37"/>
      <c r="CRF37"/>
      <c r="CRG37"/>
      <c r="CRH37"/>
      <c r="CRI37"/>
      <c r="CRJ37"/>
      <c r="CRK37"/>
      <c r="CRL37"/>
      <c r="CRM37"/>
      <c r="CRN37"/>
      <c r="CRO37"/>
      <c r="CRP37"/>
      <c r="CRQ37"/>
      <c r="CRR37"/>
      <c r="CRS37"/>
      <c r="CRT37"/>
      <c r="CRU37"/>
      <c r="CRV37"/>
      <c r="CRW37"/>
      <c r="CRX37"/>
      <c r="CRY37"/>
      <c r="CRZ37"/>
      <c r="CSA37"/>
      <c r="CSB37"/>
      <c r="CSC37"/>
      <c r="CSD37"/>
      <c r="CSE37"/>
      <c r="CSF37"/>
      <c r="CSG37"/>
      <c r="CSH37"/>
      <c r="CSI37"/>
      <c r="CSJ37"/>
      <c r="CSK37"/>
      <c r="CSL37"/>
      <c r="CSM37"/>
      <c r="CSN37"/>
      <c r="CSO37"/>
      <c r="CSP37"/>
      <c r="CSQ37"/>
      <c r="CSR37"/>
      <c r="CSS37"/>
      <c r="CST37"/>
      <c r="CSU37"/>
      <c r="CSV37"/>
      <c r="CSW37"/>
      <c r="CSX37"/>
      <c r="CSY37"/>
      <c r="CSZ37"/>
      <c r="CTA37"/>
      <c r="CTB37"/>
      <c r="CTC37"/>
      <c r="CTD37"/>
      <c r="CTE37"/>
      <c r="CTF37"/>
      <c r="CTG37"/>
      <c r="CTH37"/>
      <c r="CTI37"/>
      <c r="CTJ37"/>
      <c r="CTK37"/>
      <c r="CTL37"/>
      <c r="CTM37"/>
      <c r="CTN37"/>
      <c r="CTO37"/>
      <c r="CTP37"/>
      <c r="CTQ37"/>
      <c r="CTR37"/>
      <c r="CTS37"/>
      <c r="CTT37"/>
      <c r="CTU37"/>
      <c r="CTV37"/>
      <c r="CTW37"/>
      <c r="CTX37"/>
      <c r="CTY37"/>
      <c r="CTZ37"/>
      <c r="CUA37"/>
      <c r="CUB37"/>
      <c r="CUC37"/>
      <c r="CUD37"/>
      <c r="CUE37"/>
      <c r="CUF37"/>
      <c r="CUG37"/>
      <c r="CUH37"/>
      <c r="CUI37"/>
      <c r="CUJ37"/>
      <c r="CUK37"/>
      <c r="CUL37"/>
      <c r="CUM37"/>
      <c r="CUN37"/>
      <c r="CUO37"/>
      <c r="CUP37"/>
      <c r="CUQ37"/>
      <c r="CUR37"/>
      <c r="CUS37"/>
      <c r="CUT37"/>
      <c r="CUU37"/>
      <c r="CUV37"/>
      <c r="CUW37"/>
      <c r="CUX37"/>
      <c r="CUY37"/>
      <c r="CUZ37"/>
      <c r="CVA37"/>
      <c r="CVB37"/>
      <c r="CVC37"/>
      <c r="CVD37"/>
      <c r="CVE37"/>
      <c r="CVF37"/>
      <c r="CVG37"/>
      <c r="CVH37"/>
      <c r="CVI37"/>
      <c r="CVJ37"/>
      <c r="CVK37"/>
      <c r="CVL37"/>
      <c r="CVM37"/>
      <c r="CVN37"/>
      <c r="CVO37"/>
      <c r="CVP37"/>
      <c r="CVQ37"/>
      <c r="CVR37"/>
      <c r="CVS37"/>
      <c r="CVT37"/>
      <c r="CVU37"/>
      <c r="CVV37"/>
      <c r="CVW37"/>
      <c r="CVX37"/>
      <c r="CVY37"/>
      <c r="CVZ37"/>
      <c r="CWA37"/>
      <c r="CWB37"/>
      <c r="CWC37"/>
      <c r="CWD37"/>
      <c r="CWE37"/>
      <c r="CWF37"/>
      <c r="CWG37"/>
      <c r="CWH37"/>
      <c r="CWI37"/>
      <c r="CWJ37"/>
      <c r="CWK37"/>
      <c r="CWL37"/>
      <c r="CWM37"/>
      <c r="CWN37"/>
      <c r="CWO37"/>
      <c r="CWP37"/>
      <c r="CWQ37"/>
      <c r="CWR37"/>
      <c r="CWS37"/>
      <c r="CWT37"/>
      <c r="CWU37"/>
      <c r="CWV37"/>
      <c r="CWW37"/>
      <c r="CWX37"/>
      <c r="CWY37"/>
      <c r="CWZ37"/>
      <c r="CXA37"/>
      <c r="CXB37"/>
      <c r="CXC37"/>
      <c r="CXD37"/>
      <c r="CXE37"/>
      <c r="CXF37"/>
      <c r="CXG37"/>
      <c r="CXH37"/>
      <c r="CXI37"/>
      <c r="CXJ37"/>
      <c r="CXK37"/>
      <c r="CXL37"/>
      <c r="CXM37"/>
      <c r="CXN37"/>
      <c r="CXO37"/>
      <c r="CXP37"/>
      <c r="CXQ37"/>
      <c r="CXR37"/>
      <c r="CXS37"/>
      <c r="CXT37"/>
      <c r="CXU37"/>
      <c r="CXV37"/>
      <c r="CXW37"/>
      <c r="CXX37"/>
      <c r="CXY37"/>
      <c r="CXZ37"/>
      <c r="CYA37"/>
      <c r="CYB37"/>
      <c r="CYC37"/>
      <c r="CYD37"/>
      <c r="CYE37"/>
      <c r="CYF37"/>
      <c r="CYG37"/>
      <c r="CYH37"/>
      <c r="CYI37"/>
      <c r="CYJ37"/>
      <c r="CYK37"/>
      <c r="CYL37"/>
      <c r="CYM37"/>
      <c r="CYN37"/>
      <c r="CYO37"/>
      <c r="CYP37"/>
      <c r="CYQ37"/>
      <c r="CYR37"/>
      <c r="CYS37"/>
      <c r="CYT37"/>
      <c r="CYU37"/>
      <c r="CYV37"/>
      <c r="CYW37"/>
      <c r="CYX37"/>
      <c r="CYY37"/>
      <c r="CYZ37"/>
      <c r="CZA37"/>
      <c r="CZB37"/>
      <c r="CZC37"/>
      <c r="CZD37"/>
      <c r="CZE37"/>
      <c r="CZF37"/>
      <c r="CZG37"/>
      <c r="CZH37"/>
      <c r="CZI37"/>
      <c r="CZJ37"/>
      <c r="CZK37"/>
      <c r="CZL37"/>
      <c r="CZM37"/>
      <c r="CZN37"/>
      <c r="CZO37"/>
      <c r="CZP37"/>
      <c r="CZQ37"/>
      <c r="CZR37"/>
      <c r="CZS37"/>
      <c r="CZT37"/>
      <c r="CZU37"/>
      <c r="CZV37"/>
      <c r="CZW37"/>
      <c r="CZX37"/>
      <c r="CZY37"/>
      <c r="CZZ37"/>
      <c r="DAA37"/>
      <c r="DAB37"/>
      <c r="DAC37"/>
      <c r="DAD37"/>
      <c r="DAE37"/>
      <c r="DAF37"/>
      <c r="DAG37"/>
      <c r="DAH37"/>
      <c r="DAI37"/>
      <c r="DAJ37"/>
      <c r="DAK37"/>
      <c r="DAL37"/>
      <c r="DAM37"/>
      <c r="DAN37"/>
      <c r="DAO37"/>
      <c r="DAP37"/>
      <c r="DAQ37"/>
      <c r="DAR37"/>
      <c r="DAS37"/>
      <c r="DAT37"/>
      <c r="DAU37"/>
      <c r="DAV37"/>
      <c r="DAW37"/>
      <c r="DAX37"/>
      <c r="DAY37"/>
      <c r="DAZ37"/>
      <c r="DBA37"/>
      <c r="DBB37"/>
      <c r="DBC37"/>
      <c r="DBD37"/>
      <c r="DBE37"/>
      <c r="DBF37"/>
      <c r="DBG37"/>
      <c r="DBH37"/>
      <c r="DBI37"/>
      <c r="DBJ37"/>
      <c r="DBK37"/>
      <c r="DBL37"/>
      <c r="DBM37"/>
      <c r="DBN37"/>
      <c r="DBO37"/>
      <c r="DBP37"/>
      <c r="DBQ37"/>
      <c r="DBR37"/>
      <c r="DBS37"/>
      <c r="DBT37"/>
      <c r="DBU37"/>
      <c r="DBV37"/>
      <c r="DBW37"/>
      <c r="DBX37"/>
      <c r="DBY37"/>
      <c r="DBZ37"/>
      <c r="DCA37"/>
      <c r="DCB37"/>
      <c r="DCC37"/>
      <c r="DCD37"/>
      <c r="DCE37"/>
      <c r="DCF37"/>
      <c r="DCG37"/>
      <c r="DCH37"/>
      <c r="DCI37"/>
      <c r="DCJ37"/>
      <c r="DCK37"/>
      <c r="DCL37"/>
      <c r="DCM37"/>
      <c r="DCN37"/>
      <c r="DCO37"/>
      <c r="DCP37"/>
      <c r="DCQ37"/>
      <c r="DCR37"/>
      <c r="DCS37"/>
      <c r="DCT37"/>
      <c r="DCU37"/>
      <c r="DCV37"/>
      <c r="DCW37"/>
      <c r="DCX37"/>
      <c r="DCY37"/>
      <c r="DCZ37"/>
      <c r="DDA37"/>
      <c r="DDB37"/>
      <c r="DDC37"/>
      <c r="DDD37"/>
      <c r="DDE37"/>
      <c r="DDF37"/>
      <c r="DDG37"/>
      <c r="DDH37"/>
      <c r="DDI37"/>
      <c r="DDJ37"/>
      <c r="DDK37"/>
      <c r="DDL37"/>
      <c r="DDM37"/>
      <c r="DDN37"/>
      <c r="DDO37"/>
      <c r="DDP37"/>
      <c r="DDQ37"/>
      <c r="DDR37"/>
      <c r="DDS37"/>
      <c r="DDT37"/>
      <c r="DDU37"/>
      <c r="DDV37"/>
      <c r="DDW37"/>
      <c r="DDX37"/>
      <c r="DDY37"/>
      <c r="DDZ37"/>
      <c r="DEA37"/>
      <c r="DEB37"/>
      <c r="DEC37"/>
      <c r="DED37"/>
      <c r="DEE37"/>
      <c r="DEF37"/>
      <c r="DEG37"/>
      <c r="DEH37"/>
      <c r="DEI37"/>
      <c r="DEJ37"/>
      <c r="DEK37"/>
      <c r="DEL37"/>
      <c r="DEM37"/>
      <c r="DEN37"/>
      <c r="DEO37"/>
      <c r="DEP37"/>
      <c r="DEQ37"/>
      <c r="DER37"/>
      <c r="DES37"/>
      <c r="DET37"/>
      <c r="DEU37"/>
      <c r="DEV37"/>
      <c r="DEW37"/>
      <c r="DEX37"/>
      <c r="DEY37"/>
      <c r="DEZ37"/>
      <c r="DFA37"/>
      <c r="DFB37"/>
      <c r="DFC37"/>
      <c r="DFD37"/>
      <c r="DFE37"/>
      <c r="DFF37"/>
      <c r="DFG37"/>
      <c r="DFH37"/>
      <c r="DFI37"/>
      <c r="DFJ37"/>
      <c r="DFK37"/>
      <c r="DFL37"/>
      <c r="DFM37"/>
      <c r="DFN37"/>
      <c r="DFO37"/>
      <c r="DFP37"/>
      <c r="DFQ37"/>
      <c r="DFR37"/>
      <c r="DFS37"/>
      <c r="DFT37"/>
      <c r="DFU37"/>
      <c r="DFV37"/>
      <c r="DFW37"/>
      <c r="DFX37"/>
      <c r="DFY37"/>
      <c r="DFZ37"/>
      <c r="DGA37"/>
      <c r="DGB37"/>
      <c r="DGC37"/>
      <c r="DGD37"/>
      <c r="DGE37"/>
      <c r="DGF37"/>
      <c r="DGG37"/>
      <c r="DGH37"/>
      <c r="DGI37"/>
      <c r="DGJ37"/>
      <c r="DGK37"/>
      <c r="DGL37"/>
      <c r="DGM37"/>
      <c r="DGN37"/>
      <c r="DGO37"/>
      <c r="DGP37"/>
      <c r="DGQ37"/>
      <c r="DGR37"/>
      <c r="DGS37"/>
      <c r="DGT37"/>
      <c r="DGU37"/>
      <c r="DGV37"/>
      <c r="DGW37"/>
      <c r="DGX37"/>
      <c r="DGY37"/>
      <c r="DGZ37"/>
      <c r="DHA37"/>
      <c r="DHB37"/>
      <c r="DHC37"/>
      <c r="DHD37"/>
      <c r="DHE37"/>
      <c r="DHF37"/>
      <c r="DHG37"/>
      <c r="DHH37"/>
      <c r="DHI37"/>
      <c r="DHJ37"/>
      <c r="DHK37"/>
      <c r="DHL37"/>
      <c r="DHM37"/>
      <c r="DHN37"/>
      <c r="DHO37"/>
      <c r="DHP37"/>
      <c r="DHQ37"/>
      <c r="DHR37"/>
      <c r="DHS37"/>
      <c r="DHT37"/>
      <c r="DHU37"/>
      <c r="DHV37"/>
      <c r="DHW37"/>
      <c r="DHX37"/>
      <c r="DHY37"/>
      <c r="DHZ37"/>
      <c r="DIA37"/>
      <c r="DIB37"/>
      <c r="DIC37"/>
      <c r="DID37"/>
      <c r="DIE37"/>
      <c r="DIF37"/>
      <c r="DIG37"/>
      <c r="DIH37"/>
      <c r="DII37"/>
      <c r="DIJ37"/>
      <c r="DIK37"/>
      <c r="DIL37"/>
      <c r="DIM37"/>
      <c r="DIN37"/>
      <c r="DIO37"/>
      <c r="DIP37"/>
      <c r="DIQ37"/>
      <c r="DIR37"/>
      <c r="DIS37"/>
      <c r="DIT37"/>
      <c r="DIU37"/>
      <c r="DIV37"/>
      <c r="DIW37"/>
      <c r="DIX37"/>
      <c r="DIY37"/>
      <c r="DIZ37"/>
      <c r="DJA37"/>
      <c r="DJB37"/>
      <c r="DJC37"/>
      <c r="DJD37"/>
      <c r="DJE37"/>
      <c r="DJF37"/>
      <c r="DJG37"/>
      <c r="DJH37"/>
      <c r="DJI37"/>
      <c r="DJJ37"/>
      <c r="DJK37"/>
      <c r="DJL37"/>
      <c r="DJM37"/>
      <c r="DJN37"/>
      <c r="DJO37"/>
      <c r="DJP37"/>
      <c r="DJQ37"/>
      <c r="DJR37"/>
      <c r="DJS37"/>
      <c r="DJT37"/>
      <c r="DJU37"/>
      <c r="DJV37"/>
      <c r="DJW37"/>
      <c r="DJX37"/>
      <c r="DJY37"/>
      <c r="DJZ37"/>
      <c r="DKA37"/>
      <c r="DKB37"/>
      <c r="DKC37"/>
      <c r="DKD37"/>
      <c r="DKE37"/>
      <c r="DKF37"/>
      <c r="DKG37"/>
      <c r="DKH37"/>
      <c r="DKI37"/>
      <c r="DKJ37"/>
      <c r="DKK37"/>
      <c r="DKL37"/>
      <c r="DKM37"/>
      <c r="DKN37"/>
      <c r="DKO37"/>
      <c r="DKP37"/>
      <c r="DKQ37"/>
      <c r="DKR37"/>
      <c r="DKS37"/>
      <c r="DKT37"/>
      <c r="DKU37"/>
      <c r="DKV37"/>
      <c r="DKW37"/>
      <c r="DKX37"/>
      <c r="DKY37"/>
      <c r="DKZ37"/>
      <c r="DLA37"/>
      <c r="DLB37"/>
      <c r="DLC37"/>
      <c r="DLD37"/>
      <c r="DLE37"/>
      <c r="DLF37"/>
      <c r="DLG37"/>
      <c r="DLH37"/>
      <c r="DLI37"/>
      <c r="DLJ37"/>
      <c r="DLK37"/>
      <c r="DLL37"/>
      <c r="DLM37"/>
      <c r="DLN37"/>
      <c r="DLO37"/>
      <c r="DLP37"/>
      <c r="DLQ37"/>
      <c r="DLR37"/>
      <c r="DLS37"/>
      <c r="DLT37"/>
      <c r="DLU37"/>
      <c r="DLV37"/>
      <c r="DLW37"/>
      <c r="DLX37"/>
      <c r="DLY37"/>
      <c r="DLZ37"/>
      <c r="DMA37"/>
      <c r="DMB37"/>
      <c r="DMC37"/>
      <c r="DMD37"/>
      <c r="DME37"/>
      <c r="DMF37"/>
      <c r="DMG37"/>
      <c r="DMH37"/>
      <c r="DMI37"/>
      <c r="DMJ37"/>
      <c r="DMK37"/>
      <c r="DML37"/>
      <c r="DMM37"/>
      <c r="DMN37"/>
      <c r="DMO37"/>
      <c r="DMP37"/>
      <c r="DMQ37"/>
      <c r="DMR37"/>
      <c r="DMS37"/>
      <c r="DMT37"/>
      <c r="DMU37"/>
      <c r="DMV37"/>
      <c r="DMW37"/>
      <c r="DMX37"/>
      <c r="DMY37"/>
      <c r="DMZ37"/>
      <c r="DNA37"/>
      <c r="DNB37"/>
      <c r="DNC37"/>
      <c r="DND37"/>
      <c r="DNE37"/>
      <c r="DNF37"/>
      <c r="DNG37"/>
      <c r="DNH37"/>
      <c r="DNI37"/>
      <c r="DNJ37"/>
      <c r="DNK37"/>
      <c r="DNL37"/>
      <c r="DNM37"/>
      <c r="DNN37"/>
      <c r="DNO37"/>
      <c r="DNP37"/>
      <c r="DNQ37"/>
      <c r="DNR37"/>
      <c r="DNS37"/>
      <c r="DNT37"/>
      <c r="DNU37"/>
      <c r="DNV37"/>
      <c r="DNW37"/>
      <c r="DNX37"/>
      <c r="DNY37"/>
      <c r="DNZ37"/>
      <c r="DOA37"/>
      <c r="DOB37"/>
      <c r="DOC37"/>
      <c r="DOD37"/>
      <c r="DOE37"/>
      <c r="DOF37"/>
      <c r="DOG37"/>
      <c r="DOH37"/>
      <c r="DOI37"/>
      <c r="DOJ37"/>
      <c r="DOK37"/>
      <c r="DOL37"/>
      <c r="DOM37"/>
      <c r="DON37"/>
      <c r="DOO37"/>
      <c r="DOP37"/>
      <c r="DOQ37"/>
      <c r="DOR37"/>
      <c r="DOS37"/>
      <c r="DOT37"/>
      <c r="DOU37"/>
      <c r="DOV37"/>
      <c r="DOW37"/>
      <c r="DOX37"/>
      <c r="DOY37"/>
      <c r="DOZ37"/>
      <c r="DPA37"/>
      <c r="DPB37"/>
      <c r="DPC37"/>
      <c r="DPD37"/>
      <c r="DPE37"/>
      <c r="DPF37"/>
      <c r="DPG37"/>
      <c r="DPH37"/>
      <c r="DPI37"/>
      <c r="DPJ37"/>
      <c r="DPK37"/>
      <c r="DPL37"/>
      <c r="DPM37"/>
      <c r="DPN37"/>
      <c r="DPO37"/>
      <c r="DPP37"/>
      <c r="DPQ37"/>
      <c r="DPR37"/>
      <c r="DPS37"/>
      <c r="DPT37"/>
      <c r="DPU37"/>
      <c r="DPV37"/>
      <c r="DPW37"/>
      <c r="DPX37"/>
      <c r="DPY37"/>
      <c r="DPZ37"/>
      <c r="DQA37"/>
      <c r="DQB37"/>
      <c r="DQC37"/>
      <c r="DQD37"/>
      <c r="DQE37"/>
      <c r="DQF37"/>
      <c r="DQG37"/>
      <c r="DQH37"/>
      <c r="DQI37"/>
      <c r="DQJ37"/>
      <c r="DQK37"/>
      <c r="DQL37"/>
      <c r="DQM37"/>
      <c r="DQN37"/>
      <c r="DQO37"/>
      <c r="DQP37"/>
      <c r="DQQ37"/>
      <c r="DQR37"/>
      <c r="DQS37"/>
      <c r="DQT37"/>
      <c r="DQU37"/>
      <c r="DQV37"/>
      <c r="DQW37"/>
      <c r="DQX37"/>
      <c r="DQY37"/>
      <c r="DQZ37"/>
      <c r="DRA37"/>
      <c r="DRB37"/>
      <c r="DRC37"/>
      <c r="DRD37"/>
      <c r="DRE37"/>
      <c r="DRF37"/>
      <c r="DRG37"/>
      <c r="DRH37"/>
      <c r="DRI37"/>
      <c r="DRJ37"/>
      <c r="DRK37"/>
      <c r="DRL37"/>
      <c r="DRM37"/>
      <c r="DRN37"/>
      <c r="DRO37"/>
      <c r="DRP37"/>
      <c r="DRQ37"/>
      <c r="DRR37"/>
      <c r="DRS37"/>
      <c r="DRT37"/>
      <c r="DRU37"/>
      <c r="DRV37"/>
      <c r="DRW37"/>
      <c r="DRX37"/>
      <c r="DRY37"/>
      <c r="DRZ37"/>
      <c r="DSA37"/>
      <c r="DSB37"/>
      <c r="DSC37"/>
      <c r="DSD37"/>
      <c r="DSE37"/>
      <c r="DSF37"/>
      <c r="DSG37"/>
      <c r="DSH37"/>
      <c r="DSI37"/>
      <c r="DSJ37"/>
      <c r="DSK37"/>
      <c r="DSL37"/>
      <c r="DSM37"/>
      <c r="DSN37"/>
      <c r="DSO37"/>
      <c r="DSP37"/>
      <c r="DSQ37"/>
      <c r="DSR37"/>
      <c r="DSS37"/>
      <c r="DST37"/>
      <c r="DSU37"/>
      <c r="DSV37"/>
      <c r="DSW37"/>
      <c r="DSX37"/>
      <c r="DSY37"/>
      <c r="DSZ37"/>
      <c r="DTA37"/>
      <c r="DTB37"/>
      <c r="DTC37"/>
      <c r="DTD37"/>
      <c r="DTE37"/>
      <c r="DTF37"/>
      <c r="DTG37"/>
      <c r="DTH37"/>
      <c r="DTI37"/>
      <c r="DTJ37"/>
      <c r="DTK37"/>
      <c r="DTL37"/>
      <c r="DTM37"/>
      <c r="DTN37"/>
      <c r="DTO37"/>
      <c r="DTP37"/>
      <c r="DTQ37"/>
      <c r="DTR37"/>
      <c r="DTS37"/>
      <c r="DTT37"/>
      <c r="DTU37"/>
      <c r="DTV37"/>
      <c r="DTW37"/>
      <c r="DTX37"/>
      <c r="DTY37"/>
      <c r="DTZ37"/>
      <c r="DUA37"/>
      <c r="DUB37"/>
      <c r="DUC37"/>
      <c r="DUD37"/>
      <c r="DUE37"/>
      <c r="DUF37"/>
      <c r="DUG37"/>
      <c r="DUH37"/>
      <c r="DUI37"/>
      <c r="DUJ37"/>
      <c r="DUK37"/>
      <c r="DUL37"/>
      <c r="DUM37"/>
      <c r="DUN37"/>
      <c r="DUO37"/>
      <c r="DUP37"/>
      <c r="DUQ37"/>
      <c r="DUR37"/>
      <c r="DUS37"/>
      <c r="DUT37"/>
      <c r="DUU37"/>
      <c r="DUV37"/>
      <c r="DUW37"/>
      <c r="DUX37"/>
      <c r="DUY37"/>
      <c r="DUZ37"/>
      <c r="DVA37"/>
      <c r="DVB37"/>
      <c r="DVC37"/>
      <c r="DVD37"/>
      <c r="DVE37"/>
      <c r="DVF37"/>
      <c r="DVG37"/>
      <c r="DVH37"/>
      <c r="DVI37"/>
      <c r="DVJ37"/>
      <c r="DVK37"/>
      <c r="DVL37"/>
      <c r="DVM37"/>
      <c r="DVN37"/>
      <c r="DVO37"/>
      <c r="DVP37"/>
      <c r="DVQ37"/>
      <c r="DVR37"/>
      <c r="DVS37"/>
      <c r="DVT37"/>
      <c r="DVU37"/>
      <c r="DVV37"/>
      <c r="DVW37"/>
      <c r="DVX37"/>
      <c r="DVY37"/>
      <c r="DVZ37"/>
      <c r="DWA37"/>
      <c r="DWB37"/>
      <c r="DWC37"/>
      <c r="DWD37"/>
      <c r="DWE37"/>
      <c r="DWF37"/>
      <c r="DWG37"/>
      <c r="DWH37"/>
      <c r="DWI37"/>
      <c r="DWJ37"/>
      <c r="DWK37"/>
      <c r="DWL37"/>
      <c r="DWM37"/>
      <c r="DWN37"/>
      <c r="DWO37"/>
      <c r="DWP37"/>
      <c r="DWQ37"/>
      <c r="DWR37"/>
      <c r="DWS37"/>
      <c r="DWT37"/>
      <c r="DWU37"/>
      <c r="DWV37"/>
      <c r="DWW37"/>
      <c r="DWX37"/>
      <c r="DWY37"/>
      <c r="DWZ37"/>
      <c r="DXA37"/>
      <c r="DXB37"/>
      <c r="DXC37"/>
      <c r="DXD37"/>
      <c r="DXE37"/>
      <c r="DXF37"/>
      <c r="DXG37"/>
      <c r="DXH37"/>
      <c r="DXI37"/>
      <c r="DXJ37"/>
      <c r="DXK37"/>
      <c r="DXL37"/>
      <c r="DXM37"/>
      <c r="DXN37"/>
      <c r="DXO37"/>
      <c r="DXP37"/>
      <c r="DXQ37"/>
      <c r="DXR37"/>
      <c r="DXS37"/>
      <c r="DXT37"/>
      <c r="DXU37"/>
      <c r="DXV37"/>
      <c r="DXW37"/>
      <c r="DXX37"/>
      <c r="DXY37"/>
      <c r="DXZ37"/>
      <c r="DYA37"/>
      <c r="DYB37"/>
      <c r="DYC37"/>
      <c r="DYD37"/>
      <c r="DYE37"/>
      <c r="DYF37"/>
      <c r="DYG37"/>
      <c r="DYH37"/>
      <c r="DYI37"/>
      <c r="DYJ37"/>
      <c r="DYK37"/>
      <c r="DYL37"/>
      <c r="DYM37"/>
      <c r="DYN37"/>
      <c r="DYO37"/>
      <c r="DYP37"/>
      <c r="DYQ37"/>
      <c r="DYR37"/>
      <c r="DYS37"/>
      <c r="DYT37"/>
      <c r="DYU37"/>
      <c r="DYV37"/>
      <c r="DYW37"/>
      <c r="DYX37"/>
      <c r="DYY37"/>
      <c r="DYZ37"/>
      <c r="DZA37"/>
      <c r="DZB37"/>
      <c r="DZC37"/>
      <c r="DZD37"/>
      <c r="DZE37"/>
      <c r="DZF37"/>
      <c r="DZG37"/>
      <c r="DZH37"/>
      <c r="DZI37"/>
      <c r="DZJ37"/>
      <c r="DZK37"/>
      <c r="DZL37"/>
      <c r="DZM37"/>
      <c r="DZN37"/>
      <c r="DZO37"/>
      <c r="DZP37"/>
      <c r="DZQ37"/>
      <c r="DZR37"/>
      <c r="DZS37"/>
      <c r="DZT37"/>
      <c r="DZU37"/>
      <c r="DZV37"/>
      <c r="DZW37"/>
      <c r="DZX37"/>
      <c r="DZY37"/>
      <c r="DZZ37"/>
      <c r="EAA37"/>
      <c r="EAB37"/>
      <c r="EAC37"/>
      <c r="EAD37"/>
      <c r="EAE37"/>
      <c r="EAF37"/>
      <c r="EAG37"/>
      <c r="EAH37"/>
      <c r="EAI37"/>
      <c r="EAJ37"/>
      <c r="EAK37"/>
      <c r="EAL37"/>
      <c r="EAM37"/>
      <c r="EAN37"/>
      <c r="EAO37"/>
      <c r="EAP37"/>
      <c r="EAQ37"/>
      <c r="EAR37"/>
      <c r="EAS37"/>
      <c r="EAT37"/>
      <c r="EAU37"/>
      <c r="EAV37"/>
      <c r="EAW37"/>
      <c r="EAX37"/>
      <c r="EAY37"/>
      <c r="EAZ37"/>
      <c r="EBA37"/>
      <c r="EBB37"/>
      <c r="EBC37"/>
      <c r="EBD37"/>
      <c r="EBE37"/>
      <c r="EBF37"/>
      <c r="EBG37"/>
      <c r="EBH37"/>
      <c r="EBI37"/>
      <c r="EBJ37"/>
      <c r="EBK37"/>
      <c r="EBL37"/>
      <c r="EBM37"/>
      <c r="EBN37"/>
      <c r="EBO37"/>
      <c r="EBP37"/>
      <c r="EBQ37"/>
      <c r="EBR37"/>
      <c r="EBS37"/>
      <c r="EBT37"/>
      <c r="EBU37"/>
      <c r="EBV37"/>
      <c r="EBW37"/>
      <c r="EBX37"/>
      <c r="EBY37"/>
      <c r="EBZ37"/>
      <c r="ECA37"/>
      <c r="ECB37"/>
      <c r="ECC37"/>
      <c r="ECD37"/>
      <c r="ECE37"/>
      <c r="ECF37"/>
      <c r="ECG37"/>
      <c r="ECH37"/>
      <c r="ECI37"/>
      <c r="ECJ37"/>
      <c r="ECK37"/>
      <c r="ECL37"/>
      <c r="ECM37"/>
      <c r="ECN37"/>
      <c r="ECO37"/>
      <c r="ECP37"/>
      <c r="ECQ37"/>
      <c r="ECR37"/>
      <c r="ECS37"/>
      <c r="ECT37"/>
      <c r="ECU37"/>
      <c r="ECV37"/>
      <c r="ECW37"/>
      <c r="ECX37"/>
      <c r="ECY37"/>
      <c r="ECZ37"/>
      <c r="EDA37"/>
      <c r="EDB37"/>
      <c r="EDC37"/>
      <c r="EDD37"/>
      <c r="EDE37"/>
      <c r="EDF37"/>
      <c r="EDG37"/>
      <c r="EDH37"/>
      <c r="EDI37"/>
      <c r="EDJ37"/>
      <c r="EDK37"/>
      <c r="EDL37"/>
      <c r="EDM37"/>
      <c r="EDN37"/>
      <c r="EDO37"/>
      <c r="EDP37"/>
      <c r="EDQ37"/>
      <c r="EDR37"/>
      <c r="EDS37"/>
      <c r="EDT37"/>
      <c r="EDU37"/>
      <c r="EDV37"/>
      <c r="EDW37"/>
      <c r="EDX37"/>
      <c r="EDY37"/>
      <c r="EDZ37"/>
      <c r="EEA37"/>
      <c r="EEB37"/>
      <c r="EEC37"/>
      <c r="EED37"/>
      <c r="EEE37"/>
      <c r="EEF37"/>
      <c r="EEG37"/>
      <c r="EEH37"/>
      <c r="EEI37"/>
      <c r="EEJ37"/>
      <c r="EEK37"/>
      <c r="EEL37"/>
      <c r="EEM37"/>
      <c r="EEN37"/>
      <c r="EEO37"/>
      <c r="EEP37"/>
      <c r="EEQ37"/>
      <c r="EER37"/>
      <c r="EES37"/>
      <c r="EET37"/>
      <c r="EEU37"/>
      <c r="EEV37"/>
      <c r="EEW37"/>
      <c r="EEX37"/>
      <c r="EEY37"/>
      <c r="EEZ37"/>
      <c r="EFA37"/>
      <c r="EFB37"/>
      <c r="EFC37"/>
      <c r="EFD37"/>
      <c r="EFE37"/>
      <c r="EFF37"/>
      <c r="EFG37"/>
      <c r="EFH37"/>
      <c r="EFI37"/>
      <c r="EFJ37"/>
      <c r="EFK37"/>
      <c r="EFL37"/>
      <c r="EFM37"/>
      <c r="EFN37"/>
      <c r="EFO37"/>
      <c r="EFP37"/>
      <c r="EFQ37"/>
      <c r="EFR37"/>
      <c r="EFS37"/>
      <c r="EFT37"/>
      <c r="EFU37"/>
      <c r="EFV37"/>
      <c r="EFW37"/>
      <c r="EFX37"/>
      <c r="EFY37"/>
      <c r="EFZ37"/>
      <c r="EGA37"/>
      <c r="EGB37"/>
      <c r="EGC37"/>
      <c r="EGD37"/>
      <c r="EGE37"/>
      <c r="EGF37"/>
      <c r="EGG37"/>
      <c r="EGH37"/>
      <c r="EGI37"/>
      <c r="EGJ37"/>
      <c r="EGK37"/>
      <c r="EGL37"/>
      <c r="EGM37"/>
      <c r="EGN37"/>
      <c r="EGO37"/>
      <c r="EGP37"/>
      <c r="EGQ37"/>
      <c r="EGR37"/>
      <c r="EGS37"/>
      <c r="EGT37"/>
      <c r="EGU37"/>
      <c r="EGV37"/>
      <c r="EGW37"/>
      <c r="EGX37"/>
      <c r="EGY37"/>
      <c r="EGZ37"/>
      <c r="EHA37"/>
      <c r="EHB37"/>
      <c r="EHC37"/>
      <c r="EHD37"/>
      <c r="EHE37"/>
      <c r="EHF37"/>
      <c r="EHG37"/>
      <c r="EHH37"/>
      <c r="EHI37"/>
      <c r="EHJ37"/>
      <c r="EHK37"/>
      <c r="EHL37"/>
      <c r="EHM37"/>
      <c r="EHN37"/>
      <c r="EHO37"/>
      <c r="EHP37"/>
      <c r="EHQ37"/>
      <c r="EHR37"/>
      <c r="EHS37"/>
      <c r="EHT37"/>
      <c r="EHU37"/>
      <c r="EHV37"/>
      <c r="EHW37"/>
      <c r="EHX37"/>
      <c r="EHY37"/>
      <c r="EHZ37"/>
      <c r="EIA37"/>
      <c r="EIB37"/>
      <c r="EIC37"/>
      <c r="EID37"/>
      <c r="EIE37"/>
      <c r="EIF37"/>
      <c r="EIG37"/>
      <c r="EIH37"/>
      <c r="EII37"/>
      <c r="EIJ37"/>
      <c r="EIK37"/>
      <c r="EIL37"/>
      <c r="EIM37"/>
      <c r="EIN37"/>
      <c r="EIO37"/>
      <c r="EIP37"/>
      <c r="EIQ37"/>
      <c r="EIR37"/>
      <c r="EIS37"/>
      <c r="EIT37"/>
      <c r="EIU37"/>
      <c r="EIV37"/>
      <c r="EIW37"/>
      <c r="EIX37"/>
      <c r="EIY37"/>
      <c r="EIZ37"/>
      <c r="EJA37"/>
      <c r="EJB37"/>
      <c r="EJC37"/>
      <c r="EJD37"/>
      <c r="EJE37"/>
      <c r="EJF37"/>
      <c r="EJG37"/>
      <c r="EJH37"/>
      <c r="EJI37"/>
      <c r="EJJ37"/>
      <c r="EJK37"/>
      <c r="EJL37"/>
      <c r="EJM37"/>
      <c r="EJN37"/>
      <c r="EJO37"/>
      <c r="EJP37"/>
      <c r="EJQ37"/>
      <c r="EJR37"/>
      <c r="EJS37"/>
      <c r="EJT37"/>
      <c r="EJU37"/>
      <c r="EJV37"/>
      <c r="EJW37"/>
      <c r="EJX37"/>
      <c r="EJY37"/>
      <c r="EJZ37"/>
      <c r="EKA37"/>
      <c r="EKB37"/>
      <c r="EKC37"/>
      <c r="EKD37"/>
      <c r="EKE37"/>
      <c r="EKF37"/>
      <c r="EKG37"/>
      <c r="EKH37"/>
      <c r="EKI37"/>
      <c r="EKJ37"/>
      <c r="EKK37"/>
      <c r="EKL37"/>
      <c r="EKM37"/>
      <c r="EKN37"/>
      <c r="EKO37"/>
      <c r="EKP37"/>
      <c r="EKQ37"/>
      <c r="EKR37"/>
      <c r="EKS37"/>
      <c r="EKT37"/>
      <c r="EKU37"/>
      <c r="EKV37"/>
      <c r="EKW37"/>
      <c r="EKX37"/>
      <c r="EKY37"/>
      <c r="EKZ37"/>
      <c r="ELA37"/>
      <c r="ELB37"/>
      <c r="ELC37"/>
      <c r="ELD37"/>
      <c r="ELE37"/>
      <c r="ELF37"/>
      <c r="ELG37"/>
      <c r="ELH37"/>
      <c r="ELI37"/>
      <c r="ELJ37"/>
      <c r="ELK37"/>
      <c r="ELL37"/>
      <c r="ELM37"/>
      <c r="ELN37"/>
      <c r="ELO37"/>
      <c r="ELP37"/>
      <c r="ELQ37"/>
      <c r="ELR37"/>
      <c r="ELS37"/>
      <c r="ELT37"/>
      <c r="ELU37"/>
      <c r="ELV37"/>
      <c r="ELW37"/>
      <c r="ELX37"/>
      <c r="ELY37"/>
      <c r="ELZ37"/>
      <c r="EMA37"/>
      <c r="EMB37"/>
      <c r="EMC37"/>
      <c r="EMD37"/>
      <c r="EME37"/>
      <c r="EMF37"/>
      <c r="EMG37"/>
      <c r="EMH37"/>
      <c r="EMI37"/>
      <c r="EMJ37"/>
      <c r="EMK37"/>
      <c r="EML37"/>
      <c r="EMM37"/>
      <c r="EMN37"/>
      <c r="EMO37"/>
      <c r="EMP37"/>
      <c r="EMQ37"/>
      <c r="EMR37"/>
      <c r="EMS37"/>
      <c r="EMT37"/>
      <c r="EMU37"/>
      <c r="EMV37"/>
      <c r="EMW37"/>
      <c r="EMX37"/>
      <c r="EMY37"/>
      <c r="EMZ37"/>
      <c r="ENA37"/>
      <c r="ENB37"/>
      <c r="ENC37"/>
      <c r="END37"/>
      <c r="ENE37"/>
      <c r="ENF37"/>
      <c r="ENG37"/>
      <c r="ENH37"/>
      <c r="ENI37"/>
      <c r="ENJ37"/>
      <c r="ENK37"/>
      <c r="ENL37"/>
      <c r="ENM37"/>
      <c r="ENN37"/>
      <c r="ENO37"/>
      <c r="ENP37"/>
      <c r="ENQ37"/>
      <c r="ENR37"/>
      <c r="ENS37"/>
      <c r="ENT37"/>
      <c r="ENU37"/>
      <c r="ENV37"/>
      <c r="ENW37"/>
      <c r="ENX37"/>
      <c r="ENY37"/>
      <c r="ENZ37"/>
      <c r="EOA37"/>
      <c r="EOB37"/>
      <c r="EOC37"/>
      <c r="EOD37"/>
      <c r="EOE37"/>
      <c r="EOF37"/>
      <c r="EOG37"/>
      <c r="EOH37"/>
      <c r="EOI37"/>
      <c r="EOJ37"/>
      <c r="EOK37"/>
      <c r="EOL37"/>
      <c r="EOM37"/>
      <c r="EON37"/>
      <c r="EOO37"/>
      <c r="EOP37"/>
      <c r="EOQ37"/>
      <c r="EOR37"/>
      <c r="EOS37"/>
      <c r="EOT37"/>
      <c r="EOU37"/>
      <c r="EOV37"/>
      <c r="EOW37"/>
      <c r="EOX37"/>
      <c r="EOY37"/>
      <c r="EOZ37"/>
      <c r="EPA37"/>
      <c r="EPB37"/>
      <c r="EPC37"/>
      <c r="EPD37"/>
      <c r="EPE37"/>
      <c r="EPF37"/>
      <c r="EPG37"/>
      <c r="EPH37"/>
      <c r="EPI37"/>
      <c r="EPJ37"/>
      <c r="EPK37"/>
      <c r="EPL37"/>
      <c r="EPM37"/>
      <c r="EPN37"/>
      <c r="EPO37"/>
      <c r="EPP37"/>
      <c r="EPQ37"/>
      <c r="EPR37"/>
      <c r="EPS37"/>
      <c r="EPT37"/>
      <c r="EPU37"/>
      <c r="EPV37"/>
      <c r="EPW37"/>
      <c r="EPX37"/>
      <c r="EPY37"/>
      <c r="EPZ37"/>
      <c r="EQA37"/>
      <c r="EQB37"/>
      <c r="EQC37"/>
      <c r="EQD37"/>
      <c r="EQE37"/>
      <c r="EQF37"/>
      <c r="EQG37"/>
      <c r="EQH37"/>
      <c r="EQI37"/>
      <c r="EQJ37"/>
      <c r="EQK37"/>
      <c r="EQL37"/>
      <c r="EQM37"/>
      <c r="EQN37"/>
      <c r="EQO37"/>
      <c r="EQP37"/>
      <c r="EQQ37"/>
      <c r="EQR37"/>
      <c r="EQS37"/>
      <c r="EQT37"/>
      <c r="EQU37"/>
      <c r="EQV37"/>
      <c r="EQW37"/>
      <c r="EQX37"/>
      <c r="EQY37"/>
      <c r="EQZ37"/>
      <c r="ERA37"/>
      <c r="ERB37"/>
      <c r="ERC37"/>
      <c r="ERD37"/>
      <c r="ERE37"/>
      <c r="ERF37"/>
      <c r="ERG37"/>
      <c r="ERH37"/>
      <c r="ERI37"/>
      <c r="ERJ37"/>
      <c r="ERK37"/>
      <c r="ERL37"/>
      <c r="ERM37"/>
      <c r="ERN37"/>
      <c r="ERO37"/>
      <c r="ERP37"/>
      <c r="ERQ37"/>
      <c r="ERR37"/>
      <c r="ERS37"/>
      <c r="ERT37"/>
      <c r="ERU37"/>
      <c r="ERV37"/>
      <c r="ERW37"/>
      <c r="ERX37"/>
      <c r="ERY37"/>
      <c r="ERZ37"/>
      <c r="ESA37"/>
      <c r="ESB37"/>
      <c r="ESC37"/>
      <c r="ESD37"/>
      <c r="ESE37"/>
      <c r="ESF37"/>
      <c r="ESG37"/>
      <c r="ESH37"/>
      <c r="ESI37"/>
      <c r="ESJ37"/>
      <c r="ESK37"/>
      <c r="ESL37"/>
      <c r="ESM37"/>
      <c r="ESN37"/>
      <c r="ESO37"/>
      <c r="ESP37"/>
      <c r="ESQ37"/>
      <c r="ESR37"/>
      <c r="ESS37"/>
      <c r="EST37"/>
      <c r="ESU37"/>
      <c r="ESV37"/>
      <c r="ESW37"/>
      <c r="ESX37"/>
      <c r="ESY37"/>
      <c r="ESZ37"/>
      <c r="ETA37"/>
      <c r="ETB37"/>
      <c r="ETC37"/>
      <c r="ETD37"/>
      <c r="ETE37"/>
      <c r="ETF37"/>
      <c r="ETG37"/>
      <c r="ETH37"/>
      <c r="ETI37"/>
      <c r="ETJ37"/>
      <c r="ETK37"/>
      <c r="ETL37"/>
      <c r="ETM37"/>
      <c r="ETN37"/>
      <c r="ETO37"/>
      <c r="ETP37"/>
      <c r="ETQ37"/>
      <c r="ETR37"/>
      <c r="ETS37"/>
      <c r="ETT37"/>
      <c r="ETU37"/>
      <c r="ETV37"/>
      <c r="ETW37"/>
      <c r="ETX37"/>
      <c r="ETY37"/>
      <c r="ETZ37"/>
      <c r="EUA37"/>
      <c r="EUB37"/>
      <c r="EUC37"/>
      <c r="EUD37"/>
      <c r="EUE37"/>
      <c r="EUF37"/>
      <c r="EUG37"/>
      <c r="EUH37"/>
      <c r="EUI37"/>
      <c r="EUJ37"/>
      <c r="EUK37"/>
      <c r="EUL37"/>
      <c r="EUM37"/>
      <c r="EUN37"/>
      <c r="EUO37"/>
      <c r="EUP37"/>
      <c r="EUQ37"/>
      <c r="EUR37"/>
      <c r="EUS37"/>
      <c r="EUT37"/>
      <c r="EUU37"/>
      <c r="EUV37"/>
      <c r="EUW37"/>
      <c r="EUX37"/>
      <c r="EUY37"/>
      <c r="EUZ37"/>
      <c r="EVA37"/>
      <c r="EVB37"/>
      <c r="EVC37"/>
      <c r="EVD37"/>
      <c r="EVE37"/>
      <c r="EVF37"/>
      <c r="EVG37"/>
      <c r="EVH37"/>
      <c r="EVI37"/>
      <c r="EVJ37"/>
      <c r="EVK37"/>
      <c r="EVL37"/>
      <c r="EVM37"/>
      <c r="EVN37"/>
      <c r="EVO37"/>
      <c r="EVP37"/>
      <c r="EVQ37"/>
      <c r="EVR37"/>
      <c r="EVS37"/>
      <c r="EVT37"/>
      <c r="EVU37"/>
      <c r="EVV37"/>
      <c r="EVW37"/>
      <c r="EVX37"/>
      <c r="EVY37"/>
      <c r="EVZ37"/>
      <c r="EWA37"/>
      <c r="EWB37"/>
      <c r="EWC37"/>
      <c r="EWD37"/>
      <c r="EWE37"/>
      <c r="EWF37"/>
      <c r="EWG37"/>
      <c r="EWH37"/>
      <c r="EWI37"/>
      <c r="EWJ37"/>
      <c r="EWK37"/>
      <c r="EWL37"/>
      <c r="EWM37"/>
      <c r="EWN37"/>
      <c r="EWO37"/>
      <c r="EWP37"/>
      <c r="EWQ37"/>
      <c r="EWR37"/>
      <c r="EWS37"/>
      <c r="EWT37"/>
      <c r="EWU37"/>
      <c r="EWV37"/>
      <c r="EWW37"/>
      <c r="EWX37"/>
      <c r="EWY37"/>
      <c r="EWZ37"/>
      <c r="EXA37"/>
      <c r="EXB37"/>
      <c r="EXC37"/>
      <c r="EXD37"/>
      <c r="EXE37"/>
      <c r="EXF37"/>
      <c r="EXG37"/>
      <c r="EXH37"/>
      <c r="EXI37"/>
      <c r="EXJ37"/>
      <c r="EXK37"/>
      <c r="EXL37"/>
      <c r="EXM37"/>
      <c r="EXN37"/>
      <c r="EXO37"/>
      <c r="EXP37"/>
      <c r="EXQ37"/>
      <c r="EXR37"/>
      <c r="EXS37"/>
      <c r="EXT37"/>
      <c r="EXU37"/>
      <c r="EXV37"/>
      <c r="EXW37"/>
      <c r="EXX37"/>
      <c r="EXY37"/>
      <c r="EXZ37"/>
      <c r="EYA37"/>
      <c r="EYB37"/>
      <c r="EYC37"/>
      <c r="EYD37"/>
      <c r="EYE37"/>
      <c r="EYF37"/>
      <c r="EYG37"/>
      <c r="EYH37"/>
      <c r="EYI37"/>
      <c r="EYJ37"/>
      <c r="EYK37"/>
      <c r="EYL37"/>
      <c r="EYM37"/>
      <c r="EYN37"/>
      <c r="EYO37"/>
      <c r="EYP37"/>
      <c r="EYQ37"/>
      <c r="EYR37"/>
      <c r="EYS37"/>
      <c r="EYT37"/>
      <c r="EYU37"/>
      <c r="EYV37"/>
      <c r="EYW37"/>
      <c r="EYX37"/>
      <c r="EYY37"/>
      <c r="EYZ37"/>
      <c r="EZA37"/>
      <c r="EZB37"/>
      <c r="EZC37"/>
      <c r="EZD37"/>
      <c r="EZE37"/>
      <c r="EZF37"/>
      <c r="EZG37"/>
      <c r="EZH37"/>
      <c r="EZI37"/>
      <c r="EZJ37"/>
      <c r="EZK37"/>
      <c r="EZL37"/>
      <c r="EZM37"/>
      <c r="EZN37"/>
      <c r="EZO37"/>
      <c r="EZP37"/>
      <c r="EZQ37"/>
      <c r="EZR37"/>
      <c r="EZS37"/>
      <c r="EZT37"/>
      <c r="EZU37"/>
      <c r="EZV37"/>
      <c r="EZW37"/>
      <c r="EZX37"/>
      <c r="EZY37"/>
      <c r="EZZ37"/>
      <c r="FAA37"/>
      <c r="FAB37"/>
      <c r="FAC37"/>
      <c r="FAD37"/>
      <c r="FAE37"/>
      <c r="FAF37"/>
      <c r="FAG37"/>
      <c r="FAH37"/>
      <c r="FAI37"/>
      <c r="FAJ37"/>
      <c r="FAK37"/>
      <c r="FAL37"/>
      <c r="FAM37"/>
      <c r="FAN37"/>
      <c r="FAO37"/>
      <c r="FAP37"/>
      <c r="FAQ37"/>
      <c r="FAR37"/>
      <c r="FAS37"/>
      <c r="FAT37"/>
      <c r="FAU37"/>
      <c r="FAV37"/>
      <c r="FAW37"/>
      <c r="FAX37"/>
      <c r="FAY37"/>
      <c r="FAZ37"/>
      <c r="FBA37"/>
      <c r="FBB37"/>
      <c r="FBC37"/>
      <c r="FBD37"/>
      <c r="FBE37"/>
      <c r="FBF37"/>
      <c r="FBG37"/>
      <c r="FBH37"/>
      <c r="FBI37"/>
      <c r="FBJ37"/>
      <c r="FBK37"/>
      <c r="FBL37"/>
      <c r="FBM37"/>
      <c r="FBN37"/>
      <c r="FBO37"/>
      <c r="FBP37"/>
      <c r="FBQ37"/>
      <c r="FBR37"/>
      <c r="FBS37"/>
      <c r="FBT37"/>
      <c r="FBU37"/>
      <c r="FBV37"/>
      <c r="FBW37"/>
      <c r="FBX37"/>
      <c r="FBY37"/>
      <c r="FBZ37"/>
      <c r="FCA37"/>
      <c r="FCB37"/>
      <c r="FCC37"/>
      <c r="FCD37"/>
      <c r="FCE37"/>
      <c r="FCF37"/>
      <c r="FCG37"/>
      <c r="FCH37"/>
      <c r="FCI37"/>
      <c r="FCJ37"/>
      <c r="FCK37"/>
      <c r="FCL37"/>
      <c r="FCM37"/>
      <c r="FCN37"/>
      <c r="FCO37"/>
      <c r="FCP37"/>
      <c r="FCQ37"/>
      <c r="FCR37"/>
      <c r="FCS37"/>
      <c r="FCT37"/>
      <c r="FCU37"/>
      <c r="FCV37"/>
      <c r="FCW37"/>
      <c r="FCX37"/>
      <c r="FCY37"/>
      <c r="FCZ37"/>
      <c r="FDA37"/>
      <c r="FDB37"/>
      <c r="FDC37"/>
      <c r="FDD37"/>
      <c r="FDE37"/>
      <c r="FDF37"/>
      <c r="FDG37"/>
      <c r="FDH37"/>
      <c r="FDI37"/>
      <c r="FDJ37"/>
      <c r="FDK37"/>
      <c r="FDL37"/>
      <c r="FDM37"/>
      <c r="FDN37"/>
      <c r="FDO37"/>
      <c r="FDP37"/>
      <c r="FDQ37"/>
      <c r="FDR37"/>
      <c r="FDS37"/>
      <c r="FDT37"/>
      <c r="FDU37"/>
      <c r="FDV37"/>
      <c r="FDW37"/>
      <c r="FDX37"/>
      <c r="FDY37"/>
      <c r="FDZ37"/>
      <c r="FEA37"/>
      <c r="FEB37"/>
      <c r="FEC37"/>
      <c r="FED37"/>
      <c r="FEE37"/>
      <c r="FEF37"/>
      <c r="FEG37"/>
      <c r="FEH37"/>
      <c r="FEI37"/>
      <c r="FEJ37"/>
      <c r="FEK37"/>
      <c r="FEL37"/>
      <c r="FEM37"/>
      <c r="FEN37"/>
      <c r="FEO37"/>
      <c r="FEP37"/>
      <c r="FEQ37"/>
      <c r="FER37"/>
      <c r="FES37"/>
      <c r="FET37"/>
      <c r="FEU37"/>
      <c r="FEV37"/>
      <c r="FEW37"/>
      <c r="FEX37"/>
      <c r="FEY37"/>
      <c r="FEZ37"/>
      <c r="FFA37"/>
      <c r="FFB37"/>
      <c r="FFC37"/>
      <c r="FFD37"/>
      <c r="FFE37"/>
      <c r="FFF37"/>
      <c r="FFG37"/>
      <c r="FFH37"/>
      <c r="FFI37"/>
      <c r="FFJ37"/>
      <c r="FFK37"/>
      <c r="FFL37"/>
      <c r="FFM37"/>
      <c r="FFN37"/>
      <c r="FFO37"/>
      <c r="FFP37"/>
      <c r="FFQ37"/>
      <c r="FFR37"/>
      <c r="FFS37"/>
      <c r="FFT37"/>
      <c r="FFU37"/>
      <c r="FFV37"/>
      <c r="FFW37"/>
      <c r="FFX37"/>
      <c r="FFY37"/>
      <c r="FFZ37"/>
      <c r="FGA37"/>
      <c r="FGB37"/>
      <c r="FGC37"/>
      <c r="FGD37"/>
      <c r="FGE37"/>
      <c r="FGF37"/>
      <c r="FGG37"/>
      <c r="FGH37"/>
      <c r="FGI37"/>
      <c r="FGJ37"/>
      <c r="FGK37"/>
      <c r="FGL37"/>
      <c r="FGM37"/>
      <c r="FGN37"/>
      <c r="FGO37"/>
      <c r="FGP37"/>
      <c r="FGQ37"/>
      <c r="FGR37"/>
      <c r="FGS37"/>
      <c r="FGT37"/>
      <c r="FGU37"/>
      <c r="FGV37"/>
      <c r="FGW37"/>
      <c r="FGX37"/>
      <c r="FGY37"/>
      <c r="FGZ37"/>
      <c r="FHA37"/>
      <c r="FHB37"/>
      <c r="FHC37"/>
      <c r="FHD37"/>
      <c r="FHE37"/>
      <c r="FHF37"/>
      <c r="FHG37"/>
      <c r="FHH37"/>
      <c r="FHI37"/>
      <c r="FHJ37"/>
      <c r="FHK37"/>
      <c r="FHL37"/>
      <c r="FHM37"/>
      <c r="FHN37"/>
      <c r="FHO37"/>
      <c r="FHP37"/>
      <c r="FHQ37"/>
      <c r="FHR37"/>
      <c r="FHS37"/>
      <c r="FHT37"/>
      <c r="FHU37"/>
      <c r="FHV37"/>
      <c r="FHW37"/>
      <c r="FHX37"/>
      <c r="FHY37"/>
      <c r="FHZ37"/>
      <c r="FIA37"/>
      <c r="FIB37"/>
      <c r="FIC37"/>
      <c r="FID37"/>
      <c r="FIE37"/>
      <c r="FIF37"/>
      <c r="FIG37"/>
      <c r="FIH37"/>
      <c r="FII37"/>
      <c r="FIJ37"/>
      <c r="FIK37"/>
      <c r="FIL37"/>
      <c r="FIM37"/>
      <c r="FIN37"/>
      <c r="FIO37"/>
      <c r="FIP37"/>
      <c r="FIQ37"/>
      <c r="FIR37"/>
      <c r="FIS37"/>
      <c r="FIT37"/>
      <c r="FIU37"/>
      <c r="FIV37"/>
      <c r="FIW37"/>
      <c r="FIX37"/>
      <c r="FIY37"/>
      <c r="FIZ37"/>
      <c r="FJA37"/>
      <c r="FJB37"/>
      <c r="FJC37"/>
      <c r="FJD37"/>
      <c r="FJE37"/>
      <c r="FJF37"/>
      <c r="FJG37"/>
      <c r="FJH37"/>
      <c r="FJI37"/>
      <c r="FJJ37"/>
      <c r="FJK37"/>
      <c r="FJL37"/>
      <c r="FJM37"/>
      <c r="FJN37"/>
      <c r="FJO37"/>
      <c r="FJP37"/>
      <c r="FJQ37"/>
      <c r="FJR37"/>
      <c r="FJS37"/>
      <c r="FJT37"/>
      <c r="FJU37"/>
      <c r="FJV37"/>
      <c r="FJW37"/>
      <c r="FJX37"/>
      <c r="FJY37"/>
      <c r="FJZ37"/>
      <c r="FKA37"/>
      <c r="FKB37"/>
      <c r="FKC37"/>
      <c r="FKD37"/>
      <c r="FKE37"/>
      <c r="FKF37"/>
      <c r="FKG37"/>
      <c r="FKH37"/>
      <c r="FKI37"/>
      <c r="FKJ37"/>
      <c r="FKK37"/>
      <c r="FKL37"/>
      <c r="FKM37"/>
      <c r="FKN37"/>
      <c r="FKO37"/>
      <c r="FKP37"/>
      <c r="FKQ37"/>
      <c r="FKR37"/>
      <c r="FKS37"/>
      <c r="FKT37"/>
      <c r="FKU37"/>
      <c r="FKV37"/>
      <c r="FKW37"/>
      <c r="FKX37"/>
      <c r="FKY37"/>
      <c r="FKZ37"/>
      <c r="FLA37"/>
      <c r="FLB37"/>
      <c r="FLC37"/>
      <c r="FLD37"/>
      <c r="FLE37"/>
      <c r="FLF37"/>
      <c r="FLG37"/>
      <c r="FLH37"/>
      <c r="FLI37"/>
      <c r="FLJ37"/>
      <c r="FLK37"/>
      <c r="FLL37"/>
      <c r="FLM37"/>
      <c r="FLN37"/>
      <c r="FLO37"/>
      <c r="FLP37"/>
      <c r="FLQ37"/>
      <c r="FLR37"/>
      <c r="FLS37"/>
      <c r="FLT37"/>
      <c r="FLU37"/>
      <c r="FLV37"/>
      <c r="FLW37"/>
      <c r="FLX37"/>
      <c r="FLY37"/>
      <c r="FLZ37"/>
      <c r="FMA37"/>
      <c r="FMB37"/>
      <c r="FMC37"/>
      <c r="FMD37"/>
      <c r="FME37"/>
      <c r="FMF37"/>
      <c r="FMG37"/>
      <c r="FMH37"/>
      <c r="FMI37"/>
      <c r="FMJ37"/>
      <c r="FMK37"/>
      <c r="FML37"/>
      <c r="FMM37"/>
      <c r="FMN37"/>
      <c r="FMO37"/>
      <c r="FMP37"/>
      <c r="FMQ37"/>
      <c r="FMR37"/>
      <c r="FMS37"/>
      <c r="FMT37"/>
      <c r="FMU37"/>
      <c r="FMV37"/>
      <c r="FMW37"/>
      <c r="FMX37"/>
      <c r="FMY37"/>
      <c r="FMZ37"/>
      <c r="FNA37"/>
      <c r="FNB37"/>
      <c r="FNC37"/>
      <c r="FND37"/>
      <c r="FNE37"/>
      <c r="FNF37"/>
      <c r="FNG37"/>
      <c r="FNH37"/>
      <c r="FNI37"/>
      <c r="FNJ37"/>
      <c r="FNK37"/>
      <c r="FNL37"/>
      <c r="FNM37"/>
      <c r="FNN37"/>
      <c r="FNO37"/>
      <c r="FNP37"/>
      <c r="FNQ37"/>
      <c r="FNR37"/>
      <c r="FNS37"/>
      <c r="FNT37"/>
      <c r="FNU37"/>
      <c r="FNV37"/>
      <c r="FNW37"/>
      <c r="FNX37"/>
      <c r="FNY37"/>
      <c r="FNZ37"/>
      <c r="FOA37"/>
      <c r="FOB37"/>
      <c r="FOC37"/>
      <c r="FOD37"/>
      <c r="FOE37"/>
      <c r="FOF37"/>
      <c r="FOG37"/>
      <c r="FOH37"/>
      <c r="FOI37"/>
      <c r="FOJ37"/>
      <c r="FOK37"/>
      <c r="FOL37"/>
      <c r="FOM37"/>
      <c r="FON37"/>
      <c r="FOO37"/>
      <c r="FOP37"/>
      <c r="FOQ37"/>
      <c r="FOR37"/>
      <c r="FOS37"/>
      <c r="FOT37"/>
      <c r="FOU37"/>
      <c r="FOV37"/>
      <c r="FOW37"/>
      <c r="FOX37"/>
      <c r="FOY37"/>
      <c r="FOZ37"/>
      <c r="FPA37"/>
      <c r="FPB37"/>
      <c r="FPC37"/>
      <c r="FPD37"/>
      <c r="FPE37"/>
      <c r="FPF37"/>
      <c r="FPG37"/>
      <c r="FPH37"/>
      <c r="FPI37"/>
      <c r="FPJ37"/>
      <c r="FPK37"/>
      <c r="FPL37"/>
      <c r="FPM37"/>
      <c r="FPN37"/>
      <c r="FPO37"/>
      <c r="FPP37"/>
      <c r="FPQ37"/>
      <c r="FPR37"/>
      <c r="FPS37"/>
      <c r="FPT37"/>
      <c r="FPU37"/>
      <c r="FPV37"/>
      <c r="FPW37"/>
      <c r="FPX37"/>
      <c r="FPY37"/>
      <c r="FPZ37"/>
      <c r="FQA37"/>
      <c r="FQB37"/>
      <c r="FQC37"/>
      <c r="FQD37"/>
      <c r="FQE37"/>
      <c r="FQF37"/>
      <c r="FQG37"/>
      <c r="FQH37"/>
      <c r="FQI37"/>
      <c r="FQJ37"/>
      <c r="FQK37"/>
      <c r="FQL37"/>
      <c r="FQM37"/>
      <c r="FQN37"/>
      <c r="FQO37"/>
      <c r="FQP37"/>
      <c r="FQQ37"/>
      <c r="FQR37"/>
      <c r="FQS37"/>
      <c r="FQT37"/>
      <c r="FQU37"/>
      <c r="FQV37"/>
      <c r="FQW37"/>
      <c r="FQX37"/>
      <c r="FQY37"/>
      <c r="FQZ37"/>
      <c r="FRA37"/>
      <c r="FRB37"/>
      <c r="FRC37"/>
      <c r="FRD37"/>
      <c r="FRE37"/>
      <c r="FRF37"/>
      <c r="FRG37"/>
      <c r="FRH37"/>
      <c r="FRI37"/>
      <c r="FRJ37"/>
      <c r="FRK37"/>
      <c r="FRL37"/>
      <c r="FRM37"/>
      <c r="FRN37"/>
      <c r="FRO37"/>
      <c r="FRP37"/>
      <c r="FRQ37"/>
      <c r="FRR37"/>
      <c r="FRS37"/>
      <c r="FRT37"/>
      <c r="FRU37"/>
      <c r="FRV37"/>
      <c r="FRW37"/>
      <c r="FRX37"/>
      <c r="FRY37"/>
      <c r="FRZ37"/>
      <c r="FSA37"/>
      <c r="FSB37"/>
      <c r="FSC37"/>
      <c r="FSD37"/>
      <c r="FSE37"/>
      <c r="FSF37"/>
      <c r="FSG37"/>
      <c r="FSH37"/>
      <c r="FSI37"/>
      <c r="FSJ37"/>
      <c r="FSK37"/>
      <c r="FSL37"/>
      <c r="FSM37"/>
      <c r="FSN37"/>
      <c r="FSO37"/>
      <c r="FSP37"/>
      <c r="FSQ37"/>
      <c r="FSR37"/>
      <c r="FSS37"/>
      <c r="FST37"/>
      <c r="FSU37"/>
      <c r="FSV37"/>
      <c r="FSW37"/>
      <c r="FSX37"/>
      <c r="FSY37"/>
      <c r="FSZ37"/>
      <c r="FTA37"/>
      <c r="FTB37"/>
      <c r="FTC37"/>
      <c r="FTD37"/>
      <c r="FTE37"/>
      <c r="FTF37"/>
      <c r="FTG37"/>
      <c r="FTH37"/>
      <c r="FTI37"/>
      <c r="FTJ37"/>
      <c r="FTK37"/>
      <c r="FTL37"/>
      <c r="FTM37"/>
      <c r="FTN37"/>
      <c r="FTO37"/>
      <c r="FTP37"/>
      <c r="FTQ37"/>
      <c r="FTR37"/>
      <c r="FTS37"/>
      <c r="FTT37"/>
      <c r="FTU37"/>
      <c r="FTV37"/>
      <c r="FTW37"/>
      <c r="FTX37"/>
      <c r="FTY37"/>
      <c r="FTZ37"/>
      <c r="FUA37"/>
      <c r="FUB37"/>
      <c r="FUC37"/>
      <c r="FUD37"/>
      <c r="FUE37"/>
      <c r="FUF37"/>
      <c r="FUG37"/>
      <c r="FUH37"/>
      <c r="FUI37"/>
      <c r="FUJ37"/>
      <c r="FUK37"/>
      <c r="FUL37"/>
      <c r="FUM37"/>
      <c r="FUN37"/>
      <c r="FUO37"/>
      <c r="FUP37"/>
      <c r="FUQ37"/>
      <c r="FUR37"/>
      <c r="FUS37"/>
      <c r="FUT37"/>
      <c r="FUU37"/>
      <c r="FUV37"/>
      <c r="FUW37"/>
      <c r="FUX37"/>
      <c r="FUY37"/>
      <c r="FUZ37"/>
      <c r="FVA37"/>
      <c r="FVB37"/>
      <c r="FVC37"/>
      <c r="FVD37"/>
      <c r="FVE37"/>
      <c r="FVF37"/>
      <c r="FVG37"/>
      <c r="FVH37"/>
      <c r="FVI37"/>
      <c r="FVJ37"/>
      <c r="FVK37"/>
      <c r="FVL37"/>
      <c r="FVM37"/>
      <c r="FVN37"/>
      <c r="FVO37"/>
      <c r="FVP37"/>
      <c r="FVQ37"/>
      <c r="FVR37"/>
      <c r="FVS37"/>
      <c r="FVT37"/>
      <c r="FVU37"/>
      <c r="FVV37"/>
      <c r="FVW37"/>
      <c r="FVX37"/>
      <c r="FVY37"/>
      <c r="FVZ37"/>
      <c r="FWA37"/>
      <c r="FWB37"/>
      <c r="FWC37"/>
      <c r="FWD37"/>
      <c r="FWE37"/>
      <c r="FWF37"/>
      <c r="FWG37"/>
      <c r="FWH37"/>
      <c r="FWI37"/>
      <c r="FWJ37"/>
      <c r="FWK37"/>
      <c r="FWL37"/>
      <c r="FWM37"/>
      <c r="FWN37"/>
      <c r="FWO37"/>
      <c r="FWP37"/>
      <c r="FWQ37"/>
      <c r="FWR37"/>
      <c r="FWS37"/>
      <c r="FWT37"/>
      <c r="FWU37"/>
      <c r="FWV37"/>
      <c r="FWW37"/>
      <c r="FWX37"/>
      <c r="FWY37"/>
      <c r="FWZ37"/>
      <c r="FXA37"/>
      <c r="FXB37"/>
      <c r="FXC37"/>
      <c r="FXD37"/>
      <c r="FXE37"/>
      <c r="FXF37"/>
      <c r="FXG37"/>
      <c r="FXH37"/>
      <c r="FXI37"/>
      <c r="FXJ37"/>
      <c r="FXK37"/>
      <c r="FXL37"/>
      <c r="FXM37"/>
      <c r="FXN37"/>
      <c r="FXO37"/>
      <c r="FXP37"/>
      <c r="FXQ37"/>
      <c r="FXR37"/>
      <c r="FXS37"/>
      <c r="FXT37"/>
      <c r="FXU37"/>
      <c r="FXV37"/>
      <c r="FXW37"/>
      <c r="FXX37"/>
      <c r="FXY37"/>
      <c r="FXZ37"/>
      <c r="FYA37"/>
      <c r="FYB37"/>
      <c r="FYC37"/>
      <c r="FYD37"/>
      <c r="FYE37"/>
      <c r="FYF37"/>
      <c r="FYG37"/>
      <c r="FYH37"/>
      <c r="FYI37"/>
      <c r="FYJ37"/>
      <c r="FYK37"/>
      <c r="FYL37"/>
      <c r="FYM37"/>
      <c r="FYN37"/>
      <c r="FYO37"/>
      <c r="FYP37"/>
      <c r="FYQ37"/>
      <c r="FYR37"/>
      <c r="FYS37"/>
      <c r="FYT37"/>
      <c r="FYU37"/>
      <c r="FYV37"/>
      <c r="FYW37"/>
      <c r="FYX37"/>
      <c r="FYY37"/>
      <c r="FYZ37"/>
      <c r="FZA37"/>
      <c r="FZB37"/>
      <c r="FZC37"/>
      <c r="FZD37"/>
      <c r="FZE37"/>
      <c r="FZF37"/>
      <c r="FZG37"/>
      <c r="FZH37"/>
      <c r="FZI37"/>
      <c r="FZJ37"/>
      <c r="FZK37"/>
      <c r="FZL37"/>
      <c r="FZM37"/>
      <c r="FZN37"/>
      <c r="FZO37"/>
      <c r="FZP37"/>
      <c r="FZQ37"/>
      <c r="FZR37"/>
      <c r="FZS37"/>
      <c r="FZT37"/>
      <c r="FZU37"/>
      <c r="FZV37"/>
      <c r="FZW37"/>
      <c r="FZX37"/>
      <c r="FZY37"/>
      <c r="FZZ37"/>
      <c r="GAA37"/>
      <c r="GAB37"/>
      <c r="GAC37"/>
      <c r="GAD37"/>
      <c r="GAE37"/>
      <c r="GAF37"/>
      <c r="GAG37"/>
      <c r="GAH37"/>
      <c r="GAI37"/>
      <c r="GAJ37"/>
      <c r="GAK37"/>
      <c r="GAL37"/>
      <c r="GAM37"/>
      <c r="GAN37"/>
      <c r="GAO37"/>
      <c r="GAP37"/>
      <c r="GAQ37"/>
      <c r="GAR37"/>
      <c r="GAS37"/>
      <c r="GAT37"/>
      <c r="GAU37"/>
      <c r="GAV37"/>
      <c r="GAW37"/>
      <c r="GAX37"/>
      <c r="GAY37"/>
      <c r="GAZ37"/>
      <c r="GBA37"/>
      <c r="GBB37"/>
      <c r="GBC37"/>
      <c r="GBD37"/>
      <c r="GBE37"/>
      <c r="GBF37"/>
      <c r="GBG37"/>
      <c r="GBH37"/>
      <c r="GBI37"/>
      <c r="GBJ37"/>
      <c r="GBK37"/>
      <c r="GBL37"/>
      <c r="GBM37"/>
      <c r="GBN37"/>
      <c r="GBO37"/>
      <c r="GBP37"/>
      <c r="GBQ37"/>
      <c r="GBR37"/>
      <c r="GBS37"/>
      <c r="GBT37"/>
      <c r="GBU37"/>
      <c r="GBV37"/>
      <c r="GBW37"/>
      <c r="GBX37"/>
      <c r="GBY37"/>
      <c r="GBZ37"/>
      <c r="GCA37"/>
      <c r="GCB37"/>
      <c r="GCC37"/>
      <c r="GCD37"/>
      <c r="GCE37"/>
      <c r="GCF37"/>
      <c r="GCG37"/>
      <c r="GCH37"/>
      <c r="GCI37"/>
      <c r="GCJ37"/>
      <c r="GCK37"/>
      <c r="GCL37"/>
      <c r="GCM37"/>
      <c r="GCN37"/>
      <c r="GCO37"/>
      <c r="GCP37"/>
      <c r="GCQ37"/>
      <c r="GCR37"/>
      <c r="GCS37"/>
      <c r="GCT37"/>
      <c r="GCU37"/>
      <c r="GCV37"/>
      <c r="GCW37"/>
      <c r="GCX37"/>
      <c r="GCY37"/>
      <c r="GCZ37"/>
      <c r="GDA37"/>
      <c r="GDB37"/>
      <c r="GDC37"/>
      <c r="GDD37"/>
      <c r="GDE37"/>
      <c r="GDF37"/>
      <c r="GDG37"/>
      <c r="GDH37"/>
      <c r="GDI37"/>
      <c r="GDJ37"/>
      <c r="GDK37"/>
      <c r="GDL37"/>
      <c r="GDM37"/>
      <c r="GDN37"/>
      <c r="GDO37"/>
      <c r="GDP37"/>
      <c r="GDQ37"/>
      <c r="GDR37"/>
      <c r="GDS37"/>
      <c r="GDT37"/>
      <c r="GDU37"/>
      <c r="GDV37"/>
      <c r="GDW37"/>
      <c r="GDX37"/>
      <c r="GDY37"/>
      <c r="GDZ37"/>
      <c r="GEA37"/>
      <c r="GEB37"/>
      <c r="GEC37"/>
      <c r="GED37"/>
      <c r="GEE37"/>
      <c r="GEF37"/>
      <c r="GEG37"/>
      <c r="GEH37"/>
      <c r="GEI37"/>
      <c r="GEJ37"/>
      <c r="GEK37"/>
      <c r="GEL37"/>
      <c r="GEM37"/>
      <c r="GEN37"/>
      <c r="GEO37"/>
      <c r="GEP37"/>
      <c r="GEQ37"/>
      <c r="GER37"/>
      <c r="GES37"/>
      <c r="GET37"/>
      <c r="GEU37"/>
      <c r="GEV37"/>
      <c r="GEW37"/>
      <c r="GEX37"/>
      <c r="GEY37"/>
      <c r="GEZ37"/>
      <c r="GFA37"/>
      <c r="GFB37"/>
      <c r="GFC37"/>
      <c r="GFD37"/>
      <c r="GFE37"/>
      <c r="GFF37"/>
      <c r="GFG37"/>
      <c r="GFH37"/>
      <c r="GFI37"/>
      <c r="GFJ37"/>
      <c r="GFK37"/>
      <c r="GFL37"/>
      <c r="GFM37"/>
      <c r="GFN37"/>
      <c r="GFO37"/>
      <c r="GFP37"/>
      <c r="GFQ37"/>
      <c r="GFR37"/>
      <c r="GFS37"/>
      <c r="GFT37"/>
      <c r="GFU37"/>
      <c r="GFV37"/>
      <c r="GFW37"/>
      <c r="GFX37"/>
      <c r="GFY37"/>
      <c r="GFZ37"/>
      <c r="GGA37"/>
      <c r="GGB37"/>
      <c r="GGC37"/>
      <c r="GGD37"/>
      <c r="GGE37"/>
      <c r="GGF37"/>
      <c r="GGG37"/>
      <c r="GGH37"/>
      <c r="GGI37"/>
      <c r="GGJ37"/>
      <c r="GGK37"/>
      <c r="GGL37"/>
      <c r="GGM37"/>
      <c r="GGN37"/>
      <c r="GGO37"/>
      <c r="GGP37"/>
      <c r="GGQ37"/>
      <c r="GGR37"/>
      <c r="GGS37"/>
      <c r="GGT37"/>
      <c r="GGU37"/>
      <c r="GGV37"/>
      <c r="GGW37"/>
      <c r="GGX37"/>
      <c r="GGY37"/>
      <c r="GGZ37"/>
      <c r="GHA37"/>
      <c r="GHB37"/>
      <c r="GHC37"/>
      <c r="GHD37"/>
      <c r="GHE37"/>
      <c r="GHF37"/>
      <c r="GHG37"/>
      <c r="GHH37"/>
      <c r="GHI37"/>
      <c r="GHJ37"/>
      <c r="GHK37"/>
      <c r="GHL37"/>
      <c r="GHM37"/>
      <c r="GHN37"/>
      <c r="GHO37"/>
      <c r="GHP37"/>
      <c r="GHQ37"/>
      <c r="GHR37"/>
      <c r="GHS37"/>
      <c r="GHT37"/>
      <c r="GHU37"/>
      <c r="GHV37"/>
      <c r="GHW37"/>
      <c r="GHX37"/>
      <c r="GHY37"/>
      <c r="GHZ37"/>
      <c r="GIA37"/>
      <c r="GIB37"/>
      <c r="GIC37"/>
      <c r="GID37"/>
      <c r="GIE37"/>
      <c r="GIF37"/>
      <c r="GIG37"/>
      <c r="GIH37"/>
      <c r="GII37"/>
      <c r="GIJ37"/>
      <c r="GIK37"/>
      <c r="GIL37"/>
      <c r="GIM37"/>
      <c r="GIN37"/>
      <c r="GIO37"/>
      <c r="GIP37"/>
      <c r="GIQ37"/>
      <c r="GIR37"/>
      <c r="GIS37"/>
      <c r="GIT37"/>
      <c r="GIU37"/>
      <c r="GIV37"/>
      <c r="GIW37"/>
      <c r="GIX37"/>
      <c r="GIY37"/>
      <c r="GIZ37"/>
      <c r="GJA37"/>
      <c r="GJB37"/>
      <c r="GJC37"/>
      <c r="GJD37"/>
      <c r="GJE37"/>
      <c r="GJF37"/>
      <c r="GJG37"/>
      <c r="GJH37"/>
      <c r="GJI37"/>
      <c r="GJJ37"/>
      <c r="GJK37"/>
      <c r="GJL37"/>
      <c r="GJM37"/>
      <c r="GJN37"/>
      <c r="GJO37"/>
      <c r="GJP37"/>
      <c r="GJQ37"/>
      <c r="GJR37"/>
      <c r="GJS37"/>
      <c r="GJT37"/>
      <c r="GJU37"/>
      <c r="GJV37"/>
      <c r="GJW37"/>
      <c r="GJX37"/>
      <c r="GJY37"/>
      <c r="GJZ37"/>
      <c r="GKA37"/>
      <c r="GKB37"/>
      <c r="GKC37"/>
      <c r="GKD37"/>
      <c r="GKE37"/>
      <c r="GKF37"/>
      <c r="GKG37"/>
      <c r="GKH37"/>
      <c r="GKI37"/>
      <c r="GKJ37"/>
      <c r="GKK37"/>
      <c r="GKL37"/>
      <c r="GKM37"/>
      <c r="GKN37"/>
      <c r="GKO37"/>
      <c r="GKP37"/>
      <c r="GKQ37"/>
      <c r="GKR37"/>
      <c r="GKS37"/>
      <c r="GKT37"/>
      <c r="GKU37"/>
      <c r="GKV37"/>
      <c r="GKW37"/>
      <c r="GKX37"/>
      <c r="GKY37"/>
      <c r="GKZ37"/>
      <c r="GLA37"/>
      <c r="GLB37"/>
      <c r="GLC37"/>
      <c r="GLD37"/>
      <c r="GLE37"/>
      <c r="GLF37"/>
      <c r="GLG37"/>
      <c r="GLH37"/>
      <c r="GLI37"/>
      <c r="GLJ37"/>
      <c r="GLK37"/>
      <c r="GLL37"/>
      <c r="GLM37"/>
      <c r="GLN37"/>
      <c r="GLO37"/>
      <c r="GLP37"/>
      <c r="GLQ37"/>
      <c r="GLR37"/>
      <c r="GLS37"/>
      <c r="GLT37"/>
      <c r="GLU37"/>
      <c r="GLV37"/>
      <c r="GLW37"/>
      <c r="GLX37"/>
      <c r="GLY37"/>
      <c r="GLZ37"/>
      <c r="GMA37"/>
      <c r="GMB37"/>
      <c r="GMC37"/>
      <c r="GMD37"/>
      <c r="GME37"/>
      <c r="GMF37"/>
      <c r="GMG37"/>
      <c r="GMH37"/>
      <c r="GMI37"/>
      <c r="GMJ37"/>
      <c r="GMK37"/>
      <c r="GML37"/>
      <c r="GMM37"/>
      <c r="GMN37"/>
      <c r="GMO37"/>
      <c r="GMP37"/>
      <c r="GMQ37"/>
      <c r="GMR37"/>
      <c r="GMS37"/>
      <c r="GMT37"/>
      <c r="GMU37"/>
      <c r="GMV37"/>
      <c r="GMW37"/>
      <c r="GMX37"/>
      <c r="GMY37"/>
      <c r="GMZ37"/>
      <c r="GNA37"/>
      <c r="GNB37"/>
      <c r="GNC37"/>
      <c r="GND37"/>
      <c r="GNE37"/>
      <c r="GNF37"/>
      <c r="GNG37"/>
      <c r="GNH37"/>
      <c r="GNI37"/>
      <c r="GNJ37"/>
      <c r="GNK37"/>
      <c r="GNL37"/>
      <c r="GNM37"/>
      <c r="GNN37"/>
      <c r="GNO37"/>
      <c r="GNP37"/>
      <c r="GNQ37"/>
      <c r="GNR37"/>
      <c r="GNS37"/>
      <c r="GNT37"/>
      <c r="GNU37"/>
      <c r="GNV37"/>
      <c r="GNW37"/>
      <c r="GNX37"/>
      <c r="GNY37"/>
      <c r="GNZ37"/>
      <c r="GOA37"/>
      <c r="GOB37"/>
      <c r="GOC37"/>
      <c r="GOD37"/>
      <c r="GOE37"/>
      <c r="GOF37"/>
      <c r="GOG37"/>
      <c r="GOH37"/>
      <c r="GOI37"/>
      <c r="GOJ37"/>
      <c r="GOK37"/>
      <c r="GOL37"/>
      <c r="GOM37"/>
      <c r="GON37"/>
      <c r="GOO37"/>
      <c r="GOP37"/>
      <c r="GOQ37"/>
      <c r="GOR37"/>
      <c r="GOS37"/>
      <c r="GOT37"/>
      <c r="GOU37"/>
      <c r="GOV37"/>
      <c r="GOW37"/>
      <c r="GOX37"/>
      <c r="GOY37"/>
      <c r="GOZ37"/>
      <c r="GPA37"/>
      <c r="GPB37"/>
      <c r="GPC37"/>
      <c r="GPD37"/>
      <c r="GPE37"/>
      <c r="GPF37"/>
      <c r="GPG37"/>
      <c r="GPH37"/>
      <c r="GPI37"/>
      <c r="GPJ37"/>
      <c r="GPK37"/>
      <c r="GPL37"/>
      <c r="GPM37"/>
      <c r="GPN37"/>
      <c r="GPO37"/>
      <c r="GPP37"/>
      <c r="GPQ37"/>
      <c r="GPR37"/>
      <c r="GPS37"/>
      <c r="GPT37"/>
      <c r="GPU37"/>
      <c r="GPV37"/>
      <c r="GPW37"/>
      <c r="GPX37"/>
      <c r="GPY37"/>
      <c r="GPZ37"/>
      <c r="GQA37"/>
      <c r="GQB37"/>
      <c r="GQC37"/>
      <c r="GQD37"/>
      <c r="GQE37"/>
      <c r="GQF37"/>
      <c r="GQG37"/>
      <c r="GQH37"/>
      <c r="GQI37"/>
      <c r="GQJ37"/>
      <c r="GQK37"/>
      <c r="GQL37"/>
      <c r="GQM37"/>
      <c r="GQN37"/>
      <c r="GQO37"/>
      <c r="GQP37"/>
      <c r="GQQ37"/>
      <c r="GQR37"/>
      <c r="GQS37"/>
      <c r="GQT37"/>
      <c r="GQU37"/>
      <c r="GQV37"/>
      <c r="GQW37"/>
      <c r="GQX37"/>
      <c r="GQY37"/>
      <c r="GQZ37"/>
      <c r="GRA37"/>
      <c r="GRB37"/>
      <c r="GRC37"/>
      <c r="GRD37"/>
      <c r="GRE37"/>
      <c r="GRF37"/>
      <c r="GRG37"/>
      <c r="GRH37"/>
      <c r="GRI37"/>
      <c r="GRJ37"/>
      <c r="GRK37"/>
      <c r="GRL37"/>
      <c r="GRM37"/>
      <c r="GRN37"/>
      <c r="GRO37"/>
      <c r="GRP37"/>
      <c r="GRQ37"/>
      <c r="GRR37"/>
      <c r="GRS37"/>
      <c r="GRT37"/>
      <c r="GRU37"/>
      <c r="GRV37"/>
      <c r="GRW37"/>
      <c r="GRX37"/>
      <c r="GRY37"/>
      <c r="GRZ37"/>
      <c r="GSA37"/>
      <c r="GSB37"/>
      <c r="GSC37"/>
      <c r="GSD37"/>
      <c r="GSE37"/>
      <c r="GSF37"/>
      <c r="GSG37"/>
      <c r="GSH37"/>
      <c r="GSI37"/>
      <c r="GSJ37"/>
      <c r="GSK37"/>
      <c r="GSL37"/>
      <c r="GSM37"/>
      <c r="GSN37"/>
      <c r="GSO37"/>
      <c r="GSP37"/>
      <c r="GSQ37"/>
      <c r="GSR37"/>
      <c r="GSS37"/>
      <c r="GST37"/>
      <c r="GSU37"/>
      <c r="GSV37"/>
      <c r="GSW37"/>
      <c r="GSX37"/>
      <c r="GSY37"/>
      <c r="GSZ37"/>
      <c r="GTA37"/>
      <c r="GTB37"/>
      <c r="GTC37"/>
      <c r="GTD37"/>
      <c r="GTE37"/>
      <c r="GTF37"/>
      <c r="GTG37"/>
      <c r="GTH37"/>
      <c r="GTI37"/>
      <c r="GTJ37"/>
      <c r="GTK37"/>
      <c r="GTL37"/>
      <c r="GTM37"/>
      <c r="GTN37"/>
      <c r="GTO37"/>
      <c r="GTP37"/>
      <c r="GTQ37"/>
      <c r="GTR37"/>
      <c r="GTS37"/>
      <c r="GTT37"/>
      <c r="GTU37"/>
      <c r="GTV37"/>
      <c r="GTW37"/>
      <c r="GTX37"/>
      <c r="GTY37"/>
      <c r="GTZ37"/>
      <c r="GUA37"/>
      <c r="GUB37"/>
      <c r="GUC37"/>
      <c r="GUD37"/>
      <c r="GUE37"/>
      <c r="GUF37"/>
      <c r="GUG37"/>
      <c r="GUH37"/>
      <c r="GUI37"/>
      <c r="GUJ37"/>
      <c r="GUK37"/>
      <c r="GUL37"/>
      <c r="GUM37"/>
      <c r="GUN37"/>
      <c r="GUO37"/>
      <c r="GUP37"/>
      <c r="GUQ37"/>
      <c r="GUR37"/>
      <c r="GUS37"/>
      <c r="GUT37"/>
      <c r="GUU37"/>
      <c r="GUV37"/>
      <c r="GUW37"/>
      <c r="GUX37"/>
      <c r="GUY37"/>
      <c r="GUZ37"/>
      <c r="GVA37"/>
      <c r="GVB37"/>
      <c r="GVC37"/>
      <c r="GVD37"/>
      <c r="GVE37"/>
      <c r="GVF37"/>
      <c r="GVG37"/>
      <c r="GVH37"/>
      <c r="GVI37"/>
      <c r="GVJ37"/>
      <c r="GVK37"/>
      <c r="GVL37"/>
      <c r="GVM37"/>
      <c r="GVN37"/>
      <c r="GVO37"/>
      <c r="GVP37"/>
      <c r="GVQ37"/>
      <c r="GVR37"/>
      <c r="GVS37"/>
      <c r="GVT37"/>
      <c r="GVU37"/>
      <c r="GVV37"/>
      <c r="GVW37"/>
      <c r="GVX37"/>
      <c r="GVY37"/>
      <c r="GVZ37"/>
      <c r="GWA37"/>
      <c r="GWB37"/>
      <c r="GWC37"/>
      <c r="GWD37"/>
      <c r="GWE37"/>
      <c r="GWF37"/>
      <c r="GWG37"/>
      <c r="GWH37"/>
      <c r="GWI37"/>
      <c r="GWJ37"/>
      <c r="GWK37"/>
      <c r="GWL37"/>
      <c r="GWM37"/>
      <c r="GWN37"/>
      <c r="GWO37"/>
      <c r="GWP37"/>
      <c r="GWQ37"/>
      <c r="GWR37"/>
      <c r="GWS37"/>
      <c r="GWT37"/>
      <c r="GWU37"/>
      <c r="GWV37"/>
      <c r="GWW37"/>
      <c r="GWX37"/>
      <c r="GWY37"/>
      <c r="GWZ37"/>
      <c r="GXA37"/>
      <c r="GXB37"/>
      <c r="GXC37"/>
      <c r="GXD37"/>
      <c r="GXE37"/>
      <c r="GXF37"/>
      <c r="GXG37"/>
      <c r="GXH37"/>
      <c r="GXI37"/>
      <c r="GXJ37"/>
      <c r="GXK37"/>
      <c r="GXL37"/>
      <c r="GXM37"/>
      <c r="GXN37"/>
      <c r="GXO37"/>
      <c r="GXP37"/>
      <c r="GXQ37"/>
      <c r="GXR37"/>
      <c r="GXS37"/>
      <c r="GXT37"/>
      <c r="GXU37"/>
      <c r="GXV37"/>
      <c r="GXW37"/>
      <c r="GXX37"/>
      <c r="GXY37"/>
      <c r="GXZ37"/>
      <c r="GYA37"/>
      <c r="GYB37"/>
      <c r="GYC37"/>
      <c r="GYD37"/>
      <c r="GYE37"/>
      <c r="GYF37"/>
      <c r="GYG37"/>
      <c r="GYH37"/>
      <c r="GYI37"/>
      <c r="GYJ37"/>
      <c r="GYK37"/>
      <c r="GYL37"/>
      <c r="GYM37"/>
      <c r="GYN37"/>
      <c r="GYO37"/>
      <c r="GYP37"/>
      <c r="GYQ37"/>
      <c r="GYR37"/>
      <c r="GYS37"/>
      <c r="GYT37"/>
      <c r="GYU37"/>
      <c r="GYV37"/>
      <c r="GYW37"/>
      <c r="GYX37"/>
      <c r="GYY37"/>
      <c r="GYZ37"/>
      <c r="GZA37"/>
      <c r="GZB37"/>
      <c r="GZC37"/>
      <c r="GZD37"/>
      <c r="GZE37"/>
      <c r="GZF37"/>
      <c r="GZG37"/>
      <c r="GZH37"/>
      <c r="GZI37"/>
      <c r="GZJ37"/>
      <c r="GZK37"/>
      <c r="GZL37"/>
      <c r="GZM37"/>
      <c r="GZN37"/>
      <c r="GZO37"/>
      <c r="GZP37"/>
      <c r="GZQ37"/>
      <c r="GZR37"/>
      <c r="GZS37"/>
      <c r="GZT37"/>
      <c r="GZU37"/>
      <c r="GZV37"/>
      <c r="GZW37"/>
      <c r="GZX37"/>
      <c r="GZY37"/>
      <c r="GZZ37"/>
      <c r="HAA37"/>
      <c r="HAB37"/>
      <c r="HAC37"/>
      <c r="HAD37"/>
      <c r="HAE37"/>
      <c r="HAF37"/>
      <c r="HAG37"/>
      <c r="HAH37"/>
      <c r="HAI37"/>
      <c r="HAJ37"/>
      <c r="HAK37"/>
      <c r="HAL37"/>
      <c r="HAM37"/>
      <c r="HAN37"/>
      <c r="HAO37"/>
      <c r="HAP37"/>
      <c r="HAQ37"/>
      <c r="HAR37"/>
      <c r="HAS37"/>
      <c r="HAT37"/>
      <c r="HAU37"/>
      <c r="HAV37"/>
      <c r="HAW37"/>
      <c r="HAX37"/>
      <c r="HAY37"/>
      <c r="HAZ37"/>
      <c r="HBA37"/>
      <c r="HBB37"/>
      <c r="HBC37"/>
      <c r="HBD37"/>
      <c r="HBE37"/>
      <c r="HBF37"/>
      <c r="HBG37"/>
      <c r="HBH37"/>
      <c r="HBI37"/>
      <c r="HBJ37"/>
      <c r="HBK37"/>
      <c r="HBL37"/>
      <c r="HBM37"/>
      <c r="HBN37"/>
      <c r="HBO37"/>
      <c r="HBP37"/>
      <c r="HBQ37"/>
      <c r="HBR37"/>
      <c r="HBS37"/>
      <c r="HBT37"/>
      <c r="HBU37"/>
      <c r="HBV37"/>
      <c r="HBW37"/>
      <c r="HBX37"/>
      <c r="HBY37"/>
      <c r="HBZ37"/>
      <c r="HCA37"/>
      <c r="HCB37"/>
      <c r="HCC37"/>
      <c r="HCD37"/>
      <c r="HCE37"/>
      <c r="HCF37"/>
      <c r="HCG37"/>
      <c r="HCH37"/>
      <c r="HCI37"/>
      <c r="HCJ37"/>
      <c r="HCK37"/>
      <c r="HCL37"/>
      <c r="HCM37"/>
      <c r="HCN37"/>
      <c r="HCO37"/>
      <c r="HCP37"/>
      <c r="HCQ37"/>
      <c r="HCR37"/>
      <c r="HCS37"/>
      <c r="HCT37"/>
      <c r="HCU37"/>
      <c r="HCV37"/>
      <c r="HCW37"/>
      <c r="HCX37"/>
      <c r="HCY37"/>
      <c r="HCZ37"/>
      <c r="HDA37"/>
      <c r="HDB37"/>
      <c r="HDC37"/>
      <c r="HDD37"/>
      <c r="HDE37"/>
      <c r="HDF37"/>
      <c r="HDG37"/>
      <c r="HDH37"/>
      <c r="HDI37"/>
      <c r="HDJ37"/>
      <c r="HDK37"/>
      <c r="HDL37"/>
      <c r="HDM37"/>
      <c r="HDN37"/>
      <c r="HDO37"/>
      <c r="HDP37"/>
      <c r="HDQ37"/>
      <c r="HDR37"/>
      <c r="HDS37"/>
      <c r="HDT37"/>
      <c r="HDU37"/>
      <c r="HDV37"/>
      <c r="HDW37"/>
      <c r="HDX37"/>
      <c r="HDY37"/>
      <c r="HDZ37"/>
      <c r="HEA37"/>
      <c r="HEB37"/>
      <c r="HEC37"/>
      <c r="HED37"/>
      <c r="HEE37"/>
      <c r="HEF37"/>
      <c r="HEG37"/>
      <c r="HEH37"/>
      <c r="HEI37"/>
      <c r="HEJ37"/>
      <c r="HEK37"/>
      <c r="HEL37"/>
      <c r="HEM37"/>
      <c r="HEN37"/>
      <c r="HEO37"/>
      <c r="HEP37"/>
      <c r="HEQ37"/>
      <c r="HER37"/>
      <c r="HES37"/>
      <c r="HET37"/>
      <c r="HEU37"/>
      <c r="HEV37"/>
      <c r="HEW37"/>
      <c r="HEX37"/>
      <c r="HEY37"/>
      <c r="HEZ37"/>
      <c r="HFA37"/>
      <c r="HFB37"/>
      <c r="HFC37"/>
      <c r="HFD37"/>
      <c r="HFE37"/>
      <c r="HFF37"/>
      <c r="HFG37"/>
      <c r="HFH37"/>
      <c r="HFI37"/>
      <c r="HFJ37"/>
      <c r="HFK37"/>
      <c r="HFL37"/>
      <c r="HFM37"/>
      <c r="HFN37"/>
      <c r="HFO37"/>
      <c r="HFP37"/>
      <c r="HFQ37"/>
      <c r="HFR37"/>
      <c r="HFS37"/>
      <c r="HFT37"/>
      <c r="HFU37"/>
      <c r="HFV37"/>
      <c r="HFW37"/>
      <c r="HFX37"/>
      <c r="HFY37"/>
      <c r="HFZ37"/>
      <c r="HGA37"/>
      <c r="HGB37"/>
      <c r="HGC37"/>
      <c r="HGD37"/>
      <c r="HGE37"/>
      <c r="HGF37"/>
      <c r="HGG37"/>
      <c r="HGH37"/>
      <c r="HGI37"/>
      <c r="HGJ37"/>
      <c r="HGK37"/>
      <c r="HGL37"/>
      <c r="HGM37"/>
      <c r="HGN37"/>
      <c r="HGO37"/>
      <c r="HGP37"/>
      <c r="HGQ37"/>
      <c r="HGR37"/>
      <c r="HGS37"/>
      <c r="HGT37"/>
      <c r="HGU37"/>
      <c r="HGV37"/>
      <c r="HGW37"/>
      <c r="HGX37"/>
      <c r="HGY37"/>
      <c r="HGZ37"/>
      <c r="HHA37"/>
      <c r="HHB37"/>
      <c r="HHC37"/>
      <c r="HHD37"/>
      <c r="HHE37"/>
      <c r="HHF37"/>
      <c r="HHG37"/>
      <c r="HHH37"/>
      <c r="HHI37"/>
      <c r="HHJ37"/>
      <c r="HHK37"/>
      <c r="HHL37"/>
      <c r="HHM37"/>
      <c r="HHN37"/>
      <c r="HHO37"/>
      <c r="HHP37"/>
      <c r="HHQ37"/>
      <c r="HHR37"/>
      <c r="HHS37"/>
      <c r="HHT37"/>
      <c r="HHU37"/>
      <c r="HHV37"/>
      <c r="HHW37"/>
      <c r="HHX37"/>
      <c r="HHY37"/>
      <c r="HHZ37"/>
      <c r="HIA37"/>
      <c r="HIB37"/>
      <c r="HIC37"/>
      <c r="HID37"/>
      <c r="HIE37"/>
      <c r="HIF37"/>
      <c r="HIG37"/>
      <c r="HIH37"/>
      <c r="HII37"/>
      <c r="HIJ37"/>
      <c r="HIK37"/>
      <c r="HIL37"/>
      <c r="HIM37"/>
      <c r="HIN37"/>
      <c r="HIO37"/>
      <c r="HIP37"/>
      <c r="HIQ37"/>
      <c r="HIR37"/>
      <c r="HIS37"/>
      <c r="HIT37"/>
      <c r="HIU37"/>
      <c r="HIV37"/>
      <c r="HIW37"/>
      <c r="HIX37"/>
      <c r="HIY37"/>
      <c r="HIZ37"/>
      <c r="HJA37"/>
      <c r="HJB37"/>
      <c r="HJC37"/>
      <c r="HJD37"/>
      <c r="HJE37"/>
      <c r="HJF37"/>
      <c r="HJG37"/>
      <c r="HJH37"/>
      <c r="HJI37"/>
      <c r="HJJ37"/>
      <c r="HJK37"/>
      <c r="HJL37"/>
      <c r="HJM37"/>
      <c r="HJN37"/>
      <c r="HJO37"/>
      <c r="HJP37"/>
      <c r="HJQ37"/>
      <c r="HJR37"/>
      <c r="HJS37"/>
      <c r="HJT37"/>
    </row>
    <row r="38" spans="1:5688" x14ac:dyDescent="0.45">
      <c r="A38"/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  <c r="AMK38"/>
      <c r="AML38"/>
      <c r="AMM38"/>
      <c r="AMN38"/>
      <c r="AMO38"/>
      <c r="AMP38"/>
      <c r="AMQ38"/>
      <c r="AMR38"/>
      <c r="AMS38"/>
      <c r="AMT38"/>
      <c r="AMU38"/>
      <c r="AMV38"/>
      <c r="AMW38"/>
      <c r="AMX38"/>
      <c r="AMY38"/>
      <c r="AMZ38"/>
      <c r="ANA38"/>
      <c r="ANB38"/>
      <c r="ANC38"/>
      <c r="AND38"/>
      <c r="ANE38"/>
      <c r="ANF38"/>
      <c r="ANG38"/>
      <c r="ANH38"/>
      <c r="ANI38"/>
      <c r="ANJ38"/>
      <c r="ANK38"/>
      <c r="ANL38"/>
      <c r="ANM38"/>
      <c r="ANN38"/>
      <c r="ANO38"/>
      <c r="ANP38"/>
      <c r="ANQ38"/>
      <c r="ANR38"/>
      <c r="ANS38"/>
      <c r="ANT38"/>
      <c r="ANU38"/>
      <c r="ANV38"/>
      <c r="ANW38"/>
      <c r="ANX38"/>
      <c r="ANY38"/>
      <c r="ANZ38"/>
      <c r="AOA38"/>
      <c r="AOB38"/>
      <c r="AOC38"/>
      <c r="AOD38"/>
      <c r="AOE38"/>
      <c r="AOF38"/>
      <c r="AOG38"/>
      <c r="AOH38"/>
      <c r="AOI38"/>
      <c r="AOJ38"/>
      <c r="AOK38"/>
      <c r="AOL38"/>
      <c r="AOM38"/>
      <c r="AON38"/>
      <c r="AOO38"/>
      <c r="AOP38"/>
      <c r="AOQ38"/>
      <c r="AOR38"/>
      <c r="AOS38"/>
      <c r="AOT38"/>
      <c r="AOU38"/>
      <c r="AOV38"/>
      <c r="AOW38"/>
      <c r="AOX38"/>
      <c r="AOY38"/>
      <c r="AOZ38"/>
      <c r="APA38"/>
      <c r="APB38"/>
      <c r="APC38"/>
      <c r="APD38"/>
      <c r="APE38"/>
      <c r="APF38"/>
      <c r="APG38"/>
      <c r="APH38"/>
      <c r="API38"/>
      <c r="APJ38"/>
      <c r="APK38"/>
      <c r="APL38"/>
      <c r="APM38"/>
      <c r="APN38"/>
      <c r="APO38"/>
      <c r="APP38"/>
      <c r="APQ38"/>
      <c r="APR38"/>
      <c r="APS38"/>
      <c r="APT38"/>
      <c r="APU38"/>
      <c r="APV38"/>
      <c r="APW38"/>
      <c r="APX38"/>
      <c r="APY38"/>
      <c r="APZ38"/>
      <c r="AQA38"/>
      <c r="AQB38"/>
      <c r="AQC38"/>
      <c r="AQD38"/>
      <c r="AQE38"/>
      <c r="AQF38"/>
      <c r="AQG38"/>
      <c r="AQH38"/>
      <c r="AQI38"/>
      <c r="AQJ38"/>
      <c r="AQK38"/>
      <c r="AQL38"/>
      <c r="AQM38"/>
      <c r="AQN38"/>
      <c r="AQO38"/>
      <c r="AQP38"/>
      <c r="AQQ38"/>
      <c r="AQR38"/>
      <c r="AQS38"/>
      <c r="AQT38"/>
      <c r="AQU38"/>
      <c r="AQV38"/>
      <c r="AQW38"/>
      <c r="AQX38"/>
      <c r="AQY38"/>
      <c r="AQZ38"/>
      <c r="ARA38"/>
      <c r="ARB38"/>
      <c r="ARC38"/>
      <c r="ARD38"/>
      <c r="ARE38"/>
      <c r="ARF38"/>
      <c r="ARG38"/>
      <c r="ARH38"/>
      <c r="ARI38"/>
      <c r="ARJ38"/>
      <c r="ARK38"/>
      <c r="ARL38"/>
      <c r="ARM38"/>
      <c r="ARN38"/>
      <c r="ARO38"/>
      <c r="ARP38"/>
      <c r="ARQ38"/>
      <c r="ARR38"/>
      <c r="ARS38"/>
      <c r="ART38"/>
      <c r="ARU38"/>
      <c r="ARV38"/>
      <c r="ARW38"/>
      <c r="ARX38"/>
      <c r="ARY38"/>
      <c r="ARZ38"/>
      <c r="ASA38"/>
      <c r="ASB38"/>
      <c r="ASC38"/>
      <c r="ASD38"/>
      <c r="ASE38"/>
      <c r="ASF38"/>
      <c r="ASG38"/>
      <c r="ASH38"/>
      <c r="ASI38"/>
      <c r="ASJ38"/>
      <c r="ASK38"/>
      <c r="ASL38"/>
      <c r="ASM38"/>
      <c r="ASN38"/>
      <c r="ASO38"/>
      <c r="ASP38"/>
      <c r="ASQ38"/>
      <c r="ASR38"/>
      <c r="ASS38"/>
      <c r="AST38"/>
      <c r="ASU38"/>
      <c r="ASV38"/>
      <c r="ASW38"/>
      <c r="ASX38"/>
      <c r="ASY38"/>
      <c r="ASZ38"/>
      <c r="ATA38"/>
      <c r="ATB38"/>
      <c r="ATC38"/>
      <c r="ATD38"/>
      <c r="ATE38"/>
      <c r="ATF38"/>
      <c r="ATG38"/>
      <c r="ATH38"/>
      <c r="ATI38"/>
      <c r="ATJ38"/>
      <c r="ATK38"/>
      <c r="ATL38"/>
      <c r="ATM38"/>
      <c r="ATN38"/>
      <c r="ATO38"/>
      <c r="ATP38"/>
      <c r="ATQ38"/>
      <c r="ATR38"/>
      <c r="ATS38"/>
      <c r="ATT38"/>
      <c r="ATU38"/>
      <c r="ATV38"/>
      <c r="ATW38"/>
      <c r="ATX38"/>
      <c r="ATY38"/>
      <c r="ATZ38"/>
      <c r="AUA38"/>
      <c r="AUB38"/>
      <c r="AUC38"/>
      <c r="AUD38"/>
      <c r="AUE38"/>
      <c r="AUF38"/>
      <c r="AUG38"/>
      <c r="AUH38"/>
      <c r="AUI38"/>
      <c r="AUJ38"/>
      <c r="AUK38"/>
      <c r="AUL38"/>
      <c r="AUM38"/>
      <c r="AUN38"/>
      <c r="AUO38"/>
      <c r="AUP38"/>
      <c r="AUQ38"/>
      <c r="AUR38"/>
      <c r="AUS38"/>
      <c r="AUT38"/>
      <c r="AUU38"/>
      <c r="AUV38"/>
      <c r="AUW38"/>
      <c r="AUX38"/>
      <c r="AUY38"/>
      <c r="AUZ38"/>
      <c r="AVA38"/>
      <c r="AVB38"/>
      <c r="AVC38"/>
      <c r="AVD38"/>
      <c r="AVE38"/>
      <c r="AVF38"/>
      <c r="AVG38"/>
      <c r="AVH38"/>
      <c r="AVI38"/>
      <c r="AVJ38"/>
      <c r="AVK38"/>
      <c r="AVL38"/>
      <c r="AVM38"/>
      <c r="AVN38"/>
      <c r="AVO38"/>
      <c r="AVP38"/>
      <c r="AVQ38"/>
      <c r="AVR38"/>
      <c r="AVS38"/>
      <c r="AVT38"/>
      <c r="AVU38"/>
      <c r="AVV38"/>
      <c r="AVW38"/>
      <c r="AVX38"/>
      <c r="AVY38"/>
      <c r="AVZ38"/>
      <c r="AWA38"/>
      <c r="AWB38"/>
      <c r="AWC38"/>
      <c r="AWD38"/>
      <c r="AWE38"/>
      <c r="AWF38"/>
      <c r="AWG38"/>
      <c r="AWH38"/>
      <c r="AWI38"/>
      <c r="AWJ38"/>
      <c r="AWK38"/>
      <c r="AWL38"/>
      <c r="AWM38"/>
      <c r="AWN38"/>
      <c r="AWO38"/>
      <c r="AWP38"/>
      <c r="AWQ38"/>
      <c r="AWR38"/>
      <c r="AWS38"/>
      <c r="AWT38"/>
      <c r="AWU38"/>
      <c r="AWV38"/>
      <c r="AWW38"/>
      <c r="AWX38"/>
      <c r="AWY38"/>
      <c r="AWZ38"/>
      <c r="AXA38"/>
      <c r="AXB38"/>
      <c r="AXC38"/>
      <c r="AXD38"/>
      <c r="AXE38"/>
      <c r="AXF38"/>
      <c r="AXG38"/>
      <c r="AXH38"/>
      <c r="AXI38"/>
      <c r="AXJ38"/>
      <c r="AXK38"/>
      <c r="AXL38"/>
      <c r="AXM38"/>
      <c r="AXN38"/>
      <c r="AXO38"/>
      <c r="AXP38"/>
      <c r="AXQ38"/>
      <c r="AXR38"/>
      <c r="AXS38"/>
      <c r="AXT38"/>
      <c r="AXU38"/>
      <c r="AXV38"/>
      <c r="AXW38"/>
      <c r="AXX38"/>
      <c r="AXY38"/>
      <c r="AXZ38"/>
      <c r="AYA38"/>
      <c r="AYB38"/>
      <c r="AYC38"/>
      <c r="AYD38"/>
      <c r="AYE38"/>
      <c r="AYF38"/>
      <c r="AYG38"/>
      <c r="AYH38"/>
      <c r="AYI38"/>
      <c r="AYJ38"/>
      <c r="AYK38"/>
      <c r="AYL38"/>
      <c r="AYM38"/>
      <c r="AYN38"/>
      <c r="AYO38"/>
      <c r="AYP38"/>
      <c r="AYQ38"/>
      <c r="AYR38"/>
      <c r="AYS38"/>
      <c r="AYT38"/>
      <c r="AYU38"/>
      <c r="AYV38"/>
      <c r="AYW38"/>
      <c r="AYX38"/>
      <c r="AYY38"/>
      <c r="AYZ38"/>
      <c r="AZA38"/>
      <c r="AZB38"/>
      <c r="AZC38"/>
      <c r="AZD38"/>
      <c r="AZE38"/>
      <c r="AZF38"/>
      <c r="AZG38"/>
      <c r="AZH38"/>
      <c r="AZI38"/>
      <c r="AZJ38"/>
      <c r="AZK38"/>
      <c r="AZL38"/>
      <c r="AZM38"/>
      <c r="AZN38"/>
      <c r="AZO38"/>
      <c r="AZP38"/>
      <c r="AZQ38"/>
      <c r="AZR38"/>
      <c r="AZS38"/>
      <c r="AZT38"/>
      <c r="AZU38"/>
      <c r="AZV38"/>
      <c r="AZW38"/>
      <c r="AZX38"/>
      <c r="AZY38"/>
      <c r="AZZ38"/>
      <c r="BAA38"/>
      <c r="BAB38"/>
      <c r="BAC38"/>
      <c r="BAD38"/>
      <c r="BAE38"/>
      <c r="BAF38"/>
      <c r="BAG38"/>
      <c r="BAH38"/>
      <c r="BAI38"/>
      <c r="BAJ38"/>
      <c r="BAK38"/>
      <c r="BAL38"/>
      <c r="BAM38"/>
      <c r="BAN38"/>
      <c r="BAO38"/>
      <c r="BAP38"/>
      <c r="BAQ38"/>
      <c r="BAR38"/>
      <c r="BAS38"/>
      <c r="BAT38"/>
      <c r="BAU38"/>
      <c r="BAV38"/>
      <c r="BAW38"/>
      <c r="BAX38"/>
      <c r="BAY38"/>
      <c r="BAZ38"/>
      <c r="BBA38"/>
      <c r="BBB38"/>
      <c r="BBC38"/>
      <c r="BBD38"/>
      <c r="BBE38"/>
      <c r="BBF38"/>
      <c r="BBG38"/>
      <c r="BBH38"/>
      <c r="BBI38"/>
      <c r="BBJ38"/>
      <c r="BBK38"/>
      <c r="BBL38"/>
      <c r="BBM38"/>
      <c r="BBN38"/>
      <c r="BBO38"/>
      <c r="BBP38"/>
      <c r="BBQ38"/>
      <c r="BBR38"/>
      <c r="BBS38"/>
      <c r="BBT38"/>
      <c r="BBU38"/>
      <c r="BBV38"/>
      <c r="BBW38"/>
      <c r="BBX38"/>
      <c r="BBY38"/>
      <c r="BBZ38"/>
      <c r="BCA38"/>
      <c r="BCB38"/>
      <c r="BCC38"/>
      <c r="BCD38"/>
      <c r="BCE38"/>
      <c r="BCF38"/>
      <c r="BCG38"/>
      <c r="BCH38"/>
      <c r="BCI38"/>
      <c r="BCJ38"/>
      <c r="BCK38"/>
      <c r="BCL38"/>
      <c r="BCM38"/>
      <c r="BCN38"/>
      <c r="BCO38"/>
      <c r="BCP38"/>
      <c r="BCQ38"/>
      <c r="BCR38"/>
      <c r="BCS38"/>
      <c r="BCT38"/>
      <c r="BCU38"/>
      <c r="BCV38"/>
      <c r="BCW38"/>
      <c r="BCX38"/>
      <c r="BCY38"/>
      <c r="BCZ38"/>
      <c r="BDA38"/>
      <c r="BDB38"/>
      <c r="BDC38"/>
      <c r="BDD38"/>
      <c r="BDE38"/>
      <c r="BDF38"/>
      <c r="BDG38"/>
      <c r="BDH38"/>
      <c r="BDI38"/>
      <c r="BDJ38"/>
      <c r="BDK38"/>
      <c r="BDL38"/>
      <c r="BDM38"/>
      <c r="BDN38"/>
      <c r="BDO38"/>
      <c r="BDP38"/>
      <c r="BDQ38"/>
      <c r="BDR38"/>
      <c r="BDS38"/>
      <c r="BDT38"/>
      <c r="BDU38"/>
      <c r="BDV38"/>
      <c r="BDW38"/>
      <c r="BDX38"/>
      <c r="BDY38"/>
      <c r="BDZ38"/>
      <c r="BEA38"/>
      <c r="BEB38"/>
      <c r="BEC38"/>
      <c r="BED38"/>
      <c r="BEE38"/>
      <c r="BEF38"/>
      <c r="BEG38"/>
      <c r="BEH38"/>
      <c r="BEI38"/>
      <c r="BEJ38"/>
      <c r="BEK38"/>
      <c r="BEL38"/>
      <c r="BEM38"/>
      <c r="BEN38"/>
      <c r="BEO38"/>
      <c r="BEP38"/>
      <c r="BEQ38"/>
      <c r="BER38"/>
      <c r="BES38"/>
      <c r="BET38"/>
      <c r="BEU38"/>
      <c r="BEV38"/>
      <c r="BEW38"/>
      <c r="BEX38"/>
      <c r="BEY38"/>
      <c r="BEZ38"/>
      <c r="BFA38"/>
      <c r="BFB38"/>
      <c r="BFC38"/>
      <c r="BFD38"/>
      <c r="BFE38"/>
      <c r="BFF38"/>
      <c r="BFG38"/>
      <c r="BFH38"/>
      <c r="BFI38"/>
      <c r="BFJ38"/>
      <c r="BFK38"/>
      <c r="BFL38"/>
      <c r="BFM38"/>
      <c r="BFN38"/>
      <c r="BFO38"/>
      <c r="BFP38"/>
      <c r="BFQ38"/>
      <c r="BFR38"/>
      <c r="BFS38"/>
      <c r="BFT38"/>
      <c r="BFU38"/>
      <c r="BFV38"/>
      <c r="BFW38"/>
      <c r="BFX38"/>
      <c r="BFY38"/>
      <c r="BFZ38"/>
      <c r="BGA38"/>
      <c r="BGB38"/>
      <c r="BGC38"/>
      <c r="BGD38"/>
      <c r="BGE38"/>
      <c r="BGF38"/>
      <c r="BGG38"/>
      <c r="BGH38"/>
      <c r="BGI38"/>
      <c r="BGJ38"/>
      <c r="BGK38"/>
      <c r="BGL38"/>
      <c r="BGM38"/>
      <c r="BGN38"/>
      <c r="BGO38"/>
      <c r="BGP38"/>
      <c r="BGQ38"/>
      <c r="BGR38"/>
      <c r="BGS38"/>
      <c r="BGT38"/>
      <c r="BGU38"/>
      <c r="BGV38"/>
      <c r="BGW38"/>
      <c r="BGX38"/>
      <c r="BGY38"/>
      <c r="BGZ38"/>
      <c r="BHA38"/>
      <c r="BHB38"/>
      <c r="BHC38"/>
      <c r="BHD38"/>
      <c r="BHE38"/>
      <c r="BHF38"/>
      <c r="BHG38"/>
      <c r="BHH38"/>
      <c r="BHI38"/>
      <c r="BHJ38"/>
      <c r="BHK38"/>
      <c r="BHL38"/>
      <c r="BHM38"/>
      <c r="BHN38"/>
      <c r="BHO38"/>
      <c r="BHP38"/>
      <c r="BHQ38"/>
      <c r="BHR38"/>
      <c r="BHS38"/>
      <c r="BHT38"/>
      <c r="BHU38"/>
      <c r="BHV38"/>
      <c r="BHW38"/>
      <c r="BHX38"/>
      <c r="BHY38"/>
      <c r="BHZ38"/>
      <c r="BIA38"/>
      <c r="BIB38"/>
      <c r="BIC38"/>
      <c r="BID38"/>
      <c r="BIE38"/>
      <c r="BIF38"/>
      <c r="BIG38"/>
      <c r="BIH38"/>
      <c r="BII38"/>
      <c r="BIJ38"/>
      <c r="BIK38"/>
      <c r="BIL38"/>
      <c r="BIM38"/>
      <c r="BIN38"/>
      <c r="BIO38"/>
      <c r="BIP38"/>
      <c r="BIQ38"/>
      <c r="BIR38"/>
      <c r="BIS38"/>
      <c r="BIT38"/>
      <c r="BIU38"/>
      <c r="BIV38"/>
      <c r="BIW38"/>
      <c r="BIX38"/>
      <c r="BIY38"/>
      <c r="BIZ38"/>
      <c r="BJA38"/>
      <c r="BJB38"/>
      <c r="BJC38"/>
      <c r="BJD38"/>
      <c r="BJE38"/>
      <c r="BJF38"/>
      <c r="BJG38"/>
      <c r="BJH38"/>
      <c r="BJI38"/>
      <c r="BJJ38"/>
      <c r="BJK38"/>
      <c r="BJL38"/>
      <c r="BJM38"/>
      <c r="BJN38"/>
      <c r="BJO38"/>
      <c r="BJP38"/>
      <c r="BJQ38"/>
      <c r="BJR38"/>
      <c r="BJS38"/>
      <c r="BJT38"/>
      <c r="BJU38"/>
      <c r="BJV38"/>
      <c r="BJW38"/>
      <c r="BJX38"/>
      <c r="BJY38"/>
      <c r="BJZ38"/>
      <c r="BKA38"/>
      <c r="BKB38"/>
      <c r="BKC38"/>
      <c r="BKD38"/>
      <c r="BKE38"/>
      <c r="BKF38"/>
      <c r="BKG38"/>
      <c r="BKH38"/>
      <c r="BKI38"/>
      <c r="BKJ38"/>
      <c r="BKK38"/>
      <c r="BKL38"/>
      <c r="BKM38"/>
      <c r="BKN38"/>
      <c r="BKO38"/>
      <c r="BKP38"/>
      <c r="BKQ38"/>
      <c r="BKR38"/>
      <c r="BKS38"/>
      <c r="BKT38"/>
      <c r="BKU38"/>
      <c r="BKV38"/>
      <c r="BKW38"/>
      <c r="BKX38"/>
      <c r="BKY38"/>
      <c r="BKZ38"/>
      <c r="BLA38"/>
      <c r="BLB38"/>
      <c r="BLC38"/>
      <c r="BLD38"/>
      <c r="BLE38"/>
      <c r="BLF38"/>
      <c r="BLG38"/>
      <c r="BLH38"/>
      <c r="BLI38"/>
      <c r="BLJ38"/>
      <c r="BLK38"/>
      <c r="BLL38"/>
      <c r="BLM38"/>
      <c r="BLN38"/>
      <c r="BLO38"/>
      <c r="BLP38"/>
      <c r="BLQ38"/>
      <c r="BLR38"/>
      <c r="BLS38"/>
      <c r="BLT38"/>
      <c r="BLU38"/>
      <c r="BLV38"/>
      <c r="BLW38"/>
      <c r="BLX38"/>
      <c r="BLY38"/>
      <c r="BLZ38"/>
      <c r="BMA38"/>
      <c r="BMB38"/>
      <c r="BMC38"/>
      <c r="BMD38"/>
      <c r="BME38"/>
      <c r="BMF38"/>
      <c r="BMG38"/>
      <c r="BMH38"/>
      <c r="BMI38"/>
      <c r="BMJ38"/>
      <c r="BMK38"/>
      <c r="BML38"/>
      <c r="BMM38"/>
      <c r="BMN38"/>
      <c r="BMO38"/>
      <c r="BMP38"/>
      <c r="BMQ38"/>
      <c r="BMR38"/>
      <c r="BMS38"/>
      <c r="BMT38"/>
      <c r="BMU38"/>
      <c r="BMV38"/>
      <c r="BMW38"/>
      <c r="BMX38"/>
      <c r="BMY38"/>
      <c r="BMZ38"/>
      <c r="BNA38"/>
      <c r="BNB38"/>
      <c r="BNC38"/>
      <c r="BND38"/>
      <c r="BNE38"/>
      <c r="BNF38"/>
      <c r="BNG38"/>
      <c r="BNH38"/>
      <c r="BNI38"/>
      <c r="BNJ38"/>
      <c r="BNK38"/>
      <c r="BNL38"/>
      <c r="BNM38"/>
      <c r="BNN38"/>
      <c r="BNO38"/>
      <c r="BNP38"/>
      <c r="BNQ38"/>
      <c r="BNR38"/>
      <c r="BNS38"/>
      <c r="BNT38"/>
      <c r="BNU38"/>
      <c r="BNV38"/>
      <c r="BNW38"/>
      <c r="BNX38"/>
      <c r="BNY38"/>
      <c r="BNZ38"/>
      <c r="BOA38"/>
      <c r="BOB38"/>
      <c r="BOC38"/>
      <c r="BOD38"/>
      <c r="BOE38"/>
      <c r="BOF38"/>
      <c r="BOG38"/>
      <c r="BOH38"/>
      <c r="BOI38"/>
      <c r="BOJ38"/>
      <c r="BOK38"/>
      <c r="BOL38"/>
      <c r="BOM38"/>
      <c r="BON38"/>
      <c r="BOO38"/>
      <c r="BOP38"/>
      <c r="BOQ38"/>
      <c r="BOR38"/>
      <c r="BOS38"/>
      <c r="BOT38"/>
      <c r="BOU38"/>
      <c r="BOV38"/>
      <c r="BOW38"/>
      <c r="BOX38"/>
      <c r="BOY38"/>
      <c r="BOZ38"/>
      <c r="BPA38"/>
      <c r="BPB38"/>
      <c r="BPC38"/>
      <c r="BPD38"/>
      <c r="BPE38"/>
      <c r="BPF38"/>
      <c r="BPG38"/>
      <c r="BPH38"/>
      <c r="BPI38"/>
      <c r="BPJ38"/>
      <c r="BPK38"/>
      <c r="BPL38"/>
      <c r="BPM38"/>
      <c r="BPN38"/>
      <c r="BPO38"/>
      <c r="BPP38"/>
      <c r="BPQ38"/>
      <c r="BPR38"/>
      <c r="BPS38"/>
      <c r="BPT38"/>
      <c r="BPU38"/>
      <c r="BPV38"/>
      <c r="BPW38"/>
      <c r="BPX38"/>
      <c r="BPY38"/>
      <c r="BPZ38"/>
      <c r="BQA38"/>
      <c r="BQB38"/>
      <c r="BQC38"/>
      <c r="BQD38"/>
      <c r="BQE38"/>
      <c r="BQF38"/>
      <c r="BQG38"/>
      <c r="BQH38"/>
      <c r="BQI38"/>
      <c r="BQJ38"/>
      <c r="BQK38"/>
      <c r="BQL38"/>
      <c r="BQM38"/>
      <c r="BQN38"/>
      <c r="BQO38"/>
      <c r="BQP38"/>
      <c r="BQQ38"/>
      <c r="BQR38"/>
      <c r="BQS38"/>
      <c r="BQT38"/>
      <c r="BQU38"/>
      <c r="BQV38"/>
      <c r="BQW38"/>
      <c r="BQX38"/>
      <c r="BQY38"/>
      <c r="BQZ38"/>
      <c r="BRA38"/>
      <c r="BRB38"/>
      <c r="BRC38"/>
      <c r="BRD38"/>
      <c r="BRE38"/>
      <c r="BRF38"/>
      <c r="BRG38"/>
      <c r="BRH38"/>
      <c r="BRI38"/>
      <c r="BRJ38"/>
      <c r="BRK38"/>
      <c r="BRL38"/>
      <c r="BRM38"/>
      <c r="BRN38"/>
      <c r="BRO38"/>
      <c r="BRP38"/>
      <c r="BRQ38"/>
      <c r="BRR38"/>
      <c r="BRS38"/>
      <c r="BRT38"/>
      <c r="BRU38"/>
      <c r="BRV38"/>
      <c r="BRW38"/>
      <c r="BRX38"/>
      <c r="BRY38"/>
      <c r="BRZ38"/>
      <c r="BSA38"/>
      <c r="BSB38"/>
      <c r="BSC38"/>
      <c r="BSD38"/>
      <c r="BSE38"/>
      <c r="BSF38"/>
      <c r="BSG38"/>
      <c r="BSH38"/>
      <c r="BSI38"/>
      <c r="BSJ38"/>
      <c r="BSK38"/>
      <c r="BSL38"/>
      <c r="BSM38"/>
      <c r="BSN38"/>
      <c r="BSO38"/>
      <c r="BSP38"/>
      <c r="BSQ38"/>
      <c r="BSR38"/>
      <c r="BSS38"/>
      <c r="BST38"/>
      <c r="BSU38"/>
      <c r="BSV38"/>
      <c r="BSW38"/>
      <c r="BSX38"/>
      <c r="BSY38"/>
      <c r="BSZ38"/>
      <c r="BTA38"/>
      <c r="BTB38"/>
      <c r="BTC38"/>
      <c r="BTD38"/>
      <c r="BTE38"/>
      <c r="BTF38"/>
      <c r="BTG38"/>
      <c r="BTH38"/>
      <c r="BTI38"/>
      <c r="BTJ38"/>
      <c r="BTK38"/>
      <c r="BTL38"/>
      <c r="BTM38"/>
      <c r="BTN38"/>
      <c r="BTO38"/>
      <c r="BTP38"/>
      <c r="BTQ38"/>
      <c r="BTR38"/>
      <c r="BTS38"/>
      <c r="BTT38"/>
      <c r="BTU38"/>
      <c r="BTV38"/>
      <c r="BTW38"/>
      <c r="BTX38"/>
      <c r="BTY38"/>
      <c r="BTZ38"/>
      <c r="BUA38"/>
      <c r="BUB38"/>
      <c r="BUC38"/>
      <c r="BUD38"/>
      <c r="BUE38"/>
      <c r="BUF38"/>
      <c r="BUG38"/>
      <c r="BUH38"/>
      <c r="BUI38"/>
      <c r="BUJ38"/>
      <c r="BUK38"/>
      <c r="BUL38"/>
      <c r="BUM38"/>
      <c r="BUN38"/>
      <c r="BUO38"/>
      <c r="BUP38"/>
      <c r="BUQ38"/>
      <c r="BUR38"/>
      <c r="BUS38"/>
      <c r="BUT38"/>
      <c r="BUU38"/>
      <c r="BUV38"/>
      <c r="BUW38"/>
      <c r="BUX38"/>
      <c r="BUY38"/>
      <c r="BUZ38"/>
      <c r="BVA38"/>
      <c r="BVB38"/>
      <c r="BVC38"/>
      <c r="BVD38"/>
      <c r="BVE38"/>
      <c r="BVF38"/>
      <c r="BVG38"/>
      <c r="BVH38"/>
      <c r="BVI38"/>
      <c r="BVJ38"/>
      <c r="BVK38"/>
      <c r="BVL38"/>
      <c r="BVM38"/>
      <c r="BVN38"/>
      <c r="BVO38"/>
      <c r="BVP38"/>
      <c r="BVQ38"/>
      <c r="BVR38"/>
      <c r="BVS38"/>
      <c r="BVT38"/>
      <c r="BVU38"/>
      <c r="BVV38"/>
      <c r="BVW38"/>
      <c r="BVX38"/>
      <c r="BVY38"/>
      <c r="BVZ38"/>
      <c r="BWA38"/>
      <c r="BWB38"/>
      <c r="BWC38"/>
      <c r="BWD38"/>
      <c r="BWE38"/>
      <c r="BWF38"/>
      <c r="BWG38"/>
      <c r="BWH38"/>
      <c r="BWI38"/>
      <c r="BWJ38"/>
      <c r="BWK38"/>
      <c r="BWL38"/>
      <c r="BWM38"/>
      <c r="BWN38"/>
      <c r="BWO38"/>
      <c r="BWP38"/>
      <c r="BWQ38"/>
      <c r="BWR38"/>
      <c r="BWS38"/>
      <c r="BWT38"/>
      <c r="BWU38"/>
      <c r="BWV38"/>
      <c r="BWW38"/>
      <c r="BWX38"/>
      <c r="BWY38"/>
      <c r="BWZ38"/>
      <c r="BXA38"/>
      <c r="BXB38"/>
      <c r="BXC38"/>
      <c r="BXD38"/>
      <c r="BXE38"/>
      <c r="BXF38"/>
      <c r="BXG38"/>
      <c r="BXH38"/>
      <c r="BXI38"/>
      <c r="BXJ38"/>
      <c r="BXK38"/>
      <c r="BXL38"/>
      <c r="BXM38"/>
      <c r="BXN38"/>
      <c r="BXO38"/>
      <c r="BXP38"/>
      <c r="BXQ38"/>
      <c r="BXR38"/>
      <c r="BXS38"/>
      <c r="BXT38"/>
      <c r="BXU38"/>
      <c r="BXV38"/>
      <c r="BXW38"/>
      <c r="BXX38"/>
      <c r="BXY38"/>
      <c r="BXZ38"/>
      <c r="BYA38"/>
      <c r="BYB38"/>
      <c r="BYC38"/>
      <c r="BYD38"/>
      <c r="BYE38"/>
      <c r="BYF38"/>
      <c r="BYG38"/>
      <c r="BYH38"/>
      <c r="BYI38"/>
      <c r="BYJ38"/>
      <c r="BYK38"/>
      <c r="BYL38"/>
      <c r="BYM38"/>
      <c r="BYN38"/>
      <c r="BYO38"/>
      <c r="BYP38"/>
      <c r="BYQ38"/>
      <c r="BYR38"/>
      <c r="BYS38"/>
      <c r="BYT38"/>
      <c r="BYU38"/>
      <c r="BYV38"/>
      <c r="BYW38"/>
      <c r="BYX38"/>
      <c r="BYY38"/>
      <c r="BYZ38"/>
      <c r="BZA38"/>
      <c r="BZB38"/>
      <c r="BZC38"/>
      <c r="BZD38"/>
      <c r="BZE38"/>
      <c r="BZF38"/>
      <c r="BZG38"/>
      <c r="BZH38"/>
      <c r="BZI38"/>
      <c r="BZJ38"/>
      <c r="BZK38"/>
      <c r="BZL38"/>
      <c r="BZM38"/>
      <c r="BZN38"/>
      <c r="BZO38"/>
      <c r="BZP38"/>
      <c r="BZQ38"/>
      <c r="BZR38"/>
      <c r="BZS38"/>
      <c r="BZT38"/>
      <c r="BZU38"/>
      <c r="BZV38"/>
      <c r="BZW38"/>
      <c r="BZX38"/>
      <c r="BZY38"/>
      <c r="BZZ38"/>
      <c r="CAA38"/>
      <c r="CAB38"/>
      <c r="CAC38"/>
      <c r="CAD38"/>
      <c r="CAE38"/>
      <c r="CAF38"/>
      <c r="CAG38"/>
      <c r="CAH38"/>
      <c r="CAI38"/>
      <c r="CAJ38"/>
      <c r="CAK38"/>
      <c r="CAL38"/>
      <c r="CAM38"/>
      <c r="CAN38"/>
      <c r="CAO38"/>
      <c r="CAP38"/>
      <c r="CAQ38"/>
      <c r="CAR38"/>
      <c r="CAS38"/>
      <c r="CAT38"/>
      <c r="CAU38"/>
      <c r="CAV38"/>
      <c r="CAW38"/>
      <c r="CAX38"/>
      <c r="CAY38"/>
      <c r="CAZ38"/>
      <c r="CBA38"/>
      <c r="CBB38"/>
      <c r="CBC38"/>
      <c r="CBD38"/>
      <c r="CBE38"/>
      <c r="CBF38"/>
      <c r="CBG38"/>
      <c r="CBH38"/>
      <c r="CBI38"/>
      <c r="CBJ38"/>
      <c r="CBK38"/>
      <c r="CBL38"/>
      <c r="CBM38"/>
      <c r="CBN38"/>
      <c r="CBO38"/>
      <c r="CBP38"/>
      <c r="CBQ38"/>
      <c r="CBR38"/>
      <c r="CBS38"/>
      <c r="CBT38"/>
      <c r="CBU38"/>
      <c r="CBV38"/>
      <c r="CBW38"/>
      <c r="CBX38"/>
      <c r="CBY38"/>
      <c r="CBZ38"/>
      <c r="CCA38"/>
      <c r="CCB38"/>
      <c r="CCC38"/>
      <c r="CCD38"/>
      <c r="CCE38"/>
      <c r="CCF38"/>
      <c r="CCG38"/>
      <c r="CCH38"/>
      <c r="CCI38"/>
      <c r="CCJ38"/>
      <c r="CCK38"/>
      <c r="CCL38"/>
      <c r="CCM38"/>
      <c r="CCN38"/>
      <c r="CCO38"/>
      <c r="CCP38"/>
      <c r="CCQ38"/>
      <c r="CCR38"/>
      <c r="CCS38"/>
      <c r="CCT38"/>
      <c r="CCU38"/>
      <c r="CCV38"/>
      <c r="CCW38"/>
      <c r="CCX38"/>
      <c r="CCY38"/>
      <c r="CCZ38"/>
      <c r="CDA38"/>
      <c r="CDB38"/>
      <c r="CDC38"/>
      <c r="CDD38"/>
      <c r="CDE38"/>
      <c r="CDF38"/>
      <c r="CDG38"/>
      <c r="CDH38"/>
      <c r="CDI38"/>
      <c r="CDJ38"/>
      <c r="CDK38"/>
      <c r="CDL38"/>
      <c r="CDM38"/>
      <c r="CDN38"/>
      <c r="CDO38"/>
      <c r="CDP38"/>
      <c r="CDQ38"/>
      <c r="CDR38"/>
      <c r="CDS38"/>
      <c r="CDT38"/>
      <c r="CDU38"/>
      <c r="CDV38"/>
      <c r="CDW38"/>
      <c r="CDX38"/>
      <c r="CDY38"/>
      <c r="CDZ38"/>
      <c r="CEA38"/>
      <c r="CEB38"/>
      <c r="CEC38"/>
      <c r="CED38"/>
      <c r="CEE38"/>
      <c r="CEF38"/>
      <c r="CEG38"/>
      <c r="CEH38"/>
      <c r="CEI38"/>
      <c r="CEJ38"/>
      <c r="CEK38"/>
      <c r="CEL38"/>
      <c r="CEM38"/>
      <c r="CEN38"/>
      <c r="CEO38"/>
      <c r="CEP38"/>
      <c r="CEQ38"/>
      <c r="CER38"/>
      <c r="CES38"/>
      <c r="CET38"/>
      <c r="CEU38"/>
      <c r="CEV38"/>
      <c r="CEW38"/>
      <c r="CEX38"/>
      <c r="CEY38"/>
      <c r="CEZ38"/>
      <c r="CFA38"/>
      <c r="CFB38"/>
      <c r="CFC38"/>
      <c r="CFD38"/>
      <c r="CFE38"/>
      <c r="CFF38"/>
      <c r="CFG38"/>
      <c r="CFH38"/>
      <c r="CFI38"/>
      <c r="CFJ38"/>
      <c r="CFK38"/>
      <c r="CFL38"/>
      <c r="CFM38"/>
      <c r="CFN38"/>
      <c r="CFO38"/>
      <c r="CFP38"/>
      <c r="CFQ38"/>
      <c r="CFR38"/>
      <c r="CFS38"/>
      <c r="CFT38"/>
      <c r="CFU38"/>
      <c r="CFV38"/>
      <c r="CFW38"/>
      <c r="CFX38"/>
      <c r="CFY38"/>
      <c r="CFZ38"/>
      <c r="CGA38"/>
      <c r="CGB38"/>
      <c r="CGC38"/>
      <c r="CGD38"/>
      <c r="CGE38"/>
      <c r="CGF38"/>
      <c r="CGG38"/>
      <c r="CGH38"/>
      <c r="CGI38"/>
      <c r="CGJ38"/>
      <c r="CGK38"/>
      <c r="CGL38"/>
      <c r="CGM38"/>
      <c r="CGN38"/>
      <c r="CGO38"/>
      <c r="CGP38"/>
      <c r="CGQ38"/>
      <c r="CGR38"/>
      <c r="CGS38"/>
      <c r="CGT38"/>
      <c r="CGU38"/>
      <c r="CGV38"/>
      <c r="CGW38"/>
      <c r="CGX38"/>
      <c r="CGY38"/>
      <c r="CGZ38"/>
      <c r="CHA38"/>
      <c r="CHB38"/>
      <c r="CHC38"/>
      <c r="CHD38"/>
      <c r="CHE38"/>
      <c r="CHF38"/>
      <c r="CHG38"/>
      <c r="CHH38"/>
      <c r="CHI38"/>
      <c r="CHJ38"/>
      <c r="CHK38"/>
      <c r="CHL38"/>
      <c r="CHM38"/>
      <c r="CHN38"/>
      <c r="CHO38"/>
      <c r="CHP38"/>
      <c r="CHQ38"/>
      <c r="CHR38"/>
      <c r="CHS38"/>
      <c r="CHT38"/>
      <c r="CHU38"/>
      <c r="CHV38"/>
      <c r="CHW38"/>
      <c r="CHX38"/>
      <c r="CHY38"/>
      <c r="CHZ38"/>
      <c r="CIA38"/>
      <c r="CIB38"/>
      <c r="CIC38"/>
      <c r="CID38"/>
      <c r="CIE38"/>
      <c r="CIF38"/>
      <c r="CIG38"/>
      <c r="CIH38"/>
      <c r="CII38"/>
      <c r="CIJ38"/>
      <c r="CIK38"/>
      <c r="CIL38"/>
      <c r="CIM38"/>
      <c r="CIN38"/>
      <c r="CIO38"/>
      <c r="CIP38"/>
      <c r="CIQ38"/>
      <c r="CIR38"/>
      <c r="CIS38"/>
      <c r="CIT38"/>
      <c r="CIU38"/>
      <c r="CIV38"/>
      <c r="CIW38"/>
      <c r="CIX38"/>
      <c r="CIY38"/>
      <c r="CIZ38"/>
      <c r="CJA38"/>
      <c r="CJB38"/>
      <c r="CJC38"/>
      <c r="CJD38"/>
      <c r="CJE38"/>
      <c r="CJF38"/>
      <c r="CJG38"/>
      <c r="CJH38"/>
      <c r="CJI38"/>
      <c r="CJJ38"/>
      <c r="CJK38"/>
      <c r="CJL38"/>
      <c r="CJM38"/>
      <c r="CJN38"/>
      <c r="CJO38"/>
      <c r="CJP38"/>
      <c r="CJQ38"/>
      <c r="CJR38"/>
      <c r="CJS38"/>
      <c r="CJT38"/>
      <c r="CJU38"/>
      <c r="CJV38"/>
      <c r="CJW38"/>
      <c r="CJX38"/>
      <c r="CJY38"/>
      <c r="CJZ38"/>
      <c r="CKA38"/>
      <c r="CKB38"/>
      <c r="CKC38"/>
      <c r="CKD38"/>
      <c r="CKE38"/>
      <c r="CKF38"/>
      <c r="CKG38"/>
      <c r="CKH38"/>
      <c r="CKI38"/>
      <c r="CKJ38"/>
      <c r="CKK38"/>
      <c r="CKL38"/>
      <c r="CKM38"/>
      <c r="CKN38"/>
      <c r="CKO38"/>
      <c r="CKP38"/>
      <c r="CKQ38"/>
      <c r="CKR38"/>
      <c r="CKS38"/>
      <c r="CKT38"/>
      <c r="CKU38"/>
      <c r="CKV38"/>
      <c r="CKW38"/>
      <c r="CKX38"/>
      <c r="CKY38"/>
      <c r="CKZ38"/>
      <c r="CLA38"/>
      <c r="CLB38"/>
      <c r="CLC38"/>
      <c r="CLD38"/>
      <c r="CLE38"/>
      <c r="CLF38"/>
      <c r="CLG38"/>
      <c r="CLH38"/>
      <c r="CLI38"/>
      <c r="CLJ38"/>
      <c r="CLK38"/>
      <c r="CLL38"/>
      <c r="CLM38"/>
      <c r="CLN38"/>
      <c r="CLO38"/>
      <c r="CLP38"/>
      <c r="CLQ38"/>
      <c r="CLR38"/>
      <c r="CLS38"/>
      <c r="CLT38"/>
      <c r="CLU38"/>
      <c r="CLV38"/>
      <c r="CLW38"/>
      <c r="CLX38"/>
      <c r="CLY38"/>
      <c r="CLZ38"/>
      <c r="CMA38"/>
      <c r="CMB38"/>
      <c r="CMC38"/>
      <c r="CMD38"/>
      <c r="CME38"/>
      <c r="CMF38"/>
      <c r="CMG38"/>
      <c r="CMH38"/>
      <c r="CMI38"/>
      <c r="CMJ38"/>
      <c r="CMK38"/>
      <c r="CML38"/>
      <c r="CMM38"/>
      <c r="CMN38"/>
      <c r="CMO38"/>
      <c r="CMP38"/>
      <c r="CMQ38"/>
      <c r="CMR38"/>
      <c r="CMS38"/>
      <c r="CMT38"/>
      <c r="CMU38"/>
      <c r="CMV38"/>
      <c r="CMW38"/>
      <c r="CMX38"/>
      <c r="CMY38"/>
      <c r="CMZ38"/>
      <c r="CNA38"/>
      <c r="CNB38"/>
      <c r="CNC38"/>
      <c r="CND38"/>
      <c r="CNE38"/>
      <c r="CNF38"/>
      <c r="CNG38"/>
      <c r="CNH38"/>
      <c r="CNI38"/>
      <c r="CNJ38"/>
      <c r="CNK38"/>
      <c r="CNL38"/>
      <c r="CNM38"/>
      <c r="CNN38"/>
      <c r="CNO38"/>
      <c r="CNP38"/>
      <c r="CNQ38"/>
      <c r="CNR38"/>
      <c r="CNS38"/>
      <c r="CNT38"/>
      <c r="CNU38"/>
      <c r="CNV38"/>
      <c r="CNW38"/>
      <c r="CNX38"/>
      <c r="CNY38"/>
      <c r="CNZ38"/>
      <c r="COA38"/>
      <c r="COB38"/>
      <c r="COC38"/>
      <c r="COD38"/>
      <c r="COE38"/>
      <c r="COF38"/>
      <c r="COG38"/>
      <c r="COH38"/>
      <c r="COI38"/>
      <c r="COJ38"/>
      <c r="COK38"/>
      <c r="COL38"/>
      <c r="COM38"/>
      <c r="CON38"/>
      <c r="COO38"/>
      <c r="COP38"/>
      <c r="COQ38"/>
      <c r="COR38"/>
      <c r="COS38"/>
      <c r="COT38"/>
      <c r="COU38"/>
      <c r="COV38"/>
      <c r="COW38"/>
      <c r="COX38"/>
      <c r="COY38"/>
      <c r="COZ38"/>
      <c r="CPA38"/>
      <c r="CPB38"/>
      <c r="CPC38"/>
      <c r="CPD38"/>
      <c r="CPE38"/>
      <c r="CPF38"/>
      <c r="CPG38"/>
      <c r="CPH38"/>
      <c r="CPI38"/>
      <c r="CPJ38"/>
      <c r="CPK38"/>
      <c r="CPL38"/>
      <c r="CPM38"/>
      <c r="CPN38"/>
      <c r="CPO38"/>
      <c r="CPP38"/>
      <c r="CPQ38"/>
      <c r="CPR38"/>
      <c r="CPS38"/>
      <c r="CPT38"/>
      <c r="CPU38"/>
      <c r="CPV38"/>
      <c r="CPW38"/>
      <c r="CPX38"/>
      <c r="CPY38"/>
      <c r="CPZ38"/>
      <c r="CQA38"/>
      <c r="CQB38"/>
      <c r="CQC38"/>
      <c r="CQD38"/>
      <c r="CQE38"/>
      <c r="CQF38"/>
      <c r="CQG38"/>
      <c r="CQH38"/>
      <c r="CQI38"/>
      <c r="CQJ38"/>
      <c r="CQK38"/>
      <c r="CQL38"/>
      <c r="CQM38"/>
      <c r="CQN38"/>
      <c r="CQO38"/>
      <c r="CQP38"/>
      <c r="CQQ38"/>
      <c r="CQR38"/>
      <c r="CQS38"/>
      <c r="CQT38"/>
      <c r="CQU38"/>
      <c r="CQV38"/>
      <c r="CQW38"/>
      <c r="CQX38"/>
      <c r="CQY38"/>
      <c r="CQZ38"/>
      <c r="CRA38"/>
      <c r="CRB38"/>
      <c r="CRC38"/>
      <c r="CRD38"/>
      <c r="CRE38"/>
      <c r="CRF38"/>
      <c r="CRG38"/>
      <c r="CRH38"/>
      <c r="CRI38"/>
      <c r="CRJ38"/>
      <c r="CRK38"/>
      <c r="CRL38"/>
      <c r="CRM38"/>
      <c r="CRN38"/>
      <c r="CRO38"/>
      <c r="CRP38"/>
      <c r="CRQ38"/>
      <c r="CRR38"/>
      <c r="CRS38"/>
      <c r="CRT38"/>
      <c r="CRU38"/>
      <c r="CRV38"/>
      <c r="CRW38"/>
      <c r="CRX38"/>
      <c r="CRY38"/>
      <c r="CRZ38"/>
      <c r="CSA38"/>
      <c r="CSB38"/>
      <c r="CSC38"/>
      <c r="CSD38"/>
      <c r="CSE38"/>
      <c r="CSF38"/>
      <c r="CSG38"/>
      <c r="CSH38"/>
      <c r="CSI38"/>
      <c r="CSJ38"/>
      <c r="CSK38"/>
      <c r="CSL38"/>
      <c r="CSM38"/>
      <c r="CSN38"/>
      <c r="CSO38"/>
      <c r="CSP38"/>
      <c r="CSQ38"/>
      <c r="CSR38"/>
      <c r="CSS38"/>
      <c r="CST38"/>
      <c r="CSU38"/>
      <c r="CSV38"/>
      <c r="CSW38"/>
      <c r="CSX38"/>
      <c r="CSY38"/>
      <c r="CSZ38"/>
      <c r="CTA38"/>
      <c r="CTB38"/>
      <c r="CTC38"/>
      <c r="CTD38"/>
      <c r="CTE38"/>
      <c r="CTF38"/>
      <c r="CTG38"/>
      <c r="CTH38"/>
      <c r="CTI38"/>
      <c r="CTJ38"/>
      <c r="CTK38"/>
      <c r="CTL38"/>
      <c r="CTM38"/>
      <c r="CTN38"/>
      <c r="CTO38"/>
      <c r="CTP38"/>
      <c r="CTQ38"/>
      <c r="CTR38"/>
      <c r="CTS38"/>
      <c r="CTT38"/>
      <c r="CTU38"/>
      <c r="CTV38"/>
      <c r="CTW38"/>
      <c r="CTX38"/>
      <c r="CTY38"/>
      <c r="CTZ38"/>
      <c r="CUA38"/>
      <c r="CUB38"/>
      <c r="CUC38"/>
      <c r="CUD38"/>
      <c r="CUE38"/>
      <c r="CUF38"/>
      <c r="CUG38"/>
      <c r="CUH38"/>
      <c r="CUI38"/>
      <c r="CUJ38"/>
      <c r="CUK38"/>
      <c r="CUL38"/>
      <c r="CUM38"/>
      <c r="CUN38"/>
      <c r="CUO38"/>
      <c r="CUP38"/>
      <c r="CUQ38"/>
      <c r="CUR38"/>
      <c r="CUS38"/>
      <c r="CUT38"/>
      <c r="CUU38"/>
      <c r="CUV38"/>
      <c r="CUW38"/>
      <c r="CUX38"/>
      <c r="CUY38"/>
      <c r="CUZ38"/>
      <c r="CVA38"/>
      <c r="CVB38"/>
      <c r="CVC38"/>
      <c r="CVD38"/>
      <c r="CVE38"/>
      <c r="CVF38"/>
      <c r="CVG38"/>
      <c r="CVH38"/>
      <c r="CVI38"/>
      <c r="CVJ38"/>
      <c r="CVK38"/>
      <c r="CVL38"/>
      <c r="CVM38"/>
      <c r="CVN38"/>
      <c r="CVO38"/>
      <c r="CVP38"/>
      <c r="CVQ38"/>
      <c r="CVR38"/>
      <c r="CVS38"/>
      <c r="CVT38"/>
      <c r="CVU38"/>
      <c r="CVV38"/>
      <c r="CVW38"/>
      <c r="CVX38"/>
      <c r="CVY38"/>
      <c r="CVZ38"/>
      <c r="CWA38"/>
      <c r="CWB38"/>
      <c r="CWC38"/>
      <c r="CWD38"/>
      <c r="CWE38"/>
      <c r="CWF38"/>
      <c r="CWG38"/>
      <c r="CWH38"/>
      <c r="CWI38"/>
      <c r="CWJ38"/>
      <c r="CWK38"/>
      <c r="CWL38"/>
      <c r="CWM38"/>
      <c r="CWN38"/>
      <c r="CWO38"/>
      <c r="CWP38"/>
      <c r="CWQ38"/>
      <c r="CWR38"/>
      <c r="CWS38"/>
      <c r="CWT38"/>
      <c r="CWU38"/>
      <c r="CWV38"/>
      <c r="CWW38"/>
      <c r="CWX38"/>
      <c r="CWY38"/>
      <c r="CWZ38"/>
      <c r="CXA38"/>
      <c r="CXB38"/>
      <c r="CXC38"/>
      <c r="CXD38"/>
      <c r="CXE38"/>
      <c r="CXF38"/>
      <c r="CXG38"/>
      <c r="CXH38"/>
      <c r="CXI38"/>
      <c r="CXJ38"/>
      <c r="CXK38"/>
      <c r="CXL38"/>
      <c r="CXM38"/>
      <c r="CXN38"/>
      <c r="CXO38"/>
      <c r="CXP38"/>
      <c r="CXQ38"/>
      <c r="CXR38"/>
      <c r="CXS38"/>
      <c r="CXT38"/>
      <c r="CXU38"/>
      <c r="CXV38"/>
      <c r="CXW38"/>
      <c r="CXX38"/>
      <c r="CXY38"/>
      <c r="CXZ38"/>
      <c r="CYA38"/>
      <c r="CYB38"/>
      <c r="CYC38"/>
      <c r="CYD38"/>
      <c r="CYE38"/>
      <c r="CYF38"/>
      <c r="CYG38"/>
      <c r="CYH38"/>
      <c r="CYI38"/>
      <c r="CYJ38"/>
      <c r="CYK38"/>
      <c r="CYL38"/>
      <c r="CYM38"/>
      <c r="CYN38"/>
      <c r="CYO38"/>
      <c r="CYP38"/>
      <c r="CYQ38"/>
      <c r="CYR38"/>
      <c r="CYS38"/>
      <c r="CYT38"/>
      <c r="CYU38"/>
      <c r="CYV38"/>
      <c r="CYW38"/>
      <c r="CYX38"/>
      <c r="CYY38"/>
      <c r="CYZ38"/>
      <c r="CZA38"/>
      <c r="CZB38"/>
      <c r="CZC38"/>
      <c r="CZD38"/>
      <c r="CZE38"/>
      <c r="CZF38"/>
      <c r="CZG38"/>
      <c r="CZH38"/>
      <c r="CZI38"/>
      <c r="CZJ38"/>
      <c r="CZK38"/>
      <c r="CZL38"/>
      <c r="CZM38"/>
      <c r="CZN38"/>
      <c r="CZO38"/>
      <c r="CZP38"/>
      <c r="CZQ38"/>
      <c r="CZR38"/>
      <c r="CZS38"/>
      <c r="CZT38"/>
      <c r="CZU38"/>
      <c r="CZV38"/>
      <c r="CZW38"/>
      <c r="CZX38"/>
      <c r="CZY38"/>
      <c r="CZZ38"/>
      <c r="DAA38"/>
      <c r="DAB38"/>
      <c r="DAC38"/>
      <c r="DAD38"/>
      <c r="DAE38"/>
      <c r="DAF38"/>
      <c r="DAG38"/>
      <c r="DAH38"/>
      <c r="DAI38"/>
      <c r="DAJ38"/>
      <c r="DAK38"/>
      <c r="DAL38"/>
      <c r="DAM38"/>
      <c r="DAN38"/>
      <c r="DAO38"/>
      <c r="DAP38"/>
      <c r="DAQ38"/>
      <c r="DAR38"/>
      <c r="DAS38"/>
      <c r="DAT38"/>
      <c r="DAU38"/>
      <c r="DAV38"/>
      <c r="DAW38"/>
      <c r="DAX38"/>
      <c r="DAY38"/>
      <c r="DAZ38"/>
      <c r="DBA38"/>
      <c r="DBB38"/>
      <c r="DBC38"/>
      <c r="DBD38"/>
      <c r="DBE38"/>
      <c r="DBF38"/>
      <c r="DBG38"/>
      <c r="DBH38"/>
      <c r="DBI38"/>
      <c r="DBJ38"/>
      <c r="DBK38"/>
      <c r="DBL38"/>
      <c r="DBM38"/>
      <c r="DBN38"/>
      <c r="DBO38"/>
      <c r="DBP38"/>
      <c r="DBQ38"/>
      <c r="DBR38"/>
      <c r="DBS38"/>
      <c r="DBT38"/>
      <c r="DBU38"/>
      <c r="DBV38"/>
      <c r="DBW38"/>
      <c r="DBX38"/>
      <c r="DBY38"/>
      <c r="DBZ38"/>
      <c r="DCA38"/>
      <c r="DCB38"/>
      <c r="DCC38"/>
      <c r="DCD38"/>
      <c r="DCE38"/>
      <c r="DCF38"/>
      <c r="DCG38"/>
      <c r="DCH38"/>
      <c r="DCI38"/>
      <c r="DCJ38"/>
      <c r="DCK38"/>
      <c r="DCL38"/>
      <c r="DCM38"/>
      <c r="DCN38"/>
      <c r="DCO38"/>
      <c r="DCP38"/>
      <c r="DCQ38"/>
      <c r="DCR38"/>
      <c r="DCS38"/>
      <c r="DCT38"/>
      <c r="DCU38"/>
      <c r="DCV38"/>
      <c r="DCW38"/>
      <c r="DCX38"/>
      <c r="DCY38"/>
      <c r="DCZ38"/>
      <c r="DDA38"/>
      <c r="DDB38"/>
      <c r="DDC38"/>
      <c r="DDD38"/>
      <c r="DDE38"/>
      <c r="DDF38"/>
      <c r="DDG38"/>
      <c r="DDH38"/>
      <c r="DDI38"/>
      <c r="DDJ38"/>
      <c r="DDK38"/>
      <c r="DDL38"/>
      <c r="DDM38"/>
      <c r="DDN38"/>
      <c r="DDO38"/>
      <c r="DDP38"/>
      <c r="DDQ38"/>
      <c r="DDR38"/>
      <c r="DDS38"/>
      <c r="DDT38"/>
      <c r="DDU38"/>
      <c r="DDV38"/>
      <c r="DDW38"/>
      <c r="DDX38"/>
      <c r="DDY38"/>
      <c r="DDZ38"/>
      <c r="DEA38"/>
      <c r="DEB38"/>
      <c r="DEC38"/>
      <c r="DED38"/>
      <c r="DEE38"/>
      <c r="DEF38"/>
      <c r="DEG38"/>
      <c r="DEH38"/>
      <c r="DEI38"/>
      <c r="DEJ38"/>
      <c r="DEK38"/>
      <c r="DEL38"/>
      <c r="DEM38"/>
      <c r="DEN38"/>
      <c r="DEO38"/>
      <c r="DEP38"/>
      <c r="DEQ38"/>
      <c r="DER38"/>
      <c r="DES38"/>
      <c r="DET38"/>
      <c r="DEU38"/>
      <c r="DEV38"/>
      <c r="DEW38"/>
      <c r="DEX38"/>
      <c r="DEY38"/>
      <c r="DEZ38"/>
      <c r="DFA38"/>
      <c r="DFB38"/>
      <c r="DFC38"/>
      <c r="DFD38"/>
      <c r="DFE38"/>
      <c r="DFF38"/>
      <c r="DFG38"/>
      <c r="DFH38"/>
      <c r="DFI38"/>
      <c r="DFJ38"/>
      <c r="DFK38"/>
      <c r="DFL38"/>
      <c r="DFM38"/>
      <c r="DFN38"/>
      <c r="DFO38"/>
      <c r="DFP38"/>
      <c r="DFQ38"/>
      <c r="DFR38"/>
      <c r="DFS38"/>
      <c r="DFT38"/>
      <c r="DFU38"/>
      <c r="DFV38"/>
      <c r="DFW38"/>
      <c r="DFX38"/>
      <c r="DFY38"/>
      <c r="DFZ38"/>
      <c r="DGA38"/>
      <c r="DGB38"/>
      <c r="DGC38"/>
      <c r="DGD38"/>
      <c r="DGE38"/>
      <c r="DGF38"/>
      <c r="DGG38"/>
      <c r="DGH38"/>
      <c r="DGI38"/>
      <c r="DGJ38"/>
      <c r="DGK38"/>
      <c r="DGL38"/>
      <c r="DGM38"/>
      <c r="DGN38"/>
      <c r="DGO38"/>
      <c r="DGP38"/>
      <c r="DGQ38"/>
      <c r="DGR38"/>
      <c r="DGS38"/>
      <c r="DGT38"/>
      <c r="DGU38"/>
      <c r="DGV38"/>
      <c r="DGW38"/>
      <c r="DGX38"/>
      <c r="DGY38"/>
      <c r="DGZ38"/>
      <c r="DHA38"/>
      <c r="DHB38"/>
      <c r="DHC38"/>
      <c r="DHD38"/>
      <c r="DHE38"/>
      <c r="DHF38"/>
      <c r="DHG38"/>
      <c r="DHH38"/>
      <c r="DHI38"/>
      <c r="DHJ38"/>
      <c r="DHK38"/>
      <c r="DHL38"/>
      <c r="DHM38"/>
      <c r="DHN38"/>
      <c r="DHO38"/>
      <c r="DHP38"/>
      <c r="DHQ38"/>
      <c r="DHR38"/>
      <c r="DHS38"/>
      <c r="DHT38"/>
      <c r="DHU38"/>
      <c r="DHV38"/>
      <c r="DHW38"/>
      <c r="DHX38"/>
      <c r="DHY38"/>
      <c r="DHZ38"/>
      <c r="DIA38"/>
      <c r="DIB38"/>
      <c r="DIC38"/>
      <c r="DID38"/>
      <c r="DIE38"/>
      <c r="DIF38"/>
      <c r="DIG38"/>
      <c r="DIH38"/>
      <c r="DII38"/>
      <c r="DIJ38"/>
      <c r="DIK38"/>
      <c r="DIL38"/>
      <c r="DIM38"/>
      <c r="DIN38"/>
      <c r="DIO38"/>
      <c r="DIP38"/>
      <c r="DIQ38"/>
      <c r="DIR38"/>
      <c r="DIS38"/>
      <c r="DIT38"/>
      <c r="DIU38"/>
      <c r="DIV38"/>
      <c r="DIW38"/>
      <c r="DIX38"/>
      <c r="DIY38"/>
      <c r="DIZ38"/>
      <c r="DJA38"/>
      <c r="DJB38"/>
      <c r="DJC38"/>
      <c r="DJD38"/>
      <c r="DJE38"/>
      <c r="DJF38"/>
      <c r="DJG38"/>
      <c r="DJH38"/>
      <c r="DJI38"/>
      <c r="DJJ38"/>
      <c r="DJK38"/>
      <c r="DJL38"/>
      <c r="DJM38"/>
      <c r="DJN38"/>
      <c r="DJO38"/>
      <c r="DJP38"/>
      <c r="DJQ38"/>
      <c r="DJR38"/>
      <c r="DJS38"/>
      <c r="DJT38"/>
      <c r="DJU38"/>
      <c r="DJV38"/>
      <c r="DJW38"/>
      <c r="DJX38"/>
      <c r="DJY38"/>
      <c r="DJZ38"/>
      <c r="DKA38"/>
      <c r="DKB38"/>
      <c r="DKC38"/>
      <c r="DKD38"/>
      <c r="DKE38"/>
      <c r="DKF38"/>
      <c r="DKG38"/>
      <c r="DKH38"/>
      <c r="DKI38"/>
      <c r="DKJ38"/>
      <c r="DKK38"/>
      <c r="DKL38"/>
      <c r="DKM38"/>
      <c r="DKN38"/>
      <c r="DKO38"/>
      <c r="DKP38"/>
      <c r="DKQ38"/>
      <c r="DKR38"/>
      <c r="DKS38"/>
      <c r="DKT38"/>
      <c r="DKU38"/>
      <c r="DKV38"/>
      <c r="DKW38"/>
      <c r="DKX38"/>
      <c r="DKY38"/>
      <c r="DKZ38"/>
      <c r="DLA38"/>
      <c r="DLB38"/>
      <c r="DLC38"/>
      <c r="DLD38"/>
      <c r="DLE38"/>
      <c r="DLF38"/>
      <c r="DLG38"/>
      <c r="DLH38"/>
      <c r="DLI38"/>
      <c r="DLJ38"/>
      <c r="DLK38"/>
      <c r="DLL38"/>
      <c r="DLM38"/>
      <c r="DLN38"/>
      <c r="DLO38"/>
      <c r="DLP38"/>
      <c r="DLQ38"/>
      <c r="DLR38"/>
      <c r="DLS38"/>
      <c r="DLT38"/>
      <c r="DLU38"/>
      <c r="DLV38"/>
      <c r="DLW38"/>
      <c r="DLX38"/>
      <c r="DLY38"/>
      <c r="DLZ38"/>
      <c r="DMA38"/>
      <c r="DMB38"/>
      <c r="DMC38"/>
      <c r="DMD38"/>
      <c r="DME38"/>
      <c r="DMF38"/>
      <c r="DMG38"/>
      <c r="DMH38"/>
      <c r="DMI38"/>
      <c r="DMJ38"/>
      <c r="DMK38"/>
      <c r="DML38"/>
      <c r="DMM38"/>
      <c r="DMN38"/>
      <c r="DMO38"/>
      <c r="DMP38"/>
      <c r="DMQ38"/>
      <c r="DMR38"/>
      <c r="DMS38"/>
      <c r="DMT38"/>
      <c r="DMU38"/>
      <c r="DMV38"/>
      <c r="DMW38"/>
      <c r="DMX38"/>
      <c r="DMY38"/>
      <c r="DMZ38"/>
      <c r="DNA38"/>
      <c r="DNB38"/>
      <c r="DNC38"/>
      <c r="DND38"/>
      <c r="DNE38"/>
      <c r="DNF38"/>
      <c r="DNG38"/>
      <c r="DNH38"/>
      <c r="DNI38"/>
      <c r="DNJ38"/>
      <c r="DNK38"/>
      <c r="DNL38"/>
      <c r="DNM38"/>
      <c r="DNN38"/>
      <c r="DNO38"/>
      <c r="DNP38"/>
      <c r="DNQ38"/>
      <c r="DNR38"/>
      <c r="DNS38"/>
      <c r="DNT38"/>
      <c r="DNU38"/>
      <c r="DNV38"/>
      <c r="DNW38"/>
      <c r="DNX38"/>
      <c r="DNY38"/>
      <c r="DNZ38"/>
      <c r="DOA38"/>
      <c r="DOB38"/>
      <c r="DOC38"/>
      <c r="DOD38"/>
      <c r="DOE38"/>
      <c r="DOF38"/>
      <c r="DOG38"/>
      <c r="DOH38"/>
      <c r="DOI38"/>
      <c r="DOJ38"/>
      <c r="DOK38"/>
      <c r="DOL38"/>
      <c r="DOM38"/>
      <c r="DON38"/>
      <c r="DOO38"/>
      <c r="DOP38"/>
      <c r="DOQ38"/>
      <c r="DOR38"/>
      <c r="DOS38"/>
      <c r="DOT38"/>
      <c r="DOU38"/>
      <c r="DOV38"/>
      <c r="DOW38"/>
      <c r="DOX38"/>
      <c r="DOY38"/>
      <c r="DOZ38"/>
      <c r="DPA38"/>
      <c r="DPB38"/>
      <c r="DPC38"/>
      <c r="DPD38"/>
      <c r="DPE38"/>
      <c r="DPF38"/>
      <c r="DPG38"/>
      <c r="DPH38"/>
      <c r="DPI38"/>
      <c r="DPJ38"/>
      <c r="DPK38"/>
      <c r="DPL38"/>
      <c r="DPM38"/>
      <c r="DPN38"/>
      <c r="DPO38"/>
      <c r="DPP38"/>
      <c r="DPQ38"/>
      <c r="DPR38"/>
      <c r="DPS38"/>
      <c r="DPT38"/>
      <c r="DPU38"/>
      <c r="DPV38"/>
      <c r="DPW38"/>
      <c r="DPX38"/>
      <c r="DPY38"/>
      <c r="DPZ38"/>
      <c r="DQA38"/>
      <c r="DQB38"/>
      <c r="DQC38"/>
      <c r="DQD38"/>
      <c r="DQE38"/>
      <c r="DQF38"/>
      <c r="DQG38"/>
      <c r="DQH38"/>
      <c r="DQI38"/>
      <c r="DQJ38"/>
      <c r="DQK38"/>
      <c r="DQL38"/>
      <c r="DQM38"/>
      <c r="DQN38"/>
      <c r="DQO38"/>
      <c r="DQP38"/>
      <c r="DQQ38"/>
      <c r="DQR38"/>
      <c r="DQS38"/>
      <c r="DQT38"/>
      <c r="DQU38"/>
      <c r="DQV38"/>
      <c r="DQW38"/>
      <c r="DQX38"/>
      <c r="DQY38"/>
      <c r="DQZ38"/>
      <c r="DRA38"/>
      <c r="DRB38"/>
      <c r="DRC38"/>
      <c r="DRD38"/>
      <c r="DRE38"/>
      <c r="DRF38"/>
      <c r="DRG38"/>
      <c r="DRH38"/>
      <c r="DRI38"/>
      <c r="DRJ38"/>
      <c r="DRK38"/>
      <c r="DRL38"/>
      <c r="DRM38"/>
      <c r="DRN38"/>
      <c r="DRO38"/>
      <c r="DRP38"/>
      <c r="DRQ38"/>
      <c r="DRR38"/>
      <c r="DRS38"/>
      <c r="DRT38"/>
      <c r="DRU38"/>
      <c r="DRV38"/>
      <c r="DRW38"/>
      <c r="DRX38"/>
      <c r="DRY38"/>
      <c r="DRZ38"/>
      <c r="DSA38"/>
      <c r="DSB38"/>
      <c r="DSC38"/>
      <c r="DSD38"/>
      <c r="DSE38"/>
      <c r="DSF38"/>
      <c r="DSG38"/>
      <c r="DSH38"/>
      <c r="DSI38"/>
      <c r="DSJ38"/>
      <c r="DSK38"/>
      <c r="DSL38"/>
      <c r="DSM38"/>
      <c r="DSN38"/>
      <c r="DSO38"/>
      <c r="DSP38"/>
      <c r="DSQ38"/>
      <c r="DSR38"/>
      <c r="DSS38"/>
      <c r="DST38"/>
      <c r="DSU38"/>
      <c r="DSV38"/>
      <c r="DSW38"/>
      <c r="DSX38"/>
      <c r="DSY38"/>
      <c r="DSZ38"/>
      <c r="DTA38"/>
      <c r="DTB38"/>
      <c r="DTC38"/>
      <c r="DTD38"/>
      <c r="DTE38"/>
      <c r="DTF38"/>
      <c r="DTG38"/>
      <c r="DTH38"/>
      <c r="DTI38"/>
      <c r="DTJ38"/>
      <c r="DTK38"/>
      <c r="DTL38"/>
      <c r="DTM38"/>
      <c r="DTN38"/>
      <c r="DTO38"/>
      <c r="DTP38"/>
      <c r="DTQ38"/>
      <c r="DTR38"/>
      <c r="DTS38"/>
      <c r="DTT38"/>
      <c r="DTU38"/>
      <c r="DTV38"/>
      <c r="DTW38"/>
      <c r="DTX38"/>
      <c r="DTY38"/>
      <c r="DTZ38"/>
      <c r="DUA38"/>
      <c r="DUB38"/>
      <c r="DUC38"/>
      <c r="DUD38"/>
      <c r="DUE38"/>
      <c r="DUF38"/>
      <c r="DUG38"/>
      <c r="DUH38"/>
      <c r="DUI38"/>
      <c r="DUJ38"/>
      <c r="DUK38"/>
      <c r="DUL38"/>
      <c r="DUM38"/>
      <c r="DUN38"/>
      <c r="DUO38"/>
      <c r="DUP38"/>
      <c r="DUQ38"/>
      <c r="DUR38"/>
      <c r="DUS38"/>
      <c r="DUT38"/>
      <c r="DUU38"/>
      <c r="DUV38"/>
      <c r="DUW38"/>
      <c r="DUX38"/>
      <c r="DUY38"/>
      <c r="DUZ38"/>
      <c r="DVA38"/>
      <c r="DVB38"/>
      <c r="DVC38"/>
      <c r="DVD38"/>
      <c r="DVE38"/>
      <c r="DVF38"/>
      <c r="DVG38"/>
      <c r="DVH38"/>
      <c r="DVI38"/>
      <c r="DVJ38"/>
      <c r="DVK38"/>
      <c r="DVL38"/>
      <c r="DVM38"/>
      <c r="DVN38"/>
      <c r="DVO38"/>
      <c r="DVP38"/>
      <c r="DVQ38"/>
      <c r="DVR38"/>
      <c r="DVS38"/>
      <c r="DVT38"/>
      <c r="DVU38"/>
      <c r="DVV38"/>
      <c r="DVW38"/>
      <c r="DVX38"/>
      <c r="DVY38"/>
      <c r="DVZ38"/>
      <c r="DWA38"/>
      <c r="DWB38"/>
      <c r="DWC38"/>
      <c r="DWD38"/>
      <c r="DWE38"/>
      <c r="DWF38"/>
      <c r="DWG38"/>
      <c r="DWH38"/>
      <c r="DWI38"/>
      <c r="DWJ38"/>
      <c r="DWK38"/>
      <c r="DWL38"/>
      <c r="DWM38"/>
      <c r="DWN38"/>
      <c r="DWO38"/>
      <c r="DWP38"/>
      <c r="DWQ38"/>
      <c r="DWR38"/>
      <c r="DWS38"/>
      <c r="DWT38"/>
      <c r="DWU38"/>
      <c r="DWV38"/>
      <c r="DWW38"/>
      <c r="DWX38"/>
      <c r="DWY38"/>
      <c r="DWZ38"/>
      <c r="DXA38"/>
      <c r="DXB38"/>
      <c r="DXC38"/>
      <c r="DXD38"/>
      <c r="DXE38"/>
      <c r="DXF38"/>
      <c r="DXG38"/>
      <c r="DXH38"/>
      <c r="DXI38"/>
      <c r="DXJ38"/>
      <c r="DXK38"/>
      <c r="DXL38"/>
      <c r="DXM38"/>
      <c r="DXN38"/>
      <c r="DXO38"/>
      <c r="DXP38"/>
      <c r="DXQ38"/>
      <c r="DXR38"/>
      <c r="DXS38"/>
      <c r="DXT38"/>
      <c r="DXU38"/>
      <c r="DXV38"/>
      <c r="DXW38"/>
      <c r="DXX38"/>
      <c r="DXY38"/>
      <c r="DXZ38"/>
      <c r="DYA38"/>
      <c r="DYB38"/>
      <c r="DYC38"/>
      <c r="DYD38"/>
      <c r="DYE38"/>
      <c r="DYF38"/>
      <c r="DYG38"/>
      <c r="DYH38"/>
      <c r="DYI38"/>
      <c r="DYJ38"/>
      <c r="DYK38"/>
      <c r="DYL38"/>
      <c r="DYM38"/>
      <c r="DYN38"/>
      <c r="DYO38"/>
      <c r="DYP38"/>
      <c r="DYQ38"/>
      <c r="DYR38"/>
      <c r="DYS38"/>
      <c r="DYT38"/>
      <c r="DYU38"/>
      <c r="DYV38"/>
      <c r="DYW38"/>
      <c r="DYX38"/>
      <c r="DYY38"/>
      <c r="DYZ38"/>
      <c r="DZA38"/>
      <c r="DZB38"/>
      <c r="DZC38"/>
      <c r="DZD38"/>
      <c r="DZE38"/>
      <c r="DZF38"/>
      <c r="DZG38"/>
      <c r="DZH38"/>
      <c r="DZI38"/>
      <c r="DZJ38"/>
      <c r="DZK38"/>
      <c r="DZL38"/>
      <c r="DZM38"/>
      <c r="DZN38"/>
      <c r="DZO38"/>
      <c r="DZP38"/>
      <c r="DZQ38"/>
      <c r="DZR38"/>
      <c r="DZS38"/>
      <c r="DZT38"/>
      <c r="DZU38"/>
      <c r="DZV38"/>
      <c r="DZW38"/>
      <c r="DZX38"/>
      <c r="DZY38"/>
      <c r="DZZ38"/>
      <c r="EAA38"/>
      <c r="EAB38"/>
      <c r="EAC38"/>
      <c r="EAD38"/>
      <c r="EAE38"/>
      <c r="EAF38"/>
      <c r="EAG38"/>
      <c r="EAH38"/>
      <c r="EAI38"/>
      <c r="EAJ38"/>
      <c r="EAK38"/>
      <c r="EAL38"/>
      <c r="EAM38"/>
      <c r="EAN38"/>
      <c r="EAO38"/>
      <c r="EAP38"/>
      <c r="EAQ38"/>
      <c r="EAR38"/>
      <c r="EAS38"/>
      <c r="EAT38"/>
      <c r="EAU38"/>
      <c r="EAV38"/>
      <c r="EAW38"/>
      <c r="EAX38"/>
      <c r="EAY38"/>
      <c r="EAZ38"/>
      <c r="EBA38"/>
      <c r="EBB38"/>
      <c r="EBC38"/>
      <c r="EBD38"/>
      <c r="EBE38"/>
      <c r="EBF38"/>
      <c r="EBG38"/>
      <c r="EBH38"/>
      <c r="EBI38"/>
      <c r="EBJ38"/>
      <c r="EBK38"/>
      <c r="EBL38"/>
      <c r="EBM38"/>
      <c r="EBN38"/>
      <c r="EBO38"/>
      <c r="EBP38"/>
      <c r="EBQ38"/>
      <c r="EBR38"/>
      <c r="EBS38"/>
      <c r="EBT38"/>
      <c r="EBU38"/>
      <c r="EBV38"/>
      <c r="EBW38"/>
      <c r="EBX38"/>
      <c r="EBY38"/>
      <c r="EBZ38"/>
      <c r="ECA38"/>
      <c r="ECB38"/>
      <c r="ECC38"/>
      <c r="ECD38"/>
      <c r="ECE38"/>
      <c r="ECF38"/>
      <c r="ECG38"/>
      <c r="ECH38"/>
      <c r="ECI38"/>
      <c r="ECJ38"/>
      <c r="ECK38"/>
      <c r="ECL38"/>
      <c r="ECM38"/>
      <c r="ECN38"/>
      <c r="ECO38"/>
      <c r="ECP38"/>
      <c r="ECQ38"/>
      <c r="ECR38"/>
      <c r="ECS38"/>
      <c r="ECT38"/>
      <c r="ECU38"/>
      <c r="ECV38"/>
      <c r="ECW38"/>
      <c r="ECX38"/>
      <c r="ECY38"/>
      <c r="ECZ38"/>
      <c r="EDA38"/>
      <c r="EDB38"/>
      <c r="EDC38"/>
      <c r="EDD38"/>
      <c r="EDE38"/>
      <c r="EDF38"/>
      <c r="EDG38"/>
      <c r="EDH38"/>
      <c r="EDI38"/>
      <c r="EDJ38"/>
      <c r="EDK38"/>
      <c r="EDL38"/>
      <c r="EDM38"/>
      <c r="EDN38"/>
      <c r="EDO38"/>
      <c r="EDP38"/>
      <c r="EDQ38"/>
      <c r="EDR38"/>
      <c r="EDS38"/>
      <c r="EDT38"/>
      <c r="EDU38"/>
      <c r="EDV38"/>
      <c r="EDW38"/>
      <c r="EDX38"/>
      <c r="EDY38"/>
      <c r="EDZ38"/>
      <c r="EEA38"/>
      <c r="EEB38"/>
      <c r="EEC38"/>
      <c r="EED38"/>
      <c r="EEE38"/>
      <c r="EEF38"/>
      <c r="EEG38"/>
      <c r="EEH38"/>
      <c r="EEI38"/>
      <c r="EEJ38"/>
      <c r="EEK38"/>
      <c r="EEL38"/>
      <c r="EEM38"/>
      <c r="EEN38"/>
      <c r="EEO38"/>
      <c r="EEP38"/>
      <c r="EEQ38"/>
      <c r="EER38"/>
      <c r="EES38"/>
      <c r="EET38"/>
      <c r="EEU38"/>
      <c r="EEV38"/>
      <c r="EEW38"/>
      <c r="EEX38"/>
      <c r="EEY38"/>
      <c r="EEZ38"/>
      <c r="EFA38"/>
      <c r="EFB38"/>
      <c r="EFC38"/>
      <c r="EFD38"/>
      <c r="EFE38"/>
      <c r="EFF38"/>
      <c r="EFG38"/>
      <c r="EFH38"/>
      <c r="EFI38"/>
      <c r="EFJ38"/>
      <c r="EFK38"/>
      <c r="EFL38"/>
      <c r="EFM38"/>
      <c r="EFN38"/>
      <c r="EFO38"/>
      <c r="EFP38"/>
      <c r="EFQ38"/>
      <c r="EFR38"/>
      <c r="EFS38"/>
      <c r="EFT38"/>
      <c r="EFU38"/>
      <c r="EFV38"/>
      <c r="EFW38"/>
      <c r="EFX38"/>
      <c r="EFY38"/>
      <c r="EFZ38"/>
      <c r="EGA38"/>
      <c r="EGB38"/>
      <c r="EGC38"/>
      <c r="EGD38"/>
      <c r="EGE38"/>
      <c r="EGF38"/>
      <c r="EGG38"/>
      <c r="EGH38"/>
      <c r="EGI38"/>
      <c r="EGJ38"/>
      <c r="EGK38"/>
      <c r="EGL38"/>
      <c r="EGM38"/>
      <c r="EGN38"/>
      <c r="EGO38"/>
      <c r="EGP38"/>
      <c r="EGQ38"/>
      <c r="EGR38"/>
      <c r="EGS38"/>
      <c r="EGT38"/>
      <c r="EGU38"/>
      <c r="EGV38"/>
      <c r="EGW38"/>
      <c r="EGX38"/>
      <c r="EGY38"/>
      <c r="EGZ38"/>
      <c r="EHA38"/>
      <c r="EHB38"/>
      <c r="EHC38"/>
      <c r="EHD38"/>
      <c r="EHE38"/>
      <c r="EHF38"/>
      <c r="EHG38"/>
      <c r="EHH38"/>
      <c r="EHI38"/>
      <c r="EHJ38"/>
      <c r="EHK38"/>
      <c r="EHL38"/>
      <c r="EHM38"/>
      <c r="EHN38"/>
      <c r="EHO38"/>
      <c r="EHP38"/>
      <c r="EHQ38"/>
      <c r="EHR38"/>
      <c r="EHS38"/>
      <c r="EHT38"/>
      <c r="EHU38"/>
      <c r="EHV38"/>
      <c r="EHW38"/>
      <c r="EHX38"/>
      <c r="EHY38"/>
      <c r="EHZ38"/>
      <c r="EIA38"/>
      <c r="EIB38"/>
      <c r="EIC38"/>
      <c r="EID38"/>
      <c r="EIE38"/>
      <c r="EIF38"/>
      <c r="EIG38"/>
      <c r="EIH38"/>
      <c r="EII38"/>
      <c r="EIJ38"/>
      <c r="EIK38"/>
      <c r="EIL38"/>
      <c r="EIM38"/>
      <c r="EIN38"/>
      <c r="EIO38"/>
      <c r="EIP38"/>
      <c r="EIQ38"/>
      <c r="EIR38"/>
      <c r="EIS38"/>
      <c r="EIT38"/>
      <c r="EIU38"/>
      <c r="EIV38"/>
      <c r="EIW38"/>
      <c r="EIX38"/>
      <c r="EIY38"/>
      <c r="EIZ38"/>
      <c r="EJA38"/>
      <c r="EJB38"/>
      <c r="EJC38"/>
      <c r="EJD38"/>
      <c r="EJE38"/>
      <c r="EJF38"/>
      <c r="EJG38"/>
      <c r="EJH38"/>
      <c r="EJI38"/>
      <c r="EJJ38"/>
      <c r="EJK38"/>
      <c r="EJL38"/>
      <c r="EJM38"/>
      <c r="EJN38"/>
      <c r="EJO38"/>
      <c r="EJP38"/>
      <c r="EJQ38"/>
      <c r="EJR38"/>
      <c r="EJS38"/>
      <c r="EJT38"/>
      <c r="EJU38"/>
      <c r="EJV38"/>
      <c r="EJW38"/>
      <c r="EJX38"/>
      <c r="EJY38"/>
      <c r="EJZ38"/>
      <c r="EKA38"/>
      <c r="EKB38"/>
      <c r="EKC38"/>
      <c r="EKD38"/>
      <c r="EKE38"/>
      <c r="EKF38"/>
      <c r="EKG38"/>
      <c r="EKH38"/>
      <c r="EKI38"/>
      <c r="EKJ38"/>
      <c r="EKK38"/>
      <c r="EKL38"/>
      <c r="EKM38"/>
      <c r="EKN38"/>
      <c r="EKO38"/>
      <c r="EKP38"/>
      <c r="EKQ38"/>
      <c r="EKR38"/>
      <c r="EKS38"/>
      <c r="EKT38"/>
      <c r="EKU38"/>
      <c r="EKV38"/>
      <c r="EKW38"/>
      <c r="EKX38"/>
      <c r="EKY38"/>
      <c r="EKZ38"/>
      <c r="ELA38"/>
      <c r="ELB38"/>
      <c r="ELC38"/>
      <c r="ELD38"/>
      <c r="ELE38"/>
      <c r="ELF38"/>
      <c r="ELG38"/>
      <c r="ELH38"/>
      <c r="ELI38"/>
      <c r="ELJ38"/>
      <c r="ELK38"/>
      <c r="ELL38"/>
      <c r="ELM38"/>
      <c r="ELN38"/>
      <c r="ELO38"/>
      <c r="ELP38"/>
      <c r="ELQ38"/>
      <c r="ELR38"/>
      <c r="ELS38"/>
      <c r="ELT38"/>
      <c r="ELU38"/>
      <c r="ELV38"/>
      <c r="ELW38"/>
      <c r="ELX38"/>
      <c r="ELY38"/>
      <c r="ELZ38"/>
      <c r="EMA38"/>
      <c r="EMB38"/>
      <c r="EMC38"/>
      <c r="EMD38"/>
      <c r="EME38"/>
      <c r="EMF38"/>
      <c r="EMG38"/>
      <c r="EMH38"/>
      <c r="EMI38"/>
      <c r="EMJ38"/>
      <c r="EMK38"/>
      <c r="EML38"/>
      <c r="EMM38"/>
      <c r="EMN38"/>
      <c r="EMO38"/>
      <c r="EMP38"/>
      <c r="EMQ38"/>
      <c r="EMR38"/>
      <c r="EMS38"/>
      <c r="EMT38"/>
      <c r="EMU38"/>
      <c r="EMV38"/>
      <c r="EMW38"/>
      <c r="EMX38"/>
      <c r="EMY38"/>
      <c r="EMZ38"/>
      <c r="ENA38"/>
      <c r="ENB38"/>
      <c r="ENC38"/>
      <c r="END38"/>
      <c r="ENE38"/>
      <c r="ENF38"/>
      <c r="ENG38"/>
      <c r="ENH38"/>
      <c r="ENI38"/>
      <c r="ENJ38"/>
      <c r="ENK38"/>
      <c r="ENL38"/>
      <c r="ENM38"/>
      <c r="ENN38"/>
      <c r="ENO38"/>
      <c r="ENP38"/>
      <c r="ENQ38"/>
      <c r="ENR38"/>
      <c r="ENS38"/>
      <c r="ENT38"/>
      <c r="ENU38"/>
      <c r="ENV38"/>
      <c r="ENW38"/>
      <c r="ENX38"/>
      <c r="ENY38"/>
      <c r="ENZ38"/>
      <c r="EOA38"/>
      <c r="EOB38"/>
      <c r="EOC38"/>
      <c r="EOD38"/>
      <c r="EOE38"/>
      <c r="EOF38"/>
      <c r="EOG38"/>
      <c r="EOH38"/>
      <c r="EOI38"/>
      <c r="EOJ38"/>
      <c r="EOK38"/>
      <c r="EOL38"/>
      <c r="EOM38"/>
      <c r="EON38"/>
      <c r="EOO38"/>
      <c r="EOP38"/>
      <c r="EOQ38"/>
      <c r="EOR38"/>
      <c r="EOS38"/>
      <c r="EOT38"/>
      <c r="EOU38"/>
      <c r="EOV38"/>
      <c r="EOW38"/>
      <c r="EOX38"/>
      <c r="EOY38"/>
      <c r="EOZ38"/>
      <c r="EPA38"/>
      <c r="EPB38"/>
      <c r="EPC38"/>
      <c r="EPD38"/>
      <c r="EPE38"/>
      <c r="EPF38"/>
      <c r="EPG38"/>
      <c r="EPH38"/>
      <c r="EPI38"/>
      <c r="EPJ38"/>
      <c r="EPK38"/>
      <c r="EPL38"/>
      <c r="EPM38"/>
      <c r="EPN38"/>
      <c r="EPO38"/>
      <c r="EPP38"/>
      <c r="EPQ38"/>
      <c r="EPR38"/>
      <c r="EPS38"/>
      <c r="EPT38"/>
      <c r="EPU38"/>
      <c r="EPV38"/>
      <c r="EPW38"/>
      <c r="EPX38"/>
      <c r="EPY38"/>
      <c r="EPZ38"/>
      <c r="EQA38"/>
      <c r="EQB38"/>
      <c r="EQC38"/>
      <c r="EQD38"/>
      <c r="EQE38"/>
      <c r="EQF38"/>
      <c r="EQG38"/>
      <c r="EQH38"/>
      <c r="EQI38"/>
      <c r="EQJ38"/>
      <c r="EQK38"/>
      <c r="EQL38"/>
      <c r="EQM38"/>
      <c r="EQN38"/>
      <c r="EQO38"/>
      <c r="EQP38"/>
      <c r="EQQ38"/>
      <c r="EQR38"/>
      <c r="EQS38"/>
      <c r="EQT38"/>
      <c r="EQU38"/>
      <c r="EQV38"/>
      <c r="EQW38"/>
      <c r="EQX38"/>
      <c r="EQY38"/>
      <c r="EQZ38"/>
      <c r="ERA38"/>
      <c r="ERB38"/>
      <c r="ERC38"/>
      <c r="ERD38"/>
      <c r="ERE38"/>
      <c r="ERF38"/>
      <c r="ERG38"/>
      <c r="ERH38"/>
      <c r="ERI38"/>
      <c r="ERJ38"/>
      <c r="ERK38"/>
      <c r="ERL38"/>
      <c r="ERM38"/>
      <c r="ERN38"/>
      <c r="ERO38"/>
      <c r="ERP38"/>
      <c r="ERQ38"/>
      <c r="ERR38"/>
      <c r="ERS38"/>
      <c r="ERT38"/>
      <c r="ERU38"/>
      <c r="ERV38"/>
      <c r="ERW38"/>
      <c r="ERX38"/>
      <c r="ERY38"/>
      <c r="ERZ38"/>
      <c r="ESA38"/>
      <c r="ESB38"/>
      <c r="ESC38"/>
      <c r="ESD38"/>
      <c r="ESE38"/>
      <c r="ESF38"/>
      <c r="ESG38"/>
      <c r="ESH38"/>
      <c r="ESI38"/>
      <c r="ESJ38"/>
      <c r="ESK38"/>
      <c r="ESL38"/>
      <c r="ESM38"/>
      <c r="ESN38"/>
      <c r="ESO38"/>
      <c r="ESP38"/>
      <c r="ESQ38"/>
      <c r="ESR38"/>
      <c r="ESS38"/>
      <c r="EST38"/>
      <c r="ESU38"/>
      <c r="ESV38"/>
      <c r="ESW38"/>
      <c r="ESX38"/>
      <c r="ESY38"/>
      <c r="ESZ38"/>
      <c r="ETA38"/>
      <c r="ETB38"/>
      <c r="ETC38"/>
      <c r="ETD38"/>
      <c r="ETE38"/>
      <c r="ETF38"/>
      <c r="ETG38"/>
      <c r="ETH38"/>
      <c r="ETI38"/>
      <c r="ETJ38"/>
      <c r="ETK38"/>
      <c r="ETL38"/>
      <c r="ETM38"/>
      <c r="ETN38"/>
      <c r="ETO38"/>
      <c r="ETP38"/>
      <c r="ETQ38"/>
      <c r="ETR38"/>
      <c r="ETS38"/>
      <c r="ETT38"/>
      <c r="ETU38"/>
      <c r="ETV38"/>
      <c r="ETW38"/>
      <c r="ETX38"/>
      <c r="ETY38"/>
      <c r="ETZ38"/>
      <c r="EUA38"/>
      <c r="EUB38"/>
      <c r="EUC38"/>
      <c r="EUD38"/>
      <c r="EUE38"/>
      <c r="EUF38"/>
      <c r="EUG38"/>
      <c r="EUH38"/>
      <c r="EUI38"/>
      <c r="EUJ38"/>
      <c r="EUK38"/>
      <c r="EUL38"/>
      <c r="EUM38"/>
      <c r="EUN38"/>
      <c r="EUO38"/>
      <c r="EUP38"/>
      <c r="EUQ38"/>
      <c r="EUR38"/>
      <c r="EUS38"/>
      <c r="EUT38"/>
      <c r="EUU38"/>
      <c r="EUV38"/>
      <c r="EUW38"/>
      <c r="EUX38"/>
      <c r="EUY38"/>
      <c r="EUZ38"/>
      <c r="EVA38"/>
      <c r="EVB38"/>
      <c r="EVC38"/>
      <c r="EVD38"/>
      <c r="EVE38"/>
      <c r="EVF38"/>
      <c r="EVG38"/>
      <c r="EVH38"/>
      <c r="EVI38"/>
      <c r="EVJ38"/>
      <c r="EVK38"/>
      <c r="EVL38"/>
      <c r="EVM38"/>
      <c r="EVN38"/>
      <c r="EVO38"/>
      <c r="EVP38"/>
      <c r="EVQ38"/>
      <c r="EVR38"/>
      <c r="EVS38"/>
      <c r="EVT38"/>
      <c r="EVU38"/>
      <c r="EVV38"/>
      <c r="EVW38"/>
      <c r="EVX38"/>
      <c r="EVY38"/>
      <c r="EVZ38"/>
      <c r="EWA38"/>
      <c r="EWB38"/>
      <c r="EWC38"/>
      <c r="EWD38"/>
      <c r="EWE38"/>
      <c r="EWF38"/>
      <c r="EWG38"/>
      <c r="EWH38"/>
      <c r="EWI38"/>
      <c r="EWJ38"/>
      <c r="EWK38"/>
      <c r="EWL38"/>
      <c r="EWM38"/>
      <c r="EWN38"/>
      <c r="EWO38"/>
      <c r="EWP38"/>
      <c r="EWQ38"/>
      <c r="EWR38"/>
      <c r="EWS38"/>
      <c r="EWT38"/>
      <c r="EWU38"/>
      <c r="EWV38"/>
      <c r="EWW38"/>
      <c r="EWX38"/>
      <c r="EWY38"/>
      <c r="EWZ38"/>
      <c r="EXA38"/>
      <c r="EXB38"/>
      <c r="EXC38"/>
      <c r="EXD38"/>
      <c r="EXE38"/>
      <c r="EXF38"/>
      <c r="EXG38"/>
      <c r="EXH38"/>
      <c r="EXI38"/>
      <c r="EXJ38"/>
      <c r="EXK38"/>
      <c r="EXL38"/>
      <c r="EXM38"/>
      <c r="EXN38"/>
      <c r="EXO38"/>
      <c r="EXP38"/>
      <c r="EXQ38"/>
      <c r="EXR38"/>
      <c r="EXS38"/>
      <c r="EXT38"/>
      <c r="EXU38"/>
      <c r="EXV38"/>
      <c r="EXW38"/>
      <c r="EXX38"/>
      <c r="EXY38"/>
      <c r="EXZ38"/>
      <c r="EYA38"/>
      <c r="EYB38"/>
      <c r="EYC38"/>
      <c r="EYD38"/>
      <c r="EYE38"/>
      <c r="EYF38"/>
      <c r="EYG38"/>
      <c r="EYH38"/>
      <c r="EYI38"/>
      <c r="EYJ38"/>
      <c r="EYK38"/>
      <c r="EYL38"/>
      <c r="EYM38"/>
      <c r="EYN38"/>
      <c r="EYO38"/>
      <c r="EYP38"/>
      <c r="EYQ38"/>
      <c r="EYR38"/>
      <c r="EYS38"/>
      <c r="EYT38"/>
      <c r="EYU38"/>
      <c r="EYV38"/>
      <c r="EYW38"/>
      <c r="EYX38"/>
      <c r="EYY38"/>
      <c r="EYZ38"/>
      <c r="EZA38"/>
      <c r="EZB38"/>
      <c r="EZC38"/>
      <c r="EZD38"/>
      <c r="EZE38"/>
      <c r="EZF38"/>
      <c r="EZG38"/>
      <c r="EZH38"/>
      <c r="EZI38"/>
      <c r="EZJ38"/>
      <c r="EZK38"/>
      <c r="EZL38"/>
      <c r="EZM38"/>
      <c r="EZN38"/>
      <c r="EZO38"/>
      <c r="EZP38"/>
      <c r="EZQ38"/>
      <c r="EZR38"/>
      <c r="EZS38"/>
      <c r="EZT38"/>
      <c r="EZU38"/>
      <c r="EZV38"/>
      <c r="EZW38"/>
      <c r="EZX38"/>
      <c r="EZY38"/>
      <c r="EZZ38"/>
      <c r="FAA38"/>
      <c r="FAB38"/>
      <c r="FAC38"/>
      <c r="FAD38"/>
      <c r="FAE38"/>
      <c r="FAF38"/>
      <c r="FAG38"/>
      <c r="FAH38"/>
      <c r="FAI38"/>
      <c r="FAJ38"/>
      <c r="FAK38"/>
      <c r="FAL38"/>
      <c r="FAM38"/>
      <c r="FAN38"/>
      <c r="FAO38"/>
      <c r="FAP38"/>
      <c r="FAQ38"/>
      <c r="FAR38"/>
      <c r="FAS38"/>
      <c r="FAT38"/>
      <c r="FAU38"/>
      <c r="FAV38"/>
      <c r="FAW38"/>
      <c r="FAX38"/>
      <c r="FAY38"/>
      <c r="FAZ38"/>
      <c r="FBA38"/>
      <c r="FBB38"/>
      <c r="FBC38"/>
      <c r="FBD38"/>
      <c r="FBE38"/>
      <c r="FBF38"/>
      <c r="FBG38"/>
      <c r="FBH38"/>
      <c r="FBI38"/>
      <c r="FBJ38"/>
      <c r="FBK38"/>
      <c r="FBL38"/>
      <c r="FBM38"/>
      <c r="FBN38"/>
      <c r="FBO38"/>
      <c r="FBP38"/>
      <c r="FBQ38"/>
      <c r="FBR38"/>
      <c r="FBS38"/>
      <c r="FBT38"/>
      <c r="FBU38"/>
      <c r="FBV38"/>
      <c r="FBW38"/>
      <c r="FBX38"/>
      <c r="FBY38"/>
      <c r="FBZ38"/>
      <c r="FCA38"/>
      <c r="FCB38"/>
      <c r="FCC38"/>
      <c r="FCD38"/>
      <c r="FCE38"/>
      <c r="FCF38"/>
      <c r="FCG38"/>
      <c r="FCH38"/>
      <c r="FCI38"/>
      <c r="FCJ38"/>
      <c r="FCK38"/>
      <c r="FCL38"/>
      <c r="FCM38"/>
      <c r="FCN38"/>
      <c r="FCO38"/>
      <c r="FCP38"/>
      <c r="FCQ38"/>
      <c r="FCR38"/>
      <c r="FCS38"/>
      <c r="FCT38"/>
      <c r="FCU38"/>
      <c r="FCV38"/>
      <c r="FCW38"/>
      <c r="FCX38"/>
      <c r="FCY38"/>
      <c r="FCZ38"/>
      <c r="FDA38"/>
      <c r="FDB38"/>
      <c r="FDC38"/>
      <c r="FDD38"/>
      <c r="FDE38"/>
      <c r="FDF38"/>
      <c r="FDG38"/>
      <c r="FDH38"/>
      <c r="FDI38"/>
      <c r="FDJ38"/>
      <c r="FDK38"/>
      <c r="FDL38"/>
      <c r="FDM38"/>
      <c r="FDN38"/>
      <c r="FDO38"/>
      <c r="FDP38"/>
      <c r="FDQ38"/>
      <c r="FDR38"/>
      <c r="FDS38"/>
      <c r="FDT38"/>
      <c r="FDU38"/>
      <c r="FDV38"/>
      <c r="FDW38"/>
      <c r="FDX38"/>
      <c r="FDY38"/>
      <c r="FDZ38"/>
      <c r="FEA38"/>
      <c r="FEB38"/>
      <c r="FEC38"/>
      <c r="FED38"/>
      <c r="FEE38"/>
      <c r="FEF38"/>
      <c r="FEG38"/>
      <c r="FEH38"/>
      <c r="FEI38"/>
      <c r="FEJ38"/>
      <c r="FEK38"/>
      <c r="FEL38"/>
      <c r="FEM38"/>
      <c r="FEN38"/>
      <c r="FEO38"/>
      <c r="FEP38"/>
      <c r="FEQ38"/>
      <c r="FER38"/>
      <c r="FES38"/>
      <c r="FET38"/>
      <c r="FEU38"/>
      <c r="FEV38"/>
      <c r="FEW38"/>
      <c r="FEX38"/>
      <c r="FEY38"/>
      <c r="FEZ38"/>
      <c r="FFA38"/>
      <c r="FFB38"/>
      <c r="FFC38"/>
      <c r="FFD38"/>
      <c r="FFE38"/>
      <c r="FFF38"/>
      <c r="FFG38"/>
      <c r="FFH38"/>
      <c r="FFI38"/>
      <c r="FFJ38"/>
      <c r="FFK38"/>
      <c r="FFL38"/>
      <c r="FFM38"/>
      <c r="FFN38"/>
      <c r="FFO38"/>
      <c r="FFP38"/>
      <c r="FFQ38"/>
      <c r="FFR38"/>
      <c r="FFS38"/>
      <c r="FFT38"/>
      <c r="FFU38"/>
      <c r="FFV38"/>
      <c r="FFW38"/>
      <c r="FFX38"/>
      <c r="FFY38"/>
      <c r="FFZ38"/>
      <c r="FGA38"/>
      <c r="FGB38"/>
      <c r="FGC38"/>
      <c r="FGD38"/>
      <c r="FGE38"/>
      <c r="FGF38"/>
      <c r="FGG38"/>
      <c r="FGH38"/>
      <c r="FGI38"/>
      <c r="FGJ38"/>
      <c r="FGK38"/>
      <c r="FGL38"/>
      <c r="FGM38"/>
      <c r="FGN38"/>
      <c r="FGO38"/>
      <c r="FGP38"/>
      <c r="FGQ38"/>
      <c r="FGR38"/>
      <c r="FGS38"/>
      <c r="FGT38"/>
      <c r="FGU38"/>
      <c r="FGV38"/>
      <c r="FGW38"/>
      <c r="FGX38"/>
      <c r="FGY38"/>
      <c r="FGZ38"/>
      <c r="FHA38"/>
      <c r="FHB38"/>
      <c r="FHC38"/>
      <c r="FHD38"/>
      <c r="FHE38"/>
      <c r="FHF38"/>
      <c r="FHG38"/>
      <c r="FHH38"/>
      <c r="FHI38"/>
      <c r="FHJ38"/>
      <c r="FHK38"/>
      <c r="FHL38"/>
      <c r="FHM38"/>
      <c r="FHN38"/>
      <c r="FHO38"/>
      <c r="FHP38"/>
      <c r="FHQ38"/>
      <c r="FHR38"/>
      <c r="FHS38"/>
      <c r="FHT38"/>
      <c r="FHU38"/>
      <c r="FHV38"/>
      <c r="FHW38"/>
      <c r="FHX38"/>
      <c r="FHY38"/>
      <c r="FHZ38"/>
      <c r="FIA38"/>
      <c r="FIB38"/>
      <c r="FIC38"/>
      <c r="FID38"/>
      <c r="FIE38"/>
      <c r="FIF38"/>
      <c r="FIG38"/>
      <c r="FIH38"/>
      <c r="FII38"/>
      <c r="FIJ38"/>
      <c r="FIK38"/>
      <c r="FIL38"/>
      <c r="FIM38"/>
      <c r="FIN38"/>
      <c r="FIO38"/>
      <c r="FIP38"/>
      <c r="FIQ38"/>
      <c r="FIR38"/>
      <c r="FIS38"/>
      <c r="FIT38"/>
      <c r="FIU38"/>
      <c r="FIV38"/>
      <c r="FIW38"/>
      <c r="FIX38"/>
      <c r="FIY38"/>
      <c r="FIZ38"/>
      <c r="FJA38"/>
      <c r="FJB38"/>
      <c r="FJC38"/>
      <c r="FJD38"/>
      <c r="FJE38"/>
      <c r="FJF38"/>
      <c r="FJG38"/>
      <c r="FJH38"/>
      <c r="FJI38"/>
      <c r="FJJ38"/>
      <c r="FJK38"/>
      <c r="FJL38"/>
      <c r="FJM38"/>
      <c r="FJN38"/>
      <c r="FJO38"/>
      <c r="FJP38"/>
      <c r="FJQ38"/>
      <c r="FJR38"/>
      <c r="FJS38"/>
      <c r="FJT38"/>
      <c r="FJU38"/>
      <c r="FJV38"/>
      <c r="FJW38"/>
      <c r="FJX38"/>
      <c r="FJY38"/>
      <c r="FJZ38"/>
      <c r="FKA38"/>
      <c r="FKB38"/>
      <c r="FKC38"/>
      <c r="FKD38"/>
      <c r="FKE38"/>
      <c r="FKF38"/>
      <c r="FKG38"/>
      <c r="FKH38"/>
      <c r="FKI38"/>
      <c r="FKJ38"/>
      <c r="FKK38"/>
      <c r="FKL38"/>
      <c r="FKM38"/>
      <c r="FKN38"/>
      <c r="FKO38"/>
      <c r="FKP38"/>
      <c r="FKQ38"/>
      <c r="FKR38"/>
      <c r="FKS38"/>
      <c r="FKT38"/>
      <c r="FKU38"/>
      <c r="FKV38"/>
      <c r="FKW38"/>
      <c r="FKX38"/>
      <c r="FKY38"/>
      <c r="FKZ38"/>
      <c r="FLA38"/>
      <c r="FLB38"/>
      <c r="FLC38"/>
      <c r="FLD38"/>
      <c r="FLE38"/>
      <c r="FLF38"/>
      <c r="FLG38"/>
      <c r="FLH38"/>
      <c r="FLI38"/>
      <c r="FLJ38"/>
      <c r="FLK38"/>
      <c r="FLL38"/>
      <c r="FLM38"/>
      <c r="FLN38"/>
      <c r="FLO38"/>
      <c r="FLP38"/>
      <c r="FLQ38"/>
      <c r="FLR38"/>
      <c r="FLS38"/>
      <c r="FLT38"/>
      <c r="FLU38"/>
      <c r="FLV38"/>
      <c r="FLW38"/>
      <c r="FLX38"/>
      <c r="FLY38"/>
      <c r="FLZ38"/>
      <c r="FMA38"/>
      <c r="FMB38"/>
      <c r="FMC38"/>
      <c r="FMD38"/>
      <c r="FME38"/>
      <c r="FMF38"/>
      <c r="FMG38"/>
      <c r="FMH38"/>
      <c r="FMI38"/>
      <c r="FMJ38"/>
      <c r="FMK38"/>
      <c r="FML38"/>
      <c r="FMM38"/>
      <c r="FMN38"/>
      <c r="FMO38"/>
      <c r="FMP38"/>
      <c r="FMQ38"/>
      <c r="FMR38"/>
      <c r="FMS38"/>
      <c r="FMT38"/>
      <c r="FMU38"/>
      <c r="FMV38"/>
      <c r="FMW38"/>
      <c r="FMX38"/>
      <c r="FMY38"/>
      <c r="FMZ38"/>
      <c r="FNA38"/>
      <c r="FNB38"/>
      <c r="FNC38"/>
      <c r="FND38"/>
      <c r="FNE38"/>
      <c r="FNF38"/>
      <c r="FNG38"/>
      <c r="FNH38"/>
      <c r="FNI38"/>
      <c r="FNJ38"/>
      <c r="FNK38"/>
      <c r="FNL38"/>
      <c r="FNM38"/>
      <c r="FNN38"/>
      <c r="FNO38"/>
      <c r="FNP38"/>
      <c r="FNQ38"/>
      <c r="FNR38"/>
      <c r="FNS38"/>
      <c r="FNT38"/>
      <c r="FNU38"/>
      <c r="FNV38"/>
      <c r="FNW38"/>
      <c r="FNX38"/>
      <c r="FNY38"/>
      <c r="FNZ38"/>
      <c r="FOA38"/>
      <c r="FOB38"/>
      <c r="FOC38"/>
      <c r="FOD38"/>
      <c r="FOE38"/>
      <c r="FOF38"/>
      <c r="FOG38"/>
      <c r="FOH38"/>
      <c r="FOI38"/>
      <c r="FOJ38"/>
      <c r="FOK38"/>
      <c r="FOL38"/>
      <c r="FOM38"/>
      <c r="FON38"/>
      <c r="FOO38"/>
      <c r="FOP38"/>
      <c r="FOQ38"/>
      <c r="FOR38"/>
      <c r="FOS38"/>
      <c r="FOT38"/>
      <c r="FOU38"/>
      <c r="FOV38"/>
      <c r="FOW38"/>
      <c r="FOX38"/>
      <c r="FOY38"/>
      <c r="FOZ38"/>
      <c r="FPA38"/>
      <c r="FPB38"/>
      <c r="FPC38"/>
      <c r="FPD38"/>
      <c r="FPE38"/>
      <c r="FPF38"/>
      <c r="FPG38"/>
      <c r="FPH38"/>
      <c r="FPI38"/>
      <c r="FPJ38"/>
      <c r="FPK38"/>
      <c r="FPL38"/>
      <c r="FPM38"/>
      <c r="FPN38"/>
      <c r="FPO38"/>
      <c r="FPP38"/>
      <c r="FPQ38"/>
      <c r="FPR38"/>
      <c r="FPS38"/>
      <c r="FPT38"/>
      <c r="FPU38"/>
      <c r="FPV38"/>
      <c r="FPW38"/>
      <c r="FPX38"/>
      <c r="FPY38"/>
      <c r="FPZ38"/>
      <c r="FQA38"/>
      <c r="FQB38"/>
      <c r="FQC38"/>
      <c r="FQD38"/>
      <c r="FQE38"/>
      <c r="FQF38"/>
      <c r="FQG38"/>
      <c r="FQH38"/>
      <c r="FQI38"/>
      <c r="FQJ38"/>
      <c r="FQK38"/>
      <c r="FQL38"/>
      <c r="FQM38"/>
      <c r="FQN38"/>
      <c r="FQO38"/>
      <c r="FQP38"/>
      <c r="FQQ38"/>
      <c r="FQR38"/>
      <c r="FQS38"/>
      <c r="FQT38"/>
      <c r="FQU38"/>
      <c r="FQV38"/>
      <c r="FQW38"/>
      <c r="FQX38"/>
      <c r="FQY38"/>
      <c r="FQZ38"/>
      <c r="FRA38"/>
      <c r="FRB38"/>
      <c r="FRC38"/>
      <c r="FRD38"/>
      <c r="FRE38"/>
      <c r="FRF38"/>
      <c r="FRG38"/>
      <c r="FRH38"/>
      <c r="FRI38"/>
      <c r="FRJ38"/>
      <c r="FRK38"/>
      <c r="FRL38"/>
      <c r="FRM38"/>
      <c r="FRN38"/>
      <c r="FRO38"/>
      <c r="FRP38"/>
      <c r="FRQ38"/>
      <c r="FRR38"/>
      <c r="FRS38"/>
      <c r="FRT38"/>
      <c r="FRU38"/>
      <c r="FRV38"/>
      <c r="FRW38"/>
      <c r="FRX38"/>
      <c r="FRY38"/>
      <c r="FRZ38"/>
      <c r="FSA38"/>
      <c r="FSB38"/>
      <c r="FSC38"/>
      <c r="FSD38"/>
      <c r="FSE38"/>
      <c r="FSF38"/>
      <c r="FSG38"/>
      <c r="FSH38"/>
      <c r="FSI38"/>
      <c r="FSJ38"/>
      <c r="FSK38"/>
      <c r="FSL38"/>
      <c r="FSM38"/>
      <c r="FSN38"/>
      <c r="FSO38"/>
      <c r="FSP38"/>
      <c r="FSQ38"/>
      <c r="FSR38"/>
      <c r="FSS38"/>
      <c r="FST38"/>
      <c r="FSU38"/>
      <c r="FSV38"/>
      <c r="FSW38"/>
      <c r="FSX38"/>
      <c r="FSY38"/>
      <c r="FSZ38"/>
      <c r="FTA38"/>
      <c r="FTB38"/>
      <c r="FTC38"/>
      <c r="FTD38"/>
      <c r="FTE38"/>
      <c r="FTF38"/>
      <c r="FTG38"/>
      <c r="FTH38"/>
      <c r="FTI38"/>
      <c r="FTJ38"/>
      <c r="FTK38"/>
      <c r="FTL38"/>
      <c r="FTM38"/>
      <c r="FTN38"/>
      <c r="FTO38"/>
      <c r="FTP38"/>
      <c r="FTQ38"/>
      <c r="FTR38"/>
      <c r="FTS38"/>
      <c r="FTT38"/>
      <c r="FTU38"/>
      <c r="FTV38"/>
      <c r="FTW38"/>
      <c r="FTX38"/>
      <c r="FTY38"/>
      <c r="FTZ38"/>
      <c r="FUA38"/>
      <c r="FUB38"/>
      <c r="FUC38"/>
      <c r="FUD38"/>
      <c r="FUE38"/>
      <c r="FUF38"/>
      <c r="FUG38"/>
      <c r="FUH38"/>
      <c r="FUI38"/>
      <c r="FUJ38"/>
      <c r="FUK38"/>
      <c r="FUL38"/>
      <c r="FUM38"/>
      <c r="FUN38"/>
      <c r="FUO38"/>
      <c r="FUP38"/>
      <c r="FUQ38"/>
      <c r="FUR38"/>
      <c r="FUS38"/>
      <c r="FUT38"/>
      <c r="FUU38"/>
      <c r="FUV38"/>
      <c r="FUW38"/>
      <c r="FUX38"/>
      <c r="FUY38"/>
      <c r="FUZ38"/>
      <c r="FVA38"/>
      <c r="FVB38"/>
      <c r="FVC38"/>
      <c r="FVD38"/>
      <c r="FVE38"/>
      <c r="FVF38"/>
      <c r="FVG38"/>
      <c r="FVH38"/>
      <c r="FVI38"/>
      <c r="FVJ38"/>
      <c r="FVK38"/>
      <c r="FVL38"/>
      <c r="FVM38"/>
      <c r="FVN38"/>
      <c r="FVO38"/>
      <c r="FVP38"/>
      <c r="FVQ38"/>
      <c r="FVR38"/>
      <c r="FVS38"/>
      <c r="FVT38"/>
      <c r="FVU38"/>
      <c r="FVV38"/>
      <c r="FVW38"/>
      <c r="FVX38"/>
      <c r="FVY38"/>
      <c r="FVZ38"/>
      <c r="FWA38"/>
      <c r="FWB38"/>
      <c r="FWC38"/>
      <c r="FWD38"/>
      <c r="FWE38"/>
      <c r="FWF38"/>
      <c r="FWG38"/>
      <c r="FWH38"/>
      <c r="FWI38"/>
      <c r="FWJ38"/>
      <c r="FWK38"/>
      <c r="FWL38"/>
      <c r="FWM38"/>
      <c r="FWN38"/>
      <c r="FWO38"/>
      <c r="FWP38"/>
      <c r="FWQ38"/>
      <c r="FWR38"/>
      <c r="FWS38"/>
      <c r="FWT38"/>
      <c r="FWU38"/>
      <c r="FWV38"/>
      <c r="FWW38"/>
      <c r="FWX38"/>
      <c r="FWY38"/>
      <c r="FWZ38"/>
      <c r="FXA38"/>
      <c r="FXB38"/>
      <c r="FXC38"/>
      <c r="FXD38"/>
      <c r="FXE38"/>
      <c r="FXF38"/>
      <c r="FXG38"/>
      <c r="FXH38"/>
      <c r="FXI38"/>
      <c r="FXJ38"/>
      <c r="FXK38"/>
      <c r="FXL38"/>
      <c r="FXM38"/>
      <c r="FXN38"/>
      <c r="FXO38"/>
      <c r="FXP38"/>
      <c r="FXQ38"/>
      <c r="FXR38"/>
      <c r="FXS38"/>
      <c r="FXT38"/>
      <c r="FXU38"/>
      <c r="FXV38"/>
      <c r="FXW38"/>
      <c r="FXX38"/>
      <c r="FXY38"/>
      <c r="FXZ38"/>
      <c r="FYA38"/>
      <c r="FYB38"/>
      <c r="FYC38"/>
      <c r="FYD38"/>
      <c r="FYE38"/>
      <c r="FYF38"/>
      <c r="FYG38"/>
      <c r="FYH38"/>
      <c r="FYI38"/>
      <c r="FYJ38"/>
      <c r="FYK38"/>
      <c r="FYL38"/>
      <c r="FYM38"/>
      <c r="FYN38"/>
      <c r="FYO38"/>
      <c r="FYP38"/>
      <c r="FYQ38"/>
      <c r="FYR38"/>
      <c r="FYS38"/>
      <c r="FYT38"/>
      <c r="FYU38"/>
      <c r="FYV38"/>
      <c r="FYW38"/>
      <c r="FYX38"/>
      <c r="FYY38"/>
      <c r="FYZ38"/>
      <c r="FZA38"/>
      <c r="FZB38"/>
      <c r="FZC38"/>
      <c r="FZD38"/>
      <c r="FZE38"/>
      <c r="FZF38"/>
      <c r="FZG38"/>
      <c r="FZH38"/>
      <c r="FZI38"/>
      <c r="FZJ38"/>
      <c r="FZK38"/>
      <c r="FZL38"/>
      <c r="FZM38"/>
      <c r="FZN38"/>
      <c r="FZO38"/>
      <c r="FZP38"/>
      <c r="FZQ38"/>
      <c r="FZR38"/>
      <c r="FZS38"/>
      <c r="FZT38"/>
      <c r="FZU38"/>
      <c r="FZV38"/>
      <c r="FZW38"/>
      <c r="FZX38"/>
      <c r="FZY38"/>
      <c r="FZZ38"/>
      <c r="GAA38"/>
      <c r="GAB38"/>
      <c r="GAC38"/>
      <c r="GAD38"/>
      <c r="GAE38"/>
      <c r="GAF38"/>
      <c r="GAG38"/>
      <c r="GAH38"/>
      <c r="GAI38"/>
      <c r="GAJ38"/>
      <c r="GAK38"/>
      <c r="GAL38"/>
      <c r="GAM38"/>
      <c r="GAN38"/>
      <c r="GAO38"/>
      <c r="GAP38"/>
      <c r="GAQ38"/>
      <c r="GAR38"/>
      <c r="GAS38"/>
      <c r="GAT38"/>
      <c r="GAU38"/>
      <c r="GAV38"/>
      <c r="GAW38"/>
      <c r="GAX38"/>
      <c r="GAY38"/>
      <c r="GAZ38"/>
      <c r="GBA38"/>
      <c r="GBB38"/>
      <c r="GBC38"/>
      <c r="GBD38"/>
      <c r="GBE38"/>
      <c r="GBF38"/>
      <c r="GBG38"/>
      <c r="GBH38"/>
      <c r="GBI38"/>
      <c r="GBJ38"/>
      <c r="GBK38"/>
      <c r="GBL38"/>
      <c r="GBM38"/>
      <c r="GBN38"/>
      <c r="GBO38"/>
      <c r="GBP38"/>
      <c r="GBQ38"/>
      <c r="GBR38"/>
      <c r="GBS38"/>
      <c r="GBT38"/>
      <c r="GBU38"/>
      <c r="GBV38"/>
      <c r="GBW38"/>
      <c r="GBX38"/>
      <c r="GBY38"/>
      <c r="GBZ38"/>
      <c r="GCA38"/>
      <c r="GCB38"/>
      <c r="GCC38"/>
      <c r="GCD38"/>
      <c r="GCE38"/>
      <c r="GCF38"/>
      <c r="GCG38"/>
      <c r="GCH38"/>
      <c r="GCI38"/>
      <c r="GCJ38"/>
      <c r="GCK38"/>
      <c r="GCL38"/>
      <c r="GCM38"/>
      <c r="GCN38"/>
      <c r="GCO38"/>
      <c r="GCP38"/>
      <c r="GCQ38"/>
      <c r="GCR38"/>
      <c r="GCS38"/>
      <c r="GCT38"/>
      <c r="GCU38"/>
      <c r="GCV38"/>
      <c r="GCW38"/>
      <c r="GCX38"/>
      <c r="GCY38"/>
      <c r="GCZ38"/>
      <c r="GDA38"/>
      <c r="GDB38"/>
      <c r="GDC38"/>
      <c r="GDD38"/>
      <c r="GDE38"/>
      <c r="GDF38"/>
      <c r="GDG38"/>
      <c r="GDH38"/>
      <c r="GDI38"/>
      <c r="GDJ38"/>
      <c r="GDK38"/>
      <c r="GDL38"/>
      <c r="GDM38"/>
      <c r="GDN38"/>
      <c r="GDO38"/>
      <c r="GDP38"/>
      <c r="GDQ38"/>
      <c r="GDR38"/>
      <c r="GDS38"/>
      <c r="GDT38"/>
      <c r="GDU38"/>
      <c r="GDV38"/>
      <c r="GDW38"/>
      <c r="GDX38"/>
      <c r="GDY38"/>
      <c r="GDZ38"/>
      <c r="GEA38"/>
      <c r="GEB38"/>
      <c r="GEC38"/>
      <c r="GED38"/>
      <c r="GEE38"/>
      <c r="GEF38"/>
      <c r="GEG38"/>
      <c r="GEH38"/>
      <c r="GEI38"/>
      <c r="GEJ38"/>
      <c r="GEK38"/>
      <c r="GEL38"/>
      <c r="GEM38"/>
      <c r="GEN38"/>
      <c r="GEO38"/>
      <c r="GEP38"/>
      <c r="GEQ38"/>
      <c r="GER38"/>
      <c r="GES38"/>
      <c r="GET38"/>
      <c r="GEU38"/>
      <c r="GEV38"/>
      <c r="GEW38"/>
      <c r="GEX38"/>
      <c r="GEY38"/>
      <c r="GEZ38"/>
      <c r="GFA38"/>
      <c r="GFB38"/>
      <c r="GFC38"/>
      <c r="GFD38"/>
      <c r="GFE38"/>
      <c r="GFF38"/>
      <c r="GFG38"/>
      <c r="GFH38"/>
      <c r="GFI38"/>
      <c r="GFJ38"/>
      <c r="GFK38"/>
      <c r="GFL38"/>
      <c r="GFM38"/>
      <c r="GFN38"/>
      <c r="GFO38"/>
      <c r="GFP38"/>
      <c r="GFQ38"/>
      <c r="GFR38"/>
      <c r="GFS38"/>
      <c r="GFT38"/>
      <c r="GFU38"/>
      <c r="GFV38"/>
      <c r="GFW38"/>
      <c r="GFX38"/>
      <c r="GFY38"/>
      <c r="GFZ38"/>
      <c r="GGA38"/>
      <c r="GGB38"/>
      <c r="GGC38"/>
      <c r="GGD38"/>
      <c r="GGE38"/>
      <c r="GGF38"/>
      <c r="GGG38"/>
      <c r="GGH38"/>
      <c r="GGI38"/>
      <c r="GGJ38"/>
      <c r="GGK38"/>
      <c r="GGL38"/>
      <c r="GGM38"/>
      <c r="GGN38"/>
      <c r="GGO38"/>
      <c r="GGP38"/>
      <c r="GGQ38"/>
      <c r="GGR38"/>
      <c r="GGS38"/>
      <c r="GGT38"/>
      <c r="GGU38"/>
      <c r="GGV38"/>
      <c r="GGW38"/>
      <c r="GGX38"/>
      <c r="GGY38"/>
      <c r="GGZ38"/>
      <c r="GHA38"/>
      <c r="GHB38"/>
      <c r="GHC38"/>
      <c r="GHD38"/>
      <c r="GHE38"/>
      <c r="GHF38"/>
      <c r="GHG38"/>
      <c r="GHH38"/>
      <c r="GHI38"/>
      <c r="GHJ38"/>
      <c r="GHK38"/>
      <c r="GHL38"/>
      <c r="GHM38"/>
      <c r="GHN38"/>
      <c r="GHO38"/>
      <c r="GHP38"/>
      <c r="GHQ38"/>
      <c r="GHR38"/>
      <c r="GHS38"/>
      <c r="GHT38"/>
      <c r="GHU38"/>
      <c r="GHV38"/>
      <c r="GHW38"/>
      <c r="GHX38"/>
      <c r="GHY38"/>
      <c r="GHZ38"/>
      <c r="GIA38"/>
      <c r="GIB38"/>
      <c r="GIC38"/>
      <c r="GID38"/>
      <c r="GIE38"/>
      <c r="GIF38"/>
      <c r="GIG38"/>
      <c r="GIH38"/>
      <c r="GII38"/>
      <c r="GIJ38"/>
      <c r="GIK38"/>
      <c r="GIL38"/>
      <c r="GIM38"/>
      <c r="GIN38"/>
      <c r="GIO38"/>
      <c r="GIP38"/>
      <c r="GIQ38"/>
      <c r="GIR38"/>
      <c r="GIS38"/>
      <c r="GIT38"/>
      <c r="GIU38"/>
      <c r="GIV38"/>
      <c r="GIW38"/>
      <c r="GIX38"/>
      <c r="GIY38"/>
      <c r="GIZ38"/>
      <c r="GJA38"/>
      <c r="GJB38"/>
      <c r="GJC38"/>
      <c r="GJD38"/>
      <c r="GJE38"/>
      <c r="GJF38"/>
      <c r="GJG38"/>
      <c r="GJH38"/>
      <c r="GJI38"/>
      <c r="GJJ38"/>
      <c r="GJK38"/>
      <c r="GJL38"/>
      <c r="GJM38"/>
      <c r="GJN38"/>
      <c r="GJO38"/>
      <c r="GJP38"/>
      <c r="GJQ38"/>
      <c r="GJR38"/>
      <c r="GJS38"/>
      <c r="GJT38"/>
      <c r="GJU38"/>
      <c r="GJV38"/>
      <c r="GJW38"/>
      <c r="GJX38"/>
      <c r="GJY38"/>
      <c r="GJZ38"/>
      <c r="GKA38"/>
      <c r="GKB38"/>
      <c r="GKC38"/>
      <c r="GKD38"/>
      <c r="GKE38"/>
      <c r="GKF38"/>
      <c r="GKG38"/>
      <c r="GKH38"/>
      <c r="GKI38"/>
      <c r="GKJ38"/>
      <c r="GKK38"/>
      <c r="GKL38"/>
      <c r="GKM38"/>
      <c r="GKN38"/>
      <c r="GKO38"/>
      <c r="GKP38"/>
      <c r="GKQ38"/>
      <c r="GKR38"/>
      <c r="GKS38"/>
      <c r="GKT38"/>
      <c r="GKU38"/>
      <c r="GKV38"/>
      <c r="GKW38"/>
      <c r="GKX38"/>
      <c r="GKY38"/>
      <c r="GKZ38"/>
      <c r="GLA38"/>
      <c r="GLB38"/>
      <c r="GLC38"/>
      <c r="GLD38"/>
      <c r="GLE38"/>
      <c r="GLF38"/>
      <c r="GLG38"/>
      <c r="GLH38"/>
      <c r="GLI38"/>
      <c r="GLJ38"/>
      <c r="GLK38"/>
      <c r="GLL38"/>
      <c r="GLM38"/>
      <c r="GLN38"/>
      <c r="GLO38"/>
      <c r="GLP38"/>
      <c r="GLQ38"/>
      <c r="GLR38"/>
      <c r="GLS38"/>
      <c r="GLT38"/>
      <c r="GLU38"/>
      <c r="GLV38"/>
      <c r="GLW38"/>
      <c r="GLX38"/>
      <c r="GLY38"/>
      <c r="GLZ38"/>
      <c r="GMA38"/>
      <c r="GMB38"/>
      <c r="GMC38"/>
      <c r="GMD38"/>
      <c r="GME38"/>
      <c r="GMF38"/>
      <c r="GMG38"/>
      <c r="GMH38"/>
      <c r="GMI38"/>
      <c r="GMJ38"/>
      <c r="GMK38"/>
      <c r="GML38"/>
      <c r="GMM38"/>
      <c r="GMN38"/>
      <c r="GMO38"/>
      <c r="GMP38"/>
      <c r="GMQ38"/>
      <c r="GMR38"/>
      <c r="GMS38"/>
      <c r="GMT38"/>
      <c r="GMU38"/>
      <c r="GMV38"/>
      <c r="GMW38"/>
      <c r="GMX38"/>
      <c r="GMY38"/>
      <c r="GMZ38"/>
      <c r="GNA38"/>
      <c r="GNB38"/>
      <c r="GNC38"/>
      <c r="GND38"/>
      <c r="GNE38"/>
      <c r="GNF38"/>
      <c r="GNG38"/>
      <c r="GNH38"/>
      <c r="GNI38"/>
      <c r="GNJ38"/>
      <c r="GNK38"/>
      <c r="GNL38"/>
      <c r="GNM38"/>
      <c r="GNN38"/>
      <c r="GNO38"/>
      <c r="GNP38"/>
      <c r="GNQ38"/>
      <c r="GNR38"/>
      <c r="GNS38"/>
      <c r="GNT38"/>
      <c r="GNU38"/>
      <c r="GNV38"/>
      <c r="GNW38"/>
      <c r="GNX38"/>
      <c r="GNY38"/>
      <c r="GNZ38"/>
      <c r="GOA38"/>
      <c r="GOB38"/>
      <c r="GOC38"/>
      <c r="GOD38"/>
      <c r="GOE38"/>
      <c r="GOF38"/>
      <c r="GOG38"/>
      <c r="GOH38"/>
      <c r="GOI38"/>
      <c r="GOJ38"/>
      <c r="GOK38"/>
      <c r="GOL38"/>
      <c r="GOM38"/>
      <c r="GON38"/>
      <c r="GOO38"/>
      <c r="GOP38"/>
      <c r="GOQ38"/>
      <c r="GOR38"/>
      <c r="GOS38"/>
      <c r="GOT38"/>
      <c r="GOU38"/>
      <c r="GOV38"/>
      <c r="GOW38"/>
      <c r="GOX38"/>
      <c r="GOY38"/>
      <c r="GOZ38"/>
      <c r="GPA38"/>
      <c r="GPB38"/>
      <c r="GPC38"/>
      <c r="GPD38"/>
      <c r="GPE38"/>
      <c r="GPF38"/>
      <c r="GPG38"/>
      <c r="GPH38"/>
      <c r="GPI38"/>
      <c r="GPJ38"/>
      <c r="GPK38"/>
      <c r="GPL38"/>
      <c r="GPM38"/>
      <c r="GPN38"/>
      <c r="GPO38"/>
      <c r="GPP38"/>
      <c r="GPQ38"/>
      <c r="GPR38"/>
      <c r="GPS38"/>
      <c r="GPT38"/>
      <c r="GPU38"/>
      <c r="GPV38"/>
      <c r="GPW38"/>
      <c r="GPX38"/>
      <c r="GPY38"/>
      <c r="GPZ38"/>
      <c r="GQA38"/>
      <c r="GQB38"/>
      <c r="GQC38"/>
      <c r="GQD38"/>
      <c r="GQE38"/>
      <c r="GQF38"/>
      <c r="GQG38"/>
      <c r="GQH38"/>
      <c r="GQI38"/>
      <c r="GQJ38"/>
      <c r="GQK38"/>
      <c r="GQL38"/>
      <c r="GQM38"/>
      <c r="GQN38"/>
      <c r="GQO38"/>
      <c r="GQP38"/>
      <c r="GQQ38"/>
      <c r="GQR38"/>
      <c r="GQS38"/>
      <c r="GQT38"/>
      <c r="GQU38"/>
      <c r="GQV38"/>
      <c r="GQW38"/>
      <c r="GQX38"/>
      <c r="GQY38"/>
      <c r="GQZ38"/>
      <c r="GRA38"/>
      <c r="GRB38"/>
      <c r="GRC38"/>
      <c r="GRD38"/>
      <c r="GRE38"/>
      <c r="GRF38"/>
      <c r="GRG38"/>
      <c r="GRH38"/>
      <c r="GRI38"/>
      <c r="GRJ38"/>
      <c r="GRK38"/>
      <c r="GRL38"/>
      <c r="GRM38"/>
      <c r="GRN38"/>
      <c r="GRO38"/>
      <c r="GRP38"/>
      <c r="GRQ38"/>
      <c r="GRR38"/>
      <c r="GRS38"/>
      <c r="GRT38"/>
      <c r="GRU38"/>
      <c r="GRV38"/>
      <c r="GRW38"/>
      <c r="GRX38"/>
      <c r="GRY38"/>
      <c r="GRZ38"/>
      <c r="GSA38"/>
      <c r="GSB38"/>
      <c r="GSC38"/>
      <c r="GSD38"/>
      <c r="GSE38"/>
      <c r="GSF38"/>
      <c r="GSG38"/>
      <c r="GSH38"/>
      <c r="GSI38"/>
      <c r="GSJ38"/>
      <c r="GSK38"/>
      <c r="GSL38"/>
      <c r="GSM38"/>
      <c r="GSN38"/>
      <c r="GSO38"/>
      <c r="GSP38"/>
      <c r="GSQ38"/>
      <c r="GSR38"/>
      <c r="GSS38"/>
      <c r="GST38"/>
      <c r="GSU38"/>
      <c r="GSV38"/>
      <c r="GSW38"/>
      <c r="GSX38"/>
      <c r="GSY38"/>
      <c r="GSZ38"/>
      <c r="GTA38"/>
      <c r="GTB38"/>
      <c r="GTC38"/>
      <c r="GTD38"/>
      <c r="GTE38"/>
      <c r="GTF38"/>
      <c r="GTG38"/>
      <c r="GTH38"/>
      <c r="GTI38"/>
      <c r="GTJ38"/>
      <c r="GTK38"/>
      <c r="GTL38"/>
      <c r="GTM38"/>
      <c r="GTN38"/>
      <c r="GTO38"/>
      <c r="GTP38"/>
      <c r="GTQ38"/>
      <c r="GTR38"/>
      <c r="GTS38"/>
      <c r="GTT38"/>
      <c r="GTU38"/>
      <c r="GTV38"/>
      <c r="GTW38"/>
      <c r="GTX38"/>
      <c r="GTY38"/>
      <c r="GTZ38"/>
      <c r="GUA38"/>
      <c r="GUB38"/>
      <c r="GUC38"/>
      <c r="GUD38"/>
      <c r="GUE38"/>
      <c r="GUF38"/>
      <c r="GUG38"/>
      <c r="GUH38"/>
      <c r="GUI38"/>
      <c r="GUJ38"/>
      <c r="GUK38"/>
      <c r="GUL38"/>
      <c r="GUM38"/>
      <c r="GUN38"/>
      <c r="GUO38"/>
      <c r="GUP38"/>
      <c r="GUQ38"/>
      <c r="GUR38"/>
      <c r="GUS38"/>
      <c r="GUT38"/>
      <c r="GUU38"/>
      <c r="GUV38"/>
      <c r="GUW38"/>
      <c r="GUX38"/>
      <c r="GUY38"/>
      <c r="GUZ38"/>
      <c r="GVA38"/>
      <c r="GVB38"/>
      <c r="GVC38"/>
      <c r="GVD38"/>
      <c r="GVE38"/>
      <c r="GVF38"/>
      <c r="GVG38"/>
      <c r="GVH38"/>
      <c r="GVI38"/>
      <c r="GVJ38"/>
      <c r="GVK38"/>
      <c r="GVL38"/>
      <c r="GVM38"/>
      <c r="GVN38"/>
      <c r="GVO38"/>
      <c r="GVP38"/>
      <c r="GVQ38"/>
      <c r="GVR38"/>
      <c r="GVS38"/>
      <c r="GVT38"/>
      <c r="GVU38"/>
      <c r="GVV38"/>
      <c r="GVW38"/>
      <c r="GVX38"/>
      <c r="GVY38"/>
      <c r="GVZ38"/>
      <c r="GWA38"/>
      <c r="GWB38"/>
      <c r="GWC38"/>
      <c r="GWD38"/>
      <c r="GWE38"/>
      <c r="GWF38"/>
      <c r="GWG38"/>
      <c r="GWH38"/>
      <c r="GWI38"/>
      <c r="GWJ38"/>
      <c r="GWK38"/>
      <c r="GWL38"/>
      <c r="GWM38"/>
      <c r="GWN38"/>
      <c r="GWO38"/>
      <c r="GWP38"/>
      <c r="GWQ38"/>
      <c r="GWR38"/>
      <c r="GWS38"/>
      <c r="GWT38"/>
      <c r="GWU38"/>
      <c r="GWV38"/>
      <c r="GWW38"/>
      <c r="GWX38"/>
      <c r="GWY38"/>
      <c r="GWZ38"/>
      <c r="GXA38"/>
      <c r="GXB38"/>
      <c r="GXC38"/>
      <c r="GXD38"/>
      <c r="GXE38"/>
      <c r="GXF38"/>
      <c r="GXG38"/>
      <c r="GXH38"/>
      <c r="GXI38"/>
      <c r="GXJ38"/>
      <c r="GXK38"/>
      <c r="GXL38"/>
      <c r="GXM38"/>
      <c r="GXN38"/>
      <c r="GXO38"/>
      <c r="GXP38"/>
      <c r="GXQ38"/>
      <c r="GXR38"/>
      <c r="GXS38"/>
      <c r="GXT38"/>
      <c r="GXU38"/>
      <c r="GXV38"/>
      <c r="GXW38"/>
      <c r="GXX38"/>
      <c r="GXY38"/>
      <c r="GXZ38"/>
      <c r="GYA38"/>
      <c r="GYB38"/>
      <c r="GYC38"/>
      <c r="GYD38"/>
      <c r="GYE38"/>
      <c r="GYF38"/>
      <c r="GYG38"/>
      <c r="GYH38"/>
      <c r="GYI38"/>
      <c r="GYJ38"/>
      <c r="GYK38"/>
      <c r="GYL38"/>
      <c r="GYM38"/>
      <c r="GYN38"/>
      <c r="GYO38"/>
      <c r="GYP38"/>
      <c r="GYQ38"/>
      <c r="GYR38"/>
      <c r="GYS38"/>
      <c r="GYT38"/>
      <c r="GYU38"/>
      <c r="GYV38"/>
      <c r="GYW38"/>
      <c r="GYX38"/>
      <c r="GYY38"/>
      <c r="GYZ38"/>
      <c r="GZA38"/>
      <c r="GZB38"/>
      <c r="GZC38"/>
      <c r="GZD38"/>
      <c r="GZE38"/>
      <c r="GZF38"/>
      <c r="GZG38"/>
      <c r="GZH38"/>
      <c r="GZI38"/>
      <c r="GZJ38"/>
      <c r="GZK38"/>
      <c r="GZL38"/>
      <c r="GZM38"/>
      <c r="GZN38"/>
      <c r="GZO38"/>
      <c r="GZP38"/>
      <c r="GZQ38"/>
      <c r="GZR38"/>
      <c r="GZS38"/>
      <c r="GZT38"/>
      <c r="GZU38"/>
      <c r="GZV38"/>
      <c r="GZW38"/>
      <c r="GZX38"/>
      <c r="GZY38"/>
      <c r="GZZ38"/>
      <c r="HAA38"/>
      <c r="HAB38"/>
      <c r="HAC38"/>
      <c r="HAD38"/>
      <c r="HAE38"/>
      <c r="HAF38"/>
      <c r="HAG38"/>
      <c r="HAH38"/>
      <c r="HAI38"/>
      <c r="HAJ38"/>
      <c r="HAK38"/>
      <c r="HAL38"/>
      <c r="HAM38"/>
      <c r="HAN38"/>
      <c r="HAO38"/>
      <c r="HAP38"/>
      <c r="HAQ38"/>
      <c r="HAR38"/>
      <c r="HAS38"/>
      <c r="HAT38"/>
      <c r="HAU38"/>
      <c r="HAV38"/>
      <c r="HAW38"/>
      <c r="HAX38"/>
      <c r="HAY38"/>
      <c r="HAZ38"/>
      <c r="HBA38"/>
      <c r="HBB38"/>
      <c r="HBC38"/>
      <c r="HBD38"/>
      <c r="HBE38"/>
      <c r="HBF38"/>
      <c r="HBG38"/>
      <c r="HBH38"/>
      <c r="HBI38"/>
      <c r="HBJ38"/>
      <c r="HBK38"/>
      <c r="HBL38"/>
      <c r="HBM38"/>
      <c r="HBN38"/>
      <c r="HBO38"/>
      <c r="HBP38"/>
      <c r="HBQ38"/>
      <c r="HBR38"/>
      <c r="HBS38"/>
      <c r="HBT38"/>
      <c r="HBU38"/>
      <c r="HBV38"/>
      <c r="HBW38"/>
      <c r="HBX38"/>
      <c r="HBY38"/>
      <c r="HBZ38"/>
      <c r="HCA38"/>
      <c r="HCB38"/>
      <c r="HCC38"/>
      <c r="HCD38"/>
      <c r="HCE38"/>
      <c r="HCF38"/>
      <c r="HCG38"/>
      <c r="HCH38"/>
      <c r="HCI38"/>
      <c r="HCJ38"/>
      <c r="HCK38"/>
      <c r="HCL38"/>
      <c r="HCM38"/>
      <c r="HCN38"/>
      <c r="HCO38"/>
      <c r="HCP38"/>
      <c r="HCQ38"/>
      <c r="HCR38"/>
      <c r="HCS38"/>
      <c r="HCT38"/>
      <c r="HCU38"/>
      <c r="HCV38"/>
      <c r="HCW38"/>
      <c r="HCX38"/>
      <c r="HCY38"/>
      <c r="HCZ38"/>
      <c r="HDA38"/>
      <c r="HDB38"/>
      <c r="HDC38"/>
      <c r="HDD38"/>
      <c r="HDE38"/>
      <c r="HDF38"/>
      <c r="HDG38"/>
      <c r="HDH38"/>
      <c r="HDI38"/>
      <c r="HDJ38"/>
      <c r="HDK38"/>
      <c r="HDL38"/>
      <c r="HDM38"/>
      <c r="HDN38"/>
      <c r="HDO38"/>
      <c r="HDP38"/>
      <c r="HDQ38"/>
      <c r="HDR38"/>
      <c r="HDS38"/>
      <c r="HDT38"/>
      <c r="HDU38"/>
      <c r="HDV38"/>
      <c r="HDW38"/>
      <c r="HDX38"/>
      <c r="HDY38"/>
      <c r="HDZ38"/>
      <c r="HEA38"/>
      <c r="HEB38"/>
      <c r="HEC38"/>
      <c r="HED38"/>
      <c r="HEE38"/>
      <c r="HEF38"/>
      <c r="HEG38"/>
      <c r="HEH38"/>
      <c r="HEI38"/>
      <c r="HEJ38"/>
      <c r="HEK38"/>
      <c r="HEL38"/>
      <c r="HEM38"/>
      <c r="HEN38"/>
      <c r="HEO38"/>
      <c r="HEP38"/>
      <c r="HEQ38"/>
      <c r="HER38"/>
      <c r="HES38"/>
      <c r="HET38"/>
      <c r="HEU38"/>
      <c r="HEV38"/>
      <c r="HEW38"/>
      <c r="HEX38"/>
      <c r="HEY38"/>
      <c r="HEZ38"/>
      <c r="HFA38"/>
      <c r="HFB38"/>
      <c r="HFC38"/>
      <c r="HFD38"/>
      <c r="HFE38"/>
      <c r="HFF38"/>
      <c r="HFG38"/>
      <c r="HFH38"/>
      <c r="HFI38"/>
      <c r="HFJ38"/>
      <c r="HFK38"/>
      <c r="HFL38"/>
      <c r="HFM38"/>
      <c r="HFN38"/>
      <c r="HFO38"/>
      <c r="HFP38"/>
      <c r="HFQ38"/>
      <c r="HFR38"/>
      <c r="HFS38"/>
      <c r="HFT38"/>
      <c r="HFU38"/>
      <c r="HFV38"/>
      <c r="HFW38"/>
      <c r="HFX38"/>
      <c r="HFY38"/>
      <c r="HFZ38"/>
      <c r="HGA38"/>
      <c r="HGB38"/>
      <c r="HGC38"/>
      <c r="HGD38"/>
      <c r="HGE38"/>
      <c r="HGF38"/>
      <c r="HGG38"/>
      <c r="HGH38"/>
      <c r="HGI38"/>
      <c r="HGJ38"/>
      <c r="HGK38"/>
      <c r="HGL38"/>
      <c r="HGM38"/>
      <c r="HGN38"/>
      <c r="HGO38"/>
      <c r="HGP38"/>
      <c r="HGQ38"/>
      <c r="HGR38"/>
      <c r="HGS38"/>
      <c r="HGT38"/>
      <c r="HGU38"/>
      <c r="HGV38"/>
      <c r="HGW38"/>
      <c r="HGX38"/>
      <c r="HGY38"/>
      <c r="HGZ38"/>
      <c r="HHA38"/>
      <c r="HHB38"/>
      <c r="HHC38"/>
      <c r="HHD38"/>
      <c r="HHE38"/>
      <c r="HHF38"/>
      <c r="HHG38"/>
      <c r="HHH38"/>
      <c r="HHI38"/>
      <c r="HHJ38"/>
      <c r="HHK38"/>
      <c r="HHL38"/>
      <c r="HHM38"/>
      <c r="HHN38"/>
      <c r="HHO38"/>
      <c r="HHP38"/>
      <c r="HHQ38"/>
      <c r="HHR38"/>
      <c r="HHS38"/>
      <c r="HHT38"/>
      <c r="HHU38"/>
      <c r="HHV38"/>
      <c r="HHW38"/>
      <c r="HHX38"/>
      <c r="HHY38"/>
      <c r="HHZ38"/>
      <c r="HIA38"/>
      <c r="HIB38"/>
      <c r="HIC38"/>
      <c r="HID38"/>
      <c r="HIE38"/>
      <c r="HIF38"/>
      <c r="HIG38"/>
      <c r="HIH38"/>
      <c r="HII38"/>
      <c r="HIJ38"/>
      <c r="HIK38"/>
      <c r="HIL38"/>
      <c r="HIM38"/>
      <c r="HIN38"/>
      <c r="HIO38"/>
      <c r="HIP38"/>
      <c r="HIQ38"/>
      <c r="HIR38"/>
      <c r="HIS38"/>
      <c r="HIT38"/>
      <c r="HIU38"/>
      <c r="HIV38"/>
      <c r="HIW38"/>
      <c r="HIX38"/>
      <c r="HIY38"/>
      <c r="HIZ38"/>
      <c r="HJA38"/>
      <c r="HJB38"/>
      <c r="HJC38"/>
      <c r="HJD38"/>
      <c r="HJE38"/>
      <c r="HJF38"/>
      <c r="HJG38"/>
      <c r="HJH38"/>
      <c r="HJI38"/>
      <c r="HJJ38"/>
      <c r="HJK38"/>
      <c r="HJL38"/>
      <c r="HJM38"/>
      <c r="HJN38"/>
      <c r="HJO38"/>
      <c r="HJP38"/>
      <c r="HJQ38"/>
      <c r="HJR38"/>
      <c r="HJS38"/>
      <c r="HJT38"/>
    </row>
    <row r="39" spans="1:5688" x14ac:dyDescent="0.45">
      <c r="A39"/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  <c r="AMK39"/>
      <c r="AML39"/>
      <c r="AMM39"/>
      <c r="AMN39"/>
      <c r="AMO39"/>
      <c r="AMP39"/>
      <c r="AMQ39"/>
      <c r="AMR39"/>
      <c r="AMS39"/>
      <c r="AMT39"/>
      <c r="AMU39"/>
      <c r="AMV39"/>
      <c r="AMW39"/>
      <c r="AMX39"/>
      <c r="AMY39"/>
      <c r="AMZ39"/>
      <c r="ANA39"/>
      <c r="ANB39"/>
      <c r="ANC39"/>
      <c r="AND39"/>
      <c r="ANE39"/>
      <c r="ANF39"/>
      <c r="ANG39"/>
      <c r="ANH39"/>
      <c r="ANI39"/>
      <c r="ANJ39"/>
      <c r="ANK39"/>
      <c r="ANL39"/>
      <c r="ANM39"/>
      <c r="ANN39"/>
      <c r="ANO39"/>
      <c r="ANP39"/>
      <c r="ANQ39"/>
      <c r="ANR39"/>
      <c r="ANS39"/>
      <c r="ANT39"/>
      <c r="ANU39"/>
      <c r="ANV39"/>
      <c r="ANW39"/>
      <c r="ANX39"/>
      <c r="ANY39"/>
      <c r="ANZ39"/>
      <c r="AOA39"/>
      <c r="AOB39"/>
      <c r="AOC39"/>
      <c r="AOD39"/>
      <c r="AOE39"/>
      <c r="AOF39"/>
      <c r="AOG39"/>
      <c r="AOH39"/>
      <c r="AOI39"/>
      <c r="AOJ39"/>
      <c r="AOK39"/>
      <c r="AOL39"/>
      <c r="AOM39"/>
      <c r="AON39"/>
      <c r="AOO39"/>
      <c r="AOP39"/>
      <c r="AOQ39"/>
      <c r="AOR39"/>
      <c r="AOS39"/>
      <c r="AOT39"/>
      <c r="AOU39"/>
      <c r="AOV39"/>
      <c r="AOW39"/>
      <c r="AOX39"/>
      <c r="AOY39"/>
      <c r="AOZ39"/>
      <c r="APA39"/>
      <c r="APB39"/>
      <c r="APC39"/>
      <c r="APD39"/>
      <c r="APE39"/>
      <c r="APF39"/>
      <c r="APG39"/>
      <c r="APH39"/>
      <c r="API39"/>
      <c r="APJ39"/>
      <c r="APK39"/>
      <c r="APL39"/>
      <c r="APM39"/>
      <c r="APN39"/>
      <c r="APO39"/>
      <c r="APP39"/>
      <c r="APQ39"/>
      <c r="APR39"/>
      <c r="APS39"/>
      <c r="APT39"/>
      <c r="APU39"/>
      <c r="APV39"/>
      <c r="APW39"/>
      <c r="APX39"/>
      <c r="APY39"/>
      <c r="APZ39"/>
      <c r="AQA39"/>
      <c r="AQB39"/>
      <c r="AQC39"/>
      <c r="AQD39"/>
      <c r="AQE39"/>
      <c r="AQF39"/>
      <c r="AQG39"/>
      <c r="AQH39"/>
      <c r="AQI39"/>
      <c r="AQJ39"/>
      <c r="AQK39"/>
      <c r="AQL39"/>
      <c r="AQM39"/>
      <c r="AQN39"/>
      <c r="AQO39"/>
      <c r="AQP39"/>
      <c r="AQQ39"/>
      <c r="AQR39"/>
      <c r="AQS39"/>
      <c r="AQT39"/>
      <c r="AQU39"/>
      <c r="AQV39"/>
      <c r="AQW39"/>
      <c r="AQX39"/>
      <c r="AQY39"/>
      <c r="AQZ39"/>
      <c r="ARA39"/>
      <c r="ARB39"/>
      <c r="ARC39"/>
      <c r="ARD39"/>
      <c r="ARE39"/>
      <c r="ARF39"/>
      <c r="ARG39"/>
      <c r="ARH39"/>
      <c r="ARI39"/>
      <c r="ARJ39"/>
      <c r="ARK39"/>
      <c r="ARL39"/>
      <c r="ARM39"/>
      <c r="ARN39"/>
      <c r="ARO39"/>
      <c r="ARP39"/>
      <c r="ARQ39"/>
      <c r="ARR39"/>
      <c r="ARS39"/>
      <c r="ART39"/>
      <c r="ARU39"/>
      <c r="ARV39"/>
      <c r="ARW39"/>
      <c r="ARX39"/>
      <c r="ARY39"/>
      <c r="ARZ39"/>
      <c r="ASA39"/>
      <c r="ASB39"/>
      <c r="ASC39"/>
      <c r="ASD39"/>
      <c r="ASE39"/>
      <c r="ASF39"/>
      <c r="ASG39"/>
      <c r="ASH39"/>
      <c r="ASI39"/>
      <c r="ASJ39"/>
      <c r="ASK39"/>
      <c r="ASL39"/>
      <c r="ASM39"/>
      <c r="ASN39"/>
      <c r="ASO39"/>
      <c r="ASP39"/>
      <c r="ASQ39"/>
      <c r="ASR39"/>
      <c r="ASS39"/>
      <c r="AST39"/>
      <c r="ASU39"/>
      <c r="ASV39"/>
      <c r="ASW39"/>
      <c r="ASX39"/>
      <c r="ASY39"/>
      <c r="ASZ39"/>
      <c r="ATA39"/>
      <c r="ATB39"/>
      <c r="ATC39"/>
      <c r="ATD39"/>
      <c r="ATE39"/>
      <c r="ATF39"/>
      <c r="ATG39"/>
      <c r="ATH39"/>
      <c r="ATI39"/>
      <c r="ATJ39"/>
      <c r="ATK39"/>
      <c r="ATL39"/>
      <c r="ATM39"/>
      <c r="ATN39"/>
      <c r="ATO39"/>
      <c r="ATP39"/>
      <c r="ATQ39"/>
      <c r="ATR39"/>
      <c r="ATS39"/>
      <c r="ATT39"/>
      <c r="ATU39"/>
      <c r="ATV39"/>
      <c r="ATW39"/>
      <c r="ATX39"/>
      <c r="ATY39"/>
      <c r="ATZ39"/>
      <c r="AUA39"/>
      <c r="AUB39"/>
      <c r="AUC39"/>
      <c r="AUD39"/>
      <c r="AUE39"/>
      <c r="AUF39"/>
      <c r="AUG39"/>
      <c r="AUH39"/>
      <c r="AUI39"/>
      <c r="AUJ39"/>
      <c r="AUK39"/>
      <c r="AUL39"/>
      <c r="AUM39"/>
      <c r="AUN39"/>
      <c r="AUO39"/>
      <c r="AUP39"/>
      <c r="AUQ39"/>
      <c r="AUR39"/>
      <c r="AUS39"/>
      <c r="AUT39"/>
      <c r="AUU39"/>
      <c r="AUV39"/>
      <c r="AUW39"/>
      <c r="AUX39"/>
      <c r="AUY39"/>
      <c r="AUZ39"/>
      <c r="AVA39"/>
      <c r="AVB39"/>
      <c r="AVC39"/>
      <c r="AVD39"/>
      <c r="AVE39"/>
      <c r="AVF39"/>
      <c r="AVG39"/>
      <c r="AVH39"/>
      <c r="AVI39"/>
      <c r="AVJ39"/>
      <c r="AVK39"/>
      <c r="AVL39"/>
      <c r="AVM39"/>
      <c r="AVN39"/>
      <c r="AVO39"/>
      <c r="AVP39"/>
      <c r="AVQ39"/>
      <c r="AVR39"/>
      <c r="AVS39"/>
      <c r="AVT39"/>
      <c r="AVU39"/>
      <c r="AVV39"/>
      <c r="AVW39"/>
      <c r="AVX39"/>
      <c r="AVY39"/>
      <c r="AVZ39"/>
      <c r="AWA39"/>
      <c r="AWB39"/>
      <c r="AWC39"/>
      <c r="AWD39"/>
      <c r="AWE39"/>
      <c r="AWF39"/>
      <c r="AWG39"/>
      <c r="AWH39"/>
      <c r="AWI39"/>
      <c r="AWJ39"/>
      <c r="AWK39"/>
      <c r="AWL39"/>
      <c r="AWM39"/>
      <c r="AWN39"/>
      <c r="AWO39"/>
      <c r="AWP39"/>
      <c r="AWQ39"/>
      <c r="AWR39"/>
      <c r="AWS39"/>
      <c r="AWT39"/>
      <c r="AWU39"/>
      <c r="AWV39"/>
      <c r="AWW39"/>
      <c r="AWX39"/>
      <c r="AWY39"/>
      <c r="AWZ39"/>
      <c r="AXA39"/>
      <c r="AXB39"/>
      <c r="AXC39"/>
      <c r="AXD39"/>
      <c r="AXE39"/>
      <c r="AXF39"/>
      <c r="AXG39"/>
      <c r="AXH39"/>
      <c r="AXI39"/>
      <c r="AXJ39"/>
      <c r="AXK39"/>
      <c r="AXL39"/>
      <c r="AXM39"/>
      <c r="AXN39"/>
      <c r="AXO39"/>
      <c r="AXP39"/>
      <c r="AXQ39"/>
      <c r="AXR39"/>
      <c r="AXS39"/>
      <c r="AXT39"/>
      <c r="AXU39"/>
      <c r="AXV39"/>
      <c r="AXW39"/>
      <c r="AXX39"/>
      <c r="AXY39"/>
      <c r="AXZ39"/>
      <c r="AYA39"/>
      <c r="AYB39"/>
      <c r="AYC39"/>
      <c r="AYD39"/>
      <c r="AYE39"/>
      <c r="AYF39"/>
      <c r="AYG39"/>
      <c r="AYH39"/>
      <c r="AYI39"/>
      <c r="AYJ39"/>
      <c r="AYK39"/>
      <c r="AYL39"/>
      <c r="AYM39"/>
      <c r="AYN39"/>
      <c r="AYO39"/>
      <c r="AYP39"/>
      <c r="AYQ39"/>
      <c r="AYR39"/>
      <c r="AYS39"/>
      <c r="AYT39"/>
      <c r="AYU39"/>
      <c r="AYV39"/>
      <c r="AYW39"/>
      <c r="AYX39"/>
      <c r="AYY39"/>
      <c r="AYZ39"/>
      <c r="AZA39"/>
      <c r="AZB39"/>
      <c r="AZC39"/>
      <c r="AZD39"/>
      <c r="AZE39"/>
      <c r="AZF39"/>
      <c r="AZG39"/>
      <c r="AZH39"/>
      <c r="AZI39"/>
      <c r="AZJ39"/>
      <c r="AZK39"/>
      <c r="AZL39"/>
      <c r="AZM39"/>
      <c r="AZN39"/>
      <c r="AZO39"/>
      <c r="AZP39"/>
      <c r="AZQ39"/>
      <c r="AZR39"/>
      <c r="AZS39"/>
      <c r="AZT39"/>
      <c r="AZU39"/>
      <c r="AZV39"/>
      <c r="AZW39"/>
      <c r="AZX39"/>
      <c r="AZY39"/>
      <c r="AZZ39"/>
      <c r="BAA39"/>
      <c r="BAB39"/>
      <c r="BAC39"/>
      <c r="BAD39"/>
      <c r="BAE39"/>
      <c r="BAF39"/>
      <c r="BAG39"/>
      <c r="BAH39"/>
      <c r="BAI39"/>
      <c r="BAJ39"/>
      <c r="BAK39"/>
      <c r="BAL39"/>
      <c r="BAM39"/>
      <c r="BAN39"/>
      <c r="BAO39"/>
      <c r="BAP39"/>
      <c r="BAQ39"/>
      <c r="BAR39"/>
      <c r="BAS39"/>
      <c r="BAT39"/>
      <c r="BAU39"/>
      <c r="BAV39"/>
      <c r="BAW39"/>
      <c r="BAX39"/>
      <c r="BAY39"/>
      <c r="BAZ39"/>
      <c r="BBA39"/>
      <c r="BBB39"/>
      <c r="BBC39"/>
      <c r="BBD39"/>
      <c r="BBE39"/>
      <c r="BBF39"/>
      <c r="BBG39"/>
      <c r="BBH39"/>
      <c r="BBI39"/>
      <c r="BBJ39"/>
      <c r="BBK39"/>
      <c r="BBL39"/>
      <c r="BBM39"/>
      <c r="BBN39"/>
      <c r="BBO39"/>
      <c r="BBP39"/>
      <c r="BBQ39"/>
      <c r="BBR39"/>
      <c r="BBS39"/>
      <c r="BBT39"/>
      <c r="BBU39"/>
      <c r="BBV39"/>
      <c r="BBW39"/>
      <c r="BBX39"/>
      <c r="BBY39"/>
      <c r="BBZ39"/>
      <c r="BCA39"/>
      <c r="BCB39"/>
      <c r="BCC39"/>
      <c r="BCD39"/>
      <c r="BCE39"/>
      <c r="BCF39"/>
      <c r="BCG39"/>
      <c r="BCH39"/>
      <c r="BCI39"/>
      <c r="BCJ39"/>
      <c r="BCK39"/>
      <c r="BCL39"/>
      <c r="BCM39"/>
      <c r="BCN39"/>
      <c r="BCO39"/>
      <c r="BCP39"/>
      <c r="BCQ39"/>
      <c r="BCR39"/>
      <c r="BCS39"/>
      <c r="BCT39"/>
      <c r="BCU39"/>
      <c r="BCV39"/>
      <c r="BCW39"/>
      <c r="BCX39"/>
      <c r="BCY39"/>
      <c r="BCZ39"/>
      <c r="BDA39"/>
      <c r="BDB39"/>
      <c r="BDC39"/>
      <c r="BDD39"/>
      <c r="BDE39"/>
      <c r="BDF39"/>
      <c r="BDG39"/>
      <c r="BDH39"/>
      <c r="BDI39"/>
      <c r="BDJ39"/>
      <c r="BDK39"/>
      <c r="BDL39"/>
      <c r="BDM39"/>
      <c r="BDN39"/>
      <c r="BDO39"/>
      <c r="BDP39"/>
      <c r="BDQ39"/>
      <c r="BDR39"/>
      <c r="BDS39"/>
      <c r="BDT39"/>
      <c r="BDU39"/>
      <c r="BDV39"/>
      <c r="BDW39"/>
      <c r="BDX39"/>
      <c r="BDY39"/>
      <c r="BDZ39"/>
      <c r="BEA39"/>
      <c r="BEB39"/>
      <c r="BEC39"/>
      <c r="BED39"/>
      <c r="BEE39"/>
      <c r="BEF39"/>
      <c r="BEG39"/>
      <c r="BEH39"/>
      <c r="BEI39"/>
      <c r="BEJ39"/>
      <c r="BEK39"/>
      <c r="BEL39"/>
      <c r="BEM39"/>
      <c r="BEN39"/>
      <c r="BEO39"/>
      <c r="BEP39"/>
      <c r="BEQ39"/>
      <c r="BER39"/>
      <c r="BES39"/>
      <c r="BET39"/>
      <c r="BEU39"/>
      <c r="BEV39"/>
      <c r="BEW39"/>
      <c r="BEX39"/>
      <c r="BEY39"/>
      <c r="BEZ39"/>
      <c r="BFA39"/>
      <c r="BFB39"/>
      <c r="BFC39"/>
      <c r="BFD39"/>
      <c r="BFE39"/>
      <c r="BFF39"/>
      <c r="BFG39"/>
      <c r="BFH39"/>
      <c r="BFI39"/>
      <c r="BFJ39"/>
      <c r="BFK39"/>
      <c r="BFL39"/>
      <c r="BFM39"/>
      <c r="BFN39"/>
      <c r="BFO39"/>
      <c r="BFP39"/>
      <c r="BFQ39"/>
      <c r="BFR39"/>
      <c r="BFS39"/>
      <c r="BFT39"/>
      <c r="BFU39"/>
      <c r="BFV39"/>
      <c r="BFW39"/>
      <c r="BFX39"/>
      <c r="BFY39"/>
      <c r="BFZ39"/>
      <c r="BGA39"/>
      <c r="BGB39"/>
      <c r="BGC39"/>
      <c r="BGD39"/>
      <c r="BGE39"/>
      <c r="BGF39"/>
      <c r="BGG39"/>
      <c r="BGH39"/>
      <c r="BGI39"/>
      <c r="BGJ39"/>
      <c r="BGK39"/>
      <c r="BGL39"/>
      <c r="BGM39"/>
      <c r="BGN39"/>
      <c r="BGO39"/>
      <c r="BGP39"/>
      <c r="BGQ39"/>
      <c r="BGR39"/>
      <c r="BGS39"/>
      <c r="BGT39"/>
      <c r="BGU39"/>
      <c r="BGV39"/>
      <c r="BGW39"/>
      <c r="BGX39"/>
      <c r="BGY39"/>
      <c r="BGZ39"/>
      <c r="BHA39"/>
      <c r="BHB39"/>
      <c r="BHC39"/>
      <c r="BHD39"/>
      <c r="BHE39"/>
      <c r="BHF39"/>
      <c r="BHG39"/>
      <c r="BHH39"/>
      <c r="BHI39"/>
      <c r="BHJ39"/>
      <c r="BHK39"/>
      <c r="BHL39"/>
      <c r="BHM39"/>
      <c r="BHN39"/>
      <c r="BHO39"/>
      <c r="BHP39"/>
      <c r="BHQ39"/>
      <c r="BHR39"/>
      <c r="BHS39"/>
      <c r="BHT39"/>
      <c r="BHU39"/>
      <c r="BHV39"/>
      <c r="BHW39"/>
      <c r="BHX39"/>
      <c r="BHY39"/>
      <c r="BHZ39"/>
      <c r="BIA39"/>
      <c r="BIB39"/>
      <c r="BIC39"/>
      <c r="BID39"/>
      <c r="BIE39"/>
      <c r="BIF39"/>
      <c r="BIG39"/>
      <c r="BIH39"/>
      <c r="BII39"/>
      <c r="BIJ39"/>
      <c r="BIK39"/>
      <c r="BIL39"/>
      <c r="BIM39"/>
      <c r="BIN39"/>
      <c r="BIO39"/>
      <c r="BIP39"/>
      <c r="BIQ39"/>
      <c r="BIR39"/>
      <c r="BIS39"/>
      <c r="BIT39"/>
      <c r="BIU39"/>
      <c r="BIV39"/>
      <c r="BIW39"/>
      <c r="BIX39"/>
      <c r="BIY39"/>
      <c r="BIZ39"/>
      <c r="BJA39"/>
      <c r="BJB39"/>
      <c r="BJC39"/>
      <c r="BJD39"/>
      <c r="BJE39"/>
      <c r="BJF39"/>
      <c r="BJG39"/>
      <c r="BJH39"/>
      <c r="BJI39"/>
      <c r="BJJ39"/>
      <c r="BJK39"/>
      <c r="BJL39"/>
      <c r="BJM39"/>
      <c r="BJN39"/>
      <c r="BJO39"/>
      <c r="BJP39"/>
      <c r="BJQ39"/>
      <c r="BJR39"/>
      <c r="BJS39"/>
      <c r="BJT39"/>
      <c r="BJU39"/>
      <c r="BJV39"/>
      <c r="BJW39"/>
      <c r="BJX39"/>
      <c r="BJY39"/>
      <c r="BJZ39"/>
      <c r="BKA39"/>
      <c r="BKB39"/>
      <c r="BKC39"/>
      <c r="BKD39"/>
      <c r="BKE39"/>
      <c r="BKF39"/>
      <c r="BKG39"/>
      <c r="BKH39"/>
      <c r="BKI39"/>
      <c r="BKJ39"/>
      <c r="BKK39"/>
      <c r="BKL39"/>
      <c r="BKM39"/>
      <c r="BKN39"/>
      <c r="BKO39"/>
      <c r="BKP39"/>
      <c r="BKQ39"/>
      <c r="BKR39"/>
      <c r="BKS39"/>
      <c r="BKT39"/>
      <c r="BKU39"/>
      <c r="BKV39"/>
      <c r="BKW39"/>
      <c r="BKX39"/>
      <c r="BKY39"/>
      <c r="BKZ39"/>
      <c r="BLA39"/>
      <c r="BLB39"/>
      <c r="BLC39"/>
      <c r="BLD39"/>
      <c r="BLE39"/>
      <c r="BLF39"/>
      <c r="BLG39"/>
      <c r="BLH39"/>
      <c r="BLI39"/>
      <c r="BLJ39"/>
      <c r="BLK39"/>
      <c r="BLL39"/>
      <c r="BLM39"/>
      <c r="BLN39"/>
      <c r="BLO39"/>
      <c r="BLP39"/>
      <c r="BLQ39"/>
      <c r="BLR39"/>
      <c r="BLS39"/>
      <c r="BLT39"/>
      <c r="BLU39"/>
      <c r="BLV39"/>
      <c r="BLW39"/>
      <c r="BLX39"/>
      <c r="BLY39"/>
      <c r="BLZ39"/>
      <c r="BMA39"/>
      <c r="BMB39"/>
      <c r="BMC39"/>
      <c r="BMD39"/>
      <c r="BME39"/>
      <c r="BMF39"/>
      <c r="BMG39"/>
      <c r="BMH39"/>
      <c r="BMI39"/>
      <c r="BMJ39"/>
      <c r="BMK39"/>
      <c r="BML39"/>
      <c r="BMM39"/>
      <c r="BMN39"/>
      <c r="BMO39"/>
      <c r="BMP39"/>
      <c r="BMQ39"/>
      <c r="BMR39"/>
      <c r="BMS39"/>
      <c r="BMT39"/>
      <c r="BMU39"/>
      <c r="BMV39"/>
      <c r="BMW39"/>
      <c r="BMX39"/>
      <c r="BMY39"/>
      <c r="BMZ39"/>
      <c r="BNA39"/>
      <c r="BNB39"/>
      <c r="BNC39"/>
      <c r="BND39"/>
      <c r="BNE39"/>
      <c r="BNF39"/>
      <c r="BNG39"/>
      <c r="BNH39"/>
      <c r="BNI39"/>
      <c r="BNJ39"/>
      <c r="BNK39"/>
      <c r="BNL39"/>
      <c r="BNM39"/>
      <c r="BNN39"/>
      <c r="BNO39"/>
      <c r="BNP39"/>
      <c r="BNQ39"/>
      <c r="BNR39"/>
      <c r="BNS39"/>
      <c r="BNT39"/>
      <c r="BNU39"/>
      <c r="BNV39"/>
      <c r="BNW39"/>
      <c r="BNX39"/>
      <c r="BNY39"/>
      <c r="BNZ39"/>
      <c r="BOA39"/>
      <c r="BOB39"/>
      <c r="BOC39"/>
      <c r="BOD39"/>
      <c r="BOE39"/>
      <c r="BOF39"/>
      <c r="BOG39"/>
      <c r="BOH39"/>
      <c r="BOI39"/>
      <c r="BOJ39"/>
      <c r="BOK39"/>
      <c r="BOL39"/>
      <c r="BOM39"/>
      <c r="BON39"/>
      <c r="BOO39"/>
      <c r="BOP39"/>
      <c r="BOQ39"/>
      <c r="BOR39"/>
      <c r="BOS39"/>
      <c r="BOT39"/>
      <c r="BOU39"/>
      <c r="BOV39"/>
      <c r="BOW39"/>
      <c r="BOX39"/>
      <c r="BOY39"/>
      <c r="BOZ39"/>
      <c r="BPA39"/>
      <c r="BPB39"/>
      <c r="BPC39"/>
      <c r="BPD39"/>
      <c r="BPE39"/>
      <c r="BPF39"/>
      <c r="BPG39"/>
      <c r="BPH39"/>
      <c r="BPI39"/>
      <c r="BPJ39"/>
      <c r="BPK39"/>
      <c r="BPL39"/>
      <c r="BPM39"/>
      <c r="BPN39"/>
      <c r="BPO39"/>
      <c r="BPP39"/>
      <c r="BPQ39"/>
      <c r="BPR39"/>
      <c r="BPS39"/>
      <c r="BPT39"/>
      <c r="BPU39"/>
      <c r="BPV39"/>
      <c r="BPW39"/>
      <c r="BPX39"/>
      <c r="BPY39"/>
      <c r="BPZ39"/>
      <c r="BQA39"/>
      <c r="BQB39"/>
      <c r="BQC39"/>
      <c r="BQD39"/>
      <c r="BQE39"/>
      <c r="BQF39"/>
      <c r="BQG39"/>
      <c r="BQH39"/>
      <c r="BQI39"/>
      <c r="BQJ39"/>
      <c r="BQK39"/>
      <c r="BQL39"/>
      <c r="BQM39"/>
      <c r="BQN39"/>
      <c r="BQO39"/>
      <c r="BQP39"/>
      <c r="BQQ39"/>
      <c r="BQR39"/>
      <c r="BQS39"/>
      <c r="BQT39"/>
      <c r="BQU39"/>
      <c r="BQV39"/>
      <c r="BQW39"/>
      <c r="BQX39"/>
      <c r="BQY39"/>
      <c r="BQZ39"/>
      <c r="BRA39"/>
      <c r="BRB39"/>
      <c r="BRC39"/>
      <c r="BRD39"/>
      <c r="BRE39"/>
      <c r="BRF39"/>
      <c r="BRG39"/>
      <c r="BRH39"/>
      <c r="BRI39"/>
      <c r="BRJ39"/>
      <c r="BRK39"/>
      <c r="BRL39"/>
      <c r="BRM39"/>
      <c r="BRN39"/>
      <c r="BRO39"/>
      <c r="BRP39"/>
      <c r="BRQ39"/>
      <c r="BRR39"/>
      <c r="BRS39"/>
      <c r="BRT39"/>
      <c r="BRU39"/>
      <c r="BRV39"/>
      <c r="BRW39"/>
      <c r="BRX39"/>
      <c r="BRY39"/>
      <c r="BRZ39"/>
      <c r="BSA39"/>
      <c r="BSB39"/>
      <c r="BSC39"/>
      <c r="BSD39"/>
      <c r="BSE39"/>
      <c r="BSF39"/>
      <c r="BSG39"/>
      <c r="BSH39"/>
      <c r="BSI39"/>
      <c r="BSJ39"/>
      <c r="BSK39"/>
      <c r="BSL39"/>
      <c r="BSM39"/>
      <c r="BSN39"/>
      <c r="BSO39"/>
      <c r="BSP39"/>
      <c r="BSQ39"/>
      <c r="BSR39"/>
      <c r="BSS39"/>
      <c r="BST39"/>
      <c r="BSU39"/>
      <c r="BSV39"/>
      <c r="BSW39"/>
      <c r="BSX39"/>
      <c r="BSY39"/>
      <c r="BSZ39"/>
      <c r="BTA39"/>
      <c r="BTB39"/>
      <c r="BTC39"/>
      <c r="BTD39"/>
      <c r="BTE39"/>
      <c r="BTF39"/>
      <c r="BTG39"/>
      <c r="BTH39"/>
      <c r="BTI39"/>
      <c r="BTJ39"/>
      <c r="BTK39"/>
      <c r="BTL39"/>
      <c r="BTM39"/>
      <c r="BTN39"/>
      <c r="BTO39"/>
      <c r="BTP39"/>
      <c r="BTQ39"/>
      <c r="BTR39"/>
      <c r="BTS39"/>
      <c r="BTT39"/>
      <c r="BTU39"/>
      <c r="BTV39"/>
      <c r="BTW39"/>
      <c r="BTX39"/>
      <c r="BTY39"/>
      <c r="BTZ39"/>
      <c r="BUA39"/>
      <c r="BUB39"/>
      <c r="BUC39"/>
      <c r="BUD39"/>
      <c r="BUE39"/>
      <c r="BUF39"/>
      <c r="BUG39"/>
      <c r="BUH39"/>
      <c r="BUI39"/>
      <c r="BUJ39"/>
      <c r="BUK39"/>
      <c r="BUL39"/>
      <c r="BUM39"/>
      <c r="BUN39"/>
      <c r="BUO39"/>
      <c r="BUP39"/>
      <c r="BUQ39"/>
      <c r="BUR39"/>
      <c r="BUS39"/>
      <c r="BUT39"/>
      <c r="BUU39"/>
      <c r="BUV39"/>
      <c r="BUW39"/>
      <c r="BUX39"/>
      <c r="BUY39"/>
      <c r="BUZ39"/>
      <c r="BVA39"/>
      <c r="BVB39"/>
      <c r="BVC39"/>
      <c r="BVD39"/>
      <c r="BVE39"/>
      <c r="BVF39"/>
      <c r="BVG39"/>
      <c r="BVH39"/>
      <c r="BVI39"/>
      <c r="BVJ39"/>
      <c r="BVK39"/>
      <c r="BVL39"/>
      <c r="BVM39"/>
      <c r="BVN39"/>
      <c r="BVO39"/>
      <c r="BVP39"/>
      <c r="BVQ39"/>
      <c r="BVR39"/>
      <c r="BVS39"/>
      <c r="BVT39"/>
      <c r="BVU39"/>
      <c r="BVV39"/>
      <c r="BVW39"/>
      <c r="BVX39"/>
      <c r="BVY39"/>
      <c r="BVZ39"/>
      <c r="BWA39"/>
      <c r="BWB39"/>
      <c r="BWC39"/>
      <c r="BWD39"/>
      <c r="BWE39"/>
      <c r="BWF39"/>
      <c r="BWG39"/>
      <c r="BWH39"/>
      <c r="BWI39"/>
      <c r="BWJ39"/>
      <c r="BWK39"/>
      <c r="BWL39"/>
      <c r="BWM39"/>
      <c r="BWN39"/>
      <c r="BWO39"/>
      <c r="BWP39"/>
      <c r="BWQ39"/>
      <c r="BWR39"/>
      <c r="BWS39"/>
      <c r="BWT39"/>
      <c r="BWU39"/>
      <c r="BWV39"/>
      <c r="BWW39"/>
      <c r="BWX39"/>
      <c r="BWY39"/>
      <c r="BWZ39"/>
      <c r="BXA39"/>
      <c r="BXB39"/>
      <c r="BXC39"/>
      <c r="BXD39"/>
      <c r="BXE39"/>
      <c r="BXF39"/>
      <c r="BXG39"/>
      <c r="BXH39"/>
      <c r="BXI39"/>
      <c r="BXJ39"/>
      <c r="BXK39"/>
      <c r="BXL39"/>
      <c r="BXM39"/>
      <c r="BXN39"/>
      <c r="BXO39"/>
      <c r="BXP39"/>
      <c r="BXQ39"/>
      <c r="BXR39"/>
      <c r="BXS39"/>
      <c r="BXT39"/>
      <c r="BXU39"/>
      <c r="BXV39"/>
      <c r="BXW39"/>
      <c r="BXX39"/>
      <c r="BXY39"/>
      <c r="BXZ39"/>
      <c r="BYA39"/>
      <c r="BYB39"/>
      <c r="BYC39"/>
      <c r="BYD39"/>
      <c r="BYE39"/>
      <c r="BYF39"/>
      <c r="BYG39"/>
      <c r="BYH39"/>
      <c r="BYI39"/>
      <c r="BYJ39"/>
      <c r="BYK39"/>
      <c r="BYL39"/>
      <c r="BYM39"/>
      <c r="BYN39"/>
      <c r="BYO39"/>
      <c r="BYP39"/>
      <c r="BYQ39"/>
      <c r="BYR39"/>
      <c r="BYS39"/>
      <c r="BYT39"/>
      <c r="BYU39"/>
      <c r="BYV39"/>
      <c r="BYW39"/>
      <c r="BYX39"/>
      <c r="BYY39"/>
      <c r="BYZ39"/>
      <c r="BZA39"/>
      <c r="BZB39"/>
      <c r="BZC39"/>
      <c r="BZD39"/>
      <c r="BZE39"/>
      <c r="BZF39"/>
      <c r="BZG39"/>
      <c r="BZH39"/>
      <c r="BZI39"/>
      <c r="BZJ39"/>
      <c r="BZK39"/>
      <c r="BZL39"/>
      <c r="BZM39"/>
      <c r="BZN39"/>
      <c r="BZO39"/>
      <c r="BZP39"/>
      <c r="BZQ39"/>
      <c r="BZR39"/>
      <c r="BZS39"/>
      <c r="BZT39"/>
      <c r="BZU39"/>
      <c r="BZV39"/>
      <c r="BZW39"/>
      <c r="BZX39"/>
      <c r="BZY39"/>
      <c r="BZZ39"/>
      <c r="CAA39"/>
      <c r="CAB39"/>
      <c r="CAC39"/>
      <c r="CAD39"/>
      <c r="CAE39"/>
      <c r="CAF39"/>
      <c r="CAG39"/>
      <c r="CAH39"/>
      <c r="CAI39"/>
      <c r="CAJ39"/>
      <c r="CAK39"/>
      <c r="CAL39"/>
      <c r="CAM39"/>
      <c r="CAN39"/>
      <c r="CAO39"/>
      <c r="CAP39"/>
      <c r="CAQ39"/>
      <c r="CAR39"/>
      <c r="CAS39"/>
      <c r="CAT39"/>
      <c r="CAU39"/>
      <c r="CAV39"/>
      <c r="CAW39"/>
      <c r="CAX39"/>
      <c r="CAY39"/>
      <c r="CAZ39"/>
      <c r="CBA39"/>
      <c r="CBB39"/>
      <c r="CBC39"/>
      <c r="CBD39"/>
      <c r="CBE39"/>
      <c r="CBF39"/>
      <c r="CBG39"/>
      <c r="CBH39"/>
      <c r="CBI39"/>
      <c r="CBJ39"/>
      <c r="CBK39"/>
      <c r="CBL39"/>
      <c r="CBM39"/>
      <c r="CBN39"/>
      <c r="CBO39"/>
      <c r="CBP39"/>
      <c r="CBQ39"/>
      <c r="CBR39"/>
      <c r="CBS39"/>
      <c r="CBT39"/>
      <c r="CBU39"/>
      <c r="CBV39"/>
      <c r="CBW39"/>
      <c r="CBX39"/>
      <c r="CBY39"/>
      <c r="CBZ39"/>
      <c r="CCA39"/>
      <c r="CCB39"/>
      <c r="CCC39"/>
      <c r="CCD39"/>
      <c r="CCE39"/>
      <c r="CCF39"/>
      <c r="CCG39"/>
      <c r="CCH39"/>
      <c r="CCI39"/>
      <c r="CCJ39"/>
      <c r="CCK39"/>
      <c r="CCL39"/>
      <c r="CCM39"/>
      <c r="CCN39"/>
      <c r="CCO39"/>
      <c r="CCP39"/>
      <c r="CCQ39"/>
      <c r="CCR39"/>
      <c r="CCS39"/>
      <c r="CCT39"/>
      <c r="CCU39"/>
      <c r="CCV39"/>
      <c r="CCW39"/>
      <c r="CCX39"/>
      <c r="CCY39"/>
      <c r="CCZ39"/>
      <c r="CDA39"/>
      <c r="CDB39"/>
      <c r="CDC39"/>
      <c r="CDD39"/>
      <c r="CDE39"/>
      <c r="CDF39"/>
      <c r="CDG39"/>
      <c r="CDH39"/>
      <c r="CDI39"/>
      <c r="CDJ39"/>
      <c r="CDK39"/>
      <c r="CDL39"/>
      <c r="CDM39"/>
      <c r="CDN39"/>
      <c r="CDO39"/>
      <c r="CDP39"/>
      <c r="CDQ39"/>
      <c r="CDR39"/>
      <c r="CDS39"/>
      <c r="CDT39"/>
      <c r="CDU39"/>
      <c r="CDV39"/>
      <c r="CDW39"/>
      <c r="CDX39"/>
      <c r="CDY39"/>
      <c r="CDZ39"/>
      <c r="CEA39"/>
      <c r="CEB39"/>
      <c r="CEC39"/>
      <c r="CED39"/>
      <c r="CEE39"/>
      <c r="CEF39"/>
      <c r="CEG39"/>
      <c r="CEH39"/>
      <c r="CEI39"/>
      <c r="CEJ39"/>
      <c r="CEK39"/>
      <c r="CEL39"/>
      <c r="CEM39"/>
      <c r="CEN39"/>
      <c r="CEO39"/>
      <c r="CEP39"/>
      <c r="CEQ39"/>
      <c r="CER39"/>
      <c r="CES39"/>
      <c r="CET39"/>
      <c r="CEU39"/>
      <c r="CEV39"/>
      <c r="CEW39"/>
      <c r="CEX39"/>
      <c r="CEY39"/>
      <c r="CEZ39"/>
      <c r="CFA39"/>
      <c r="CFB39"/>
      <c r="CFC39"/>
      <c r="CFD39"/>
      <c r="CFE39"/>
      <c r="CFF39"/>
      <c r="CFG39"/>
      <c r="CFH39"/>
      <c r="CFI39"/>
      <c r="CFJ39"/>
      <c r="CFK39"/>
      <c r="CFL39"/>
      <c r="CFM39"/>
      <c r="CFN39"/>
      <c r="CFO39"/>
      <c r="CFP39"/>
      <c r="CFQ39"/>
      <c r="CFR39"/>
      <c r="CFS39"/>
      <c r="CFT39"/>
      <c r="CFU39"/>
      <c r="CFV39"/>
      <c r="CFW39"/>
      <c r="CFX39"/>
      <c r="CFY39"/>
      <c r="CFZ39"/>
      <c r="CGA39"/>
      <c r="CGB39"/>
      <c r="CGC39"/>
      <c r="CGD39"/>
      <c r="CGE39"/>
      <c r="CGF39"/>
      <c r="CGG39"/>
      <c r="CGH39"/>
      <c r="CGI39"/>
      <c r="CGJ39"/>
      <c r="CGK39"/>
      <c r="CGL39"/>
      <c r="CGM39"/>
      <c r="CGN39"/>
      <c r="CGO39"/>
      <c r="CGP39"/>
      <c r="CGQ39"/>
      <c r="CGR39"/>
      <c r="CGS39"/>
      <c r="CGT39"/>
      <c r="CGU39"/>
      <c r="CGV39"/>
      <c r="CGW39"/>
      <c r="CGX39"/>
      <c r="CGY39"/>
      <c r="CGZ39"/>
      <c r="CHA39"/>
      <c r="CHB39"/>
      <c r="CHC39"/>
      <c r="CHD39"/>
      <c r="CHE39"/>
      <c r="CHF39"/>
      <c r="CHG39"/>
      <c r="CHH39"/>
      <c r="CHI39"/>
      <c r="CHJ39"/>
      <c r="CHK39"/>
      <c r="CHL39"/>
      <c r="CHM39"/>
      <c r="CHN39"/>
      <c r="CHO39"/>
      <c r="CHP39"/>
      <c r="CHQ39"/>
      <c r="CHR39"/>
      <c r="CHS39"/>
      <c r="CHT39"/>
      <c r="CHU39"/>
      <c r="CHV39"/>
      <c r="CHW39"/>
      <c r="CHX39"/>
      <c r="CHY39"/>
      <c r="CHZ39"/>
      <c r="CIA39"/>
      <c r="CIB39"/>
      <c r="CIC39"/>
      <c r="CID39"/>
      <c r="CIE39"/>
      <c r="CIF39"/>
      <c r="CIG39"/>
      <c r="CIH39"/>
      <c r="CII39"/>
      <c r="CIJ39"/>
      <c r="CIK39"/>
      <c r="CIL39"/>
      <c r="CIM39"/>
      <c r="CIN39"/>
      <c r="CIO39"/>
      <c r="CIP39"/>
      <c r="CIQ39"/>
      <c r="CIR39"/>
      <c r="CIS39"/>
      <c r="CIT39"/>
      <c r="CIU39"/>
      <c r="CIV39"/>
      <c r="CIW39"/>
      <c r="CIX39"/>
      <c r="CIY39"/>
      <c r="CIZ39"/>
      <c r="CJA39"/>
      <c r="CJB39"/>
      <c r="CJC39"/>
      <c r="CJD39"/>
      <c r="CJE39"/>
      <c r="CJF39"/>
      <c r="CJG39"/>
      <c r="CJH39"/>
      <c r="CJI39"/>
      <c r="CJJ39"/>
      <c r="CJK39"/>
      <c r="CJL39"/>
      <c r="CJM39"/>
      <c r="CJN39"/>
      <c r="CJO39"/>
      <c r="CJP39"/>
      <c r="CJQ39"/>
      <c r="CJR39"/>
      <c r="CJS39"/>
      <c r="CJT39"/>
      <c r="CJU39"/>
      <c r="CJV39"/>
      <c r="CJW39"/>
      <c r="CJX39"/>
      <c r="CJY39"/>
      <c r="CJZ39"/>
      <c r="CKA39"/>
      <c r="CKB39"/>
      <c r="CKC39"/>
      <c r="CKD39"/>
      <c r="CKE39"/>
      <c r="CKF39"/>
      <c r="CKG39"/>
      <c r="CKH39"/>
      <c r="CKI39"/>
      <c r="CKJ39"/>
      <c r="CKK39"/>
      <c r="CKL39"/>
      <c r="CKM39"/>
      <c r="CKN39"/>
      <c r="CKO39"/>
      <c r="CKP39"/>
      <c r="CKQ39"/>
      <c r="CKR39"/>
      <c r="CKS39"/>
      <c r="CKT39"/>
      <c r="CKU39"/>
      <c r="CKV39"/>
      <c r="CKW39"/>
      <c r="CKX39"/>
      <c r="CKY39"/>
      <c r="CKZ39"/>
      <c r="CLA39"/>
      <c r="CLB39"/>
      <c r="CLC39"/>
      <c r="CLD39"/>
      <c r="CLE39"/>
      <c r="CLF39"/>
      <c r="CLG39"/>
      <c r="CLH39"/>
      <c r="CLI39"/>
      <c r="CLJ39"/>
      <c r="CLK39"/>
      <c r="CLL39"/>
      <c r="CLM39"/>
      <c r="CLN39"/>
      <c r="CLO39"/>
      <c r="CLP39"/>
      <c r="CLQ39"/>
      <c r="CLR39"/>
      <c r="CLS39"/>
      <c r="CLT39"/>
      <c r="CLU39"/>
      <c r="CLV39"/>
      <c r="CLW39"/>
      <c r="CLX39"/>
      <c r="CLY39"/>
      <c r="CLZ39"/>
      <c r="CMA39"/>
      <c r="CMB39"/>
      <c r="CMC39"/>
      <c r="CMD39"/>
      <c r="CME39"/>
      <c r="CMF39"/>
      <c r="CMG39"/>
      <c r="CMH39"/>
      <c r="CMI39"/>
      <c r="CMJ39"/>
      <c r="CMK39"/>
      <c r="CML39"/>
      <c r="CMM39"/>
      <c r="CMN39"/>
      <c r="CMO39"/>
      <c r="CMP39"/>
      <c r="CMQ39"/>
      <c r="CMR39"/>
      <c r="CMS39"/>
      <c r="CMT39"/>
      <c r="CMU39"/>
      <c r="CMV39"/>
      <c r="CMW39"/>
      <c r="CMX39"/>
      <c r="CMY39"/>
      <c r="CMZ39"/>
      <c r="CNA39"/>
      <c r="CNB39"/>
      <c r="CNC39"/>
      <c r="CND39"/>
      <c r="CNE39"/>
      <c r="CNF39"/>
      <c r="CNG39"/>
      <c r="CNH39"/>
      <c r="CNI39"/>
      <c r="CNJ39"/>
      <c r="CNK39"/>
      <c r="CNL39"/>
      <c r="CNM39"/>
      <c r="CNN39"/>
      <c r="CNO39"/>
      <c r="CNP39"/>
      <c r="CNQ39"/>
      <c r="CNR39"/>
      <c r="CNS39"/>
      <c r="CNT39"/>
      <c r="CNU39"/>
      <c r="CNV39"/>
      <c r="CNW39"/>
      <c r="CNX39"/>
      <c r="CNY39"/>
      <c r="CNZ39"/>
      <c r="COA39"/>
      <c r="COB39"/>
      <c r="COC39"/>
      <c r="COD39"/>
      <c r="COE39"/>
      <c r="COF39"/>
      <c r="COG39"/>
      <c r="COH39"/>
      <c r="COI39"/>
      <c r="COJ39"/>
      <c r="COK39"/>
      <c r="COL39"/>
      <c r="COM39"/>
      <c r="CON39"/>
      <c r="COO39"/>
      <c r="COP39"/>
      <c r="COQ39"/>
      <c r="COR39"/>
      <c r="COS39"/>
      <c r="COT39"/>
      <c r="COU39"/>
      <c r="COV39"/>
      <c r="COW39"/>
      <c r="COX39"/>
      <c r="COY39"/>
      <c r="COZ39"/>
      <c r="CPA39"/>
      <c r="CPB39"/>
      <c r="CPC39"/>
      <c r="CPD39"/>
      <c r="CPE39"/>
      <c r="CPF39"/>
      <c r="CPG39"/>
      <c r="CPH39"/>
      <c r="CPI39"/>
      <c r="CPJ39"/>
      <c r="CPK39"/>
      <c r="CPL39"/>
      <c r="CPM39"/>
      <c r="CPN39"/>
      <c r="CPO39"/>
      <c r="CPP39"/>
      <c r="CPQ39"/>
      <c r="CPR39"/>
      <c r="CPS39"/>
      <c r="CPT39"/>
      <c r="CPU39"/>
      <c r="CPV39"/>
      <c r="CPW39"/>
      <c r="CPX39"/>
      <c r="CPY39"/>
      <c r="CPZ39"/>
      <c r="CQA39"/>
      <c r="CQB39"/>
      <c r="CQC39"/>
      <c r="CQD39"/>
      <c r="CQE39"/>
      <c r="CQF39"/>
      <c r="CQG39"/>
      <c r="CQH39"/>
      <c r="CQI39"/>
      <c r="CQJ39"/>
      <c r="CQK39"/>
      <c r="CQL39"/>
      <c r="CQM39"/>
      <c r="CQN39"/>
      <c r="CQO39"/>
      <c r="CQP39"/>
      <c r="CQQ39"/>
      <c r="CQR39"/>
      <c r="CQS39"/>
      <c r="CQT39"/>
      <c r="CQU39"/>
      <c r="CQV39"/>
      <c r="CQW39"/>
      <c r="CQX39"/>
      <c r="CQY39"/>
      <c r="CQZ39"/>
      <c r="CRA39"/>
      <c r="CRB39"/>
      <c r="CRC39"/>
      <c r="CRD39"/>
      <c r="CRE39"/>
      <c r="CRF39"/>
      <c r="CRG39"/>
      <c r="CRH39"/>
      <c r="CRI39"/>
      <c r="CRJ39"/>
      <c r="CRK39"/>
      <c r="CRL39"/>
      <c r="CRM39"/>
      <c r="CRN39"/>
      <c r="CRO39"/>
      <c r="CRP39"/>
      <c r="CRQ39"/>
      <c r="CRR39"/>
      <c r="CRS39"/>
      <c r="CRT39"/>
      <c r="CRU39"/>
      <c r="CRV39"/>
      <c r="CRW39"/>
      <c r="CRX39"/>
      <c r="CRY39"/>
      <c r="CRZ39"/>
      <c r="CSA39"/>
      <c r="CSB39"/>
      <c r="CSC39"/>
      <c r="CSD39"/>
      <c r="CSE39"/>
      <c r="CSF39"/>
      <c r="CSG39"/>
      <c r="CSH39"/>
      <c r="CSI39"/>
      <c r="CSJ39"/>
      <c r="CSK39"/>
      <c r="CSL39"/>
      <c r="CSM39"/>
      <c r="CSN39"/>
      <c r="CSO39"/>
      <c r="CSP39"/>
      <c r="CSQ39"/>
      <c r="CSR39"/>
      <c r="CSS39"/>
      <c r="CST39"/>
      <c r="CSU39"/>
      <c r="CSV39"/>
      <c r="CSW39"/>
      <c r="CSX39"/>
      <c r="CSY39"/>
      <c r="CSZ39"/>
      <c r="CTA39"/>
      <c r="CTB39"/>
      <c r="CTC39"/>
      <c r="CTD39"/>
      <c r="CTE39"/>
      <c r="CTF39"/>
      <c r="CTG39"/>
      <c r="CTH39"/>
      <c r="CTI39"/>
      <c r="CTJ39"/>
      <c r="CTK39"/>
      <c r="CTL39"/>
      <c r="CTM39"/>
      <c r="CTN39"/>
      <c r="CTO39"/>
      <c r="CTP39"/>
      <c r="CTQ39"/>
      <c r="CTR39"/>
      <c r="CTS39"/>
      <c r="CTT39"/>
      <c r="CTU39"/>
      <c r="CTV39"/>
      <c r="CTW39"/>
      <c r="CTX39"/>
      <c r="CTY39"/>
      <c r="CTZ39"/>
      <c r="CUA39"/>
      <c r="CUB39"/>
      <c r="CUC39"/>
      <c r="CUD39"/>
      <c r="CUE39"/>
      <c r="CUF39"/>
      <c r="CUG39"/>
      <c r="CUH39"/>
      <c r="CUI39"/>
      <c r="CUJ39"/>
      <c r="CUK39"/>
      <c r="CUL39"/>
      <c r="CUM39"/>
      <c r="CUN39"/>
      <c r="CUO39"/>
      <c r="CUP39"/>
      <c r="CUQ39"/>
      <c r="CUR39"/>
      <c r="CUS39"/>
      <c r="CUT39"/>
      <c r="CUU39"/>
      <c r="CUV39"/>
      <c r="CUW39"/>
      <c r="CUX39"/>
      <c r="CUY39"/>
      <c r="CUZ39"/>
      <c r="CVA39"/>
      <c r="CVB39"/>
      <c r="CVC39"/>
      <c r="CVD39"/>
      <c r="CVE39"/>
      <c r="CVF39"/>
      <c r="CVG39"/>
      <c r="CVH39"/>
      <c r="CVI39"/>
      <c r="CVJ39"/>
      <c r="CVK39"/>
      <c r="CVL39"/>
      <c r="CVM39"/>
      <c r="CVN39"/>
      <c r="CVO39"/>
      <c r="CVP39"/>
      <c r="CVQ39"/>
      <c r="CVR39"/>
      <c r="CVS39"/>
      <c r="CVT39"/>
      <c r="CVU39"/>
      <c r="CVV39"/>
      <c r="CVW39"/>
      <c r="CVX39"/>
      <c r="CVY39"/>
      <c r="CVZ39"/>
      <c r="CWA39"/>
      <c r="CWB39"/>
      <c r="CWC39"/>
      <c r="CWD39"/>
      <c r="CWE39"/>
      <c r="CWF39"/>
      <c r="CWG39"/>
      <c r="CWH39"/>
      <c r="CWI39"/>
      <c r="CWJ39"/>
      <c r="CWK39"/>
      <c r="CWL39"/>
      <c r="CWM39"/>
      <c r="CWN39"/>
      <c r="CWO39"/>
      <c r="CWP39"/>
      <c r="CWQ39"/>
      <c r="CWR39"/>
      <c r="CWS39"/>
      <c r="CWT39"/>
      <c r="CWU39"/>
      <c r="CWV39"/>
      <c r="CWW39"/>
      <c r="CWX39"/>
      <c r="CWY39"/>
      <c r="CWZ39"/>
      <c r="CXA39"/>
      <c r="CXB39"/>
      <c r="CXC39"/>
      <c r="CXD39"/>
      <c r="CXE39"/>
      <c r="CXF39"/>
      <c r="CXG39"/>
      <c r="CXH39"/>
      <c r="CXI39"/>
      <c r="CXJ39"/>
      <c r="CXK39"/>
      <c r="CXL39"/>
      <c r="CXM39"/>
      <c r="CXN39"/>
      <c r="CXO39"/>
      <c r="CXP39"/>
      <c r="CXQ39"/>
      <c r="CXR39"/>
      <c r="CXS39"/>
      <c r="CXT39"/>
      <c r="CXU39"/>
      <c r="CXV39"/>
      <c r="CXW39"/>
      <c r="CXX39"/>
      <c r="CXY39"/>
      <c r="CXZ39"/>
      <c r="CYA39"/>
      <c r="CYB39"/>
      <c r="CYC39"/>
      <c r="CYD39"/>
      <c r="CYE39"/>
      <c r="CYF39"/>
      <c r="CYG39"/>
      <c r="CYH39"/>
      <c r="CYI39"/>
      <c r="CYJ39"/>
      <c r="CYK39"/>
      <c r="CYL39"/>
      <c r="CYM39"/>
      <c r="CYN39"/>
      <c r="CYO39"/>
      <c r="CYP39"/>
      <c r="CYQ39"/>
      <c r="CYR39"/>
      <c r="CYS39"/>
      <c r="CYT39"/>
      <c r="CYU39"/>
      <c r="CYV39"/>
      <c r="CYW39"/>
      <c r="CYX39"/>
      <c r="CYY39"/>
      <c r="CYZ39"/>
      <c r="CZA39"/>
      <c r="CZB39"/>
      <c r="CZC39"/>
      <c r="CZD39"/>
      <c r="CZE39"/>
      <c r="CZF39"/>
      <c r="CZG39"/>
      <c r="CZH39"/>
      <c r="CZI39"/>
      <c r="CZJ39"/>
      <c r="CZK39"/>
      <c r="CZL39"/>
      <c r="CZM39"/>
      <c r="CZN39"/>
      <c r="CZO39"/>
      <c r="CZP39"/>
      <c r="CZQ39"/>
      <c r="CZR39"/>
      <c r="CZS39"/>
      <c r="CZT39"/>
      <c r="CZU39"/>
      <c r="CZV39"/>
      <c r="CZW39"/>
      <c r="CZX39"/>
      <c r="CZY39"/>
      <c r="CZZ39"/>
      <c r="DAA39"/>
      <c r="DAB39"/>
      <c r="DAC39"/>
      <c r="DAD39"/>
      <c r="DAE39"/>
      <c r="DAF39"/>
      <c r="DAG39"/>
      <c r="DAH39"/>
      <c r="DAI39"/>
      <c r="DAJ39"/>
      <c r="DAK39"/>
      <c r="DAL39"/>
      <c r="DAM39"/>
      <c r="DAN39"/>
      <c r="DAO39"/>
      <c r="DAP39"/>
      <c r="DAQ39"/>
      <c r="DAR39"/>
      <c r="DAS39"/>
      <c r="DAT39"/>
      <c r="DAU39"/>
      <c r="DAV39"/>
      <c r="DAW39"/>
      <c r="DAX39"/>
      <c r="DAY39"/>
      <c r="DAZ39"/>
      <c r="DBA39"/>
      <c r="DBB39"/>
      <c r="DBC39"/>
      <c r="DBD39"/>
      <c r="DBE39"/>
      <c r="DBF39"/>
      <c r="DBG39"/>
      <c r="DBH39"/>
      <c r="DBI39"/>
      <c r="DBJ39"/>
      <c r="DBK39"/>
      <c r="DBL39"/>
      <c r="DBM39"/>
      <c r="DBN39"/>
      <c r="DBO39"/>
      <c r="DBP39"/>
      <c r="DBQ39"/>
      <c r="DBR39"/>
      <c r="DBS39"/>
      <c r="DBT39"/>
      <c r="DBU39"/>
      <c r="DBV39"/>
      <c r="DBW39"/>
      <c r="DBX39"/>
      <c r="DBY39"/>
      <c r="DBZ39"/>
      <c r="DCA39"/>
      <c r="DCB39"/>
      <c r="DCC39"/>
      <c r="DCD39"/>
      <c r="DCE39"/>
      <c r="DCF39"/>
      <c r="DCG39"/>
      <c r="DCH39"/>
      <c r="DCI39"/>
      <c r="DCJ39"/>
      <c r="DCK39"/>
      <c r="DCL39"/>
      <c r="DCM39"/>
      <c r="DCN39"/>
      <c r="DCO39"/>
      <c r="DCP39"/>
      <c r="DCQ39"/>
      <c r="DCR39"/>
      <c r="DCS39"/>
      <c r="DCT39"/>
      <c r="DCU39"/>
      <c r="DCV39"/>
      <c r="DCW39"/>
      <c r="DCX39"/>
      <c r="DCY39"/>
      <c r="DCZ39"/>
      <c r="DDA39"/>
      <c r="DDB39"/>
      <c r="DDC39"/>
      <c r="DDD39"/>
      <c r="DDE39"/>
      <c r="DDF39"/>
      <c r="DDG39"/>
      <c r="DDH39"/>
      <c r="DDI39"/>
      <c r="DDJ39"/>
      <c r="DDK39"/>
      <c r="DDL39"/>
      <c r="DDM39"/>
      <c r="DDN39"/>
      <c r="DDO39"/>
      <c r="DDP39"/>
      <c r="DDQ39"/>
      <c r="DDR39"/>
      <c r="DDS39"/>
      <c r="DDT39"/>
      <c r="DDU39"/>
      <c r="DDV39"/>
      <c r="DDW39"/>
      <c r="DDX39"/>
      <c r="DDY39"/>
      <c r="DDZ39"/>
      <c r="DEA39"/>
      <c r="DEB39"/>
      <c r="DEC39"/>
      <c r="DED39"/>
      <c r="DEE39"/>
      <c r="DEF39"/>
      <c r="DEG39"/>
      <c r="DEH39"/>
      <c r="DEI39"/>
      <c r="DEJ39"/>
      <c r="DEK39"/>
      <c r="DEL39"/>
      <c r="DEM39"/>
      <c r="DEN39"/>
      <c r="DEO39"/>
      <c r="DEP39"/>
      <c r="DEQ39"/>
      <c r="DER39"/>
      <c r="DES39"/>
      <c r="DET39"/>
      <c r="DEU39"/>
      <c r="DEV39"/>
      <c r="DEW39"/>
      <c r="DEX39"/>
      <c r="DEY39"/>
      <c r="DEZ39"/>
      <c r="DFA39"/>
      <c r="DFB39"/>
      <c r="DFC39"/>
      <c r="DFD39"/>
      <c r="DFE39"/>
      <c r="DFF39"/>
      <c r="DFG39"/>
      <c r="DFH39"/>
      <c r="DFI39"/>
      <c r="DFJ39"/>
      <c r="DFK39"/>
      <c r="DFL39"/>
      <c r="DFM39"/>
      <c r="DFN39"/>
      <c r="DFO39"/>
      <c r="DFP39"/>
      <c r="DFQ39"/>
      <c r="DFR39"/>
      <c r="DFS39"/>
      <c r="DFT39"/>
      <c r="DFU39"/>
      <c r="DFV39"/>
      <c r="DFW39"/>
      <c r="DFX39"/>
      <c r="DFY39"/>
      <c r="DFZ39"/>
      <c r="DGA39"/>
      <c r="DGB39"/>
      <c r="DGC39"/>
      <c r="DGD39"/>
      <c r="DGE39"/>
      <c r="DGF39"/>
      <c r="DGG39"/>
      <c r="DGH39"/>
      <c r="DGI39"/>
      <c r="DGJ39"/>
      <c r="DGK39"/>
      <c r="DGL39"/>
      <c r="DGM39"/>
      <c r="DGN39"/>
      <c r="DGO39"/>
      <c r="DGP39"/>
      <c r="DGQ39"/>
      <c r="DGR39"/>
      <c r="DGS39"/>
      <c r="DGT39"/>
      <c r="DGU39"/>
      <c r="DGV39"/>
      <c r="DGW39"/>
      <c r="DGX39"/>
      <c r="DGY39"/>
      <c r="DGZ39"/>
      <c r="DHA39"/>
      <c r="DHB39"/>
      <c r="DHC39"/>
      <c r="DHD39"/>
      <c r="DHE39"/>
      <c r="DHF39"/>
      <c r="DHG39"/>
      <c r="DHH39"/>
      <c r="DHI39"/>
      <c r="DHJ39"/>
      <c r="DHK39"/>
      <c r="DHL39"/>
      <c r="DHM39"/>
      <c r="DHN39"/>
      <c r="DHO39"/>
      <c r="DHP39"/>
      <c r="DHQ39"/>
      <c r="DHR39"/>
      <c r="DHS39"/>
      <c r="DHT39"/>
      <c r="DHU39"/>
      <c r="DHV39"/>
      <c r="DHW39"/>
      <c r="DHX39"/>
      <c r="DHY39"/>
      <c r="DHZ39"/>
      <c r="DIA39"/>
      <c r="DIB39"/>
      <c r="DIC39"/>
      <c r="DID39"/>
      <c r="DIE39"/>
      <c r="DIF39"/>
      <c r="DIG39"/>
      <c r="DIH39"/>
      <c r="DII39"/>
      <c r="DIJ39"/>
      <c r="DIK39"/>
      <c r="DIL39"/>
      <c r="DIM39"/>
      <c r="DIN39"/>
      <c r="DIO39"/>
      <c r="DIP39"/>
      <c r="DIQ39"/>
      <c r="DIR39"/>
      <c r="DIS39"/>
      <c r="DIT39"/>
      <c r="DIU39"/>
      <c r="DIV39"/>
      <c r="DIW39"/>
      <c r="DIX39"/>
      <c r="DIY39"/>
      <c r="DIZ39"/>
      <c r="DJA39"/>
      <c r="DJB39"/>
      <c r="DJC39"/>
      <c r="DJD39"/>
      <c r="DJE39"/>
      <c r="DJF39"/>
      <c r="DJG39"/>
      <c r="DJH39"/>
      <c r="DJI39"/>
      <c r="DJJ39"/>
      <c r="DJK39"/>
      <c r="DJL39"/>
      <c r="DJM39"/>
      <c r="DJN39"/>
      <c r="DJO39"/>
      <c r="DJP39"/>
      <c r="DJQ39"/>
      <c r="DJR39"/>
      <c r="DJS39"/>
      <c r="DJT39"/>
      <c r="DJU39"/>
      <c r="DJV39"/>
      <c r="DJW39"/>
      <c r="DJX39"/>
      <c r="DJY39"/>
      <c r="DJZ39"/>
      <c r="DKA39"/>
      <c r="DKB39"/>
      <c r="DKC39"/>
      <c r="DKD39"/>
      <c r="DKE39"/>
      <c r="DKF39"/>
      <c r="DKG39"/>
      <c r="DKH39"/>
      <c r="DKI39"/>
      <c r="DKJ39"/>
      <c r="DKK39"/>
      <c r="DKL39"/>
      <c r="DKM39"/>
      <c r="DKN39"/>
      <c r="DKO39"/>
      <c r="DKP39"/>
      <c r="DKQ39"/>
      <c r="DKR39"/>
      <c r="DKS39"/>
      <c r="DKT39"/>
      <c r="DKU39"/>
      <c r="DKV39"/>
      <c r="DKW39"/>
      <c r="DKX39"/>
      <c r="DKY39"/>
      <c r="DKZ39"/>
      <c r="DLA39"/>
      <c r="DLB39"/>
      <c r="DLC39"/>
      <c r="DLD39"/>
      <c r="DLE39"/>
      <c r="DLF39"/>
      <c r="DLG39"/>
      <c r="DLH39"/>
      <c r="DLI39"/>
      <c r="DLJ39"/>
      <c r="DLK39"/>
      <c r="DLL39"/>
      <c r="DLM39"/>
      <c r="DLN39"/>
      <c r="DLO39"/>
      <c r="DLP39"/>
      <c r="DLQ39"/>
      <c r="DLR39"/>
      <c r="DLS39"/>
      <c r="DLT39"/>
      <c r="DLU39"/>
      <c r="DLV39"/>
      <c r="DLW39"/>
      <c r="DLX39"/>
      <c r="DLY39"/>
      <c r="DLZ39"/>
      <c r="DMA39"/>
      <c r="DMB39"/>
      <c r="DMC39"/>
      <c r="DMD39"/>
      <c r="DME39"/>
      <c r="DMF39"/>
      <c r="DMG39"/>
      <c r="DMH39"/>
      <c r="DMI39"/>
      <c r="DMJ39"/>
      <c r="DMK39"/>
      <c r="DML39"/>
      <c r="DMM39"/>
      <c r="DMN39"/>
      <c r="DMO39"/>
      <c r="DMP39"/>
      <c r="DMQ39"/>
      <c r="DMR39"/>
      <c r="DMS39"/>
      <c r="DMT39"/>
      <c r="DMU39"/>
      <c r="DMV39"/>
      <c r="DMW39"/>
      <c r="DMX39"/>
      <c r="DMY39"/>
      <c r="DMZ39"/>
      <c r="DNA39"/>
      <c r="DNB39"/>
      <c r="DNC39"/>
      <c r="DND39"/>
      <c r="DNE39"/>
      <c r="DNF39"/>
      <c r="DNG39"/>
      <c r="DNH39"/>
      <c r="DNI39"/>
      <c r="DNJ39"/>
      <c r="DNK39"/>
      <c r="DNL39"/>
      <c r="DNM39"/>
      <c r="DNN39"/>
      <c r="DNO39"/>
      <c r="DNP39"/>
      <c r="DNQ39"/>
      <c r="DNR39"/>
      <c r="DNS39"/>
      <c r="DNT39"/>
      <c r="DNU39"/>
      <c r="DNV39"/>
      <c r="DNW39"/>
      <c r="DNX39"/>
      <c r="DNY39"/>
      <c r="DNZ39"/>
      <c r="DOA39"/>
      <c r="DOB39"/>
      <c r="DOC39"/>
      <c r="DOD39"/>
      <c r="DOE39"/>
      <c r="DOF39"/>
      <c r="DOG39"/>
      <c r="DOH39"/>
      <c r="DOI39"/>
      <c r="DOJ39"/>
      <c r="DOK39"/>
      <c r="DOL39"/>
      <c r="DOM39"/>
      <c r="DON39"/>
      <c r="DOO39"/>
      <c r="DOP39"/>
      <c r="DOQ39"/>
      <c r="DOR39"/>
      <c r="DOS39"/>
      <c r="DOT39"/>
      <c r="DOU39"/>
      <c r="DOV39"/>
      <c r="DOW39"/>
      <c r="DOX39"/>
      <c r="DOY39"/>
      <c r="DOZ39"/>
      <c r="DPA39"/>
      <c r="DPB39"/>
      <c r="DPC39"/>
      <c r="DPD39"/>
      <c r="DPE39"/>
      <c r="DPF39"/>
      <c r="DPG39"/>
      <c r="DPH39"/>
      <c r="DPI39"/>
      <c r="DPJ39"/>
      <c r="DPK39"/>
      <c r="DPL39"/>
      <c r="DPM39"/>
      <c r="DPN39"/>
      <c r="DPO39"/>
      <c r="DPP39"/>
      <c r="DPQ39"/>
      <c r="DPR39"/>
      <c r="DPS39"/>
      <c r="DPT39"/>
      <c r="DPU39"/>
      <c r="DPV39"/>
      <c r="DPW39"/>
      <c r="DPX39"/>
      <c r="DPY39"/>
      <c r="DPZ39"/>
      <c r="DQA39"/>
      <c r="DQB39"/>
      <c r="DQC39"/>
      <c r="DQD39"/>
      <c r="DQE39"/>
      <c r="DQF39"/>
      <c r="DQG39"/>
      <c r="DQH39"/>
      <c r="DQI39"/>
      <c r="DQJ39"/>
      <c r="DQK39"/>
      <c r="DQL39"/>
      <c r="DQM39"/>
      <c r="DQN39"/>
      <c r="DQO39"/>
      <c r="DQP39"/>
      <c r="DQQ39"/>
      <c r="DQR39"/>
      <c r="DQS39"/>
      <c r="DQT39"/>
      <c r="DQU39"/>
      <c r="DQV39"/>
      <c r="DQW39"/>
      <c r="DQX39"/>
      <c r="DQY39"/>
      <c r="DQZ39"/>
      <c r="DRA39"/>
      <c r="DRB39"/>
      <c r="DRC39"/>
      <c r="DRD39"/>
      <c r="DRE39"/>
      <c r="DRF39"/>
      <c r="DRG39"/>
      <c r="DRH39"/>
      <c r="DRI39"/>
      <c r="DRJ39"/>
      <c r="DRK39"/>
      <c r="DRL39"/>
      <c r="DRM39"/>
      <c r="DRN39"/>
      <c r="DRO39"/>
      <c r="DRP39"/>
      <c r="DRQ39"/>
      <c r="DRR39"/>
      <c r="DRS39"/>
      <c r="DRT39"/>
      <c r="DRU39"/>
      <c r="DRV39"/>
      <c r="DRW39"/>
      <c r="DRX39"/>
      <c r="DRY39"/>
      <c r="DRZ39"/>
      <c r="DSA39"/>
      <c r="DSB39"/>
      <c r="DSC39"/>
      <c r="DSD39"/>
      <c r="DSE39"/>
      <c r="DSF39"/>
      <c r="DSG39"/>
      <c r="DSH39"/>
      <c r="DSI39"/>
      <c r="DSJ39"/>
      <c r="DSK39"/>
      <c r="DSL39"/>
      <c r="DSM39"/>
      <c r="DSN39"/>
      <c r="DSO39"/>
      <c r="DSP39"/>
      <c r="DSQ39"/>
      <c r="DSR39"/>
      <c r="DSS39"/>
      <c r="DST39"/>
      <c r="DSU39"/>
      <c r="DSV39"/>
      <c r="DSW39"/>
      <c r="DSX39"/>
      <c r="DSY39"/>
      <c r="DSZ39"/>
      <c r="DTA39"/>
      <c r="DTB39"/>
      <c r="DTC39"/>
      <c r="DTD39"/>
      <c r="DTE39"/>
      <c r="DTF39"/>
      <c r="DTG39"/>
      <c r="DTH39"/>
      <c r="DTI39"/>
      <c r="DTJ39"/>
      <c r="DTK39"/>
      <c r="DTL39"/>
      <c r="DTM39"/>
      <c r="DTN39"/>
      <c r="DTO39"/>
      <c r="DTP39"/>
      <c r="DTQ39"/>
      <c r="DTR39"/>
      <c r="DTS39"/>
      <c r="DTT39"/>
      <c r="DTU39"/>
      <c r="DTV39"/>
      <c r="DTW39"/>
      <c r="DTX39"/>
      <c r="DTY39"/>
      <c r="DTZ39"/>
      <c r="DUA39"/>
      <c r="DUB39"/>
      <c r="DUC39"/>
      <c r="DUD39"/>
      <c r="DUE39"/>
      <c r="DUF39"/>
      <c r="DUG39"/>
      <c r="DUH39"/>
      <c r="DUI39"/>
      <c r="DUJ39"/>
      <c r="DUK39"/>
      <c r="DUL39"/>
      <c r="DUM39"/>
      <c r="DUN39"/>
      <c r="DUO39"/>
      <c r="DUP39"/>
      <c r="DUQ39"/>
      <c r="DUR39"/>
      <c r="DUS39"/>
      <c r="DUT39"/>
      <c r="DUU39"/>
      <c r="DUV39"/>
      <c r="DUW39"/>
      <c r="DUX39"/>
      <c r="DUY39"/>
      <c r="DUZ39"/>
      <c r="DVA39"/>
      <c r="DVB39"/>
      <c r="DVC39"/>
      <c r="DVD39"/>
      <c r="DVE39"/>
      <c r="DVF39"/>
      <c r="DVG39"/>
      <c r="DVH39"/>
      <c r="DVI39"/>
      <c r="DVJ39"/>
      <c r="DVK39"/>
      <c r="DVL39"/>
      <c r="DVM39"/>
      <c r="DVN39"/>
      <c r="DVO39"/>
      <c r="DVP39"/>
      <c r="DVQ39"/>
      <c r="DVR39"/>
      <c r="DVS39"/>
      <c r="DVT39"/>
      <c r="DVU39"/>
      <c r="DVV39"/>
      <c r="DVW39"/>
      <c r="DVX39"/>
      <c r="DVY39"/>
      <c r="DVZ39"/>
      <c r="DWA39"/>
      <c r="DWB39"/>
      <c r="DWC39"/>
      <c r="DWD39"/>
      <c r="DWE39"/>
      <c r="DWF39"/>
      <c r="DWG39"/>
      <c r="DWH39"/>
      <c r="DWI39"/>
      <c r="DWJ39"/>
      <c r="DWK39"/>
      <c r="DWL39"/>
      <c r="DWM39"/>
      <c r="DWN39"/>
      <c r="DWO39"/>
      <c r="DWP39"/>
      <c r="DWQ39"/>
      <c r="DWR39"/>
      <c r="DWS39"/>
      <c r="DWT39"/>
      <c r="DWU39"/>
      <c r="DWV39"/>
      <c r="DWW39"/>
      <c r="DWX39"/>
      <c r="DWY39"/>
      <c r="DWZ39"/>
      <c r="DXA39"/>
      <c r="DXB39"/>
      <c r="DXC39"/>
      <c r="DXD39"/>
      <c r="DXE39"/>
      <c r="DXF39"/>
      <c r="DXG39"/>
      <c r="DXH39"/>
      <c r="DXI39"/>
      <c r="DXJ39"/>
      <c r="DXK39"/>
      <c r="DXL39"/>
      <c r="DXM39"/>
      <c r="DXN39"/>
      <c r="DXO39"/>
      <c r="DXP39"/>
      <c r="DXQ39"/>
      <c r="DXR39"/>
      <c r="DXS39"/>
      <c r="DXT39"/>
      <c r="DXU39"/>
      <c r="DXV39"/>
      <c r="DXW39"/>
      <c r="DXX39"/>
      <c r="DXY39"/>
      <c r="DXZ39"/>
      <c r="DYA39"/>
      <c r="DYB39"/>
      <c r="DYC39"/>
      <c r="DYD39"/>
      <c r="DYE39"/>
      <c r="DYF39"/>
      <c r="DYG39"/>
      <c r="DYH39"/>
      <c r="DYI39"/>
      <c r="DYJ39"/>
      <c r="DYK39"/>
      <c r="DYL39"/>
      <c r="DYM39"/>
      <c r="DYN39"/>
      <c r="DYO39"/>
      <c r="DYP39"/>
      <c r="DYQ39"/>
      <c r="DYR39"/>
      <c r="DYS39"/>
      <c r="DYT39"/>
      <c r="DYU39"/>
      <c r="DYV39"/>
      <c r="DYW39"/>
      <c r="DYX39"/>
      <c r="DYY39"/>
      <c r="DYZ39"/>
      <c r="DZA39"/>
      <c r="DZB39"/>
      <c r="DZC39"/>
      <c r="DZD39"/>
      <c r="DZE39"/>
      <c r="DZF39"/>
      <c r="DZG39"/>
      <c r="DZH39"/>
      <c r="DZI39"/>
      <c r="DZJ39"/>
      <c r="DZK39"/>
      <c r="DZL39"/>
      <c r="DZM39"/>
      <c r="DZN39"/>
      <c r="DZO39"/>
      <c r="DZP39"/>
      <c r="DZQ39"/>
      <c r="DZR39"/>
      <c r="DZS39"/>
      <c r="DZT39"/>
      <c r="DZU39"/>
      <c r="DZV39"/>
      <c r="DZW39"/>
      <c r="DZX39"/>
      <c r="DZY39"/>
      <c r="DZZ39"/>
      <c r="EAA39"/>
      <c r="EAB39"/>
      <c r="EAC39"/>
      <c r="EAD39"/>
      <c r="EAE39"/>
      <c r="EAF39"/>
      <c r="EAG39"/>
      <c r="EAH39"/>
      <c r="EAI39"/>
      <c r="EAJ39"/>
      <c r="EAK39"/>
      <c r="EAL39"/>
      <c r="EAM39"/>
      <c r="EAN39"/>
      <c r="EAO39"/>
      <c r="EAP39"/>
      <c r="EAQ39"/>
      <c r="EAR39"/>
      <c r="EAS39"/>
      <c r="EAT39"/>
      <c r="EAU39"/>
      <c r="EAV39"/>
      <c r="EAW39"/>
      <c r="EAX39"/>
      <c r="EAY39"/>
      <c r="EAZ39"/>
      <c r="EBA39"/>
      <c r="EBB39"/>
      <c r="EBC39"/>
      <c r="EBD39"/>
      <c r="EBE39"/>
      <c r="EBF39"/>
      <c r="EBG39"/>
      <c r="EBH39"/>
      <c r="EBI39"/>
      <c r="EBJ39"/>
      <c r="EBK39"/>
      <c r="EBL39"/>
      <c r="EBM39"/>
      <c r="EBN39"/>
      <c r="EBO39"/>
      <c r="EBP39"/>
      <c r="EBQ39"/>
      <c r="EBR39"/>
      <c r="EBS39"/>
      <c r="EBT39"/>
      <c r="EBU39"/>
      <c r="EBV39"/>
      <c r="EBW39"/>
      <c r="EBX39"/>
      <c r="EBY39"/>
      <c r="EBZ39"/>
      <c r="ECA39"/>
      <c r="ECB39"/>
      <c r="ECC39"/>
      <c r="ECD39"/>
      <c r="ECE39"/>
      <c r="ECF39"/>
      <c r="ECG39"/>
      <c r="ECH39"/>
      <c r="ECI39"/>
      <c r="ECJ39"/>
      <c r="ECK39"/>
      <c r="ECL39"/>
      <c r="ECM39"/>
      <c r="ECN39"/>
      <c r="ECO39"/>
      <c r="ECP39"/>
      <c r="ECQ39"/>
      <c r="ECR39"/>
      <c r="ECS39"/>
      <c r="ECT39"/>
      <c r="ECU39"/>
      <c r="ECV39"/>
      <c r="ECW39"/>
      <c r="ECX39"/>
      <c r="ECY39"/>
      <c r="ECZ39"/>
      <c r="EDA39"/>
      <c r="EDB39"/>
      <c r="EDC39"/>
      <c r="EDD39"/>
      <c r="EDE39"/>
      <c r="EDF39"/>
      <c r="EDG39"/>
      <c r="EDH39"/>
      <c r="EDI39"/>
      <c r="EDJ39"/>
      <c r="EDK39"/>
      <c r="EDL39"/>
      <c r="EDM39"/>
      <c r="EDN39"/>
      <c r="EDO39"/>
      <c r="EDP39"/>
      <c r="EDQ39"/>
      <c r="EDR39"/>
      <c r="EDS39"/>
      <c r="EDT39"/>
      <c r="EDU39"/>
      <c r="EDV39"/>
      <c r="EDW39"/>
      <c r="EDX39"/>
      <c r="EDY39"/>
      <c r="EDZ39"/>
      <c r="EEA39"/>
      <c r="EEB39"/>
      <c r="EEC39"/>
      <c r="EED39"/>
      <c r="EEE39"/>
      <c r="EEF39"/>
      <c r="EEG39"/>
      <c r="EEH39"/>
      <c r="EEI39"/>
      <c r="EEJ39"/>
      <c r="EEK39"/>
      <c r="EEL39"/>
      <c r="EEM39"/>
      <c r="EEN39"/>
      <c r="EEO39"/>
      <c r="EEP39"/>
      <c r="EEQ39"/>
      <c r="EER39"/>
      <c r="EES39"/>
      <c r="EET39"/>
      <c r="EEU39"/>
      <c r="EEV39"/>
      <c r="EEW39"/>
      <c r="EEX39"/>
      <c r="EEY39"/>
      <c r="EEZ39"/>
      <c r="EFA39"/>
      <c r="EFB39"/>
      <c r="EFC39"/>
      <c r="EFD39"/>
      <c r="EFE39"/>
      <c r="EFF39"/>
      <c r="EFG39"/>
      <c r="EFH39"/>
      <c r="EFI39"/>
      <c r="EFJ39"/>
      <c r="EFK39"/>
      <c r="EFL39"/>
      <c r="EFM39"/>
      <c r="EFN39"/>
      <c r="EFO39"/>
      <c r="EFP39"/>
      <c r="EFQ39"/>
      <c r="EFR39"/>
      <c r="EFS39"/>
      <c r="EFT39"/>
      <c r="EFU39"/>
      <c r="EFV39"/>
      <c r="EFW39"/>
      <c r="EFX39"/>
      <c r="EFY39"/>
      <c r="EFZ39"/>
      <c r="EGA39"/>
      <c r="EGB39"/>
      <c r="EGC39"/>
      <c r="EGD39"/>
      <c r="EGE39"/>
      <c r="EGF39"/>
      <c r="EGG39"/>
      <c r="EGH39"/>
      <c r="EGI39"/>
      <c r="EGJ39"/>
      <c r="EGK39"/>
      <c r="EGL39"/>
      <c r="EGM39"/>
      <c r="EGN39"/>
      <c r="EGO39"/>
      <c r="EGP39"/>
      <c r="EGQ39"/>
      <c r="EGR39"/>
      <c r="EGS39"/>
      <c r="EGT39"/>
      <c r="EGU39"/>
      <c r="EGV39"/>
      <c r="EGW39"/>
      <c r="EGX39"/>
      <c r="EGY39"/>
      <c r="EGZ39"/>
      <c r="EHA39"/>
      <c r="EHB39"/>
      <c r="EHC39"/>
      <c r="EHD39"/>
      <c r="EHE39"/>
      <c r="EHF39"/>
      <c r="EHG39"/>
      <c r="EHH39"/>
      <c r="EHI39"/>
      <c r="EHJ39"/>
      <c r="EHK39"/>
      <c r="EHL39"/>
      <c r="EHM39"/>
      <c r="EHN39"/>
      <c r="EHO39"/>
      <c r="EHP39"/>
      <c r="EHQ39"/>
      <c r="EHR39"/>
      <c r="EHS39"/>
      <c r="EHT39"/>
      <c r="EHU39"/>
      <c r="EHV39"/>
      <c r="EHW39"/>
      <c r="EHX39"/>
      <c r="EHY39"/>
      <c r="EHZ39"/>
      <c r="EIA39"/>
      <c r="EIB39"/>
      <c r="EIC39"/>
      <c r="EID39"/>
      <c r="EIE39"/>
      <c r="EIF39"/>
      <c r="EIG39"/>
      <c r="EIH39"/>
      <c r="EII39"/>
      <c r="EIJ39"/>
      <c r="EIK39"/>
      <c r="EIL39"/>
      <c r="EIM39"/>
      <c r="EIN39"/>
      <c r="EIO39"/>
      <c r="EIP39"/>
      <c r="EIQ39"/>
      <c r="EIR39"/>
      <c r="EIS39"/>
      <c r="EIT39"/>
      <c r="EIU39"/>
      <c r="EIV39"/>
      <c r="EIW39"/>
      <c r="EIX39"/>
      <c r="EIY39"/>
      <c r="EIZ39"/>
      <c r="EJA39"/>
      <c r="EJB39"/>
      <c r="EJC39"/>
      <c r="EJD39"/>
      <c r="EJE39"/>
      <c r="EJF39"/>
      <c r="EJG39"/>
      <c r="EJH39"/>
      <c r="EJI39"/>
      <c r="EJJ39"/>
      <c r="EJK39"/>
      <c r="EJL39"/>
      <c r="EJM39"/>
      <c r="EJN39"/>
      <c r="EJO39"/>
      <c r="EJP39"/>
      <c r="EJQ39"/>
      <c r="EJR39"/>
      <c r="EJS39"/>
      <c r="EJT39"/>
      <c r="EJU39"/>
      <c r="EJV39"/>
      <c r="EJW39"/>
      <c r="EJX39"/>
      <c r="EJY39"/>
      <c r="EJZ39"/>
      <c r="EKA39"/>
      <c r="EKB39"/>
      <c r="EKC39"/>
      <c r="EKD39"/>
      <c r="EKE39"/>
      <c r="EKF39"/>
      <c r="EKG39"/>
      <c r="EKH39"/>
      <c r="EKI39"/>
      <c r="EKJ39"/>
      <c r="EKK39"/>
      <c r="EKL39"/>
      <c r="EKM39"/>
      <c r="EKN39"/>
      <c r="EKO39"/>
      <c r="EKP39"/>
      <c r="EKQ39"/>
      <c r="EKR39"/>
      <c r="EKS39"/>
      <c r="EKT39"/>
      <c r="EKU39"/>
      <c r="EKV39"/>
      <c r="EKW39"/>
      <c r="EKX39"/>
      <c r="EKY39"/>
      <c r="EKZ39"/>
      <c r="ELA39"/>
      <c r="ELB39"/>
      <c r="ELC39"/>
      <c r="ELD39"/>
      <c r="ELE39"/>
      <c r="ELF39"/>
      <c r="ELG39"/>
      <c r="ELH39"/>
      <c r="ELI39"/>
      <c r="ELJ39"/>
      <c r="ELK39"/>
      <c r="ELL39"/>
      <c r="ELM39"/>
      <c r="ELN39"/>
      <c r="ELO39"/>
      <c r="ELP39"/>
      <c r="ELQ39"/>
      <c r="ELR39"/>
      <c r="ELS39"/>
      <c r="ELT39"/>
      <c r="ELU39"/>
      <c r="ELV39"/>
      <c r="ELW39"/>
      <c r="ELX39"/>
      <c r="ELY39"/>
      <c r="ELZ39"/>
      <c r="EMA39"/>
      <c r="EMB39"/>
      <c r="EMC39"/>
      <c r="EMD39"/>
      <c r="EME39"/>
      <c r="EMF39"/>
      <c r="EMG39"/>
      <c r="EMH39"/>
      <c r="EMI39"/>
      <c r="EMJ39"/>
      <c r="EMK39"/>
      <c r="EML39"/>
      <c r="EMM39"/>
      <c r="EMN39"/>
      <c r="EMO39"/>
      <c r="EMP39"/>
      <c r="EMQ39"/>
      <c r="EMR39"/>
      <c r="EMS39"/>
      <c r="EMT39"/>
      <c r="EMU39"/>
      <c r="EMV39"/>
      <c r="EMW39"/>
      <c r="EMX39"/>
      <c r="EMY39"/>
      <c r="EMZ39"/>
      <c r="ENA39"/>
      <c r="ENB39"/>
      <c r="ENC39"/>
      <c r="END39"/>
      <c r="ENE39"/>
      <c r="ENF39"/>
      <c r="ENG39"/>
      <c r="ENH39"/>
      <c r="ENI39"/>
      <c r="ENJ39"/>
      <c r="ENK39"/>
      <c r="ENL39"/>
      <c r="ENM39"/>
      <c r="ENN39"/>
      <c r="ENO39"/>
      <c r="ENP39"/>
      <c r="ENQ39"/>
      <c r="ENR39"/>
      <c r="ENS39"/>
      <c r="ENT39"/>
      <c r="ENU39"/>
      <c r="ENV39"/>
      <c r="ENW39"/>
      <c r="ENX39"/>
      <c r="ENY39"/>
      <c r="ENZ39"/>
      <c r="EOA39"/>
      <c r="EOB39"/>
      <c r="EOC39"/>
      <c r="EOD39"/>
      <c r="EOE39"/>
      <c r="EOF39"/>
      <c r="EOG39"/>
      <c r="EOH39"/>
      <c r="EOI39"/>
      <c r="EOJ39"/>
      <c r="EOK39"/>
      <c r="EOL39"/>
      <c r="EOM39"/>
      <c r="EON39"/>
      <c r="EOO39"/>
      <c r="EOP39"/>
      <c r="EOQ39"/>
      <c r="EOR39"/>
      <c r="EOS39"/>
      <c r="EOT39"/>
      <c r="EOU39"/>
      <c r="EOV39"/>
      <c r="EOW39"/>
      <c r="EOX39"/>
      <c r="EOY39"/>
      <c r="EOZ39"/>
      <c r="EPA39"/>
      <c r="EPB39"/>
      <c r="EPC39"/>
      <c r="EPD39"/>
      <c r="EPE39"/>
      <c r="EPF39"/>
      <c r="EPG39"/>
      <c r="EPH39"/>
      <c r="EPI39"/>
      <c r="EPJ39"/>
      <c r="EPK39"/>
      <c r="EPL39"/>
      <c r="EPM39"/>
      <c r="EPN39"/>
      <c r="EPO39"/>
      <c r="EPP39"/>
      <c r="EPQ39"/>
      <c r="EPR39"/>
      <c r="EPS39"/>
      <c r="EPT39"/>
      <c r="EPU39"/>
      <c r="EPV39"/>
      <c r="EPW39"/>
      <c r="EPX39"/>
      <c r="EPY39"/>
      <c r="EPZ39"/>
      <c r="EQA39"/>
      <c r="EQB39"/>
      <c r="EQC39"/>
      <c r="EQD39"/>
      <c r="EQE39"/>
      <c r="EQF39"/>
      <c r="EQG39"/>
      <c r="EQH39"/>
      <c r="EQI39"/>
      <c r="EQJ39"/>
      <c r="EQK39"/>
      <c r="EQL39"/>
      <c r="EQM39"/>
      <c r="EQN39"/>
      <c r="EQO39"/>
      <c r="EQP39"/>
      <c r="EQQ39"/>
      <c r="EQR39"/>
      <c r="EQS39"/>
      <c r="EQT39"/>
      <c r="EQU39"/>
      <c r="EQV39"/>
      <c r="EQW39"/>
      <c r="EQX39"/>
      <c r="EQY39"/>
      <c r="EQZ39"/>
      <c r="ERA39"/>
      <c r="ERB39"/>
      <c r="ERC39"/>
      <c r="ERD39"/>
      <c r="ERE39"/>
      <c r="ERF39"/>
      <c r="ERG39"/>
      <c r="ERH39"/>
      <c r="ERI39"/>
      <c r="ERJ39"/>
      <c r="ERK39"/>
      <c r="ERL39"/>
      <c r="ERM39"/>
      <c r="ERN39"/>
      <c r="ERO39"/>
      <c r="ERP39"/>
      <c r="ERQ39"/>
      <c r="ERR39"/>
      <c r="ERS39"/>
      <c r="ERT39"/>
      <c r="ERU39"/>
      <c r="ERV39"/>
      <c r="ERW39"/>
      <c r="ERX39"/>
      <c r="ERY39"/>
      <c r="ERZ39"/>
      <c r="ESA39"/>
      <c r="ESB39"/>
      <c r="ESC39"/>
      <c r="ESD39"/>
      <c r="ESE39"/>
      <c r="ESF39"/>
      <c r="ESG39"/>
      <c r="ESH39"/>
      <c r="ESI39"/>
      <c r="ESJ39"/>
      <c r="ESK39"/>
      <c r="ESL39"/>
      <c r="ESM39"/>
      <c r="ESN39"/>
      <c r="ESO39"/>
      <c r="ESP39"/>
      <c r="ESQ39"/>
      <c r="ESR39"/>
      <c r="ESS39"/>
      <c r="EST39"/>
      <c r="ESU39"/>
      <c r="ESV39"/>
      <c r="ESW39"/>
      <c r="ESX39"/>
      <c r="ESY39"/>
      <c r="ESZ39"/>
      <c r="ETA39"/>
      <c r="ETB39"/>
      <c r="ETC39"/>
      <c r="ETD39"/>
      <c r="ETE39"/>
      <c r="ETF39"/>
      <c r="ETG39"/>
      <c r="ETH39"/>
      <c r="ETI39"/>
      <c r="ETJ39"/>
      <c r="ETK39"/>
      <c r="ETL39"/>
      <c r="ETM39"/>
      <c r="ETN39"/>
      <c r="ETO39"/>
      <c r="ETP39"/>
      <c r="ETQ39"/>
      <c r="ETR39"/>
      <c r="ETS39"/>
      <c r="ETT39"/>
      <c r="ETU39"/>
      <c r="ETV39"/>
      <c r="ETW39"/>
      <c r="ETX39"/>
      <c r="ETY39"/>
      <c r="ETZ39"/>
      <c r="EUA39"/>
      <c r="EUB39"/>
      <c r="EUC39"/>
      <c r="EUD39"/>
      <c r="EUE39"/>
      <c r="EUF39"/>
      <c r="EUG39"/>
      <c r="EUH39"/>
      <c r="EUI39"/>
      <c r="EUJ39"/>
      <c r="EUK39"/>
      <c r="EUL39"/>
      <c r="EUM39"/>
      <c r="EUN39"/>
      <c r="EUO39"/>
      <c r="EUP39"/>
      <c r="EUQ39"/>
      <c r="EUR39"/>
      <c r="EUS39"/>
      <c r="EUT39"/>
      <c r="EUU39"/>
      <c r="EUV39"/>
      <c r="EUW39"/>
      <c r="EUX39"/>
      <c r="EUY39"/>
      <c r="EUZ39"/>
      <c r="EVA39"/>
      <c r="EVB39"/>
      <c r="EVC39"/>
      <c r="EVD39"/>
      <c r="EVE39"/>
      <c r="EVF39"/>
      <c r="EVG39"/>
      <c r="EVH39"/>
      <c r="EVI39"/>
      <c r="EVJ39"/>
      <c r="EVK39"/>
      <c r="EVL39"/>
      <c r="EVM39"/>
      <c r="EVN39"/>
      <c r="EVO39"/>
      <c r="EVP39"/>
      <c r="EVQ39"/>
      <c r="EVR39"/>
      <c r="EVS39"/>
      <c r="EVT39"/>
      <c r="EVU39"/>
      <c r="EVV39"/>
      <c r="EVW39"/>
      <c r="EVX39"/>
      <c r="EVY39"/>
      <c r="EVZ39"/>
      <c r="EWA39"/>
      <c r="EWB39"/>
      <c r="EWC39"/>
      <c r="EWD39"/>
      <c r="EWE39"/>
      <c r="EWF39"/>
      <c r="EWG39"/>
      <c r="EWH39"/>
      <c r="EWI39"/>
      <c r="EWJ39"/>
      <c r="EWK39"/>
      <c r="EWL39"/>
      <c r="EWM39"/>
      <c r="EWN39"/>
      <c r="EWO39"/>
      <c r="EWP39"/>
      <c r="EWQ39"/>
      <c r="EWR39"/>
      <c r="EWS39"/>
      <c r="EWT39"/>
      <c r="EWU39"/>
      <c r="EWV39"/>
      <c r="EWW39"/>
      <c r="EWX39"/>
      <c r="EWY39"/>
      <c r="EWZ39"/>
      <c r="EXA39"/>
      <c r="EXB39"/>
      <c r="EXC39"/>
      <c r="EXD39"/>
      <c r="EXE39"/>
      <c r="EXF39"/>
      <c r="EXG39"/>
      <c r="EXH39"/>
      <c r="EXI39"/>
      <c r="EXJ39"/>
      <c r="EXK39"/>
      <c r="EXL39"/>
      <c r="EXM39"/>
      <c r="EXN39"/>
      <c r="EXO39"/>
      <c r="EXP39"/>
      <c r="EXQ39"/>
      <c r="EXR39"/>
      <c r="EXS39"/>
      <c r="EXT39"/>
      <c r="EXU39"/>
      <c r="EXV39"/>
      <c r="EXW39"/>
      <c r="EXX39"/>
      <c r="EXY39"/>
      <c r="EXZ39"/>
      <c r="EYA39"/>
      <c r="EYB39"/>
      <c r="EYC39"/>
      <c r="EYD39"/>
      <c r="EYE39"/>
      <c r="EYF39"/>
      <c r="EYG39"/>
      <c r="EYH39"/>
      <c r="EYI39"/>
      <c r="EYJ39"/>
      <c r="EYK39"/>
      <c r="EYL39"/>
      <c r="EYM39"/>
      <c r="EYN39"/>
      <c r="EYO39"/>
      <c r="EYP39"/>
      <c r="EYQ39"/>
      <c r="EYR39"/>
      <c r="EYS39"/>
      <c r="EYT39"/>
      <c r="EYU39"/>
      <c r="EYV39"/>
      <c r="EYW39"/>
      <c r="EYX39"/>
      <c r="EYY39"/>
      <c r="EYZ39"/>
      <c r="EZA39"/>
      <c r="EZB39"/>
      <c r="EZC39"/>
      <c r="EZD39"/>
      <c r="EZE39"/>
      <c r="EZF39"/>
      <c r="EZG39"/>
      <c r="EZH39"/>
      <c r="EZI39"/>
      <c r="EZJ39"/>
      <c r="EZK39"/>
      <c r="EZL39"/>
      <c r="EZM39"/>
      <c r="EZN39"/>
      <c r="EZO39"/>
      <c r="EZP39"/>
      <c r="EZQ39"/>
      <c r="EZR39"/>
      <c r="EZS39"/>
      <c r="EZT39"/>
      <c r="EZU39"/>
      <c r="EZV39"/>
      <c r="EZW39"/>
      <c r="EZX39"/>
      <c r="EZY39"/>
      <c r="EZZ39"/>
      <c r="FAA39"/>
      <c r="FAB39"/>
      <c r="FAC39"/>
      <c r="FAD39"/>
      <c r="FAE39"/>
      <c r="FAF39"/>
      <c r="FAG39"/>
      <c r="FAH39"/>
      <c r="FAI39"/>
      <c r="FAJ39"/>
      <c r="FAK39"/>
      <c r="FAL39"/>
      <c r="FAM39"/>
      <c r="FAN39"/>
      <c r="FAO39"/>
      <c r="FAP39"/>
      <c r="FAQ39"/>
      <c r="FAR39"/>
      <c r="FAS39"/>
      <c r="FAT39"/>
      <c r="FAU39"/>
      <c r="FAV39"/>
      <c r="FAW39"/>
      <c r="FAX39"/>
      <c r="FAY39"/>
      <c r="FAZ39"/>
      <c r="FBA39"/>
      <c r="FBB39"/>
      <c r="FBC39"/>
      <c r="FBD39"/>
      <c r="FBE39"/>
      <c r="FBF39"/>
      <c r="FBG39"/>
      <c r="FBH39"/>
      <c r="FBI39"/>
      <c r="FBJ39"/>
      <c r="FBK39"/>
      <c r="FBL39"/>
      <c r="FBM39"/>
      <c r="FBN39"/>
      <c r="FBO39"/>
      <c r="FBP39"/>
      <c r="FBQ39"/>
      <c r="FBR39"/>
      <c r="FBS39"/>
      <c r="FBT39"/>
      <c r="FBU39"/>
      <c r="FBV39"/>
      <c r="FBW39"/>
      <c r="FBX39"/>
      <c r="FBY39"/>
      <c r="FBZ39"/>
      <c r="FCA39"/>
      <c r="FCB39"/>
      <c r="FCC39"/>
      <c r="FCD39"/>
      <c r="FCE39"/>
      <c r="FCF39"/>
      <c r="FCG39"/>
      <c r="FCH39"/>
      <c r="FCI39"/>
      <c r="FCJ39"/>
      <c r="FCK39"/>
      <c r="FCL39"/>
      <c r="FCM39"/>
      <c r="FCN39"/>
      <c r="FCO39"/>
      <c r="FCP39"/>
      <c r="FCQ39"/>
      <c r="FCR39"/>
      <c r="FCS39"/>
      <c r="FCT39"/>
      <c r="FCU39"/>
      <c r="FCV39"/>
      <c r="FCW39"/>
      <c r="FCX39"/>
      <c r="FCY39"/>
      <c r="FCZ39"/>
      <c r="FDA39"/>
      <c r="FDB39"/>
      <c r="FDC39"/>
      <c r="FDD39"/>
      <c r="FDE39"/>
      <c r="FDF39"/>
      <c r="FDG39"/>
      <c r="FDH39"/>
      <c r="FDI39"/>
      <c r="FDJ39"/>
      <c r="FDK39"/>
      <c r="FDL39"/>
      <c r="FDM39"/>
      <c r="FDN39"/>
      <c r="FDO39"/>
      <c r="FDP39"/>
      <c r="FDQ39"/>
      <c r="FDR39"/>
      <c r="FDS39"/>
      <c r="FDT39"/>
      <c r="FDU39"/>
      <c r="FDV39"/>
      <c r="FDW39"/>
      <c r="FDX39"/>
      <c r="FDY39"/>
      <c r="FDZ39"/>
      <c r="FEA39"/>
      <c r="FEB39"/>
      <c r="FEC39"/>
      <c r="FED39"/>
      <c r="FEE39"/>
      <c r="FEF39"/>
      <c r="FEG39"/>
      <c r="FEH39"/>
      <c r="FEI39"/>
      <c r="FEJ39"/>
      <c r="FEK39"/>
      <c r="FEL39"/>
      <c r="FEM39"/>
      <c r="FEN39"/>
      <c r="FEO39"/>
      <c r="FEP39"/>
      <c r="FEQ39"/>
      <c r="FER39"/>
      <c r="FES39"/>
      <c r="FET39"/>
      <c r="FEU39"/>
      <c r="FEV39"/>
      <c r="FEW39"/>
      <c r="FEX39"/>
      <c r="FEY39"/>
      <c r="FEZ39"/>
      <c r="FFA39"/>
      <c r="FFB39"/>
      <c r="FFC39"/>
      <c r="FFD39"/>
      <c r="FFE39"/>
      <c r="FFF39"/>
      <c r="FFG39"/>
      <c r="FFH39"/>
      <c r="FFI39"/>
      <c r="FFJ39"/>
      <c r="FFK39"/>
      <c r="FFL39"/>
      <c r="FFM39"/>
      <c r="FFN39"/>
      <c r="FFO39"/>
      <c r="FFP39"/>
      <c r="FFQ39"/>
      <c r="FFR39"/>
      <c r="FFS39"/>
      <c r="FFT39"/>
      <c r="FFU39"/>
      <c r="FFV39"/>
      <c r="FFW39"/>
      <c r="FFX39"/>
      <c r="FFY39"/>
      <c r="FFZ39"/>
      <c r="FGA39"/>
      <c r="FGB39"/>
      <c r="FGC39"/>
      <c r="FGD39"/>
      <c r="FGE39"/>
      <c r="FGF39"/>
      <c r="FGG39"/>
      <c r="FGH39"/>
      <c r="FGI39"/>
      <c r="FGJ39"/>
      <c r="FGK39"/>
      <c r="FGL39"/>
      <c r="FGM39"/>
      <c r="FGN39"/>
      <c r="FGO39"/>
      <c r="FGP39"/>
      <c r="FGQ39"/>
      <c r="FGR39"/>
      <c r="FGS39"/>
      <c r="FGT39"/>
      <c r="FGU39"/>
      <c r="FGV39"/>
      <c r="FGW39"/>
      <c r="FGX39"/>
      <c r="FGY39"/>
      <c r="FGZ39"/>
      <c r="FHA39"/>
      <c r="FHB39"/>
      <c r="FHC39"/>
      <c r="FHD39"/>
      <c r="FHE39"/>
      <c r="FHF39"/>
      <c r="FHG39"/>
      <c r="FHH39"/>
      <c r="FHI39"/>
      <c r="FHJ39"/>
      <c r="FHK39"/>
      <c r="FHL39"/>
      <c r="FHM39"/>
      <c r="FHN39"/>
      <c r="FHO39"/>
      <c r="FHP39"/>
      <c r="FHQ39"/>
      <c r="FHR39"/>
      <c r="FHS39"/>
      <c r="FHT39"/>
      <c r="FHU39"/>
      <c r="FHV39"/>
      <c r="FHW39"/>
      <c r="FHX39"/>
      <c r="FHY39"/>
      <c r="FHZ39"/>
      <c r="FIA39"/>
      <c r="FIB39"/>
      <c r="FIC39"/>
      <c r="FID39"/>
      <c r="FIE39"/>
      <c r="FIF39"/>
      <c r="FIG39"/>
      <c r="FIH39"/>
      <c r="FII39"/>
      <c r="FIJ39"/>
      <c r="FIK39"/>
      <c r="FIL39"/>
      <c r="FIM39"/>
      <c r="FIN39"/>
      <c r="FIO39"/>
      <c r="FIP39"/>
      <c r="FIQ39"/>
      <c r="FIR39"/>
      <c r="FIS39"/>
      <c r="FIT39"/>
      <c r="FIU39"/>
      <c r="FIV39"/>
      <c r="FIW39"/>
      <c r="FIX39"/>
      <c r="FIY39"/>
      <c r="FIZ39"/>
      <c r="FJA39"/>
      <c r="FJB39"/>
      <c r="FJC39"/>
      <c r="FJD39"/>
      <c r="FJE39"/>
      <c r="FJF39"/>
      <c r="FJG39"/>
      <c r="FJH39"/>
      <c r="FJI39"/>
      <c r="FJJ39"/>
      <c r="FJK39"/>
      <c r="FJL39"/>
      <c r="FJM39"/>
      <c r="FJN39"/>
      <c r="FJO39"/>
      <c r="FJP39"/>
      <c r="FJQ39"/>
      <c r="FJR39"/>
      <c r="FJS39"/>
      <c r="FJT39"/>
      <c r="FJU39"/>
      <c r="FJV39"/>
      <c r="FJW39"/>
      <c r="FJX39"/>
      <c r="FJY39"/>
      <c r="FJZ39"/>
      <c r="FKA39"/>
      <c r="FKB39"/>
      <c r="FKC39"/>
      <c r="FKD39"/>
      <c r="FKE39"/>
      <c r="FKF39"/>
      <c r="FKG39"/>
      <c r="FKH39"/>
      <c r="FKI39"/>
      <c r="FKJ39"/>
      <c r="FKK39"/>
      <c r="FKL39"/>
      <c r="FKM39"/>
      <c r="FKN39"/>
      <c r="FKO39"/>
      <c r="FKP39"/>
      <c r="FKQ39"/>
      <c r="FKR39"/>
      <c r="FKS39"/>
      <c r="FKT39"/>
      <c r="FKU39"/>
      <c r="FKV39"/>
      <c r="FKW39"/>
      <c r="FKX39"/>
      <c r="FKY39"/>
      <c r="FKZ39"/>
      <c r="FLA39"/>
      <c r="FLB39"/>
      <c r="FLC39"/>
      <c r="FLD39"/>
      <c r="FLE39"/>
      <c r="FLF39"/>
      <c r="FLG39"/>
      <c r="FLH39"/>
      <c r="FLI39"/>
      <c r="FLJ39"/>
      <c r="FLK39"/>
      <c r="FLL39"/>
      <c r="FLM39"/>
      <c r="FLN39"/>
      <c r="FLO39"/>
      <c r="FLP39"/>
      <c r="FLQ39"/>
      <c r="FLR39"/>
      <c r="FLS39"/>
      <c r="FLT39"/>
      <c r="FLU39"/>
      <c r="FLV39"/>
      <c r="FLW39"/>
      <c r="FLX39"/>
      <c r="FLY39"/>
      <c r="FLZ39"/>
      <c r="FMA39"/>
      <c r="FMB39"/>
      <c r="FMC39"/>
      <c r="FMD39"/>
      <c r="FME39"/>
      <c r="FMF39"/>
      <c r="FMG39"/>
      <c r="FMH39"/>
      <c r="FMI39"/>
      <c r="FMJ39"/>
      <c r="FMK39"/>
      <c r="FML39"/>
      <c r="FMM39"/>
      <c r="FMN39"/>
      <c r="FMO39"/>
      <c r="FMP39"/>
      <c r="FMQ39"/>
      <c r="FMR39"/>
      <c r="FMS39"/>
      <c r="FMT39"/>
      <c r="FMU39"/>
      <c r="FMV39"/>
      <c r="FMW39"/>
      <c r="FMX39"/>
      <c r="FMY39"/>
      <c r="FMZ39"/>
      <c r="FNA39"/>
      <c r="FNB39"/>
      <c r="FNC39"/>
      <c r="FND39"/>
      <c r="FNE39"/>
      <c r="FNF39"/>
      <c r="FNG39"/>
      <c r="FNH39"/>
      <c r="FNI39"/>
      <c r="FNJ39"/>
      <c r="FNK39"/>
      <c r="FNL39"/>
      <c r="FNM39"/>
      <c r="FNN39"/>
      <c r="FNO39"/>
      <c r="FNP39"/>
      <c r="FNQ39"/>
      <c r="FNR39"/>
      <c r="FNS39"/>
      <c r="FNT39"/>
      <c r="FNU39"/>
      <c r="FNV39"/>
      <c r="FNW39"/>
      <c r="FNX39"/>
      <c r="FNY39"/>
      <c r="FNZ39"/>
      <c r="FOA39"/>
      <c r="FOB39"/>
      <c r="FOC39"/>
      <c r="FOD39"/>
      <c r="FOE39"/>
      <c r="FOF39"/>
      <c r="FOG39"/>
      <c r="FOH39"/>
      <c r="FOI39"/>
      <c r="FOJ39"/>
      <c r="FOK39"/>
      <c r="FOL39"/>
      <c r="FOM39"/>
      <c r="FON39"/>
      <c r="FOO39"/>
      <c r="FOP39"/>
      <c r="FOQ39"/>
      <c r="FOR39"/>
      <c r="FOS39"/>
      <c r="FOT39"/>
      <c r="FOU39"/>
      <c r="FOV39"/>
      <c r="FOW39"/>
      <c r="FOX39"/>
      <c r="FOY39"/>
      <c r="FOZ39"/>
      <c r="FPA39"/>
      <c r="FPB39"/>
      <c r="FPC39"/>
      <c r="FPD39"/>
      <c r="FPE39"/>
      <c r="FPF39"/>
      <c r="FPG39"/>
      <c r="FPH39"/>
      <c r="FPI39"/>
      <c r="FPJ39"/>
      <c r="FPK39"/>
      <c r="FPL39"/>
      <c r="FPM39"/>
      <c r="FPN39"/>
      <c r="FPO39"/>
      <c r="FPP39"/>
      <c r="FPQ39"/>
      <c r="FPR39"/>
      <c r="FPS39"/>
      <c r="FPT39"/>
      <c r="FPU39"/>
      <c r="FPV39"/>
      <c r="FPW39"/>
      <c r="FPX39"/>
      <c r="FPY39"/>
      <c r="FPZ39"/>
      <c r="FQA39"/>
      <c r="FQB39"/>
      <c r="FQC39"/>
      <c r="FQD39"/>
      <c r="FQE39"/>
      <c r="FQF39"/>
      <c r="FQG39"/>
      <c r="FQH39"/>
      <c r="FQI39"/>
      <c r="FQJ39"/>
      <c r="FQK39"/>
      <c r="FQL39"/>
      <c r="FQM39"/>
      <c r="FQN39"/>
      <c r="FQO39"/>
      <c r="FQP39"/>
      <c r="FQQ39"/>
      <c r="FQR39"/>
      <c r="FQS39"/>
      <c r="FQT39"/>
      <c r="FQU39"/>
      <c r="FQV39"/>
      <c r="FQW39"/>
      <c r="FQX39"/>
      <c r="FQY39"/>
      <c r="FQZ39"/>
      <c r="FRA39"/>
      <c r="FRB39"/>
      <c r="FRC39"/>
      <c r="FRD39"/>
      <c r="FRE39"/>
      <c r="FRF39"/>
      <c r="FRG39"/>
      <c r="FRH39"/>
      <c r="FRI39"/>
      <c r="FRJ39"/>
      <c r="FRK39"/>
      <c r="FRL39"/>
      <c r="FRM39"/>
      <c r="FRN39"/>
      <c r="FRO39"/>
      <c r="FRP39"/>
      <c r="FRQ39"/>
      <c r="FRR39"/>
      <c r="FRS39"/>
      <c r="FRT39"/>
      <c r="FRU39"/>
      <c r="FRV39"/>
      <c r="FRW39"/>
      <c r="FRX39"/>
      <c r="FRY39"/>
      <c r="FRZ39"/>
      <c r="FSA39"/>
      <c r="FSB39"/>
      <c r="FSC39"/>
      <c r="FSD39"/>
      <c r="FSE39"/>
      <c r="FSF39"/>
      <c r="FSG39"/>
      <c r="FSH39"/>
      <c r="FSI39"/>
      <c r="FSJ39"/>
      <c r="FSK39"/>
      <c r="FSL39"/>
      <c r="FSM39"/>
      <c r="FSN39"/>
      <c r="FSO39"/>
      <c r="FSP39"/>
      <c r="FSQ39"/>
      <c r="FSR39"/>
      <c r="FSS39"/>
      <c r="FST39"/>
      <c r="FSU39"/>
      <c r="FSV39"/>
      <c r="FSW39"/>
      <c r="FSX39"/>
      <c r="FSY39"/>
      <c r="FSZ39"/>
      <c r="FTA39"/>
      <c r="FTB39"/>
      <c r="FTC39"/>
      <c r="FTD39"/>
      <c r="FTE39"/>
      <c r="FTF39"/>
      <c r="FTG39"/>
      <c r="FTH39"/>
      <c r="FTI39"/>
      <c r="FTJ39"/>
      <c r="FTK39"/>
      <c r="FTL39"/>
      <c r="FTM39"/>
      <c r="FTN39"/>
      <c r="FTO39"/>
      <c r="FTP39"/>
      <c r="FTQ39"/>
      <c r="FTR39"/>
      <c r="FTS39"/>
      <c r="FTT39"/>
      <c r="FTU39"/>
      <c r="FTV39"/>
      <c r="FTW39"/>
      <c r="FTX39"/>
      <c r="FTY39"/>
      <c r="FTZ39"/>
      <c r="FUA39"/>
      <c r="FUB39"/>
      <c r="FUC39"/>
      <c r="FUD39"/>
      <c r="FUE39"/>
      <c r="FUF39"/>
      <c r="FUG39"/>
      <c r="FUH39"/>
      <c r="FUI39"/>
      <c r="FUJ39"/>
      <c r="FUK39"/>
      <c r="FUL39"/>
      <c r="FUM39"/>
      <c r="FUN39"/>
      <c r="FUO39"/>
      <c r="FUP39"/>
      <c r="FUQ39"/>
      <c r="FUR39"/>
      <c r="FUS39"/>
      <c r="FUT39"/>
      <c r="FUU39"/>
      <c r="FUV39"/>
      <c r="FUW39"/>
      <c r="FUX39"/>
      <c r="FUY39"/>
      <c r="FUZ39"/>
      <c r="FVA39"/>
      <c r="FVB39"/>
      <c r="FVC39"/>
      <c r="FVD39"/>
      <c r="FVE39"/>
      <c r="FVF39"/>
      <c r="FVG39"/>
      <c r="FVH39"/>
      <c r="FVI39"/>
      <c r="FVJ39"/>
      <c r="FVK39"/>
      <c r="FVL39"/>
      <c r="FVM39"/>
      <c r="FVN39"/>
      <c r="FVO39"/>
      <c r="FVP39"/>
      <c r="FVQ39"/>
      <c r="FVR39"/>
      <c r="FVS39"/>
      <c r="FVT39"/>
      <c r="FVU39"/>
      <c r="FVV39"/>
      <c r="FVW39"/>
      <c r="FVX39"/>
      <c r="FVY39"/>
      <c r="FVZ39"/>
      <c r="FWA39"/>
      <c r="FWB39"/>
      <c r="FWC39"/>
      <c r="FWD39"/>
      <c r="FWE39"/>
      <c r="FWF39"/>
      <c r="FWG39"/>
      <c r="FWH39"/>
      <c r="FWI39"/>
      <c r="FWJ39"/>
      <c r="FWK39"/>
      <c r="FWL39"/>
      <c r="FWM39"/>
      <c r="FWN39"/>
      <c r="FWO39"/>
      <c r="FWP39"/>
      <c r="FWQ39"/>
      <c r="FWR39"/>
      <c r="FWS39"/>
      <c r="FWT39"/>
      <c r="FWU39"/>
      <c r="FWV39"/>
      <c r="FWW39"/>
      <c r="FWX39"/>
      <c r="FWY39"/>
      <c r="FWZ39"/>
      <c r="FXA39"/>
      <c r="FXB39"/>
      <c r="FXC39"/>
      <c r="FXD39"/>
      <c r="FXE39"/>
      <c r="FXF39"/>
      <c r="FXG39"/>
      <c r="FXH39"/>
      <c r="FXI39"/>
      <c r="FXJ39"/>
      <c r="FXK39"/>
      <c r="FXL39"/>
      <c r="FXM39"/>
      <c r="FXN39"/>
      <c r="FXO39"/>
      <c r="FXP39"/>
      <c r="FXQ39"/>
      <c r="FXR39"/>
      <c r="FXS39"/>
      <c r="FXT39"/>
      <c r="FXU39"/>
      <c r="FXV39"/>
      <c r="FXW39"/>
      <c r="FXX39"/>
      <c r="FXY39"/>
      <c r="FXZ39"/>
      <c r="FYA39"/>
      <c r="FYB39"/>
      <c r="FYC39"/>
      <c r="FYD39"/>
      <c r="FYE39"/>
      <c r="FYF39"/>
      <c r="FYG39"/>
      <c r="FYH39"/>
      <c r="FYI39"/>
      <c r="FYJ39"/>
      <c r="FYK39"/>
      <c r="FYL39"/>
      <c r="FYM39"/>
      <c r="FYN39"/>
      <c r="FYO39"/>
      <c r="FYP39"/>
      <c r="FYQ39"/>
      <c r="FYR39"/>
      <c r="FYS39"/>
      <c r="FYT39"/>
      <c r="FYU39"/>
      <c r="FYV39"/>
      <c r="FYW39"/>
      <c r="FYX39"/>
      <c r="FYY39"/>
      <c r="FYZ39"/>
      <c r="FZA39"/>
      <c r="FZB39"/>
      <c r="FZC39"/>
      <c r="FZD39"/>
      <c r="FZE39"/>
      <c r="FZF39"/>
      <c r="FZG39"/>
      <c r="FZH39"/>
      <c r="FZI39"/>
      <c r="FZJ39"/>
      <c r="FZK39"/>
      <c r="FZL39"/>
      <c r="FZM39"/>
      <c r="FZN39"/>
      <c r="FZO39"/>
      <c r="FZP39"/>
      <c r="FZQ39"/>
      <c r="FZR39"/>
      <c r="FZS39"/>
      <c r="FZT39"/>
      <c r="FZU39"/>
      <c r="FZV39"/>
      <c r="FZW39"/>
      <c r="FZX39"/>
      <c r="FZY39"/>
      <c r="FZZ39"/>
      <c r="GAA39"/>
      <c r="GAB39"/>
      <c r="GAC39"/>
      <c r="GAD39"/>
      <c r="GAE39"/>
      <c r="GAF39"/>
      <c r="GAG39"/>
      <c r="GAH39"/>
      <c r="GAI39"/>
      <c r="GAJ39"/>
      <c r="GAK39"/>
      <c r="GAL39"/>
      <c r="GAM39"/>
      <c r="GAN39"/>
      <c r="GAO39"/>
      <c r="GAP39"/>
      <c r="GAQ39"/>
      <c r="GAR39"/>
      <c r="GAS39"/>
      <c r="GAT39"/>
      <c r="GAU39"/>
      <c r="GAV39"/>
      <c r="GAW39"/>
      <c r="GAX39"/>
      <c r="GAY39"/>
      <c r="GAZ39"/>
      <c r="GBA39"/>
      <c r="GBB39"/>
      <c r="GBC39"/>
      <c r="GBD39"/>
      <c r="GBE39"/>
      <c r="GBF39"/>
      <c r="GBG39"/>
      <c r="GBH39"/>
      <c r="GBI39"/>
      <c r="GBJ39"/>
      <c r="GBK39"/>
      <c r="GBL39"/>
      <c r="GBM39"/>
      <c r="GBN39"/>
      <c r="GBO39"/>
      <c r="GBP39"/>
      <c r="GBQ39"/>
      <c r="GBR39"/>
      <c r="GBS39"/>
      <c r="GBT39"/>
      <c r="GBU39"/>
      <c r="GBV39"/>
      <c r="GBW39"/>
      <c r="GBX39"/>
      <c r="GBY39"/>
      <c r="GBZ39"/>
      <c r="GCA39"/>
      <c r="GCB39"/>
      <c r="GCC39"/>
      <c r="GCD39"/>
      <c r="GCE39"/>
      <c r="GCF39"/>
      <c r="GCG39"/>
      <c r="GCH39"/>
      <c r="GCI39"/>
      <c r="GCJ39"/>
      <c r="GCK39"/>
      <c r="GCL39"/>
      <c r="GCM39"/>
      <c r="GCN39"/>
      <c r="GCO39"/>
      <c r="GCP39"/>
      <c r="GCQ39"/>
      <c r="GCR39"/>
      <c r="GCS39"/>
      <c r="GCT39"/>
      <c r="GCU39"/>
      <c r="GCV39"/>
      <c r="GCW39"/>
      <c r="GCX39"/>
      <c r="GCY39"/>
      <c r="GCZ39"/>
      <c r="GDA39"/>
      <c r="GDB39"/>
      <c r="GDC39"/>
      <c r="GDD39"/>
      <c r="GDE39"/>
      <c r="GDF39"/>
      <c r="GDG39"/>
      <c r="GDH39"/>
      <c r="GDI39"/>
      <c r="GDJ39"/>
      <c r="GDK39"/>
      <c r="GDL39"/>
      <c r="GDM39"/>
      <c r="GDN39"/>
      <c r="GDO39"/>
      <c r="GDP39"/>
      <c r="GDQ39"/>
      <c r="GDR39"/>
      <c r="GDS39"/>
      <c r="GDT39"/>
      <c r="GDU39"/>
      <c r="GDV39"/>
      <c r="GDW39"/>
      <c r="GDX39"/>
      <c r="GDY39"/>
      <c r="GDZ39"/>
      <c r="GEA39"/>
      <c r="GEB39"/>
      <c r="GEC39"/>
      <c r="GED39"/>
      <c r="GEE39"/>
      <c r="GEF39"/>
      <c r="GEG39"/>
      <c r="GEH39"/>
      <c r="GEI39"/>
      <c r="GEJ39"/>
      <c r="GEK39"/>
      <c r="GEL39"/>
      <c r="GEM39"/>
      <c r="GEN39"/>
      <c r="GEO39"/>
      <c r="GEP39"/>
      <c r="GEQ39"/>
      <c r="GER39"/>
      <c r="GES39"/>
      <c r="GET39"/>
      <c r="GEU39"/>
      <c r="GEV39"/>
      <c r="GEW39"/>
      <c r="GEX39"/>
      <c r="GEY39"/>
      <c r="GEZ39"/>
      <c r="GFA39"/>
      <c r="GFB39"/>
      <c r="GFC39"/>
      <c r="GFD39"/>
      <c r="GFE39"/>
      <c r="GFF39"/>
      <c r="GFG39"/>
      <c r="GFH39"/>
      <c r="GFI39"/>
      <c r="GFJ39"/>
      <c r="GFK39"/>
      <c r="GFL39"/>
      <c r="GFM39"/>
      <c r="GFN39"/>
      <c r="GFO39"/>
      <c r="GFP39"/>
      <c r="GFQ39"/>
      <c r="GFR39"/>
      <c r="GFS39"/>
      <c r="GFT39"/>
      <c r="GFU39"/>
      <c r="GFV39"/>
      <c r="GFW39"/>
      <c r="GFX39"/>
      <c r="GFY39"/>
      <c r="GFZ39"/>
      <c r="GGA39"/>
      <c r="GGB39"/>
      <c r="GGC39"/>
      <c r="GGD39"/>
      <c r="GGE39"/>
      <c r="GGF39"/>
      <c r="GGG39"/>
      <c r="GGH39"/>
      <c r="GGI39"/>
      <c r="GGJ39"/>
      <c r="GGK39"/>
      <c r="GGL39"/>
      <c r="GGM39"/>
      <c r="GGN39"/>
      <c r="GGO39"/>
      <c r="GGP39"/>
      <c r="GGQ39"/>
      <c r="GGR39"/>
      <c r="GGS39"/>
      <c r="GGT39"/>
      <c r="GGU39"/>
      <c r="GGV39"/>
      <c r="GGW39"/>
      <c r="GGX39"/>
      <c r="GGY39"/>
      <c r="GGZ39"/>
      <c r="GHA39"/>
      <c r="GHB39"/>
      <c r="GHC39"/>
      <c r="GHD39"/>
      <c r="GHE39"/>
      <c r="GHF39"/>
      <c r="GHG39"/>
      <c r="GHH39"/>
      <c r="GHI39"/>
      <c r="GHJ39"/>
      <c r="GHK39"/>
      <c r="GHL39"/>
      <c r="GHM39"/>
      <c r="GHN39"/>
      <c r="GHO39"/>
      <c r="GHP39"/>
      <c r="GHQ39"/>
      <c r="GHR39"/>
      <c r="GHS39"/>
      <c r="GHT39"/>
      <c r="GHU39"/>
      <c r="GHV39"/>
      <c r="GHW39"/>
      <c r="GHX39"/>
      <c r="GHY39"/>
      <c r="GHZ39"/>
      <c r="GIA39"/>
      <c r="GIB39"/>
      <c r="GIC39"/>
      <c r="GID39"/>
      <c r="GIE39"/>
      <c r="GIF39"/>
      <c r="GIG39"/>
      <c r="GIH39"/>
      <c r="GII39"/>
      <c r="GIJ39"/>
      <c r="GIK39"/>
      <c r="GIL39"/>
      <c r="GIM39"/>
      <c r="GIN39"/>
      <c r="GIO39"/>
      <c r="GIP39"/>
      <c r="GIQ39"/>
      <c r="GIR39"/>
      <c r="GIS39"/>
      <c r="GIT39"/>
      <c r="GIU39"/>
      <c r="GIV39"/>
      <c r="GIW39"/>
      <c r="GIX39"/>
      <c r="GIY39"/>
      <c r="GIZ39"/>
      <c r="GJA39"/>
      <c r="GJB39"/>
      <c r="GJC39"/>
      <c r="GJD39"/>
      <c r="GJE39"/>
      <c r="GJF39"/>
      <c r="GJG39"/>
      <c r="GJH39"/>
      <c r="GJI39"/>
      <c r="GJJ39"/>
      <c r="GJK39"/>
      <c r="GJL39"/>
      <c r="GJM39"/>
      <c r="GJN39"/>
      <c r="GJO39"/>
      <c r="GJP39"/>
      <c r="GJQ39"/>
      <c r="GJR39"/>
      <c r="GJS39"/>
      <c r="GJT39"/>
      <c r="GJU39"/>
      <c r="GJV39"/>
      <c r="GJW39"/>
      <c r="GJX39"/>
      <c r="GJY39"/>
      <c r="GJZ39"/>
      <c r="GKA39"/>
      <c r="GKB39"/>
      <c r="GKC39"/>
      <c r="GKD39"/>
      <c r="GKE39"/>
      <c r="GKF39"/>
      <c r="GKG39"/>
      <c r="GKH39"/>
      <c r="GKI39"/>
      <c r="GKJ39"/>
      <c r="GKK39"/>
      <c r="GKL39"/>
      <c r="GKM39"/>
      <c r="GKN39"/>
      <c r="GKO39"/>
      <c r="GKP39"/>
      <c r="GKQ39"/>
      <c r="GKR39"/>
      <c r="GKS39"/>
      <c r="GKT39"/>
      <c r="GKU39"/>
      <c r="GKV39"/>
      <c r="GKW39"/>
      <c r="GKX39"/>
      <c r="GKY39"/>
      <c r="GKZ39"/>
      <c r="GLA39"/>
      <c r="GLB39"/>
      <c r="GLC39"/>
      <c r="GLD39"/>
      <c r="GLE39"/>
      <c r="GLF39"/>
      <c r="GLG39"/>
      <c r="GLH39"/>
      <c r="GLI39"/>
      <c r="GLJ39"/>
      <c r="GLK39"/>
      <c r="GLL39"/>
      <c r="GLM39"/>
      <c r="GLN39"/>
      <c r="GLO39"/>
      <c r="GLP39"/>
      <c r="GLQ39"/>
      <c r="GLR39"/>
      <c r="GLS39"/>
      <c r="GLT39"/>
      <c r="GLU39"/>
      <c r="GLV39"/>
      <c r="GLW39"/>
      <c r="GLX39"/>
      <c r="GLY39"/>
      <c r="GLZ39"/>
      <c r="GMA39"/>
      <c r="GMB39"/>
      <c r="GMC39"/>
      <c r="GMD39"/>
      <c r="GME39"/>
      <c r="GMF39"/>
      <c r="GMG39"/>
      <c r="GMH39"/>
      <c r="GMI39"/>
      <c r="GMJ39"/>
      <c r="GMK39"/>
      <c r="GML39"/>
      <c r="GMM39"/>
      <c r="GMN39"/>
      <c r="GMO39"/>
      <c r="GMP39"/>
      <c r="GMQ39"/>
      <c r="GMR39"/>
      <c r="GMS39"/>
      <c r="GMT39"/>
      <c r="GMU39"/>
      <c r="GMV39"/>
      <c r="GMW39"/>
      <c r="GMX39"/>
      <c r="GMY39"/>
      <c r="GMZ39"/>
      <c r="GNA39"/>
      <c r="GNB39"/>
      <c r="GNC39"/>
      <c r="GND39"/>
      <c r="GNE39"/>
      <c r="GNF39"/>
      <c r="GNG39"/>
      <c r="GNH39"/>
      <c r="GNI39"/>
      <c r="GNJ39"/>
      <c r="GNK39"/>
      <c r="GNL39"/>
      <c r="GNM39"/>
      <c r="GNN39"/>
      <c r="GNO39"/>
      <c r="GNP39"/>
      <c r="GNQ39"/>
      <c r="GNR39"/>
      <c r="GNS39"/>
      <c r="GNT39"/>
      <c r="GNU39"/>
      <c r="GNV39"/>
      <c r="GNW39"/>
      <c r="GNX39"/>
      <c r="GNY39"/>
      <c r="GNZ39"/>
      <c r="GOA39"/>
      <c r="GOB39"/>
      <c r="GOC39"/>
      <c r="GOD39"/>
      <c r="GOE39"/>
      <c r="GOF39"/>
      <c r="GOG39"/>
      <c r="GOH39"/>
      <c r="GOI39"/>
      <c r="GOJ39"/>
      <c r="GOK39"/>
      <c r="GOL39"/>
      <c r="GOM39"/>
      <c r="GON39"/>
      <c r="GOO39"/>
      <c r="GOP39"/>
      <c r="GOQ39"/>
      <c r="GOR39"/>
      <c r="GOS39"/>
      <c r="GOT39"/>
      <c r="GOU39"/>
      <c r="GOV39"/>
      <c r="GOW39"/>
      <c r="GOX39"/>
      <c r="GOY39"/>
      <c r="GOZ39"/>
      <c r="GPA39"/>
      <c r="GPB39"/>
      <c r="GPC39"/>
      <c r="GPD39"/>
      <c r="GPE39"/>
      <c r="GPF39"/>
      <c r="GPG39"/>
      <c r="GPH39"/>
      <c r="GPI39"/>
      <c r="GPJ39"/>
      <c r="GPK39"/>
      <c r="GPL39"/>
      <c r="GPM39"/>
      <c r="GPN39"/>
      <c r="GPO39"/>
      <c r="GPP39"/>
      <c r="GPQ39"/>
      <c r="GPR39"/>
      <c r="GPS39"/>
      <c r="GPT39"/>
      <c r="GPU39"/>
      <c r="GPV39"/>
      <c r="GPW39"/>
      <c r="GPX39"/>
      <c r="GPY39"/>
      <c r="GPZ39"/>
      <c r="GQA39"/>
      <c r="GQB39"/>
      <c r="GQC39"/>
      <c r="GQD39"/>
      <c r="GQE39"/>
      <c r="GQF39"/>
      <c r="GQG39"/>
      <c r="GQH39"/>
      <c r="GQI39"/>
      <c r="GQJ39"/>
      <c r="GQK39"/>
      <c r="GQL39"/>
      <c r="GQM39"/>
      <c r="GQN39"/>
      <c r="GQO39"/>
      <c r="GQP39"/>
      <c r="GQQ39"/>
      <c r="GQR39"/>
      <c r="GQS39"/>
      <c r="GQT39"/>
      <c r="GQU39"/>
      <c r="GQV39"/>
      <c r="GQW39"/>
      <c r="GQX39"/>
      <c r="GQY39"/>
      <c r="GQZ39"/>
      <c r="GRA39"/>
      <c r="GRB39"/>
      <c r="GRC39"/>
      <c r="GRD39"/>
      <c r="GRE39"/>
      <c r="GRF39"/>
      <c r="GRG39"/>
      <c r="GRH39"/>
      <c r="GRI39"/>
      <c r="GRJ39"/>
      <c r="GRK39"/>
      <c r="GRL39"/>
      <c r="GRM39"/>
      <c r="GRN39"/>
      <c r="GRO39"/>
      <c r="GRP39"/>
      <c r="GRQ39"/>
      <c r="GRR39"/>
      <c r="GRS39"/>
      <c r="GRT39"/>
      <c r="GRU39"/>
      <c r="GRV39"/>
      <c r="GRW39"/>
      <c r="GRX39"/>
      <c r="GRY39"/>
      <c r="GRZ39"/>
      <c r="GSA39"/>
      <c r="GSB39"/>
      <c r="GSC39"/>
      <c r="GSD39"/>
      <c r="GSE39"/>
      <c r="GSF39"/>
      <c r="GSG39"/>
      <c r="GSH39"/>
      <c r="GSI39"/>
      <c r="GSJ39"/>
      <c r="GSK39"/>
      <c r="GSL39"/>
      <c r="GSM39"/>
      <c r="GSN39"/>
      <c r="GSO39"/>
      <c r="GSP39"/>
      <c r="GSQ39"/>
      <c r="GSR39"/>
      <c r="GSS39"/>
      <c r="GST39"/>
      <c r="GSU39"/>
      <c r="GSV39"/>
      <c r="GSW39"/>
      <c r="GSX39"/>
      <c r="GSY39"/>
      <c r="GSZ39"/>
      <c r="GTA39"/>
      <c r="GTB39"/>
      <c r="GTC39"/>
      <c r="GTD39"/>
      <c r="GTE39"/>
      <c r="GTF39"/>
      <c r="GTG39"/>
      <c r="GTH39"/>
      <c r="GTI39"/>
      <c r="GTJ39"/>
      <c r="GTK39"/>
      <c r="GTL39"/>
      <c r="GTM39"/>
      <c r="GTN39"/>
      <c r="GTO39"/>
      <c r="GTP39"/>
      <c r="GTQ39"/>
      <c r="GTR39"/>
      <c r="GTS39"/>
      <c r="GTT39"/>
      <c r="GTU39"/>
      <c r="GTV39"/>
      <c r="GTW39"/>
      <c r="GTX39"/>
      <c r="GTY39"/>
      <c r="GTZ39"/>
      <c r="GUA39"/>
      <c r="GUB39"/>
      <c r="GUC39"/>
      <c r="GUD39"/>
      <c r="GUE39"/>
      <c r="GUF39"/>
      <c r="GUG39"/>
      <c r="GUH39"/>
      <c r="GUI39"/>
      <c r="GUJ39"/>
      <c r="GUK39"/>
      <c r="GUL39"/>
      <c r="GUM39"/>
      <c r="GUN39"/>
      <c r="GUO39"/>
      <c r="GUP39"/>
      <c r="GUQ39"/>
      <c r="GUR39"/>
      <c r="GUS39"/>
      <c r="GUT39"/>
      <c r="GUU39"/>
      <c r="GUV39"/>
      <c r="GUW39"/>
      <c r="GUX39"/>
      <c r="GUY39"/>
      <c r="GUZ39"/>
      <c r="GVA39"/>
      <c r="GVB39"/>
      <c r="GVC39"/>
      <c r="GVD39"/>
      <c r="GVE39"/>
      <c r="GVF39"/>
      <c r="GVG39"/>
      <c r="GVH39"/>
      <c r="GVI39"/>
      <c r="GVJ39"/>
      <c r="GVK39"/>
      <c r="GVL39"/>
      <c r="GVM39"/>
      <c r="GVN39"/>
      <c r="GVO39"/>
      <c r="GVP39"/>
      <c r="GVQ39"/>
      <c r="GVR39"/>
      <c r="GVS39"/>
      <c r="GVT39"/>
      <c r="GVU39"/>
      <c r="GVV39"/>
      <c r="GVW39"/>
      <c r="GVX39"/>
      <c r="GVY39"/>
      <c r="GVZ39"/>
      <c r="GWA39"/>
      <c r="GWB39"/>
      <c r="GWC39"/>
      <c r="GWD39"/>
      <c r="GWE39"/>
      <c r="GWF39"/>
      <c r="GWG39"/>
      <c r="GWH39"/>
      <c r="GWI39"/>
      <c r="GWJ39"/>
      <c r="GWK39"/>
      <c r="GWL39"/>
      <c r="GWM39"/>
      <c r="GWN39"/>
      <c r="GWO39"/>
      <c r="GWP39"/>
      <c r="GWQ39"/>
      <c r="GWR39"/>
      <c r="GWS39"/>
      <c r="GWT39"/>
      <c r="GWU39"/>
      <c r="GWV39"/>
      <c r="GWW39"/>
      <c r="GWX39"/>
      <c r="GWY39"/>
      <c r="GWZ39"/>
      <c r="GXA39"/>
      <c r="GXB39"/>
      <c r="GXC39"/>
      <c r="GXD39"/>
      <c r="GXE39"/>
      <c r="GXF39"/>
      <c r="GXG39"/>
      <c r="GXH39"/>
      <c r="GXI39"/>
      <c r="GXJ39"/>
      <c r="GXK39"/>
      <c r="GXL39"/>
      <c r="GXM39"/>
      <c r="GXN39"/>
      <c r="GXO39"/>
      <c r="GXP39"/>
      <c r="GXQ39"/>
      <c r="GXR39"/>
      <c r="GXS39"/>
      <c r="GXT39"/>
      <c r="GXU39"/>
      <c r="GXV39"/>
      <c r="GXW39"/>
      <c r="GXX39"/>
      <c r="GXY39"/>
      <c r="GXZ39"/>
      <c r="GYA39"/>
      <c r="GYB39"/>
      <c r="GYC39"/>
      <c r="GYD39"/>
      <c r="GYE39"/>
      <c r="GYF39"/>
      <c r="GYG39"/>
      <c r="GYH39"/>
      <c r="GYI39"/>
      <c r="GYJ39"/>
      <c r="GYK39"/>
      <c r="GYL39"/>
      <c r="GYM39"/>
      <c r="GYN39"/>
      <c r="GYO39"/>
      <c r="GYP39"/>
      <c r="GYQ39"/>
      <c r="GYR39"/>
      <c r="GYS39"/>
      <c r="GYT39"/>
      <c r="GYU39"/>
      <c r="GYV39"/>
      <c r="GYW39"/>
      <c r="GYX39"/>
      <c r="GYY39"/>
      <c r="GYZ39"/>
      <c r="GZA39"/>
      <c r="GZB39"/>
      <c r="GZC39"/>
      <c r="GZD39"/>
      <c r="GZE39"/>
      <c r="GZF39"/>
      <c r="GZG39"/>
      <c r="GZH39"/>
      <c r="GZI39"/>
      <c r="GZJ39"/>
      <c r="GZK39"/>
      <c r="GZL39"/>
      <c r="GZM39"/>
      <c r="GZN39"/>
      <c r="GZO39"/>
      <c r="GZP39"/>
      <c r="GZQ39"/>
      <c r="GZR39"/>
      <c r="GZS39"/>
      <c r="GZT39"/>
      <c r="GZU39"/>
      <c r="GZV39"/>
      <c r="GZW39"/>
      <c r="GZX39"/>
      <c r="GZY39"/>
      <c r="GZZ39"/>
      <c r="HAA39"/>
      <c r="HAB39"/>
      <c r="HAC39"/>
      <c r="HAD39"/>
      <c r="HAE39"/>
      <c r="HAF39"/>
      <c r="HAG39"/>
      <c r="HAH39"/>
      <c r="HAI39"/>
      <c r="HAJ39"/>
      <c r="HAK39"/>
      <c r="HAL39"/>
      <c r="HAM39"/>
      <c r="HAN39"/>
      <c r="HAO39"/>
      <c r="HAP39"/>
      <c r="HAQ39"/>
      <c r="HAR39"/>
      <c r="HAS39"/>
      <c r="HAT39"/>
      <c r="HAU39"/>
      <c r="HAV39"/>
      <c r="HAW39"/>
      <c r="HAX39"/>
      <c r="HAY39"/>
      <c r="HAZ39"/>
      <c r="HBA39"/>
      <c r="HBB39"/>
      <c r="HBC39"/>
      <c r="HBD39"/>
      <c r="HBE39"/>
      <c r="HBF39"/>
      <c r="HBG39"/>
      <c r="HBH39"/>
      <c r="HBI39"/>
      <c r="HBJ39"/>
      <c r="HBK39"/>
      <c r="HBL39"/>
      <c r="HBM39"/>
      <c r="HBN39"/>
      <c r="HBO39"/>
      <c r="HBP39"/>
      <c r="HBQ39"/>
      <c r="HBR39"/>
      <c r="HBS39"/>
      <c r="HBT39"/>
      <c r="HBU39"/>
      <c r="HBV39"/>
      <c r="HBW39"/>
      <c r="HBX39"/>
      <c r="HBY39"/>
      <c r="HBZ39"/>
      <c r="HCA39"/>
      <c r="HCB39"/>
      <c r="HCC39"/>
      <c r="HCD39"/>
      <c r="HCE39"/>
      <c r="HCF39"/>
      <c r="HCG39"/>
      <c r="HCH39"/>
      <c r="HCI39"/>
      <c r="HCJ39"/>
      <c r="HCK39"/>
      <c r="HCL39"/>
      <c r="HCM39"/>
      <c r="HCN39"/>
      <c r="HCO39"/>
      <c r="HCP39"/>
      <c r="HCQ39"/>
      <c r="HCR39"/>
      <c r="HCS39"/>
      <c r="HCT39"/>
      <c r="HCU39"/>
      <c r="HCV39"/>
      <c r="HCW39"/>
      <c r="HCX39"/>
      <c r="HCY39"/>
      <c r="HCZ39"/>
      <c r="HDA39"/>
      <c r="HDB39"/>
      <c r="HDC39"/>
      <c r="HDD39"/>
      <c r="HDE39"/>
      <c r="HDF39"/>
      <c r="HDG39"/>
      <c r="HDH39"/>
      <c r="HDI39"/>
      <c r="HDJ39"/>
      <c r="HDK39"/>
      <c r="HDL39"/>
      <c r="HDM39"/>
      <c r="HDN39"/>
      <c r="HDO39"/>
      <c r="HDP39"/>
      <c r="HDQ39"/>
      <c r="HDR39"/>
      <c r="HDS39"/>
      <c r="HDT39"/>
      <c r="HDU39"/>
      <c r="HDV39"/>
      <c r="HDW39"/>
      <c r="HDX39"/>
      <c r="HDY39"/>
      <c r="HDZ39"/>
      <c r="HEA39"/>
      <c r="HEB39"/>
      <c r="HEC39"/>
      <c r="HED39"/>
      <c r="HEE39"/>
      <c r="HEF39"/>
      <c r="HEG39"/>
      <c r="HEH39"/>
      <c r="HEI39"/>
      <c r="HEJ39"/>
      <c r="HEK39"/>
      <c r="HEL39"/>
      <c r="HEM39"/>
      <c r="HEN39"/>
      <c r="HEO39"/>
      <c r="HEP39"/>
      <c r="HEQ39"/>
      <c r="HER39"/>
      <c r="HES39"/>
      <c r="HET39"/>
      <c r="HEU39"/>
      <c r="HEV39"/>
      <c r="HEW39"/>
      <c r="HEX39"/>
      <c r="HEY39"/>
      <c r="HEZ39"/>
      <c r="HFA39"/>
      <c r="HFB39"/>
      <c r="HFC39"/>
      <c r="HFD39"/>
      <c r="HFE39"/>
      <c r="HFF39"/>
      <c r="HFG39"/>
      <c r="HFH39"/>
      <c r="HFI39"/>
      <c r="HFJ39"/>
      <c r="HFK39"/>
      <c r="HFL39"/>
      <c r="HFM39"/>
      <c r="HFN39"/>
      <c r="HFO39"/>
      <c r="HFP39"/>
      <c r="HFQ39"/>
      <c r="HFR39"/>
      <c r="HFS39"/>
      <c r="HFT39"/>
      <c r="HFU39"/>
      <c r="HFV39"/>
      <c r="HFW39"/>
      <c r="HFX39"/>
      <c r="HFY39"/>
      <c r="HFZ39"/>
      <c r="HGA39"/>
      <c r="HGB39"/>
      <c r="HGC39"/>
      <c r="HGD39"/>
      <c r="HGE39"/>
      <c r="HGF39"/>
      <c r="HGG39"/>
      <c r="HGH39"/>
      <c r="HGI39"/>
      <c r="HGJ39"/>
      <c r="HGK39"/>
      <c r="HGL39"/>
      <c r="HGM39"/>
      <c r="HGN39"/>
      <c r="HGO39"/>
      <c r="HGP39"/>
      <c r="HGQ39"/>
      <c r="HGR39"/>
      <c r="HGS39"/>
      <c r="HGT39"/>
      <c r="HGU39"/>
      <c r="HGV39"/>
      <c r="HGW39"/>
      <c r="HGX39"/>
      <c r="HGY39"/>
      <c r="HGZ39"/>
      <c r="HHA39"/>
      <c r="HHB39"/>
      <c r="HHC39"/>
      <c r="HHD39"/>
      <c r="HHE39"/>
      <c r="HHF39"/>
      <c r="HHG39"/>
      <c r="HHH39"/>
      <c r="HHI39"/>
      <c r="HHJ39"/>
      <c r="HHK39"/>
      <c r="HHL39"/>
      <c r="HHM39"/>
      <c r="HHN39"/>
      <c r="HHO39"/>
      <c r="HHP39"/>
      <c r="HHQ39"/>
      <c r="HHR39"/>
      <c r="HHS39"/>
      <c r="HHT39"/>
      <c r="HHU39"/>
      <c r="HHV39"/>
      <c r="HHW39"/>
      <c r="HHX39"/>
      <c r="HHY39"/>
      <c r="HHZ39"/>
      <c r="HIA39"/>
      <c r="HIB39"/>
      <c r="HIC39"/>
      <c r="HID39"/>
      <c r="HIE39"/>
      <c r="HIF39"/>
      <c r="HIG39"/>
      <c r="HIH39"/>
      <c r="HII39"/>
      <c r="HIJ39"/>
      <c r="HIK39"/>
      <c r="HIL39"/>
      <c r="HIM39"/>
      <c r="HIN39"/>
      <c r="HIO39"/>
      <c r="HIP39"/>
      <c r="HIQ39"/>
      <c r="HIR39"/>
      <c r="HIS39"/>
      <c r="HIT39"/>
      <c r="HIU39"/>
      <c r="HIV39"/>
      <c r="HIW39"/>
      <c r="HIX39"/>
      <c r="HIY39"/>
      <c r="HIZ39"/>
      <c r="HJA39"/>
      <c r="HJB39"/>
      <c r="HJC39"/>
      <c r="HJD39"/>
      <c r="HJE39"/>
      <c r="HJF39"/>
      <c r="HJG39"/>
      <c r="HJH39"/>
      <c r="HJI39"/>
      <c r="HJJ39"/>
      <c r="HJK39"/>
      <c r="HJL39"/>
      <c r="HJM39"/>
      <c r="HJN39"/>
      <c r="HJO39"/>
      <c r="HJP39"/>
      <c r="HJQ39"/>
      <c r="HJR39"/>
      <c r="HJS39"/>
      <c r="HJT39"/>
    </row>
    <row r="40" spans="1:5688" x14ac:dyDescent="0.45">
      <c r="A40"/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  <c r="AMK40"/>
      <c r="AML40"/>
      <c r="AMM40"/>
      <c r="AMN40"/>
      <c r="AMO40"/>
      <c r="AMP40"/>
      <c r="AMQ40"/>
      <c r="AMR40"/>
      <c r="AMS40"/>
      <c r="AMT40"/>
      <c r="AMU40"/>
      <c r="AMV40"/>
      <c r="AMW40"/>
      <c r="AMX40"/>
      <c r="AMY40"/>
      <c r="AMZ40"/>
      <c r="ANA40"/>
      <c r="ANB40"/>
      <c r="ANC40"/>
      <c r="AND40"/>
      <c r="ANE40"/>
      <c r="ANF40"/>
      <c r="ANG40"/>
      <c r="ANH40"/>
      <c r="ANI40"/>
      <c r="ANJ40"/>
      <c r="ANK40"/>
      <c r="ANL40"/>
      <c r="ANM40"/>
      <c r="ANN40"/>
      <c r="ANO40"/>
      <c r="ANP40"/>
      <c r="ANQ40"/>
      <c r="ANR40"/>
      <c r="ANS40"/>
      <c r="ANT40"/>
      <c r="ANU40"/>
      <c r="ANV40"/>
      <c r="ANW40"/>
      <c r="ANX40"/>
      <c r="ANY40"/>
      <c r="ANZ40"/>
      <c r="AOA40"/>
      <c r="AOB40"/>
      <c r="AOC40"/>
      <c r="AOD40"/>
      <c r="AOE40"/>
      <c r="AOF40"/>
      <c r="AOG40"/>
      <c r="AOH40"/>
      <c r="AOI40"/>
      <c r="AOJ40"/>
      <c r="AOK40"/>
      <c r="AOL40"/>
      <c r="AOM40"/>
      <c r="AON40"/>
      <c r="AOO40"/>
      <c r="AOP40"/>
      <c r="AOQ40"/>
      <c r="AOR40"/>
      <c r="AOS40"/>
      <c r="AOT40"/>
      <c r="AOU40"/>
      <c r="AOV40"/>
      <c r="AOW40"/>
      <c r="AOX40"/>
      <c r="AOY40"/>
      <c r="AOZ40"/>
      <c r="APA40"/>
      <c r="APB40"/>
      <c r="APC40"/>
      <c r="APD40"/>
      <c r="APE40"/>
      <c r="APF40"/>
      <c r="APG40"/>
      <c r="APH40"/>
      <c r="API40"/>
      <c r="APJ40"/>
      <c r="APK40"/>
      <c r="APL40"/>
      <c r="APM40"/>
      <c r="APN40"/>
      <c r="APO40"/>
      <c r="APP40"/>
      <c r="APQ40"/>
      <c r="APR40"/>
      <c r="APS40"/>
      <c r="APT40"/>
      <c r="APU40"/>
      <c r="APV40"/>
      <c r="APW40"/>
      <c r="APX40"/>
      <c r="APY40"/>
      <c r="APZ40"/>
      <c r="AQA40"/>
      <c r="AQB40"/>
      <c r="AQC40"/>
      <c r="AQD40"/>
      <c r="AQE40"/>
      <c r="AQF40"/>
      <c r="AQG40"/>
      <c r="AQH40"/>
      <c r="AQI40"/>
      <c r="AQJ40"/>
      <c r="AQK40"/>
      <c r="AQL40"/>
      <c r="AQM40"/>
      <c r="AQN40"/>
      <c r="AQO40"/>
      <c r="AQP40"/>
      <c r="AQQ40"/>
      <c r="AQR40"/>
      <c r="AQS40"/>
      <c r="AQT40"/>
      <c r="AQU40"/>
      <c r="AQV40"/>
      <c r="AQW40"/>
      <c r="AQX40"/>
      <c r="AQY40"/>
      <c r="AQZ40"/>
      <c r="ARA40"/>
      <c r="ARB40"/>
      <c r="ARC40"/>
      <c r="ARD40"/>
      <c r="ARE40"/>
      <c r="ARF40"/>
      <c r="ARG40"/>
      <c r="ARH40"/>
      <c r="ARI40"/>
      <c r="ARJ40"/>
      <c r="ARK40"/>
      <c r="ARL40"/>
      <c r="ARM40"/>
      <c r="ARN40"/>
      <c r="ARO40"/>
      <c r="ARP40"/>
      <c r="ARQ40"/>
      <c r="ARR40"/>
      <c r="ARS40"/>
      <c r="ART40"/>
      <c r="ARU40"/>
      <c r="ARV40"/>
      <c r="ARW40"/>
      <c r="ARX40"/>
      <c r="ARY40"/>
      <c r="ARZ40"/>
      <c r="ASA40"/>
      <c r="ASB40"/>
      <c r="ASC40"/>
      <c r="ASD40"/>
      <c r="ASE40"/>
      <c r="ASF40"/>
      <c r="ASG40"/>
      <c r="ASH40"/>
      <c r="ASI40"/>
      <c r="ASJ40"/>
      <c r="ASK40"/>
      <c r="ASL40"/>
      <c r="ASM40"/>
      <c r="ASN40"/>
      <c r="ASO40"/>
      <c r="ASP40"/>
      <c r="ASQ40"/>
      <c r="ASR40"/>
      <c r="ASS40"/>
      <c r="AST40"/>
      <c r="ASU40"/>
      <c r="ASV40"/>
      <c r="ASW40"/>
      <c r="ASX40"/>
      <c r="ASY40"/>
      <c r="ASZ40"/>
      <c r="ATA40"/>
      <c r="ATB40"/>
      <c r="ATC40"/>
      <c r="ATD40"/>
      <c r="ATE40"/>
      <c r="ATF40"/>
      <c r="ATG40"/>
      <c r="ATH40"/>
      <c r="ATI40"/>
      <c r="ATJ40"/>
      <c r="ATK40"/>
      <c r="ATL40"/>
      <c r="ATM40"/>
      <c r="ATN40"/>
      <c r="ATO40"/>
      <c r="ATP40"/>
      <c r="ATQ40"/>
      <c r="ATR40"/>
      <c r="ATS40"/>
      <c r="ATT40"/>
      <c r="ATU40"/>
      <c r="ATV40"/>
      <c r="ATW40"/>
      <c r="ATX40"/>
      <c r="ATY40"/>
      <c r="ATZ40"/>
      <c r="AUA40"/>
      <c r="AUB40"/>
      <c r="AUC40"/>
      <c r="AUD40"/>
      <c r="AUE40"/>
      <c r="AUF40"/>
      <c r="AUG40"/>
      <c r="AUH40"/>
      <c r="AUI40"/>
      <c r="AUJ40"/>
      <c r="AUK40"/>
      <c r="AUL40"/>
      <c r="AUM40"/>
      <c r="AUN40"/>
      <c r="AUO40"/>
      <c r="AUP40"/>
      <c r="AUQ40"/>
      <c r="AUR40"/>
      <c r="AUS40"/>
      <c r="AUT40"/>
      <c r="AUU40"/>
      <c r="AUV40"/>
      <c r="AUW40"/>
      <c r="AUX40"/>
      <c r="AUY40"/>
      <c r="AUZ40"/>
      <c r="AVA40"/>
      <c r="AVB40"/>
      <c r="AVC40"/>
      <c r="AVD40"/>
      <c r="AVE40"/>
      <c r="AVF40"/>
      <c r="AVG40"/>
      <c r="AVH40"/>
      <c r="AVI40"/>
      <c r="AVJ40"/>
      <c r="AVK40"/>
      <c r="AVL40"/>
      <c r="AVM40"/>
      <c r="AVN40"/>
      <c r="AVO40"/>
      <c r="AVP40"/>
      <c r="AVQ40"/>
      <c r="AVR40"/>
      <c r="AVS40"/>
      <c r="AVT40"/>
      <c r="AVU40"/>
      <c r="AVV40"/>
      <c r="AVW40"/>
      <c r="AVX40"/>
      <c r="AVY40"/>
      <c r="AVZ40"/>
      <c r="AWA40"/>
      <c r="AWB40"/>
      <c r="AWC40"/>
      <c r="AWD40"/>
      <c r="AWE40"/>
      <c r="AWF40"/>
      <c r="AWG40"/>
      <c r="AWH40"/>
      <c r="AWI40"/>
      <c r="AWJ40"/>
      <c r="AWK40"/>
      <c r="AWL40"/>
      <c r="AWM40"/>
      <c r="AWN40"/>
      <c r="AWO40"/>
      <c r="AWP40"/>
      <c r="AWQ40"/>
      <c r="AWR40"/>
      <c r="AWS40"/>
      <c r="AWT40"/>
      <c r="AWU40"/>
      <c r="AWV40"/>
      <c r="AWW40"/>
      <c r="AWX40"/>
      <c r="AWY40"/>
      <c r="AWZ40"/>
      <c r="AXA40"/>
      <c r="AXB40"/>
      <c r="AXC40"/>
      <c r="AXD40"/>
      <c r="AXE40"/>
      <c r="AXF40"/>
      <c r="AXG40"/>
      <c r="AXH40"/>
      <c r="AXI40"/>
      <c r="AXJ40"/>
      <c r="AXK40"/>
      <c r="AXL40"/>
      <c r="AXM40"/>
      <c r="AXN40"/>
      <c r="AXO40"/>
      <c r="AXP40"/>
      <c r="AXQ40"/>
      <c r="AXR40"/>
      <c r="AXS40"/>
      <c r="AXT40"/>
      <c r="AXU40"/>
      <c r="AXV40"/>
      <c r="AXW40"/>
      <c r="AXX40"/>
      <c r="AXY40"/>
      <c r="AXZ40"/>
      <c r="AYA40"/>
      <c r="AYB40"/>
      <c r="AYC40"/>
      <c r="AYD40"/>
      <c r="AYE40"/>
      <c r="AYF40"/>
      <c r="AYG40"/>
      <c r="AYH40"/>
      <c r="AYI40"/>
      <c r="AYJ40"/>
      <c r="AYK40"/>
      <c r="AYL40"/>
      <c r="AYM40"/>
      <c r="AYN40"/>
      <c r="AYO40"/>
      <c r="AYP40"/>
      <c r="AYQ40"/>
      <c r="AYR40"/>
      <c r="AYS40"/>
      <c r="AYT40"/>
      <c r="AYU40"/>
      <c r="AYV40"/>
      <c r="AYW40"/>
      <c r="AYX40"/>
      <c r="AYY40"/>
      <c r="AYZ40"/>
      <c r="AZA40"/>
      <c r="AZB40"/>
      <c r="AZC40"/>
      <c r="AZD40"/>
      <c r="AZE40"/>
      <c r="AZF40"/>
      <c r="AZG40"/>
      <c r="AZH40"/>
      <c r="AZI40"/>
      <c r="AZJ40"/>
      <c r="AZK40"/>
      <c r="AZL40"/>
      <c r="AZM40"/>
      <c r="AZN40"/>
      <c r="AZO40"/>
      <c r="AZP40"/>
      <c r="AZQ40"/>
      <c r="AZR40"/>
      <c r="AZS40"/>
      <c r="AZT40"/>
      <c r="AZU40"/>
      <c r="AZV40"/>
      <c r="AZW40"/>
      <c r="AZX40"/>
      <c r="AZY40"/>
      <c r="AZZ40"/>
      <c r="BAA40"/>
      <c r="BAB40"/>
      <c r="BAC40"/>
      <c r="BAD40"/>
      <c r="BAE40"/>
      <c r="BAF40"/>
      <c r="BAG40"/>
      <c r="BAH40"/>
      <c r="BAI40"/>
      <c r="BAJ40"/>
      <c r="BAK40"/>
      <c r="BAL40"/>
      <c r="BAM40"/>
      <c r="BAN40"/>
      <c r="BAO40"/>
      <c r="BAP40"/>
      <c r="BAQ40"/>
      <c r="BAR40"/>
      <c r="BAS40"/>
      <c r="BAT40"/>
      <c r="BAU40"/>
      <c r="BAV40"/>
      <c r="BAW40"/>
      <c r="BAX40"/>
      <c r="BAY40"/>
      <c r="BAZ40"/>
      <c r="BBA40"/>
      <c r="BBB40"/>
      <c r="BBC40"/>
      <c r="BBD40"/>
      <c r="BBE40"/>
      <c r="BBF40"/>
      <c r="BBG40"/>
      <c r="BBH40"/>
      <c r="BBI40"/>
      <c r="BBJ40"/>
      <c r="BBK40"/>
      <c r="BBL40"/>
      <c r="BBM40"/>
      <c r="BBN40"/>
      <c r="BBO40"/>
      <c r="BBP40"/>
      <c r="BBQ40"/>
      <c r="BBR40"/>
      <c r="BBS40"/>
      <c r="BBT40"/>
      <c r="BBU40"/>
      <c r="BBV40"/>
      <c r="BBW40"/>
      <c r="BBX40"/>
      <c r="BBY40"/>
      <c r="BBZ40"/>
      <c r="BCA40"/>
      <c r="BCB40"/>
      <c r="BCC40"/>
      <c r="BCD40"/>
      <c r="BCE40"/>
      <c r="BCF40"/>
      <c r="BCG40"/>
      <c r="BCH40"/>
      <c r="BCI40"/>
      <c r="BCJ40"/>
      <c r="BCK40"/>
      <c r="BCL40"/>
      <c r="BCM40"/>
      <c r="BCN40"/>
      <c r="BCO40"/>
      <c r="BCP40"/>
      <c r="BCQ40"/>
      <c r="BCR40"/>
      <c r="BCS40"/>
      <c r="BCT40"/>
      <c r="BCU40"/>
      <c r="BCV40"/>
      <c r="BCW40"/>
      <c r="BCX40"/>
      <c r="BCY40"/>
      <c r="BCZ40"/>
      <c r="BDA40"/>
      <c r="BDB40"/>
      <c r="BDC40"/>
      <c r="BDD40"/>
      <c r="BDE40"/>
      <c r="BDF40"/>
      <c r="BDG40"/>
      <c r="BDH40"/>
      <c r="BDI40"/>
      <c r="BDJ40"/>
      <c r="BDK40"/>
      <c r="BDL40"/>
      <c r="BDM40"/>
      <c r="BDN40"/>
      <c r="BDO40"/>
      <c r="BDP40"/>
      <c r="BDQ40"/>
      <c r="BDR40"/>
      <c r="BDS40"/>
      <c r="BDT40"/>
      <c r="BDU40"/>
      <c r="BDV40"/>
      <c r="BDW40"/>
      <c r="BDX40"/>
      <c r="BDY40"/>
      <c r="BDZ40"/>
      <c r="BEA40"/>
      <c r="BEB40"/>
      <c r="BEC40"/>
      <c r="BED40"/>
      <c r="BEE40"/>
      <c r="BEF40"/>
      <c r="BEG40"/>
      <c r="BEH40"/>
      <c r="BEI40"/>
      <c r="BEJ40"/>
      <c r="BEK40"/>
      <c r="BEL40"/>
      <c r="BEM40"/>
      <c r="BEN40"/>
      <c r="BEO40"/>
      <c r="BEP40"/>
      <c r="BEQ40"/>
      <c r="BER40"/>
      <c r="BES40"/>
      <c r="BET40"/>
      <c r="BEU40"/>
      <c r="BEV40"/>
      <c r="BEW40"/>
      <c r="BEX40"/>
      <c r="BEY40"/>
      <c r="BEZ40"/>
      <c r="BFA40"/>
      <c r="BFB40"/>
      <c r="BFC40"/>
      <c r="BFD40"/>
      <c r="BFE40"/>
      <c r="BFF40"/>
      <c r="BFG40"/>
      <c r="BFH40"/>
      <c r="BFI40"/>
      <c r="BFJ40"/>
      <c r="BFK40"/>
      <c r="BFL40"/>
      <c r="BFM40"/>
      <c r="BFN40"/>
      <c r="BFO40"/>
      <c r="BFP40"/>
      <c r="BFQ40"/>
      <c r="BFR40"/>
      <c r="BFS40"/>
      <c r="BFT40"/>
      <c r="BFU40"/>
      <c r="BFV40"/>
      <c r="BFW40"/>
      <c r="BFX40"/>
      <c r="BFY40"/>
      <c r="BFZ40"/>
      <c r="BGA40"/>
      <c r="BGB40"/>
      <c r="BGC40"/>
      <c r="BGD40"/>
      <c r="BGE40"/>
      <c r="BGF40"/>
      <c r="BGG40"/>
      <c r="BGH40"/>
      <c r="BGI40"/>
      <c r="BGJ40"/>
      <c r="BGK40"/>
      <c r="BGL40"/>
      <c r="BGM40"/>
      <c r="BGN40"/>
      <c r="BGO40"/>
      <c r="BGP40"/>
      <c r="BGQ40"/>
      <c r="BGR40"/>
      <c r="BGS40"/>
      <c r="BGT40"/>
      <c r="BGU40"/>
      <c r="BGV40"/>
      <c r="BGW40"/>
      <c r="BGX40"/>
      <c r="BGY40"/>
      <c r="BGZ40"/>
      <c r="BHA40"/>
      <c r="BHB40"/>
      <c r="BHC40"/>
      <c r="BHD40"/>
      <c r="BHE40"/>
      <c r="BHF40"/>
      <c r="BHG40"/>
      <c r="BHH40"/>
      <c r="BHI40"/>
      <c r="BHJ40"/>
      <c r="BHK40"/>
      <c r="BHL40"/>
      <c r="BHM40"/>
      <c r="BHN40"/>
      <c r="BHO40"/>
      <c r="BHP40"/>
      <c r="BHQ40"/>
      <c r="BHR40"/>
      <c r="BHS40"/>
      <c r="BHT40"/>
      <c r="BHU40"/>
      <c r="BHV40"/>
      <c r="BHW40"/>
      <c r="BHX40"/>
      <c r="BHY40"/>
      <c r="BHZ40"/>
      <c r="BIA40"/>
      <c r="BIB40"/>
      <c r="BIC40"/>
      <c r="BID40"/>
      <c r="BIE40"/>
      <c r="BIF40"/>
      <c r="BIG40"/>
      <c r="BIH40"/>
      <c r="BII40"/>
      <c r="BIJ40"/>
      <c r="BIK40"/>
      <c r="BIL40"/>
      <c r="BIM40"/>
      <c r="BIN40"/>
      <c r="BIO40"/>
      <c r="BIP40"/>
      <c r="BIQ40"/>
      <c r="BIR40"/>
      <c r="BIS40"/>
      <c r="BIT40"/>
      <c r="BIU40"/>
      <c r="BIV40"/>
      <c r="BIW40"/>
      <c r="BIX40"/>
      <c r="BIY40"/>
      <c r="BIZ40"/>
      <c r="BJA40"/>
      <c r="BJB40"/>
      <c r="BJC40"/>
      <c r="BJD40"/>
      <c r="BJE40"/>
      <c r="BJF40"/>
      <c r="BJG40"/>
      <c r="BJH40"/>
      <c r="BJI40"/>
      <c r="BJJ40"/>
      <c r="BJK40"/>
      <c r="BJL40"/>
      <c r="BJM40"/>
      <c r="BJN40"/>
      <c r="BJO40"/>
      <c r="BJP40"/>
      <c r="BJQ40"/>
      <c r="BJR40"/>
      <c r="BJS40"/>
      <c r="BJT40"/>
      <c r="BJU40"/>
      <c r="BJV40"/>
      <c r="BJW40"/>
      <c r="BJX40"/>
      <c r="BJY40"/>
      <c r="BJZ40"/>
      <c r="BKA40"/>
      <c r="BKB40"/>
      <c r="BKC40"/>
      <c r="BKD40"/>
      <c r="BKE40"/>
      <c r="BKF40"/>
      <c r="BKG40"/>
      <c r="BKH40"/>
      <c r="BKI40"/>
      <c r="BKJ40"/>
      <c r="BKK40"/>
      <c r="BKL40"/>
      <c r="BKM40"/>
      <c r="BKN40"/>
      <c r="BKO40"/>
      <c r="BKP40"/>
      <c r="BKQ40"/>
      <c r="BKR40"/>
      <c r="BKS40"/>
      <c r="BKT40"/>
      <c r="BKU40"/>
      <c r="BKV40"/>
      <c r="BKW40"/>
      <c r="BKX40"/>
      <c r="BKY40"/>
      <c r="BKZ40"/>
      <c r="BLA40"/>
      <c r="BLB40"/>
      <c r="BLC40"/>
      <c r="BLD40"/>
      <c r="BLE40"/>
      <c r="BLF40"/>
      <c r="BLG40"/>
      <c r="BLH40"/>
      <c r="BLI40"/>
      <c r="BLJ40"/>
      <c r="BLK40"/>
      <c r="BLL40"/>
      <c r="BLM40"/>
      <c r="BLN40"/>
      <c r="BLO40"/>
      <c r="BLP40"/>
      <c r="BLQ40"/>
      <c r="BLR40"/>
      <c r="BLS40"/>
      <c r="BLT40"/>
      <c r="BLU40"/>
      <c r="BLV40"/>
      <c r="BLW40"/>
      <c r="BLX40"/>
      <c r="BLY40"/>
      <c r="BLZ40"/>
      <c r="BMA40"/>
      <c r="BMB40"/>
      <c r="BMC40"/>
      <c r="BMD40"/>
      <c r="BME40"/>
      <c r="BMF40"/>
      <c r="BMG40"/>
      <c r="BMH40"/>
      <c r="BMI40"/>
      <c r="BMJ40"/>
      <c r="BMK40"/>
      <c r="BML40"/>
      <c r="BMM40"/>
      <c r="BMN40"/>
      <c r="BMO40"/>
      <c r="BMP40"/>
      <c r="BMQ40"/>
      <c r="BMR40"/>
      <c r="BMS40"/>
      <c r="BMT40"/>
      <c r="BMU40"/>
      <c r="BMV40"/>
      <c r="BMW40"/>
      <c r="BMX40"/>
      <c r="BMY40"/>
      <c r="BMZ40"/>
      <c r="BNA40"/>
      <c r="BNB40"/>
      <c r="BNC40"/>
      <c r="BND40"/>
      <c r="BNE40"/>
      <c r="BNF40"/>
      <c r="BNG40"/>
      <c r="BNH40"/>
      <c r="BNI40"/>
      <c r="BNJ40"/>
      <c r="BNK40"/>
      <c r="BNL40"/>
      <c r="BNM40"/>
      <c r="BNN40"/>
      <c r="BNO40"/>
      <c r="BNP40"/>
      <c r="BNQ40"/>
      <c r="BNR40"/>
      <c r="BNS40"/>
      <c r="BNT40"/>
      <c r="BNU40"/>
      <c r="BNV40"/>
      <c r="BNW40"/>
      <c r="BNX40"/>
      <c r="BNY40"/>
      <c r="BNZ40"/>
      <c r="BOA40"/>
      <c r="BOB40"/>
      <c r="BOC40"/>
      <c r="BOD40"/>
      <c r="BOE40"/>
      <c r="BOF40"/>
      <c r="BOG40"/>
      <c r="BOH40"/>
      <c r="BOI40"/>
      <c r="BOJ40"/>
      <c r="BOK40"/>
      <c r="BOL40"/>
      <c r="BOM40"/>
      <c r="BON40"/>
      <c r="BOO40"/>
      <c r="BOP40"/>
      <c r="BOQ40"/>
      <c r="BOR40"/>
      <c r="BOS40"/>
      <c r="BOT40"/>
      <c r="BOU40"/>
      <c r="BOV40"/>
      <c r="BOW40"/>
      <c r="BOX40"/>
      <c r="BOY40"/>
      <c r="BOZ40"/>
      <c r="BPA40"/>
      <c r="BPB40"/>
      <c r="BPC40"/>
      <c r="BPD40"/>
      <c r="BPE40"/>
      <c r="BPF40"/>
      <c r="BPG40"/>
      <c r="BPH40"/>
      <c r="BPI40"/>
      <c r="BPJ40"/>
      <c r="BPK40"/>
      <c r="BPL40"/>
      <c r="BPM40"/>
      <c r="BPN40"/>
      <c r="BPO40"/>
      <c r="BPP40"/>
      <c r="BPQ40"/>
      <c r="BPR40"/>
      <c r="BPS40"/>
      <c r="BPT40"/>
      <c r="BPU40"/>
      <c r="BPV40"/>
      <c r="BPW40"/>
      <c r="BPX40"/>
      <c r="BPY40"/>
      <c r="BPZ40"/>
      <c r="BQA40"/>
      <c r="BQB40"/>
      <c r="BQC40"/>
      <c r="BQD40"/>
      <c r="BQE40"/>
      <c r="BQF40"/>
      <c r="BQG40"/>
      <c r="BQH40"/>
      <c r="BQI40"/>
      <c r="BQJ40"/>
      <c r="BQK40"/>
      <c r="BQL40"/>
      <c r="BQM40"/>
      <c r="BQN40"/>
      <c r="BQO40"/>
      <c r="BQP40"/>
      <c r="BQQ40"/>
      <c r="BQR40"/>
      <c r="BQS40"/>
      <c r="BQT40"/>
      <c r="BQU40"/>
      <c r="BQV40"/>
      <c r="BQW40"/>
      <c r="BQX40"/>
      <c r="BQY40"/>
      <c r="BQZ40"/>
      <c r="BRA40"/>
      <c r="BRB40"/>
      <c r="BRC40"/>
      <c r="BRD40"/>
      <c r="BRE40"/>
      <c r="BRF40"/>
      <c r="BRG40"/>
      <c r="BRH40"/>
      <c r="BRI40"/>
      <c r="BRJ40"/>
      <c r="BRK40"/>
      <c r="BRL40"/>
      <c r="BRM40"/>
      <c r="BRN40"/>
      <c r="BRO40"/>
      <c r="BRP40"/>
      <c r="BRQ40"/>
      <c r="BRR40"/>
      <c r="BRS40"/>
      <c r="BRT40"/>
      <c r="BRU40"/>
      <c r="BRV40"/>
      <c r="BRW40"/>
      <c r="BRX40"/>
      <c r="BRY40"/>
      <c r="BRZ40"/>
      <c r="BSA40"/>
      <c r="BSB40"/>
      <c r="BSC40"/>
      <c r="BSD40"/>
      <c r="BSE40"/>
      <c r="BSF40"/>
      <c r="BSG40"/>
      <c r="BSH40"/>
      <c r="BSI40"/>
      <c r="BSJ40"/>
      <c r="BSK40"/>
      <c r="BSL40"/>
      <c r="BSM40"/>
      <c r="BSN40"/>
      <c r="BSO40"/>
      <c r="BSP40"/>
      <c r="BSQ40"/>
      <c r="BSR40"/>
      <c r="BSS40"/>
      <c r="BST40"/>
      <c r="BSU40"/>
      <c r="BSV40"/>
      <c r="BSW40"/>
      <c r="BSX40"/>
      <c r="BSY40"/>
      <c r="BSZ40"/>
      <c r="BTA40"/>
      <c r="BTB40"/>
      <c r="BTC40"/>
      <c r="BTD40"/>
      <c r="BTE40"/>
      <c r="BTF40"/>
      <c r="BTG40"/>
      <c r="BTH40"/>
      <c r="BTI40"/>
      <c r="BTJ40"/>
      <c r="BTK40"/>
      <c r="BTL40"/>
      <c r="BTM40"/>
      <c r="BTN40"/>
      <c r="BTO40"/>
      <c r="BTP40"/>
      <c r="BTQ40"/>
      <c r="BTR40"/>
      <c r="BTS40"/>
      <c r="BTT40"/>
      <c r="BTU40"/>
      <c r="BTV40"/>
      <c r="BTW40"/>
      <c r="BTX40"/>
      <c r="BTY40"/>
      <c r="BTZ40"/>
      <c r="BUA40"/>
      <c r="BUB40"/>
      <c r="BUC40"/>
      <c r="BUD40"/>
      <c r="BUE40"/>
      <c r="BUF40"/>
      <c r="BUG40"/>
      <c r="BUH40"/>
      <c r="BUI40"/>
      <c r="BUJ40"/>
      <c r="BUK40"/>
      <c r="BUL40"/>
      <c r="BUM40"/>
      <c r="BUN40"/>
      <c r="BUO40"/>
      <c r="BUP40"/>
      <c r="BUQ40"/>
      <c r="BUR40"/>
      <c r="BUS40"/>
      <c r="BUT40"/>
      <c r="BUU40"/>
      <c r="BUV40"/>
      <c r="BUW40"/>
      <c r="BUX40"/>
      <c r="BUY40"/>
      <c r="BUZ40"/>
      <c r="BVA40"/>
      <c r="BVB40"/>
      <c r="BVC40"/>
      <c r="BVD40"/>
      <c r="BVE40"/>
      <c r="BVF40"/>
      <c r="BVG40"/>
      <c r="BVH40"/>
      <c r="BVI40"/>
      <c r="BVJ40"/>
      <c r="BVK40"/>
      <c r="BVL40"/>
      <c r="BVM40"/>
      <c r="BVN40"/>
      <c r="BVO40"/>
      <c r="BVP40"/>
      <c r="BVQ40"/>
      <c r="BVR40"/>
      <c r="BVS40"/>
      <c r="BVT40"/>
      <c r="BVU40"/>
      <c r="BVV40"/>
      <c r="BVW40"/>
      <c r="BVX40"/>
      <c r="BVY40"/>
      <c r="BVZ40"/>
      <c r="BWA40"/>
      <c r="BWB40"/>
      <c r="BWC40"/>
      <c r="BWD40"/>
      <c r="BWE40"/>
      <c r="BWF40"/>
      <c r="BWG40"/>
      <c r="BWH40"/>
      <c r="BWI40"/>
      <c r="BWJ40"/>
      <c r="BWK40"/>
      <c r="BWL40"/>
      <c r="BWM40"/>
      <c r="BWN40"/>
      <c r="BWO40"/>
      <c r="BWP40"/>
      <c r="BWQ40"/>
      <c r="BWR40"/>
      <c r="BWS40"/>
      <c r="BWT40"/>
      <c r="BWU40"/>
      <c r="BWV40"/>
      <c r="BWW40"/>
      <c r="BWX40"/>
      <c r="BWY40"/>
      <c r="BWZ40"/>
      <c r="BXA40"/>
      <c r="BXB40"/>
      <c r="BXC40"/>
      <c r="BXD40"/>
      <c r="BXE40"/>
      <c r="BXF40"/>
      <c r="BXG40"/>
      <c r="BXH40"/>
      <c r="BXI40"/>
      <c r="BXJ40"/>
      <c r="BXK40"/>
      <c r="BXL40"/>
      <c r="BXM40"/>
      <c r="BXN40"/>
      <c r="BXO40"/>
      <c r="BXP40"/>
      <c r="BXQ40"/>
      <c r="BXR40"/>
      <c r="BXS40"/>
      <c r="BXT40"/>
      <c r="BXU40"/>
      <c r="BXV40"/>
      <c r="BXW40"/>
      <c r="BXX40"/>
      <c r="BXY40"/>
      <c r="BXZ40"/>
      <c r="BYA40"/>
      <c r="BYB40"/>
      <c r="BYC40"/>
      <c r="BYD40"/>
      <c r="BYE40"/>
      <c r="BYF40"/>
      <c r="BYG40"/>
      <c r="BYH40"/>
      <c r="BYI40"/>
      <c r="BYJ40"/>
      <c r="BYK40"/>
      <c r="BYL40"/>
      <c r="BYM40"/>
      <c r="BYN40"/>
      <c r="BYO40"/>
      <c r="BYP40"/>
      <c r="BYQ40"/>
      <c r="BYR40"/>
      <c r="BYS40"/>
      <c r="BYT40"/>
      <c r="BYU40"/>
      <c r="BYV40"/>
      <c r="BYW40"/>
      <c r="BYX40"/>
      <c r="BYY40"/>
      <c r="BYZ40"/>
      <c r="BZA40"/>
      <c r="BZB40"/>
      <c r="BZC40"/>
      <c r="BZD40"/>
      <c r="BZE40"/>
      <c r="BZF40"/>
      <c r="BZG40"/>
      <c r="BZH40"/>
      <c r="BZI40"/>
      <c r="BZJ40"/>
      <c r="BZK40"/>
      <c r="BZL40"/>
      <c r="BZM40"/>
      <c r="BZN40"/>
      <c r="BZO40"/>
      <c r="BZP40"/>
      <c r="BZQ40"/>
      <c r="BZR40"/>
      <c r="BZS40"/>
      <c r="BZT40"/>
      <c r="BZU40"/>
      <c r="BZV40"/>
      <c r="BZW40"/>
      <c r="BZX40"/>
      <c r="BZY40"/>
      <c r="BZZ40"/>
      <c r="CAA40"/>
      <c r="CAB40"/>
      <c r="CAC40"/>
      <c r="CAD40"/>
      <c r="CAE40"/>
      <c r="CAF40"/>
      <c r="CAG40"/>
      <c r="CAH40"/>
      <c r="CAI40"/>
      <c r="CAJ40"/>
      <c r="CAK40"/>
      <c r="CAL40"/>
      <c r="CAM40"/>
      <c r="CAN40"/>
      <c r="CAO40"/>
      <c r="CAP40"/>
      <c r="CAQ40"/>
      <c r="CAR40"/>
      <c r="CAS40"/>
      <c r="CAT40"/>
      <c r="CAU40"/>
      <c r="CAV40"/>
      <c r="CAW40"/>
      <c r="CAX40"/>
      <c r="CAY40"/>
      <c r="CAZ40"/>
      <c r="CBA40"/>
      <c r="CBB40"/>
      <c r="CBC40"/>
      <c r="CBD40"/>
      <c r="CBE40"/>
      <c r="CBF40"/>
      <c r="CBG40"/>
      <c r="CBH40"/>
      <c r="CBI40"/>
      <c r="CBJ40"/>
      <c r="CBK40"/>
      <c r="CBL40"/>
      <c r="CBM40"/>
      <c r="CBN40"/>
      <c r="CBO40"/>
      <c r="CBP40"/>
      <c r="CBQ40"/>
      <c r="CBR40"/>
      <c r="CBS40"/>
      <c r="CBT40"/>
      <c r="CBU40"/>
      <c r="CBV40"/>
      <c r="CBW40"/>
      <c r="CBX40"/>
      <c r="CBY40"/>
      <c r="CBZ40"/>
      <c r="CCA40"/>
      <c r="CCB40"/>
      <c r="CCC40"/>
      <c r="CCD40"/>
      <c r="CCE40"/>
      <c r="CCF40"/>
      <c r="CCG40"/>
      <c r="CCH40"/>
      <c r="CCI40"/>
      <c r="CCJ40"/>
      <c r="CCK40"/>
      <c r="CCL40"/>
      <c r="CCM40"/>
      <c r="CCN40"/>
      <c r="CCO40"/>
      <c r="CCP40"/>
      <c r="CCQ40"/>
      <c r="CCR40"/>
      <c r="CCS40"/>
      <c r="CCT40"/>
      <c r="CCU40"/>
      <c r="CCV40"/>
      <c r="CCW40"/>
      <c r="CCX40"/>
      <c r="CCY40"/>
      <c r="CCZ40"/>
      <c r="CDA40"/>
      <c r="CDB40"/>
      <c r="CDC40"/>
      <c r="CDD40"/>
      <c r="CDE40"/>
      <c r="CDF40"/>
      <c r="CDG40"/>
      <c r="CDH40"/>
      <c r="CDI40"/>
      <c r="CDJ40"/>
      <c r="CDK40"/>
      <c r="CDL40"/>
      <c r="CDM40"/>
      <c r="CDN40"/>
      <c r="CDO40"/>
      <c r="CDP40"/>
      <c r="CDQ40"/>
      <c r="CDR40"/>
      <c r="CDS40"/>
      <c r="CDT40"/>
      <c r="CDU40"/>
      <c r="CDV40"/>
      <c r="CDW40"/>
      <c r="CDX40"/>
      <c r="CDY40"/>
      <c r="CDZ40"/>
      <c r="CEA40"/>
      <c r="CEB40"/>
      <c r="CEC40"/>
      <c r="CED40"/>
      <c r="CEE40"/>
      <c r="CEF40"/>
      <c r="CEG40"/>
      <c r="CEH40"/>
      <c r="CEI40"/>
      <c r="CEJ40"/>
      <c r="CEK40"/>
      <c r="CEL40"/>
      <c r="CEM40"/>
      <c r="CEN40"/>
      <c r="CEO40"/>
      <c r="CEP40"/>
      <c r="CEQ40"/>
      <c r="CER40"/>
      <c r="CES40"/>
      <c r="CET40"/>
      <c r="CEU40"/>
      <c r="CEV40"/>
      <c r="CEW40"/>
      <c r="CEX40"/>
      <c r="CEY40"/>
      <c r="CEZ40"/>
      <c r="CFA40"/>
      <c r="CFB40"/>
      <c r="CFC40"/>
      <c r="CFD40"/>
      <c r="CFE40"/>
      <c r="CFF40"/>
      <c r="CFG40"/>
      <c r="CFH40"/>
      <c r="CFI40"/>
      <c r="CFJ40"/>
      <c r="CFK40"/>
      <c r="CFL40"/>
      <c r="CFM40"/>
      <c r="CFN40"/>
      <c r="CFO40"/>
      <c r="CFP40"/>
      <c r="CFQ40"/>
      <c r="CFR40"/>
      <c r="CFS40"/>
      <c r="CFT40"/>
      <c r="CFU40"/>
      <c r="CFV40"/>
      <c r="CFW40"/>
      <c r="CFX40"/>
      <c r="CFY40"/>
      <c r="CFZ40"/>
      <c r="CGA40"/>
      <c r="CGB40"/>
      <c r="CGC40"/>
      <c r="CGD40"/>
      <c r="CGE40"/>
      <c r="CGF40"/>
      <c r="CGG40"/>
      <c r="CGH40"/>
      <c r="CGI40"/>
      <c r="CGJ40"/>
      <c r="CGK40"/>
      <c r="CGL40"/>
      <c r="CGM40"/>
      <c r="CGN40"/>
      <c r="CGO40"/>
      <c r="CGP40"/>
      <c r="CGQ40"/>
      <c r="CGR40"/>
      <c r="CGS40"/>
      <c r="CGT40"/>
      <c r="CGU40"/>
      <c r="CGV40"/>
      <c r="CGW40"/>
      <c r="CGX40"/>
      <c r="CGY40"/>
      <c r="CGZ40"/>
      <c r="CHA40"/>
      <c r="CHB40"/>
      <c r="CHC40"/>
      <c r="CHD40"/>
      <c r="CHE40"/>
      <c r="CHF40"/>
      <c r="CHG40"/>
      <c r="CHH40"/>
      <c r="CHI40"/>
      <c r="CHJ40"/>
      <c r="CHK40"/>
      <c r="CHL40"/>
      <c r="CHM40"/>
      <c r="CHN40"/>
      <c r="CHO40"/>
      <c r="CHP40"/>
      <c r="CHQ40"/>
      <c r="CHR40"/>
      <c r="CHS40"/>
      <c r="CHT40"/>
      <c r="CHU40"/>
      <c r="CHV40"/>
      <c r="CHW40"/>
      <c r="CHX40"/>
      <c r="CHY40"/>
      <c r="CHZ40"/>
      <c r="CIA40"/>
      <c r="CIB40"/>
      <c r="CIC40"/>
      <c r="CID40"/>
      <c r="CIE40"/>
      <c r="CIF40"/>
      <c r="CIG40"/>
      <c r="CIH40"/>
      <c r="CII40"/>
      <c r="CIJ40"/>
      <c r="CIK40"/>
      <c r="CIL40"/>
      <c r="CIM40"/>
      <c r="CIN40"/>
      <c r="CIO40"/>
      <c r="CIP40"/>
      <c r="CIQ40"/>
      <c r="CIR40"/>
      <c r="CIS40"/>
      <c r="CIT40"/>
      <c r="CIU40"/>
      <c r="CIV40"/>
      <c r="CIW40"/>
      <c r="CIX40"/>
      <c r="CIY40"/>
      <c r="CIZ40"/>
      <c r="CJA40"/>
      <c r="CJB40"/>
      <c r="CJC40"/>
      <c r="CJD40"/>
      <c r="CJE40"/>
      <c r="CJF40"/>
      <c r="CJG40"/>
      <c r="CJH40"/>
      <c r="CJI40"/>
      <c r="CJJ40"/>
      <c r="CJK40"/>
      <c r="CJL40"/>
      <c r="CJM40"/>
      <c r="CJN40"/>
      <c r="CJO40"/>
      <c r="CJP40"/>
      <c r="CJQ40"/>
      <c r="CJR40"/>
      <c r="CJS40"/>
      <c r="CJT40"/>
      <c r="CJU40"/>
      <c r="CJV40"/>
      <c r="CJW40"/>
      <c r="CJX40"/>
      <c r="CJY40"/>
      <c r="CJZ40"/>
      <c r="CKA40"/>
      <c r="CKB40"/>
      <c r="CKC40"/>
      <c r="CKD40"/>
      <c r="CKE40"/>
      <c r="CKF40"/>
      <c r="CKG40"/>
      <c r="CKH40"/>
      <c r="CKI40"/>
      <c r="CKJ40"/>
      <c r="CKK40"/>
      <c r="CKL40"/>
      <c r="CKM40"/>
      <c r="CKN40"/>
      <c r="CKO40"/>
      <c r="CKP40"/>
      <c r="CKQ40"/>
      <c r="CKR40"/>
      <c r="CKS40"/>
      <c r="CKT40"/>
      <c r="CKU40"/>
      <c r="CKV40"/>
      <c r="CKW40"/>
      <c r="CKX40"/>
      <c r="CKY40"/>
      <c r="CKZ40"/>
      <c r="CLA40"/>
      <c r="CLB40"/>
      <c r="CLC40"/>
      <c r="CLD40"/>
      <c r="CLE40"/>
      <c r="CLF40"/>
      <c r="CLG40"/>
      <c r="CLH40"/>
      <c r="CLI40"/>
      <c r="CLJ40"/>
      <c r="CLK40"/>
      <c r="CLL40"/>
      <c r="CLM40"/>
      <c r="CLN40"/>
      <c r="CLO40"/>
      <c r="CLP40"/>
      <c r="CLQ40"/>
      <c r="CLR40"/>
      <c r="CLS40"/>
      <c r="CLT40"/>
      <c r="CLU40"/>
      <c r="CLV40"/>
      <c r="CLW40"/>
      <c r="CLX40"/>
      <c r="CLY40"/>
      <c r="CLZ40"/>
      <c r="CMA40"/>
      <c r="CMB40"/>
      <c r="CMC40"/>
      <c r="CMD40"/>
      <c r="CME40"/>
      <c r="CMF40"/>
      <c r="CMG40"/>
      <c r="CMH40"/>
      <c r="CMI40"/>
      <c r="CMJ40"/>
      <c r="CMK40"/>
      <c r="CML40"/>
      <c r="CMM40"/>
      <c r="CMN40"/>
      <c r="CMO40"/>
      <c r="CMP40"/>
      <c r="CMQ40"/>
      <c r="CMR40"/>
      <c r="CMS40"/>
      <c r="CMT40"/>
      <c r="CMU40"/>
      <c r="CMV40"/>
      <c r="CMW40"/>
      <c r="CMX40"/>
      <c r="CMY40"/>
      <c r="CMZ40"/>
      <c r="CNA40"/>
      <c r="CNB40"/>
      <c r="CNC40"/>
      <c r="CND40"/>
      <c r="CNE40"/>
      <c r="CNF40"/>
      <c r="CNG40"/>
      <c r="CNH40"/>
      <c r="CNI40"/>
      <c r="CNJ40"/>
      <c r="CNK40"/>
      <c r="CNL40"/>
      <c r="CNM40"/>
      <c r="CNN40"/>
      <c r="CNO40"/>
      <c r="CNP40"/>
      <c r="CNQ40"/>
      <c r="CNR40"/>
      <c r="CNS40"/>
      <c r="CNT40"/>
      <c r="CNU40"/>
      <c r="CNV40"/>
      <c r="CNW40"/>
      <c r="CNX40"/>
      <c r="CNY40"/>
      <c r="CNZ40"/>
      <c r="COA40"/>
      <c r="COB40"/>
      <c r="COC40"/>
      <c r="COD40"/>
      <c r="COE40"/>
      <c r="COF40"/>
      <c r="COG40"/>
      <c r="COH40"/>
      <c r="COI40"/>
      <c r="COJ40"/>
      <c r="COK40"/>
      <c r="COL40"/>
      <c r="COM40"/>
      <c r="CON40"/>
      <c r="COO40"/>
      <c r="COP40"/>
      <c r="COQ40"/>
      <c r="COR40"/>
      <c r="COS40"/>
      <c r="COT40"/>
      <c r="COU40"/>
      <c r="COV40"/>
      <c r="COW40"/>
      <c r="COX40"/>
      <c r="COY40"/>
      <c r="COZ40"/>
      <c r="CPA40"/>
      <c r="CPB40"/>
      <c r="CPC40"/>
      <c r="CPD40"/>
      <c r="CPE40"/>
      <c r="CPF40"/>
      <c r="CPG40"/>
      <c r="CPH40"/>
      <c r="CPI40"/>
      <c r="CPJ40"/>
      <c r="CPK40"/>
      <c r="CPL40"/>
      <c r="CPM40"/>
      <c r="CPN40"/>
      <c r="CPO40"/>
      <c r="CPP40"/>
      <c r="CPQ40"/>
      <c r="CPR40"/>
      <c r="CPS40"/>
      <c r="CPT40"/>
      <c r="CPU40"/>
      <c r="CPV40"/>
      <c r="CPW40"/>
      <c r="CPX40"/>
      <c r="CPY40"/>
      <c r="CPZ40"/>
      <c r="CQA40"/>
      <c r="CQB40"/>
      <c r="CQC40"/>
      <c r="CQD40"/>
      <c r="CQE40"/>
      <c r="CQF40"/>
      <c r="CQG40"/>
      <c r="CQH40"/>
      <c r="CQI40"/>
      <c r="CQJ40"/>
      <c r="CQK40"/>
      <c r="CQL40"/>
      <c r="CQM40"/>
      <c r="CQN40"/>
      <c r="CQO40"/>
      <c r="CQP40"/>
      <c r="CQQ40"/>
      <c r="CQR40"/>
      <c r="CQS40"/>
      <c r="CQT40"/>
      <c r="CQU40"/>
      <c r="CQV40"/>
      <c r="CQW40"/>
      <c r="CQX40"/>
      <c r="CQY40"/>
      <c r="CQZ40"/>
      <c r="CRA40"/>
      <c r="CRB40"/>
      <c r="CRC40"/>
      <c r="CRD40"/>
      <c r="CRE40"/>
      <c r="CRF40"/>
      <c r="CRG40"/>
      <c r="CRH40"/>
      <c r="CRI40"/>
      <c r="CRJ40"/>
      <c r="CRK40"/>
      <c r="CRL40"/>
      <c r="CRM40"/>
      <c r="CRN40"/>
      <c r="CRO40"/>
      <c r="CRP40"/>
      <c r="CRQ40"/>
      <c r="CRR40"/>
      <c r="CRS40"/>
      <c r="CRT40"/>
      <c r="CRU40"/>
      <c r="CRV40"/>
      <c r="CRW40"/>
      <c r="CRX40"/>
      <c r="CRY40"/>
      <c r="CRZ40"/>
      <c r="CSA40"/>
      <c r="CSB40"/>
      <c r="CSC40"/>
      <c r="CSD40"/>
      <c r="CSE40"/>
      <c r="CSF40"/>
      <c r="CSG40"/>
      <c r="CSH40"/>
      <c r="CSI40"/>
      <c r="CSJ40"/>
      <c r="CSK40"/>
      <c r="CSL40"/>
      <c r="CSM40"/>
      <c r="CSN40"/>
      <c r="CSO40"/>
      <c r="CSP40"/>
      <c r="CSQ40"/>
      <c r="CSR40"/>
      <c r="CSS40"/>
      <c r="CST40"/>
      <c r="CSU40"/>
      <c r="CSV40"/>
      <c r="CSW40"/>
      <c r="CSX40"/>
      <c r="CSY40"/>
      <c r="CSZ40"/>
      <c r="CTA40"/>
      <c r="CTB40"/>
      <c r="CTC40"/>
      <c r="CTD40"/>
      <c r="CTE40"/>
      <c r="CTF40"/>
      <c r="CTG40"/>
      <c r="CTH40"/>
      <c r="CTI40"/>
      <c r="CTJ40"/>
      <c r="CTK40"/>
      <c r="CTL40"/>
      <c r="CTM40"/>
      <c r="CTN40"/>
      <c r="CTO40"/>
      <c r="CTP40"/>
      <c r="CTQ40"/>
      <c r="CTR40"/>
      <c r="CTS40"/>
      <c r="CTT40"/>
      <c r="CTU40"/>
      <c r="CTV40"/>
      <c r="CTW40"/>
      <c r="CTX40"/>
      <c r="CTY40"/>
      <c r="CTZ40"/>
      <c r="CUA40"/>
      <c r="CUB40"/>
      <c r="CUC40"/>
      <c r="CUD40"/>
      <c r="CUE40"/>
      <c r="CUF40"/>
      <c r="CUG40"/>
      <c r="CUH40"/>
      <c r="CUI40"/>
      <c r="CUJ40"/>
      <c r="CUK40"/>
      <c r="CUL40"/>
      <c r="CUM40"/>
      <c r="CUN40"/>
      <c r="CUO40"/>
      <c r="CUP40"/>
      <c r="CUQ40"/>
      <c r="CUR40"/>
      <c r="CUS40"/>
      <c r="CUT40"/>
      <c r="CUU40"/>
      <c r="CUV40"/>
      <c r="CUW40"/>
      <c r="CUX40"/>
      <c r="CUY40"/>
      <c r="CUZ40"/>
      <c r="CVA40"/>
      <c r="CVB40"/>
      <c r="CVC40"/>
      <c r="CVD40"/>
      <c r="CVE40"/>
      <c r="CVF40"/>
      <c r="CVG40"/>
      <c r="CVH40"/>
      <c r="CVI40"/>
      <c r="CVJ40"/>
      <c r="CVK40"/>
      <c r="CVL40"/>
      <c r="CVM40"/>
      <c r="CVN40"/>
      <c r="CVO40"/>
      <c r="CVP40"/>
      <c r="CVQ40"/>
      <c r="CVR40"/>
      <c r="CVS40"/>
      <c r="CVT40"/>
      <c r="CVU40"/>
      <c r="CVV40"/>
      <c r="CVW40"/>
      <c r="CVX40"/>
      <c r="CVY40"/>
      <c r="CVZ40"/>
      <c r="CWA40"/>
      <c r="CWB40"/>
      <c r="CWC40"/>
      <c r="CWD40"/>
      <c r="CWE40"/>
      <c r="CWF40"/>
      <c r="CWG40"/>
      <c r="CWH40"/>
      <c r="CWI40"/>
      <c r="CWJ40"/>
      <c r="CWK40"/>
      <c r="CWL40"/>
      <c r="CWM40"/>
      <c r="CWN40"/>
      <c r="CWO40"/>
      <c r="CWP40"/>
      <c r="CWQ40"/>
      <c r="CWR40"/>
      <c r="CWS40"/>
      <c r="CWT40"/>
      <c r="CWU40"/>
      <c r="CWV40"/>
      <c r="CWW40"/>
      <c r="CWX40"/>
      <c r="CWY40"/>
      <c r="CWZ40"/>
      <c r="CXA40"/>
      <c r="CXB40"/>
      <c r="CXC40"/>
      <c r="CXD40"/>
      <c r="CXE40"/>
      <c r="CXF40"/>
      <c r="CXG40"/>
      <c r="CXH40"/>
      <c r="CXI40"/>
      <c r="CXJ40"/>
      <c r="CXK40"/>
      <c r="CXL40"/>
      <c r="CXM40"/>
      <c r="CXN40"/>
      <c r="CXO40"/>
      <c r="CXP40"/>
      <c r="CXQ40"/>
      <c r="CXR40"/>
      <c r="CXS40"/>
      <c r="CXT40"/>
      <c r="CXU40"/>
      <c r="CXV40"/>
      <c r="CXW40"/>
      <c r="CXX40"/>
      <c r="CXY40"/>
      <c r="CXZ40"/>
      <c r="CYA40"/>
      <c r="CYB40"/>
      <c r="CYC40"/>
      <c r="CYD40"/>
      <c r="CYE40"/>
      <c r="CYF40"/>
      <c r="CYG40"/>
      <c r="CYH40"/>
      <c r="CYI40"/>
      <c r="CYJ40"/>
      <c r="CYK40"/>
      <c r="CYL40"/>
      <c r="CYM40"/>
      <c r="CYN40"/>
      <c r="CYO40"/>
      <c r="CYP40"/>
      <c r="CYQ40"/>
      <c r="CYR40"/>
      <c r="CYS40"/>
      <c r="CYT40"/>
      <c r="CYU40"/>
      <c r="CYV40"/>
      <c r="CYW40"/>
      <c r="CYX40"/>
      <c r="CYY40"/>
      <c r="CYZ40"/>
      <c r="CZA40"/>
      <c r="CZB40"/>
      <c r="CZC40"/>
      <c r="CZD40"/>
      <c r="CZE40"/>
      <c r="CZF40"/>
      <c r="CZG40"/>
      <c r="CZH40"/>
      <c r="CZI40"/>
      <c r="CZJ40"/>
      <c r="CZK40"/>
      <c r="CZL40"/>
      <c r="CZM40"/>
      <c r="CZN40"/>
      <c r="CZO40"/>
      <c r="CZP40"/>
      <c r="CZQ40"/>
      <c r="CZR40"/>
      <c r="CZS40"/>
      <c r="CZT40"/>
      <c r="CZU40"/>
      <c r="CZV40"/>
      <c r="CZW40"/>
      <c r="CZX40"/>
      <c r="CZY40"/>
      <c r="CZZ40"/>
      <c r="DAA40"/>
      <c r="DAB40"/>
      <c r="DAC40"/>
      <c r="DAD40"/>
      <c r="DAE40"/>
      <c r="DAF40"/>
      <c r="DAG40"/>
      <c r="DAH40"/>
      <c r="DAI40"/>
      <c r="DAJ40"/>
      <c r="DAK40"/>
      <c r="DAL40"/>
      <c r="DAM40"/>
      <c r="DAN40"/>
      <c r="DAO40"/>
      <c r="DAP40"/>
      <c r="DAQ40"/>
      <c r="DAR40"/>
      <c r="DAS40"/>
      <c r="DAT40"/>
      <c r="DAU40"/>
      <c r="DAV40"/>
      <c r="DAW40"/>
      <c r="DAX40"/>
      <c r="DAY40"/>
      <c r="DAZ40"/>
      <c r="DBA40"/>
      <c r="DBB40"/>
      <c r="DBC40"/>
      <c r="DBD40"/>
      <c r="DBE40"/>
      <c r="DBF40"/>
      <c r="DBG40"/>
      <c r="DBH40"/>
      <c r="DBI40"/>
      <c r="DBJ40"/>
      <c r="DBK40"/>
      <c r="DBL40"/>
      <c r="DBM40"/>
      <c r="DBN40"/>
      <c r="DBO40"/>
      <c r="DBP40"/>
      <c r="DBQ40"/>
      <c r="DBR40"/>
      <c r="DBS40"/>
      <c r="DBT40"/>
      <c r="DBU40"/>
      <c r="DBV40"/>
      <c r="DBW40"/>
      <c r="DBX40"/>
      <c r="DBY40"/>
      <c r="DBZ40"/>
      <c r="DCA40"/>
      <c r="DCB40"/>
      <c r="DCC40"/>
      <c r="DCD40"/>
      <c r="DCE40"/>
      <c r="DCF40"/>
      <c r="DCG40"/>
      <c r="DCH40"/>
      <c r="DCI40"/>
      <c r="DCJ40"/>
      <c r="DCK40"/>
      <c r="DCL40"/>
      <c r="DCM40"/>
      <c r="DCN40"/>
      <c r="DCO40"/>
      <c r="DCP40"/>
      <c r="DCQ40"/>
      <c r="DCR40"/>
      <c r="DCS40"/>
      <c r="DCT40"/>
      <c r="DCU40"/>
      <c r="DCV40"/>
      <c r="DCW40"/>
      <c r="DCX40"/>
      <c r="DCY40"/>
      <c r="DCZ40"/>
      <c r="DDA40"/>
      <c r="DDB40"/>
      <c r="DDC40"/>
      <c r="DDD40"/>
      <c r="DDE40"/>
      <c r="DDF40"/>
      <c r="DDG40"/>
      <c r="DDH40"/>
      <c r="DDI40"/>
      <c r="DDJ40"/>
      <c r="DDK40"/>
      <c r="DDL40"/>
      <c r="DDM40"/>
      <c r="DDN40"/>
      <c r="DDO40"/>
      <c r="DDP40"/>
      <c r="DDQ40"/>
      <c r="DDR40"/>
      <c r="DDS40"/>
      <c r="DDT40"/>
      <c r="DDU40"/>
      <c r="DDV40"/>
      <c r="DDW40"/>
      <c r="DDX40"/>
      <c r="DDY40"/>
      <c r="DDZ40"/>
      <c r="DEA40"/>
      <c r="DEB40"/>
      <c r="DEC40"/>
      <c r="DED40"/>
      <c r="DEE40"/>
      <c r="DEF40"/>
      <c r="DEG40"/>
      <c r="DEH40"/>
      <c r="DEI40"/>
      <c r="DEJ40"/>
      <c r="DEK40"/>
      <c r="DEL40"/>
      <c r="DEM40"/>
      <c r="DEN40"/>
      <c r="DEO40"/>
      <c r="DEP40"/>
      <c r="DEQ40"/>
      <c r="DER40"/>
      <c r="DES40"/>
      <c r="DET40"/>
      <c r="DEU40"/>
      <c r="DEV40"/>
      <c r="DEW40"/>
      <c r="DEX40"/>
      <c r="DEY40"/>
      <c r="DEZ40"/>
      <c r="DFA40"/>
      <c r="DFB40"/>
      <c r="DFC40"/>
      <c r="DFD40"/>
      <c r="DFE40"/>
      <c r="DFF40"/>
      <c r="DFG40"/>
      <c r="DFH40"/>
      <c r="DFI40"/>
      <c r="DFJ40"/>
      <c r="DFK40"/>
      <c r="DFL40"/>
      <c r="DFM40"/>
      <c r="DFN40"/>
      <c r="DFO40"/>
      <c r="DFP40"/>
      <c r="DFQ40"/>
      <c r="DFR40"/>
      <c r="DFS40"/>
      <c r="DFT40"/>
      <c r="DFU40"/>
      <c r="DFV40"/>
      <c r="DFW40"/>
      <c r="DFX40"/>
      <c r="DFY40"/>
      <c r="DFZ40"/>
      <c r="DGA40"/>
      <c r="DGB40"/>
      <c r="DGC40"/>
      <c r="DGD40"/>
      <c r="DGE40"/>
      <c r="DGF40"/>
      <c r="DGG40"/>
      <c r="DGH40"/>
      <c r="DGI40"/>
      <c r="DGJ40"/>
      <c r="DGK40"/>
      <c r="DGL40"/>
      <c r="DGM40"/>
      <c r="DGN40"/>
      <c r="DGO40"/>
      <c r="DGP40"/>
      <c r="DGQ40"/>
      <c r="DGR40"/>
      <c r="DGS40"/>
      <c r="DGT40"/>
      <c r="DGU40"/>
      <c r="DGV40"/>
      <c r="DGW40"/>
      <c r="DGX40"/>
      <c r="DGY40"/>
      <c r="DGZ40"/>
      <c r="DHA40"/>
      <c r="DHB40"/>
      <c r="DHC40"/>
      <c r="DHD40"/>
      <c r="DHE40"/>
      <c r="DHF40"/>
      <c r="DHG40"/>
      <c r="DHH40"/>
      <c r="DHI40"/>
      <c r="DHJ40"/>
      <c r="DHK40"/>
      <c r="DHL40"/>
      <c r="DHM40"/>
      <c r="DHN40"/>
      <c r="DHO40"/>
      <c r="DHP40"/>
      <c r="DHQ40"/>
      <c r="DHR40"/>
      <c r="DHS40"/>
      <c r="DHT40"/>
      <c r="DHU40"/>
      <c r="DHV40"/>
      <c r="DHW40"/>
      <c r="DHX40"/>
      <c r="DHY40"/>
      <c r="DHZ40"/>
      <c r="DIA40"/>
      <c r="DIB40"/>
      <c r="DIC40"/>
      <c r="DID40"/>
      <c r="DIE40"/>
      <c r="DIF40"/>
      <c r="DIG40"/>
      <c r="DIH40"/>
      <c r="DII40"/>
      <c r="DIJ40"/>
      <c r="DIK40"/>
      <c r="DIL40"/>
      <c r="DIM40"/>
      <c r="DIN40"/>
      <c r="DIO40"/>
      <c r="DIP40"/>
      <c r="DIQ40"/>
      <c r="DIR40"/>
      <c r="DIS40"/>
      <c r="DIT40"/>
      <c r="DIU40"/>
      <c r="DIV40"/>
      <c r="DIW40"/>
      <c r="DIX40"/>
      <c r="DIY40"/>
      <c r="DIZ40"/>
      <c r="DJA40"/>
      <c r="DJB40"/>
      <c r="DJC40"/>
      <c r="DJD40"/>
      <c r="DJE40"/>
      <c r="DJF40"/>
      <c r="DJG40"/>
      <c r="DJH40"/>
      <c r="DJI40"/>
      <c r="DJJ40"/>
      <c r="DJK40"/>
      <c r="DJL40"/>
      <c r="DJM40"/>
      <c r="DJN40"/>
      <c r="DJO40"/>
      <c r="DJP40"/>
      <c r="DJQ40"/>
      <c r="DJR40"/>
      <c r="DJS40"/>
      <c r="DJT40"/>
      <c r="DJU40"/>
      <c r="DJV40"/>
      <c r="DJW40"/>
      <c r="DJX40"/>
      <c r="DJY40"/>
      <c r="DJZ40"/>
      <c r="DKA40"/>
      <c r="DKB40"/>
      <c r="DKC40"/>
      <c r="DKD40"/>
      <c r="DKE40"/>
      <c r="DKF40"/>
      <c r="DKG40"/>
      <c r="DKH40"/>
      <c r="DKI40"/>
      <c r="DKJ40"/>
      <c r="DKK40"/>
      <c r="DKL40"/>
      <c r="DKM40"/>
      <c r="DKN40"/>
      <c r="DKO40"/>
      <c r="DKP40"/>
      <c r="DKQ40"/>
      <c r="DKR40"/>
      <c r="DKS40"/>
      <c r="DKT40"/>
      <c r="DKU40"/>
      <c r="DKV40"/>
      <c r="DKW40"/>
      <c r="DKX40"/>
      <c r="DKY40"/>
      <c r="DKZ40"/>
      <c r="DLA40"/>
      <c r="DLB40"/>
      <c r="DLC40"/>
      <c r="DLD40"/>
      <c r="DLE40"/>
      <c r="DLF40"/>
      <c r="DLG40"/>
      <c r="DLH40"/>
      <c r="DLI40"/>
      <c r="DLJ40"/>
      <c r="DLK40"/>
      <c r="DLL40"/>
      <c r="DLM40"/>
      <c r="DLN40"/>
      <c r="DLO40"/>
      <c r="DLP40"/>
      <c r="DLQ40"/>
      <c r="DLR40"/>
      <c r="DLS40"/>
      <c r="DLT40"/>
      <c r="DLU40"/>
      <c r="DLV40"/>
      <c r="DLW40"/>
      <c r="DLX40"/>
      <c r="DLY40"/>
      <c r="DLZ40"/>
      <c r="DMA40"/>
      <c r="DMB40"/>
      <c r="DMC40"/>
      <c r="DMD40"/>
      <c r="DME40"/>
      <c r="DMF40"/>
      <c r="DMG40"/>
      <c r="DMH40"/>
      <c r="DMI40"/>
      <c r="DMJ40"/>
      <c r="DMK40"/>
      <c r="DML40"/>
      <c r="DMM40"/>
      <c r="DMN40"/>
      <c r="DMO40"/>
      <c r="DMP40"/>
      <c r="DMQ40"/>
      <c r="DMR40"/>
      <c r="DMS40"/>
      <c r="DMT40"/>
      <c r="DMU40"/>
      <c r="DMV40"/>
      <c r="DMW40"/>
      <c r="DMX40"/>
      <c r="DMY40"/>
      <c r="DMZ40"/>
      <c r="DNA40"/>
      <c r="DNB40"/>
      <c r="DNC40"/>
      <c r="DND40"/>
      <c r="DNE40"/>
      <c r="DNF40"/>
      <c r="DNG40"/>
      <c r="DNH40"/>
      <c r="DNI40"/>
      <c r="DNJ40"/>
      <c r="DNK40"/>
      <c r="DNL40"/>
      <c r="DNM40"/>
      <c r="DNN40"/>
      <c r="DNO40"/>
      <c r="DNP40"/>
      <c r="DNQ40"/>
      <c r="DNR40"/>
      <c r="DNS40"/>
      <c r="DNT40"/>
      <c r="DNU40"/>
      <c r="DNV40"/>
      <c r="DNW40"/>
      <c r="DNX40"/>
      <c r="DNY40"/>
      <c r="DNZ40"/>
      <c r="DOA40"/>
      <c r="DOB40"/>
      <c r="DOC40"/>
      <c r="DOD40"/>
      <c r="DOE40"/>
      <c r="DOF40"/>
      <c r="DOG40"/>
      <c r="DOH40"/>
      <c r="DOI40"/>
      <c r="DOJ40"/>
      <c r="DOK40"/>
      <c r="DOL40"/>
      <c r="DOM40"/>
      <c r="DON40"/>
      <c r="DOO40"/>
      <c r="DOP40"/>
      <c r="DOQ40"/>
      <c r="DOR40"/>
      <c r="DOS40"/>
      <c r="DOT40"/>
      <c r="DOU40"/>
      <c r="DOV40"/>
      <c r="DOW40"/>
      <c r="DOX40"/>
      <c r="DOY40"/>
      <c r="DOZ40"/>
      <c r="DPA40"/>
      <c r="DPB40"/>
      <c r="DPC40"/>
      <c r="DPD40"/>
      <c r="DPE40"/>
      <c r="DPF40"/>
      <c r="DPG40"/>
      <c r="DPH40"/>
      <c r="DPI40"/>
      <c r="DPJ40"/>
      <c r="DPK40"/>
      <c r="DPL40"/>
      <c r="DPM40"/>
      <c r="DPN40"/>
      <c r="DPO40"/>
      <c r="DPP40"/>
      <c r="DPQ40"/>
      <c r="DPR40"/>
      <c r="DPS40"/>
      <c r="DPT40"/>
      <c r="DPU40"/>
      <c r="DPV40"/>
      <c r="DPW40"/>
      <c r="DPX40"/>
      <c r="DPY40"/>
      <c r="DPZ40"/>
      <c r="DQA40"/>
      <c r="DQB40"/>
      <c r="DQC40"/>
      <c r="DQD40"/>
      <c r="DQE40"/>
      <c r="DQF40"/>
      <c r="DQG40"/>
      <c r="DQH40"/>
      <c r="DQI40"/>
      <c r="DQJ40"/>
      <c r="DQK40"/>
      <c r="DQL40"/>
      <c r="DQM40"/>
      <c r="DQN40"/>
      <c r="DQO40"/>
      <c r="DQP40"/>
      <c r="DQQ40"/>
      <c r="DQR40"/>
      <c r="DQS40"/>
      <c r="DQT40"/>
      <c r="DQU40"/>
      <c r="DQV40"/>
      <c r="DQW40"/>
      <c r="DQX40"/>
      <c r="DQY40"/>
      <c r="DQZ40"/>
      <c r="DRA40"/>
      <c r="DRB40"/>
      <c r="DRC40"/>
      <c r="DRD40"/>
      <c r="DRE40"/>
      <c r="DRF40"/>
      <c r="DRG40"/>
      <c r="DRH40"/>
      <c r="DRI40"/>
      <c r="DRJ40"/>
      <c r="DRK40"/>
      <c r="DRL40"/>
      <c r="DRM40"/>
      <c r="DRN40"/>
      <c r="DRO40"/>
      <c r="DRP40"/>
      <c r="DRQ40"/>
      <c r="DRR40"/>
      <c r="DRS40"/>
      <c r="DRT40"/>
      <c r="DRU40"/>
      <c r="DRV40"/>
      <c r="DRW40"/>
      <c r="DRX40"/>
      <c r="DRY40"/>
      <c r="DRZ40"/>
      <c r="DSA40"/>
      <c r="DSB40"/>
      <c r="DSC40"/>
      <c r="DSD40"/>
      <c r="DSE40"/>
      <c r="DSF40"/>
      <c r="DSG40"/>
      <c r="DSH40"/>
      <c r="DSI40"/>
      <c r="DSJ40"/>
      <c r="DSK40"/>
      <c r="DSL40"/>
      <c r="DSM40"/>
      <c r="DSN40"/>
      <c r="DSO40"/>
      <c r="DSP40"/>
      <c r="DSQ40"/>
      <c r="DSR40"/>
      <c r="DSS40"/>
      <c r="DST40"/>
      <c r="DSU40"/>
      <c r="DSV40"/>
      <c r="DSW40"/>
      <c r="DSX40"/>
      <c r="DSY40"/>
      <c r="DSZ40"/>
      <c r="DTA40"/>
      <c r="DTB40"/>
      <c r="DTC40"/>
      <c r="DTD40"/>
      <c r="DTE40"/>
      <c r="DTF40"/>
      <c r="DTG40"/>
      <c r="DTH40"/>
      <c r="DTI40"/>
      <c r="DTJ40"/>
      <c r="DTK40"/>
      <c r="DTL40"/>
      <c r="DTM40"/>
      <c r="DTN40"/>
      <c r="DTO40"/>
      <c r="DTP40"/>
      <c r="DTQ40"/>
      <c r="DTR40"/>
      <c r="DTS40"/>
      <c r="DTT40"/>
      <c r="DTU40"/>
      <c r="DTV40"/>
      <c r="DTW40"/>
      <c r="DTX40"/>
      <c r="DTY40"/>
      <c r="DTZ40"/>
      <c r="DUA40"/>
      <c r="DUB40"/>
      <c r="DUC40"/>
      <c r="DUD40"/>
      <c r="DUE40"/>
      <c r="DUF40"/>
      <c r="DUG40"/>
      <c r="DUH40"/>
      <c r="DUI40"/>
      <c r="DUJ40"/>
      <c r="DUK40"/>
      <c r="DUL40"/>
      <c r="DUM40"/>
      <c r="DUN40"/>
      <c r="DUO40"/>
      <c r="DUP40"/>
      <c r="DUQ40"/>
      <c r="DUR40"/>
      <c r="DUS40"/>
      <c r="DUT40"/>
      <c r="DUU40"/>
      <c r="DUV40"/>
      <c r="DUW40"/>
      <c r="DUX40"/>
      <c r="DUY40"/>
      <c r="DUZ40"/>
      <c r="DVA40"/>
      <c r="DVB40"/>
      <c r="DVC40"/>
      <c r="DVD40"/>
      <c r="DVE40"/>
      <c r="DVF40"/>
      <c r="DVG40"/>
      <c r="DVH40"/>
      <c r="DVI40"/>
      <c r="DVJ40"/>
      <c r="DVK40"/>
      <c r="DVL40"/>
      <c r="DVM40"/>
      <c r="DVN40"/>
      <c r="DVO40"/>
      <c r="DVP40"/>
      <c r="DVQ40"/>
      <c r="DVR40"/>
      <c r="DVS40"/>
      <c r="DVT40"/>
      <c r="DVU40"/>
      <c r="DVV40"/>
      <c r="DVW40"/>
      <c r="DVX40"/>
      <c r="DVY40"/>
      <c r="DVZ40"/>
      <c r="DWA40"/>
      <c r="DWB40"/>
      <c r="DWC40"/>
      <c r="DWD40"/>
      <c r="DWE40"/>
      <c r="DWF40"/>
      <c r="DWG40"/>
      <c r="DWH40"/>
      <c r="DWI40"/>
      <c r="DWJ40"/>
      <c r="DWK40"/>
      <c r="DWL40"/>
      <c r="DWM40"/>
      <c r="DWN40"/>
      <c r="DWO40"/>
      <c r="DWP40"/>
      <c r="DWQ40"/>
      <c r="DWR40"/>
      <c r="DWS40"/>
      <c r="DWT40"/>
      <c r="DWU40"/>
      <c r="DWV40"/>
      <c r="DWW40"/>
      <c r="DWX40"/>
      <c r="DWY40"/>
      <c r="DWZ40"/>
      <c r="DXA40"/>
      <c r="DXB40"/>
      <c r="DXC40"/>
      <c r="DXD40"/>
      <c r="DXE40"/>
      <c r="DXF40"/>
      <c r="DXG40"/>
      <c r="DXH40"/>
      <c r="DXI40"/>
      <c r="DXJ40"/>
      <c r="DXK40"/>
      <c r="DXL40"/>
      <c r="DXM40"/>
      <c r="DXN40"/>
      <c r="DXO40"/>
      <c r="DXP40"/>
      <c r="DXQ40"/>
      <c r="DXR40"/>
      <c r="DXS40"/>
      <c r="DXT40"/>
      <c r="DXU40"/>
      <c r="DXV40"/>
      <c r="DXW40"/>
      <c r="DXX40"/>
      <c r="DXY40"/>
      <c r="DXZ40"/>
      <c r="DYA40"/>
      <c r="DYB40"/>
      <c r="DYC40"/>
      <c r="DYD40"/>
      <c r="DYE40"/>
      <c r="DYF40"/>
      <c r="DYG40"/>
      <c r="DYH40"/>
      <c r="DYI40"/>
      <c r="DYJ40"/>
      <c r="DYK40"/>
      <c r="DYL40"/>
      <c r="DYM40"/>
      <c r="DYN40"/>
      <c r="DYO40"/>
      <c r="DYP40"/>
      <c r="DYQ40"/>
      <c r="DYR40"/>
      <c r="DYS40"/>
      <c r="DYT40"/>
      <c r="DYU40"/>
      <c r="DYV40"/>
      <c r="DYW40"/>
      <c r="DYX40"/>
      <c r="DYY40"/>
      <c r="DYZ40"/>
      <c r="DZA40"/>
      <c r="DZB40"/>
      <c r="DZC40"/>
      <c r="DZD40"/>
      <c r="DZE40"/>
      <c r="DZF40"/>
      <c r="DZG40"/>
      <c r="DZH40"/>
      <c r="DZI40"/>
      <c r="DZJ40"/>
      <c r="DZK40"/>
      <c r="DZL40"/>
      <c r="DZM40"/>
      <c r="DZN40"/>
      <c r="DZO40"/>
      <c r="DZP40"/>
      <c r="DZQ40"/>
      <c r="DZR40"/>
      <c r="DZS40"/>
      <c r="DZT40"/>
      <c r="DZU40"/>
      <c r="DZV40"/>
      <c r="DZW40"/>
      <c r="DZX40"/>
      <c r="DZY40"/>
      <c r="DZZ40"/>
      <c r="EAA40"/>
      <c r="EAB40"/>
      <c r="EAC40"/>
      <c r="EAD40"/>
      <c r="EAE40"/>
      <c r="EAF40"/>
      <c r="EAG40"/>
      <c r="EAH40"/>
      <c r="EAI40"/>
      <c r="EAJ40"/>
      <c r="EAK40"/>
      <c r="EAL40"/>
      <c r="EAM40"/>
      <c r="EAN40"/>
      <c r="EAO40"/>
      <c r="EAP40"/>
      <c r="EAQ40"/>
      <c r="EAR40"/>
      <c r="EAS40"/>
      <c r="EAT40"/>
      <c r="EAU40"/>
      <c r="EAV40"/>
      <c r="EAW40"/>
      <c r="EAX40"/>
      <c r="EAY40"/>
      <c r="EAZ40"/>
      <c r="EBA40"/>
      <c r="EBB40"/>
      <c r="EBC40"/>
      <c r="EBD40"/>
      <c r="EBE40"/>
      <c r="EBF40"/>
      <c r="EBG40"/>
      <c r="EBH40"/>
      <c r="EBI40"/>
      <c r="EBJ40"/>
      <c r="EBK40"/>
      <c r="EBL40"/>
      <c r="EBM40"/>
      <c r="EBN40"/>
      <c r="EBO40"/>
      <c r="EBP40"/>
      <c r="EBQ40"/>
      <c r="EBR40"/>
      <c r="EBS40"/>
      <c r="EBT40"/>
      <c r="EBU40"/>
      <c r="EBV40"/>
      <c r="EBW40"/>
      <c r="EBX40"/>
      <c r="EBY40"/>
      <c r="EBZ40"/>
      <c r="ECA40"/>
      <c r="ECB40"/>
      <c r="ECC40"/>
      <c r="ECD40"/>
      <c r="ECE40"/>
      <c r="ECF40"/>
      <c r="ECG40"/>
      <c r="ECH40"/>
      <c r="ECI40"/>
      <c r="ECJ40"/>
      <c r="ECK40"/>
      <c r="ECL40"/>
      <c r="ECM40"/>
      <c r="ECN40"/>
      <c r="ECO40"/>
      <c r="ECP40"/>
      <c r="ECQ40"/>
      <c r="ECR40"/>
      <c r="ECS40"/>
      <c r="ECT40"/>
      <c r="ECU40"/>
      <c r="ECV40"/>
      <c r="ECW40"/>
      <c r="ECX40"/>
      <c r="ECY40"/>
      <c r="ECZ40"/>
      <c r="EDA40"/>
      <c r="EDB40"/>
      <c r="EDC40"/>
      <c r="EDD40"/>
      <c r="EDE40"/>
      <c r="EDF40"/>
      <c r="EDG40"/>
      <c r="EDH40"/>
      <c r="EDI40"/>
      <c r="EDJ40"/>
      <c r="EDK40"/>
      <c r="EDL40"/>
      <c r="EDM40"/>
      <c r="EDN40"/>
      <c r="EDO40"/>
      <c r="EDP40"/>
      <c r="EDQ40"/>
      <c r="EDR40"/>
      <c r="EDS40"/>
      <c r="EDT40"/>
      <c r="EDU40"/>
      <c r="EDV40"/>
      <c r="EDW40"/>
      <c r="EDX40"/>
      <c r="EDY40"/>
      <c r="EDZ40"/>
      <c r="EEA40"/>
      <c r="EEB40"/>
      <c r="EEC40"/>
      <c r="EED40"/>
      <c r="EEE40"/>
      <c r="EEF40"/>
      <c r="EEG40"/>
      <c r="EEH40"/>
      <c r="EEI40"/>
      <c r="EEJ40"/>
      <c r="EEK40"/>
      <c r="EEL40"/>
      <c r="EEM40"/>
      <c r="EEN40"/>
      <c r="EEO40"/>
      <c r="EEP40"/>
      <c r="EEQ40"/>
      <c r="EER40"/>
      <c r="EES40"/>
      <c r="EET40"/>
      <c r="EEU40"/>
      <c r="EEV40"/>
      <c r="EEW40"/>
      <c r="EEX40"/>
      <c r="EEY40"/>
      <c r="EEZ40"/>
      <c r="EFA40"/>
      <c r="EFB40"/>
      <c r="EFC40"/>
      <c r="EFD40"/>
      <c r="EFE40"/>
      <c r="EFF40"/>
      <c r="EFG40"/>
      <c r="EFH40"/>
      <c r="EFI40"/>
      <c r="EFJ40"/>
      <c r="EFK40"/>
      <c r="EFL40"/>
      <c r="EFM40"/>
      <c r="EFN40"/>
      <c r="EFO40"/>
      <c r="EFP40"/>
      <c r="EFQ40"/>
      <c r="EFR40"/>
      <c r="EFS40"/>
      <c r="EFT40"/>
      <c r="EFU40"/>
      <c r="EFV40"/>
      <c r="EFW40"/>
      <c r="EFX40"/>
      <c r="EFY40"/>
      <c r="EFZ40"/>
      <c r="EGA40"/>
      <c r="EGB40"/>
      <c r="EGC40"/>
      <c r="EGD40"/>
      <c r="EGE40"/>
      <c r="EGF40"/>
      <c r="EGG40"/>
      <c r="EGH40"/>
      <c r="EGI40"/>
      <c r="EGJ40"/>
      <c r="EGK40"/>
      <c r="EGL40"/>
      <c r="EGM40"/>
      <c r="EGN40"/>
      <c r="EGO40"/>
      <c r="EGP40"/>
      <c r="EGQ40"/>
      <c r="EGR40"/>
      <c r="EGS40"/>
      <c r="EGT40"/>
      <c r="EGU40"/>
      <c r="EGV40"/>
      <c r="EGW40"/>
      <c r="EGX40"/>
      <c r="EGY40"/>
      <c r="EGZ40"/>
      <c r="EHA40"/>
      <c r="EHB40"/>
      <c r="EHC40"/>
      <c r="EHD40"/>
      <c r="EHE40"/>
      <c r="EHF40"/>
      <c r="EHG40"/>
      <c r="EHH40"/>
      <c r="EHI40"/>
      <c r="EHJ40"/>
      <c r="EHK40"/>
      <c r="EHL40"/>
      <c r="EHM40"/>
      <c r="EHN40"/>
      <c r="EHO40"/>
      <c r="EHP40"/>
      <c r="EHQ40"/>
      <c r="EHR40"/>
      <c r="EHS40"/>
      <c r="EHT40"/>
      <c r="EHU40"/>
      <c r="EHV40"/>
      <c r="EHW40"/>
      <c r="EHX40"/>
      <c r="EHY40"/>
      <c r="EHZ40"/>
      <c r="EIA40"/>
      <c r="EIB40"/>
      <c r="EIC40"/>
      <c r="EID40"/>
      <c r="EIE40"/>
      <c r="EIF40"/>
      <c r="EIG40"/>
      <c r="EIH40"/>
      <c r="EII40"/>
      <c r="EIJ40"/>
      <c r="EIK40"/>
      <c r="EIL40"/>
      <c r="EIM40"/>
      <c r="EIN40"/>
      <c r="EIO40"/>
      <c r="EIP40"/>
      <c r="EIQ40"/>
      <c r="EIR40"/>
      <c r="EIS40"/>
      <c r="EIT40"/>
      <c r="EIU40"/>
      <c r="EIV40"/>
      <c r="EIW40"/>
      <c r="EIX40"/>
      <c r="EIY40"/>
      <c r="EIZ40"/>
      <c r="EJA40"/>
      <c r="EJB40"/>
      <c r="EJC40"/>
      <c r="EJD40"/>
      <c r="EJE40"/>
      <c r="EJF40"/>
      <c r="EJG40"/>
      <c r="EJH40"/>
      <c r="EJI40"/>
      <c r="EJJ40"/>
      <c r="EJK40"/>
      <c r="EJL40"/>
      <c r="EJM40"/>
      <c r="EJN40"/>
      <c r="EJO40"/>
      <c r="EJP40"/>
      <c r="EJQ40"/>
      <c r="EJR40"/>
      <c r="EJS40"/>
      <c r="EJT40"/>
      <c r="EJU40"/>
      <c r="EJV40"/>
      <c r="EJW40"/>
      <c r="EJX40"/>
      <c r="EJY40"/>
      <c r="EJZ40"/>
      <c r="EKA40"/>
      <c r="EKB40"/>
      <c r="EKC40"/>
      <c r="EKD40"/>
      <c r="EKE40"/>
      <c r="EKF40"/>
      <c r="EKG40"/>
      <c r="EKH40"/>
      <c r="EKI40"/>
      <c r="EKJ40"/>
      <c r="EKK40"/>
      <c r="EKL40"/>
      <c r="EKM40"/>
      <c r="EKN40"/>
      <c r="EKO40"/>
      <c r="EKP40"/>
      <c r="EKQ40"/>
      <c r="EKR40"/>
      <c r="EKS40"/>
      <c r="EKT40"/>
      <c r="EKU40"/>
      <c r="EKV40"/>
      <c r="EKW40"/>
      <c r="EKX40"/>
      <c r="EKY40"/>
      <c r="EKZ40"/>
      <c r="ELA40"/>
      <c r="ELB40"/>
      <c r="ELC40"/>
      <c r="ELD40"/>
      <c r="ELE40"/>
      <c r="ELF40"/>
      <c r="ELG40"/>
      <c r="ELH40"/>
      <c r="ELI40"/>
      <c r="ELJ40"/>
      <c r="ELK40"/>
      <c r="ELL40"/>
      <c r="ELM40"/>
      <c r="ELN40"/>
      <c r="ELO40"/>
      <c r="ELP40"/>
      <c r="ELQ40"/>
      <c r="ELR40"/>
      <c r="ELS40"/>
      <c r="ELT40"/>
      <c r="ELU40"/>
      <c r="ELV40"/>
      <c r="ELW40"/>
      <c r="ELX40"/>
      <c r="ELY40"/>
      <c r="ELZ40"/>
      <c r="EMA40"/>
      <c r="EMB40"/>
      <c r="EMC40"/>
      <c r="EMD40"/>
      <c r="EME40"/>
      <c r="EMF40"/>
      <c r="EMG40"/>
      <c r="EMH40"/>
      <c r="EMI40"/>
      <c r="EMJ40"/>
      <c r="EMK40"/>
      <c r="EML40"/>
      <c r="EMM40"/>
      <c r="EMN40"/>
      <c r="EMO40"/>
      <c r="EMP40"/>
      <c r="EMQ40"/>
      <c r="EMR40"/>
      <c r="EMS40"/>
      <c r="EMT40"/>
      <c r="EMU40"/>
      <c r="EMV40"/>
      <c r="EMW40"/>
      <c r="EMX40"/>
      <c r="EMY40"/>
      <c r="EMZ40"/>
      <c r="ENA40"/>
      <c r="ENB40"/>
      <c r="ENC40"/>
      <c r="END40"/>
      <c r="ENE40"/>
      <c r="ENF40"/>
      <c r="ENG40"/>
      <c r="ENH40"/>
      <c r="ENI40"/>
      <c r="ENJ40"/>
      <c r="ENK40"/>
      <c r="ENL40"/>
      <c r="ENM40"/>
      <c r="ENN40"/>
      <c r="ENO40"/>
      <c r="ENP40"/>
      <c r="ENQ40"/>
      <c r="ENR40"/>
      <c r="ENS40"/>
      <c r="ENT40"/>
      <c r="ENU40"/>
      <c r="ENV40"/>
      <c r="ENW40"/>
      <c r="ENX40"/>
      <c r="ENY40"/>
      <c r="ENZ40"/>
      <c r="EOA40"/>
      <c r="EOB40"/>
      <c r="EOC40"/>
      <c r="EOD40"/>
      <c r="EOE40"/>
      <c r="EOF40"/>
      <c r="EOG40"/>
      <c r="EOH40"/>
      <c r="EOI40"/>
      <c r="EOJ40"/>
      <c r="EOK40"/>
      <c r="EOL40"/>
      <c r="EOM40"/>
      <c r="EON40"/>
      <c r="EOO40"/>
      <c r="EOP40"/>
      <c r="EOQ40"/>
      <c r="EOR40"/>
      <c r="EOS40"/>
      <c r="EOT40"/>
      <c r="EOU40"/>
      <c r="EOV40"/>
      <c r="EOW40"/>
      <c r="EOX40"/>
      <c r="EOY40"/>
      <c r="EOZ40"/>
      <c r="EPA40"/>
      <c r="EPB40"/>
      <c r="EPC40"/>
      <c r="EPD40"/>
      <c r="EPE40"/>
      <c r="EPF40"/>
      <c r="EPG40"/>
      <c r="EPH40"/>
      <c r="EPI40"/>
      <c r="EPJ40"/>
      <c r="EPK40"/>
      <c r="EPL40"/>
      <c r="EPM40"/>
      <c r="EPN40"/>
      <c r="EPO40"/>
      <c r="EPP40"/>
      <c r="EPQ40"/>
      <c r="EPR40"/>
      <c r="EPS40"/>
      <c r="EPT40"/>
      <c r="EPU40"/>
      <c r="EPV40"/>
      <c r="EPW40"/>
      <c r="EPX40"/>
      <c r="EPY40"/>
      <c r="EPZ40"/>
      <c r="EQA40"/>
      <c r="EQB40"/>
      <c r="EQC40"/>
      <c r="EQD40"/>
      <c r="EQE40"/>
      <c r="EQF40"/>
      <c r="EQG40"/>
      <c r="EQH40"/>
      <c r="EQI40"/>
      <c r="EQJ40"/>
      <c r="EQK40"/>
      <c r="EQL40"/>
      <c r="EQM40"/>
      <c r="EQN40"/>
      <c r="EQO40"/>
      <c r="EQP40"/>
      <c r="EQQ40"/>
      <c r="EQR40"/>
      <c r="EQS40"/>
      <c r="EQT40"/>
      <c r="EQU40"/>
      <c r="EQV40"/>
      <c r="EQW40"/>
      <c r="EQX40"/>
      <c r="EQY40"/>
      <c r="EQZ40"/>
      <c r="ERA40"/>
      <c r="ERB40"/>
      <c r="ERC40"/>
      <c r="ERD40"/>
      <c r="ERE40"/>
      <c r="ERF40"/>
      <c r="ERG40"/>
      <c r="ERH40"/>
      <c r="ERI40"/>
      <c r="ERJ40"/>
      <c r="ERK40"/>
      <c r="ERL40"/>
      <c r="ERM40"/>
      <c r="ERN40"/>
      <c r="ERO40"/>
      <c r="ERP40"/>
      <c r="ERQ40"/>
      <c r="ERR40"/>
      <c r="ERS40"/>
      <c r="ERT40"/>
      <c r="ERU40"/>
      <c r="ERV40"/>
      <c r="ERW40"/>
      <c r="ERX40"/>
      <c r="ERY40"/>
      <c r="ERZ40"/>
      <c r="ESA40"/>
      <c r="ESB40"/>
      <c r="ESC40"/>
      <c r="ESD40"/>
      <c r="ESE40"/>
      <c r="ESF40"/>
      <c r="ESG40"/>
      <c r="ESH40"/>
      <c r="ESI40"/>
      <c r="ESJ40"/>
      <c r="ESK40"/>
      <c r="ESL40"/>
      <c r="ESM40"/>
      <c r="ESN40"/>
      <c r="ESO40"/>
      <c r="ESP40"/>
      <c r="ESQ40"/>
      <c r="ESR40"/>
      <c r="ESS40"/>
      <c r="EST40"/>
      <c r="ESU40"/>
      <c r="ESV40"/>
      <c r="ESW40"/>
      <c r="ESX40"/>
      <c r="ESY40"/>
      <c r="ESZ40"/>
      <c r="ETA40"/>
      <c r="ETB40"/>
      <c r="ETC40"/>
      <c r="ETD40"/>
      <c r="ETE40"/>
      <c r="ETF40"/>
      <c r="ETG40"/>
      <c r="ETH40"/>
      <c r="ETI40"/>
      <c r="ETJ40"/>
      <c r="ETK40"/>
      <c r="ETL40"/>
      <c r="ETM40"/>
      <c r="ETN40"/>
      <c r="ETO40"/>
      <c r="ETP40"/>
      <c r="ETQ40"/>
      <c r="ETR40"/>
      <c r="ETS40"/>
      <c r="ETT40"/>
      <c r="ETU40"/>
      <c r="ETV40"/>
      <c r="ETW40"/>
      <c r="ETX40"/>
      <c r="ETY40"/>
      <c r="ETZ40"/>
      <c r="EUA40"/>
      <c r="EUB40"/>
      <c r="EUC40"/>
      <c r="EUD40"/>
      <c r="EUE40"/>
      <c r="EUF40"/>
      <c r="EUG40"/>
      <c r="EUH40"/>
      <c r="EUI40"/>
      <c r="EUJ40"/>
      <c r="EUK40"/>
      <c r="EUL40"/>
      <c r="EUM40"/>
      <c r="EUN40"/>
      <c r="EUO40"/>
      <c r="EUP40"/>
      <c r="EUQ40"/>
      <c r="EUR40"/>
      <c r="EUS40"/>
      <c r="EUT40"/>
      <c r="EUU40"/>
      <c r="EUV40"/>
      <c r="EUW40"/>
      <c r="EUX40"/>
      <c r="EUY40"/>
      <c r="EUZ40"/>
      <c r="EVA40"/>
      <c r="EVB40"/>
      <c r="EVC40"/>
      <c r="EVD40"/>
      <c r="EVE40"/>
      <c r="EVF40"/>
      <c r="EVG40"/>
      <c r="EVH40"/>
      <c r="EVI40"/>
      <c r="EVJ40"/>
      <c r="EVK40"/>
      <c r="EVL40"/>
      <c r="EVM40"/>
      <c r="EVN40"/>
      <c r="EVO40"/>
      <c r="EVP40"/>
      <c r="EVQ40"/>
      <c r="EVR40"/>
      <c r="EVS40"/>
      <c r="EVT40"/>
      <c r="EVU40"/>
      <c r="EVV40"/>
      <c r="EVW40"/>
      <c r="EVX40"/>
      <c r="EVY40"/>
      <c r="EVZ40"/>
      <c r="EWA40"/>
      <c r="EWB40"/>
      <c r="EWC40"/>
      <c r="EWD40"/>
      <c r="EWE40"/>
      <c r="EWF40"/>
      <c r="EWG40"/>
      <c r="EWH40"/>
      <c r="EWI40"/>
      <c r="EWJ40"/>
      <c r="EWK40"/>
      <c r="EWL40"/>
      <c r="EWM40"/>
      <c r="EWN40"/>
      <c r="EWO40"/>
      <c r="EWP40"/>
      <c r="EWQ40"/>
      <c r="EWR40"/>
      <c r="EWS40"/>
      <c r="EWT40"/>
      <c r="EWU40"/>
      <c r="EWV40"/>
      <c r="EWW40"/>
      <c r="EWX40"/>
      <c r="EWY40"/>
      <c r="EWZ40"/>
      <c r="EXA40"/>
      <c r="EXB40"/>
      <c r="EXC40"/>
      <c r="EXD40"/>
      <c r="EXE40"/>
      <c r="EXF40"/>
      <c r="EXG40"/>
      <c r="EXH40"/>
      <c r="EXI40"/>
      <c r="EXJ40"/>
      <c r="EXK40"/>
      <c r="EXL40"/>
      <c r="EXM40"/>
      <c r="EXN40"/>
      <c r="EXO40"/>
      <c r="EXP40"/>
      <c r="EXQ40"/>
      <c r="EXR40"/>
      <c r="EXS40"/>
      <c r="EXT40"/>
      <c r="EXU40"/>
      <c r="EXV40"/>
      <c r="EXW40"/>
      <c r="EXX40"/>
      <c r="EXY40"/>
      <c r="EXZ40"/>
      <c r="EYA40"/>
      <c r="EYB40"/>
      <c r="EYC40"/>
      <c r="EYD40"/>
      <c r="EYE40"/>
      <c r="EYF40"/>
      <c r="EYG40"/>
      <c r="EYH40"/>
      <c r="EYI40"/>
      <c r="EYJ40"/>
      <c r="EYK40"/>
      <c r="EYL40"/>
      <c r="EYM40"/>
      <c r="EYN40"/>
      <c r="EYO40"/>
      <c r="EYP40"/>
      <c r="EYQ40"/>
      <c r="EYR40"/>
      <c r="EYS40"/>
      <c r="EYT40"/>
      <c r="EYU40"/>
      <c r="EYV40"/>
      <c r="EYW40"/>
      <c r="EYX40"/>
      <c r="EYY40"/>
      <c r="EYZ40"/>
      <c r="EZA40"/>
      <c r="EZB40"/>
      <c r="EZC40"/>
      <c r="EZD40"/>
      <c r="EZE40"/>
      <c r="EZF40"/>
      <c r="EZG40"/>
      <c r="EZH40"/>
      <c r="EZI40"/>
      <c r="EZJ40"/>
      <c r="EZK40"/>
      <c r="EZL40"/>
      <c r="EZM40"/>
      <c r="EZN40"/>
      <c r="EZO40"/>
      <c r="EZP40"/>
      <c r="EZQ40"/>
      <c r="EZR40"/>
      <c r="EZS40"/>
      <c r="EZT40"/>
      <c r="EZU40"/>
      <c r="EZV40"/>
      <c r="EZW40"/>
      <c r="EZX40"/>
      <c r="EZY40"/>
      <c r="EZZ40"/>
      <c r="FAA40"/>
      <c r="FAB40"/>
      <c r="FAC40"/>
      <c r="FAD40"/>
      <c r="FAE40"/>
      <c r="FAF40"/>
      <c r="FAG40"/>
      <c r="FAH40"/>
      <c r="FAI40"/>
      <c r="FAJ40"/>
      <c r="FAK40"/>
      <c r="FAL40"/>
      <c r="FAM40"/>
      <c r="FAN40"/>
      <c r="FAO40"/>
      <c r="FAP40"/>
      <c r="FAQ40"/>
      <c r="FAR40"/>
      <c r="FAS40"/>
      <c r="FAT40"/>
      <c r="FAU40"/>
      <c r="FAV40"/>
      <c r="FAW40"/>
      <c r="FAX40"/>
      <c r="FAY40"/>
      <c r="FAZ40"/>
      <c r="FBA40"/>
      <c r="FBB40"/>
      <c r="FBC40"/>
      <c r="FBD40"/>
      <c r="FBE40"/>
      <c r="FBF40"/>
      <c r="FBG40"/>
      <c r="FBH40"/>
      <c r="FBI40"/>
      <c r="FBJ40"/>
      <c r="FBK40"/>
      <c r="FBL40"/>
      <c r="FBM40"/>
      <c r="FBN40"/>
      <c r="FBO40"/>
      <c r="FBP40"/>
      <c r="FBQ40"/>
      <c r="FBR40"/>
      <c r="FBS40"/>
      <c r="FBT40"/>
      <c r="FBU40"/>
      <c r="FBV40"/>
      <c r="FBW40"/>
      <c r="FBX40"/>
      <c r="FBY40"/>
      <c r="FBZ40"/>
      <c r="FCA40"/>
      <c r="FCB40"/>
      <c r="FCC40"/>
      <c r="FCD40"/>
      <c r="FCE40"/>
      <c r="FCF40"/>
      <c r="FCG40"/>
      <c r="FCH40"/>
      <c r="FCI40"/>
      <c r="FCJ40"/>
      <c r="FCK40"/>
      <c r="FCL40"/>
      <c r="FCM40"/>
      <c r="FCN40"/>
      <c r="FCO40"/>
      <c r="FCP40"/>
      <c r="FCQ40"/>
      <c r="FCR40"/>
      <c r="FCS40"/>
      <c r="FCT40"/>
      <c r="FCU40"/>
      <c r="FCV40"/>
      <c r="FCW40"/>
      <c r="FCX40"/>
      <c r="FCY40"/>
      <c r="FCZ40"/>
      <c r="FDA40"/>
      <c r="FDB40"/>
      <c r="FDC40"/>
      <c r="FDD40"/>
      <c r="FDE40"/>
      <c r="FDF40"/>
      <c r="FDG40"/>
      <c r="FDH40"/>
      <c r="FDI40"/>
      <c r="FDJ40"/>
      <c r="FDK40"/>
      <c r="FDL40"/>
      <c r="FDM40"/>
      <c r="FDN40"/>
      <c r="FDO40"/>
      <c r="FDP40"/>
      <c r="FDQ40"/>
      <c r="FDR40"/>
      <c r="FDS40"/>
      <c r="FDT40"/>
      <c r="FDU40"/>
      <c r="FDV40"/>
      <c r="FDW40"/>
      <c r="FDX40"/>
      <c r="FDY40"/>
      <c r="FDZ40"/>
      <c r="FEA40"/>
      <c r="FEB40"/>
      <c r="FEC40"/>
      <c r="FED40"/>
      <c r="FEE40"/>
      <c r="FEF40"/>
      <c r="FEG40"/>
      <c r="FEH40"/>
      <c r="FEI40"/>
      <c r="FEJ40"/>
      <c r="FEK40"/>
      <c r="FEL40"/>
      <c r="FEM40"/>
      <c r="FEN40"/>
      <c r="FEO40"/>
      <c r="FEP40"/>
      <c r="FEQ40"/>
      <c r="FER40"/>
      <c r="FES40"/>
      <c r="FET40"/>
      <c r="FEU40"/>
      <c r="FEV40"/>
      <c r="FEW40"/>
      <c r="FEX40"/>
      <c r="FEY40"/>
      <c r="FEZ40"/>
      <c r="FFA40"/>
      <c r="FFB40"/>
      <c r="FFC40"/>
      <c r="FFD40"/>
      <c r="FFE40"/>
      <c r="FFF40"/>
      <c r="FFG40"/>
      <c r="FFH40"/>
      <c r="FFI40"/>
      <c r="FFJ40"/>
      <c r="FFK40"/>
      <c r="FFL40"/>
      <c r="FFM40"/>
      <c r="FFN40"/>
      <c r="FFO40"/>
      <c r="FFP40"/>
      <c r="FFQ40"/>
      <c r="FFR40"/>
      <c r="FFS40"/>
      <c r="FFT40"/>
      <c r="FFU40"/>
      <c r="FFV40"/>
      <c r="FFW40"/>
      <c r="FFX40"/>
      <c r="FFY40"/>
      <c r="FFZ40"/>
      <c r="FGA40"/>
      <c r="FGB40"/>
      <c r="FGC40"/>
      <c r="FGD40"/>
      <c r="FGE40"/>
      <c r="FGF40"/>
      <c r="FGG40"/>
      <c r="FGH40"/>
      <c r="FGI40"/>
      <c r="FGJ40"/>
      <c r="FGK40"/>
      <c r="FGL40"/>
      <c r="FGM40"/>
      <c r="FGN40"/>
      <c r="FGO40"/>
      <c r="FGP40"/>
      <c r="FGQ40"/>
      <c r="FGR40"/>
      <c r="FGS40"/>
      <c r="FGT40"/>
      <c r="FGU40"/>
      <c r="FGV40"/>
      <c r="FGW40"/>
      <c r="FGX40"/>
      <c r="FGY40"/>
      <c r="FGZ40"/>
      <c r="FHA40"/>
      <c r="FHB40"/>
      <c r="FHC40"/>
      <c r="FHD40"/>
      <c r="FHE40"/>
      <c r="FHF40"/>
      <c r="FHG40"/>
      <c r="FHH40"/>
      <c r="FHI40"/>
      <c r="FHJ40"/>
      <c r="FHK40"/>
      <c r="FHL40"/>
      <c r="FHM40"/>
      <c r="FHN40"/>
      <c r="FHO40"/>
      <c r="FHP40"/>
      <c r="FHQ40"/>
      <c r="FHR40"/>
      <c r="FHS40"/>
      <c r="FHT40"/>
      <c r="FHU40"/>
      <c r="FHV40"/>
      <c r="FHW40"/>
      <c r="FHX40"/>
      <c r="FHY40"/>
      <c r="FHZ40"/>
      <c r="FIA40"/>
      <c r="FIB40"/>
      <c r="FIC40"/>
      <c r="FID40"/>
      <c r="FIE40"/>
      <c r="FIF40"/>
      <c r="FIG40"/>
      <c r="FIH40"/>
      <c r="FII40"/>
      <c r="FIJ40"/>
      <c r="FIK40"/>
      <c r="FIL40"/>
      <c r="FIM40"/>
      <c r="FIN40"/>
      <c r="FIO40"/>
      <c r="FIP40"/>
      <c r="FIQ40"/>
      <c r="FIR40"/>
      <c r="FIS40"/>
      <c r="FIT40"/>
      <c r="FIU40"/>
      <c r="FIV40"/>
      <c r="FIW40"/>
      <c r="FIX40"/>
      <c r="FIY40"/>
      <c r="FIZ40"/>
      <c r="FJA40"/>
      <c r="FJB40"/>
      <c r="FJC40"/>
      <c r="FJD40"/>
      <c r="FJE40"/>
      <c r="FJF40"/>
      <c r="FJG40"/>
      <c r="FJH40"/>
      <c r="FJI40"/>
      <c r="FJJ40"/>
      <c r="FJK40"/>
      <c r="FJL40"/>
      <c r="FJM40"/>
      <c r="FJN40"/>
      <c r="FJO40"/>
      <c r="FJP40"/>
      <c r="FJQ40"/>
      <c r="FJR40"/>
      <c r="FJS40"/>
      <c r="FJT40"/>
      <c r="FJU40"/>
      <c r="FJV40"/>
      <c r="FJW40"/>
      <c r="FJX40"/>
      <c r="FJY40"/>
      <c r="FJZ40"/>
      <c r="FKA40"/>
      <c r="FKB40"/>
      <c r="FKC40"/>
      <c r="FKD40"/>
      <c r="FKE40"/>
      <c r="FKF40"/>
      <c r="FKG40"/>
      <c r="FKH40"/>
      <c r="FKI40"/>
      <c r="FKJ40"/>
      <c r="FKK40"/>
      <c r="FKL40"/>
      <c r="FKM40"/>
      <c r="FKN40"/>
      <c r="FKO40"/>
      <c r="FKP40"/>
      <c r="FKQ40"/>
      <c r="FKR40"/>
      <c r="FKS40"/>
      <c r="FKT40"/>
      <c r="FKU40"/>
      <c r="FKV40"/>
      <c r="FKW40"/>
      <c r="FKX40"/>
      <c r="FKY40"/>
      <c r="FKZ40"/>
      <c r="FLA40"/>
      <c r="FLB40"/>
      <c r="FLC40"/>
      <c r="FLD40"/>
      <c r="FLE40"/>
      <c r="FLF40"/>
      <c r="FLG40"/>
      <c r="FLH40"/>
      <c r="FLI40"/>
      <c r="FLJ40"/>
      <c r="FLK40"/>
      <c r="FLL40"/>
      <c r="FLM40"/>
      <c r="FLN40"/>
      <c r="FLO40"/>
      <c r="FLP40"/>
      <c r="FLQ40"/>
      <c r="FLR40"/>
      <c r="FLS40"/>
      <c r="FLT40"/>
      <c r="FLU40"/>
      <c r="FLV40"/>
      <c r="FLW40"/>
      <c r="FLX40"/>
      <c r="FLY40"/>
      <c r="FLZ40"/>
      <c r="FMA40"/>
      <c r="FMB40"/>
      <c r="FMC40"/>
      <c r="FMD40"/>
      <c r="FME40"/>
      <c r="FMF40"/>
      <c r="FMG40"/>
      <c r="FMH40"/>
      <c r="FMI40"/>
      <c r="FMJ40"/>
      <c r="FMK40"/>
      <c r="FML40"/>
      <c r="FMM40"/>
      <c r="FMN40"/>
      <c r="FMO40"/>
      <c r="FMP40"/>
      <c r="FMQ40"/>
      <c r="FMR40"/>
      <c r="FMS40"/>
      <c r="FMT40"/>
      <c r="FMU40"/>
      <c r="FMV40"/>
      <c r="FMW40"/>
      <c r="FMX40"/>
      <c r="FMY40"/>
      <c r="FMZ40"/>
      <c r="FNA40"/>
      <c r="FNB40"/>
      <c r="FNC40"/>
      <c r="FND40"/>
      <c r="FNE40"/>
      <c r="FNF40"/>
      <c r="FNG40"/>
      <c r="FNH40"/>
      <c r="FNI40"/>
      <c r="FNJ40"/>
      <c r="FNK40"/>
      <c r="FNL40"/>
      <c r="FNM40"/>
      <c r="FNN40"/>
      <c r="FNO40"/>
      <c r="FNP40"/>
      <c r="FNQ40"/>
      <c r="FNR40"/>
      <c r="FNS40"/>
      <c r="FNT40"/>
      <c r="FNU40"/>
      <c r="FNV40"/>
      <c r="FNW40"/>
      <c r="FNX40"/>
      <c r="FNY40"/>
      <c r="FNZ40"/>
      <c r="FOA40"/>
      <c r="FOB40"/>
      <c r="FOC40"/>
      <c r="FOD40"/>
      <c r="FOE40"/>
      <c r="FOF40"/>
      <c r="FOG40"/>
      <c r="FOH40"/>
      <c r="FOI40"/>
      <c r="FOJ40"/>
      <c r="FOK40"/>
      <c r="FOL40"/>
      <c r="FOM40"/>
      <c r="FON40"/>
      <c r="FOO40"/>
      <c r="FOP40"/>
      <c r="FOQ40"/>
      <c r="FOR40"/>
      <c r="FOS40"/>
      <c r="FOT40"/>
      <c r="FOU40"/>
      <c r="FOV40"/>
      <c r="FOW40"/>
      <c r="FOX40"/>
      <c r="FOY40"/>
      <c r="FOZ40"/>
      <c r="FPA40"/>
      <c r="FPB40"/>
      <c r="FPC40"/>
      <c r="FPD40"/>
      <c r="FPE40"/>
      <c r="FPF40"/>
      <c r="FPG40"/>
      <c r="FPH40"/>
      <c r="FPI40"/>
      <c r="FPJ40"/>
      <c r="FPK40"/>
      <c r="FPL40"/>
      <c r="FPM40"/>
      <c r="FPN40"/>
      <c r="FPO40"/>
      <c r="FPP40"/>
      <c r="FPQ40"/>
      <c r="FPR40"/>
      <c r="FPS40"/>
      <c r="FPT40"/>
      <c r="FPU40"/>
      <c r="FPV40"/>
      <c r="FPW40"/>
      <c r="FPX40"/>
      <c r="FPY40"/>
      <c r="FPZ40"/>
      <c r="FQA40"/>
      <c r="FQB40"/>
      <c r="FQC40"/>
      <c r="FQD40"/>
      <c r="FQE40"/>
      <c r="FQF40"/>
      <c r="FQG40"/>
      <c r="FQH40"/>
      <c r="FQI40"/>
      <c r="FQJ40"/>
      <c r="FQK40"/>
      <c r="FQL40"/>
      <c r="FQM40"/>
      <c r="FQN40"/>
      <c r="FQO40"/>
      <c r="FQP40"/>
      <c r="FQQ40"/>
      <c r="FQR40"/>
      <c r="FQS40"/>
      <c r="FQT40"/>
      <c r="FQU40"/>
      <c r="FQV40"/>
      <c r="FQW40"/>
      <c r="FQX40"/>
      <c r="FQY40"/>
      <c r="FQZ40"/>
      <c r="FRA40"/>
      <c r="FRB40"/>
      <c r="FRC40"/>
      <c r="FRD40"/>
      <c r="FRE40"/>
      <c r="FRF40"/>
      <c r="FRG40"/>
      <c r="FRH40"/>
      <c r="FRI40"/>
      <c r="FRJ40"/>
      <c r="FRK40"/>
      <c r="FRL40"/>
      <c r="FRM40"/>
      <c r="FRN40"/>
      <c r="FRO40"/>
      <c r="FRP40"/>
      <c r="FRQ40"/>
      <c r="FRR40"/>
      <c r="FRS40"/>
      <c r="FRT40"/>
      <c r="FRU40"/>
      <c r="FRV40"/>
      <c r="FRW40"/>
      <c r="FRX40"/>
      <c r="FRY40"/>
      <c r="FRZ40"/>
      <c r="FSA40"/>
      <c r="FSB40"/>
      <c r="FSC40"/>
      <c r="FSD40"/>
      <c r="FSE40"/>
      <c r="FSF40"/>
      <c r="FSG40"/>
      <c r="FSH40"/>
      <c r="FSI40"/>
      <c r="FSJ40"/>
      <c r="FSK40"/>
      <c r="FSL40"/>
      <c r="FSM40"/>
      <c r="FSN40"/>
      <c r="FSO40"/>
      <c r="FSP40"/>
      <c r="FSQ40"/>
      <c r="FSR40"/>
      <c r="FSS40"/>
      <c r="FST40"/>
      <c r="FSU40"/>
      <c r="FSV40"/>
      <c r="FSW40"/>
      <c r="FSX40"/>
      <c r="FSY40"/>
      <c r="FSZ40"/>
      <c r="FTA40"/>
      <c r="FTB40"/>
      <c r="FTC40"/>
      <c r="FTD40"/>
      <c r="FTE40"/>
      <c r="FTF40"/>
      <c r="FTG40"/>
      <c r="FTH40"/>
      <c r="FTI40"/>
      <c r="FTJ40"/>
      <c r="FTK40"/>
      <c r="FTL40"/>
      <c r="FTM40"/>
      <c r="FTN40"/>
      <c r="FTO40"/>
      <c r="FTP40"/>
      <c r="FTQ40"/>
      <c r="FTR40"/>
      <c r="FTS40"/>
      <c r="FTT40"/>
      <c r="FTU40"/>
      <c r="FTV40"/>
      <c r="FTW40"/>
      <c r="FTX40"/>
      <c r="FTY40"/>
      <c r="FTZ40"/>
      <c r="FUA40"/>
      <c r="FUB40"/>
      <c r="FUC40"/>
      <c r="FUD40"/>
      <c r="FUE40"/>
      <c r="FUF40"/>
      <c r="FUG40"/>
      <c r="FUH40"/>
      <c r="FUI40"/>
      <c r="FUJ40"/>
      <c r="FUK40"/>
      <c r="FUL40"/>
      <c r="FUM40"/>
      <c r="FUN40"/>
      <c r="FUO40"/>
      <c r="FUP40"/>
      <c r="FUQ40"/>
      <c r="FUR40"/>
      <c r="FUS40"/>
      <c r="FUT40"/>
      <c r="FUU40"/>
      <c r="FUV40"/>
      <c r="FUW40"/>
      <c r="FUX40"/>
      <c r="FUY40"/>
      <c r="FUZ40"/>
      <c r="FVA40"/>
      <c r="FVB40"/>
      <c r="FVC40"/>
      <c r="FVD40"/>
      <c r="FVE40"/>
      <c r="FVF40"/>
      <c r="FVG40"/>
      <c r="FVH40"/>
      <c r="FVI40"/>
      <c r="FVJ40"/>
      <c r="FVK40"/>
      <c r="FVL40"/>
      <c r="FVM40"/>
      <c r="FVN40"/>
      <c r="FVO40"/>
      <c r="FVP40"/>
      <c r="FVQ40"/>
      <c r="FVR40"/>
      <c r="FVS40"/>
      <c r="FVT40"/>
      <c r="FVU40"/>
      <c r="FVV40"/>
      <c r="FVW40"/>
      <c r="FVX40"/>
      <c r="FVY40"/>
      <c r="FVZ40"/>
      <c r="FWA40"/>
      <c r="FWB40"/>
      <c r="FWC40"/>
      <c r="FWD40"/>
      <c r="FWE40"/>
      <c r="FWF40"/>
      <c r="FWG40"/>
      <c r="FWH40"/>
      <c r="FWI40"/>
      <c r="FWJ40"/>
      <c r="FWK40"/>
      <c r="FWL40"/>
      <c r="FWM40"/>
      <c r="FWN40"/>
      <c r="FWO40"/>
      <c r="FWP40"/>
      <c r="FWQ40"/>
      <c r="FWR40"/>
      <c r="FWS40"/>
      <c r="FWT40"/>
      <c r="FWU40"/>
      <c r="FWV40"/>
      <c r="FWW40"/>
      <c r="FWX40"/>
      <c r="FWY40"/>
      <c r="FWZ40"/>
      <c r="FXA40"/>
      <c r="FXB40"/>
      <c r="FXC40"/>
      <c r="FXD40"/>
      <c r="FXE40"/>
      <c r="FXF40"/>
      <c r="FXG40"/>
      <c r="FXH40"/>
      <c r="FXI40"/>
      <c r="FXJ40"/>
      <c r="FXK40"/>
      <c r="FXL40"/>
      <c r="FXM40"/>
      <c r="FXN40"/>
      <c r="FXO40"/>
      <c r="FXP40"/>
      <c r="FXQ40"/>
      <c r="FXR40"/>
      <c r="FXS40"/>
      <c r="FXT40"/>
      <c r="FXU40"/>
      <c r="FXV40"/>
      <c r="FXW40"/>
      <c r="FXX40"/>
      <c r="FXY40"/>
      <c r="FXZ40"/>
      <c r="FYA40"/>
      <c r="FYB40"/>
      <c r="FYC40"/>
      <c r="FYD40"/>
      <c r="FYE40"/>
      <c r="FYF40"/>
      <c r="FYG40"/>
      <c r="FYH40"/>
      <c r="FYI40"/>
      <c r="FYJ40"/>
      <c r="FYK40"/>
      <c r="FYL40"/>
      <c r="FYM40"/>
      <c r="FYN40"/>
      <c r="FYO40"/>
      <c r="FYP40"/>
      <c r="FYQ40"/>
      <c r="FYR40"/>
      <c r="FYS40"/>
      <c r="FYT40"/>
      <c r="FYU40"/>
      <c r="FYV40"/>
      <c r="FYW40"/>
      <c r="FYX40"/>
      <c r="FYY40"/>
      <c r="FYZ40"/>
      <c r="FZA40"/>
      <c r="FZB40"/>
      <c r="FZC40"/>
      <c r="FZD40"/>
      <c r="FZE40"/>
      <c r="FZF40"/>
      <c r="FZG40"/>
      <c r="FZH40"/>
      <c r="FZI40"/>
      <c r="FZJ40"/>
      <c r="FZK40"/>
      <c r="FZL40"/>
      <c r="FZM40"/>
      <c r="FZN40"/>
      <c r="FZO40"/>
      <c r="FZP40"/>
      <c r="FZQ40"/>
      <c r="FZR40"/>
      <c r="FZS40"/>
      <c r="FZT40"/>
      <c r="FZU40"/>
      <c r="FZV40"/>
      <c r="FZW40"/>
      <c r="FZX40"/>
      <c r="FZY40"/>
      <c r="FZZ40"/>
      <c r="GAA40"/>
      <c r="GAB40"/>
      <c r="GAC40"/>
      <c r="GAD40"/>
      <c r="GAE40"/>
      <c r="GAF40"/>
      <c r="GAG40"/>
      <c r="GAH40"/>
      <c r="GAI40"/>
      <c r="GAJ40"/>
      <c r="GAK40"/>
      <c r="GAL40"/>
      <c r="GAM40"/>
      <c r="GAN40"/>
      <c r="GAO40"/>
      <c r="GAP40"/>
      <c r="GAQ40"/>
      <c r="GAR40"/>
      <c r="GAS40"/>
      <c r="GAT40"/>
      <c r="GAU40"/>
      <c r="GAV40"/>
      <c r="GAW40"/>
      <c r="GAX40"/>
      <c r="GAY40"/>
      <c r="GAZ40"/>
      <c r="GBA40"/>
      <c r="GBB40"/>
      <c r="GBC40"/>
      <c r="GBD40"/>
      <c r="GBE40"/>
      <c r="GBF40"/>
      <c r="GBG40"/>
      <c r="GBH40"/>
      <c r="GBI40"/>
      <c r="GBJ40"/>
      <c r="GBK40"/>
      <c r="GBL40"/>
      <c r="GBM40"/>
      <c r="GBN40"/>
      <c r="GBO40"/>
      <c r="GBP40"/>
      <c r="GBQ40"/>
      <c r="GBR40"/>
      <c r="GBS40"/>
      <c r="GBT40"/>
      <c r="GBU40"/>
      <c r="GBV40"/>
      <c r="GBW40"/>
      <c r="GBX40"/>
      <c r="GBY40"/>
      <c r="GBZ40"/>
      <c r="GCA40"/>
      <c r="GCB40"/>
      <c r="GCC40"/>
      <c r="GCD40"/>
      <c r="GCE40"/>
      <c r="GCF40"/>
      <c r="GCG40"/>
      <c r="GCH40"/>
      <c r="GCI40"/>
      <c r="GCJ40"/>
      <c r="GCK40"/>
      <c r="GCL40"/>
      <c r="GCM40"/>
      <c r="GCN40"/>
      <c r="GCO40"/>
      <c r="GCP40"/>
      <c r="GCQ40"/>
      <c r="GCR40"/>
      <c r="GCS40"/>
      <c r="GCT40"/>
      <c r="GCU40"/>
      <c r="GCV40"/>
      <c r="GCW40"/>
      <c r="GCX40"/>
      <c r="GCY40"/>
      <c r="GCZ40"/>
      <c r="GDA40"/>
      <c r="GDB40"/>
      <c r="GDC40"/>
      <c r="GDD40"/>
      <c r="GDE40"/>
      <c r="GDF40"/>
      <c r="GDG40"/>
      <c r="GDH40"/>
      <c r="GDI40"/>
      <c r="GDJ40"/>
      <c r="GDK40"/>
      <c r="GDL40"/>
      <c r="GDM40"/>
      <c r="GDN40"/>
      <c r="GDO40"/>
      <c r="GDP40"/>
      <c r="GDQ40"/>
      <c r="GDR40"/>
      <c r="GDS40"/>
      <c r="GDT40"/>
      <c r="GDU40"/>
      <c r="GDV40"/>
      <c r="GDW40"/>
      <c r="GDX40"/>
      <c r="GDY40"/>
      <c r="GDZ40"/>
      <c r="GEA40"/>
      <c r="GEB40"/>
      <c r="GEC40"/>
      <c r="GED40"/>
      <c r="GEE40"/>
      <c r="GEF40"/>
      <c r="GEG40"/>
      <c r="GEH40"/>
      <c r="GEI40"/>
      <c r="GEJ40"/>
      <c r="GEK40"/>
      <c r="GEL40"/>
      <c r="GEM40"/>
      <c r="GEN40"/>
      <c r="GEO40"/>
      <c r="GEP40"/>
      <c r="GEQ40"/>
      <c r="GER40"/>
      <c r="GES40"/>
      <c r="GET40"/>
      <c r="GEU40"/>
      <c r="GEV40"/>
      <c r="GEW40"/>
      <c r="GEX40"/>
      <c r="GEY40"/>
      <c r="GEZ40"/>
      <c r="GFA40"/>
      <c r="GFB40"/>
      <c r="GFC40"/>
      <c r="GFD40"/>
      <c r="GFE40"/>
      <c r="GFF40"/>
      <c r="GFG40"/>
      <c r="GFH40"/>
      <c r="GFI40"/>
      <c r="GFJ40"/>
      <c r="GFK40"/>
      <c r="GFL40"/>
      <c r="GFM40"/>
      <c r="GFN40"/>
      <c r="GFO40"/>
      <c r="GFP40"/>
      <c r="GFQ40"/>
      <c r="GFR40"/>
      <c r="GFS40"/>
      <c r="GFT40"/>
      <c r="GFU40"/>
      <c r="GFV40"/>
      <c r="GFW40"/>
      <c r="GFX40"/>
      <c r="GFY40"/>
      <c r="GFZ40"/>
      <c r="GGA40"/>
      <c r="GGB40"/>
      <c r="GGC40"/>
      <c r="GGD40"/>
      <c r="GGE40"/>
      <c r="GGF40"/>
      <c r="GGG40"/>
      <c r="GGH40"/>
      <c r="GGI40"/>
      <c r="GGJ40"/>
      <c r="GGK40"/>
      <c r="GGL40"/>
      <c r="GGM40"/>
      <c r="GGN40"/>
      <c r="GGO40"/>
      <c r="GGP40"/>
      <c r="GGQ40"/>
      <c r="GGR40"/>
      <c r="GGS40"/>
      <c r="GGT40"/>
      <c r="GGU40"/>
      <c r="GGV40"/>
      <c r="GGW40"/>
      <c r="GGX40"/>
      <c r="GGY40"/>
      <c r="GGZ40"/>
      <c r="GHA40"/>
      <c r="GHB40"/>
      <c r="GHC40"/>
      <c r="GHD40"/>
      <c r="GHE40"/>
      <c r="GHF40"/>
      <c r="GHG40"/>
      <c r="GHH40"/>
      <c r="GHI40"/>
      <c r="GHJ40"/>
      <c r="GHK40"/>
      <c r="GHL40"/>
      <c r="GHM40"/>
      <c r="GHN40"/>
      <c r="GHO40"/>
      <c r="GHP40"/>
      <c r="GHQ40"/>
      <c r="GHR40"/>
      <c r="GHS40"/>
      <c r="GHT40"/>
      <c r="GHU40"/>
      <c r="GHV40"/>
      <c r="GHW40"/>
      <c r="GHX40"/>
      <c r="GHY40"/>
      <c r="GHZ40"/>
      <c r="GIA40"/>
      <c r="GIB40"/>
      <c r="GIC40"/>
      <c r="GID40"/>
      <c r="GIE40"/>
      <c r="GIF40"/>
      <c r="GIG40"/>
      <c r="GIH40"/>
      <c r="GII40"/>
      <c r="GIJ40"/>
      <c r="GIK40"/>
      <c r="GIL40"/>
      <c r="GIM40"/>
      <c r="GIN40"/>
      <c r="GIO40"/>
      <c r="GIP40"/>
      <c r="GIQ40"/>
      <c r="GIR40"/>
      <c r="GIS40"/>
      <c r="GIT40"/>
      <c r="GIU40"/>
      <c r="GIV40"/>
      <c r="GIW40"/>
      <c r="GIX40"/>
      <c r="GIY40"/>
      <c r="GIZ40"/>
      <c r="GJA40"/>
      <c r="GJB40"/>
      <c r="GJC40"/>
      <c r="GJD40"/>
      <c r="GJE40"/>
      <c r="GJF40"/>
      <c r="GJG40"/>
      <c r="GJH40"/>
      <c r="GJI40"/>
      <c r="GJJ40"/>
      <c r="GJK40"/>
      <c r="GJL40"/>
      <c r="GJM40"/>
      <c r="GJN40"/>
      <c r="GJO40"/>
      <c r="GJP40"/>
      <c r="GJQ40"/>
      <c r="GJR40"/>
      <c r="GJS40"/>
      <c r="GJT40"/>
      <c r="GJU40"/>
      <c r="GJV40"/>
      <c r="GJW40"/>
      <c r="GJX40"/>
      <c r="GJY40"/>
      <c r="GJZ40"/>
      <c r="GKA40"/>
      <c r="GKB40"/>
      <c r="GKC40"/>
      <c r="GKD40"/>
      <c r="GKE40"/>
      <c r="GKF40"/>
      <c r="GKG40"/>
      <c r="GKH40"/>
      <c r="GKI40"/>
      <c r="GKJ40"/>
      <c r="GKK40"/>
      <c r="GKL40"/>
      <c r="GKM40"/>
      <c r="GKN40"/>
      <c r="GKO40"/>
      <c r="GKP40"/>
      <c r="GKQ40"/>
      <c r="GKR40"/>
      <c r="GKS40"/>
      <c r="GKT40"/>
      <c r="GKU40"/>
      <c r="GKV40"/>
      <c r="GKW40"/>
      <c r="GKX40"/>
      <c r="GKY40"/>
      <c r="GKZ40"/>
      <c r="GLA40"/>
      <c r="GLB40"/>
      <c r="GLC40"/>
      <c r="GLD40"/>
      <c r="GLE40"/>
      <c r="GLF40"/>
      <c r="GLG40"/>
      <c r="GLH40"/>
      <c r="GLI40"/>
      <c r="GLJ40"/>
      <c r="GLK40"/>
      <c r="GLL40"/>
      <c r="GLM40"/>
      <c r="GLN40"/>
      <c r="GLO40"/>
      <c r="GLP40"/>
      <c r="GLQ40"/>
      <c r="GLR40"/>
      <c r="GLS40"/>
      <c r="GLT40"/>
      <c r="GLU40"/>
      <c r="GLV40"/>
      <c r="GLW40"/>
      <c r="GLX40"/>
      <c r="GLY40"/>
      <c r="GLZ40"/>
      <c r="GMA40"/>
      <c r="GMB40"/>
      <c r="GMC40"/>
      <c r="GMD40"/>
      <c r="GME40"/>
      <c r="GMF40"/>
      <c r="GMG40"/>
      <c r="GMH40"/>
      <c r="GMI40"/>
      <c r="GMJ40"/>
      <c r="GMK40"/>
      <c r="GML40"/>
      <c r="GMM40"/>
      <c r="GMN40"/>
      <c r="GMO40"/>
      <c r="GMP40"/>
      <c r="GMQ40"/>
      <c r="GMR40"/>
      <c r="GMS40"/>
      <c r="GMT40"/>
      <c r="GMU40"/>
      <c r="GMV40"/>
      <c r="GMW40"/>
      <c r="GMX40"/>
      <c r="GMY40"/>
      <c r="GMZ40"/>
      <c r="GNA40"/>
      <c r="GNB40"/>
      <c r="GNC40"/>
      <c r="GND40"/>
      <c r="GNE40"/>
      <c r="GNF40"/>
      <c r="GNG40"/>
      <c r="GNH40"/>
      <c r="GNI40"/>
      <c r="GNJ40"/>
      <c r="GNK40"/>
      <c r="GNL40"/>
      <c r="GNM40"/>
      <c r="GNN40"/>
      <c r="GNO40"/>
      <c r="GNP40"/>
      <c r="GNQ40"/>
      <c r="GNR40"/>
      <c r="GNS40"/>
      <c r="GNT40"/>
      <c r="GNU40"/>
      <c r="GNV40"/>
      <c r="GNW40"/>
      <c r="GNX40"/>
      <c r="GNY40"/>
      <c r="GNZ40"/>
      <c r="GOA40"/>
      <c r="GOB40"/>
      <c r="GOC40"/>
      <c r="GOD40"/>
      <c r="GOE40"/>
      <c r="GOF40"/>
      <c r="GOG40"/>
      <c r="GOH40"/>
      <c r="GOI40"/>
      <c r="GOJ40"/>
      <c r="GOK40"/>
      <c r="GOL40"/>
      <c r="GOM40"/>
      <c r="GON40"/>
      <c r="GOO40"/>
      <c r="GOP40"/>
      <c r="GOQ40"/>
      <c r="GOR40"/>
      <c r="GOS40"/>
      <c r="GOT40"/>
      <c r="GOU40"/>
      <c r="GOV40"/>
      <c r="GOW40"/>
      <c r="GOX40"/>
      <c r="GOY40"/>
      <c r="GOZ40"/>
      <c r="GPA40"/>
      <c r="GPB40"/>
      <c r="GPC40"/>
      <c r="GPD40"/>
      <c r="GPE40"/>
      <c r="GPF40"/>
      <c r="GPG40"/>
      <c r="GPH40"/>
      <c r="GPI40"/>
      <c r="GPJ40"/>
      <c r="GPK40"/>
      <c r="GPL40"/>
      <c r="GPM40"/>
      <c r="GPN40"/>
      <c r="GPO40"/>
      <c r="GPP40"/>
      <c r="GPQ40"/>
      <c r="GPR40"/>
      <c r="GPS40"/>
      <c r="GPT40"/>
      <c r="GPU40"/>
      <c r="GPV40"/>
      <c r="GPW40"/>
      <c r="GPX40"/>
      <c r="GPY40"/>
      <c r="GPZ40"/>
      <c r="GQA40"/>
      <c r="GQB40"/>
      <c r="GQC40"/>
      <c r="GQD40"/>
      <c r="GQE40"/>
      <c r="GQF40"/>
      <c r="GQG40"/>
      <c r="GQH40"/>
      <c r="GQI40"/>
      <c r="GQJ40"/>
      <c r="GQK40"/>
      <c r="GQL40"/>
      <c r="GQM40"/>
      <c r="GQN40"/>
      <c r="GQO40"/>
      <c r="GQP40"/>
      <c r="GQQ40"/>
      <c r="GQR40"/>
      <c r="GQS40"/>
      <c r="GQT40"/>
      <c r="GQU40"/>
      <c r="GQV40"/>
      <c r="GQW40"/>
      <c r="GQX40"/>
      <c r="GQY40"/>
      <c r="GQZ40"/>
      <c r="GRA40"/>
      <c r="GRB40"/>
      <c r="GRC40"/>
      <c r="GRD40"/>
      <c r="GRE40"/>
      <c r="GRF40"/>
      <c r="GRG40"/>
      <c r="GRH40"/>
      <c r="GRI40"/>
      <c r="GRJ40"/>
      <c r="GRK40"/>
      <c r="GRL40"/>
      <c r="GRM40"/>
      <c r="GRN40"/>
      <c r="GRO40"/>
      <c r="GRP40"/>
      <c r="GRQ40"/>
      <c r="GRR40"/>
      <c r="GRS40"/>
      <c r="GRT40"/>
      <c r="GRU40"/>
      <c r="GRV40"/>
      <c r="GRW40"/>
      <c r="GRX40"/>
      <c r="GRY40"/>
      <c r="GRZ40"/>
      <c r="GSA40"/>
      <c r="GSB40"/>
      <c r="GSC40"/>
      <c r="GSD40"/>
      <c r="GSE40"/>
      <c r="GSF40"/>
      <c r="GSG40"/>
      <c r="GSH40"/>
      <c r="GSI40"/>
      <c r="GSJ40"/>
      <c r="GSK40"/>
      <c r="GSL40"/>
      <c r="GSM40"/>
      <c r="GSN40"/>
      <c r="GSO40"/>
      <c r="GSP40"/>
      <c r="GSQ40"/>
      <c r="GSR40"/>
      <c r="GSS40"/>
      <c r="GST40"/>
      <c r="GSU40"/>
      <c r="GSV40"/>
      <c r="GSW40"/>
      <c r="GSX40"/>
      <c r="GSY40"/>
      <c r="GSZ40"/>
      <c r="GTA40"/>
      <c r="GTB40"/>
      <c r="GTC40"/>
      <c r="GTD40"/>
      <c r="GTE40"/>
      <c r="GTF40"/>
      <c r="GTG40"/>
      <c r="GTH40"/>
      <c r="GTI40"/>
      <c r="GTJ40"/>
      <c r="GTK40"/>
      <c r="GTL40"/>
      <c r="GTM40"/>
      <c r="GTN40"/>
      <c r="GTO40"/>
      <c r="GTP40"/>
      <c r="GTQ40"/>
      <c r="GTR40"/>
      <c r="GTS40"/>
      <c r="GTT40"/>
      <c r="GTU40"/>
      <c r="GTV40"/>
      <c r="GTW40"/>
      <c r="GTX40"/>
      <c r="GTY40"/>
      <c r="GTZ40"/>
      <c r="GUA40"/>
      <c r="GUB40"/>
      <c r="GUC40"/>
      <c r="GUD40"/>
      <c r="GUE40"/>
      <c r="GUF40"/>
      <c r="GUG40"/>
      <c r="GUH40"/>
      <c r="GUI40"/>
      <c r="GUJ40"/>
      <c r="GUK40"/>
      <c r="GUL40"/>
      <c r="GUM40"/>
      <c r="GUN40"/>
      <c r="GUO40"/>
      <c r="GUP40"/>
      <c r="GUQ40"/>
      <c r="GUR40"/>
      <c r="GUS40"/>
      <c r="GUT40"/>
      <c r="GUU40"/>
      <c r="GUV40"/>
      <c r="GUW40"/>
      <c r="GUX40"/>
      <c r="GUY40"/>
      <c r="GUZ40"/>
      <c r="GVA40"/>
      <c r="GVB40"/>
      <c r="GVC40"/>
      <c r="GVD40"/>
      <c r="GVE40"/>
      <c r="GVF40"/>
      <c r="GVG40"/>
      <c r="GVH40"/>
      <c r="GVI40"/>
      <c r="GVJ40"/>
      <c r="GVK40"/>
      <c r="GVL40"/>
      <c r="GVM40"/>
      <c r="GVN40"/>
      <c r="GVO40"/>
      <c r="GVP40"/>
      <c r="GVQ40"/>
      <c r="GVR40"/>
      <c r="GVS40"/>
      <c r="GVT40"/>
      <c r="GVU40"/>
      <c r="GVV40"/>
      <c r="GVW40"/>
      <c r="GVX40"/>
      <c r="GVY40"/>
      <c r="GVZ40"/>
      <c r="GWA40"/>
      <c r="GWB40"/>
      <c r="GWC40"/>
      <c r="GWD40"/>
      <c r="GWE40"/>
      <c r="GWF40"/>
      <c r="GWG40"/>
      <c r="GWH40"/>
      <c r="GWI40"/>
      <c r="GWJ40"/>
      <c r="GWK40"/>
      <c r="GWL40"/>
      <c r="GWM40"/>
      <c r="GWN40"/>
      <c r="GWO40"/>
      <c r="GWP40"/>
      <c r="GWQ40"/>
      <c r="GWR40"/>
      <c r="GWS40"/>
      <c r="GWT40"/>
      <c r="GWU40"/>
      <c r="GWV40"/>
      <c r="GWW40"/>
      <c r="GWX40"/>
      <c r="GWY40"/>
      <c r="GWZ40"/>
      <c r="GXA40"/>
      <c r="GXB40"/>
      <c r="GXC40"/>
      <c r="GXD40"/>
      <c r="GXE40"/>
      <c r="GXF40"/>
      <c r="GXG40"/>
      <c r="GXH40"/>
      <c r="GXI40"/>
      <c r="GXJ40"/>
      <c r="GXK40"/>
      <c r="GXL40"/>
      <c r="GXM40"/>
      <c r="GXN40"/>
      <c r="GXO40"/>
      <c r="GXP40"/>
      <c r="GXQ40"/>
      <c r="GXR40"/>
      <c r="GXS40"/>
      <c r="GXT40"/>
      <c r="GXU40"/>
      <c r="GXV40"/>
      <c r="GXW40"/>
      <c r="GXX40"/>
      <c r="GXY40"/>
      <c r="GXZ40"/>
      <c r="GYA40"/>
      <c r="GYB40"/>
      <c r="GYC40"/>
      <c r="GYD40"/>
      <c r="GYE40"/>
      <c r="GYF40"/>
      <c r="GYG40"/>
      <c r="GYH40"/>
      <c r="GYI40"/>
      <c r="GYJ40"/>
      <c r="GYK40"/>
      <c r="GYL40"/>
      <c r="GYM40"/>
      <c r="GYN40"/>
      <c r="GYO40"/>
      <c r="GYP40"/>
      <c r="GYQ40"/>
      <c r="GYR40"/>
      <c r="GYS40"/>
      <c r="GYT40"/>
      <c r="GYU40"/>
      <c r="GYV40"/>
      <c r="GYW40"/>
      <c r="GYX40"/>
      <c r="GYY40"/>
      <c r="GYZ40"/>
      <c r="GZA40"/>
      <c r="GZB40"/>
      <c r="GZC40"/>
      <c r="GZD40"/>
      <c r="GZE40"/>
      <c r="GZF40"/>
      <c r="GZG40"/>
      <c r="GZH40"/>
      <c r="GZI40"/>
      <c r="GZJ40"/>
      <c r="GZK40"/>
      <c r="GZL40"/>
      <c r="GZM40"/>
      <c r="GZN40"/>
      <c r="GZO40"/>
      <c r="GZP40"/>
      <c r="GZQ40"/>
      <c r="GZR40"/>
      <c r="GZS40"/>
      <c r="GZT40"/>
      <c r="GZU40"/>
      <c r="GZV40"/>
      <c r="GZW40"/>
      <c r="GZX40"/>
      <c r="GZY40"/>
      <c r="GZZ40"/>
      <c r="HAA40"/>
      <c r="HAB40"/>
      <c r="HAC40"/>
      <c r="HAD40"/>
      <c r="HAE40"/>
      <c r="HAF40"/>
      <c r="HAG40"/>
      <c r="HAH40"/>
      <c r="HAI40"/>
      <c r="HAJ40"/>
      <c r="HAK40"/>
      <c r="HAL40"/>
      <c r="HAM40"/>
      <c r="HAN40"/>
      <c r="HAO40"/>
      <c r="HAP40"/>
      <c r="HAQ40"/>
      <c r="HAR40"/>
      <c r="HAS40"/>
      <c r="HAT40"/>
      <c r="HAU40"/>
      <c r="HAV40"/>
      <c r="HAW40"/>
      <c r="HAX40"/>
      <c r="HAY40"/>
      <c r="HAZ40"/>
      <c r="HBA40"/>
      <c r="HBB40"/>
      <c r="HBC40"/>
      <c r="HBD40"/>
      <c r="HBE40"/>
      <c r="HBF40"/>
      <c r="HBG40"/>
      <c r="HBH40"/>
      <c r="HBI40"/>
      <c r="HBJ40"/>
      <c r="HBK40"/>
      <c r="HBL40"/>
      <c r="HBM40"/>
      <c r="HBN40"/>
      <c r="HBO40"/>
      <c r="HBP40"/>
      <c r="HBQ40"/>
      <c r="HBR40"/>
      <c r="HBS40"/>
      <c r="HBT40"/>
      <c r="HBU40"/>
      <c r="HBV40"/>
      <c r="HBW40"/>
      <c r="HBX40"/>
      <c r="HBY40"/>
      <c r="HBZ40"/>
      <c r="HCA40"/>
      <c r="HCB40"/>
      <c r="HCC40"/>
      <c r="HCD40"/>
      <c r="HCE40"/>
      <c r="HCF40"/>
      <c r="HCG40"/>
      <c r="HCH40"/>
      <c r="HCI40"/>
      <c r="HCJ40"/>
      <c r="HCK40"/>
      <c r="HCL40"/>
      <c r="HCM40"/>
      <c r="HCN40"/>
      <c r="HCO40"/>
      <c r="HCP40"/>
      <c r="HCQ40"/>
      <c r="HCR40"/>
      <c r="HCS40"/>
      <c r="HCT40"/>
      <c r="HCU40"/>
      <c r="HCV40"/>
      <c r="HCW40"/>
      <c r="HCX40"/>
      <c r="HCY40"/>
      <c r="HCZ40"/>
      <c r="HDA40"/>
      <c r="HDB40"/>
      <c r="HDC40"/>
      <c r="HDD40"/>
      <c r="HDE40"/>
      <c r="HDF40"/>
      <c r="HDG40"/>
      <c r="HDH40"/>
      <c r="HDI40"/>
      <c r="HDJ40"/>
      <c r="HDK40"/>
      <c r="HDL40"/>
      <c r="HDM40"/>
      <c r="HDN40"/>
      <c r="HDO40"/>
      <c r="HDP40"/>
      <c r="HDQ40"/>
      <c r="HDR40"/>
      <c r="HDS40"/>
      <c r="HDT40"/>
      <c r="HDU40"/>
      <c r="HDV40"/>
      <c r="HDW40"/>
      <c r="HDX40"/>
      <c r="HDY40"/>
      <c r="HDZ40"/>
      <c r="HEA40"/>
      <c r="HEB40"/>
      <c r="HEC40"/>
      <c r="HED40"/>
      <c r="HEE40"/>
      <c r="HEF40"/>
      <c r="HEG40"/>
      <c r="HEH40"/>
      <c r="HEI40"/>
      <c r="HEJ40"/>
      <c r="HEK40"/>
      <c r="HEL40"/>
      <c r="HEM40"/>
      <c r="HEN40"/>
      <c r="HEO40"/>
      <c r="HEP40"/>
      <c r="HEQ40"/>
      <c r="HER40"/>
      <c r="HES40"/>
      <c r="HET40"/>
      <c r="HEU40"/>
      <c r="HEV40"/>
      <c r="HEW40"/>
      <c r="HEX40"/>
      <c r="HEY40"/>
      <c r="HEZ40"/>
      <c r="HFA40"/>
      <c r="HFB40"/>
      <c r="HFC40"/>
      <c r="HFD40"/>
      <c r="HFE40"/>
      <c r="HFF40"/>
      <c r="HFG40"/>
      <c r="HFH40"/>
      <c r="HFI40"/>
      <c r="HFJ40"/>
      <c r="HFK40"/>
      <c r="HFL40"/>
      <c r="HFM40"/>
      <c r="HFN40"/>
      <c r="HFO40"/>
      <c r="HFP40"/>
      <c r="HFQ40"/>
      <c r="HFR40"/>
      <c r="HFS40"/>
      <c r="HFT40"/>
      <c r="HFU40"/>
      <c r="HFV40"/>
      <c r="HFW40"/>
      <c r="HFX40"/>
      <c r="HFY40"/>
      <c r="HFZ40"/>
      <c r="HGA40"/>
      <c r="HGB40"/>
      <c r="HGC40"/>
      <c r="HGD40"/>
      <c r="HGE40"/>
      <c r="HGF40"/>
      <c r="HGG40"/>
      <c r="HGH40"/>
      <c r="HGI40"/>
      <c r="HGJ40"/>
      <c r="HGK40"/>
      <c r="HGL40"/>
      <c r="HGM40"/>
      <c r="HGN40"/>
      <c r="HGO40"/>
      <c r="HGP40"/>
      <c r="HGQ40"/>
      <c r="HGR40"/>
      <c r="HGS40"/>
      <c r="HGT40"/>
      <c r="HGU40"/>
      <c r="HGV40"/>
      <c r="HGW40"/>
      <c r="HGX40"/>
      <c r="HGY40"/>
      <c r="HGZ40"/>
      <c r="HHA40"/>
      <c r="HHB40"/>
      <c r="HHC40"/>
      <c r="HHD40"/>
      <c r="HHE40"/>
      <c r="HHF40"/>
      <c r="HHG40"/>
      <c r="HHH40"/>
      <c r="HHI40"/>
      <c r="HHJ40"/>
      <c r="HHK40"/>
      <c r="HHL40"/>
      <c r="HHM40"/>
      <c r="HHN40"/>
      <c r="HHO40"/>
      <c r="HHP40"/>
      <c r="HHQ40"/>
      <c r="HHR40"/>
      <c r="HHS40"/>
      <c r="HHT40"/>
      <c r="HHU40"/>
      <c r="HHV40"/>
      <c r="HHW40"/>
      <c r="HHX40"/>
      <c r="HHY40"/>
      <c r="HHZ40"/>
      <c r="HIA40"/>
      <c r="HIB40"/>
      <c r="HIC40"/>
      <c r="HID40"/>
      <c r="HIE40"/>
      <c r="HIF40"/>
      <c r="HIG40"/>
      <c r="HIH40"/>
      <c r="HII40"/>
      <c r="HIJ40"/>
      <c r="HIK40"/>
      <c r="HIL40"/>
      <c r="HIM40"/>
      <c r="HIN40"/>
      <c r="HIO40"/>
      <c r="HIP40"/>
      <c r="HIQ40"/>
      <c r="HIR40"/>
      <c r="HIS40"/>
      <c r="HIT40"/>
      <c r="HIU40"/>
      <c r="HIV40"/>
      <c r="HIW40"/>
      <c r="HIX40"/>
      <c r="HIY40"/>
      <c r="HIZ40"/>
      <c r="HJA40"/>
      <c r="HJB40"/>
      <c r="HJC40"/>
      <c r="HJD40"/>
      <c r="HJE40"/>
      <c r="HJF40"/>
      <c r="HJG40"/>
      <c r="HJH40"/>
      <c r="HJI40"/>
      <c r="HJJ40"/>
      <c r="HJK40"/>
      <c r="HJL40"/>
      <c r="HJM40"/>
      <c r="HJN40"/>
      <c r="HJO40"/>
      <c r="HJP40"/>
      <c r="HJQ40"/>
      <c r="HJR40"/>
      <c r="HJS40"/>
      <c r="HJT40"/>
    </row>
    <row r="41" spans="1:5688" x14ac:dyDescent="0.45">
      <c r="A41"/>
      <c r="B41"/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  <c r="AMK41"/>
      <c r="AML41"/>
      <c r="AMM41"/>
      <c r="AMN41"/>
      <c r="AMO41"/>
      <c r="AMP41"/>
      <c r="AMQ41"/>
      <c r="AMR41"/>
      <c r="AMS41"/>
      <c r="AMT41"/>
      <c r="AMU41"/>
      <c r="AMV41"/>
      <c r="AMW41"/>
      <c r="AMX41"/>
      <c r="AMY41"/>
      <c r="AMZ41"/>
      <c r="ANA41"/>
      <c r="ANB41"/>
      <c r="ANC41"/>
      <c r="AND41"/>
      <c r="ANE41"/>
      <c r="ANF41"/>
      <c r="ANG41"/>
      <c r="ANH41"/>
      <c r="ANI41"/>
      <c r="ANJ41"/>
      <c r="ANK41"/>
      <c r="ANL41"/>
      <c r="ANM41"/>
      <c r="ANN41"/>
      <c r="ANO41"/>
      <c r="ANP41"/>
      <c r="ANQ41"/>
      <c r="ANR41"/>
      <c r="ANS41"/>
      <c r="ANT41"/>
      <c r="ANU41"/>
      <c r="ANV41"/>
      <c r="ANW41"/>
      <c r="ANX41"/>
      <c r="ANY41"/>
      <c r="ANZ41"/>
      <c r="AOA41"/>
      <c r="AOB41"/>
      <c r="AOC41"/>
      <c r="AOD41"/>
      <c r="AOE41"/>
      <c r="AOF41"/>
      <c r="AOG41"/>
      <c r="AOH41"/>
      <c r="AOI41"/>
      <c r="AOJ41"/>
      <c r="AOK41"/>
      <c r="AOL41"/>
      <c r="AOM41"/>
      <c r="AON41"/>
      <c r="AOO41"/>
      <c r="AOP41"/>
      <c r="AOQ41"/>
      <c r="AOR41"/>
      <c r="AOS41"/>
      <c r="AOT41"/>
      <c r="AOU41"/>
      <c r="AOV41"/>
      <c r="AOW41"/>
      <c r="AOX41"/>
      <c r="AOY41"/>
      <c r="AOZ41"/>
      <c r="APA41"/>
      <c r="APB41"/>
      <c r="APC41"/>
      <c r="APD41"/>
      <c r="APE41"/>
      <c r="APF41"/>
      <c r="APG41"/>
      <c r="APH41"/>
      <c r="API41"/>
      <c r="APJ41"/>
      <c r="APK41"/>
      <c r="APL41"/>
      <c r="APM41"/>
      <c r="APN41"/>
      <c r="APO41"/>
      <c r="APP41"/>
      <c r="APQ41"/>
      <c r="APR41"/>
      <c r="APS41"/>
      <c r="APT41"/>
      <c r="APU41"/>
      <c r="APV41"/>
      <c r="APW41"/>
      <c r="APX41"/>
      <c r="APY41"/>
      <c r="APZ41"/>
      <c r="AQA41"/>
      <c r="AQB41"/>
      <c r="AQC41"/>
      <c r="AQD41"/>
      <c r="AQE41"/>
      <c r="AQF41"/>
      <c r="AQG41"/>
      <c r="AQH41"/>
      <c r="AQI41"/>
      <c r="AQJ41"/>
      <c r="AQK41"/>
      <c r="AQL41"/>
      <c r="AQM41"/>
      <c r="AQN41"/>
      <c r="AQO41"/>
      <c r="AQP41"/>
      <c r="AQQ41"/>
      <c r="AQR41"/>
      <c r="AQS41"/>
      <c r="AQT41"/>
      <c r="AQU41"/>
      <c r="AQV41"/>
      <c r="AQW41"/>
      <c r="AQX41"/>
      <c r="AQY41"/>
      <c r="AQZ41"/>
      <c r="ARA41"/>
      <c r="ARB41"/>
      <c r="ARC41"/>
      <c r="ARD41"/>
      <c r="ARE41"/>
      <c r="ARF41"/>
      <c r="ARG41"/>
      <c r="ARH41"/>
      <c r="ARI41"/>
      <c r="ARJ41"/>
      <c r="ARK41"/>
      <c r="ARL41"/>
      <c r="ARM41"/>
      <c r="ARN41"/>
      <c r="ARO41"/>
      <c r="ARP41"/>
      <c r="ARQ41"/>
      <c r="ARR41"/>
      <c r="ARS41"/>
      <c r="ART41"/>
      <c r="ARU41"/>
      <c r="ARV41"/>
      <c r="ARW41"/>
      <c r="ARX41"/>
      <c r="ARY41"/>
      <c r="ARZ41"/>
      <c r="ASA41"/>
      <c r="ASB41"/>
      <c r="ASC41"/>
      <c r="ASD41"/>
      <c r="ASE41"/>
      <c r="ASF41"/>
      <c r="ASG41"/>
      <c r="ASH41"/>
      <c r="ASI41"/>
      <c r="ASJ41"/>
      <c r="ASK41"/>
      <c r="ASL41"/>
      <c r="ASM41"/>
      <c r="ASN41"/>
      <c r="ASO41"/>
      <c r="ASP41"/>
      <c r="ASQ41"/>
      <c r="ASR41"/>
      <c r="ASS41"/>
      <c r="AST41"/>
      <c r="ASU41"/>
      <c r="ASV41"/>
      <c r="ASW41"/>
      <c r="ASX41"/>
      <c r="ASY41"/>
      <c r="ASZ41"/>
      <c r="ATA41"/>
      <c r="ATB41"/>
      <c r="ATC41"/>
      <c r="ATD41"/>
      <c r="ATE41"/>
      <c r="ATF41"/>
      <c r="ATG41"/>
      <c r="ATH41"/>
      <c r="ATI41"/>
      <c r="ATJ41"/>
      <c r="ATK41"/>
      <c r="ATL41"/>
      <c r="ATM41"/>
      <c r="ATN41"/>
      <c r="ATO41"/>
      <c r="ATP41"/>
      <c r="ATQ41"/>
      <c r="ATR41"/>
      <c r="ATS41"/>
      <c r="ATT41"/>
      <c r="ATU41"/>
      <c r="ATV41"/>
      <c r="ATW41"/>
      <c r="ATX41"/>
      <c r="ATY41"/>
      <c r="ATZ41"/>
      <c r="AUA41"/>
      <c r="AUB41"/>
      <c r="AUC41"/>
      <c r="AUD41"/>
      <c r="AUE41"/>
      <c r="AUF41"/>
      <c r="AUG41"/>
      <c r="AUH41"/>
      <c r="AUI41"/>
      <c r="AUJ41"/>
      <c r="AUK41"/>
      <c r="AUL41"/>
      <c r="AUM41"/>
      <c r="AUN41"/>
      <c r="AUO41"/>
      <c r="AUP41"/>
      <c r="AUQ41"/>
      <c r="AUR41"/>
      <c r="AUS41"/>
      <c r="AUT41"/>
      <c r="AUU41"/>
      <c r="AUV41"/>
      <c r="AUW41"/>
      <c r="AUX41"/>
      <c r="AUY41"/>
      <c r="AUZ41"/>
      <c r="AVA41"/>
      <c r="AVB41"/>
      <c r="AVC41"/>
      <c r="AVD41"/>
      <c r="AVE41"/>
      <c r="AVF41"/>
      <c r="AVG41"/>
      <c r="AVH41"/>
      <c r="AVI41"/>
      <c r="AVJ41"/>
      <c r="AVK41"/>
      <c r="AVL41"/>
      <c r="AVM41"/>
      <c r="AVN41"/>
      <c r="AVO41"/>
      <c r="AVP41"/>
      <c r="AVQ41"/>
      <c r="AVR41"/>
      <c r="AVS41"/>
      <c r="AVT41"/>
      <c r="AVU41"/>
      <c r="AVV41"/>
      <c r="AVW41"/>
      <c r="AVX41"/>
      <c r="AVY41"/>
      <c r="AVZ41"/>
      <c r="AWA41"/>
      <c r="AWB41"/>
      <c r="AWC41"/>
      <c r="AWD41"/>
      <c r="AWE41"/>
      <c r="AWF41"/>
      <c r="AWG41"/>
      <c r="AWH41"/>
      <c r="AWI41"/>
      <c r="AWJ41"/>
      <c r="AWK41"/>
      <c r="AWL41"/>
      <c r="AWM41"/>
      <c r="AWN41"/>
      <c r="AWO41"/>
      <c r="AWP41"/>
      <c r="AWQ41"/>
      <c r="AWR41"/>
      <c r="AWS41"/>
      <c r="AWT41"/>
      <c r="AWU41"/>
      <c r="AWV41"/>
      <c r="AWW41"/>
      <c r="AWX41"/>
      <c r="AWY41"/>
      <c r="AWZ41"/>
      <c r="AXA41"/>
      <c r="AXB41"/>
      <c r="AXC41"/>
      <c r="AXD41"/>
      <c r="AXE41"/>
      <c r="AXF41"/>
      <c r="AXG41"/>
      <c r="AXH41"/>
      <c r="AXI41"/>
      <c r="AXJ41"/>
      <c r="AXK41"/>
      <c r="AXL41"/>
      <c r="AXM41"/>
      <c r="AXN41"/>
      <c r="AXO41"/>
      <c r="AXP41"/>
      <c r="AXQ41"/>
      <c r="AXR41"/>
      <c r="AXS41"/>
      <c r="AXT41"/>
      <c r="AXU41"/>
      <c r="AXV41"/>
      <c r="AXW41"/>
      <c r="AXX41"/>
      <c r="AXY41"/>
      <c r="AXZ41"/>
      <c r="AYA41"/>
      <c r="AYB41"/>
      <c r="AYC41"/>
      <c r="AYD41"/>
      <c r="AYE41"/>
      <c r="AYF41"/>
      <c r="AYG41"/>
      <c r="AYH41"/>
      <c r="AYI41"/>
      <c r="AYJ41"/>
      <c r="AYK41"/>
      <c r="AYL41"/>
      <c r="AYM41"/>
      <c r="AYN41"/>
      <c r="AYO41"/>
      <c r="AYP41"/>
      <c r="AYQ41"/>
      <c r="AYR41"/>
      <c r="AYS41"/>
      <c r="AYT41"/>
      <c r="AYU41"/>
      <c r="AYV41"/>
      <c r="AYW41"/>
      <c r="AYX41"/>
      <c r="AYY41"/>
      <c r="AYZ41"/>
      <c r="AZA41"/>
      <c r="AZB41"/>
      <c r="AZC41"/>
      <c r="AZD41"/>
      <c r="AZE41"/>
      <c r="AZF41"/>
      <c r="AZG41"/>
      <c r="AZH41"/>
      <c r="AZI41"/>
      <c r="AZJ41"/>
      <c r="AZK41"/>
      <c r="AZL41"/>
      <c r="AZM41"/>
      <c r="AZN41"/>
      <c r="AZO41"/>
      <c r="AZP41"/>
      <c r="AZQ41"/>
      <c r="AZR41"/>
      <c r="AZS41"/>
      <c r="AZT41"/>
      <c r="AZU41"/>
      <c r="AZV41"/>
      <c r="AZW41"/>
      <c r="AZX41"/>
      <c r="AZY41"/>
      <c r="AZZ41"/>
      <c r="BAA41"/>
      <c r="BAB41"/>
      <c r="BAC41"/>
      <c r="BAD41"/>
      <c r="BAE41"/>
      <c r="BAF41"/>
      <c r="BAG41"/>
      <c r="BAH41"/>
      <c r="BAI41"/>
      <c r="BAJ41"/>
      <c r="BAK41"/>
      <c r="BAL41"/>
      <c r="BAM41"/>
      <c r="BAN41"/>
      <c r="BAO41"/>
      <c r="BAP41"/>
      <c r="BAQ41"/>
      <c r="BAR41"/>
      <c r="BAS41"/>
      <c r="BAT41"/>
      <c r="BAU41"/>
      <c r="BAV41"/>
      <c r="BAW41"/>
      <c r="BAX41"/>
      <c r="BAY41"/>
      <c r="BAZ41"/>
      <c r="BBA41"/>
      <c r="BBB41"/>
      <c r="BBC41"/>
      <c r="BBD41"/>
      <c r="BBE41"/>
      <c r="BBF41"/>
      <c r="BBG41"/>
      <c r="BBH41"/>
      <c r="BBI41"/>
      <c r="BBJ41"/>
      <c r="BBK41"/>
      <c r="BBL41"/>
      <c r="BBM41"/>
      <c r="BBN41"/>
      <c r="BBO41"/>
      <c r="BBP41"/>
      <c r="BBQ41"/>
      <c r="BBR41"/>
      <c r="BBS41"/>
      <c r="BBT41"/>
      <c r="BBU41"/>
      <c r="BBV41"/>
      <c r="BBW41"/>
      <c r="BBX41"/>
      <c r="BBY41"/>
      <c r="BBZ41"/>
      <c r="BCA41"/>
      <c r="BCB41"/>
      <c r="BCC41"/>
      <c r="BCD41"/>
      <c r="BCE41"/>
      <c r="BCF41"/>
      <c r="BCG41"/>
      <c r="BCH41"/>
      <c r="BCI41"/>
      <c r="BCJ41"/>
      <c r="BCK41"/>
      <c r="BCL41"/>
      <c r="BCM41"/>
      <c r="BCN41"/>
      <c r="BCO41"/>
      <c r="BCP41"/>
      <c r="BCQ41"/>
      <c r="BCR41"/>
      <c r="BCS41"/>
      <c r="BCT41"/>
      <c r="BCU41"/>
      <c r="BCV41"/>
      <c r="BCW41"/>
      <c r="BCX41"/>
      <c r="BCY41"/>
      <c r="BCZ41"/>
      <c r="BDA41"/>
      <c r="BDB41"/>
      <c r="BDC41"/>
      <c r="BDD41"/>
      <c r="BDE41"/>
      <c r="BDF41"/>
      <c r="BDG41"/>
      <c r="BDH41"/>
      <c r="BDI41"/>
      <c r="BDJ41"/>
      <c r="BDK41"/>
      <c r="BDL41"/>
      <c r="BDM41"/>
      <c r="BDN41"/>
      <c r="BDO41"/>
      <c r="BDP41"/>
      <c r="BDQ41"/>
      <c r="BDR41"/>
      <c r="BDS41"/>
      <c r="BDT41"/>
      <c r="BDU41"/>
      <c r="BDV41"/>
      <c r="BDW41"/>
      <c r="BDX41"/>
      <c r="BDY41"/>
      <c r="BDZ41"/>
      <c r="BEA41"/>
      <c r="BEB41"/>
      <c r="BEC41"/>
      <c r="BED41"/>
      <c r="BEE41"/>
      <c r="BEF41"/>
      <c r="BEG41"/>
      <c r="BEH41"/>
      <c r="BEI41"/>
      <c r="BEJ41"/>
      <c r="BEK41"/>
      <c r="BEL41"/>
      <c r="BEM41"/>
      <c r="BEN41"/>
      <c r="BEO41"/>
      <c r="BEP41"/>
      <c r="BEQ41"/>
      <c r="BER41"/>
      <c r="BES41"/>
      <c r="BET41"/>
      <c r="BEU41"/>
      <c r="BEV41"/>
      <c r="BEW41"/>
      <c r="BEX41"/>
      <c r="BEY41"/>
      <c r="BEZ41"/>
      <c r="BFA41"/>
      <c r="BFB41"/>
      <c r="BFC41"/>
      <c r="BFD41"/>
      <c r="BFE41"/>
      <c r="BFF41"/>
      <c r="BFG41"/>
      <c r="BFH41"/>
      <c r="BFI41"/>
      <c r="BFJ41"/>
      <c r="BFK41"/>
      <c r="BFL41"/>
      <c r="BFM41"/>
      <c r="BFN41"/>
      <c r="BFO41"/>
      <c r="BFP41"/>
      <c r="BFQ41"/>
      <c r="BFR41"/>
      <c r="BFS41"/>
      <c r="BFT41"/>
      <c r="BFU41"/>
      <c r="BFV41"/>
      <c r="BFW41"/>
      <c r="BFX41"/>
      <c r="BFY41"/>
      <c r="BFZ41"/>
      <c r="BGA41"/>
      <c r="BGB41"/>
      <c r="BGC41"/>
      <c r="BGD41"/>
      <c r="BGE41"/>
      <c r="BGF41"/>
      <c r="BGG41"/>
      <c r="BGH41"/>
      <c r="BGI41"/>
      <c r="BGJ41"/>
      <c r="BGK41"/>
      <c r="BGL41"/>
      <c r="BGM41"/>
      <c r="BGN41"/>
      <c r="BGO41"/>
      <c r="BGP41"/>
      <c r="BGQ41"/>
      <c r="BGR41"/>
      <c r="BGS41"/>
      <c r="BGT41"/>
      <c r="BGU41"/>
      <c r="BGV41"/>
      <c r="BGW41"/>
      <c r="BGX41"/>
      <c r="BGY41"/>
      <c r="BGZ41"/>
      <c r="BHA41"/>
      <c r="BHB41"/>
      <c r="BHC41"/>
      <c r="BHD41"/>
      <c r="BHE41"/>
      <c r="BHF41"/>
      <c r="BHG41"/>
      <c r="BHH41"/>
      <c r="BHI41"/>
      <c r="BHJ41"/>
      <c r="BHK41"/>
      <c r="BHL41"/>
      <c r="BHM41"/>
      <c r="BHN41"/>
      <c r="BHO41"/>
      <c r="BHP41"/>
      <c r="BHQ41"/>
      <c r="BHR41"/>
      <c r="BHS41"/>
      <c r="BHT41"/>
      <c r="BHU41"/>
      <c r="BHV41"/>
      <c r="BHW41"/>
      <c r="BHX41"/>
      <c r="BHY41"/>
      <c r="BHZ41"/>
      <c r="BIA41"/>
      <c r="BIB41"/>
      <c r="BIC41"/>
      <c r="BID41"/>
      <c r="BIE41"/>
      <c r="BIF41"/>
      <c r="BIG41"/>
      <c r="BIH41"/>
      <c r="BII41"/>
      <c r="BIJ41"/>
      <c r="BIK41"/>
      <c r="BIL41"/>
      <c r="BIM41"/>
      <c r="BIN41"/>
      <c r="BIO41"/>
      <c r="BIP41"/>
      <c r="BIQ41"/>
      <c r="BIR41"/>
      <c r="BIS41"/>
      <c r="BIT41"/>
      <c r="BIU41"/>
      <c r="BIV41"/>
      <c r="BIW41"/>
      <c r="BIX41"/>
      <c r="BIY41"/>
      <c r="BIZ41"/>
      <c r="BJA41"/>
      <c r="BJB41"/>
      <c r="BJC41"/>
      <c r="BJD41"/>
      <c r="BJE41"/>
      <c r="BJF41"/>
      <c r="BJG41"/>
      <c r="BJH41"/>
      <c r="BJI41"/>
      <c r="BJJ41"/>
      <c r="BJK41"/>
      <c r="BJL41"/>
      <c r="BJM41"/>
      <c r="BJN41"/>
      <c r="BJO41"/>
      <c r="BJP41"/>
      <c r="BJQ41"/>
      <c r="BJR41"/>
      <c r="BJS41"/>
      <c r="BJT41"/>
      <c r="BJU41"/>
      <c r="BJV41"/>
      <c r="BJW41"/>
      <c r="BJX41"/>
      <c r="BJY41"/>
      <c r="BJZ41"/>
      <c r="BKA41"/>
      <c r="BKB41"/>
      <c r="BKC41"/>
      <c r="BKD41"/>
      <c r="BKE41"/>
      <c r="BKF41"/>
      <c r="BKG41"/>
      <c r="BKH41"/>
      <c r="BKI41"/>
      <c r="BKJ41"/>
      <c r="BKK41"/>
      <c r="BKL41"/>
      <c r="BKM41"/>
      <c r="BKN41"/>
      <c r="BKO41"/>
      <c r="BKP41"/>
      <c r="BKQ41"/>
      <c r="BKR41"/>
      <c r="BKS41"/>
      <c r="BKT41"/>
      <c r="BKU41"/>
      <c r="BKV41"/>
      <c r="BKW41"/>
      <c r="BKX41"/>
      <c r="BKY41"/>
      <c r="BKZ41"/>
      <c r="BLA41"/>
      <c r="BLB41"/>
      <c r="BLC41"/>
      <c r="BLD41"/>
      <c r="BLE41"/>
      <c r="BLF41"/>
      <c r="BLG41"/>
      <c r="BLH41"/>
      <c r="BLI41"/>
      <c r="BLJ41"/>
      <c r="BLK41"/>
      <c r="BLL41"/>
      <c r="BLM41"/>
      <c r="BLN41"/>
      <c r="BLO41"/>
      <c r="BLP41"/>
      <c r="BLQ41"/>
      <c r="BLR41"/>
      <c r="BLS41"/>
      <c r="BLT41"/>
      <c r="BLU41"/>
      <c r="BLV41"/>
      <c r="BLW41"/>
      <c r="BLX41"/>
      <c r="BLY41"/>
      <c r="BLZ41"/>
      <c r="BMA41"/>
      <c r="BMB41"/>
      <c r="BMC41"/>
      <c r="BMD41"/>
      <c r="BME41"/>
      <c r="BMF41"/>
      <c r="BMG41"/>
      <c r="BMH41"/>
      <c r="BMI41"/>
      <c r="BMJ41"/>
      <c r="BMK41"/>
      <c r="BML41"/>
      <c r="BMM41"/>
      <c r="BMN41"/>
      <c r="BMO41"/>
      <c r="BMP41"/>
      <c r="BMQ41"/>
      <c r="BMR41"/>
      <c r="BMS41"/>
      <c r="BMT41"/>
      <c r="BMU41"/>
      <c r="BMV41"/>
      <c r="BMW41"/>
      <c r="BMX41"/>
      <c r="BMY41"/>
      <c r="BMZ41"/>
      <c r="BNA41"/>
      <c r="BNB41"/>
      <c r="BNC41"/>
      <c r="BND41"/>
      <c r="BNE41"/>
      <c r="BNF41"/>
      <c r="BNG41"/>
      <c r="BNH41"/>
      <c r="BNI41"/>
      <c r="BNJ41"/>
      <c r="BNK41"/>
      <c r="BNL41"/>
      <c r="BNM41"/>
      <c r="BNN41"/>
      <c r="BNO41"/>
      <c r="BNP41"/>
      <c r="BNQ41"/>
      <c r="BNR41"/>
      <c r="BNS41"/>
      <c r="BNT41"/>
      <c r="BNU41"/>
      <c r="BNV41"/>
      <c r="BNW41"/>
      <c r="BNX41"/>
      <c r="BNY41"/>
      <c r="BNZ41"/>
      <c r="BOA41"/>
      <c r="BOB41"/>
      <c r="BOC41"/>
      <c r="BOD41"/>
      <c r="BOE41"/>
      <c r="BOF41"/>
      <c r="BOG41"/>
      <c r="BOH41"/>
      <c r="BOI41"/>
      <c r="BOJ41"/>
      <c r="BOK41"/>
      <c r="BOL41"/>
      <c r="BOM41"/>
      <c r="BON41"/>
      <c r="BOO41"/>
      <c r="BOP41"/>
      <c r="BOQ41"/>
      <c r="BOR41"/>
      <c r="BOS41"/>
      <c r="BOT41"/>
      <c r="BOU41"/>
      <c r="BOV41"/>
      <c r="BOW41"/>
      <c r="BOX41"/>
      <c r="BOY41"/>
      <c r="BOZ41"/>
      <c r="BPA41"/>
      <c r="BPB41"/>
      <c r="BPC41"/>
      <c r="BPD41"/>
      <c r="BPE41"/>
      <c r="BPF41"/>
      <c r="BPG41"/>
      <c r="BPH41"/>
      <c r="BPI41"/>
      <c r="BPJ41"/>
      <c r="BPK41"/>
      <c r="BPL41"/>
      <c r="BPM41"/>
      <c r="BPN41"/>
      <c r="BPO41"/>
      <c r="BPP41"/>
      <c r="BPQ41"/>
      <c r="BPR41"/>
      <c r="BPS41"/>
      <c r="BPT41"/>
      <c r="BPU41"/>
      <c r="BPV41"/>
      <c r="BPW41"/>
      <c r="BPX41"/>
      <c r="BPY41"/>
      <c r="BPZ41"/>
      <c r="BQA41"/>
      <c r="BQB41"/>
      <c r="BQC41"/>
      <c r="BQD41"/>
      <c r="BQE41"/>
      <c r="BQF41"/>
      <c r="BQG41"/>
      <c r="BQH41"/>
      <c r="BQI41"/>
      <c r="BQJ41"/>
      <c r="BQK41"/>
      <c r="BQL41"/>
      <c r="BQM41"/>
      <c r="BQN41"/>
      <c r="BQO41"/>
      <c r="BQP41"/>
      <c r="BQQ41"/>
      <c r="BQR41"/>
      <c r="BQS41"/>
      <c r="BQT41"/>
      <c r="BQU41"/>
      <c r="BQV41"/>
      <c r="BQW41"/>
      <c r="BQX41"/>
      <c r="BQY41"/>
      <c r="BQZ41"/>
      <c r="BRA41"/>
      <c r="BRB41"/>
      <c r="BRC41"/>
      <c r="BRD41"/>
      <c r="BRE41"/>
      <c r="BRF41"/>
      <c r="BRG41"/>
      <c r="BRH41"/>
      <c r="BRI41"/>
      <c r="BRJ41"/>
      <c r="BRK41"/>
      <c r="BRL41"/>
      <c r="BRM41"/>
      <c r="BRN41"/>
      <c r="BRO41"/>
      <c r="BRP41"/>
      <c r="BRQ41"/>
      <c r="BRR41"/>
      <c r="BRS41"/>
      <c r="BRT41"/>
      <c r="BRU41"/>
      <c r="BRV41"/>
      <c r="BRW41"/>
      <c r="BRX41"/>
      <c r="BRY41"/>
      <c r="BRZ41"/>
      <c r="BSA41"/>
      <c r="BSB41"/>
      <c r="BSC41"/>
      <c r="BSD41"/>
      <c r="BSE41"/>
      <c r="BSF41"/>
      <c r="BSG41"/>
      <c r="BSH41"/>
      <c r="BSI41"/>
      <c r="BSJ41"/>
      <c r="BSK41"/>
      <c r="BSL41"/>
      <c r="BSM41"/>
      <c r="BSN41"/>
      <c r="BSO41"/>
      <c r="BSP41"/>
      <c r="BSQ41"/>
      <c r="BSR41"/>
      <c r="BSS41"/>
      <c r="BST41"/>
      <c r="BSU41"/>
      <c r="BSV41"/>
      <c r="BSW41"/>
      <c r="BSX41"/>
      <c r="BSY41"/>
      <c r="BSZ41"/>
      <c r="BTA41"/>
      <c r="BTB41"/>
      <c r="BTC41"/>
      <c r="BTD41"/>
      <c r="BTE41"/>
      <c r="BTF41"/>
      <c r="BTG41"/>
      <c r="BTH41"/>
      <c r="BTI41"/>
      <c r="BTJ41"/>
      <c r="BTK41"/>
      <c r="BTL41"/>
      <c r="BTM41"/>
      <c r="BTN41"/>
      <c r="BTO41"/>
      <c r="BTP41"/>
      <c r="BTQ41"/>
      <c r="BTR41"/>
      <c r="BTS41"/>
      <c r="BTT41"/>
      <c r="BTU41"/>
      <c r="BTV41"/>
      <c r="BTW41"/>
      <c r="BTX41"/>
      <c r="BTY41"/>
      <c r="BTZ41"/>
      <c r="BUA41"/>
      <c r="BUB41"/>
      <c r="BUC41"/>
      <c r="BUD41"/>
      <c r="BUE41"/>
      <c r="BUF41"/>
      <c r="BUG41"/>
      <c r="BUH41"/>
      <c r="BUI41"/>
      <c r="BUJ41"/>
      <c r="BUK41"/>
      <c r="BUL41"/>
      <c r="BUM41"/>
      <c r="BUN41"/>
      <c r="BUO41"/>
      <c r="BUP41"/>
      <c r="BUQ41"/>
      <c r="BUR41"/>
      <c r="BUS41"/>
      <c r="BUT41"/>
      <c r="BUU41"/>
      <c r="BUV41"/>
      <c r="BUW41"/>
      <c r="BUX41"/>
      <c r="BUY41"/>
      <c r="BUZ41"/>
      <c r="BVA41"/>
      <c r="BVB41"/>
      <c r="BVC41"/>
      <c r="BVD41"/>
      <c r="BVE41"/>
      <c r="BVF41"/>
      <c r="BVG41"/>
      <c r="BVH41"/>
      <c r="BVI41"/>
      <c r="BVJ41"/>
      <c r="BVK41"/>
      <c r="BVL41"/>
      <c r="BVM41"/>
      <c r="BVN41"/>
      <c r="BVO41"/>
      <c r="BVP41"/>
      <c r="BVQ41"/>
      <c r="BVR41"/>
      <c r="BVS41"/>
      <c r="BVT41"/>
      <c r="BVU41"/>
      <c r="BVV41"/>
      <c r="BVW41"/>
      <c r="BVX41"/>
      <c r="BVY41"/>
      <c r="BVZ41"/>
      <c r="BWA41"/>
      <c r="BWB41"/>
      <c r="BWC41"/>
      <c r="BWD41"/>
      <c r="BWE41"/>
      <c r="BWF41"/>
      <c r="BWG41"/>
      <c r="BWH41"/>
      <c r="BWI41"/>
      <c r="BWJ41"/>
      <c r="BWK41"/>
      <c r="BWL41"/>
      <c r="BWM41"/>
      <c r="BWN41"/>
      <c r="BWO41"/>
      <c r="BWP41"/>
      <c r="BWQ41"/>
      <c r="BWR41"/>
      <c r="BWS41"/>
      <c r="BWT41"/>
      <c r="BWU41"/>
      <c r="BWV41"/>
      <c r="BWW41"/>
      <c r="BWX41"/>
      <c r="BWY41"/>
      <c r="BWZ41"/>
      <c r="BXA41"/>
      <c r="BXB41"/>
      <c r="BXC41"/>
      <c r="BXD41"/>
      <c r="BXE41"/>
      <c r="BXF41"/>
      <c r="BXG41"/>
      <c r="BXH41"/>
      <c r="BXI41"/>
      <c r="BXJ41"/>
      <c r="BXK41"/>
      <c r="BXL41"/>
      <c r="BXM41"/>
      <c r="BXN41"/>
      <c r="BXO41"/>
      <c r="BXP41"/>
      <c r="BXQ41"/>
      <c r="BXR41"/>
      <c r="BXS41"/>
      <c r="BXT41"/>
      <c r="BXU41"/>
      <c r="BXV41"/>
      <c r="BXW41"/>
      <c r="BXX41"/>
      <c r="BXY41"/>
      <c r="BXZ41"/>
      <c r="BYA41"/>
      <c r="BYB41"/>
      <c r="BYC41"/>
      <c r="BYD41"/>
      <c r="BYE41"/>
      <c r="BYF41"/>
      <c r="BYG41"/>
      <c r="BYH41"/>
      <c r="BYI41"/>
      <c r="BYJ41"/>
      <c r="BYK41"/>
      <c r="BYL41"/>
      <c r="BYM41"/>
      <c r="BYN41"/>
      <c r="BYO41"/>
      <c r="BYP41"/>
      <c r="BYQ41"/>
      <c r="BYR41"/>
      <c r="BYS41"/>
      <c r="BYT41"/>
      <c r="BYU41"/>
      <c r="BYV41"/>
      <c r="BYW41"/>
      <c r="BYX41"/>
      <c r="BYY41"/>
      <c r="BYZ41"/>
      <c r="BZA41"/>
      <c r="BZB41"/>
      <c r="BZC41"/>
      <c r="BZD41"/>
      <c r="BZE41"/>
      <c r="BZF41"/>
      <c r="BZG41"/>
      <c r="BZH41"/>
      <c r="BZI41"/>
      <c r="BZJ41"/>
      <c r="BZK41"/>
      <c r="BZL41"/>
      <c r="BZM41"/>
      <c r="BZN41"/>
      <c r="BZO41"/>
      <c r="BZP41"/>
      <c r="BZQ41"/>
      <c r="BZR41"/>
      <c r="BZS41"/>
      <c r="BZT41"/>
      <c r="BZU41"/>
      <c r="BZV41"/>
      <c r="BZW41"/>
      <c r="BZX41"/>
      <c r="BZY41"/>
      <c r="BZZ41"/>
      <c r="CAA41"/>
      <c r="CAB41"/>
      <c r="CAC41"/>
      <c r="CAD41"/>
      <c r="CAE41"/>
      <c r="CAF41"/>
      <c r="CAG41"/>
      <c r="CAH41"/>
      <c r="CAI41"/>
      <c r="CAJ41"/>
      <c r="CAK41"/>
      <c r="CAL41"/>
      <c r="CAM41"/>
      <c r="CAN41"/>
      <c r="CAO41"/>
      <c r="CAP41"/>
      <c r="CAQ41"/>
      <c r="CAR41"/>
      <c r="CAS41"/>
      <c r="CAT41"/>
      <c r="CAU41"/>
      <c r="CAV41"/>
      <c r="CAW41"/>
      <c r="CAX41"/>
      <c r="CAY41"/>
      <c r="CAZ41"/>
      <c r="CBA41"/>
      <c r="CBB41"/>
      <c r="CBC41"/>
      <c r="CBD41"/>
      <c r="CBE41"/>
      <c r="CBF41"/>
      <c r="CBG41"/>
      <c r="CBH41"/>
      <c r="CBI41"/>
      <c r="CBJ41"/>
      <c r="CBK41"/>
      <c r="CBL41"/>
      <c r="CBM41"/>
      <c r="CBN41"/>
      <c r="CBO41"/>
      <c r="CBP41"/>
      <c r="CBQ41"/>
      <c r="CBR41"/>
      <c r="CBS41"/>
      <c r="CBT41"/>
      <c r="CBU41"/>
      <c r="CBV41"/>
      <c r="CBW41"/>
      <c r="CBX41"/>
      <c r="CBY41"/>
      <c r="CBZ41"/>
      <c r="CCA41"/>
      <c r="CCB41"/>
      <c r="CCC41"/>
      <c r="CCD41"/>
      <c r="CCE41"/>
      <c r="CCF41"/>
      <c r="CCG41"/>
      <c r="CCH41"/>
      <c r="CCI41"/>
      <c r="CCJ41"/>
      <c r="CCK41"/>
      <c r="CCL41"/>
      <c r="CCM41"/>
      <c r="CCN41"/>
      <c r="CCO41"/>
      <c r="CCP41"/>
      <c r="CCQ41"/>
      <c r="CCR41"/>
      <c r="CCS41"/>
      <c r="CCT41"/>
      <c r="CCU41"/>
      <c r="CCV41"/>
      <c r="CCW41"/>
      <c r="CCX41"/>
      <c r="CCY41"/>
      <c r="CCZ41"/>
      <c r="CDA41"/>
      <c r="CDB41"/>
      <c r="CDC41"/>
      <c r="CDD41"/>
      <c r="CDE41"/>
      <c r="CDF41"/>
      <c r="CDG41"/>
      <c r="CDH41"/>
      <c r="CDI41"/>
      <c r="CDJ41"/>
      <c r="CDK41"/>
      <c r="CDL41"/>
      <c r="CDM41"/>
      <c r="CDN41"/>
      <c r="CDO41"/>
      <c r="CDP41"/>
      <c r="CDQ41"/>
      <c r="CDR41"/>
      <c r="CDS41"/>
      <c r="CDT41"/>
      <c r="CDU41"/>
      <c r="CDV41"/>
      <c r="CDW41"/>
      <c r="CDX41"/>
      <c r="CDY41"/>
      <c r="CDZ41"/>
      <c r="CEA41"/>
      <c r="CEB41"/>
      <c r="CEC41"/>
      <c r="CED41"/>
      <c r="CEE41"/>
      <c r="CEF41"/>
      <c r="CEG41"/>
      <c r="CEH41"/>
      <c r="CEI41"/>
      <c r="CEJ41"/>
      <c r="CEK41"/>
      <c r="CEL41"/>
      <c r="CEM41"/>
      <c r="CEN41"/>
      <c r="CEO41"/>
      <c r="CEP41"/>
      <c r="CEQ41"/>
      <c r="CER41"/>
      <c r="CES41"/>
      <c r="CET41"/>
      <c r="CEU41"/>
      <c r="CEV41"/>
      <c r="CEW41"/>
      <c r="CEX41"/>
      <c r="CEY41"/>
      <c r="CEZ41"/>
      <c r="CFA41"/>
      <c r="CFB41"/>
      <c r="CFC41"/>
      <c r="CFD41"/>
      <c r="CFE41"/>
      <c r="CFF41"/>
      <c r="CFG41"/>
      <c r="CFH41"/>
      <c r="CFI41"/>
      <c r="CFJ41"/>
      <c r="CFK41"/>
      <c r="CFL41"/>
      <c r="CFM41"/>
      <c r="CFN41"/>
      <c r="CFO41"/>
      <c r="CFP41"/>
      <c r="CFQ41"/>
      <c r="CFR41"/>
      <c r="CFS41"/>
      <c r="CFT41"/>
      <c r="CFU41"/>
      <c r="CFV41"/>
      <c r="CFW41"/>
      <c r="CFX41"/>
      <c r="CFY41"/>
      <c r="CFZ41"/>
      <c r="CGA41"/>
      <c r="CGB41"/>
      <c r="CGC41"/>
      <c r="CGD41"/>
      <c r="CGE41"/>
      <c r="CGF41"/>
      <c r="CGG41"/>
      <c r="CGH41"/>
      <c r="CGI41"/>
      <c r="CGJ41"/>
      <c r="CGK41"/>
      <c r="CGL41"/>
      <c r="CGM41"/>
      <c r="CGN41"/>
      <c r="CGO41"/>
      <c r="CGP41"/>
      <c r="CGQ41"/>
      <c r="CGR41"/>
      <c r="CGS41"/>
      <c r="CGT41"/>
      <c r="CGU41"/>
      <c r="CGV41"/>
      <c r="CGW41"/>
      <c r="CGX41"/>
      <c r="CGY41"/>
      <c r="CGZ41"/>
      <c r="CHA41"/>
      <c r="CHB41"/>
      <c r="CHC41"/>
      <c r="CHD41"/>
      <c r="CHE41"/>
      <c r="CHF41"/>
      <c r="CHG41"/>
      <c r="CHH41"/>
      <c r="CHI41"/>
      <c r="CHJ41"/>
      <c r="CHK41"/>
      <c r="CHL41"/>
      <c r="CHM41"/>
      <c r="CHN41"/>
      <c r="CHO41"/>
      <c r="CHP41"/>
      <c r="CHQ41"/>
      <c r="CHR41"/>
      <c r="CHS41"/>
      <c r="CHT41"/>
      <c r="CHU41"/>
      <c r="CHV41"/>
      <c r="CHW41"/>
      <c r="CHX41"/>
      <c r="CHY41"/>
      <c r="CHZ41"/>
      <c r="CIA41"/>
      <c r="CIB41"/>
      <c r="CIC41"/>
      <c r="CID41"/>
      <c r="CIE41"/>
      <c r="CIF41"/>
      <c r="CIG41"/>
      <c r="CIH41"/>
      <c r="CII41"/>
      <c r="CIJ41"/>
      <c r="CIK41"/>
      <c r="CIL41"/>
      <c r="CIM41"/>
      <c r="CIN41"/>
      <c r="CIO41"/>
      <c r="CIP41"/>
      <c r="CIQ41"/>
      <c r="CIR41"/>
      <c r="CIS41"/>
      <c r="CIT41"/>
      <c r="CIU41"/>
      <c r="CIV41"/>
      <c r="CIW41"/>
      <c r="CIX41"/>
      <c r="CIY41"/>
      <c r="CIZ41"/>
      <c r="CJA41"/>
      <c r="CJB41"/>
      <c r="CJC41"/>
      <c r="CJD41"/>
      <c r="CJE41"/>
      <c r="CJF41"/>
      <c r="CJG41"/>
      <c r="CJH41"/>
      <c r="CJI41"/>
      <c r="CJJ41"/>
      <c r="CJK41"/>
      <c r="CJL41"/>
      <c r="CJM41"/>
      <c r="CJN41"/>
      <c r="CJO41"/>
      <c r="CJP41"/>
      <c r="CJQ41"/>
      <c r="CJR41"/>
      <c r="CJS41"/>
      <c r="CJT41"/>
      <c r="CJU41"/>
      <c r="CJV41"/>
      <c r="CJW41"/>
      <c r="CJX41"/>
      <c r="CJY41"/>
      <c r="CJZ41"/>
      <c r="CKA41"/>
      <c r="CKB41"/>
      <c r="CKC41"/>
      <c r="CKD41"/>
      <c r="CKE41"/>
      <c r="CKF41"/>
      <c r="CKG41"/>
      <c r="CKH41"/>
      <c r="CKI41"/>
      <c r="CKJ41"/>
      <c r="CKK41"/>
      <c r="CKL41"/>
      <c r="CKM41"/>
      <c r="CKN41"/>
      <c r="CKO41"/>
      <c r="CKP41"/>
      <c r="CKQ41"/>
      <c r="CKR41"/>
      <c r="CKS41"/>
      <c r="CKT41"/>
      <c r="CKU41"/>
      <c r="CKV41"/>
      <c r="CKW41"/>
      <c r="CKX41"/>
      <c r="CKY41"/>
      <c r="CKZ41"/>
      <c r="CLA41"/>
      <c r="CLB41"/>
      <c r="CLC41"/>
      <c r="CLD41"/>
      <c r="CLE41"/>
      <c r="CLF41"/>
      <c r="CLG41"/>
      <c r="CLH41"/>
      <c r="CLI41"/>
      <c r="CLJ41"/>
      <c r="CLK41"/>
      <c r="CLL41"/>
      <c r="CLM41"/>
      <c r="CLN41"/>
      <c r="CLO41"/>
      <c r="CLP41"/>
      <c r="CLQ41"/>
      <c r="CLR41"/>
      <c r="CLS41"/>
      <c r="CLT41"/>
      <c r="CLU41"/>
      <c r="CLV41"/>
      <c r="CLW41"/>
      <c r="CLX41"/>
      <c r="CLY41"/>
      <c r="CLZ41"/>
      <c r="CMA41"/>
      <c r="CMB41"/>
      <c r="CMC41"/>
      <c r="CMD41"/>
      <c r="CME41"/>
      <c r="CMF41"/>
      <c r="CMG41"/>
      <c r="CMH41"/>
      <c r="CMI41"/>
      <c r="CMJ41"/>
      <c r="CMK41"/>
      <c r="CML41"/>
      <c r="CMM41"/>
      <c r="CMN41"/>
      <c r="CMO41"/>
      <c r="CMP41"/>
      <c r="CMQ41"/>
      <c r="CMR41"/>
      <c r="CMS41"/>
      <c r="CMT41"/>
      <c r="CMU41"/>
      <c r="CMV41"/>
      <c r="CMW41"/>
      <c r="CMX41"/>
      <c r="CMY41"/>
      <c r="CMZ41"/>
      <c r="CNA41"/>
      <c r="CNB41"/>
      <c r="CNC41"/>
      <c r="CND41"/>
      <c r="CNE41"/>
      <c r="CNF41"/>
      <c r="CNG41"/>
      <c r="CNH41"/>
      <c r="CNI41"/>
      <c r="CNJ41"/>
      <c r="CNK41"/>
      <c r="CNL41"/>
      <c r="CNM41"/>
      <c r="CNN41"/>
      <c r="CNO41"/>
      <c r="CNP41"/>
      <c r="CNQ41"/>
      <c r="CNR41"/>
      <c r="CNS41"/>
      <c r="CNT41"/>
      <c r="CNU41"/>
      <c r="CNV41"/>
      <c r="CNW41"/>
      <c r="CNX41"/>
      <c r="CNY41"/>
      <c r="CNZ41"/>
      <c r="COA41"/>
      <c r="COB41"/>
      <c r="COC41"/>
      <c r="COD41"/>
      <c r="COE41"/>
      <c r="COF41"/>
      <c r="COG41"/>
      <c r="COH41"/>
      <c r="COI41"/>
      <c r="COJ41"/>
      <c r="COK41"/>
      <c r="COL41"/>
      <c r="COM41"/>
      <c r="CON41"/>
      <c r="COO41"/>
      <c r="COP41"/>
      <c r="COQ41"/>
      <c r="COR41"/>
      <c r="COS41"/>
      <c r="COT41"/>
      <c r="COU41"/>
      <c r="COV41"/>
      <c r="COW41"/>
      <c r="COX41"/>
      <c r="COY41"/>
      <c r="COZ41"/>
      <c r="CPA41"/>
      <c r="CPB41"/>
      <c r="CPC41"/>
      <c r="CPD41"/>
      <c r="CPE41"/>
      <c r="CPF41"/>
      <c r="CPG41"/>
      <c r="CPH41"/>
      <c r="CPI41"/>
      <c r="CPJ41"/>
      <c r="CPK41"/>
      <c r="CPL41"/>
      <c r="CPM41"/>
      <c r="CPN41"/>
      <c r="CPO41"/>
      <c r="CPP41"/>
      <c r="CPQ41"/>
      <c r="CPR41"/>
      <c r="CPS41"/>
      <c r="CPT41"/>
      <c r="CPU41"/>
      <c r="CPV41"/>
      <c r="CPW41"/>
      <c r="CPX41"/>
      <c r="CPY41"/>
      <c r="CPZ41"/>
      <c r="CQA41"/>
      <c r="CQB41"/>
      <c r="CQC41"/>
      <c r="CQD41"/>
      <c r="CQE41"/>
      <c r="CQF41"/>
      <c r="CQG41"/>
      <c r="CQH41"/>
      <c r="CQI41"/>
      <c r="CQJ41"/>
      <c r="CQK41"/>
      <c r="CQL41"/>
      <c r="CQM41"/>
      <c r="CQN41"/>
      <c r="CQO41"/>
      <c r="CQP41"/>
      <c r="CQQ41"/>
      <c r="CQR41"/>
      <c r="CQS41"/>
      <c r="CQT41"/>
      <c r="CQU41"/>
      <c r="CQV41"/>
      <c r="CQW41"/>
      <c r="CQX41"/>
      <c r="CQY41"/>
      <c r="CQZ41"/>
      <c r="CRA41"/>
      <c r="CRB41"/>
      <c r="CRC41"/>
      <c r="CRD41"/>
      <c r="CRE41"/>
      <c r="CRF41"/>
      <c r="CRG41"/>
      <c r="CRH41"/>
      <c r="CRI41"/>
      <c r="CRJ41"/>
      <c r="CRK41"/>
      <c r="CRL41"/>
      <c r="CRM41"/>
      <c r="CRN41"/>
      <c r="CRO41"/>
      <c r="CRP41"/>
      <c r="CRQ41"/>
      <c r="CRR41"/>
      <c r="CRS41"/>
      <c r="CRT41"/>
      <c r="CRU41"/>
      <c r="CRV41"/>
      <c r="CRW41"/>
      <c r="CRX41"/>
      <c r="CRY41"/>
      <c r="CRZ41"/>
      <c r="CSA41"/>
      <c r="CSB41"/>
      <c r="CSC41"/>
      <c r="CSD41"/>
      <c r="CSE41"/>
      <c r="CSF41"/>
      <c r="CSG41"/>
      <c r="CSH41"/>
      <c r="CSI41"/>
      <c r="CSJ41"/>
      <c r="CSK41"/>
      <c r="CSL41"/>
      <c r="CSM41"/>
      <c r="CSN41"/>
      <c r="CSO41"/>
      <c r="CSP41"/>
      <c r="CSQ41"/>
      <c r="CSR41"/>
      <c r="CSS41"/>
      <c r="CST41"/>
      <c r="CSU41"/>
      <c r="CSV41"/>
      <c r="CSW41"/>
      <c r="CSX41"/>
      <c r="CSY41"/>
      <c r="CSZ41"/>
      <c r="CTA41"/>
      <c r="CTB41"/>
      <c r="CTC41"/>
      <c r="CTD41"/>
      <c r="CTE41"/>
      <c r="CTF41"/>
      <c r="CTG41"/>
      <c r="CTH41"/>
      <c r="CTI41"/>
      <c r="CTJ41"/>
      <c r="CTK41"/>
      <c r="CTL41"/>
      <c r="CTM41"/>
      <c r="CTN41"/>
      <c r="CTO41"/>
      <c r="CTP41"/>
      <c r="CTQ41"/>
      <c r="CTR41"/>
      <c r="CTS41"/>
      <c r="CTT41"/>
      <c r="CTU41"/>
      <c r="CTV41"/>
      <c r="CTW41"/>
      <c r="CTX41"/>
      <c r="CTY41"/>
      <c r="CTZ41"/>
      <c r="CUA41"/>
      <c r="CUB41"/>
      <c r="CUC41"/>
      <c r="CUD41"/>
      <c r="CUE41"/>
      <c r="CUF41"/>
      <c r="CUG41"/>
      <c r="CUH41"/>
      <c r="CUI41"/>
      <c r="CUJ41"/>
      <c r="CUK41"/>
      <c r="CUL41"/>
      <c r="CUM41"/>
      <c r="CUN41"/>
      <c r="CUO41"/>
      <c r="CUP41"/>
      <c r="CUQ41"/>
      <c r="CUR41"/>
      <c r="CUS41"/>
      <c r="CUT41"/>
      <c r="CUU41"/>
      <c r="CUV41"/>
      <c r="CUW41"/>
      <c r="CUX41"/>
      <c r="CUY41"/>
      <c r="CUZ41"/>
      <c r="CVA41"/>
      <c r="CVB41"/>
      <c r="CVC41"/>
      <c r="CVD41"/>
      <c r="CVE41"/>
      <c r="CVF41"/>
      <c r="CVG41"/>
      <c r="CVH41"/>
      <c r="CVI41"/>
      <c r="CVJ41"/>
      <c r="CVK41"/>
      <c r="CVL41"/>
      <c r="CVM41"/>
      <c r="CVN41"/>
      <c r="CVO41"/>
      <c r="CVP41"/>
      <c r="CVQ41"/>
      <c r="CVR41"/>
      <c r="CVS41"/>
      <c r="CVT41"/>
      <c r="CVU41"/>
      <c r="CVV41"/>
      <c r="CVW41"/>
      <c r="CVX41"/>
      <c r="CVY41"/>
      <c r="CVZ41"/>
      <c r="CWA41"/>
      <c r="CWB41"/>
      <c r="CWC41"/>
      <c r="CWD41"/>
      <c r="CWE41"/>
      <c r="CWF41"/>
      <c r="CWG41"/>
      <c r="CWH41"/>
      <c r="CWI41"/>
      <c r="CWJ41"/>
      <c r="CWK41"/>
      <c r="CWL41"/>
      <c r="CWM41"/>
      <c r="CWN41"/>
      <c r="CWO41"/>
      <c r="CWP41"/>
      <c r="CWQ41"/>
      <c r="CWR41"/>
      <c r="CWS41"/>
      <c r="CWT41"/>
      <c r="CWU41"/>
      <c r="CWV41"/>
      <c r="CWW41"/>
      <c r="CWX41"/>
      <c r="CWY41"/>
      <c r="CWZ41"/>
      <c r="CXA41"/>
      <c r="CXB41"/>
      <c r="CXC41"/>
      <c r="CXD41"/>
      <c r="CXE41"/>
      <c r="CXF41"/>
      <c r="CXG41"/>
      <c r="CXH41"/>
      <c r="CXI41"/>
      <c r="CXJ41"/>
      <c r="CXK41"/>
      <c r="CXL41"/>
      <c r="CXM41"/>
      <c r="CXN41"/>
      <c r="CXO41"/>
      <c r="CXP41"/>
      <c r="CXQ41"/>
      <c r="CXR41"/>
      <c r="CXS41"/>
      <c r="CXT41"/>
      <c r="CXU41"/>
      <c r="CXV41"/>
      <c r="CXW41"/>
      <c r="CXX41"/>
      <c r="CXY41"/>
      <c r="CXZ41"/>
      <c r="CYA41"/>
      <c r="CYB41"/>
      <c r="CYC41"/>
      <c r="CYD41"/>
      <c r="CYE41"/>
      <c r="CYF41"/>
      <c r="CYG41"/>
      <c r="CYH41"/>
      <c r="CYI41"/>
      <c r="CYJ41"/>
      <c r="CYK41"/>
      <c r="CYL41"/>
      <c r="CYM41"/>
      <c r="CYN41"/>
      <c r="CYO41"/>
      <c r="CYP41"/>
      <c r="CYQ41"/>
      <c r="CYR41"/>
      <c r="CYS41"/>
      <c r="CYT41"/>
      <c r="CYU41"/>
      <c r="CYV41"/>
      <c r="CYW41"/>
      <c r="CYX41"/>
      <c r="CYY41"/>
      <c r="CYZ41"/>
      <c r="CZA41"/>
      <c r="CZB41"/>
      <c r="CZC41"/>
      <c r="CZD41"/>
      <c r="CZE41"/>
      <c r="CZF41"/>
      <c r="CZG41"/>
      <c r="CZH41"/>
      <c r="CZI41"/>
      <c r="CZJ41"/>
      <c r="CZK41"/>
      <c r="CZL41"/>
      <c r="CZM41"/>
      <c r="CZN41"/>
      <c r="CZO41"/>
      <c r="CZP41"/>
      <c r="CZQ41"/>
      <c r="CZR41"/>
      <c r="CZS41"/>
      <c r="CZT41"/>
      <c r="CZU41"/>
      <c r="CZV41"/>
      <c r="CZW41"/>
      <c r="CZX41"/>
      <c r="CZY41"/>
      <c r="CZZ41"/>
      <c r="DAA41"/>
      <c r="DAB41"/>
      <c r="DAC41"/>
      <c r="DAD41"/>
      <c r="DAE41"/>
      <c r="DAF41"/>
      <c r="DAG41"/>
      <c r="DAH41"/>
      <c r="DAI41"/>
      <c r="DAJ41"/>
      <c r="DAK41"/>
      <c r="DAL41"/>
      <c r="DAM41"/>
      <c r="DAN41"/>
      <c r="DAO41"/>
      <c r="DAP41"/>
      <c r="DAQ41"/>
      <c r="DAR41"/>
      <c r="DAS41"/>
      <c r="DAT41"/>
      <c r="DAU41"/>
      <c r="DAV41"/>
      <c r="DAW41"/>
      <c r="DAX41"/>
      <c r="DAY41"/>
      <c r="DAZ41"/>
      <c r="DBA41"/>
      <c r="DBB41"/>
      <c r="DBC41"/>
      <c r="DBD41"/>
      <c r="DBE41"/>
      <c r="DBF41"/>
      <c r="DBG41"/>
      <c r="DBH41"/>
      <c r="DBI41"/>
      <c r="DBJ41"/>
      <c r="DBK41"/>
      <c r="DBL41"/>
      <c r="DBM41"/>
      <c r="DBN41"/>
      <c r="DBO41"/>
      <c r="DBP41"/>
      <c r="DBQ41"/>
      <c r="DBR41"/>
      <c r="DBS41"/>
      <c r="DBT41"/>
      <c r="DBU41"/>
      <c r="DBV41"/>
      <c r="DBW41"/>
      <c r="DBX41"/>
      <c r="DBY41"/>
      <c r="DBZ41"/>
      <c r="DCA41"/>
      <c r="DCB41"/>
      <c r="DCC41"/>
      <c r="DCD41"/>
      <c r="DCE41"/>
      <c r="DCF41"/>
      <c r="DCG41"/>
      <c r="DCH41"/>
      <c r="DCI41"/>
      <c r="DCJ41"/>
      <c r="DCK41"/>
      <c r="DCL41"/>
      <c r="DCM41"/>
      <c r="DCN41"/>
      <c r="DCO41"/>
      <c r="DCP41"/>
      <c r="DCQ41"/>
      <c r="DCR41"/>
      <c r="DCS41"/>
      <c r="DCT41"/>
      <c r="DCU41"/>
      <c r="DCV41"/>
      <c r="DCW41"/>
      <c r="DCX41"/>
      <c r="DCY41"/>
      <c r="DCZ41"/>
      <c r="DDA41"/>
      <c r="DDB41"/>
      <c r="DDC41"/>
      <c r="DDD41"/>
      <c r="DDE41"/>
      <c r="DDF41"/>
      <c r="DDG41"/>
      <c r="DDH41"/>
      <c r="DDI41"/>
      <c r="DDJ41"/>
      <c r="DDK41"/>
      <c r="DDL41"/>
      <c r="DDM41"/>
      <c r="DDN41"/>
      <c r="DDO41"/>
      <c r="DDP41"/>
      <c r="DDQ41"/>
      <c r="DDR41"/>
      <c r="DDS41"/>
      <c r="DDT41"/>
      <c r="DDU41"/>
      <c r="DDV41"/>
      <c r="DDW41"/>
      <c r="DDX41"/>
      <c r="DDY41"/>
      <c r="DDZ41"/>
      <c r="DEA41"/>
      <c r="DEB41"/>
      <c r="DEC41"/>
      <c r="DED41"/>
      <c r="DEE41"/>
      <c r="DEF41"/>
      <c r="DEG41"/>
      <c r="DEH41"/>
      <c r="DEI41"/>
      <c r="DEJ41"/>
      <c r="DEK41"/>
      <c r="DEL41"/>
      <c r="DEM41"/>
      <c r="DEN41"/>
      <c r="DEO41"/>
      <c r="DEP41"/>
      <c r="DEQ41"/>
      <c r="DER41"/>
      <c r="DES41"/>
      <c r="DET41"/>
      <c r="DEU41"/>
      <c r="DEV41"/>
      <c r="DEW41"/>
      <c r="DEX41"/>
      <c r="DEY41"/>
      <c r="DEZ41"/>
      <c r="DFA41"/>
      <c r="DFB41"/>
      <c r="DFC41"/>
      <c r="DFD41"/>
      <c r="DFE41"/>
      <c r="DFF41"/>
      <c r="DFG41"/>
      <c r="DFH41"/>
      <c r="DFI41"/>
      <c r="DFJ41"/>
      <c r="DFK41"/>
      <c r="DFL41"/>
      <c r="DFM41"/>
      <c r="DFN41"/>
      <c r="DFO41"/>
      <c r="DFP41"/>
      <c r="DFQ41"/>
      <c r="DFR41"/>
      <c r="DFS41"/>
      <c r="DFT41"/>
      <c r="DFU41"/>
      <c r="DFV41"/>
      <c r="DFW41"/>
      <c r="DFX41"/>
      <c r="DFY41"/>
      <c r="DFZ41"/>
      <c r="DGA41"/>
      <c r="DGB41"/>
      <c r="DGC41"/>
      <c r="DGD41"/>
      <c r="DGE41"/>
      <c r="DGF41"/>
      <c r="DGG41"/>
      <c r="DGH41"/>
      <c r="DGI41"/>
      <c r="DGJ41"/>
      <c r="DGK41"/>
      <c r="DGL41"/>
      <c r="DGM41"/>
      <c r="DGN41"/>
      <c r="DGO41"/>
      <c r="DGP41"/>
      <c r="DGQ41"/>
      <c r="DGR41"/>
      <c r="DGS41"/>
      <c r="DGT41"/>
      <c r="DGU41"/>
      <c r="DGV41"/>
      <c r="DGW41"/>
      <c r="DGX41"/>
      <c r="DGY41"/>
      <c r="DGZ41"/>
      <c r="DHA41"/>
      <c r="DHB41"/>
      <c r="DHC41"/>
      <c r="DHD41"/>
      <c r="DHE41"/>
      <c r="DHF41"/>
      <c r="DHG41"/>
      <c r="DHH41"/>
      <c r="DHI41"/>
      <c r="DHJ41"/>
      <c r="DHK41"/>
      <c r="DHL41"/>
      <c r="DHM41"/>
      <c r="DHN41"/>
      <c r="DHO41"/>
      <c r="DHP41"/>
      <c r="DHQ41"/>
      <c r="DHR41"/>
      <c r="DHS41"/>
      <c r="DHT41"/>
      <c r="DHU41"/>
      <c r="DHV41"/>
      <c r="DHW41"/>
      <c r="DHX41"/>
      <c r="DHY41"/>
      <c r="DHZ41"/>
      <c r="DIA41"/>
      <c r="DIB41"/>
      <c r="DIC41"/>
      <c r="DID41"/>
      <c r="DIE41"/>
      <c r="DIF41"/>
      <c r="DIG41"/>
      <c r="DIH41"/>
      <c r="DII41"/>
      <c r="DIJ41"/>
      <c r="DIK41"/>
      <c r="DIL41"/>
      <c r="DIM41"/>
      <c r="DIN41"/>
      <c r="DIO41"/>
      <c r="DIP41"/>
      <c r="DIQ41"/>
      <c r="DIR41"/>
      <c r="DIS41"/>
      <c r="DIT41"/>
      <c r="DIU41"/>
      <c r="DIV41"/>
      <c r="DIW41"/>
      <c r="DIX41"/>
      <c r="DIY41"/>
      <c r="DIZ41"/>
      <c r="DJA41"/>
      <c r="DJB41"/>
      <c r="DJC41"/>
      <c r="DJD41"/>
      <c r="DJE41"/>
      <c r="DJF41"/>
      <c r="DJG41"/>
      <c r="DJH41"/>
      <c r="DJI41"/>
      <c r="DJJ41"/>
      <c r="DJK41"/>
      <c r="DJL41"/>
      <c r="DJM41"/>
      <c r="DJN41"/>
      <c r="DJO41"/>
      <c r="DJP41"/>
      <c r="DJQ41"/>
      <c r="DJR41"/>
      <c r="DJS41"/>
      <c r="DJT41"/>
      <c r="DJU41"/>
      <c r="DJV41"/>
      <c r="DJW41"/>
      <c r="DJX41"/>
      <c r="DJY41"/>
      <c r="DJZ41"/>
      <c r="DKA41"/>
      <c r="DKB41"/>
      <c r="DKC41"/>
      <c r="DKD41"/>
      <c r="DKE41"/>
      <c r="DKF41"/>
      <c r="DKG41"/>
      <c r="DKH41"/>
      <c r="DKI41"/>
      <c r="DKJ41"/>
      <c r="DKK41"/>
      <c r="DKL41"/>
      <c r="DKM41"/>
      <c r="DKN41"/>
      <c r="DKO41"/>
      <c r="DKP41"/>
      <c r="DKQ41"/>
      <c r="DKR41"/>
      <c r="DKS41"/>
      <c r="DKT41"/>
      <c r="DKU41"/>
      <c r="DKV41"/>
      <c r="DKW41"/>
      <c r="DKX41"/>
      <c r="DKY41"/>
      <c r="DKZ41"/>
      <c r="DLA41"/>
      <c r="DLB41"/>
      <c r="DLC41"/>
      <c r="DLD41"/>
      <c r="DLE41"/>
      <c r="DLF41"/>
      <c r="DLG41"/>
      <c r="DLH41"/>
      <c r="DLI41"/>
      <c r="DLJ41"/>
      <c r="DLK41"/>
      <c r="DLL41"/>
      <c r="DLM41"/>
      <c r="DLN41"/>
      <c r="DLO41"/>
      <c r="DLP41"/>
      <c r="DLQ41"/>
      <c r="DLR41"/>
      <c r="DLS41"/>
      <c r="DLT41"/>
      <c r="DLU41"/>
      <c r="DLV41"/>
      <c r="DLW41"/>
      <c r="DLX41"/>
      <c r="DLY41"/>
      <c r="DLZ41"/>
      <c r="DMA41"/>
      <c r="DMB41"/>
      <c r="DMC41"/>
      <c r="DMD41"/>
      <c r="DME41"/>
      <c r="DMF41"/>
      <c r="DMG41"/>
      <c r="DMH41"/>
      <c r="DMI41"/>
      <c r="DMJ41"/>
      <c r="DMK41"/>
      <c r="DML41"/>
      <c r="DMM41"/>
      <c r="DMN41"/>
      <c r="DMO41"/>
      <c r="DMP41"/>
      <c r="DMQ41"/>
      <c r="DMR41"/>
      <c r="DMS41"/>
      <c r="DMT41"/>
      <c r="DMU41"/>
      <c r="DMV41"/>
      <c r="DMW41"/>
      <c r="DMX41"/>
      <c r="DMY41"/>
      <c r="DMZ41"/>
      <c r="DNA41"/>
      <c r="DNB41"/>
      <c r="DNC41"/>
      <c r="DND41"/>
      <c r="DNE41"/>
      <c r="DNF41"/>
      <c r="DNG41"/>
      <c r="DNH41"/>
      <c r="DNI41"/>
      <c r="DNJ41"/>
      <c r="DNK41"/>
      <c r="DNL41"/>
      <c r="DNM41"/>
      <c r="DNN41"/>
      <c r="DNO41"/>
      <c r="DNP41"/>
      <c r="DNQ41"/>
      <c r="DNR41"/>
      <c r="DNS41"/>
      <c r="DNT41"/>
      <c r="DNU41"/>
      <c r="DNV41"/>
      <c r="DNW41"/>
      <c r="DNX41"/>
      <c r="DNY41"/>
      <c r="DNZ41"/>
      <c r="DOA41"/>
      <c r="DOB41"/>
      <c r="DOC41"/>
      <c r="DOD41"/>
      <c r="DOE41"/>
      <c r="DOF41"/>
      <c r="DOG41"/>
      <c r="DOH41"/>
      <c r="DOI41"/>
      <c r="DOJ41"/>
      <c r="DOK41"/>
      <c r="DOL41"/>
      <c r="DOM41"/>
      <c r="DON41"/>
      <c r="DOO41"/>
      <c r="DOP41"/>
      <c r="DOQ41"/>
      <c r="DOR41"/>
      <c r="DOS41"/>
      <c r="DOT41"/>
      <c r="DOU41"/>
      <c r="DOV41"/>
      <c r="DOW41"/>
      <c r="DOX41"/>
      <c r="DOY41"/>
      <c r="DOZ41"/>
      <c r="DPA41"/>
      <c r="DPB41"/>
      <c r="DPC41"/>
      <c r="DPD41"/>
      <c r="DPE41"/>
      <c r="DPF41"/>
      <c r="DPG41"/>
      <c r="DPH41"/>
      <c r="DPI41"/>
      <c r="DPJ41"/>
      <c r="DPK41"/>
      <c r="DPL41"/>
      <c r="DPM41"/>
      <c r="DPN41"/>
      <c r="DPO41"/>
      <c r="DPP41"/>
      <c r="DPQ41"/>
      <c r="DPR41"/>
      <c r="DPS41"/>
      <c r="DPT41"/>
      <c r="DPU41"/>
      <c r="DPV41"/>
      <c r="DPW41"/>
      <c r="DPX41"/>
      <c r="DPY41"/>
      <c r="DPZ41"/>
      <c r="DQA41"/>
      <c r="DQB41"/>
      <c r="DQC41"/>
      <c r="DQD41"/>
      <c r="DQE41"/>
      <c r="DQF41"/>
      <c r="DQG41"/>
      <c r="DQH41"/>
      <c r="DQI41"/>
      <c r="DQJ41"/>
      <c r="DQK41"/>
      <c r="DQL41"/>
      <c r="DQM41"/>
      <c r="DQN41"/>
      <c r="DQO41"/>
      <c r="DQP41"/>
      <c r="DQQ41"/>
      <c r="DQR41"/>
      <c r="DQS41"/>
      <c r="DQT41"/>
      <c r="DQU41"/>
      <c r="DQV41"/>
      <c r="DQW41"/>
      <c r="DQX41"/>
      <c r="DQY41"/>
      <c r="DQZ41"/>
      <c r="DRA41"/>
      <c r="DRB41"/>
      <c r="DRC41"/>
      <c r="DRD41"/>
      <c r="DRE41"/>
      <c r="DRF41"/>
      <c r="DRG41"/>
      <c r="DRH41"/>
      <c r="DRI41"/>
      <c r="DRJ41"/>
      <c r="DRK41"/>
      <c r="DRL41"/>
      <c r="DRM41"/>
      <c r="DRN41"/>
      <c r="DRO41"/>
      <c r="DRP41"/>
      <c r="DRQ41"/>
      <c r="DRR41"/>
      <c r="DRS41"/>
      <c r="DRT41"/>
      <c r="DRU41"/>
      <c r="DRV41"/>
      <c r="DRW41"/>
      <c r="DRX41"/>
      <c r="DRY41"/>
      <c r="DRZ41"/>
      <c r="DSA41"/>
      <c r="DSB41"/>
      <c r="DSC41"/>
      <c r="DSD41"/>
      <c r="DSE41"/>
      <c r="DSF41"/>
      <c r="DSG41"/>
      <c r="DSH41"/>
      <c r="DSI41"/>
      <c r="DSJ41"/>
      <c r="DSK41"/>
      <c r="DSL41"/>
      <c r="DSM41"/>
      <c r="DSN41"/>
      <c r="DSO41"/>
      <c r="DSP41"/>
      <c r="DSQ41"/>
      <c r="DSR41"/>
      <c r="DSS41"/>
      <c r="DST41"/>
      <c r="DSU41"/>
      <c r="DSV41"/>
      <c r="DSW41"/>
      <c r="DSX41"/>
      <c r="DSY41"/>
      <c r="DSZ41"/>
      <c r="DTA41"/>
      <c r="DTB41"/>
      <c r="DTC41"/>
      <c r="DTD41"/>
      <c r="DTE41"/>
      <c r="DTF41"/>
      <c r="DTG41"/>
      <c r="DTH41"/>
      <c r="DTI41"/>
      <c r="DTJ41"/>
      <c r="DTK41"/>
      <c r="DTL41"/>
      <c r="DTM41"/>
      <c r="DTN41"/>
      <c r="DTO41"/>
      <c r="DTP41"/>
      <c r="DTQ41"/>
      <c r="DTR41"/>
      <c r="DTS41"/>
      <c r="DTT41"/>
      <c r="DTU41"/>
      <c r="DTV41"/>
      <c r="DTW41"/>
      <c r="DTX41"/>
      <c r="DTY41"/>
      <c r="DTZ41"/>
      <c r="DUA41"/>
      <c r="DUB41"/>
      <c r="DUC41"/>
      <c r="DUD41"/>
      <c r="DUE41"/>
      <c r="DUF41"/>
      <c r="DUG41"/>
      <c r="DUH41"/>
      <c r="DUI41"/>
      <c r="DUJ41"/>
      <c r="DUK41"/>
      <c r="DUL41"/>
      <c r="DUM41"/>
      <c r="DUN41"/>
      <c r="DUO41"/>
      <c r="DUP41"/>
      <c r="DUQ41"/>
      <c r="DUR41"/>
      <c r="DUS41"/>
      <c r="DUT41"/>
      <c r="DUU41"/>
      <c r="DUV41"/>
      <c r="DUW41"/>
      <c r="DUX41"/>
      <c r="DUY41"/>
      <c r="DUZ41"/>
      <c r="DVA41"/>
      <c r="DVB41"/>
      <c r="DVC41"/>
      <c r="DVD41"/>
      <c r="DVE41"/>
      <c r="DVF41"/>
      <c r="DVG41"/>
      <c r="DVH41"/>
      <c r="DVI41"/>
      <c r="DVJ41"/>
      <c r="DVK41"/>
      <c r="DVL41"/>
      <c r="DVM41"/>
      <c r="DVN41"/>
      <c r="DVO41"/>
      <c r="DVP41"/>
      <c r="DVQ41"/>
      <c r="DVR41"/>
      <c r="DVS41"/>
      <c r="DVT41"/>
      <c r="DVU41"/>
      <c r="DVV41"/>
      <c r="DVW41"/>
      <c r="DVX41"/>
      <c r="DVY41"/>
      <c r="DVZ41"/>
      <c r="DWA41"/>
      <c r="DWB41"/>
      <c r="DWC41"/>
      <c r="DWD41"/>
      <c r="DWE41"/>
      <c r="DWF41"/>
      <c r="DWG41"/>
      <c r="DWH41"/>
      <c r="DWI41"/>
      <c r="DWJ41"/>
      <c r="DWK41"/>
      <c r="DWL41"/>
      <c r="DWM41"/>
      <c r="DWN41"/>
      <c r="DWO41"/>
      <c r="DWP41"/>
      <c r="DWQ41"/>
      <c r="DWR41"/>
      <c r="DWS41"/>
      <c r="DWT41"/>
      <c r="DWU41"/>
      <c r="DWV41"/>
      <c r="DWW41"/>
      <c r="DWX41"/>
      <c r="DWY41"/>
      <c r="DWZ41"/>
      <c r="DXA41"/>
      <c r="DXB41"/>
      <c r="DXC41"/>
      <c r="DXD41"/>
      <c r="DXE41"/>
      <c r="DXF41"/>
      <c r="DXG41"/>
      <c r="DXH41"/>
      <c r="DXI41"/>
      <c r="DXJ41"/>
      <c r="DXK41"/>
      <c r="DXL41"/>
      <c r="DXM41"/>
      <c r="DXN41"/>
      <c r="DXO41"/>
      <c r="DXP41"/>
      <c r="DXQ41"/>
      <c r="DXR41"/>
      <c r="DXS41"/>
      <c r="DXT41"/>
      <c r="DXU41"/>
      <c r="DXV41"/>
      <c r="DXW41"/>
      <c r="DXX41"/>
      <c r="DXY41"/>
      <c r="DXZ41"/>
      <c r="DYA41"/>
      <c r="DYB41"/>
      <c r="DYC41"/>
      <c r="DYD41"/>
      <c r="DYE41"/>
      <c r="DYF41"/>
      <c r="DYG41"/>
      <c r="DYH41"/>
      <c r="DYI41"/>
      <c r="DYJ41"/>
      <c r="DYK41"/>
      <c r="DYL41"/>
      <c r="DYM41"/>
      <c r="DYN41"/>
      <c r="DYO41"/>
      <c r="DYP41"/>
      <c r="DYQ41"/>
      <c r="DYR41"/>
      <c r="DYS41"/>
      <c r="DYT41"/>
      <c r="DYU41"/>
      <c r="DYV41"/>
      <c r="DYW41"/>
      <c r="DYX41"/>
      <c r="DYY41"/>
      <c r="DYZ41"/>
      <c r="DZA41"/>
      <c r="DZB41"/>
      <c r="DZC41"/>
      <c r="DZD41"/>
      <c r="DZE41"/>
      <c r="DZF41"/>
      <c r="DZG41"/>
      <c r="DZH41"/>
      <c r="DZI41"/>
      <c r="DZJ41"/>
      <c r="DZK41"/>
      <c r="DZL41"/>
      <c r="DZM41"/>
      <c r="DZN41"/>
      <c r="DZO41"/>
      <c r="DZP41"/>
      <c r="DZQ41"/>
      <c r="DZR41"/>
      <c r="DZS41"/>
      <c r="DZT41"/>
      <c r="DZU41"/>
      <c r="DZV41"/>
      <c r="DZW41"/>
      <c r="DZX41"/>
      <c r="DZY41"/>
      <c r="DZZ41"/>
      <c r="EAA41"/>
      <c r="EAB41"/>
      <c r="EAC41"/>
      <c r="EAD41"/>
      <c r="EAE41"/>
      <c r="EAF41"/>
      <c r="EAG41"/>
      <c r="EAH41"/>
      <c r="EAI41"/>
      <c r="EAJ41"/>
      <c r="EAK41"/>
      <c r="EAL41"/>
      <c r="EAM41"/>
      <c r="EAN41"/>
      <c r="EAO41"/>
      <c r="EAP41"/>
      <c r="EAQ41"/>
      <c r="EAR41"/>
      <c r="EAS41"/>
      <c r="EAT41"/>
      <c r="EAU41"/>
      <c r="EAV41"/>
      <c r="EAW41"/>
      <c r="EAX41"/>
      <c r="EAY41"/>
      <c r="EAZ41"/>
      <c r="EBA41"/>
      <c r="EBB41"/>
      <c r="EBC41"/>
      <c r="EBD41"/>
      <c r="EBE41"/>
      <c r="EBF41"/>
      <c r="EBG41"/>
      <c r="EBH41"/>
      <c r="EBI41"/>
      <c r="EBJ41"/>
      <c r="EBK41"/>
      <c r="EBL41"/>
      <c r="EBM41"/>
      <c r="EBN41"/>
      <c r="EBO41"/>
      <c r="EBP41"/>
      <c r="EBQ41"/>
      <c r="EBR41"/>
      <c r="EBS41"/>
      <c r="EBT41"/>
      <c r="EBU41"/>
      <c r="EBV41"/>
      <c r="EBW41"/>
      <c r="EBX41"/>
      <c r="EBY41"/>
      <c r="EBZ41"/>
      <c r="ECA41"/>
      <c r="ECB41"/>
      <c r="ECC41"/>
      <c r="ECD41"/>
      <c r="ECE41"/>
      <c r="ECF41"/>
      <c r="ECG41"/>
      <c r="ECH41"/>
      <c r="ECI41"/>
      <c r="ECJ41"/>
      <c r="ECK41"/>
      <c r="ECL41"/>
      <c r="ECM41"/>
      <c r="ECN41"/>
      <c r="ECO41"/>
      <c r="ECP41"/>
      <c r="ECQ41"/>
      <c r="ECR41"/>
      <c r="ECS41"/>
      <c r="ECT41"/>
      <c r="ECU41"/>
      <c r="ECV41"/>
      <c r="ECW41"/>
      <c r="ECX41"/>
      <c r="ECY41"/>
      <c r="ECZ41"/>
      <c r="EDA41"/>
      <c r="EDB41"/>
      <c r="EDC41"/>
      <c r="EDD41"/>
      <c r="EDE41"/>
      <c r="EDF41"/>
      <c r="EDG41"/>
      <c r="EDH41"/>
      <c r="EDI41"/>
      <c r="EDJ41"/>
      <c r="EDK41"/>
      <c r="EDL41"/>
      <c r="EDM41"/>
      <c r="EDN41"/>
      <c r="EDO41"/>
      <c r="EDP41"/>
      <c r="EDQ41"/>
      <c r="EDR41"/>
      <c r="EDS41"/>
      <c r="EDT41"/>
      <c r="EDU41"/>
      <c r="EDV41"/>
      <c r="EDW41"/>
      <c r="EDX41"/>
      <c r="EDY41"/>
      <c r="EDZ41"/>
      <c r="EEA41"/>
      <c r="EEB41"/>
      <c r="EEC41"/>
      <c r="EED41"/>
      <c r="EEE41"/>
      <c r="EEF41"/>
      <c r="EEG41"/>
      <c r="EEH41"/>
      <c r="EEI41"/>
      <c r="EEJ41"/>
      <c r="EEK41"/>
      <c r="EEL41"/>
      <c r="EEM41"/>
      <c r="EEN41"/>
      <c r="EEO41"/>
      <c r="EEP41"/>
      <c r="EEQ41"/>
      <c r="EER41"/>
      <c r="EES41"/>
      <c r="EET41"/>
      <c r="EEU41"/>
      <c r="EEV41"/>
      <c r="EEW41"/>
      <c r="EEX41"/>
      <c r="EEY41"/>
      <c r="EEZ41"/>
      <c r="EFA41"/>
      <c r="EFB41"/>
      <c r="EFC41"/>
      <c r="EFD41"/>
      <c r="EFE41"/>
      <c r="EFF41"/>
      <c r="EFG41"/>
      <c r="EFH41"/>
      <c r="EFI41"/>
      <c r="EFJ41"/>
      <c r="EFK41"/>
      <c r="EFL41"/>
      <c r="EFM41"/>
      <c r="EFN41"/>
      <c r="EFO41"/>
      <c r="EFP41"/>
      <c r="EFQ41"/>
      <c r="EFR41"/>
      <c r="EFS41"/>
      <c r="EFT41"/>
      <c r="EFU41"/>
      <c r="EFV41"/>
      <c r="EFW41"/>
      <c r="EFX41"/>
      <c r="EFY41"/>
      <c r="EFZ41"/>
      <c r="EGA41"/>
      <c r="EGB41"/>
      <c r="EGC41"/>
      <c r="EGD41"/>
      <c r="EGE41"/>
      <c r="EGF41"/>
      <c r="EGG41"/>
      <c r="EGH41"/>
      <c r="EGI41"/>
      <c r="EGJ41"/>
      <c r="EGK41"/>
      <c r="EGL41"/>
      <c r="EGM41"/>
      <c r="EGN41"/>
      <c r="EGO41"/>
      <c r="EGP41"/>
      <c r="EGQ41"/>
      <c r="EGR41"/>
      <c r="EGS41"/>
      <c r="EGT41"/>
      <c r="EGU41"/>
      <c r="EGV41"/>
      <c r="EGW41"/>
      <c r="EGX41"/>
      <c r="EGY41"/>
      <c r="EGZ41"/>
      <c r="EHA41"/>
      <c r="EHB41"/>
      <c r="EHC41"/>
      <c r="EHD41"/>
      <c r="EHE41"/>
      <c r="EHF41"/>
      <c r="EHG41"/>
      <c r="EHH41"/>
      <c r="EHI41"/>
      <c r="EHJ41"/>
      <c r="EHK41"/>
      <c r="EHL41"/>
      <c r="EHM41"/>
      <c r="EHN41"/>
      <c r="EHO41"/>
      <c r="EHP41"/>
      <c r="EHQ41"/>
      <c r="EHR41"/>
      <c r="EHS41"/>
      <c r="EHT41"/>
      <c r="EHU41"/>
      <c r="EHV41"/>
      <c r="EHW41"/>
      <c r="EHX41"/>
      <c r="EHY41"/>
      <c r="EHZ41"/>
      <c r="EIA41"/>
      <c r="EIB41"/>
      <c r="EIC41"/>
      <c r="EID41"/>
      <c r="EIE41"/>
      <c r="EIF41"/>
      <c r="EIG41"/>
      <c r="EIH41"/>
      <c r="EII41"/>
      <c r="EIJ41"/>
      <c r="EIK41"/>
      <c r="EIL41"/>
      <c r="EIM41"/>
      <c r="EIN41"/>
      <c r="EIO41"/>
      <c r="EIP41"/>
      <c r="EIQ41"/>
      <c r="EIR41"/>
      <c r="EIS41"/>
      <c r="EIT41"/>
      <c r="EIU41"/>
      <c r="EIV41"/>
      <c r="EIW41"/>
      <c r="EIX41"/>
      <c r="EIY41"/>
      <c r="EIZ41"/>
      <c r="EJA41"/>
      <c r="EJB41"/>
      <c r="EJC41"/>
      <c r="EJD41"/>
      <c r="EJE41"/>
      <c r="EJF41"/>
      <c r="EJG41"/>
      <c r="EJH41"/>
      <c r="EJI41"/>
      <c r="EJJ41"/>
      <c r="EJK41"/>
      <c r="EJL41"/>
      <c r="EJM41"/>
      <c r="EJN41"/>
      <c r="EJO41"/>
      <c r="EJP41"/>
      <c r="EJQ41"/>
      <c r="EJR41"/>
      <c r="EJS41"/>
      <c r="EJT41"/>
      <c r="EJU41"/>
      <c r="EJV41"/>
      <c r="EJW41"/>
      <c r="EJX41"/>
      <c r="EJY41"/>
      <c r="EJZ41"/>
      <c r="EKA41"/>
      <c r="EKB41"/>
      <c r="EKC41"/>
      <c r="EKD41"/>
      <c r="EKE41"/>
      <c r="EKF41"/>
      <c r="EKG41"/>
      <c r="EKH41"/>
      <c r="EKI41"/>
      <c r="EKJ41"/>
      <c r="EKK41"/>
      <c r="EKL41"/>
      <c r="EKM41"/>
      <c r="EKN41"/>
      <c r="EKO41"/>
      <c r="EKP41"/>
      <c r="EKQ41"/>
      <c r="EKR41"/>
      <c r="EKS41"/>
      <c r="EKT41"/>
      <c r="EKU41"/>
      <c r="EKV41"/>
      <c r="EKW41"/>
      <c r="EKX41"/>
      <c r="EKY41"/>
      <c r="EKZ41"/>
      <c r="ELA41"/>
      <c r="ELB41"/>
      <c r="ELC41"/>
      <c r="ELD41"/>
      <c r="ELE41"/>
      <c r="ELF41"/>
      <c r="ELG41"/>
      <c r="ELH41"/>
      <c r="ELI41"/>
      <c r="ELJ41"/>
      <c r="ELK41"/>
      <c r="ELL41"/>
      <c r="ELM41"/>
      <c r="ELN41"/>
      <c r="ELO41"/>
      <c r="ELP41"/>
      <c r="ELQ41"/>
      <c r="ELR41"/>
      <c r="ELS41"/>
      <c r="ELT41"/>
      <c r="ELU41"/>
      <c r="ELV41"/>
      <c r="ELW41"/>
      <c r="ELX41"/>
      <c r="ELY41"/>
      <c r="ELZ41"/>
      <c r="EMA41"/>
      <c r="EMB41"/>
      <c r="EMC41"/>
      <c r="EMD41"/>
      <c r="EME41"/>
      <c r="EMF41"/>
      <c r="EMG41"/>
      <c r="EMH41"/>
      <c r="EMI41"/>
      <c r="EMJ41"/>
      <c r="EMK41"/>
      <c r="EML41"/>
      <c r="EMM41"/>
      <c r="EMN41"/>
      <c r="EMO41"/>
      <c r="EMP41"/>
      <c r="EMQ41"/>
      <c r="EMR41"/>
      <c r="EMS41"/>
      <c r="EMT41"/>
      <c r="EMU41"/>
      <c r="EMV41"/>
      <c r="EMW41"/>
      <c r="EMX41"/>
      <c r="EMY41"/>
      <c r="EMZ41"/>
      <c r="ENA41"/>
      <c r="ENB41"/>
      <c r="ENC41"/>
      <c r="END41"/>
      <c r="ENE41"/>
      <c r="ENF41"/>
      <c r="ENG41"/>
      <c r="ENH41"/>
      <c r="ENI41"/>
      <c r="ENJ41"/>
      <c r="ENK41"/>
      <c r="ENL41"/>
      <c r="ENM41"/>
      <c r="ENN41"/>
      <c r="ENO41"/>
      <c r="ENP41"/>
      <c r="ENQ41"/>
      <c r="ENR41"/>
      <c r="ENS41"/>
      <c r="ENT41"/>
      <c r="ENU41"/>
      <c r="ENV41"/>
      <c r="ENW41"/>
      <c r="ENX41"/>
      <c r="ENY41"/>
      <c r="ENZ41"/>
      <c r="EOA41"/>
      <c r="EOB41"/>
      <c r="EOC41"/>
      <c r="EOD41"/>
      <c r="EOE41"/>
      <c r="EOF41"/>
      <c r="EOG41"/>
      <c r="EOH41"/>
      <c r="EOI41"/>
      <c r="EOJ41"/>
      <c r="EOK41"/>
      <c r="EOL41"/>
      <c r="EOM41"/>
      <c r="EON41"/>
      <c r="EOO41"/>
      <c r="EOP41"/>
      <c r="EOQ41"/>
      <c r="EOR41"/>
      <c r="EOS41"/>
      <c r="EOT41"/>
      <c r="EOU41"/>
      <c r="EOV41"/>
      <c r="EOW41"/>
      <c r="EOX41"/>
      <c r="EOY41"/>
      <c r="EOZ41"/>
      <c r="EPA41"/>
      <c r="EPB41"/>
      <c r="EPC41"/>
      <c r="EPD41"/>
      <c r="EPE41"/>
      <c r="EPF41"/>
      <c r="EPG41"/>
      <c r="EPH41"/>
      <c r="EPI41"/>
      <c r="EPJ41"/>
      <c r="EPK41"/>
      <c r="EPL41"/>
      <c r="EPM41"/>
      <c r="EPN41"/>
      <c r="EPO41"/>
      <c r="EPP41"/>
      <c r="EPQ41"/>
      <c r="EPR41"/>
      <c r="EPS41"/>
      <c r="EPT41"/>
      <c r="EPU41"/>
      <c r="EPV41"/>
      <c r="EPW41"/>
      <c r="EPX41"/>
      <c r="EPY41"/>
      <c r="EPZ41"/>
      <c r="EQA41"/>
      <c r="EQB41"/>
      <c r="EQC41"/>
      <c r="EQD41"/>
      <c r="EQE41"/>
      <c r="EQF41"/>
      <c r="EQG41"/>
      <c r="EQH41"/>
      <c r="EQI41"/>
      <c r="EQJ41"/>
      <c r="EQK41"/>
      <c r="EQL41"/>
      <c r="EQM41"/>
      <c r="EQN41"/>
      <c r="EQO41"/>
      <c r="EQP41"/>
      <c r="EQQ41"/>
      <c r="EQR41"/>
      <c r="EQS41"/>
      <c r="EQT41"/>
      <c r="EQU41"/>
      <c r="EQV41"/>
      <c r="EQW41"/>
      <c r="EQX41"/>
      <c r="EQY41"/>
      <c r="EQZ41"/>
      <c r="ERA41"/>
      <c r="ERB41"/>
      <c r="ERC41"/>
      <c r="ERD41"/>
      <c r="ERE41"/>
      <c r="ERF41"/>
      <c r="ERG41"/>
      <c r="ERH41"/>
      <c r="ERI41"/>
      <c r="ERJ41"/>
      <c r="ERK41"/>
      <c r="ERL41"/>
      <c r="ERM41"/>
      <c r="ERN41"/>
      <c r="ERO41"/>
      <c r="ERP41"/>
      <c r="ERQ41"/>
      <c r="ERR41"/>
      <c r="ERS41"/>
      <c r="ERT41"/>
      <c r="ERU41"/>
      <c r="ERV41"/>
      <c r="ERW41"/>
      <c r="ERX41"/>
      <c r="ERY41"/>
      <c r="ERZ41"/>
      <c r="ESA41"/>
      <c r="ESB41"/>
      <c r="ESC41"/>
      <c r="ESD41"/>
      <c r="ESE41"/>
      <c r="ESF41"/>
      <c r="ESG41"/>
      <c r="ESH41"/>
      <c r="ESI41"/>
      <c r="ESJ41"/>
      <c r="ESK41"/>
      <c r="ESL41"/>
      <c r="ESM41"/>
      <c r="ESN41"/>
      <c r="ESO41"/>
      <c r="ESP41"/>
      <c r="ESQ41"/>
      <c r="ESR41"/>
      <c r="ESS41"/>
      <c r="EST41"/>
      <c r="ESU41"/>
      <c r="ESV41"/>
      <c r="ESW41"/>
      <c r="ESX41"/>
      <c r="ESY41"/>
      <c r="ESZ41"/>
      <c r="ETA41"/>
      <c r="ETB41"/>
      <c r="ETC41"/>
      <c r="ETD41"/>
      <c r="ETE41"/>
      <c r="ETF41"/>
      <c r="ETG41"/>
      <c r="ETH41"/>
      <c r="ETI41"/>
      <c r="ETJ41"/>
      <c r="ETK41"/>
      <c r="ETL41"/>
      <c r="ETM41"/>
      <c r="ETN41"/>
      <c r="ETO41"/>
      <c r="ETP41"/>
      <c r="ETQ41"/>
      <c r="ETR41"/>
      <c r="ETS41"/>
      <c r="ETT41"/>
      <c r="ETU41"/>
      <c r="ETV41"/>
      <c r="ETW41"/>
      <c r="ETX41"/>
      <c r="ETY41"/>
      <c r="ETZ41"/>
      <c r="EUA41"/>
      <c r="EUB41"/>
      <c r="EUC41"/>
      <c r="EUD41"/>
      <c r="EUE41"/>
      <c r="EUF41"/>
      <c r="EUG41"/>
      <c r="EUH41"/>
      <c r="EUI41"/>
      <c r="EUJ41"/>
      <c r="EUK41"/>
      <c r="EUL41"/>
      <c r="EUM41"/>
      <c r="EUN41"/>
      <c r="EUO41"/>
      <c r="EUP41"/>
      <c r="EUQ41"/>
      <c r="EUR41"/>
      <c r="EUS41"/>
      <c r="EUT41"/>
      <c r="EUU41"/>
      <c r="EUV41"/>
      <c r="EUW41"/>
      <c r="EUX41"/>
      <c r="EUY41"/>
      <c r="EUZ41"/>
      <c r="EVA41"/>
      <c r="EVB41"/>
      <c r="EVC41"/>
      <c r="EVD41"/>
      <c r="EVE41"/>
      <c r="EVF41"/>
      <c r="EVG41"/>
      <c r="EVH41"/>
      <c r="EVI41"/>
      <c r="EVJ41"/>
      <c r="EVK41"/>
      <c r="EVL41"/>
      <c r="EVM41"/>
      <c r="EVN41"/>
      <c r="EVO41"/>
      <c r="EVP41"/>
      <c r="EVQ41"/>
      <c r="EVR41"/>
      <c r="EVS41"/>
      <c r="EVT41"/>
      <c r="EVU41"/>
      <c r="EVV41"/>
      <c r="EVW41"/>
      <c r="EVX41"/>
      <c r="EVY41"/>
      <c r="EVZ41"/>
      <c r="EWA41"/>
      <c r="EWB41"/>
      <c r="EWC41"/>
      <c r="EWD41"/>
      <c r="EWE41"/>
      <c r="EWF41"/>
      <c r="EWG41"/>
      <c r="EWH41"/>
      <c r="EWI41"/>
      <c r="EWJ41"/>
      <c r="EWK41"/>
      <c r="EWL41"/>
      <c r="EWM41"/>
      <c r="EWN41"/>
      <c r="EWO41"/>
      <c r="EWP41"/>
      <c r="EWQ41"/>
      <c r="EWR41"/>
      <c r="EWS41"/>
      <c r="EWT41"/>
      <c r="EWU41"/>
      <c r="EWV41"/>
      <c r="EWW41"/>
      <c r="EWX41"/>
      <c r="EWY41"/>
      <c r="EWZ41"/>
      <c r="EXA41"/>
      <c r="EXB41"/>
      <c r="EXC41"/>
      <c r="EXD41"/>
      <c r="EXE41"/>
      <c r="EXF41"/>
      <c r="EXG41"/>
      <c r="EXH41"/>
      <c r="EXI41"/>
      <c r="EXJ41"/>
      <c r="EXK41"/>
      <c r="EXL41"/>
      <c r="EXM41"/>
      <c r="EXN41"/>
      <c r="EXO41"/>
      <c r="EXP41"/>
      <c r="EXQ41"/>
      <c r="EXR41"/>
      <c r="EXS41"/>
      <c r="EXT41"/>
      <c r="EXU41"/>
      <c r="EXV41"/>
      <c r="EXW41"/>
      <c r="EXX41"/>
      <c r="EXY41"/>
      <c r="EXZ41"/>
      <c r="EYA41"/>
      <c r="EYB41"/>
      <c r="EYC41"/>
      <c r="EYD41"/>
      <c r="EYE41"/>
      <c r="EYF41"/>
      <c r="EYG41"/>
      <c r="EYH41"/>
      <c r="EYI41"/>
      <c r="EYJ41"/>
      <c r="EYK41"/>
      <c r="EYL41"/>
      <c r="EYM41"/>
      <c r="EYN41"/>
      <c r="EYO41"/>
      <c r="EYP41"/>
      <c r="EYQ41"/>
      <c r="EYR41"/>
      <c r="EYS41"/>
      <c r="EYT41"/>
      <c r="EYU41"/>
      <c r="EYV41"/>
      <c r="EYW41"/>
      <c r="EYX41"/>
      <c r="EYY41"/>
      <c r="EYZ41"/>
      <c r="EZA41"/>
      <c r="EZB41"/>
      <c r="EZC41"/>
      <c r="EZD41"/>
      <c r="EZE41"/>
      <c r="EZF41"/>
      <c r="EZG41"/>
      <c r="EZH41"/>
      <c r="EZI41"/>
      <c r="EZJ41"/>
      <c r="EZK41"/>
      <c r="EZL41"/>
      <c r="EZM41"/>
      <c r="EZN41"/>
      <c r="EZO41"/>
      <c r="EZP41"/>
      <c r="EZQ41"/>
      <c r="EZR41"/>
      <c r="EZS41"/>
      <c r="EZT41"/>
      <c r="EZU41"/>
      <c r="EZV41"/>
      <c r="EZW41"/>
      <c r="EZX41"/>
      <c r="EZY41"/>
      <c r="EZZ41"/>
      <c r="FAA41"/>
      <c r="FAB41"/>
      <c r="FAC41"/>
      <c r="FAD41"/>
      <c r="FAE41"/>
      <c r="FAF41"/>
      <c r="FAG41"/>
      <c r="FAH41"/>
      <c r="FAI41"/>
      <c r="FAJ41"/>
      <c r="FAK41"/>
      <c r="FAL41"/>
      <c r="FAM41"/>
      <c r="FAN41"/>
      <c r="FAO41"/>
      <c r="FAP41"/>
      <c r="FAQ41"/>
      <c r="FAR41"/>
      <c r="FAS41"/>
      <c r="FAT41"/>
      <c r="FAU41"/>
      <c r="FAV41"/>
      <c r="FAW41"/>
      <c r="FAX41"/>
      <c r="FAY41"/>
      <c r="FAZ41"/>
      <c r="FBA41"/>
      <c r="FBB41"/>
      <c r="FBC41"/>
      <c r="FBD41"/>
      <c r="FBE41"/>
      <c r="FBF41"/>
      <c r="FBG41"/>
      <c r="FBH41"/>
      <c r="FBI41"/>
      <c r="FBJ41"/>
      <c r="FBK41"/>
      <c r="FBL41"/>
      <c r="FBM41"/>
      <c r="FBN41"/>
      <c r="FBO41"/>
      <c r="FBP41"/>
      <c r="FBQ41"/>
      <c r="FBR41"/>
      <c r="FBS41"/>
      <c r="FBT41"/>
      <c r="FBU41"/>
      <c r="FBV41"/>
      <c r="FBW41"/>
      <c r="FBX41"/>
      <c r="FBY41"/>
      <c r="FBZ41"/>
      <c r="FCA41"/>
      <c r="FCB41"/>
      <c r="FCC41"/>
      <c r="FCD41"/>
      <c r="FCE41"/>
      <c r="FCF41"/>
      <c r="FCG41"/>
      <c r="FCH41"/>
      <c r="FCI41"/>
      <c r="FCJ41"/>
      <c r="FCK41"/>
      <c r="FCL41"/>
      <c r="FCM41"/>
      <c r="FCN41"/>
      <c r="FCO41"/>
      <c r="FCP41"/>
      <c r="FCQ41"/>
      <c r="FCR41"/>
      <c r="FCS41"/>
      <c r="FCT41"/>
      <c r="FCU41"/>
      <c r="FCV41"/>
      <c r="FCW41"/>
      <c r="FCX41"/>
      <c r="FCY41"/>
      <c r="FCZ41"/>
      <c r="FDA41"/>
      <c r="FDB41"/>
      <c r="FDC41"/>
      <c r="FDD41"/>
      <c r="FDE41"/>
      <c r="FDF41"/>
      <c r="FDG41"/>
      <c r="FDH41"/>
      <c r="FDI41"/>
      <c r="FDJ41"/>
      <c r="FDK41"/>
      <c r="FDL41"/>
      <c r="FDM41"/>
      <c r="FDN41"/>
      <c r="FDO41"/>
      <c r="FDP41"/>
      <c r="FDQ41"/>
      <c r="FDR41"/>
      <c r="FDS41"/>
      <c r="FDT41"/>
      <c r="FDU41"/>
      <c r="FDV41"/>
      <c r="FDW41"/>
      <c r="FDX41"/>
      <c r="FDY41"/>
      <c r="FDZ41"/>
      <c r="FEA41"/>
      <c r="FEB41"/>
      <c r="FEC41"/>
      <c r="FED41"/>
      <c r="FEE41"/>
      <c r="FEF41"/>
      <c r="FEG41"/>
      <c r="FEH41"/>
      <c r="FEI41"/>
      <c r="FEJ41"/>
      <c r="FEK41"/>
      <c r="FEL41"/>
      <c r="FEM41"/>
      <c r="FEN41"/>
      <c r="FEO41"/>
      <c r="FEP41"/>
      <c r="FEQ41"/>
      <c r="FER41"/>
      <c r="FES41"/>
      <c r="FET41"/>
      <c r="FEU41"/>
      <c r="FEV41"/>
      <c r="FEW41"/>
      <c r="FEX41"/>
      <c r="FEY41"/>
      <c r="FEZ41"/>
      <c r="FFA41"/>
      <c r="FFB41"/>
      <c r="FFC41"/>
      <c r="FFD41"/>
      <c r="FFE41"/>
      <c r="FFF41"/>
      <c r="FFG41"/>
      <c r="FFH41"/>
      <c r="FFI41"/>
      <c r="FFJ41"/>
      <c r="FFK41"/>
      <c r="FFL41"/>
      <c r="FFM41"/>
      <c r="FFN41"/>
      <c r="FFO41"/>
      <c r="FFP41"/>
      <c r="FFQ41"/>
      <c r="FFR41"/>
      <c r="FFS41"/>
      <c r="FFT41"/>
      <c r="FFU41"/>
      <c r="FFV41"/>
      <c r="FFW41"/>
      <c r="FFX41"/>
      <c r="FFY41"/>
      <c r="FFZ41"/>
      <c r="FGA41"/>
      <c r="FGB41"/>
      <c r="FGC41"/>
      <c r="FGD41"/>
      <c r="FGE41"/>
      <c r="FGF41"/>
      <c r="FGG41"/>
      <c r="FGH41"/>
      <c r="FGI41"/>
      <c r="FGJ41"/>
      <c r="FGK41"/>
      <c r="FGL41"/>
      <c r="FGM41"/>
      <c r="FGN41"/>
      <c r="FGO41"/>
      <c r="FGP41"/>
      <c r="FGQ41"/>
      <c r="FGR41"/>
      <c r="FGS41"/>
      <c r="FGT41"/>
      <c r="FGU41"/>
      <c r="FGV41"/>
      <c r="FGW41"/>
      <c r="FGX41"/>
      <c r="FGY41"/>
      <c r="FGZ41"/>
      <c r="FHA41"/>
      <c r="FHB41"/>
      <c r="FHC41"/>
      <c r="FHD41"/>
      <c r="FHE41"/>
      <c r="FHF41"/>
      <c r="FHG41"/>
      <c r="FHH41"/>
      <c r="FHI41"/>
      <c r="FHJ41"/>
      <c r="FHK41"/>
      <c r="FHL41"/>
      <c r="FHM41"/>
      <c r="FHN41"/>
      <c r="FHO41"/>
      <c r="FHP41"/>
      <c r="FHQ41"/>
      <c r="FHR41"/>
      <c r="FHS41"/>
      <c r="FHT41"/>
      <c r="FHU41"/>
      <c r="FHV41"/>
      <c r="FHW41"/>
      <c r="FHX41"/>
      <c r="FHY41"/>
      <c r="FHZ41"/>
      <c r="FIA41"/>
      <c r="FIB41"/>
      <c r="FIC41"/>
      <c r="FID41"/>
      <c r="FIE41"/>
      <c r="FIF41"/>
      <c r="FIG41"/>
      <c r="FIH41"/>
      <c r="FII41"/>
      <c r="FIJ41"/>
      <c r="FIK41"/>
      <c r="FIL41"/>
      <c r="FIM41"/>
      <c r="FIN41"/>
      <c r="FIO41"/>
      <c r="FIP41"/>
      <c r="FIQ41"/>
      <c r="FIR41"/>
      <c r="FIS41"/>
      <c r="FIT41"/>
      <c r="FIU41"/>
      <c r="FIV41"/>
      <c r="FIW41"/>
      <c r="FIX41"/>
      <c r="FIY41"/>
      <c r="FIZ41"/>
      <c r="FJA41"/>
      <c r="FJB41"/>
      <c r="FJC41"/>
      <c r="FJD41"/>
      <c r="FJE41"/>
      <c r="FJF41"/>
      <c r="FJG41"/>
      <c r="FJH41"/>
      <c r="FJI41"/>
      <c r="FJJ41"/>
      <c r="FJK41"/>
      <c r="FJL41"/>
      <c r="FJM41"/>
      <c r="FJN41"/>
      <c r="FJO41"/>
      <c r="FJP41"/>
      <c r="FJQ41"/>
      <c r="FJR41"/>
      <c r="FJS41"/>
      <c r="FJT41"/>
      <c r="FJU41"/>
      <c r="FJV41"/>
      <c r="FJW41"/>
      <c r="FJX41"/>
      <c r="FJY41"/>
      <c r="FJZ41"/>
      <c r="FKA41"/>
      <c r="FKB41"/>
      <c r="FKC41"/>
      <c r="FKD41"/>
      <c r="FKE41"/>
      <c r="FKF41"/>
      <c r="FKG41"/>
      <c r="FKH41"/>
      <c r="FKI41"/>
      <c r="FKJ41"/>
      <c r="FKK41"/>
      <c r="FKL41"/>
      <c r="FKM41"/>
      <c r="FKN41"/>
      <c r="FKO41"/>
      <c r="FKP41"/>
      <c r="FKQ41"/>
      <c r="FKR41"/>
      <c r="FKS41"/>
      <c r="FKT41"/>
      <c r="FKU41"/>
      <c r="FKV41"/>
      <c r="FKW41"/>
      <c r="FKX41"/>
      <c r="FKY41"/>
      <c r="FKZ41"/>
      <c r="FLA41"/>
      <c r="FLB41"/>
      <c r="FLC41"/>
      <c r="FLD41"/>
      <c r="FLE41"/>
      <c r="FLF41"/>
      <c r="FLG41"/>
      <c r="FLH41"/>
      <c r="FLI41"/>
      <c r="FLJ41"/>
      <c r="FLK41"/>
      <c r="FLL41"/>
      <c r="FLM41"/>
      <c r="FLN41"/>
      <c r="FLO41"/>
      <c r="FLP41"/>
      <c r="FLQ41"/>
      <c r="FLR41"/>
      <c r="FLS41"/>
      <c r="FLT41"/>
      <c r="FLU41"/>
      <c r="FLV41"/>
      <c r="FLW41"/>
      <c r="FLX41"/>
      <c r="FLY41"/>
      <c r="FLZ41"/>
      <c r="FMA41"/>
      <c r="FMB41"/>
      <c r="FMC41"/>
      <c r="FMD41"/>
      <c r="FME41"/>
      <c r="FMF41"/>
      <c r="FMG41"/>
      <c r="FMH41"/>
      <c r="FMI41"/>
      <c r="FMJ41"/>
      <c r="FMK41"/>
      <c r="FML41"/>
      <c r="FMM41"/>
      <c r="FMN41"/>
      <c r="FMO41"/>
      <c r="FMP41"/>
      <c r="FMQ41"/>
      <c r="FMR41"/>
      <c r="FMS41"/>
      <c r="FMT41"/>
      <c r="FMU41"/>
      <c r="FMV41"/>
      <c r="FMW41"/>
      <c r="FMX41"/>
      <c r="FMY41"/>
      <c r="FMZ41"/>
      <c r="FNA41"/>
      <c r="FNB41"/>
      <c r="FNC41"/>
      <c r="FND41"/>
      <c r="FNE41"/>
      <c r="FNF41"/>
      <c r="FNG41"/>
      <c r="FNH41"/>
      <c r="FNI41"/>
      <c r="FNJ41"/>
      <c r="FNK41"/>
      <c r="FNL41"/>
      <c r="FNM41"/>
      <c r="FNN41"/>
      <c r="FNO41"/>
      <c r="FNP41"/>
      <c r="FNQ41"/>
      <c r="FNR41"/>
      <c r="FNS41"/>
      <c r="FNT41"/>
      <c r="FNU41"/>
      <c r="FNV41"/>
      <c r="FNW41"/>
      <c r="FNX41"/>
      <c r="FNY41"/>
      <c r="FNZ41"/>
      <c r="FOA41"/>
      <c r="FOB41"/>
      <c r="FOC41"/>
      <c r="FOD41"/>
      <c r="FOE41"/>
      <c r="FOF41"/>
      <c r="FOG41"/>
      <c r="FOH41"/>
      <c r="FOI41"/>
      <c r="FOJ41"/>
      <c r="FOK41"/>
      <c r="FOL41"/>
      <c r="FOM41"/>
      <c r="FON41"/>
      <c r="FOO41"/>
      <c r="FOP41"/>
      <c r="FOQ41"/>
      <c r="FOR41"/>
      <c r="FOS41"/>
      <c r="FOT41"/>
      <c r="FOU41"/>
      <c r="FOV41"/>
      <c r="FOW41"/>
      <c r="FOX41"/>
      <c r="FOY41"/>
      <c r="FOZ41"/>
      <c r="FPA41"/>
      <c r="FPB41"/>
      <c r="FPC41"/>
      <c r="FPD41"/>
      <c r="FPE41"/>
      <c r="FPF41"/>
      <c r="FPG41"/>
      <c r="FPH41"/>
      <c r="FPI41"/>
      <c r="FPJ41"/>
      <c r="FPK41"/>
      <c r="FPL41"/>
      <c r="FPM41"/>
      <c r="FPN41"/>
      <c r="FPO41"/>
      <c r="FPP41"/>
      <c r="FPQ41"/>
      <c r="FPR41"/>
      <c r="FPS41"/>
      <c r="FPT41"/>
      <c r="FPU41"/>
      <c r="FPV41"/>
      <c r="FPW41"/>
      <c r="FPX41"/>
      <c r="FPY41"/>
      <c r="FPZ41"/>
      <c r="FQA41"/>
      <c r="FQB41"/>
      <c r="FQC41"/>
      <c r="FQD41"/>
      <c r="FQE41"/>
      <c r="FQF41"/>
      <c r="FQG41"/>
      <c r="FQH41"/>
      <c r="FQI41"/>
      <c r="FQJ41"/>
      <c r="FQK41"/>
      <c r="FQL41"/>
      <c r="FQM41"/>
      <c r="FQN41"/>
      <c r="FQO41"/>
      <c r="FQP41"/>
      <c r="FQQ41"/>
      <c r="FQR41"/>
      <c r="FQS41"/>
      <c r="FQT41"/>
      <c r="FQU41"/>
      <c r="FQV41"/>
      <c r="FQW41"/>
      <c r="FQX41"/>
      <c r="FQY41"/>
      <c r="FQZ41"/>
      <c r="FRA41"/>
      <c r="FRB41"/>
      <c r="FRC41"/>
      <c r="FRD41"/>
      <c r="FRE41"/>
      <c r="FRF41"/>
      <c r="FRG41"/>
      <c r="FRH41"/>
      <c r="FRI41"/>
      <c r="FRJ41"/>
      <c r="FRK41"/>
      <c r="FRL41"/>
      <c r="FRM41"/>
      <c r="FRN41"/>
      <c r="FRO41"/>
      <c r="FRP41"/>
      <c r="FRQ41"/>
      <c r="FRR41"/>
      <c r="FRS41"/>
      <c r="FRT41"/>
      <c r="FRU41"/>
      <c r="FRV41"/>
      <c r="FRW41"/>
      <c r="FRX41"/>
      <c r="FRY41"/>
      <c r="FRZ41"/>
      <c r="FSA41"/>
      <c r="FSB41"/>
      <c r="FSC41"/>
      <c r="FSD41"/>
      <c r="FSE41"/>
      <c r="FSF41"/>
      <c r="FSG41"/>
      <c r="FSH41"/>
      <c r="FSI41"/>
      <c r="FSJ41"/>
      <c r="FSK41"/>
      <c r="FSL41"/>
      <c r="FSM41"/>
      <c r="FSN41"/>
      <c r="FSO41"/>
      <c r="FSP41"/>
      <c r="FSQ41"/>
      <c r="FSR41"/>
      <c r="FSS41"/>
      <c r="FST41"/>
      <c r="FSU41"/>
      <c r="FSV41"/>
      <c r="FSW41"/>
      <c r="FSX41"/>
      <c r="FSY41"/>
      <c r="FSZ41"/>
      <c r="FTA41"/>
      <c r="FTB41"/>
      <c r="FTC41"/>
      <c r="FTD41"/>
      <c r="FTE41"/>
      <c r="FTF41"/>
      <c r="FTG41"/>
      <c r="FTH41"/>
      <c r="FTI41"/>
      <c r="FTJ41"/>
      <c r="FTK41"/>
      <c r="FTL41"/>
      <c r="FTM41"/>
      <c r="FTN41"/>
      <c r="FTO41"/>
      <c r="FTP41"/>
      <c r="FTQ41"/>
      <c r="FTR41"/>
      <c r="FTS41"/>
      <c r="FTT41"/>
      <c r="FTU41"/>
      <c r="FTV41"/>
      <c r="FTW41"/>
      <c r="FTX41"/>
      <c r="FTY41"/>
      <c r="FTZ41"/>
      <c r="FUA41"/>
      <c r="FUB41"/>
      <c r="FUC41"/>
      <c r="FUD41"/>
      <c r="FUE41"/>
      <c r="FUF41"/>
      <c r="FUG41"/>
      <c r="FUH41"/>
      <c r="FUI41"/>
      <c r="FUJ41"/>
      <c r="FUK41"/>
      <c r="FUL41"/>
      <c r="FUM41"/>
      <c r="FUN41"/>
      <c r="FUO41"/>
      <c r="FUP41"/>
      <c r="FUQ41"/>
      <c r="FUR41"/>
      <c r="FUS41"/>
      <c r="FUT41"/>
      <c r="FUU41"/>
      <c r="FUV41"/>
      <c r="FUW41"/>
      <c r="FUX41"/>
      <c r="FUY41"/>
      <c r="FUZ41"/>
      <c r="FVA41"/>
      <c r="FVB41"/>
      <c r="FVC41"/>
      <c r="FVD41"/>
      <c r="FVE41"/>
      <c r="FVF41"/>
      <c r="FVG41"/>
      <c r="FVH41"/>
      <c r="FVI41"/>
      <c r="FVJ41"/>
      <c r="FVK41"/>
      <c r="FVL41"/>
      <c r="FVM41"/>
      <c r="FVN41"/>
      <c r="FVO41"/>
      <c r="FVP41"/>
      <c r="FVQ41"/>
      <c r="FVR41"/>
      <c r="FVS41"/>
      <c r="FVT41"/>
      <c r="FVU41"/>
      <c r="FVV41"/>
      <c r="FVW41"/>
      <c r="FVX41"/>
      <c r="FVY41"/>
      <c r="FVZ41"/>
      <c r="FWA41"/>
      <c r="FWB41"/>
      <c r="FWC41"/>
      <c r="FWD41"/>
      <c r="FWE41"/>
      <c r="FWF41"/>
      <c r="FWG41"/>
      <c r="FWH41"/>
      <c r="FWI41"/>
      <c r="FWJ41"/>
      <c r="FWK41"/>
      <c r="FWL41"/>
      <c r="FWM41"/>
      <c r="FWN41"/>
      <c r="FWO41"/>
      <c r="FWP41"/>
      <c r="FWQ41"/>
      <c r="FWR41"/>
      <c r="FWS41"/>
      <c r="FWT41"/>
      <c r="FWU41"/>
      <c r="FWV41"/>
      <c r="FWW41"/>
      <c r="FWX41"/>
      <c r="FWY41"/>
      <c r="FWZ41"/>
      <c r="FXA41"/>
      <c r="FXB41"/>
      <c r="FXC41"/>
      <c r="FXD41"/>
      <c r="FXE41"/>
      <c r="FXF41"/>
      <c r="FXG41"/>
      <c r="FXH41"/>
      <c r="FXI41"/>
      <c r="FXJ41"/>
      <c r="FXK41"/>
      <c r="FXL41"/>
      <c r="FXM41"/>
      <c r="FXN41"/>
      <c r="FXO41"/>
      <c r="FXP41"/>
      <c r="FXQ41"/>
      <c r="FXR41"/>
      <c r="FXS41"/>
      <c r="FXT41"/>
      <c r="FXU41"/>
      <c r="FXV41"/>
      <c r="FXW41"/>
      <c r="FXX41"/>
      <c r="FXY41"/>
      <c r="FXZ41"/>
      <c r="FYA41"/>
      <c r="FYB41"/>
      <c r="FYC41"/>
      <c r="FYD41"/>
      <c r="FYE41"/>
      <c r="FYF41"/>
      <c r="FYG41"/>
      <c r="FYH41"/>
      <c r="FYI41"/>
      <c r="FYJ41"/>
      <c r="FYK41"/>
      <c r="FYL41"/>
      <c r="FYM41"/>
      <c r="FYN41"/>
      <c r="FYO41"/>
      <c r="FYP41"/>
      <c r="FYQ41"/>
      <c r="FYR41"/>
      <c r="FYS41"/>
      <c r="FYT41"/>
      <c r="FYU41"/>
      <c r="FYV41"/>
      <c r="FYW41"/>
      <c r="FYX41"/>
      <c r="FYY41"/>
      <c r="FYZ41"/>
      <c r="FZA41"/>
      <c r="FZB41"/>
      <c r="FZC41"/>
      <c r="FZD41"/>
      <c r="FZE41"/>
      <c r="FZF41"/>
      <c r="FZG41"/>
      <c r="FZH41"/>
      <c r="FZI41"/>
      <c r="FZJ41"/>
      <c r="FZK41"/>
      <c r="FZL41"/>
      <c r="FZM41"/>
      <c r="FZN41"/>
      <c r="FZO41"/>
      <c r="FZP41"/>
      <c r="FZQ41"/>
      <c r="FZR41"/>
      <c r="FZS41"/>
      <c r="FZT41"/>
      <c r="FZU41"/>
      <c r="FZV41"/>
      <c r="FZW41"/>
      <c r="FZX41"/>
      <c r="FZY41"/>
      <c r="FZZ41"/>
      <c r="GAA41"/>
      <c r="GAB41"/>
      <c r="GAC41"/>
      <c r="GAD41"/>
      <c r="GAE41"/>
      <c r="GAF41"/>
      <c r="GAG41"/>
      <c r="GAH41"/>
      <c r="GAI41"/>
      <c r="GAJ41"/>
      <c r="GAK41"/>
      <c r="GAL41"/>
      <c r="GAM41"/>
      <c r="GAN41"/>
      <c r="GAO41"/>
      <c r="GAP41"/>
      <c r="GAQ41"/>
      <c r="GAR41"/>
      <c r="GAS41"/>
      <c r="GAT41"/>
      <c r="GAU41"/>
      <c r="GAV41"/>
      <c r="GAW41"/>
      <c r="GAX41"/>
      <c r="GAY41"/>
      <c r="GAZ41"/>
      <c r="GBA41"/>
      <c r="GBB41"/>
      <c r="GBC41"/>
      <c r="GBD41"/>
      <c r="GBE41"/>
      <c r="GBF41"/>
      <c r="GBG41"/>
      <c r="GBH41"/>
      <c r="GBI41"/>
      <c r="GBJ41"/>
      <c r="GBK41"/>
      <c r="GBL41"/>
      <c r="GBM41"/>
      <c r="GBN41"/>
      <c r="GBO41"/>
      <c r="GBP41"/>
      <c r="GBQ41"/>
      <c r="GBR41"/>
      <c r="GBS41"/>
      <c r="GBT41"/>
      <c r="GBU41"/>
      <c r="GBV41"/>
      <c r="GBW41"/>
      <c r="GBX41"/>
      <c r="GBY41"/>
      <c r="GBZ41"/>
      <c r="GCA41"/>
      <c r="GCB41"/>
      <c r="GCC41"/>
      <c r="GCD41"/>
      <c r="GCE41"/>
      <c r="GCF41"/>
      <c r="GCG41"/>
      <c r="GCH41"/>
      <c r="GCI41"/>
      <c r="GCJ41"/>
      <c r="GCK41"/>
      <c r="GCL41"/>
      <c r="GCM41"/>
      <c r="GCN41"/>
      <c r="GCO41"/>
      <c r="GCP41"/>
      <c r="GCQ41"/>
      <c r="GCR41"/>
      <c r="GCS41"/>
      <c r="GCT41"/>
      <c r="GCU41"/>
      <c r="GCV41"/>
      <c r="GCW41"/>
      <c r="GCX41"/>
      <c r="GCY41"/>
      <c r="GCZ41"/>
      <c r="GDA41"/>
      <c r="GDB41"/>
      <c r="GDC41"/>
      <c r="GDD41"/>
      <c r="GDE41"/>
      <c r="GDF41"/>
      <c r="GDG41"/>
      <c r="GDH41"/>
      <c r="GDI41"/>
      <c r="GDJ41"/>
      <c r="GDK41"/>
      <c r="GDL41"/>
      <c r="GDM41"/>
      <c r="GDN41"/>
      <c r="GDO41"/>
      <c r="GDP41"/>
      <c r="GDQ41"/>
      <c r="GDR41"/>
      <c r="GDS41"/>
      <c r="GDT41"/>
      <c r="GDU41"/>
      <c r="GDV41"/>
      <c r="GDW41"/>
      <c r="GDX41"/>
      <c r="GDY41"/>
      <c r="GDZ41"/>
      <c r="GEA41"/>
      <c r="GEB41"/>
      <c r="GEC41"/>
      <c r="GED41"/>
      <c r="GEE41"/>
      <c r="GEF41"/>
      <c r="GEG41"/>
      <c r="GEH41"/>
      <c r="GEI41"/>
      <c r="GEJ41"/>
      <c r="GEK41"/>
      <c r="GEL41"/>
      <c r="GEM41"/>
      <c r="GEN41"/>
      <c r="GEO41"/>
      <c r="GEP41"/>
      <c r="GEQ41"/>
      <c r="GER41"/>
      <c r="GES41"/>
      <c r="GET41"/>
      <c r="GEU41"/>
      <c r="GEV41"/>
      <c r="GEW41"/>
      <c r="GEX41"/>
      <c r="GEY41"/>
      <c r="GEZ41"/>
      <c r="GFA41"/>
      <c r="GFB41"/>
      <c r="GFC41"/>
      <c r="GFD41"/>
      <c r="GFE41"/>
      <c r="GFF41"/>
      <c r="GFG41"/>
      <c r="GFH41"/>
      <c r="GFI41"/>
      <c r="GFJ41"/>
      <c r="GFK41"/>
      <c r="GFL41"/>
      <c r="GFM41"/>
      <c r="GFN41"/>
      <c r="GFO41"/>
      <c r="GFP41"/>
      <c r="GFQ41"/>
      <c r="GFR41"/>
      <c r="GFS41"/>
      <c r="GFT41"/>
      <c r="GFU41"/>
      <c r="GFV41"/>
      <c r="GFW41"/>
      <c r="GFX41"/>
      <c r="GFY41"/>
      <c r="GFZ41"/>
      <c r="GGA41"/>
      <c r="GGB41"/>
      <c r="GGC41"/>
      <c r="GGD41"/>
      <c r="GGE41"/>
      <c r="GGF41"/>
      <c r="GGG41"/>
      <c r="GGH41"/>
      <c r="GGI41"/>
      <c r="GGJ41"/>
      <c r="GGK41"/>
      <c r="GGL41"/>
      <c r="GGM41"/>
      <c r="GGN41"/>
      <c r="GGO41"/>
      <c r="GGP41"/>
      <c r="GGQ41"/>
      <c r="GGR41"/>
      <c r="GGS41"/>
      <c r="GGT41"/>
      <c r="GGU41"/>
      <c r="GGV41"/>
      <c r="GGW41"/>
      <c r="GGX41"/>
      <c r="GGY41"/>
      <c r="GGZ41"/>
      <c r="GHA41"/>
      <c r="GHB41"/>
      <c r="GHC41"/>
      <c r="GHD41"/>
      <c r="GHE41"/>
      <c r="GHF41"/>
      <c r="GHG41"/>
      <c r="GHH41"/>
      <c r="GHI41"/>
      <c r="GHJ41"/>
      <c r="GHK41"/>
      <c r="GHL41"/>
      <c r="GHM41"/>
      <c r="GHN41"/>
      <c r="GHO41"/>
      <c r="GHP41"/>
      <c r="GHQ41"/>
      <c r="GHR41"/>
      <c r="GHS41"/>
      <c r="GHT41"/>
      <c r="GHU41"/>
      <c r="GHV41"/>
      <c r="GHW41"/>
      <c r="GHX41"/>
      <c r="GHY41"/>
      <c r="GHZ41"/>
      <c r="GIA41"/>
      <c r="GIB41"/>
      <c r="GIC41"/>
      <c r="GID41"/>
      <c r="GIE41"/>
      <c r="GIF41"/>
      <c r="GIG41"/>
      <c r="GIH41"/>
      <c r="GII41"/>
      <c r="GIJ41"/>
      <c r="GIK41"/>
      <c r="GIL41"/>
      <c r="GIM41"/>
      <c r="GIN41"/>
      <c r="GIO41"/>
      <c r="GIP41"/>
      <c r="GIQ41"/>
      <c r="GIR41"/>
      <c r="GIS41"/>
      <c r="GIT41"/>
      <c r="GIU41"/>
      <c r="GIV41"/>
      <c r="GIW41"/>
      <c r="GIX41"/>
      <c r="GIY41"/>
      <c r="GIZ41"/>
      <c r="GJA41"/>
      <c r="GJB41"/>
      <c r="GJC41"/>
      <c r="GJD41"/>
      <c r="GJE41"/>
      <c r="GJF41"/>
      <c r="GJG41"/>
      <c r="GJH41"/>
      <c r="GJI41"/>
      <c r="GJJ41"/>
      <c r="GJK41"/>
      <c r="GJL41"/>
      <c r="GJM41"/>
      <c r="GJN41"/>
      <c r="GJO41"/>
      <c r="GJP41"/>
      <c r="GJQ41"/>
      <c r="GJR41"/>
      <c r="GJS41"/>
      <c r="GJT41"/>
      <c r="GJU41"/>
      <c r="GJV41"/>
      <c r="GJW41"/>
      <c r="GJX41"/>
      <c r="GJY41"/>
      <c r="GJZ41"/>
      <c r="GKA41"/>
      <c r="GKB41"/>
      <c r="GKC41"/>
      <c r="GKD41"/>
      <c r="GKE41"/>
      <c r="GKF41"/>
      <c r="GKG41"/>
      <c r="GKH41"/>
      <c r="GKI41"/>
      <c r="GKJ41"/>
      <c r="GKK41"/>
      <c r="GKL41"/>
      <c r="GKM41"/>
      <c r="GKN41"/>
      <c r="GKO41"/>
      <c r="GKP41"/>
      <c r="GKQ41"/>
      <c r="GKR41"/>
      <c r="GKS41"/>
      <c r="GKT41"/>
      <c r="GKU41"/>
      <c r="GKV41"/>
      <c r="GKW41"/>
      <c r="GKX41"/>
      <c r="GKY41"/>
      <c r="GKZ41"/>
      <c r="GLA41"/>
      <c r="GLB41"/>
      <c r="GLC41"/>
      <c r="GLD41"/>
      <c r="GLE41"/>
      <c r="GLF41"/>
      <c r="GLG41"/>
      <c r="GLH41"/>
      <c r="GLI41"/>
      <c r="GLJ41"/>
      <c r="GLK41"/>
      <c r="GLL41"/>
      <c r="GLM41"/>
      <c r="GLN41"/>
      <c r="GLO41"/>
      <c r="GLP41"/>
      <c r="GLQ41"/>
      <c r="GLR41"/>
      <c r="GLS41"/>
      <c r="GLT41"/>
      <c r="GLU41"/>
      <c r="GLV41"/>
      <c r="GLW41"/>
      <c r="GLX41"/>
      <c r="GLY41"/>
      <c r="GLZ41"/>
      <c r="GMA41"/>
      <c r="GMB41"/>
      <c r="GMC41"/>
      <c r="GMD41"/>
      <c r="GME41"/>
      <c r="GMF41"/>
      <c r="GMG41"/>
      <c r="GMH41"/>
      <c r="GMI41"/>
      <c r="GMJ41"/>
      <c r="GMK41"/>
      <c r="GML41"/>
      <c r="GMM41"/>
      <c r="GMN41"/>
      <c r="GMO41"/>
      <c r="GMP41"/>
      <c r="GMQ41"/>
      <c r="GMR41"/>
      <c r="GMS41"/>
      <c r="GMT41"/>
      <c r="GMU41"/>
      <c r="GMV41"/>
      <c r="GMW41"/>
      <c r="GMX41"/>
      <c r="GMY41"/>
      <c r="GMZ41"/>
      <c r="GNA41"/>
      <c r="GNB41"/>
      <c r="GNC41"/>
      <c r="GND41"/>
      <c r="GNE41"/>
      <c r="GNF41"/>
      <c r="GNG41"/>
      <c r="GNH41"/>
      <c r="GNI41"/>
      <c r="GNJ41"/>
      <c r="GNK41"/>
      <c r="GNL41"/>
      <c r="GNM41"/>
      <c r="GNN41"/>
      <c r="GNO41"/>
      <c r="GNP41"/>
      <c r="GNQ41"/>
      <c r="GNR41"/>
      <c r="GNS41"/>
      <c r="GNT41"/>
      <c r="GNU41"/>
      <c r="GNV41"/>
      <c r="GNW41"/>
      <c r="GNX41"/>
      <c r="GNY41"/>
      <c r="GNZ41"/>
      <c r="GOA41"/>
      <c r="GOB41"/>
      <c r="GOC41"/>
      <c r="GOD41"/>
      <c r="GOE41"/>
      <c r="GOF41"/>
      <c r="GOG41"/>
      <c r="GOH41"/>
      <c r="GOI41"/>
      <c r="GOJ41"/>
      <c r="GOK41"/>
      <c r="GOL41"/>
      <c r="GOM41"/>
      <c r="GON41"/>
      <c r="GOO41"/>
      <c r="GOP41"/>
      <c r="GOQ41"/>
      <c r="GOR41"/>
      <c r="GOS41"/>
      <c r="GOT41"/>
      <c r="GOU41"/>
      <c r="GOV41"/>
      <c r="GOW41"/>
      <c r="GOX41"/>
      <c r="GOY41"/>
      <c r="GOZ41"/>
      <c r="GPA41"/>
      <c r="GPB41"/>
      <c r="GPC41"/>
      <c r="GPD41"/>
      <c r="GPE41"/>
      <c r="GPF41"/>
      <c r="GPG41"/>
      <c r="GPH41"/>
      <c r="GPI41"/>
      <c r="GPJ41"/>
      <c r="GPK41"/>
      <c r="GPL41"/>
      <c r="GPM41"/>
      <c r="GPN41"/>
      <c r="GPO41"/>
      <c r="GPP41"/>
      <c r="GPQ41"/>
      <c r="GPR41"/>
      <c r="GPS41"/>
      <c r="GPT41"/>
      <c r="GPU41"/>
      <c r="GPV41"/>
      <c r="GPW41"/>
      <c r="GPX41"/>
      <c r="GPY41"/>
      <c r="GPZ41"/>
      <c r="GQA41"/>
      <c r="GQB41"/>
      <c r="GQC41"/>
      <c r="GQD41"/>
      <c r="GQE41"/>
      <c r="GQF41"/>
      <c r="GQG41"/>
      <c r="GQH41"/>
      <c r="GQI41"/>
      <c r="GQJ41"/>
      <c r="GQK41"/>
      <c r="GQL41"/>
      <c r="GQM41"/>
      <c r="GQN41"/>
      <c r="GQO41"/>
      <c r="GQP41"/>
      <c r="GQQ41"/>
      <c r="GQR41"/>
      <c r="GQS41"/>
      <c r="GQT41"/>
      <c r="GQU41"/>
      <c r="GQV41"/>
      <c r="GQW41"/>
      <c r="GQX41"/>
      <c r="GQY41"/>
      <c r="GQZ41"/>
      <c r="GRA41"/>
      <c r="GRB41"/>
      <c r="GRC41"/>
      <c r="GRD41"/>
      <c r="GRE41"/>
      <c r="GRF41"/>
      <c r="GRG41"/>
      <c r="GRH41"/>
      <c r="GRI41"/>
      <c r="GRJ41"/>
      <c r="GRK41"/>
      <c r="GRL41"/>
      <c r="GRM41"/>
      <c r="GRN41"/>
      <c r="GRO41"/>
      <c r="GRP41"/>
      <c r="GRQ41"/>
      <c r="GRR41"/>
      <c r="GRS41"/>
      <c r="GRT41"/>
      <c r="GRU41"/>
      <c r="GRV41"/>
      <c r="GRW41"/>
      <c r="GRX41"/>
      <c r="GRY41"/>
      <c r="GRZ41"/>
      <c r="GSA41"/>
      <c r="GSB41"/>
      <c r="GSC41"/>
      <c r="GSD41"/>
      <c r="GSE41"/>
      <c r="GSF41"/>
      <c r="GSG41"/>
      <c r="GSH41"/>
      <c r="GSI41"/>
      <c r="GSJ41"/>
      <c r="GSK41"/>
      <c r="GSL41"/>
      <c r="GSM41"/>
      <c r="GSN41"/>
      <c r="GSO41"/>
      <c r="GSP41"/>
      <c r="GSQ41"/>
      <c r="GSR41"/>
      <c r="GSS41"/>
      <c r="GST41"/>
      <c r="GSU41"/>
      <c r="GSV41"/>
      <c r="GSW41"/>
      <c r="GSX41"/>
      <c r="GSY41"/>
      <c r="GSZ41"/>
      <c r="GTA41"/>
      <c r="GTB41"/>
      <c r="GTC41"/>
      <c r="GTD41"/>
      <c r="GTE41"/>
      <c r="GTF41"/>
      <c r="GTG41"/>
      <c r="GTH41"/>
      <c r="GTI41"/>
      <c r="GTJ41"/>
      <c r="GTK41"/>
      <c r="GTL41"/>
      <c r="GTM41"/>
      <c r="GTN41"/>
      <c r="GTO41"/>
      <c r="GTP41"/>
      <c r="GTQ41"/>
      <c r="GTR41"/>
      <c r="GTS41"/>
      <c r="GTT41"/>
      <c r="GTU41"/>
      <c r="GTV41"/>
      <c r="GTW41"/>
      <c r="GTX41"/>
      <c r="GTY41"/>
      <c r="GTZ41"/>
      <c r="GUA41"/>
      <c r="GUB41"/>
      <c r="GUC41"/>
      <c r="GUD41"/>
      <c r="GUE41"/>
      <c r="GUF41"/>
      <c r="GUG41"/>
      <c r="GUH41"/>
      <c r="GUI41"/>
      <c r="GUJ41"/>
      <c r="GUK41"/>
      <c r="GUL41"/>
      <c r="GUM41"/>
      <c r="GUN41"/>
      <c r="GUO41"/>
      <c r="GUP41"/>
      <c r="GUQ41"/>
      <c r="GUR41"/>
      <c r="GUS41"/>
      <c r="GUT41"/>
      <c r="GUU41"/>
      <c r="GUV41"/>
      <c r="GUW41"/>
      <c r="GUX41"/>
      <c r="GUY41"/>
      <c r="GUZ41"/>
      <c r="GVA41"/>
      <c r="GVB41"/>
      <c r="GVC41"/>
      <c r="GVD41"/>
      <c r="GVE41"/>
      <c r="GVF41"/>
      <c r="GVG41"/>
      <c r="GVH41"/>
      <c r="GVI41"/>
      <c r="GVJ41"/>
      <c r="GVK41"/>
      <c r="GVL41"/>
      <c r="GVM41"/>
      <c r="GVN41"/>
      <c r="GVO41"/>
      <c r="GVP41"/>
      <c r="GVQ41"/>
      <c r="GVR41"/>
      <c r="GVS41"/>
      <c r="GVT41"/>
      <c r="GVU41"/>
      <c r="GVV41"/>
      <c r="GVW41"/>
      <c r="GVX41"/>
      <c r="GVY41"/>
      <c r="GVZ41"/>
      <c r="GWA41"/>
      <c r="GWB41"/>
      <c r="GWC41"/>
      <c r="GWD41"/>
      <c r="GWE41"/>
      <c r="GWF41"/>
      <c r="GWG41"/>
      <c r="GWH41"/>
      <c r="GWI41"/>
      <c r="GWJ41"/>
      <c r="GWK41"/>
      <c r="GWL41"/>
      <c r="GWM41"/>
      <c r="GWN41"/>
      <c r="GWO41"/>
      <c r="GWP41"/>
      <c r="GWQ41"/>
      <c r="GWR41"/>
      <c r="GWS41"/>
      <c r="GWT41"/>
      <c r="GWU41"/>
      <c r="GWV41"/>
      <c r="GWW41"/>
      <c r="GWX41"/>
      <c r="GWY41"/>
      <c r="GWZ41"/>
      <c r="GXA41"/>
      <c r="GXB41"/>
      <c r="GXC41"/>
      <c r="GXD41"/>
      <c r="GXE41"/>
      <c r="GXF41"/>
      <c r="GXG41"/>
      <c r="GXH41"/>
      <c r="GXI41"/>
      <c r="GXJ41"/>
      <c r="GXK41"/>
      <c r="GXL41"/>
      <c r="GXM41"/>
      <c r="GXN41"/>
      <c r="GXO41"/>
      <c r="GXP41"/>
      <c r="GXQ41"/>
      <c r="GXR41"/>
      <c r="GXS41"/>
      <c r="GXT41"/>
      <c r="GXU41"/>
      <c r="GXV41"/>
      <c r="GXW41"/>
      <c r="GXX41"/>
      <c r="GXY41"/>
      <c r="GXZ41"/>
      <c r="GYA41"/>
      <c r="GYB41"/>
      <c r="GYC41"/>
      <c r="GYD41"/>
      <c r="GYE41"/>
      <c r="GYF41"/>
      <c r="GYG41"/>
      <c r="GYH41"/>
      <c r="GYI41"/>
      <c r="GYJ41"/>
      <c r="GYK41"/>
      <c r="GYL41"/>
      <c r="GYM41"/>
      <c r="GYN41"/>
      <c r="GYO41"/>
      <c r="GYP41"/>
      <c r="GYQ41"/>
      <c r="GYR41"/>
      <c r="GYS41"/>
      <c r="GYT41"/>
      <c r="GYU41"/>
      <c r="GYV41"/>
      <c r="GYW41"/>
      <c r="GYX41"/>
      <c r="GYY41"/>
      <c r="GYZ41"/>
      <c r="GZA41"/>
      <c r="GZB41"/>
      <c r="GZC41"/>
      <c r="GZD41"/>
      <c r="GZE41"/>
      <c r="GZF41"/>
      <c r="GZG41"/>
      <c r="GZH41"/>
      <c r="GZI41"/>
      <c r="GZJ41"/>
      <c r="GZK41"/>
      <c r="GZL41"/>
      <c r="GZM41"/>
      <c r="GZN41"/>
      <c r="GZO41"/>
      <c r="GZP41"/>
      <c r="GZQ41"/>
      <c r="GZR41"/>
      <c r="GZS41"/>
      <c r="GZT41"/>
      <c r="GZU41"/>
      <c r="GZV41"/>
      <c r="GZW41"/>
      <c r="GZX41"/>
      <c r="GZY41"/>
      <c r="GZZ41"/>
      <c r="HAA41"/>
      <c r="HAB41"/>
      <c r="HAC41"/>
      <c r="HAD41"/>
      <c r="HAE41"/>
      <c r="HAF41"/>
      <c r="HAG41"/>
      <c r="HAH41"/>
      <c r="HAI41"/>
      <c r="HAJ41"/>
      <c r="HAK41"/>
      <c r="HAL41"/>
      <c r="HAM41"/>
      <c r="HAN41"/>
      <c r="HAO41"/>
      <c r="HAP41"/>
      <c r="HAQ41"/>
      <c r="HAR41"/>
      <c r="HAS41"/>
      <c r="HAT41"/>
      <c r="HAU41"/>
      <c r="HAV41"/>
      <c r="HAW41"/>
      <c r="HAX41"/>
      <c r="HAY41"/>
      <c r="HAZ41"/>
      <c r="HBA41"/>
      <c r="HBB41"/>
      <c r="HBC41"/>
      <c r="HBD41"/>
      <c r="HBE41"/>
      <c r="HBF41"/>
      <c r="HBG41"/>
      <c r="HBH41"/>
      <c r="HBI41"/>
      <c r="HBJ41"/>
      <c r="HBK41"/>
      <c r="HBL41"/>
      <c r="HBM41"/>
      <c r="HBN41"/>
      <c r="HBO41"/>
      <c r="HBP41"/>
      <c r="HBQ41"/>
      <c r="HBR41"/>
      <c r="HBS41"/>
      <c r="HBT41"/>
      <c r="HBU41"/>
      <c r="HBV41"/>
      <c r="HBW41"/>
      <c r="HBX41"/>
      <c r="HBY41"/>
      <c r="HBZ41"/>
      <c r="HCA41"/>
      <c r="HCB41"/>
      <c r="HCC41"/>
      <c r="HCD41"/>
      <c r="HCE41"/>
      <c r="HCF41"/>
      <c r="HCG41"/>
      <c r="HCH41"/>
      <c r="HCI41"/>
      <c r="HCJ41"/>
      <c r="HCK41"/>
      <c r="HCL41"/>
      <c r="HCM41"/>
      <c r="HCN41"/>
      <c r="HCO41"/>
      <c r="HCP41"/>
      <c r="HCQ41"/>
      <c r="HCR41"/>
      <c r="HCS41"/>
      <c r="HCT41"/>
      <c r="HCU41"/>
      <c r="HCV41"/>
      <c r="HCW41"/>
      <c r="HCX41"/>
      <c r="HCY41"/>
      <c r="HCZ41"/>
      <c r="HDA41"/>
      <c r="HDB41"/>
      <c r="HDC41"/>
      <c r="HDD41"/>
      <c r="HDE41"/>
      <c r="HDF41"/>
      <c r="HDG41"/>
      <c r="HDH41"/>
      <c r="HDI41"/>
      <c r="HDJ41"/>
      <c r="HDK41"/>
      <c r="HDL41"/>
      <c r="HDM41"/>
      <c r="HDN41"/>
      <c r="HDO41"/>
      <c r="HDP41"/>
      <c r="HDQ41"/>
      <c r="HDR41"/>
      <c r="HDS41"/>
      <c r="HDT41"/>
      <c r="HDU41"/>
      <c r="HDV41"/>
      <c r="HDW41"/>
      <c r="HDX41"/>
      <c r="HDY41"/>
      <c r="HDZ41"/>
      <c r="HEA41"/>
      <c r="HEB41"/>
      <c r="HEC41"/>
      <c r="HED41"/>
      <c r="HEE41"/>
      <c r="HEF41"/>
      <c r="HEG41"/>
      <c r="HEH41"/>
      <c r="HEI41"/>
      <c r="HEJ41"/>
      <c r="HEK41"/>
      <c r="HEL41"/>
      <c r="HEM41"/>
      <c r="HEN41"/>
      <c r="HEO41"/>
      <c r="HEP41"/>
      <c r="HEQ41"/>
      <c r="HER41"/>
      <c r="HES41"/>
      <c r="HET41"/>
      <c r="HEU41"/>
      <c r="HEV41"/>
      <c r="HEW41"/>
      <c r="HEX41"/>
      <c r="HEY41"/>
      <c r="HEZ41"/>
      <c r="HFA41"/>
      <c r="HFB41"/>
      <c r="HFC41"/>
      <c r="HFD41"/>
      <c r="HFE41"/>
      <c r="HFF41"/>
      <c r="HFG41"/>
      <c r="HFH41"/>
      <c r="HFI41"/>
      <c r="HFJ41"/>
      <c r="HFK41"/>
      <c r="HFL41"/>
      <c r="HFM41"/>
      <c r="HFN41"/>
      <c r="HFO41"/>
      <c r="HFP41"/>
      <c r="HFQ41"/>
      <c r="HFR41"/>
      <c r="HFS41"/>
      <c r="HFT41"/>
      <c r="HFU41"/>
      <c r="HFV41"/>
      <c r="HFW41"/>
      <c r="HFX41"/>
      <c r="HFY41"/>
      <c r="HFZ41"/>
      <c r="HGA41"/>
      <c r="HGB41"/>
      <c r="HGC41"/>
      <c r="HGD41"/>
      <c r="HGE41"/>
      <c r="HGF41"/>
      <c r="HGG41"/>
      <c r="HGH41"/>
      <c r="HGI41"/>
      <c r="HGJ41"/>
      <c r="HGK41"/>
      <c r="HGL41"/>
      <c r="HGM41"/>
      <c r="HGN41"/>
      <c r="HGO41"/>
      <c r="HGP41"/>
      <c r="HGQ41"/>
      <c r="HGR41"/>
      <c r="HGS41"/>
      <c r="HGT41"/>
      <c r="HGU41"/>
      <c r="HGV41"/>
      <c r="HGW41"/>
      <c r="HGX41"/>
      <c r="HGY41"/>
      <c r="HGZ41"/>
      <c r="HHA41"/>
      <c r="HHB41"/>
      <c r="HHC41"/>
      <c r="HHD41"/>
      <c r="HHE41"/>
      <c r="HHF41"/>
      <c r="HHG41"/>
      <c r="HHH41"/>
      <c r="HHI41"/>
      <c r="HHJ41"/>
      <c r="HHK41"/>
      <c r="HHL41"/>
      <c r="HHM41"/>
      <c r="HHN41"/>
      <c r="HHO41"/>
      <c r="HHP41"/>
      <c r="HHQ41"/>
      <c r="HHR41"/>
      <c r="HHS41"/>
      <c r="HHT41"/>
      <c r="HHU41"/>
      <c r="HHV41"/>
      <c r="HHW41"/>
      <c r="HHX41"/>
      <c r="HHY41"/>
      <c r="HHZ41"/>
      <c r="HIA41"/>
      <c r="HIB41"/>
      <c r="HIC41"/>
      <c r="HID41"/>
      <c r="HIE41"/>
      <c r="HIF41"/>
      <c r="HIG41"/>
      <c r="HIH41"/>
      <c r="HII41"/>
      <c r="HIJ41"/>
      <c r="HIK41"/>
      <c r="HIL41"/>
      <c r="HIM41"/>
      <c r="HIN41"/>
      <c r="HIO41"/>
      <c r="HIP41"/>
      <c r="HIQ41"/>
      <c r="HIR41"/>
      <c r="HIS41"/>
      <c r="HIT41"/>
      <c r="HIU41"/>
      <c r="HIV41"/>
      <c r="HIW41"/>
      <c r="HIX41"/>
      <c r="HIY41"/>
      <c r="HIZ41"/>
      <c r="HJA41"/>
      <c r="HJB41"/>
      <c r="HJC41"/>
      <c r="HJD41"/>
      <c r="HJE41"/>
      <c r="HJF41"/>
      <c r="HJG41"/>
      <c r="HJH41"/>
      <c r="HJI41"/>
      <c r="HJJ41"/>
      <c r="HJK41"/>
      <c r="HJL41"/>
      <c r="HJM41"/>
      <c r="HJN41"/>
      <c r="HJO41"/>
      <c r="HJP41"/>
      <c r="HJQ41"/>
      <c r="HJR41"/>
      <c r="HJS41"/>
      <c r="HJT41"/>
    </row>
    <row r="42" spans="1:5688" x14ac:dyDescent="0.45">
      <c r="A42"/>
      <c r="B42"/>
      <c r="C42"/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  <c r="AMK42"/>
      <c r="AML42"/>
      <c r="AMM42"/>
      <c r="AMN42"/>
      <c r="AMO42"/>
      <c r="AMP42"/>
      <c r="AMQ42"/>
      <c r="AMR42"/>
      <c r="AMS42"/>
      <c r="AMT42"/>
      <c r="AMU42"/>
      <c r="AMV42"/>
      <c r="AMW42"/>
      <c r="AMX42"/>
      <c r="AMY42"/>
      <c r="AMZ42"/>
      <c r="ANA42"/>
      <c r="ANB42"/>
      <c r="ANC42"/>
      <c r="AND42"/>
      <c r="ANE42"/>
      <c r="ANF42"/>
      <c r="ANG42"/>
      <c r="ANH42"/>
      <c r="ANI42"/>
      <c r="ANJ42"/>
      <c r="ANK42"/>
      <c r="ANL42"/>
      <c r="ANM42"/>
      <c r="ANN42"/>
      <c r="ANO42"/>
      <c r="ANP42"/>
      <c r="ANQ42"/>
      <c r="ANR42"/>
      <c r="ANS42"/>
      <c r="ANT42"/>
      <c r="ANU42"/>
      <c r="ANV42"/>
      <c r="ANW42"/>
      <c r="ANX42"/>
      <c r="ANY42"/>
      <c r="ANZ42"/>
      <c r="AOA42"/>
      <c r="AOB42"/>
      <c r="AOC42"/>
      <c r="AOD42"/>
      <c r="AOE42"/>
      <c r="AOF42"/>
      <c r="AOG42"/>
      <c r="AOH42"/>
      <c r="AOI42"/>
      <c r="AOJ42"/>
      <c r="AOK42"/>
      <c r="AOL42"/>
      <c r="AOM42"/>
      <c r="AON42"/>
      <c r="AOO42"/>
      <c r="AOP42"/>
      <c r="AOQ42"/>
      <c r="AOR42"/>
      <c r="AOS42"/>
      <c r="AOT42"/>
      <c r="AOU42"/>
      <c r="AOV42"/>
      <c r="AOW42"/>
      <c r="AOX42"/>
      <c r="AOY42"/>
      <c r="AOZ42"/>
      <c r="APA42"/>
      <c r="APB42"/>
      <c r="APC42"/>
      <c r="APD42"/>
      <c r="APE42"/>
      <c r="APF42"/>
      <c r="APG42"/>
      <c r="APH42"/>
      <c r="API42"/>
      <c r="APJ42"/>
      <c r="APK42"/>
      <c r="APL42"/>
      <c r="APM42"/>
      <c r="APN42"/>
      <c r="APO42"/>
      <c r="APP42"/>
      <c r="APQ42"/>
      <c r="APR42"/>
      <c r="APS42"/>
      <c r="APT42"/>
      <c r="APU42"/>
      <c r="APV42"/>
      <c r="APW42"/>
      <c r="APX42"/>
      <c r="APY42"/>
      <c r="APZ42"/>
      <c r="AQA42"/>
      <c r="AQB42"/>
      <c r="AQC42"/>
      <c r="AQD42"/>
      <c r="AQE42"/>
      <c r="AQF42"/>
      <c r="AQG42"/>
      <c r="AQH42"/>
      <c r="AQI42"/>
      <c r="AQJ42"/>
      <c r="AQK42"/>
      <c r="AQL42"/>
      <c r="AQM42"/>
      <c r="AQN42"/>
      <c r="AQO42"/>
      <c r="AQP42"/>
      <c r="AQQ42"/>
      <c r="AQR42"/>
      <c r="AQS42"/>
      <c r="AQT42"/>
      <c r="AQU42"/>
      <c r="AQV42"/>
      <c r="AQW42"/>
      <c r="AQX42"/>
      <c r="AQY42"/>
      <c r="AQZ42"/>
      <c r="ARA42"/>
      <c r="ARB42"/>
      <c r="ARC42"/>
      <c r="ARD42"/>
      <c r="ARE42"/>
      <c r="ARF42"/>
      <c r="ARG42"/>
      <c r="ARH42"/>
      <c r="ARI42"/>
      <c r="ARJ42"/>
      <c r="ARK42"/>
      <c r="ARL42"/>
      <c r="ARM42"/>
      <c r="ARN42"/>
      <c r="ARO42"/>
      <c r="ARP42"/>
      <c r="ARQ42"/>
      <c r="ARR42"/>
      <c r="ARS42"/>
      <c r="ART42"/>
      <c r="ARU42"/>
      <c r="ARV42"/>
      <c r="ARW42"/>
      <c r="ARX42"/>
      <c r="ARY42"/>
      <c r="ARZ42"/>
      <c r="ASA42"/>
      <c r="ASB42"/>
      <c r="ASC42"/>
      <c r="ASD42"/>
      <c r="ASE42"/>
      <c r="ASF42"/>
      <c r="ASG42"/>
      <c r="ASH42"/>
      <c r="ASI42"/>
      <c r="ASJ42"/>
      <c r="ASK42"/>
      <c r="ASL42"/>
      <c r="ASM42"/>
      <c r="ASN42"/>
      <c r="ASO42"/>
      <c r="ASP42"/>
      <c r="ASQ42"/>
      <c r="ASR42"/>
      <c r="ASS42"/>
      <c r="AST42"/>
      <c r="ASU42"/>
      <c r="ASV42"/>
      <c r="ASW42"/>
      <c r="ASX42"/>
      <c r="ASY42"/>
      <c r="ASZ42"/>
      <c r="ATA42"/>
      <c r="ATB42"/>
      <c r="ATC42"/>
      <c r="ATD42"/>
      <c r="ATE42"/>
      <c r="ATF42"/>
      <c r="ATG42"/>
      <c r="ATH42"/>
      <c r="ATI42"/>
      <c r="ATJ42"/>
      <c r="ATK42"/>
      <c r="ATL42"/>
      <c r="ATM42"/>
      <c r="ATN42"/>
      <c r="ATO42"/>
      <c r="ATP42"/>
      <c r="ATQ42"/>
      <c r="ATR42"/>
      <c r="ATS42"/>
      <c r="ATT42"/>
      <c r="ATU42"/>
      <c r="ATV42"/>
      <c r="ATW42"/>
      <c r="ATX42"/>
      <c r="ATY42"/>
      <c r="ATZ42"/>
      <c r="AUA42"/>
      <c r="AUB42"/>
      <c r="AUC42"/>
      <c r="AUD42"/>
      <c r="AUE42"/>
      <c r="AUF42"/>
      <c r="AUG42"/>
      <c r="AUH42"/>
      <c r="AUI42"/>
      <c r="AUJ42"/>
      <c r="AUK42"/>
      <c r="AUL42"/>
      <c r="AUM42"/>
      <c r="AUN42"/>
      <c r="AUO42"/>
      <c r="AUP42"/>
      <c r="AUQ42"/>
      <c r="AUR42"/>
      <c r="AUS42"/>
      <c r="AUT42"/>
      <c r="AUU42"/>
      <c r="AUV42"/>
      <c r="AUW42"/>
      <c r="AUX42"/>
      <c r="AUY42"/>
      <c r="AUZ42"/>
      <c r="AVA42"/>
      <c r="AVB42"/>
      <c r="AVC42"/>
      <c r="AVD42"/>
      <c r="AVE42"/>
      <c r="AVF42"/>
      <c r="AVG42"/>
      <c r="AVH42"/>
      <c r="AVI42"/>
      <c r="AVJ42"/>
      <c r="AVK42"/>
      <c r="AVL42"/>
      <c r="AVM42"/>
      <c r="AVN42"/>
      <c r="AVO42"/>
      <c r="AVP42"/>
      <c r="AVQ42"/>
      <c r="AVR42"/>
      <c r="AVS42"/>
      <c r="AVT42"/>
      <c r="AVU42"/>
      <c r="AVV42"/>
      <c r="AVW42"/>
      <c r="AVX42"/>
      <c r="AVY42"/>
      <c r="AVZ42"/>
      <c r="AWA42"/>
      <c r="AWB42"/>
      <c r="AWC42"/>
      <c r="AWD42"/>
      <c r="AWE42"/>
      <c r="AWF42"/>
      <c r="AWG42"/>
      <c r="AWH42"/>
      <c r="AWI42"/>
      <c r="AWJ42"/>
      <c r="AWK42"/>
      <c r="AWL42"/>
      <c r="AWM42"/>
      <c r="AWN42"/>
      <c r="AWO42"/>
      <c r="AWP42"/>
      <c r="AWQ42"/>
      <c r="AWR42"/>
      <c r="AWS42"/>
      <c r="AWT42"/>
      <c r="AWU42"/>
      <c r="AWV42"/>
      <c r="AWW42"/>
      <c r="AWX42"/>
      <c r="AWY42"/>
      <c r="AWZ42"/>
      <c r="AXA42"/>
      <c r="AXB42"/>
      <c r="AXC42"/>
      <c r="AXD42"/>
      <c r="AXE42"/>
      <c r="AXF42"/>
      <c r="AXG42"/>
      <c r="AXH42"/>
      <c r="AXI42"/>
      <c r="AXJ42"/>
      <c r="AXK42"/>
      <c r="AXL42"/>
      <c r="AXM42"/>
      <c r="AXN42"/>
      <c r="AXO42"/>
      <c r="AXP42"/>
      <c r="AXQ42"/>
      <c r="AXR42"/>
      <c r="AXS42"/>
      <c r="AXT42"/>
      <c r="AXU42"/>
      <c r="AXV42"/>
      <c r="AXW42"/>
      <c r="AXX42"/>
      <c r="AXY42"/>
      <c r="AXZ42"/>
      <c r="AYA42"/>
      <c r="AYB42"/>
      <c r="AYC42"/>
      <c r="AYD42"/>
      <c r="AYE42"/>
      <c r="AYF42"/>
      <c r="AYG42"/>
      <c r="AYH42"/>
      <c r="AYI42"/>
      <c r="AYJ42"/>
      <c r="AYK42"/>
      <c r="AYL42"/>
      <c r="AYM42"/>
      <c r="AYN42"/>
      <c r="AYO42"/>
      <c r="AYP42"/>
      <c r="AYQ42"/>
      <c r="AYR42"/>
      <c r="AYS42"/>
      <c r="AYT42"/>
      <c r="AYU42"/>
      <c r="AYV42"/>
      <c r="AYW42"/>
      <c r="AYX42"/>
      <c r="AYY42"/>
      <c r="AYZ42"/>
      <c r="AZA42"/>
      <c r="AZB42"/>
      <c r="AZC42"/>
      <c r="AZD42"/>
      <c r="AZE42"/>
      <c r="AZF42"/>
      <c r="AZG42"/>
      <c r="AZH42"/>
      <c r="AZI42"/>
      <c r="AZJ42"/>
      <c r="AZK42"/>
      <c r="AZL42"/>
      <c r="AZM42"/>
      <c r="AZN42"/>
      <c r="AZO42"/>
      <c r="AZP42"/>
      <c r="AZQ42"/>
      <c r="AZR42"/>
      <c r="AZS42"/>
      <c r="AZT42"/>
      <c r="AZU42"/>
      <c r="AZV42"/>
      <c r="AZW42"/>
      <c r="AZX42"/>
      <c r="AZY42"/>
      <c r="AZZ42"/>
      <c r="BAA42"/>
      <c r="BAB42"/>
      <c r="BAC42"/>
      <c r="BAD42"/>
      <c r="BAE42"/>
      <c r="BAF42"/>
      <c r="BAG42"/>
      <c r="BAH42"/>
      <c r="BAI42"/>
      <c r="BAJ42"/>
      <c r="BAK42"/>
      <c r="BAL42"/>
      <c r="BAM42"/>
      <c r="BAN42"/>
      <c r="BAO42"/>
      <c r="BAP42"/>
      <c r="BAQ42"/>
      <c r="BAR42"/>
      <c r="BAS42"/>
      <c r="BAT42"/>
      <c r="BAU42"/>
      <c r="BAV42"/>
      <c r="BAW42"/>
      <c r="BAX42"/>
      <c r="BAY42"/>
      <c r="BAZ42"/>
      <c r="BBA42"/>
      <c r="BBB42"/>
      <c r="BBC42"/>
      <c r="BBD42"/>
      <c r="BBE42"/>
      <c r="BBF42"/>
      <c r="BBG42"/>
      <c r="BBH42"/>
      <c r="BBI42"/>
      <c r="BBJ42"/>
      <c r="BBK42"/>
      <c r="BBL42"/>
      <c r="BBM42"/>
      <c r="BBN42"/>
      <c r="BBO42"/>
      <c r="BBP42"/>
      <c r="BBQ42"/>
      <c r="BBR42"/>
      <c r="BBS42"/>
      <c r="BBT42"/>
      <c r="BBU42"/>
      <c r="BBV42"/>
      <c r="BBW42"/>
      <c r="BBX42"/>
      <c r="BBY42"/>
      <c r="BBZ42"/>
      <c r="BCA42"/>
      <c r="BCB42"/>
      <c r="BCC42"/>
      <c r="BCD42"/>
      <c r="BCE42"/>
      <c r="BCF42"/>
      <c r="BCG42"/>
      <c r="BCH42"/>
      <c r="BCI42"/>
      <c r="BCJ42"/>
      <c r="BCK42"/>
      <c r="BCL42"/>
      <c r="BCM42"/>
      <c r="BCN42"/>
      <c r="BCO42"/>
      <c r="BCP42"/>
      <c r="BCQ42"/>
      <c r="BCR42"/>
      <c r="BCS42"/>
      <c r="BCT42"/>
      <c r="BCU42"/>
      <c r="BCV42"/>
      <c r="BCW42"/>
      <c r="BCX42"/>
      <c r="BCY42"/>
      <c r="BCZ42"/>
      <c r="BDA42"/>
      <c r="BDB42"/>
      <c r="BDC42"/>
      <c r="BDD42"/>
      <c r="BDE42"/>
      <c r="BDF42"/>
      <c r="BDG42"/>
      <c r="BDH42"/>
      <c r="BDI42"/>
      <c r="BDJ42"/>
      <c r="BDK42"/>
      <c r="BDL42"/>
      <c r="BDM42"/>
      <c r="BDN42"/>
      <c r="BDO42"/>
      <c r="BDP42"/>
      <c r="BDQ42"/>
      <c r="BDR42"/>
      <c r="BDS42"/>
      <c r="BDT42"/>
      <c r="BDU42"/>
      <c r="BDV42"/>
      <c r="BDW42"/>
      <c r="BDX42"/>
      <c r="BDY42"/>
      <c r="BDZ42"/>
      <c r="BEA42"/>
      <c r="BEB42"/>
      <c r="BEC42"/>
      <c r="BED42"/>
      <c r="BEE42"/>
      <c r="BEF42"/>
      <c r="BEG42"/>
      <c r="BEH42"/>
      <c r="BEI42"/>
      <c r="BEJ42"/>
      <c r="BEK42"/>
      <c r="BEL42"/>
      <c r="BEM42"/>
      <c r="BEN42"/>
      <c r="BEO42"/>
      <c r="BEP42"/>
      <c r="BEQ42"/>
      <c r="BER42"/>
      <c r="BES42"/>
      <c r="BET42"/>
      <c r="BEU42"/>
      <c r="BEV42"/>
      <c r="BEW42"/>
      <c r="BEX42"/>
      <c r="BEY42"/>
      <c r="BEZ42"/>
      <c r="BFA42"/>
      <c r="BFB42"/>
      <c r="BFC42"/>
      <c r="BFD42"/>
      <c r="BFE42"/>
      <c r="BFF42"/>
      <c r="BFG42"/>
      <c r="BFH42"/>
      <c r="BFI42"/>
      <c r="BFJ42"/>
      <c r="BFK42"/>
      <c r="BFL42"/>
      <c r="BFM42"/>
      <c r="BFN42"/>
      <c r="BFO42"/>
      <c r="BFP42"/>
      <c r="BFQ42"/>
      <c r="BFR42"/>
      <c r="BFS42"/>
      <c r="BFT42"/>
      <c r="BFU42"/>
      <c r="BFV42"/>
      <c r="BFW42"/>
      <c r="BFX42"/>
      <c r="BFY42"/>
      <c r="BFZ42"/>
      <c r="BGA42"/>
      <c r="BGB42"/>
      <c r="BGC42"/>
      <c r="BGD42"/>
      <c r="BGE42"/>
      <c r="BGF42"/>
      <c r="BGG42"/>
      <c r="BGH42"/>
      <c r="BGI42"/>
      <c r="BGJ42"/>
      <c r="BGK42"/>
      <c r="BGL42"/>
      <c r="BGM42"/>
      <c r="BGN42"/>
      <c r="BGO42"/>
      <c r="BGP42"/>
      <c r="BGQ42"/>
      <c r="BGR42"/>
      <c r="BGS42"/>
      <c r="BGT42"/>
      <c r="BGU42"/>
      <c r="BGV42"/>
      <c r="BGW42"/>
      <c r="BGX42"/>
      <c r="BGY42"/>
      <c r="BGZ42"/>
      <c r="BHA42"/>
      <c r="BHB42"/>
      <c r="BHC42"/>
      <c r="BHD42"/>
      <c r="BHE42"/>
      <c r="BHF42"/>
      <c r="BHG42"/>
      <c r="BHH42"/>
      <c r="BHI42"/>
      <c r="BHJ42"/>
      <c r="BHK42"/>
      <c r="BHL42"/>
      <c r="BHM42"/>
      <c r="BHN42"/>
      <c r="BHO42"/>
      <c r="BHP42"/>
      <c r="BHQ42"/>
      <c r="BHR42"/>
      <c r="BHS42"/>
      <c r="BHT42"/>
      <c r="BHU42"/>
      <c r="BHV42"/>
      <c r="BHW42"/>
      <c r="BHX42"/>
      <c r="BHY42"/>
      <c r="BHZ42"/>
      <c r="BIA42"/>
      <c r="BIB42"/>
      <c r="BIC42"/>
      <c r="BID42"/>
      <c r="BIE42"/>
      <c r="BIF42"/>
      <c r="BIG42"/>
      <c r="BIH42"/>
      <c r="BII42"/>
      <c r="BIJ42"/>
      <c r="BIK42"/>
      <c r="BIL42"/>
      <c r="BIM42"/>
      <c r="BIN42"/>
      <c r="BIO42"/>
      <c r="BIP42"/>
      <c r="BIQ42"/>
      <c r="BIR42"/>
      <c r="BIS42"/>
      <c r="BIT42"/>
      <c r="BIU42"/>
      <c r="BIV42"/>
      <c r="BIW42"/>
      <c r="BIX42"/>
      <c r="BIY42"/>
      <c r="BIZ42"/>
      <c r="BJA42"/>
      <c r="BJB42"/>
      <c r="BJC42"/>
      <c r="BJD42"/>
      <c r="BJE42"/>
      <c r="BJF42"/>
      <c r="BJG42"/>
      <c r="BJH42"/>
      <c r="BJI42"/>
      <c r="BJJ42"/>
      <c r="BJK42"/>
      <c r="BJL42"/>
      <c r="BJM42"/>
      <c r="BJN42"/>
      <c r="BJO42"/>
      <c r="BJP42"/>
      <c r="BJQ42"/>
      <c r="BJR42"/>
      <c r="BJS42"/>
      <c r="BJT42"/>
      <c r="BJU42"/>
      <c r="BJV42"/>
      <c r="BJW42"/>
      <c r="BJX42"/>
      <c r="BJY42"/>
      <c r="BJZ42"/>
      <c r="BKA42"/>
      <c r="BKB42"/>
      <c r="BKC42"/>
      <c r="BKD42"/>
      <c r="BKE42"/>
      <c r="BKF42"/>
      <c r="BKG42"/>
      <c r="BKH42"/>
      <c r="BKI42"/>
      <c r="BKJ42"/>
      <c r="BKK42"/>
      <c r="BKL42"/>
      <c r="BKM42"/>
      <c r="BKN42"/>
      <c r="BKO42"/>
      <c r="BKP42"/>
      <c r="BKQ42"/>
      <c r="BKR42"/>
      <c r="BKS42"/>
      <c r="BKT42"/>
      <c r="BKU42"/>
      <c r="BKV42"/>
      <c r="BKW42"/>
      <c r="BKX42"/>
      <c r="BKY42"/>
      <c r="BKZ42"/>
      <c r="BLA42"/>
      <c r="BLB42"/>
      <c r="BLC42"/>
      <c r="BLD42"/>
      <c r="BLE42"/>
      <c r="BLF42"/>
      <c r="BLG42"/>
      <c r="BLH42"/>
      <c r="BLI42"/>
      <c r="BLJ42"/>
      <c r="BLK42"/>
      <c r="BLL42"/>
      <c r="BLM42"/>
      <c r="BLN42"/>
      <c r="BLO42"/>
      <c r="BLP42"/>
      <c r="BLQ42"/>
      <c r="BLR42"/>
      <c r="BLS42"/>
      <c r="BLT42"/>
      <c r="BLU42"/>
      <c r="BLV42"/>
      <c r="BLW42"/>
      <c r="BLX42"/>
      <c r="BLY42"/>
      <c r="BLZ42"/>
      <c r="BMA42"/>
      <c r="BMB42"/>
      <c r="BMC42"/>
      <c r="BMD42"/>
      <c r="BME42"/>
      <c r="BMF42"/>
      <c r="BMG42"/>
      <c r="BMH42"/>
      <c r="BMI42"/>
      <c r="BMJ42"/>
      <c r="BMK42"/>
      <c r="BML42"/>
      <c r="BMM42"/>
      <c r="BMN42"/>
      <c r="BMO42"/>
      <c r="BMP42"/>
      <c r="BMQ42"/>
      <c r="BMR42"/>
      <c r="BMS42"/>
      <c r="BMT42"/>
      <c r="BMU42"/>
      <c r="BMV42"/>
      <c r="BMW42"/>
      <c r="BMX42"/>
      <c r="BMY42"/>
      <c r="BMZ42"/>
      <c r="BNA42"/>
      <c r="BNB42"/>
      <c r="BNC42"/>
      <c r="BND42"/>
      <c r="BNE42"/>
      <c r="BNF42"/>
      <c r="BNG42"/>
      <c r="BNH42"/>
      <c r="BNI42"/>
      <c r="BNJ42"/>
      <c r="BNK42"/>
      <c r="BNL42"/>
      <c r="BNM42"/>
      <c r="BNN42"/>
      <c r="BNO42"/>
      <c r="BNP42"/>
      <c r="BNQ42"/>
      <c r="BNR42"/>
      <c r="BNS42"/>
      <c r="BNT42"/>
      <c r="BNU42"/>
      <c r="BNV42"/>
      <c r="BNW42"/>
      <c r="BNX42"/>
      <c r="BNY42"/>
      <c r="BNZ42"/>
      <c r="BOA42"/>
      <c r="BOB42"/>
      <c r="BOC42"/>
      <c r="BOD42"/>
      <c r="BOE42"/>
      <c r="BOF42"/>
      <c r="BOG42"/>
      <c r="BOH42"/>
      <c r="BOI42"/>
      <c r="BOJ42"/>
      <c r="BOK42"/>
      <c r="BOL42"/>
      <c r="BOM42"/>
      <c r="BON42"/>
      <c r="BOO42"/>
      <c r="BOP42"/>
      <c r="BOQ42"/>
      <c r="BOR42"/>
      <c r="BOS42"/>
      <c r="BOT42"/>
      <c r="BOU42"/>
      <c r="BOV42"/>
      <c r="BOW42"/>
      <c r="BOX42"/>
      <c r="BOY42"/>
      <c r="BOZ42"/>
      <c r="BPA42"/>
      <c r="BPB42"/>
      <c r="BPC42"/>
      <c r="BPD42"/>
      <c r="BPE42"/>
      <c r="BPF42"/>
      <c r="BPG42"/>
      <c r="BPH42"/>
      <c r="BPI42"/>
      <c r="BPJ42"/>
      <c r="BPK42"/>
      <c r="BPL42"/>
      <c r="BPM42"/>
      <c r="BPN42"/>
      <c r="BPO42"/>
      <c r="BPP42"/>
      <c r="BPQ42"/>
      <c r="BPR42"/>
      <c r="BPS42"/>
      <c r="BPT42"/>
      <c r="BPU42"/>
      <c r="BPV42"/>
      <c r="BPW42"/>
      <c r="BPX42"/>
      <c r="BPY42"/>
      <c r="BPZ42"/>
      <c r="BQA42"/>
      <c r="BQB42"/>
      <c r="BQC42"/>
      <c r="BQD42"/>
      <c r="BQE42"/>
      <c r="BQF42"/>
      <c r="BQG42"/>
      <c r="BQH42"/>
      <c r="BQI42"/>
      <c r="BQJ42"/>
      <c r="BQK42"/>
      <c r="BQL42"/>
      <c r="BQM42"/>
      <c r="BQN42"/>
      <c r="BQO42"/>
      <c r="BQP42"/>
      <c r="BQQ42"/>
      <c r="BQR42"/>
      <c r="BQS42"/>
      <c r="BQT42"/>
      <c r="BQU42"/>
      <c r="BQV42"/>
      <c r="BQW42"/>
      <c r="BQX42"/>
      <c r="BQY42"/>
      <c r="BQZ42"/>
      <c r="BRA42"/>
      <c r="BRB42"/>
      <c r="BRC42"/>
      <c r="BRD42"/>
      <c r="BRE42"/>
      <c r="BRF42"/>
      <c r="BRG42"/>
      <c r="BRH42"/>
      <c r="BRI42"/>
      <c r="BRJ42"/>
      <c r="BRK42"/>
      <c r="BRL42"/>
      <c r="BRM42"/>
      <c r="BRN42"/>
      <c r="BRO42"/>
      <c r="BRP42"/>
      <c r="BRQ42"/>
      <c r="BRR42"/>
      <c r="BRS42"/>
      <c r="BRT42"/>
      <c r="BRU42"/>
      <c r="BRV42"/>
      <c r="BRW42"/>
      <c r="BRX42"/>
      <c r="BRY42"/>
      <c r="BRZ42"/>
      <c r="BSA42"/>
      <c r="BSB42"/>
      <c r="BSC42"/>
      <c r="BSD42"/>
      <c r="BSE42"/>
      <c r="BSF42"/>
      <c r="BSG42"/>
      <c r="BSH42"/>
      <c r="BSI42"/>
      <c r="BSJ42"/>
      <c r="BSK42"/>
      <c r="BSL42"/>
      <c r="BSM42"/>
      <c r="BSN42"/>
      <c r="BSO42"/>
      <c r="BSP42"/>
      <c r="BSQ42"/>
      <c r="BSR42"/>
      <c r="BSS42"/>
      <c r="BST42"/>
      <c r="BSU42"/>
      <c r="BSV42"/>
      <c r="BSW42"/>
      <c r="BSX42"/>
      <c r="BSY42"/>
      <c r="BSZ42"/>
      <c r="BTA42"/>
      <c r="BTB42"/>
      <c r="BTC42"/>
      <c r="BTD42"/>
      <c r="BTE42"/>
      <c r="BTF42"/>
      <c r="BTG42"/>
      <c r="BTH42"/>
      <c r="BTI42"/>
      <c r="BTJ42"/>
      <c r="BTK42"/>
      <c r="BTL42"/>
      <c r="BTM42"/>
      <c r="BTN42"/>
      <c r="BTO42"/>
      <c r="BTP42"/>
      <c r="BTQ42"/>
      <c r="BTR42"/>
      <c r="BTS42"/>
      <c r="BTT42"/>
      <c r="BTU42"/>
      <c r="BTV42"/>
      <c r="BTW42"/>
      <c r="BTX42"/>
      <c r="BTY42"/>
      <c r="BTZ42"/>
      <c r="BUA42"/>
      <c r="BUB42"/>
      <c r="BUC42"/>
      <c r="BUD42"/>
      <c r="BUE42"/>
      <c r="BUF42"/>
      <c r="BUG42"/>
      <c r="BUH42"/>
      <c r="BUI42"/>
      <c r="BUJ42"/>
      <c r="BUK42"/>
      <c r="BUL42"/>
      <c r="BUM42"/>
      <c r="BUN42"/>
      <c r="BUO42"/>
      <c r="BUP42"/>
      <c r="BUQ42"/>
      <c r="BUR42"/>
      <c r="BUS42"/>
      <c r="BUT42"/>
      <c r="BUU42"/>
      <c r="BUV42"/>
      <c r="BUW42"/>
      <c r="BUX42"/>
      <c r="BUY42"/>
      <c r="BUZ42"/>
      <c r="BVA42"/>
      <c r="BVB42"/>
      <c r="BVC42"/>
      <c r="BVD42"/>
      <c r="BVE42"/>
      <c r="BVF42"/>
      <c r="BVG42"/>
      <c r="BVH42"/>
      <c r="BVI42"/>
      <c r="BVJ42"/>
      <c r="BVK42"/>
      <c r="BVL42"/>
      <c r="BVM42"/>
      <c r="BVN42"/>
      <c r="BVO42"/>
      <c r="BVP42"/>
      <c r="BVQ42"/>
      <c r="BVR42"/>
      <c r="BVS42"/>
      <c r="BVT42"/>
      <c r="BVU42"/>
      <c r="BVV42"/>
      <c r="BVW42"/>
      <c r="BVX42"/>
      <c r="BVY42"/>
      <c r="BVZ42"/>
      <c r="BWA42"/>
      <c r="BWB42"/>
      <c r="BWC42"/>
      <c r="BWD42"/>
      <c r="BWE42"/>
      <c r="BWF42"/>
      <c r="BWG42"/>
      <c r="BWH42"/>
      <c r="BWI42"/>
      <c r="BWJ42"/>
      <c r="BWK42"/>
      <c r="BWL42"/>
      <c r="BWM42"/>
      <c r="BWN42"/>
      <c r="BWO42"/>
      <c r="BWP42"/>
      <c r="BWQ42"/>
      <c r="BWR42"/>
      <c r="BWS42"/>
      <c r="BWT42"/>
      <c r="BWU42"/>
      <c r="BWV42"/>
      <c r="BWW42"/>
      <c r="BWX42"/>
      <c r="BWY42"/>
      <c r="BWZ42"/>
      <c r="BXA42"/>
      <c r="BXB42"/>
      <c r="BXC42"/>
      <c r="BXD42"/>
      <c r="BXE42"/>
      <c r="BXF42"/>
      <c r="BXG42"/>
      <c r="BXH42"/>
      <c r="BXI42"/>
      <c r="BXJ42"/>
      <c r="BXK42"/>
      <c r="BXL42"/>
      <c r="BXM42"/>
      <c r="BXN42"/>
      <c r="BXO42"/>
      <c r="BXP42"/>
      <c r="BXQ42"/>
      <c r="BXR42"/>
      <c r="BXS42"/>
      <c r="BXT42"/>
      <c r="BXU42"/>
      <c r="BXV42"/>
      <c r="BXW42"/>
      <c r="BXX42"/>
      <c r="BXY42"/>
      <c r="BXZ42"/>
      <c r="BYA42"/>
      <c r="BYB42"/>
      <c r="BYC42"/>
      <c r="BYD42"/>
      <c r="BYE42"/>
      <c r="BYF42"/>
      <c r="BYG42"/>
      <c r="BYH42"/>
      <c r="BYI42"/>
      <c r="BYJ42"/>
      <c r="BYK42"/>
      <c r="BYL42"/>
      <c r="BYM42"/>
      <c r="BYN42"/>
      <c r="BYO42"/>
      <c r="BYP42"/>
      <c r="BYQ42"/>
      <c r="BYR42"/>
      <c r="BYS42"/>
      <c r="BYT42"/>
      <c r="BYU42"/>
      <c r="BYV42"/>
      <c r="BYW42"/>
      <c r="BYX42"/>
      <c r="BYY42"/>
      <c r="BYZ42"/>
      <c r="BZA42"/>
      <c r="BZB42"/>
      <c r="BZC42"/>
      <c r="BZD42"/>
      <c r="BZE42"/>
      <c r="BZF42"/>
      <c r="BZG42"/>
      <c r="BZH42"/>
      <c r="BZI42"/>
      <c r="BZJ42"/>
      <c r="BZK42"/>
      <c r="BZL42"/>
      <c r="BZM42"/>
      <c r="BZN42"/>
      <c r="BZO42"/>
      <c r="BZP42"/>
      <c r="BZQ42"/>
      <c r="BZR42"/>
      <c r="BZS42"/>
      <c r="BZT42"/>
      <c r="BZU42"/>
      <c r="BZV42"/>
      <c r="BZW42"/>
      <c r="BZX42"/>
      <c r="BZY42"/>
      <c r="BZZ42"/>
      <c r="CAA42"/>
      <c r="CAB42"/>
      <c r="CAC42"/>
      <c r="CAD42"/>
      <c r="CAE42"/>
      <c r="CAF42"/>
      <c r="CAG42"/>
      <c r="CAH42"/>
      <c r="CAI42"/>
      <c r="CAJ42"/>
      <c r="CAK42"/>
      <c r="CAL42"/>
      <c r="CAM42"/>
      <c r="CAN42"/>
      <c r="CAO42"/>
      <c r="CAP42"/>
      <c r="CAQ42"/>
      <c r="CAR42"/>
      <c r="CAS42"/>
      <c r="CAT42"/>
      <c r="CAU42"/>
      <c r="CAV42"/>
      <c r="CAW42"/>
      <c r="CAX42"/>
      <c r="CAY42"/>
      <c r="CAZ42"/>
      <c r="CBA42"/>
      <c r="CBB42"/>
      <c r="CBC42"/>
      <c r="CBD42"/>
      <c r="CBE42"/>
      <c r="CBF42"/>
      <c r="CBG42"/>
      <c r="CBH42"/>
      <c r="CBI42"/>
      <c r="CBJ42"/>
      <c r="CBK42"/>
      <c r="CBL42"/>
      <c r="CBM42"/>
      <c r="CBN42"/>
      <c r="CBO42"/>
      <c r="CBP42"/>
      <c r="CBQ42"/>
      <c r="CBR42"/>
      <c r="CBS42"/>
      <c r="CBT42"/>
      <c r="CBU42"/>
      <c r="CBV42"/>
      <c r="CBW42"/>
      <c r="CBX42"/>
      <c r="CBY42"/>
      <c r="CBZ42"/>
      <c r="CCA42"/>
      <c r="CCB42"/>
      <c r="CCC42"/>
      <c r="CCD42"/>
      <c r="CCE42"/>
      <c r="CCF42"/>
      <c r="CCG42"/>
      <c r="CCH42"/>
      <c r="CCI42"/>
      <c r="CCJ42"/>
      <c r="CCK42"/>
      <c r="CCL42"/>
      <c r="CCM42"/>
      <c r="CCN42"/>
      <c r="CCO42"/>
      <c r="CCP42"/>
      <c r="CCQ42"/>
      <c r="CCR42"/>
      <c r="CCS42"/>
      <c r="CCT42"/>
      <c r="CCU42"/>
      <c r="CCV42"/>
      <c r="CCW42"/>
      <c r="CCX42"/>
      <c r="CCY42"/>
      <c r="CCZ42"/>
      <c r="CDA42"/>
      <c r="CDB42"/>
      <c r="CDC42"/>
      <c r="CDD42"/>
      <c r="CDE42"/>
      <c r="CDF42"/>
      <c r="CDG42"/>
      <c r="CDH42"/>
      <c r="CDI42"/>
      <c r="CDJ42"/>
      <c r="CDK42"/>
      <c r="CDL42"/>
      <c r="CDM42"/>
      <c r="CDN42"/>
      <c r="CDO42"/>
      <c r="CDP42"/>
      <c r="CDQ42"/>
      <c r="CDR42"/>
      <c r="CDS42"/>
      <c r="CDT42"/>
      <c r="CDU42"/>
      <c r="CDV42"/>
      <c r="CDW42"/>
      <c r="CDX42"/>
      <c r="CDY42"/>
      <c r="CDZ42"/>
      <c r="CEA42"/>
      <c r="CEB42"/>
      <c r="CEC42"/>
      <c r="CED42"/>
      <c r="CEE42"/>
      <c r="CEF42"/>
      <c r="CEG42"/>
      <c r="CEH42"/>
      <c r="CEI42"/>
      <c r="CEJ42"/>
      <c r="CEK42"/>
      <c r="CEL42"/>
      <c r="CEM42"/>
      <c r="CEN42"/>
      <c r="CEO42"/>
      <c r="CEP42"/>
      <c r="CEQ42"/>
      <c r="CER42"/>
      <c r="CES42"/>
      <c r="CET42"/>
      <c r="CEU42"/>
      <c r="CEV42"/>
      <c r="CEW42"/>
      <c r="CEX42"/>
      <c r="CEY42"/>
      <c r="CEZ42"/>
      <c r="CFA42"/>
      <c r="CFB42"/>
      <c r="CFC42"/>
      <c r="CFD42"/>
      <c r="CFE42"/>
      <c r="CFF42"/>
      <c r="CFG42"/>
      <c r="CFH42"/>
      <c r="CFI42"/>
      <c r="CFJ42"/>
      <c r="CFK42"/>
      <c r="CFL42"/>
      <c r="CFM42"/>
      <c r="CFN42"/>
      <c r="CFO42"/>
      <c r="CFP42"/>
      <c r="CFQ42"/>
      <c r="CFR42"/>
      <c r="CFS42"/>
      <c r="CFT42"/>
      <c r="CFU42"/>
      <c r="CFV42"/>
      <c r="CFW42"/>
      <c r="CFX42"/>
      <c r="CFY42"/>
      <c r="CFZ42"/>
      <c r="CGA42"/>
      <c r="CGB42"/>
      <c r="CGC42"/>
      <c r="CGD42"/>
      <c r="CGE42"/>
      <c r="CGF42"/>
      <c r="CGG42"/>
      <c r="CGH42"/>
      <c r="CGI42"/>
      <c r="CGJ42"/>
      <c r="CGK42"/>
      <c r="CGL42"/>
      <c r="CGM42"/>
      <c r="CGN42"/>
      <c r="CGO42"/>
      <c r="CGP42"/>
      <c r="CGQ42"/>
      <c r="CGR42"/>
      <c r="CGS42"/>
      <c r="CGT42"/>
      <c r="CGU42"/>
      <c r="CGV42"/>
      <c r="CGW42"/>
      <c r="CGX42"/>
      <c r="CGY42"/>
      <c r="CGZ42"/>
      <c r="CHA42"/>
      <c r="CHB42"/>
      <c r="CHC42"/>
      <c r="CHD42"/>
      <c r="CHE42"/>
      <c r="CHF42"/>
      <c r="CHG42"/>
      <c r="CHH42"/>
      <c r="CHI42"/>
      <c r="CHJ42"/>
      <c r="CHK42"/>
      <c r="CHL42"/>
      <c r="CHM42"/>
      <c r="CHN42"/>
      <c r="CHO42"/>
      <c r="CHP42"/>
      <c r="CHQ42"/>
      <c r="CHR42"/>
      <c r="CHS42"/>
      <c r="CHT42"/>
      <c r="CHU42"/>
      <c r="CHV42"/>
      <c r="CHW42"/>
      <c r="CHX42"/>
      <c r="CHY42"/>
      <c r="CHZ42"/>
      <c r="CIA42"/>
      <c r="CIB42"/>
      <c r="CIC42"/>
      <c r="CID42"/>
      <c r="CIE42"/>
      <c r="CIF42"/>
      <c r="CIG42"/>
      <c r="CIH42"/>
      <c r="CII42"/>
      <c r="CIJ42"/>
      <c r="CIK42"/>
      <c r="CIL42"/>
      <c r="CIM42"/>
      <c r="CIN42"/>
      <c r="CIO42"/>
      <c r="CIP42"/>
      <c r="CIQ42"/>
      <c r="CIR42"/>
      <c r="CIS42"/>
      <c r="CIT42"/>
      <c r="CIU42"/>
      <c r="CIV42"/>
      <c r="CIW42"/>
      <c r="CIX42"/>
      <c r="CIY42"/>
      <c r="CIZ42"/>
      <c r="CJA42"/>
      <c r="CJB42"/>
      <c r="CJC42"/>
      <c r="CJD42"/>
      <c r="CJE42"/>
      <c r="CJF42"/>
      <c r="CJG42"/>
      <c r="CJH42"/>
      <c r="CJI42"/>
      <c r="CJJ42"/>
      <c r="CJK42"/>
      <c r="CJL42"/>
      <c r="CJM42"/>
      <c r="CJN42"/>
      <c r="CJO42"/>
      <c r="CJP42"/>
      <c r="CJQ42"/>
      <c r="CJR42"/>
      <c r="CJS42"/>
      <c r="CJT42"/>
      <c r="CJU42"/>
      <c r="CJV42"/>
      <c r="CJW42"/>
      <c r="CJX42"/>
      <c r="CJY42"/>
      <c r="CJZ42"/>
      <c r="CKA42"/>
      <c r="CKB42"/>
      <c r="CKC42"/>
      <c r="CKD42"/>
      <c r="CKE42"/>
      <c r="CKF42"/>
      <c r="CKG42"/>
      <c r="CKH42"/>
      <c r="CKI42"/>
      <c r="CKJ42"/>
      <c r="CKK42"/>
      <c r="CKL42"/>
      <c r="CKM42"/>
      <c r="CKN42"/>
      <c r="CKO42"/>
      <c r="CKP42"/>
      <c r="CKQ42"/>
      <c r="CKR42"/>
      <c r="CKS42"/>
      <c r="CKT42"/>
      <c r="CKU42"/>
      <c r="CKV42"/>
      <c r="CKW42"/>
      <c r="CKX42"/>
      <c r="CKY42"/>
      <c r="CKZ42"/>
      <c r="CLA42"/>
      <c r="CLB42"/>
      <c r="CLC42"/>
      <c r="CLD42"/>
      <c r="CLE42"/>
      <c r="CLF42"/>
      <c r="CLG42"/>
      <c r="CLH42"/>
      <c r="CLI42"/>
      <c r="CLJ42"/>
      <c r="CLK42"/>
      <c r="CLL42"/>
      <c r="CLM42"/>
      <c r="CLN42"/>
      <c r="CLO42"/>
      <c r="CLP42"/>
      <c r="CLQ42"/>
      <c r="CLR42"/>
      <c r="CLS42"/>
      <c r="CLT42"/>
      <c r="CLU42"/>
      <c r="CLV42"/>
      <c r="CLW42"/>
      <c r="CLX42"/>
      <c r="CLY42"/>
      <c r="CLZ42"/>
      <c r="CMA42"/>
      <c r="CMB42"/>
      <c r="CMC42"/>
      <c r="CMD42"/>
      <c r="CME42"/>
      <c r="CMF42"/>
      <c r="CMG42"/>
      <c r="CMH42"/>
      <c r="CMI42"/>
      <c r="CMJ42"/>
      <c r="CMK42"/>
      <c r="CML42"/>
      <c r="CMM42"/>
      <c r="CMN42"/>
      <c r="CMO42"/>
      <c r="CMP42"/>
      <c r="CMQ42"/>
      <c r="CMR42"/>
      <c r="CMS42"/>
      <c r="CMT42"/>
      <c r="CMU42"/>
      <c r="CMV42"/>
      <c r="CMW42"/>
      <c r="CMX42"/>
      <c r="CMY42"/>
      <c r="CMZ42"/>
      <c r="CNA42"/>
      <c r="CNB42"/>
      <c r="CNC42"/>
      <c r="CND42"/>
      <c r="CNE42"/>
      <c r="CNF42"/>
      <c r="CNG42"/>
      <c r="CNH42"/>
      <c r="CNI42"/>
      <c r="CNJ42"/>
      <c r="CNK42"/>
      <c r="CNL42"/>
      <c r="CNM42"/>
      <c r="CNN42"/>
      <c r="CNO42"/>
      <c r="CNP42"/>
      <c r="CNQ42"/>
      <c r="CNR42"/>
      <c r="CNS42"/>
      <c r="CNT42"/>
      <c r="CNU42"/>
      <c r="CNV42"/>
      <c r="CNW42"/>
      <c r="CNX42"/>
      <c r="CNY42"/>
      <c r="CNZ42"/>
      <c r="COA42"/>
      <c r="COB42"/>
      <c r="COC42"/>
      <c r="COD42"/>
      <c r="COE42"/>
      <c r="COF42"/>
      <c r="COG42"/>
      <c r="COH42"/>
      <c r="COI42"/>
      <c r="COJ42"/>
      <c r="COK42"/>
      <c r="COL42"/>
      <c r="COM42"/>
      <c r="CON42"/>
      <c r="COO42"/>
      <c r="COP42"/>
      <c r="COQ42"/>
      <c r="COR42"/>
      <c r="COS42"/>
      <c r="COT42"/>
      <c r="COU42"/>
      <c r="COV42"/>
      <c r="COW42"/>
      <c r="COX42"/>
      <c r="COY42"/>
      <c r="COZ42"/>
      <c r="CPA42"/>
      <c r="CPB42"/>
      <c r="CPC42"/>
      <c r="CPD42"/>
      <c r="CPE42"/>
      <c r="CPF42"/>
      <c r="CPG42"/>
      <c r="CPH42"/>
      <c r="CPI42"/>
      <c r="CPJ42"/>
      <c r="CPK42"/>
      <c r="CPL42"/>
      <c r="CPM42"/>
      <c r="CPN42"/>
      <c r="CPO42"/>
      <c r="CPP42"/>
      <c r="CPQ42"/>
      <c r="CPR42"/>
      <c r="CPS42"/>
      <c r="CPT42"/>
      <c r="CPU42"/>
      <c r="CPV42"/>
      <c r="CPW42"/>
      <c r="CPX42"/>
      <c r="CPY42"/>
      <c r="CPZ42"/>
      <c r="CQA42"/>
      <c r="CQB42"/>
      <c r="CQC42"/>
      <c r="CQD42"/>
      <c r="CQE42"/>
      <c r="CQF42"/>
      <c r="CQG42"/>
      <c r="CQH42"/>
      <c r="CQI42"/>
      <c r="CQJ42"/>
      <c r="CQK42"/>
      <c r="CQL42"/>
      <c r="CQM42"/>
      <c r="CQN42"/>
      <c r="CQO42"/>
      <c r="CQP42"/>
      <c r="CQQ42"/>
      <c r="CQR42"/>
      <c r="CQS42"/>
      <c r="CQT42"/>
      <c r="CQU42"/>
      <c r="CQV42"/>
      <c r="CQW42"/>
      <c r="CQX42"/>
      <c r="CQY42"/>
      <c r="CQZ42"/>
      <c r="CRA42"/>
      <c r="CRB42"/>
      <c r="CRC42"/>
      <c r="CRD42"/>
      <c r="CRE42"/>
      <c r="CRF42"/>
      <c r="CRG42"/>
      <c r="CRH42"/>
      <c r="CRI42"/>
      <c r="CRJ42"/>
      <c r="CRK42"/>
      <c r="CRL42"/>
      <c r="CRM42"/>
      <c r="CRN42"/>
      <c r="CRO42"/>
      <c r="CRP42"/>
      <c r="CRQ42"/>
      <c r="CRR42"/>
      <c r="CRS42"/>
      <c r="CRT42"/>
      <c r="CRU42"/>
      <c r="CRV42"/>
      <c r="CRW42"/>
      <c r="CRX42"/>
      <c r="CRY42"/>
      <c r="CRZ42"/>
      <c r="CSA42"/>
      <c r="CSB42"/>
      <c r="CSC42"/>
      <c r="CSD42"/>
      <c r="CSE42"/>
      <c r="CSF42"/>
      <c r="CSG42"/>
      <c r="CSH42"/>
      <c r="CSI42"/>
      <c r="CSJ42"/>
      <c r="CSK42"/>
      <c r="CSL42"/>
      <c r="CSM42"/>
      <c r="CSN42"/>
      <c r="CSO42"/>
      <c r="CSP42"/>
      <c r="CSQ42"/>
      <c r="CSR42"/>
      <c r="CSS42"/>
      <c r="CST42"/>
      <c r="CSU42"/>
      <c r="CSV42"/>
      <c r="CSW42"/>
      <c r="CSX42"/>
      <c r="CSY42"/>
      <c r="CSZ42"/>
      <c r="CTA42"/>
      <c r="CTB42"/>
      <c r="CTC42"/>
      <c r="CTD42"/>
      <c r="CTE42"/>
      <c r="CTF42"/>
      <c r="CTG42"/>
      <c r="CTH42"/>
      <c r="CTI42"/>
      <c r="CTJ42"/>
      <c r="CTK42"/>
      <c r="CTL42"/>
      <c r="CTM42"/>
      <c r="CTN42"/>
      <c r="CTO42"/>
      <c r="CTP42"/>
      <c r="CTQ42"/>
      <c r="CTR42"/>
      <c r="CTS42"/>
      <c r="CTT42"/>
      <c r="CTU42"/>
      <c r="CTV42"/>
      <c r="CTW42"/>
      <c r="CTX42"/>
      <c r="CTY42"/>
      <c r="CTZ42"/>
      <c r="CUA42"/>
      <c r="CUB42"/>
      <c r="CUC42"/>
      <c r="CUD42"/>
      <c r="CUE42"/>
      <c r="CUF42"/>
      <c r="CUG42"/>
      <c r="CUH42"/>
      <c r="CUI42"/>
      <c r="CUJ42"/>
      <c r="CUK42"/>
      <c r="CUL42"/>
      <c r="CUM42"/>
      <c r="CUN42"/>
      <c r="CUO42"/>
      <c r="CUP42"/>
      <c r="CUQ42"/>
      <c r="CUR42"/>
      <c r="CUS42"/>
      <c r="CUT42"/>
      <c r="CUU42"/>
      <c r="CUV42"/>
      <c r="CUW42"/>
      <c r="CUX42"/>
      <c r="CUY42"/>
      <c r="CUZ42"/>
      <c r="CVA42"/>
      <c r="CVB42"/>
      <c r="CVC42"/>
      <c r="CVD42"/>
      <c r="CVE42"/>
      <c r="CVF42"/>
      <c r="CVG42"/>
      <c r="CVH42"/>
      <c r="CVI42"/>
      <c r="CVJ42"/>
      <c r="CVK42"/>
      <c r="CVL42"/>
      <c r="CVM42"/>
      <c r="CVN42"/>
      <c r="CVO42"/>
      <c r="CVP42"/>
      <c r="CVQ42"/>
      <c r="CVR42"/>
      <c r="CVS42"/>
      <c r="CVT42"/>
      <c r="CVU42"/>
      <c r="CVV42"/>
      <c r="CVW42"/>
      <c r="CVX42"/>
      <c r="CVY42"/>
      <c r="CVZ42"/>
      <c r="CWA42"/>
      <c r="CWB42"/>
      <c r="CWC42"/>
      <c r="CWD42"/>
      <c r="CWE42"/>
      <c r="CWF42"/>
      <c r="CWG42"/>
      <c r="CWH42"/>
      <c r="CWI42"/>
      <c r="CWJ42"/>
      <c r="CWK42"/>
      <c r="CWL42"/>
      <c r="CWM42"/>
      <c r="CWN42"/>
      <c r="CWO42"/>
      <c r="CWP42"/>
      <c r="CWQ42"/>
      <c r="CWR42"/>
      <c r="CWS42"/>
      <c r="CWT42"/>
      <c r="CWU42"/>
      <c r="CWV42"/>
      <c r="CWW42"/>
      <c r="CWX42"/>
      <c r="CWY42"/>
      <c r="CWZ42"/>
      <c r="CXA42"/>
      <c r="CXB42"/>
      <c r="CXC42"/>
      <c r="CXD42"/>
      <c r="CXE42"/>
      <c r="CXF42"/>
      <c r="CXG42"/>
      <c r="CXH42"/>
      <c r="CXI42"/>
      <c r="CXJ42"/>
      <c r="CXK42"/>
      <c r="CXL42"/>
      <c r="CXM42"/>
      <c r="CXN42"/>
      <c r="CXO42"/>
      <c r="CXP42"/>
      <c r="CXQ42"/>
      <c r="CXR42"/>
      <c r="CXS42"/>
      <c r="CXT42"/>
      <c r="CXU42"/>
      <c r="CXV42"/>
      <c r="CXW42"/>
      <c r="CXX42"/>
      <c r="CXY42"/>
      <c r="CXZ42"/>
      <c r="CYA42"/>
      <c r="CYB42"/>
      <c r="CYC42"/>
      <c r="CYD42"/>
      <c r="CYE42"/>
      <c r="CYF42"/>
      <c r="CYG42"/>
      <c r="CYH42"/>
      <c r="CYI42"/>
      <c r="CYJ42"/>
      <c r="CYK42"/>
      <c r="CYL42"/>
      <c r="CYM42"/>
      <c r="CYN42"/>
      <c r="CYO42"/>
      <c r="CYP42"/>
      <c r="CYQ42"/>
      <c r="CYR42"/>
      <c r="CYS42"/>
      <c r="CYT42"/>
      <c r="CYU42"/>
      <c r="CYV42"/>
      <c r="CYW42"/>
      <c r="CYX42"/>
      <c r="CYY42"/>
      <c r="CYZ42"/>
      <c r="CZA42"/>
      <c r="CZB42"/>
      <c r="CZC42"/>
      <c r="CZD42"/>
      <c r="CZE42"/>
      <c r="CZF42"/>
      <c r="CZG42"/>
      <c r="CZH42"/>
      <c r="CZI42"/>
      <c r="CZJ42"/>
      <c r="CZK42"/>
      <c r="CZL42"/>
      <c r="CZM42"/>
      <c r="CZN42"/>
      <c r="CZO42"/>
      <c r="CZP42"/>
      <c r="CZQ42"/>
      <c r="CZR42"/>
      <c r="CZS42"/>
      <c r="CZT42"/>
      <c r="CZU42"/>
      <c r="CZV42"/>
      <c r="CZW42"/>
      <c r="CZX42"/>
      <c r="CZY42"/>
      <c r="CZZ42"/>
      <c r="DAA42"/>
      <c r="DAB42"/>
      <c r="DAC42"/>
      <c r="DAD42"/>
      <c r="DAE42"/>
      <c r="DAF42"/>
      <c r="DAG42"/>
      <c r="DAH42"/>
      <c r="DAI42"/>
      <c r="DAJ42"/>
      <c r="DAK42"/>
      <c r="DAL42"/>
      <c r="DAM42"/>
      <c r="DAN42"/>
      <c r="DAO42"/>
      <c r="DAP42"/>
      <c r="DAQ42"/>
      <c r="DAR42"/>
      <c r="DAS42"/>
      <c r="DAT42"/>
      <c r="DAU42"/>
      <c r="DAV42"/>
      <c r="DAW42"/>
      <c r="DAX42"/>
      <c r="DAY42"/>
      <c r="DAZ42"/>
      <c r="DBA42"/>
      <c r="DBB42"/>
      <c r="DBC42"/>
      <c r="DBD42"/>
      <c r="DBE42"/>
      <c r="DBF42"/>
      <c r="DBG42"/>
      <c r="DBH42"/>
      <c r="DBI42"/>
      <c r="DBJ42"/>
      <c r="DBK42"/>
      <c r="DBL42"/>
      <c r="DBM42"/>
      <c r="DBN42"/>
      <c r="DBO42"/>
      <c r="DBP42"/>
      <c r="DBQ42"/>
      <c r="DBR42"/>
      <c r="DBS42"/>
      <c r="DBT42"/>
      <c r="DBU42"/>
      <c r="DBV42"/>
      <c r="DBW42"/>
      <c r="DBX42"/>
      <c r="DBY42"/>
      <c r="DBZ42"/>
      <c r="DCA42"/>
      <c r="DCB42"/>
      <c r="DCC42"/>
      <c r="DCD42"/>
      <c r="DCE42"/>
      <c r="DCF42"/>
      <c r="DCG42"/>
      <c r="DCH42"/>
      <c r="DCI42"/>
      <c r="DCJ42"/>
      <c r="DCK42"/>
      <c r="DCL42"/>
      <c r="DCM42"/>
      <c r="DCN42"/>
      <c r="DCO42"/>
      <c r="DCP42"/>
      <c r="DCQ42"/>
      <c r="DCR42"/>
      <c r="DCS42"/>
      <c r="DCT42"/>
      <c r="DCU42"/>
      <c r="DCV42"/>
      <c r="DCW42"/>
      <c r="DCX42"/>
      <c r="DCY42"/>
      <c r="DCZ42"/>
      <c r="DDA42"/>
      <c r="DDB42"/>
      <c r="DDC42"/>
      <c r="DDD42"/>
      <c r="DDE42"/>
      <c r="DDF42"/>
      <c r="DDG42"/>
      <c r="DDH42"/>
      <c r="DDI42"/>
      <c r="DDJ42"/>
      <c r="DDK42"/>
      <c r="DDL42"/>
      <c r="DDM42"/>
      <c r="DDN42"/>
      <c r="DDO42"/>
      <c r="DDP42"/>
      <c r="DDQ42"/>
      <c r="DDR42"/>
      <c r="DDS42"/>
      <c r="DDT42"/>
      <c r="DDU42"/>
      <c r="DDV42"/>
      <c r="DDW42"/>
      <c r="DDX42"/>
      <c r="DDY42"/>
      <c r="DDZ42"/>
      <c r="DEA42"/>
      <c r="DEB42"/>
      <c r="DEC42"/>
      <c r="DED42"/>
      <c r="DEE42"/>
      <c r="DEF42"/>
      <c r="DEG42"/>
      <c r="DEH42"/>
      <c r="DEI42"/>
      <c r="DEJ42"/>
      <c r="DEK42"/>
      <c r="DEL42"/>
      <c r="DEM42"/>
      <c r="DEN42"/>
      <c r="DEO42"/>
      <c r="DEP42"/>
      <c r="DEQ42"/>
      <c r="DER42"/>
      <c r="DES42"/>
      <c r="DET42"/>
      <c r="DEU42"/>
      <c r="DEV42"/>
      <c r="DEW42"/>
      <c r="DEX42"/>
      <c r="DEY42"/>
      <c r="DEZ42"/>
      <c r="DFA42"/>
      <c r="DFB42"/>
      <c r="DFC42"/>
      <c r="DFD42"/>
      <c r="DFE42"/>
      <c r="DFF42"/>
      <c r="DFG42"/>
      <c r="DFH42"/>
      <c r="DFI42"/>
      <c r="DFJ42"/>
      <c r="DFK42"/>
      <c r="DFL42"/>
      <c r="DFM42"/>
      <c r="DFN42"/>
      <c r="DFO42"/>
      <c r="DFP42"/>
      <c r="DFQ42"/>
      <c r="DFR42"/>
      <c r="DFS42"/>
      <c r="DFT42"/>
      <c r="DFU42"/>
      <c r="DFV42"/>
      <c r="DFW42"/>
      <c r="DFX42"/>
      <c r="DFY42"/>
      <c r="DFZ42"/>
      <c r="DGA42"/>
      <c r="DGB42"/>
      <c r="DGC42"/>
      <c r="DGD42"/>
      <c r="DGE42"/>
      <c r="DGF42"/>
      <c r="DGG42"/>
      <c r="DGH42"/>
      <c r="DGI42"/>
      <c r="DGJ42"/>
      <c r="DGK42"/>
      <c r="DGL42"/>
      <c r="DGM42"/>
      <c r="DGN42"/>
      <c r="DGO42"/>
      <c r="DGP42"/>
      <c r="DGQ42"/>
      <c r="DGR42"/>
      <c r="DGS42"/>
      <c r="DGT42"/>
      <c r="DGU42"/>
      <c r="DGV42"/>
      <c r="DGW42"/>
      <c r="DGX42"/>
      <c r="DGY42"/>
      <c r="DGZ42"/>
      <c r="DHA42"/>
      <c r="DHB42"/>
      <c r="DHC42"/>
      <c r="DHD42"/>
      <c r="DHE42"/>
      <c r="DHF42"/>
      <c r="DHG42"/>
      <c r="DHH42"/>
      <c r="DHI42"/>
      <c r="DHJ42"/>
      <c r="DHK42"/>
      <c r="DHL42"/>
      <c r="DHM42"/>
      <c r="DHN42"/>
      <c r="DHO42"/>
      <c r="DHP42"/>
      <c r="DHQ42"/>
      <c r="DHR42"/>
      <c r="DHS42"/>
      <c r="DHT42"/>
      <c r="DHU42"/>
      <c r="DHV42"/>
      <c r="DHW42"/>
      <c r="DHX42"/>
      <c r="DHY42"/>
      <c r="DHZ42"/>
      <c r="DIA42"/>
      <c r="DIB42"/>
      <c r="DIC42"/>
      <c r="DID42"/>
      <c r="DIE42"/>
      <c r="DIF42"/>
      <c r="DIG42"/>
      <c r="DIH42"/>
      <c r="DII42"/>
      <c r="DIJ42"/>
      <c r="DIK42"/>
      <c r="DIL42"/>
      <c r="DIM42"/>
      <c r="DIN42"/>
      <c r="DIO42"/>
      <c r="DIP42"/>
      <c r="DIQ42"/>
      <c r="DIR42"/>
      <c r="DIS42"/>
      <c r="DIT42"/>
      <c r="DIU42"/>
      <c r="DIV42"/>
      <c r="DIW42"/>
      <c r="DIX42"/>
      <c r="DIY42"/>
      <c r="DIZ42"/>
      <c r="DJA42"/>
      <c r="DJB42"/>
      <c r="DJC42"/>
      <c r="DJD42"/>
      <c r="DJE42"/>
      <c r="DJF42"/>
      <c r="DJG42"/>
      <c r="DJH42"/>
      <c r="DJI42"/>
      <c r="DJJ42"/>
      <c r="DJK42"/>
      <c r="DJL42"/>
      <c r="DJM42"/>
      <c r="DJN42"/>
      <c r="DJO42"/>
      <c r="DJP42"/>
      <c r="DJQ42"/>
      <c r="DJR42"/>
      <c r="DJS42"/>
      <c r="DJT42"/>
      <c r="DJU42"/>
      <c r="DJV42"/>
      <c r="DJW42"/>
      <c r="DJX42"/>
      <c r="DJY42"/>
      <c r="DJZ42"/>
      <c r="DKA42"/>
      <c r="DKB42"/>
      <c r="DKC42"/>
      <c r="DKD42"/>
      <c r="DKE42"/>
      <c r="DKF42"/>
      <c r="DKG42"/>
      <c r="DKH42"/>
      <c r="DKI42"/>
      <c r="DKJ42"/>
      <c r="DKK42"/>
      <c r="DKL42"/>
      <c r="DKM42"/>
      <c r="DKN42"/>
      <c r="DKO42"/>
      <c r="DKP42"/>
      <c r="DKQ42"/>
      <c r="DKR42"/>
      <c r="DKS42"/>
      <c r="DKT42"/>
      <c r="DKU42"/>
      <c r="DKV42"/>
      <c r="DKW42"/>
      <c r="DKX42"/>
      <c r="DKY42"/>
      <c r="DKZ42"/>
      <c r="DLA42"/>
      <c r="DLB42"/>
      <c r="DLC42"/>
      <c r="DLD42"/>
      <c r="DLE42"/>
      <c r="DLF42"/>
      <c r="DLG42"/>
      <c r="DLH42"/>
      <c r="DLI42"/>
      <c r="DLJ42"/>
      <c r="DLK42"/>
      <c r="DLL42"/>
      <c r="DLM42"/>
      <c r="DLN42"/>
      <c r="DLO42"/>
      <c r="DLP42"/>
      <c r="DLQ42"/>
      <c r="DLR42"/>
      <c r="DLS42"/>
      <c r="DLT42"/>
      <c r="DLU42"/>
      <c r="DLV42"/>
      <c r="DLW42"/>
      <c r="DLX42"/>
      <c r="DLY42"/>
      <c r="DLZ42"/>
      <c r="DMA42"/>
      <c r="DMB42"/>
      <c r="DMC42"/>
      <c r="DMD42"/>
      <c r="DME42"/>
      <c r="DMF42"/>
      <c r="DMG42"/>
      <c r="DMH42"/>
      <c r="DMI42"/>
      <c r="DMJ42"/>
      <c r="DMK42"/>
      <c r="DML42"/>
      <c r="DMM42"/>
      <c r="DMN42"/>
      <c r="DMO42"/>
      <c r="DMP42"/>
      <c r="DMQ42"/>
      <c r="DMR42"/>
      <c r="DMS42"/>
      <c r="DMT42"/>
      <c r="DMU42"/>
      <c r="DMV42"/>
      <c r="DMW42"/>
      <c r="DMX42"/>
      <c r="DMY42"/>
      <c r="DMZ42"/>
      <c r="DNA42"/>
      <c r="DNB42"/>
      <c r="DNC42"/>
      <c r="DND42"/>
      <c r="DNE42"/>
      <c r="DNF42"/>
      <c r="DNG42"/>
      <c r="DNH42"/>
      <c r="DNI42"/>
      <c r="DNJ42"/>
      <c r="DNK42"/>
      <c r="DNL42"/>
      <c r="DNM42"/>
      <c r="DNN42"/>
      <c r="DNO42"/>
      <c r="DNP42"/>
      <c r="DNQ42"/>
      <c r="DNR42"/>
      <c r="DNS42"/>
      <c r="DNT42"/>
      <c r="DNU42"/>
      <c r="DNV42"/>
      <c r="DNW42"/>
      <c r="DNX42"/>
      <c r="DNY42"/>
      <c r="DNZ42"/>
      <c r="DOA42"/>
      <c r="DOB42"/>
      <c r="DOC42"/>
      <c r="DOD42"/>
      <c r="DOE42"/>
      <c r="DOF42"/>
      <c r="DOG42"/>
      <c r="DOH42"/>
      <c r="DOI42"/>
      <c r="DOJ42"/>
      <c r="DOK42"/>
      <c r="DOL42"/>
      <c r="DOM42"/>
      <c r="DON42"/>
      <c r="DOO42"/>
      <c r="DOP42"/>
      <c r="DOQ42"/>
      <c r="DOR42"/>
      <c r="DOS42"/>
      <c r="DOT42"/>
      <c r="DOU42"/>
      <c r="DOV42"/>
      <c r="DOW42"/>
      <c r="DOX42"/>
      <c r="DOY42"/>
      <c r="DOZ42"/>
      <c r="DPA42"/>
      <c r="DPB42"/>
      <c r="DPC42"/>
      <c r="DPD42"/>
      <c r="DPE42"/>
      <c r="DPF42"/>
      <c r="DPG42"/>
      <c r="DPH42"/>
      <c r="DPI42"/>
      <c r="DPJ42"/>
      <c r="DPK42"/>
      <c r="DPL42"/>
      <c r="DPM42"/>
      <c r="DPN42"/>
      <c r="DPO42"/>
      <c r="DPP42"/>
      <c r="DPQ42"/>
      <c r="DPR42"/>
      <c r="DPS42"/>
      <c r="DPT42"/>
      <c r="DPU42"/>
      <c r="DPV42"/>
      <c r="DPW42"/>
      <c r="DPX42"/>
      <c r="DPY42"/>
      <c r="DPZ42"/>
      <c r="DQA42"/>
      <c r="DQB42"/>
      <c r="DQC42"/>
      <c r="DQD42"/>
      <c r="DQE42"/>
      <c r="DQF42"/>
      <c r="DQG42"/>
      <c r="DQH42"/>
      <c r="DQI42"/>
      <c r="DQJ42"/>
      <c r="DQK42"/>
      <c r="DQL42"/>
      <c r="DQM42"/>
      <c r="DQN42"/>
      <c r="DQO42"/>
      <c r="DQP42"/>
      <c r="DQQ42"/>
      <c r="DQR42"/>
      <c r="DQS42"/>
      <c r="DQT42"/>
      <c r="DQU42"/>
      <c r="DQV42"/>
      <c r="DQW42"/>
      <c r="DQX42"/>
      <c r="DQY42"/>
      <c r="DQZ42"/>
      <c r="DRA42"/>
      <c r="DRB42"/>
      <c r="DRC42"/>
      <c r="DRD42"/>
      <c r="DRE42"/>
      <c r="DRF42"/>
      <c r="DRG42"/>
      <c r="DRH42"/>
      <c r="DRI42"/>
      <c r="DRJ42"/>
      <c r="DRK42"/>
      <c r="DRL42"/>
      <c r="DRM42"/>
      <c r="DRN42"/>
      <c r="DRO42"/>
      <c r="DRP42"/>
      <c r="DRQ42"/>
      <c r="DRR42"/>
      <c r="DRS42"/>
      <c r="DRT42"/>
      <c r="DRU42"/>
      <c r="DRV42"/>
      <c r="DRW42"/>
      <c r="DRX42"/>
      <c r="DRY42"/>
      <c r="DRZ42"/>
      <c r="DSA42"/>
      <c r="DSB42"/>
      <c r="DSC42"/>
      <c r="DSD42"/>
      <c r="DSE42"/>
      <c r="DSF42"/>
      <c r="DSG42"/>
      <c r="DSH42"/>
      <c r="DSI42"/>
      <c r="DSJ42"/>
      <c r="DSK42"/>
      <c r="DSL42"/>
      <c r="DSM42"/>
      <c r="DSN42"/>
      <c r="DSO42"/>
      <c r="DSP42"/>
      <c r="DSQ42"/>
      <c r="DSR42"/>
      <c r="DSS42"/>
      <c r="DST42"/>
      <c r="DSU42"/>
      <c r="DSV42"/>
      <c r="DSW42"/>
      <c r="DSX42"/>
      <c r="DSY42"/>
      <c r="DSZ42"/>
      <c r="DTA42"/>
      <c r="DTB42"/>
      <c r="DTC42"/>
      <c r="DTD42"/>
      <c r="DTE42"/>
      <c r="DTF42"/>
      <c r="DTG42"/>
      <c r="DTH42"/>
      <c r="DTI42"/>
      <c r="DTJ42"/>
      <c r="DTK42"/>
      <c r="DTL42"/>
      <c r="DTM42"/>
      <c r="DTN42"/>
      <c r="DTO42"/>
      <c r="DTP42"/>
      <c r="DTQ42"/>
      <c r="DTR42"/>
      <c r="DTS42"/>
      <c r="DTT42"/>
      <c r="DTU42"/>
      <c r="DTV42"/>
      <c r="DTW42"/>
      <c r="DTX42"/>
      <c r="DTY42"/>
      <c r="DTZ42"/>
      <c r="DUA42"/>
      <c r="DUB42"/>
      <c r="DUC42"/>
      <c r="DUD42"/>
      <c r="DUE42"/>
      <c r="DUF42"/>
      <c r="DUG42"/>
      <c r="DUH42"/>
      <c r="DUI42"/>
      <c r="DUJ42"/>
      <c r="DUK42"/>
      <c r="DUL42"/>
      <c r="DUM42"/>
      <c r="DUN42"/>
      <c r="DUO42"/>
      <c r="DUP42"/>
      <c r="DUQ42"/>
      <c r="DUR42"/>
      <c r="DUS42"/>
      <c r="DUT42"/>
      <c r="DUU42"/>
      <c r="DUV42"/>
      <c r="DUW42"/>
      <c r="DUX42"/>
      <c r="DUY42"/>
      <c r="DUZ42"/>
      <c r="DVA42"/>
      <c r="DVB42"/>
      <c r="DVC42"/>
      <c r="DVD42"/>
      <c r="DVE42"/>
      <c r="DVF42"/>
      <c r="DVG42"/>
      <c r="DVH42"/>
      <c r="DVI42"/>
      <c r="DVJ42"/>
      <c r="DVK42"/>
      <c r="DVL42"/>
      <c r="DVM42"/>
      <c r="DVN42"/>
      <c r="DVO42"/>
      <c r="DVP42"/>
      <c r="DVQ42"/>
      <c r="DVR42"/>
      <c r="DVS42"/>
      <c r="DVT42"/>
      <c r="DVU42"/>
      <c r="DVV42"/>
      <c r="DVW42"/>
      <c r="DVX42"/>
      <c r="DVY42"/>
      <c r="DVZ42"/>
      <c r="DWA42"/>
      <c r="DWB42"/>
      <c r="DWC42"/>
      <c r="DWD42"/>
      <c r="DWE42"/>
      <c r="DWF42"/>
      <c r="DWG42"/>
      <c r="DWH42"/>
      <c r="DWI42"/>
      <c r="DWJ42"/>
      <c r="DWK42"/>
      <c r="DWL42"/>
      <c r="DWM42"/>
      <c r="DWN42"/>
      <c r="DWO42"/>
      <c r="DWP42"/>
      <c r="DWQ42"/>
      <c r="DWR42"/>
      <c r="DWS42"/>
      <c r="DWT42"/>
      <c r="DWU42"/>
      <c r="DWV42"/>
      <c r="DWW42"/>
      <c r="DWX42"/>
      <c r="DWY42"/>
      <c r="DWZ42"/>
      <c r="DXA42"/>
      <c r="DXB42"/>
      <c r="DXC42"/>
      <c r="DXD42"/>
      <c r="DXE42"/>
      <c r="DXF42"/>
      <c r="DXG42"/>
      <c r="DXH42"/>
      <c r="DXI42"/>
      <c r="DXJ42"/>
      <c r="DXK42"/>
      <c r="DXL42"/>
      <c r="DXM42"/>
      <c r="DXN42"/>
      <c r="DXO42"/>
      <c r="DXP42"/>
      <c r="DXQ42"/>
      <c r="DXR42"/>
      <c r="DXS42"/>
      <c r="DXT42"/>
      <c r="DXU42"/>
      <c r="DXV42"/>
      <c r="DXW42"/>
      <c r="DXX42"/>
      <c r="DXY42"/>
      <c r="DXZ42"/>
      <c r="DYA42"/>
      <c r="DYB42"/>
      <c r="DYC42"/>
      <c r="DYD42"/>
      <c r="DYE42"/>
      <c r="DYF42"/>
      <c r="DYG42"/>
      <c r="DYH42"/>
      <c r="DYI42"/>
      <c r="DYJ42"/>
      <c r="DYK42"/>
      <c r="DYL42"/>
      <c r="DYM42"/>
      <c r="DYN42"/>
      <c r="DYO42"/>
      <c r="DYP42"/>
      <c r="DYQ42"/>
      <c r="DYR42"/>
      <c r="DYS42"/>
      <c r="DYT42"/>
      <c r="DYU42"/>
      <c r="DYV42"/>
      <c r="DYW42"/>
      <c r="DYX42"/>
      <c r="DYY42"/>
      <c r="DYZ42"/>
      <c r="DZA42"/>
      <c r="DZB42"/>
      <c r="DZC42"/>
      <c r="DZD42"/>
      <c r="DZE42"/>
      <c r="DZF42"/>
      <c r="DZG42"/>
      <c r="DZH42"/>
      <c r="DZI42"/>
      <c r="DZJ42"/>
      <c r="DZK42"/>
      <c r="DZL42"/>
      <c r="DZM42"/>
      <c r="DZN42"/>
      <c r="DZO42"/>
      <c r="DZP42"/>
      <c r="DZQ42"/>
      <c r="DZR42"/>
      <c r="DZS42"/>
      <c r="DZT42"/>
      <c r="DZU42"/>
      <c r="DZV42"/>
      <c r="DZW42"/>
      <c r="DZX42"/>
      <c r="DZY42"/>
      <c r="DZZ42"/>
      <c r="EAA42"/>
      <c r="EAB42"/>
      <c r="EAC42"/>
      <c r="EAD42"/>
      <c r="EAE42"/>
      <c r="EAF42"/>
      <c r="EAG42"/>
      <c r="EAH42"/>
      <c r="EAI42"/>
      <c r="EAJ42"/>
      <c r="EAK42"/>
      <c r="EAL42"/>
      <c r="EAM42"/>
      <c r="EAN42"/>
      <c r="EAO42"/>
      <c r="EAP42"/>
      <c r="EAQ42"/>
      <c r="EAR42"/>
      <c r="EAS42"/>
      <c r="EAT42"/>
      <c r="EAU42"/>
      <c r="EAV42"/>
      <c r="EAW42"/>
      <c r="EAX42"/>
      <c r="EAY42"/>
      <c r="EAZ42"/>
      <c r="EBA42"/>
      <c r="EBB42"/>
      <c r="EBC42"/>
      <c r="EBD42"/>
      <c r="EBE42"/>
      <c r="EBF42"/>
      <c r="EBG42"/>
      <c r="EBH42"/>
      <c r="EBI42"/>
      <c r="EBJ42"/>
      <c r="EBK42"/>
      <c r="EBL42"/>
      <c r="EBM42"/>
      <c r="EBN42"/>
      <c r="EBO42"/>
      <c r="EBP42"/>
      <c r="EBQ42"/>
      <c r="EBR42"/>
      <c r="EBS42"/>
      <c r="EBT42"/>
      <c r="EBU42"/>
      <c r="EBV42"/>
      <c r="EBW42"/>
      <c r="EBX42"/>
      <c r="EBY42"/>
      <c r="EBZ42"/>
      <c r="ECA42"/>
      <c r="ECB42"/>
      <c r="ECC42"/>
      <c r="ECD42"/>
      <c r="ECE42"/>
      <c r="ECF42"/>
      <c r="ECG42"/>
      <c r="ECH42"/>
      <c r="ECI42"/>
      <c r="ECJ42"/>
      <c r="ECK42"/>
      <c r="ECL42"/>
      <c r="ECM42"/>
      <c r="ECN42"/>
      <c r="ECO42"/>
      <c r="ECP42"/>
      <c r="ECQ42"/>
      <c r="ECR42"/>
      <c r="ECS42"/>
      <c r="ECT42"/>
      <c r="ECU42"/>
      <c r="ECV42"/>
      <c r="ECW42"/>
      <c r="ECX42"/>
      <c r="ECY42"/>
      <c r="ECZ42"/>
      <c r="EDA42"/>
      <c r="EDB42"/>
      <c r="EDC42"/>
      <c r="EDD42"/>
      <c r="EDE42"/>
      <c r="EDF42"/>
      <c r="EDG42"/>
      <c r="EDH42"/>
      <c r="EDI42"/>
      <c r="EDJ42"/>
      <c r="EDK42"/>
      <c r="EDL42"/>
      <c r="EDM42"/>
      <c r="EDN42"/>
      <c r="EDO42"/>
      <c r="EDP42"/>
      <c r="EDQ42"/>
      <c r="EDR42"/>
      <c r="EDS42"/>
      <c r="EDT42"/>
      <c r="EDU42"/>
      <c r="EDV42"/>
      <c r="EDW42"/>
      <c r="EDX42"/>
      <c r="EDY42"/>
      <c r="EDZ42"/>
      <c r="EEA42"/>
      <c r="EEB42"/>
      <c r="EEC42"/>
      <c r="EED42"/>
      <c r="EEE42"/>
      <c r="EEF42"/>
      <c r="EEG42"/>
      <c r="EEH42"/>
      <c r="EEI42"/>
      <c r="EEJ42"/>
      <c r="EEK42"/>
      <c r="EEL42"/>
      <c r="EEM42"/>
      <c r="EEN42"/>
      <c r="EEO42"/>
      <c r="EEP42"/>
      <c r="EEQ42"/>
      <c r="EER42"/>
      <c r="EES42"/>
      <c r="EET42"/>
      <c r="EEU42"/>
      <c r="EEV42"/>
      <c r="EEW42"/>
      <c r="EEX42"/>
      <c r="EEY42"/>
      <c r="EEZ42"/>
      <c r="EFA42"/>
      <c r="EFB42"/>
      <c r="EFC42"/>
      <c r="EFD42"/>
      <c r="EFE42"/>
      <c r="EFF42"/>
      <c r="EFG42"/>
      <c r="EFH42"/>
      <c r="EFI42"/>
      <c r="EFJ42"/>
      <c r="EFK42"/>
      <c r="EFL42"/>
      <c r="EFM42"/>
      <c r="EFN42"/>
      <c r="EFO42"/>
      <c r="EFP42"/>
      <c r="EFQ42"/>
      <c r="EFR42"/>
      <c r="EFS42"/>
      <c r="EFT42"/>
      <c r="EFU42"/>
      <c r="EFV42"/>
      <c r="EFW42"/>
      <c r="EFX42"/>
      <c r="EFY42"/>
      <c r="EFZ42"/>
      <c r="EGA42"/>
      <c r="EGB42"/>
      <c r="EGC42"/>
      <c r="EGD42"/>
      <c r="EGE42"/>
      <c r="EGF42"/>
      <c r="EGG42"/>
      <c r="EGH42"/>
      <c r="EGI42"/>
      <c r="EGJ42"/>
      <c r="EGK42"/>
      <c r="EGL42"/>
      <c r="EGM42"/>
      <c r="EGN42"/>
      <c r="EGO42"/>
      <c r="EGP42"/>
      <c r="EGQ42"/>
      <c r="EGR42"/>
      <c r="EGS42"/>
      <c r="EGT42"/>
      <c r="EGU42"/>
      <c r="EGV42"/>
      <c r="EGW42"/>
      <c r="EGX42"/>
      <c r="EGY42"/>
      <c r="EGZ42"/>
      <c r="EHA42"/>
      <c r="EHB42"/>
      <c r="EHC42"/>
      <c r="EHD42"/>
      <c r="EHE42"/>
      <c r="EHF42"/>
      <c r="EHG42"/>
      <c r="EHH42"/>
      <c r="EHI42"/>
      <c r="EHJ42"/>
      <c r="EHK42"/>
      <c r="EHL42"/>
      <c r="EHM42"/>
      <c r="EHN42"/>
      <c r="EHO42"/>
      <c r="EHP42"/>
      <c r="EHQ42"/>
      <c r="EHR42"/>
      <c r="EHS42"/>
      <c r="EHT42"/>
      <c r="EHU42"/>
      <c r="EHV42"/>
      <c r="EHW42"/>
      <c r="EHX42"/>
      <c r="EHY42"/>
      <c r="EHZ42"/>
      <c r="EIA42"/>
      <c r="EIB42"/>
      <c r="EIC42"/>
      <c r="EID42"/>
      <c r="EIE42"/>
      <c r="EIF42"/>
      <c r="EIG42"/>
      <c r="EIH42"/>
      <c r="EII42"/>
      <c r="EIJ42"/>
      <c r="EIK42"/>
      <c r="EIL42"/>
      <c r="EIM42"/>
      <c r="EIN42"/>
      <c r="EIO42"/>
      <c r="EIP42"/>
      <c r="EIQ42"/>
      <c r="EIR42"/>
      <c r="EIS42"/>
      <c r="EIT42"/>
      <c r="EIU42"/>
      <c r="EIV42"/>
      <c r="EIW42"/>
      <c r="EIX42"/>
      <c r="EIY42"/>
      <c r="EIZ42"/>
      <c r="EJA42"/>
      <c r="EJB42"/>
      <c r="EJC42"/>
      <c r="EJD42"/>
      <c r="EJE42"/>
      <c r="EJF42"/>
      <c r="EJG42"/>
      <c r="EJH42"/>
      <c r="EJI42"/>
      <c r="EJJ42"/>
      <c r="EJK42"/>
      <c r="EJL42"/>
      <c r="EJM42"/>
      <c r="EJN42"/>
      <c r="EJO42"/>
      <c r="EJP42"/>
      <c r="EJQ42"/>
      <c r="EJR42"/>
      <c r="EJS42"/>
      <c r="EJT42"/>
      <c r="EJU42"/>
      <c r="EJV42"/>
      <c r="EJW42"/>
      <c r="EJX42"/>
      <c r="EJY42"/>
      <c r="EJZ42"/>
      <c r="EKA42"/>
      <c r="EKB42"/>
      <c r="EKC42"/>
      <c r="EKD42"/>
      <c r="EKE42"/>
      <c r="EKF42"/>
      <c r="EKG42"/>
      <c r="EKH42"/>
      <c r="EKI42"/>
      <c r="EKJ42"/>
      <c r="EKK42"/>
      <c r="EKL42"/>
      <c r="EKM42"/>
      <c r="EKN42"/>
      <c r="EKO42"/>
      <c r="EKP42"/>
      <c r="EKQ42"/>
      <c r="EKR42"/>
      <c r="EKS42"/>
      <c r="EKT42"/>
      <c r="EKU42"/>
      <c r="EKV42"/>
      <c r="EKW42"/>
      <c r="EKX42"/>
      <c r="EKY42"/>
      <c r="EKZ42"/>
      <c r="ELA42"/>
      <c r="ELB42"/>
      <c r="ELC42"/>
      <c r="ELD42"/>
      <c r="ELE42"/>
      <c r="ELF42"/>
      <c r="ELG42"/>
      <c r="ELH42"/>
      <c r="ELI42"/>
      <c r="ELJ42"/>
      <c r="ELK42"/>
      <c r="ELL42"/>
      <c r="ELM42"/>
      <c r="ELN42"/>
      <c r="ELO42"/>
      <c r="ELP42"/>
      <c r="ELQ42"/>
      <c r="ELR42"/>
      <c r="ELS42"/>
      <c r="ELT42"/>
      <c r="ELU42"/>
      <c r="ELV42"/>
      <c r="ELW42"/>
      <c r="ELX42"/>
      <c r="ELY42"/>
      <c r="ELZ42"/>
      <c r="EMA42"/>
      <c r="EMB42"/>
      <c r="EMC42"/>
      <c r="EMD42"/>
      <c r="EME42"/>
      <c r="EMF42"/>
      <c r="EMG42"/>
      <c r="EMH42"/>
      <c r="EMI42"/>
      <c r="EMJ42"/>
      <c r="EMK42"/>
      <c r="EML42"/>
      <c r="EMM42"/>
      <c r="EMN42"/>
      <c r="EMO42"/>
      <c r="EMP42"/>
      <c r="EMQ42"/>
      <c r="EMR42"/>
      <c r="EMS42"/>
      <c r="EMT42"/>
      <c r="EMU42"/>
      <c r="EMV42"/>
      <c r="EMW42"/>
      <c r="EMX42"/>
      <c r="EMY42"/>
      <c r="EMZ42"/>
      <c r="ENA42"/>
      <c r="ENB42"/>
      <c r="ENC42"/>
      <c r="END42"/>
      <c r="ENE42"/>
      <c r="ENF42"/>
      <c r="ENG42"/>
      <c r="ENH42"/>
      <c r="ENI42"/>
      <c r="ENJ42"/>
      <c r="ENK42"/>
      <c r="ENL42"/>
      <c r="ENM42"/>
      <c r="ENN42"/>
      <c r="ENO42"/>
      <c r="ENP42"/>
      <c r="ENQ42"/>
      <c r="ENR42"/>
      <c r="ENS42"/>
      <c r="ENT42"/>
      <c r="ENU42"/>
      <c r="ENV42"/>
      <c r="ENW42"/>
      <c r="ENX42"/>
      <c r="ENY42"/>
      <c r="ENZ42"/>
      <c r="EOA42"/>
      <c r="EOB42"/>
      <c r="EOC42"/>
      <c r="EOD42"/>
      <c r="EOE42"/>
      <c r="EOF42"/>
      <c r="EOG42"/>
      <c r="EOH42"/>
      <c r="EOI42"/>
      <c r="EOJ42"/>
      <c r="EOK42"/>
      <c r="EOL42"/>
      <c r="EOM42"/>
      <c r="EON42"/>
      <c r="EOO42"/>
      <c r="EOP42"/>
      <c r="EOQ42"/>
      <c r="EOR42"/>
      <c r="EOS42"/>
      <c r="EOT42"/>
      <c r="EOU42"/>
      <c r="EOV42"/>
      <c r="EOW42"/>
      <c r="EOX42"/>
      <c r="EOY42"/>
      <c r="EOZ42"/>
      <c r="EPA42"/>
      <c r="EPB42"/>
      <c r="EPC42"/>
      <c r="EPD42"/>
      <c r="EPE42"/>
      <c r="EPF42"/>
      <c r="EPG42"/>
      <c r="EPH42"/>
      <c r="EPI42"/>
      <c r="EPJ42"/>
      <c r="EPK42"/>
      <c r="EPL42"/>
      <c r="EPM42"/>
      <c r="EPN42"/>
      <c r="EPO42"/>
      <c r="EPP42"/>
      <c r="EPQ42"/>
      <c r="EPR42"/>
      <c r="EPS42"/>
      <c r="EPT42"/>
      <c r="EPU42"/>
      <c r="EPV42"/>
      <c r="EPW42"/>
      <c r="EPX42"/>
      <c r="EPY42"/>
      <c r="EPZ42"/>
      <c r="EQA42"/>
      <c r="EQB42"/>
      <c r="EQC42"/>
      <c r="EQD42"/>
      <c r="EQE42"/>
      <c r="EQF42"/>
      <c r="EQG42"/>
      <c r="EQH42"/>
      <c r="EQI42"/>
      <c r="EQJ42"/>
      <c r="EQK42"/>
      <c r="EQL42"/>
      <c r="EQM42"/>
      <c r="EQN42"/>
      <c r="EQO42"/>
      <c r="EQP42"/>
      <c r="EQQ42"/>
      <c r="EQR42"/>
      <c r="EQS42"/>
      <c r="EQT42"/>
      <c r="EQU42"/>
      <c r="EQV42"/>
      <c r="EQW42"/>
      <c r="EQX42"/>
      <c r="EQY42"/>
      <c r="EQZ42"/>
      <c r="ERA42"/>
      <c r="ERB42"/>
      <c r="ERC42"/>
      <c r="ERD42"/>
      <c r="ERE42"/>
      <c r="ERF42"/>
      <c r="ERG42"/>
      <c r="ERH42"/>
      <c r="ERI42"/>
      <c r="ERJ42"/>
      <c r="ERK42"/>
      <c r="ERL42"/>
      <c r="ERM42"/>
      <c r="ERN42"/>
      <c r="ERO42"/>
      <c r="ERP42"/>
      <c r="ERQ42"/>
      <c r="ERR42"/>
      <c r="ERS42"/>
      <c r="ERT42"/>
      <c r="ERU42"/>
      <c r="ERV42"/>
      <c r="ERW42"/>
      <c r="ERX42"/>
      <c r="ERY42"/>
      <c r="ERZ42"/>
      <c r="ESA42"/>
      <c r="ESB42"/>
      <c r="ESC42"/>
      <c r="ESD42"/>
      <c r="ESE42"/>
      <c r="ESF42"/>
      <c r="ESG42"/>
      <c r="ESH42"/>
      <c r="ESI42"/>
      <c r="ESJ42"/>
      <c r="ESK42"/>
      <c r="ESL42"/>
      <c r="ESM42"/>
      <c r="ESN42"/>
      <c r="ESO42"/>
      <c r="ESP42"/>
      <c r="ESQ42"/>
      <c r="ESR42"/>
      <c r="ESS42"/>
      <c r="EST42"/>
      <c r="ESU42"/>
      <c r="ESV42"/>
      <c r="ESW42"/>
      <c r="ESX42"/>
      <c r="ESY42"/>
      <c r="ESZ42"/>
      <c r="ETA42"/>
      <c r="ETB42"/>
      <c r="ETC42"/>
      <c r="ETD42"/>
      <c r="ETE42"/>
      <c r="ETF42"/>
      <c r="ETG42"/>
      <c r="ETH42"/>
      <c r="ETI42"/>
      <c r="ETJ42"/>
      <c r="ETK42"/>
      <c r="ETL42"/>
      <c r="ETM42"/>
      <c r="ETN42"/>
      <c r="ETO42"/>
      <c r="ETP42"/>
      <c r="ETQ42"/>
      <c r="ETR42"/>
      <c r="ETS42"/>
      <c r="ETT42"/>
      <c r="ETU42"/>
      <c r="ETV42"/>
      <c r="ETW42"/>
      <c r="ETX42"/>
      <c r="ETY42"/>
      <c r="ETZ42"/>
      <c r="EUA42"/>
      <c r="EUB42"/>
      <c r="EUC42"/>
      <c r="EUD42"/>
      <c r="EUE42"/>
      <c r="EUF42"/>
      <c r="EUG42"/>
      <c r="EUH42"/>
      <c r="EUI42"/>
      <c r="EUJ42"/>
      <c r="EUK42"/>
      <c r="EUL42"/>
      <c r="EUM42"/>
      <c r="EUN42"/>
      <c r="EUO42"/>
      <c r="EUP42"/>
      <c r="EUQ42"/>
      <c r="EUR42"/>
      <c r="EUS42"/>
      <c r="EUT42"/>
      <c r="EUU42"/>
      <c r="EUV42"/>
      <c r="EUW42"/>
      <c r="EUX42"/>
      <c r="EUY42"/>
      <c r="EUZ42"/>
      <c r="EVA42"/>
      <c r="EVB42"/>
      <c r="EVC42"/>
      <c r="EVD42"/>
      <c r="EVE42"/>
      <c r="EVF42"/>
      <c r="EVG42"/>
      <c r="EVH42"/>
      <c r="EVI42"/>
      <c r="EVJ42"/>
      <c r="EVK42"/>
      <c r="EVL42"/>
      <c r="EVM42"/>
      <c r="EVN42"/>
      <c r="EVO42"/>
      <c r="EVP42"/>
      <c r="EVQ42"/>
      <c r="EVR42"/>
      <c r="EVS42"/>
      <c r="EVT42"/>
      <c r="EVU42"/>
      <c r="EVV42"/>
      <c r="EVW42"/>
      <c r="EVX42"/>
      <c r="EVY42"/>
      <c r="EVZ42"/>
      <c r="EWA42"/>
      <c r="EWB42"/>
      <c r="EWC42"/>
      <c r="EWD42"/>
      <c r="EWE42"/>
      <c r="EWF42"/>
      <c r="EWG42"/>
      <c r="EWH42"/>
      <c r="EWI42"/>
      <c r="EWJ42"/>
      <c r="EWK42"/>
      <c r="EWL42"/>
      <c r="EWM42"/>
      <c r="EWN42"/>
      <c r="EWO42"/>
      <c r="EWP42"/>
      <c r="EWQ42"/>
      <c r="EWR42"/>
      <c r="EWS42"/>
      <c r="EWT42"/>
      <c r="EWU42"/>
      <c r="EWV42"/>
      <c r="EWW42"/>
      <c r="EWX42"/>
      <c r="EWY42"/>
      <c r="EWZ42"/>
      <c r="EXA42"/>
      <c r="EXB42"/>
      <c r="EXC42"/>
      <c r="EXD42"/>
      <c r="EXE42"/>
      <c r="EXF42"/>
      <c r="EXG42"/>
      <c r="EXH42"/>
      <c r="EXI42"/>
      <c r="EXJ42"/>
      <c r="EXK42"/>
      <c r="EXL42"/>
      <c r="EXM42"/>
      <c r="EXN42"/>
      <c r="EXO42"/>
      <c r="EXP42"/>
      <c r="EXQ42"/>
      <c r="EXR42"/>
      <c r="EXS42"/>
      <c r="EXT42"/>
      <c r="EXU42"/>
      <c r="EXV42"/>
      <c r="EXW42"/>
      <c r="EXX42"/>
      <c r="EXY42"/>
      <c r="EXZ42"/>
      <c r="EYA42"/>
      <c r="EYB42"/>
      <c r="EYC42"/>
      <c r="EYD42"/>
      <c r="EYE42"/>
      <c r="EYF42"/>
      <c r="EYG42"/>
      <c r="EYH42"/>
      <c r="EYI42"/>
      <c r="EYJ42"/>
      <c r="EYK42"/>
      <c r="EYL42"/>
      <c r="EYM42"/>
      <c r="EYN42"/>
      <c r="EYO42"/>
      <c r="EYP42"/>
      <c r="EYQ42"/>
      <c r="EYR42"/>
      <c r="EYS42"/>
      <c r="EYT42"/>
      <c r="EYU42"/>
      <c r="EYV42"/>
      <c r="EYW42"/>
      <c r="EYX42"/>
      <c r="EYY42"/>
      <c r="EYZ42"/>
      <c r="EZA42"/>
      <c r="EZB42"/>
      <c r="EZC42"/>
      <c r="EZD42"/>
      <c r="EZE42"/>
      <c r="EZF42"/>
      <c r="EZG42"/>
      <c r="EZH42"/>
      <c r="EZI42"/>
      <c r="EZJ42"/>
      <c r="EZK42"/>
      <c r="EZL42"/>
      <c r="EZM42"/>
      <c r="EZN42"/>
      <c r="EZO42"/>
      <c r="EZP42"/>
      <c r="EZQ42"/>
      <c r="EZR42"/>
      <c r="EZS42"/>
      <c r="EZT42"/>
      <c r="EZU42"/>
      <c r="EZV42"/>
      <c r="EZW42"/>
      <c r="EZX42"/>
      <c r="EZY42"/>
      <c r="EZZ42"/>
      <c r="FAA42"/>
      <c r="FAB42"/>
      <c r="FAC42"/>
      <c r="FAD42"/>
      <c r="FAE42"/>
      <c r="FAF42"/>
      <c r="FAG42"/>
      <c r="FAH42"/>
      <c r="FAI42"/>
      <c r="FAJ42"/>
      <c r="FAK42"/>
      <c r="FAL42"/>
      <c r="FAM42"/>
      <c r="FAN42"/>
      <c r="FAO42"/>
      <c r="FAP42"/>
      <c r="FAQ42"/>
      <c r="FAR42"/>
      <c r="FAS42"/>
      <c r="FAT42"/>
      <c r="FAU42"/>
      <c r="FAV42"/>
      <c r="FAW42"/>
      <c r="FAX42"/>
      <c r="FAY42"/>
      <c r="FAZ42"/>
      <c r="FBA42"/>
      <c r="FBB42"/>
      <c r="FBC42"/>
      <c r="FBD42"/>
      <c r="FBE42"/>
      <c r="FBF42"/>
      <c r="FBG42"/>
      <c r="FBH42"/>
      <c r="FBI42"/>
      <c r="FBJ42"/>
      <c r="FBK42"/>
      <c r="FBL42"/>
      <c r="FBM42"/>
      <c r="FBN42"/>
      <c r="FBO42"/>
      <c r="FBP42"/>
      <c r="FBQ42"/>
      <c r="FBR42"/>
      <c r="FBS42"/>
      <c r="FBT42"/>
      <c r="FBU42"/>
      <c r="FBV42"/>
      <c r="FBW42"/>
      <c r="FBX42"/>
      <c r="FBY42"/>
      <c r="FBZ42"/>
      <c r="FCA42"/>
      <c r="FCB42"/>
      <c r="FCC42"/>
      <c r="FCD42"/>
      <c r="FCE42"/>
      <c r="FCF42"/>
      <c r="FCG42"/>
      <c r="FCH42"/>
      <c r="FCI42"/>
      <c r="FCJ42"/>
      <c r="FCK42"/>
      <c r="FCL42"/>
      <c r="FCM42"/>
      <c r="FCN42"/>
      <c r="FCO42"/>
      <c r="FCP42"/>
      <c r="FCQ42"/>
      <c r="FCR42"/>
      <c r="FCS42"/>
      <c r="FCT42"/>
      <c r="FCU42"/>
      <c r="FCV42"/>
      <c r="FCW42"/>
      <c r="FCX42"/>
      <c r="FCY42"/>
      <c r="FCZ42"/>
      <c r="FDA42"/>
      <c r="FDB42"/>
      <c r="FDC42"/>
      <c r="FDD42"/>
      <c r="FDE42"/>
      <c r="FDF42"/>
      <c r="FDG42"/>
      <c r="FDH42"/>
      <c r="FDI42"/>
      <c r="FDJ42"/>
      <c r="FDK42"/>
      <c r="FDL42"/>
      <c r="FDM42"/>
      <c r="FDN42"/>
      <c r="FDO42"/>
      <c r="FDP42"/>
      <c r="FDQ42"/>
      <c r="FDR42"/>
      <c r="FDS42"/>
      <c r="FDT42"/>
      <c r="FDU42"/>
      <c r="FDV42"/>
      <c r="FDW42"/>
      <c r="FDX42"/>
      <c r="FDY42"/>
      <c r="FDZ42"/>
      <c r="FEA42"/>
      <c r="FEB42"/>
      <c r="FEC42"/>
      <c r="FED42"/>
      <c r="FEE42"/>
      <c r="FEF42"/>
      <c r="FEG42"/>
      <c r="FEH42"/>
      <c r="FEI42"/>
      <c r="FEJ42"/>
      <c r="FEK42"/>
      <c r="FEL42"/>
      <c r="FEM42"/>
      <c r="FEN42"/>
      <c r="FEO42"/>
      <c r="FEP42"/>
      <c r="FEQ42"/>
      <c r="FER42"/>
      <c r="FES42"/>
      <c r="FET42"/>
      <c r="FEU42"/>
      <c r="FEV42"/>
      <c r="FEW42"/>
      <c r="FEX42"/>
      <c r="FEY42"/>
      <c r="FEZ42"/>
      <c r="FFA42"/>
      <c r="FFB42"/>
      <c r="FFC42"/>
      <c r="FFD42"/>
      <c r="FFE42"/>
      <c r="FFF42"/>
      <c r="FFG42"/>
      <c r="FFH42"/>
      <c r="FFI42"/>
      <c r="FFJ42"/>
      <c r="FFK42"/>
      <c r="FFL42"/>
      <c r="FFM42"/>
      <c r="FFN42"/>
      <c r="FFO42"/>
      <c r="FFP42"/>
      <c r="FFQ42"/>
      <c r="FFR42"/>
      <c r="FFS42"/>
      <c r="FFT42"/>
      <c r="FFU42"/>
      <c r="FFV42"/>
      <c r="FFW42"/>
      <c r="FFX42"/>
      <c r="FFY42"/>
      <c r="FFZ42"/>
      <c r="FGA42"/>
      <c r="FGB42"/>
      <c r="FGC42"/>
      <c r="FGD42"/>
      <c r="FGE42"/>
      <c r="FGF42"/>
      <c r="FGG42"/>
      <c r="FGH42"/>
      <c r="FGI42"/>
      <c r="FGJ42"/>
      <c r="FGK42"/>
      <c r="FGL42"/>
      <c r="FGM42"/>
      <c r="FGN42"/>
      <c r="FGO42"/>
      <c r="FGP42"/>
      <c r="FGQ42"/>
      <c r="FGR42"/>
      <c r="FGS42"/>
      <c r="FGT42"/>
      <c r="FGU42"/>
      <c r="FGV42"/>
      <c r="FGW42"/>
      <c r="FGX42"/>
      <c r="FGY42"/>
      <c r="FGZ42"/>
      <c r="FHA42"/>
      <c r="FHB42"/>
      <c r="FHC42"/>
      <c r="FHD42"/>
      <c r="FHE42"/>
      <c r="FHF42"/>
      <c r="FHG42"/>
      <c r="FHH42"/>
      <c r="FHI42"/>
      <c r="FHJ42"/>
      <c r="FHK42"/>
      <c r="FHL42"/>
      <c r="FHM42"/>
      <c r="FHN42"/>
      <c r="FHO42"/>
      <c r="FHP42"/>
      <c r="FHQ42"/>
      <c r="FHR42"/>
      <c r="FHS42"/>
      <c r="FHT42"/>
      <c r="FHU42"/>
      <c r="FHV42"/>
      <c r="FHW42"/>
      <c r="FHX42"/>
      <c r="FHY42"/>
      <c r="FHZ42"/>
      <c r="FIA42"/>
      <c r="FIB42"/>
      <c r="FIC42"/>
      <c r="FID42"/>
      <c r="FIE42"/>
      <c r="FIF42"/>
      <c r="FIG42"/>
      <c r="FIH42"/>
      <c r="FII42"/>
      <c r="FIJ42"/>
      <c r="FIK42"/>
      <c r="FIL42"/>
      <c r="FIM42"/>
      <c r="FIN42"/>
      <c r="FIO42"/>
      <c r="FIP42"/>
      <c r="FIQ42"/>
      <c r="FIR42"/>
      <c r="FIS42"/>
      <c r="FIT42"/>
      <c r="FIU42"/>
      <c r="FIV42"/>
      <c r="FIW42"/>
      <c r="FIX42"/>
      <c r="FIY42"/>
      <c r="FIZ42"/>
      <c r="FJA42"/>
      <c r="FJB42"/>
      <c r="FJC42"/>
      <c r="FJD42"/>
      <c r="FJE42"/>
      <c r="FJF42"/>
      <c r="FJG42"/>
      <c r="FJH42"/>
      <c r="FJI42"/>
      <c r="FJJ42"/>
      <c r="FJK42"/>
      <c r="FJL42"/>
      <c r="FJM42"/>
      <c r="FJN42"/>
      <c r="FJO42"/>
      <c r="FJP42"/>
      <c r="FJQ42"/>
      <c r="FJR42"/>
      <c r="FJS42"/>
      <c r="FJT42"/>
      <c r="FJU42"/>
      <c r="FJV42"/>
      <c r="FJW42"/>
      <c r="FJX42"/>
      <c r="FJY42"/>
      <c r="FJZ42"/>
      <c r="FKA42"/>
      <c r="FKB42"/>
      <c r="FKC42"/>
      <c r="FKD42"/>
      <c r="FKE42"/>
      <c r="FKF42"/>
      <c r="FKG42"/>
      <c r="FKH42"/>
      <c r="FKI42"/>
      <c r="FKJ42"/>
      <c r="FKK42"/>
      <c r="FKL42"/>
      <c r="FKM42"/>
      <c r="FKN42"/>
      <c r="FKO42"/>
      <c r="FKP42"/>
      <c r="FKQ42"/>
      <c r="FKR42"/>
      <c r="FKS42"/>
      <c r="FKT42"/>
      <c r="FKU42"/>
      <c r="FKV42"/>
      <c r="FKW42"/>
      <c r="FKX42"/>
      <c r="FKY42"/>
      <c r="FKZ42"/>
      <c r="FLA42"/>
      <c r="FLB42"/>
      <c r="FLC42"/>
      <c r="FLD42"/>
      <c r="FLE42"/>
      <c r="FLF42"/>
      <c r="FLG42"/>
      <c r="FLH42"/>
      <c r="FLI42"/>
      <c r="FLJ42"/>
      <c r="FLK42"/>
      <c r="FLL42"/>
      <c r="FLM42"/>
      <c r="FLN42"/>
      <c r="FLO42"/>
      <c r="FLP42"/>
      <c r="FLQ42"/>
      <c r="FLR42"/>
      <c r="FLS42"/>
      <c r="FLT42"/>
      <c r="FLU42"/>
      <c r="FLV42"/>
      <c r="FLW42"/>
      <c r="FLX42"/>
      <c r="FLY42"/>
      <c r="FLZ42"/>
      <c r="FMA42"/>
      <c r="FMB42"/>
      <c r="FMC42"/>
      <c r="FMD42"/>
      <c r="FME42"/>
      <c r="FMF42"/>
      <c r="FMG42"/>
      <c r="FMH42"/>
      <c r="FMI42"/>
      <c r="FMJ42"/>
      <c r="FMK42"/>
      <c r="FML42"/>
      <c r="FMM42"/>
      <c r="FMN42"/>
      <c r="FMO42"/>
      <c r="FMP42"/>
      <c r="FMQ42"/>
      <c r="FMR42"/>
      <c r="FMS42"/>
      <c r="FMT42"/>
      <c r="FMU42"/>
      <c r="FMV42"/>
      <c r="FMW42"/>
      <c r="FMX42"/>
      <c r="FMY42"/>
      <c r="FMZ42"/>
      <c r="FNA42"/>
      <c r="FNB42"/>
      <c r="FNC42"/>
      <c r="FND42"/>
      <c r="FNE42"/>
      <c r="FNF42"/>
      <c r="FNG42"/>
      <c r="FNH42"/>
      <c r="FNI42"/>
      <c r="FNJ42"/>
      <c r="FNK42"/>
      <c r="FNL42"/>
      <c r="FNM42"/>
      <c r="FNN42"/>
      <c r="FNO42"/>
      <c r="FNP42"/>
      <c r="FNQ42"/>
      <c r="FNR42"/>
      <c r="FNS42"/>
      <c r="FNT42"/>
      <c r="FNU42"/>
      <c r="FNV42"/>
      <c r="FNW42"/>
      <c r="FNX42"/>
      <c r="FNY42"/>
      <c r="FNZ42"/>
      <c r="FOA42"/>
      <c r="FOB42"/>
      <c r="FOC42"/>
      <c r="FOD42"/>
      <c r="FOE42"/>
      <c r="FOF42"/>
      <c r="FOG42"/>
      <c r="FOH42"/>
      <c r="FOI42"/>
      <c r="FOJ42"/>
      <c r="FOK42"/>
      <c r="FOL42"/>
      <c r="FOM42"/>
      <c r="FON42"/>
      <c r="FOO42"/>
      <c r="FOP42"/>
      <c r="FOQ42"/>
      <c r="FOR42"/>
      <c r="FOS42"/>
      <c r="FOT42"/>
      <c r="FOU42"/>
      <c r="FOV42"/>
      <c r="FOW42"/>
      <c r="FOX42"/>
      <c r="FOY42"/>
      <c r="FOZ42"/>
      <c r="FPA42"/>
      <c r="FPB42"/>
      <c r="FPC42"/>
      <c r="FPD42"/>
      <c r="FPE42"/>
      <c r="FPF42"/>
      <c r="FPG42"/>
      <c r="FPH42"/>
      <c r="FPI42"/>
      <c r="FPJ42"/>
      <c r="FPK42"/>
      <c r="FPL42"/>
      <c r="FPM42"/>
      <c r="FPN42"/>
      <c r="FPO42"/>
      <c r="FPP42"/>
      <c r="FPQ42"/>
      <c r="FPR42"/>
      <c r="FPS42"/>
      <c r="FPT42"/>
      <c r="FPU42"/>
      <c r="FPV42"/>
      <c r="FPW42"/>
      <c r="FPX42"/>
      <c r="FPY42"/>
      <c r="FPZ42"/>
      <c r="FQA42"/>
      <c r="FQB42"/>
      <c r="FQC42"/>
      <c r="FQD42"/>
      <c r="FQE42"/>
      <c r="FQF42"/>
      <c r="FQG42"/>
      <c r="FQH42"/>
      <c r="FQI42"/>
      <c r="FQJ42"/>
      <c r="FQK42"/>
      <c r="FQL42"/>
      <c r="FQM42"/>
      <c r="FQN42"/>
      <c r="FQO42"/>
      <c r="FQP42"/>
      <c r="FQQ42"/>
      <c r="FQR42"/>
      <c r="FQS42"/>
      <c r="FQT42"/>
      <c r="FQU42"/>
      <c r="FQV42"/>
      <c r="FQW42"/>
      <c r="FQX42"/>
      <c r="FQY42"/>
      <c r="FQZ42"/>
      <c r="FRA42"/>
      <c r="FRB42"/>
      <c r="FRC42"/>
      <c r="FRD42"/>
      <c r="FRE42"/>
      <c r="FRF42"/>
      <c r="FRG42"/>
      <c r="FRH42"/>
      <c r="FRI42"/>
      <c r="FRJ42"/>
      <c r="FRK42"/>
      <c r="FRL42"/>
      <c r="FRM42"/>
      <c r="FRN42"/>
      <c r="FRO42"/>
      <c r="FRP42"/>
      <c r="FRQ42"/>
      <c r="FRR42"/>
      <c r="FRS42"/>
      <c r="FRT42"/>
      <c r="FRU42"/>
      <c r="FRV42"/>
      <c r="FRW42"/>
      <c r="FRX42"/>
      <c r="FRY42"/>
      <c r="FRZ42"/>
      <c r="FSA42"/>
      <c r="FSB42"/>
      <c r="FSC42"/>
      <c r="FSD42"/>
      <c r="FSE42"/>
      <c r="FSF42"/>
      <c r="FSG42"/>
      <c r="FSH42"/>
      <c r="FSI42"/>
      <c r="FSJ42"/>
      <c r="FSK42"/>
      <c r="FSL42"/>
      <c r="FSM42"/>
      <c r="FSN42"/>
      <c r="FSO42"/>
      <c r="FSP42"/>
      <c r="FSQ42"/>
      <c r="FSR42"/>
      <c r="FSS42"/>
      <c r="FST42"/>
      <c r="FSU42"/>
      <c r="FSV42"/>
      <c r="FSW42"/>
      <c r="FSX42"/>
      <c r="FSY42"/>
      <c r="FSZ42"/>
      <c r="FTA42"/>
      <c r="FTB42"/>
      <c r="FTC42"/>
      <c r="FTD42"/>
      <c r="FTE42"/>
      <c r="FTF42"/>
      <c r="FTG42"/>
      <c r="FTH42"/>
      <c r="FTI42"/>
      <c r="FTJ42"/>
      <c r="FTK42"/>
      <c r="FTL42"/>
      <c r="FTM42"/>
      <c r="FTN42"/>
      <c r="FTO42"/>
      <c r="FTP42"/>
      <c r="FTQ42"/>
      <c r="FTR42"/>
      <c r="FTS42"/>
      <c r="FTT42"/>
      <c r="FTU42"/>
      <c r="FTV42"/>
      <c r="FTW42"/>
      <c r="FTX42"/>
      <c r="FTY42"/>
      <c r="FTZ42"/>
      <c r="FUA42"/>
      <c r="FUB42"/>
      <c r="FUC42"/>
      <c r="FUD42"/>
      <c r="FUE42"/>
      <c r="FUF42"/>
      <c r="FUG42"/>
      <c r="FUH42"/>
      <c r="FUI42"/>
      <c r="FUJ42"/>
      <c r="FUK42"/>
      <c r="FUL42"/>
      <c r="FUM42"/>
      <c r="FUN42"/>
      <c r="FUO42"/>
      <c r="FUP42"/>
      <c r="FUQ42"/>
      <c r="FUR42"/>
      <c r="FUS42"/>
      <c r="FUT42"/>
      <c r="FUU42"/>
      <c r="FUV42"/>
      <c r="FUW42"/>
      <c r="FUX42"/>
      <c r="FUY42"/>
      <c r="FUZ42"/>
      <c r="FVA42"/>
      <c r="FVB42"/>
      <c r="FVC42"/>
      <c r="FVD42"/>
      <c r="FVE42"/>
      <c r="FVF42"/>
      <c r="FVG42"/>
      <c r="FVH42"/>
      <c r="FVI42"/>
      <c r="FVJ42"/>
      <c r="FVK42"/>
      <c r="FVL42"/>
      <c r="FVM42"/>
      <c r="FVN42"/>
      <c r="FVO42"/>
      <c r="FVP42"/>
      <c r="FVQ42"/>
      <c r="FVR42"/>
      <c r="FVS42"/>
      <c r="FVT42"/>
      <c r="FVU42"/>
      <c r="FVV42"/>
      <c r="FVW42"/>
      <c r="FVX42"/>
      <c r="FVY42"/>
      <c r="FVZ42"/>
      <c r="FWA42"/>
      <c r="FWB42"/>
      <c r="FWC42"/>
      <c r="FWD42"/>
      <c r="FWE42"/>
      <c r="FWF42"/>
      <c r="FWG42"/>
      <c r="FWH42"/>
      <c r="FWI42"/>
      <c r="FWJ42"/>
      <c r="FWK42"/>
      <c r="FWL42"/>
      <c r="FWM42"/>
      <c r="FWN42"/>
      <c r="FWO42"/>
      <c r="FWP42"/>
      <c r="FWQ42"/>
      <c r="FWR42"/>
      <c r="FWS42"/>
      <c r="FWT42"/>
      <c r="FWU42"/>
      <c r="FWV42"/>
      <c r="FWW42"/>
      <c r="FWX42"/>
      <c r="FWY42"/>
      <c r="FWZ42"/>
      <c r="FXA42"/>
      <c r="FXB42"/>
      <c r="FXC42"/>
      <c r="FXD42"/>
      <c r="FXE42"/>
      <c r="FXF42"/>
      <c r="FXG42"/>
      <c r="FXH42"/>
      <c r="FXI42"/>
      <c r="FXJ42"/>
      <c r="FXK42"/>
      <c r="FXL42"/>
      <c r="FXM42"/>
      <c r="FXN42"/>
      <c r="FXO42"/>
      <c r="FXP42"/>
      <c r="FXQ42"/>
      <c r="FXR42"/>
      <c r="FXS42"/>
      <c r="FXT42"/>
      <c r="FXU42"/>
      <c r="FXV42"/>
      <c r="FXW42"/>
      <c r="FXX42"/>
      <c r="FXY42"/>
      <c r="FXZ42"/>
      <c r="FYA42"/>
      <c r="FYB42"/>
      <c r="FYC42"/>
      <c r="FYD42"/>
      <c r="FYE42"/>
      <c r="FYF42"/>
      <c r="FYG42"/>
      <c r="FYH42"/>
      <c r="FYI42"/>
      <c r="FYJ42"/>
      <c r="FYK42"/>
      <c r="FYL42"/>
      <c r="FYM42"/>
      <c r="FYN42"/>
      <c r="FYO42"/>
      <c r="FYP42"/>
      <c r="FYQ42"/>
      <c r="FYR42"/>
      <c r="FYS42"/>
      <c r="FYT42"/>
      <c r="FYU42"/>
      <c r="FYV42"/>
      <c r="FYW42"/>
      <c r="FYX42"/>
      <c r="FYY42"/>
      <c r="FYZ42"/>
      <c r="FZA42"/>
      <c r="FZB42"/>
      <c r="FZC42"/>
      <c r="FZD42"/>
      <c r="FZE42"/>
      <c r="FZF42"/>
      <c r="FZG42"/>
      <c r="FZH42"/>
      <c r="FZI42"/>
      <c r="FZJ42"/>
      <c r="FZK42"/>
      <c r="FZL42"/>
      <c r="FZM42"/>
      <c r="FZN42"/>
      <c r="FZO42"/>
      <c r="FZP42"/>
      <c r="FZQ42"/>
      <c r="FZR42"/>
      <c r="FZS42"/>
      <c r="FZT42"/>
      <c r="FZU42"/>
      <c r="FZV42"/>
      <c r="FZW42"/>
      <c r="FZX42"/>
      <c r="FZY42"/>
      <c r="FZZ42"/>
      <c r="GAA42"/>
      <c r="GAB42"/>
      <c r="GAC42"/>
      <c r="GAD42"/>
      <c r="GAE42"/>
      <c r="GAF42"/>
      <c r="GAG42"/>
      <c r="GAH42"/>
      <c r="GAI42"/>
      <c r="GAJ42"/>
      <c r="GAK42"/>
      <c r="GAL42"/>
      <c r="GAM42"/>
      <c r="GAN42"/>
      <c r="GAO42"/>
      <c r="GAP42"/>
      <c r="GAQ42"/>
      <c r="GAR42"/>
      <c r="GAS42"/>
      <c r="GAT42"/>
      <c r="GAU42"/>
      <c r="GAV42"/>
      <c r="GAW42"/>
      <c r="GAX42"/>
      <c r="GAY42"/>
      <c r="GAZ42"/>
      <c r="GBA42"/>
      <c r="GBB42"/>
      <c r="GBC42"/>
      <c r="GBD42"/>
      <c r="GBE42"/>
      <c r="GBF42"/>
      <c r="GBG42"/>
      <c r="GBH42"/>
      <c r="GBI42"/>
      <c r="GBJ42"/>
      <c r="GBK42"/>
      <c r="GBL42"/>
      <c r="GBM42"/>
      <c r="GBN42"/>
      <c r="GBO42"/>
      <c r="GBP42"/>
      <c r="GBQ42"/>
      <c r="GBR42"/>
      <c r="GBS42"/>
      <c r="GBT42"/>
      <c r="GBU42"/>
      <c r="GBV42"/>
      <c r="GBW42"/>
      <c r="GBX42"/>
      <c r="GBY42"/>
      <c r="GBZ42"/>
      <c r="GCA42"/>
      <c r="GCB42"/>
      <c r="GCC42"/>
      <c r="GCD42"/>
      <c r="GCE42"/>
      <c r="GCF42"/>
      <c r="GCG42"/>
      <c r="GCH42"/>
      <c r="GCI42"/>
      <c r="GCJ42"/>
      <c r="GCK42"/>
      <c r="GCL42"/>
      <c r="GCM42"/>
      <c r="GCN42"/>
      <c r="GCO42"/>
      <c r="GCP42"/>
      <c r="GCQ42"/>
      <c r="GCR42"/>
      <c r="GCS42"/>
      <c r="GCT42"/>
      <c r="GCU42"/>
      <c r="GCV42"/>
      <c r="GCW42"/>
      <c r="GCX42"/>
      <c r="GCY42"/>
      <c r="GCZ42"/>
      <c r="GDA42"/>
      <c r="GDB42"/>
      <c r="GDC42"/>
      <c r="GDD42"/>
      <c r="GDE42"/>
      <c r="GDF42"/>
      <c r="GDG42"/>
      <c r="GDH42"/>
      <c r="GDI42"/>
      <c r="GDJ42"/>
      <c r="GDK42"/>
      <c r="GDL42"/>
      <c r="GDM42"/>
      <c r="GDN42"/>
      <c r="GDO42"/>
      <c r="GDP42"/>
      <c r="GDQ42"/>
      <c r="GDR42"/>
      <c r="GDS42"/>
      <c r="GDT42"/>
      <c r="GDU42"/>
      <c r="GDV42"/>
      <c r="GDW42"/>
      <c r="GDX42"/>
      <c r="GDY42"/>
      <c r="GDZ42"/>
      <c r="GEA42"/>
      <c r="GEB42"/>
      <c r="GEC42"/>
      <c r="GED42"/>
      <c r="GEE42"/>
      <c r="GEF42"/>
      <c r="GEG42"/>
      <c r="GEH42"/>
      <c r="GEI42"/>
      <c r="GEJ42"/>
      <c r="GEK42"/>
      <c r="GEL42"/>
      <c r="GEM42"/>
      <c r="GEN42"/>
      <c r="GEO42"/>
      <c r="GEP42"/>
      <c r="GEQ42"/>
      <c r="GER42"/>
      <c r="GES42"/>
      <c r="GET42"/>
      <c r="GEU42"/>
      <c r="GEV42"/>
      <c r="GEW42"/>
      <c r="GEX42"/>
      <c r="GEY42"/>
      <c r="GEZ42"/>
      <c r="GFA42"/>
      <c r="GFB42"/>
      <c r="GFC42"/>
      <c r="GFD42"/>
      <c r="GFE42"/>
      <c r="GFF42"/>
      <c r="GFG42"/>
      <c r="GFH42"/>
      <c r="GFI42"/>
      <c r="GFJ42"/>
      <c r="GFK42"/>
      <c r="GFL42"/>
      <c r="GFM42"/>
      <c r="GFN42"/>
      <c r="GFO42"/>
      <c r="GFP42"/>
      <c r="GFQ42"/>
      <c r="GFR42"/>
      <c r="GFS42"/>
      <c r="GFT42"/>
      <c r="GFU42"/>
      <c r="GFV42"/>
      <c r="GFW42"/>
      <c r="GFX42"/>
      <c r="GFY42"/>
      <c r="GFZ42"/>
      <c r="GGA42"/>
      <c r="GGB42"/>
      <c r="GGC42"/>
      <c r="GGD42"/>
      <c r="GGE42"/>
      <c r="GGF42"/>
      <c r="GGG42"/>
      <c r="GGH42"/>
      <c r="GGI42"/>
      <c r="GGJ42"/>
      <c r="GGK42"/>
      <c r="GGL42"/>
      <c r="GGM42"/>
      <c r="GGN42"/>
      <c r="GGO42"/>
      <c r="GGP42"/>
      <c r="GGQ42"/>
      <c r="GGR42"/>
      <c r="GGS42"/>
      <c r="GGT42"/>
      <c r="GGU42"/>
      <c r="GGV42"/>
      <c r="GGW42"/>
      <c r="GGX42"/>
      <c r="GGY42"/>
      <c r="GGZ42"/>
      <c r="GHA42"/>
      <c r="GHB42"/>
      <c r="GHC42"/>
      <c r="GHD42"/>
      <c r="GHE42"/>
      <c r="GHF42"/>
      <c r="GHG42"/>
      <c r="GHH42"/>
      <c r="GHI42"/>
      <c r="GHJ42"/>
      <c r="GHK42"/>
      <c r="GHL42"/>
      <c r="GHM42"/>
      <c r="GHN42"/>
      <c r="GHO42"/>
      <c r="GHP42"/>
      <c r="GHQ42"/>
      <c r="GHR42"/>
      <c r="GHS42"/>
      <c r="GHT42"/>
      <c r="GHU42"/>
      <c r="GHV42"/>
      <c r="GHW42"/>
      <c r="GHX42"/>
      <c r="GHY42"/>
      <c r="GHZ42"/>
      <c r="GIA42"/>
      <c r="GIB42"/>
      <c r="GIC42"/>
      <c r="GID42"/>
      <c r="GIE42"/>
      <c r="GIF42"/>
      <c r="GIG42"/>
      <c r="GIH42"/>
      <c r="GII42"/>
      <c r="GIJ42"/>
      <c r="GIK42"/>
      <c r="GIL42"/>
      <c r="GIM42"/>
      <c r="GIN42"/>
      <c r="GIO42"/>
      <c r="GIP42"/>
      <c r="GIQ42"/>
      <c r="GIR42"/>
      <c r="GIS42"/>
      <c r="GIT42"/>
      <c r="GIU42"/>
      <c r="GIV42"/>
      <c r="GIW42"/>
      <c r="GIX42"/>
      <c r="GIY42"/>
      <c r="GIZ42"/>
      <c r="GJA42"/>
      <c r="GJB42"/>
      <c r="GJC42"/>
      <c r="GJD42"/>
      <c r="GJE42"/>
      <c r="GJF42"/>
      <c r="GJG42"/>
      <c r="GJH42"/>
      <c r="GJI42"/>
      <c r="GJJ42"/>
      <c r="GJK42"/>
      <c r="GJL42"/>
      <c r="GJM42"/>
      <c r="GJN42"/>
      <c r="GJO42"/>
      <c r="GJP42"/>
      <c r="GJQ42"/>
      <c r="GJR42"/>
      <c r="GJS42"/>
      <c r="GJT42"/>
      <c r="GJU42"/>
      <c r="GJV42"/>
      <c r="GJW42"/>
      <c r="GJX42"/>
      <c r="GJY42"/>
      <c r="GJZ42"/>
      <c r="GKA42"/>
      <c r="GKB42"/>
      <c r="GKC42"/>
      <c r="GKD42"/>
      <c r="GKE42"/>
      <c r="GKF42"/>
      <c r="GKG42"/>
      <c r="GKH42"/>
      <c r="GKI42"/>
      <c r="GKJ42"/>
      <c r="GKK42"/>
      <c r="GKL42"/>
      <c r="GKM42"/>
      <c r="GKN42"/>
      <c r="GKO42"/>
      <c r="GKP42"/>
      <c r="GKQ42"/>
      <c r="GKR42"/>
      <c r="GKS42"/>
      <c r="GKT42"/>
      <c r="GKU42"/>
      <c r="GKV42"/>
      <c r="GKW42"/>
      <c r="GKX42"/>
      <c r="GKY42"/>
      <c r="GKZ42"/>
      <c r="GLA42"/>
      <c r="GLB42"/>
      <c r="GLC42"/>
      <c r="GLD42"/>
      <c r="GLE42"/>
      <c r="GLF42"/>
      <c r="GLG42"/>
      <c r="GLH42"/>
      <c r="GLI42"/>
      <c r="GLJ42"/>
      <c r="GLK42"/>
      <c r="GLL42"/>
      <c r="GLM42"/>
      <c r="GLN42"/>
      <c r="GLO42"/>
      <c r="GLP42"/>
      <c r="GLQ42"/>
      <c r="GLR42"/>
      <c r="GLS42"/>
      <c r="GLT42"/>
      <c r="GLU42"/>
      <c r="GLV42"/>
      <c r="GLW42"/>
      <c r="GLX42"/>
      <c r="GLY42"/>
      <c r="GLZ42"/>
      <c r="GMA42"/>
      <c r="GMB42"/>
      <c r="GMC42"/>
      <c r="GMD42"/>
      <c r="GME42"/>
      <c r="GMF42"/>
      <c r="GMG42"/>
      <c r="GMH42"/>
      <c r="GMI42"/>
      <c r="GMJ42"/>
      <c r="GMK42"/>
      <c r="GML42"/>
      <c r="GMM42"/>
      <c r="GMN42"/>
      <c r="GMO42"/>
      <c r="GMP42"/>
      <c r="GMQ42"/>
      <c r="GMR42"/>
      <c r="GMS42"/>
      <c r="GMT42"/>
      <c r="GMU42"/>
      <c r="GMV42"/>
      <c r="GMW42"/>
      <c r="GMX42"/>
      <c r="GMY42"/>
      <c r="GMZ42"/>
      <c r="GNA42"/>
      <c r="GNB42"/>
      <c r="GNC42"/>
      <c r="GND42"/>
      <c r="GNE42"/>
      <c r="GNF42"/>
      <c r="GNG42"/>
      <c r="GNH42"/>
      <c r="GNI42"/>
      <c r="GNJ42"/>
      <c r="GNK42"/>
      <c r="GNL42"/>
      <c r="GNM42"/>
      <c r="GNN42"/>
      <c r="GNO42"/>
      <c r="GNP42"/>
      <c r="GNQ42"/>
      <c r="GNR42"/>
      <c r="GNS42"/>
      <c r="GNT42"/>
      <c r="GNU42"/>
      <c r="GNV42"/>
      <c r="GNW42"/>
      <c r="GNX42"/>
      <c r="GNY42"/>
      <c r="GNZ42"/>
      <c r="GOA42"/>
      <c r="GOB42"/>
      <c r="GOC42"/>
      <c r="GOD42"/>
      <c r="GOE42"/>
      <c r="GOF42"/>
      <c r="GOG42"/>
      <c r="GOH42"/>
      <c r="GOI42"/>
      <c r="GOJ42"/>
      <c r="GOK42"/>
      <c r="GOL42"/>
      <c r="GOM42"/>
      <c r="GON42"/>
      <c r="GOO42"/>
      <c r="GOP42"/>
      <c r="GOQ42"/>
      <c r="GOR42"/>
      <c r="GOS42"/>
      <c r="GOT42"/>
      <c r="GOU42"/>
      <c r="GOV42"/>
      <c r="GOW42"/>
      <c r="GOX42"/>
      <c r="GOY42"/>
      <c r="GOZ42"/>
      <c r="GPA42"/>
      <c r="GPB42"/>
      <c r="GPC42"/>
      <c r="GPD42"/>
      <c r="GPE42"/>
      <c r="GPF42"/>
      <c r="GPG42"/>
      <c r="GPH42"/>
      <c r="GPI42"/>
      <c r="GPJ42"/>
      <c r="GPK42"/>
      <c r="GPL42"/>
      <c r="GPM42"/>
      <c r="GPN42"/>
      <c r="GPO42"/>
      <c r="GPP42"/>
      <c r="GPQ42"/>
      <c r="GPR42"/>
      <c r="GPS42"/>
      <c r="GPT42"/>
      <c r="GPU42"/>
      <c r="GPV42"/>
      <c r="GPW42"/>
      <c r="GPX42"/>
      <c r="GPY42"/>
      <c r="GPZ42"/>
      <c r="GQA42"/>
      <c r="GQB42"/>
      <c r="GQC42"/>
      <c r="GQD42"/>
      <c r="GQE42"/>
      <c r="GQF42"/>
      <c r="GQG42"/>
      <c r="GQH42"/>
      <c r="GQI42"/>
      <c r="GQJ42"/>
      <c r="GQK42"/>
      <c r="GQL42"/>
      <c r="GQM42"/>
      <c r="GQN42"/>
      <c r="GQO42"/>
      <c r="GQP42"/>
      <c r="GQQ42"/>
      <c r="GQR42"/>
      <c r="GQS42"/>
      <c r="GQT42"/>
      <c r="GQU42"/>
      <c r="GQV42"/>
      <c r="GQW42"/>
      <c r="GQX42"/>
      <c r="GQY42"/>
      <c r="GQZ42"/>
      <c r="GRA42"/>
      <c r="GRB42"/>
      <c r="GRC42"/>
      <c r="GRD42"/>
      <c r="GRE42"/>
      <c r="GRF42"/>
      <c r="GRG42"/>
      <c r="GRH42"/>
      <c r="GRI42"/>
      <c r="GRJ42"/>
      <c r="GRK42"/>
      <c r="GRL42"/>
      <c r="GRM42"/>
      <c r="GRN42"/>
      <c r="GRO42"/>
      <c r="GRP42"/>
      <c r="GRQ42"/>
      <c r="GRR42"/>
      <c r="GRS42"/>
      <c r="GRT42"/>
      <c r="GRU42"/>
      <c r="GRV42"/>
      <c r="GRW42"/>
      <c r="GRX42"/>
      <c r="GRY42"/>
      <c r="GRZ42"/>
      <c r="GSA42"/>
      <c r="GSB42"/>
      <c r="GSC42"/>
      <c r="GSD42"/>
      <c r="GSE42"/>
      <c r="GSF42"/>
      <c r="GSG42"/>
      <c r="GSH42"/>
      <c r="GSI42"/>
      <c r="GSJ42"/>
      <c r="GSK42"/>
      <c r="GSL42"/>
      <c r="GSM42"/>
      <c r="GSN42"/>
      <c r="GSO42"/>
      <c r="GSP42"/>
      <c r="GSQ42"/>
      <c r="GSR42"/>
      <c r="GSS42"/>
      <c r="GST42"/>
      <c r="GSU42"/>
      <c r="GSV42"/>
      <c r="GSW42"/>
      <c r="GSX42"/>
      <c r="GSY42"/>
      <c r="GSZ42"/>
      <c r="GTA42"/>
      <c r="GTB42"/>
      <c r="GTC42"/>
      <c r="GTD42"/>
      <c r="GTE42"/>
      <c r="GTF42"/>
      <c r="GTG42"/>
      <c r="GTH42"/>
      <c r="GTI42"/>
      <c r="GTJ42"/>
      <c r="GTK42"/>
      <c r="GTL42"/>
      <c r="GTM42"/>
      <c r="GTN42"/>
      <c r="GTO42"/>
      <c r="GTP42"/>
      <c r="GTQ42"/>
      <c r="GTR42"/>
      <c r="GTS42"/>
      <c r="GTT42"/>
      <c r="GTU42"/>
      <c r="GTV42"/>
      <c r="GTW42"/>
      <c r="GTX42"/>
      <c r="GTY42"/>
      <c r="GTZ42"/>
      <c r="GUA42"/>
      <c r="GUB42"/>
      <c r="GUC42"/>
      <c r="GUD42"/>
      <c r="GUE42"/>
      <c r="GUF42"/>
      <c r="GUG42"/>
      <c r="GUH42"/>
      <c r="GUI42"/>
      <c r="GUJ42"/>
      <c r="GUK42"/>
      <c r="GUL42"/>
      <c r="GUM42"/>
      <c r="GUN42"/>
      <c r="GUO42"/>
      <c r="GUP42"/>
      <c r="GUQ42"/>
      <c r="GUR42"/>
      <c r="GUS42"/>
      <c r="GUT42"/>
      <c r="GUU42"/>
      <c r="GUV42"/>
      <c r="GUW42"/>
      <c r="GUX42"/>
      <c r="GUY42"/>
      <c r="GUZ42"/>
      <c r="GVA42"/>
      <c r="GVB42"/>
      <c r="GVC42"/>
      <c r="GVD42"/>
      <c r="GVE42"/>
      <c r="GVF42"/>
      <c r="GVG42"/>
      <c r="GVH42"/>
      <c r="GVI42"/>
      <c r="GVJ42"/>
      <c r="GVK42"/>
      <c r="GVL42"/>
      <c r="GVM42"/>
      <c r="GVN42"/>
      <c r="GVO42"/>
      <c r="GVP42"/>
      <c r="GVQ42"/>
      <c r="GVR42"/>
      <c r="GVS42"/>
      <c r="GVT42"/>
      <c r="GVU42"/>
      <c r="GVV42"/>
      <c r="GVW42"/>
      <c r="GVX42"/>
      <c r="GVY42"/>
      <c r="GVZ42"/>
      <c r="GWA42"/>
      <c r="GWB42"/>
      <c r="GWC42"/>
      <c r="GWD42"/>
      <c r="GWE42"/>
      <c r="GWF42"/>
      <c r="GWG42"/>
      <c r="GWH42"/>
      <c r="GWI42"/>
      <c r="GWJ42"/>
      <c r="GWK42"/>
      <c r="GWL42"/>
      <c r="GWM42"/>
      <c r="GWN42"/>
      <c r="GWO42"/>
      <c r="GWP42"/>
      <c r="GWQ42"/>
      <c r="GWR42"/>
      <c r="GWS42"/>
      <c r="GWT42"/>
      <c r="GWU42"/>
      <c r="GWV42"/>
      <c r="GWW42"/>
      <c r="GWX42"/>
      <c r="GWY42"/>
      <c r="GWZ42"/>
      <c r="GXA42"/>
      <c r="GXB42"/>
      <c r="GXC42"/>
      <c r="GXD42"/>
      <c r="GXE42"/>
      <c r="GXF42"/>
      <c r="GXG42"/>
      <c r="GXH42"/>
      <c r="GXI42"/>
      <c r="GXJ42"/>
      <c r="GXK42"/>
      <c r="GXL42"/>
      <c r="GXM42"/>
      <c r="GXN42"/>
      <c r="GXO42"/>
      <c r="GXP42"/>
      <c r="GXQ42"/>
      <c r="GXR42"/>
      <c r="GXS42"/>
      <c r="GXT42"/>
      <c r="GXU42"/>
      <c r="GXV42"/>
      <c r="GXW42"/>
      <c r="GXX42"/>
      <c r="GXY42"/>
      <c r="GXZ42"/>
      <c r="GYA42"/>
      <c r="GYB42"/>
      <c r="GYC42"/>
      <c r="GYD42"/>
      <c r="GYE42"/>
      <c r="GYF42"/>
      <c r="GYG42"/>
      <c r="GYH42"/>
      <c r="GYI42"/>
      <c r="GYJ42"/>
      <c r="GYK42"/>
      <c r="GYL42"/>
      <c r="GYM42"/>
      <c r="GYN42"/>
      <c r="GYO42"/>
      <c r="GYP42"/>
      <c r="GYQ42"/>
      <c r="GYR42"/>
      <c r="GYS42"/>
      <c r="GYT42"/>
      <c r="GYU42"/>
      <c r="GYV42"/>
      <c r="GYW42"/>
      <c r="GYX42"/>
      <c r="GYY42"/>
      <c r="GYZ42"/>
      <c r="GZA42"/>
      <c r="GZB42"/>
      <c r="GZC42"/>
      <c r="GZD42"/>
      <c r="GZE42"/>
      <c r="GZF42"/>
      <c r="GZG42"/>
      <c r="GZH42"/>
      <c r="GZI42"/>
      <c r="GZJ42"/>
      <c r="GZK42"/>
      <c r="GZL42"/>
      <c r="GZM42"/>
      <c r="GZN42"/>
      <c r="GZO42"/>
      <c r="GZP42"/>
      <c r="GZQ42"/>
      <c r="GZR42"/>
      <c r="GZS42"/>
      <c r="GZT42"/>
      <c r="GZU42"/>
      <c r="GZV42"/>
      <c r="GZW42"/>
      <c r="GZX42"/>
      <c r="GZY42"/>
      <c r="GZZ42"/>
      <c r="HAA42"/>
      <c r="HAB42"/>
      <c r="HAC42"/>
      <c r="HAD42"/>
      <c r="HAE42"/>
      <c r="HAF42"/>
      <c r="HAG42"/>
      <c r="HAH42"/>
      <c r="HAI42"/>
      <c r="HAJ42"/>
      <c r="HAK42"/>
      <c r="HAL42"/>
      <c r="HAM42"/>
      <c r="HAN42"/>
      <c r="HAO42"/>
      <c r="HAP42"/>
      <c r="HAQ42"/>
      <c r="HAR42"/>
      <c r="HAS42"/>
      <c r="HAT42"/>
      <c r="HAU42"/>
      <c r="HAV42"/>
      <c r="HAW42"/>
      <c r="HAX42"/>
      <c r="HAY42"/>
      <c r="HAZ42"/>
      <c r="HBA42"/>
      <c r="HBB42"/>
      <c r="HBC42"/>
      <c r="HBD42"/>
      <c r="HBE42"/>
      <c r="HBF42"/>
      <c r="HBG42"/>
      <c r="HBH42"/>
      <c r="HBI42"/>
      <c r="HBJ42"/>
      <c r="HBK42"/>
      <c r="HBL42"/>
      <c r="HBM42"/>
      <c r="HBN42"/>
      <c r="HBO42"/>
      <c r="HBP42"/>
      <c r="HBQ42"/>
      <c r="HBR42"/>
      <c r="HBS42"/>
      <c r="HBT42"/>
      <c r="HBU42"/>
      <c r="HBV42"/>
      <c r="HBW42"/>
      <c r="HBX42"/>
      <c r="HBY42"/>
      <c r="HBZ42"/>
      <c r="HCA42"/>
      <c r="HCB42"/>
      <c r="HCC42"/>
      <c r="HCD42"/>
      <c r="HCE42"/>
      <c r="HCF42"/>
      <c r="HCG42"/>
      <c r="HCH42"/>
      <c r="HCI42"/>
      <c r="HCJ42"/>
      <c r="HCK42"/>
      <c r="HCL42"/>
      <c r="HCM42"/>
      <c r="HCN42"/>
      <c r="HCO42"/>
      <c r="HCP42"/>
      <c r="HCQ42"/>
      <c r="HCR42"/>
      <c r="HCS42"/>
      <c r="HCT42"/>
      <c r="HCU42"/>
      <c r="HCV42"/>
      <c r="HCW42"/>
      <c r="HCX42"/>
      <c r="HCY42"/>
      <c r="HCZ42"/>
      <c r="HDA42"/>
      <c r="HDB42"/>
      <c r="HDC42"/>
      <c r="HDD42"/>
      <c r="HDE42"/>
      <c r="HDF42"/>
      <c r="HDG42"/>
      <c r="HDH42"/>
      <c r="HDI42"/>
      <c r="HDJ42"/>
      <c r="HDK42"/>
      <c r="HDL42"/>
      <c r="HDM42"/>
      <c r="HDN42"/>
      <c r="HDO42"/>
      <c r="HDP42"/>
      <c r="HDQ42"/>
      <c r="HDR42"/>
      <c r="HDS42"/>
      <c r="HDT42"/>
      <c r="HDU42"/>
      <c r="HDV42"/>
      <c r="HDW42"/>
      <c r="HDX42"/>
      <c r="HDY42"/>
      <c r="HDZ42"/>
      <c r="HEA42"/>
      <c r="HEB42"/>
      <c r="HEC42"/>
      <c r="HED42"/>
      <c r="HEE42"/>
      <c r="HEF42"/>
      <c r="HEG42"/>
      <c r="HEH42"/>
      <c r="HEI42"/>
      <c r="HEJ42"/>
      <c r="HEK42"/>
      <c r="HEL42"/>
      <c r="HEM42"/>
      <c r="HEN42"/>
      <c r="HEO42"/>
      <c r="HEP42"/>
      <c r="HEQ42"/>
      <c r="HER42"/>
      <c r="HES42"/>
      <c r="HET42"/>
      <c r="HEU42"/>
      <c r="HEV42"/>
      <c r="HEW42"/>
      <c r="HEX42"/>
      <c r="HEY42"/>
      <c r="HEZ42"/>
      <c r="HFA42"/>
      <c r="HFB42"/>
      <c r="HFC42"/>
      <c r="HFD42"/>
      <c r="HFE42"/>
      <c r="HFF42"/>
      <c r="HFG42"/>
      <c r="HFH42"/>
      <c r="HFI42"/>
      <c r="HFJ42"/>
      <c r="HFK42"/>
      <c r="HFL42"/>
      <c r="HFM42"/>
      <c r="HFN42"/>
      <c r="HFO42"/>
      <c r="HFP42"/>
      <c r="HFQ42"/>
      <c r="HFR42"/>
      <c r="HFS42"/>
      <c r="HFT42"/>
      <c r="HFU42"/>
      <c r="HFV42"/>
      <c r="HFW42"/>
      <c r="HFX42"/>
      <c r="HFY42"/>
      <c r="HFZ42"/>
      <c r="HGA42"/>
      <c r="HGB42"/>
      <c r="HGC42"/>
      <c r="HGD42"/>
      <c r="HGE42"/>
      <c r="HGF42"/>
      <c r="HGG42"/>
      <c r="HGH42"/>
      <c r="HGI42"/>
      <c r="HGJ42"/>
      <c r="HGK42"/>
      <c r="HGL42"/>
      <c r="HGM42"/>
      <c r="HGN42"/>
      <c r="HGO42"/>
      <c r="HGP42"/>
      <c r="HGQ42"/>
      <c r="HGR42"/>
      <c r="HGS42"/>
      <c r="HGT42"/>
      <c r="HGU42"/>
      <c r="HGV42"/>
      <c r="HGW42"/>
      <c r="HGX42"/>
      <c r="HGY42"/>
      <c r="HGZ42"/>
      <c r="HHA42"/>
      <c r="HHB42"/>
      <c r="HHC42"/>
      <c r="HHD42"/>
      <c r="HHE42"/>
      <c r="HHF42"/>
      <c r="HHG42"/>
      <c r="HHH42"/>
      <c r="HHI42"/>
      <c r="HHJ42"/>
      <c r="HHK42"/>
      <c r="HHL42"/>
      <c r="HHM42"/>
      <c r="HHN42"/>
      <c r="HHO42"/>
      <c r="HHP42"/>
      <c r="HHQ42"/>
      <c r="HHR42"/>
      <c r="HHS42"/>
      <c r="HHT42"/>
      <c r="HHU42"/>
      <c r="HHV42"/>
      <c r="HHW42"/>
      <c r="HHX42"/>
      <c r="HHY42"/>
      <c r="HHZ42"/>
      <c r="HIA42"/>
      <c r="HIB42"/>
      <c r="HIC42"/>
      <c r="HID42"/>
      <c r="HIE42"/>
      <c r="HIF42"/>
      <c r="HIG42"/>
      <c r="HIH42"/>
      <c r="HII42"/>
      <c r="HIJ42"/>
      <c r="HIK42"/>
      <c r="HIL42"/>
      <c r="HIM42"/>
      <c r="HIN42"/>
      <c r="HIO42"/>
      <c r="HIP42"/>
      <c r="HIQ42"/>
      <c r="HIR42"/>
      <c r="HIS42"/>
      <c r="HIT42"/>
      <c r="HIU42"/>
      <c r="HIV42"/>
      <c r="HIW42"/>
      <c r="HIX42"/>
      <c r="HIY42"/>
      <c r="HIZ42"/>
      <c r="HJA42"/>
      <c r="HJB42"/>
      <c r="HJC42"/>
      <c r="HJD42"/>
      <c r="HJE42"/>
      <c r="HJF42"/>
      <c r="HJG42"/>
      <c r="HJH42"/>
      <c r="HJI42"/>
      <c r="HJJ42"/>
      <c r="HJK42"/>
      <c r="HJL42"/>
      <c r="HJM42"/>
      <c r="HJN42"/>
      <c r="HJO42"/>
      <c r="HJP42"/>
      <c r="HJQ42"/>
      <c r="HJR42"/>
      <c r="HJS42"/>
      <c r="HJT42"/>
    </row>
    <row r="43" spans="1:5688" x14ac:dyDescent="0.45">
      <c r="A43"/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  <c r="AMK43"/>
      <c r="AML43"/>
      <c r="AMM43"/>
      <c r="AMN43"/>
      <c r="AMO43"/>
      <c r="AMP43"/>
      <c r="AMQ43"/>
      <c r="AMR43"/>
      <c r="AMS43"/>
      <c r="AMT43"/>
      <c r="AMU43"/>
      <c r="AMV43"/>
      <c r="AMW43"/>
      <c r="AMX43"/>
      <c r="AMY43"/>
      <c r="AMZ43"/>
      <c r="ANA43"/>
      <c r="ANB43"/>
      <c r="ANC43"/>
      <c r="AND43"/>
      <c r="ANE43"/>
      <c r="ANF43"/>
      <c r="ANG43"/>
      <c r="ANH43"/>
      <c r="ANI43"/>
      <c r="ANJ43"/>
      <c r="ANK43"/>
      <c r="ANL43"/>
      <c r="ANM43"/>
      <c r="ANN43"/>
      <c r="ANO43"/>
      <c r="ANP43"/>
      <c r="ANQ43"/>
      <c r="ANR43"/>
      <c r="ANS43"/>
      <c r="ANT43"/>
      <c r="ANU43"/>
      <c r="ANV43"/>
      <c r="ANW43"/>
      <c r="ANX43"/>
      <c r="ANY43"/>
      <c r="ANZ43"/>
      <c r="AOA43"/>
      <c r="AOB43"/>
      <c r="AOC43"/>
      <c r="AOD43"/>
      <c r="AOE43"/>
      <c r="AOF43"/>
      <c r="AOG43"/>
      <c r="AOH43"/>
      <c r="AOI43"/>
      <c r="AOJ43"/>
      <c r="AOK43"/>
      <c r="AOL43"/>
      <c r="AOM43"/>
      <c r="AON43"/>
      <c r="AOO43"/>
      <c r="AOP43"/>
      <c r="AOQ43"/>
      <c r="AOR43"/>
      <c r="AOS43"/>
      <c r="AOT43"/>
      <c r="AOU43"/>
      <c r="AOV43"/>
      <c r="AOW43"/>
      <c r="AOX43"/>
      <c r="AOY43"/>
      <c r="AOZ43"/>
      <c r="APA43"/>
      <c r="APB43"/>
      <c r="APC43"/>
      <c r="APD43"/>
      <c r="APE43"/>
      <c r="APF43"/>
      <c r="APG43"/>
      <c r="APH43"/>
      <c r="API43"/>
      <c r="APJ43"/>
      <c r="APK43"/>
      <c r="APL43"/>
      <c r="APM43"/>
      <c r="APN43"/>
      <c r="APO43"/>
      <c r="APP43"/>
      <c r="APQ43"/>
      <c r="APR43"/>
      <c r="APS43"/>
      <c r="APT43"/>
      <c r="APU43"/>
      <c r="APV43"/>
      <c r="APW43"/>
      <c r="APX43"/>
      <c r="APY43"/>
      <c r="APZ43"/>
      <c r="AQA43"/>
      <c r="AQB43"/>
      <c r="AQC43"/>
      <c r="AQD43"/>
      <c r="AQE43"/>
      <c r="AQF43"/>
      <c r="AQG43"/>
      <c r="AQH43"/>
      <c r="AQI43"/>
      <c r="AQJ43"/>
      <c r="AQK43"/>
      <c r="AQL43"/>
      <c r="AQM43"/>
      <c r="AQN43"/>
      <c r="AQO43"/>
      <c r="AQP43"/>
      <c r="AQQ43"/>
      <c r="AQR43"/>
      <c r="AQS43"/>
      <c r="AQT43"/>
      <c r="AQU43"/>
      <c r="AQV43"/>
      <c r="AQW43"/>
      <c r="AQX43"/>
      <c r="AQY43"/>
      <c r="AQZ43"/>
      <c r="ARA43"/>
      <c r="ARB43"/>
      <c r="ARC43"/>
      <c r="ARD43"/>
      <c r="ARE43"/>
      <c r="ARF43"/>
      <c r="ARG43"/>
      <c r="ARH43"/>
      <c r="ARI43"/>
      <c r="ARJ43"/>
      <c r="ARK43"/>
      <c r="ARL43"/>
      <c r="ARM43"/>
      <c r="ARN43"/>
      <c r="ARO43"/>
      <c r="ARP43"/>
      <c r="ARQ43"/>
      <c r="ARR43"/>
      <c r="ARS43"/>
      <c r="ART43"/>
      <c r="ARU43"/>
      <c r="ARV43"/>
      <c r="ARW43"/>
      <c r="ARX43"/>
      <c r="ARY43"/>
      <c r="ARZ43"/>
      <c r="ASA43"/>
      <c r="ASB43"/>
      <c r="ASC43"/>
      <c r="ASD43"/>
      <c r="ASE43"/>
      <c r="ASF43"/>
      <c r="ASG43"/>
      <c r="ASH43"/>
      <c r="ASI43"/>
      <c r="ASJ43"/>
      <c r="ASK43"/>
      <c r="ASL43"/>
      <c r="ASM43"/>
      <c r="ASN43"/>
      <c r="ASO43"/>
      <c r="ASP43"/>
      <c r="ASQ43"/>
      <c r="ASR43"/>
      <c r="ASS43"/>
      <c r="AST43"/>
      <c r="ASU43"/>
      <c r="ASV43"/>
      <c r="ASW43"/>
      <c r="ASX43"/>
      <c r="ASY43"/>
      <c r="ASZ43"/>
      <c r="ATA43"/>
      <c r="ATB43"/>
      <c r="ATC43"/>
      <c r="ATD43"/>
      <c r="ATE43"/>
      <c r="ATF43"/>
      <c r="ATG43"/>
      <c r="ATH43"/>
      <c r="ATI43"/>
      <c r="ATJ43"/>
      <c r="ATK43"/>
      <c r="ATL43"/>
      <c r="ATM43"/>
      <c r="ATN43"/>
      <c r="ATO43"/>
      <c r="ATP43"/>
      <c r="ATQ43"/>
      <c r="ATR43"/>
      <c r="ATS43"/>
      <c r="ATT43"/>
      <c r="ATU43"/>
      <c r="ATV43"/>
      <c r="ATW43"/>
      <c r="ATX43"/>
      <c r="ATY43"/>
      <c r="ATZ43"/>
      <c r="AUA43"/>
      <c r="AUB43"/>
      <c r="AUC43"/>
      <c r="AUD43"/>
      <c r="AUE43"/>
      <c r="AUF43"/>
      <c r="AUG43"/>
      <c r="AUH43"/>
      <c r="AUI43"/>
      <c r="AUJ43"/>
      <c r="AUK43"/>
      <c r="AUL43"/>
      <c r="AUM43"/>
      <c r="AUN43"/>
      <c r="AUO43"/>
      <c r="AUP43"/>
      <c r="AUQ43"/>
      <c r="AUR43"/>
      <c r="AUS43"/>
      <c r="AUT43"/>
      <c r="AUU43"/>
      <c r="AUV43"/>
      <c r="AUW43"/>
      <c r="AUX43"/>
      <c r="AUY43"/>
      <c r="AUZ43"/>
      <c r="AVA43"/>
      <c r="AVB43"/>
      <c r="AVC43"/>
      <c r="AVD43"/>
      <c r="AVE43"/>
      <c r="AVF43"/>
      <c r="AVG43"/>
      <c r="AVH43"/>
      <c r="AVI43"/>
      <c r="AVJ43"/>
      <c r="AVK43"/>
      <c r="AVL43"/>
      <c r="AVM43"/>
      <c r="AVN43"/>
      <c r="AVO43"/>
      <c r="AVP43"/>
      <c r="AVQ43"/>
      <c r="AVR43"/>
      <c r="AVS43"/>
      <c r="AVT43"/>
      <c r="AVU43"/>
      <c r="AVV43"/>
      <c r="AVW43"/>
      <c r="AVX43"/>
      <c r="AVY43"/>
      <c r="AVZ43"/>
      <c r="AWA43"/>
      <c r="AWB43"/>
      <c r="AWC43"/>
      <c r="AWD43"/>
      <c r="AWE43"/>
      <c r="AWF43"/>
      <c r="AWG43"/>
      <c r="AWH43"/>
      <c r="AWI43"/>
      <c r="AWJ43"/>
      <c r="AWK43"/>
      <c r="AWL43"/>
      <c r="AWM43"/>
      <c r="AWN43"/>
      <c r="AWO43"/>
      <c r="AWP43"/>
      <c r="AWQ43"/>
      <c r="AWR43"/>
      <c r="AWS43"/>
      <c r="AWT43"/>
      <c r="AWU43"/>
      <c r="AWV43"/>
      <c r="AWW43"/>
      <c r="AWX43"/>
      <c r="AWY43"/>
      <c r="AWZ43"/>
      <c r="AXA43"/>
      <c r="AXB43"/>
      <c r="AXC43"/>
      <c r="AXD43"/>
      <c r="AXE43"/>
      <c r="AXF43"/>
      <c r="AXG43"/>
      <c r="AXH43"/>
      <c r="AXI43"/>
      <c r="AXJ43"/>
      <c r="AXK43"/>
      <c r="AXL43"/>
      <c r="AXM43"/>
      <c r="AXN43"/>
      <c r="AXO43"/>
      <c r="AXP43"/>
      <c r="AXQ43"/>
      <c r="AXR43"/>
      <c r="AXS43"/>
      <c r="AXT43"/>
      <c r="AXU43"/>
      <c r="AXV43"/>
      <c r="AXW43"/>
      <c r="AXX43"/>
      <c r="AXY43"/>
      <c r="AXZ43"/>
      <c r="AYA43"/>
      <c r="AYB43"/>
      <c r="AYC43"/>
      <c r="AYD43"/>
      <c r="AYE43"/>
      <c r="AYF43"/>
      <c r="AYG43"/>
      <c r="AYH43"/>
      <c r="AYI43"/>
      <c r="AYJ43"/>
      <c r="AYK43"/>
      <c r="AYL43"/>
      <c r="AYM43"/>
      <c r="AYN43"/>
      <c r="AYO43"/>
      <c r="AYP43"/>
      <c r="AYQ43"/>
      <c r="AYR43"/>
      <c r="AYS43"/>
      <c r="AYT43"/>
      <c r="AYU43"/>
      <c r="AYV43"/>
      <c r="AYW43"/>
      <c r="AYX43"/>
      <c r="AYY43"/>
      <c r="AYZ43"/>
      <c r="AZA43"/>
      <c r="AZB43"/>
      <c r="AZC43"/>
      <c r="AZD43"/>
      <c r="AZE43"/>
      <c r="AZF43"/>
      <c r="AZG43"/>
      <c r="AZH43"/>
      <c r="AZI43"/>
      <c r="AZJ43"/>
      <c r="AZK43"/>
      <c r="AZL43"/>
      <c r="AZM43"/>
      <c r="AZN43"/>
      <c r="AZO43"/>
      <c r="AZP43"/>
      <c r="AZQ43"/>
      <c r="AZR43"/>
      <c r="AZS43"/>
      <c r="AZT43"/>
      <c r="AZU43"/>
      <c r="AZV43"/>
      <c r="AZW43"/>
      <c r="AZX43"/>
      <c r="AZY43"/>
      <c r="AZZ43"/>
      <c r="BAA43"/>
      <c r="BAB43"/>
      <c r="BAC43"/>
      <c r="BAD43"/>
      <c r="BAE43"/>
      <c r="BAF43"/>
      <c r="BAG43"/>
      <c r="BAH43"/>
      <c r="BAI43"/>
      <c r="BAJ43"/>
      <c r="BAK43"/>
      <c r="BAL43"/>
      <c r="BAM43"/>
      <c r="BAN43"/>
      <c r="BAO43"/>
      <c r="BAP43"/>
      <c r="BAQ43"/>
      <c r="BAR43"/>
      <c r="BAS43"/>
      <c r="BAT43"/>
      <c r="BAU43"/>
      <c r="BAV43"/>
      <c r="BAW43"/>
      <c r="BAX43"/>
      <c r="BAY43"/>
      <c r="BAZ43"/>
      <c r="BBA43"/>
      <c r="BBB43"/>
      <c r="BBC43"/>
      <c r="BBD43"/>
      <c r="BBE43"/>
      <c r="BBF43"/>
      <c r="BBG43"/>
      <c r="BBH43"/>
      <c r="BBI43"/>
      <c r="BBJ43"/>
      <c r="BBK43"/>
      <c r="BBL43"/>
      <c r="BBM43"/>
      <c r="BBN43"/>
      <c r="BBO43"/>
      <c r="BBP43"/>
      <c r="BBQ43"/>
      <c r="BBR43"/>
      <c r="BBS43"/>
      <c r="BBT43"/>
      <c r="BBU43"/>
      <c r="BBV43"/>
      <c r="BBW43"/>
      <c r="BBX43"/>
      <c r="BBY43"/>
      <c r="BBZ43"/>
      <c r="BCA43"/>
      <c r="BCB43"/>
      <c r="BCC43"/>
      <c r="BCD43"/>
      <c r="BCE43"/>
      <c r="BCF43"/>
      <c r="BCG43"/>
      <c r="BCH43"/>
      <c r="BCI43"/>
      <c r="BCJ43"/>
      <c r="BCK43"/>
      <c r="BCL43"/>
      <c r="BCM43"/>
      <c r="BCN43"/>
      <c r="BCO43"/>
      <c r="BCP43"/>
      <c r="BCQ43"/>
      <c r="BCR43"/>
      <c r="BCS43"/>
      <c r="BCT43"/>
      <c r="BCU43"/>
      <c r="BCV43"/>
      <c r="BCW43"/>
      <c r="BCX43"/>
      <c r="BCY43"/>
      <c r="BCZ43"/>
      <c r="BDA43"/>
      <c r="BDB43"/>
      <c r="BDC43"/>
      <c r="BDD43"/>
      <c r="BDE43"/>
      <c r="BDF43"/>
      <c r="BDG43"/>
      <c r="BDH43"/>
      <c r="BDI43"/>
      <c r="BDJ43"/>
      <c r="BDK43"/>
      <c r="BDL43"/>
      <c r="BDM43"/>
      <c r="BDN43"/>
      <c r="BDO43"/>
      <c r="BDP43"/>
      <c r="BDQ43"/>
      <c r="BDR43"/>
      <c r="BDS43"/>
      <c r="BDT43"/>
      <c r="BDU43"/>
      <c r="BDV43"/>
      <c r="BDW43"/>
      <c r="BDX43"/>
      <c r="BDY43"/>
      <c r="BDZ43"/>
      <c r="BEA43"/>
      <c r="BEB43"/>
      <c r="BEC43"/>
      <c r="BED43"/>
      <c r="BEE43"/>
      <c r="BEF43"/>
      <c r="BEG43"/>
      <c r="BEH43"/>
      <c r="BEI43"/>
      <c r="BEJ43"/>
      <c r="BEK43"/>
      <c r="BEL43"/>
      <c r="BEM43"/>
      <c r="BEN43"/>
      <c r="BEO43"/>
      <c r="BEP43"/>
      <c r="BEQ43"/>
      <c r="BER43"/>
      <c r="BES43"/>
      <c r="BET43"/>
      <c r="BEU43"/>
      <c r="BEV43"/>
      <c r="BEW43"/>
      <c r="BEX43"/>
      <c r="BEY43"/>
      <c r="BEZ43"/>
      <c r="BFA43"/>
      <c r="BFB43"/>
      <c r="BFC43"/>
      <c r="BFD43"/>
      <c r="BFE43"/>
      <c r="BFF43"/>
      <c r="BFG43"/>
      <c r="BFH43"/>
      <c r="BFI43"/>
      <c r="BFJ43"/>
      <c r="BFK43"/>
      <c r="BFL43"/>
      <c r="BFM43"/>
      <c r="BFN43"/>
      <c r="BFO43"/>
      <c r="BFP43"/>
      <c r="BFQ43"/>
      <c r="BFR43"/>
      <c r="BFS43"/>
      <c r="BFT43"/>
      <c r="BFU43"/>
      <c r="BFV43"/>
      <c r="BFW43"/>
      <c r="BFX43"/>
      <c r="BFY43"/>
      <c r="BFZ43"/>
      <c r="BGA43"/>
      <c r="BGB43"/>
      <c r="BGC43"/>
      <c r="BGD43"/>
      <c r="BGE43"/>
      <c r="BGF43"/>
      <c r="BGG43"/>
      <c r="BGH43"/>
      <c r="BGI43"/>
      <c r="BGJ43"/>
      <c r="BGK43"/>
      <c r="BGL43"/>
      <c r="BGM43"/>
      <c r="BGN43"/>
      <c r="BGO43"/>
      <c r="BGP43"/>
      <c r="BGQ43"/>
      <c r="BGR43"/>
      <c r="BGS43"/>
      <c r="BGT43"/>
      <c r="BGU43"/>
      <c r="BGV43"/>
      <c r="BGW43"/>
      <c r="BGX43"/>
      <c r="BGY43"/>
      <c r="BGZ43"/>
      <c r="BHA43"/>
      <c r="BHB43"/>
      <c r="BHC43"/>
      <c r="BHD43"/>
      <c r="BHE43"/>
      <c r="BHF43"/>
      <c r="BHG43"/>
      <c r="BHH43"/>
      <c r="BHI43"/>
      <c r="BHJ43"/>
      <c r="BHK43"/>
      <c r="BHL43"/>
      <c r="BHM43"/>
      <c r="BHN43"/>
      <c r="BHO43"/>
      <c r="BHP43"/>
      <c r="BHQ43"/>
      <c r="BHR43"/>
      <c r="BHS43"/>
      <c r="BHT43"/>
      <c r="BHU43"/>
      <c r="BHV43"/>
      <c r="BHW43"/>
      <c r="BHX43"/>
      <c r="BHY43"/>
      <c r="BHZ43"/>
      <c r="BIA43"/>
      <c r="BIB43"/>
      <c r="BIC43"/>
      <c r="BID43"/>
      <c r="BIE43"/>
      <c r="BIF43"/>
      <c r="BIG43"/>
      <c r="BIH43"/>
      <c r="BII43"/>
      <c r="BIJ43"/>
      <c r="BIK43"/>
      <c r="BIL43"/>
      <c r="BIM43"/>
      <c r="BIN43"/>
      <c r="BIO43"/>
      <c r="BIP43"/>
      <c r="BIQ43"/>
      <c r="BIR43"/>
      <c r="BIS43"/>
      <c r="BIT43"/>
      <c r="BIU43"/>
      <c r="BIV43"/>
      <c r="BIW43"/>
      <c r="BIX43"/>
      <c r="BIY43"/>
      <c r="BIZ43"/>
      <c r="BJA43"/>
      <c r="BJB43"/>
      <c r="BJC43"/>
      <c r="BJD43"/>
      <c r="BJE43"/>
      <c r="BJF43"/>
      <c r="BJG43"/>
      <c r="BJH43"/>
      <c r="BJI43"/>
      <c r="BJJ43"/>
      <c r="BJK43"/>
      <c r="BJL43"/>
      <c r="BJM43"/>
      <c r="BJN43"/>
      <c r="BJO43"/>
      <c r="BJP43"/>
      <c r="BJQ43"/>
      <c r="BJR43"/>
      <c r="BJS43"/>
      <c r="BJT43"/>
      <c r="BJU43"/>
      <c r="BJV43"/>
      <c r="BJW43"/>
      <c r="BJX43"/>
      <c r="BJY43"/>
      <c r="BJZ43"/>
      <c r="BKA43"/>
      <c r="BKB43"/>
      <c r="BKC43"/>
      <c r="BKD43"/>
      <c r="BKE43"/>
      <c r="BKF43"/>
      <c r="BKG43"/>
      <c r="BKH43"/>
      <c r="BKI43"/>
      <c r="BKJ43"/>
      <c r="BKK43"/>
      <c r="BKL43"/>
      <c r="BKM43"/>
      <c r="BKN43"/>
      <c r="BKO43"/>
      <c r="BKP43"/>
      <c r="BKQ43"/>
      <c r="BKR43"/>
      <c r="BKS43"/>
      <c r="BKT43"/>
      <c r="BKU43"/>
      <c r="BKV43"/>
      <c r="BKW43"/>
      <c r="BKX43"/>
      <c r="BKY43"/>
      <c r="BKZ43"/>
      <c r="BLA43"/>
      <c r="BLB43"/>
      <c r="BLC43"/>
      <c r="BLD43"/>
      <c r="BLE43"/>
      <c r="BLF43"/>
      <c r="BLG43"/>
      <c r="BLH43"/>
      <c r="BLI43"/>
      <c r="BLJ43"/>
      <c r="BLK43"/>
      <c r="BLL43"/>
      <c r="BLM43"/>
      <c r="BLN43"/>
      <c r="BLO43"/>
      <c r="BLP43"/>
      <c r="BLQ43"/>
      <c r="BLR43"/>
      <c r="BLS43"/>
      <c r="BLT43"/>
      <c r="BLU43"/>
      <c r="BLV43"/>
      <c r="BLW43"/>
      <c r="BLX43"/>
      <c r="BLY43"/>
      <c r="BLZ43"/>
      <c r="BMA43"/>
      <c r="BMB43"/>
      <c r="BMC43"/>
      <c r="BMD43"/>
      <c r="BME43"/>
      <c r="BMF43"/>
      <c r="BMG43"/>
      <c r="BMH43"/>
      <c r="BMI43"/>
      <c r="BMJ43"/>
      <c r="BMK43"/>
      <c r="BML43"/>
      <c r="BMM43"/>
      <c r="BMN43"/>
      <c r="BMO43"/>
      <c r="BMP43"/>
      <c r="BMQ43"/>
      <c r="BMR43"/>
      <c r="BMS43"/>
      <c r="BMT43"/>
      <c r="BMU43"/>
      <c r="BMV43"/>
      <c r="BMW43"/>
      <c r="BMX43"/>
      <c r="BMY43"/>
      <c r="BMZ43"/>
      <c r="BNA43"/>
      <c r="BNB43"/>
      <c r="BNC43"/>
      <c r="BND43"/>
      <c r="BNE43"/>
      <c r="BNF43"/>
      <c r="BNG43"/>
      <c r="BNH43"/>
      <c r="BNI43"/>
      <c r="BNJ43"/>
      <c r="BNK43"/>
      <c r="BNL43"/>
      <c r="BNM43"/>
      <c r="BNN43"/>
      <c r="BNO43"/>
      <c r="BNP43"/>
      <c r="BNQ43"/>
      <c r="BNR43"/>
      <c r="BNS43"/>
      <c r="BNT43"/>
      <c r="BNU43"/>
      <c r="BNV43"/>
      <c r="BNW43"/>
      <c r="BNX43"/>
      <c r="BNY43"/>
      <c r="BNZ43"/>
      <c r="BOA43"/>
      <c r="BOB43"/>
      <c r="BOC43"/>
      <c r="BOD43"/>
      <c r="BOE43"/>
      <c r="BOF43"/>
      <c r="BOG43"/>
      <c r="BOH43"/>
      <c r="BOI43"/>
      <c r="BOJ43"/>
      <c r="BOK43"/>
      <c r="BOL43"/>
      <c r="BOM43"/>
      <c r="BON43"/>
      <c r="BOO43"/>
      <c r="BOP43"/>
      <c r="BOQ43"/>
      <c r="BOR43"/>
      <c r="BOS43"/>
      <c r="BOT43"/>
      <c r="BOU43"/>
      <c r="BOV43"/>
      <c r="BOW43"/>
      <c r="BOX43"/>
      <c r="BOY43"/>
      <c r="BOZ43"/>
      <c r="BPA43"/>
      <c r="BPB43"/>
      <c r="BPC43"/>
      <c r="BPD43"/>
      <c r="BPE43"/>
      <c r="BPF43"/>
      <c r="BPG43"/>
      <c r="BPH43"/>
      <c r="BPI43"/>
      <c r="BPJ43"/>
      <c r="BPK43"/>
      <c r="BPL43"/>
      <c r="BPM43"/>
      <c r="BPN43"/>
      <c r="BPO43"/>
      <c r="BPP43"/>
      <c r="BPQ43"/>
      <c r="BPR43"/>
      <c r="BPS43"/>
      <c r="BPT43"/>
      <c r="BPU43"/>
      <c r="BPV43"/>
      <c r="BPW43"/>
      <c r="BPX43"/>
      <c r="BPY43"/>
      <c r="BPZ43"/>
      <c r="BQA43"/>
      <c r="BQB43"/>
      <c r="BQC43"/>
      <c r="BQD43"/>
      <c r="BQE43"/>
      <c r="BQF43"/>
      <c r="BQG43"/>
      <c r="BQH43"/>
      <c r="BQI43"/>
      <c r="BQJ43"/>
      <c r="BQK43"/>
      <c r="BQL43"/>
      <c r="BQM43"/>
      <c r="BQN43"/>
      <c r="BQO43"/>
      <c r="BQP43"/>
      <c r="BQQ43"/>
      <c r="BQR43"/>
      <c r="BQS43"/>
      <c r="BQT43"/>
      <c r="BQU43"/>
      <c r="BQV43"/>
      <c r="BQW43"/>
      <c r="BQX43"/>
      <c r="BQY43"/>
      <c r="BQZ43"/>
      <c r="BRA43"/>
      <c r="BRB43"/>
      <c r="BRC43"/>
      <c r="BRD43"/>
      <c r="BRE43"/>
      <c r="BRF43"/>
      <c r="BRG43"/>
      <c r="BRH43"/>
      <c r="BRI43"/>
      <c r="BRJ43"/>
      <c r="BRK43"/>
      <c r="BRL43"/>
      <c r="BRM43"/>
      <c r="BRN43"/>
      <c r="BRO43"/>
      <c r="BRP43"/>
      <c r="BRQ43"/>
      <c r="BRR43"/>
      <c r="BRS43"/>
      <c r="BRT43"/>
      <c r="BRU43"/>
      <c r="BRV43"/>
      <c r="BRW43"/>
      <c r="BRX43"/>
      <c r="BRY43"/>
      <c r="BRZ43"/>
      <c r="BSA43"/>
      <c r="BSB43"/>
      <c r="BSC43"/>
      <c r="BSD43"/>
      <c r="BSE43"/>
      <c r="BSF43"/>
      <c r="BSG43"/>
      <c r="BSH43"/>
      <c r="BSI43"/>
      <c r="BSJ43"/>
      <c r="BSK43"/>
      <c r="BSL43"/>
      <c r="BSM43"/>
      <c r="BSN43"/>
      <c r="BSO43"/>
      <c r="BSP43"/>
      <c r="BSQ43"/>
      <c r="BSR43"/>
      <c r="BSS43"/>
      <c r="BST43"/>
      <c r="BSU43"/>
      <c r="BSV43"/>
      <c r="BSW43"/>
      <c r="BSX43"/>
      <c r="BSY43"/>
      <c r="BSZ43"/>
      <c r="BTA43"/>
      <c r="BTB43"/>
      <c r="BTC43"/>
      <c r="BTD43"/>
      <c r="BTE43"/>
      <c r="BTF43"/>
      <c r="BTG43"/>
      <c r="BTH43"/>
      <c r="BTI43"/>
      <c r="BTJ43"/>
      <c r="BTK43"/>
      <c r="BTL43"/>
      <c r="BTM43"/>
      <c r="BTN43"/>
      <c r="BTO43"/>
      <c r="BTP43"/>
      <c r="BTQ43"/>
      <c r="BTR43"/>
      <c r="BTS43"/>
      <c r="BTT43"/>
      <c r="BTU43"/>
      <c r="BTV43"/>
      <c r="BTW43"/>
      <c r="BTX43"/>
      <c r="BTY43"/>
      <c r="BTZ43"/>
      <c r="BUA43"/>
      <c r="BUB43"/>
      <c r="BUC43"/>
      <c r="BUD43"/>
      <c r="BUE43"/>
      <c r="BUF43"/>
      <c r="BUG43"/>
      <c r="BUH43"/>
      <c r="BUI43"/>
      <c r="BUJ43"/>
      <c r="BUK43"/>
      <c r="BUL43"/>
      <c r="BUM43"/>
      <c r="BUN43"/>
      <c r="BUO43"/>
      <c r="BUP43"/>
      <c r="BUQ43"/>
      <c r="BUR43"/>
      <c r="BUS43"/>
      <c r="BUT43"/>
      <c r="BUU43"/>
      <c r="BUV43"/>
      <c r="BUW43"/>
      <c r="BUX43"/>
      <c r="BUY43"/>
      <c r="BUZ43"/>
      <c r="BVA43"/>
      <c r="BVB43"/>
      <c r="BVC43"/>
      <c r="BVD43"/>
      <c r="BVE43"/>
      <c r="BVF43"/>
      <c r="BVG43"/>
      <c r="BVH43"/>
      <c r="BVI43"/>
      <c r="BVJ43"/>
      <c r="BVK43"/>
      <c r="BVL43"/>
      <c r="BVM43"/>
      <c r="BVN43"/>
      <c r="BVO43"/>
      <c r="BVP43"/>
      <c r="BVQ43"/>
      <c r="BVR43"/>
      <c r="BVS43"/>
      <c r="BVT43"/>
      <c r="BVU43"/>
      <c r="BVV43"/>
      <c r="BVW43"/>
      <c r="BVX43"/>
      <c r="BVY43"/>
      <c r="BVZ43"/>
      <c r="BWA43"/>
      <c r="BWB43"/>
      <c r="BWC43"/>
      <c r="BWD43"/>
      <c r="BWE43"/>
      <c r="BWF43"/>
      <c r="BWG43"/>
      <c r="BWH43"/>
      <c r="BWI43"/>
      <c r="BWJ43"/>
      <c r="BWK43"/>
      <c r="BWL43"/>
      <c r="BWM43"/>
      <c r="BWN43"/>
      <c r="BWO43"/>
      <c r="BWP43"/>
      <c r="BWQ43"/>
      <c r="BWR43"/>
      <c r="BWS43"/>
      <c r="BWT43"/>
      <c r="BWU43"/>
      <c r="BWV43"/>
      <c r="BWW43"/>
      <c r="BWX43"/>
      <c r="BWY43"/>
      <c r="BWZ43"/>
      <c r="BXA43"/>
      <c r="BXB43"/>
      <c r="BXC43"/>
      <c r="BXD43"/>
      <c r="BXE43"/>
      <c r="BXF43"/>
      <c r="BXG43"/>
      <c r="BXH43"/>
      <c r="BXI43"/>
      <c r="BXJ43"/>
      <c r="BXK43"/>
      <c r="BXL43"/>
      <c r="BXM43"/>
      <c r="BXN43"/>
      <c r="BXO43"/>
      <c r="BXP43"/>
      <c r="BXQ43"/>
      <c r="BXR43"/>
      <c r="BXS43"/>
      <c r="BXT43"/>
      <c r="BXU43"/>
      <c r="BXV43"/>
      <c r="BXW43"/>
      <c r="BXX43"/>
      <c r="BXY43"/>
      <c r="BXZ43"/>
      <c r="BYA43"/>
      <c r="BYB43"/>
      <c r="BYC43"/>
      <c r="BYD43"/>
      <c r="BYE43"/>
      <c r="BYF43"/>
      <c r="BYG43"/>
      <c r="BYH43"/>
      <c r="BYI43"/>
      <c r="BYJ43"/>
      <c r="BYK43"/>
      <c r="BYL43"/>
      <c r="BYM43"/>
      <c r="BYN43"/>
      <c r="BYO43"/>
      <c r="BYP43"/>
      <c r="BYQ43"/>
      <c r="BYR43"/>
      <c r="BYS43"/>
      <c r="BYT43"/>
      <c r="BYU43"/>
      <c r="BYV43"/>
      <c r="BYW43"/>
      <c r="BYX43"/>
      <c r="BYY43"/>
      <c r="BYZ43"/>
      <c r="BZA43"/>
      <c r="BZB43"/>
      <c r="BZC43"/>
      <c r="BZD43"/>
      <c r="BZE43"/>
      <c r="BZF43"/>
      <c r="BZG43"/>
      <c r="BZH43"/>
      <c r="BZI43"/>
      <c r="BZJ43"/>
      <c r="BZK43"/>
      <c r="BZL43"/>
      <c r="BZM43"/>
      <c r="BZN43"/>
      <c r="BZO43"/>
      <c r="BZP43"/>
      <c r="BZQ43"/>
      <c r="BZR43"/>
      <c r="BZS43"/>
      <c r="BZT43"/>
      <c r="BZU43"/>
      <c r="BZV43"/>
      <c r="BZW43"/>
      <c r="BZX43"/>
      <c r="BZY43"/>
      <c r="BZZ43"/>
      <c r="CAA43"/>
      <c r="CAB43"/>
      <c r="CAC43"/>
      <c r="CAD43"/>
      <c r="CAE43"/>
      <c r="CAF43"/>
      <c r="CAG43"/>
      <c r="CAH43"/>
      <c r="CAI43"/>
      <c r="CAJ43"/>
      <c r="CAK43"/>
      <c r="CAL43"/>
      <c r="CAM43"/>
      <c r="CAN43"/>
      <c r="CAO43"/>
      <c r="CAP43"/>
      <c r="CAQ43"/>
      <c r="CAR43"/>
      <c r="CAS43"/>
      <c r="CAT43"/>
      <c r="CAU43"/>
      <c r="CAV43"/>
      <c r="CAW43"/>
      <c r="CAX43"/>
      <c r="CAY43"/>
      <c r="CAZ43"/>
      <c r="CBA43"/>
      <c r="CBB43"/>
      <c r="CBC43"/>
      <c r="CBD43"/>
      <c r="CBE43"/>
      <c r="CBF43"/>
      <c r="CBG43"/>
      <c r="CBH43"/>
      <c r="CBI43"/>
      <c r="CBJ43"/>
      <c r="CBK43"/>
      <c r="CBL43"/>
      <c r="CBM43"/>
      <c r="CBN43"/>
      <c r="CBO43"/>
      <c r="CBP43"/>
      <c r="CBQ43"/>
      <c r="CBR43"/>
      <c r="CBS43"/>
      <c r="CBT43"/>
      <c r="CBU43"/>
      <c r="CBV43"/>
      <c r="CBW43"/>
      <c r="CBX43"/>
      <c r="CBY43"/>
      <c r="CBZ43"/>
      <c r="CCA43"/>
      <c r="CCB43"/>
      <c r="CCC43"/>
      <c r="CCD43"/>
      <c r="CCE43"/>
      <c r="CCF43"/>
      <c r="CCG43"/>
      <c r="CCH43"/>
      <c r="CCI43"/>
      <c r="CCJ43"/>
      <c r="CCK43"/>
      <c r="CCL43"/>
      <c r="CCM43"/>
      <c r="CCN43"/>
      <c r="CCO43"/>
      <c r="CCP43"/>
      <c r="CCQ43"/>
      <c r="CCR43"/>
      <c r="CCS43"/>
      <c r="CCT43"/>
      <c r="CCU43"/>
      <c r="CCV43"/>
      <c r="CCW43"/>
      <c r="CCX43"/>
      <c r="CCY43"/>
      <c r="CCZ43"/>
      <c r="CDA43"/>
      <c r="CDB43"/>
      <c r="CDC43"/>
      <c r="CDD43"/>
      <c r="CDE43"/>
      <c r="CDF43"/>
      <c r="CDG43"/>
      <c r="CDH43"/>
      <c r="CDI43"/>
      <c r="CDJ43"/>
      <c r="CDK43"/>
      <c r="CDL43"/>
      <c r="CDM43"/>
      <c r="CDN43"/>
      <c r="CDO43"/>
      <c r="CDP43"/>
      <c r="CDQ43"/>
      <c r="CDR43"/>
      <c r="CDS43"/>
      <c r="CDT43"/>
      <c r="CDU43"/>
      <c r="CDV43"/>
      <c r="CDW43"/>
      <c r="CDX43"/>
      <c r="CDY43"/>
      <c r="CDZ43"/>
      <c r="CEA43"/>
      <c r="CEB43"/>
      <c r="CEC43"/>
      <c r="CED43"/>
      <c r="CEE43"/>
      <c r="CEF43"/>
      <c r="CEG43"/>
      <c r="CEH43"/>
      <c r="CEI43"/>
      <c r="CEJ43"/>
      <c r="CEK43"/>
      <c r="CEL43"/>
      <c r="CEM43"/>
      <c r="CEN43"/>
      <c r="CEO43"/>
      <c r="CEP43"/>
      <c r="CEQ43"/>
      <c r="CER43"/>
      <c r="CES43"/>
      <c r="CET43"/>
      <c r="CEU43"/>
      <c r="CEV43"/>
      <c r="CEW43"/>
      <c r="CEX43"/>
      <c r="CEY43"/>
      <c r="CEZ43"/>
      <c r="CFA43"/>
      <c r="CFB43"/>
      <c r="CFC43"/>
      <c r="CFD43"/>
      <c r="CFE43"/>
      <c r="CFF43"/>
      <c r="CFG43"/>
      <c r="CFH43"/>
      <c r="CFI43"/>
      <c r="CFJ43"/>
      <c r="CFK43"/>
      <c r="CFL43"/>
      <c r="CFM43"/>
      <c r="CFN43"/>
      <c r="CFO43"/>
      <c r="CFP43"/>
      <c r="CFQ43"/>
      <c r="CFR43"/>
      <c r="CFS43"/>
      <c r="CFT43"/>
      <c r="CFU43"/>
      <c r="CFV43"/>
      <c r="CFW43"/>
      <c r="CFX43"/>
      <c r="CFY43"/>
      <c r="CFZ43"/>
      <c r="CGA43"/>
      <c r="CGB43"/>
      <c r="CGC43"/>
      <c r="CGD43"/>
      <c r="CGE43"/>
      <c r="CGF43"/>
      <c r="CGG43"/>
      <c r="CGH43"/>
      <c r="CGI43"/>
      <c r="CGJ43"/>
      <c r="CGK43"/>
      <c r="CGL43"/>
      <c r="CGM43"/>
      <c r="CGN43"/>
      <c r="CGO43"/>
      <c r="CGP43"/>
      <c r="CGQ43"/>
      <c r="CGR43"/>
      <c r="CGS43"/>
      <c r="CGT43"/>
      <c r="CGU43"/>
      <c r="CGV43"/>
      <c r="CGW43"/>
      <c r="CGX43"/>
      <c r="CGY43"/>
      <c r="CGZ43"/>
      <c r="CHA43"/>
      <c r="CHB43"/>
      <c r="CHC43"/>
      <c r="CHD43"/>
      <c r="CHE43"/>
      <c r="CHF43"/>
      <c r="CHG43"/>
      <c r="CHH43"/>
      <c r="CHI43"/>
      <c r="CHJ43"/>
      <c r="CHK43"/>
      <c r="CHL43"/>
      <c r="CHM43"/>
      <c r="CHN43"/>
      <c r="CHO43"/>
      <c r="CHP43"/>
      <c r="CHQ43"/>
      <c r="CHR43"/>
      <c r="CHS43"/>
      <c r="CHT43"/>
      <c r="CHU43"/>
      <c r="CHV43"/>
      <c r="CHW43"/>
      <c r="CHX43"/>
      <c r="CHY43"/>
      <c r="CHZ43"/>
      <c r="CIA43"/>
      <c r="CIB43"/>
      <c r="CIC43"/>
      <c r="CID43"/>
      <c r="CIE43"/>
      <c r="CIF43"/>
      <c r="CIG43"/>
      <c r="CIH43"/>
      <c r="CII43"/>
      <c r="CIJ43"/>
      <c r="CIK43"/>
      <c r="CIL43"/>
      <c r="CIM43"/>
      <c r="CIN43"/>
      <c r="CIO43"/>
      <c r="CIP43"/>
      <c r="CIQ43"/>
      <c r="CIR43"/>
      <c r="CIS43"/>
      <c r="CIT43"/>
      <c r="CIU43"/>
      <c r="CIV43"/>
      <c r="CIW43"/>
      <c r="CIX43"/>
      <c r="CIY43"/>
      <c r="CIZ43"/>
      <c r="CJA43"/>
      <c r="CJB43"/>
      <c r="CJC43"/>
      <c r="CJD43"/>
      <c r="CJE43"/>
      <c r="CJF43"/>
      <c r="CJG43"/>
      <c r="CJH43"/>
      <c r="CJI43"/>
      <c r="CJJ43"/>
      <c r="CJK43"/>
      <c r="CJL43"/>
      <c r="CJM43"/>
      <c r="CJN43"/>
      <c r="CJO43"/>
      <c r="CJP43"/>
      <c r="CJQ43"/>
      <c r="CJR43"/>
      <c r="CJS43"/>
      <c r="CJT43"/>
      <c r="CJU43"/>
      <c r="CJV43"/>
      <c r="CJW43"/>
      <c r="CJX43"/>
      <c r="CJY43"/>
      <c r="CJZ43"/>
      <c r="CKA43"/>
      <c r="CKB43"/>
      <c r="CKC43"/>
      <c r="CKD43"/>
      <c r="CKE43"/>
      <c r="CKF43"/>
      <c r="CKG43"/>
      <c r="CKH43"/>
      <c r="CKI43"/>
      <c r="CKJ43"/>
      <c r="CKK43"/>
      <c r="CKL43"/>
      <c r="CKM43"/>
      <c r="CKN43"/>
      <c r="CKO43"/>
      <c r="CKP43"/>
      <c r="CKQ43"/>
      <c r="CKR43"/>
      <c r="CKS43"/>
      <c r="CKT43"/>
      <c r="CKU43"/>
      <c r="CKV43"/>
      <c r="CKW43"/>
      <c r="CKX43"/>
      <c r="CKY43"/>
      <c r="CKZ43"/>
      <c r="CLA43"/>
      <c r="CLB43"/>
      <c r="CLC43"/>
      <c r="CLD43"/>
      <c r="CLE43"/>
      <c r="CLF43"/>
      <c r="CLG43"/>
      <c r="CLH43"/>
      <c r="CLI43"/>
      <c r="CLJ43"/>
      <c r="CLK43"/>
      <c r="CLL43"/>
      <c r="CLM43"/>
      <c r="CLN43"/>
      <c r="CLO43"/>
      <c r="CLP43"/>
      <c r="CLQ43"/>
      <c r="CLR43"/>
      <c r="CLS43"/>
      <c r="CLT43"/>
      <c r="CLU43"/>
      <c r="CLV43"/>
      <c r="CLW43"/>
      <c r="CLX43"/>
      <c r="CLY43"/>
      <c r="CLZ43"/>
      <c r="CMA43"/>
      <c r="CMB43"/>
      <c r="CMC43"/>
      <c r="CMD43"/>
      <c r="CME43"/>
      <c r="CMF43"/>
      <c r="CMG43"/>
      <c r="CMH43"/>
      <c r="CMI43"/>
      <c r="CMJ43"/>
      <c r="CMK43"/>
      <c r="CML43"/>
      <c r="CMM43"/>
      <c r="CMN43"/>
      <c r="CMO43"/>
      <c r="CMP43"/>
      <c r="CMQ43"/>
      <c r="CMR43"/>
      <c r="CMS43"/>
      <c r="CMT43"/>
      <c r="CMU43"/>
      <c r="CMV43"/>
      <c r="CMW43"/>
      <c r="CMX43"/>
      <c r="CMY43"/>
      <c r="CMZ43"/>
      <c r="CNA43"/>
      <c r="CNB43"/>
      <c r="CNC43"/>
      <c r="CND43"/>
      <c r="CNE43"/>
      <c r="CNF43"/>
      <c r="CNG43"/>
      <c r="CNH43"/>
      <c r="CNI43"/>
      <c r="CNJ43"/>
      <c r="CNK43"/>
      <c r="CNL43"/>
      <c r="CNM43"/>
      <c r="CNN43"/>
      <c r="CNO43"/>
      <c r="CNP43"/>
      <c r="CNQ43"/>
      <c r="CNR43"/>
      <c r="CNS43"/>
      <c r="CNT43"/>
      <c r="CNU43"/>
      <c r="CNV43"/>
      <c r="CNW43"/>
      <c r="CNX43"/>
      <c r="CNY43"/>
      <c r="CNZ43"/>
      <c r="COA43"/>
      <c r="COB43"/>
      <c r="COC43"/>
      <c r="COD43"/>
      <c r="COE43"/>
      <c r="COF43"/>
      <c r="COG43"/>
      <c r="COH43"/>
      <c r="COI43"/>
      <c r="COJ43"/>
      <c r="COK43"/>
      <c r="COL43"/>
      <c r="COM43"/>
      <c r="CON43"/>
      <c r="COO43"/>
      <c r="COP43"/>
      <c r="COQ43"/>
      <c r="COR43"/>
      <c r="COS43"/>
      <c r="COT43"/>
      <c r="COU43"/>
      <c r="COV43"/>
      <c r="COW43"/>
      <c r="COX43"/>
      <c r="COY43"/>
      <c r="COZ43"/>
      <c r="CPA43"/>
      <c r="CPB43"/>
      <c r="CPC43"/>
      <c r="CPD43"/>
      <c r="CPE43"/>
      <c r="CPF43"/>
      <c r="CPG43"/>
      <c r="CPH43"/>
      <c r="CPI43"/>
      <c r="CPJ43"/>
      <c r="CPK43"/>
      <c r="CPL43"/>
      <c r="CPM43"/>
      <c r="CPN43"/>
      <c r="CPO43"/>
      <c r="CPP43"/>
      <c r="CPQ43"/>
      <c r="CPR43"/>
      <c r="CPS43"/>
      <c r="CPT43"/>
      <c r="CPU43"/>
      <c r="CPV43"/>
      <c r="CPW43"/>
      <c r="CPX43"/>
      <c r="CPY43"/>
      <c r="CPZ43"/>
      <c r="CQA43"/>
      <c r="CQB43"/>
      <c r="CQC43"/>
      <c r="CQD43"/>
      <c r="CQE43"/>
      <c r="CQF43"/>
      <c r="CQG43"/>
      <c r="CQH43"/>
      <c r="CQI43"/>
      <c r="CQJ43"/>
      <c r="CQK43"/>
      <c r="CQL43"/>
      <c r="CQM43"/>
      <c r="CQN43"/>
      <c r="CQO43"/>
      <c r="CQP43"/>
      <c r="CQQ43"/>
      <c r="CQR43"/>
      <c r="CQS43"/>
      <c r="CQT43"/>
      <c r="CQU43"/>
      <c r="CQV43"/>
      <c r="CQW43"/>
      <c r="CQX43"/>
      <c r="CQY43"/>
      <c r="CQZ43"/>
      <c r="CRA43"/>
      <c r="CRB43"/>
      <c r="CRC43"/>
      <c r="CRD43"/>
      <c r="CRE43"/>
      <c r="CRF43"/>
      <c r="CRG43"/>
      <c r="CRH43"/>
      <c r="CRI43"/>
      <c r="CRJ43"/>
      <c r="CRK43"/>
      <c r="CRL43"/>
      <c r="CRM43"/>
      <c r="CRN43"/>
      <c r="CRO43"/>
      <c r="CRP43"/>
      <c r="CRQ43"/>
      <c r="CRR43"/>
      <c r="CRS43"/>
      <c r="CRT43"/>
      <c r="CRU43"/>
      <c r="CRV43"/>
      <c r="CRW43"/>
      <c r="CRX43"/>
      <c r="CRY43"/>
      <c r="CRZ43"/>
      <c r="CSA43"/>
      <c r="CSB43"/>
      <c r="CSC43"/>
      <c r="CSD43"/>
      <c r="CSE43"/>
      <c r="CSF43"/>
      <c r="CSG43"/>
      <c r="CSH43"/>
      <c r="CSI43"/>
      <c r="CSJ43"/>
      <c r="CSK43"/>
      <c r="CSL43"/>
      <c r="CSM43"/>
      <c r="CSN43"/>
      <c r="CSO43"/>
      <c r="CSP43"/>
      <c r="CSQ43"/>
      <c r="CSR43"/>
      <c r="CSS43"/>
      <c r="CST43"/>
      <c r="CSU43"/>
      <c r="CSV43"/>
      <c r="CSW43"/>
      <c r="CSX43"/>
      <c r="CSY43"/>
      <c r="CSZ43"/>
      <c r="CTA43"/>
      <c r="CTB43"/>
      <c r="CTC43"/>
      <c r="CTD43"/>
      <c r="CTE43"/>
      <c r="CTF43"/>
      <c r="CTG43"/>
      <c r="CTH43"/>
      <c r="CTI43"/>
      <c r="CTJ43"/>
      <c r="CTK43"/>
      <c r="CTL43"/>
      <c r="CTM43"/>
      <c r="CTN43"/>
      <c r="CTO43"/>
      <c r="CTP43"/>
      <c r="CTQ43"/>
      <c r="CTR43"/>
      <c r="CTS43"/>
      <c r="CTT43"/>
      <c r="CTU43"/>
      <c r="CTV43"/>
      <c r="CTW43"/>
      <c r="CTX43"/>
      <c r="CTY43"/>
      <c r="CTZ43"/>
      <c r="CUA43"/>
      <c r="CUB43"/>
      <c r="CUC43"/>
      <c r="CUD43"/>
      <c r="CUE43"/>
      <c r="CUF43"/>
      <c r="CUG43"/>
      <c r="CUH43"/>
      <c r="CUI43"/>
      <c r="CUJ43"/>
      <c r="CUK43"/>
      <c r="CUL43"/>
      <c r="CUM43"/>
      <c r="CUN43"/>
      <c r="CUO43"/>
      <c r="CUP43"/>
      <c r="CUQ43"/>
      <c r="CUR43"/>
      <c r="CUS43"/>
      <c r="CUT43"/>
      <c r="CUU43"/>
      <c r="CUV43"/>
      <c r="CUW43"/>
      <c r="CUX43"/>
      <c r="CUY43"/>
      <c r="CUZ43"/>
      <c r="CVA43"/>
      <c r="CVB43"/>
      <c r="CVC43"/>
      <c r="CVD43"/>
      <c r="CVE43"/>
      <c r="CVF43"/>
      <c r="CVG43"/>
      <c r="CVH43"/>
      <c r="CVI43"/>
      <c r="CVJ43"/>
      <c r="CVK43"/>
      <c r="CVL43"/>
      <c r="CVM43"/>
      <c r="CVN43"/>
      <c r="CVO43"/>
      <c r="CVP43"/>
      <c r="CVQ43"/>
      <c r="CVR43"/>
      <c r="CVS43"/>
      <c r="CVT43"/>
      <c r="CVU43"/>
      <c r="CVV43"/>
      <c r="CVW43"/>
      <c r="CVX43"/>
      <c r="CVY43"/>
      <c r="CVZ43"/>
      <c r="CWA43"/>
      <c r="CWB43"/>
      <c r="CWC43"/>
      <c r="CWD43"/>
      <c r="CWE43"/>
      <c r="CWF43"/>
      <c r="CWG43"/>
      <c r="CWH43"/>
      <c r="CWI43"/>
      <c r="CWJ43"/>
      <c r="CWK43"/>
      <c r="CWL43"/>
      <c r="CWM43"/>
      <c r="CWN43"/>
      <c r="CWO43"/>
      <c r="CWP43"/>
      <c r="CWQ43"/>
      <c r="CWR43"/>
      <c r="CWS43"/>
      <c r="CWT43"/>
      <c r="CWU43"/>
      <c r="CWV43"/>
      <c r="CWW43"/>
      <c r="CWX43"/>
      <c r="CWY43"/>
      <c r="CWZ43"/>
      <c r="CXA43"/>
      <c r="CXB43"/>
      <c r="CXC43"/>
      <c r="CXD43"/>
      <c r="CXE43"/>
      <c r="CXF43"/>
      <c r="CXG43"/>
      <c r="CXH43"/>
      <c r="CXI43"/>
      <c r="CXJ43"/>
      <c r="CXK43"/>
      <c r="CXL43"/>
      <c r="CXM43"/>
      <c r="CXN43"/>
      <c r="CXO43"/>
      <c r="CXP43"/>
      <c r="CXQ43"/>
      <c r="CXR43"/>
      <c r="CXS43"/>
      <c r="CXT43"/>
      <c r="CXU43"/>
      <c r="CXV43"/>
      <c r="CXW43"/>
      <c r="CXX43"/>
      <c r="CXY43"/>
      <c r="CXZ43"/>
      <c r="CYA43"/>
      <c r="CYB43"/>
      <c r="CYC43"/>
      <c r="CYD43"/>
      <c r="CYE43"/>
      <c r="CYF43"/>
      <c r="CYG43"/>
      <c r="CYH43"/>
      <c r="CYI43"/>
      <c r="CYJ43"/>
      <c r="CYK43"/>
      <c r="CYL43"/>
      <c r="CYM43"/>
      <c r="CYN43"/>
      <c r="CYO43"/>
      <c r="CYP43"/>
      <c r="CYQ43"/>
      <c r="CYR43"/>
      <c r="CYS43"/>
      <c r="CYT43"/>
      <c r="CYU43"/>
      <c r="CYV43"/>
      <c r="CYW43"/>
      <c r="CYX43"/>
      <c r="CYY43"/>
      <c r="CYZ43"/>
      <c r="CZA43"/>
      <c r="CZB43"/>
      <c r="CZC43"/>
      <c r="CZD43"/>
      <c r="CZE43"/>
      <c r="CZF43"/>
      <c r="CZG43"/>
      <c r="CZH43"/>
      <c r="CZI43"/>
      <c r="CZJ43"/>
      <c r="CZK43"/>
      <c r="CZL43"/>
      <c r="CZM43"/>
      <c r="CZN43"/>
      <c r="CZO43"/>
      <c r="CZP43"/>
      <c r="CZQ43"/>
      <c r="CZR43"/>
      <c r="CZS43"/>
      <c r="CZT43"/>
      <c r="CZU43"/>
      <c r="CZV43"/>
      <c r="CZW43"/>
      <c r="CZX43"/>
      <c r="CZY43"/>
      <c r="CZZ43"/>
      <c r="DAA43"/>
      <c r="DAB43"/>
      <c r="DAC43"/>
      <c r="DAD43"/>
      <c r="DAE43"/>
      <c r="DAF43"/>
      <c r="DAG43"/>
      <c r="DAH43"/>
      <c r="DAI43"/>
      <c r="DAJ43"/>
      <c r="DAK43"/>
      <c r="DAL43"/>
      <c r="DAM43"/>
      <c r="DAN43"/>
      <c r="DAO43"/>
      <c r="DAP43"/>
      <c r="DAQ43"/>
      <c r="DAR43"/>
      <c r="DAS43"/>
      <c r="DAT43"/>
      <c r="DAU43"/>
      <c r="DAV43"/>
      <c r="DAW43"/>
      <c r="DAX43"/>
      <c r="DAY43"/>
      <c r="DAZ43"/>
      <c r="DBA43"/>
      <c r="DBB43"/>
      <c r="DBC43"/>
      <c r="DBD43"/>
      <c r="DBE43"/>
      <c r="DBF43"/>
      <c r="DBG43"/>
      <c r="DBH43"/>
      <c r="DBI43"/>
      <c r="DBJ43"/>
      <c r="DBK43"/>
      <c r="DBL43"/>
      <c r="DBM43"/>
      <c r="DBN43"/>
      <c r="DBO43"/>
      <c r="DBP43"/>
      <c r="DBQ43"/>
      <c r="DBR43"/>
      <c r="DBS43"/>
      <c r="DBT43"/>
      <c r="DBU43"/>
      <c r="DBV43"/>
      <c r="DBW43"/>
      <c r="DBX43"/>
      <c r="DBY43"/>
      <c r="DBZ43"/>
      <c r="DCA43"/>
      <c r="DCB43"/>
      <c r="DCC43"/>
      <c r="DCD43"/>
      <c r="DCE43"/>
      <c r="DCF43"/>
      <c r="DCG43"/>
      <c r="DCH43"/>
      <c r="DCI43"/>
      <c r="DCJ43"/>
      <c r="DCK43"/>
      <c r="DCL43"/>
      <c r="DCM43"/>
      <c r="DCN43"/>
      <c r="DCO43"/>
      <c r="DCP43"/>
      <c r="DCQ43"/>
      <c r="DCR43"/>
      <c r="DCS43"/>
      <c r="DCT43"/>
      <c r="DCU43"/>
      <c r="DCV43"/>
      <c r="DCW43"/>
      <c r="DCX43"/>
      <c r="DCY43"/>
      <c r="DCZ43"/>
      <c r="DDA43"/>
      <c r="DDB43"/>
      <c r="DDC43"/>
      <c r="DDD43"/>
      <c r="DDE43"/>
      <c r="DDF43"/>
      <c r="DDG43"/>
      <c r="DDH43"/>
      <c r="DDI43"/>
      <c r="DDJ43"/>
      <c r="DDK43"/>
      <c r="DDL43"/>
      <c r="DDM43"/>
      <c r="DDN43"/>
      <c r="DDO43"/>
      <c r="DDP43"/>
      <c r="DDQ43"/>
      <c r="DDR43"/>
      <c r="DDS43"/>
      <c r="DDT43"/>
      <c r="DDU43"/>
      <c r="DDV43"/>
      <c r="DDW43"/>
      <c r="DDX43"/>
      <c r="DDY43"/>
      <c r="DDZ43"/>
      <c r="DEA43"/>
      <c r="DEB43"/>
      <c r="DEC43"/>
      <c r="DED43"/>
      <c r="DEE43"/>
      <c r="DEF43"/>
      <c r="DEG43"/>
      <c r="DEH43"/>
      <c r="DEI43"/>
      <c r="DEJ43"/>
      <c r="DEK43"/>
      <c r="DEL43"/>
      <c r="DEM43"/>
      <c r="DEN43"/>
      <c r="DEO43"/>
      <c r="DEP43"/>
      <c r="DEQ43"/>
      <c r="DER43"/>
      <c r="DES43"/>
      <c r="DET43"/>
      <c r="DEU43"/>
      <c r="DEV43"/>
      <c r="DEW43"/>
      <c r="DEX43"/>
      <c r="DEY43"/>
      <c r="DEZ43"/>
      <c r="DFA43"/>
      <c r="DFB43"/>
      <c r="DFC43"/>
      <c r="DFD43"/>
      <c r="DFE43"/>
      <c r="DFF43"/>
      <c r="DFG43"/>
      <c r="DFH43"/>
      <c r="DFI43"/>
      <c r="DFJ43"/>
      <c r="DFK43"/>
      <c r="DFL43"/>
      <c r="DFM43"/>
      <c r="DFN43"/>
      <c r="DFO43"/>
      <c r="DFP43"/>
      <c r="DFQ43"/>
      <c r="DFR43"/>
      <c r="DFS43"/>
      <c r="DFT43"/>
      <c r="DFU43"/>
      <c r="DFV43"/>
      <c r="DFW43"/>
      <c r="DFX43"/>
      <c r="DFY43"/>
      <c r="DFZ43"/>
      <c r="DGA43"/>
      <c r="DGB43"/>
      <c r="DGC43"/>
      <c r="DGD43"/>
      <c r="DGE43"/>
      <c r="DGF43"/>
      <c r="DGG43"/>
      <c r="DGH43"/>
      <c r="DGI43"/>
      <c r="DGJ43"/>
      <c r="DGK43"/>
      <c r="DGL43"/>
      <c r="DGM43"/>
      <c r="DGN43"/>
      <c r="DGO43"/>
      <c r="DGP43"/>
      <c r="DGQ43"/>
      <c r="DGR43"/>
      <c r="DGS43"/>
      <c r="DGT43"/>
      <c r="DGU43"/>
      <c r="DGV43"/>
      <c r="DGW43"/>
      <c r="DGX43"/>
      <c r="DGY43"/>
      <c r="DGZ43"/>
      <c r="DHA43"/>
      <c r="DHB43"/>
      <c r="DHC43"/>
      <c r="DHD43"/>
      <c r="DHE43"/>
      <c r="DHF43"/>
      <c r="DHG43"/>
      <c r="DHH43"/>
      <c r="DHI43"/>
      <c r="DHJ43"/>
      <c r="DHK43"/>
      <c r="DHL43"/>
      <c r="DHM43"/>
      <c r="DHN43"/>
      <c r="DHO43"/>
      <c r="DHP43"/>
      <c r="DHQ43"/>
      <c r="DHR43"/>
      <c r="DHS43"/>
      <c r="DHT43"/>
      <c r="DHU43"/>
      <c r="DHV43"/>
      <c r="DHW43"/>
      <c r="DHX43"/>
      <c r="DHY43"/>
      <c r="DHZ43"/>
      <c r="DIA43"/>
      <c r="DIB43"/>
      <c r="DIC43"/>
      <c r="DID43"/>
      <c r="DIE43"/>
      <c r="DIF43"/>
      <c r="DIG43"/>
      <c r="DIH43"/>
      <c r="DII43"/>
      <c r="DIJ43"/>
      <c r="DIK43"/>
      <c r="DIL43"/>
      <c r="DIM43"/>
      <c r="DIN43"/>
      <c r="DIO43"/>
      <c r="DIP43"/>
      <c r="DIQ43"/>
      <c r="DIR43"/>
      <c r="DIS43"/>
      <c r="DIT43"/>
      <c r="DIU43"/>
      <c r="DIV43"/>
      <c r="DIW43"/>
      <c r="DIX43"/>
      <c r="DIY43"/>
      <c r="DIZ43"/>
      <c r="DJA43"/>
      <c r="DJB43"/>
      <c r="DJC43"/>
      <c r="DJD43"/>
      <c r="DJE43"/>
      <c r="DJF43"/>
      <c r="DJG43"/>
      <c r="DJH43"/>
      <c r="DJI43"/>
      <c r="DJJ43"/>
      <c r="DJK43"/>
      <c r="DJL43"/>
      <c r="DJM43"/>
      <c r="DJN43"/>
      <c r="DJO43"/>
      <c r="DJP43"/>
      <c r="DJQ43"/>
      <c r="DJR43"/>
      <c r="DJS43"/>
      <c r="DJT43"/>
      <c r="DJU43"/>
      <c r="DJV43"/>
      <c r="DJW43"/>
      <c r="DJX43"/>
      <c r="DJY43"/>
      <c r="DJZ43"/>
      <c r="DKA43"/>
      <c r="DKB43"/>
      <c r="DKC43"/>
      <c r="DKD43"/>
      <c r="DKE43"/>
      <c r="DKF43"/>
      <c r="DKG43"/>
      <c r="DKH43"/>
      <c r="DKI43"/>
      <c r="DKJ43"/>
      <c r="DKK43"/>
      <c r="DKL43"/>
      <c r="DKM43"/>
      <c r="DKN43"/>
      <c r="DKO43"/>
      <c r="DKP43"/>
      <c r="DKQ43"/>
      <c r="DKR43"/>
      <c r="DKS43"/>
      <c r="DKT43"/>
      <c r="DKU43"/>
      <c r="DKV43"/>
      <c r="DKW43"/>
      <c r="DKX43"/>
      <c r="DKY43"/>
      <c r="DKZ43"/>
      <c r="DLA43"/>
      <c r="DLB43"/>
      <c r="DLC43"/>
      <c r="DLD43"/>
      <c r="DLE43"/>
      <c r="DLF43"/>
      <c r="DLG43"/>
      <c r="DLH43"/>
      <c r="DLI43"/>
      <c r="DLJ43"/>
      <c r="DLK43"/>
      <c r="DLL43"/>
      <c r="DLM43"/>
      <c r="DLN43"/>
      <c r="DLO43"/>
      <c r="DLP43"/>
      <c r="DLQ43"/>
      <c r="DLR43"/>
      <c r="DLS43"/>
      <c r="DLT43"/>
      <c r="DLU43"/>
      <c r="DLV43"/>
      <c r="DLW43"/>
      <c r="DLX43"/>
      <c r="DLY43"/>
      <c r="DLZ43"/>
      <c r="DMA43"/>
      <c r="DMB43"/>
      <c r="DMC43"/>
      <c r="DMD43"/>
      <c r="DME43"/>
      <c r="DMF43"/>
      <c r="DMG43"/>
      <c r="DMH43"/>
      <c r="DMI43"/>
      <c r="DMJ43"/>
      <c r="DMK43"/>
      <c r="DML43"/>
      <c r="DMM43"/>
      <c r="DMN43"/>
      <c r="DMO43"/>
      <c r="DMP43"/>
      <c r="DMQ43"/>
      <c r="DMR43"/>
      <c r="DMS43"/>
      <c r="DMT43"/>
      <c r="DMU43"/>
      <c r="DMV43"/>
      <c r="DMW43"/>
      <c r="DMX43"/>
      <c r="DMY43"/>
      <c r="DMZ43"/>
      <c r="DNA43"/>
      <c r="DNB43"/>
      <c r="DNC43"/>
      <c r="DND43"/>
      <c r="DNE43"/>
      <c r="DNF43"/>
      <c r="DNG43"/>
      <c r="DNH43"/>
      <c r="DNI43"/>
      <c r="DNJ43"/>
      <c r="DNK43"/>
      <c r="DNL43"/>
      <c r="DNM43"/>
      <c r="DNN43"/>
      <c r="DNO43"/>
      <c r="DNP43"/>
      <c r="DNQ43"/>
      <c r="DNR43"/>
      <c r="DNS43"/>
      <c r="DNT43"/>
      <c r="DNU43"/>
      <c r="DNV43"/>
      <c r="DNW43"/>
      <c r="DNX43"/>
      <c r="DNY43"/>
      <c r="DNZ43"/>
      <c r="DOA43"/>
      <c r="DOB43"/>
      <c r="DOC43"/>
      <c r="DOD43"/>
      <c r="DOE43"/>
      <c r="DOF43"/>
      <c r="DOG43"/>
      <c r="DOH43"/>
      <c r="DOI43"/>
      <c r="DOJ43"/>
      <c r="DOK43"/>
      <c r="DOL43"/>
      <c r="DOM43"/>
      <c r="DON43"/>
      <c r="DOO43"/>
      <c r="DOP43"/>
      <c r="DOQ43"/>
      <c r="DOR43"/>
      <c r="DOS43"/>
      <c r="DOT43"/>
      <c r="DOU43"/>
      <c r="DOV43"/>
      <c r="DOW43"/>
      <c r="DOX43"/>
      <c r="DOY43"/>
      <c r="DOZ43"/>
      <c r="DPA43"/>
      <c r="DPB43"/>
      <c r="DPC43"/>
      <c r="DPD43"/>
      <c r="DPE43"/>
      <c r="DPF43"/>
      <c r="DPG43"/>
      <c r="DPH43"/>
      <c r="DPI43"/>
      <c r="DPJ43"/>
      <c r="DPK43"/>
      <c r="DPL43"/>
      <c r="DPM43"/>
      <c r="DPN43"/>
      <c r="DPO43"/>
      <c r="DPP43"/>
      <c r="DPQ43"/>
      <c r="DPR43"/>
      <c r="DPS43"/>
      <c r="DPT43"/>
      <c r="DPU43"/>
      <c r="DPV43"/>
      <c r="DPW43"/>
      <c r="DPX43"/>
      <c r="DPY43"/>
      <c r="DPZ43"/>
      <c r="DQA43"/>
      <c r="DQB43"/>
      <c r="DQC43"/>
      <c r="DQD43"/>
      <c r="DQE43"/>
      <c r="DQF43"/>
      <c r="DQG43"/>
      <c r="DQH43"/>
      <c r="DQI43"/>
      <c r="DQJ43"/>
      <c r="DQK43"/>
      <c r="DQL43"/>
      <c r="DQM43"/>
      <c r="DQN43"/>
      <c r="DQO43"/>
      <c r="DQP43"/>
      <c r="DQQ43"/>
      <c r="DQR43"/>
      <c r="DQS43"/>
      <c r="DQT43"/>
      <c r="DQU43"/>
      <c r="DQV43"/>
      <c r="DQW43"/>
      <c r="DQX43"/>
      <c r="DQY43"/>
      <c r="DQZ43"/>
      <c r="DRA43"/>
      <c r="DRB43"/>
      <c r="DRC43"/>
      <c r="DRD43"/>
      <c r="DRE43"/>
      <c r="DRF43"/>
      <c r="DRG43"/>
      <c r="DRH43"/>
      <c r="DRI43"/>
      <c r="DRJ43"/>
      <c r="DRK43"/>
      <c r="DRL43"/>
      <c r="DRM43"/>
      <c r="DRN43"/>
      <c r="DRO43"/>
      <c r="DRP43"/>
      <c r="DRQ43"/>
      <c r="DRR43"/>
      <c r="DRS43"/>
      <c r="DRT43"/>
      <c r="DRU43"/>
      <c r="DRV43"/>
      <c r="DRW43"/>
      <c r="DRX43"/>
      <c r="DRY43"/>
      <c r="DRZ43"/>
      <c r="DSA43"/>
      <c r="DSB43"/>
      <c r="DSC43"/>
      <c r="DSD43"/>
      <c r="DSE43"/>
      <c r="DSF43"/>
      <c r="DSG43"/>
      <c r="DSH43"/>
      <c r="DSI43"/>
      <c r="DSJ43"/>
      <c r="DSK43"/>
      <c r="DSL43"/>
      <c r="DSM43"/>
      <c r="DSN43"/>
      <c r="DSO43"/>
      <c r="DSP43"/>
      <c r="DSQ43"/>
      <c r="DSR43"/>
      <c r="DSS43"/>
      <c r="DST43"/>
      <c r="DSU43"/>
      <c r="DSV43"/>
      <c r="DSW43"/>
      <c r="DSX43"/>
      <c r="DSY43"/>
      <c r="DSZ43"/>
      <c r="DTA43"/>
      <c r="DTB43"/>
      <c r="DTC43"/>
      <c r="DTD43"/>
      <c r="DTE43"/>
      <c r="DTF43"/>
      <c r="DTG43"/>
      <c r="DTH43"/>
      <c r="DTI43"/>
      <c r="DTJ43"/>
      <c r="DTK43"/>
      <c r="DTL43"/>
      <c r="DTM43"/>
      <c r="DTN43"/>
      <c r="DTO43"/>
      <c r="DTP43"/>
      <c r="DTQ43"/>
      <c r="DTR43"/>
      <c r="DTS43"/>
      <c r="DTT43"/>
      <c r="DTU43"/>
      <c r="DTV43"/>
      <c r="DTW43"/>
      <c r="DTX43"/>
      <c r="DTY43"/>
      <c r="DTZ43"/>
      <c r="DUA43"/>
      <c r="DUB43"/>
      <c r="DUC43"/>
      <c r="DUD43"/>
      <c r="DUE43"/>
      <c r="DUF43"/>
      <c r="DUG43"/>
      <c r="DUH43"/>
      <c r="DUI43"/>
      <c r="DUJ43"/>
      <c r="DUK43"/>
      <c r="DUL43"/>
      <c r="DUM43"/>
      <c r="DUN43"/>
      <c r="DUO43"/>
      <c r="DUP43"/>
      <c r="DUQ43"/>
      <c r="DUR43"/>
      <c r="DUS43"/>
      <c r="DUT43"/>
      <c r="DUU43"/>
      <c r="DUV43"/>
      <c r="DUW43"/>
      <c r="DUX43"/>
      <c r="DUY43"/>
      <c r="DUZ43"/>
      <c r="DVA43"/>
      <c r="DVB43"/>
      <c r="DVC43"/>
      <c r="DVD43"/>
      <c r="DVE43"/>
      <c r="DVF43"/>
      <c r="DVG43"/>
      <c r="DVH43"/>
      <c r="DVI43"/>
      <c r="DVJ43"/>
      <c r="DVK43"/>
      <c r="DVL43"/>
      <c r="DVM43"/>
      <c r="DVN43"/>
      <c r="DVO43"/>
      <c r="DVP43"/>
      <c r="DVQ43"/>
      <c r="DVR43"/>
      <c r="DVS43"/>
      <c r="DVT43"/>
      <c r="DVU43"/>
      <c r="DVV43"/>
      <c r="DVW43"/>
      <c r="DVX43"/>
      <c r="DVY43"/>
      <c r="DVZ43"/>
      <c r="DWA43"/>
      <c r="DWB43"/>
      <c r="DWC43"/>
      <c r="DWD43"/>
      <c r="DWE43"/>
      <c r="DWF43"/>
      <c r="DWG43"/>
      <c r="DWH43"/>
      <c r="DWI43"/>
      <c r="DWJ43"/>
      <c r="DWK43"/>
      <c r="DWL43"/>
      <c r="DWM43"/>
      <c r="DWN43"/>
      <c r="DWO43"/>
      <c r="DWP43"/>
      <c r="DWQ43"/>
      <c r="DWR43"/>
      <c r="DWS43"/>
      <c r="DWT43"/>
      <c r="DWU43"/>
      <c r="DWV43"/>
      <c r="DWW43"/>
      <c r="DWX43"/>
      <c r="DWY43"/>
      <c r="DWZ43"/>
      <c r="DXA43"/>
      <c r="DXB43"/>
      <c r="DXC43"/>
      <c r="DXD43"/>
      <c r="DXE43"/>
      <c r="DXF43"/>
      <c r="DXG43"/>
      <c r="DXH43"/>
      <c r="DXI43"/>
      <c r="DXJ43"/>
      <c r="DXK43"/>
      <c r="DXL43"/>
      <c r="DXM43"/>
      <c r="DXN43"/>
      <c r="DXO43"/>
      <c r="DXP43"/>
      <c r="DXQ43"/>
      <c r="DXR43"/>
      <c r="DXS43"/>
      <c r="DXT43"/>
      <c r="DXU43"/>
      <c r="DXV43"/>
      <c r="DXW43"/>
      <c r="DXX43"/>
      <c r="DXY43"/>
      <c r="DXZ43"/>
      <c r="DYA43"/>
      <c r="DYB43"/>
      <c r="DYC43"/>
      <c r="DYD43"/>
      <c r="DYE43"/>
      <c r="DYF43"/>
      <c r="DYG43"/>
      <c r="DYH43"/>
      <c r="DYI43"/>
      <c r="DYJ43"/>
      <c r="DYK43"/>
      <c r="DYL43"/>
      <c r="DYM43"/>
      <c r="DYN43"/>
      <c r="DYO43"/>
      <c r="DYP43"/>
      <c r="DYQ43"/>
      <c r="DYR43"/>
      <c r="DYS43"/>
      <c r="DYT43"/>
      <c r="DYU43"/>
      <c r="DYV43"/>
      <c r="DYW43"/>
      <c r="DYX43"/>
      <c r="DYY43"/>
      <c r="DYZ43"/>
      <c r="DZA43"/>
      <c r="DZB43"/>
      <c r="DZC43"/>
      <c r="DZD43"/>
      <c r="DZE43"/>
      <c r="DZF43"/>
      <c r="DZG43"/>
      <c r="DZH43"/>
      <c r="DZI43"/>
      <c r="DZJ43"/>
      <c r="DZK43"/>
      <c r="DZL43"/>
      <c r="DZM43"/>
      <c r="DZN43"/>
      <c r="DZO43"/>
      <c r="DZP43"/>
      <c r="DZQ43"/>
      <c r="DZR43"/>
      <c r="DZS43"/>
      <c r="DZT43"/>
      <c r="DZU43"/>
      <c r="DZV43"/>
      <c r="DZW43"/>
      <c r="DZX43"/>
      <c r="DZY43"/>
      <c r="DZZ43"/>
      <c r="EAA43"/>
      <c r="EAB43"/>
      <c r="EAC43"/>
      <c r="EAD43"/>
      <c r="EAE43"/>
      <c r="EAF43"/>
      <c r="EAG43"/>
      <c r="EAH43"/>
      <c r="EAI43"/>
      <c r="EAJ43"/>
      <c r="EAK43"/>
      <c r="EAL43"/>
      <c r="EAM43"/>
      <c r="EAN43"/>
      <c r="EAO43"/>
      <c r="EAP43"/>
      <c r="EAQ43"/>
      <c r="EAR43"/>
      <c r="EAS43"/>
      <c r="EAT43"/>
      <c r="EAU43"/>
      <c r="EAV43"/>
      <c r="EAW43"/>
      <c r="EAX43"/>
      <c r="EAY43"/>
      <c r="EAZ43"/>
      <c r="EBA43"/>
      <c r="EBB43"/>
      <c r="EBC43"/>
      <c r="EBD43"/>
      <c r="EBE43"/>
      <c r="EBF43"/>
      <c r="EBG43"/>
      <c r="EBH43"/>
      <c r="EBI43"/>
      <c r="EBJ43"/>
      <c r="EBK43"/>
      <c r="EBL43"/>
      <c r="EBM43"/>
      <c r="EBN43"/>
      <c r="EBO43"/>
      <c r="EBP43"/>
      <c r="EBQ43"/>
      <c r="EBR43"/>
      <c r="EBS43"/>
      <c r="EBT43"/>
      <c r="EBU43"/>
      <c r="EBV43"/>
      <c r="EBW43"/>
      <c r="EBX43"/>
      <c r="EBY43"/>
      <c r="EBZ43"/>
      <c r="ECA43"/>
      <c r="ECB43"/>
      <c r="ECC43"/>
      <c r="ECD43"/>
      <c r="ECE43"/>
      <c r="ECF43"/>
      <c r="ECG43"/>
      <c r="ECH43"/>
      <c r="ECI43"/>
      <c r="ECJ43"/>
      <c r="ECK43"/>
      <c r="ECL43"/>
      <c r="ECM43"/>
      <c r="ECN43"/>
      <c r="ECO43"/>
      <c r="ECP43"/>
      <c r="ECQ43"/>
      <c r="ECR43"/>
      <c r="ECS43"/>
      <c r="ECT43"/>
      <c r="ECU43"/>
      <c r="ECV43"/>
      <c r="ECW43"/>
      <c r="ECX43"/>
      <c r="ECY43"/>
      <c r="ECZ43"/>
      <c r="EDA43"/>
      <c r="EDB43"/>
      <c r="EDC43"/>
      <c r="EDD43"/>
      <c r="EDE43"/>
      <c r="EDF43"/>
      <c r="EDG43"/>
      <c r="EDH43"/>
      <c r="EDI43"/>
      <c r="EDJ43"/>
      <c r="EDK43"/>
      <c r="EDL43"/>
      <c r="EDM43"/>
      <c r="EDN43"/>
      <c r="EDO43"/>
      <c r="EDP43"/>
      <c r="EDQ43"/>
      <c r="EDR43"/>
      <c r="EDS43"/>
      <c r="EDT43"/>
      <c r="EDU43"/>
      <c r="EDV43"/>
      <c r="EDW43"/>
      <c r="EDX43"/>
      <c r="EDY43"/>
      <c r="EDZ43"/>
      <c r="EEA43"/>
      <c r="EEB43"/>
      <c r="EEC43"/>
      <c r="EED43"/>
      <c r="EEE43"/>
      <c r="EEF43"/>
      <c r="EEG43"/>
      <c r="EEH43"/>
      <c r="EEI43"/>
      <c r="EEJ43"/>
      <c r="EEK43"/>
      <c r="EEL43"/>
      <c r="EEM43"/>
      <c r="EEN43"/>
      <c r="EEO43"/>
      <c r="EEP43"/>
      <c r="EEQ43"/>
      <c r="EER43"/>
      <c r="EES43"/>
      <c r="EET43"/>
      <c r="EEU43"/>
      <c r="EEV43"/>
      <c r="EEW43"/>
      <c r="EEX43"/>
      <c r="EEY43"/>
      <c r="EEZ43"/>
      <c r="EFA43"/>
      <c r="EFB43"/>
      <c r="EFC43"/>
      <c r="EFD43"/>
      <c r="EFE43"/>
      <c r="EFF43"/>
      <c r="EFG43"/>
      <c r="EFH43"/>
      <c r="EFI43"/>
      <c r="EFJ43"/>
      <c r="EFK43"/>
      <c r="EFL43"/>
      <c r="EFM43"/>
      <c r="EFN43"/>
      <c r="EFO43"/>
      <c r="EFP43"/>
      <c r="EFQ43"/>
      <c r="EFR43"/>
      <c r="EFS43"/>
      <c r="EFT43"/>
      <c r="EFU43"/>
      <c r="EFV43"/>
      <c r="EFW43"/>
      <c r="EFX43"/>
      <c r="EFY43"/>
      <c r="EFZ43"/>
      <c r="EGA43"/>
      <c r="EGB43"/>
      <c r="EGC43"/>
      <c r="EGD43"/>
      <c r="EGE43"/>
      <c r="EGF43"/>
      <c r="EGG43"/>
      <c r="EGH43"/>
      <c r="EGI43"/>
      <c r="EGJ43"/>
      <c r="EGK43"/>
      <c r="EGL43"/>
      <c r="EGM43"/>
      <c r="EGN43"/>
      <c r="EGO43"/>
      <c r="EGP43"/>
      <c r="EGQ43"/>
      <c r="EGR43"/>
      <c r="EGS43"/>
      <c r="EGT43"/>
      <c r="EGU43"/>
      <c r="EGV43"/>
      <c r="EGW43"/>
      <c r="EGX43"/>
      <c r="EGY43"/>
      <c r="EGZ43"/>
      <c r="EHA43"/>
      <c r="EHB43"/>
      <c r="EHC43"/>
      <c r="EHD43"/>
      <c r="EHE43"/>
      <c r="EHF43"/>
      <c r="EHG43"/>
      <c r="EHH43"/>
      <c r="EHI43"/>
      <c r="EHJ43"/>
      <c r="EHK43"/>
      <c r="EHL43"/>
      <c r="EHM43"/>
      <c r="EHN43"/>
      <c r="EHO43"/>
      <c r="EHP43"/>
      <c r="EHQ43"/>
      <c r="EHR43"/>
      <c r="EHS43"/>
      <c r="EHT43"/>
      <c r="EHU43"/>
      <c r="EHV43"/>
      <c r="EHW43"/>
      <c r="EHX43"/>
      <c r="EHY43"/>
      <c r="EHZ43"/>
      <c r="EIA43"/>
      <c r="EIB43"/>
      <c r="EIC43"/>
      <c r="EID43"/>
      <c r="EIE43"/>
      <c r="EIF43"/>
      <c r="EIG43"/>
      <c r="EIH43"/>
      <c r="EII43"/>
      <c r="EIJ43"/>
      <c r="EIK43"/>
      <c r="EIL43"/>
      <c r="EIM43"/>
      <c r="EIN43"/>
      <c r="EIO43"/>
      <c r="EIP43"/>
      <c r="EIQ43"/>
      <c r="EIR43"/>
      <c r="EIS43"/>
      <c r="EIT43"/>
      <c r="EIU43"/>
      <c r="EIV43"/>
      <c r="EIW43"/>
      <c r="EIX43"/>
      <c r="EIY43"/>
      <c r="EIZ43"/>
      <c r="EJA43"/>
      <c r="EJB43"/>
      <c r="EJC43"/>
      <c r="EJD43"/>
      <c r="EJE43"/>
      <c r="EJF43"/>
      <c r="EJG43"/>
      <c r="EJH43"/>
      <c r="EJI43"/>
      <c r="EJJ43"/>
      <c r="EJK43"/>
      <c r="EJL43"/>
      <c r="EJM43"/>
      <c r="EJN43"/>
      <c r="EJO43"/>
      <c r="EJP43"/>
      <c r="EJQ43"/>
      <c r="EJR43"/>
      <c r="EJS43"/>
      <c r="EJT43"/>
      <c r="EJU43"/>
      <c r="EJV43"/>
      <c r="EJW43"/>
      <c r="EJX43"/>
      <c r="EJY43"/>
      <c r="EJZ43"/>
      <c r="EKA43"/>
      <c r="EKB43"/>
      <c r="EKC43"/>
      <c r="EKD43"/>
      <c r="EKE43"/>
      <c r="EKF43"/>
      <c r="EKG43"/>
      <c r="EKH43"/>
      <c r="EKI43"/>
      <c r="EKJ43"/>
      <c r="EKK43"/>
      <c r="EKL43"/>
      <c r="EKM43"/>
      <c r="EKN43"/>
      <c r="EKO43"/>
      <c r="EKP43"/>
      <c r="EKQ43"/>
      <c r="EKR43"/>
      <c r="EKS43"/>
      <c r="EKT43"/>
      <c r="EKU43"/>
      <c r="EKV43"/>
      <c r="EKW43"/>
      <c r="EKX43"/>
      <c r="EKY43"/>
      <c r="EKZ43"/>
      <c r="ELA43"/>
      <c r="ELB43"/>
      <c r="ELC43"/>
      <c r="ELD43"/>
      <c r="ELE43"/>
      <c r="ELF43"/>
      <c r="ELG43"/>
      <c r="ELH43"/>
      <c r="ELI43"/>
      <c r="ELJ43"/>
      <c r="ELK43"/>
      <c r="ELL43"/>
      <c r="ELM43"/>
      <c r="ELN43"/>
      <c r="ELO43"/>
      <c r="ELP43"/>
      <c r="ELQ43"/>
      <c r="ELR43"/>
      <c r="ELS43"/>
      <c r="ELT43"/>
      <c r="ELU43"/>
      <c r="ELV43"/>
      <c r="ELW43"/>
      <c r="ELX43"/>
      <c r="ELY43"/>
      <c r="ELZ43"/>
      <c r="EMA43"/>
      <c r="EMB43"/>
      <c r="EMC43"/>
      <c r="EMD43"/>
      <c r="EME43"/>
      <c r="EMF43"/>
      <c r="EMG43"/>
      <c r="EMH43"/>
      <c r="EMI43"/>
      <c r="EMJ43"/>
      <c r="EMK43"/>
      <c r="EML43"/>
      <c r="EMM43"/>
      <c r="EMN43"/>
      <c r="EMO43"/>
      <c r="EMP43"/>
      <c r="EMQ43"/>
      <c r="EMR43"/>
      <c r="EMS43"/>
      <c r="EMT43"/>
      <c r="EMU43"/>
      <c r="EMV43"/>
      <c r="EMW43"/>
      <c r="EMX43"/>
      <c r="EMY43"/>
      <c r="EMZ43"/>
      <c r="ENA43"/>
      <c r="ENB43"/>
      <c r="ENC43"/>
      <c r="END43"/>
      <c r="ENE43"/>
      <c r="ENF43"/>
      <c r="ENG43"/>
      <c r="ENH43"/>
      <c r="ENI43"/>
      <c r="ENJ43"/>
      <c r="ENK43"/>
      <c r="ENL43"/>
      <c r="ENM43"/>
      <c r="ENN43"/>
      <c r="ENO43"/>
      <c r="ENP43"/>
      <c r="ENQ43"/>
      <c r="ENR43"/>
      <c r="ENS43"/>
      <c r="ENT43"/>
      <c r="ENU43"/>
      <c r="ENV43"/>
      <c r="ENW43"/>
      <c r="ENX43"/>
      <c r="ENY43"/>
      <c r="ENZ43"/>
      <c r="EOA43"/>
      <c r="EOB43"/>
      <c r="EOC43"/>
      <c r="EOD43"/>
      <c r="EOE43"/>
      <c r="EOF43"/>
      <c r="EOG43"/>
      <c r="EOH43"/>
      <c r="EOI43"/>
      <c r="EOJ43"/>
      <c r="EOK43"/>
      <c r="EOL43"/>
      <c r="EOM43"/>
      <c r="EON43"/>
      <c r="EOO43"/>
      <c r="EOP43"/>
      <c r="EOQ43"/>
      <c r="EOR43"/>
      <c r="EOS43"/>
      <c r="EOT43"/>
      <c r="EOU43"/>
      <c r="EOV43"/>
      <c r="EOW43"/>
      <c r="EOX43"/>
      <c r="EOY43"/>
      <c r="EOZ43"/>
      <c r="EPA43"/>
      <c r="EPB43"/>
      <c r="EPC43"/>
      <c r="EPD43"/>
      <c r="EPE43"/>
      <c r="EPF43"/>
      <c r="EPG43"/>
      <c r="EPH43"/>
      <c r="EPI43"/>
      <c r="EPJ43"/>
      <c r="EPK43"/>
      <c r="EPL43"/>
      <c r="EPM43"/>
      <c r="EPN43"/>
      <c r="EPO43"/>
      <c r="EPP43"/>
      <c r="EPQ43"/>
      <c r="EPR43"/>
      <c r="EPS43"/>
      <c r="EPT43"/>
      <c r="EPU43"/>
      <c r="EPV43"/>
      <c r="EPW43"/>
      <c r="EPX43"/>
      <c r="EPY43"/>
      <c r="EPZ43"/>
      <c r="EQA43"/>
      <c r="EQB43"/>
      <c r="EQC43"/>
      <c r="EQD43"/>
      <c r="EQE43"/>
      <c r="EQF43"/>
      <c r="EQG43"/>
      <c r="EQH43"/>
      <c r="EQI43"/>
      <c r="EQJ43"/>
      <c r="EQK43"/>
      <c r="EQL43"/>
      <c r="EQM43"/>
      <c r="EQN43"/>
      <c r="EQO43"/>
      <c r="EQP43"/>
      <c r="EQQ43"/>
      <c r="EQR43"/>
      <c r="EQS43"/>
      <c r="EQT43"/>
      <c r="EQU43"/>
      <c r="EQV43"/>
      <c r="EQW43"/>
      <c r="EQX43"/>
      <c r="EQY43"/>
      <c r="EQZ43"/>
      <c r="ERA43"/>
      <c r="ERB43"/>
      <c r="ERC43"/>
      <c r="ERD43"/>
      <c r="ERE43"/>
      <c r="ERF43"/>
      <c r="ERG43"/>
      <c r="ERH43"/>
      <c r="ERI43"/>
      <c r="ERJ43"/>
      <c r="ERK43"/>
      <c r="ERL43"/>
      <c r="ERM43"/>
      <c r="ERN43"/>
      <c r="ERO43"/>
      <c r="ERP43"/>
      <c r="ERQ43"/>
      <c r="ERR43"/>
      <c r="ERS43"/>
      <c r="ERT43"/>
      <c r="ERU43"/>
      <c r="ERV43"/>
      <c r="ERW43"/>
      <c r="ERX43"/>
      <c r="ERY43"/>
      <c r="ERZ43"/>
      <c r="ESA43"/>
      <c r="ESB43"/>
      <c r="ESC43"/>
      <c r="ESD43"/>
      <c r="ESE43"/>
      <c r="ESF43"/>
      <c r="ESG43"/>
      <c r="ESH43"/>
      <c r="ESI43"/>
      <c r="ESJ43"/>
      <c r="ESK43"/>
      <c r="ESL43"/>
      <c r="ESM43"/>
      <c r="ESN43"/>
      <c r="ESO43"/>
      <c r="ESP43"/>
      <c r="ESQ43"/>
      <c r="ESR43"/>
      <c r="ESS43"/>
      <c r="EST43"/>
      <c r="ESU43"/>
      <c r="ESV43"/>
      <c r="ESW43"/>
      <c r="ESX43"/>
      <c r="ESY43"/>
      <c r="ESZ43"/>
      <c r="ETA43"/>
      <c r="ETB43"/>
      <c r="ETC43"/>
      <c r="ETD43"/>
      <c r="ETE43"/>
      <c r="ETF43"/>
      <c r="ETG43"/>
      <c r="ETH43"/>
      <c r="ETI43"/>
      <c r="ETJ43"/>
      <c r="ETK43"/>
      <c r="ETL43"/>
      <c r="ETM43"/>
      <c r="ETN43"/>
      <c r="ETO43"/>
      <c r="ETP43"/>
      <c r="ETQ43"/>
      <c r="ETR43"/>
      <c r="ETS43"/>
      <c r="ETT43"/>
      <c r="ETU43"/>
      <c r="ETV43"/>
      <c r="ETW43"/>
      <c r="ETX43"/>
      <c r="ETY43"/>
      <c r="ETZ43"/>
      <c r="EUA43"/>
      <c r="EUB43"/>
      <c r="EUC43"/>
      <c r="EUD43"/>
      <c r="EUE43"/>
      <c r="EUF43"/>
      <c r="EUG43"/>
      <c r="EUH43"/>
      <c r="EUI43"/>
      <c r="EUJ43"/>
      <c r="EUK43"/>
      <c r="EUL43"/>
      <c r="EUM43"/>
      <c r="EUN43"/>
      <c r="EUO43"/>
      <c r="EUP43"/>
      <c r="EUQ43"/>
      <c r="EUR43"/>
      <c r="EUS43"/>
      <c r="EUT43"/>
      <c r="EUU43"/>
      <c r="EUV43"/>
      <c r="EUW43"/>
      <c r="EUX43"/>
      <c r="EUY43"/>
      <c r="EUZ43"/>
      <c r="EVA43"/>
      <c r="EVB43"/>
      <c r="EVC43"/>
      <c r="EVD43"/>
      <c r="EVE43"/>
      <c r="EVF43"/>
      <c r="EVG43"/>
      <c r="EVH43"/>
      <c r="EVI43"/>
      <c r="EVJ43"/>
      <c r="EVK43"/>
      <c r="EVL43"/>
      <c r="EVM43"/>
      <c r="EVN43"/>
      <c r="EVO43"/>
      <c r="EVP43"/>
      <c r="EVQ43"/>
      <c r="EVR43"/>
      <c r="EVS43"/>
      <c r="EVT43"/>
      <c r="EVU43"/>
      <c r="EVV43"/>
      <c r="EVW43"/>
      <c r="EVX43"/>
      <c r="EVY43"/>
      <c r="EVZ43"/>
      <c r="EWA43"/>
      <c r="EWB43"/>
      <c r="EWC43"/>
      <c r="EWD43"/>
      <c r="EWE43"/>
      <c r="EWF43"/>
      <c r="EWG43"/>
      <c r="EWH43"/>
      <c r="EWI43"/>
      <c r="EWJ43"/>
      <c r="EWK43"/>
      <c r="EWL43"/>
      <c r="EWM43"/>
      <c r="EWN43"/>
      <c r="EWO43"/>
      <c r="EWP43"/>
      <c r="EWQ43"/>
      <c r="EWR43"/>
      <c r="EWS43"/>
      <c r="EWT43"/>
      <c r="EWU43"/>
      <c r="EWV43"/>
      <c r="EWW43"/>
      <c r="EWX43"/>
      <c r="EWY43"/>
      <c r="EWZ43"/>
      <c r="EXA43"/>
      <c r="EXB43"/>
      <c r="EXC43"/>
      <c r="EXD43"/>
      <c r="EXE43"/>
      <c r="EXF43"/>
      <c r="EXG43"/>
      <c r="EXH43"/>
      <c r="EXI43"/>
      <c r="EXJ43"/>
      <c r="EXK43"/>
      <c r="EXL43"/>
      <c r="EXM43"/>
      <c r="EXN43"/>
      <c r="EXO43"/>
      <c r="EXP43"/>
      <c r="EXQ43"/>
      <c r="EXR43"/>
      <c r="EXS43"/>
      <c r="EXT43"/>
      <c r="EXU43"/>
      <c r="EXV43"/>
      <c r="EXW43"/>
      <c r="EXX43"/>
      <c r="EXY43"/>
      <c r="EXZ43"/>
      <c r="EYA43"/>
      <c r="EYB43"/>
      <c r="EYC43"/>
      <c r="EYD43"/>
      <c r="EYE43"/>
      <c r="EYF43"/>
      <c r="EYG43"/>
      <c r="EYH43"/>
      <c r="EYI43"/>
      <c r="EYJ43"/>
      <c r="EYK43"/>
      <c r="EYL43"/>
      <c r="EYM43"/>
      <c r="EYN43"/>
      <c r="EYO43"/>
      <c r="EYP43"/>
      <c r="EYQ43"/>
      <c r="EYR43"/>
      <c r="EYS43"/>
      <c r="EYT43"/>
      <c r="EYU43"/>
      <c r="EYV43"/>
      <c r="EYW43"/>
      <c r="EYX43"/>
      <c r="EYY43"/>
      <c r="EYZ43"/>
      <c r="EZA43"/>
      <c r="EZB43"/>
      <c r="EZC43"/>
      <c r="EZD43"/>
      <c r="EZE43"/>
      <c r="EZF43"/>
      <c r="EZG43"/>
      <c r="EZH43"/>
      <c r="EZI43"/>
      <c r="EZJ43"/>
      <c r="EZK43"/>
      <c r="EZL43"/>
      <c r="EZM43"/>
      <c r="EZN43"/>
      <c r="EZO43"/>
      <c r="EZP43"/>
      <c r="EZQ43"/>
      <c r="EZR43"/>
      <c r="EZS43"/>
      <c r="EZT43"/>
      <c r="EZU43"/>
      <c r="EZV43"/>
      <c r="EZW43"/>
      <c r="EZX43"/>
      <c r="EZY43"/>
      <c r="EZZ43"/>
      <c r="FAA43"/>
      <c r="FAB43"/>
      <c r="FAC43"/>
      <c r="FAD43"/>
      <c r="FAE43"/>
      <c r="FAF43"/>
      <c r="FAG43"/>
      <c r="FAH43"/>
      <c r="FAI43"/>
      <c r="FAJ43"/>
      <c r="FAK43"/>
      <c r="FAL43"/>
      <c r="FAM43"/>
      <c r="FAN43"/>
      <c r="FAO43"/>
      <c r="FAP43"/>
      <c r="FAQ43"/>
      <c r="FAR43"/>
      <c r="FAS43"/>
      <c r="FAT43"/>
      <c r="FAU43"/>
      <c r="FAV43"/>
      <c r="FAW43"/>
      <c r="FAX43"/>
      <c r="FAY43"/>
      <c r="FAZ43"/>
      <c r="FBA43"/>
      <c r="FBB43"/>
      <c r="FBC43"/>
      <c r="FBD43"/>
      <c r="FBE43"/>
      <c r="FBF43"/>
      <c r="FBG43"/>
      <c r="FBH43"/>
      <c r="FBI43"/>
      <c r="FBJ43"/>
      <c r="FBK43"/>
      <c r="FBL43"/>
      <c r="FBM43"/>
      <c r="FBN43"/>
      <c r="FBO43"/>
      <c r="FBP43"/>
      <c r="FBQ43"/>
      <c r="FBR43"/>
      <c r="FBS43"/>
      <c r="FBT43"/>
      <c r="FBU43"/>
      <c r="FBV43"/>
      <c r="FBW43"/>
      <c r="FBX43"/>
      <c r="FBY43"/>
      <c r="FBZ43"/>
      <c r="FCA43"/>
      <c r="FCB43"/>
      <c r="FCC43"/>
      <c r="FCD43"/>
      <c r="FCE43"/>
      <c r="FCF43"/>
      <c r="FCG43"/>
      <c r="FCH43"/>
      <c r="FCI43"/>
      <c r="FCJ43"/>
      <c r="FCK43"/>
      <c r="FCL43"/>
      <c r="FCM43"/>
      <c r="FCN43"/>
      <c r="FCO43"/>
      <c r="FCP43"/>
      <c r="FCQ43"/>
      <c r="FCR43"/>
      <c r="FCS43"/>
      <c r="FCT43"/>
      <c r="FCU43"/>
      <c r="FCV43"/>
      <c r="FCW43"/>
      <c r="FCX43"/>
      <c r="FCY43"/>
      <c r="FCZ43"/>
      <c r="FDA43"/>
      <c r="FDB43"/>
      <c r="FDC43"/>
      <c r="FDD43"/>
      <c r="FDE43"/>
      <c r="FDF43"/>
      <c r="FDG43"/>
      <c r="FDH43"/>
      <c r="FDI43"/>
      <c r="FDJ43"/>
      <c r="FDK43"/>
      <c r="FDL43"/>
      <c r="FDM43"/>
      <c r="FDN43"/>
      <c r="FDO43"/>
      <c r="FDP43"/>
      <c r="FDQ43"/>
      <c r="FDR43"/>
      <c r="FDS43"/>
      <c r="FDT43"/>
      <c r="FDU43"/>
      <c r="FDV43"/>
      <c r="FDW43"/>
      <c r="FDX43"/>
      <c r="FDY43"/>
      <c r="FDZ43"/>
      <c r="FEA43"/>
      <c r="FEB43"/>
      <c r="FEC43"/>
      <c r="FED43"/>
      <c r="FEE43"/>
      <c r="FEF43"/>
      <c r="FEG43"/>
      <c r="FEH43"/>
      <c r="FEI43"/>
      <c r="FEJ43"/>
      <c r="FEK43"/>
      <c r="FEL43"/>
      <c r="FEM43"/>
      <c r="FEN43"/>
      <c r="FEO43"/>
      <c r="FEP43"/>
      <c r="FEQ43"/>
      <c r="FER43"/>
      <c r="FES43"/>
      <c r="FET43"/>
      <c r="FEU43"/>
      <c r="FEV43"/>
      <c r="FEW43"/>
      <c r="FEX43"/>
      <c r="FEY43"/>
      <c r="FEZ43"/>
      <c r="FFA43"/>
      <c r="FFB43"/>
      <c r="FFC43"/>
      <c r="FFD43"/>
      <c r="FFE43"/>
      <c r="FFF43"/>
      <c r="FFG43"/>
      <c r="FFH43"/>
      <c r="FFI43"/>
      <c r="FFJ43"/>
      <c r="FFK43"/>
      <c r="FFL43"/>
      <c r="FFM43"/>
      <c r="FFN43"/>
      <c r="FFO43"/>
      <c r="FFP43"/>
      <c r="FFQ43"/>
      <c r="FFR43"/>
      <c r="FFS43"/>
      <c r="FFT43"/>
      <c r="FFU43"/>
      <c r="FFV43"/>
      <c r="FFW43"/>
      <c r="FFX43"/>
      <c r="FFY43"/>
      <c r="FFZ43"/>
      <c r="FGA43"/>
      <c r="FGB43"/>
      <c r="FGC43"/>
      <c r="FGD43"/>
      <c r="FGE43"/>
      <c r="FGF43"/>
      <c r="FGG43"/>
      <c r="FGH43"/>
      <c r="FGI43"/>
      <c r="FGJ43"/>
      <c r="FGK43"/>
      <c r="FGL43"/>
      <c r="FGM43"/>
      <c r="FGN43"/>
      <c r="FGO43"/>
      <c r="FGP43"/>
      <c r="FGQ43"/>
      <c r="FGR43"/>
      <c r="FGS43"/>
      <c r="FGT43"/>
      <c r="FGU43"/>
      <c r="FGV43"/>
      <c r="FGW43"/>
      <c r="FGX43"/>
      <c r="FGY43"/>
      <c r="FGZ43"/>
      <c r="FHA43"/>
      <c r="FHB43"/>
      <c r="FHC43"/>
      <c r="FHD43"/>
      <c r="FHE43"/>
      <c r="FHF43"/>
      <c r="FHG43"/>
      <c r="FHH43"/>
      <c r="FHI43"/>
      <c r="FHJ43"/>
      <c r="FHK43"/>
      <c r="FHL43"/>
      <c r="FHM43"/>
      <c r="FHN43"/>
      <c r="FHO43"/>
      <c r="FHP43"/>
      <c r="FHQ43"/>
      <c r="FHR43"/>
      <c r="FHS43"/>
      <c r="FHT43"/>
      <c r="FHU43"/>
      <c r="FHV43"/>
      <c r="FHW43"/>
      <c r="FHX43"/>
      <c r="FHY43"/>
      <c r="FHZ43"/>
      <c r="FIA43"/>
      <c r="FIB43"/>
      <c r="FIC43"/>
      <c r="FID43"/>
      <c r="FIE43"/>
      <c r="FIF43"/>
      <c r="FIG43"/>
      <c r="FIH43"/>
      <c r="FII43"/>
      <c r="FIJ43"/>
      <c r="FIK43"/>
      <c r="FIL43"/>
      <c r="FIM43"/>
      <c r="FIN43"/>
      <c r="FIO43"/>
      <c r="FIP43"/>
      <c r="FIQ43"/>
      <c r="FIR43"/>
      <c r="FIS43"/>
      <c r="FIT43"/>
      <c r="FIU43"/>
      <c r="FIV43"/>
      <c r="FIW43"/>
      <c r="FIX43"/>
      <c r="FIY43"/>
      <c r="FIZ43"/>
      <c r="FJA43"/>
      <c r="FJB43"/>
      <c r="FJC43"/>
      <c r="FJD43"/>
      <c r="FJE43"/>
      <c r="FJF43"/>
      <c r="FJG43"/>
      <c r="FJH43"/>
      <c r="FJI43"/>
      <c r="FJJ43"/>
      <c r="FJK43"/>
      <c r="FJL43"/>
      <c r="FJM43"/>
      <c r="FJN43"/>
      <c r="FJO43"/>
      <c r="FJP43"/>
      <c r="FJQ43"/>
      <c r="FJR43"/>
      <c r="FJS43"/>
      <c r="FJT43"/>
      <c r="FJU43"/>
      <c r="FJV43"/>
      <c r="FJW43"/>
      <c r="FJX43"/>
      <c r="FJY43"/>
      <c r="FJZ43"/>
      <c r="FKA43"/>
      <c r="FKB43"/>
      <c r="FKC43"/>
      <c r="FKD43"/>
      <c r="FKE43"/>
      <c r="FKF43"/>
      <c r="FKG43"/>
      <c r="FKH43"/>
      <c r="FKI43"/>
      <c r="FKJ43"/>
      <c r="FKK43"/>
      <c r="FKL43"/>
      <c r="FKM43"/>
      <c r="FKN43"/>
      <c r="FKO43"/>
      <c r="FKP43"/>
      <c r="FKQ43"/>
      <c r="FKR43"/>
      <c r="FKS43"/>
      <c r="FKT43"/>
      <c r="FKU43"/>
      <c r="FKV43"/>
      <c r="FKW43"/>
      <c r="FKX43"/>
      <c r="FKY43"/>
      <c r="FKZ43"/>
      <c r="FLA43"/>
      <c r="FLB43"/>
      <c r="FLC43"/>
      <c r="FLD43"/>
      <c r="FLE43"/>
      <c r="FLF43"/>
      <c r="FLG43"/>
      <c r="FLH43"/>
      <c r="FLI43"/>
      <c r="FLJ43"/>
      <c r="FLK43"/>
      <c r="FLL43"/>
      <c r="FLM43"/>
      <c r="FLN43"/>
      <c r="FLO43"/>
      <c r="FLP43"/>
      <c r="FLQ43"/>
      <c r="FLR43"/>
      <c r="FLS43"/>
      <c r="FLT43"/>
      <c r="FLU43"/>
      <c r="FLV43"/>
      <c r="FLW43"/>
      <c r="FLX43"/>
      <c r="FLY43"/>
      <c r="FLZ43"/>
      <c r="FMA43"/>
      <c r="FMB43"/>
      <c r="FMC43"/>
      <c r="FMD43"/>
      <c r="FME43"/>
      <c r="FMF43"/>
      <c r="FMG43"/>
      <c r="FMH43"/>
      <c r="FMI43"/>
      <c r="FMJ43"/>
      <c r="FMK43"/>
      <c r="FML43"/>
      <c r="FMM43"/>
      <c r="FMN43"/>
      <c r="FMO43"/>
      <c r="FMP43"/>
      <c r="FMQ43"/>
      <c r="FMR43"/>
      <c r="FMS43"/>
      <c r="FMT43"/>
      <c r="FMU43"/>
      <c r="FMV43"/>
      <c r="FMW43"/>
      <c r="FMX43"/>
      <c r="FMY43"/>
      <c r="FMZ43"/>
      <c r="FNA43"/>
      <c r="FNB43"/>
      <c r="FNC43"/>
      <c r="FND43"/>
      <c r="FNE43"/>
      <c r="FNF43"/>
      <c r="FNG43"/>
      <c r="FNH43"/>
      <c r="FNI43"/>
      <c r="FNJ43"/>
      <c r="FNK43"/>
      <c r="FNL43"/>
      <c r="FNM43"/>
      <c r="FNN43"/>
      <c r="FNO43"/>
      <c r="FNP43"/>
      <c r="FNQ43"/>
      <c r="FNR43"/>
      <c r="FNS43"/>
      <c r="FNT43"/>
      <c r="FNU43"/>
      <c r="FNV43"/>
      <c r="FNW43"/>
      <c r="FNX43"/>
      <c r="FNY43"/>
      <c r="FNZ43"/>
      <c r="FOA43"/>
      <c r="FOB43"/>
      <c r="FOC43"/>
      <c r="FOD43"/>
      <c r="FOE43"/>
      <c r="FOF43"/>
      <c r="FOG43"/>
      <c r="FOH43"/>
      <c r="FOI43"/>
      <c r="FOJ43"/>
      <c r="FOK43"/>
      <c r="FOL43"/>
      <c r="FOM43"/>
      <c r="FON43"/>
      <c r="FOO43"/>
      <c r="FOP43"/>
      <c r="FOQ43"/>
      <c r="FOR43"/>
      <c r="FOS43"/>
      <c r="FOT43"/>
      <c r="FOU43"/>
      <c r="FOV43"/>
      <c r="FOW43"/>
      <c r="FOX43"/>
      <c r="FOY43"/>
      <c r="FOZ43"/>
      <c r="FPA43"/>
      <c r="FPB43"/>
      <c r="FPC43"/>
      <c r="FPD43"/>
      <c r="FPE43"/>
      <c r="FPF43"/>
      <c r="FPG43"/>
      <c r="FPH43"/>
      <c r="FPI43"/>
      <c r="FPJ43"/>
      <c r="FPK43"/>
      <c r="FPL43"/>
      <c r="FPM43"/>
      <c r="FPN43"/>
      <c r="FPO43"/>
      <c r="FPP43"/>
      <c r="FPQ43"/>
      <c r="FPR43"/>
      <c r="FPS43"/>
      <c r="FPT43"/>
      <c r="FPU43"/>
      <c r="FPV43"/>
      <c r="FPW43"/>
      <c r="FPX43"/>
      <c r="FPY43"/>
      <c r="FPZ43"/>
      <c r="FQA43"/>
      <c r="FQB43"/>
      <c r="FQC43"/>
      <c r="FQD43"/>
      <c r="FQE43"/>
      <c r="FQF43"/>
      <c r="FQG43"/>
      <c r="FQH43"/>
      <c r="FQI43"/>
      <c r="FQJ43"/>
      <c r="FQK43"/>
      <c r="FQL43"/>
      <c r="FQM43"/>
      <c r="FQN43"/>
      <c r="FQO43"/>
      <c r="FQP43"/>
      <c r="FQQ43"/>
      <c r="FQR43"/>
      <c r="FQS43"/>
      <c r="FQT43"/>
      <c r="FQU43"/>
      <c r="FQV43"/>
      <c r="FQW43"/>
      <c r="FQX43"/>
      <c r="FQY43"/>
      <c r="FQZ43"/>
      <c r="FRA43"/>
      <c r="FRB43"/>
      <c r="FRC43"/>
      <c r="FRD43"/>
      <c r="FRE43"/>
      <c r="FRF43"/>
      <c r="FRG43"/>
      <c r="FRH43"/>
      <c r="FRI43"/>
      <c r="FRJ43"/>
      <c r="FRK43"/>
      <c r="FRL43"/>
      <c r="FRM43"/>
      <c r="FRN43"/>
      <c r="FRO43"/>
      <c r="FRP43"/>
      <c r="FRQ43"/>
      <c r="FRR43"/>
      <c r="FRS43"/>
      <c r="FRT43"/>
      <c r="FRU43"/>
      <c r="FRV43"/>
      <c r="FRW43"/>
      <c r="FRX43"/>
      <c r="FRY43"/>
      <c r="FRZ43"/>
      <c r="FSA43"/>
      <c r="FSB43"/>
      <c r="FSC43"/>
      <c r="FSD43"/>
      <c r="FSE43"/>
      <c r="FSF43"/>
      <c r="FSG43"/>
      <c r="FSH43"/>
      <c r="FSI43"/>
      <c r="FSJ43"/>
      <c r="FSK43"/>
      <c r="FSL43"/>
      <c r="FSM43"/>
      <c r="FSN43"/>
      <c r="FSO43"/>
      <c r="FSP43"/>
      <c r="FSQ43"/>
      <c r="FSR43"/>
      <c r="FSS43"/>
      <c r="FST43"/>
      <c r="FSU43"/>
      <c r="FSV43"/>
      <c r="FSW43"/>
      <c r="FSX43"/>
      <c r="FSY43"/>
      <c r="FSZ43"/>
      <c r="FTA43"/>
      <c r="FTB43"/>
      <c r="FTC43"/>
      <c r="FTD43"/>
      <c r="FTE43"/>
      <c r="FTF43"/>
      <c r="FTG43"/>
      <c r="FTH43"/>
      <c r="FTI43"/>
      <c r="FTJ43"/>
      <c r="FTK43"/>
      <c r="FTL43"/>
      <c r="FTM43"/>
      <c r="FTN43"/>
      <c r="FTO43"/>
      <c r="FTP43"/>
      <c r="FTQ43"/>
      <c r="FTR43"/>
      <c r="FTS43"/>
      <c r="FTT43"/>
      <c r="FTU43"/>
      <c r="FTV43"/>
      <c r="FTW43"/>
      <c r="FTX43"/>
      <c r="FTY43"/>
      <c r="FTZ43"/>
      <c r="FUA43"/>
      <c r="FUB43"/>
      <c r="FUC43"/>
      <c r="FUD43"/>
      <c r="FUE43"/>
      <c r="FUF43"/>
      <c r="FUG43"/>
      <c r="FUH43"/>
      <c r="FUI43"/>
      <c r="FUJ43"/>
      <c r="FUK43"/>
      <c r="FUL43"/>
      <c r="FUM43"/>
      <c r="FUN43"/>
      <c r="FUO43"/>
      <c r="FUP43"/>
      <c r="FUQ43"/>
      <c r="FUR43"/>
      <c r="FUS43"/>
      <c r="FUT43"/>
      <c r="FUU43"/>
      <c r="FUV43"/>
      <c r="FUW43"/>
      <c r="FUX43"/>
      <c r="FUY43"/>
      <c r="FUZ43"/>
      <c r="FVA43"/>
      <c r="FVB43"/>
      <c r="FVC43"/>
      <c r="FVD43"/>
      <c r="FVE43"/>
      <c r="FVF43"/>
      <c r="FVG43"/>
      <c r="FVH43"/>
      <c r="FVI43"/>
      <c r="FVJ43"/>
      <c r="FVK43"/>
      <c r="FVL43"/>
      <c r="FVM43"/>
      <c r="FVN43"/>
      <c r="FVO43"/>
      <c r="FVP43"/>
      <c r="FVQ43"/>
      <c r="FVR43"/>
      <c r="FVS43"/>
      <c r="FVT43"/>
      <c r="FVU43"/>
      <c r="FVV43"/>
      <c r="FVW43"/>
      <c r="FVX43"/>
      <c r="FVY43"/>
      <c r="FVZ43"/>
      <c r="FWA43"/>
      <c r="FWB43"/>
      <c r="FWC43"/>
      <c r="FWD43"/>
      <c r="FWE43"/>
      <c r="FWF43"/>
      <c r="FWG43"/>
      <c r="FWH43"/>
      <c r="FWI43"/>
      <c r="FWJ43"/>
      <c r="FWK43"/>
      <c r="FWL43"/>
      <c r="FWM43"/>
      <c r="FWN43"/>
      <c r="FWO43"/>
      <c r="FWP43"/>
      <c r="FWQ43"/>
      <c r="FWR43"/>
      <c r="FWS43"/>
      <c r="FWT43"/>
      <c r="FWU43"/>
      <c r="FWV43"/>
      <c r="FWW43"/>
      <c r="FWX43"/>
      <c r="FWY43"/>
      <c r="FWZ43"/>
      <c r="FXA43"/>
      <c r="FXB43"/>
      <c r="FXC43"/>
      <c r="FXD43"/>
      <c r="FXE43"/>
      <c r="FXF43"/>
      <c r="FXG43"/>
      <c r="FXH43"/>
      <c r="FXI43"/>
      <c r="FXJ43"/>
      <c r="FXK43"/>
      <c r="FXL43"/>
      <c r="FXM43"/>
      <c r="FXN43"/>
      <c r="FXO43"/>
      <c r="FXP43"/>
      <c r="FXQ43"/>
      <c r="FXR43"/>
      <c r="FXS43"/>
      <c r="FXT43"/>
      <c r="FXU43"/>
      <c r="FXV43"/>
      <c r="FXW43"/>
      <c r="FXX43"/>
      <c r="FXY43"/>
      <c r="FXZ43"/>
      <c r="FYA43"/>
      <c r="FYB43"/>
      <c r="FYC43"/>
      <c r="FYD43"/>
      <c r="FYE43"/>
      <c r="FYF43"/>
      <c r="FYG43"/>
      <c r="FYH43"/>
      <c r="FYI43"/>
      <c r="FYJ43"/>
      <c r="FYK43"/>
      <c r="FYL43"/>
      <c r="FYM43"/>
      <c r="FYN43"/>
      <c r="FYO43"/>
      <c r="FYP43"/>
      <c r="FYQ43"/>
      <c r="FYR43"/>
      <c r="FYS43"/>
      <c r="FYT43"/>
      <c r="FYU43"/>
      <c r="FYV43"/>
      <c r="FYW43"/>
      <c r="FYX43"/>
      <c r="FYY43"/>
      <c r="FYZ43"/>
      <c r="FZA43"/>
      <c r="FZB43"/>
      <c r="FZC43"/>
      <c r="FZD43"/>
      <c r="FZE43"/>
      <c r="FZF43"/>
      <c r="FZG43"/>
      <c r="FZH43"/>
      <c r="FZI43"/>
      <c r="FZJ43"/>
      <c r="FZK43"/>
      <c r="FZL43"/>
      <c r="FZM43"/>
      <c r="FZN43"/>
      <c r="FZO43"/>
      <c r="FZP43"/>
      <c r="FZQ43"/>
      <c r="FZR43"/>
      <c r="FZS43"/>
      <c r="FZT43"/>
      <c r="FZU43"/>
      <c r="FZV43"/>
      <c r="FZW43"/>
      <c r="FZX43"/>
      <c r="FZY43"/>
      <c r="FZZ43"/>
      <c r="GAA43"/>
      <c r="GAB43"/>
      <c r="GAC43"/>
      <c r="GAD43"/>
      <c r="GAE43"/>
      <c r="GAF43"/>
      <c r="GAG43"/>
      <c r="GAH43"/>
      <c r="GAI43"/>
      <c r="GAJ43"/>
      <c r="GAK43"/>
      <c r="GAL43"/>
      <c r="GAM43"/>
      <c r="GAN43"/>
      <c r="GAO43"/>
      <c r="GAP43"/>
      <c r="GAQ43"/>
      <c r="GAR43"/>
      <c r="GAS43"/>
      <c r="GAT43"/>
      <c r="GAU43"/>
      <c r="GAV43"/>
      <c r="GAW43"/>
      <c r="GAX43"/>
      <c r="GAY43"/>
      <c r="GAZ43"/>
      <c r="GBA43"/>
      <c r="GBB43"/>
      <c r="GBC43"/>
      <c r="GBD43"/>
      <c r="GBE43"/>
      <c r="GBF43"/>
      <c r="GBG43"/>
      <c r="GBH43"/>
      <c r="GBI43"/>
      <c r="GBJ43"/>
      <c r="GBK43"/>
      <c r="GBL43"/>
      <c r="GBM43"/>
      <c r="GBN43"/>
      <c r="GBO43"/>
      <c r="GBP43"/>
      <c r="GBQ43"/>
      <c r="GBR43"/>
      <c r="GBS43"/>
      <c r="GBT43"/>
      <c r="GBU43"/>
      <c r="GBV43"/>
      <c r="GBW43"/>
      <c r="GBX43"/>
      <c r="GBY43"/>
      <c r="GBZ43"/>
      <c r="GCA43"/>
      <c r="GCB43"/>
      <c r="GCC43"/>
      <c r="GCD43"/>
      <c r="GCE43"/>
      <c r="GCF43"/>
      <c r="GCG43"/>
      <c r="GCH43"/>
      <c r="GCI43"/>
      <c r="GCJ43"/>
      <c r="GCK43"/>
      <c r="GCL43"/>
      <c r="GCM43"/>
      <c r="GCN43"/>
      <c r="GCO43"/>
      <c r="GCP43"/>
      <c r="GCQ43"/>
      <c r="GCR43"/>
      <c r="GCS43"/>
      <c r="GCT43"/>
      <c r="GCU43"/>
      <c r="GCV43"/>
      <c r="GCW43"/>
      <c r="GCX43"/>
      <c r="GCY43"/>
      <c r="GCZ43"/>
      <c r="GDA43"/>
      <c r="GDB43"/>
      <c r="GDC43"/>
      <c r="GDD43"/>
      <c r="GDE43"/>
      <c r="GDF43"/>
      <c r="GDG43"/>
      <c r="GDH43"/>
      <c r="GDI43"/>
      <c r="GDJ43"/>
      <c r="GDK43"/>
      <c r="GDL43"/>
      <c r="GDM43"/>
      <c r="GDN43"/>
      <c r="GDO43"/>
      <c r="GDP43"/>
      <c r="GDQ43"/>
      <c r="GDR43"/>
      <c r="GDS43"/>
      <c r="GDT43"/>
      <c r="GDU43"/>
      <c r="GDV43"/>
      <c r="GDW43"/>
      <c r="GDX43"/>
      <c r="GDY43"/>
      <c r="GDZ43"/>
      <c r="GEA43"/>
      <c r="GEB43"/>
      <c r="GEC43"/>
      <c r="GED43"/>
      <c r="GEE43"/>
      <c r="GEF43"/>
      <c r="GEG43"/>
      <c r="GEH43"/>
      <c r="GEI43"/>
      <c r="GEJ43"/>
      <c r="GEK43"/>
      <c r="GEL43"/>
      <c r="GEM43"/>
      <c r="GEN43"/>
      <c r="GEO43"/>
      <c r="GEP43"/>
      <c r="GEQ43"/>
      <c r="GER43"/>
      <c r="GES43"/>
      <c r="GET43"/>
      <c r="GEU43"/>
      <c r="GEV43"/>
      <c r="GEW43"/>
      <c r="GEX43"/>
      <c r="GEY43"/>
      <c r="GEZ43"/>
      <c r="GFA43"/>
      <c r="GFB43"/>
      <c r="GFC43"/>
      <c r="GFD43"/>
      <c r="GFE43"/>
      <c r="GFF43"/>
      <c r="GFG43"/>
      <c r="GFH43"/>
      <c r="GFI43"/>
      <c r="GFJ43"/>
      <c r="GFK43"/>
      <c r="GFL43"/>
      <c r="GFM43"/>
      <c r="GFN43"/>
      <c r="GFO43"/>
      <c r="GFP43"/>
      <c r="GFQ43"/>
      <c r="GFR43"/>
      <c r="GFS43"/>
      <c r="GFT43"/>
      <c r="GFU43"/>
      <c r="GFV43"/>
      <c r="GFW43"/>
      <c r="GFX43"/>
      <c r="GFY43"/>
      <c r="GFZ43"/>
      <c r="GGA43"/>
      <c r="GGB43"/>
      <c r="GGC43"/>
      <c r="GGD43"/>
      <c r="GGE43"/>
      <c r="GGF43"/>
      <c r="GGG43"/>
      <c r="GGH43"/>
      <c r="GGI43"/>
      <c r="GGJ43"/>
      <c r="GGK43"/>
      <c r="GGL43"/>
      <c r="GGM43"/>
      <c r="GGN43"/>
      <c r="GGO43"/>
      <c r="GGP43"/>
      <c r="GGQ43"/>
      <c r="GGR43"/>
      <c r="GGS43"/>
      <c r="GGT43"/>
      <c r="GGU43"/>
      <c r="GGV43"/>
      <c r="GGW43"/>
      <c r="GGX43"/>
      <c r="GGY43"/>
      <c r="GGZ43"/>
      <c r="GHA43"/>
      <c r="GHB43"/>
      <c r="GHC43"/>
      <c r="GHD43"/>
      <c r="GHE43"/>
      <c r="GHF43"/>
      <c r="GHG43"/>
      <c r="GHH43"/>
      <c r="GHI43"/>
      <c r="GHJ43"/>
      <c r="GHK43"/>
      <c r="GHL43"/>
      <c r="GHM43"/>
      <c r="GHN43"/>
      <c r="GHO43"/>
      <c r="GHP43"/>
      <c r="GHQ43"/>
      <c r="GHR43"/>
      <c r="GHS43"/>
      <c r="GHT43"/>
      <c r="GHU43"/>
      <c r="GHV43"/>
      <c r="GHW43"/>
      <c r="GHX43"/>
      <c r="GHY43"/>
      <c r="GHZ43"/>
      <c r="GIA43"/>
      <c r="GIB43"/>
      <c r="GIC43"/>
      <c r="GID43"/>
      <c r="GIE43"/>
      <c r="GIF43"/>
      <c r="GIG43"/>
      <c r="GIH43"/>
      <c r="GII43"/>
      <c r="GIJ43"/>
      <c r="GIK43"/>
      <c r="GIL43"/>
      <c r="GIM43"/>
      <c r="GIN43"/>
      <c r="GIO43"/>
      <c r="GIP43"/>
      <c r="GIQ43"/>
      <c r="GIR43"/>
      <c r="GIS43"/>
      <c r="GIT43"/>
      <c r="GIU43"/>
      <c r="GIV43"/>
      <c r="GIW43"/>
      <c r="GIX43"/>
      <c r="GIY43"/>
      <c r="GIZ43"/>
      <c r="GJA43"/>
      <c r="GJB43"/>
      <c r="GJC43"/>
      <c r="GJD43"/>
      <c r="GJE43"/>
      <c r="GJF43"/>
      <c r="GJG43"/>
      <c r="GJH43"/>
      <c r="GJI43"/>
      <c r="GJJ43"/>
      <c r="GJK43"/>
      <c r="GJL43"/>
      <c r="GJM43"/>
      <c r="GJN43"/>
      <c r="GJO43"/>
      <c r="GJP43"/>
      <c r="GJQ43"/>
      <c r="GJR43"/>
      <c r="GJS43"/>
      <c r="GJT43"/>
      <c r="GJU43"/>
      <c r="GJV43"/>
      <c r="GJW43"/>
      <c r="GJX43"/>
      <c r="GJY43"/>
      <c r="GJZ43"/>
      <c r="GKA43"/>
      <c r="GKB43"/>
      <c r="GKC43"/>
      <c r="GKD43"/>
      <c r="GKE43"/>
      <c r="GKF43"/>
      <c r="GKG43"/>
      <c r="GKH43"/>
      <c r="GKI43"/>
      <c r="GKJ43"/>
      <c r="GKK43"/>
      <c r="GKL43"/>
      <c r="GKM43"/>
      <c r="GKN43"/>
      <c r="GKO43"/>
      <c r="GKP43"/>
      <c r="GKQ43"/>
      <c r="GKR43"/>
      <c r="GKS43"/>
      <c r="GKT43"/>
      <c r="GKU43"/>
      <c r="GKV43"/>
      <c r="GKW43"/>
      <c r="GKX43"/>
      <c r="GKY43"/>
      <c r="GKZ43"/>
      <c r="GLA43"/>
      <c r="GLB43"/>
      <c r="GLC43"/>
      <c r="GLD43"/>
      <c r="GLE43"/>
      <c r="GLF43"/>
      <c r="GLG43"/>
      <c r="GLH43"/>
      <c r="GLI43"/>
      <c r="GLJ43"/>
      <c r="GLK43"/>
      <c r="GLL43"/>
      <c r="GLM43"/>
      <c r="GLN43"/>
      <c r="GLO43"/>
      <c r="GLP43"/>
      <c r="GLQ43"/>
      <c r="GLR43"/>
      <c r="GLS43"/>
      <c r="GLT43"/>
      <c r="GLU43"/>
      <c r="GLV43"/>
      <c r="GLW43"/>
      <c r="GLX43"/>
      <c r="GLY43"/>
      <c r="GLZ43"/>
      <c r="GMA43"/>
      <c r="GMB43"/>
      <c r="GMC43"/>
      <c r="GMD43"/>
      <c r="GME43"/>
      <c r="GMF43"/>
      <c r="GMG43"/>
      <c r="GMH43"/>
      <c r="GMI43"/>
      <c r="GMJ43"/>
      <c r="GMK43"/>
      <c r="GML43"/>
      <c r="GMM43"/>
      <c r="GMN43"/>
      <c r="GMO43"/>
      <c r="GMP43"/>
      <c r="GMQ43"/>
      <c r="GMR43"/>
      <c r="GMS43"/>
      <c r="GMT43"/>
      <c r="GMU43"/>
      <c r="GMV43"/>
      <c r="GMW43"/>
      <c r="GMX43"/>
      <c r="GMY43"/>
      <c r="GMZ43"/>
      <c r="GNA43"/>
      <c r="GNB43"/>
      <c r="GNC43"/>
      <c r="GND43"/>
      <c r="GNE43"/>
      <c r="GNF43"/>
      <c r="GNG43"/>
      <c r="GNH43"/>
      <c r="GNI43"/>
      <c r="GNJ43"/>
      <c r="GNK43"/>
      <c r="GNL43"/>
      <c r="GNM43"/>
      <c r="GNN43"/>
      <c r="GNO43"/>
      <c r="GNP43"/>
      <c r="GNQ43"/>
      <c r="GNR43"/>
      <c r="GNS43"/>
      <c r="GNT43"/>
      <c r="GNU43"/>
      <c r="GNV43"/>
      <c r="GNW43"/>
      <c r="GNX43"/>
      <c r="GNY43"/>
      <c r="GNZ43"/>
      <c r="GOA43"/>
      <c r="GOB43"/>
      <c r="GOC43"/>
      <c r="GOD43"/>
      <c r="GOE43"/>
      <c r="GOF43"/>
      <c r="GOG43"/>
      <c r="GOH43"/>
      <c r="GOI43"/>
      <c r="GOJ43"/>
      <c r="GOK43"/>
      <c r="GOL43"/>
      <c r="GOM43"/>
      <c r="GON43"/>
      <c r="GOO43"/>
      <c r="GOP43"/>
      <c r="GOQ43"/>
      <c r="GOR43"/>
      <c r="GOS43"/>
      <c r="GOT43"/>
      <c r="GOU43"/>
      <c r="GOV43"/>
      <c r="GOW43"/>
      <c r="GOX43"/>
      <c r="GOY43"/>
      <c r="GOZ43"/>
      <c r="GPA43"/>
      <c r="GPB43"/>
      <c r="GPC43"/>
      <c r="GPD43"/>
      <c r="GPE43"/>
      <c r="GPF43"/>
      <c r="GPG43"/>
      <c r="GPH43"/>
      <c r="GPI43"/>
      <c r="GPJ43"/>
      <c r="GPK43"/>
      <c r="GPL43"/>
      <c r="GPM43"/>
      <c r="GPN43"/>
      <c r="GPO43"/>
      <c r="GPP43"/>
      <c r="GPQ43"/>
      <c r="GPR43"/>
      <c r="GPS43"/>
      <c r="GPT43"/>
      <c r="GPU43"/>
      <c r="GPV43"/>
      <c r="GPW43"/>
      <c r="GPX43"/>
      <c r="GPY43"/>
      <c r="GPZ43"/>
      <c r="GQA43"/>
      <c r="GQB43"/>
      <c r="GQC43"/>
      <c r="GQD43"/>
      <c r="GQE43"/>
      <c r="GQF43"/>
      <c r="GQG43"/>
      <c r="GQH43"/>
      <c r="GQI43"/>
      <c r="GQJ43"/>
      <c r="GQK43"/>
      <c r="GQL43"/>
      <c r="GQM43"/>
      <c r="GQN43"/>
      <c r="GQO43"/>
      <c r="GQP43"/>
      <c r="GQQ43"/>
      <c r="GQR43"/>
      <c r="GQS43"/>
      <c r="GQT43"/>
      <c r="GQU43"/>
      <c r="GQV43"/>
      <c r="GQW43"/>
      <c r="GQX43"/>
      <c r="GQY43"/>
      <c r="GQZ43"/>
      <c r="GRA43"/>
      <c r="GRB43"/>
      <c r="GRC43"/>
      <c r="GRD43"/>
      <c r="GRE43"/>
      <c r="GRF43"/>
      <c r="GRG43"/>
      <c r="GRH43"/>
      <c r="GRI43"/>
      <c r="GRJ43"/>
      <c r="GRK43"/>
      <c r="GRL43"/>
      <c r="GRM43"/>
      <c r="GRN43"/>
      <c r="GRO43"/>
      <c r="GRP43"/>
      <c r="GRQ43"/>
      <c r="GRR43"/>
      <c r="GRS43"/>
      <c r="GRT43"/>
      <c r="GRU43"/>
      <c r="GRV43"/>
      <c r="GRW43"/>
      <c r="GRX43"/>
      <c r="GRY43"/>
      <c r="GRZ43"/>
      <c r="GSA43"/>
      <c r="GSB43"/>
      <c r="GSC43"/>
      <c r="GSD43"/>
      <c r="GSE43"/>
      <c r="GSF43"/>
      <c r="GSG43"/>
      <c r="GSH43"/>
      <c r="GSI43"/>
      <c r="GSJ43"/>
      <c r="GSK43"/>
      <c r="GSL43"/>
      <c r="GSM43"/>
      <c r="GSN43"/>
      <c r="GSO43"/>
      <c r="GSP43"/>
      <c r="GSQ43"/>
      <c r="GSR43"/>
      <c r="GSS43"/>
      <c r="GST43"/>
      <c r="GSU43"/>
      <c r="GSV43"/>
      <c r="GSW43"/>
      <c r="GSX43"/>
      <c r="GSY43"/>
      <c r="GSZ43"/>
      <c r="GTA43"/>
      <c r="GTB43"/>
      <c r="GTC43"/>
      <c r="GTD43"/>
      <c r="GTE43"/>
      <c r="GTF43"/>
      <c r="GTG43"/>
      <c r="GTH43"/>
      <c r="GTI43"/>
      <c r="GTJ43"/>
      <c r="GTK43"/>
      <c r="GTL43"/>
      <c r="GTM43"/>
      <c r="GTN43"/>
      <c r="GTO43"/>
      <c r="GTP43"/>
      <c r="GTQ43"/>
      <c r="GTR43"/>
      <c r="GTS43"/>
      <c r="GTT43"/>
      <c r="GTU43"/>
      <c r="GTV43"/>
      <c r="GTW43"/>
      <c r="GTX43"/>
      <c r="GTY43"/>
      <c r="GTZ43"/>
      <c r="GUA43"/>
      <c r="GUB43"/>
      <c r="GUC43"/>
      <c r="GUD43"/>
      <c r="GUE43"/>
      <c r="GUF43"/>
      <c r="GUG43"/>
      <c r="GUH43"/>
      <c r="GUI43"/>
      <c r="GUJ43"/>
      <c r="GUK43"/>
      <c r="GUL43"/>
      <c r="GUM43"/>
      <c r="GUN43"/>
      <c r="GUO43"/>
      <c r="GUP43"/>
      <c r="GUQ43"/>
      <c r="GUR43"/>
      <c r="GUS43"/>
      <c r="GUT43"/>
      <c r="GUU43"/>
      <c r="GUV43"/>
      <c r="GUW43"/>
      <c r="GUX43"/>
      <c r="GUY43"/>
      <c r="GUZ43"/>
      <c r="GVA43"/>
      <c r="GVB43"/>
      <c r="GVC43"/>
      <c r="GVD43"/>
      <c r="GVE43"/>
      <c r="GVF43"/>
      <c r="GVG43"/>
      <c r="GVH43"/>
      <c r="GVI43"/>
      <c r="GVJ43"/>
      <c r="GVK43"/>
      <c r="GVL43"/>
      <c r="GVM43"/>
      <c r="GVN43"/>
      <c r="GVO43"/>
      <c r="GVP43"/>
      <c r="GVQ43"/>
      <c r="GVR43"/>
      <c r="GVS43"/>
      <c r="GVT43"/>
      <c r="GVU43"/>
      <c r="GVV43"/>
      <c r="GVW43"/>
      <c r="GVX43"/>
      <c r="GVY43"/>
      <c r="GVZ43"/>
      <c r="GWA43"/>
      <c r="GWB43"/>
      <c r="GWC43"/>
      <c r="GWD43"/>
      <c r="GWE43"/>
      <c r="GWF43"/>
      <c r="GWG43"/>
      <c r="GWH43"/>
      <c r="GWI43"/>
      <c r="GWJ43"/>
      <c r="GWK43"/>
      <c r="GWL43"/>
      <c r="GWM43"/>
      <c r="GWN43"/>
      <c r="GWO43"/>
      <c r="GWP43"/>
      <c r="GWQ43"/>
      <c r="GWR43"/>
      <c r="GWS43"/>
      <c r="GWT43"/>
      <c r="GWU43"/>
      <c r="GWV43"/>
      <c r="GWW43"/>
      <c r="GWX43"/>
      <c r="GWY43"/>
      <c r="GWZ43"/>
      <c r="GXA43"/>
      <c r="GXB43"/>
      <c r="GXC43"/>
      <c r="GXD43"/>
      <c r="GXE43"/>
      <c r="GXF43"/>
      <c r="GXG43"/>
      <c r="GXH43"/>
      <c r="GXI43"/>
      <c r="GXJ43"/>
      <c r="GXK43"/>
      <c r="GXL43"/>
      <c r="GXM43"/>
      <c r="GXN43"/>
      <c r="GXO43"/>
      <c r="GXP43"/>
      <c r="GXQ43"/>
      <c r="GXR43"/>
      <c r="GXS43"/>
      <c r="GXT43"/>
      <c r="GXU43"/>
      <c r="GXV43"/>
      <c r="GXW43"/>
      <c r="GXX43"/>
      <c r="GXY43"/>
      <c r="GXZ43"/>
      <c r="GYA43"/>
      <c r="GYB43"/>
      <c r="GYC43"/>
      <c r="GYD43"/>
      <c r="GYE43"/>
      <c r="GYF43"/>
      <c r="GYG43"/>
      <c r="GYH43"/>
      <c r="GYI43"/>
      <c r="GYJ43"/>
      <c r="GYK43"/>
      <c r="GYL43"/>
      <c r="GYM43"/>
      <c r="GYN43"/>
      <c r="GYO43"/>
      <c r="GYP43"/>
      <c r="GYQ43"/>
      <c r="GYR43"/>
      <c r="GYS43"/>
      <c r="GYT43"/>
      <c r="GYU43"/>
      <c r="GYV43"/>
      <c r="GYW43"/>
      <c r="GYX43"/>
      <c r="GYY43"/>
      <c r="GYZ43"/>
      <c r="GZA43"/>
      <c r="GZB43"/>
      <c r="GZC43"/>
      <c r="GZD43"/>
      <c r="GZE43"/>
      <c r="GZF43"/>
      <c r="GZG43"/>
      <c r="GZH43"/>
      <c r="GZI43"/>
      <c r="GZJ43"/>
      <c r="GZK43"/>
      <c r="GZL43"/>
      <c r="GZM43"/>
      <c r="GZN43"/>
      <c r="GZO43"/>
      <c r="GZP43"/>
      <c r="GZQ43"/>
      <c r="GZR43"/>
      <c r="GZS43"/>
      <c r="GZT43"/>
      <c r="GZU43"/>
      <c r="GZV43"/>
      <c r="GZW43"/>
      <c r="GZX43"/>
      <c r="GZY43"/>
      <c r="GZZ43"/>
      <c r="HAA43"/>
      <c r="HAB43"/>
      <c r="HAC43"/>
      <c r="HAD43"/>
      <c r="HAE43"/>
      <c r="HAF43"/>
      <c r="HAG43"/>
      <c r="HAH43"/>
      <c r="HAI43"/>
      <c r="HAJ43"/>
      <c r="HAK43"/>
      <c r="HAL43"/>
      <c r="HAM43"/>
      <c r="HAN43"/>
      <c r="HAO43"/>
      <c r="HAP43"/>
      <c r="HAQ43"/>
      <c r="HAR43"/>
      <c r="HAS43"/>
      <c r="HAT43"/>
      <c r="HAU43"/>
      <c r="HAV43"/>
      <c r="HAW43"/>
      <c r="HAX43"/>
      <c r="HAY43"/>
      <c r="HAZ43"/>
      <c r="HBA43"/>
      <c r="HBB43"/>
      <c r="HBC43"/>
      <c r="HBD43"/>
      <c r="HBE43"/>
      <c r="HBF43"/>
      <c r="HBG43"/>
      <c r="HBH43"/>
      <c r="HBI43"/>
      <c r="HBJ43"/>
      <c r="HBK43"/>
      <c r="HBL43"/>
      <c r="HBM43"/>
      <c r="HBN43"/>
      <c r="HBO43"/>
      <c r="HBP43"/>
      <c r="HBQ43"/>
      <c r="HBR43"/>
      <c r="HBS43"/>
      <c r="HBT43"/>
      <c r="HBU43"/>
      <c r="HBV43"/>
      <c r="HBW43"/>
      <c r="HBX43"/>
      <c r="HBY43"/>
      <c r="HBZ43"/>
      <c r="HCA43"/>
      <c r="HCB43"/>
      <c r="HCC43"/>
      <c r="HCD43"/>
      <c r="HCE43"/>
      <c r="HCF43"/>
      <c r="HCG43"/>
      <c r="HCH43"/>
      <c r="HCI43"/>
      <c r="HCJ43"/>
      <c r="HCK43"/>
      <c r="HCL43"/>
      <c r="HCM43"/>
      <c r="HCN43"/>
      <c r="HCO43"/>
      <c r="HCP43"/>
      <c r="HCQ43"/>
      <c r="HCR43"/>
      <c r="HCS43"/>
      <c r="HCT43"/>
      <c r="HCU43"/>
      <c r="HCV43"/>
      <c r="HCW43"/>
      <c r="HCX43"/>
      <c r="HCY43"/>
      <c r="HCZ43"/>
      <c r="HDA43"/>
      <c r="HDB43"/>
      <c r="HDC43"/>
      <c r="HDD43"/>
      <c r="HDE43"/>
      <c r="HDF43"/>
      <c r="HDG43"/>
      <c r="HDH43"/>
      <c r="HDI43"/>
      <c r="HDJ43"/>
      <c r="HDK43"/>
      <c r="HDL43"/>
      <c r="HDM43"/>
      <c r="HDN43"/>
      <c r="HDO43"/>
      <c r="HDP43"/>
      <c r="HDQ43"/>
      <c r="HDR43"/>
      <c r="HDS43"/>
      <c r="HDT43"/>
      <c r="HDU43"/>
      <c r="HDV43"/>
      <c r="HDW43"/>
      <c r="HDX43"/>
      <c r="HDY43"/>
      <c r="HDZ43"/>
      <c r="HEA43"/>
      <c r="HEB43"/>
      <c r="HEC43"/>
      <c r="HED43"/>
      <c r="HEE43"/>
      <c r="HEF43"/>
      <c r="HEG43"/>
      <c r="HEH43"/>
      <c r="HEI43"/>
      <c r="HEJ43"/>
      <c r="HEK43"/>
      <c r="HEL43"/>
      <c r="HEM43"/>
      <c r="HEN43"/>
      <c r="HEO43"/>
      <c r="HEP43"/>
      <c r="HEQ43"/>
      <c r="HER43"/>
      <c r="HES43"/>
      <c r="HET43"/>
      <c r="HEU43"/>
      <c r="HEV43"/>
      <c r="HEW43"/>
      <c r="HEX43"/>
      <c r="HEY43"/>
      <c r="HEZ43"/>
      <c r="HFA43"/>
      <c r="HFB43"/>
      <c r="HFC43"/>
      <c r="HFD43"/>
      <c r="HFE43"/>
      <c r="HFF43"/>
      <c r="HFG43"/>
      <c r="HFH43"/>
      <c r="HFI43"/>
      <c r="HFJ43"/>
      <c r="HFK43"/>
      <c r="HFL43"/>
      <c r="HFM43"/>
      <c r="HFN43"/>
      <c r="HFO43"/>
      <c r="HFP43"/>
      <c r="HFQ43"/>
      <c r="HFR43"/>
      <c r="HFS43"/>
      <c r="HFT43"/>
      <c r="HFU43"/>
      <c r="HFV43"/>
      <c r="HFW43"/>
      <c r="HFX43"/>
      <c r="HFY43"/>
      <c r="HFZ43"/>
      <c r="HGA43"/>
      <c r="HGB43"/>
      <c r="HGC43"/>
      <c r="HGD43"/>
      <c r="HGE43"/>
      <c r="HGF43"/>
      <c r="HGG43"/>
      <c r="HGH43"/>
      <c r="HGI43"/>
      <c r="HGJ43"/>
      <c r="HGK43"/>
      <c r="HGL43"/>
      <c r="HGM43"/>
      <c r="HGN43"/>
      <c r="HGO43"/>
      <c r="HGP43"/>
      <c r="HGQ43"/>
      <c r="HGR43"/>
      <c r="HGS43"/>
      <c r="HGT43"/>
      <c r="HGU43"/>
      <c r="HGV43"/>
      <c r="HGW43"/>
      <c r="HGX43"/>
      <c r="HGY43"/>
      <c r="HGZ43"/>
      <c r="HHA43"/>
      <c r="HHB43"/>
      <c r="HHC43"/>
      <c r="HHD43"/>
      <c r="HHE43"/>
      <c r="HHF43"/>
      <c r="HHG43"/>
      <c r="HHH43"/>
      <c r="HHI43"/>
      <c r="HHJ43"/>
      <c r="HHK43"/>
      <c r="HHL43"/>
      <c r="HHM43"/>
      <c r="HHN43"/>
      <c r="HHO43"/>
      <c r="HHP43"/>
      <c r="HHQ43"/>
      <c r="HHR43"/>
      <c r="HHS43"/>
      <c r="HHT43"/>
      <c r="HHU43"/>
      <c r="HHV43"/>
      <c r="HHW43"/>
      <c r="HHX43"/>
      <c r="HHY43"/>
      <c r="HHZ43"/>
      <c r="HIA43"/>
      <c r="HIB43"/>
      <c r="HIC43"/>
      <c r="HID43"/>
      <c r="HIE43"/>
      <c r="HIF43"/>
      <c r="HIG43"/>
      <c r="HIH43"/>
      <c r="HII43"/>
      <c r="HIJ43"/>
      <c r="HIK43"/>
      <c r="HIL43"/>
      <c r="HIM43"/>
      <c r="HIN43"/>
      <c r="HIO43"/>
      <c r="HIP43"/>
      <c r="HIQ43"/>
      <c r="HIR43"/>
      <c r="HIS43"/>
      <c r="HIT43"/>
      <c r="HIU43"/>
      <c r="HIV43"/>
      <c r="HIW43"/>
      <c r="HIX43"/>
      <c r="HIY43"/>
      <c r="HIZ43"/>
      <c r="HJA43"/>
      <c r="HJB43"/>
      <c r="HJC43"/>
      <c r="HJD43"/>
      <c r="HJE43"/>
      <c r="HJF43"/>
      <c r="HJG43"/>
      <c r="HJH43"/>
      <c r="HJI43"/>
      <c r="HJJ43"/>
      <c r="HJK43"/>
      <c r="HJL43"/>
      <c r="HJM43"/>
      <c r="HJN43"/>
      <c r="HJO43"/>
      <c r="HJP43"/>
      <c r="HJQ43"/>
      <c r="HJR43"/>
      <c r="HJS43"/>
      <c r="HJT43"/>
    </row>
    <row r="44" spans="1:5688" x14ac:dyDescent="0.45">
      <c r="A44"/>
      <c r="B44"/>
      <c r="C44"/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  <c r="AMK44"/>
      <c r="AML44"/>
      <c r="AMM44"/>
      <c r="AMN44"/>
      <c r="AMO44"/>
      <c r="AMP44"/>
      <c r="AMQ44"/>
      <c r="AMR44"/>
      <c r="AMS44"/>
      <c r="AMT44"/>
      <c r="AMU44"/>
      <c r="AMV44"/>
      <c r="AMW44"/>
      <c r="AMX44"/>
      <c r="AMY44"/>
      <c r="AMZ44"/>
      <c r="ANA44"/>
      <c r="ANB44"/>
      <c r="ANC44"/>
      <c r="AND44"/>
      <c r="ANE44"/>
      <c r="ANF44"/>
      <c r="ANG44"/>
      <c r="ANH44"/>
      <c r="ANI44"/>
      <c r="ANJ44"/>
      <c r="ANK44"/>
      <c r="ANL44"/>
      <c r="ANM44"/>
      <c r="ANN44"/>
      <c r="ANO44"/>
      <c r="ANP44"/>
      <c r="ANQ44"/>
      <c r="ANR44"/>
      <c r="ANS44"/>
      <c r="ANT44"/>
      <c r="ANU44"/>
      <c r="ANV44"/>
      <c r="ANW44"/>
      <c r="ANX44"/>
      <c r="ANY44"/>
      <c r="ANZ44"/>
      <c r="AOA44"/>
      <c r="AOB44"/>
      <c r="AOC44"/>
      <c r="AOD44"/>
      <c r="AOE44"/>
      <c r="AOF44"/>
      <c r="AOG44"/>
      <c r="AOH44"/>
      <c r="AOI44"/>
      <c r="AOJ44"/>
      <c r="AOK44"/>
      <c r="AOL44"/>
      <c r="AOM44"/>
      <c r="AON44"/>
      <c r="AOO44"/>
      <c r="AOP44"/>
      <c r="AOQ44"/>
      <c r="AOR44"/>
      <c r="AOS44"/>
      <c r="AOT44"/>
      <c r="AOU44"/>
      <c r="AOV44"/>
      <c r="AOW44"/>
      <c r="AOX44"/>
      <c r="AOY44"/>
      <c r="AOZ44"/>
      <c r="APA44"/>
      <c r="APB44"/>
      <c r="APC44"/>
      <c r="APD44"/>
      <c r="APE44"/>
      <c r="APF44"/>
      <c r="APG44"/>
      <c r="APH44"/>
      <c r="API44"/>
      <c r="APJ44"/>
      <c r="APK44"/>
      <c r="APL44"/>
      <c r="APM44"/>
      <c r="APN44"/>
      <c r="APO44"/>
      <c r="APP44"/>
      <c r="APQ44"/>
      <c r="APR44"/>
      <c r="APS44"/>
      <c r="APT44"/>
      <c r="APU44"/>
      <c r="APV44"/>
      <c r="APW44"/>
      <c r="APX44"/>
      <c r="APY44"/>
      <c r="APZ44"/>
      <c r="AQA44"/>
      <c r="AQB44"/>
      <c r="AQC44"/>
      <c r="AQD44"/>
      <c r="AQE44"/>
      <c r="AQF44"/>
      <c r="AQG44"/>
      <c r="AQH44"/>
      <c r="AQI44"/>
      <c r="AQJ44"/>
      <c r="AQK44"/>
      <c r="AQL44"/>
      <c r="AQM44"/>
      <c r="AQN44"/>
      <c r="AQO44"/>
      <c r="AQP44"/>
      <c r="AQQ44"/>
      <c r="AQR44"/>
      <c r="AQS44"/>
      <c r="AQT44"/>
      <c r="AQU44"/>
      <c r="AQV44"/>
      <c r="AQW44"/>
      <c r="AQX44"/>
      <c r="AQY44"/>
      <c r="AQZ44"/>
      <c r="ARA44"/>
      <c r="ARB44"/>
      <c r="ARC44"/>
      <c r="ARD44"/>
      <c r="ARE44"/>
      <c r="ARF44"/>
      <c r="ARG44"/>
      <c r="ARH44"/>
      <c r="ARI44"/>
      <c r="ARJ44"/>
      <c r="ARK44"/>
      <c r="ARL44"/>
      <c r="ARM44"/>
      <c r="ARN44"/>
      <c r="ARO44"/>
      <c r="ARP44"/>
      <c r="ARQ44"/>
      <c r="ARR44"/>
      <c r="ARS44"/>
      <c r="ART44"/>
      <c r="ARU44"/>
      <c r="ARV44"/>
      <c r="ARW44"/>
      <c r="ARX44"/>
      <c r="ARY44"/>
      <c r="ARZ44"/>
      <c r="ASA44"/>
      <c r="ASB44"/>
      <c r="ASC44"/>
      <c r="ASD44"/>
      <c r="ASE44"/>
      <c r="ASF44"/>
      <c r="ASG44"/>
      <c r="ASH44"/>
      <c r="ASI44"/>
      <c r="ASJ44"/>
      <c r="ASK44"/>
      <c r="ASL44"/>
      <c r="ASM44"/>
      <c r="ASN44"/>
      <c r="ASO44"/>
      <c r="ASP44"/>
      <c r="ASQ44"/>
      <c r="ASR44"/>
      <c r="ASS44"/>
      <c r="AST44"/>
      <c r="ASU44"/>
      <c r="ASV44"/>
      <c r="ASW44"/>
      <c r="ASX44"/>
      <c r="ASY44"/>
      <c r="ASZ44"/>
      <c r="ATA44"/>
      <c r="ATB44"/>
      <c r="ATC44"/>
      <c r="ATD44"/>
      <c r="ATE44"/>
      <c r="ATF44"/>
      <c r="ATG44"/>
      <c r="ATH44"/>
      <c r="ATI44"/>
      <c r="ATJ44"/>
      <c r="ATK44"/>
      <c r="ATL44"/>
      <c r="ATM44"/>
      <c r="ATN44"/>
      <c r="ATO44"/>
      <c r="ATP44"/>
      <c r="ATQ44"/>
      <c r="ATR44"/>
      <c r="ATS44"/>
      <c r="ATT44"/>
      <c r="ATU44"/>
      <c r="ATV44"/>
      <c r="ATW44"/>
      <c r="ATX44"/>
      <c r="ATY44"/>
      <c r="ATZ44"/>
      <c r="AUA44"/>
      <c r="AUB44"/>
      <c r="AUC44"/>
      <c r="AUD44"/>
      <c r="AUE44"/>
      <c r="AUF44"/>
      <c r="AUG44"/>
      <c r="AUH44"/>
      <c r="AUI44"/>
      <c r="AUJ44"/>
      <c r="AUK44"/>
      <c r="AUL44"/>
      <c r="AUM44"/>
      <c r="AUN44"/>
      <c r="AUO44"/>
      <c r="AUP44"/>
      <c r="AUQ44"/>
      <c r="AUR44"/>
      <c r="AUS44"/>
      <c r="AUT44"/>
      <c r="AUU44"/>
      <c r="AUV44"/>
      <c r="AUW44"/>
      <c r="AUX44"/>
      <c r="AUY44"/>
      <c r="AUZ44"/>
      <c r="AVA44"/>
      <c r="AVB44"/>
      <c r="AVC44"/>
      <c r="AVD44"/>
      <c r="AVE44"/>
      <c r="AVF44"/>
      <c r="AVG44"/>
      <c r="AVH44"/>
      <c r="AVI44"/>
      <c r="AVJ44"/>
      <c r="AVK44"/>
      <c r="AVL44"/>
      <c r="AVM44"/>
      <c r="AVN44"/>
      <c r="AVO44"/>
      <c r="AVP44"/>
      <c r="AVQ44"/>
      <c r="AVR44"/>
      <c r="AVS44"/>
      <c r="AVT44"/>
      <c r="AVU44"/>
      <c r="AVV44"/>
      <c r="AVW44"/>
      <c r="AVX44"/>
      <c r="AVY44"/>
      <c r="AVZ44"/>
      <c r="AWA44"/>
      <c r="AWB44"/>
      <c r="AWC44"/>
      <c r="AWD44"/>
      <c r="AWE44"/>
      <c r="AWF44"/>
      <c r="AWG44"/>
      <c r="AWH44"/>
      <c r="AWI44"/>
      <c r="AWJ44"/>
      <c r="AWK44"/>
      <c r="AWL44"/>
      <c r="AWM44"/>
      <c r="AWN44"/>
      <c r="AWO44"/>
      <c r="AWP44"/>
      <c r="AWQ44"/>
      <c r="AWR44"/>
      <c r="AWS44"/>
      <c r="AWT44"/>
      <c r="AWU44"/>
      <c r="AWV44"/>
      <c r="AWW44"/>
      <c r="AWX44"/>
      <c r="AWY44"/>
      <c r="AWZ44"/>
      <c r="AXA44"/>
      <c r="AXB44"/>
      <c r="AXC44"/>
      <c r="AXD44"/>
      <c r="AXE44"/>
      <c r="AXF44"/>
      <c r="AXG44"/>
      <c r="AXH44"/>
      <c r="AXI44"/>
      <c r="AXJ44"/>
      <c r="AXK44"/>
      <c r="AXL44"/>
      <c r="AXM44"/>
      <c r="AXN44"/>
      <c r="AXO44"/>
      <c r="AXP44"/>
      <c r="AXQ44"/>
      <c r="AXR44"/>
      <c r="AXS44"/>
      <c r="AXT44"/>
      <c r="AXU44"/>
      <c r="AXV44"/>
      <c r="AXW44"/>
      <c r="AXX44"/>
      <c r="AXY44"/>
      <c r="AXZ44"/>
      <c r="AYA44"/>
      <c r="AYB44"/>
      <c r="AYC44"/>
      <c r="AYD44"/>
      <c r="AYE44"/>
      <c r="AYF44"/>
      <c r="AYG44"/>
      <c r="AYH44"/>
      <c r="AYI44"/>
      <c r="AYJ44"/>
      <c r="AYK44"/>
      <c r="AYL44"/>
      <c r="AYM44"/>
      <c r="AYN44"/>
      <c r="AYO44"/>
      <c r="AYP44"/>
      <c r="AYQ44"/>
      <c r="AYR44"/>
      <c r="AYS44"/>
      <c r="AYT44"/>
      <c r="AYU44"/>
      <c r="AYV44"/>
      <c r="AYW44"/>
      <c r="AYX44"/>
      <c r="AYY44"/>
      <c r="AYZ44"/>
      <c r="AZA44"/>
      <c r="AZB44"/>
      <c r="AZC44"/>
      <c r="AZD44"/>
      <c r="AZE44"/>
      <c r="AZF44"/>
      <c r="AZG44"/>
      <c r="AZH44"/>
      <c r="AZI44"/>
      <c r="AZJ44"/>
      <c r="AZK44"/>
      <c r="AZL44"/>
      <c r="AZM44"/>
      <c r="AZN44"/>
      <c r="AZO44"/>
      <c r="AZP44"/>
      <c r="AZQ44"/>
      <c r="AZR44"/>
      <c r="AZS44"/>
      <c r="AZT44"/>
      <c r="AZU44"/>
      <c r="AZV44"/>
      <c r="AZW44"/>
      <c r="AZX44"/>
      <c r="AZY44"/>
      <c r="AZZ44"/>
      <c r="BAA44"/>
      <c r="BAB44"/>
      <c r="BAC44"/>
      <c r="BAD44"/>
      <c r="BAE44"/>
      <c r="BAF44"/>
      <c r="BAG44"/>
      <c r="BAH44"/>
      <c r="BAI44"/>
      <c r="BAJ44"/>
      <c r="BAK44"/>
      <c r="BAL44"/>
      <c r="BAM44"/>
      <c r="BAN44"/>
      <c r="BAO44"/>
      <c r="BAP44"/>
      <c r="BAQ44"/>
      <c r="BAR44"/>
      <c r="BAS44"/>
      <c r="BAT44"/>
      <c r="BAU44"/>
      <c r="BAV44"/>
      <c r="BAW44"/>
      <c r="BAX44"/>
      <c r="BAY44"/>
      <c r="BAZ44"/>
      <c r="BBA44"/>
      <c r="BBB44"/>
      <c r="BBC44"/>
      <c r="BBD44"/>
      <c r="BBE44"/>
      <c r="BBF44"/>
      <c r="BBG44"/>
      <c r="BBH44"/>
      <c r="BBI44"/>
      <c r="BBJ44"/>
      <c r="BBK44"/>
      <c r="BBL44"/>
      <c r="BBM44"/>
      <c r="BBN44"/>
      <c r="BBO44"/>
      <c r="BBP44"/>
      <c r="BBQ44"/>
      <c r="BBR44"/>
      <c r="BBS44"/>
      <c r="BBT44"/>
      <c r="BBU44"/>
      <c r="BBV44"/>
      <c r="BBW44"/>
      <c r="BBX44"/>
      <c r="BBY44"/>
      <c r="BBZ44"/>
      <c r="BCA44"/>
      <c r="BCB44"/>
      <c r="BCC44"/>
      <c r="BCD44"/>
      <c r="BCE44"/>
      <c r="BCF44"/>
      <c r="BCG44"/>
      <c r="BCH44"/>
      <c r="BCI44"/>
      <c r="BCJ44"/>
      <c r="BCK44"/>
      <c r="BCL44"/>
      <c r="BCM44"/>
      <c r="BCN44"/>
      <c r="BCO44"/>
      <c r="BCP44"/>
      <c r="BCQ44"/>
      <c r="BCR44"/>
      <c r="BCS44"/>
      <c r="BCT44"/>
      <c r="BCU44"/>
      <c r="BCV44"/>
      <c r="BCW44"/>
      <c r="BCX44"/>
      <c r="BCY44"/>
      <c r="BCZ44"/>
      <c r="BDA44"/>
      <c r="BDB44"/>
      <c r="BDC44"/>
      <c r="BDD44"/>
      <c r="BDE44"/>
      <c r="BDF44"/>
      <c r="BDG44"/>
      <c r="BDH44"/>
      <c r="BDI44"/>
      <c r="BDJ44"/>
      <c r="BDK44"/>
      <c r="BDL44"/>
      <c r="BDM44"/>
      <c r="BDN44"/>
      <c r="BDO44"/>
      <c r="BDP44"/>
      <c r="BDQ44"/>
      <c r="BDR44"/>
      <c r="BDS44"/>
      <c r="BDT44"/>
      <c r="BDU44"/>
      <c r="BDV44"/>
      <c r="BDW44"/>
      <c r="BDX44"/>
      <c r="BDY44"/>
      <c r="BDZ44"/>
      <c r="BEA44"/>
      <c r="BEB44"/>
      <c r="BEC44"/>
      <c r="BED44"/>
      <c r="BEE44"/>
      <c r="BEF44"/>
      <c r="BEG44"/>
      <c r="BEH44"/>
      <c r="BEI44"/>
      <c r="BEJ44"/>
      <c r="BEK44"/>
      <c r="BEL44"/>
      <c r="BEM44"/>
      <c r="BEN44"/>
      <c r="BEO44"/>
      <c r="BEP44"/>
      <c r="BEQ44"/>
      <c r="BER44"/>
      <c r="BES44"/>
      <c r="BET44"/>
      <c r="BEU44"/>
      <c r="BEV44"/>
      <c r="BEW44"/>
      <c r="BEX44"/>
      <c r="BEY44"/>
      <c r="BEZ44"/>
      <c r="BFA44"/>
      <c r="BFB44"/>
      <c r="BFC44"/>
      <c r="BFD44"/>
      <c r="BFE44"/>
      <c r="BFF44"/>
      <c r="BFG44"/>
      <c r="BFH44"/>
      <c r="BFI44"/>
      <c r="BFJ44"/>
      <c r="BFK44"/>
      <c r="BFL44"/>
      <c r="BFM44"/>
      <c r="BFN44"/>
      <c r="BFO44"/>
      <c r="BFP44"/>
      <c r="BFQ44"/>
      <c r="BFR44"/>
      <c r="BFS44"/>
      <c r="BFT44"/>
      <c r="BFU44"/>
      <c r="BFV44"/>
      <c r="BFW44"/>
      <c r="BFX44"/>
      <c r="BFY44"/>
      <c r="BFZ44"/>
      <c r="BGA44"/>
      <c r="BGB44"/>
      <c r="BGC44"/>
      <c r="BGD44"/>
      <c r="BGE44"/>
      <c r="BGF44"/>
      <c r="BGG44"/>
      <c r="BGH44"/>
      <c r="BGI44"/>
      <c r="BGJ44"/>
      <c r="BGK44"/>
      <c r="BGL44"/>
      <c r="BGM44"/>
      <c r="BGN44"/>
      <c r="BGO44"/>
      <c r="BGP44"/>
      <c r="BGQ44"/>
      <c r="BGR44"/>
      <c r="BGS44"/>
      <c r="BGT44"/>
      <c r="BGU44"/>
      <c r="BGV44"/>
      <c r="BGW44"/>
      <c r="BGX44"/>
      <c r="BGY44"/>
      <c r="BGZ44"/>
      <c r="BHA44"/>
      <c r="BHB44"/>
      <c r="BHC44"/>
      <c r="BHD44"/>
      <c r="BHE44"/>
      <c r="BHF44"/>
      <c r="BHG44"/>
      <c r="BHH44"/>
      <c r="BHI44"/>
      <c r="BHJ44"/>
      <c r="BHK44"/>
      <c r="BHL44"/>
      <c r="BHM44"/>
      <c r="BHN44"/>
      <c r="BHO44"/>
      <c r="BHP44"/>
      <c r="BHQ44"/>
      <c r="BHR44"/>
      <c r="BHS44"/>
      <c r="BHT44"/>
      <c r="BHU44"/>
      <c r="BHV44"/>
      <c r="BHW44"/>
      <c r="BHX44"/>
      <c r="BHY44"/>
      <c r="BHZ44"/>
      <c r="BIA44"/>
      <c r="BIB44"/>
      <c r="BIC44"/>
      <c r="BID44"/>
      <c r="BIE44"/>
      <c r="BIF44"/>
      <c r="BIG44"/>
      <c r="BIH44"/>
      <c r="BII44"/>
      <c r="BIJ44"/>
      <c r="BIK44"/>
      <c r="BIL44"/>
      <c r="BIM44"/>
      <c r="BIN44"/>
      <c r="BIO44"/>
      <c r="BIP44"/>
      <c r="BIQ44"/>
      <c r="BIR44"/>
      <c r="BIS44"/>
      <c r="BIT44"/>
      <c r="BIU44"/>
      <c r="BIV44"/>
      <c r="BIW44"/>
      <c r="BIX44"/>
      <c r="BIY44"/>
      <c r="BIZ44"/>
      <c r="BJA44"/>
      <c r="BJB44"/>
      <c r="BJC44"/>
      <c r="BJD44"/>
      <c r="BJE44"/>
      <c r="BJF44"/>
      <c r="BJG44"/>
      <c r="BJH44"/>
      <c r="BJI44"/>
      <c r="BJJ44"/>
      <c r="BJK44"/>
      <c r="BJL44"/>
      <c r="BJM44"/>
      <c r="BJN44"/>
      <c r="BJO44"/>
      <c r="BJP44"/>
      <c r="BJQ44"/>
      <c r="BJR44"/>
      <c r="BJS44"/>
      <c r="BJT44"/>
      <c r="BJU44"/>
      <c r="BJV44"/>
      <c r="BJW44"/>
      <c r="BJX44"/>
      <c r="BJY44"/>
      <c r="BJZ44"/>
      <c r="BKA44"/>
      <c r="BKB44"/>
      <c r="BKC44"/>
      <c r="BKD44"/>
      <c r="BKE44"/>
      <c r="BKF44"/>
      <c r="BKG44"/>
      <c r="BKH44"/>
      <c r="BKI44"/>
      <c r="BKJ44"/>
      <c r="BKK44"/>
      <c r="BKL44"/>
      <c r="BKM44"/>
      <c r="BKN44"/>
      <c r="BKO44"/>
      <c r="BKP44"/>
      <c r="BKQ44"/>
      <c r="BKR44"/>
      <c r="BKS44"/>
      <c r="BKT44"/>
      <c r="BKU44"/>
      <c r="BKV44"/>
      <c r="BKW44"/>
      <c r="BKX44"/>
      <c r="BKY44"/>
      <c r="BKZ44"/>
      <c r="BLA44"/>
      <c r="BLB44"/>
      <c r="BLC44"/>
      <c r="BLD44"/>
      <c r="BLE44"/>
      <c r="BLF44"/>
      <c r="BLG44"/>
      <c r="BLH44"/>
      <c r="BLI44"/>
      <c r="BLJ44"/>
      <c r="BLK44"/>
      <c r="BLL44"/>
      <c r="BLM44"/>
      <c r="BLN44"/>
      <c r="BLO44"/>
      <c r="BLP44"/>
      <c r="BLQ44"/>
      <c r="BLR44"/>
      <c r="BLS44"/>
      <c r="BLT44"/>
      <c r="BLU44"/>
      <c r="BLV44"/>
      <c r="BLW44"/>
      <c r="BLX44"/>
      <c r="BLY44"/>
      <c r="BLZ44"/>
      <c r="BMA44"/>
      <c r="BMB44"/>
      <c r="BMC44"/>
      <c r="BMD44"/>
      <c r="BME44"/>
      <c r="BMF44"/>
      <c r="BMG44"/>
      <c r="BMH44"/>
      <c r="BMI44"/>
      <c r="BMJ44"/>
      <c r="BMK44"/>
      <c r="BML44"/>
      <c r="BMM44"/>
      <c r="BMN44"/>
      <c r="BMO44"/>
      <c r="BMP44"/>
      <c r="BMQ44"/>
      <c r="BMR44"/>
      <c r="BMS44"/>
      <c r="BMT44"/>
      <c r="BMU44"/>
      <c r="BMV44"/>
      <c r="BMW44"/>
      <c r="BMX44"/>
      <c r="BMY44"/>
      <c r="BMZ44"/>
      <c r="BNA44"/>
      <c r="BNB44"/>
      <c r="BNC44"/>
      <c r="BND44"/>
      <c r="BNE44"/>
      <c r="BNF44"/>
      <c r="BNG44"/>
      <c r="BNH44"/>
      <c r="BNI44"/>
      <c r="BNJ44"/>
      <c r="BNK44"/>
      <c r="BNL44"/>
      <c r="BNM44"/>
      <c r="BNN44"/>
      <c r="BNO44"/>
      <c r="BNP44"/>
      <c r="BNQ44"/>
      <c r="BNR44"/>
      <c r="BNS44"/>
      <c r="BNT44"/>
      <c r="BNU44"/>
      <c r="BNV44"/>
      <c r="BNW44"/>
      <c r="BNX44"/>
      <c r="BNY44"/>
      <c r="BNZ44"/>
      <c r="BOA44"/>
      <c r="BOB44"/>
      <c r="BOC44"/>
      <c r="BOD44"/>
      <c r="BOE44"/>
      <c r="BOF44"/>
      <c r="BOG44"/>
      <c r="BOH44"/>
      <c r="BOI44"/>
      <c r="BOJ44"/>
      <c r="BOK44"/>
      <c r="BOL44"/>
      <c r="BOM44"/>
      <c r="BON44"/>
      <c r="BOO44"/>
      <c r="BOP44"/>
      <c r="BOQ44"/>
      <c r="BOR44"/>
      <c r="BOS44"/>
      <c r="BOT44"/>
      <c r="BOU44"/>
      <c r="BOV44"/>
      <c r="BOW44"/>
      <c r="BOX44"/>
      <c r="BOY44"/>
      <c r="BOZ44"/>
      <c r="BPA44"/>
      <c r="BPB44"/>
      <c r="BPC44"/>
      <c r="BPD44"/>
      <c r="BPE44"/>
      <c r="BPF44"/>
      <c r="BPG44"/>
      <c r="BPH44"/>
      <c r="BPI44"/>
      <c r="BPJ44"/>
      <c r="BPK44"/>
      <c r="BPL44"/>
      <c r="BPM44"/>
      <c r="BPN44"/>
      <c r="BPO44"/>
      <c r="BPP44"/>
      <c r="BPQ44"/>
      <c r="BPR44"/>
      <c r="BPS44"/>
      <c r="BPT44"/>
      <c r="BPU44"/>
      <c r="BPV44"/>
      <c r="BPW44"/>
      <c r="BPX44"/>
      <c r="BPY44"/>
      <c r="BPZ44"/>
      <c r="BQA44"/>
      <c r="BQB44"/>
      <c r="BQC44"/>
      <c r="BQD44"/>
      <c r="BQE44"/>
      <c r="BQF44"/>
      <c r="BQG44"/>
      <c r="BQH44"/>
      <c r="BQI44"/>
      <c r="BQJ44"/>
      <c r="BQK44"/>
      <c r="BQL44"/>
      <c r="BQM44"/>
      <c r="BQN44"/>
      <c r="BQO44"/>
      <c r="BQP44"/>
      <c r="BQQ44"/>
      <c r="BQR44"/>
      <c r="BQS44"/>
      <c r="BQT44"/>
      <c r="BQU44"/>
      <c r="BQV44"/>
      <c r="BQW44"/>
      <c r="BQX44"/>
      <c r="BQY44"/>
      <c r="BQZ44"/>
      <c r="BRA44"/>
      <c r="BRB44"/>
      <c r="BRC44"/>
      <c r="BRD44"/>
      <c r="BRE44"/>
      <c r="BRF44"/>
      <c r="BRG44"/>
      <c r="BRH44"/>
      <c r="BRI44"/>
      <c r="BRJ44"/>
      <c r="BRK44"/>
      <c r="BRL44"/>
      <c r="BRM44"/>
      <c r="BRN44"/>
      <c r="BRO44"/>
      <c r="BRP44"/>
      <c r="BRQ44"/>
      <c r="BRR44"/>
      <c r="BRS44"/>
      <c r="BRT44"/>
      <c r="BRU44"/>
      <c r="BRV44"/>
      <c r="BRW44"/>
      <c r="BRX44"/>
      <c r="BRY44"/>
      <c r="BRZ44"/>
      <c r="BSA44"/>
      <c r="BSB44"/>
      <c r="BSC44"/>
      <c r="BSD44"/>
      <c r="BSE44"/>
      <c r="BSF44"/>
      <c r="BSG44"/>
      <c r="BSH44"/>
      <c r="BSI44"/>
      <c r="BSJ44"/>
      <c r="BSK44"/>
      <c r="BSL44"/>
      <c r="BSM44"/>
      <c r="BSN44"/>
      <c r="BSO44"/>
      <c r="BSP44"/>
      <c r="BSQ44"/>
      <c r="BSR44"/>
      <c r="BSS44"/>
      <c r="BST44"/>
      <c r="BSU44"/>
      <c r="BSV44"/>
      <c r="BSW44"/>
      <c r="BSX44"/>
      <c r="BSY44"/>
      <c r="BSZ44"/>
      <c r="BTA44"/>
      <c r="BTB44"/>
      <c r="BTC44"/>
      <c r="BTD44"/>
      <c r="BTE44"/>
      <c r="BTF44"/>
      <c r="BTG44"/>
      <c r="BTH44"/>
      <c r="BTI44"/>
      <c r="BTJ44"/>
      <c r="BTK44"/>
      <c r="BTL44"/>
      <c r="BTM44"/>
      <c r="BTN44"/>
      <c r="BTO44"/>
      <c r="BTP44"/>
      <c r="BTQ44"/>
      <c r="BTR44"/>
      <c r="BTS44"/>
      <c r="BTT44"/>
      <c r="BTU44"/>
      <c r="BTV44"/>
      <c r="BTW44"/>
      <c r="BTX44"/>
      <c r="BTY44"/>
      <c r="BTZ44"/>
      <c r="BUA44"/>
      <c r="BUB44"/>
      <c r="BUC44"/>
      <c r="BUD44"/>
      <c r="BUE44"/>
      <c r="BUF44"/>
      <c r="BUG44"/>
      <c r="BUH44"/>
      <c r="BUI44"/>
      <c r="BUJ44"/>
      <c r="BUK44"/>
      <c r="BUL44"/>
      <c r="BUM44"/>
      <c r="BUN44"/>
      <c r="BUO44"/>
      <c r="BUP44"/>
      <c r="BUQ44"/>
      <c r="BUR44"/>
      <c r="BUS44"/>
      <c r="BUT44"/>
      <c r="BUU44"/>
      <c r="BUV44"/>
      <c r="BUW44"/>
      <c r="BUX44"/>
      <c r="BUY44"/>
      <c r="BUZ44"/>
      <c r="BVA44"/>
      <c r="BVB44"/>
      <c r="BVC44"/>
      <c r="BVD44"/>
      <c r="BVE44"/>
      <c r="BVF44"/>
      <c r="BVG44"/>
      <c r="BVH44"/>
      <c r="BVI44"/>
      <c r="BVJ44"/>
      <c r="BVK44"/>
      <c r="BVL44"/>
      <c r="BVM44"/>
      <c r="BVN44"/>
      <c r="BVO44"/>
      <c r="BVP44"/>
      <c r="BVQ44"/>
      <c r="BVR44"/>
      <c r="BVS44"/>
      <c r="BVT44"/>
      <c r="BVU44"/>
      <c r="BVV44"/>
      <c r="BVW44"/>
      <c r="BVX44"/>
      <c r="BVY44"/>
      <c r="BVZ44"/>
      <c r="BWA44"/>
      <c r="BWB44"/>
      <c r="BWC44"/>
      <c r="BWD44"/>
      <c r="BWE44"/>
      <c r="BWF44"/>
      <c r="BWG44"/>
      <c r="BWH44"/>
      <c r="BWI44"/>
      <c r="BWJ44"/>
      <c r="BWK44"/>
      <c r="BWL44"/>
      <c r="BWM44"/>
      <c r="BWN44"/>
      <c r="BWO44"/>
      <c r="BWP44"/>
      <c r="BWQ44"/>
      <c r="BWR44"/>
      <c r="BWS44"/>
      <c r="BWT44"/>
      <c r="BWU44"/>
      <c r="BWV44"/>
      <c r="BWW44"/>
      <c r="BWX44"/>
      <c r="BWY44"/>
      <c r="BWZ44"/>
      <c r="BXA44"/>
      <c r="BXB44"/>
      <c r="BXC44"/>
      <c r="BXD44"/>
      <c r="BXE44"/>
      <c r="BXF44"/>
      <c r="BXG44"/>
      <c r="BXH44"/>
      <c r="BXI44"/>
      <c r="BXJ44"/>
      <c r="BXK44"/>
      <c r="BXL44"/>
      <c r="BXM44"/>
      <c r="BXN44"/>
      <c r="BXO44"/>
      <c r="BXP44"/>
      <c r="BXQ44"/>
      <c r="BXR44"/>
      <c r="BXS44"/>
      <c r="BXT44"/>
      <c r="BXU44"/>
      <c r="BXV44"/>
      <c r="BXW44"/>
      <c r="BXX44"/>
      <c r="BXY44"/>
      <c r="BXZ44"/>
      <c r="BYA44"/>
      <c r="BYB44"/>
      <c r="BYC44"/>
      <c r="BYD44"/>
      <c r="BYE44"/>
      <c r="BYF44"/>
      <c r="BYG44"/>
      <c r="BYH44"/>
      <c r="BYI44"/>
      <c r="BYJ44"/>
      <c r="BYK44"/>
      <c r="BYL44"/>
      <c r="BYM44"/>
      <c r="BYN44"/>
      <c r="BYO44"/>
      <c r="BYP44"/>
      <c r="BYQ44"/>
      <c r="BYR44"/>
      <c r="BYS44"/>
      <c r="BYT44"/>
      <c r="BYU44"/>
      <c r="BYV44"/>
      <c r="BYW44"/>
      <c r="BYX44"/>
      <c r="BYY44"/>
      <c r="BYZ44"/>
      <c r="BZA44"/>
      <c r="BZB44"/>
      <c r="BZC44"/>
      <c r="BZD44"/>
      <c r="BZE44"/>
      <c r="BZF44"/>
      <c r="BZG44"/>
      <c r="BZH44"/>
      <c r="BZI44"/>
      <c r="BZJ44"/>
      <c r="BZK44"/>
      <c r="BZL44"/>
      <c r="BZM44"/>
      <c r="BZN44"/>
      <c r="BZO44"/>
      <c r="BZP44"/>
      <c r="BZQ44"/>
      <c r="BZR44"/>
      <c r="BZS44"/>
      <c r="BZT44"/>
      <c r="BZU44"/>
      <c r="BZV44"/>
      <c r="BZW44"/>
      <c r="BZX44"/>
      <c r="BZY44"/>
      <c r="BZZ44"/>
      <c r="CAA44"/>
      <c r="CAB44"/>
      <c r="CAC44"/>
      <c r="CAD44"/>
      <c r="CAE44"/>
      <c r="CAF44"/>
      <c r="CAG44"/>
      <c r="CAH44"/>
      <c r="CAI44"/>
      <c r="CAJ44"/>
      <c r="CAK44"/>
      <c r="CAL44"/>
      <c r="CAM44"/>
      <c r="CAN44"/>
      <c r="CAO44"/>
      <c r="CAP44"/>
      <c r="CAQ44"/>
      <c r="CAR44"/>
      <c r="CAS44"/>
      <c r="CAT44"/>
      <c r="CAU44"/>
      <c r="CAV44"/>
      <c r="CAW44"/>
      <c r="CAX44"/>
      <c r="CAY44"/>
      <c r="CAZ44"/>
      <c r="CBA44"/>
      <c r="CBB44"/>
      <c r="CBC44"/>
      <c r="CBD44"/>
      <c r="CBE44"/>
      <c r="CBF44"/>
      <c r="CBG44"/>
      <c r="CBH44"/>
      <c r="CBI44"/>
      <c r="CBJ44"/>
      <c r="CBK44"/>
      <c r="CBL44"/>
      <c r="CBM44"/>
      <c r="CBN44"/>
      <c r="CBO44"/>
      <c r="CBP44"/>
      <c r="CBQ44"/>
      <c r="CBR44"/>
      <c r="CBS44"/>
      <c r="CBT44"/>
      <c r="CBU44"/>
      <c r="CBV44"/>
      <c r="CBW44"/>
      <c r="CBX44"/>
      <c r="CBY44"/>
      <c r="CBZ44"/>
      <c r="CCA44"/>
      <c r="CCB44"/>
      <c r="CCC44"/>
      <c r="CCD44"/>
      <c r="CCE44"/>
      <c r="CCF44"/>
      <c r="CCG44"/>
      <c r="CCH44"/>
      <c r="CCI44"/>
      <c r="CCJ44"/>
      <c r="CCK44"/>
      <c r="CCL44"/>
      <c r="CCM44"/>
      <c r="CCN44"/>
      <c r="CCO44"/>
      <c r="CCP44"/>
      <c r="CCQ44"/>
      <c r="CCR44"/>
      <c r="CCS44"/>
      <c r="CCT44"/>
      <c r="CCU44"/>
      <c r="CCV44"/>
      <c r="CCW44"/>
      <c r="CCX44"/>
      <c r="CCY44"/>
      <c r="CCZ44"/>
      <c r="CDA44"/>
      <c r="CDB44"/>
      <c r="CDC44"/>
      <c r="CDD44"/>
      <c r="CDE44"/>
      <c r="CDF44"/>
      <c r="CDG44"/>
      <c r="CDH44"/>
      <c r="CDI44"/>
      <c r="CDJ44"/>
      <c r="CDK44"/>
      <c r="CDL44"/>
      <c r="CDM44"/>
      <c r="CDN44"/>
      <c r="CDO44"/>
      <c r="CDP44"/>
      <c r="CDQ44"/>
      <c r="CDR44"/>
      <c r="CDS44"/>
      <c r="CDT44"/>
      <c r="CDU44"/>
      <c r="CDV44"/>
      <c r="CDW44"/>
      <c r="CDX44"/>
      <c r="CDY44"/>
      <c r="CDZ44"/>
      <c r="CEA44"/>
      <c r="CEB44"/>
      <c r="CEC44"/>
      <c r="CED44"/>
      <c r="CEE44"/>
      <c r="CEF44"/>
      <c r="CEG44"/>
      <c r="CEH44"/>
      <c r="CEI44"/>
      <c r="CEJ44"/>
      <c r="CEK44"/>
      <c r="CEL44"/>
      <c r="CEM44"/>
      <c r="CEN44"/>
      <c r="CEO44"/>
      <c r="CEP44"/>
      <c r="CEQ44"/>
      <c r="CER44"/>
      <c r="CES44"/>
      <c r="CET44"/>
      <c r="CEU44"/>
      <c r="CEV44"/>
      <c r="CEW44"/>
      <c r="CEX44"/>
      <c r="CEY44"/>
      <c r="CEZ44"/>
      <c r="CFA44"/>
      <c r="CFB44"/>
      <c r="CFC44"/>
      <c r="CFD44"/>
      <c r="CFE44"/>
      <c r="CFF44"/>
      <c r="CFG44"/>
      <c r="CFH44"/>
      <c r="CFI44"/>
      <c r="CFJ44"/>
      <c r="CFK44"/>
      <c r="CFL44"/>
      <c r="CFM44"/>
      <c r="CFN44"/>
      <c r="CFO44"/>
      <c r="CFP44"/>
      <c r="CFQ44"/>
      <c r="CFR44"/>
      <c r="CFS44"/>
      <c r="CFT44"/>
      <c r="CFU44"/>
      <c r="CFV44"/>
      <c r="CFW44"/>
      <c r="CFX44"/>
      <c r="CFY44"/>
      <c r="CFZ44"/>
      <c r="CGA44"/>
      <c r="CGB44"/>
      <c r="CGC44"/>
      <c r="CGD44"/>
      <c r="CGE44"/>
      <c r="CGF44"/>
      <c r="CGG44"/>
      <c r="CGH44"/>
      <c r="CGI44"/>
      <c r="CGJ44"/>
      <c r="CGK44"/>
      <c r="CGL44"/>
      <c r="CGM44"/>
      <c r="CGN44"/>
      <c r="CGO44"/>
      <c r="CGP44"/>
      <c r="CGQ44"/>
      <c r="CGR44"/>
      <c r="CGS44"/>
      <c r="CGT44"/>
      <c r="CGU44"/>
      <c r="CGV44"/>
      <c r="CGW44"/>
      <c r="CGX44"/>
      <c r="CGY44"/>
      <c r="CGZ44"/>
      <c r="CHA44"/>
      <c r="CHB44"/>
      <c r="CHC44"/>
      <c r="CHD44"/>
      <c r="CHE44"/>
      <c r="CHF44"/>
      <c r="CHG44"/>
      <c r="CHH44"/>
      <c r="CHI44"/>
      <c r="CHJ44"/>
      <c r="CHK44"/>
      <c r="CHL44"/>
      <c r="CHM44"/>
      <c r="CHN44"/>
      <c r="CHO44"/>
      <c r="CHP44"/>
      <c r="CHQ44"/>
      <c r="CHR44"/>
      <c r="CHS44"/>
      <c r="CHT44"/>
      <c r="CHU44"/>
      <c r="CHV44"/>
      <c r="CHW44"/>
      <c r="CHX44"/>
      <c r="CHY44"/>
      <c r="CHZ44"/>
      <c r="CIA44"/>
      <c r="CIB44"/>
      <c r="CIC44"/>
      <c r="CID44"/>
      <c r="CIE44"/>
      <c r="CIF44"/>
      <c r="CIG44"/>
      <c r="CIH44"/>
      <c r="CII44"/>
      <c r="CIJ44"/>
      <c r="CIK44"/>
      <c r="CIL44"/>
      <c r="CIM44"/>
      <c r="CIN44"/>
      <c r="CIO44"/>
      <c r="CIP44"/>
      <c r="CIQ44"/>
      <c r="CIR44"/>
      <c r="CIS44"/>
      <c r="CIT44"/>
      <c r="CIU44"/>
      <c r="CIV44"/>
      <c r="CIW44"/>
      <c r="CIX44"/>
      <c r="CIY44"/>
      <c r="CIZ44"/>
      <c r="CJA44"/>
      <c r="CJB44"/>
      <c r="CJC44"/>
      <c r="CJD44"/>
      <c r="CJE44"/>
      <c r="CJF44"/>
      <c r="CJG44"/>
      <c r="CJH44"/>
      <c r="CJI44"/>
      <c r="CJJ44"/>
      <c r="CJK44"/>
      <c r="CJL44"/>
      <c r="CJM44"/>
      <c r="CJN44"/>
      <c r="CJO44"/>
      <c r="CJP44"/>
      <c r="CJQ44"/>
      <c r="CJR44"/>
      <c r="CJS44"/>
      <c r="CJT44"/>
      <c r="CJU44"/>
      <c r="CJV44"/>
      <c r="CJW44"/>
      <c r="CJX44"/>
      <c r="CJY44"/>
      <c r="CJZ44"/>
      <c r="CKA44"/>
      <c r="CKB44"/>
      <c r="CKC44"/>
      <c r="CKD44"/>
      <c r="CKE44"/>
      <c r="CKF44"/>
      <c r="CKG44"/>
      <c r="CKH44"/>
      <c r="CKI44"/>
      <c r="CKJ44"/>
      <c r="CKK44"/>
      <c r="CKL44"/>
      <c r="CKM44"/>
      <c r="CKN44"/>
      <c r="CKO44"/>
      <c r="CKP44"/>
      <c r="CKQ44"/>
      <c r="CKR44"/>
      <c r="CKS44"/>
      <c r="CKT44"/>
      <c r="CKU44"/>
      <c r="CKV44"/>
      <c r="CKW44"/>
      <c r="CKX44"/>
      <c r="CKY44"/>
      <c r="CKZ44"/>
      <c r="CLA44"/>
      <c r="CLB44"/>
      <c r="CLC44"/>
      <c r="CLD44"/>
      <c r="CLE44"/>
      <c r="CLF44"/>
      <c r="CLG44"/>
      <c r="CLH44"/>
      <c r="CLI44"/>
      <c r="CLJ44"/>
      <c r="CLK44"/>
      <c r="CLL44"/>
      <c r="CLM44"/>
      <c r="CLN44"/>
      <c r="CLO44"/>
      <c r="CLP44"/>
      <c r="CLQ44"/>
      <c r="CLR44"/>
      <c r="CLS44"/>
      <c r="CLT44"/>
      <c r="CLU44"/>
      <c r="CLV44"/>
      <c r="CLW44"/>
      <c r="CLX44"/>
      <c r="CLY44"/>
      <c r="CLZ44"/>
      <c r="CMA44"/>
      <c r="CMB44"/>
      <c r="CMC44"/>
      <c r="CMD44"/>
      <c r="CME44"/>
      <c r="CMF44"/>
      <c r="CMG44"/>
      <c r="CMH44"/>
      <c r="CMI44"/>
      <c r="CMJ44"/>
      <c r="CMK44"/>
      <c r="CML44"/>
      <c r="CMM44"/>
      <c r="CMN44"/>
      <c r="CMO44"/>
      <c r="CMP44"/>
      <c r="CMQ44"/>
      <c r="CMR44"/>
      <c r="CMS44"/>
      <c r="CMT44"/>
      <c r="CMU44"/>
      <c r="CMV44"/>
      <c r="CMW44"/>
      <c r="CMX44"/>
      <c r="CMY44"/>
      <c r="CMZ44"/>
      <c r="CNA44"/>
      <c r="CNB44"/>
      <c r="CNC44"/>
      <c r="CND44"/>
      <c r="CNE44"/>
      <c r="CNF44"/>
      <c r="CNG44"/>
      <c r="CNH44"/>
      <c r="CNI44"/>
      <c r="CNJ44"/>
      <c r="CNK44"/>
      <c r="CNL44"/>
      <c r="CNM44"/>
      <c r="CNN44"/>
      <c r="CNO44"/>
      <c r="CNP44"/>
      <c r="CNQ44"/>
      <c r="CNR44"/>
      <c r="CNS44"/>
      <c r="CNT44"/>
      <c r="CNU44"/>
      <c r="CNV44"/>
      <c r="CNW44"/>
      <c r="CNX44"/>
      <c r="CNY44"/>
      <c r="CNZ44"/>
      <c r="COA44"/>
      <c r="COB44"/>
      <c r="COC44"/>
      <c r="COD44"/>
      <c r="COE44"/>
      <c r="COF44"/>
      <c r="COG44"/>
      <c r="COH44"/>
      <c r="COI44"/>
      <c r="COJ44"/>
      <c r="COK44"/>
      <c r="COL44"/>
      <c r="COM44"/>
      <c r="CON44"/>
      <c r="COO44"/>
      <c r="COP44"/>
      <c r="COQ44"/>
      <c r="COR44"/>
      <c r="COS44"/>
      <c r="COT44"/>
      <c r="COU44"/>
      <c r="COV44"/>
      <c r="COW44"/>
      <c r="COX44"/>
      <c r="COY44"/>
      <c r="COZ44"/>
      <c r="CPA44"/>
      <c r="CPB44"/>
      <c r="CPC44"/>
      <c r="CPD44"/>
      <c r="CPE44"/>
      <c r="CPF44"/>
      <c r="CPG44"/>
      <c r="CPH44"/>
      <c r="CPI44"/>
      <c r="CPJ44"/>
      <c r="CPK44"/>
      <c r="CPL44"/>
      <c r="CPM44"/>
      <c r="CPN44"/>
      <c r="CPO44"/>
      <c r="CPP44"/>
      <c r="CPQ44"/>
      <c r="CPR44"/>
      <c r="CPS44"/>
      <c r="CPT44"/>
      <c r="CPU44"/>
      <c r="CPV44"/>
      <c r="CPW44"/>
      <c r="CPX44"/>
      <c r="CPY44"/>
      <c r="CPZ44"/>
      <c r="CQA44"/>
      <c r="CQB44"/>
      <c r="CQC44"/>
      <c r="CQD44"/>
      <c r="CQE44"/>
      <c r="CQF44"/>
      <c r="CQG44"/>
      <c r="CQH44"/>
      <c r="CQI44"/>
      <c r="CQJ44"/>
      <c r="CQK44"/>
      <c r="CQL44"/>
      <c r="CQM44"/>
      <c r="CQN44"/>
      <c r="CQO44"/>
      <c r="CQP44"/>
      <c r="CQQ44"/>
      <c r="CQR44"/>
      <c r="CQS44"/>
      <c r="CQT44"/>
      <c r="CQU44"/>
      <c r="CQV44"/>
      <c r="CQW44"/>
      <c r="CQX44"/>
      <c r="CQY44"/>
      <c r="CQZ44"/>
      <c r="CRA44"/>
      <c r="CRB44"/>
      <c r="CRC44"/>
      <c r="CRD44"/>
      <c r="CRE44"/>
      <c r="CRF44"/>
      <c r="CRG44"/>
      <c r="CRH44"/>
      <c r="CRI44"/>
      <c r="CRJ44"/>
      <c r="CRK44"/>
      <c r="CRL44"/>
      <c r="CRM44"/>
      <c r="CRN44"/>
      <c r="CRO44"/>
      <c r="CRP44"/>
      <c r="CRQ44"/>
      <c r="CRR44"/>
      <c r="CRS44"/>
      <c r="CRT44"/>
      <c r="CRU44"/>
      <c r="CRV44"/>
      <c r="CRW44"/>
      <c r="CRX44"/>
      <c r="CRY44"/>
      <c r="CRZ44"/>
      <c r="CSA44"/>
      <c r="CSB44"/>
      <c r="CSC44"/>
      <c r="CSD44"/>
      <c r="CSE44"/>
      <c r="CSF44"/>
      <c r="CSG44"/>
      <c r="CSH44"/>
      <c r="CSI44"/>
      <c r="CSJ44"/>
      <c r="CSK44"/>
      <c r="CSL44"/>
      <c r="CSM44"/>
      <c r="CSN44"/>
      <c r="CSO44"/>
      <c r="CSP44"/>
      <c r="CSQ44"/>
      <c r="CSR44"/>
      <c r="CSS44"/>
      <c r="CST44"/>
      <c r="CSU44"/>
      <c r="CSV44"/>
      <c r="CSW44"/>
      <c r="CSX44"/>
      <c r="CSY44"/>
      <c r="CSZ44"/>
      <c r="CTA44"/>
      <c r="CTB44"/>
      <c r="CTC44"/>
      <c r="CTD44"/>
      <c r="CTE44"/>
      <c r="CTF44"/>
      <c r="CTG44"/>
      <c r="CTH44"/>
      <c r="CTI44"/>
      <c r="CTJ44"/>
      <c r="CTK44"/>
      <c r="CTL44"/>
      <c r="CTM44"/>
      <c r="CTN44"/>
      <c r="CTO44"/>
      <c r="CTP44"/>
      <c r="CTQ44"/>
      <c r="CTR44"/>
      <c r="CTS44"/>
      <c r="CTT44"/>
      <c r="CTU44"/>
      <c r="CTV44"/>
      <c r="CTW44"/>
      <c r="CTX44"/>
      <c r="CTY44"/>
      <c r="CTZ44"/>
      <c r="CUA44"/>
      <c r="CUB44"/>
      <c r="CUC44"/>
      <c r="CUD44"/>
      <c r="CUE44"/>
      <c r="CUF44"/>
      <c r="CUG44"/>
      <c r="CUH44"/>
      <c r="CUI44"/>
      <c r="CUJ44"/>
      <c r="CUK44"/>
      <c r="CUL44"/>
      <c r="CUM44"/>
      <c r="CUN44"/>
      <c r="CUO44"/>
      <c r="CUP44"/>
      <c r="CUQ44"/>
      <c r="CUR44"/>
      <c r="CUS44"/>
      <c r="CUT44"/>
      <c r="CUU44"/>
      <c r="CUV44"/>
      <c r="CUW44"/>
      <c r="CUX44"/>
      <c r="CUY44"/>
      <c r="CUZ44"/>
      <c r="CVA44"/>
      <c r="CVB44"/>
      <c r="CVC44"/>
      <c r="CVD44"/>
      <c r="CVE44"/>
      <c r="CVF44"/>
      <c r="CVG44"/>
      <c r="CVH44"/>
      <c r="CVI44"/>
      <c r="CVJ44"/>
      <c r="CVK44"/>
      <c r="CVL44"/>
      <c r="CVM44"/>
      <c r="CVN44"/>
      <c r="CVO44"/>
      <c r="CVP44"/>
      <c r="CVQ44"/>
      <c r="CVR44"/>
      <c r="CVS44"/>
      <c r="CVT44"/>
      <c r="CVU44"/>
      <c r="CVV44"/>
      <c r="CVW44"/>
      <c r="CVX44"/>
      <c r="CVY44"/>
      <c r="CVZ44"/>
      <c r="CWA44"/>
      <c r="CWB44"/>
      <c r="CWC44"/>
      <c r="CWD44"/>
      <c r="CWE44"/>
      <c r="CWF44"/>
      <c r="CWG44"/>
      <c r="CWH44"/>
      <c r="CWI44"/>
      <c r="CWJ44"/>
      <c r="CWK44"/>
      <c r="CWL44"/>
      <c r="CWM44"/>
      <c r="CWN44"/>
      <c r="CWO44"/>
      <c r="CWP44"/>
      <c r="CWQ44"/>
      <c r="CWR44"/>
      <c r="CWS44"/>
      <c r="CWT44"/>
      <c r="CWU44"/>
      <c r="CWV44"/>
      <c r="CWW44"/>
      <c r="CWX44"/>
      <c r="CWY44"/>
      <c r="CWZ44"/>
      <c r="CXA44"/>
      <c r="CXB44"/>
      <c r="CXC44"/>
      <c r="CXD44"/>
      <c r="CXE44"/>
      <c r="CXF44"/>
      <c r="CXG44"/>
      <c r="CXH44"/>
      <c r="CXI44"/>
      <c r="CXJ44"/>
      <c r="CXK44"/>
      <c r="CXL44"/>
      <c r="CXM44"/>
      <c r="CXN44"/>
      <c r="CXO44"/>
      <c r="CXP44"/>
      <c r="CXQ44"/>
      <c r="CXR44"/>
      <c r="CXS44"/>
      <c r="CXT44"/>
      <c r="CXU44"/>
      <c r="CXV44"/>
      <c r="CXW44"/>
      <c r="CXX44"/>
      <c r="CXY44"/>
      <c r="CXZ44"/>
      <c r="CYA44"/>
      <c r="CYB44"/>
      <c r="CYC44"/>
      <c r="CYD44"/>
      <c r="CYE44"/>
      <c r="CYF44"/>
      <c r="CYG44"/>
      <c r="CYH44"/>
      <c r="CYI44"/>
      <c r="CYJ44"/>
      <c r="CYK44"/>
      <c r="CYL44"/>
      <c r="CYM44"/>
      <c r="CYN44"/>
      <c r="CYO44"/>
      <c r="CYP44"/>
      <c r="CYQ44"/>
      <c r="CYR44"/>
      <c r="CYS44"/>
      <c r="CYT44"/>
      <c r="CYU44"/>
      <c r="CYV44"/>
      <c r="CYW44"/>
      <c r="CYX44"/>
      <c r="CYY44"/>
      <c r="CYZ44"/>
      <c r="CZA44"/>
      <c r="CZB44"/>
      <c r="CZC44"/>
      <c r="CZD44"/>
      <c r="CZE44"/>
      <c r="CZF44"/>
      <c r="CZG44"/>
      <c r="CZH44"/>
      <c r="CZI44"/>
      <c r="CZJ44"/>
      <c r="CZK44"/>
      <c r="CZL44"/>
      <c r="CZM44"/>
      <c r="CZN44"/>
      <c r="CZO44"/>
      <c r="CZP44"/>
      <c r="CZQ44"/>
      <c r="CZR44"/>
      <c r="CZS44"/>
      <c r="CZT44"/>
      <c r="CZU44"/>
      <c r="CZV44"/>
      <c r="CZW44"/>
      <c r="CZX44"/>
      <c r="CZY44"/>
      <c r="CZZ44"/>
      <c r="DAA44"/>
      <c r="DAB44"/>
      <c r="DAC44"/>
      <c r="DAD44"/>
      <c r="DAE44"/>
      <c r="DAF44"/>
      <c r="DAG44"/>
      <c r="DAH44"/>
      <c r="DAI44"/>
      <c r="DAJ44"/>
      <c r="DAK44"/>
      <c r="DAL44"/>
      <c r="DAM44"/>
      <c r="DAN44"/>
      <c r="DAO44"/>
      <c r="DAP44"/>
      <c r="DAQ44"/>
      <c r="DAR44"/>
      <c r="DAS44"/>
      <c r="DAT44"/>
      <c r="DAU44"/>
      <c r="DAV44"/>
      <c r="DAW44"/>
      <c r="DAX44"/>
      <c r="DAY44"/>
      <c r="DAZ44"/>
      <c r="DBA44"/>
      <c r="DBB44"/>
      <c r="DBC44"/>
      <c r="DBD44"/>
      <c r="DBE44"/>
      <c r="DBF44"/>
      <c r="DBG44"/>
      <c r="DBH44"/>
      <c r="DBI44"/>
      <c r="DBJ44"/>
      <c r="DBK44"/>
      <c r="DBL44"/>
      <c r="DBM44"/>
      <c r="DBN44"/>
      <c r="DBO44"/>
      <c r="DBP44"/>
      <c r="DBQ44"/>
      <c r="DBR44"/>
      <c r="DBS44"/>
      <c r="DBT44"/>
      <c r="DBU44"/>
      <c r="DBV44"/>
      <c r="DBW44"/>
      <c r="DBX44"/>
      <c r="DBY44"/>
      <c r="DBZ44"/>
      <c r="DCA44"/>
      <c r="DCB44"/>
      <c r="DCC44"/>
      <c r="DCD44"/>
      <c r="DCE44"/>
      <c r="DCF44"/>
      <c r="DCG44"/>
      <c r="DCH44"/>
      <c r="DCI44"/>
      <c r="DCJ44"/>
      <c r="DCK44"/>
      <c r="DCL44"/>
      <c r="DCM44"/>
      <c r="DCN44"/>
      <c r="DCO44"/>
      <c r="DCP44"/>
      <c r="DCQ44"/>
      <c r="DCR44"/>
      <c r="DCS44"/>
      <c r="DCT44"/>
      <c r="DCU44"/>
      <c r="DCV44"/>
      <c r="DCW44"/>
      <c r="DCX44"/>
      <c r="DCY44"/>
      <c r="DCZ44"/>
      <c r="DDA44"/>
      <c r="DDB44"/>
      <c r="DDC44"/>
      <c r="DDD44"/>
      <c r="DDE44"/>
      <c r="DDF44"/>
      <c r="DDG44"/>
      <c r="DDH44"/>
      <c r="DDI44"/>
      <c r="DDJ44"/>
      <c r="DDK44"/>
      <c r="DDL44"/>
      <c r="DDM44"/>
      <c r="DDN44"/>
      <c r="DDO44"/>
      <c r="DDP44"/>
      <c r="DDQ44"/>
      <c r="DDR44"/>
      <c r="DDS44"/>
      <c r="DDT44"/>
      <c r="DDU44"/>
      <c r="DDV44"/>
      <c r="DDW44"/>
      <c r="DDX44"/>
      <c r="DDY44"/>
      <c r="DDZ44"/>
      <c r="DEA44"/>
      <c r="DEB44"/>
      <c r="DEC44"/>
      <c r="DED44"/>
      <c r="DEE44"/>
      <c r="DEF44"/>
      <c r="DEG44"/>
      <c r="DEH44"/>
      <c r="DEI44"/>
      <c r="DEJ44"/>
      <c r="DEK44"/>
      <c r="DEL44"/>
      <c r="DEM44"/>
      <c r="DEN44"/>
      <c r="DEO44"/>
      <c r="DEP44"/>
      <c r="DEQ44"/>
      <c r="DER44"/>
      <c r="DES44"/>
      <c r="DET44"/>
      <c r="DEU44"/>
      <c r="DEV44"/>
      <c r="DEW44"/>
      <c r="DEX44"/>
      <c r="DEY44"/>
      <c r="DEZ44"/>
      <c r="DFA44"/>
      <c r="DFB44"/>
      <c r="DFC44"/>
      <c r="DFD44"/>
      <c r="DFE44"/>
      <c r="DFF44"/>
      <c r="DFG44"/>
      <c r="DFH44"/>
      <c r="DFI44"/>
      <c r="DFJ44"/>
      <c r="DFK44"/>
      <c r="DFL44"/>
      <c r="DFM44"/>
      <c r="DFN44"/>
      <c r="DFO44"/>
      <c r="DFP44"/>
      <c r="DFQ44"/>
      <c r="DFR44"/>
      <c r="DFS44"/>
      <c r="DFT44"/>
      <c r="DFU44"/>
      <c r="DFV44"/>
      <c r="DFW44"/>
      <c r="DFX44"/>
      <c r="DFY44"/>
      <c r="DFZ44"/>
      <c r="DGA44"/>
      <c r="DGB44"/>
      <c r="DGC44"/>
      <c r="DGD44"/>
      <c r="DGE44"/>
      <c r="DGF44"/>
      <c r="DGG44"/>
      <c r="DGH44"/>
      <c r="DGI44"/>
      <c r="DGJ44"/>
      <c r="DGK44"/>
      <c r="DGL44"/>
      <c r="DGM44"/>
      <c r="DGN44"/>
      <c r="DGO44"/>
      <c r="DGP44"/>
      <c r="DGQ44"/>
      <c r="DGR44"/>
      <c r="DGS44"/>
      <c r="DGT44"/>
      <c r="DGU44"/>
      <c r="DGV44"/>
      <c r="DGW44"/>
      <c r="DGX44"/>
      <c r="DGY44"/>
      <c r="DGZ44"/>
      <c r="DHA44"/>
      <c r="DHB44"/>
      <c r="DHC44"/>
      <c r="DHD44"/>
      <c r="DHE44"/>
      <c r="DHF44"/>
      <c r="DHG44"/>
      <c r="DHH44"/>
      <c r="DHI44"/>
      <c r="DHJ44"/>
      <c r="DHK44"/>
      <c r="DHL44"/>
      <c r="DHM44"/>
      <c r="DHN44"/>
      <c r="DHO44"/>
      <c r="DHP44"/>
      <c r="DHQ44"/>
      <c r="DHR44"/>
      <c r="DHS44"/>
      <c r="DHT44"/>
      <c r="DHU44"/>
      <c r="DHV44"/>
      <c r="DHW44"/>
      <c r="DHX44"/>
      <c r="DHY44"/>
      <c r="DHZ44"/>
      <c r="DIA44"/>
      <c r="DIB44"/>
      <c r="DIC44"/>
      <c r="DID44"/>
      <c r="DIE44"/>
      <c r="DIF44"/>
      <c r="DIG44"/>
      <c r="DIH44"/>
      <c r="DII44"/>
      <c r="DIJ44"/>
      <c r="DIK44"/>
      <c r="DIL44"/>
      <c r="DIM44"/>
      <c r="DIN44"/>
      <c r="DIO44"/>
      <c r="DIP44"/>
      <c r="DIQ44"/>
      <c r="DIR44"/>
      <c r="DIS44"/>
      <c r="DIT44"/>
      <c r="DIU44"/>
      <c r="DIV44"/>
      <c r="DIW44"/>
      <c r="DIX44"/>
      <c r="DIY44"/>
      <c r="DIZ44"/>
      <c r="DJA44"/>
      <c r="DJB44"/>
      <c r="DJC44"/>
      <c r="DJD44"/>
      <c r="DJE44"/>
      <c r="DJF44"/>
      <c r="DJG44"/>
      <c r="DJH44"/>
      <c r="DJI44"/>
      <c r="DJJ44"/>
      <c r="DJK44"/>
      <c r="DJL44"/>
      <c r="DJM44"/>
      <c r="DJN44"/>
      <c r="DJO44"/>
      <c r="DJP44"/>
      <c r="DJQ44"/>
      <c r="DJR44"/>
      <c r="DJS44"/>
      <c r="DJT44"/>
      <c r="DJU44"/>
      <c r="DJV44"/>
      <c r="DJW44"/>
      <c r="DJX44"/>
      <c r="DJY44"/>
      <c r="DJZ44"/>
      <c r="DKA44"/>
      <c r="DKB44"/>
      <c r="DKC44"/>
      <c r="DKD44"/>
      <c r="DKE44"/>
      <c r="DKF44"/>
      <c r="DKG44"/>
      <c r="DKH44"/>
      <c r="DKI44"/>
      <c r="DKJ44"/>
      <c r="DKK44"/>
      <c r="DKL44"/>
      <c r="DKM44"/>
      <c r="DKN44"/>
      <c r="DKO44"/>
      <c r="DKP44"/>
      <c r="DKQ44"/>
      <c r="DKR44"/>
      <c r="DKS44"/>
      <c r="DKT44"/>
      <c r="DKU44"/>
      <c r="DKV44"/>
      <c r="DKW44"/>
      <c r="DKX44"/>
      <c r="DKY44"/>
      <c r="DKZ44"/>
      <c r="DLA44"/>
      <c r="DLB44"/>
      <c r="DLC44"/>
      <c r="DLD44"/>
      <c r="DLE44"/>
      <c r="DLF44"/>
      <c r="DLG44"/>
      <c r="DLH44"/>
      <c r="DLI44"/>
      <c r="DLJ44"/>
      <c r="DLK44"/>
      <c r="DLL44"/>
      <c r="DLM44"/>
      <c r="DLN44"/>
      <c r="DLO44"/>
      <c r="DLP44"/>
      <c r="DLQ44"/>
      <c r="DLR44"/>
      <c r="DLS44"/>
      <c r="DLT44"/>
      <c r="DLU44"/>
      <c r="DLV44"/>
      <c r="DLW44"/>
      <c r="DLX44"/>
      <c r="DLY44"/>
      <c r="DLZ44"/>
      <c r="DMA44"/>
      <c r="DMB44"/>
      <c r="DMC44"/>
      <c r="DMD44"/>
      <c r="DME44"/>
      <c r="DMF44"/>
      <c r="DMG44"/>
      <c r="DMH44"/>
      <c r="DMI44"/>
      <c r="DMJ44"/>
      <c r="DMK44"/>
      <c r="DML44"/>
      <c r="DMM44"/>
      <c r="DMN44"/>
      <c r="DMO44"/>
      <c r="DMP44"/>
      <c r="DMQ44"/>
      <c r="DMR44"/>
      <c r="DMS44"/>
      <c r="DMT44"/>
      <c r="DMU44"/>
      <c r="DMV44"/>
      <c r="DMW44"/>
      <c r="DMX44"/>
      <c r="DMY44"/>
      <c r="DMZ44"/>
      <c r="DNA44"/>
      <c r="DNB44"/>
      <c r="DNC44"/>
      <c r="DND44"/>
      <c r="DNE44"/>
      <c r="DNF44"/>
      <c r="DNG44"/>
      <c r="DNH44"/>
      <c r="DNI44"/>
      <c r="DNJ44"/>
      <c r="DNK44"/>
      <c r="DNL44"/>
      <c r="DNM44"/>
      <c r="DNN44"/>
      <c r="DNO44"/>
      <c r="DNP44"/>
      <c r="DNQ44"/>
      <c r="DNR44"/>
      <c r="DNS44"/>
      <c r="DNT44"/>
      <c r="DNU44"/>
      <c r="DNV44"/>
      <c r="DNW44"/>
      <c r="DNX44"/>
      <c r="DNY44"/>
      <c r="DNZ44"/>
      <c r="DOA44"/>
      <c r="DOB44"/>
      <c r="DOC44"/>
      <c r="DOD44"/>
      <c r="DOE44"/>
      <c r="DOF44"/>
      <c r="DOG44"/>
      <c r="DOH44"/>
      <c r="DOI44"/>
      <c r="DOJ44"/>
      <c r="DOK44"/>
      <c r="DOL44"/>
      <c r="DOM44"/>
      <c r="DON44"/>
      <c r="DOO44"/>
      <c r="DOP44"/>
      <c r="DOQ44"/>
      <c r="DOR44"/>
      <c r="DOS44"/>
      <c r="DOT44"/>
      <c r="DOU44"/>
      <c r="DOV44"/>
      <c r="DOW44"/>
      <c r="DOX44"/>
      <c r="DOY44"/>
      <c r="DOZ44"/>
      <c r="DPA44"/>
      <c r="DPB44"/>
      <c r="DPC44"/>
      <c r="DPD44"/>
      <c r="DPE44"/>
      <c r="DPF44"/>
      <c r="DPG44"/>
      <c r="DPH44"/>
      <c r="DPI44"/>
      <c r="DPJ44"/>
      <c r="DPK44"/>
      <c r="DPL44"/>
      <c r="DPM44"/>
      <c r="DPN44"/>
      <c r="DPO44"/>
      <c r="DPP44"/>
      <c r="DPQ44"/>
      <c r="DPR44"/>
      <c r="DPS44"/>
      <c r="DPT44"/>
      <c r="DPU44"/>
      <c r="DPV44"/>
      <c r="DPW44"/>
      <c r="DPX44"/>
      <c r="DPY44"/>
      <c r="DPZ44"/>
      <c r="DQA44"/>
      <c r="DQB44"/>
      <c r="DQC44"/>
      <c r="DQD44"/>
      <c r="DQE44"/>
      <c r="DQF44"/>
      <c r="DQG44"/>
      <c r="DQH44"/>
      <c r="DQI44"/>
      <c r="DQJ44"/>
      <c r="DQK44"/>
      <c r="DQL44"/>
      <c r="DQM44"/>
      <c r="DQN44"/>
      <c r="DQO44"/>
      <c r="DQP44"/>
      <c r="DQQ44"/>
      <c r="DQR44"/>
      <c r="DQS44"/>
      <c r="DQT44"/>
      <c r="DQU44"/>
      <c r="DQV44"/>
      <c r="DQW44"/>
      <c r="DQX44"/>
      <c r="DQY44"/>
      <c r="DQZ44"/>
      <c r="DRA44"/>
      <c r="DRB44"/>
      <c r="DRC44"/>
      <c r="DRD44"/>
      <c r="DRE44"/>
      <c r="DRF44"/>
      <c r="DRG44"/>
      <c r="DRH44"/>
      <c r="DRI44"/>
      <c r="DRJ44"/>
      <c r="DRK44"/>
      <c r="DRL44"/>
      <c r="DRM44"/>
      <c r="DRN44"/>
      <c r="DRO44"/>
      <c r="DRP44"/>
      <c r="DRQ44"/>
      <c r="DRR44"/>
      <c r="DRS44"/>
      <c r="DRT44"/>
      <c r="DRU44"/>
      <c r="DRV44"/>
      <c r="DRW44"/>
      <c r="DRX44"/>
      <c r="DRY44"/>
      <c r="DRZ44"/>
      <c r="DSA44"/>
      <c r="DSB44"/>
      <c r="DSC44"/>
      <c r="DSD44"/>
      <c r="DSE44"/>
      <c r="DSF44"/>
      <c r="DSG44"/>
      <c r="DSH44"/>
      <c r="DSI44"/>
      <c r="DSJ44"/>
      <c r="DSK44"/>
      <c r="DSL44"/>
      <c r="DSM44"/>
      <c r="DSN44"/>
      <c r="DSO44"/>
      <c r="DSP44"/>
      <c r="DSQ44"/>
      <c r="DSR44"/>
      <c r="DSS44"/>
      <c r="DST44"/>
      <c r="DSU44"/>
      <c r="DSV44"/>
      <c r="DSW44"/>
      <c r="DSX44"/>
      <c r="DSY44"/>
      <c r="DSZ44"/>
      <c r="DTA44"/>
      <c r="DTB44"/>
      <c r="DTC44"/>
      <c r="DTD44"/>
      <c r="DTE44"/>
      <c r="DTF44"/>
      <c r="DTG44"/>
      <c r="DTH44"/>
      <c r="DTI44"/>
      <c r="DTJ44"/>
      <c r="DTK44"/>
      <c r="DTL44"/>
      <c r="DTM44"/>
      <c r="DTN44"/>
      <c r="DTO44"/>
      <c r="DTP44"/>
      <c r="DTQ44"/>
      <c r="DTR44"/>
      <c r="DTS44"/>
      <c r="DTT44"/>
      <c r="DTU44"/>
      <c r="DTV44"/>
      <c r="DTW44"/>
      <c r="DTX44"/>
      <c r="DTY44"/>
      <c r="DTZ44"/>
      <c r="DUA44"/>
      <c r="DUB44"/>
      <c r="DUC44"/>
      <c r="DUD44"/>
      <c r="DUE44"/>
      <c r="DUF44"/>
      <c r="DUG44"/>
      <c r="DUH44"/>
      <c r="DUI44"/>
      <c r="DUJ44"/>
      <c r="DUK44"/>
      <c r="DUL44"/>
      <c r="DUM44"/>
      <c r="DUN44"/>
      <c r="DUO44"/>
      <c r="DUP44"/>
      <c r="DUQ44"/>
      <c r="DUR44"/>
      <c r="DUS44"/>
      <c r="DUT44"/>
      <c r="DUU44"/>
      <c r="DUV44"/>
      <c r="DUW44"/>
      <c r="DUX44"/>
      <c r="DUY44"/>
      <c r="DUZ44"/>
      <c r="DVA44"/>
      <c r="DVB44"/>
      <c r="DVC44"/>
      <c r="DVD44"/>
      <c r="DVE44"/>
      <c r="DVF44"/>
      <c r="DVG44"/>
      <c r="DVH44"/>
      <c r="DVI44"/>
      <c r="DVJ44"/>
      <c r="DVK44"/>
      <c r="DVL44"/>
      <c r="DVM44"/>
      <c r="DVN44"/>
      <c r="DVO44"/>
      <c r="DVP44"/>
      <c r="DVQ44"/>
      <c r="DVR44"/>
      <c r="DVS44"/>
      <c r="DVT44"/>
      <c r="DVU44"/>
      <c r="DVV44"/>
      <c r="DVW44"/>
      <c r="DVX44"/>
      <c r="DVY44"/>
      <c r="DVZ44"/>
      <c r="DWA44"/>
      <c r="DWB44"/>
      <c r="DWC44"/>
      <c r="DWD44"/>
      <c r="DWE44"/>
      <c r="DWF44"/>
      <c r="DWG44"/>
      <c r="DWH44"/>
      <c r="DWI44"/>
      <c r="DWJ44"/>
      <c r="DWK44"/>
      <c r="DWL44"/>
      <c r="DWM44"/>
      <c r="DWN44"/>
      <c r="DWO44"/>
      <c r="DWP44"/>
      <c r="DWQ44"/>
      <c r="DWR44"/>
      <c r="DWS44"/>
      <c r="DWT44"/>
      <c r="DWU44"/>
      <c r="DWV44"/>
      <c r="DWW44"/>
      <c r="DWX44"/>
      <c r="DWY44"/>
      <c r="DWZ44"/>
      <c r="DXA44"/>
      <c r="DXB44"/>
      <c r="DXC44"/>
      <c r="DXD44"/>
      <c r="DXE44"/>
      <c r="DXF44"/>
      <c r="DXG44"/>
      <c r="DXH44"/>
      <c r="DXI44"/>
      <c r="DXJ44"/>
      <c r="DXK44"/>
      <c r="DXL44"/>
      <c r="DXM44"/>
      <c r="DXN44"/>
      <c r="DXO44"/>
      <c r="DXP44"/>
      <c r="DXQ44"/>
      <c r="DXR44"/>
      <c r="DXS44"/>
      <c r="DXT44"/>
      <c r="DXU44"/>
      <c r="DXV44"/>
      <c r="DXW44"/>
      <c r="DXX44"/>
      <c r="DXY44"/>
      <c r="DXZ44"/>
      <c r="DYA44"/>
      <c r="DYB44"/>
      <c r="DYC44"/>
      <c r="DYD44"/>
      <c r="DYE44"/>
      <c r="DYF44"/>
      <c r="DYG44"/>
      <c r="DYH44"/>
      <c r="DYI44"/>
      <c r="DYJ44"/>
      <c r="DYK44"/>
      <c r="DYL44"/>
      <c r="DYM44"/>
      <c r="DYN44"/>
      <c r="DYO44"/>
      <c r="DYP44"/>
      <c r="DYQ44"/>
      <c r="DYR44"/>
      <c r="DYS44"/>
      <c r="DYT44"/>
      <c r="DYU44"/>
      <c r="DYV44"/>
      <c r="DYW44"/>
      <c r="DYX44"/>
      <c r="DYY44"/>
      <c r="DYZ44"/>
      <c r="DZA44"/>
      <c r="DZB44"/>
      <c r="DZC44"/>
      <c r="DZD44"/>
      <c r="DZE44"/>
      <c r="DZF44"/>
      <c r="DZG44"/>
      <c r="DZH44"/>
      <c r="DZI44"/>
      <c r="DZJ44"/>
      <c r="DZK44"/>
      <c r="DZL44"/>
      <c r="DZM44"/>
      <c r="DZN44"/>
      <c r="DZO44"/>
      <c r="DZP44"/>
      <c r="DZQ44"/>
      <c r="DZR44"/>
      <c r="DZS44"/>
      <c r="DZT44"/>
      <c r="DZU44"/>
      <c r="DZV44"/>
      <c r="DZW44"/>
      <c r="DZX44"/>
      <c r="DZY44"/>
      <c r="DZZ44"/>
      <c r="EAA44"/>
      <c r="EAB44"/>
      <c r="EAC44"/>
      <c r="EAD44"/>
      <c r="EAE44"/>
      <c r="EAF44"/>
      <c r="EAG44"/>
      <c r="EAH44"/>
      <c r="EAI44"/>
      <c r="EAJ44"/>
      <c r="EAK44"/>
      <c r="EAL44"/>
      <c r="EAM44"/>
      <c r="EAN44"/>
      <c r="EAO44"/>
      <c r="EAP44"/>
      <c r="EAQ44"/>
      <c r="EAR44"/>
      <c r="EAS44"/>
      <c r="EAT44"/>
      <c r="EAU44"/>
      <c r="EAV44"/>
      <c r="EAW44"/>
      <c r="EAX44"/>
      <c r="EAY44"/>
      <c r="EAZ44"/>
      <c r="EBA44"/>
      <c r="EBB44"/>
      <c r="EBC44"/>
      <c r="EBD44"/>
      <c r="EBE44"/>
      <c r="EBF44"/>
      <c r="EBG44"/>
      <c r="EBH44"/>
      <c r="EBI44"/>
      <c r="EBJ44"/>
      <c r="EBK44"/>
      <c r="EBL44"/>
      <c r="EBM44"/>
      <c r="EBN44"/>
      <c r="EBO44"/>
      <c r="EBP44"/>
      <c r="EBQ44"/>
      <c r="EBR44"/>
      <c r="EBS44"/>
      <c r="EBT44"/>
      <c r="EBU44"/>
      <c r="EBV44"/>
      <c r="EBW44"/>
      <c r="EBX44"/>
      <c r="EBY44"/>
      <c r="EBZ44"/>
      <c r="ECA44"/>
      <c r="ECB44"/>
      <c r="ECC44"/>
      <c r="ECD44"/>
      <c r="ECE44"/>
      <c r="ECF44"/>
      <c r="ECG44"/>
      <c r="ECH44"/>
      <c r="ECI44"/>
      <c r="ECJ44"/>
      <c r="ECK44"/>
      <c r="ECL44"/>
      <c r="ECM44"/>
      <c r="ECN44"/>
      <c r="ECO44"/>
      <c r="ECP44"/>
      <c r="ECQ44"/>
      <c r="ECR44"/>
      <c r="ECS44"/>
      <c r="ECT44"/>
      <c r="ECU44"/>
      <c r="ECV44"/>
      <c r="ECW44"/>
      <c r="ECX44"/>
      <c r="ECY44"/>
      <c r="ECZ44"/>
      <c r="EDA44"/>
      <c r="EDB44"/>
      <c r="EDC44"/>
      <c r="EDD44"/>
      <c r="EDE44"/>
      <c r="EDF44"/>
      <c r="EDG44"/>
      <c r="EDH44"/>
      <c r="EDI44"/>
      <c r="EDJ44"/>
      <c r="EDK44"/>
      <c r="EDL44"/>
      <c r="EDM44"/>
      <c r="EDN44"/>
      <c r="EDO44"/>
      <c r="EDP44"/>
      <c r="EDQ44"/>
      <c r="EDR44"/>
      <c r="EDS44"/>
      <c r="EDT44"/>
      <c r="EDU44"/>
      <c r="EDV44"/>
      <c r="EDW44"/>
      <c r="EDX44"/>
      <c r="EDY44"/>
      <c r="EDZ44"/>
      <c r="EEA44"/>
      <c r="EEB44"/>
      <c r="EEC44"/>
      <c r="EED44"/>
      <c r="EEE44"/>
      <c r="EEF44"/>
      <c r="EEG44"/>
      <c r="EEH44"/>
      <c r="EEI44"/>
      <c r="EEJ44"/>
      <c r="EEK44"/>
      <c r="EEL44"/>
      <c r="EEM44"/>
      <c r="EEN44"/>
      <c r="EEO44"/>
      <c r="EEP44"/>
      <c r="EEQ44"/>
      <c r="EER44"/>
      <c r="EES44"/>
      <c r="EET44"/>
      <c r="EEU44"/>
      <c r="EEV44"/>
      <c r="EEW44"/>
      <c r="EEX44"/>
      <c r="EEY44"/>
      <c r="EEZ44"/>
      <c r="EFA44"/>
      <c r="EFB44"/>
      <c r="EFC44"/>
      <c r="EFD44"/>
      <c r="EFE44"/>
      <c r="EFF44"/>
      <c r="EFG44"/>
      <c r="EFH44"/>
      <c r="EFI44"/>
      <c r="EFJ44"/>
      <c r="EFK44"/>
      <c r="EFL44"/>
      <c r="EFM44"/>
      <c r="EFN44"/>
      <c r="EFO44"/>
      <c r="EFP44"/>
      <c r="EFQ44"/>
      <c r="EFR44"/>
      <c r="EFS44"/>
      <c r="EFT44"/>
      <c r="EFU44"/>
      <c r="EFV44"/>
      <c r="EFW44"/>
      <c r="EFX44"/>
      <c r="EFY44"/>
      <c r="EFZ44"/>
      <c r="EGA44"/>
      <c r="EGB44"/>
      <c r="EGC44"/>
      <c r="EGD44"/>
      <c r="EGE44"/>
      <c r="EGF44"/>
      <c r="EGG44"/>
      <c r="EGH44"/>
      <c r="EGI44"/>
      <c r="EGJ44"/>
      <c r="EGK44"/>
      <c r="EGL44"/>
      <c r="EGM44"/>
      <c r="EGN44"/>
      <c r="EGO44"/>
      <c r="EGP44"/>
      <c r="EGQ44"/>
      <c r="EGR44"/>
      <c r="EGS44"/>
      <c r="EGT44"/>
      <c r="EGU44"/>
      <c r="EGV44"/>
      <c r="EGW44"/>
      <c r="EGX44"/>
      <c r="EGY44"/>
      <c r="EGZ44"/>
      <c r="EHA44"/>
      <c r="EHB44"/>
      <c r="EHC44"/>
      <c r="EHD44"/>
      <c r="EHE44"/>
      <c r="EHF44"/>
      <c r="EHG44"/>
      <c r="EHH44"/>
      <c r="EHI44"/>
      <c r="EHJ44"/>
      <c r="EHK44"/>
      <c r="EHL44"/>
      <c r="EHM44"/>
      <c r="EHN44"/>
      <c r="EHO44"/>
      <c r="EHP44"/>
      <c r="EHQ44"/>
      <c r="EHR44"/>
      <c r="EHS44"/>
      <c r="EHT44"/>
      <c r="EHU44"/>
      <c r="EHV44"/>
      <c r="EHW44"/>
      <c r="EHX44"/>
      <c r="EHY44"/>
      <c r="EHZ44"/>
      <c r="EIA44"/>
      <c r="EIB44"/>
      <c r="EIC44"/>
      <c r="EID44"/>
      <c r="EIE44"/>
      <c r="EIF44"/>
      <c r="EIG44"/>
      <c r="EIH44"/>
      <c r="EII44"/>
      <c r="EIJ44"/>
      <c r="EIK44"/>
      <c r="EIL44"/>
      <c r="EIM44"/>
      <c r="EIN44"/>
      <c r="EIO44"/>
      <c r="EIP44"/>
      <c r="EIQ44"/>
      <c r="EIR44"/>
      <c r="EIS44"/>
      <c r="EIT44"/>
      <c r="EIU44"/>
      <c r="EIV44"/>
      <c r="EIW44"/>
      <c r="EIX44"/>
      <c r="EIY44"/>
      <c r="EIZ44"/>
      <c r="EJA44"/>
      <c r="EJB44"/>
      <c r="EJC44"/>
      <c r="EJD44"/>
      <c r="EJE44"/>
      <c r="EJF44"/>
      <c r="EJG44"/>
      <c r="EJH44"/>
      <c r="EJI44"/>
      <c r="EJJ44"/>
      <c r="EJK44"/>
      <c r="EJL44"/>
      <c r="EJM44"/>
      <c r="EJN44"/>
      <c r="EJO44"/>
      <c r="EJP44"/>
      <c r="EJQ44"/>
      <c r="EJR44"/>
      <c r="EJS44"/>
      <c r="EJT44"/>
      <c r="EJU44"/>
      <c r="EJV44"/>
      <c r="EJW44"/>
      <c r="EJX44"/>
      <c r="EJY44"/>
      <c r="EJZ44"/>
      <c r="EKA44"/>
      <c r="EKB44"/>
      <c r="EKC44"/>
      <c r="EKD44"/>
      <c r="EKE44"/>
      <c r="EKF44"/>
      <c r="EKG44"/>
      <c r="EKH44"/>
      <c r="EKI44"/>
      <c r="EKJ44"/>
      <c r="EKK44"/>
      <c r="EKL44"/>
      <c r="EKM44"/>
      <c r="EKN44"/>
      <c r="EKO44"/>
      <c r="EKP44"/>
      <c r="EKQ44"/>
      <c r="EKR44"/>
      <c r="EKS44"/>
      <c r="EKT44"/>
      <c r="EKU44"/>
      <c r="EKV44"/>
      <c r="EKW44"/>
      <c r="EKX44"/>
      <c r="EKY44"/>
      <c r="EKZ44"/>
      <c r="ELA44"/>
      <c r="ELB44"/>
      <c r="ELC44"/>
      <c r="ELD44"/>
      <c r="ELE44"/>
      <c r="ELF44"/>
      <c r="ELG44"/>
      <c r="ELH44"/>
      <c r="ELI44"/>
      <c r="ELJ44"/>
      <c r="ELK44"/>
      <c r="ELL44"/>
      <c r="ELM44"/>
      <c r="ELN44"/>
      <c r="ELO44"/>
      <c r="ELP44"/>
      <c r="ELQ44"/>
      <c r="ELR44"/>
      <c r="ELS44"/>
      <c r="ELT44"/>
      <c r="ELU44"/>
      <c r="ELV44"/>
      <c r="ELW44"/>
      <c r="ELX44"/>
      <c r="ELY44"/>
      <c r="ELZ44"/>
      <c r="EMA44"/>
      <c r="EMB44"/>
      <c r="EMC44"/>
      <c r="EMD44"/>
      <c r="EME44"/>
      <c r="EMF44"/>
      <c r="EMG44"/>
      <c r="EMH44"/>
      <c r="EMI44"/>
      <c r="EMJ44"/>
      <c r="EMK44"/>
      <c r="EML44"/>
      <c r="EMM44"/>
      <c r="EMN44"/>
      <c r="EMO44"/>
      <c r="EMP44"/>
      <c r="EMQ44"/>
      <c r="EMR44"/>
      <c r="EMS44"/>
      <c r="EMT44"/>
      <c r="EMU44"/>
      <c r="EMV44"/>
      <c r="EMW44"/>
      <c r="EMX44"/>
      <c r="EMY44"/>
      <c r="EMZ44"/>
      <c r="ENA44"/>
      <c r="ENB44"/>
      <c r="ENC44"/>
      <c r="END44"/>
      <c r="ENE44"/>
      <c r="ENF44"/>
      <c r="ENG44"/>
      <c r="ENH44"/>
      <c r="ENI44"/>
      <c r="ENJ44"/>
      <c r="ENK44"/>
      <c r="ENL44"/>
      <c r="ENM44"/>
      <c r="ENN44"/>
      <c r="ENO44"/>
      <c r="ENP44"/>
      <c r="ENQ44"/>
      <c r="ENR44"/>
      <c r="ENS44"/>
      <c r="ENT44"/>
      <c r="ENU44"/>
      <c r="ENV44"/>
      <c r="ENW44"/>
      <c r="ENX44"/>
      <c r="ENY44"/>
      <c r="ENZ44"/>
      <c r="EOA44"/>
      <c r="EOB44"/>
      <c r="EOC44"/>
      <c r="EOD44"/>
      <c r="EOE44"/>
      <c r="EOF44"/>
      <c r="EOG44"/>
      <c r="EOH44"/>
      <c r="EOI44"/>
      <c r="EOJ44"/>
      <c r="EOK44"/>
      <c r="EOL44"/>
      <c r="EOM44"/>
      <c r="EON44"/>
      <c r="EOO44"/>
      <c r="EOP44"/>
      <c r="EOQ44"/>
      <c r="EOR44"/>
      <c r="EOS44"/>
      <c r="EOT44"/>
      <c r="EOU44"/>
      <c r="EOV44"/>
      <c r="EOW44"/>
      <c r="EOX44"/>
      <c r="EOY44"/>
      <c r="EOZ44"/>
      <c r="EPA44"/>
      <c r="EPB44"/>
      <c r="EPC44"/>
      <c r="EPD44"/>
      <c r="EPE44"/>
      <c r="EPF44"/>
      <c r="EPG44"/>
      <c r="EPH44"/>
      <c r="EPI44"/>
      <c r="EPJ44"/>
      <c r="EPK44"/>
      <c r="EPL44"/>
      <c r="EPM44"/>
      <c r="EPN44"/>
      <c r="EPO44"/>
      <c r="EPP44"/>
      <c r="EPQ44"/>
      <c r="EPR44"/>
      <c r="EPS44"/>
      <c r="EPT44"/>
      <c r="EPU44"/>
      <c r="EPV44"/>
      <c r="EPW44"/>
      <c r="EPX44"/>
      <c r="EPY44"/>
      <c r="EPZ44"/>
      <c r="EQA44"/>
      <c r="EQB44"/>
      <c r="EQC44"/>
      <c r="EQD44"/>
      <c r="EQE44"/>
      <c r="EQF44"/>
      <c r="EQG44"/>
      <c r="EQH44"/>
      <c r="EQI44"/>
      <c r="EQJ44"/>
      <c r="EQK44"/>
      <c r="EQL44"/>
      <c r="EQM44"/>
      <c r="EQN44"/>
      <c r="EQO44"/>
      <c r="EQP44"/>
      <c r="EQQ44"/>
      <c r="EQR44"/>
      <c r="EQS44"/>
      <c r="EQT44"/>
      <c r="EQU44"/>
      <c r="EQV44"/>
      <c r="EQW44"/>
      <c r="EQX44"/>
      <c r="EQY44"/>
      <c r="EQZ44"/>
      <c r="ERA44"/>
      <c r="ERB44"/>
      <c r="ERC44"/>
      <c r="ERD44"/>
      <c r="ERE44"/>
      <c r="ERF44"/>
      <c r="ERG44"/>
      <c r="ERH44"/>
      <c r="ERI44"/>
      <c r="ERJ44"/>
      <c r="ERK44"/>
      <c r="ERL44"/>
      <c r="ERM44"/>
      <c r="ERN44"/>
      <c r="ERO44"/>
      <c r="ERP44"/>
      <c r="ERQ44"/>
      <c r="ERR44"/>
      <c r="ERS44"/>
      <c r="ERT44"/>
      <c r="ERU44"/>
      <c r="ERV44"/>
      <c r="ERW44"/>
      <c r="ERX44"/>
      <c r="ERY44"/>
      <c r="ERZ44"/>
      <c r="ESA44"/>
      <c r="ESB44"/>
      <c r="ESC44"/>
      <c r="ESD44"/>
      <c r="ESE44"/>
      <c r="ESF44"/>
      <c r="ESG44"/>
      <c r="ESH44"/>
      <c r="ESI44"/>
      <c r="ESJ44"/>
      <c r="ESK44"/>
      <c r="ESL44"/>
      <c r="ESM44"/>
      <c r="ESN44"/>
      <c r="ESO44"/>
      <c r="ESP44"/>
      <c r="ESQ44"/>
      <c r="ESR44"/>
      <c r="ESS44"/>
      <c r="EST44"/>
      <c r="ESU44"/>
      <c r="ESV44"/>
      <c r="ESW44"/>
      <c r="ESX44"/>
      <c r="ESY44"/>
      <c r="ESZ44"/>
      <c r="ETA44"/>
      <c r="ETB44"/>
      <c r="ETC44"/>
      <c r="ETD44"/>
      <c r="ETE44"/>
      <c r="ETF44"/>
      <c r="ETG44"/>
      <c r="ETH44"/>
      <c r="ETI44"/>
      <c r="ETJ44"/>
      <c r="ETK44"/>
      <c r="ETL44"/>
      <c r="ETM44"/>
      <c r="ETN44"/>
      <c r="ETO44"/>
      <c r="ETP44"/>
      <c r="ETQ44"/>
      <c r="ETR44"/>
      <c r="ETS44"/>
      <c r="ETT44"/>
      <c r="ETU44"/>
      <c r="ETV44"/>
      <c r="ETW44"/>
      <c r="ETX44"/>
      <c r="ETY44"/>
      <c r="ETZ44"/>
      <c r="EUA44"/>
      <c r="EUB44"/>
      <c r="EUC44"/>
      <c r="EUD44"/>
      <c r="EUE44"/>
      <c r="EUF44"/>
      <c r="EUG44"/>
      <c r="EUH44"/>
      <c r="EUI44"/>
      <c r="EUJ44"/>
      <c r="EUK44"/>
      <c r="EUL44"/>
      <c r="EUM44"/>
      <c r="EUN44"/>
      <c r="EUO44"/>
      <c r="EUP44"/>
      <c r="EUQ44"/>
      <c r="EUR44"/>
      <c r="EUS44"/>
      <c r="EUT44"/>
      <c r="EUU44"/>
      <c r="EUV44"/>
      <c r="EUW44"/>
      <c r="EUX44"/>
      <c r="EUY44"/>
      <c r="EUZ44"/>
      <c r="EVA44"/>
      <c r="EVB44"/>
      <c r="EVC44"/>
      <c r="EVD44"/>
      <c r="EVE44"/>
      <c r="EVF44"/>
      <c r="EVG44"/>
      <c r="EVH44"/>
      <c r="EVI44"/>
      <c r="EVJ44"/>
      <c r="EVK44"/>
      <c r="EVL44"/>
      <c r="EVM44"/>
      <c r="EVN44"/>
      <c r="EVO44"/>
      <c r="EVP44"/>
      <c r="EVQ44"/>
      <c r="EVR44"/>
      <c r="EVS44"/>
      <c r="EVT44"/>
      <c r="EVU44"/>
      <c r="EVV44"/>
      <c r="EVW44"/>
      <c r="EVX44"/>
      <c r="EVY44"/>
      <c r="EVZ44"/>
      <c r="EWA44"/>
      <c r="EWB44"/>
      <c r="EWC44"/>
      <c r="EWD44"/>
      <c r="EWE44"/>
      <c r="EWF44"/>
      <c r="EWG44"/>
      <c r="EWH44"/>
      <c r="EWI44"/>
      <c r="EWJ44"/>
      <c r="EWK44"/>
      <c r="EWL44"/>
      <c r="EWM44"/>
      <c r="EWN44"/>
      <c r="EWO44"/>
      <c r="EWP44"/>
      <c r="EWQ44"/>
      <c r="EWR44"/>
      <c r="EWS44"/>
      <c r="EWT44"/>
      <c r="EWU44"/>
      <c r="EWV44"/>
      <c r="EWW44"/>
      <c r="EWX44"/>
      <c r="EWY44"/>
      <c r="EWZ44"/>
      <c r="EXA44"/>
      <c r="EXB44"/>
      <c r="EXC44"/>
      <c r="EXD44"/>
      <c r="EXE44"/>
      <c r="EXF44"/>
      <c r="EXG44"/>
      <c r="EXH44"/>
      <c r="EXI44"/>
      <c r="EXJ44"/>
      <c r="EXK44"/>
      <c r="EXL44"/>
      <c r="EXM44"/>
      <c r="EXN44"/>
      <c r="EXO44"/>
      <c r="EXP44"/>
      <c r="EXQ44"/>
      <c r="EXR44"/>
      <c r="EXS44"/>
      <c r="EXT44"/>
      <c r="EXU44"/>
      <c r="EXV44"/>
      <c r="EXW44"/>
      <c r="EXX44"/>
      <c r="EXY44"/>
      <c r="EXZ44"/>
      <c r="EYA44"/>
      <c r="EYB44"/>
      <c r="EYC44"/>
      <c r="EYD44"/>
      <c r="EYE44"/>
      <c r="EYF44"/>
      <c r="EYG44"/>
      <c r="EYH44"/>
      <c r="EYI44"/>
      <c r="EYJ44"/>
      <c r="EYK44"/>
      <c r="EYL44"/>
      <c r="EYM44"/>
      <c r="EYN44"/>
      <c r="EYO44"/>
      <c r="EYP44"/>
      <c r="EYQ44"/>
      <c r="EYR44"/>
      <c r="EYS44"/>
      <c r="EYT44"/>
      <c r="EYU44"/>
      <c r="EYV44"/>
      <c r="EYW44"/>
      <c r="EYX44"/>
      <c r="EYY44"/>
      <c r="EYZ44"/>
      <c r="EZA44"/>
      <c r="EZB44"/>
      <c r="EZC44"/>
      <c r="EZD44"/>
      <c r="EZE44"/>
      <c r="EZF44"/>
      <c r="EZG44"/>
      <c r="EZH44"/>
      <c r="EZI44"/>
      <c r="EZJ44"/>
      <c r="EZK44"/>
      <c r="EZL44"/>
      <c r="EZM44"/>
      <c r="EZN44"/>
      <c r="EZO44"/>
      <c r="EZP44"/>
      <c r="EZQ44"/>
      <c r="EZR44"/>
      <c r="EZS44"/>
      <c r="EZT44"/>
      <c r="EZU44"/>
      <c r="EZV44"/>
      <c r="EZW44"/>
      <c r="EZX44"/>
      <c r="EZY44"/>
      <c r="EZZ44"/>
      <c r="FAA44"/>
      <c r="FAB44"/>
      <c r="FAC44"/>
      <c r="FAD44"/>
      <c r="FAE44"/>
      <c r="FAF44"/>
      <c r="FAG44"/>
      <c r="FAH44"/>
      <c r="FAI44"/>
      <c r="FAJ44"/>
      <c r="FAK44"/>
      <c r="FAL44"/>
      <c r="FAM44"/>
      <c r="FAN44"/>
      <c r="FAO44"/>
      <c r="FAP44"/>
      <c r="FAQ44"/>
      <c r="FAR44"/>
      <c r="FAS44"/>
      <c r="FAT44"/>
      <c r="FAU44"/>
      <c r="FAV44"/>
      <c r="FAW44"/>
      <c r="FAX44"/>
      <c r="FAY44"/>
      <c r="FAZ44"/>
      <c r="FBA44"/>
      <c r="FBB44"/>
      <c r="FBC44"/>
      <c r="FBD44"/>
      <c r="FBE44"/>
      <c r="FBF44"/>
      <c r="FBG44"/>
      <c r="FBH44"/>
      <c r="FBI44"/>
      <c r="FBJ44"/>
      <c r="FBK44"/>
      <c r="FBL44"/>
      <c r="FBM44"/>
      <c r="FBN44"/>
      <c r="FBO44"/>
      <c r="FBP44"/>
      <c r="FBQ44"/>
      <c r="FBR44"/>
      <c r="FBS44"/>
      <c r="FBT44"/>
      <c r="FBU44"/>
      <c r="FBV44"/>
      <c r="FBW44"/>
      <c r="FBX44"/>
      <c r="FBY44"/>
      <c r="FBZ44"/>
      <c r="FCA44"/>
      <c r="FCB44"/>
      <c r="FCC44"/>
      <c r="FCD44"/>
      <c r="FCE44"/>
      <c r="FCF44"/>
      <c r="FCG44"/>
      <c r="FCH44"/>
      <c r="FCI44"/>
      <c r="FCJ44"/>
      <c r="FCK44"/>
      <c r="FCL44"/>
      <c r="FCM44"/>
      <c r="FCN44"/>
      <c r="FCO44"/>
      <c r="FCP44"/>
      <c r="FCQ44"/>
      <c r="FCR44"/>
      <c r="FCS44"/>
      <c r="FCT44"/>
      <c r="FCU44"/>
      <c r="FCV44"/>
      <c r="FCW44"/>
      <c r="FCX44"/>
      <c r="FCY44"/>
      <c r="FCZ44"/>
      <c r="FDA44"/>
      <c r="FDB44"/>
      <c r="FDC44"/>
      <c r="FDD44"/>
      <c r="FDE44"/>
      <c r="FDF44"/>
      <c r="FDG44"/>
      <c r="FDH44"/>
      <c r="FDI44"/>
      <c r="FDJ44"/>
      <c r="FDK44"/>
      <c r="FDL44"/>
      <c r="FDM44"/>
      <c r="FDN44"/>
      <c r="FDO44"/>
      <c r="FDP44"/>
      <c r="FDQ44"/>
      <c r="FDR44"/>
      <c r="FDS44"/>
      <c r="FDT44"/>
      <c r="FDU44"/>
      <c r="FDV44"/>
      <c r="FDW44"/>
      <c r="FDX44"/>
      <c r="FDY44"/>
      <c r="FDZ44"/>
      <c r="FEA44"/>
      <c r="FEB44"/>
      <c r="FEC44"/>
      <c r="FED44"/>
      <c r="FEE44"/>
      <c r="FEF44"/>
      <c r="FEG44"/>
      <c r="FEH44"/>
      <c r="FEI44"/>
      <c r="FEJ44"/>
      <c r="FEK44"/>
      <c r="FEL44"/>
      <c r="FEM44"/>
      <c r="FEN44"/>
      <c r="FEO44"/>
      <c r="FEP44"/>
      <c r="FEQ44"/>
      <c r="FER44"/>
      <c r="FES44"/>
      <c r="FET44"/>
      <c r="FEU44"/>
      <c r="FEV44"/>
      <c r="FEW44"/>
      <c r="FEX44"/>
      <c r="FEY44"/>
      <c r="FEZ44"/>
      <c r="FFA44"/>
      <c r="FFB44"/>
      <c r="FFC44"/>
      <c r="FFD44"/>
      <c r="FFE44"/>
      <c r="FFF44"/>
      <c r="FFG44"/>
      <c r="FFH44"/>
      <c r="FFI44"/>
      <c r="FFJ44"/>
      <c r="FFK44"/>
      <c r="FFL44"/>
      <c r="FFM44"/>
      <c r="FFN44"/>
      <c r="FFO44"/>
      <c r="FFP44"/>
      <c r="FFQ44"/>
      <c r="FFR44"/>
      <c r="FFS44"/>
      <c r="FFT44"/>
      <c r="FFU44"/>
      <c r="FFV44"/>
      <c r="FFW44"/>
      <c r="FFX44"/>
      <c r="FFY44"/>
      <c r="FFZ44"/>
      <c r="FGA44"/>
      <c r="FGB44"/>
      <c r="FGC44"/>
      <c r="FGD44"/>
      <c r="FGE44"/>
      <c r="FGF44"/>
      <c r="FGG44"/>
      <c r="FGH44"/>
      <c r="FGI44"/>
      <c r="FGJ44"/>
      <c r="FGK44"/>
      <c r="FGL44"/>
      <c r="FGM44"/>
      <c r="FGN44"/>
      <c r="FGO44"/>
      <c r="FGP44"/>
      <c r="FGQ44"/>
      <c r="FGR44"/>
      <c r="FGS44"/>
      <c r="FGT44"/>
      <c r="FGU44"/>
      <c r="FGV44"/>
      <c r="FGW44"/>
      <c r="FGX44"/>
      <c r="FGY44"/>
      <c r="FGZ44"/>
      <c r="FHA44"/>
      <c r="FHB44"/>
      <c r="FHC44"/>
      <c r="FHD44"/>
      <c r="FHE44"/>
      <c r="FHF44"/>
      <c r="FHG44"/>
      <c r="FHH44"/>
      <c r="FHI44"/>
      <c r="FHJ44"/>
      <c r="FHK44"/>
      <c r="FHL44"/>
      <c r="FHM44"/>
      <c r="FHN44"/>
      <c r="FHO44"/>
      <c r="FHP44"/>
      <c r="FHQ44"/>
      <c r="FHR44"/>
      <c r="FHS44"/>
      <c r="FHT44"/>
      <c r="FHU44"/>
      <c r="FHV44"/>
      <c r="FHW44"/>
      <c r="FHX44"/>
      <c r="FHY44"/>
      <c r="FHZ44"/>
      <c r="FIA44"/>
      <c r="FIB44"/>
      <c r="FIC44"/>
      <c r="FID44"/>
      <c r="FIE44"/>
      <c r="FIF44"/>
      <c r="FIG44"/>
      <c r="FIH44"/>
      <c r="FII44"/>
      <c r="FIJ44"/>
      <c r="FIK44"/>
      <c r="FIL44"/>
      <c r="FIM44"/>
      <c r="FIN44"/>
      <c r="FIO44"/>
      <c r="FIP44"/>
      <c r="FIQ44"/>
      <c r="FIR44"/>
      <c r="FIS44"/>
      <c r="FIT44"/>
      <c r="FIU44"/>
      <c r="FIV44"/>
      <c r="FIW44"/>
      <c r="FIX44"/>
      <c r="FIY44"/>
      <c r="FIZ44"/>
      <c r="FJA44"/>
      <c r="FJB44"/>
      <c r="FJC44"/>
      <c r="FJD44"/>
      <c r="FJE44"/>
      <c r="FJF44"/>
      <c r="FJG44"/>
      <c r="FJH44"/>
      <c r="FJI44"/>
      <c r="FJJ44"/>
      <c r="FJK44"/>
      <c r="FJL44"/>
      <c r="FJM44"/>
      <c r="FJN44"/>
      <c r="FJO44"/>
      <c r="FJP44"/>
      <c r="FJQ44"/>
      <c r="FJR44"/>
      <c r="FJS44"/>
      <c r="FJT44"/>
      <c r="FJU44"/>
      <c r="FJV44"/>
      <c r="FJW44"/>
      <c r="FJX44"/>
      <c r="FJY44"/>
      <c r="FJZ44"/>
      <c r="FKA44"/>
      <c r="FKB44"/>
      <c r="FKC44"/>
      <c r="FKD44"/>
      <c r="FKE44"/>
      <c r="FKF44"/>
      <c r="FKG44"/>
      <c r="FKH44"/>
      <c r="FKI44"/>
      <c r="FKJ44"/>
      <c r="FKK44"/>
      <c r="FKL44"/>
      <c r="FKM44"/>
      <c r="FKN44"/>
      <c r="FKO44"/>
      <c r="FKP44"/>
      <c r="FKQ44"/>
      <c r="FKR44"/>
      <c r="FKS44"/>
      <c r="FKT44"/>
      <c r="FKU44"/>
      <c r="FKV44"/>
      <c r="FKW44"/>
      <c r="FKX44"/>
      <c r="FKY44"/>
      <c r="FKZ44"/>
      <c r="FLA44"/>
      <c r="FLB44"/>
      <c r="FLC44"/>
      <c r="FLD44"/>
      <c r="FLE44"/>
      <c r="FLF44"/>
      <c r="FLG44"/>
      <c r="FLH44"/>
      <c r="FLI44"/>
      <c r="FLJ44"/>
      <c r="FLK44"/>
      <c r="FLL44"/>
      <c r="FLM44"/>
      <c r="FLN44"/>
      <c r="FLO44"/>
      <c r="FLP44"/>
      <c r="FLQ44"/>
      <c r="FLR44"/>
      <c r="FLS44"/>
      <c r="FLT44"/>
      <c r="FLU44"/>
      <c r="FLV44"/>
      <c r="FLW44"/>
      <c r="FLX44"/>
      <c r="FLY44"/>
      <c r="FLZ44"/>
      <c r="FMA44"/>
      <c r="FMB44"/>
      <c r="FMC44"/>
      <c r="FMD44"/>
      <c r="FME44"/>
      <c r="FMF44"/>
      <c r="FMG44"/>
      <c r="FMH44"/>
      <c r="FMI44"/>
      <c r="FMJ44"/>
      <c r="FMK44"/>
      <c r="FML44"/>
      <c r="FMM44"/>
      <c r="FMN44"/>
      <c r="FMO44"/>
      <c r="FMP44"/>
      <c r="FMQ44"/>
      <c r="FMR44"/>
      <c r="FMS44"/>
      <c r="FMT44"/>
      <c r="FMU44"/>
      <c r="FMV44"/>
      <c r="FMW44"/>
      <c r="FMX44"/>
      <c r="FMY44"/>
      <c r="FMZ44"/>
      <c r="FNA44"/>
      <c r="FNB44"/>
      <c r="FNC44"/>
      <c r="FND44"/>
      <c r="FNE44"/>
      <c r="FNF44"/>
      <c r="FNG44"/>
      <c r="FNH44"/>
      <c r="FNI44"/>
      <c r="FNJ44"/>
      <c r="FNK44"/>
      <c r="FNL44"/>
      <c r="FNM44"/>
      <c r="FNN44"/>
      <c r="FNO44"/>
      <c r="FNP44"/>
      <c r="FNQ44"/>
      <c r="FNR44"/>
      <c r="FNS44"/>
      <c r="FNT44"/>
      <c r="FNU44"/>
      <c r="FNV44"/>
      <c r="FNW44"/>
      <c r="FNX44"/>
      <c r="FNY44"/>
      <c r="FNZ44"/>
      <c r="FOA44"/>
      <c r="FOB44"/>
      <c r="FOC44"/>
      <c r="FOD44"/>
      <c r="FOE44"/>
      <c r="FOF44"/>
      <c r="FOG44"/>
      <c r="FOH44"/>
      <c r="FOI44"/>
      <c r="FOJ44"/>
      <c r="FOK44"/>
      <c r="FOL44"/>
      <c r="FOM44"/>
      <c r="FON44"/>
      <c r="FOO44"/>
      <c r="FOP44"/>
      <c r="FOQ44"/>
      <c r="FOR44"/>
      <c r="FOS44"/>
      <c r="FOT44"/>
      <c r="FOU44"/>
      <c r="FOV44"/>
      <c r="FOW44"/>
      <c r="FOX44"/>
      <c r="FOY44"/>
      <c r="FOZ44"/>
      <c r="FPA44"/>
      <c r="FPB44"/>
      <c r="FPC44"/>
      <c r="FPD44"/>
      <c r="FPE44"/>
      <c r="FPF44"/>
      <c r="FPG44"/>
      <c r="FPH44"/>
      <c r="FPI44"/>
      <c r="FPJ44"/>
      <c r="FPK44"/>
      <c r="FPL44"/>
      <c r="FPM44"/>
      <c r="FPN44"/>
      <c r="FPO44"/>
      <c r="FPP44"/>
      <c r="FPQ44"/>
      <c r="FPR44"/>
      <c r="FPS44"/>
      <c r="FPT44"/>
      <c r="FPU44"/>
      <c r="FPV44"/>
      <c r="FPW44"/>
      <c r="FPX44"/>
      <c r="FPY44"/>
      <c r="FPZ44"/>
      <c r="FQA44"/>
      <c r="FQB44"/>
      <c r="FQC44"/>
      <c r="FQD44"/>
      <c r="FQE44"/>
      <c r="FQF44"/>
      <c r="FQG44"/>
      <c r="FQH44"/>
      <c r="FQI44"/>
      <c r="FQJ44"/>
      <c r="FQK44"/>
      <c r="FQL44"/>
      <c r="FQM44"/>
      <c r="FQN44"/>
      <c r="FQO44"/>
      <c r="FQP44"/>
      <c r="FQQ44"/>
      <c r="FQR44"/>
      <c r="FQS44"/>
      <c r="FQT44"/>
      <c r="FQU44"/>
      <c r="FQV44"/>
      <c r="FQW44"/>
      <c r="FQX44"/>
      <c r="FQY44"/>
      <c r="FQZ44"/>
      <c r="FRA44"/>
      <c r="FRB44"/>
      <c r="FRC44"/>
      <c r="FRD44"/>
      <c r="FRE44"/>
      <c r="FRF44"/>
      <c r="FRG44"/>
      <c r="FRH44"/>
      <c r="FRI44"/>
      <c r="FRJ44"/>
      <c r="FRK44"/>
      <c r="FRL44"/>
      <c r="FRM44"/>
      <c r="FRN44"/>
      <c r="FRO44"/>
      <c r="FRP44"/>
      <c r="FRQ44"/>
      <c r="FRR44"/>
      <c r="FRS44"/>
      <c r="FRT44"/>
      <c r="FRU44"/>
      <c r="FRV44"/>
      <c r="FRW44"/>
      <c r="FRX44"/>
      <c r="FRY44"/>
      <c r="FRZ44"/>
      <c r="FSA44"/>
      <c r="FSB44"/>
      <c r="FSC44"/>
      <c r="FSD44"/>
      <c r="FSE44"/>
      <c r="FSF44"/>
      <c r="FSG44"/>
      <c r="FSH44"/>
      <c r="FSI44"/>
      <c r="FSJ44"/>
      <c r="FSK44"/>
      <c r="FSL44"/>
      <c r="FSM44"/>
      <c r="FSN44"/>
      <c r="FSO44"/>
      <c r="FSP44"/>
      <c r="FSQ44"/>
      <c r="FSR44"/>
      <c r="FSS44"/>
      <c r="FST44"/>
      <c r="FSU44"/>
      <c r="FSV44"/>
      <c r="FSW44"/>
      <c r="FSX44"/>
      <c r="FSY44"/>
      <c r="FSZ44"/>
      <c r="FTA44"/>
      <c r="FTB44"/>
      <c r="FTC44"/>
      <c r="FTD44"/>
      <c r="FTE44"/>
      <c r="FTF44"/>
      <c r="FTG44"/>
      <c r="FTH44"/>
      <c r="FTI44"/>
      <c r="FTJ44"/>
      <c r="FTK44"/>
      <c r="FTL44"/>
      <c r="FTM44"/>
      <c r="FTN44"/>
      <c r="FTO44"/>
      <c r="FTP44"/>
      <c r="FTQ44"/>
      <c r="FTR44"/>
      <c r="FTS44"/>
      <c r="FTT44"/>
      <c r="FTU44"/>
      <c r="FTV44"/>
      <c r="FTW44"/>
      <c r="FTX44"/>
      <c r="FTY44"/>
      <c r="FTZ44"/>
      <c r="FUA44"/>
      <c r="FUB44"/>
      <c r="FUC44"/>
      <c r="FUD44"/>
      <c r="FUE44"/>
      <c r="FUF44"/>
      <c r="FUG44"/>
      <c r="FUH44"/>
      <c r="FUI44"/>
      <c r="FUJ44"/>
      <c r="FUK44"/>
      <c r="FUL44"/>
      <c r="FUM44"/>
      <c r="FUN44"/>
      <c r="FUO44"/>
      <c r="FUP44"/>
      <c r="FUQ44"/>
      <c r="FUR44"/>
      <c r="FUS44"/>
      <c r="FUT44"/>
      <c r="FUU44"/>
      <c r="FUV44"/>
      <c r="FUW44"/>
      <c r="FUX44"/>
      <c r="FUY44"/>
      <c r="FUZ44"/>
      <c r="FVA44"/>
      <c r="FVB44"/>
      <c r="FVC44"/>
      <c r="FVD44"/>
      <c r="FVE44"/>
      <c r="FVF44"/>
      <c r="FVG44"/>
      <c r="FVH44"/>
      <c r="FVI44"/>
      <c r="FVJ44"/>
      <c r="FVK44"/>
      <c r="FVL44"/>
      <c r="FVM44"/>
      <c r="FVN44"/>
      <c r="FVO44"/>
      <c r="FVP44"/>
      <c r="FVQ44"/>
      <c r="FVR44"/>
      <c r="FVS44"/>
      <c r="FVT44"/>
      <c r="FVU44"/>
      <c r="FVV44"/>
      <c r="FVW44"/>
      <c r="FVX44"/>
      <c r="FVY44"/>
      <c r="FVZ44"/>
      <c r="FWA44"/>
      <c r="FWB44"/>
      <c r="FWC44"/>
      <c r="FWD44"/>
      <c r="FWE44"/>
      <c r="FWF44"/>
      <c r="FWG44"/>
      <c r="FWH44"/>
      <c r="FWI44"/>
      <c r="FWJ44"/>
      <c r="FWK44"/>
      <c r="FWL44"/>
      <c r="FWM44"/>
      <c r="FWN44"/>
      <c r="FWO44"/>
      <c r="FWP44"/>
      <c r="FWQ44"/>
      <c r="FWR44"/>
      <c r="FWS44"/>
      <c r="FWT44"/>
      <c r="FWU44"/>
      <c r="FWV44"/>
      <c r="FWW44"/>
      <c r="FWX44"/>
      <c r="FWY44"/>
      <c r="FWZ44"/>
      <c r="FXA44"/>
      <c r="FXB44"/>
      <c r="FXC44"/>
      <c r="FXD44"/>
      <c r="FXE44"/>
      <c r="FXF44"/>
      <c r="FXG44"/>
      <c r="FXH44"/>
      <c r="FXI44"/>
      <c r="FXJ44"/>
      <c r="FXK44"/>
      <c r="FXL44"/>
      <c r="FXM44"/>
      <c r="FXN44"/>
      <c r="FXO44"/>
      <c r="FXP44"/>
      <c r="FXQ44"/>
      <c r="FXR44"/>
      <c r="FXS44"/>
      <c r="FXT44"/>
      <c r="FXU44"/>
      <c r="FXV44"/>
      <c r="FXW44"/>
      <c r="FXX44"/>
      <c r="FXY44"/>
      <c r="FXZ44"/>
      <c r="FYA44"/>
      <c r="FYB44"/>
      <c r="FYC44"/>
      <c r="FYD44"/>
      <c r="FYE44"/>
      <c r="FYF44"/>
      <c r="FYG44"/>
      <c r="FYH44"/>
      <c r="FYI44"/>
      <c r="FYJ44"/>
      <c r="FYK44"/>
      <c r="FYL44"/>
      <c r="FYM44"/>
      <c r="FYN44"/>
      <c r="FYO44"/>
      <c r="FYP44"/>
      <c r="FYQ44"/>
      <c r="FYR44"/>
      <c r="FYS44"/>
      <c r="FYT44"/>
      <c r="FYU44"/>
      <c r="FYV44"/>
      <c r="FYW44"/>
      <c r="FYX44"/>
      <c r="FYY44"/>
      <c r="FYZ44"/>
      <c r="FZA44"/>
      <c r="FZB44"/>
      <c r="FZC44"/>
      <c r="FZD44"/>
      <c r="FZE44"/>
      <c r="FZF44"/>
      <c r="FZG44"/>
      <c r="FZH44"/>
      <c r="FZI44"/>
      <c r="FZJ44"/>
      <c r="FZK44"/>
      <c r="FZL44"/>
      <c r="FZM44"/>
      <c r="FZN44"/>
      <c r="FZO44"/>
      <c r="FZP44"/>
      <c r="FZQ44"/>
      <c r="FZR44"/>
      <c r="FZS44"/>
      <c r="FZT44"/>
      <c r="FZU44"/>
      <c r="FZV44"/>
      <c r="FZW44"/>
      <c r="FZX44"/>
      <c r="FZY44"/>
      <c r="FZZ44"/>
      <c r="GAA44"/>
      <c r="GAB44"/>
      <c r="GAC44"/>
      <c r="GAD44"/>
      <c r="GAE44"/>
      <c r="GAF44"/>
      <c r="GAG44"/>
      <c r="GAH44"/>
      <c r="GAI44"/>
      <c r="GAJ44"/>
      <c r="GAK44"/>
      <c r="GAL44"/>
      <c r="GAM44"/>
      <c r="GAN44"/>
      <c r="GAO44"/>
      <c r="GAP44"/>
      <c r="GAQ44"/>
      <c r="GAR44"/>
      <c r="GAS44"/>
      <c r="GAT44"/>
      <c r="GAU44"/>
      <c r="GAV44"/>
      <c r="GAW44"/>
      <c r="GAX44"/>
      <c r="GAY44"/>
      <c r="GAZ44"/>
      <c r="GBA44"/>
      <c r="GBB44"/>
      <c r="GBC44"/>
      <c r="GBD44"/>
      <c r="GBE44"/>
      <c r="GBF44"/>
      <c r="GBG44"/>
      <c r="GBH44"/>
      <c r="GBI44"/>
      <c r="GBJ44"/>
      <c r="GBK44"/>
      <c r="GBL44"/>
      <c r="GBM44"/>
      <c r="GBN44"/>
      <c r="GBO44"/>
      <c r="GBP44"/>
      <c r="GBQ44"/>
      <c r="GBR44"/>
      <c r="GBS44"/>
      <c r="GBT44"/>
      <c r="GBU44"/>
      <c r="GBV44"/>
      <c r="GBW44"/>
      <c r="GBX44"/>
      <c r="GBY44"/>
      <c r="GBZ44"/>
      <c r="GCA44"/>
      <c r="GCB44"/>
      <c r="GCC44"/>
      <c r="GCD44"/>
      <c r="GCE44"/>
      <c r="GCF44"/>
      <c r="GCG44"/>
      <c r="GCH44"/>
      <c r="GCI44"/>
      <c r="GCJ44"/>
      <c r="GCK44"/>
      <c r="GCL44"/>
      <c r="GCM44"/>
      <c r="GCN44"/>
      <c r="GCO44"/>
      <c r="GCP44"/>
      <c r="GCQ44"/>
      <c r="GCR44"/>
      <c r="GCS44"/>
      <c r="GCT44"/>
      <c r="GCU44"/>
      <c r="GCV44"/>
      <c r="GCW44"/>
      <c r="GCX44"/>
      <c r="GCY44"/>
      <c r="GCZ44"/>
      <c r="GDA44"/>
      <c r="GDB44"/>
      <c r="GDC44"/>
      <c r="GDD44"/>
      <c r="GDE44"/>
      <c r="GDF44"/>
      <c r="GDG44"/>
      <c r="GDH44"/>
      <c r="GDI44"/>
      <c r="GDJ44"/>
      <c r="GDK44"/>
      <c r="GDL44"/>
      <c r="GDM44"/>
      <c r="GDN44"/>
      <c r="GDO44"/>
      <c r="GDP44"/>
      <c r="GDQ44"/>
      <c r="GDR44"/>
      <c r="GDS44"/>
      <c r="GDT44"/>
      <c r="GDU44"/>
      <c r="GDV44"/>
      <c r="GDW44"/>
      <c r="GDX44"/>
      <c r="GDY44"/>
      <c r="GDZ44"/>
      <c r="GEA44"/>
      <c r="GEB44"/>
      <c r="GEC44"/>
      <c r="GED44"/>
      <c r="GEE44"/>
      <c r="GEF44"/>
      <c r="GEG44"/>
      <c r="GEH44"/>
      <c r="GEI44"/>
      <c r="GEJ44"/>
      <c r="GEK44"/>
      <c r="GEL44"/>
      <c r="GEM44"/>
      <c r="GEN44"/>
      <c r="GEO44"/>
      <c r="GEP44"/>
      <c r="GEQ44"/>
      <c r="GER44"/>
      <c r="GES44"/>
      <c r="GET44"/>
      <c r="GEU44"/>
      <c r="GEV44"/>
      <c r="GEW44"/>
      <c r="GEX44"/>
      <c r="GEY44"/>
      <c r="GEZ44"/>
      <c r="GFA44"/>
      <c r="GFB44"/>
      <c r="GFC44"/>
      <c r="GFD44"/>
      <c r="GFE44"/>
      <c r="GFF44"/>
      <c r="GFG44"/>
      <c r="GFH44"/>
      <c r="GFI44"/>
      <c r="GFJ44"/>
      <c r="GFK44"/>
      <c r="GFL44"/>
      <c r="GFM44"/>
      <c r="GFN44"/>
      <c r="GFO44"/>
      <c r="GFP44"/>
      <c r="GFQ44"/>
      <c r="GFR44"/>
      <c r="GFS44"/>
      <c r="GFT44"/>
      <c r="GFU44"/>
      <c r="GFV44"/>
      <c r="GFW44"/>
      <c r="GFX44"/>
      <c r="GFY44"/>
      <c r="GFZ44"/>
      <c r="GGA44"/>
      <c r="GGB44"/>
      <c r="GGC44"/>
      <c r="GGD44"/>
      <c r="GGE44"/>
      <c r="GGF44"/>
      <c r="GGG44"/>
      <c r="GGH44"/>
      <c r="GGI44"/>
      <c r="GGJ44"/>
      <c r="GGK44"/>
      <c r="GGL44"/>
      <c r="GGM44"/>
      <c r="GGN44"/>
      <c r="GGO44"/>
      <c r="GGP44"/>
      <c r="GGQ44"/>
      <c r="GGR44"/>
      <c r="GGS44"/>
      <c r="GGT44"/>
      <c r="GGU44"/>
      <c r="GGV44"/>
      <c r="GGW44"/>
      <c r="GGX44"/>
      <c r="GGY44"/>
      <c r="GGZ44"/>
      <c r="GHA44"/>
      <c r="GHB44"/>
      <c r="GHC44"/>
      <c r="GHD44"/>
      <c r="GHE44"/>
      <c r="GHF44"/>
      <c r="GHG44"/>
      <c r="GHH44"/>
      <c r="GHI44"/>
      <c r="GHJ44"/>
      <c r="GHK44"/>
      <c r="GHL44"/>
      <c r="GHM44"/>
      <c r="GHN44"/>
      <c r="GHO44"/>
      <c r="GHP44"/>
      <c r="GHQ44"/>
      <c r="GHR44"/>
      <c r="GHS44"/>
      <c r="GHT44"/>
      <c r="GHU44"/>
      <c r="GHV44"/>
      <c r="GHW44"/>
      <c r="GHX44"/>
      <c r="GHY44"/>
      <c r="GHZ44"/>
      <c r="GIA44"/>
      <c r="GIB44"/>
      <c r="GIC44"/>
      <c r="GID44"/>
      <c r="GIE44"/>
      <c r="GIF44"/>
      <c r="GIG44"/>
      <c r="GIH44"/>
      <c r="GII44"/>
      <c r="GIJ44"/>
      <c r="GIK44"/>
      <c r="GIL44"/>
      <c r="GIM44"/>
      <c r="GIN44"/>
      <c r="GIO44"/>
      <c r="GIP44"/>
      <c r="GIQ44"/>
      <c r="GIR44"/>
      <c r="GIS44"/>
      <c r="GIT44"/>
      <c r="GIU44"/>
      <c r="GIV44"/>
      <c r="GIW44"/>
      <c r="GIX44"/>
      <c r="GIY44"/>
      <c r="GIZ44"/>
      <c r="GJA44"/>
      <c r="GJB44"/>
      <c r="GJC44"/>
      <c r="GJD44"/>
      <c r="GJE44"/>
      <c r="GJF44"/>
      <c r="GJG44"/>
      <c r="GJH44"/>
      <c r="GJI44"/>
      <c r="GJJ44"/>
      <c r="GJK44"/>
      <c r="GJL44"/>
      <c r="GJM44"/>
      <c r="GJN44"/>
      <c r="GJO44"/>
      <c r="GJP44"/>
      <c r="GJQ44"/>
      <c r="GJR44"/>
      <c r="GJS44"/>
      <c r="GJT44"/>
      <c r="GJU44"/>
      <c r="GJV44"/>
      <c r="GJW44"/>
      <c r="GJX44"/>
      <c r="GJY44"/>
      <c r="GJZ44"/>
      <c r="GKA44"/>
      <c r="GKB44"/>
      <c r="GKC44"/>
      <c r="GKD44"/>
      <c r="GKE44"/>
      <c r="GKF44"/>
      <c r="GKG44"/>
      <c r="GKH44"/>
      <c r="GKI44"/>
      <c r="GKJ44"/>
      <c r="GKK44"/>
      <c r="GKL44"/>
      <c r="GKM44"/>
      <c r="GKN44"/>
      <c r="GKO44"/>
      <c r="GKP44"/>
      <c r="GKQ44"/>
      <c r="GKR44"/>
      <c r="GKS44"/>
      <c r="GKT44"/>
      <c r="GKU44"/>
      <c r="GKV44"/>
      <c r="GKW44"/>
      <c r="GKX44"/>
      <c r="GKY44"/>
      <c r="GKZ44"/>
      <c r="GLA44"/>
      <c r="GLB44"/>
      <c r="GLC44"/>
      <c r="GLD44"/>
      <c r="GLE44"/>
      <c r="GLF44"/>
      <c r="GLG44"/>
      <c r="GLH44"/>
      <c r="GLI44"/>
      <c r="GLJ44"/>
      <c r="GLK44"/>
      <c r="GLL44"/>
      <c r="GLM44"/>
      <c r="GLN44"/>
      <c r="GLO44"/>
      <c r="GLP44"/>
      <c r="GLQ44"/>
      <c r="GLR44"/>
      <c r="GLS44"/>
      <c r="GLT44"/>
      <c r="GLU44"/>
      <c r="GLV44"/>
      <c r="GLW44"/>
      <c r="GLX44"/>
      <c r="GLY44"/>
      <c r="GLZ44"/>
      <c r="GMA44"/>
      <c r="GMB44"/>
      <c r="GMC44"/>
      <c r="GMD44"/>
      <c r="GME44"/>
      <c r="GMF44"/>
      <c r="GMG44"/>
      <c r="GMH44"/>
      <c r="GMI44"/>
      <c r="GMJ44"/>
      <c r="GMK44"/>
      <c r="GML44"/>
      <c r="GMM44"/>
      <c r="GMN44"/>
      <c r="GMO44"/>
      <c r="GMP44"/>
      <c r="GMQ44"/>
      <c r="GMR44"/>
      <c r="GMS44"/>
      <c r="GMT44"/>
      <c r="GMU44"/>
      <c r="GMV44"/>
      <c r="GMW44"/>
      <c r="GMX44"/>
      <c r="GMY44"/>
      <c r="GMZ44"/>
      <c r="GNA44"/>
      <c r="GNB44"/>
      <c r="GNC44"/>
      <c r="GND44"/>
      <c r="GNE44"/>
      <c r="GNF44"/>
      <c r="GNG44"/>
      <c r="GNH44"/>
      <c r="GNI44"/>
      <c r="GNJ44"/>
      <c r="GNK44"/>
      <c r="GNL44"/>
      <c r="GNM44"/>
      <c r="GNN44"/>
      <c r="GNO44"/>
      <c r="GNP44"/>
      <c r="GNQ44"/>
      <c r="GNR44"/>
      <c r="GNS44"/>
      <c r="GNT44"/>
      <c r="GNU44"/>
      <c r="GNV44"/>
      <c r="GNW44"/>
      <c r="GNX44"/>
      <c r="GNY44"/>
      <c r="GNZ44"/>
      <c r="GOA44"/>
      <c r="GOB44"/>
      <c r="GOC44"/>
      <c r="GOD44"/>
      <c r="GOE44"/>
      <c r="GOF44"/>
      <c r="GOG44"/>
      <c r="GOH44"/>
      <c r="GOI44"/>
      <c r="GOJ44"/>
      <c r="GOK44"/>
      <c r="GOL44"/>
      <c r="GOM44"/>
      <c r="GON44"/>
      <c r="GOO44"/>
      <c r="GOP44"/>
      <c r="GOQ44"/>
      <c r="GOR44"/>
      <c r="GOS44"/>
      <c r="GOT44"/>
      <c r="GOU44"/>
      <c r="GOV44"/>
      <c r="GOW44"/>
      <c r="GOX44"/>
      <c r="GOY44"/>
      <c r="GOZ44"/>
      <c r="GPA44"/>
      <c r="GPB44"/>
      <c r="GPC44"/>
      <c r="GPD44"/>
      <c r="GPE44"/>
      <c r="GPF44"/>
      <c r="GPG44"/>
      <c r="GPH44"/>
      <c r="GPI44"/>
      <c r="GPJ44"/>
      <c r="GPK44"/>
      <c r="GPL44"/>
      <c r="GPM44"/>
      <c r="GPN44"/>
      <c r="GPO44"/>
      <c r="GPP44"/>
      <c r="GPQ44"/>
      <c r="GPR44"/>
      <c r="GPS44"/>
      <c r="GPT44"/>
      <c r="GPU44"/>
      <c r="GPV44"/>
      <c r="GPW44"/>
      <c r="GPX44"/>
      <c r="GPY44"/>
      <c r="GPZ44"/>
      <c r="GQA44"/>
      <c r="GQB44"/>
      <c r="GQC44"/>
      <c r="GQD44"/>
      <c r="GQE44"/>
      <c r="GQF44"/>
      <c r="GQG44"/>
      <c r="GQH44"/>
      <c r="GQI44"/>
      <c r="GQJ44"/>
      <c r="GQK44"/>
      <c r="GQL44"/>
      <c r="GQM44"/>
      <c r="GQN44"/>
      <c r="GQO44"/>
      <c r="GQP44"/>
      <c r="GQQ44"/>
      <c r="GQR44"/>
      <c r="GQS44"/>
      <c r="GQT44"/>
      <c r="GQU44"/>
      <c r="GQV44"/>
      <c r="GQW44"/>
      <c r="GQX44"/>
      <c r="GQY44"/>
      <c r="GQZ44"/>
      <c r="GRA44"/>
      <c r="GRB44"/>
      <c r="GRC44"/>
      <c r="GRD44"/>
      <c r="GRE44"/>
      <c r="GRF44"/>
      <c r="GRG44"/>
      <c r="GRH44"/>
      <c r="GRI44"/>
      <c r="GRJ44"/>
      <c r="GRK44"/>
      <c r="GRL44"/>
      <c r="GRM44"/>
      <c r="GRN44"/>
      <c r="GRO44"/>
      <c r="GRP44"/>
      <c r="GRQ44"/>
      <c r="GRR44"/>
      <c r="GRS44"/>
      <c r="GRT44"/>
      <c r="GRU44"/>
      <c r="GRV44"/>
      <c r="GRW44"/>
      <c r="GRX44"/>
      <c r="GRY44"/>
      <c r="GRZ44"/>
      <c r="GSA44"/>
      <c r="GSB44"/>
      <c r="GSC44"/>
      <c r="GSD44"/>
      <c r="GSE44"/>
      <c r="GSF44"/>
      <c r="GSG44"/>
      <c r="GSH44"/>
      <c r="GSI44"/>
      <c r="GSJ44"/>
      <c r="GSK44"/>
      <c r="GSL44"/>
      <c r="GSM44"/>
      <c r="GSN44"/>
      <c r="GSO44"/>
      <c r="GSP44"/>
      <c r="GSQ44"/>
      <c r="GSR44"/>
      <c r="GSS44"/>
      <c r="GST44"/>
      <c r="GSU44"/>
      <c r="GSV44"/>
      <c r="GSW44"/>
      <c r="GSX44"/>
      <c r="GSY44"/>
      <c r="GSZ44"/>
      <c r="GTA44"/>
      <c r="GTB44"/>
      <c r="GTC44"/>
      <c r="GTD44"/>
      <c r="GTE44"/>
      <c r="GTF44"/>
      <c r="GTG44"/>
      <c r="GTH44"/>
      <c r="GTI44"/>
      <c r="GTJ44"/>
      <c r="GTK44"/>
      <c r="GTL44"/>
      <c r="GTM44"/>
      <c r="GTN44"/>
      <c r="GTO44"/>
      <c r="GTP44"/>
      <c r="GTQ44"/>
      <c r="GTR44"/>
      <c r="GTS44"/>
      <c r="GTT44"/>
      <c r="GTU44"/>
      <c r="GTV44"/>
      <c r="GTW44"/>
      <c r="GTX44"/>
      <c r="GTY44"/>
      <c r="GTZ44"/>
      <c r="GUA44"/>
      <c r="GUB44"/>
      <c r="GUC44"/>
      <c r="GUD44"/>
      <c r="GUE44"/>
      <c r="GUF44"/>
      <c r="GUG44"/>
      <c r="GUH44"/>
      <c r="GUI44"/>
      <c r="GUJ44"/>
      <c r="GUK44"/>
      <c r="GUL44"/>
      <c r="GUM44"/>
      <c r="GUN44"/>
      <c r="GUO44"/>
      <c r="GUP44"/>
      <c r="GUQ44"/>
      <c r="GUR44"/>
      <c r="GUS44"/>
      <c r="GUT44"/>
      <c r="GUU44"/>
      <c r="GUV44"/>
      <c r="GUW44"/>
      <c r="GUX44"/>
      <c r="GUY44"/>
      <c r="GUZ44"/>
      <c r="GVA44"/>
      <c r="GVB44"/>
      <c r="GVC44"/>
      <c r="GVD44"/>
      <c r="GVE44"/>
      <c r="GVF44"/>
      <c r="GVG44"/>
      <c r="GVH44"/>
      <c r="GVI44"/>
      <c r="GVJ44"/>
      <c r="GVK44"/>
      <c r="GVL44"/>
      <c r="GVM44"/>
      <c r="GVN44"/>
      <c r="GVO44"/>
      <c r="GVP44"/>
      <c r="GVQ44"/>
      <c r="GVR44"/>
      <c r="GVS44"/>
      <c r="GVT44"/>
      <c r="GVU44"/>
      <c r="GVV44"/>
      <c r="GVW44"/>
      <c r="GVX44"/>
      <c r="GVY44"/>
      <c r="GVZ44"/>
      <c r="GWA44"/>
      <c r="GWB44"/>
      <c r="GWC44"/>
      <c r="GWD44"/>
      <c r="GWE44"/>
      <c r="GWF44"/>
      <c r="GWG44"/>
      <c r="GWH44"/>
      <c r="GWI44"/>
      <c r="GWJ44"/>
      <c r="GWK44"/>
      <c r="GWL44"/>
      <c r="GWM44"/>
      <c r="GWN44"/>
      <c r="GWO44"/>
      <c r="GWP44"/>
      <c r="GWQ44"/>
      <c r="GWR44"/>
      <c r="GWS44"/>
      <c r="GWT44"/>
      <c r="GWU44"/>
      <c r="GWV44"/>
      <c r="GWW44"/>
      <c r="GWX44"/>
      <c r="GWY44"/>
      <c r="GWZ44"/>
      <c r="GXA44"/>
      <c r="GXB44"/>
      <c r="GXC44"/>
      <c r="GXD44"/>
      <c r="GXE44"/>
      <c r="GXF44"/>
      <c r="GXG44"/>
      <c r="GXH44"/>
      <c r="GXI44"/>
      <c r="GXJ44"/>
      <c r="GXK44"/>
      <c r="GXL44"/>
      <c r="GXM44"/>
      <c r="GXN44"/>
      <c r="GXO44"/>
      <c r="GXP44"/>
      <c r="GXQ44"/>
      <c r="GXR44"/>
      <c r="GXS44"/>
      <c r="GXT44"/>
      <c r="GXU44"/>
      <c r="GXV44"/>
      <c r="GXW44"/>
      <c r="GXX44"/>
      <c r="GXY44"/>
      <c r="GXZ44"/>
      <c r="GYA44"/>
      <c r="GYB44"/>
      <c r="GYC44"/>
      <c r="GYD44"/>
      <c r="GYE44"/>
      <c r="GYF44"/>
      <c r="GYG44"/>
      <c r="GYH44"/>
      <c r="GYI44"/>
      <c r="GYJ44"/>
      <c r="GYK44"/>
      <c r="GYL44"/>
      <c r="GYM44"/>
      <c r="GYN44"/>
      <c r="GYO44"/>
      <c r="GYP44"/>
      <c r="GYQ44"/>
      <c r="GYR44"/>
      <c r="GYS44"/>
      <c r="GYT44"/>
      <c r="GYU44"/>
      <c r="GYV44"/>
      <c r="GYW44"/>
      <c r="GYX44"/>
      <c r="GYY44"/>
      <c r="GYZ44"/>
      <c r="GZA44"/>
      <c r="GZB44"/>
      <c r="GZC44"/>
      <c r="GZD44"/>
      <c r="GZE44"/>
      <c r="GZF44"/>
      <c r="GZG44"/>
      <c r="GZH44"/>
      <c r="GZI44"/>
      <c r="GZJ44"/>
      <c r="GZK44"/>
      <c r="GZL44"/>
      <c r="GZM44"/>
      <c r="GZN44"/>
      <c r="GZO44"/>
      <c r="GZP44"/>
      <c r="GZQ44"/>
      <c r="GZR44"/>
      <c r="GZS44"/>
      <c r="GZT44"/>
      <c r="GZU44"/>
      <c r="GZV44"/>
      <c r="GZW44"/>
      <c r="GZX44"/>
      <c r="GZY44"/>
      <c r="GZZ44"/>
      <c r="HAA44"/>
      <c r="HAB44"/>
      <c r="HAC44"/>
      <c r="HAD44"/>
      <c r="HAE44"/>
      <c r="HAF44"/>
      <c r="HAG44"/>
      <c r="HAH44"/>
      <c r="HAI44"/>
      <c r="HAJ44"/>
      <c r="HAK44"/>
      <c r="HAL44"/>
      <c r="HAM44"/>
      <c r="HAN44"/>
      <c r="HAO44"/>
      <c r="HAP44"/>
      <c r="HAQ44"/>
      <c r="HAR44"/>
      <c r="HAS44"/>
      <c r="HAT44"/>
      <c r="HAU44"/>
      <c r="HAV44"/>
      <c r="HAW44"/>
      <c r="HAX44"/>
      <c r="HAY44"/>
      <c r="HAZ44"/>
      <c r="HBA44"/>
      <c r="HBB44"/>
      <c r="HBC44"/>
      <c r="HBD44"/>
      <c r="HBE44"/>
      <c r="HBF44"/>
      <c r="HBG44"/>
      <c r="HBH44"/>
      <c r="HBI44"/>
      <c r="HBJ44"/>
      <c r="HBK44"/>
      <c r="HBL44"/>
      <c r="HBM44"/>
      <c r="HBN44"/>
      <c r="HBO44"/>
      <c r="HBP44"/>
      <c r="HBQ44"/>
      <c r="HBR44"/>
      <c r="HBS44"/>
      <c r="HBT44"/>
      <c r="HBU44"/>
      <c r="HBV44"/>
      <c r="HBW44"/>
      <c r="HBX44"/>
      <c r="HBY44"/>
      <c r="HBZ44"/>
      <c r="HCA44"/>
      <c r="HCB44"/>
      <c r="HCC44"/>
      <c r="HCD44"/>
      <c r="HCE44"/>
      <c r="HCF44"/>
      <c r="HCG44"/>
      <c r="HCH44"/>
      <c r="HCI44"/>
      <c r="HCJ44"/>
      <c r="HCK44"/>
      <c r="HCL44"/>
      <c r="HCM44"/>
      <c r="HCN44"/>
      <c r="HCO44"/>
      <c r="HCP44"/>
      <c r="HCQ44"/>
      <c r="HCR44"/>
      <c r="HCS44"/>
      <c r="HCT44"/>
      <c r="HCU44"/>
      <c r="HCV44"/>
      <c r="HCW44"/>
      <c r="HCX44"/>
      <c r="HCY44"/>
      <c r="HCZ44"/>
      <c r="HDA44"/>
      <c r="HDB44"/>
      <c r="HDC44"/>
      <c r="HDD44"/>
      <c r="HDE44"/>
      <c r="HDF44"/>
      <c r="HDG44"/>
      <c r="HDH44"/>
      <c r="HDI44"/>
      <c r="HDJ44"/>
      <c r="HDK44"/>
      <c r="HDL44"/>
      <c r="HDM44"/>
      <c r="HDN44"/>
      <c r="HDO44"/>
      <c r="HDP44"/>
      <c r="HDQ44"/>
      <c r="HDR44"/>
      <c r="HDS44"/>
      <c r="HDT44"/>
      <c r="HDU44"/>
      <c r="HDV44"/>
      <c r="HDW44"/>
      <c r="HDX44"/>
      <c r="HDY44"/>
      <c r="HDZ44"/>
      <c r="HEA44"/>
      <c r="HEB44"/>
      <c r="HEC44"/>
      <c r="HED44"/>
      <c r="HEE44"/>
      <c r="HEF44"/>
      <c r="HEG44"/>
      <c r="HEH44"/>
      <c r="HEI44"/>
      <c r="HEJ44"/>
      <c r="HEK44"/>
      <c r="HEL44"/>
      <c r="HEM44"/>
      <c r="HEN44"/>
      <c r="HEO44"/>
      <c r="HEP44"/>
      <c r="HEQ44"/>
      <c r="HER44"/>
      <c r="HES44"/>
      <c r="HET44"/>
      <c r="HEU44"/>
      <c r="HEV44"/>
      <c r="HEW44"/>
      <c r="HEX44"/>
      <c r="HEY44"/>
      <c r="HEZ44"/>
      <c r="HFA44"/>
      <c r="HFB44"/>
      <c r="HFC44"/>
      <c r="HFD44"/>
      <c r="HFE44"/>
      <c r="HFF44"/>
      <c r="HFG44"/>
      <c r="HFH44"/>
      <c r="HFI44"/>
      <c r="HFJ44"/>
      <c r="HFK44"/>
      <c r="HFL44"/>
      <c r="HFM44"/>
      <c r="HFN44"/>
      <c r="HFO44"/>
      <c r="HFP44"/>
      <c r="HFQ44"/>
      <c r="HFR44"/>
      <c r="HFS44"/>
      <c r="HFT44"/>
      <c r="HFU44"/>
      <c r="HFV44"/>
      <c r="HFW44"/>
      <c r="HFX44"/>
      <c r="HFY44"/>
      <c r="HFZ44"/>
      <c r="HGA44"/>
      <c r="HGB44"/>
      <c r="HGC44"/>
      <c r="HGD44"/>
      <c r="HGE44"/>
      <c r="HGF44"/>
      <c r="HGG44"/>
      <c r="HGH44"/>
      <c r="HGI44"/>
      <c r="HGJ44"/>
      <c r="HGK44"/>
      <c r="HGL44"/>
      <c r="HGM44"/>
      <c r="HGN44"/>
      <c r="HGO44"/>
      <c r="HGP44"/>
      <c r="HGQ44"/>
      <c r="HGR44"/>
      <c r="HGS44"/>
      <c r="HGT44"/>
      <c r="HGU44"/>
      <c r="HGV44"/>
      <c r="HGW44"/>
      <c r="HGX44"/>
      <c r="HGY44"/>
      <c r="HGZ44"/>
      <c r="HHA44"/>
      <c r="HHB44"/>
      <c r="HHC44"/>
      <c r="HHD44"/>
      <c r="HHE44"/>
      <c r="HHF44"/>
      <c r="HHG44"/>
      <c r="HHH44"/>
      <c r="HHI44"/>
      <c r="HHJ44"/>
      <c r="HHK44"/>
      <c r="HHL44"/>
      <c r="HHM44"/>
      <c r="HHN44"/>
      <c r="HHO44"/>
      <c r="HHP44"/>
      <c r="HHQ44"/>
      <c r="HHR44"/>
      <c r="HHS44"/>
      <c r="HHT44"/>
      <c r="HHU44"/>
      <c r="HHV44"/>
      <c r="HHW44"/>
      <c r="HHX44"/>
      <c r="HHY44"/>
      <c r="HHZ44"/>
      <c r="HIA44"/>
      <c r="HIB44"/>
      <c r="HIC44"/>
      <c r="HID44"/>
      <c r="HIE44"/>
      <c r="HIF44"/>
      <c r="HIG44"/>
      <c r="HIH44"/>
      <c r="HII44"/>
      <c r="HIJ44"/>
      <c r="HIK44"/>
      <c r="HIL44"/>
      <c r="HIM44"/>
      <c r="HIN44"/>
      <c r="HIO44"/>
      <c r="HIP44"/>
      <c r="HIQ44"/>
      <c r="HIR44"/>
      <c r="HIS44"/>
      <c r="HIT44"/>
      <c r="HIU44"/>
      <c r="HIV44"/>
      <c r="HIW44"/>
      <c r="HIX44"/>
      <c r="HIY44"/>
      <c r="HIZ44"/>
      <c r="HJA44"/>
      <c r="HJB44"/>
      <c r="HJC44"/>
      <c r="HJD44"/>
      <c r="HJE44"/>
      <c r="HJF44"/>
      <c r="HJG44"/>
      <c r="HJH44"/>
      <c r="HJI44"/>
      <c r="HJJ44"/>
      <c r="HJK44"/>
      <c r="HJL44"/>
      <c r="HJM44"/>
      <c r="HJN44"/>
      <c r="HJO44"/>
      <c r="HJP44"/>
      <c r="HJQ44"/>
      <c r="HJR44"/>
      <c r="HJS44"/>
      <c r="HJT44"/>
    </row>
    <row r="45" spans="1:5688" x14ac:dyDescent="0.45">
      <c r="A45"/>
      <c r="B45"/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  <c r="AMK45"/>
      <c r="AML45"/>
      <c r="AMM45"/>
      <c r="AMN45"/>
      <c r="AMO45"/>
      <c r="AMP45"/>
      <c r="AMQ45"/>
      <c r="AMR45"/>
      <c r="AMS45"/>
      <c r="AMT45"/>
      <c r="AMU45"/>
      <c r="AMV45"/>
      <c r="AMW45"/>
      <c r="AMX45"/>
      <c r="AMY45"/>
      <c r="AMZ45"/>
      <c r="ANA45"/>
      <c r="ANB45"/>
      <c r="ANC45"/>
      <c r="AND45"/>
      <c r="ANE45"/>
      <c r="ANF45"/>
      <c r="ANG45"/>
      <c r="ANH45"/>
      <c r="ANI45"/>
      <c r="ANJ45"/>
      <c r="ANK45"/>
      <c r="ANL45"/>
      <c r="ANM45"/>
      <c r="ANN45"/>
      <c r="ANO45"/>
      <c r="ANP45"/>
      <c r="ANQ45"/>
      <c r="ANR45"/>
      <c r="ANS45"/>
      <c r="ANT45"/>
      <c r="ANU45"/>
      <c r="ANV45"/>
      <c r="ANW45"/>
      <c r="ANX45"/>
      <c r="ANY45"/>
      <c r="ANZ45"/>
      <c r="AOA45"/>
      <c r="AOB45"/>
      <c r="AOC45"/>
      <c r="AOD45"/>
      <c r="AOE45"/>
      <c r="AOF45"/>
      <c r="AOG45"/>
      <c r="AOH45"/>
      <c r="AOI45"/>
      <c r="AOJ45"/>
      <c r="AOK45"/>
      <c r="AOL45"/>
      <c r="AOM45"/>
      <c r="AON45"/>
      <c r="AOO45"/>
      <c r="AOP45"/>
      <c r="AOQ45"/>
      <c r="AOR45"/>
      <c r="AOS45"/>
      <c r="AOT45"/>
      <c r="AOU45"/>
      <c r="AOV45"/>
      <c r="AOW45"/>
      <c r="AOX45"/>
      <c r="AOY45"/>
      <c r="AOZ45"/>
      <c r="APA45"/>
      <c r="APB45"/>
      <c r="APC45"/>
      <c r="APD45"/>
      <c r="APE45"/>
      <c r="APF45"/>
      <c r="APG45"/>
      <c r="APH45"/>
      <c r="API45"/>
      <c r="APJ45"/>
      <c r="APK45"/>
      <c r="APL45"/>
      <c r="APM45"/>
      <c r="APN45"/>
      <c r="APO45"/>
      <c r="APP45"/>
      <c r="APQ45"/>
      <c r="APR45"/>
      <c r="APS45"/>
      <c r="APT45"/>
      <c r="APU45"/>
      <c r="APV45"/>
      <c r="APW45"/>
      <c r="APX45"/>
      <c r="APY45"/>
      <c r="APZ45"/>
      <c r="AQA45"/>
      <c r="AQB45"/>
      <c r="AQC45"/>
      <c r="AQD45"/>
      <c r="AQE45"/>
      <c r="AQF45"/>
      <c r="AQG45"/>
      <c r="AQH45"/>
      <c r="AQI45"/>
      <c r="AQJ45"/>
      <c r="AQK45"/>
      <c r="AQL45"/>
      <c r="AQM45"/>
      <c r="AQN45"/>
      <c r="AQO45"/>
      <c r="AQP45"/>
      <c r="AQQ45"/>
      <c r="AQR45"/>
      <c r="AQS45"/>
      <c r="AQT45"/>
      <c r="AQU45"/>
      <c r="AQV45"/>
      <c r="AQW45"/>
      <c r="AQX45"/>
      <c r="AQY45"/>
      <c r="AQZ45"/>
      <c r="ARA45"/>
      <c r="ARB45"/>
      <c r="ARC45"/>
      <c r="ARD45"/>
      <c r="ARE45"/>
      <c r="ARF45"/>
      <c r="ARG45"/>
      <c r="ARH45"/>
      <c r="ARI45"/>
      <c r="ARJ45"/>
      <c r="ARK45"/>
      <c r="ARL45"/>
      <c r="ARM45"/>
      <c r="ARN45"/>
      <c r="ARO45"/>
      <c r="ARP45"/>
      <c r="ARQ45"/>
      <c r="ARR45"/>
      <c r="ARS45"/>
      <c r="ART45"/>
      <c r="ARU45"/>
      <c r="ARV45"/>
      <c r="ARW45"/>
      <c r="ARX45"/>
      <c r="ARY45"/>
      <c r="ARZ45"/>
      <c r="ASA45"/>
      <c r="ASB45"/>
      <c r="ASC45"/>
      <c r="ASD45"/>
      <c r="ASE45"/>
      <c r="ASF45"/>
      <c r="ASG45"/>
      <c r="ASH45"/>
      <c r="ASI45"/>
      <c r="ASJ45"/>
      <c r="ASK45"/>
      <c r="ASL45"/>
      <c r="ASM45"/>
      <c r="ASN45"/>
      <c r="ASO45"/>
      <c r="ASP45"/>
      <c r="ASQ45"/>
      <c r="ASR45"/>
      <c r="ASS45"/>
      <c r="AST45"/>
      <c r="ASU45"/>
      <c r="ASV45"/>
      <c r="ASW45"/>
      <c r="ASX45"/>
      <c r="ASY45"/>
      <c r="ASZ45"/>
      <c r="ATA45"/>
      <c r="ATB45"/>
      <c r="ATC45"/>
      <c r="ATD45"/>
      <c r="ATE45"/>
      <c r="ATF45"/>
      <c r="ATG45"/>
      <c r="ATH45"/>
      <c r="ATI45"/>
      <c r="ATJ45"/>
      <c r="ATK45"/>
      <c r="ATL45"/>
      <c r="ATM45"/>
      <c r="ATN45"/>
      <c r="ATO45"/>
      <c r="ATP45"/>
      <c r="ATQ45"/>
      <c r="ATR45"/>
      <c r="ATS45"/>
      <c r="ATT45"/>
      <c r="ATU45"/>
      <c r="ATV45"/>
      <c r="ATW45"/>
      <c r="ATX45"/>
      <c r="ATY45"/>
      <c r="ATZ45"/>
      <c r="AUA45"/>
      <c r="AUB45"/>
      <c r="AUC45"/>
      <c r="AUD45"/>
      <c r="AUE45"/>
      <c r="AUF45"/>
      <c r="AUG45"/>
      <c r="AUH45"/>
      <c r="AUI45"/>
      <c r="AUJ45"/>
      <c r="AUK45"/>
      <c r="AUL45"/>
      <c r="AUM45"/>
      <c r="AUN45"/>
      <c r="AUO45"/>
      <c r="AUP45"/>
      <c r="AUQ45"/>
      <c r="AUR45"/>
      <c r="AUS45"/>
      <c r="AUT45"/>
      <c r="AUU45"/>
      <c r="AUV45"/>
      <c r="AUW45"/>
      <c r="AUX45"/>
      <c r="AUY45"/>
      <c r="AUZ45"/>
      <c r="AVA45"/>
      <c r="AVB45"/>
      <c r="AVC45"/>
      <c r="AVD45"/>
      <c r="AVE45"/>
      <c r="AVF45"/>
      <c r="AVG45"/>
      <c r="AVH45"/>
      <c r="AVI45"/>
      <c r="AVJ45"/>
      <c r="AVK45"/>
      <c r="AVL45"/>
      <c r="AVM45"/>
      <c r="AVN45"/>
      <c r="AVO45"/>
      <c r="AVP45"/>
      <c r="AVQ45"/>
      <c r="AVR45"/>
      <c r="AVS45"/>
      <c r="AVT45"/>
      <c r="AVU45"/>
      <c r="AVV45"/>
      <c r="AVW45"/>
      <c r="AVX45"/>
      <c r="AVY45"/>
      <c r="AVZ45"/>
      <c r="AWA45"/>
      <c r="AWB45"/>
      <c r="AWC45"/>
      <c r="AWD45"/>
      <c r="AWE45"/>
      <c r="AWF45"/>
      <c r="AWG45"/>
      <c r="AWH45"/>
      <c r="AWI45"/>
      <c r="AWJ45"/>
      <c r="AWK45"/>
      <c r="AWL45"/>
      <c r="AWM45"/>
      <c r="AWN45"/>
      <c r="AWO45"/>
      <c r="AWP45"/>
      <c r="AWQ45"/>
      <c r="AWR45"/>
      <c r="AWS45"/>
      <c r="AWT45"/>
      <c r="AWU45"/>
      <c r="AWV45"/>
      <c r="AWW45"/>
      <c r="AWX45"/>
      <c r="AWY45"/>
      <c r="AWZ45"/>
      <c r="AXA45"/>
      <c r="AXB45"/>
      <c r="AXC45"/>
      <c r="AXD45"/>
      <c r="AXE45"/>
      <c r="AXF45"/>
      <c r="AXG45"/>
      <c r="AXH45"/>
      <c r="AXI45"/>
      <c r="AXJ45"/>
      <c r="AXK45"/>
      <c r="AXL45"/>
      <c r="AXM45"/>
      <c r="AXN45"/>
      <c r="AXO45"/>
      <c r="AXP45"/>
      <c r="AXQ45"/>
      <c r="AXR45"/>
      <c r="AXS45"/>
      <c r="AXT45"/>
      <c r="AXU45"/>
      <c r="AXV45"/>
      <c r="AXW45"/>
      <c r="AXX45"/>
      <c r="AXY45"/>
      <c r="AXZ45"/>
      <c r="AYA45"/>
      <c r="AYB45"/>
      <c r="AYC45"/>
      <c r="AYD45"/>
      <c r="AYE45"/>
      <c r="AYF45"/>
      <c r="AYG45"/>
      <c r="AYH45"/>
      <c r="AYI45"/>
      <c r="AYJ45"/>
      <c r="AYK45"/>
      <c r="AYL45"/>
      <c r="AYM45"/>
      <c r="AYN45"/>
      <c r="AYO45"/>
      <c r="AYP45"/>
      <c r="AYQ45"/>
      <c r="AYR45"/>
      <c r="AYS45"/>
      <c r="AYT45"/>
      <c r="AYU45"/>
      <c r="AYV45"/>
      <c r="AYW45"/>
      <c r="AYX45"/>
      <c r="AYY45"/>
      <c r="AYZ45"/>
      <c r="AZA45"/>
      <c r="AZB45"/>
      <c r="AZC45"/>
      <c r="AZD45"/>
      <c r="AZE45"/>
      <c r="AZF45"/>
      <c r="AZG45"/>
      <c r="AZH45"/>
      <c r="AZI45"/>
      <c r="AZJ45"/>
      <c r="AZK45"/>
      <c r="AZL45"/>
      <c r="AZM45"/>
      <c r="AZN45"/>
      <c r="AZO45"/>
      <c r="AZP45"/>
      <c r="AZQ45"/>
      <c r="AZR45"/>
      <c r="AZS45"/>
      <c r="AZT45"/>
      <c r="AZU45"/>
      <c r="AZV45"/>
      <c r="AZW45"/>
      <c r="AZX45"/>
      <c r="AZY45"/>
      <c r="AZZ45"/>
      <c r="BAA45"/>
      <c r="BAB45"/>
      <c r="BAC45"/>
      <c r="BAD45"/>
      <c r="BAE45"/>
      <c r="BAF45"/>
      <c r="BAG45"/>
      <c r="BAH45"/>
      <c r="BAI45"/>
      <c r="BAJ45"/>
      <c r="BAK45"/>
      <c r="BAL45"/>
      <c r="BAM45"/>
      <c r="BAN45"/>
      <c r="BAO45"/>
      <c r="BAP45"/>
      <c r="BAQ45"/>
      <c r="BAR45"/>
      <c r="BAS45"/>
      <c r="BAT45"/>
      <c r="BAU45"/>
      <c r="BAV45"/>
      <c r="BAW45"/>
      <c r="BAX45"/>
      <c r="BAY45"/>
      <c r="BAZ45"/>
      <c r="BBA45"/>
      <c r="BBB45"/>
      <c r="BBC45"/>
      <c r="BBD45"/>
      <c r="BBE45"/>
      <c r="BBF45"/>
      <c r="BBG45"/>
      <c r="BBH45"/>
      <c r="BBI45"/>
      <c r="BBJ45"/>
      <c r="BBK45"/>
      <c r="BBL45"/>
      <c r="BBM45"/>
      <c r="BBN45"/>
      <c r="BBO45"/>
      <c r="BBP45"/>
      <c r="BBQ45"/>
      <c r="BBR45"/>
      <c r="BBS45"/>
      <c r="BBT45"/>
      <c r="BBU45"/>
      <c r="BBV45"/>
      <c r="BBW45"/>
      <c r="BBX45"/>
      <c r="BBY45"/>
      <c r="BBZ45"/>
      <c r="BCA45"/>
      <c r="BCB45"/>
      <c r="BCC45"/>
      <c r="BCD45"/>
      <c r="BCE45"/>
      <c r="BCF45"/>
      <c r="BCG45"/>
      <c r="BCH45"/>
      <c r="BCI45"/>
      <c r="BCJ45"/>
      <c r="BCK45"/>
      <c r="BCL45"/>
      <c r="BCM45"/>
      <c r="BCN45"/>
      <c r="BCO45"/>
      <c r="BCP45"/>
      <c r="BCQ45"/>
      <c r="BCR45"/>
      <c r="BCS45"/>
      <c r="BCT45"/>
      <c r="BCU45"/>
      <c r="BCV45"/>
      <c r="BCW45"/>
      <c r="BCX45"/>
      <c r="BCY45"/>
      <c r="BCZ45"/>
      <c r="BDA45"/>
      <c r="BDB45"/>
      <c r="BDC45"/>
      <c r="BDD45"/>
      <c r="BDE45"/>
      <c r="BDF45"/>
      <c r="BDG45"/>
      <c r="BDH45"/>
      <c r="BDI45"/>
      <c r="BDJ45"/>
      <c r="BDK45"/>
      <c r="BDL45"/>
      <c r="BDM45"/>
      <c r="BDN45"/>
      <c r="BDO45"/>
      <c r="BDP45"/>
      <c r="BDQ45"/>
      <c r="BDR45"/>
      <c r="BDS45"/>
      <c r="BDT45"/>
      <c r="BDU45"/>
      <c r="BDV45"/>
      <c r="BDW45"/>
      <c r="BDX45"/>
      <c r="BDY45"/>
      <c r="BDZ45"/>
      <c r="BEA45"/>
      <c r="BEB45"/>
      <c r="BEC45"/>
      <c r="BED45"/>
      <c r="BEE45"/>
      <c r="BEF45"/>
      <c r="BEG45"/>
      <c r="BEH45"/>
      <c r="BEI45"/>
      <c r="BEJ45"/>
      <c r="BEK45"/>
      <c r="BEL45"/>
      <c r="BEM45"/>
      <c r="BEN45"/>
      <c r="BEO45"/>
      <c r="BEP45"/>
      <c r="BEQ45"/>
      <c r="BER45"/>
      <c r="BES45"/>
      <c r="BET45"/>
      <c r="BEU45"/>
      <c r="BEV45"/>
      <c r="BEW45"/>
      <c r="BEX45"/>
      <c r="BEY45"/>
      <c r="BEZ45"/>
      <c r="BFA45"/>
      <c r="BFB45"/>
      <c r="BFC45"/>
      <c r="BFD45"/>
      <c r="BFE45"/>
      <c r="BFF45"/>
      <c r="BFG45"/>
      <c r="BFH45"/>
      <c r="BFI45"/>
      <c r="BFJ45"/>
      <c r="BFK45"/>
      <c r="BFL45"/>
      <c r="BFM45"/>
      <c r="BFN45"/>
      <c r="BFO45"/>
      <c r="BFP45"/>
      <c r="BFQ45"/>
      <c r="BFR45"/>
      <c r="BFS45"/>
      <c r="BFT45"/>
      <c r="BFU45"/>
      <c r="BFV45"/>
      <c r="BFW45"/>
      <c r="BFX45"/>
      <c r="BFY45"/>
      <c r="BFZ45"/>
      <c r="BGA45"/>
      <c r="BGB45"/>
      <c r="BGC45"/>
      <c r="BGD45"/>
      <c r="BGE45"/>
      <c r="BGF45"/>
      <c r="BGG45"/>
      <c r="BGH45"/>
      <c r="BGI45"/>
      <c r="BGJ45"/>
      <c r="BGK45"/>
      <c r="BGL45"/>
      <c r="BGM45"/>
      <c r="BGN45"/>
      <c r="BGO45"/>
      <c r="BGP45"/>
      <c r="BGQ45"/>
      <c r="BGR45"/>
      <c r="BGS45"/>
      <c r="BGT45"/>
      <c r="BGU45"/>
      <c r="BGV45"/>
      <c r="BGW45"/>
      <c r="BGX45"/>
      <c r="BGY45"/>
      <c r="BGZ45"/>
      <c r="BHA45"/>
      <c r="BHB45"/>
      <c r="BHC45"/>
      <c r="BHD45"/>
      <c r="BHE45"/>
      <c r="BHF45"/>
      <c r="BHG45"/>
      <c r="BHH45"/>
      <c r="BHI45"/>
      <c r="BHJ45"/>
      <c r="BHK45"/>
      <c r="BHL45"/>
      <c r="BHM45"/>
      <c r="BHN45"/>
      <c r="BHO45"/>
      <c r="BHP45"/>
      <c r="BHQ45"/>
      <c r="BHR45"/>
      <c r="BHS45"/>
      <c r="BHT45"/>
      <c r="BHU45"/>
      <c r="BHV45"/>
      <c r="BHW45"/>
      <c r="BHX45"/>
      <c r="BHY45"/>
      <c r="BHZ45"/>
      <c r="BIA45"/>
      <c r="BIB45"/>
      <c r="BIC45"/>
      <c r="BID45"/>
      <c r="BIE45"/>
      <c r="BIF45"/>
      <c r="BIG45"/>
      <c r="BIH45"/>
      <c r="BII45"/>
      <c r="BIJ45"/>
      <c r="BIK45"/>
      <c r="BIL45"/>
      <c r="BIM45"/>
      <c r="BIN45"/>
      <c r="BIO45"/>
      <c r="BIP45"/>
      <c r="BIQ45"/>
      <c r="BIR45"/>
      <c r="BIS45"/>
      <c r="BIT45"/>
      <c r="BIU45"/>
      <c r="BIV45"/>
      <c r="BIW45"/>
      <c r="BIX45"/>
      <c r="BIY45"/>
      <c r="BIZ45"/>
      <c r="BJA45"/>
      <c r="BJB45"/>
      <c r="BJC45"/>
      <c r="BJD45"/>
      <c r="BJE45"/>
      <c r="BJF45"/>
      <c r="BJG45"/>
      <c r="BJH45"/>
      <c r="BJI45"/>
      <c r="BJJ45"/>
      <c r="BJK45"/>
      <c r="BJL45"/>
      <c r="BJM45"/>
      <c r="BJN45"/>
      <c r="BJO45"/>
      <c r="BJP45"/>
      <c r="BJQ45"/>
      <c r="BJR45"/>
      <c r="BJS45"/>
      <c r="BJT45"/>
      <c r="BJU45"/>
      <c r="BJV45"/>
      <c r="BJW45"/>
      <c r="BJX45"/>
      <c r="BJY45"/>
      <c r="BJZ45"/>
      <c r="BKA45"/>
      <c r="BKB45"/>
      <c r="BKC45"/>
      <c r="BKD45"/>
      <c r="BKE45"/>
      <c r="BKF45"/>
      <c r="BKG45"/>
      <c r="BKH45"/>
      <c r="BKI45"/>
      <c r="BKJ45"/>
      <c r="BKK45"/>
      <c r="BKL45"/>
      <c r="BKM45"/>
      <c r="BKN45"/>
      <c r="BKO45"/>
      <c r="BKP45"/>
      <c r="BKQ45"/>
      <c r="BKR45"/>
      <c r="BKS45"/>
      <c r="BKT45"/>
      <c r="BKU45"/>
      <c r="BKV45"/>
      <c r="BKW45"/>
      <c r="BKX45"/>
      <c r="BKY45"/>
      <c r="BKZ45"/>
      <c r="BLA45"/>
      <c r="BLB45"/>
      <c r="BLC45"/>
      <c r="BLD45"/>
      <c r="BLE45"/>
      <c r="BLF45"/>
      <c r="BLG45"/>
      <c r="BLH45"/>
      <c r="BLI45"/>
      <c r="BLJ45"/>
      <c r="BLK45"/>
      <c r="BLL45"/>
      <c r="BLM45"/>
      <c r="BLN45"/>
      <c r="BLO45"/>
      <c r="BLP45"/>
      <c r="BLQ45"/>
      <c r="BLR45"/>
      <c r="BLS45"/>
      <c r="BLT45"/>
      <c r="BLU45"/>
      <c r="BLV45"/>
      <c r="BLW45"/>
      <c r="BLX45"/>
      <c r="BLY45"/>
      <c r="BLZ45"/>
      <c r="BMA45"/>
      <c r="BMB45"/>
      <c r="BMC45"/>
      <c r="BMD45"/>
      <c r="BME45"/>
      <c r="BMF45"/>
      <c r="BMG45"/>
      <c r="BMH45"/>
      <c r="BMI45"/>
      <c r="BMJ45"/>
      <c r="BMK45"/>
      <c r="BML45"/>
      <c r="BMM45"/>
      <c r="BMN45"/>
      <c r="BMO45"/>
      <c r="BMP45"/>
      <c r="BMQ45"/>
      <c r="BMR45"/>
      <c r="BMS45"/>
      <c r="BMT45"/>
      <c r="BMU45"/>
      <c r="BMV45"/>
      <c r="BMW45"/>
      <c r="BMX45"/>
      <c r="BMY45"/>
      <c r="BMZ45"/>
      <c r="BNA45"/>
      <c r="BNB45"/>
      <c r="BNC45"/>
      <c r="BND45"/>
      <c r="BNE45"/>
      <c r="BNF45"/>
      <c r="BNG45"/>
      <c r="BNH45"/>
      <c r="BNI45"/>
      <c r="BNJ45"/>
      <c r="BNK45"/>
      <c r="BNL45"/>
      <c r="BNM45"/>
      <c r="BNN45"/>
      <c r="BNO45"/>
      <c r="BNP45"/>
      <c r="BNQ45"/>
      <c r="BNR45"/>
      <c r="BNS45"/>
      <c r="BNT45"/>
      <c r="BNU45"/>
      <c r="BNV45"/>
      <c r="BNW45"/>
      <c r="BNX45"/>
      <c r="BNY45"/>
      <c r="BNZ45"/>
      <c r="BOA45"/>
      <c r="BOB45"/>
      <c r="BOC45"/>
      <c r="BOD45"/>
      <c r="BOE45"/>
      <c r="BOF45"/>
      <c r="BOG45"/>
      <c r="BOH45"/>
      <c r="BOI45"/>
      <c r="BOJ45"/>
      <c r="BOK45"/>
      <c r="BOL45"/>
      <c r="BOM45"/>
      <c r="BON45"/>
      <c r="BOO45"/>
      <c r="BOP45"/>
      <c r="BOQ45"/>
      <c r="BOR45"/>
      <c r="BOS45"/>
      <c r="BOT45"/>
      <c r="BOU45"/>
      <c r="BOV45"/>
      <c r="BOW45"/>
      <c r="BOX45"/>
      <c r="BOY45"/>
      <c r="BOZ45"/>
      <c r="BPA45"/>
      <c r="BPB45"/>
      <c r="BPC45"/>
      <c r="BPD45"/>
      <c r="BPE45"/>
      <c r="BPF45"/>
      <c r="BPG45"/>
      <c r="BPH45"/>
      <c r="BPI45"/>
      <c r="BPJ45"/>
      <c r="BPK45"/>
      <c r="BPL45"/>
      <c r="BPM45"/>
      <c r="BPN45"/>
      <c r="BPO45"/>
      <c r="BPP45"/>
      <c r="BPQ45"/>
      <c r="BPR45"/>
      <c r="BPS45"/>
      <c r="BPT45"/>
      <c r="BPU45"/>
      <c r="BPV45"/>
      <c r="BPW45"/>
      <c r="BPX45"/>
      <c r="BPY45"/>
      <c r="BPZ45"/>
      <c r="BQA45"/>
      <c r="BQB45"/>
      <c r="BQC45"/>
      <c r="BQD45"/>
      <c r="BQE45"/>
      <c r="BQF45"/>
      <c r="BQG45"/>
      <c r="BQH45"/>
      <c r="BQI45"/>
      <c r="BQJ45"/>
      <c r="BQK45"/>
      <c r="BQL45"/>
      <c r="BQM45"/>
      <c r="BQN45"/>
      <c r="BQO45"/>
      <c r="BQP45"/>
      <c r="BQQ45"/>
      <c r="BQR45"/>
      <c r="BQS45"/>
      <c r="BQT45"/>
      <c r="BQU45"/>
      <c r="BQV45"/>
      <c r="BQW45"/>
      <c r="BQX45"/>
      <c r="BQY45"/>
      <c r="BQZ45"/>
      <c r="BRA45"/>
      <c r="BRB45"/>
      <c r="BRC45"/>
      <c r="BRD45"/>
      <c r="BRE45"/>
      <c r="BRF45"/>
      <c r="BRG45"/>
      <c r="BRH45"/>
      <c r="BRI45"/>
      <c r="BRJ45"/>
      <c r="BRK45"/>
      <c r="BRL45"/>
      <c r="BRM45"/>
      <c r="BRN45"/>
      <c r="BRO45"/>
      <c r="BRP45"/>
      <c r="BRQ45"/>
      <c r="BRR45"/>
      <c r="BRS45"/>
      <c r="BRT45"/>
      <c r="BRU45"/>
      <c r="BRV45"/>
      <c r="BRW45"/>
      <c r="BRX45"/>
      <c r="BRY45"/>
      <c r="BRZ45"/>
      <c r="BSA45"/>
      <c r="BSB45"/>
      <c r="BSC45"/>
      <c r="BSD45"/>
      <c r="BSE45"/>
      <c r="BSF45"/>
      <c r="BSG45"/>
      <c r="BSH45"/>
      <c r="BSI45"/>
      <c r="BSJ45"/>
      <c r="BSK45"/>
      <c r="BSL45"/>
      <c r="BSM45"/>
      <c r="BSN45"/>
      <c r="BSO45"/>
      <c r="BSP45"/>
      <c r="BSQ45"/>
      <c r="BSR45"/>
      <c r="BSS45"/>
      <c r="BST45"/>
      <c r="BSU45"/>
      <c r="BSV45"/>
      <c r="BSW45"/>
      <c r="BSX45"/>
      <c r="BSY45"/>
      <c r="BSZ45"/>
      <c r="BTA45"/>
      <c r="BTB45"/>
      <c r="BTC45"/>
      <c r="BTD45"/>
      <c r="BTE45"/>
      <c r="BTF45"/>
      <c r="BTG45"/>
      <c r="BTH45"/>
      <c r="BTI45"/>
      <c r="BTJ45"/>
      <c r="BTK45"/>
      <c r="BTL45"/>
      <c r="BTM45"/>
      <c r="BTN45"/>
      <c r="BTO45"/>
      <c r="BTP45"/>
      <c r="BTQ45"/>
      <c r="BTR45"/>
      <c r="BTS45"/>
      <c r="BTT45"/>
      <c r="BTU45"/>
      <c r="BTV45"/>
      <c r="BTW45"/>
      <c r="BTX45"/>
      <c r="BTY45"/>
      <c r="BTZ45"/>
      <c r="BUA45"/>
      <c r="BUB45"/>
      <c r="BUC45"/>
      <c r="BUD45"/>
      <c r="BUE45"/>
      <c r="BUF45"/>
      <c r="BUG45"/>
      <c r="BUH45"/>
      <c r="BUI45"/>
      <c r="BUJ45"/>
      <c r="BUK45"/>
      <c r="BUL45"/>
      <c r="BUM45"/>
      <c r="BUN45"/>
      <c r="BUO45"/>
      <c r="BUP45"/>
      <c r="BUQ45"/>
      <c r="BUR45"/>
      <c r="BUS45"/>
      <c r="BUT45"/>
      <c r="BUU45"/>
      <c r="BUV45"/>
      <c r="BUW45"/>
      <c r="BUX45"/>
      <c r="BUY45"/>
      <c r="BUZ45"/>
      <c r="BVA45"/>
      <c r="BVB45"/>
      <c r="BVC45"/>
      <c r="BVD45"/>
      <c r="BVE45"/>
      <c r="BVF45"/>
      <c r="BVG45"/>
      <c r="BVH45"/>
      <c r="BVI45"/>
      <c r="BVJ45"/>
      <c r="BVK45"/>
      <c r="BVL45"/>
      <c r="BVM45"/>
      <c r="BVN45"/>
      <c r="BVO45"/>
      <c r="BVP45"/>
      <c r="BVQ45"/>
      <c r="BVR45"/>
      <c r="BVS45"/>
      <c r="BVT45"/>
      <c r="BVU45"/>
      <c r="BVV45"/>
      <c r="BVW45"/>
      <c r="BVX45"/>
      <c r="BVY45"/>
      <c r="BVZ45"/>
      <c r="BWA45"/>
      <c r="BWB45"/>
      <c r="BWC45"/>
      <c r="BWD45"/>
      <c r="BWE45"/>
      <c r="BWF45"/>
      <c r="BWG45"/>
      <c r="BWH45"/>
      <c r="BWI45"/>
      <c r="BWJ45"/>
      <c r="BWK45"/>
      <c r="BWL45"/>
      <c r="BWM45"/>
      <c r="BWN45"/>
      <c r="BWO45"/>
      <c r="BWP45"/>
      <c r="BWQ45"/>
      <c r="BWR45"/>
      <c r="BWS45"/>
      <c r="BWT45"/>
      <c r="BWU45"/>
      <c r="BWV45"/>
      <c r="BWW45"/>
      <c r="BWX45"/>
      <c r="BWY45"/>
      <c r="BWZ45"/>
      <c r="BXA45"/>
      <c r="BXB45"/>
      <c r="BXC45"/>
      <c r="BXD45"/>
      <c r="BXE45"/>
      <c r="BXF45"/>
      <c r="BXG45"/>
      <c r="BXH45"/>
      <c r="BXI45"/>
      <c r="BXJ45"/>
      <c r="BXK45"/>
      <c r="BXL45"/>
      <c r="BXM45"/>
      <c r="BXN45"/>
      <c r="BXO45"/>
      <c r="BXP45"/>
      <c r="BXQ45"/>
      <c r="BXR45"/>
      <c r="BXS45"/>
      <c r="BXT45"/>
      <c r="BXU45"/>
      <c r="BXV45"/>
      <c r="BXW45"/>
      <c r="BXX45"/>
      <c r="BXY45"/>
      <c r="BXZ45"/>
      <c r="BYA45"/>
      <c r="BYB45"/>
      <c r="BYC45"/>
      <c r="BYD45"/>
      <c r="BYE45"/>
      <c r="BYF45"/>
      <c r="BYG45"/>
      <c r="BYH45"/>
      <c r="BYI45"/>
      <c r="BYJ45"/>
      <c r="BYK45"/>
      <c r="BYL45"/>
      <c r="BYM45"/>
      <c r="BYN45"/>
      <c r="BYO45"/>
      <c r="BYP45"/>
      <c r="BYQ45"/>
      <c r="BYR45"/>
      <c r="BYS45"/>
      <c r="BYT45"/>
      <c r="BYU45"/>
      <c r="BYV45"/>
      <c r="BYW45"/>
      <c r="BYX45"/>
      <c r="BYY45"/>
      <c r="BYZ45"/>
      <c r="BZA45"/>
      <c r="BZB45"/>
      <c r="BZC45"/>
      <c r="BZD45"/>
      <c r="BZE45"/>
      <c r="BZF45"/>
      <c r="BZG45"/>
      <c r="BZH45"/>
      <c r="BZI45"/>
      <c r="BZJ45"/>
      <c r="BZK45"/>
      <c r="BZL45"/>
      <c r="BZM45"/>
      <c r="BZN45"/>
      <c r="BZO45"/>
      <c r="BZP45"/>
      <c r="BZQ45"/>
      <c r="BZR45"/>
      <c r="BZS45"/>
      <c r="BZT45"/>
      <c r="BZU45"/>
      <c r="BZV45"/>
      <c r="BZW45"/>
      <c r="BZX45"/>
      <c r="BZY45"/>
      <c r="BZZ45"/>
      <c r="CAA45"/>
      <c r="CAB45"/>
      <c r="CAC45"/>
      <c r="CAD45"/>
      <c r="CAE45"/>
      <c r="CAF45"/>
      <c r="CAG45"/>
      <c r="CAH45"/>
      <c r="CAI45"/>
      <c r="CAJ45"/>
      <c r="CAK45"/>
      <c r="CAL45"/>
      <c r="CAM45"/>
      <c r="CAN45"/>
      <c r="CAO45"/>
      <c r="CAP45"/>
      <c r="CAQ45"/>
      <c r="CAR45"/>
      <c r="CAS45"/>
      <c r="CAT45"/>
      <c r="CAU45"/>
      <c r="CAV45"/>
      <c r="CAW45"/>
      <c r="CAX45"/>
      <c r="CAY45"/>
      <c r="CAZ45"/>
      <c r="CBA45"/>
      <c r="CBB45"/>
      <c r="CBC45"/>
      <c r="CBD45"/>
      <c r="CBE45"/>
      <c r="CBF45"/>
      <c r="CBG45"/>
      <c r="CBH45"/>
      <c r="CBI45"/>
      <c r="CBJ45"/>
      <c r="CBK45"/>
      <c r="CBL45"/>
      <c r="CBM45"/>
      <c r="CBN45"/>
      <c r="CBO45"/>
      <c r="CBP45"/>
      <c r="CBQ45"/>
      <c r="CBR45"/>
      <c r="CBS45"/>
      <c r="CBT45"/>
      <c r="CBU45"/>
      <c r="CBV45"/>
      <c r="CBW45"/>
      <c r="CBX45"/>
      <c r="CBY45"/>
      <c r="CBZ45"/>
      <c r="CCA45"/>
      <c r="CCB45"/>
      <c r="CCC45"/>
      <c r="CCD45"/>
      <c r="CCE45"/>
      <c r="CCF45"/>
      <c r="CCG45"/>
      <c r="CCH45"/>
      <c r="CCI45"/>
      <c r="CCJ45"/>
      <c r="CCK45"/>
      <c r="CCL45"/>
      <c r="CCM45"/>
      <c r="CCN45"/>
      <c r="CCO45"/>
      <c r="CCP45"/>
      <c r="CCQ45"/>
      <c r="CCR45"/>
      <c r="CCS45"/>
      <c r="CCT45"/>
      <c r="CCU45"/>
      <c r="CCV45"/>
      <c r="CCW45"/>
      <c r="CCX45"/>
      <c r="CCY45"/>
      <c r="CCZ45"/>
      <c r="CDA45"/>
      <c r="CDB45"/>
      <c r="CDC45"/>
      <c r="CDD45"/>
      <c r="CDE45"/>
      <c r="CDF45"/>
      <c r="CDG45"/>
      <c r="CDH45"/>
      <c r="CDI45"/>
      <c r="CDJ45"/>
      <c r="CDK45"/>
      <c r="CDL45"/>
      <c r="CDM45"/>
      <c r="CDN45"/>
      <c r="CDO45"/>
      <c r="CDP45"/>
      <c r="CDQ45"/>
      <c r="CDR45"/>
      <c r="CDS45"/>
      <c r="CDT45"/>
      <c r="CDU45"/>
      <c r="CDV45"/>
      <c r="CDW45"/>
      <c r="CDX45"/>
      <c r="CDY45"/>
      <c r="CDZ45"/>
      <c r="CEA45"/>
      <c r="CEB45"/>
      <c r="CEC45"/>
      <c r="CED45"/>
      <c r="CEE45"/>
      <c r="CEF45"/>
      <c r="CEG45"/>
      <c r="CEH45"/>
      <c r="CEI45"/>
      <c r="CEJ45"/>
      <c r="CEK45"/>
      <c r="CEL45"/>
      <c r="CEM45"/>
      <c r="CEN45"/>
      <c r="CEO45"/>
      <c r="CEP45"/>
      <c r="CEQ45"/>
      <c r="CER45"/>
      <c r="CES45"/>
      <c r="CET45"/>
      <c r="CEU45"/>
      <c r="CEV45"/>
      <c r="CEW45"/>
      <c r="CEX45"/>
      <c r="CEY45"/>
      <c r="CEZ45"/>
      <c r="CFA45"/>
      <c r="CFB45"/>
      <c r="CFC45"/>
      <c r="CFD45"/>
      <c r="CFE45"/>
      <c r="CFF45"/>
      <c r="CFG45"/>
      <c r="CFH45"/>
      <c r="CFI45"/>
      <c r="CFJ45"/>
      <c r="CFK45"/>
      <c r="CFL45"/>
      <c r="CFM45"/>
      <c r="CFN45"/>
      <c r="CFO45"/>
      <c r="CFP45"/>
      <c r="CFQ45"/>
      <c r="CFR45"/>
      <c r="CFS45"/>
      <c r="CFT45"/>
      <c r="CFU45"/>
      <c r="CFV45"/>
      <c r="CFW45"/>
      <c r="CFX45"/>
      <c r="CFY45"/>
      <c r="CFZ45"/>
      <c r="CGA45"/>
      <c r="CGB45"/>
      <c r="CGC45"/>
      <c r="CGD45"/>
      <c r="CGE45"/>
      <c r="CGF45"/>
      <c r="CGG45"/>
      <c r="CGH45"/>
      <c r="CGI45"/>
      <c r="CGJ45"/>
      <c r="CGK45"/>
      <c r="CGL45"/>
      <c r="CGM45"/>
      <c r="CGN45"/>
      <c r="CGO45"/>
      <c r="CGP45"/>
      <c r="CGQ45"/>
      <c r="CGR45"/>
      <c r="CGS45"/>
      <c r="CGT45"/>
      <c r="CGU45"/>
      <c r="CGV45"/>
      <c r="CGW45"/>
      <c r="CGX45"/>
      <c r="CGY45"/>
      <c r="CGZ45"/>
      <c r="CHA45"/>
      <c r="CHB45"/>
      <c r="CHC45"/>
      <c r="CHD45"/>
      <c r="CHE45"/>
      <c r="CHF45"/>
      <c r="CHG45"/>
      <c r="CHH45"/>
      <c r="CHI45"/>
      <c r="CHJ45"/>
      <c r="CHK45"/>
      <c r="CHL45"/>
      <c r="CHM45"/>
      <c r="CHN45"/>
      <c r="CHO45"/>
      <c r="CHP45"/>
      <c r="CHQ45"/>
      <c r="CHR45"/>
      <c r="CHS45"/>
      <c r="CHT45"/>
      <c r="CHU45"/>
      <c r="CHV45"/>
      <c r="CHW45"/>
      <c r="CHX45"/>
      <c r="CHY45"/>
      <c r="CHZ45"/>
      <c r="CIA45"/>
      <c r="CIB45"/>
      <c r="CIC45"/>
      <c r="CID45"/>
      <c r="CIE45"/>
      <c r="CIF45"/>
      <c r="CIG45"/>
      <c r="CIH45"/>
      <c r="CII45"/>
      <c r="CIJ45"/>
      <c r="CIK45"/>
      <c r="CIL45"/>
      <c r="CIM45"/>
      <c r="CIN45"/>
      <c r="CIO45"/>
      <c r="CIP45"/>
      <c r="CIQ45"/>
      <c r="CIR45"/>
      <c r="CIS45"/>
      <c r="CIT45"/>
      <c r="CIU45"/>
      <c r="CIV45"/>
      <c r="CIW45"/>
      <c r="CIX45"/>
      <c r="CIY45"/>
      <c r="CIZ45"/>
      <c r="CJA45"/>
      <c r="CJB45"/>
      <c r="CJC45"/>
      <c r="CJD45"/>
      <c r="CJE45"/>
      <c r="CJF45"/>
      <c r="CJG45"/>
      <c r="CJH45"/>
      <c r="CJI45"/>
      <c r="CJJ45"/>
      <c r="CJK45"/>
      <c r="CJL45"/>
      <c r="CJM45"/>
      <c r="CJN45"/>
      <c r="CJO45"/>
      <c r="CJP45"/>
      <c r="CJQ45"/>
      <c r="CJR45"/>
      <c r="CJS45"/>
      <c r="CJT45"/>
      <c r="CJU45"/>
      <c r="CJV45"/>
      <c r="CJW45"/>
      <c r="CJX45"/>
      <c r="CJY45"/>
      <c r="CJZ45"/>
      <c r="CKA45"/>
      <c r="CKB45"/>
      <c r="CKC45"/>
      <c r="CKD45"/>
      <c r="CKE45"/>
      <c r="CKF45"/>
      <c r="CKG45"/>
      <c r="CKH45"/>
      <c r="CKI45"/>
      <c r="CKJ45"/>
      <c r="CKK45"/>
      <c r="CKL45"/>
      <c r="CKM45"/>
      <c r="CKN45"/>
      <c r="CKO45"/>
      <c r="CKP45"/>
      <c r="CKQ45"/>
      <c r="CKR45"/>
      <c r="CKS45"/>
      <c r="CKT45"/>
      <c r="CKU45"/>
      <c r="CKV45"/>
      <c r="CKW45"/>
      <c r="CKX45"/>
      <c r="CKY45"/>
      <c r="CKZ45"/>
      <c r="CLA45"/>
      <c r="CLB45"/>
      <c r="CLC45"/>
      <c r="CLD45"/>
      <c r="CLE45"/>
      <c r="CLF45"/>
      <c r="CLG45"/>
      <c r="CLH45"/>
      <c r="CLI45"/>
      <c r="CLJ45"/>
      <c r="CLK45"/>
      <c r="CLL45"/>
      <c r="CLM45"/>
      <c r="CLN45"/>
      <c r="CLO45"/>
      <c r="CLP45"/>
      <c r="CLQ45"/>
      <c r="CLR45"/>
      <c r="CLS45"/>
      <c r="CLT45"/>
      <c r="CLU45"/>
      <c r="CLV45"/>
      <c r="CLW45"/>
      <c r="CLX45"/>
      <c r="CLY45"/>
      <c r="CLZ45"/>
      <c r="CMA45"/>
      <c r="CMB45"/>
      <c r="CMC45"/>
      <c r="CMD45"/>
      <c r="CME45"/>
      <c r="CMF45"/>
      <c r="CMG45"/>
      <c r="CMH45"/>
      <c r="CMI45"/>
      <c r="CMJ45"/>
      <c r="CMK45"/>
      <c r="CML45"/>
      <c r="CMM45"/>
      <c r="CMN45"/>
      <c r="CMO45"/>
      <c r="CMP45"/>
      <c r="CMQ45"/>
      <c r="CMR45"/>
      <c r="CMS45"/>
      <c r="CMT45"/>
      <c r="CMU45"/>
      <c r="CMV45"/>
      <c r="CMW45"/>
      <c r="CMX45"/>
      <c r="CMY45"/>
      <c r="CMZ45"/>
      <c r="CNA45"/>
      <c r="CNB45"/>
      <c r="CNC45"/>
      <c r="CND45"/>
      <c r="CNE45"/>
      <c r="CNF45"/>
      <c r="CNG45"/>
      <c r="CNH45"/>
      <c r="CNI45"/>
      <c r="CNJ45"/>
      <c r="CNK45"/>
      <c r="CNL45"/>
      <c r="CNM45"/>
      <c r="CNN45"/>
      <c r="CNO45"/>
      <c r="CNP45"/>
      <c r="CNQ45"/>
      <c r="CNR45"/>
      <c r="CNS45"/>
      <c r="CNT45"/>
      <c r="CNU45"/>
      <c r="CNV45"/>
      <c r="CNW45"/>
      <c r="CNX45"/>
      <c r="CNY45"/>
      <c r="CNZ45"/>
      <c r="COA45"/>
      <c r="COB45"/>
      <c r="COC45"/>
      <c r="COD45"/>
      <c r="COE45"/>
      <c r="COF45"/>
      <c r="COG45"/>
      <c r="COH45"/>
      <c r="COI45"/>
      <c r="COJ45"/>
      <c r="COK45"/>
      <c r="COL45"/>
      <c r="COM45"/>
      <c r="CON45"/>
      <c r="COO45"/>
      <c r="COP45"/>
      <c r="COQ45"/>
      <c r="COR45"/>
      <c r="COS45"/>
      <c r="COT45"/>
      <c r="COU45"/>
      <c r="COV45"/>
      <c r="COW45"/>
      <c r="COX45"/>
      <c r="COY45"/>
      <c r="COZ45"/>
      <c r="CPA45"/>
      <c r="CPB45"/>
      <c r="CPC45"/>
      <c r="CPD45"/>
      <c r="CPE45"/>
      <c r="CPF45"/>
      <c r="CPG45"/>
      <c r="CPH45"/>
      <c r="CPI45"/>
      <c r="CPJ45"/>
      <c r="CPK45"/>
      <c r="CPL45"/>
      <c r="CPM45"/>
      <c r="CPN45"/>
      <c r="CPO45"/>
      <c r="CPP45"/>
      <c r="CPQ45"/>
      <c r="CPR45"/>
      <c r="CPS45"/>
      <c r="CPT45"/>
      <c r="CPU45"/>
      <c r="CPV45"/>
      <c r="CPW45"/>
      <c r="CPX45"/>
      <c r="CPY45"/>
      <c r="CPZ45"/>
      <c r="CQA45"/>
      <c r="CQB45"/>
      <c r="CQC45"/>
      <c r="CQD45"/>
      <c r="CQE45"/>
      <c r="CQF45"/>
      <c r="CQG45"/>
      <c r="CQH45"/>
      <c r="CQI45"/>
      <c r="CQJ45"/>
      <c r="CQK45"/>
      <c r="CQL45"/>
      <c r="CQM45"/>
      <c r="CQN45"/>
      <c r="CQO45"/>
      <c r="CQP45"/>
      <c r="CQQ45"/>
      <c r="CQR45"/>
      <c r="CQS45"/>
      <c r="CQT45"/>
      <c r="CQU45"/>
      <c r="CQV45"/>
      <c r="CQW45"/>
      <c r="CQX45"/>
      <c r="CQY45"/>
      <c r="CQZ45"/>
      <c r="CRA45"/>
      <c r="CRB45"/>
      <c r="CRC45"/>
      <c r="CRD45"/>
      <c r="CRE45"/>
      <c r="CRF45"/>
      <c r="CRG45"/>
      <c r="CRH45"/>
      <c r="CRI45"/>
      <c r="CRJ45"/>
      <c r="CRK45"/>
      <c r="CRL45"/>
      <c r="CRM45"/>
      <c r="CRN45"/>
      <c r="CRO45"/>
      <c r="CRP45"/>
      <c r="CRQ45"/>
      <c r="CRR45"/>
      <c r="CRS45"/>
      <c r="CRT45"/>
      <c r="CRU45"/>
      <c r="CRV45"/>
      <c r="CRW45"/>
      <c r="CRX45"/>
      <c r="CRY45"/>
      <c r="CRZ45"/>
      <c r="CSA45"/>
      <c r="CSB45"/>
      <c r="CSC45"/>
      <c r="CSD45"/>
      <c r="CSE45"/>
      <c r="CSF45"/>
      <c r="CSG45"/>
      <c r="CSH45"/>
      <c r="CSI45"/>
      <c r="CSJ45"/>
      <c r="CSK45"/>
      <c r="CSL45"/>
      <c r="CSM45"/>
      <c r="CSN45"/>
      <c r="CSO45"/>
      <c r="CSP45"/>
      <c r="CSQ45"/>
      <c r="CSR45"/>
      <c r="CSS45"/>
      <c r="CST45"/>
      <c r="CSU45"/>
      <c r="CSV45"/>
      <c r="CSW45"/>
      <c r="CSX45"/>
      <c r="CSY45"/>
      <c r="CSZ45"/>
      <c r="CTA45"/>
      <c r="CTB45"/>
      <c r="CTC45"/>
      <c r="CTD45"/>
      <c r="CTE45"/>
      <c r="CTF45"/>
      <c r="CTG45"/>
      <c r="CTH45"/>
      <c r="CTI45"/>
      <c r="CTJ45"/>
      <c r="CTK45"/>
      <c r="CTL45"/>
      <c r="CTM45"/>
      <c r="CTN45"/>
      <c r="CTO45"/>
      <c r="CTP45"/>
      <c r="CTQ45"/>
      <c r="CTR45"/>
      <c r="CTS45"/>
      <c r="CTT45"/>
      <c r="CTU45"/>
      <c r="CTV45"/>
      <c r="CTW45"/>
      <c r="CTX45"/>
      <c r="CTY45"/>
      <c r="CTZ45"/>
      <c r="CUA45"/>
      <c r="CUB45"/>
      <c r="CUC45"/>
      <c r="CUD45"/>
      <c r="CUE45"/>
      <c r="CUF45"/>
      <c r="CUG45"/>
      <c r="CUH45"/>
      <c r="CUI45"/>
      <c r="CUJ45"/>
      <c r="CUK45"/>
      <c r="CUL45"/>
      <c r="CUM45"/>
      <c r="CUN45"/>
      <c r="CUO45"/>
      <c r="CUP45"/>
      <c r="CUQ45"/>
      <c r="CUR45"/>
      <c r="CUS45"/>
      <c r="CUT45"/>
      <c r="CUU45"/>
      <c r="CUV45"/>
      <c r="CUW45"/>
      <c r="CUX45"/>
      <c r="CUY45"/>
      <c r="CUZ45"/>
      <c r="CVA45"/>
      <c r="CVB45"/>
      <c r="CVC45"/>
      <c r="CVD45"/>
      <c r="CVE45"/>
      <c r="CVF45"/>
      <c r="CVG45"/>
      <c r="CVH45"/>
      <c r="CVI45"/>
      <c r="CVJ45"/>
      <c r="CVK45"/>
      <c r="CVL45"/>
      <c r="CVM45"/>
      <c r="CVN45"/>
      <c r="CVO45"/>
      <c r="CVP45"/>
      <c r="CVQ45"/>
      <c r="CVR45"/>
      <c r="CVS45"/>
      <c r="CVT45"/>
      <c r="CVU45"/>
      <c r="CVV45"/>
      <c r="CVW45"/>
      <c r="CVX45"/>
      <c r="CVY45"/>
      <c r="CVZ45"/>
      <c r="CWA45"/>
      <c r="CWB45"/>
      <c r="CWC45"/>
      <c r="CWD45"/>
      <c r="CWE45"/>
      <c r="CWF45"/>
      <c r="CWG45"/>
      <c r="CWH45"/>
      <c r="CWI45"/>
      <c r="CWJ45"/>
      <c r="CWK45"/>
      <c r="CWL45"/>
      <c r="CWM45"/>
      <c r="CWN45"/>
      <c r="CWO45"/>
      <c r="CWP45"/>
      <c r="CWQ45"/>
      <c r="CWR45"/>
      <c r="CWS45"/>
      <c r="CWT45"/>
      <c r="CWU45"/>
      <c r="CWV45"/>
      <c r="CWW45"/>
      <c r="CWX45"/>
      <c r="CWY45"/>
      <c r="CWZ45"/>
      <c r="CXA45"/>
      <c r="CXB45"/>
      <c r="CXC45"/>
      <c r="CXD45"/>
      <c r="CXE45"/>
      <c r="CXF45"/>
      <c r="CXG45"/>
      <c r="CXH45"/>
      <c r="CXI45"/>
      <c r="CXJ45"/>
      <c r="CXK45"/>
      <c r="CXL45"/>
      <c r="CXM45"/>
      <c r="CXN45"/>
      <c r="CXO45"/>
      <c r="CXP45"/>
      <c r="CXQ45"/>
      <c r="CXR45"/>
      <c r="CXS45"/>
      <c r="CXT45"/>
      <c r="CXU45"/>
      <c r="CXV45"/>
      <c r="CXW45"/>
      <c r="CXX45"/>
      <c r="CXY45"/>
      <c r="CXZ45"/>
      <c r="CYA45"/>
      <c r="CYB45"/>
      <c r="CYC45"/>
      <c r="CYD45"/>
      <c r="CYE45"/>
      <c r="CYF45"/>
      <c r="CYG45"/>
      <c r="CYH45"/>
      <c r="CYI45"/>
      <c r="CYJ45"/>
      <c r="CYK45"/>
      <c r="CYL45"/>
      <c r="CYM45"/>
      <c r="CYN45"/>
      <c r="CYO45"/>
      <c r="CYP45"/>
      <c r="CYQ45"/>
      <c r="CYR45"/>
      <c r="CYS45"/>
      <c r="CYT45"/>
      <c r="CYU45"/>
      <c r="CYV45"/>
      <c r="CYW45"/>
      <c r="CYX45"/>
      <c r="CYY45"/>
      <c r="CYZ45"/>
      <c r="CZA45"/>
      <c r="CZB45"/>
      <c r="CZC45"/>
      <c r="CZD45"/>
      <c r="CZE45"/>
      <c r="CZF45"/>
      <c r="CZG45"/>
      <c r="CZH45"/>
      <c r="CZI45"/>
      <c r="CZJ45"/>
      <c r="CZK45"/>
      <c r="CZL45"/>
      <c r="CZM45"/>
      <c r="CZN45"/>
      <c r="CZO45"/>
      <c r="CZP45"/>
      <c r="CZQ45"/>
      <c r="CZR45"/>
      <c r="CZS45"/>
      <c r="CZT45"/>
      <c r="CZU45"/>
      <c r="CZV45"/>
      <c r="CZW45"/>
      <c r="CZX45"/>
      <c r="CZY45"/>
      <c r="CZZ45"/>
      <c r="DAA45"/>
      <c r="DAB45"/>
      <c r="DAC45"/>
      <c r="DAD45"/>
      <c r="DAE45"/>
      <c r="DAF45"/>
      <c r="DAG45"/>
      <c r="DAH45"/>
      <c r="DAI45"/>
      <c r="DAJ45"/>
      <c r="DAK45"/>
      <c r="DAL45"/>
      <c r="DAM45"/>
      <c r="DAN45"/>
      <c r="DAO45"/>
      <c r="DAP45"/>
      <c r="DAQ45"/>
      <c r="DAR45"/>
      <c r="DAS45"/>
      <c r="DAT45"/>
      <c r="DAU45"/>
      <c r="DAV45"/>
      <c r="DAW45"/>
      <c r="DAX45"/>
      <c r="DAY45"/>
      <c r="DAZ45"/>
      <c r="DBA45"/>
      <c r="DBB45"/>
      <c r="DBC45"/>
      <c r="DBD45"/>
      <c r="DBE45"/>
      <c r="DBF45"/>
      <c r="DBG45"/>
      <c r="DBH45"/>
      <c r="DBI45"/>
      <c r="DBJ45"/>
      <c r="DBK45"/>
      <c r="DBL45"/>
      <c r="DBM45"/>
      <c r="DBN45"/>
      <c r="DBO45"/>
      <c r="DBP45"/>
      <c r="DBQ45"/>
      <c r="DBR45"/>
      <c r="DBS45"/>
      <c r="DBT45"/>
      <c r="DBU45"/>
      <c r="DBV45"/>
      <c r="DBW45"/>
      <c r="DBX45"/>
      <c r="DBY45"/>
      <c r="DBZ45"/>
      <c r="DCA45"/>
      <c r="DCB45"/>
      <c r="DCC45"/>
      <c r="DCD45"/>
      <c r="DCE45"/>
      <c r="DCF45"/>
      <c r="DCG45"/>
      <c r="DCH45"/>
      <c r="DCI45"/>
      <c r="DCJ45"/>
      <c r="DCK45"/>
      <c r="DCL45"/>
      <c r="DCM45"/>
      <c r="DCN45"/>
      <c r="DCO45"/>
      <c r="DCP45"/>
      <c r="DCQ45"/>
      <c r="DCR45"/>
      <c r="DCS45"/>
      <c r="DCT45"/>
      <c r="DCU45"/>
      <c r="DCV45"/>
      <c r="DCW45"/>
      <c r="DCX45"/>
      <c r="DCY45"/>
      <c r="DCZ45"/>
      <c r="DDA45"/>
      <c r="DDB45"/>
      <c r="DDC45"/>
      <c r="DDD45"/>
      <c r="DDE45"/>
      <c r="DDF45"/>
      <c r="DDG45"/>
      <c r="DDH45"/>
      <c r="DDI45"/>
      <c r="DDJ45"/>
      <c r="DDK45"/>
      <c r="DDL45"/>
      <c r="DDM45"/>
      <c r="DDN45"/>
      <c r="DDO45"/>
      <c r="DDP45"/>
      <c r="DDQ45"/>
      <c r="DDR45"/>
      <c r="DDS45"/>
      <c r="DDT45"/>
      <c r="DDU45"/>
      <c r="DDV45"/>
      <c r="DDW45"/>
      <c r="DDX45"/>
      <c r="DDY45"/>
      <c r="DDZ45"/>
      <c r="DEA45"/>
      <c r="DEB45"/>
      <c r="DEC45"/>
      <c r="DED45"/>
      <c r="DEE45"/>
      <c r="DEF45"/>
      <c r="DEG45"/>
      <c r="DEH45"/>
      <c r="DEI45"/>
      <c r="DEJ45"/>
      <c r="DEK45"/>
      <c r="DEL45"/>
      <c r="DEM45"/>
      <c r="DEN45"/>
      <c r="DEO45"/>
      <c r="DEP45"/>
      <c r="DEQ45"/>
      <c r="DER45"/>
      <c r="DES45"/>
      <c r="DET45"/>
      <c r="DEU45"/>
      <c r="DEV45"/>
      <c r="DEW45"/>
      <c r="DEX45"/>
      <c r="DEY45"/>
      <c r="DEZ45"/>
      <c r="DFA45"/>
      <c r="DFB45"/>
      <c r="DFC45"/>
      <c r="DFD45"/>
      <c r="DFE45"/>
      <c r="DFF45"/>
      <c r="DFG45"/>
      <c r="DFH45"/>
      <c r="DFI45"/>
      <c r="DFJ45"/>
      <c r="DFK45"/>
      <c r="DFL45"/>
      <c r="DFM45"/>
      <c r="DFN45"/>
      <c r="DFO45"/>
      <c r="DFP45"/>
      <c r="DFQ45"/>
      <c r="DFR45"/>
      <c r="DFS45"/>
      <c r="DFT45"/>
      <c r="DFU45"/>
      <c r="DFV45"/>
      <c r="DFW45"/>
      <c r="DFX45"/>
      <c r="DFY45"/>
      <c r="DFZ45"/>
      <c r="DGA45"/>
      <c r="DGB45"/>
      <c r="DGC45"/>
      <c r="DGD45"/>
      <c r="DGE45"/>
      <c r="DGF45"/>
      <c r="DGG45"/>
      <c r="DGH45"/>
      <c r="DGI45"/>
      <c r="DGJ45"/>
      <c r="DGK45"/>
      <c r="DGL45"/>
      <c r="DGM45"/>
      <c r="DGN45"/>
      <c r="DGO45"/>
      <c r="DGP45"/>
      <c r="DGQ45"/>
      <c r="DGR45"/>
      <c r="DGS45"/>
      <c r="DGT45"/>
      <c r="DGU45"/>
      <c r="DGV45"/>
      <c r="DGW45"/>
      <c r="DGX45"/>
      <c r="DGY45"/>
      <c r="DGZ45"/>
      <c r="DHA45"/>
      <c r="DHB45"/>
      <c r="DHC45"/>
      <c r="DHD45"/>
      <c r="DHE45"/>
      <c r="DHF45"/>
      <c r="DHG45"/>
      <c r="DHH45"/>
      <c r="DHI45"/>
      <c r="DHJ45"/>
      <c r="DHK45"/>
      <c r="DHL45"/>
      <c r="DHM45"/>
      <c r="DHN45"/>
      <c r="DHO45"/>
      <c r="DHP45"/>
      <c r="DHQ45"/>
      <c r="DHR45"/>
      <c r="DHS45"/>
      <c r="DHT45"/>
      <c r="DHU45"/>
      <c r="DHV45"/>
      <c r="DHW45"/>
      <c r="DHX45"/>
      <c r="DHY45"/>
      <c r="DHZ45"/>
      <c r="DIA45"/>
      <c r="DIB45"/>
      <c r="DIC45"/>
      <c r="DID45"/>
      <c r="DIE45"/>
      <c r="DIF45"/>
      <c r="DIG45"/>
      <c r="DIH45"/>
      <c r="DII45"/>
      <c r="DIJ45"/>
      <c r="DIK45"/>
      <c r="DIL45"/>
      <c r="DIM45"/>
      <c r="DIN45"/>
      <c r="DIO45"/>
      <c r="DIP45"/>
      <c r="DIQ45"/>
      <c r="DIR45"/>
      <c r="DIS45"/>
      <c r="DIT45"/>
      <c r="DIU45"/>
      <c r="DIV45"/>
      <c r="DIW45"/>
      <c r="DIX45"/>
      <c r="DIY45"/>
      <c r="DIZ45"/>
      <c r="DJA45"/>
      <c r="DJB45"/>
      <c r="DJC45"/>
      <c r="DJD45"/>
      <c r="DJE45"/>
      <c r="DJF45"/>
      <c r="DJG45"/>
      <c r="DJH45"/>
      <c r="DJI45"/>
      <c r="DJJ45"/>
      <c r="DJK45"/>
      <c r="DJL45"/>
      <c r="DJM45"/>
      <c r="DJN45"/>
      <c r="DJO45"/>
      <c r="DJP45"/>
      <c r="DJQ45"/>
      <c r="DJR45"/>
      <c r="DJS45"/>
      <c r="DJT45"/>
      <c r="DJU45"/>
      <c r="DJV45"/>
      <c r="DJW45"/>
      <c r="DJX45"/>
      <c r="DJY45"/>
      <c r="DJZ45"/>
      <c r="DKA45"/>
      <c r="DKB45"/>
      <c r="DKC45"/>
      <c r="DKD45"/>
      <c r="DKE45"/>
      <c r="DKF45"/>
      <c r="DKG45"/>
      <c r="DKH45"/>
      <c r="DKI45"/>
      <c r="DKJ45"/>
      <c r="DKK45"/>
      <c r="DKL45"/>
      <c r="DKM45"/>
      <c r="DKN45"/>
      <c r="DKO45"/>
      <c r="DKP45"/>
      <c r="DKQ45"/>
      <c r="DKR45"/>
      <c r="DKS45"/>
      <c r="DKT45"/>
      <c r="DKU45"/>
      <c r="DKV45"/>
      <c r="DKW45"/>
      <c r="DKX45"/>
      <c r="DKY45"/>
      <c r="DKZ45"/>
      <c r="DLA45"/>
      <c r="DLB45"/>
      <c r="DLC45"/>
      <c r="DLD45"/>
      <c r="DLE45"/>
      <c r="DLF45"/>
      <c r="DLG45"/>
      <c r="DLH45"/>
      <c r="DLI45"/>
      <c r="DLJ45"/>
      <c r="DLK45"/>
      <c r="DLL45"/>
      <c r="DLM45"/>
      <c r="DLN45"/>
      <c r="DLO45"/>
      <c r="DLP45"/>
      <c r="DLQ45"/>
      <c r="DLR45"/>
      <c r="DLS45"/>
      <c r="DLT45"/>
      <c r="DLU45"/>
      <c r="DLV45"/>
      <c r="DLW45"/>
      <c r="DLX45"/>
      <c r="DLY45"/>
      <c r="DLZ45"/>
      <c r="DMA45"/>
      <c r="DMB45"/>
      <c r="DMC45"/>
      <c r="DMD45"/>
      <c r="DME45"/>
      <c r="DMF45"/>
      <c r="DMG45"/>
      <c r="DMH45"/>
      <c r="DMI45"/>
      <c r="DMJ45"/>
      <c r="DMK45"/>
      <c r="DML45"/>
      <c r="DMM45"/>
      <c r="DMN45"/>
      <c r="DMO45"/>
      <c r="DMP45"/>
      <c r="DMQ45"/>
      <c r="DMR45"/>
      <c r="DMS45"/>
      <c r="DMT45"/>
      <c r="DMU45"/>
      <c r="DMV45"/>
      <c r="DMW45"/>
      <c r="DMX45"/>
      <c r="DMY45"/>
      <c r="DMZ45"/>
      <c r="DNA45"/>
      <c r="DNB45"/>
      <c r="DNC45"/>
      <c r="DND45"/>
      <c r="DNE45"/>
      <c r="DNF45"/>
      <c r="DNG45"/>
      <c r="DNH45"/>
      <c r="DNI45"/>
      <c r="DNJ45"/>
      <c r="DNK45"/>
      <c r="DNL45"/>
      <c r="DNM45"/>
      <c r="DNN45"/>
      <c r="DNO45"/>
      <c r="DNP45"/>
      <c r="DNQ45"/>
      <c r="DNR45"/>
      <c r="DNS45"/>
      <c r="DNT45"/>
      <c r="DNU45"/>
      <c r="DNV45"/>
      <c r="DNW45"/>
      <c r="DNX45"/>
      <c r="DNY45"/>
      <c r="DNZ45"/>
      <c r="DOA45"/>
      <c r="DOB45"/>
      <c r="DOC45"/>
      <c r="DOD45"/>
      <c r="DOE45"/>
      <c r="DOF45"/>
      <c r="DOG45"/>
      <c r="DOH45"/>
      <c r="DOI45"/>
      <c r="DOJ45"/>
      <c r="DOK45"/>
      <c r="DOL45"/>
      <c r="DOM45"/>
      <c r="DON45"/>
      <c r="DOO45"/>
      <c r="DOP45"/>
      <c r="DOQ45"/>
      <c r="DOR45"/>
      <c r="DOS45"/>
      <c r="DOT45"/>
      <c r="DOU45"/>
      <c r="DOV45"/>
      <c r="DOW45"/>
      <c r="DOX45"/>
      <c r="DOY45"/>
      <c r="DOZ45"/>
      <c r="DPA45"/>
      <c r="DPB45"/>
      <c r="DPC45"/>
      <c r="DPD45"/>
      <c r="DPE45"/>
      <c r="DPF45"/>
      <c r="DPG45"/>
      <c r="DPH45"/>
      <c r="DPI45"/>
      <c r="DPJ45"/>
      <c r="DPK45"/>
      <c r="DPL45"/>
      <c r="DPM45"/>
      <c r="DPN45"/>
      <c r="DPO45"/>
      <c r="DPP45"/>
      <c r="DPQ45"/>
      <c r="DPR45"/>
      <c r="DPS45"/>
      <c r="DPT45"/>
      <c r="DPU45"/>
      <c r="DPV45"/>
      <c r="DPW45"/>
      <c r="DPX45"/>
      <c r="DPY45"/>
      <c r="DPZ45"/>
      <c r="DQA45"/>
      <c r="DQB45"/>
      <c r="DQC45"/>
      <c r="DQD45"/>
      <c r="DQE45"/>
      <c r="DQF45"/>
      <c r="DQG45"/>
      <c r="DQH45"/>
      <c r="DQI45"/>
      <c r="DQJ45"/>
      <c r="DQK45"/>
      <c r="DQL45"/>
      <c r="DQM45"/>
      <c r="DQN45"/>
      <c r="DQO45"/>
      <c r="DQP45"/>
      <c r="DQQ45"/>
      <c r="DQR45"/>
      <c r="DQS45"/>
      <c r="DQT45"/>
      <c r="DQU45"/>
      <c r="DQV45"/>
      <c r="DQW45"/>
      <c r="DQX45"/>
      <c r="DQY45"/>
      <c r="DQZ45"/>
      <c r="DRA45"/>
      <c r="DRB45"/>
      <c r="DRC45"/>
      <c r="DRD45"/>
      <c r="DRE45"/>
      <c r="DRF45"/>
      <c r="DRG45"/>
      <c r="DRH45"/>
      <c r="DRI45"/>
      <c r="DRJ45"/>
      <c r="DRK45"/>
      <c r="DRL45"/>
      <c r="DRM45"/>
      <c r="DRN45"/>
      <c r="DRO45"/>
      <c r="DRP45"/>
      <c r="DRQ45"/>
      <c r="DRR45"/>
      <c r="DRS45"/>
      <c r="DRT45"/>
      <c r="DRU45"/>
      <c r="DRV45"/>
      <c r="DRW45"/>
      <c r="DRX45"/>
      <c r="DRY45"/>
      <c r="DRZ45"/>
      <c r="DSA45"/>
      <c r="DSB45"/>
      <c r="DSC45"/>
      <c r="DSD45"/>
      <c r="DSE45"/>
      <c r="DSF45"/>
      <c r="DSG45"/>
      <c r="DSH45"/>
      <c r="DSI45"/>
      <c r="DSJ45"/>
      <c r="DSK45"/>
      <c r="DSL45"/>
      <c r="DSM45"/>
      <c r="DSN45"/>
      <c r="DSO45"/>
      <c r="DSP45"/>
      <c r="DSQ45"/>
      <c r="DSR45"/>
      <c r="DSS45"/>
      <c r="DST45"/>
      <c r="DSU45"/>
      <c r="DSV45"/>
      <c r="DSW45"/>
      <c r="DSX45"/>
      <c r="DSY45"/>
      <c r="DSZ45"/>
      <c r="DTA45"/>
      <c r="DTB45"/>
      <c r="DTC45"/>
      <c r="DTD45"/>
      <c r="DTE45"/>
      <c r="DTF45"/>
      <c r="DTG45"/>
      <c r="DTH45"/>
      <c r="DTI45"/>
      <c r="DTJ45"/>
      <c r="DTK45"/>
      <c r="DTL45"/>
      <c r="DTM45"/>
      <c r="DTN45"/>
      <c r="DTO45"/>
      <c r="DTP45"/>
      <c r="DTQ45"/>
      <c r="DTR45"/>
      <c r="DTS45"/>
      <c r="DTT45"/>
      <c r="DTU45"/>
      <c r="DTV45"/>
      <c r="DTW45"/>
      <c r="DTX45"/>
      <c r="DTY45"/>
      <c r="DTZ45"/>
      <c r="DUA45"/>
      <c r="DUB45"/>
      <c r="DUC45"/>
      <c r="DUD45"/>
      <c r="DUE45"/>
      <c r="DUF45"/>
      <c r="DUG45"/>
      <c r="DUH45"/>
      <c r="DUI45"/>
      <c r="DUJ45"/>
      <c r="DUK45"/>
      <c r="DUL45"/>
      <c r="DUM45"/>
      <c r="DUN45"/>
      <c r="DUO45"/>
      <c r="DUP45"/>
      <c r="DUQ45"/>
      <c r="DUR45"/>
      <c r="DUS45"/>
      <c r="DUT45"/>
      <c r="DUU45"/>
      <c r="DUV45"/>
      <c r="DUW45"/>
      <c r="DUX45"/>
      <c r="DUY45"/>
      <c r="DUZ45"/>
      <c r="DVA45"/>
      <c r="DVB45"/>
      <c r="DVC45"/>
      <c r="DVD45"/>
      <c r="DVE45"/>
      <c r="DVF45"/>
      <c r="DVG45"/>
      <c r="DVH45"/>
      <c r="DVI45"/>
      <c r="DVJ45"/>
      <c r="DVK45"/>
      <c r="DVL45"/>
      <c r="DVM45"/>
      <c r="DVN45"/>
      <c r="DVO45"/>
      <c r="DVP45"/>
      <c r="DVQ45"/>
      <c r="DVR45"/>
      <c r="DVS45"/>
      <c r="DVT45"/>
      <c r="DVU45"/>
      <c r="DVV45"/>
      <c r="DVW45"/>
      <c r="DVX45"/>
      <c r="DVY45"/>
      <c r="DVZ45"/>
      <c r="DWA45"/>
      <c r="DWB45"/>
      <c r="DWC45"/>
      <c r="DWD45"/>
      <c r="DWE45"/>
      <c r="DWF45"/>
      <c r="DWG45"/>
      <c r="DWH45"/>
      <c r="DWI45"/>
      <c r="DWJ45"/>
      <c r="DWK45"/>
      <c r="DWL45"/>
      <c r="DWM45"/>
      <c r="DWN45"/>
      <c r="DWO45"/>
      <c r="DWP45"/>
      <c r="DWQ45"/>
      <c r="DWR45"/>
      <c r="DWS45"/>
      <c r="DWT45"/>
      <c r="DWU45"/>
      <c r="DWV45"/>
      <c r="DWW45"/>
      <c r="DWX45"/>
      <c r="DWY45"/>
      <c r="DWZ45"/>
      <c r="DXA45"/>
      <c r="DXB45"/>
      <c r="DXC45"/>
      <c r="DXD45"/>
      <c r="DXE45"/>
      <c r="DXF45"/>
      <c r="DXG45"/>
      <c r="DXH45"/>
      <c r="DXI45"/>
      <c r="DXJ45"/>
      <c r="DXK45"/>
      <c r="DXL45"/>
      <c r="DXM45"/>
      <c r="DXN45"/>
      <c r="DXO45"/>
      <c r="DXP45"/>
      <c r="DXQ45"/>
      <c r="DXR45"/>
      <c r="DXS45"/>
      <c r="DXT45"/>
      <c r="DXU45"/>
      <c r="DXV45"/>
      <c r="DXW45"/>
      <c r="DXX45"/>
      <c r="DXY45"/>
      <c r="DXZ45"/>
      <c r="DYA45"/>
      <c r="DYB45"/>
      <c r="DYC45"/>
      <c r="DYD45"/>
      <c r="DYE45"/>
      <c r="DYF45"/>
      <c r="DYG45"/>
      <c r="DYH45"/>
      <c r="DYI45"/>
      <c r="DYJ45"/>
      <c r="DYK45"/>
      <c r="DYL45"/>
      <c r="DYM45"/>
      <c r="DYN45"/>
      <c r="DYO45"/>
      <c r="DYP45"/>
      <c r="DYQ45"/>
      <c r="DYR45"/>
      <c r="DYS45"/>
      <c r="DYT45"/>
      <c r="DYU45"/>
      <c r="DYV45"/>
      <c r="DYW45"/>
      <c r="DYX45"/>
      <c r="DYY45"/>
      <c r="DYZ45"/>
      <c r="DZA45"/>
      <c r="DZB45"/>
      <c r="DZC45"/>
      <c r="DZD45"/>
      <c r="DZE45"/>
      <c r="DZF45"/>
      <c r="DZG45"/>
      <c r="DZH45"/>
      <c r="DZI45"/>
      <c r="DZJ45"/>
      <c r="DZK45"/>
      <c r="DZL45"/>
      <c r="DZM45"/>
      <c r="DZN45"/>
      <c r="DZO45"/>
      <c r="DZP45"/>
      <c r="DZQ45"/>
      <c r="DZR45"/>
      <c r="DZS45"/>
      <c r="DZT45"/>
      <c r="DZU45"/>
      <c r="DZV45"/>
      <c r="DZW45"/>
      <c r="DZX45"/>
      <c r="DZY45"/>
      <c r="DZZ45"/>
      <c r="EAA45"/>
      <c r="EAB45"/>
      <c r="EAC45"/>
      <c r="EAD45"/>
      <c r="EAE45"/>
      <c r="EAF45"/>
      <c r="EAG45"/>
      <c r="EAH45"/>
      <c r="EAI45"/>
      <c r="EAJ45"/>
      <c r="EAK45"/>
      <c r="EAL45"/>
      <c r="EAM45"/>
      <c r="EAN45"/>
      <c r="EAO45"/>
      <c r="EAP45"/>
      <c r="EAQ45"/>
      <c r="EAR45"/>
      <c r="EAS45"/>
      <c r="EAT45"/>
      <c r="EAU45"/>
      <c r="EAV45"/>
      <c r="EAW45"/>
      <c r="EAX45"/>
      <c r="EAY45"/>
      <c r="EAZ45"/>
      <c r="EBA45"/>
      <c r="EBB45"/>
      <c r="EBC45"/>
      <c r="EBD45"/>
      <c r="EBE45"/>
      <c r="EBF45"/>
      <c r="EBG45"/>
      <c r="EBH45"/>
      <c r="EBI45"/>
      <c r="EBJ45"/>
      <c r="EBK45"/>
      <c r="EBL45"/>
      <c r="EBM45"/>
      <c r="EBN45"/>
      <c r="EBO45"/>
      <c r="EBP45"/>
      <c r="EBQ45"/>
      <c r="EBR45"/>
      <c r="EBS45"/>
      <c r="EBT45"/>
      <c r="EBU45"/>
      <c r="EBV45"/>
      <c r="EBW45"/>
      <c r="EBX45"/>
      <c r="EBY45"/>
      <c r="EBZ45"/>
      <c r="ECA45"/>
      <c r="ECB45"/>
      <c r="ECC45"/>
      <c r="ECD45"/>
      <c r="ECE45"/>
      <c r="ECF45"/>
      <c r="ECG45"/>
      <c r="ECH45"/>
      <c r="ECI45"/>
      <c r="ECJ45"/>
      <c r="ECK45"/>
      <c r="ECL45"/>
      <c r="ECM45"/>
      <c r="ECN45"/>
      <c r="ECO45"/>
      <c r="ECP45"/>
      <c r="ECQ45"/>
      <c r="ECR45"/>
      <c r="ECS45"/>
      <c r="ECT45"/>
      <c r="ECU45"/>
      <c r="ECV45"/>
      <c r="ECW45"/>
      <c r="ECX45"/>
      <c r="ECY45"/>
      <c r="ECZ45"/>
      <c r="EDA45"/>
      <c r="EDB45"/>
      <c r="EDC45"/>
      <c r="EDD45"/>
      <c r="EDE45"/>
      <c r="EDF45"/>
      <c r="EDG45"/>
      <c r="EDH45"/>
      <c r="EDI45"/>
      <c r="EDJ45"/>
      <c r="EDK45"/>
      <c r="EDL45"/>
      <c r="EDM45"/>
      <c r="EDN45"/>
      <c r="EDO45"/>
      <c r="EDP45"/>
      <c r="EDQ45"/>
      <c r="EDR45"/>
      <c r="EDS45"/>
      <c r="EDT45"/>
      <c r="EDU45"/>
      <c r="EDV45"/>
      <c r="EDW45"/>
      <c r="EDX45"/>
      <c r="EDY45"/>
      <c r="EDZ45"/>
      <c r="EEA45"/>
      <c r="EEB45"/>
      <c r="EEC45"/>
      <c r="EED45"/>
      <c r="EEE45"/>
      <c r="EEF45"/>
      <c r="EEG45"/>
      <c r="EEH45"/>
      <c r="EEI45"/>
      <c r="EEJ45"/>
      <c r="EEK45"/>
      <c r="EEL45"/>
      <c r="EEM45"/>
      <c r="EEN45"/>
      <c r="EEO45"/>
      <c r="EEP45"/>
      <c r="EEQ45"/>
      <c r="EER45"/>
      <c r="EES45"/>
      <c r="EET45"/>
      <c r="EEU45"/>
      <c r="EEV45"/>
      <c r="EEW45"/>
      <c r="EEX45"/>
      <c r="EEY45"/>
      <c r="EEZ45"/>
      <c r="EFA45"/>
      <c r="EFB45"/>
      <c r="EFC45"/>
      <c r="EFD45"/>
      <c r="EFE45"/>
      <c r="EFF45"/>
      <c r="EFG45"/>
      <c r="EFH45"/>
      <c r="EFI45"/>
      <c r="EFJ45"/>
      <c r="EFK45"/>
      <c r="EFL45"/>
      <c r="EFM45"/>
      <c r="EFN45"/>
      <c r="EFO45"/>
      <c r="EFP45"/>
      <c r="EFQ45"/>
      <c r="EFR45"/>
      <c r="EFS45"/>
      <c r="EFT45"/>
      <c r="EFU45"/>
      <c r="EFV45"/>
      <c r="EFW45"/>
      <c r="EFX45"/>
      <c r="EFY45"/>
      <c r="EFZ45"/>
      <c r="EGA45"/>
      <c r="EGB45"/>
      <c r="EGC45"/>
      <c r="EGD45"/>
      <c r="EGE45"/>
      <c r="EGF45"/>
      <c r="EGG45"/>
      <c r="EGH45"/>
      <c r="EGI45"/>
      <c r="EGJ45"/>
      <c r="EGK45"/>
      <c r="EGL45"/>
      <c r="EGM45"/>
      <c r="EGN45"/>
      <c r="EGO45"/>
      <c r="EGP45"/>
      <c r="EGQ45"/>
      <c r="EGR45"/>
      <c r="EGS45"/>
      <c r="EGT45"/>
      <c r="EGU45"/>
      <c r="EGV45"/>
      <c r="EGW45"/>
      <c r="EGX45"/>
      <c r="EGY45"/>
      <c r="EGZ45"/>
      <c r="EHA45"/>
      <c r="EHB45"/>
      <c r="EHC45"/>
      <c r="EHD45"/>
      <c r="EHE45"/>
      <c r="EHF45"/>
      <c r="EHG45"/>
      <c r="EHH45"/>
      <c r="EHI45"/>
      <c r="EHJ45"/>
      <c r="EHK45"/>
      <c r="EHL45"/>
      <c r="EHM45"/>
      <c r="EHN45"/>
      <c r="EHO45"/>
      <c r="EHP45"/>
      <c r="EHQ45"/>
      <c r="EHR45"/>
      <c r="EHS45"/>
      <c r="EHT45"/>
      <c r="EHU45"/>
      <c r="EHV45"/>
      <c r="EHW45"/>
      <c r="EHX45"/>
      <c r="EHY45"/>
      <c r="EHZ45"/>
      <c r="EIA45"/>
      <c r="EIB45"/>
      <c r="EIC45"/>
      <c r="EID45"/>
      <c r="EIE45"/>
      <c r="EIF45"/>
      <c r="EIG45"/>
      <c r="EIH45"/>
      <c r="EII45"/>
      <c r="EIJ45"/>
      <c r="EIK45"/>
      <c r="EIL45"/>
      <c r="EIM45"/>
      <c r="EIN45"/>
      <c r="EIO45"/>
      <c r="EIP45"/>
      <c r="EIQ45"/>
      <c r="EIR45"/>
      <c r="EIS45"/>
      <c r="EIT45"/>
      <c r="EIU45"/>
      <c r="EIV45"/>
      <c r="EIW45"/>
      <c r="EIX45"/>
      <c r="EIY45"/>
      <c r="EIZ45"/>
      <c r="EJA45"/>
      <c r="EJB45"/>
      <c r="EJC45"/>
      <c r="EJD45"/>
      <c r="EJE45"/>
      <c r="EJF45"/>
      <c r="EJG45"/>
      <c r="EJH45"/>
      <c r="EJI45"/>
      <c r="EJJ45"/>
      <c r="EJK45"/>
      <c r="EJL45"/>
      <c r="EJM45"/>
      <c r="EJN45"/>
      <c r="EJO45"/>
      <c r="EJP45"/>
      <c r="EJQ45"/>
      <c r="EJR45"/>
      <c r="EJS45"/>
      <c r="EJT45"/>
      <c r="EJU45"/>
      <c r="EJV45"/>
      <c r="EJW45"/>
      <c r="EJX45"/>
      <c r="EJY45"/>
      <c r="EJZ45"/>
      <c r="EKA45"/>
      <c r="EKB45"/>
      <c r="EKC45"/>
      <c r="EKD45"/>
      <c r="EKE45"/>
      <c r="EKF45"/>
      <c r="EKG45"/>
      <c r="EKH45"/>
      <c r="EKI45"/>
      <c r="EKJ45"/>
      <c r="EKK45"/>
      <c r="EKL45"/>
      <c r="EKM45"/>
      <c r="EKN45"/>
      <c r="EKO45"/>
      <c r="EKP45"/>
      <c r="EKQ45"/>
      <c r="EKR45"/>
      <c r="EKS45"/>
      <c r="EKT45"/>
      <c r="EKU45"/>
      <c r="EKV45"/>
      <c r="EKW45"/>
      <c r="EKX45"/>
      <c r="EKY45"/>
      <c r="EKZ45"/>
      <c r="ELA45"/>
      <c r="ELB45"/>
      <c r="ELC45"/>
      <c r="ELD45"/>
      <c r="ELE45"/>
      <c r="ELF45"/>
      <c r="ELG45"/>
      <c r="ELH45"/>
      <c r="ELI45"/>
      <c r="ELJ45"/>
      <c r="ELK45"/>
      <c r="ELL45"/>
      <c r="ELM45"/>
      <c r="ELN45"/>
      <c r="ELO45"/>
      <c r="ELP45"/>
      <c r="ELQ45"/>
      <c r="ELR45"/>
      <c r="ELS45"/>
      <c r="ELT45"/>
      <c r="ELU45"/>
      <c r="ELV45"/>
      <c r="ELW45"/>
      <c r="ELX45"/>
      <c r="ELY45"/>
      <c r="ELZ45"/>
      <c r="EMA45"/>
      <c r="EMB45"/>
      <c r="EMC45"/>
      <c r="EMD45"/>
      <c r="EME45"/>
      <c r="EMF45"/>
      <c r="EMG45"/>
      <c r="EMH45"/>
      <c r="EMI45"/>
      <c r="EMJ45"/>
      <c r="EMK45"/>
      <c r="EML45"/>
      <c r="EMM45"/>
      <c r="EMN45"/>
      <c r="EMO45"/>
      <c r="EMP45"/>
      <c r="EMQ45"/>
      <c r="EMR45"/>
      <c r="EMS45"/>
      <c r="EMT45"/>
      <c r="EMU45"/>
      <c r="EMV45"/>
      <c r="EMW45"/>
      <c r="EMX45"/>
      <c r="EMY45"/>
      <c r="EMZ45"/>
      <c r="ENA45"/>
      <c r="ENB45"/>
      <c r="ENC45"/>
      <c r="END45"/>
      <c r="ENE45"/>
      <c r="ENF45"/>
      <c r="ENG45"/>
      <c r="ENH45"/>
      <c r="ENI45"/>
      <c r="ENJ45"/>
      <c r="ENK45"/>
      <c r="ENL45"/>
      <c r="ENM45"/>
      <c r="ENN45"/>
      <c r="ENO45"/>
      <c r="ENP45"/>
      <c r="ENQ45"/>
      <c r="ENR45"/>
      <c r="ENS45"/>
      <c r="ENT45"/>
      <c r="ENU45"/>
      <c r="ENV45"/>
      <c r="ENW45"/>
      <c r="ENX45"/>
      <c r="ENY45"/>
      <c r="ENZ45"/>
      <c r="EOA45"/>
      <c r="EOB45"/>
      <c r="EOC45"/>
      <c r="EOD45"/>
      <c r="EOE45"/>
      <c r="EOF45"/>
      <c r="EOG45"/>
      <c r="EOH45"/>
      <c r="EOI45"/>
      <c r="EOJ45"/>
      <c r="EOK45"/>
      <c r="EOL45"/>
      <c r="EOM45"/>
      <c r="EON45"/>
      <c r="EOO45"/>
      <c r="EOP45"/>
      <c r="EOQ45"/>
      <c r="EOR45"/>
      <c r="EOS45"/>
      <c r="EOT45"/>
      <c r="EOU45"/>
      <c r="EOV45"/>
      <c r="EOW45"/>
      <c r="EOX45"/>
      <c r="EOY45"/>
      <c r="EOZ45"/>
      <c r="EPA45"/>
      <c r="EPB45"/>
      <c r="EPC45"/>
      <c r="EPD45"/>
      <c r="EPE45"/>
      <c r="EPF45"/>
      <c r="EPG45"/>
      <c r="EPH45"/>
      <c r="EPI45"/>
      <c r="EPJ45"/>
      <c r="EPK45"/>
      <c r="EPL45"/>
      <c r="EPM45"/>
      <c r="EPN45"/>
      <c r="EPO45"/>
      <c r="EPP45"/>
      <c r="EPQ45"/>
      <c r="EPR45"/>
      <c r="EPS45"/>
      <c r="EPT45"/>
      <c r="EPU45"/>
      <c r="EPV45"/>
      <c r="EPW45"/>
      <c r="EPX45"/>
      <c r="EPY45"/>
      <c r="EPZ45"/>
      <c r="EQA45"/>
      <c r="EQB45"/>
      <c r="EQC45"/>
      <c r="EQD45"/>
      <c r="EQE45"/>
      <c r="EQF45"/>
      <c r="EQG45"/>
      <c r="EQH45"/>
      <c r="EQI45"/>
      <c r="EQJ45"/>
      <c r="EQK45"/>
      <c r="EQL45"/>
      <c r="EQM45"/>
      <c r="EQN45"/>
      <c r="EQO45"/>
      <c r="EQP45"/>
      <c r="EQQ45"/>
      <c r="EQR45"/>
      <c r="EQS45"/>
      <c r="EQT45"/>
      <c r="EQU45"/>
      <c r="EQV45"/>
      <c r="EQW45"/>
      <c r="EQX45"/>
      <c r="EQY45"/>
      <c r="EQZ45"/>
      <c r="ERA45"/>
      <c r="ERB45"/>
      <c r="ERC45"/>
      <c r="ERD45"/>
      <c r="ERE45"/>
      <c r="ERF45"/>
      <c r="ERG45"/>
      <c r="ERH45"/>
      <c r="ERI45"/>
      <c r="ERJ45"/>
      <c r="ERK45"/>
      <c r="ERL45"/>
      <c r="ERM45"/>
      <c r="ERN45"/>
      <c r="ERO45"/>
      <c r="ERP45"/>
      <c r="ERQ45"/>
      <c r="ERR45"/>
      <c r="ERS45"/>
      <c r="ERT45"/>
      <c r="ERU45"/>
      <c r="ERV45"/>
      <c r="ERW45"/>
      <c r="ERX45"/>
      <c r="ERY45"/>
      <c r="ERZ45"/>
      <c r="ESA45"/>
      <c r="ESB45"/>
      <c r="ESC45"/>
      <c r="ESD45"/>
      <c r="ESE45"/>
      <c r="ESF45"/>
      <c r="ESG45"/>
      <c r="ESH45"/>
      <c r="ESI45"/>
      <c r="ESJ45"/>
      <c r="ESK45"/>
      <c r="ESL45"/>
      <c r="ESM45"/>
      <c r="ESN45"/>
      <c r="ESO45"/>
      <c r="ESP45"/>
      <c r="ESQ45"/>
      <c r="ESR45"/>
      <c r="ESS45"/>
      <c r="EST45"/>
      <c r="ESU45"/>
      <c r="ESV45"/>
      <c r="ESW45"/>
      <c r="ESX45"/>
      <c r="ESY45"/>
      <c r="ESZ45"/>
      <c r="ETA45"/>
      <c r="ETB45"/>
      <c r="ETC45"/>
      <c r="ETD45"/>
      <c r="ETE45"/>
      <c r="ETF45"/>
      <c r="ETG45"/>
      <c r="ETH45"/>
      <c r="ETI45"/>
      <c r="ETJ45"/>
      <c r="ETK45"/>
      <c r="ETL45"/>
      <c r="ETM45"/>
      <c r="ETN45"/>
      <c r="ETO45"/>
      <c r="ETP45"/>
      <c r="ETQ45"/>
      <c r="ETR45"/>
      <c r="ETS45"/>
      <c r="ETT45"/>
      <c r="ETU45"/>
      <c r="ETV45"/>
      <c r="ETW45"/>
      <c r="ETX45"/>
      <c r="ETY45"/>
      <c r="ETZ45"/>
      <c r="EUA45"/>
      <c r="EUB45"/>
      <c r="EUC45"/>
      <c r="EUD45"/>
      <c r="EUE45"/>
      <c r="EUF45"/>
      <c r="EUG45"/>
      <c r="EUH45"/>
      <c r="EUI45"/>
      <c r="EUJ45"/>
      <c r="EUK45"/>
      <c r="EUL45"/>
      <c r="EUM45"/>
      <c r="EUN45"/>
      <c r="EUO45"/>
      <c r="EUP45"/>
      <c r="EUQ45"/>
      <c r="EUR45"/>
      <c r="EUS45"/>
      <c r="EUT45"/>
      <c r="EUU45"/>
      <c r="EUV45"/>
      <c r="EUW45"/>
      <c r="EUX45"/>
      <c r="EUY45"/>
      <c r="EUZ45"/>
      <c r="EVA45"/>
      <c r="EVB45"/>
      <c r="EVC45"/>
      <c r="EVD45"/>
      <c r="EVE45"/>
      <c r="EVF45"/>
      <c r="EVG45"/>
      <c r="EVH45"/>
      <c r="EVI45"/>
      <c r="EVJ45"/>
      <c r="EVK45"/>
      <c r="EVL45"/>
      <c r="EVM45"/>
      <c r="EVN45"/>
      <c r="EVO45"/>
      <c r="EVP45"/>
      <c r="EVQ45"/>
      <c r="EVR45"/>
      <c r="EVS45"/>
      <c r="EVT45"/>
      <c r="EVU45"/>
      <c r="EVV45"/>
      <c r="EVW45"/>
      <c r="EVX45"/>
      <c r="EVY45"/>
      <c r="EVZ45"/>
      <c r="EWA45"/>
      <c r="EWB45"/>
      <c r="EWC45"/>
      <c r="EWD45"/>
      <c r="EWE45"/>
      <c r="EWF45"/>
      <c r="EWG45"/>
      <c r="EWH45"/>
      <c r="EWI45"/>
      <c r="EWJ45"/>
      <c r="EWK45"/>
      <c r="EWL45"/>
      <c r="EWM45"/>
      <c r="EWN45"/>
      <c r="EWO45"/>
      <c r="EWP45"/>
      <c r="EWQ45"/>
      <c r="EWR45"/>
      <c r="EWS45"/>
      <c r="EWT45"/>
      <c r="EWU45"/>
      <c r="EWV45"/>
      <c r="EWW45"/>
      <c r="EWX45"/>
      <c r="EWY45"/>
      <c r="EWZ45"/>
      <c r="EXA45"/>
      <c r="EXB45"/>
      <c r="EXC45"/>
      <c r="EXD45"/>
      <c r="EXE45"/>
      <c r="EXF45"/>
      <c r="EXG45"/>
      <c r="EXH45"/>
      <c r="EXI45"/>
      <c r="EXJ45"/>
      <c r="EXK45"/>
      <c r="EXL45"/>
      <c r="EXM45"/>
      <c r="EXN45"/>
      <c r="EXO45"/>
      <c r="EXP45"/>
      <c r="EXQ45"/>
      <c r="EXR45"/>
      <c r="EXS45"/>
      <c r="EXT45"/>
      <c r="EXU45"/>
      <c r="EXV45"/>
      <c r="EXW45"/>
      <c r="EXX45"/>
      <c r="EXY45"/>
      <c r="EXZ45"/>
      <c r="EYA45"/>
      <c r="EYB45"/>
      <c r="EYC45"/>
      <c r="EYD45"/>
      <c r="EYE45"/>
      <c r="EYF45"/>
      <c r="EYG45"/>
      <c r="EYH45"/>
      <c r="EYI45"/>
      <c r="EYJ45"/>
      <c r="EYK45"/>
      <c r="EYL45"/>
      <c r="EYM45"/>
      <c r="EYN45"/>
      <c r="EYO45"/>
      <c r="EYP45"/>
      <c r="EYQ45"/>
      <c r="EYR45"/>
      <c r="EYS45"/>
      <c r="EYT45"/>
      <c r="EYU45"/>
      <c r="EYV45"/>
      <c r="EYW45"/>
      <c r="EYX45"/>
      <c r="EYY45"/>
      <c r="EYZ45"/>
      <c r="EZA45"/>
      <c r="EZB45"/>
      <c r="EZC45"/>
      <c r="EZD45"/>
      <c r="EZE45"/>
      <c r="EZF45"/>
      <c r="EZG45"/>
      <c r="EZH45"/>
      <c r="EZI45"/>
      <c r="EZJ45"/>
      <c r="EZK45"/>
      <c r="EZL45"/>
      <c r="EZM45"/>
      <c r="EZN45"/>
      <c r="EZO45"/>
      <c r="EZP45"/>
      <c r="EZQ45"/>
      <c r="EZR45"/>
      <c r="EZS45"/>
      <c r="EZT45"/>
      <c r="EZU45"/>
      <c r="EZV45"/>
      <c r="EZW45"/>
      <c r="EZX45"/>
      <c r="EZY45"/>
      <c r="EZZ45"/>
      <c r="FAA45"/>
      <c r="FAB45"/>
      <c r="FAC45"/>
      <c r="FAD45"/>
      <c r="FAE45"/>
      <c r="FAF45"/>
      <c r="FAG45"/>
      <c r="FAH45"/>
      <c r="FAI45"/>
      <c r="FAJ45"/>
      <c r="FAK45"/>
      <c r="FAL45"/>
      <c r="FAM45"/>
      <c r="FAN45"/>
      <c r="FAO45"/>
      <c r="FAP45"/>
      <c r="FAQ45"/>
      <c r="FAR45"/>
      <c r="FAS45"/>
      <c r="FAT45"/>
      <c r="FAU45"/>
      <c r="FAV45"/>
      <c r="FAW45"/>
      <c r="FAX45"/>
      <c r="FAY45"/>
      <c r="FAZ45"/>
      <c r="FBA45"/>
      <c r="FBB45"/>
      <c r="FBC45"/>
      <c r="FBD45"/>
      <c r="FBE45"/>
      <c r="FBF45"/>
      <c r="FBG45"/>
      <c r="FBH45"/>
      <c r="FBI45"/>
      <c r="FBJ45"/>
      <c r="FBK45"/>
      <c r="FBL45"/>
      <c r="FBM45"/>
      <c r="FBN45"/>
      <c r="FBO45"/>
      <c r="FBP45"/>
      <c r="FBQ45"/>
      <c r="FBR45"/>
      <c r="FBS45"/>
      <c r="FBT45"/>
      <c r="FBU45"/>
      <c r="FBV45"/>
      <c r="FBW45"/>
      <c r="FBX45"/>
      <c r="FBY45"/>
      <c r="FBZ45"/>
      <c r="FCA45"/>
      <c r="FCB45"/>
      <c r="FCC45"/>
      <c r="FCD45"/>
      <c r="FCE45"/>
      <c r="FCF45"/>
      <c r="FCG45"/>
      <c r="FCH45"/>
      <c r="FCI45"/>
      <c r="FCJ45"/>
      <c r="FCK45"/>
      <c r="FCL45"/>
      <c r="FCM45"/>
      <c r="FCN45"/>
      <c r="FCO45"/>
      <c r="FCP45"/>
      <c r="FCQ45"/>
      <c r="FCR45"/>
      <c r="FCS45"/>
      <c r="FCT45"/>
      <c r="FCU45"/>
      <c r="FCV45"/>
      <c r="FCW45"/>
      <c r="FCX45"/>
      <c r="FCY45"/>
      <c r="FCZ45"/>
      <c r="FDA45"/>
      <c r="FDB45"/>
      <c r="FDC45"/>
      <c r="FDD45"/>
      <c r="FDE45"/>
      <c r="FDF45"/>
      <c r="FDG45"/>
      <c r="FDH45"/>
      <c r="FDI45"/>
      <c r="FDJ45"/>
      <c r="FDK45"/>
      <c r="FDL45"/>
      <c r="FDM45"/>
      <c r="FDN45"/>
      <c r="FDO45"/>
      <c r="FDP45"/>
      <c r="FDQ45"/>
      <c r="FDR45"/>
      <c r="FDS45"/>
      <c r="FDT45"/>
      <c r="FDU45"/>
      <c r="FDV45"/>
      <c r="FDW45"/>
      <c r="FDX45"/>
      <c r="FDY45"/>
      <c r="FDZ45"/>
      <c r="FEA45"/>
      <c r="FEB45"/>
      <c r="FEC45"/>
      <c r="FED45"/>
      <c r="FEE45"/>
      <c r="FEF45"/>
      <c r="FEG45"/>
      <c r="FEH45"/>
      <c r="FEI45"/>
      <c r="FEJ45"/>
      <c r="FEK45"/>
      <c r="FEL45"/>
      <c r="FEM45"/>
      <c r="FEN45"/>
      <c r="FEO45"/>
      <c r="FEP45"/>
      <c r="FEQ45"/>
      <c r="FER45"/>
      <c r="FES45"/>
      <c r="FET45"/>
      <c r="FEU45"/>
      <c r="FEV45"/>
      <c r="FEW45"/>
      <c r="FEX45"/>
      <c r="FEY45"/>
      <c r="FEZ45"/>
      <c r="FFA45"/>
      <c r="FFB45"/>
      <c r="FFC45"/>
      <c r="FFD45"/>
      <c r="FFE45"/>
      <c r="FFF45"/>
      <c r="FFG45"/>
      <c r="FFH45"/>
      <c r="FFI45"/>
      <c r="FFJ45"/>
      <c r="FFK45"/>
      <c r="FFL45"/>
      <c r="FFM45"/>
      <c r="FFN45"/>
      <c r="FFO45"/>
      <c r="FFP45"/>
      <c r="FFQ45"/>
      <c r="FFR45"/>
      <c r="FFS45"/>
      <c r="FFT45"/>
      <c r="FFU45"/>
      <c r="FFV45"/>
      <c r="FFW45"/>
      <c r="FFX45"/>
      <c r="FFY45"/>
      <c r="FFZ45"/>
      <c r="FGA45"/>
      <c r="FGB45"/>
      <c r="FGC45"/>
      <c r="FGD45"/>
      <c r="FGE45"/>
      <c r="FGF45"/>
      <c r="FGG45"/>
      <c r="FGH45"/>
      <c r="FGI45"/>
      <c r="FGJ45"/>
      <c r="FGK45"/>
      <c r="FGL45"/>
      <c r="FGM45"/>
      <c r="FGN45"/>
      <c r="FGO45"/>
      <c r="FGP45"/>
      <c r="FGQ45"/>
      <c r="FGR45"/>
      <c r="FGS45"/>
      <c r="FGT45"/>
      <c r="FGU45"/>
      <c r="FGV45"/>
      <c r="FGW45"/>
      <c r="FGX45"/>
      <c r="FGY45"/>
      <c r="FGZ45"/>
      <c r="FHA45"/>
      <c r="FHB45"/>
      <c r="FHC45"/>
      <c r="FHD45"/>
      <c r="FHE45"/>
      <c r="FHF45"/>
      <c r="FHG45"/>
      <c r="FHH45"/>
      <c r="FHI45"/>
      <c r="FHJ45"/>
      <c r="FHK45"/>
      <c r="FHL45"/>
      <c r="FHM45"/>
      <c r="FHN45"/>
      <c r="FHO45"/>
      <c r="FHP45"/>
      <c r="FHQ45"/>
      <c r="FHR45"/>
      <c r="FHS45"/>
      <c r="FHT45"/>
      <c r="FHU45"/>
      <c r="FHV45"/>
      <c r="FHW45"/>
      <c r="FHX45"/>
      <c r="FHY45"/>
      <c r="FHZ45"/>
      <c r="FIA45"/>
      <c r="FIB45"/>
      <c r="FIC45"/>
      <c r="FID45"/>
      <c r="FIE45"/>
      <c r="FIF45"/>
      <c r="FIG45"/>
      <c r="FIH45"/>
      <c r="FII45"/>
      <c r="FIJ45"/>
      <c r="FIK45"/>
      <c r="FIL45"/>
      <c r="FIM45"/>
      <c r="FIN45"/>
      <c r="FIO45"/>
      <c r="FIP45"/>
      <c r="FIQ45"/>
      <c r="FIR45"/>
      <c r="FIS45"/>
      <c r="FIT45"/>
      <c r="FIU45"/>
      <c r="FIV45"/>
      <c r="FIW45"/>
      <c r="FIX45"/>
      <c r="FIY45"/>
      <c r="FIZ45"/>
      <c r="FJA45"/>
      <c r="FJB45"/>
      <c r="FJC45"/>
      <c r="FJD45"/>
      <c r="FJE45"/>
      <c r="FJF45"/>
      <c r="FJG45"/>
      <c r="FJH45"/>
      <c r="FJI45"/>
      <c r="FJJ45"/>
      <c r="FJK45"/>
      <c r="FJL45"/>
      <c r="FJM45"/>
      <c r="FJN45"/>
      <c r="FJO45"/>
      <c r="FJP45"/>
      <c r="FJQ45"/>
      <c r="FJR45"/>
      <c r="FJS45"/>
      <c r="FJT45"/>
      <c r="FJU45"/>
      <c r="FJV45"/>
      <c r="FJW45"/>
      <c r="FJX45"/>
      <c r="FJY45"/>
      <c r="FJZ45"/>
      <c r="FKA45"/>
      <c r="FKB45"/>
      <c r="FKC45"/>
      <c r="FKD45"/>
      <c r="FKE45"/>
      <c r="FKF45"/>
      <c r="FKG45"/>
      <c r="FKH45"/>
      <c r="FKI45"/>
      <c r="FKJ45"/>
      <c r="FKK45"/>
      <c r="FKL45"/>
      <c r="FKM45"/>
      <c r="FKN45"/>
      <c r="FKO45"/>
      <c r="FKP45"/>
      <c r="FKQ45"/>
      <c r="FKR45"/>
      <c r="FKS45"/>
      <c r="FKT45"/>
      <c r="FKU45"/>
      <c r="FKV45"/>
      <c r="FKW45"/>
      <c r="FKX45"/>
      <c r="FKY45"/>
      <c r="FKZ45"/>
      <c r="FLA45"/>
      <c r="FLB45"/>
      <c r="FLC45"/>
      <c r="FLD45"/>
      <c r="FLE45"/>
      <c r="FLF45"/>
      <c r="FLG45"/>
      <c r="FLH45"/>
      <c r="FLI45"/>
      <c r="FLJ45"/>
      <c r="FLK45"/>
      <c r="FLL45"/>
      <c r="FLM45"/>
      <c r="FLN45"/>
      <c r="FLO45"/>
      <c r="FLP45"/>
      <c r="FLQ45"/>
      <c r="FLR45"/>
      <c r="FLS45"/>
      <c r="FLT45"/>
      <c r="FLU45"/>
      <c r="FLV45"/>
      <c r="FLW45"/>
      <c r="FLX45"/>
      <c r="FLY45"/>
      <c r="FLZ45"/>
      <c r="FMA45"/>
      <c r="FMB45"/>
      <c r="FMC45"/>
      <c r="FMD45"/>
      <c r="FME45"/>
      <c r="FMF45"/>
      <c r="FMG45"/>
      <c r="FMH45"/>
      <c r="FMI45"/>
      <c r="FMJ45"/>
      <c r="FMK45"/>
      <c r="FML45"/>
      <c r="FMM45"/>
      <c r="FMN45"/>
      <c r="FMO45"/>
      <c r="FMP45"/>
      <c r="FMQ45"/>
      <c r="FMR45"/>
      <c r="FMS45"/>
      <c r="FMT45"/>
      <c r="FMU45"/>
      <c r="FMV45"/>
      <c r="FMW45"/>
      <c r="FMX45"/>
      <c r="FMY45"/>
      <c r="FMZ45"/>
      <c r="FNA45"/>
      <c r="FNB45"/>
      <c r="FNC45"/>
      <c r="FND45"/>
      <c r="FNE45"/>
      <c r="FNF45"/>
      <c r="FNG45"/>
      <c r="FNH45"/>
      <c r="FNI45"/>
      <c r="FNJ45"/>
      <c r="FNK45"/>
      <c r="FNL45"/>
      <c r="FNM45"/>
      <c r="FNN45"/>
      <c r="FNO45"/>
      <c r="FNP45"/>
      <c r="FNQ45"/>
      <c r="FNR45"/>
      <c r="FNS45"/>
      <c r="FNT45"/>
      <c r="FNU45"/>
      <c r="FNV45"/>
      <c r="FNW45"/>
      <c r="FNX45"/>
      <c r="FNY45"/>
      <c r="FNZ45"/>
      <c r="FOA45"/>
      <c r="FOB45"/>
      <c r="FOC45"/>
      <c r="FOD45"/>
      <c r="FOE45"/>
      <c r="FOF45"/>
      <c r="FOG45"/>
      <c r="FOH45"/>
      <c r="FOI45"/>
      <c r="FOJ45"/>
      <c r="FOK45"/>
      <c r="FOL45"/>
      <c r="FOM45"/>
      <c r="FON45"/>
      <c r="FOO45"/>
      <c r="FOP45"/>
      <c r="FOQ45"/>
      <c r="FOR45"/>
      <c r="FOS45"/>
      <c r="FOT45"/>
      <c r="FOU45"/>
      <c r="FOV45"/>
      <c r="FOW45"/>
      <c r="FOX45"/>
      <c r="FOY45"/>
      <c r="FOZ45"/>
      <c r="FPA45"/>
      <c r="FPB45"/>
      <c r="FPC45"/>
      <c r="FPD45"/>
      <c r="FPE45"/>
      <c r="FPF45"/>
      <c r="FPG45"/>
      <c r="FPH45"/>
      <c r="FPI45"/>
      <c r="FPJ45"/>
      <c r="FPK45"/>
      <c r="FPL45"/>
      <c r="FPM45"/>
      <c r="FPN45"/>
      <c r="FPO45"/>
      <c r="FPP45"/>
      <c r="FPQ45"/>
      <c r="FPR45"/>
      <c r="FPS45"/>
      <c r="FPT45"/>
      <c r="FPU45"/>
      <c r="FPV45"/>
      <c r="FPW45"/>
      <c r="FPX45"/>
      <c r="FPY45"/>
      <c r="FPZ45"/>
      <c r="FQA45"/>
      <c r="FQB45"/>
      <c r="FQC45"/>
      <c r="FQD45"/>
      <c r="FQE45"/>
      <c r="FQF45"/>
      <c r="FQG45"/>
      <c r="FQH45"/>
      <c r="FQI45"/>
      <c r="FQJ45"/>
      <c r="FQK45"/>
      <c r="FQL45"/>
      <c r="FQM45"/>
      <c r="FQN45"/>
      <c r="FQO45"/>
      <c r="FQP45"/>
      <c r="FQQ45"/>
      <c r="FQR45"/>
      <c r="FQS45"/>
      <c r="FQT45"/>
      <c r="FQU45"/>
      <c r="FQV45"/>
      <c r="FQW45"/>
      <c r="FQX45"/>
      <c r="FQY45"/>
      <c r="FQZ45"/>
      <c r="FRA45"/>
      <c r="FRB45"/>
      <c r="FRC45"/>
      <c r="FRD45"/>
      <c r="FRE45"/>
      <c r="FRF45"/>
      <c r="FRG45"/>
      <c r="FRH45"/>
      <c r="FRI45"/>
      <c r="FRJ45"/>
      <c r="FRK45"/>
      <c r="FRL45"/>
      <c r="FRM45"/>
      <c r="FRN45"/>
      <c r="FRO45"/>
      <c r="FRP45"/>
      <c r="FRQ45"/>
      <c r="FRR45"/>
      <c r="FRS45"/>
      <c r="FRT45"/>
      <c r="FRU45"/>
      <c r="FRV45"/>
      <c r="FRW45"/>
      <c r="FRX45"/>
      <c r="FRY45"/>
      <c r="FRZ45"/>
      <c r="FSA45"/>
      <c r="FSB45"/>
      <c r="FSC45"/>
      <c r="FSD45"/>
      <c r="FSE45"/>
      <c r="FSF45"/>
      <c r="FSG45"/>
      <c r="FSH45"/>
      <c r="FSI45"/>
      <c r="FSJ45"/>
      <c r="FSK45"/>
      <c r="FSL45"/>
      <c r="FSM45"/>
      <c r="FSN45"/>
      <c r="FSO45"/>
      <c r="FSP45"/>
      <c r="FSQ45"/>
      <c r="FSR45"/>
      <c r="FSS45"/>
      <c r="FST45"/>
      <c r="FSU45"/>
      <c r="FSV45"/>
      <c r="FSW45"/>
      <c r="FSX45"/>
      <c r="FSY45"/>
      <c r="FSZ45"/>
      <c r="FTA45"/>
      <c r="FTB45"/>
      <c r="FTC45"/>
      <c r="FTD45"/>
      <c r="FTE45"/>
      <c r="FTF45"/>
      <c r="FTG45"/>
      <c r="FTH45"/>
      <c r="FTI45"/>
      <c r="FTJ45"/>
      <c r="FTK45"/>
      <c r="FTL45"/>
      <c r="FTM45"/>
      <c r="FTN45"/>
      <c r="FTO45"/>
      <c r="FTP45"/>
      <c r="FTQ45"/>
      <c r="FTR45"/>
      <c r="FTS45"/>
      <c r="FTT45"/>
      <c r="FTU45"/>
      <c r="FTV45"/>
      <c r="FTW45"/>
      <c r="FTX45"/>
      <c r="FTY45"/>
      <c r="FTZ45"/>
      <c r="FUA45"/>
      <c r="FUB45"/>
      <c r="FUC45"/>
      <c r="FUD45"/>
      <c r="FUE45"/>
      <c r="FUF45"/>
      <c r="FUG45"/>
      <c r="FUH45"/>
      <c r="FUI45"/>
      <c r="FUJ45"/>
      <c r="FUK45"/>
      <c r="FUL45"/>
      <c r="FUM45"/>
      <c r="FUN45"/>
      <c r="FUO45"/>
      <c r="FUP45"/>
      <c r="FUQ45"/>
      <c r="FUR45"/>
      <c r="FUS45"/>
      <c r="FUT45"/>
      <c r="FUU45"/>
      <c r="FUV45"/>
      <c r="FUW45"/>
      <c r="FUX45"/>
      <c r="FUY45"/>
      <c r="FUZ45"/>
      <c r="FVA45"/>
      <c r="FVB45"/>
      <c r="FVC45"/>
      <c r="FVD45"/>
      <c r="FVE45"/>
      <c r="FVF45"/>
      <c r="FVG45"/>
      <c r="FVH45"/>
      <c r="FVI45"/>
      <c r="FVJ45"/>
      <c r="FVK45"/>
      <c r="FVL45"/>
      <c r="FVM45"/>
      <c r="FVN45"/>
      <c r="FVO45"/>
      <c r="FVP45"/>
      <c r="FVQ45"/>
      <c r="FVR45"/>
      <c r="FVS45"/>
      <c r="FVT45"/>
      <c r="FVU45"/>
      <c r="FVV45"/>
      <c r="FVW45"/>
      <c r="FVX45"/>
      <c r="FVY45"/>
      <c r="FVZ45"/>
      <c r="FWA45"/>
      <c r="FWB45"/>
      <c r="FWC45"/>
      <c r="FWD45"/>
      <c r="FWE45"/>
      <c r="FWF45"/>
      <c r="FWG45"/>
      <c r="FWH45"/>
      <c r="FWI45"/>
      <c r="FWJ45"/>
      <c r="FWK45"/>
      <c r="FWL45"/>
      <c r="FWM45"/>
      <c r="FWN45"/>
      <c r="FWO45"/>
      <c r="FWP45"/>
      <c r="FWQ45"/>
      <c r="FWR45"/>
      <c r="FWS45"/>
      <c r="FWT45"/>
      <c r="FWU45"/>
      <c r="FWV45"/>
      <c r="FWW45"/>
      <c r="FWX45"/>
      <c r="FWY45"/>
      <c r="FWZ45"/>
      <c r="FXA45"/>
      <c r="FXB45"/>
      <c r="FXC45"/>
      <c r="FXD45"/>
      <c r="FXE45"/>
      <c r="FXF45"/>
      <c r="FXG45"/>
      <c r="FXH45"/>
      <c r="FXI45"/>
      <c r="FXJ45"/>
      <c r="FXK45"/>
      <c r="FXL45"/>
      <c r="FXM45"/>
      <c r="FXN45"/>
      <c r="FXO45"/>
      <c r="FXP45"/>
      <c r="FXQ45"/>
      <c r="FXR45"/>
      <c r="FXS45"/>
      <c r="FXT45"/>
      <c r="FXU45"/>
      <c r="FXV45"/>
      <c r="FXW45"/>
      <c r="FXX45"/>
      <c r="FXY45"/>
      <c r="FXZ45"/>
      <c r="FYA45"/>
      <c r="FYB45"/>
      <c r="FYC45"/>
      <c r="FYD45"/>
      <c r="FYE45"/>
      <c r="FYF45"/>
      <c r="FYG45"/>
      <c r="FYH45"/>
      <c r="FYI45"/>
      <c r="FYJ45"/>
      <c r="FYK45"/>
      <c r="FYL45"/>
      <c r="FYM45"/>
      <c r="FYN45"/>
      <c r="FYO45"/>
      <c r="FYP45"/>
      <c r="FYQ45"/>
      <c r="FYR45"/>
      <c r="FYS45"/>
      <c r="FYT45"/>
      <c r="FYU45"/>
      <c r="FYV45"/>
      <c r="FYW45"/>
      <c r="FYX45"/>
      <c r="FYY45"/>
      <c r="FYZ45"/>
      <c r="FZA45"/>
      <c r="FZB45"/>
      <c r="FZC45"/>
      <c r="FZD45"/>
      <c r="FZE45"/>
      <c r="FZF45"/>
      <c r="FZG45"/>
      <c r="FZH45"/>
      <c r="FZI45"/>
      <c r="FZJ45"/>
      <c r="FZK45"/>
      <c r="FZL45"/>
      <c r="FZM45"/>
      <c r="FZN45"/>
      <c r="FZO45"/>
      <c r="FZP45"/>
      <c r="FZQ45"/>
      <c r="FZR45"/>
      <c r="FZS45"/>
      <c r="FZT45"/>
      <c r="FZU45"/>
      <c r="FZV45"/>
      <c r="FZW45"/>
      <c r="FZX45"/>
      <c r="FZY45"/>
      <c r="FZZ45"/>
      <c r="GAA45"/>
      <c r="GAB45"/>
      <c r="GAC45"/>
      <c r="GAD45"/>
      <c r="GAE45"/>
      <c r="GAF45"/>
      <c r="GAG45"/>
      <c r="GAH45"/>
      <c r="GAI45"/>
      <c r="GAJ45"/>
      <c r="GAK45"/>
      <c r="GAL45"/>
      <c r="GAM45"/>
      <c r="GAN45"/>
      <c r="GAO45"/>
      <c r="GAP45"/>
      <c r="GAQ45"/>
      <c r="GAR45"/>
      <c r="GAS45"/>
      <c r="GAT45"/>
      <c r="GAU45"/>
      <c r="GAV45"/>
      <c r="GAW45"/>
      <c r="GAX45"/>
      <c r="GAY45"/>
      <c r="GAZ45"/>
      <c r="GBA45"/>
      <c r="GBB45"/>
      <c r="GBC45"/>
      <c r="GBD45"/>
      <c r="GBE45"/>
      <c r="GBF45"/>
      <c r="GBG45"/>
      <c r="GBH45"/>
      <c r="GBI45"/>
      <c r="GBJ45"/>
      <c r="GBK45"/>
      <c r="GBL45"/>
      <c r="GBM45"/>
      <c r="GBN45"/>
      <c r="GBO45"/>
      <c r="GBP45"/>
      <c r="GBQ45"/>
      <c r="GBR45"/>
      <c r="GBS45"/>
      <c r="GBT45"/>
      <c r="GBU45"/>
      <c r="GBV45"/>
      <c r="GBW45"/>
      <c r="GBX45"/>
      <c r="GBY45"/>
      <c r="GBZ45"/>
      <c r="GCA45"/>
      <c r="GCB45"/>
      <c r="GCC45"/>
      <c r="GCD45"/>
      <c r="GCE45"/>
      <c r="GCF45"/>
      <c r="GCG45"/>
      <c r="GCH45"/>
      <c r="GCI45"/>
      <c r="GCJ45"/>
      <c r="GCK45"/>
      <c r="GCL45"/>
      <c r="GCM45"/>
      <c r="GCN45"/>
      <c r="GCO45"/>
      <c r="GCP45"/>
      <c r="GCQ45"/>
      <c r="GCR45"/>
      <c r="GCS45"/>
      <c r="GCT45"/>
      <c r="GCU45"/>
      <c r="GCV45"/>
      <c r="GCW45"/>
      <c r="GCX45"/>
      <c r="GCY45"/>
      <c r="GCZ45"/>
      <c r="GDA45"/>
      <c r="GDB45"/>
      <c r="GDC45"/>
      <c r="GDD45"/>
      <c r="GDE45"/>
      <c r="GDF45"/>
      <c r="GDG45"/>
      <c r="GDH45"/>
      <c r="GDI45"/>
      <c r="GDJ45"/>
      <c r="GDK45"/>
      <c r="GDL45"/>
      <c r="GDM45"/>
      <c r="GDN45"/>
      <c r="GDO45"/>
      <c r="GDP45"/>
      <c r="GDQ45"/>
      <c r="GDR45"/>
      <c r="GDS45"/>
      <c r="GDT45"/>
      <c r="GDU45"/>
      <c r="GDV45"/>
      <c r="GDW45"/>
      <c r="GDX45"/>
      <c r="GDY45"/>
      <c r="GDZ45"/>
      <c r="GEA45"/>
      <c r="GEB45"/>
      <c r="GEC45"/>
      <c r="GED45"/>
      <c r="GEE45"/>
      <c r="GEF45"/>
      <c r="GEG45"/>
      <c r="GEH45"/>
      <c r="GEI45"/>
      <c r="GEJ45"/>
      <c r="GEK45"/>
      <c r="GEL45"/>
      <c r="GEM45"/>
      <c r="GEN45"/>
      <c r="GEO45"/>
      <c r="GEP45"/>
      <c r="GEQ45"/>
      <c r="GER45"/>
      <c r="GES45"/>
      <c r="GET45"/>
      <c r="GEU45"/>
      <c r="GEV45"/>
      <c r="GEW45"/>
      <c r="GEX45"/>
      <c r="GEY45"/>
      <c r="GEZ45"/>
      <c r="GFA45"/>
      <c r="GFB45"/>
      <c r="GFC45"/>
      <c r="GFD45"/>
      <c r="GFE45"/>
      <c r="GFF45"/>
      <c r="GFG45"/>
      <c r="GFH45"/>
      <c r="GFI45"/>
      <c r="GFJ45"/>
      <c r="GFK45"/>
      <c r="GFL45"/>
      <c r="GFM45"/>
      <c r="GFN45"/>
      <c r="GFO45"/>
      <c r="GFP45"/>
      <c r="GFQ45"/>
      <c r="GFR45"/>
      <c r="GFS45"/>
      <c r="GFT45"/>
      <c r="GFU45"/>
      <c r="GFV45"/>
      <c r="GFW45"/>
      <c r="GFX45"/>
      <c r="GFY45"/>
      <c r="GFZ45"/>
      <c r="GGA45"/>
      <c r="GGB45"/>
      <c r="GGC45"/>
      <c r="GGD45"/>
      <c r="GGE45"/>
      <c r="GGF45"/>
      <c r="GGG45"/>
      <c r="GGH45"/>
      <c r="GGI45"/>
      <c r="GGJ45"/>
      <c r="GGK45"/>
      <c r="GGL45"/>
      <c r="GGM45"/>
      <c r="GGN45"/>
      <c r="GGO45"/>
      <c r="GGP45"/>
      <c r="GGQ45"/>
      <c r="GGR45"/>
      <c r="GGS45"/>
      <c r="GGT45"/>
      <c r="GGU45"/>
      <c r="GGV45"/>
      <c r="GGW45"/>
      <c r="GGX45"/>
      <c r="GGY45"/>
      <c r="GGZ45"/>
      <c r="GHA45"/>
      <c r="GHB45"/>
      <c r="GHC45"/>
      <c r="GHD45"/>
      <c r="GHE45"/>
      <c r="GHF45"/>
      <c r="GHG45"/>
      <c r="GHH45"/>
      <c r="GHI45"/>
      <c r="GHJ45"/>
      <c r="GHK45"/>
      <c r="GHL45"/>
      <c r="GHM45"/>
      <c r="GHN45"/>
      <c r="GHO45"/>
      <c r="GHP45"/>
      <c r="GHQ45"/>
      <c r="GHR45"/>
      <c r="GHS45"/>
      <c r="GHT45"/>
      <c r="GHU45"/>
      <c r="GHV45"/>
      <c r="GHW45"/>
      <c r="GHX45"/>
      <c r="GHY45"/>
      <c r="GHZ45"/>
      <c r="GIA45"/>
      <c r="GIB45"/>
      <c r="GIC45"/>
      <c r="GID45"/>
      <c r="GIE45"/>
      <c r="GIF45"/>
      <c r="GIG45"/>
      <c r="GIH45"/>
      <c r="GII45"/>
      <c r="GIJ45"/>
      <c r="GIK45"/>
      <c r="GIL45"/>
      <c r="GIM45"/>
      <c r="GIN45"/>
      <c r="GIO45"/>
      <c r="GIP45"/>
      <c r="GIQ45"/>
      <c r="GIR45"/>
      <c r="GIS45"/>
      <c r="GIT45"/>
      <c r="GIU45"/>
      <c r="GIV45"/>
      <c r="GIW45"/>
      <c r="GIX45"/>
      <c r="GIY45"/>
      <c r="GIZ45"/>
      <c r="GJA45"/>
      <c r="GJB45"/>
      <c r="GJC45"/>
      <c r="GJD45"/>
      <c r="GJE45"/>
      <c r="GJF45"/>
      <c r="GJG45"/>
      <c r="GJH45"/>
      <c r="GJI45"/>
      <c r="GJJ45"/>
      <c r="GJK45"/>
      <c r="GJL45"/>
      <c r="GJM45"/>
      <c r="GJN45"/>
      <c r="GJO45"/>
      <c r="GJP45"/>
      <c r="GJQ45"/>
      <c r="GJR45"/>
      <c r="GJS45"/>
      <c r="GJT45"/>
      <c r="GJU45"/>
      <c r="GJV45"/>
      <c r="GJW45"/>
      <c r="GJX45"/>
      <c r="GJY45"/>
      <c r="GJZ45"/>
      <c r="GKA45"/>
      <c r="GKB45"/>
      <c r="GKC45"/>
      <c r="GKD45"/>
      <c r="GKE45"/>
      <c r="GKF45"/>
      <c r="GKG45"/>
      <c r="GKH45"/>
      <c r="GKI45"/>
      <c r="GKJ45"/>
      <c r="GKK45"/>
      <c r="GKL45"/>
      <c r="GKM45"/>
      <c r="GKN45"/>
      <c r="GKO45"/>
      <c r="GKP45"/>
      <c r="GKQ45"/>
      <c r="GKR45"/>
      <c r="GKS45"/>
      <c r="GKT45"/>
      <c r="GKU45"/>
      <c r="GKV45"/>
      <c r="GKW45"/>
      <c r="GKX45"/>
      <c r="GKY45"/>
      <c r="GKZ45"/>
      <c r="GLA45"/>
      <c r="GLB45"/>
      <c r="GLC45"/>
      <c r="GLD45"/>
      <c r="GLE45"/>
      <c r="GLF45"/>
      <c r="GLG45"/>
      <c r="GLH45"/>
      <c r="GLI45"/>
      <c r="GLJ45"/>
      <c r="GLK45"/>
      <c r="GLL45"/>
      <c r="GLM45"/>
      <c r="GLN45"/>
      <c r="GLO45"/>
      <c r="GLP45"/>
      <c r="GLQ45"/>
      <c r="GLR45"/>
      <c r="GLS45"/>
      <c r="GLT45"/>
      <c r="GLU45"/>
      <c r="GLV45"/>
      <c r="GLW45"/>
      <c r="GLX45"/>
      <c r="GLY45"/>
      <c r="GLZ45"/>
      <c r="GMA45"/>
      <c r="GMB45"/>
      <c r="GMC45"/>
      <c r="GMD45"/>
      <c r="GME45"/>
      <c r="GMF45"/>
      <c r="GMG45"/>
      <c r="GMH45"/>
      <c r="GMI45"/>
      <c r="GMJ45"/>
      <c r="GMK45"/>
      <c r="GML45"/>
      <c r="GMM45"/>
      <c r="GMN45"/>
      <c r="GMO45"/>
      <c r="GMP45"/>
      <c r="GMQ45"/>
      <c r="GMR45"/>
      <c r="GMS45"/>
      <c r="GMT45"/>
      <c r="GMU45"/>
      <c r="GMV45"/>
      <c r="GMW45"/>
      <c r="GMX45"/>
      <c r="GMY45"/>
      <c r="GMZ45"/>
      <c r="GNA45"/>
      <c r="GNB45"/>
      <c r="GNC45"/>
      <c r="GND45"/>
      <c r="GNE45"/>
      <c r="GNF45"/>
      <c r="GNG45"/>
      <c r="GNH45"/>
      <c r="GNI45"/>
      <c r="GNJ45"/>
      <c r="GNK45"/>
      <c r="GNL45"/>
      <c r="GNM45"/>
      <c r="GNN45"/>
      <c r="GNO45"/>
      <c r="GNP45"/>
      <c r="GNQ45"/>
      <c r="GNR45"/>
      <c r="GNS45"/>
      <c r="GNT45"/>
      <c r="GNU45"/>
      <c r="GNV45"/>
      <c r="GNW45"/>
      <c r="GNX45"/>
      <c r="GNY45"/>
      <c r="GNZ45"/>
      <c r="GOA45"/>
      <c r="GOB45"/>
      <c r="GOC45"/>
      <c r="GOD45"/>
      <c r="GOE45"/>
      <c r="GOF45"/>
      <c r="GOG45"/>
      <c r="GOH45"/>
      <c r="GOI45"/>
      <c r="GOJ45"/>
      <c r="GOK45"/>
      <c r="GOL45"/>
      <c r="GOM45"/>
      <c r="GON45"/>
      <c r="GOO45"/>
      <c r="GOP45"/>
      <c r="GOQ45"/>
      <c r="GOR45"/>
      <c r="GOS45"/>
      <c r="GOT45"/>
      <c r="GOU45"/>
      <c r="GOV45"/>
      <c r="GOW45"/>
      <c r="GOX45"/>
      <c r="GOY45"/>
      <c r="GOZ45"/>
      <c r="GPA45"/>
      <c r="GPB45"/>
      <c r="GPC45"/>
      <c r="GPD45"/>
      <c r="GPE45"/>
      <c r="GPF45"/>
      <c r="GPG45"/>
      <c r="GPH45"/>
      <c r="GPI45"/>
      <c r="GPJ45"/>
      <c r="GPK45"/>
      <c r="GPL45"/>
      <c r="GPM45"/>
      <c r="GPN45"/>
      <c r="GPO45"/>
      <c r="GPP45"/>
      <c r="GPQ45"/>
      <c r="GPR45"/>
      <c r="GPS45"/>
      <c r="GPT45"/>
      <c r="GPU45"/>
      <c r="GPV45"/>
      <c r="GPW45"/>
      <c r="GPX45"/>
      <c r="GPY45"/>
      <c r="GPZ45"/>
      <c r="GQA45"/>
      <c r="GQB45"/>
      <c r="GQC45"/>
      <c r="GQD45"/>
      <c r="GQE45"/>
      <c r="GQF45"/>
      <c r="GQG45"/>
      <c r="GQH45"/>
      <c r="GQI45"/>
      <c r="GQJ45"/>
      <c r="GQK45"/>
      <c r="GQL45"/>
      <c r="GQM45"/>
      <c r="GQN45"/>
      <c r="GQO45"/>
      <c r="GQP45"/>
      <c r="GQQ45"/>
      <c r="GQR45"/>
      <c r="GQS45"/>
      <c r="GQT45"/>
      <c r="GQU45"/>
      <c r="GQV45"/>
      <c r="GQW45"/>
      <c r="GQX45"/>
      <c r="GQY45"/>
      <c r="GQZ45"/>
      <c r="GRA45"/>
      <c r="GRB45"/>
      <c r="GRC45"/>
      <c r="GRD45"/>
      <c r="GRE45"/>
      <c r="GRF45"/>
      <c r="GRG45"/>
      <c r="GRH45"/>
      <c r="GRI45"/>
      <c r="GRJ45"/>
      <c r="GRK45"/>
      <c r="GRL45"/>
      <c r="GRM45"/>
      <c r="GRN45"/>
      <c r="GRO45"/>
      <c r="GRP45"/>
      <c r="GRQ45"/>
      <c r="GRR45"/>
      <c r="GRS45"/>
      <c r="GRT45"/>
      <c r="GRU45"/>
      <c r="GRV45"/>
      <c r="GRW45"/>
      <c r="GRX45"/>
      <c r="GRY45"/>
      <c r="GRZ45"/>
      <c r="GSA45"/>
      <c r="GSB45"/>
      <c r="GSC45"/>
      <c r="GSD45"/>
      <c r="GSE45"/>
      <c r="GSF45"/>
      <c r="GSG45"/>
      <c r="GSH45"/>
      <c r="GSI45"/>
      <c r="GSJ45"/>
      <c r="GSK45"/>
      <c r="GSL45"/>
      <c r="GSM45"/>
      <c r="GSN45"/>
      <c r="GSO45"/>
      <c r="GSP45"/>
      <c r="GSQ45"/>
      <c r="GSR45"/>
      <c r="GSS45"/>
      <c r="GST45"/>
      <c r="GSU45"/>
      <c r="GSV45"/>
      <c r="GSW45"/>
      <c r="GSX45"/>
      <c r="GSY45"/>
      <c r="GSZ45"/>
      <c r="GTA45"/>
      <c r="GTB45"/>
      <c r="GTC45"/>
      <c r="GTD45"/>
      <c r="GTE45"/>
      <c r="GTF45"/>
      <c r="GTG45"/>
      <c r="GTH45"/>
      <c r="GTI45"/>
      <c r="GTJ45"/>
      <c r="GTK45"/>
      <c r="GTL45"/>
      <c r="GTM45"/>
      <c r="GTN45"/>
      <c r="GTO45"/>
      <c r="GTP45"/>
      <c r="GTQ45"/>
      <c r="GTR45"/>
      <c r="GTS45"/>
      <c r="GTT45"/>
      <c r="GTU45"/>
      <c r="GTV45"/>
      <c r="GTW45"/>
      <c r="GTX45"/>
      <c r="GTY45"/>
      <c r="GTZ45"/>
      <c r="GUA45"/>
      <c r="GUB45"/>
      <c r="GUC45"/>
      <c r="GUD45"/>
      <c r="GUE45"/>
      <c r="GUF45"/>
      <c r="GUG45"/>
      <c r="GUH45"/>
      <c r="GUI45"/>
      <c r="GUJ45"/>
      <c r="GUK45"/>
      <c r="GUL45"/>
      <c r="GUM45"/>
      <c r="GUN45"/>
      <c r="GUO45"/>
      <c r="GUP45"/>
      <c r="GUQ45"/>
      <c r="GUR45"/>
      <c r="GUS45"/>
      <c r="GUT45"/>
      <c r="GUU45"/>
      <c r="GUV45"/>
      <c r="GUW45"/>
      <c r="GUX45"/>
      <c r="GUY45"/>
      <c r="GUZ45"/>
      <c r="GVA45"/>
      <c r="GVB45"/>
      <c r="GVC45"/>
      <c r="GVD45"/>
      <c r="GVE45"/>
      <c r="GVF45"/>
      <c r="GVG45"/>
      <c r="GVH45"/>
      <c r="GVI45"/>
      <c r="GVJ45"/>
      <c r="GVK45"/>
      <c r="GVL45"/>
      <c r="GVM45"/>
      <c r="GVN45"/>
      <c r="GVO45"/>
      <c r="GVP45"/>
      <c r="GVQ45"/>
      <c r="GVR45"/>
      <c r="GVS45"/>
      <c r="GVT45"/>
      <c r="GVU45"/>
      <c r="GVV45"/>
      <c r="GVW45"/>
      <c r="GVX45"/>
      <c r="GVY45"/>
      <c r="GVZ45"/>
      <c r="GWA45"/>
      <c r="GWB45"/>
      <c r="GWC45"/>
      <c r="GWD45"/>
      <c r="GWE45"/>
      <c r="GWF45"/>
      <c r="GWG45"/>
      <c r="GWH45"/>
      <c r="GWI45"/>
      <c r="GWJ45"/>
      <c r="GWK45"/>
      <c r="GWL45"/>
      <c r="GWM45"/>
      <c r="GWN45"/>
      <c r="GWO45"/>
      <c r="GWP45"/>
      <c r="GWQ45"/>
      <c r="GWR45"/>
      <c r="GWS45"/>
      <c r="GWT45"/>
      <c r="GWU45"/>
      <c r="GWV45"/>
      <c r="GWW45"/>
      <c r="GWX45"/>
      <c r="GWY45"/>
      <c r="GWZ45"/>
      <c r="GXA45"/>
      <c r="GXB45"/>
      <c r="GXC45"/>
      <c r="GXD45"/>
      <c r="GXE45"/>
      <c r="GXF45"/>
      <c r="GXG45"/>
      <c r="GXH45"/>
      <c r="GXI45"/>
      <c r="GXJ45"/>
      <c r="GXK45"/>
      <c r="GXL45"/>
      <c r="GXM45"/>
      <c r="GXN45"/>
      <c r="GXO45"/>
      <c r="GXP45"/>
      <c r="GXQ45"/>
      <c r="GXR45"/>
      <c r="GXS45"/>
      <c r="GXT45"/>
      <c r="GXU45"/>
      <c r="GXV45"/>
      <c r="GXW45"/>
      <c r="GXX45"/>
      <c r="GXY45"/>
      <c r="GXZ45"/>
      <c r="GYA45"/>
      <c r="GYB45"/>
      <c r="GYC45"/>
      <c r="GYD45"/>
      <c r="GYE45"/>
      <c r="GYF45"/>
      <c r="GYG45"/>
      <c r="GYH45"/>
      <c r="GYI45"/>
      <c r="GYJ45"/>
      <c r="GYK45"/>
      <c r="GYL45"/>
      <c r="GYM45"/>
      <c r="GYN45"/>
      <c r="GYO45"/>
      <c r="GYP45"/>
      <c r="GYQ45"/>
      <c r="GYR45"/>
      <c r="GYS45"/>
      <c r="GYT45"/>
      <c r="GYU45"/>
      <c r="GYV45"/>
      <c r="GYW45"/>
      <c r="GYX45"/>
      <c r="GYY45"/>
      <c r="GYZ45"/>
      <c r="GZA45"/>
      <c r="GZB45"/>
      <c r="GZC45"/>
      <c r="GZD45"/>
      <c r="GZE45"/>
      <c r="GZF45"/>
      <c r="GZG45"/>
      <c r="GZH45"/>
      <c r="GZI45"/>
      <c r="GZJ45"/>
      <c r="GZK45"/>
      <c r="GZL45"/>
      <c r="GZM45"/>
      <c r="GZN45"/>
      <c r="GZO45"/>
      <c r="GZP45"/>
      <c r="GZQ45"/>
      <c r="GZR45"/>
      <c r="GZS45"/>
      <c r="GZT45"/>
      <c r="GZU45"/>
      <c r="GZV45"/>
      <c r="GZW45"/>
      <c r="GZX45"/>
      <c r="GZY45"/>
      <c r="GZZ45"/>
      <c r="HAA45"/>
      <c r="HAB45"/>
      <c r="HAC45"/>
      <c r="HAD45"/>
      <c r="HAE45"/>
      <c r="HAF45"/>
      <c r="HAG45"/>
      <c r="HAH45"/>
      <c r="HAI45"/>
      <c r="HAJ45"/>
      <c r="HAK45"/>
      <c r="HAL45"/>
      <c r="HAM45"/>
      <c r="HAN45"/>
      <c r="HAO45"/>
      <c r="HAP45"/>
      <c r="HAQ45"/>
      <c r="HAR45"/>
      <c r="HAS45"/>
      <c r="HAT45"/>
      <c r="HAU45"/>
      <c r="HAV45"/>
      <c r="HAW45"/>
      <c r="HAX45"/>
      <c r="HAY45"/>
      <c r="HAZ45"/>
      <c r="HBA45"/>
      <c r="HBB45"/>
      <c r="HBC45"/>
      <c r="HBD45"/>
      <c r="HBE45"/>
      <c r="HBF45"/>
      <c r="HBG45"/>
      <c r="HBH45"/>
      <c r="HBI45"/>
      <c r="HBJ45"/>
      <c r="HBK45"/>
      <c r="HBL45"/>
      <c r="HBM45"/>
      <c r="HBN45"/>
      <c r="HBO45"/>
      <c r="HBP45"/>
      <c r="HBQ45"/>
      <c r="HBR45"/>
      <c r="HBS45"/>
      <c r="HBT45"/>
      <c r="HBU45"/>
      <c r="HBV45"/>
      <c r="HBW45"/>
      <c r="HBX45"/>
      <c r="HBY45"/>
      <c r="HBZ45"/>
      <c r="HCA45"/>
      <c r="HCB45"/>
      <c r="HCC45"/>
      <c r="HCD45"/>
      <c r="HCE45"/>
      <c r="HCF45"/>
      <c r="HCG45"/>
      <c r="HCH45"/>
      <c r="HCI45"/>
      <c r="HCJ45"/>
      <c r="HCK45"/>
      <c r="HCL45"/>
      <c r="HCM45"/>
      <c r="HCN45"/>
      <c r="HCO45"/>
      <c r="HCP45"/>
      <c r="HCQ45"/>
      <c r="HCR45"/>
      <c r="HCS45"/>
      <c r="HCT45"/>
      <c r="HCU45"/>
      <c r="HCV45"/>
      <c r="HCW45"/>
      <c r="HCX45"/>
      <c r="HCY45"/>
      <c r="HCZ45"/>
      <c r="HDA45"/>
      <c r="HDB45"/>
      <c r="HDC45"/>
      <c r="HDD45"/>
      <c r="HDE45"/>
      <c r="HDF45"/>
      <c r="HDG45"/>
      <c r="HDH45"/>
      <c r="HDI45"/>
      <c r="HDJ45"/>
      <c r="HDK45"/>
      <c r="HDL45"/>
      <c r="HDM45"/>
      <c r="HDN45"/>
      <c r="HDO45"/>
      <c r="HDP45"/>
      <c r="HDQ45"/>
      <c r="HDR45"/>
      <c r="HDS45"/>
      <c r="HDT45"/>
      <c r="HDU45"/>
      <c r="HDV45"/>
      <c r="HDW45"/>
      <c r="HDX45"/>
      <c r="HDY45"/>
      <c r="HDZ45"/>
      <c r="HEA45"/>
      <c r="HEB45"/>
      <c r="HEC45"/>
      <c r="HED45"/>
      <c r="HEE45"/>
      <c r="HEF45"/>
      <c r="HEG45"/>
      <c r="HEH45"/>
      <c r="HEI45"/>
      <c r="HEJ45"/>
      <c r="HEK45"/>
      <c r="HEL45"/>
      <c r="HEM45"/>
      <c r="HEN45"/>
      <c r="HEO45"/>
      <c r="HEP45"/>
      <c r="HEQ45"/>
      <c r="HER45"/>
      <c r="HES45"/>
      <c r="HET45"/>
      <c r="HEU45"/>
      <c r="HEV45"/>
      <c r="HEW45"/>
      <c r="HEX45"/>
      <c r="HEY45"/>
      <c r="HEZ45"/>
      <c r="HFA45"/>
      <c r="HFB45"/>
      <c r="HFC45"/>
      <c r="HFD45"/>
      <c r="HFE45"/>
      <c r="HFF45"/>
      <c r="HFG45"/>
      <c r="HFH45"/>
      <c r="HFI45"/>
      <c r="HFJ45"/>
      <c r="HFK45"/>
      <c r="HFL45"/>
      <c r="HFM45"/>
      <c r="HFN45"/>
      <c r="HFO45"/>
      <c r="HFP45"/>
      <c r="HFQ45"/>
      <c r="HFR45"/>
      <c r="HFS45"/>
      <c r="HFT45"/>
      <c r="HFU45"/>
      <c r="HFV45"/>
      <c r="HFW45"/>
      <c r="HFX45"/>
      <c r="HFY45"/>
      <c r="HFZ45"/>
      <c r="HGA45"/>
      <c r="HGB45"/>
      <c r="HGC45"/>
      <c r="HGD45"/>
      <c r="HGE45"/>
      <c r="HGF45"/>
      <c r="HGG45"/>
      <c r="HGH45"/>
      <c r="HGI45"/>
      <c r="HGJ45"/>
      <c r="HGK45"/>
      <c r="HGL45"/>
      <c r="HGM45"/>
      <c r="HGN45"/>
      <c r="HGO45"/>
      <c r="HGP45"/>
      <c r="HGQ45"/>
      <c r="HGR45"/>
      <c r="HGS45"/>
      <c r="HGT45"/>
      <c r="HGU45"/>
      <c r="HGV45"/>
      <c r="HGW45"/>
      <c r="HGX45"/>
      <c r="HGY45"/>
      <c r="HGZ45"/>
      <c r="HHA45"/>
      <c r="HHB45"/>
      <c r="HHC45"/>
      <c r="HHD45"/>
      <c r="HHE45"/>
      <c r="HHF45"/>
      <c r="HHG45"/>
      <c r="HHH45"/>
      <c r="HHI45"/>
      <c r="HHJ45"/>
      <c r="HHK45"/>
      <c r="HHL45"/>
      <c r="HHM45"/>
      <c r="HHN45"/>
      <c r="HHO45"/>
      <c r="HHP45"/>
      <c r="HHQ45"/>
      <c r="HHR45"/>
      <c r="HHS45"/>
      <c r="HHT45"/>
      <c r="HHU45"/>
      <c r="HHV45"/>
      <c r="HHW45"/>
      <c r="HHX45"/>
      <c r="HHY45"/>
      <c r="HHZ45"/>
      <c r="HIA45"/>
      <c r="HIB45"/>
      <c r="HIC45"/>
      <c r="HID45"/>
      <c r="HIE45"/>
      <c r="HIF45"/>
      <c r="HIG45"/>
      <c r="HIH45"/>
      <c r="HII45"/>
      <c r="HIJ45"/>
      <c r="HIK45"/>
      <c r="HIL45"/>
      <c r="HIM45"/>
      <c r="HIN45"/>
      <c r="HIO45"/>
      <c r="HIP45"/>
      <c r="HIQ45"/>
      <c r="HIR45"/>
      <c r="HIS45"/>
      <c r="HIT45"/>
      <c r="HIU45"/>
      <c r="HIV45"/>
      <c r="HIW45"/>
      <c r="HIX45"/>
      <c r="HIY45"/>
      <c r="HIZ45"/>
      <c r="HJA45"/>
      <c r="HJB45"/>
      <c r="HJC45"/>
      <c r="HJD45"/>
      <c r="HJE45"/>
      <c r="HJF45"/>
      <c r="HJG45"/>
      <c r="HJH45"/>
      <c r="HJI45"/>
      <c r="HJJ45"/>
      <c r="HJK45"/>
      <c r="HJL45"/>
      <c r="HJM45"/>
      <c r="HJN45"/>
      <c r="HJO45"/>
      <c r="HJP45"/>
      <c r="HJQ45"/>
      <c r="HJR45"/>
      <c r="HJS45"/>
      <c r="HJT45"/>
    </row>
    <row r="46" spans="1:5688" x14ac:dyDescent="0.45">
      <c r="A46"/>
      <c r="B46"/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  <c r="AMK46"/>
      <c r="AML46"/>
      <c r="AMM46"/>
      <c r="AMN46"/>
      <c r="AMO46"/>
      <c r="AMP46"/>
      <c r="AMQ46"/>
      <c r="AMR46"/>
      <c r="AMS46"/>
      <c r="AMT46"/>
      <c r="AMU46"/>
      <c r="AMV46"/>
      <c r="AMW46"/>
      <c r="AMX46"/>
      <c r="AMY46"/>
      <c r="AMZ46"/>
      <c r="ANA46"/>
      <c r="ANB46"/>
      <c r="ANC46"/>
      <c r="AND46"/>
      <c r="ANE46"/>
      <c r="ANF46"/>
      <c r="ANG46"/>
      <c r="ANH46"/>
      <c r="ANI46"/>
      <c r="ANJ46"/>
      <c r="ANK46"/>
      <c r="ANL46"/>
      <c r="ANM46"/>
      <c r="ANN46"/>
      <c r="ANO46"/>
      <c r="ANP46"/>
      <c r="ANQ46"/>
      <c r="ANR46"/>
      <c r="ANS46"/>
      <c r="ANT46"/>
      <c r="ANU46"/>
      <c r="ANV46"/>
      <c r="ANW46"/>
      <c r="ANX46"/>
      <c r="ANY46"/>
      <c r="ANZ46"/>
      <c r="AOA46"/>
      <c r="AOB46"/>
      <c r="AOC46"/>
      <c r="AOD46"/>
      <c r="AOE46"/>
      <c r="AOF46"/>
      <c r="AOG46"/>
      <c r="AOH46"/>
      <c r="AOI46"/>
      <c r="AOJ46"/>
      <c r="AOK46"/>
      <c r="AOL46"/>
      <c r="AOM46"/>
      <c r="AON46"/>
      <c r="AOO46"/>
      <c r="AOP46"/>
      <c r="AOQ46"/>
      <c r="AOR46"/>
      <c r="AOS46"/>
      <c r="AOT46"/>
      <c r="AOU46"/>
      <c r="AOV46"/>
      <c r="AOW46"/>
      <c r="AOX46"/>
      <c r="AOY46"/>
      <c r="AOZ46"/>
      <c r="APA46"/>
      <c r="APB46"/>
      <c r="APC46"/>
      <c r="APD46"/>
      <c r="APE46"/>
      <c r="APF46"/>
      <c r="APG46"/>
      <c r="APH46"/>
      <c r="API46"/>
      <c r="APJ46"/>
      <c r="APK46"/>
      <c r="APL46"/>
      <c r="APM46"/>
      <c r="APN46"/>
      <c r="APO46"/>
      <c r="APP46"/>
      <c r="APQ46"/>
      <c r="APR46"/>
      <c r="APS46"/>
      <c r="APT46"/>
      <c r="APU46"/>
      <c r="APV46"/>
      <c r="APW46"/>
      <c r="APX46"/>
      <c r="APY46"/>
      <c r="APZ46"/>
      <c r="AQA46"/>
      <c r="AQB46"/>
      <c r="AQC46"/>
      <c r="AQD46"/>
      <c r="AQE46"/>
      <c r="AQF46"/>
      <c r="AQG46"/>
      <c r="AQH46"/>
      <c r="AQI46"/>
      <c r="AQJ46"/>
      <c r="AQK46"/>
      <c r="AQL46"/>
      <c r="AQM46"/>
      <c r="AQN46"/>
      <c r="AQO46"/>
      <c r="AQP46"/>
      <c r="AQQ46"/>
      <c r="AQR46"/>
      <c r="AQS46"/>
      <c r="AQT46"/>
      <c r="AQU46"/>
      <c r="AQV46"/>
      <c r="AQW46"/>
      <c r="AQX46"/>
      <c r="AQY46"/>
      <c r="AQZ46"/>
      <c r="ARA46"/>
      <c r="ARB46"/>
      <c r="ARC46"/>
      <c r="ARD46"/>
      <c r="ARE46"/>
      <c r="ARF46"/>
      <c r="ARG46"/>
      <c r="ARH46"/>
      <c r="ARI46"/>
      <c r="ARJ46"/>
      <c r="ARK46"/>
      <c r="ARL46"/>
      <c r="ARM46"/>
      <c r="ARN46"/>
      <c r="ARO46"/>
      <c r="ARP46"/>
      <c r="ARQ46"/>
      <c r="ARR46"/>
      <c r="ARS46"/>
      <c r="ART46"/>
      <c r="ARU46"/>
      <c r="ARV46"/>
      <c r="ARW46"/>
      <c r="ARX46"/>
      <c r="ARY46"/>
      <c r="ARZ46"/>
      <c r="ASA46"/>
      <c r="ASB46"/>
      <c r="ASC46"/>
      <c r="ASD46"/>
      <c r="ASE46"/>
      <c r="ASF46"/>
      <c r="ASG46"/>
      <c r="ASH46"/>
      <c r="ASI46"/>
      <c r="ASJ46"/>
      <c r="ASK46"/>
      <c r="ASL46"/>
      <c r="ASM46"/>
      <c r="ASN46"/>
      <c r="ASO46"/>
      <c r="ASP46"/>
      <c r="ASQ46"/>
      <c r="ASR46"/>
      <c r="ASS46"/>
      <c r="AST46"/>
      <c r="ASU46"/>
      <c r="ASV46"/>
      <c r="ASW46"/>
      <c r="ASX46"/>
      <c r="ASY46"/>
      <c r="ASZ46"/>
      <c r="ATA46"/>
      <c r="ATB46"/>
      <c r="ATC46"/>
      <c r="ATD46"/>
      <c r="ATE46"/>
      <c r="ATF46"/>
      <c r="ATG46"/>
      <c r="ATH46"/>
      <c r="ATI46"/>
      <c r="ATJ46"/>
      <c r="ATK46"/>
      <c r="ATL46"/>
      <c r="ATM46"/>
      <c r="ATN46"/>
      <c r="ATO46"/>
      <c r="ATP46"/>
      <c r="ATQ46"/>
      <c r="ATR46"/>
      <c r="ATS46"/>
      <c r="ATT46"/>
      <c r="ATU46"/>
      <c r="ATV46"/>
      <c r="ATW46"/>
      <c r="ATX46"/>
      <c r="ATY46"/>
      <c r="ATZ46"/>
      <c r="AUA46"/>
      <c r="AUB46"/>
      <c r="AUC46"/>
      <c r="AUD46"/>
      <c r="AUE46"/>
      <c r="AUF46"/>
      <c r="AUG46"/>
      <c r="AUH46"/>
      <c r="AUI46"/>
      <c r="AUJ46"/>
      <c r="AUK46"/>
      <c r="AUL46"/>
      <c r="AUM46"/>
      <c r="AUN46"/>
      <c r="AUO46"/>
      <c r="AUP46"/>
      <c r="AUQ46"/>
      <c r="AUR46"/>
      <c r="AUS46"/>
      <c r="AUT46"/>
      <c r="AUU46"/>
      <c r="AUV46"/>
      <c r="AUW46"/>
      <c r="AUX46"/>
      <c r="AUY46"/>
      <c r="AUZ46"/>
      <c r="AVA46"/>
      <c r="AVB46"/>
      <c r="AVC46"/>
      <c r="AVD46"/>
      <c r="AVE46"/>
      <c r="AVF46"/>
      <c r="AVG46"/>
      <c r="AVH46"/>
      <c r="AVI46"/>
      <c r="AVJ46"/>
      <c r="AVK46"/>
      <c r="AVL46"/>
      <c r="AVM46"/>
      <c r="AVN46"/>
      <c r="AVO46"/>
      <c r="AVP46"/>
      <c r="AVQ46"/>
      <c r="AVR46"/>
      <c r="AVS46"/>
      <c r="AVT46"/>
      <c r="AVU46"/>
      <c r="AVV46"/>
      <c r="AVW46"/>
      <c r="AVX46"/>
      <c r="AVY46"/>
      <c r="AVZ46"/>
      <c r="AWA46"/>
      <c r="AWB46"/>
      <c r="AWC46"/>
      <c r="AWD46"/>
      <c r="AWE46"/>
      <c r="AWF46"/>
      <c r="AWG46"/>
      <c r="AWH46"/>
      <c r="AWI46"/>
      <c r="AWJ46"/>
      <c r="AWK46"/>
      <c r="AWL46"/>
      <c r="AWM46"/>
      <c r="AWN46"/>
      <c r="AWO46"/>
      <c r="AWP46"/>
      <c r="AWQ46"/>
      <c r="AWR46"/>
      <c r="AWS46"/>
      <c r="AWT46"/>
      <c r="AWU46"/>
      <c r="AWV46"/>
      <c r="AWW46"/>
      <c r="AWX46"/>
      <c r="AWY46"/>
      <c r="AWZ46"/>
      <c r="AXA46"/>
      <c r="AXB46"/>
      <c r="AXC46"/>
      <c r="AXD46"/>
      <c r="AXE46"/>
      <c r="AXF46"/>
      <c r="AXG46"/>
      <c r="AXH46"/>
      <c r="AXI46"/>
      <c r="AXJ46"/>
      <c r="AXK46"/>
      <c r="AXL46"/>
      <c r="AXM46"/>
      <c r="AXN46"/>
      <c r="AXO46"/>
      <c r="AXP46"/>
      <c r="AXQ46"/>
      <c r="AXR46"/>
      <c r="AXS46"/>
      <c r="AXT46"/>
      <c r="AXU46"/>
      <c r="AXV46"/>
      <c r="AXW46"/>
      <c r="AXX46"/>
      <c r="AXY46"/>
      <c r="AXZ46"/>
      <c r="AYA46"/>
      <c r="AYB46"/>
      <c r="AYC46"/>
      <c r="AYD46"/>
      <c r="AYE46"/>
      <c r="AYF46"/>
      <c r="AYG46"/>
      <c r="AYH46"/>
      <c r="AYI46"/>
      <c r="AYJ46"/>
      <c r="AYK46"/>
      <c r="AYL46"/>
      <c r="AYM46"/>
      <c r="AYN46"/>
      <c r="AYO46"/>
      <c r="AYP46"/>
      <c r="AYQ46"/>
      <c r="AYR46"/>
      <c r="AYS46"/>
      <c r="AYT46"/>
      <c r="AYU46"/>
      <c r="AYV46"/>
      <c r="AYW46"/>
      <c r="AYX46"/>
      <c r="AYY46"/>
      <c r="AYZ46"/>
      <c r="AZA46"/>
      <c r="AZB46"/>
      <c r="AZC46"/>
      <c r="AZD46"/>
      <c r="AZE46"/>
      <c r="AZF46"/>
      <c r="AZG46"/>
      <c r="AZH46"/>
      <c r="AZI46"/>
      <c r="AZJ46"/>
      <c r="AZK46"/>
      <c r="AZL46"/>
      <c r="AZM46"/>
      <c r="AZN46"/>
      <c r="AZO46"/>
      <c r="AZP46"/>
      <c r="AZQ46"/>
      <c r="AZR46"/>
      <c r="AZS46"/>
      <c r="AZT46"/>
      <c r="AZU46"/>
      <c r="AZV46"/>
      <c r="AZW46"/>
      <c r="AZX46"/>
      <c r="AZY46"/>
      <c r="AZZ46"/>
      <c r="BAA46"/>
      <c r="BAB46"/>
      <c r="BAC46"/>
      <c r="BAD46"/>
      <c r="BAE46"/>
      <c r="BAF46"/>
      <c r="BAG46"/>
      <c r="BAH46"/>
      <c r="BAI46"/>
      <c r="BAJ46"/>
      <c r="BAK46"/>
      <c r="BAL46"/>
      <c r="BAM46"/>
      <c r="BAN46"/>
      <c r="BAO46"/>
      <c r="BAP46"/>
      <c r="BAQ46"/>
      <c r="BAR46"/>
      <c r="BAS46"/>
      <c r="BAT46"/>
      <c r="BAU46"/>
      <c r="BAV46"/>
      <c r="BAW46"/>
      <c r="BAX46"/>
      <c r="BAY46"/>
      <c r="BAZ46"/>
      <c r="BBA46"/>
      <c r="BBB46"/>
      <c r="BBC46"/>
      <c r="BBD46"/>
      <c r="BBE46"/>
      <c r="BBF46"/>
      <c r="BBG46"/>
      <c r="BBH46"/>
      <c r="BBI46"/>
      <c r="BBJ46"/>
      <c r="BBK46"/>
      <c r="BBL46"/>
      <c r="BBM46"/>
      <c r="BBN46"/>
      <c r="BBO46"/>
      <c r="BBP46"/>
      <c r="BBQ46"/>
      <c r="BBR46"/>
      <c r="BBS46"/>
      <c r="BBT46"/>
      <c r="BBU46"/>
      <c r="BBV46"/>
      <c r="BBW46"/>
      <c r="BBX46"/>
      <c r="BBY46"/>
      <c r="BBZ46"/>
      <c r="BCA46"/>
      <c r="BCB46"/>
      <c r="BCC46"/>
      <c r="BCD46"/>
      <c r="BCE46"/>
      <c r="BCF46"/>
      <c r="BCG46"/>
      <c r="BCH46"/>
      <c r="BCI46"/>
      <c r="BCJ46"/>
      <c r="BCK46"/>
      <c r="BCL46"/>
      <c r="BCM46"/>
      <c r="BCN46"/>
      <c r="BCO46"/>
      <c r="BCP46"/>
      <c r="BCQ46"/>
      <c r="BCR46"/>
      <c r="BCS46"/>
      <c r="BCT46"/>
      <c r="BCU46"/>
      <c r="BCV46"/>
      <c r="BCW46"/>
      <c r="BCX46"/>
      <c r="BCY46"/>
      <c r="BCZ46"/>
      <c r="BDA46"/>
      <c r="BDB46"/>
      <c r="BDC46"/>
      <c r="BDD46"/>
      <c r="BDE46"/>
      <c r="BDF46"/>
      <c r="BDG46"/>
      <c r="BDH46"/>
      <c r="BDI46"/>
      <c r="BDJ46"/>
      <c r="BDK46"/>
      <c r="BDL46"/>
      <c r="BDM46"/>
      <c r="BDN46"/>
      <c r="BDO46"/>
      <c r="BDP46"/>
      <c r="BDQ46"/>
      <c r="BDR46"/>
      <c r="BDS46"/>
      <c r="BDT46"/>
      <c r="BDU46"/>
      <c r="BDV46"/>
      <c r="BDW46"/>
      <c r="BDX46"/>
      <c r="BDY46"/>
      <c r="BDZ46"/>
      <c r="BEA46"/>
      <c r="BEB46"/>
      <c r="BEC46"/>
      <c r="BED46"/>
      <c r="BEE46"/>
      <c r="BEF46"/>
      <c r="BEG46"/>
      <c r="BEH46"/>
      <c r="BEI46"/>
      <c r="BEJ46"/>
      <c r="BEK46"/>
      <c r="BEL46"/>
      <c r="BEM46"/>
      <c r="BEN46"/>
      <c r="BEO46"/>
      <c r="BEP46"/>
      <c r="BEQ46"/>
      <c r="BER46"/>
      <c r="BES46"/>
      <c r="BET46"/>
      <c r="BEU46"/>
      <c r="BEV46"/>
      <c r="BEW46"/>
      <c r="BEX46"/>
      <c r="BEY46"/>
      <c r="BEZ46"/>
      <c r="BFA46"/>
      <c r="BFB46"/>
      <c r="BFC46"/>
      <c r="BFD46"/>
      <c r="BFE46"/>
      <c r="BFF46"/>
      <c r="BFG46"/>
      <c r="BFH46"/>
      <c r="BFI46"/>
      <c r="BFJ46"/>
      <c r="BFK46"/>
      <c r="BFL46"/>
      <c r="BFM46"/>
      <c r="BFN46"/>
      <c r="BFO46"/>
      <c r="BFP46"/>
      <c r="BFQ46"/>
      <c r="BFR46"/>
      <c r="BFS46"/>
      <c r="BFT46"/>
      <c r="BFU46"/>
      <c r="BFV46"/>
      <c r="BFW46"/>
      <c r="BFX46"/>
      <c r="BFY46"/>
      <c r="BFZ46"/>
      <c r="BGA46"/>
      <c r="BGB46"/>
      <c r="BGC46"/>
      <c r="BGD46"/>
      <c r="BGE46"/>
      <c r="BGF46"/>
      <c r="BGG46"/>
      <c r="BGH46"/>
      <c r="BGI46"/>
      <c r="BGJ46"/>
      <c r="BGK46"/>
      <c r="BGL46"/>
      <c r="BGM46"/>
      <c r="BGN46"/>
      <c r="BGO46"/>
      <c r="BGP46"/>
      <c r="BGQ46"/>
      <c r="BGR46"/>
      <c r="BGS46"/>
      <c r="BGT46"/>
      <c r="BGU46"/>
      <c r="BGV46"/>
      <c r="BGW46"/>
      <c r="BGX46"/>
      <c r="BGY46"/>
      <c r="BGZ46"/>
      <c r="BHA46"/>
      <c r="BHB46"/>
      <c r="BHC46"/>
      <c r="BHD46"/>
      <c r="BHE46"/>
      <c r="BHF46"/>
      <c r="BHG46"/>
      <c r="BHH46"/>
      <c r="BHI46"/>
      <c r="BHJ46"/>
      <c r="BHK46"/>
      <c r="BHL46"/>
      <c r="BHM46"/>
      <c r="BHN46"/>
      <c r="BHO46"/>
      <c r="BHP46"/>
      <c r="BHQ46"/>
      <c r="BHR46"/>
      <c r="BHS46"/>
      <c r="BHT46"/>
      <c r="BHU46"/>
      <c r="BHV46"/>
      <c r="BHW46"/>
      <c r="BHX46"/>
      <c r="BHY46"/>
      <c r="BHZ46"/>
      <c r="BIA46"/>
      <c r="BIB46"/>
      <c r="BIC46"/>
      <c r="BID46"/>
      <c r="BIE46"/>
      <c r="BIF46"/>
      <c r="BIG46"/>
      <c r="BIH46"/>
      <c r="BII46"/>
      <c r="BIJ46"/>
      <c r="BIK46"/>
      <c r="BIL46"/>
      <c r="BIM46"/>
      <c r="BIN46"/>
      <c r="BIO46"/>
      <c r="BIP46"/>
      <c r="BIQ46"/>
      <c r="BIR46"/>
      <c r="BIS46"/>
      <c r="BIT46"/>
      <c r="BIU46"/>
      <c r="BIV46"/>
      <c r="BIW46"/>
      <c r="BIX46"/>
      <c r="BIY46"/>
      <c r="BIZ46"/>
      <c r="BJA46"/>
      <c r="BJB46"/>
      <c r="BJC46"/>
      <c r="BJD46"/>
      <c r="BJE46"/>
      <c r="BJF46"/>
      <c r="BJG46"/>
      <c r="BJH46"/>
      <c r="BJI46"/>
      <c r="BJJ46"/>
      <c r="BJK46"/>
      <c r="BJL46"/>
      <c r="BJM46"/>
      <c r="BJN46"/>
      <c r="BJO46"/>
      <c r="BJP46"/>
      <c r="BJQ46"/>
      <c r="BJR46"/>
      <c r="BJS46"/>
      <c r="BJT46"/>
      <c r="BJU46"/>
      <c r="BJV46"/>
      <c r="BJW46"/>
      <c r="BJX46"/>
      <c r="BJY46"/>
      <c r="BJZ46"/>
      <c r="BKA46"/>
      <c r="BKB46"/>
      <c r="BKC46"/>
      <c r="BKD46"/>
      <c r="BKE46"/>
      <c r="BKF46"/>
      <c r="BKG46"/>
      <c r="BKH46"/>
      <c r="BKI46"/>
      <c r="BKJ46"/>
      <c r="BKK46"/>
      <c r="BKL46"/>
      <c r="BKM46"/>
      <c r="BKN46"/>
      <c r="BKO46"/>
      <c r="BKP46"/>
      <c r="BKQ46"/>
      <c r="BKR46"/>
      <c r="BKS46"/>
      <c r="BKT46"/>
      <c r="BKU46"/>
      <c r="BKV46"/>
      <c r="BKW46"/>
      <c r="BKX46"/>
      <c r="BKY46"/>
      <c r="BKZ46"/>
      <c r="BLA46"/>
      <c r="BLB46"/>
      <c r="BLC46"/>
      <c r="BLD46"/>
      <c r="BLE46"/>
      <c r="BLF46"/>
      <c r="BLG46"/>
      <c r="BLH46"/>
      <c r="BLI46"/>
      <c r="BLJ46"/>
      <c r="BLK46"/>
      <c r="BLL46"/>
      <c r="BLM46"/>
      <c r="BLN46"/>
      <c r="BLO46"/>
      <c r="BLP46"/>
      <c r="BLQ46"/>
      <c r="BLR46"/>
      <c r="BLS46"/>
      <c r="BLT46"/>
      <c r="BLU46"/>
      <c r="BLV46"/>
      <c r="BLW46"/>
      <c r="BLX46"/>
      <c r="BLY46"/>
      <c r="BLZ46"/>
      <c r="BMA46"/>
      <c r="BMB46"/>
      <c r="BMC46"/>
      <c r="BMD46"/>
      <c r="BME46"/>
      <c r="BMF46"/>
      <c r="BMG46"/>
      <c r="BMH46"/>
      <c r="BMI46"/>
      <c r="BMJ46"/>
      <c r="BMK46"/>
      <c r="BML46"/>
      <c r="BMM46"/>
      <c r="BMN46"/>
      <c r="BMO46"/>
      <c r="BMP46"/>
      <c r="BMQ46"/>
      <c r="BMR46"/>
      <c r="BMS46"/>
      <c r="BMT46"/>
      <c r="BMU46"/>
      <c r="BMV46"/>
      <c r="BMW46"/>
      <c r="BMX46"/>
      <c r="BMY46"/>
      <c r="BMZ46"/>
      <c r="BNA46"/>
      <c r="BNB46"/>
      <c r="BNC46"/>
      <c r="BND46"/>
      <c r="BNE46"/>
      <c r="BNF46"/>
      <c r="BNG46"/>
      <c r="BNH46"/>
      <c r="BNI46"/>
      <c r="BNJ46"/>
      <c r="BNK46"/>
      <c r="BNL46"/>
      <c r="BNM46"/>
      <c r="BNN46"/>
      <c r="BNO46"/>
      <c r="BNP46"/>
      <c r="BNQ46"/>
      <c r="BNR46"/>
      <c r="BNS46"/>
      <c r="BNT46"/>
      <c r="BNU46"/>
      <c r="BNV46"/>
      <c r="BNW46"/>
      <c r="BNX46"/>
      <c r="BNY46"/>
      <c r="BNZ46"/>
      <c r="BOA46"/>
      <c r="BOB46"/>
      <c r="BOC46"/>
      <c r="BOD46"/>
      <c r="BOE46"/>
      <c r="BOF46"/>
      <c r="BOG46"/>
      <c r="BOH46"/>
      <c r="BOI46"/>
      <c r="BOJ46"/>
      <c r="BOK46"/>
      <c r="BOL46"/>
      <c r="BOM46"/>
      <c r="BON46"/>
      <c r="BOO46"/>
      <c r="BOP46"/>
      <c r="BOQ46"/>
      <c r="BOR46"/>
      <c r="BOS46"/>
      <c r="BOT46"/>
      <c r="BOU46"/>
      <c r="BOV46"/>
      <c r="BOW46"/>
      <c r="BOX46"/>
      <c r="BOY46"/>
      <c r="BOZ46"/>
      <c r="BPA46"/>
      <c r="BPB46"/>
      <c r="BPC46"/>
      <c r="BPD46"/>
      <c r="BPE46"/>
      <c r="BPF46"/>
      <c r="BPG46"/>
      <c r="BPH46"/>
      <c r="BPI46"/>
      <c r="BPJ46"/>
      <c r="BPK46"/>
      <c r="BPL46"/>
      <c r="BPM46"/>
      <c r="BPN46"/>
      <c r="BPO46"/>
      <c r="BPP46"/>
      <c r="BPQ46"/>
      <c r="BPR46"/>
      <c r="BPS46"/>
      <c r="BPT46"/>
      <c r="BPU46"/>
      <c r="BPV46"/>
      <c r="BPW46"/>
      <c r="BPX46"/>
      <c r="BPY46"/>
      <c r="BPZ46"/>
      <c r="BQA46"/>
      <c r="BQB46"/>
      <c r="BQC46"/>
      <c r="BQD46"/>
      <c r="BQE46"/>
      <c r="BQF46"/>
      <c r="BQG46"/>
      <c r="BQH46"/>
      <c r="BQI46"/>
      <c r="BQJ46"/>
      <c r="BQK46"/>
      <c r="BQL46"/>
      <c r="BQM46"/>
      <c r="BQN46"/>
      <c r="BQO46"/>
      <c r="BQP46"/>
      <c r="BQQ46"/>
      <c r="BQR46"/>
      <c r="BQS46"/>
      <c r="BQT46"/>
      <c r="BQU46"/>
      <c r="BQV46"/>
      <c r="BQW46"/>
      <c r="BQX46"/>
      <c r="BQY46"/>
      <c r="BQZ46"/>
      <c r="BRA46"/>
      <c r="BRB46"/>
      <c r="BRC46"/>
      <c r="BRD46"/>
      <c r="BRE46"/>
      <c r="BRF46"/>
      <c r="BRG46"/>
      <c r="BRH46"/>
      <c r="BRI46"/>
      <c r="BRJ46"/>
      <c r="BRK46"/>
      <c r="BRL46"/>
      <c r="BRM46"/>
      <c r="BRN46"/>
      <c r="BRO46"/>
      <c r="BRP46"/>
      <c r="BRQ46"/>
      <c r="BRR46"/>
      <c r="BRS46"/>
      <c r="BRT46"/>
      <c r="BRU46"/>
      <c r="BRV46"/>
      <c r="BRW46"/>
      <c r="BRX46"/>
      <c r="BRY46"/>
      <c r="BRZ46"/>
      <c r="BSA46"/>
      <c r="BSB46"/>
      <c r="BSC46"/>
      <c r="BSD46"/>
      <c r="BSE46"/>
      <c r="BSF46"/>
      <c r="BSG46"/>
      <c r="BSH46"/>
      <c r="BSI46"/>
      <c r="BSJ46"/>
      <c r="BSK46"/>
      <c r="BSL46"/>
      <c r="BSM46"/>
      <c r="BSN46"/>
      <c r="BSO46"/>
      <c r="BSP46"/>
      <c r="BSQ46"/>
      <c r="BSR46"/>
      <c r="BSS46"/>
      <c r="BST46"/>
      <c r="BSU46"/>
      <c r="BSV46"/>
      <c r="BSW46"/>
      <c r="BSX46"/>
      <c r="BSY46"/>
      <c r="BSZ46"/>
      <c r="BTA46"/>
      <c r="BTB46"/>
      <c r="BTC46"/>
      <c r="BTD46"/>
      <c r="BTE46"/>
      <c r="BTF46"/>
      <c r="BTG46"/>
      <c r="BTH46"/>
      <c r="BTI46"/>
      <c r="BTJ46"/>
      <c r="BTK46"/>
      <c r="BTL46"/>
      <c r="BTM46"/>
      <c r="BTN46"/>
      <c r="BTO46"/>
      <c r="BTP46"/>
      <c r="BTQ46"/>
      <c r="BTR46"/>
      <c r="BTS46"/>
      <c r="BTT46"/>
      <c r="BTU46"/>
      <c r="BTV46"/>
      <c r="BTW46"/>
      <c r="BTX46"/>
      <c r="BTY46"/>
      <c r="BTZ46"/>
      <c r="BUA46"/>
      <c r="BUB46"/>
      <c r="BUC46"/>
      <c r="BUD46"/>
      <c r="BUE46"/>
      <c r="BUF46"/>
      <c r="BUG46"/>
      <c r="BUH46"/>
      <c r="BUI46"/>
      <c r="BUJ46"/>
      <c r="BUK46"/>
      <c r="BUL46"/>
      <c r="BUM46"/>
      <c r="BUN46"/>
      <c r="BUO46"/>
      <c r="BUP46"/>
      <c r="BUQ46"/>
      <c r="BUR46"/>
      <c r="BUS46"/>
      <c r="BUT46"/>
      <c r="BUU46"/>
      <c r="BUV46"/>
      <c r="BUW46"/>
      <c r="BUX46"/>
      <c r="BUY46"/>
      <c r="BUZ46"/>
      <c r="BVA46"/>
      <c r="BVB46"/>
      <c r="BVC46"/>
      <c r="BVD46"/>
      <c r="BVE46"/>
      <c r="BVF46"/>
      <c r="BVG46"/>
      <c r="BVH46"/>
      <c r="BVI46"/>
      <c r="BVJ46"/>
      <c r="BVK46"/>
      <c r="BVL46"/>
      <c r="BVM46"/>
      <c r="BVN46"/>
      <c r="BVO46"/>
      <c r="BVP46"/>
      <c r="BVQ46"/>
      <c r="BVR46"/>
      <c r="BVS46"/>
      <c r="BVT46"/>
      <c r="BVU46"/>
      <c r="BVV46"/>
      <c r="BVW46"/>
      <c r="BVX46"/>
      <c r="BVY46"/>
      <c r="BVZ46"/>
      <c r="BWA46"/>
      <c r="BWB46"/>
      <c r="BWC46"/>
      <c r="BWD46"/>
      <c r="BWE46"/>
      <c r="BWF46"/>
      <c r="BWG46"/>
      <c r="BWH46"/>
      <c r="BWI46"/>
      <c r="BWJ46"/>
      <c r="BWK46"/>
      <c r="BWL46"/>
      <c r="BWM46"/>
      <c r="BWN46"/>
      <c r="BWO46"/>
      <c r="BWP46"/>
      <c r="BWQ46"/>
      <c r="BWR46"/>
      <c r="BWS46"/>
      <c r="BWT46"/>
      <c r="BWU46"/>
      <c r="BWV46"/>
      <c r="BWW46"/>
      <c r="BWX46"/>
      <c r="BWY46"/>
      <c r="BWZ46"/>
      <c r="BXA46"/>
      <c r="BXB46"/>
      <c r="BXC46"/>
      <c r="BXD46"/>
      <c r="BXE46"/>
      <c r="BXF46"/>
      <c r="BXG46"/>
      <c r="BXH46"/>
      <c r="BXI46"/>
      <c r="BXJ46"/>
      <c r="BXK46"/>
      <c r="BXL46"/>
      <c r="BXM46"/>
      <c r="BXN46"/>
      <c r="BXO46"/>
      <c r="BXP46"/>
      <c r="BXQ46"/>
      <c r="BXR46"/>
      <c r="BXS46"/>
      <c r="BXT46"/>
      <c r="BXU46"/>
      <c r="BXV46"/>
      <c r="BXW46"/>
      <c r="BXX46"/>
      <c r="BXY46"/>
      <c r="BXZ46"/>
      <c r="BYA46"/>
      <c r="BYB46"/>
      <c r="BYC46"/>
      <c r="BYD46"/>
      <c r="BYE46"/>
      <c r="BYF46"/>
      <c r="BYG46"/>
      <c r="BYH46"/>
      <c r="BYI46"/>
      <c r="BYJ46"/>
      <c r="BYK46"/>
      <c r="BYL46"/>
      <c r="BYM46"/>
      <c r="BYN46"/>
      <c r="BYO46"/>
      <c r="BYP46"/>
      <c r="BYQ46"/>
      <c r="BYR46"/>
      <c r="BYS46"/>
      <c r="BYT46"/>
      <c r="BYU46"/>
      <c r="BYV46"/>
      <c r="BYW46"/>
      <c r="BYX46"/>
      <c r="BYY46"/>
      <c r="BYZ46"/>
      <c r="BZA46"/>
      <c r="BZB46"/>
      <c r="BZC46"/>
      <c r="BZD46"/>
      <c r="BZE46"/>
      <c r="BZF46"/>
      <c r="BZG46"/>
      <c r="BZH46"/>
      <c r="BZI46"/>
      <c r="BZJ46"/>
      <c r="BZK46"/>
      <c r="BZL46"/>
      <c r="BZM46"/>
      <c r="BZN46"/>
      <c r="BZO46"/>
      <c r="BZP46"/>
      <c r="BZQ46"/>
      <c r="BZR46"/>
      <c r="BZS46"/>
      <c r="BZT46"/>
      <c r="BZU46"/>
      <c r="BZV46"/>
      <c r="BZW46"/>
      <c r="BZX46"/>
      <c r="BZY46"/>
      <c r="BZZ46"/>
      <c r="CAA46"/>
      <c r="CAB46"/>
      <c r="CAC46"/>
      <c r="CAD46"/>
      <c r="CAE46"/>
      <c r="CAF46"/>
      <c r="CAG46"/>
      <c r="CAH46"/>
      <c r="CAI46"/>
      <c r="CAJ46"/>
      <c r="CAK46"/>
      <c r="CAL46"/>
      <c r="CAM46"/>
      <c r="CAN46"/>
      <c r="CAO46"/>
      <c r="CAP46"/>
      <c r="CAQ46"/>
      <c r="CAR46"/>
      <c r="CAS46"/>
      <c r="CAT46"/>
      <c r="CAU46"/>
      <c r="CAV46"/>
      <c r="CAW46"/>
      <c r="CAX46"/>
      <c r="CAY46"/>
      <c r="CAZ46"/>
      <c r="CBA46"/>
      <c r="CBB46"/>
      <c r="CBC46"/>
      <c r="CBD46"/>
      <c r="CBE46"/>
      <c r="CBF46"/>
      <c r="CBG46"/>
      <c r="CBH46"/>
      <c r="CBI46"/>
      <c r="CBJ46"/>
      <c r="CBK46"/>
      <c r="CBL46"/>
      <c r="CBM46"/>
      <c r="CBN46"/>
      <c r="CBO46"/>
      <c r="CBP46"/>
      <c r="CBQ46"/>
      <c r="CBR46"/>
      <c r="CBS46"/>
      <c r="CBT46"/>
      <c r="CBU46"/>
      <c r="CBV46"/>
      <c r="CBW46"/>
      <c r="CBX46"/>
      <c r="CBY46"/>
      <c r="CBZ46"/>
      <c r="CCA46"/>
      <c r="CCB46"/>
      <c r="CCC46"/>
      <c r="CCD46"/>
      <c r="CCE46"/>
      <c r="CCF46"/>
      <c r="CCG46"/>
      <c r="CCH46"/>
      <c r="CCI46"/>
      <c r="CCJ46"/>
      <c r="CCK46"/>
      <c r="CCL46"/>
      <c r="CCM46"/>
      <c r="CCN46"/>
      <c r="CCO46"/>
      <c r="CCP46"/>
      <c r="CCQ46"/>
      <c r="CCR46"/>
      <c r="CCS46"/>
      <c r="CCT46"/>
      <c r="CCU46"/>
      <c r="CCV46"/>
      <c r="CCW46"/>
      <c r="CCX46"/>
      <c r="CCY46"/>
      <c r="CCZ46"/>
      <c r="CDA46"/>
      <c r="CDB46"/>
      <c r="CDC46"/>
      <c r="CDD46"/>
      <c r="CDE46"/>
      <c r="CDF46"/>
      <c r="CDG46"/>
      <c r="CDH46"/>
      <c r="CDI46"/>
      <c r="CDJ46"/>
      <c r="CDK46"/>
      <c r="CDL46"/>
      <c r="CDM46"/>
      <c r="CDN46"/>
      <c r="CDO46"/>
      <c r="CDP46"/>
      <c r="CDQ46"/>
      <c r="CDR46"/>
      <c r="CDS46"/>
      <c r="CDT46"/>
      <c r="CDU46"/>
      <c r="CDV46"/>
      <c r="CDW46"/>
      <c r="CDX46"/>
      <c r="CDY46"/>
      <c r="CDZ46"/>
      <c r="CEA46"/>
      <c r="CEB46"/>
      <c r="CEC46"/>
      <c r="CED46"/>
      <c r="CEE46"/>
      <c r="CEF46"/>
      <c r="CEG46"/>
      <c r="CEH46"/>
      <c r="CEI46"/>
      <c r="CEJ46"/>
      <c r="CEK46"/>
      <c r="CEL46"/>
      <c r="CEM46"/>
      <c r="CEN46"/>
      <c r="CEO46"/>
      <c r="CEP46"/>
      <c r="CEQ46"/>
      <c r="CER46"/>
      <c r="CES46"/>
      <c r="CET46"/>
      <c r="CEU46"/>
      <c r="CEV46"/>
      <c r="CEW46"/>
      <c r="CEX46"/>
      <c r="CEY46"/>
      <c r="CEZ46"/>
      <c r="CFA46"/>
      <c r="CFB46"/>
      <c r="CFC46"/>
      <c r="CFD46"/>
      <c r="CFE46"/>
      <c r="CFF46"/>
      <c r="CFG46"/>
      <c r="CFH46"/>
      <c r="CFI46"/>
      <c r="CFJ46"/>
      <c r="CFK46"/>
      <c r="CFL46"/>
      <c r="CFM46"/>
      <c r="CFN46"/>
      <c r="CFO46"/>
      <c r="CFP46"/>
      <c r="CFQ46"/>
      <c r="CFR46"/>
      <c r="CFS46"/>
      <c r="CFT46"/>
      <c r="CFU46"/>
      <c r="CFV46"/>
      <c r="CFW46"/>
      <c r="CFX46"/>
      <c r="CFY46"/>
      <c r="CFZ46"/>
      <c r="CGA46"/>
      <c r="CGB46"/>
      <c r="CGC46"/>
      <c r="CGD46"/>
      <c r="CGE46"/>
      <c r="CGF46"/>
      <c r="CGG46"/>
      <c r="CGH46"/>
      <c r="CGI46"/>
      <c r="CGJ46"/>
      <c r="CGK46"/>
      <c r="CGL46"/>
      <c r="CGM46"/>
      <c r="CGN46"/>
      <c r="CGO46"/>
      <c r="CGP46"/>
      <c r="CGQ46"/>
      <c r="CGR46"/>
      <c r="CGS46"/>
      <c r="CGT46"/>
      <c r="CGU46"/>
      <c r="CGV46"/>
      <c r="CGW46"/>
      <c r="CGX46"/>
      <c r="CGY46"/>
      <c r="CGZ46"/>
      <c r="CHA46"/>
      <c r="CHB46"/>
      <c r="CHC46"/>
      <c r="CHD46"/>
      <c r="CHE46"/>
      <c r="CHF46"/>
      <c r="CHG46"/>
      <c r="CHH46"/>
      <c r="CHI46"/>
      <c r="CHJ46"/>
      <c r="CHK46"/>
      <c r="CHL46"/>
      <c r="CHM46"/>
      <c r="CHN46"/>
      <c r="CHO46"/>
      <c r="CHP46"/>
      <c r="CHQ46"/>
      <c r="CHR46"/>
      <c r="CHS46"/>
      <c r="CHT46"/>
      <c r="CHU46"/>
      <c r="CHV46"/>
      <c r="CHW46"/>
      <c r="CHX46"/>
      <c r="CHY46"/>
      <c r="CHZ46"/>
      <c r="CIA46"/>
      <c r="CIB46"/>
      <c r="CIC46"/>
      <c r="CID46"/>
      <c r="CIE46"/>
      <c r="CIF46"/>
      <c r="CIG46"/>
      <c r="CIH46"/>
      <c r="CII46"/>
      <c r="CIJ46"/>
      <c r="CIK46"/>
      <c r="CIL46"/>
      <c r="CIM46"/>
      <c r="CIN46"/>
      <c r="CIO46"/>
      <c r="CIP46"/>
      <c r="CIQ46"/>
      <c r="CIR46"/>
      <c r="CIS46"/>
      <c r="CIT46"/>
      <c r="CIU46"/>
      <c r="CIV46"/>
      <c r="CIW46"/>
      <c r="CIX46"/>
      <c r="CIY46"/>
      <c r="CIZ46"/>
      <c r="CJA46"/>
      <c r="CJB46"/>
      <c r="CJC46"/>
      <c r="CJD46"/>
      <c r="CJE46"/>
      <c r="CJF46"/>
      <c r="CJG46"/>
      <c r="CJH46"/>
      <c r="CJI46"/>
      <c r="CJJ46"/>
      <c r="CJK46"/>
      <c r="CJL46"/>
      <c r="CJM46"/>
      <c r="CJN46"/>
      <c r="CJO46"/>
      <c r="CJP46"/>
      <c r="CJQ46"/>
      <c r="CJR46"/>
      <c r="CJS46"/>
      <c r="CJT46"/>
      <c r="CJU46"/>
      <c r="CJV46"/>
      <c r="CJW46"/>
      <c r="CJX46"/>
      <c r="CJY46"/>
      <c r="CJZ46"/>
      <c r="CKA46"/>
      <c r="CKB46"/>
      <c r="CKC46"/>
      <c r="CKD46"/>
      <c r="CKE46"/>
      <c r="CKF46"/>
      <c r="CKG46"/>
      <c r="CKH46"/>
      <c r="CKI46"/>
      <c r="CKJ46"/>
      <c r="CKK46"/>
      <c r="CKL46"/>
      <c r="CKM46"/>
      <c r="CKN46"/>
      <c r="CKO46"/>
      <c r="CKP46"/>
      <c r="CKQ46"/>
      <c r="CKR46"/>
      <c r="CKS46"/>
      <c r="CKT46"/>
      <c r="CKU46"/>
      <c r="CKV46"/>
      <c r="CKW46"/>
      <c r="CKX46"/>
      <c r="CKY46"/>
      <c r="CKZ46"/>
      <c r="CLA46"/>
      <c r="CLB46"/>
      <c r="CLC46"/>
      <c r="CLD46"/>
      <c r="CLE46"/>
      <c r="CLF46"/>
      <c r="CLG46"/>
      <c r="CLH46"/>
      <c r="CLI46"/>
      <c r="CLJ46"/>
      <c r="CLK46"/>
      <c r="CLL46"/>
      <c r="CLM46"/>
      <c r="CLN46"/>
      <c r="CLO46"/>
      <c r="CLP46"/>
      <c r="CLQ46"/>
      <c r="CLR46"/>
      <c r="CLS46"/>
      <c r="CLT46"/>
      <c r="CLU46"/>
      <c r="CLV46"/>
      <c r="CLW46"/>
      <c r="CLX46"/>
      <c r="CLY46"/>
      <c r="CLZ46"/>
      <c r="CMA46"/>
      <c r="CMB46"/>
      <c r="CMC46"/>
      <c r="CMD46"/>
      <c r="CME46"/>
      <c r="CMF46"/>
      <c r="CMG46"/>
      <c r="CMH46"/>
      <c r="CMI46"/>
      <c r="CMJ46"/>
      <c r="CMK46"/>
      <c r="CML46"/>
      <c r="CMM46"/>
      <c r="CMN46"/>
      <c r="CMO46"/>
      <c r="CMP46"/>
      <c r="CMQ46"/>
      <c r="CMR46"/>
      <c r="CMS46"/>
      <c r="CMT46"/>
      <c r="CMU46"/>
      <c r="CMV46"/>
      <c r="CMW46"/>
      <c r="CMX46"/>
      <c r="CMY46"/>
      <c r="CMZ46"/>
      <c r="CNA46"/>
      <c r="CNB46"/>
      <c r="CNC46"/>
      <c r="CND46"/>
      <c r="CNE46"/>
      <c r="CNF46"/>
      <c r="CNG46"/>
      <c r="CNH46"/>
      <c r="CNI46"/>
      <c r="CNJ46"/>
      <c r="CNK46"/>
      <c r="CNL46"/>
      <c r="CNM46"/>
      <c r="CNN46"/>
      <c r="CNO46"/>
      <c r="CNP46"/>
      <c r="CNQ46"/>
      <c r="CNR46"/>
      <c r="CNS46"/>
      <c r="CNT46"/>
      <c r="CNU46"/>
      <c r="CNV46"/>
      <c r="CNW46"/>
      <c r="CNX46"/>
      <c r="CNY46"/>
      <c r="CNZ46"/>
      <c r="COA46"/>
      <c r="COB46"/>
      <c r="COC46"/>
      <c r="COD46"/>
      <c r="COE46"/>
      <c r="COF46"/>
      <c r="COG46"/>
      <c r="COH46"/>
      <c r="COI46"/>
      <c r="COJ46"/>
      <c r="COK46"/>
      <c r="COL46"/>
      <c r="COM46"/>
      <c r="CON46"/>
      <c r="COO46"/>
      <c r="COP46"/>
      <c r="COQ46"/>
      <c r="COR46"/>
      <c r="COS46"/>
      <c r="COT46"/>
      <c r="COU46"/>
      <c r="COV46"/>
      <c r="COW46"/>
      <c r="COX46"/>
      <c r="COY46"/>
      <c r="COZ46"/>
      <c r="CPA46"/>
      <c r="CPB46"/>
      <c r="CPC46"/>
      <c r="CPD46"/>
      <c r="CPE46"/>
      <c r="CPF46"/>
      <c r="CPG46"/>
      <c r="CPH46"/>
      <c r="CPI46"/>
      <c r="CPJ46"/>
      <c r="CPK46"/>
      <c r="CPL46"/>
      <c r="CPM46"/>
      <c r="CPN46"/>
      <c r="CPO46"/>
      <c r="CPP46"/>
      <c r="CPQ46"/>
      <c r="CPR46"/>
      <c r="CPS46"/>
      <c r="CPT46"/>
      <c r="CPU46"/>
      <c r="CPV46"/>
      <c r="CPW46"/>
      <c r="CPX46"/>
      <c r="CPY46"/>
      <c r="CPZ46"/>
      <c r="CQA46"/>
      <c r="CQB46"/>
      <c r="CQC46"/>
      <c r="CQD46"/>
      <c r="CQE46"/>
      <c r="CQF46"/>
      <c r="CQG46"/>
      <c r="CQH46"/>
      <c r="CQI46"/>
      <c r="CQJ46"/>
      <c r="CQK46"/>
      <c r="CQL46"/>
      <c r="CQM46"/>
      <c r="CQN46"/>
      <c r="CQO46"/>
      <c r="CQP46"/>
      <c r="CQQ46"/>
      <c r="CQR46"/>
      <c r="CQS46"/>
      <c r="CQT46"/>
      <c r="CQU46"/>
      <c r="CQV46"/>
      <c r="CQW46"/>
      <c r="CQX46"/>
      <c r="CQY46"/>
      <c r="CQZ46"/>
      <c r="CRA46"/>
      <c r="CRB46"/>
      <c r="CRC46"/>
      <c r="CRD46"/>
      <c r="CRE46"/>
      <c r="CRF46"/>
      <c r="CRG46"/>
      <c r="CRH46"/>
      <c r="CRI46"/>
      <c r="CRJ46"/>
      <c r="CRK46"/>
      <c r="CRL46"/>
      <c r="CRM46"/>
      <c r="CRN46"/>
      <c r="CRO46"/>
      <c r="CRP46"/>
      <c r="CRQ46"/>
      <c r="CRR46"/>
      <c r="CRS46"/>
      <c r="CRT46"/>
      <c r="CRU46"/>
      <c r="CRV46"/>
      <c r="CRW46"/>
      <c r="CRX46"/>
      <c r="CRY46"/>
      <c r="CRZ46"/>
      <c r="CSA46"/>
      <c r="CSB46"/>
      <c r="CSC46"/>
      <c r="CSD46"/>
      <c r="CSE46"/>
      <c r="CSF46"/>
      <c r="CSG46"/>
      <c r="CSH46"/>
      <c r="CSI46"/>
      <c r="CSJ46"/>
      <c r="CSK46"/>
      <c r="CSL46"/>
      <c r="CSM46"/>
      <c r="CSN46"/>
      <c r="CSO46"/>
      <c r="CSP46"/>
      <c r="CSQ46"/>
      <c r="CSR46"/>
      <c r="CSS46"/>
      <c r="CST46"/>
      <c r="CSU46"/>
      <c r="CSV46"/>
      <c r="CSW46"/>
      <c r="CSX46"/>
      <c r="CSY46"/>
      <c r="CSZ46"/>
      <c r="CTA46"/>
      <c r="CTB46"/>
      <c r="CTC46"/>
      <c r="CTD46"/>
      <c r="CTE46"/>
      <c r="CTF46"/>
      <c r="CTG46"/>
      <c r="CTH46"/>
      <c r="CTI46"/>
      <c r="CTJ46"/>
      <c r="CTK46"/>
      <c r="CTL46"/>
      <c r="CTM46"/>
      <c r="CTN46"/>
      <c r="CTO46"/>
      <c r="CTP46"/>
      <c r="CTQ46"/>
      <c r="CTR46"/>
      <c r="CTS46"/>
      <c r="CTT46"/>
      <c r="CTU46"/>
      <c r="CTV46"/>
      <c r="CTW46"/>
      <c r="CTX46"/>
      <c r="CTY46"/>
      <c r="CTZ46"/>
      <c r="CUA46"/>
      <c r="CUB46"/>
      <c r="CUC46"/>
      <c r="CUD46"/>
      <c r="CUE46"/>
      <c r="CUF46"/>
      <c r="CUG46"/>
      <c r="CUH46"/>
      <c r="CUI46"/>
      <c r="CUJ46"/>
      <c r="CUK46"/>
      <c r="CUL46"/>
      <c r="CUM46"/>
      <c r="CUN46"/>
      <c r="CUO46"/>
      <c r="CUP46"/>
      <c r="CUQ46"/>
      <c r="CUR46"/>
      <c r="CUS46"/>
      <c r="CUT46"/>
      <c r="CUU46"/>
      <c r="CUV46"/>
      <c r="CUW46"/>
      <c r="CUX46"/>
      <c r="CUY46"/>
      <c r="CUZ46"/>
      <c r="CVA46"/>
      <c r="CVB46"/>
      <c r="CVC46"/>
      <c r="CVD46"/>
      <c r="CVE46"/>
      <c r="CVF46"/>
      <c r="CVG46"/>
      <c r="CVH46"/>
      <c r="CVI46"/>
      <c r="CVJ46"/>
      <c r="CVK46"/>
      <c r="CVL46"/>
      <c r="CVM46"/>
      <c r="CVN46"/>
      <c r="CVO46"/>
      <c r="CVP46"/>
      <c r="CVQ46"/>
      <c r="CVR46"/>
      <c r="CVS46"/>
      <c r="CVT46"/>
      <c r="CVU46"/>
      <c r="CVV46"/>
      <c r="CVW46"/>
      <c r="CVX46"/>
      <c r="CVY46"/>
      <c r="CVZ46"/>
      <c r="CWA46"/>
      <c r="CWB46"/>
      <c r="CWC46"/>
      <c r="CWD46"/>
      <c r="CWE46"/>
      <c r="CWF46"/>
      <c r="CWG46"/>
      <c r="CWH46"/>
      <c r="CWI46"/>
      <c r="CWJ46"/>
      <c r="CWK46"/>
      <c r="CWL46"/>
      <c r="CWM46"/>
      <c r="CWN46"/>
      <c r="CWO46"/>
      <c r="CWP46"/>
      <c r="CWQ46"/>
      <c r="CWR46"/>
      <c r="CWS46"/>
      <c r="CWT46"/>
      <c r="CWU46"/>
      <c r="CWV46"/>
      <c r="CWW46"/>
      <c r="CWX46"/>
      <c r="CWY46"/>
      <c r="CWZ46"/>
      <c r="CXA46"/>
      <c r="CXB46"/>
      <c r="CXC46"/>
      <c r="CXD46"/>
      <c r="CXE46"/>
      <c r="CXF46"/>
      <c r="CXG46"/>
      <c r="CXH46"/>
      <c r="CXI46"/>
      <c r="CXJ46"/>
      <c r="CXK46"/>
      <c r="CXL46"/>
      <c r="CXM46"/>
      <c r="CXN46"/>
      <c r="CXO46"/>
      <c r="CXP46"/>
      <c r="CXQ46"/>
      <c r="CXR46"/>
      <c r="CXS46"/>
      <c r="CXT46"/>
      <c r="CXU46"/>
      <c r="CXV46"/>
      <c r="CXW46"/>
      <c r="CXX46"/>
      <c r="CXY46"/>
      <c r="CXZ46"/>
      <c r="CYA46"/>
      <c r="CYB46"/>
      <c r="CYC46"/>
      <c r="CYD46"/>
      <c r="CYE46"/>
      <c r="CYF46"/>
      <c r="CYG46"/>
      <c r="CYH46"/>
      <c r="CYI46"/>
      <c r="CYJ46"/>
      <c r="CYK46"/>
      <c r="CYL46"/>
      <c r="CYM46"/>
      <c r="CYN46"/>
      <c r="CYO46"/>
      <c r="CYP46"/>
      <c r="CYQ46"/>
      <c r="CYR46"/>
      <c r="CYS46"/>
      <c r="CYT46"/>
      <c r="CYU46"/>
      <c r="CYV46"/>
      <c r="CYW46"/>
      <c r="CYX46"/>
      <c r="CYY46"/>
      <c r="CYZ46"/>
      <c r="CZA46"/>
      <c r="CZB46"/>
      <c r="CZC46"/>
      <c r="CZD46"/>
      <c r="CZE46"/>
      <c r="CZF46"/>
      <c r="CZG46"/>
      <c r="CZH46"/>
      <c r="CZI46"/>
      <c r="CZJ46"/>
      <c r="CZK46"/>
      <c r="CZL46"/>
      <c r="CZM46"/>
      <c r="CZN46"/>
      <c r="CZO46"/>
      <c r="CZP46"/>
      <c r="CZQ46"/>
      <c r="CZR46"/>
      <c r="CZS46"/>
      <c r="CZT46"/>
      <c r="CZU46"/>
      <c r="CZV46"/>
      <c r="CZW46"/>
      <c r="CZX46"/>
      <c r="CZY46"/>
      <c r="CZZ46"/>
      <c r="DAA46"/>
      <c r="DAB46"/>
      <c r="DAC46"/>
      <c r="DAD46"/>
      <c r="DAE46"/>
      <c r="DAF46"/>
      <c r="DAG46"/>
      <c r="DAH46"/>
      <c r="DAI46"/>
      <c r="DAJ46"/>
      <c r="DAK46"/>
      <c r="DAL46"/>
      <c r="DAM46"/>
      <c r="DAN46"/>
      <c r="DAO46"/>
      <c r="DAP46"/>
      <c r="DAQ46"/>
      <c r="DAR46"/>
      <c r="DAS46"/>
      <c r="DAT46"/>
      <c r="DAU46"/>
      <c r="DAV46"/>
      <c r="DAW46"/>
      <c r="DAX46"/>
      <c r="DAY46"/>
      <c r="DAZ46"/>
      <c r="DBA46"/>
      <c r="DBB46"/>
      <c r="DBC46"/>
      <c r="DBD46"/>
      <c r="DBE46"/>
      <c r="DBF46"/>
      <c r="DBG46"/>
      <c r="DBH46"/>
      <c r="DBI46"/>
      <c r="DBJ46"/>
      <c r="DBK46"/>
      <c r="DBL46"/>
      <c r="DBM46"/>
      <c r="DBN46"/>
      <c r="DBO46"/>
      <c r="DBP46"/>
      <c r="DBQ46"/>
      <c r="DBR46"/>
      <c r="DBS46"/>
      <c r="DBT46"/>
      <c r="DBU46"/>
      <c r="DBV46"/>
      <c r="DBW46"/>
      <c r="DBX46"/>
      <c r="DBY46"/>
      <c r="DBZ46"/>
      <c r="DCA46"/>
      <c r="DCB46"/>
      <c r="DCC46"/>
      <c r="DCD46"/>
      <c r="DCE46"/>
      <c r="DCF46"/>
      <c r="DCG46"/>
      <c r="DCH46"/>
      <c r="DCI46"/>
      <c r="DCJ46"/>
      <c r="DCK46"/>
      <c r="DCL46"/>
      <c r="DCM46"/>
      <c r="DCN46"/>
      <c r="DCO46"/>
      <c r="DCP46"/>
      <c r="DCQ46"/>
      <c r="DCR46"/>
      <c r="DCS46"/>
      <c r="DCT46"/>
      <c r="DCU46"/>
      <c r="DCV46"/>
      <c r="DCW46"/>
      <c r="DCX46"/>
      <c r="DCY46"/>
      <c r="DCZ46"/>
      <c r="DDA46"/>
      <c r="DDB46"/>
      <c r="DDC46"/>
      <c r="DDD46"/>
      <c r="DDE46"/>
      <c r="DDF46"/>
      <c r="DDG46"/>
      <c r="DDH46"/>
      <c r="DDI46"/>
      <c r="DDJ46"/>
      <c r="DDK46"/>
      <c r="DDL46"/>
      <c r="DDM46"/>
      <c r="DDN46"/>
      <c r="DDO46"/>
      <c r="DDP46"/>
      <c r="DDQ46"/>
      <c r="DDR46"/>
      <c r="DDS46"/>
      <c r="DDT46"/>
      <c r="DDU46"/>
      <c r="DDV46"/>
      <c r="DDW46"/>
      <c r="DDX46"/>
      <c r="DDY46"/>
      <c r="DDZ46"/>
      <c r="DEA46"/>
      <c r="DEB46"/>
      <c r="DEC46"/>
      <c r="DED46"/>
      <c r="DEE46"/>
      <c r="DEF46"/>
      <c r="DEG46"/>
      <c r="DEH46"/>
      <c r="DEI46"/>
      <c r="DEJ46"/>
      <c r="DEK46"/>
      <c r="DEL46"/>
      <c r="DEM46"/>
      <c r="DEN46"/>
      <c r="DEO46"/>
      <c r="DEP46"/>
      <c r="DEQ46"/>
      <c r="DER46"/>
      <c r="DES46"/>
      <c r="DET46"/>
      <c r="DEU46"/>
      <c r="DEV46"/>
      <c r="DEW46"/>
      <c r="DEX46"/>
      <c r="DEY46"/>
      <c r="DEZ46"/>
      <c r="DFA46"/>
      <c r="DFB46"/>
      <c r="DFC46"/>
      <c r="DFD46"/>
      <c r="DFE46"/>
      <c r="DFF46"/>
      <c r="DFG46"/>
      <c r="DFH46"/>
      <c r="DFI46"/>
      <c r="DFJ46"/>
      <c r="DFK46"/>
      <c r="DFL46"/>
      <c r="DFM46"/>
      <c r="DFN46"/>
      <c r="DFO46"/>
      <c r="DFP46"/>
      <c r="DFQ46"/>
      <c r="DFR46"/>
      <c r="DFS46"/>
      <c r="DFT46"/>
      <c r="DFU46"/>
      <c r="DFV46"/>
      <c r="DFW46"/>
      <c r="DFX46"/>
      <c r="DFY46"/>
      <c r="DFZ46"/>
      <c r="DGA46"/>
      <c r="DGB46"/>
      <c r="DGC46"/>
      <c r="DGD46"/>
      <c r="DGE46"/>
      <c r="DGF46"/>
      <c r="DGG46"/>
      <c r="DGH46"/>
      <c r="DGI46"/>
      <c r="DGJ46"/>
      <c r="DGK46"/>
      <c r="DGL46"/>
      <c r="DGM46"/>
      <c r="DGN46"/>
      <c r="DGO46"/>
      <c r="DGP46"/>
      <c r="DGQ46"/>
      <c r="DGR46"/>
      <c r="DGS46"/>
      <c r="DGT46"/>
      <c r="DGU46"/>
      <c r="DGV46"/>
      <c r="DGW46"/>
      <c r="DGX46"/>
      <c r="DGY46"/>
      <c r="DGZ46"/>
      <c r="DHA46"/>
      <c r="DHB46"/>
      <c r="DHC46"/>
      <c r="DHD46"/>
      <c r="DHE46"/>
      <c r="DHF46"/>
      <c r="DHG46"/>
      <c r="DHH46"/>
      <c r="DHI46"/>
      <c r="DHJ46"/>
      <c r="DHK46"/>
      <c r="DHL46"/>
      <c r="DHM46"/>
      <c r="DHN46"/>
      <c r="DHO46"/>
      <c r="DHP46"/>
      <c r="DHQ46"/>
      <c r="DHR46"/>
      <c r="DHS46"/>
      <c r="DHT46"/>
      <c r="DHU46"/>
      <c r="DHV46"/>
      <c r="DHW46"/>
      <c r="DHX46"/>
      <c r="DHY46"/>
      <c r="DHZ46"/>
      <c r="DIA46"/>
      <c r="DIB46"/>
      <c r="DIC46"/>
      <c r="DID46"/>
      <c r="DIE46"/>
      <c r="DIF46"/>
      <c r="DIG46"/>
      <c r="DIH46"/>
      <c r="DII46"/>
      <c r="DIJ46"/>
      <c r="DIK46"/>
      <c r="DIL46"/>
      <c r="DIM46"/>
      <c r="DIN46"/>
      <c r="DIO46"/>
      <c r="DIP46"/>
      <c r="DIQ46"/>
      <c r="DIR46"/>
      <c r="DIS46"/>
      <c r="DIT46"/>
      <c r="DIU46"/>
      <c r="DIV46"/>
      <c r="DIW46"/>
      <c r="DIX46"/>
      <c r="DIY46"/>
      <c r="DIZ46"/>
      <c r="DJA46"/>
      <c r="DJB46"/>
      <c r="DJC46"/>
      <c r="DJD46"/>
      <c r="DJE46"/>
      <c r="DJF46"/>
      <c r="DJG46"/>
      <c r="DJH46"/>
      <c r="DJI46"/>
      <c r="DJJ46"/>
      <c r="DJK46"/>
      <c r="DJL46"/>
      <c r="DJM46"/>
      <c r="DJN46"/>
      <c r="DJO46"/>
      <c r="DJP46"/>
      <c r="DJQ46"/>
      <c r="DJR46"/>
      <c r="DJS46"/>
      <c r="DJT46"/>
      <c r="DJU46"/>
      <c r="DJV46"/>
      <c r="DJW46"/>
      <c r="DJX46"/>
      <c r="DJY46"/>
      <c r="DJZ46"/>
      <c r="DKA46"/>
      <c r="DKB46"/>
      <c r="DKC46"/>
      <c r="DKD46"/>
      <c r="DKE46"/>
      <c r="DKF46"/>
      <c r="DKG46"/>
      <c r="DKH46"/>
      <c r="DKI46"/>
      <c r="DKJ46"/>
      <c r="DKK46"/>
      <c r="DKL46"/>
      <c r="DKM46"/>
      <c r="DKN46"/>
      <c r="DKO46"/>
      <c r="DKP46"/>
      <c r="DKQ46"/>
      <c r="DKR46"/>
      <c r="DKS46"/>
      <c r="DKT46"/>
      <c r="DKU46"/>
      <c r="DKV46"/>
      <c r="DKW46"/>
      <c r="DKX46"/>
      <c r="DKY46"/>
      <c r="DKZ46"/>
      <c r="DLA46"/>
      <c r="DLB46"/>
      <c r="DLC46"/>
      <c r="DLD46"/>
      <c r="DLE46"/>
      <c r="DLF46"/>
      <c r="DLG46"/>
      <c r="DLH46"/>
      <c r="DLI46"/>
      <c r="DLJ46"/>
      <c r="DLK46"/>
      <c r="DLL46"/>
      <c r="DLM46"/>
      <c r="DLN46"/>
      <c r="DLO46"/>
      <c r="DLP46"/>
      <c r="DLQ46"/>
      <c r="DLR46"/>
      <c r="DLS46"/>
      <c r="DLT46"/>
      <c r="DLU46"/>
      <c r="DLV46"/>
      <c r="DLW46"/>
      <c r="DLX46"/>
      <c r="DLY46"/>
      <c r="DLZ46"/>
      <c r="DMA46"/>
      <c r="DMB46"/>
      <c r="DMC46"/>
      <c r="DMD46"/>
      <c r="DME46"/>
      <c r="DMF46"/>
      <c r="DMG46"/>
      <c r="DMH46"/>
      <c r="DMI46"/>
      <c r="DMJ46"/>
      <c r="DMK46"/>
      <c r="DML46"/>
      <c r="DMM46"/>
      <c r="DMN46"/>
      <c r="DMO46"/>
      <c r="DMP46"/>
      <c r="DMQ46"/>
      <c r="DMR46"/>
      <c r="DMS46"/>
      <c r="DMT46"/>
      <c r="DMU46"/>
      <c r="DMV46"/>
      <c r="DMW46"/>
      <c r="DMX46"/>
      <c r="DMY46"/>
      <c r="DMZ46"/>
      <c r="DNA46"/>
      <c r="DNB46"/>
      <c r="DNC46"/>
      <c r="DND46"/>
      <c r="DNE46"/>
      <c r="DNF46"/>
      <c r="DNG46"/>
      <c r="DNH46"/>
      <c r="DNI46"/>
      <c r="DNJ46"/>
      <c r="DNK46"/>
      <c r="DNL46"/>
      <c r="DNM46"/>
      <c r="DNN46"/>
      <c r="DNO46"/>
      <c r="DNP46"/>
      <c r="DNQ46"/>
      <c r="DNR46"/>
      <c r="DNS46"/>
      <c r="DNT46"/>
      <c r="DNU46"/>
      <c r="DNV46"/>
      <c r="DNW46"/>
      <c r="DNX46"/>
      <c r="DNY46"/>
      <c r="DNZ46"/>
      <c r="DOA46"/>
      <c r="DOB46"/>
      <c r="DOC46"/>
      <c r="DOD46"/>
      <c r="DOE46"/>
      <c r="DOF46"/>
      <c r="DOG46"/>
      <c r="DOH46"/>
      <c r="DOI46"/>
      <c r="DOJ46"/>
      <c r="DOK46"/>
      <c r="DOL46"/>
      <c r="DOM46"/>
      <c r="DON46"/>
      <c r="DOO46"/>
      <c r="DOP46"/>
      <c r="DOQ46"/>
      <c r="DOR46"/>
      <c r="DOS46"/>
      <c r="DOT46"/>
      <c r="DOU46"/>
      <c r="DOV46"/>
      <c r="DOW46"/>
      <c r="DOX46"/>
      <c r="DOY46"/>
      <c r="DOZ46"/>
      <c r="DPA46"/>
      <c r="DPB46"/>
      <c r="DPC46"/>
      <c r="DPD46"/>
      <c r="DPE46"/>
      <c r="DPF46"/>
      <c r="DPG46"/>
      <c r="DPH46"/>
      <c r="DPI46"/>
      <c r="DPJ46"/>
      <c r="DPK46"/>
      <c r="DPL46"/>
      <c r="DPM46"/>
      <c r="DPN46"/>
      <c r="DPO46"/>
      <c r="DPP46"/>
      <c r="DPQ46"/>
      <c r="DPR46"/>
      <c r="DPS46"/>
      <c r="DPT46"/>
      <c r="DPU46"/>
      <c r="DPV46"/>
      <c r="DPW46"/>
      <c r="DPX46"/>
      <c r="DPY46"/>
      <c r="DPZ46"/>
      <c r="DQA46"/>
      <c r="DQB46"/>
      <c r="DQC46"/>
      <c r="DQD46"/>
      <c r="DQE46"/>
      <c r="DQF46"/>
      <c r="DQG46"/>
      <c r="DQH46"/>
      <c r="DQI46"/>
      <c r="DQJ46"/>
      <c r="DQK46"/>
      <c r="DQL46"/>
      <c r="DQM46"/>
      <c r="DQN46"/>
      <c r="DQO46"/>
      <c r="DQP46"/>
      <c r="DQQ46"/>
      <c r="DQR46"/>
      <c r="DQS46"/>
      <c r="DQT46"/>
      <c r="DQU46"/>
      <c r="DQV46"/>
      <c r="DQW46"/>
      <c r="DQX46"/>
      <c r="DQY46"/>
      <c r="DQZ46"/>
      <c r="DRA46"/>
      <c r="DRB46"/>
      <c r="DRC46"/>
      <c r="DRD46"/>
      <c r="DRE46"/>
      <c r="DRF46"/>
      <c r="DRG46"/>
      <c r="DRH46"/>
      <c r="DRI46"/>
      <c r="DRJ46"/>
      <c r="DRK46"/>
      <c r="DRL46"/>
      <c r="DRM46"/>
      <c r="DRN46"/>
      <c r="DRO46"/>
      <c r="DRP46"/>
      <c r="DRQ46"/>
      <c r="DRR46"/>
      <c r="DRS46"/>
      <c r="DRT46"/>
      <c r="DRU46"/>
      <c r="DRV46"/>
      <c r="DRW46"/>
      <c r="DRX46"/>
      <c r="DRY46"/>
      <c r="DRZ46"/>
      <c r="DSA46"/>
      <c r="DSB46"/>
      <c r="DSC46"/>
      <c r="DSD46"/>
      <c r="DSE46"/>
      <c r="DSF46"/>
      <c r="DSG46"/>
      <c r="DSH46"/>
      <c r="DSI46"/>
      <c r="DSJ46"/>
      <c r="DSK46"/>
      <c r="DSL46"/>
      <c r="DSM46"/>
      <c r="DSN46"/>
      <c r="DSO46"/>
      <c r="DSP46"/>
      <c r="DSQ46"/>
      <c r="DSR46"/>
      <c r="DSS46"/>
      <c r="DST46"/>
      <c r="DSU46"/>
      <c r="DSV46"/>
      <c r="DSW46"/>
      <c r="DSX46"/>
      <c r="DSY46"/>
      <c r="DSZ46"/>
      <c r="DTA46"/>
      <c r="DTB46"/>
      <c r="DTC46"/>
      <c r="DTD46"/>
      <c r="DTE46"/>
      <c r="DTF46"/>
      <c r="DTG46"/>
      <c r="DTH46"/>
      <c r="DTI46"/>
      <c r="DTJ46"/>
      <c r="DTK46"/>
      <c r="DTL46"/>
      <c r="DTM46"/>
      <c r="DTN46"/>
      <c r="DTO46"/>
      <c r="DTP46"/>
      <c r="DTQ46"/>
      <c r="DTR46"/>
      <c r="DTS46"/>
      <c r="DTT46"/>
      <c r="DTU46"/>
      <c r="DTV46"/>
      <c r="DTW46"/>
      <c r="DTX46"/>
      <c r="DTY46"/>
      <c r="DTZ46"/>
      <c r="DUA46"/>
      <c r="DUB46"/>
      <c r="DUC46"/>
      <c r="DUD46"/>
      <c r="DUE46"/>
      <c r="DUF46"/>
      <c r="DUG46"/>
      <c r="DUH46"/>
      <c r="DUI46"/>
      <c r="DUJ46"/>
      <c r="DUK46"/>
      <c r="DUL46"/>
      <c r="DUM46"/>
      <c r="DUN46"/>
      <c r="DUO46"/>
      <c r="DUP46"/>
      <c r="DUQ46"/>
      <c r="DUR46"/>
      <c r="DUS46"/>
      <c r="DUT46"/>
      <c r="DUU46"/>
      <c r="DUV46"/>
      <c r="DUW46"/>
      <c r="DUX46"/>
      <c r="DUY46"/>
      <c r="DUZ46"/>
      <c r="DVA46"/>
      <c r="DVB46"/>
      <c r="DVC46"/>
      <c r="DVD46"/>
      <c r="DVE46"/>
      <c r="DVF46"/>
      <c r="DVG46"/>
      <c r="DVH46"/>
      <c r="DVI46"/>
      <c r="DVJ46"/>
      <c r="DVK46"/>
      <c r="DVL46"/>
      <c r="DVM46"/>
      <c r="DVN46"/>
      <c r="DVO46"/>
      <c r="DVP46"/>
      <c r="DVQ46"/>
      <c r="DVR46"/>
      <c r="DVS46"/>
      <c r="DVT46"/>
      <c r="DVU46"/>
      <c r="DVV46"/>
      <c r="DVW46"/>
      <c r="DVX46"/>
      <c r="DVY46"/>
      <c r="DVZ46"/>
      <c r="DWA46"/>
      <c r="DWB46"/>
      <c r="DWC46"/>
      <c r="DWD46"/>
      <c r="DWE46"/>
      <c r="DWF46"/>
      <c r="DWG46"/>
      <c r="DWH46"/>
      <c r="DWI46"/>
      <c r="DWJ46"/>
      <c r="DWK46"/>
      <c r="DWL46"/>
      <c r="DWM46"/>
      <c r="DWN46"/>
      <c r="DWO46"/>
      <c r="DWP46"/>
      <c r="DWQ46"/>
      <c r="DWR46"/>
      <c r="DWS46"/>
      <c r="DWT46"/>
      <c r="DWU46"/>
      <c r="DWV46"/>
      <c r="DWW46"/>
      <c r="DWX46"/>
      <c r="DWY46"/>
      <c r="DWZ46"/>
      <c r="DXA46"/>
      <c r="DXB46"/>
      <c r="DXC46"/>
      <c r="DXD46"/>
      <c r="DXE46"/>
      <c r="DXF46"/>
      <c r="DXG46"/>
      <c r="DXH46"/>
      <c r="DXI46"/>
      <c r="DXJ46"/>
      <c r="DXK46"/>
      <c r="DXL46"/>
      <c r="DXM46"/>
      <c r="DXN46"/>
      <c r="DXO46"/>
      <c r="DXP46"/>
      <c r="DXQ46"/>
      <c r="DXR46"/>
      <c r="DXS46"/>
      <c r="DXT46"/>
      <c r="DXU46"/>
      <c r="DXV46"/>
      <c r="DXW46"/>
      <c r="DXX46"/>
      <c r="DXY46"/>
      <c r="DXZ46"/>
      <c r="DYA46"/>
      <c r="DYB46"/>
      <c r="DYC46"/>
      <c r="DYD46"/>
      <c r="DYE46"/>
      <c r="DYF46"/>
      <c r="DYG46"/>
      <c r="DYH46"/>
      <c r="DYI46"/>
      <c r="DYJ46"/>
      <c r="DYK46"/>
      <c r="DYL46"/>
      <c r="DYM46"/>
      <c r="DYN46"/>
      <c r="DYO46"/>
      <c r="DYP46"/>
      <c r="DYQ46"/>
      <c r="DYR46"/>
      <c r="DYS46"/>
      <c r="DYT46"/>
      <c r="DYU46"/>
      <c r="DYV46"/>
      <c r="DYW46"/>
      <c r="DYX46"/>
      <c r="DYY46"/>
      <c r="DYZ46"/>
      <c r="DZA46"/>
      <c r="DZB46"/>
      <c r="DZC46"/>
      <c r="DZD46"/>
      <c r="DZE46"/>
      <c r="DZF46"/>
      <c r="DZG46"/>
      <c r="DZH46"/>
      <c r="DZI46"/>
      <c r="DZJ46"/>
      <c r="DZK46"/>
      <c r="DZL46"/>
      <c r="DZM46"/>
      <c r="DZN46"/>
      <c r="DZO46"/>
      <c r="DZP46"/>
      <c r="DZQ46"/>
      <c r="DZR46"/>
      <c r="DZS46"/>
      <c r="DZT46"/>
      <c r="DZU46"/>
      <c r="DZV46"/>
      <c r="DZW46"/>
      <c r="DZX46"/>
      <c r="DZY46"/>
      <c r="DZZ46"/>
      <c r="EAA46"/>
      <c r="EAB46"/>
      <c r="EAC46"/>
      <c r="EAD46"/>
      <c r="EAE46"/>
      <c r="EAF46"/>
      <c r="EAG46"/>
      <c r="EAH46"/>
      <c r="EAI46"/>
      <c r="EAJ46"/>
      <c r="EAK46"/>
      <c r="EAL46"/>
      <c r="EAM46"/>
      <c r="EAN46"/>
      <c r="EAO46"/>
      <c r="EAP46"/>
      <c r="EAQ46"/>
      <c r="EAR46"/>
      <c r="EAS46"/>
      <c r="EAT46"/>
      <c r="EAU46"/>
      <c r="EAV46"/>
      <c r="EAW46"/>
      <c r="EAX46"/>
      <c r="EAY46"/>
      <c r="EAZ46"/>
      <c r="EBA46"/>
      <c r="EBB46"/>
      <c r="EBC46"/>
      <c r="EBD46"/>
      <c r="EBE46"/>
      <c r="EBF46"/>
      <c r="EBG46"/>
      <c r="EBH46"/>
      <c r="EBI46"/>
      <c r="EBJ46"/>
      <c r="EBK46"/>
      <c r="EBL46"/>
      <c r="EBM46"/>
      <c r="EBN46"/>
      <c r="EBO46"/>
      <c r="EBP46"/>
      <c r="EBQ46"/>
      <c r="EBR46"/>
      <c r="EBS46"/>
      <c r="EBT46"/>
      <c r="EBU46"/>
      <c r="EBV46"/>
      <c r="EBW46"/>
      <c r="EBX46"/>
      <c r="EBY46"/>
      <c r="EBZ46"/>
      <c r="ECA46"/>
      <c r="ECB46"/>
      <c r="ECC46"/>
      <c r="ECD46"/>
      <c r="ECE46"/>
      <c r="ECF46"/>
      <c r="ECG46"/>
      <c r="ECH46"/>
      <c r="ECI46"/>
      <c r="ECJ46"/>
      <c r="ECK46"/>
      <c r="ECL46"/>
      <c r="ECM46"/>
      <c r="ECN46"/>
      <c r="ECO46"/>
      <c r="ECP46"/>
      <c r="ECQ46"/>
      <c r="ECR46"/>
      <c r="ECS46"/>
      <c r="ECT46"/>
      <c r="ECU46"/>
      <c r="ECV46"/>
      <c r="ECW46"/>
      <c r="ECX46"/>
      <c r="ECY46"/>
      <c r="ECZ46"/>
      <c r="EDA46"/>
      <c r="EDB46"/>
      <c r="EDC46"/>
      <c r="EDD46"/>
      <c r="EDE46"/>
      <c r="EDF46"/>
      <c r="EDG46"/>
      <c r="EDH46"/>
      <c r="EDI46"/>
      <c r="EDJ46"/>
      <c r="EDK46"/>
      <c r="EDL46"/>
      <c r="EDM46"/>
      <c r="EDN46"/>
      <c r="EDO46"/>
      <c r="EDP46"/>
      <c r="EDQ46"/>
      <c r="EDR46"/>
      <c r="EDS46"/>
      <c r="EDT46"/>
      <c r="EDU46"/>
      <c r="EDV46"/>
      <c r="EDW46"/>
      <c r="EDX46"/>
      <c r="EDY46"/>
      <c r="EDZ46"/>
      <c r="EEA46"/>
      <c r="EEB46"/>
      <c r="EEC46"/>
      <c r="EED46"/>
      <c r="EEE46"/>
      <c r="EEF46"/>
      <c r="EEG46"/>
      <c r="EEH46"/>
      <c r="EEI46"/>
      <c r="EEJ46"/>
      <c r="EEK46"/>
      <c r="EEL46"/>
      <c r="EEM46"/>
      <c r="EEN46"/>
      <c r="EEO46"/>
      <c r="EEP46"/>
      <c r="EEQ46"/>
      <c r="EER46"/>
      <c r="EES46"/>
      <c r="EET46"/>
      <c r="EEU46"/>
      <c r="EEV46"/>
      <c r="EEW46"/>
      <c r="EEX46"/>
      <c r="EEY46"/>
      <c r="EEZ46"/>
      <c r="EFA46"/>
      <c r="EFB46"/>
      <c r="EFC46"/>
      <c r="EFD46"/>
      <c r="EFE46"/>
      <c r="EFF46"/>
      <c r="EFG46"/>
      <c r="EFH46"/>
      <c r="EFI46"/>
      <c r="EFJ46"/>
      <c r="EFK46"/>
      <c r="EFL46"/>
      <c r="EFM46"/>
      <c r="EFN46"/>
      <c r="EFO46"/>
      <c r="EFP46"/>
      <c r="EFQ46"/>
      <c r="EFR46"/>
      <c r="EFS46"/>
      <c r="EFT46"/>
      <c r="EFU46"/>
      <c r="EFV46"/>
      <c r="EFW46"/>
      <c r="EFX46"/>
      <c r="EFY46"/>
      <c r="EFZ46"/>
      <c r="EGA46"/>
      <c r="EGB46"/>
      <c r="EGC46"/>
      <c r="EGD46"/>
      <c r="EGE46"/>
      <c r="EGF46"/>
      <c r="EGG46"/>
      <c r="EGH46"/>
      <c r="EGI46"/>
      <c r="EGJ46"/>
      <c r="EGK46"/>
      <c r="EGL46"/>
      <c r="EGM46"/>
      <c r="EGN46"/>
      <c r="EGO46"/>
      <c r="EGP46"/>
      <c r="EGQ46"/>
      <c r="EGR46"/>
      <c r="EGS46"/>
      <c r="EGT46"/>
      <c r="EGU46"/>
      <c r="EGV46"/>
      <c r="EGW46"/>
      <c r="EGX46"/>
      <c r="EGY46"/>
      <c r="EGZ46"/>
      <c r="EHA46"/>
      <c r="EHB46"/>
      <c r="EHC46"/>
      <c r="EHD46"/>
      <c r="EHE46"/>
      <c r="EHF46"/>
      <c r="EHG46"/>
      <c r="EHH46"/>
      <c r="EHI46"/>
      <c r="EHJ46"/>
      <c r="EHK46"/>
      <c r="EHL46"/>
      <c r="EHM46"/>
      <c r="EHN46"/>
      <c r="EHO46"/>
      <c r="EHP46"/>
      <c r="EHQ46"/>
      <c r="EHR46"/>
      <c r="EHS46"/>
      <c r="EHT46"/>
      <c r="EHU46"/>
      <c r="EHV46"/>
      <c r="EHW46"/>
      <c r="EHX46"/>
      <c r="EHY46"/>
      <c r="EHZ46"/>
      <c r="EIA46"/>
      <c r="EIB46"/>
      <c r="EIC46"/>
      <c r="EID46"/>
      <c r="EIE46"/>
      <c r="EIF46"/>
      <c r="EIG46"/>
      <c r="EIH46"/>
      <c r="EII46"/>
      <c r="EIJ46"/>
      <c r="EIK46"/>
      <c r="EIL46"/>
      <c r="EIM46"/>
      <c r="EIN46"/>
      <c r="EIO46"/>
      <c r="EIP46"/>
      <c r="EIQ46"/>
      <c r="EIR46"/>
      <c r="EIS46"/>
      <c r="EIT46"/>
      <c r="EIU46"/>
      <c r="EIV46"/>
      <c r="EIW46"/>
      <c r="EIX46"/>
      <c r="EIY46"/>
      <c r="EIZ46"/>
      <c r="EJA46"/>
      <c r="EJB46"/>
      <c r="EJC46"/>
      <c r="EJD46"/>
      <c r="EJE46"/>
      <c r="EJF46"/>
      <c r="EJG46"/>
      <c r="EJH46"/>
      <c r="EJI46"/>
      <c r="EJJ46"/>
      <c r="EJK46"/>
      <c r="EJL46"/>
      <c r="EJM46"/>
      <c r="EJN46"/>
      <c r="EJO46"/>
      <c r="EJP46"/>
      <c r="EJQ46"/>
      <c r="EJR46"/>
      <c r="EJS46"/>
      <c r="EJT46"/>
      <c r="EJU46"/>
      <c r="EJV46"/>
      <c r="EJW46"/>
      <c r="EJX46"/>
      <c r="EJY46"/>
      <c r="EJZ46"/>
      <c r="EKA46"/>
      <c r="EKB46"/>
      <c r="EKC46"/>
      <c r="EKD46"/>
      <c r="EKE46"/>
      <c r="EKF46"/>
      <c r="EKG46"/>
      <c r="EKH46"/>
      <c r="EKI46"/>
      <c r="EKJ46"/>
      <c r="EKK46"/>
      <c r="EKL46"/>
      <c r="EKM46"/>
      <c r="EKN46"/>
      <c r="EKO46"/>
      <c r="EKP46"/>
      <c r="EKQ46"/>
      <c r="EKR46"/>
      <c r="EKS46"/>
      <c r="EKT46"/>
      <c r="EKU46"/>
      <c r="EKV46"/>
      <c r="EKW46"/>
      <c r="EKX46"/>
      <c r="EKY46"/>
      <c r="EKZ46"/>
      <c r="ELA46"/>
      <c r="ELB46"/>
      <c r="ELC46"/>
      <c r="ELD46"/>
      <c r="ELE46"/>
      <c r="ELF46"/>
      <c r="ELG46"/>
      <c r="ELH46"/>
      <c r="ELI46"/>
      <c r="ELJ46"/>
      <c r="ELK46"/>
      <c r="ELL46"/>
      <c r="ELM46"/>
      <c r="ELN46"/>
      <c r="ELO46"/>
      <c r="ELP46"/>
      <c r="ELQ46"/>
      <c r="ELR46"/>
      <c r="ELS46"/>
      <c r="ELT46"/>
      <c r="ELU46"/>
      <c r="ELV46"/>
      <c r="ELW46"/>
      <c r="ELX46"/>
      <c r="ELY46"/>
      <c r="ELZ46"/>
      <c r="EMA46"/>
      <c r="EMB46"/>
      <c r="EMC46"/>
      <c r="EMD46"/>
      <c r="EME46"/>
      <c r="EMF46"/>
      <c r="EMG46"/>
      <c r="EMH46"/>
      <c r="EMI46"/>
      <c r="EMJ46"/>
      <c r="EMK46"/>
      <c r="EML46"/>
      <c r="EMM46"/>
      <c r="EMN46"/>
      <c r="EMO46"/>
      <c r="EMP46"/>
      <c r="EMQ46"/>
      <c r="EMR46"/>
      <c r="EMS46"/>
      <c r="EMT46"/>
      <c r="EMU46"/>
      <c r="EMV46"/>
      <c r="EMW46"/>
      <c r="EMX46"/>
      <c r="EMY46"/>
      <c r="EMZ46"/>
      <c r="ENA46"/>
      <c r="ENB46"/>
      <c r="ENC46"/>
      <c r="END46"/>
      <c r="ENE46"/>
      <c r="ENF46"/>
      <c r="ENG46"/>
      <c r="ENH46"/>
      <c r="ENI46"/>
      <c r="ENJ46"/>
      <c r="ENK46"/>
      <c r="ENL46"/>
      <c r="ENM46"/>
      <c r="ENN46"/>
      <c r="ENO46"/>
      <c r="ENP46"/>
      <c r="ENQ46"/>
      <c r="ENR46"/>
      <c r="ENS46"/>
      <c r="ENT46"/>
      <c r="ENU46"/>
      <c r="ENV46"/>
      <c r="ENW46"/>
      <c r="ENX46"/>
      <c r="ENY46"/>
      <c r="ENZ46"/>
      <c r="EOA46"/>
      <c r="EOB46"/>
      <c r="EOC46"/>
      <c r="EOD46"/>
      <c r="EOE46"/>
      <c r="EOF46"/>
      <c r="EOG46"/>
      <c r="EOH46"/>
      <c r="EOI46"/>
      <c r="EOJ46"/>
      <c r="EOK46"/>
      <c r="EOL46"/>
      <c r="EOM46"/>
      <c r="EON46"/>
      <c r="EOO46"/>
      <c r="EOP46"/>
      <c r="EOQ46"/>
      <c r="EOR46"/>
      <c r="EOS46"/>
      <c r="EOT46"/>
      <c r="EOU46"/>
      <c r="EOV46"/>
      <c r="EOW46"/>
      <c r="EOX46"/>
      <c r="EOY46"/>
      <c r="EOZ46"/>
      <c r="EPA46"/>
      <c r="EPB46"/>
      <c r="EPC46"/>
      <c r="EPD46"/>
      <c r="EPE46"/>
      <c r="EPF46"/>
      <c r="EPG46"/>
      <c r="EPH46"/>
      <c r="EPI46"/>
      <c r="EPJ46"/>
      <c r="EPK46"/>
      <c r="EPL46"/>
      <c r="EPM46"/>
      <c r="EPN46"/>
      <c r="EPO46"/>
      <c r="EPP46"/>
      <c r="EPQ46"/>
      <c r="EPR46"/>
      <c r="EPS46"/>
      <c r="EPT46"/>
      <c r="EPU46"/>
      <c r="EPV46"/>
      <c r="EPW46"/>
      <c r="EPX46"/>
      <c r="EPY46"/>
      <c r="EPZ46"/>
      <c r="EQA46"/>
      <c r="EQB46"/>
      <c r="EQC46"/>
      <c r="EQD46"/>
      <c r="EQE46"/>
      <c r="EQF46"/>
      <c r="EQG46"/>
      <c r="EQH46"/>
      <c r="EQI46"/>
      <c r="EQJ46"/>
      <c r="EQK46"/>
      <c r="EQL46"/>
      <c r="EQM46"/>
      <c r="EQN46"/>
      <c r="EQO46"/>
      <c r="EQP46"/>
      <c r="EQQ46"/>
      <c r="EQR46"/>
      <c r="EQS46"/>
      <c r="EQT46"/>
      <c r="EQU46"/>
      <c r="EQV46"/>
      <c r="EQW46"/>
      <c r="EQX46"/>
      <c r="EQY46"/>
      <c r="EQZ46"/>
      <c r="ERA46"/>
      <c r="ERB46"/>
      <c r="ERC46"/>
      <c r="ERD46"/>
      <c r="ERE46"/>
      <c r="ERF46"/>
      <c r="ERG46"/>
      <c r="ERH46"/>
      <c r="ERI46"/>
      <c r="ERJ46"/>
      <c r="ERK46"/>
      <c r="ERL46"/>
      <c r="ERM46"/>
      <c r="ERN46"/>
      <c r="ERO46"/>
      <c r="ERP46"/>
      <c r="ERQ46"/>
      <c r="ERR46"/>
      <c r="ERS46"/>
      <c r="ERT46"/>
      <c r="ERU46"/>
      <c r="ERV46"/>
      <c r="ERW46"/>
      <c r="ERX46"/>
      <c r="ERY46"/>
      <c r="ERZ46"/>
      <c r="ESA46"/>
      <c r="ESB46"/>
      <c r="ESC46"/>
      <c r="ESD46"/>
      <c r="ESE46"/>
      <c r="ESF46"/>
      <c r="ESG46"/>
      <c r="ESH46"/>
      <c r="ESI46"/>
      <c r="ESJ46"/>
      <c r="ESK46"/>
      <c r="ESL46"/>
      <c r="ESM46"/>
      <c r="ESN46"/>
      <c r="ESO46"/>
      <c r="ESP46"/>
      <c r="ESQ46"/>
      <c r="ESR46"/>
      <c r="ESS46"/>
      <c r="EST46"/>
      <c r="ESU46"/>
      <c r="ESV46"/>
      <c r="ESW46"/>
      <c r="ESX46"/>
      <c r="ESY46"/>
      <c r="ESZ46"/>
      <c r="ETA46"/>
      <c r="ETB46"/>
      <c r="ETC46"/>
      <c r="ETD46"/>
      <c r="ETE46"/>
      <c r="ETF46"/>
      <c r="ETG46"/>
      <c r="ETH46"/>
      <c r="ETI46"/>
      <c r="ETJ46"/>
      <c r="ETK46"/>
      <c r="ETL46"/>
      <c r="ETM46"/>
      <c r="ETN46"/>
      <c r="ETO46"/>
      <c r="ETP46"/>
      <c r="ETQ46"/>
      <c r="ETR46"/>
      <c r="ETS46"/>
      <c r="ETT46"/>
      <c r="ETU46"/>
      <c r="ETV46"/>
      <c r="ETW46"/>
      <c r="ETX46"/>
      <c r="ETY46"/>
      <c r="ETZ46"/>
      <c r="EUA46"/>
      <c r="EUB46"/>
      <c r="EUC46"/>
      <c r="EUD46"/>
      <c r="EUE46"/>
      <c r="EUF46"/>
      <c r="EUG46"/>
      <c r="EUH46"/>
      <c r="EUI46"/>
      <c r="EUJ46"/>
      <c r="EUK46"/>
      <c r="EUL46"/>
      <c r="EUM46"/>
      <c r="EUN46"/>
      <c r="EUO46"/>
      <c r="EUP46"/>
      <c r="EUQ46"/>
      <c r="EUR46"/>
      <c r="EUS46"/>
      <c r="EUT46"/>
      <c r="EUU46"/>
      <c r="EUV46"/>
      <c r="EUW46"/>
      <c r="EUX46"/>
      <c r="EUY46"/>
      <c r="EUZ46"/>
      <c r="EVA46"/>
      <c r="EVB46"/>
      <c r="EVC46"/>
      <c r="EVD46"/>
      <c r="EVE46"/>
      <c r="EVF46"/>
      <c r="EVG46"/>
      <c r="EVH46"/>
      <c r="EVI46"/>
      <c r="EVJ46"/>
      <c r="EVK46"/>
      <c r="EVL46"/>
      <c r="EVM46"/>
      <c r="EVN46"/>
      <c r="EVO46"/>
      <c r="EVP46"/>
      <c r="EVQ46"/>
      <c r="EVR46"/>
      <c r="EVS46"/>
      <c r="EVT46"/>
      <c r="EVU46"/>
      <c r="EVV46"/>
      <c r="EVW46"/>
      <c r="EVX46"/>
      <c r="EVY46"/>
      <c r="EVZ46"/>
      <c r="EWA46"/>
      <c r="EWB46"/>
      <c r="EWC46"/>
      <c r="EWD46"/>
      <c r="EWE46"/>
      <c r="EWF46"/>
      <c r="EWG46"/>
      <c r="EWH46"/>
      <c r="EWI46"/>
      <c r="EWJ46"/>
      <c r="EWK46"/>
      <c r="EWL46"/>
      <c r="EWM46"/>
      <c r="EWN46"/>
      <c r="EWO46"/>
      <c r="EWP46"/>
      <c r="EWQ46"/>
      <c r="EWR46"/>
      <c r="EWS46"/>
      <c r="EWT46"/>
      <c r="EWU46"/>
      <c r="EWV46"/>
      <c r="EWW46"/>
      <c r="EWX46"/>
      <c r="EWY46"/>
      <c r="EWZ46"/>
      <c r="EXA46"/>
      <c r="EXB46"/>
      <c r="EXC46"/>
      <c r="EXD46"/>
      <c r="EXE46"/>
      <c r="EXF46"/>
      <c r="EXG46"/>
      <c r="EXH46"/>
      <c r="EXI46"/>
      <c r="EXJ46"/>
      <c r="EXK46"/>
      <c r="EXL46"/>
      <c r="EXM46"/>
      <c r="EXN46"/>
      <c r="EXO46"/>
      <c r="EXP46"/>
      <c r="EXQ46"/>
      <c r="EXR46"/>
      <c r="EXS46"/>
      <c r="EXT46"/>
      <c r="EXU46"/>
      <c r="EXV46"/>
      <c r="EXW46"/>
      <c r="EXX46"/>
      <c r="EXY46"/>
      <c r="EXZ46"/>
      <c r="EYA46"/>
      <c r="EYB46"/>
      <c r="EYC46"/>
      <c r="EYD46"/>
      <c r="EYE46"/>
      <c r="EYF46"/>
      <c r="EYG46"/>
      <c r="EYH46"/>
      <c r="EYI46"/>
      <c r="EYJ46"/>
      <c r="EYK46"/>
      <c r="EYL46"/>
      <c r="EYM46"/>
      <c r="EYN46"/>
      <c r="EYO46"/>
      <c r="EYP46"/>
      <c r="EYQ46"/>
      <c r="EYR46"/>
      <c r="EYS46"/>
      <c r="EYT46"/>
      <c r="EYU46"/>
      <c r="EYV46"/>
      <c r="EYW46"/>
      <c r="EYX46"/>
      <c r="EYY46"/>
      <c r="EYZ46"/>
      <c r="EZA46"/>
      <c r="EZB46"/>
      <c r="EZC46"/>
      <c r="EZD46"/>
      <c r="EZE46"/>
      <c r="EZF46"/>
      <c r="EZG46"/>
      <c r="EZH46"/>
      <c r="EZI46"/>
      <c r="EZJ46"/>
      <c r="EZK46"/>
      <c r="EZL46"/>
      <c r="EZM46"/>
      <c r="EZN46"/>
      <c r="EZO46"/>
      <c r="EZP46"/>
      <c r="EZQ46"/>
      <c r="EZR46"/>
      <c r="EZS46"/>
      <c r="EZT46"/>
      <c r="EZU46"/>
      <c r="EZV46"/>
      <c r="EZW46"/>
      <c r="EZX46"/>
      <c r="EZY46"/>
      <c r="EZZ46"/>
      <c r="FAA46"/>
      <c r="FAB46"/>
      <c r="FAC46"/>
      <c r="FAD46"/>
      <c r="FAE46"/>
      <c r="FAF46"/>
      <c r="FAG46"/>
      <c r="FAH46"/>
      <c r="FAI46"/>
      <c r="FAJ46"/>
      <c r="FAK46"/>
      <c r="FAL46"/>
      <c r="FAM46"/>
      <c r="FAN46"/>
      <c r="FAO46"/>
      <c r="FAP46"/>
      <c r="FAQ46"/>
      <c r="FAR46"/>
      <c r="FAS46"/>
      <c r="FAT46"/>
      <c r="FAU46"/>
      <c r="FAV46"/>
      <c r="FAW46"/>
      <c r="FAX46"/>
      <c r="FAY46"/>
      <c r="FAZ46"/>
      <c r="FBA46"/>
      <c r="FBB46"/>
      <c r="FBC46"/>
      <c r="FBD46"/>
      <c r="FBE46"/>
      <c r="FBF46"/>
      <c r="FBG46"/>
      <c r="FBH46"/>
      <c r="FBI46"/>
      <c r="FBJ46"/>
      <c r="FBK46"/>
      <c r="FBL46"/>
      <c r="FBM46"/>
      <c r="FBN46"/>
      <c r="FBO46"/>
      <c r="FBP46"/>
      <c r="FBQ46"/>
      <c r="FBR46"/>
      <c r="FBS46"/>
      <c r="FBT46"/>
      <c r="FBU46"/>
      <c r="FBV46"/>
      <c r="FBW46"/>
      <c r="FBX46"/>
      <c r="FBY46"/>
      <c r="FBZ46"/>
      <c r="FCA46"/>
      <c r="FCB46"/>
      <c r="FCC46"/>
      <c r="FCD46"/>
      <c r="FCE46"/>
      <c r="FCF46"/>
      <c r="FCG46"/>
      <c r="FCH46"/>
      <c r="FCI46"/>
      <c r="FCJ46"/>
      <c r="FCK46"/>
      <c r="FCL46"/>
      <c r="FCM46"/>
      <c r="FCN46"/>
      <c r="FCO46"/>
      <c r="FCP46"/>
      <c r="FCQ46"/>
      <c r="FCR46"/>
      <c r="FCS46"/>
      <c r="FCT46"/>
      <c r="FCU46"/>
      <c r="FCV46"/>
      <c r="FCW46"/>
      <c r="FCX46"/>
      <c r="FCY46"/>
      <c r="FCZ46"/>
      <c r="FDA46"/>
      <c r="FDB46"/>
      <c r="FDC46"/>
      <c r="FDD46"/>
      <c r="FDE46"/>
      <c r="FDF46"/>
      <c r="FDG46"/>
      <c r="FDH46"/>
      <c r="FDI46"/>
      <c r="FDJ46"/>
      <c r="FDK46"/>
      <c r="FDL46"/>
      <c r="FDM46"/>
      <c r="FDN46"/>
      <c r="FDO46"/>
      <c r="FDP46"/>
      <c r="FDQ46"/>
      <c r="FDR46"/>
      <c r="FDS46"/>
      <c r="FDT46"/>
      <c r="FDU46"/>
      <c r="FDV46"/>
      <c r="FDW46"/>
      <c r="FDX46"/>
      <c r="FDY46"/>
      <c r="FDZ46"/>
      <c r="FEA46"/>
      <c r="FEB46"/>
      <c r="FEC46"/>
      <c r="FED46"/>
      <c r="FEE46"/>
      <c r="FEF46"/>
      <c r="FEG46"/>
      <c r="FEH46"/>
      <c r="FEI46"/>
      <c r="FEJ46"/>
      <c r="FEK46"/>
      <c r="FEL46"/>
      <c r="FEM46"/>
      <c r="FEN46"/>
      <c r="FEO46"/>
      <c r="FEP46"/>
      <c r="FEQ46"/>
      <c r="FER46"/>
      <c r="FES46"/>
      <c r="FET46"/>
      <c r="FEU46"/>
      <c r="FEV46"/>
      <c r="FEW46"/>
      <c r="FEX46"/>
      <c r="FEY46"/>
      <c r="FEZ46"/>
      <c r="FFA46"/>
      <c r="FFB46"/>
      <c r="FFC46"/>
      <c r="FFD46"/>
      <c r="FFE46"/>
      <c r="FFF46"/>
      <c r="FFG46"/>
      <c r="FFH46"/>
      <c r="FFI46"/>
      <c r="FFJ46"/>
      <c r="FFK46"/>
      <c r="FFL46"/>
      <c r="FFM46"/>
      <c r="FFN46"/>
      <c r="FFO46"/>
      <c r="FFP46"/>
      <c r="FFQ46"/>
      <c r="FFR46"/>
      <c r="FFS46"/>
      <c r="FFT46"/>
      <c r="FFU46"/>
      <c r="FFV46"/>
      <c r="FFW46"/>
      <c r="FFX46"/>
      <c r="FFY46"/>
      <c r="FFZ46"/>
      <c r="FGA46"/>
      <c r="FGB46"/>
      <c r="FGC46"/>
      <c r="FGD46"/>
      <c r="FGE46"/>
      <c r="FGF46"/>
      <c r="FGG46"/>
      <c r="FGH46"/>
      <c r="FGI46"/>
      <c r="FGJ46"/>
      <c r="FGK46"/>
      <c r="FGL46"/>
      <c r="FGM46"/>
      <c r="FGN46"/>
      <c r="FGO46"/>
      <c r="FGP46"/>
      <c r="FGQ46"/>
      <c r="FGR46"/>
      <c r="FGS46"/>
      <c r="FGT46"/>
      <c r="FGU46"/>
      <c r="FGV46"/>
      <c r="FGW46"/>
      <c r="FGX46"/>
      <c r="FGY46"/>
      <c r="FGZ46"/>
      <c r="FHA46"/>
      <c r="FHB46"/>
      <c r="FHC46"/>
      <c r="FHD46"/>
      <c r="FHE46"/>
      <c r="FHF46"/>
      <c r="FHG46"/>
      <c r="FHH46"/>
      <c r="FHI46"/>
      <c r="FHJ46"/>
      <c r="FHK46"/>
      <c r="FHL46"/>
      <c r="FHM46"/>
      <c r="FHN46"/>
      <c r="FHO46"/>
      <c r="FHP46"/>
      <c r="FHQ46"/>
      <c r="FHR46"/>
      <c r="FHS46"/>
      <c r="FHT46"/>
      <c r="FHU46"/>
      <c r="FHV46"/>
      <c r="FHW46"/>
      <c r="FHX46"/>
      <c r="FHY46"/>
      <c r="FHZ46"/>
      <c r="FIA46"/>
      <c r="FIB46"/>
      <c r="FIC46"/>
      <c r="FID46"/>
      <c r="FIE46"/>
      <c r="FIF46"/>
      <c r="FIG46"/>
      <c r="FIH46"/>
      <c r="FII46"/>
      <c r="FIJ46"/>
      <c r="FIK46"/>
      <c r="FIL46"/>
      <c r="FIM46"/>
      <c r="FIN46"/>
      <c r="FIO46"/>
      <c r="FIP46"/>
      <c r="FIQ46"/>
      <c r="FIR46"/>
      <c r="FIS46"/>
      <c r="FIT46"/>
      <c r="FIU46"/>
      <c r="FIV46"/>
      <c r="FIW46"/>
      <c r="FIX46"/>
      <c r="FIY46"/>
      <c r="FIZ46"/>
      <c r="FJA46"/>
      <c r="FJB46"/>
      <c r="FJC46"/>
      <c r="FJD46"/>
      <c r="FJE46"/>
      <c r="FJF46"/>
      <c r="FJG46"/>
      <c r="FJH46"/>
      <c r="FJI46"/>
      <c r="FJJ46"/>
      <c r="FJK46"/>
      <c r="FJL46"/>
      <c r="FJM46"/>
      <c r="FJN46"/>
      <c r="FJO46"/>
      <c r="FJP46"/>
      <c r="FJQ46"/>
      <c r="FJR46"/>
      <c r="FJS46"/>
      <c r="FJT46"/>
      <c r="FJU46"/>
      <c r="FJV46"/>
      <c r="FJW46"/>
      <c r="FJX46"/>
      <c r="FJY46"/>
      <c r="FJZ46"/>
      <c r="FKA46"/>
      <c r="FKB46"/>
      <c r="FKC46"/>
      <c r="FKD46"/>
      <c r="FKE46"/>
      <c r="FKF46"/>
      <c r="FKG46"/>
      <c r="FKH46"/>
      <c r="FKI46"/>
      <c r="FKJ46"/>
      <c r="FKK46"/>
      <c r="FKL46"/>
      <c r="FKM46"/>
      <c r="FKN46"/>
      <c r="FKO46"/>
      <c r="FKP46"/>
      <c r="FKQ46"/>
      <c r="FKR46"/>
      <c r="FKS46"/>
      <c r="FKT46"/>
      <c r="FKU46"/>
      <c r="FKV46"/>
      <c r="FKW46"/>
      <c r="FKX46"/>
      <c r="FKY46"/>
      <c r="FKZ46"/>
      <c r="FLA46"/>
      <c r="FLB46"/>
      <c r="FLC46"/>
      <c r="FLD46"/>
      <c r="FLE46"/>
      <c r="FLF46"/>
      <c r="FLG46"/>
      <c r="FLH46"/>
      <c r="FLI46"/>
      <c r="FLJ46"/>
      <c r="FLK46"/>
      <c r="FLL46"/>
      <c r="FLM46"/>
      <c r="FLN46"/>
      <c r="FLO46"/>
      <c r="FLP46"/>
      <c r="FLQ46"/>
      <c r="FLR46"/>
      <c r="FLS46"/>
      <c r="FLT46"/>
      <c r="FLU46"/>
      <c r="FLV46"/>
      <c r="FLW46"/>
      <c r="FLX46"/>
      <c r="FLY46"/>
      <c r="FLZ46"/>
      <c r="FMA46"/>
      <c r="FMB46"/>
      <c r="FMC46"/>
      <c r="FMD46"/>
      <c r="FME46"/>
      <c r="FMF46"/>
      <c r="FMG46"/>
      <c r="FMH46"/>
      <c r="FMI46"/>
      <c r="FMJ46"/>
      <c r="FMK46"/>
      <c r="FML46"/>
      <c r="FMM46"/>
      <c r="FMN46"/>
      <c r="FMO46"/>
      <c r="FMP46"/>
      <c r="FMQ46"/>
      <c r="FMR46"/>
      <c r="FMS46"/>
      <c r="FMT46"/>
      <c r="FMU46"/>
      <c r="FMV46"/>
      <c r="FMW46"/>
      <c r="FMX46"/>
      <c r="FMY46"/>
      <c r="FMZ46"/>
      <c r="FNA46"/>
      <c r="FNB46"/>
      <c r="FNC46"/>
      <c r="FND46"/>
      <c r="FNE46"/>
      <c r="FNF46"/>
      <c r="FNG46"/>
      <c r="FNH46"/>
      <c r="FNI46"/>
      <c r="FNJ46"/>
      <c r="FNK46"/>
      <c r="FNL46"/>
      <c r="FNM46"/>
      <c r="FNN46"/>
      <c r="FNO46"/>
      <c r="FNP46"/>
      <c r="FNQ46"/>
      <c r="FNR46"/>
      <c r="FNS46"/>
      <c r="FNT46"/>
      <c r="FNU46"/>
      <c r="FNV46"/>
      <c r="FNW46"/>
      <c r="FNX46"/>
      <c r="FNY46"/>
      <c r="FNZ46"/>
      <c r="FOA46"/>
      <c r="FOB46"/>
      <c r="FOC46"/>
      <c r="FOD46"/>
      <c r="FOE46"/>
      <c r="FOF46"/>
      <c r="FOG46"/>
      <c r="FOH46"/>
      <c r="FOI46"/>
      <c r="FOJ46"/>
      <c r="FOK46"/>
      <c r="FOL46"/>
      <c r="FOM46"/>
      <c r="FON46"/>
      <c r="FOO46"/>
      <c r="FOP46"/>
      <c r="FOQ46"/>
      <c r="FOR46"/>
      <c r="FOS46"/>
      <c r="FOT46"/>
      <c r="FOU46"/>
      <c r="FOV46"/>
      <c r="FOW46"/>
      <c r="FOX46"/>
      <c r="FOY46"/>
      <c r="FOZ46"/>
      <c r="FPA46"/>
      <c r="FPB46"/>
      <c r="FPC46"/>
      <c r="FPD46"/>
      <c r="FPE46"/>
      <c r="FPF46"/>
      <c r="FPG46"/>
      <c r="FPH46"/>
      <c r="FPI46"/>
      <c r="FPJ46"/>
      <c r="FPK46"/>
      <c r="FPL46"/>
      <c r="FPM46"/>
      <c r="FPN46"/>
      <c r="FPO46"/>
      <c r="FPP46"/>
      <c r="FPQ46"/>
      <c r="FPR46"/>
      <c r="FPS46"/>
      <c r="FPT46"/>
      <c r="FPU46"/>
      <c r="FPV46"/>
      <c r="FPW46"/>
      <c r="FPX46"/>
      <c r="FPY46"/>
      <c r="FPZ46"/>
      <c r="FQA46"/>
      <c r="FQB46"/>
      <c r="FQC46"/>
      <c r="FQD46"/>
      <c r="FQE46"/>
      <c r="FQF46"/>
      <c r="FQG46"/>
      <c r="FQH46"/>
      <c r="FQI46"/>
      <c r="FQJ46"/>
      <c r="FQK46"/>
      <c r="FQL46"/>
      <c r="FQM46"/>
      <c r="FQN46"/>
      <c r="FQO46"/>
      <c r="FQP46"/>
      <c r="FQQ46"/>
      <c r="FQR46"/>
      <c r="FQS46"/>
      <c r="FQT46"/>
      <c r="FQU46"/>
      <c r="FQV46"/>
      <c r="FQW46"/>
      <c r="FQX46"/>
      <c r="FQY46"/>
      <c r="FQZ46"/>
      <c r="FRA46"/>
      <c r="FRB46"/>
      <c r="FRC46"/>
      <c r="FRD46"/>
      <c r="FRE46"/>
      <c r="FRF46"/>
      <c r="FRG46"/>
      <c r="FRH46"/>
      <c r="FRI46"/>
      <c r="FRJ46"/>
      <c r="FRK46"/>
      <c r="FRL46"/>
      <c r="FRM46"/>
      <c r="FRN46"/>
      <c r="FRO46"/>
      <c r="FRP46"/>
      <c r="FRQ46"/>
      <c r="FRR46"/>
      <c r="FRS46"/>
      <c r="FRT46"/>
      <c r="FRU46"/>
      <c r="FRV46"/>
      <c r="FRW46"/>
      <c r="FRX46"/>
      <c r="FRY46"/>
      <c r="FRZ46"/>
      <c r="FSA46"/>
      <c r="FSB46"/>
      <c r="FSC46"/>
      <c r="FSD46"/>
      <c r="FSE46"/>
      <c r="FSF46"/>
      <c r="FSG46"/>
      <c r="FSH46"/>
      <c r="FSI46"/>
      <c r="FSJ46"/>
      <c r="FSK46"/>
      <c r="FSL46"/>
      <c r="FSM46"/>
      <c r="FSN46"/>
      <c r="FSO46"/>
      <c r="FSP46"/>
      <c r="FSQ46"/>
      <c r="FSR46"/>
      <c r="FSS46"/>
      <c r="FST46"/>
      <c r="FSU46"/>
      <c r="FSV46"/>
      <c r="FSW46"/>
      <c r="FSX46"/>
      <c r="FSY46"/>
      <c r="FSZ46"/>
      <c r="FTA46"/>
      <c r="FTB46"/>
      <c r="FTC46"/>
      <c r="FTD46"/>
      <c r="FTE46"/>
      <c r="FTF46"/>
      <c r="FTG46"/>
      <c r="FTH46"/>
      <c r="FTI46"/>
      <c r="FTJ46"/>
      <c r="FTK46"/>
      <c r="FTL46"/>
      <c r="FTM46"/>
      <c r="FTN46"/>
      <c r="FTO46"/>
      <c r="FTP46"/>
      <c r="FTQ46"/>
      <c r="FTR46"/>
      <c r="FTS46"/>
      <c r="FTT46"/>
      <c r="FTU46"/>
      <c r="FTV46"/>
      <c r="FTW46"/>
      <c r="FTX46"/>
      <c r="FTY46"/>
      <c r="FTZ46"/>
      <c r="FUA46"/>
      <c r="FUB46"/>
      <c r="FUC46"/>
      <c r="FUD46"/>
      <c r="FUE46"/>
      <c r="FUF46"/>
      <c r="FUG46"/>
      <c r="FUH46"/>
      <c r="FUI46"/>
      <c r="FUJ46"/>
      <c r="FUK46"/>
      <c r="FUL46"/>
      <c r="FUM46"/>
      <c r="FUN46"/>
      <c r="FUO46"/>
      <c r="FUP46"/>
      <c r="FUQ46"/>
      <c r="FUR46"/>
      <c r="FUS46"/>
      <c r="FUT46"/>
      <c r="FUU46"/>
      <c r="FUV46"/>
      <c r="FUW46"/>
      <c r="FUX46"/>
      <c r="FUY46"/>
      <c r="FUZ46"/>
      <c r="FVA46"/>
      <c r="FVB46"/>
      <c r="FVC46"/>
      <c r="FVD46"/>
      <c r="FVE46"/>
      <c r="FVF46"/>
      <c r="FVG46"/>
      <c r="FVH46"/>
      <c r="FVI46"/>
      <c r="FVJ46"/>
      <c r="FVK46"/>
      <c r="FVL46"/>
      <c r="FVM46"/>
      <c r="FVN46"/>
      <c r="FVO46"/>
      <c r="FVP46"/>
      <c r="FVQ46"/>
      <c r="FVR46"/>
      <c r="FVS46"/>
      <c r="FVT46"/>
      <c r="FVU46"/>
      <c r="FVV46"/>
      <c r="FVW46"/>
      <c r="FVX46"/>
      <c r="FVY46"/>
      <c r="FVZ46"/>
      <c r="FWA46"/>
      <c r="FWB46"/>
      <c r="FWC46"/>
      <c r="FWD46"/>
      <c r="FWE46"/>
      <c r="FWF46"/>
      <c r="FWG46"/>
      <c r="FWH46"/>
      <c r="FWI46"/>
      <c r="FWJ46"/>
      <c r="FWK46"/>
      <c r="FWL46"/>
      <c r="FWM46"/>
      <c r="FWN46"/>
      <c r="FWO46"/>
      <c r="FWP46"/>
      <c r="FWQ46"/>
      <c r="FWR46"/>
      <c r="FWS46"/>
      <c r="FWT46"/>
      <c r="FWU46"/>
      <c r="FWV46"/>
      <c r="FWW46"/>
      <c r="FWX46"/>
      <c r="FWY46"/>
      <c r="FWZ46"/>
      <c r="FXA46"/>
      <c r="FXB46"/>
      <c r="FXC46"/>
      <c r="FXD46"/>
      <c r="FXE46"/>
      <c r="FXF46"/>
      <c r="FXG46"/>
      <c r="FXH46"/>
      <c r="FXI46"/>
      <c r="FXJ46"/>
      <c r="FXK46"/>
      <c r="FXL46"/>
      <c r="FXM46"/>
      <c r="FXN46"/>
      <c r="FXO46"/>
      <c r="FXP46"/>
      <c r="FXQ46"/>
      <c r="FXR46"/>
      <c r="FXS46"/>
      <c r="FXT46"/>
      <c r="FXU46"/>
      <c r="FXV46"/>
      <c r="FXW46"/>
      <c r="FXX46"/>
      <c r="FXY46"/>
      <c r="FXZ46"/>
      <c r="FYA46"/>
      <c r="FYB46"/>
      <c r="FYC46"/>
      <c r="FYD46"/>
      <c r="FYE46"/>
      <c r="FYF46"/>
      <c r="FYG46"/>
      <c r="FYH46"/>
      <c r="FYI46"/>
      <c r="FYJ46"/>
      <c r="FYK46"/>
      <c r="FYL46"/>
      <c r="FYM46"/>
      <c r="FYN46"/>
      <c r="FYO46"/>
      <c r="FYP46"/>
      <c r="FYQ46"/>
      <c r="FYR46"/>
      <c r="FYS46"/>
      <c r="FYT46"/>
      <c r="FYU46"/>
      <c r="FYV46"/>
      <c r="FYW46"/>
      <c r="FYX46"/>
      <c r="FYY46"/>
      <c r="FYZ46"/>
      <c r="FZA46"/>
      <c r="FZB46"/>
      <c r="FZC46"/>
      <c r="FZD46"/>
      <c r="FZE46"/>
      <c r="FZF46"/>
      <c r="FZG46"/>
      <c r="FZH46"/>
      <c r="FZI46"/>
      <c r="FZJ46"/>
      <c r="FZK46"/>
      <c r="FZL46"/>
      <c r="FZM46"/>
      <c r="FZN46"/>
      <c r="FZO46"/>
      <c r="FZP46"/>
      <c r="FZQ46"/>
      <c r="FZR46"/>
      <c r="FZS46"/>
      <c r="FZT46"/>
      <c r="FZU46"/>
      <c r="FZV46"/>
      <c r="FZW46"/>
      <c r="FZX46"/>
      <c r="FZY46"/>
      <c r="FZZ46"/>
      <c r="GAA46"/>
      <c r="GAB46"/>
      <c r="GAC46"/>
      <c r="GAD46"/>
      <c r="GAE46"/>
      <c r="GAF46"/>
      <c r="GAG46"/>
      <c r="GAH46"/>
      <c r="GAI46"/>
      <c r="GAJ46"/>
      <c r="GAK46"/>
      <c r="GAL46"/>
      <c r="GAM46"/>
      <c r="GAN46"/>
      <c r="GAO46"/>
      <c r="GAP46"/>
      <c r="GAQ46"/>
      <c r="GAR46"/>
      <c r="GAS46"/>
      <c r="GAT46"/>
      <c r="GAU46"/>
      <c r="GAV46"/>
      <c r="GAW46"/>
      <c r="GAX46"/>
      <c r="GAY46"/>
      <c r="GAZ46"/>
      <c r="GBA46"/>
      <c r="GBB46"/>
      <c r="GBC46"/>
      <c r="GBD46"/>
      <c r="GBE46"/>
      <c r="GBF46"/>
      <c r="GBG46"/>
      <c r="GBH46"/>
      <c r="GBI46"/>
      <c r="GBJ46"/>
      <c r="GBK46"/>
      <c r="GBL46"/>
      <c r="GBM46"/>
      <c r="GBN46"/>
      <c r="GBO46"/>
      <c r="GBP46"/>
      <c r="GBQ46"/>
      <c r="GBR46"/>
      <c r="GBS46"/>
      <c r="GBT46"/>
      <c r="GBU46"/>
      <c r="GBV46"/>
      <c r="GBW46"/>
      <c r="GBX46"/>
      <c r="GBY46"/>
      <c r="GBZ46"/>
      <c r="GCA46"/>
      <c r="GCB46"/>
      <c r="GCC46"/>
      <c r="GCD46"/>
      <c r="GCE46"/>
      <c r="GCF46"/>
      <c r="GCG46"/>
      <c r="GCH46"/>
      <c r="GCI46"/>
      <c r="GCJ46"/>
      <c r="GCK46"/>
      <c r="GCL46"/>
      <c r="GCM46"/>
      <c r="GCN46"/>
      <c r="GCO46"/>
      <c r="GCP46"/>
      <c r="GCQ46"/>
      <c r="GCR46"/>
      <c r="GCS46"/>
      <c r="GCT46"/>
      <c r="GCU46"/>
      <c r="GCV46"/>
      <c r="GCW46"/>
      <c r="GCX46"/>
      <c r="GCY46"/>
      <c r="GCZ46"/>
      <c r="GDA46"/>
      <c r="GDB46"/>
      <c r="GDC46"/>
      <c r="GDD46"/>
      <c r="GDE46"/>
      <c r="GDF46"/>
      <c r="GDG46"/>
      <c r="GDH46"/>
      <c r="GDI46"/>
      <c r="GDJ46"/>
      <c r="GDK46"/>
      <c r="GDL46"/>
      <c r="GDM46"/>
      <c r="GDN46"/>
      <c r="GDO46"/>
      <c r="GDP46"/>
      <c r="GDQ46"/>
      <c r="GDR46"/>
      <c r="GDS46"/>
      <c r="GDT46"/>
      <c r="GDU46"/>
      <c r="GDV46"/>
      <c r="GDW46"/>
      <c r="GDX46"/>
      <c r="GDY46"/>
      <c r="GDZ46"/>
      <c r="GEA46"/>
      <c r="GEB46"/>
      <c r="GEC46"/>
      <c r="GED46"/>
      <c r="GEE46"/>
      <c r="GEF46"/>
      <c r="GEG46"/>
      <c r="GEH46"/>
      <c r="GEI46"/>
      <c r="GEJ46"/>
      <c r="GEK46"/>
      <c r="GEL46"/>
      <c r="GEM46"/>
      <c r="GEN46"/>
      <c r="GEO46"/>
      <c r="GEP46"/>
      <c r="GEQ46"/>
      <c r="GER46"/>
      <c r="GES46"/>
      <c r="GET46"/>
      <c r="GEU46"/>
      <c r="GEV46"/>
      <c r="GEW46"/>
      <c r="GEX46"/>
      <c r="GEY46"/>
      <c r="GEZ46"/>
      <c r="GFA46"/>
      <c r="GFB46"/>
      <c r="GFC46"/>
      <c r="GFD46"/>
      <c r="GFE46"/>
      <c r="GFF46"/>
      <c r="GFG46"/>
      <c r="GFH46"/>
      <c r="GFI46"/>
      <c r="GFJ46"/>
      <c r="GFK46"/>
      <c r="GFL46"/>
      <c r="GFM46"/>
      <c r="GFN46"/>
      <c r="GFO46"/>
      <c r="GFP46"/>
      <c r="GFQ46"/>
      <c r="GFR46"/>
      <c r="GFS46"/>
      <c r="GFT46"/>
      <c r="GFU46"/>
      <c r="GFV46"/>
      <c r="GFW46"/>
      <c r="GFX46"/>
      <c r="GFY46"/>
      <c r="GFZ46"/>
      <c r="GGA46"/>
      <c r="GGB46"/>
      <c r="GGC46"/>
      <c r="GGD46"/>
      <c r="GGE46"/>
      <c r="GGF46"/>
      <c r="GGG46"/>
      <c r="GGH46"/>
      <c r="GGI46"/>
      <c r="GGJ46"/>
      <c r="GGK46"/>
      <c r="GGL46"/>
      <c r="GGM46"/>
      <c r="GGN46"/>
      <c r="GGO46"/>
      <c r="GGP46"/>
      <c r="GGQ46"/>
      <c r="GGR46"/>
      <c r="GGS46"/>
      <c r="GGT46"/>
      <c r="GGU46"/>
      <c r="GGV46"/>
      <c r="GGW46"/>
      <c r="GGX46"/>
      <c r="GGY46"/>
      <c r="GGZ46"/>
      <c r="GHA46"/>
      <c r="GHB46"/>
      <c r="GHC46"/>
      <c r="GHD46"/>
      <c r="GHE46"/>
      <c r="GHF46"/>
      <c r="GHG46"/>
      <c r="GHH46"/>
      <c r="GHI46"/>
      <c r="GHJ46"/>
      <c r="GHK46"/>
      <c r="GHL46"/>
      <c r="GHM46"/>
      <c r="GHN46"/>
      <c r="GHO46"/>
      <c r="GHP46"/>
      <c r="GHQ46"/>
      <c r="GHR46"/>
      <c r="GHS46"/>
      <c r="GHT46"/>
      <c r="GHU46"/>
      <c r="GHV46"/>
      <c r="GHW46"/>
      <c r="GHX46"/>
      <c r="GHY46"/>
      <c r="GHZ46"/>
      <c r="GIA46"/>
      <c r="GIB46"/>
      <c r="GIC46"/>
      <c r="GID46"/>
      <c r="GIE46"/>
      <c r="GIF46"/>
      <c r="GIG46"/>
      <c r="GIH46"/>
      <c r="GII46"/>
      <c r="GIJ46"/>
      <c r="GIK46"/>
      <c r="GIL46"/>
      <c r="GIM46"/>
      <c r="GIN46"/>
      <c r="GIO46"/>
      <c r="GIP46"/>
      <c r="GIQ46"/>
      <c r="GIR46"/>
      <c r="GIS46"/>
      <c r="GIT46"/>
      <c r="GIU46"/>
      <c r="GIV46"/>
      <c r="GIW46"/>
      <c r="GIX46"/>
      <c r="GIY46"/>
      <c r="GIZ46"/>
      <c r="GJA46"/>
      <c r="GJB46"/>
      <c r="GJC46"/>
      <c r="GJD46"/>
      <c r="GJE46"/>
      <c r="GJF46"/>
      <c r="GJG46"/>
      <c r="GJH46"/>
      <c r="GJI46"/>
      <c r="GJJ46"/>
      <c r="GJK46"/>
      <c r="GJL46"/>
      <c r="GJM46"/>
      <c r="GJN46"/>
      <c r="GJO46"/>
      <c r="GJP46"/>
      <c r="GJQ46"/>
      <c r="GJR46"/>
      <c r="GJS46"/>
      <c r="GJT46"/>
      <c r="GJU46"/>
      <c r="GJV46"/>
      <c r="GJW46"/>
      <c r="GJX46"/>
      <c r="GJY46"/>
      <c r="GJZ46"/>
      <c r="GKA46"/>
      <c r="GKB46"/>
      <c r="GKC46"/>
      <c r="GKD46"/>
      <c r="GKE46"/>
      <c r="GKF46"/>
      <c r="GKG46"/>
      <c r="GKH46"/>
      <c r="GKI46"/>
      <c r="GKJ46"/>
      <c r="GKK46"/>
      <c r="GKL46"/>
      <c r="GKM46"/>
      <c r="GKN46"/>
      <c r="GKO46"/>
      <c r="GKP46"/>
      <c r="GKQ46"/>
      <c r="GKR46"/>
      <c r="GKS46"/>
      <c r="GKT46"/>
      <c r="GKU46"/>
      <c r="GKV46"/>
      <c r="GKW46"/>
      <c r="GKX46"/>
      <c r="GKY46"/>
      <c r="GKZ46"/>
      <c r="GLA46"/>
      <c r="GLB46"/>
      <c r="GLC46"/>
      <c r="GLD46"/>
      <c r="GLE46"/>
      <c r="GLF46"/>
      <c r="GLG46"/>
      <c r="GLH46"/>
      <c r="GLI46"/>
      <c r="GLJ46"/>
      <c r="GLK46"/>
      <c r="GLL46"/>
      <c r="GLM46"/>
      <c r="GLN46"/>
      <c r="GLO46"/>
      <c r="GLP46"/>
      <c r="GLQ46"/>
      <c r="GLR46"/>
      <c r="GLS46"/>
      <c r="GLT46"/>
      <c r="GLU46"/>
      <c r="GLV46"/>
      <c r="GLW46"/>
      <c r="GLX46"/>
      <c r="GLY46"/>
      <c r="GLZ46"/>
      <c r="GMA46"/>
      <c r="GMB46"/>
      <c r="GMC46"/>
      <c r="GMD46"/>
      <c r="GME46"/>
      <c r="GMF46"/>
      <c r="GMG46"/>
      <c r="GMH46"/>
      <c r="GMI46"/>
      <c r="GMJ46"/>
      <c r="GMK46"/>
      <c r="GML46"/>
      <c r="GMM46"/>
      <c r="GMN46"/>
      <c r="GMO46"/>
      <c r="GMP46"/>
      <c r="GMQ46"/>
      <c r="GMR46"/>
      <c r="GMS46"/>
      <c r="GMT46"/>
      <c r="GMU46"/>
      <c r="GMV46"/>
      <c r="GMW46"/>
      <c r="GMX46"/>
      <c r="GMY46"/>
      <c r="GMZ46"/>
      <c r="GNA46"/>
      <c r="GNB46"/>
      <c r="GNC46"/>
      <c r="GND46"/>
      <c r="GNE46"/>
      <c r="GNF46"/>
      <c r="GNG46"/>
      <c r="GNH46"/>
      <c r="GNI46"/>
      <c r="GNJ46"/>
      <c r="GNK46"/>
      <c r="GNL46"/>
      <c r="GNM46"/>
      <c r="GNN46"/>
      <c r="GNO46"/>
      <c r="GNP46"/>
      <c r="GNQ46"/>
      <c r="GNR46"/>
      <c r="GNS46"/>
      <c r="GNT46"/>
      <c r="GNU46"/>
      <c r="GNV46"/>
      <c r="GNW46"/>
      <c r="GNX46"/>
      <c r="GNY46"/>
      <c r="GNZ46"/>
      <c r="GOA46"/>
      <c r="GOB46"/>
      <c r="GOC46"/>
      <c r="GOD46"/>
      <c r="GOE46"/>
      <c r="GOF46"/>
      <c r="GOG46"/>
      <c r="GOH46"/>
      <c r="GOI46"/>
      <c r="GOJ46"/>
      <c r="GOK46"/>
      <c r="GOL46"/>
      <c r="GOM46"/>
      <c r="GON46"/>
      <c r="GOO46"/>
      <c r="GOP46"/>
      <c r="GOQ46"/>
      <c r="GOR46"/>
      <c r="GOS46"/>
      <c r="GOT46"/>
      <c r="GOU46"/>
      <c r="GOV46"/>
      <c r="GOW46"/>
      <c r="GOX46"/>
      <c r="GOY46"/>
      <c r="GOZ46"/>
      <c r="GPA46"/>
      <c r="GPB46"/>
      <c r="GPC46"/>
      <c r="GPD46"/>
      <c r="GPE46"/>
      <c r="GPF46"/>
      <c r="GPG46"/>
      <c r="GPH46"/>
      <c r="GPI46"/>
      <c r="GPJ46"/>
      <c r="GPK46"/>
      <c r="GPL46"/>
      <c r="GPM46"/>
      <c r="GPN46"/>
      <c r="GPO46"/>
      <c r="GPP46"/>
      <c r="GPQ46"/>
      <c r="GPR46"/>
      <c r="GPS46"/>
      <c r="GPT46"/>
      <c r="GPU46"/>
      <c r="GPV46"/>
      <c r="GPW46"/>
      <c r="GPX46"/>
      <c r="GPY46"/>
      <c r="GPZ46"/>
      <c r="GQA46"/>
      <c r="GQB46"/>
      <c r="GQC46"/>
      <c r="GQD46"/>
      <c r="GQE46"/>
      <c r="GQF46"/>
      <c r="GQG46"/>
      <c r="GQH46"/>
      <c r="GQI46"/>
      <c r="GQJ46"/>
      <c r="GQK46"/>
      <c r="GQL46"/>
      <c r="GQM46"/>
      <c r="GQN46"/>
      <c r="GQO46"/>
      <c r="GQP46"/>
      <c r="GQQ46"/>
      <c r="GQR46"/>
      <c r="GQS46"/>
      <c r="GQT46"/>
      <c r="GQU46"/>
      <c r="GQV46"/>
      <c r="GQW46"/>
      <c r="GQX46"/>
      <c r="GQY46"/>
      <c r="GQZ46"/>
      <c r="GRA46"/>
      <c r="GRB46"/>
      <c r="GRC46"/>
      <c r="GRD46"/>
      <c r="GRE46"/>
      <c r="GRF46"/>
      <c r="GRG46"/>
      <c r="GRH46"/>
      <c r="GRI46"/>
      <c r="GRJ46"/>
      <c r="GRK46"/>
      <c r="GRL46"/>
      <c r="GRM46"/>
      <c r="GRN46"/>
      <c r="GRO46"/>
      <c r="GRP46"/>
      <c r="GRQ46"/>
      <c r="GRR46"/>
      <c r="GRS46"/>
      <c r="GRT46"/>
      <c r="GRU46"/>
      <c r="GRV46"/>
      <c r="GRW46"/>
      <c r="GRX46"/>
      <c r="GRY46"/>
      <c r="GRZ46"/>
      <c r="GSA46"/>
      <c r="GSB46"/>
      <c r="GSC46"/>
      <c r="GSD46"/>
      <c r="GSE46"/>
      <c r="GSF46"/>
      <c r="GSG46"/>
      <c r="GSH46"/>
      <c r="GSI46"/>
      <c r="GSJ46"/>
      <c r="GSK46"/>
      <c r="GSL46"/>
      <c r="GSM46"/>
      <c r="GSN46"/>
      <c r="GSO46"/>
      <c r="GSP46"/>
      <c r="GSQ46"/>
      <c r="GSR46"/>
      <c r="GSS46"/>
      <c r="GST46"/>
      <c r="GSU46"/>
      <c r="GSV46"/>
      <c r="GSW46"/>
      <c r="GSX46"/>
      <c r="GSY46"/>
      <c r="GSZ46"/>
      <c r="GTA46"/>
      <c r="GTB46"/>
      <c r="GTC46"/>
      <c r="GTD46"/>
      <c r="GTE46"/>
      <c r="GTF46"/>
      <c r="GTG46"/>
      <c r="GTH46"/>
      <c r="GTI46"/>
      <c r="GTJ46"/>
      <c r="GTK46"/>
      <c r="GTL46"/>
      <c r="GTM46"/>
      <c r="GTN46"/>
      <c r="GTO46"/>
      <c r="GTP46"/>
      <c r="GTQ46"/>
      <c r="GTR46"/>
      <c r="GTS46"/>
      <c r="GTT46"/>
      <c r="GTU46"/>
      <c r="GTV46"/>
      <c r="GTW46"/>
      <c r="GTX46"/>
      <c r="GTY46"/>
      <c r="GTZ46"/>
      <c r="GUA46"/>
      <c r="GUB46"/>
      <c r="GUC46"/>
      <c r="GUD46"/>
      <c r="GUE46"/>
      <c r="GUF46"/>
      <c r="GUG46"/>
      <c r="GUH46"/>
      <c r="GUI46"/>
      <c r="GUJ46"/>
      <c r="GUK46"/>
      <c r="GUL46"/>
      <c r="GUM46"/>
      <c r="GUN46"/>
      <c r="GUO46"/>
      <c r="GUP46"/>
      <c r="GUQ46"/>
      <c r="GUR46"/>
      <c r="GUS46"/>
      <c r="GUT46"/>
      <c r="GUU46"/>
      <c r="GUV46"/>
      <c r="GUW46"/>
      <c r="GUX46"/>
      <c r="GUY46"/>
      <c r="GUZ46"/>
      <c r="GVA46"/>
      <c r="GVB46"/>
      <c r="GVC46"/>
      <c r="GVD46"/>
      <c r="GVE46"/>
      <c r="GVF46"/>
      <c r="GVG46"/>
      <c r="GVH46"/>
      <c r="GVI46"/>
      <c r="GVJ46"/>
      <c r="GVK46"/>
      <c r="GVL46"/>
      <c r="GVM46"/>
      <c r="GVN46"/>
      <c r="GVO46"/>
      <c r="GVP46"/>
      <c r="GVQ46"/>
      <c r="GVR46"/>
      <c r="GVS46"/>
      <c r="GVT46"/>
      <c r="GVU46"/>
      <c r="GVV46"/>
      <c r="GVW46"/>
      <c r="GVX46"/>
      <c r="GVY46"/>
      <c r="GVZ46"/>
      <c r="GWA46"/>
      <c r="GWB46"/>
      <c r="GWC46"/>
      <c r="GWD46"/>
      <c r="GWE46"/>
      <c r="GWF46"/>
      <c r="GWG46"/>
      <c r="GWH46"/>
      <c r="GWI46"/>
      <c r="GWJ46"/>
      <c r="GWK46"/>
      <c r="GWL46"/>
      <c r="GWM46"/>
      <c r="GWN46"/>
      <c r="GWO46"/>
      <c r="GWP46"/>
      <c r="GWQ46"/>
      <c r="GWR46"/>
      <c r="GWS46"/>
      <c r="GWT46"/>
      <c r="GWU46"/>
      <c r="GWV46"/>
      <c r="GWW46"/>
      <c r="GWX46"/>
      <c r="GWY46"/>
      <c r="GWZ46"/>
      <c r="GXA46"/>
      <c r="GXB46"/>
      <c r="GXC46"/>
      <c r="GXD46"/>
      <c r="GXE46"/>
      <c r="GXF46"/>
      <c r="GXG46"/>
      <c r="GXH46"/>
      <c r="GXI46"/>
      <c r="GXJ46"/>
      <c r="GXK46"/>
      <c r="GXL46"/>
      <c r="GXM46"/>
      <c r="GXN46"/>
      <c r="GXO46"/>
      <c r="GXP46"/>
      <c r="GXQ46"/>
      <c r="GXR46"/>
      <c r="GXS46"/>
      <c r="GXT46"/>
      <c r="GXU46"/>
      <c r="GXV46"/>
      <c r="GXW46"/>
      <c r="GXX46"/>
      <c r="GXY46"/>
      <c r="GXZ46"/>
      <c r="GYA46"/>
      <c r="GYB46"/>
      <c r="GYC46"/>
      <c r="GYD46"/>
      <c r="GYE46"/>
      <c r="GYF46"/>
      <c r="GYG46"/>
      <c r="GYH46"/>
      <c r="GYI46"/>
      <c r="GYJ46"/>
      <c r="GYK46"/>
      <c r="GYL46"/>
      <c r="GYM46"/>
      <c r="GYN46"/>
      <c r="GYO46"/>
      <c r="GYP46"/>
      <c r="GYQ46"/>
      <c r="GYR46"/>
      <c r="GYS46"/>
      <c r="GYT46"/>
      <c r="GYU46"/>
      <c r="GYV46"/>
      <c r="GYW46"/>
      <c r="GYX46"/>
      <c r="GYY46"/>
      <c r="GYZ46"/>
      <c r="GZA46"/>
      <c r="GZB46"/>
      <c r="GZC46"/>
      <c r="GZD46"/>
      <c r="GZE46"/>
      <c r="GZF46"/>
      <c r="GZG46"/>
      <c r="GZH46"/>
      <c r="GZI46"/>
      <c r="GZJ46"/>
      <c r="GZK46"/>
      <c r="GZL46"/>
      <c r="GZM46"/>
      <c r="GZN46"/>
      <c r="GZO46"/>
      <c r="GZP46"/>
      <c r="GZQ46"/>
      <c r="GZR46"/>
      <c r="GZS46"/>
      <c r="GZT46"/>
      <c r="GZU46"/>
      <c r="GZV46"/>
      <c r="GZW46"/>
      <c r="GZX46"/>
      <c r="GZY46"/>
      <c r="GZZ46"/>
      <c r="HAA46"/>
      <c r="HAB46"/>
      <c r="HAC46"/>
      <c r="HAD46"/>
      <c r="HAE46"/>
      <c r="HAF46"/>
      <c r="HAG46"/>
      <c r="HAH46"/>
      <c r="HAI46"/>
      <c r="HAJ46"/>
      <c r="HAK46"/>
      <c r="HAL46"/>
      <c r="HAM46"/>
      <c r="HAN46"/>
      <c r="HAO46"/>
      <c r="HAP46"/>
      <c r="HAQ46"/>
      <c r="HAR46"/>
      <c r="HAS46"/>
      <c r="HAT46"/>
      <c r="HAU46"/>
      <c r="HAV46"/>
      <c r="HAW46"/>
      <c r="HAX46"/>
      <c r="HAY46"/>
      <c r="HAZ46"/>
      <c r="HBA46"/>
      <c r="HBB46"/>
      <c r="HBC46"/>
      <c r="HBD46"/>
      <c r="HBE46"/>
      <c r="HBF46"/>
      <c r="HBG46"/>
      <c r="HBH46"/>
      <c r="HBI46"/>
      <c r="HBJ46"/>
      <c r="HBK46"/>
      <c r="HBL46"/>
      <c r="HBM46"/>
      <c r="HBN46"/>
      <c r="HBO46"/>
      <c r="HBP46"/>
      <c r="HBQ46"/>
      <c r="HBR46"/>
      <c r="HBS46"/>
      <c r="HBT46"/>
      <c r="HBU46"/>
      <c r="HBV46"/>
      <c r="HBW46"/>
      <c r="HBX46"/>
      <c r="HBY46"/>
      <c r="HBZ46"/>
      <c r="HCA46"/>
      <c r="HCB46"/>
      <c r="HCC46"/>
      <c r="HCD46"/>
      <c r="HCE46"/>
      <c r="HCF46"/>
      <c r="HCG46"/>
      <c r="HCH46"/>
      <c r="HCI46"/>
      <c r="HCJ46"/>
      <c r="HCK46"/>
      <c r="HCL46"/>
      <c r="HCM46"/>
      <c r="HCN46"/>
      <c r="HCO46"/>
      <c r="HCP46"/>
      <c r="HCQ46"/>
      <c r="HCR46"/>
      <c r="HCS46"/>
      <c r="HCT46"/>
      <c r="HCU46"/>
      <c r="HCV46"/>
      <c r="HCW46"/>
      <c r="HCX46"/>
      <c r="HCY46"/>
      <c r="HCZ46"/>
      <c r="HDA46"/>
      <c r="HDB46"/>
      <c r="HDC46"/>
      <c r="HDD46"/>
      <c r="HDE46"/>
      <c r="HDF46"/>
      <c r="HDG46"/>
      <c r="HDH46"/>
      <c r="HDI46"/>
      <c r="HDJ46"/>
      <c r="HDK46"/>
      <c r="HDL46"/>
      <c r="HDM46"/>
      <c r="HDN46"/>
      <c r="HDO46"/>
      <c r="HDP46"/>
      <c r="HDQ46"/>
      <c r="HDR46"/>
      <c r="HDS46"/>
      <c r="HDT46"/>
      <c r="HDU46"/>
      <c r="HDV46"/>
      <c r="HDW46"/>
      <c r="HDX46"/>
      <c r="HDY46"/>
      <c r="HDZ46"/>
      <c r="HEA46"/>
      <c r="HEB46"/>
      <c r="HEC46"/>
      <c r="HED46"/>
      <c r="HEE46"/>
      <c r="HEF46"/>
      <c r="HEG46"/>
      <c r="HEH46"/>
      <c r="HEI46"/>
      <c r="HEJ46"/>
      <c r="HEK46"/>
      <c r="HEL46"/>
      <c r="HEM46"/>
      <c r="HEN46"/>
      <c r="HEO46"/>
      <c r="HEP46"/>
      <c r="HEQ46"/>
      <c r="HER46"/>
      <c r="HES46"/>
      <c r="HET46"/>
      <c r="HEU46"/>
      <c r="HEV46"/>
      <c r="HEW46"/>
      <c r="HEX46"/>
      <c r="HEY46"/>
      <c r="HEZ46"/>
      <c r="HFA46"/>
      <c r="HFB46"/>
      <c r="HFC46"/>
      <c r="HFD46"/>
      <c r="HFE46"/>
      <c r="HFF46"/>
      <c r="HFG46"/>
      <c r="HFH46"/>
      <c r="HFI46"/>
      <c r="HFJ46"/>
      <c r="HFK46"/>
      <c r="HFL46"/>
      <c r="HFM46"/>
      <c r="HFN46"/>
      <c r="HFO46"/>
      <c r="HFP46"/>
      <c r="HFQ46"/>
      <c r="HFR46"/>
      <c r="HFS46"/>
      <c r="HFT46"/>
      <c r="HFU46"/>
      <c r="HFV46"/>
      <c r="HFW46"/>
      <c r="HFX46"/>
      <c r="HFY46"/>
      <c r="HFZ46"/>
      <c r="HGA46"/>
      <c r="HGB46"/>
      <c r="HGC46"/>
      <c r="HGD46"/>
      <c r="HGE46"/>
      <c r="HGF46"/>
      <c r="HGG46"/>
      <c r="HGH46"/>
      <c r="HGI46"/>
      <c r="HGJ46"/>
      <c r="HGK46"/>
      <c r="HGL46"/>
      <c r="HGM46"/>
      <c r="HGN46"/>
      <c r="HGO46"/>
      <c r="HGP46"/>
      <c r="HGQ46"/>
      <c r="HGR46"/>
      <c r="HGS46"/>
      <c r="HGT46"/>
      <c r="HGU46"/>
      <c r="HGV46"/>
      <c r="HGW46"/>
      <c r="HGX46"/>
      <c r="HGY46"/>
      <c r="HGZ46"/>
      <c r="HHA46"/>
      <c r="HHB46"/>
      <c r="HHC46"/>
      <c r="HHD46"/>
      <c r="HHE46"/>
      <c r="HHF46"/>
      <c r="HHG46"/>
      <c r="HHH46"/>
      <c r="HHI46"/>
      <c r="HHJ46"/>
      <c r="HHK46"/>
      <c r="HHL46"/>
      <c r="HHM46"/>
      <c r="HHN46"/>
      <c r="HHO46"/>
      <c r="HHP46"/>
      <c r="HHQ46"/>
      <c r="HHR46"/>
      <c r="HHS46"/>
      <c r="HHT46"/>
      <c r="HHU46"/>
      <c r="HHV46"/>
      <c r="HHW46"/>
      <c r="HHX46"/>
      <c r="HHY46"/>
      <c r="HHZ46"/>
      <c r="HIA46"/>
      <c r="HIB46"/>
      <c r="HIC46"/>
      <c r="HID46"/>
      <c r="HIE46"/>
      <c r="HIF46"/>
      <c r="HIG46"/>
      <c r="HIH46"/>
      <c r="HII46"/>
      <c r="HIJ46"/>
      <c r="HIK46"/>
      <c r="HIL46"/>
      <c r="HIM46"/>
      <c r="HIN46"/>
      <c r="HIO46"/>
      <c r="HIP46"/>
      <c r="HIQ46"/>
      <c r="HIR46"/>
      <c r="HIS46"/>
      <c r="HIT46"/>
      <c r="HIU46"/>
      <c r="HIV46"/>
      <c r="HIW46"/>
      <c r="HIX46"/>
      <c r="HIY46"/>
      <c r="HIZ46"/>
      <c r="HJA46"/>
      <c r="HJB46"/>
      <c r="HJC46"/>
      <c r="HJD46"/>
      <c r="HJE46"/>
      <c r="HJF46"/>
      <c r="HJG46"/>
      <c r="HJH46"/>
      <c r="HJI46"/>
      <c r="HJJ46"/>
      <c r="HJK46"/>
      <c r="HJL46"/>
      <c r="HJM46"/>
      <c r="HJN46"/>
      <c r="HJO46"/>
      <c r="HJP46"/>
      <c r="HJQ46"/>
      <c r="HJR46"/>
      <c r="HJS46"/>
      <c r="HJT46"/>
    </row>
    <row r="47" spans="1:5688" x14ac:dyDescent="0.45">
      <c r="A47"/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  <c r="AMK47"/>
      <c r="AML47"/>
      <c r="AMM47"/>
      <c r="AMN47"/>
      <c r="AMO47"/>
      <c r="AMP47"/>
      <c r="AMQ47"/>
      <c r="AMR47"/>
      <c r="AMS47"/>
      <c r="AMT47"/>
      <c r="AMU47"/>
      <c r="AMV47"/>
      <c r="AMW47"/>
      <c r="AMX47"/>
      <c r="AMY47"/>
      <c r="AMZ47"/>
      <c r="ANA47"/>
      <c r="ANB47"/>
      <c r="ANC47"/>
      <c r="AND47"/>
      <c r="ANE47"/>
      <c r="ANF47"/>
      <c r="ANG47"/>
      <c r="ANH47"/>
      <c r="ANI47"/>
      <c r="ANJ47"/>
      <c r="ANK47"/>
      <c r="ANL47"/>
      <c r="ANM47"/>
      <c r="ANN47"/>
      <c r="ANO47"/>
      <c r="ANP47"/>
      <c r="ANQ47"/>
      <c r="ANR47"/>
      <c r="ANS47"/>
      <c r="ANT47"/>
      <c r="ANU47"/>
      <c r="ANV47"/>
      <c r="ANW47"/>
      <c r="ANX47"/>
      <c r="ANY47"/>
      <c r="ANZ47"/>
      <c r="AOA47"/>
      <c r="AOB47"/>
      <c r="AOC47"/>
      <c r="AOD47"/>
      <c r="AOE47"/>
      <c r="AOF47"/>
      <c r="AOG47"/>
      <c r="AOH47"/>
      <c r="AOI47"/>
      <c r="AOJ47"/>
      <c r="AOK47"/>
      <c r="AOL47"/>
      <c r="AOM47"/>
      <c r="AON47"/>
      <c r="AOO47"/>
      <c r="AOP47"/>
      <c r="AOQ47"/>
      <c r="AOR47"/>
      <c r="AOS47"/>
      <c r="AOT47"/>
      <c r="AOU47"/>
      <c r="AOV47"/>
      <c r="AOW47"/>
      <c r="AOX47"/>
      <c r="AOY47"/>
      <c r="AOZ47"/>
      <c r="APA47"/>
      <c r="APB47"/>
      <c r="APC47"/>
      <c r="APD47"/>
      <c r="APE47"/>
      <c r="APF47"/>
      <c r="APG47"/>
      <c r="APH47"/>
      <c r="API47"/>
      <c r="APJ47"/>
      <c r="APK47"/>
      <c r="APL47"/>
      <c r="APM47"/>
      <c r="APN47"/>
      <c r="APO47"/>
      <c r="APP47"/>
      <c r="APQ47"/>
      <c r="APR47"/>
      <c r="APS47"/>
      <c r="APT47"/>
      <c r="APU47"/>
      <c r="APV47"/>
      <c r="APW47"/>
      <c r="APX47"/>
      <c r="APY47"/>
      <c r="APZ47"/>
      <c r="AQA47"/>
      <c r="AQB47"/>
      <c r="AQC47"/>
      <c r="AQD47"/>
      <c r="AQE47"/>
      <c r="AQF47"/>
      <c r="AQG47"/>
      <c r="AQH47"/>
      <c r="AQI47"/>
      <c r="AQJ47"/>
      <c r="AQK47"/>
      <c r="AQL47"/>
      <c r="AQM47"/>
      <c r="AQN47"/>
      <c r="AQO47"/>
      <c r="AQP47"/>
      <c r="AQQ47"/>
      <c r="AQR47"/>
      <c r="AQS47"/>
      <c r="AQT47"/>
      <c r="AQU47"/>
      <c r="AQV47"/>
      <c r="AQW47"/>
      <c r="AQX47"/>
      <c r="AQY47"/>
      <c r="AQZ47"/>
      <c r="ARA47"/>
      <c r="ARB47"/>
      <c r="ARC47"/>
      <c r="ARD47"/>
      <c r="ARE47"/>
      <c r="ARF47"/>
      <c r="ARG47"/>
      <c r="ARH47"/>
      <c r="ARI47"/>
      <c r="ARJ47"/>
      <c r="ARK47"/>
      <c r="ARL47"/>
      <c r="ARM47"/>
      <c r="ARN47"/>
      <c r="ARO47"/>
      <c r="ARP47"/>
      <c r="ARQ47"/>
      <c r="ARR47"/>
      <c r="ARS47"/>
      <c r="ART47"/>
      <c r="ARU47"/>
      <c r="ARV47"/>
      <c r="ARW47"/>
      <c r="ARX47"/>
      <c r="ARY47"/>
      <c r="ARZ47"/>
      <c r="ASA47"/>
      <c r="ASB47"/>
      <c r="ASC47"/>
      <c r="ASD47"/>
      <c r="ASE47"/>
      <c r="ASF47"/>
      <c r="ASG47"/>
      <c r="ASH47"/>
      <c r="ASI47"/>
      <c r="ASJ47"/>
      <c r="ASK47"/>
      <c r="ASL47"/>
      <c r="ASM47"/>
      <c r="ASN47"/>
      <c r="ASO47"/>
      <c r="ASP47"/>
      <c r="ASQ47"/>
      <c r="ASR47"/>
      <c r="ASS47"/>
      <c r="AST47"/>
      <c r="ASU47"/>
      <c r="ASV47"/>
      <c r="ASW47"/>
      <c r="ASX47"/>
      <c r="ASY47"/>
      <c r="ASZ47"/>
      <c r="ATA47"/>
      <c r="ATB47"/>
      <c r="ATC47"/>
      <c r="ATD47"/>
      <c r="ATE47"/>
      <c r="ATF47"/>
      <c r="ATG47"/>
      <c r="ATH47"/>
      <c r="ATI47"/>
      <c r="ATJ47"/>
      <c r="ATK47"/>
      <c r="ATL47"/>
      <c r="ATM47"/>
      <c r="ATN47"/>
      <c r="ATO47"/>
      <c r="ATP47"/>
      <c r="ATQ47"/>
      <c r="ATR47"/>
      <c r="ATS47"/>
      <c r="ATT47"/>
      <c r="ATU47"/>
      <c r="ATV47"/>
      <c r="ATW47"/>
      <c r="ATX47"/>
      <c r="ATY47"/>
      <c r="ATZ47"/>
      <c r="AUA47"/>
      <c r="AUB47"/>
      <c r="AUC47"/>
      <c r="AUD47"/>
      <c r="AUE47"/>
      <c r="AUF47"/>
      <c r="AUG47"/>
      <c r="AUH47"/>
      <c r="AUI47"/>
      <c r="AUJ47"/>
      <c r="AUK47"/>
      <c r="AUL47"/>
      <c r="AUM47"/>
      <c r="AUN47"/>
      <c r="AUO47"/>
      <c r="AUP47"/>
      <c r="AUQ47"/>
      <c r="AUR47"/>
      <c r="AUS47"/>
      <c r="AUT47"/>
      <c r="AUU47"/>
      <c r="AUV47"/>
      <c r="AUW47"/>
      <c r="AUX47"/>
      <c r="AUY47"/>
      <c r="AUZ47"/>
      <c r="AVA47"/>
      <c r="AVB47"/>
      <c r="AVC47"/>
      <c r="AVD47"/>
      <c r="AVE47"/>
      <c r="AVF47"/>
      <c r="AVG47"/>
      <c r="AVH47"/>
      <c r="AVI47"/>
      <c r="AVJ47"/>
      <c r="AVK47"/>
      <c r="AVL47"/>
      <c r="AVM47"/>
      <c r="AVN47"/>
      <c r="AVO47"/>
      <c r="AVP47"/>
      <c r="AVQ47"/>
      <c r="AVR47"/>
      <c r="AVS47"/>
      <c r="AVT47"/>
      <c r="AVU47"/>
      <c r="AVV47"/>
      <c r="AVW47"/>
      <c r="AVX47"/>
      <c r="AVY47"/>
      <c r="AVZ47"/>
      <c r="AWA47"/>
      <c r="AWB47"/>
      <c r="AWC47"/>
      <c r="AWD47"/>
      <c r="AWE47"/>
      <c r="AWF47"/>
      <c r="AWG47"/>
      <c r="AWH47"/>
      <c r="AWI47"/>
      <c r="AWJ47"/>
      <c r="AWK47"/>
      <c r="AWL47"/>
      <c r="AWM47"/>
      <c r="AWN47"/>
      <c r="AWO47"/>
      <c r="AWP47"/>
      <c r="AWQ47"/>
      <c r="AWR47"/>
      <c r="AWS47"/>
      <c r="AWT47"/>
      <c r="AWU47"/>
      <c r="AWV47"/>
      <c r="AWW47"/>
      <c r="AWX47"/>
      <c r="AWY47"/>
      <c r="AWZ47"/>
      <c r="AXA47"/>
      <c r="AXB47"/>
      <c r="AXC47"/>
      <c r="AXD47"/>
      <c r="AXE47"/>
      <c r="AXF47"/>
      <c r="AXG47"/>
      <c r="AXH47"/>
      <c r="AXI47"/>
      <c r="AXJ47"/>
      <c r="AXK47"/>
      <c r="AXL47"/>
      <c r="AXM47"/>
      <c r="AXN47"/>
      <c r="AXO47"/>
      <c r="AXP47"/>
      <c r="AXQ47"/>
      <c r="AXR47"/>
      <c r="AXS47"/>
      <c r="AXT47"/>
      <c r="AXU47"/>
      <c r="AXV47"/>
      <c r="AXW47"/>
      <c r="AXX47"/>
      <c r="AXY47"/>
      <c r="AXZ47"/>
      <c r="AYA47"/>
      <c r="AYB47"/>
      <c r="AYC47"/>
      <c r="AYD47"/>
      <c r="AYE47"/>
      <c r="AYF47"/>
      <c r="AYG47"/>
      <c r="AYH47"/>
      <c r="AYI47"/>
      <c r="AYJ47"/>
      <c r="AYK47"/>
      <c r="AYL47"/>
      <c r="AYM47"/>
      <c r="AYN47"/>
      <c r="AYO47"/>
      <c r="AYP47"/>
      <c r="AYQ47"/>
      <c r="AYR47"/>
      <c r="AYS47"/>
      <c r="AYT47"/>
      <c r="AYU47"/>
      <c r="AYV47"/>
      <c r="AYW47"/>
      <c r="AYX47"/>
      <c r="AYY47"/>
      <c r="AYZ47"/>
      <c r="AZA47"/>
      <c r="AZB47"/>
      <c r="AZC47"/>
      <c r="AZD47"/>
      <c r="AZE47"/>
      <c r="AZF47"/>
      <c r="AZG47"/>
      <c r="AZH47"/>
      <c r="AZI47"/>
      <c r="AZJ47"/>
      <c r="AZK47"/>
      <c r="AZL47"/>
      <c r="AZM47"/>
      <c r="AZN47"/>
      <c r="AZO47"/>
      <c r="AZP47"/>
      <c r="AZQ47"/>
      <c r="AZR47"/>
      <c r="AZS47"/>
      <c r="AZT47"/>
      <c r="AZU47"/>
      <c r="AZV47"/>
      <c r="AZW47"/>
      <c r="AZX47"/>
      <c r="AZY47"/>
      <c r="AZZ47"/>
      <c r="BAA47"/>
      <c r="BAB47"/>
      <c r="BAC47"/>
      <c r="BAD47"/>
      <c r="BAE47"/>
      <c r="BAF47"/>
      <c r="BAG47"/>
      <c r="BAH47"/>
      <c r="BAI47"/>
      <c r="BAJ47"/>
      <c r="BAK47"/>
      <c r="BAL47"/>
      <c r="BAM47"/>
      <c r="BAN47"/>
      <c r="BAO47"/>
      <c r="BAP47"/>
      <c r="BAQ47"/>
      <c r="BAR47"/>
      <c r="BAS47"/>
      <c r="BAT47"/>
      <c r="BAU47"/>
      <c r="BAV47"/>
      <c r="BAW47"/>
      <c r="BAX47"/>
      <c r="BAY47"/>
      <c r="BAZ47"/>
      <c r="BBA47"/>
      <c r="BBB47"/>
      <c r="BBC47"/>
      <c r="BBD47"/>
      <c r="BBE47"/>
      <c r="BBF47"/>
      <c r="BBG47"/>
      <c r="BBH47"/>
      <c r="BBI47"/>
      <c r="BBJ47"/>
      <c r="BBK47"/>
      <c r="BBL47"/>
      <c r="BBM47"/>
      <c r="BBN47"/>
      <c r="BBO47"/>
      <c r="BBP47"/>
      <c r="BBQ47"/>
      <c r="BBR47"/>
      <c r="BBS47"/>
      <c r="BBT47"/>
      <c r="BBU47"/>
      <c r="BBV47"/>
      <c r="BBW47"/>
      <c r="BBX47"/>
      <c r="BBY47"/>
      <c r="BBZ47"/>
      <c r="BCA47"/>
      <c r="BCB47"/>
      <c r="BCC47"/>
      <c r="BCD47"/>
      <c r="BCE47"/>
      <c r="BCF47"/>
      <c r="BCG47"/>
      <c r="BCH47"/>
      <c r="BCI47"/>
      <c r="BCJ47"/>
      <c r="BCK47"/>
      <c r="BCL47"/>
      <c r="BCM47"/>
      <c r="BCN47"/>
      <c r="BCO47"/>
      <c r="BCP47"/>
      <c r="BCQ47"/>
      <c r="BCR47"/>
      <c r="BCS47"/>
      <c r="BCT47"/>
      <c r="BCU47"/>
      <c r="BCV47"/>
      <c r="BCW47"/>
      <c r="BCX47"/>
      <c r="BCY47"/>
      <c r="BCZ47"/>
      <c r="BDA47"/>
      <c r="BDB47"/>
      <c r="BDC47"/>
      <c r="BDD47"/>
      <c r="BDE47"/>
      <c r="BDF47"/>
      <c r="BDG47"/>
      <c r="BDH47"/>
      <c r="BDI47"/>
      <c r="BDJ47"/>
      <c r="BDK47"/>
      <c r="BDL47"/>
      <c r="BDM47"/>
      <c r="BDN47"/>
      <c r="BDO47"/>
      <c r="BDP47"/>
      <c r="BDQ47"/>
      <c r="BDR47"/>
      <c r="BDS47"/>
      <c r="BDT47"/>
      <c r="BDU47"/>
      <c r="BDV47"/>
      <c r="BDW47"/>
      <c r="BDX47"/>
      <c r="BDY47"/>
      <c r="BDZ47"/>
      <c r="BEA47"/>
      <c r="BEB47"/>
      <c r="BEC47"/>
      <c r="BED47"/>
      <c r="BEE47"/>
      <c r="BEF47"/>
      <c r="BEG47"/>
      <c r="BEH47"/>
      <c r="BEI47"/>
      <c r="BEJ47"/>
      <c r="BEK47"/>
      <c r="BEL47"/>
      <c r="BEM47"/>
      <c r="BEN47"/>
      <c r="BEO47"/>
      <c r="BEP47"/>
      <c r="BEQ47"/>
      <c r="BER47"/>
      <c r="BES47"/>
      <c r="BET47"/>
      <c r="BEU47"/>
      <c r="BEV47"/>
      <c r="BEW47"/>
      <c r="BEX47"/>
      <c r="BEY47"/>
      <c r="BEZ47"/>
      <c r="BFA47"/>
      <c r="BFB47"/>
      <c r="BFC47"/>
      <c r="BFD47"/>
      <c r="BFE47"/>
      <c r="BFF47"/>
      <c r="BFG47"/>
      <c r="BFH47"/>
      <c r="BFI47"/>
      <c r="BFJ47"/>
      <c r="BFK47"/>
      <c r="BFL47"/>
      <c r="BFM47"/>
      <c r="BFN47"/>
      <c r="BFO47"/>
      <c r="BFP47"/>
      <c r="BFQ47"/>
      <c r="BFR47"/>
      <c r="BFS47"/>
      <c r="BFT47"/>
      <c r="BFU47"/>
      <c r="BFV47"/>
      <c r="BFW47"/>
      <c r="BFX47"/>
      <c r="BFY47"/>
      <c r="BFZ47"/>
      <c r="BGA47"/>
      <c r="BGB47"/>
      <c r="BGC47"/>
      <c r="BGD47"/>
      <c r="BGE47"/>
      <c r="BGF47"/>
      <c r="BGG47"/>
      <c r="BGH47"/>
      <c r="BGI47"/>
      <c r="BGJ47"/>
      <c r="BGK47"/>
      <c r="BGL47"/>
      <c r="BGM47"/>
      <c r="BGN47"/>
      <c r="BGO47"/>
      <c r="BGP47"/>
      <c r="BGQ47"/>
      <c r="BGR47"/>
      <c r="BGS47"/>
      <c r="BGT47"/>
      <c r="BGU47"/>
      <c r="BGV47"/>
      <c r="BGW47"/>
      <c r="BGX47"/>
      <c r="BGY47"/>
      <c r="BGZ47"/>
      <c r="BHA47"/>
      <c r="BHB47"/>
      <c r="BHC47"/>
      <c r="BHD47"/>
      <c r="BHE47"/>
      <c r="BHF47"/>
      <c r="BHG47"/>
      <c r="BHH47"/>
      <c r="BHI47"/>
      <c r="BHJ47"/>
      <c r="BHK47"/>
      <c r="BHL47"/>
      <c r="BHM47"/>
      <c r="BHN47"/>
      <c r="BHO47"/>
      <c r="BHP47"/>
      <c r="BHQ47"/>
      <c r="BHR47"/>
      <c r="BHS47"/>
      <c r="BHT47"/>
      <c r="BHU47"/>
      <c r="BHV47"/>
      <c r="BHW47"/>
      <c r="BHX47"/>
      <c r="BHY47"/>
      <c r="BHZ47"/>
      <c r="BIA47"/>
      <c r="BIB47"/>
      <c r="BIC47"/>
      <c r="BID47"/>
      <c r="BIE47"/>
      <c r="BIF47"/>
      <c r="BIG47"/>
      <c r="BIH47"/>
      <c r="BII47"/>
      <c r="BIJ47"/>
      <c r="BIK47"/>
      <c r="BIL47"/>
      <c r="BIM47"/>
      <c r="BIN47"/>
      <c r="BIO47"/>
      <c r="BIP47"/>
      <c r="BIQ47"/>
      <c r="BIR47"/>
      <c r="BIS47"/>
      <c r="BIT47"/>
      <c r="BIU47"/>
      <c r="BIV47"/>
      <c r="BIW47"/>
      <c r="BIX47"/>
      <c r="BIY47"/>
      <c r="BIZ47"/>
      <c r="BJA47"/>
      <c r="BJB47"/>
      <c r="BJC47"/>
      <c r="BJD47"/>
      <c r="BJE47"/>
      <c r="BJF47"/>
      <c r="BJG47"/>
      <c r="BJH47"/>
      <c r="BJI47"/>
      <c r="BJJ47"/>
      <c r="BJK47"/>
      <c r="BJL47"/>
      <c r="BJM47"/>
      <c r="BJN47"/>
      <c r="BJO47"/>
      <c r="BJP47"/>
      <c r="BJQ47"/>
      <c r="BJR47"/>
      <c r="BJS47"/>
      <c r="BJT47"/>
      <c r="BJU47"/>
      <c r="BJV47"/>
      <c r="BJW47"/>
      <c r="BJX47"/>
      <c r="BJY47"/>
      <c r="BJZ47"/>
      <c r="BKA47"/>
      <c r="BKB47"/>
      <c r="BKC47"/>
      <c r="BKD47"/>
      <c r="BKE47"/>
      <c r="BKF47"/>
      <c r="BKG47"/>
      <c r="BKH47"/>
      <c r="BKI47"/>
      <c r="BKJ47"/>
      <c r="BKK47"/>
      <c r="BKL47"/>
      <c r="BKM47"/>
      <c r="BKN47"/>
      <c r="BKO47"/>
      <c r="BKP47"/>
      <c r="BKQ47"/>
      <c r="BKR47"/>
      <c r="BKS47"/>
      <c r="BKT47"/>
      <c r="BKU47"/>
      <c r="BKV47"/>
      <c r="BKW47"/>
      <c r="BKX47"/>
      <c r="BKY47"/>
      <c r="BKZ47"/>
      <c r="BLA47"/>
      <c r="BLB47"/>
      <c r="BLC47"/>
      <c r="BLD47"/>
      <c r="BLE47"/>
      <c r="BLF47"/>
      <c r="BLG47"/>
      <c r="BLH47"/>
      <c r="BLI47"/>
      <c r="BLJ47"/>
      <c r="BLK47"/>
      <c r="BLL47"/>
      <c r="BLM47"/>
      <c r="BLN47"/>
      <c r="BLO47"/>
      <c r="BLP47"/>
      <c r="BLQ47"/>
      <c r="BLR47"/>
      <c r="BLS47"/>
      <c r="BLT47"/>
      <c r="BLU47"/>
      <c r="BLV47"/>
      <c r="BLW47"/>
      <c r="BLX47"/>
      <c r="BLY47"/>
      <c r="BLZ47"/>
      <c r="BMA47"/>
      <c r="BMB47"/>
      <c r="BMC47"/>
      <c r="BMD47"/>
      <c r="BME47"/>
      <c r="BMF47"/>
      <c r="BMG47"/>
      <c r="BMH47"/>
      <c r="BMI47"/>
      <c r="BMJ47"/>
      <c r="BMK47"/>
      <c r="BML47"/>
      <c r="BMM47"/>
      <c r="BMN47"/>
      <c r="BMO47"/>
      <c r="BMP47"/>
      <c r="BMQ47"/>
      <c r="BMR47"/>
      <c r="BMS47"/>
      <c r="BMT47"/>
      <c r="BMU47"/>
      <c r="BMV47"/>
      <c r="BMW47"/>
      <c r="BMX47"/>
      <c r="BMY47"/>
      <c r="BMZ47"/>
      <c r="BNA47"/>
      <c r="BNB47"/>
      <c r="BNC47"/>
      <c r="BND47"/>
      <c r="BNE47"/>
      <c r="BNF47"/>
      <c r="BNG47"/>
      <c r="BNH47"/>
      <c r="BNI47"/>
      <c r="BNJ47"/>
      <c r="BNK47"/>
      <c r="BNL47"/>
      <c r="BNM47"/>
      <c r="BNN47"/>
      <c r="BNO47"/>
      <c r="BNP47"/>
      <c r="BNQ47"/>
      <c r="BNR47"/>
      <c r="BNS47"/>
      <c r="BNT47"/>
      <c r="BNU47"/>
      <c r="BNV47"/>
      <c r="BNW47"/>
      <c r="BNX47"/>
      <c r="BNY47"/>
      <c r="BNZ47"/>
      <c r="BOA47"/>
      <c r="BOB47"/>
      <c r="BOC47"/>
      <c r="BOD47"/>
      <c r="BOE47"/>
      <c r="BOF47"/>
      <c r="BOG47"/>
      <c r="BOH47"/>
      <c r="BOI47"/>
      <c r="BOJ47"/>
      <c r="BOK47"/>
      <c r="BOL47"/>
      <c r="BOM47"/>
      <c r="BON47"/>
      <c r="BOO47"/>
      <c r="BOP47"/>
      <c r="BOQ47"/>
      <c r="BOR47"/>
      <c r="BOS47"/>
      <c r="BOT47"/>
      <c r="BOU47"/>
      <c r="BOV47"/>
      <c r="BOW47"/>
      <c r="BOX47"/>
      <c r="BOY47"/>
      <c r="BOZ47"/>
      <c r="BPA47"/>
      <c r="BPB47"/>
      <c r="BPC47"/>
      <c r="BPD47"/>
      <c r="BPE47"/>
      <c r="BPF47"/>
      <c r="BPG47"/>
      <c r="BPH47"/>
      <c r="BPI47"/>
      <c r="BPJ47"/>
      <c r="BPK47"/>
      <c r="BPL47"/>
      <c r="BPM47"/>
      <c r="BPN47"/>
      <c r="BPO47"/>
      <c r="BPP47"/>
      <c r="BPQ47"/>
      <c r="BPR47"/>
      <c r="BPS47"/>
      <c r="BPT47"/>
      <c r="BPU47"/>
      <c r="BPV47"/>
      <c r="BPW47"/>
      <c r="BPX47"/>
      <c r="BPY47"/>
      <c r="BPZ47"/>
      <c r="BQA47"/>
      <c r="BQB47"/>
      <c r="BQC47"/>
      <c r="BQD47"/>
      <c r="BQE47"/>
      <c r="BQF47"/>
      <c r="BQG47"/>
      <c r="BQH47"/>
      <c r="BQI47"/>
      <c r="BQJ47"/>
      <c r="BQK47"/>
      <c r="BQL47"/>
      <c r="BQM47"/>
      <c r="BQN47"/>
      <c r="BQO47"/>
      <c r="BQP47"/>
      <c r="BQQ47"/>
      <c r="BQR47"/>
      <c r="BQS47"/>
      <c r="BQT47"/>
      <c r="BQU47"/>
      <c r="BQV47"/>
      <c r="BQW47"/>
      <c r="BQX47"/>
      <c r="BQY47"/>
      <c r="BQZ47"/>
      <c r="BRA47"/>
      <c r="BRB47"/>
      <c r="BRC47"/>
      <c r="BRD47"/>
      <c r="BRE47"/>
      <c r="BRF47"/>
      <c r="BRG47"/>
      <c r="BRH47"/>
      <c r="BRI47"/>
      <c r="BRJ47"/>
      <c r="BRK47"/>
      <c r="BRL47"/>
      <c r="BRM47"/>
      <c r="BRN47"/>
      <c r="BRO47"/>
      <c r="BRP47"/>
      <c r="BRQ47"/>
      <c r="BRR47"/>
      <c r="BRS47"/>
      <c r="BRT47"/>
      <c r="BRU47"/>
      <c r="BRV47"/>
      <c r="BRW47"/>
      <c r="BRX47"/>
      <c r="BRY47"/>
      <c r="BRZ47"/>
      <c r="BSA47"/>
      <c r="BSB47"/>
      <c r="BSC47"/>
      <c r="BSD47"/>
      <c r="BSE47"/>
      <c r="BSF47"/>
      <c r="BSG47"/>
      <c r="BSH47"/>
      <c r="BSI47"/>
      <c r="BSJ47"/>
      <c r="BSK47"/>
      <c r="BSL47"/>
      <c r="BSM47"/>
      <c r="BSN47"/>
      <c r="BSO47"/>
      <c r="BSP47"/>
      <c r="BSQ47"/>
      <c r="BSR47"/>
      <c r="BSS47"/>
      <c r="BST47"/>
      <c r="BSU47"/>
      <c r="BSV47"/>
      <c r="BSW47"/>
      <c r="BSX47"/>
      <c r="BSY47"/>
      <c r="BSZ47"/>
      <c r="BTA47"/>
      <c r="BTB47"/>
      <c r="BTC47"/>
      <c r="BTD47"/>
      <c r="BTE47"/>
      <c r="BTF47"/>
      <c r="BTG47"/>
      <c r="BTH47"/>
      <c r="BTI47"/>
      <c r="BTJ47"/>
      <c r="BTK47"/>
      <c r="BTL47"/>
      <c r="BTM47"/>
      <c r="BTN47"/>
      <c r="BTO47"/>
      <c r="BTP47"/>
      <c r="BTQ47"/>
      <c r="BTR47"/>
      <c r="BTS47"/>
      <c r="BTT47"/>
      <c r="BTU47"/>
      <c r="BTV47"/>
      <c r="BTW47"/>
      <c r="BTX47"/>
      <c r="BTY47"/>
      <c r="BTZ47"/>
      <c r="BUA47"/>
      <c r="BUB47"/>
      <c r="BUC47"/>
      <c r="BUD47"/>
      <c r="BUE47"/>
      <c r="BUF47"/>
      <c r="BUG47"/>
      <c r="BUH47"/>
      <c r="BUI47"/>
      <c r="BUJ47"/>
      <c r="BUK47"/>
      <c r="BUL47"/>
      <c r="BUM47"/>
      <c r="BUN47"/>
      <c r="BUO47"/>
      <c r="BUP47"/>
      <c r="BUQ47"/>
      <c r="BUR47"/>
      <c r="BUS47"/>
      <c r="BUT47"/>
      <c r="BUU47"/>
      <c r="BUV47"/>
      <c r="BUW47"/>
      <c r="BUX47"/>
      <c r="BUY47"/>
      <c r="BUZ47"/>
      <c r="BVA47"/>
      <c r="BVB47"/>
      <c r="BVC47"/>
      <c r="BVD47"/>
      <c r="BVE47"/>
      <c r="BVF47"/>
      <c r="BVG47"/>
      <c r="BVH47"/>
      <c r="BVI47"/>
      <c r="BVJ47"/>
      <c r="BVK47"/>
      <c r="BVL47"/>
      <c r="BVM47"/>
      <c r="BVN47"/>
      <c r="BVO47"/>
      <c r="BVP47"/>
      <c r="BVQ47"/>
      <c r="BVR47"/>
      <c r="BVS47"/>
      <c r="BVT47"/>
      <c r="BVU47"/>
      <c r="BVV47"/>
      <c r="BVW47"/>
      <c r="BVX47"/>
      <c r="BVY47"/>
      <c r="BVZ47"/>
      <c r="BWA47"/>
      <c r="BWB47"/>
      <c r="BWC47"/>
      <c r="BWD47"/>
      <c r="BWE47"/>
      <c r="BWF47"/>
      <c r="BWG47"/>
      <c r="BWH47"/>
      <c r="BWI47"/>
      <c r="BWJ47"/>
      <c r="BWK47"/>
      <c r="BWL47"/>
      <c r="BWM47"/>
      <c r="BWN47"/>
      <c r="BWO47"/>
      <c r="BWP47"/>
      <c r="BWQ47"/>
      <c r="BWR47"/>
      <c r="BWS47"/>
      <c r="BWT47"/>
      <c r="BWU47"/>
      <c r="BWV47"/>
      <c r="BWW47"/>
      <c r="BWX47"/>
      <c r="BWY47"/>
      <c r="BWZ47"/>
      <c r="BXA47"/>
      <c r="BXB47"/>
      <c r="BXC47"/>
      <c r="BXD47"/>
      <c r="BXE47"/>
      <c r="BXF47"/>
      <c r="BXG47"/>
      <c r="BXH47"/>
      <c r="BXI47"/>
      <c r="BXJ47"/>
      <c r="BXK47"/>
      <c r="BXL47"/>
      <c r="BXM47"/>
      <c r="BXN47"/>
      <c r="BXO47"/>
      <c r="BXP47"/>
      <c r="BXQ47"/>
      <c r="BXR47"/>
      <c r="BXS47"/>
      <c r="BXT47"/>
      <c r="BXU47"/>
      <c r="BXV47"/>
      <c r="BXW47"/>
      <c r="BXX47"/>
      <c r="BXY47"/>
      <c r="BXZ47"/>
      <c r="BYA47"/>
      <c r="BYB47"/>
      <c r="BYC47"/>
      <c r="BYD47"/>
      <c r="BYE47"/>
      <c r="BYF47"/>
      <c r="BYG47"/>
      <c r="BYH47"/>
      <c r="BYI47"/>
      <c r="BYJ47"/>
      <c r="BYK47"/>
      <c r="BYL47"/>
      <c r="BYM47"/>
      <c r="BYN47"/>
      <c r="BYO47"/>
      <c r="BYP47"/>
      <c r="BYQ47"/>
      <c r="BYR47"/>
      <c r="BYS47"/>
      <c r="BYT47"/>
      <c r="BYU47"/>
      <c r="BYV47"/>
      <c r="BYW47"/>
      <c r="BYX47"/>
      <c r="BYY47"/>
      <c r="BYZ47"/>
      <c r="BZA47"/>
      <c r="BZB47"/>
      <c r="BZC47"/>
      <c r="BZD47"/>
      <c r="BZE47"/>
      <c r="BZF47"/>
      <c r="BZG47"/>
      <c r="BZH47"/>
      <c r="BZI47"/>
      <c r="BZJ47"/>
      <c r="BZK47"/>
      <c r="BZL47"/>
      <c r="BZM47"/>
      <c r="BZN47"/>
      <c r="BZO47"/>
      <c r="BZP47"/>
      <c r="BZQ47"/>
      <c r="BZR47"/>
      <c r="BZS47"/>
      <c r="BZT47"/>
      <c r="BZU47"/>
      <c r="BZV47"/>
      <c r="BZW47"/>
      <c r="BZX47"/>
      <c r="BZY47"/>
      <c r="BZZ47"/>
      <c r="CAA47"/>
      <c r="CAB47"/>
      <c r="CAC47"/>
      <c r="CAD47"/>
      <c r="CAE47"/>
      <c r="CAF47"/>
      <c r="CAG47"/>
      <c r="CAH47"/>
      <c r="CAI47"/>
      <c r="CAJ47"/>
      <c r="CAK47"/>
      <c r="CAL47"/>
      <c r="CAM47"/>
      <c r="CAN47"/>
      <c r="CAO47"/>
      <c r="CAP47"/>
      <c r="CAQ47"/>
      <c r="CAR47"/>
      <c r="CAS47"/>
      <c r="CAT47"/>
      <c r="CAU47"/>
      <c r="CAV47"/>
      <c r="CAW47"/>
      <c r="CAX47"/>
      <c r="CAY47"/>
      <c r="CAZ47"/>
      <c r="CBA47"/>
      <c r="CBB47"/>
      <c r="CBC47"/>
      <c r="CBD47"/>
      <c r="CBE47"/>
      <c r="CBF47"/>
      <c r="CBG47"/>
      <c r="CBH47"/>
      <c r="CBI47"/>
      <c r="CBJ47"/>
      <c r="CBK47"/>
      <c r="CBL47"/>
      <c r="CBM47"/>
      <c r="CBN47"/>
      <c r="CBO47"/>
      <c r="CBP47"/>
      <c r="CBQ47"/>
      <c r="CBR47"/>
      <c r="CBS47"/>
      <c r="CBT47"/>
      <c r="CBU47"/>
      <c r="CBV47"/>
      <c r="CBW47"/>
      <c r="CBX47"/>
      <c r="CBY47"/>
      <c r="CBZ47"/>
      <c r="CCA47"/>
      <c r="CCB47"/>
      <c r="CCC47"/>
      <c r="CCD47"/>
      <c r="CCE47"/>
      <c r="CCF47"/>
      <c r="CCG47"/>
      <c r="CCH47"/>
      <c r="CCI47"/>
      <c r="CCJ47"/>
      <c r="CCK47"/>
      <c r="CCL47"/>
      <c r="CCM47"/>
      <c r="CCN47"/>
      <c r="CCO47"/>
      <c r="CCP47"/>
      <c r="CCQ47"/>
      <c r="CCR47"/>
      <c r="CCS47"/>
      <c r="CCT47"/>
      <c r="CCU47"/>
      <c r="CCV47"/>
      <c r="CCW47"/>
      <c r="CCX47"/>
      <c r="CCY47"/>
      <c r="CCZ47"/>
      <c r="CDA47"/>
      <c r="CDB47"/>
      <c r="CDC47"/>
      <c r="CDD47"/>
      <c r="CDE47"/>
      <c r="CDF47"/>
      <c r="CDG47"/>
      <c r="CDH47"/>
      <c r="CDI47"/>
      <c r="CDJ47"/>
      <c r="CDK47"/>
      <c r="CDL47"/>
      <c r="CDM47"/>
      <c r="CDN47"/>
      <c r="CDO47"/>
      <c r="CDP47"/>
      <c r="CDQ47"/>
      <c r="CDR47"/>
      <c r="CDS47"/>
      <c r="CDT47"/>
      <c r="CDU47"/>
      <c r="CDV47"/>
      <c r="CDW47"/>
      <c r="CDX47"/>
      <c r="CDY47"/>
      <c r="CDZ47"/>
      <c r="CEA47"/>
      <c r="CEB47"/>
      <c r="CEC47"/>
      <c r="CED47"/>
      <c r="CEE47"/>
      <c r="CEF47"/>
      <c r="CEG47"/>
      <c r="CEH47"/>
      <c r="CEI47"/>
      <c r="CEJ47"/>
      <c r="CEK47"/>
      <c r="CEL47"/>
      <c r="CEM47"/>
      <c r="CEN47"/>
      <c r="CEO47"/>
      <c r="CEP47"/>
      <c r="CEQ47"/>
      <c r="CER47"/>
      <c r="CES47"/>
      <c r="CET47"/>
      <c r="CEU47"/>
      <c r="CEV47"/>
      <c r="CEW47"/>
      <c r="CEX47"/>
      <c r="CEY47"/>
      <c r="CEZ47"/>
      <c r="CFA47"/>
      <c r="CFB47"/>
      <c r="CFC47"/>
      <c r="CFD47"/>
      <c r="CFE47"/>
      <c r="CFF47"/>
      <c r="CFG47"/>
      <c r="CFH47"/>
      <c r="CFI47"/>
      <c r="CFJ47"/>
      <c r="CFK47"/>
      <c r="CFL47"/>
      <c r="CFM47"/>
      <c r="CFN47"/>
      <c r="CFO47"/>
      <c r="CFP47"/>
      <c r="CFQ47"/>
      <c r="CFR47"/>
      <c r="CFS47"/>
      <c r="CFT47"/>
      <c r="CFU47"/>
      <c r="CFV47"/>
      <c r="CFW47"/>
      <c r="CFX47"/>
      <c r="CFY47"/>
      <c r="CFZ47"/>
      <c r="CGA47"/>
      <c r="CGB47"/>
      <c r="CGC47"/>
      <c r="CGD47"/>
      <c r="CGE47"/>
      <c r="CGF47"/>
      <c r="CGG47"/>
      <c r="CGH47"/>
      <c r="CGI47"/>
      <c r="CGJ47"/>
      <c r="CGK47"/>
      <c r="CGL47"/>
      <c r="CGM47"/>
      <c r="CGN47"/>
      <c r="CGO47"/>
      <c r="CGP47"/>
      <c r="CGQ47"/>
      <c r="CGR47"/>
      <c r="CGS47"/>
      <c r="CGT47"/>
      <c r="CGU47"/>
      <c r="CGV47"/>
      <c r="CGW47"/>
      <c r="CGX47"/>
      <c r="CGY47"/>
      <c r="CGZ47"/>
      <c r="CHA47"/>
      <c r="CHB47"/>
      <c r="CHC47"/>
      <c r="CHD47"/>
      <c r="CHE47"/>
      <c r="CHF47"/>
      <c r="CHG47"/>
      <c r="CHH47"/>
      <c r="CHI47"/>
      <c r="CHJ47"/>
      <c r="CHK47"/>
      <c r="CHL47"/>
      <c r="CHM47"/>
      <c r="CHN47"/>
      <c r="CHO47"/>
      <c r="CHP47"/>
      <c r="CHQ47"/>
      <c r="CHR47"/>
      <c r="CHS47"/>
      <c r="CHT47"/>
      <c r="CHU47"/>
      <c r="CHV47"/>
      <c r="CHW47"/>
      <c r="CHX47"/>
      <c r="CHY47"/>
      <c r="CHZ47"/>
      <c r="CIA47"/>
      <c r="CIB47"/>
      <c r="CIC47"/>
      <c r="CID47"/>
      <c r="CIE47"/>
      <c r="CIF47"/>
      <c r="CIG47"/>
      <c r="CIH47"/>
      <c r="CII47"/>
      <c r="CIJ47"/>
      <c r="CIK47"/>
      <c r="CIL47"/>
      <c r="CIM47"/>
      <c r="CIN47"/>
      <c r="CIO47"/>
      <c r="CIP47"/>
      <c r="CIQ47"/>
      <c r="CIR47"/>
      <c r="CIS47"/>
      <c r="CIT47"/>
      <c r="CIU47"/>
      <c r="CIV47"/>
      <c r="CIW47"/>
      <c r="CIX47"/>
      <c r="CIY47"/>
      <c r="CIZ47"/>
      <c r="CJA47"/>
      <c r="CJB47"/>
      <c r="CJC47"/>
      <c r="CJD47"/>
      <c r="CJE47"/>
      <c r="CJF47"/>
      <c r="CJG47"/>
      <c r="CJH47"/>
      <c r="CJI47"/>
      <c r="CJJ47"/>
      <c r="CJK47"/>
      <c r="CJL47"/>
      <c r="CJM47"/>
      <c r="CJN47"/>
      <c r="CJO47"/>
      <c r="CJP47"/>
      <c r="CJQ47"/>
      <c r="CJR47"/>
      <c r="CJS47"/>
      <c r="CJT47"/>
      <c r="CJU47"/>
      <c r="CJV47"/>
      <c r="CJW47"/>
      <c r="CJX47"/>
      <c r="CJY47"/>
      <c r="CJZ47"/>
      <c r="CKA47"/>
      <c r="CKB47"/>
      <c r="CKC47"/>
      <c r="CKD47"/>
      <c r="CKE47"/>
      <c r="CKF47"/>
      <c r="CKG47"/>
      <c r="CKH47"/>
      <c r="CKI47"/>
      <c r="CKJ47"/>
      <c r="CKK47"/>
      <c r="CKL47"/>
      <c r="CKM47"/>
      <c r="CKN47"/>
      <c r="CKO47"/>
      <c r="CKP47"/>
      <c r="CKQ47"/>
      <c r="CKR47"/>
      <c r="CKS47"/>
      <c r="CKT47"/>
      <c r="CKU47"/>
      <c r="CKV47"/>
      <c r="CKW47"/>
      <c r="CKX47"/>
      <c r="CKY47"/>
      <c r="CKZ47"/>
      <c r="CLA47"/>
      <c r="CLB47"/>
      <c r="CLC47"/>
      <c r="CLD47"/>
      <c r="CLE47"/>
      <c r="CLF47"/>
      <c r="CLG47"/>
      <c r="CLH47"/>
      <c r="CLI47"/>
      <c r="CLJ47"/>
      <c r="CLK47"/>
      <c r="CLL47"/>
      <c r="CLM47"/>
      <c r="CLN47"/>
      <c r="CLO47"/>
      <c r="CLP47"/>
      <c r="CLQ47"/>
      <c r="CLR47"/>
      <c r="CLS47"/>
      <c r="CLT47"/>
      <c r="CLU47"/>
      <c r="CLV47"/>
      <c r="CLW47"/>
      <c r="CLX47"/>
      <c r="CLY47"/>
      <c r="CLZ47"/>
      <c r="CMA47"/>
      <c r="CMB47"/>
      <c r="CMC47"/>
      <c r="CMD47"/>
      <c r="CME47"/>
      <c r="CMF47"/>
      <c r="CMG47"/>
      <c r="CMH47"/>
      <c r="CMI47"/>
      <c r="CMJ47"/>
      <c r="CMK47"/>
      <c r="CML47"/>
      <c r="CMM47"/>
      <c r="CMN47"/>
      <c r="CMO47"/>
      <c r="CMP47"/>
      <c r="CMQ47"/>
      <c r="CMR47"/>
      <c r="CMS47"/>
      <c r="CMT47"/>
      <c r="CMU47"/>
      <c r="CMV47"/>
      <c r="CMW47"/>
      <c r="CMX47"/>
      <c r="CMY47"/>
      <c r="CMZ47"/>
      <c r="CNA47"/>
      <c r="CNB47"/>
      <c r="CNC47"/>
      <c r="CND47"/>
      <c r="CNE47"/>
      <c r="CNF47"/>
      <c r="CNG47"/>
      <c r="CNH47"/>
      <c r="CNI47"/>
      <c r="CNJ47"/>
      <c r="CNK47"/>
      <c r="CNL47"/>
      <c r="CNM47"/>
      <c r="CNN47"/>
      <c r="CNO47"/>
      <c r="CNP47"/>
      <c r="CNQ47"/>
      <c r="CNR47"/>
      <c r="CNS47"/>
      <c r="CNT47"/>
      <c r="CNU47"/>
      <c r="CNV47"/>
      <c r="CNW47"/>
      <c r="CNX47"/>
      <c r="CNY47"/>
      <c r="CNZ47"/>
      <c r="COA47"/>
      <c r="COB47"/>
      <c r="COC47"/>
      <c r="COD47"/>
      <c r="COE47"/>
      <c r="COF47"/>
      <c r="COG47"/>
      <c r="COH47"/>
      <c r="COI47"/>
      <c r="COJ47"/>
      <c r="COK47"/>
      <c r="COL47"/>
      <c r="COM47"/>
      <c r="CON47"/>
      <c r="COO47"/>
      <c r="COP47"/>
      <c r="COQ47"/>
      <c r="COR47"/>
      <c r="COS47"/>
      <c r="COT47"/>
      <c r="COU47"/>
      <c r="COV47"/>
      <c r="COW47"/>
      <c r="COX47"/>
      <c r="COY47"/>
      <c r="COZ47"/>
      <c r="CPA47"/>
      <c r="CPB47"/>
      <c r="CPC47"/>
      <c r="CPD47"/>
      <c r="CPE47"/>
      <c r="CPF47"/>
      <c r="CPG47"/>
      <c r="CPH47"/>
      <c r="CPI47"/>
      <c r="CPJ47"/>
      <c r="CPK47"/>
      <c r="CPL47"/>
      <c r="CPM47"/>
      <c r="CPN47"/>
      <c r="CPO47"/>
      <c r="CPP47"/>
      <c r="CPQ47"/>
      <c r="CPR47"/>
      <c r="CPS47"/>
      <c r="CPT47"/>
      <c r="CPU47"/>
      <c r="CPV47"/>
      <c r="CPW47"/>
      <c r="CPX47"/>
      <c r="CPY47"/>
      <c r="CPZ47"/>
      <c r="CQA47"/>
      <c r="CQB47"/>
      <c r="CQC47"/>
      <c r="CQD47"/>
      <c r="CQE47"/>
      <c r="CQF47"/>
      <c r="CQG47"/>
      <c r="CQH47"/>
      <c r="CQI47"/>
      <c r="CQJ47"/>
      <c r="CQK47"/>
      <c r="CQL47"/>
      <c r="CQM47"/>
      <c r="CQN47"/>
      <c r="CQO47"/>
      <c r="CQP47"/>
      <c r="CQQ47"/>
      <c r="CQR47"/>
      <c r="CQS47"/>
      <c r="CQT47"/>
      <c r="CQU47"/>
      <c r="CQV47"/>
      <c r="CQW47"/>
      <c r="CQX47"/>
      <c r="CQY47"/>
      <c r="CQZ47"/>
      <c r="CRA47"/>
      <c r="CRB47"/>
      <c r="CRC47"/>
      <c r="CRD47"/>
      <c r="CRE47"/>
      <c r="CRF47"/>
      <c r="CRG47"/>
      <c r="CRH47"/>
      <c r="CRI47"/>
      <c r="CRJ47"/>
      <c r="CRK47"/>
      <c r="CRL47"/>
      <c r="CRM47"/>
      <c r="CRN47"/>
      <c r="CRO47"/>
      <c r="CRP47"/>
      <c r="CRQ47"/>
      <c r="CRR47"/>
      <c r="CRS47"/>
      <c r="CRT47"/>
      <c r="CRU47"/>
      <c r="CRV47"/>
      <c r="CRW47"/>
      <c r="CRX47"/>
      <c r="CRY47"/>
      <c r="CRZ47"/>
      <c r="CSA47"/>
      <c r="CSB47"/>
      <c r="CSC47"/>
      <c r="CSD47"/>
      <c r="CSE47"/>
      <c r="CSF47"/>
      <c r="CSG47"/>
      <c r="CSH47"/>
      <c r="CSI47"/>
      <c r="CSJ47"/>
      <c r="CSK47"/>
      <c r="CSL47"/>
      <c r="CSM47"/>
      <c r="CSN47"/>
      <c r="CSO47"/>
      <c r="CSP47"/>
      <c r="CSQ47"/>
      <c r="CSR47"/>
      <c r="CSS47"/>
      <c r="CST47"/>
      <c r="CSU47"/>
      <c r="CSV47"/>
      <c r="CSW47"/>
      <c r="CSX47"/>
      <c r="CSY47"/>
      <c r="CSZ47"/>
      <c r="CTA47"/>
      <c r="CTB47"/>
      <c r="CTC47"/>
      <c r="CTD47"/>
      <c r="CTE47"/>
      <c r="CTF47"/>
      <c r="CTG47"/>
      <c r="CTH47"/>
      <c r="CTI47"/>
      <c r="CTJ47"/>
      <c r="CTK47"/>
      <c r="CTL47"/>
      <c r="CTM47"/>
      <c r="CTN47"/>
      <c r="CTO47"/>
      <c r="CTP47"/>
      <c r="CTQ47"/>
      <c r="CTR47"/>
      <c r="CTS47"/>
      <c r="CTT47"/>
      <c r="CTU47"/>
      <c r="CTV47"/>
      <c r="CTW47"/>
      <c r="CTX47"/>
      <c r="CTY47"/>
      <c r="CTZ47"/>
      <c r="CUA47"/>
      <c r="CUB47"/>
      <c r="CUC47"/>
      <c r="CUD47"/>
      <c r="CUE47"/>
      <c r="CUF47"/>
      <c r="CUG47"/>
      <c r="CUH47"/>
      <c r="CUI47"/>
      <c r="CUJ47"/>
      <c r="CUK47"/>
      <c r="CUL47"/>
      <c r="CUM47"/>
      <c r="CUN47"/>
      <c r="CUO47"/>
      <c r="CUP47"/>
      <c r="CUQ47"/>
      <c r="CUR47"/>
      <c r="CUS47"/>
      <c r="CUT47"/>
      <c r="CUU47"/>
      <c r="CUV47"/>
      <c r="CUW47"/>
      <c r="CUX47"/>
      <c r="CUY47"/>
      <c r="CUZ47"/>
      <c r="CVA47"/>
      <c r="CVB47"/>
      <c r="CVC47"/>
      <c r="CVD47"/>
      <c r="CVE47"/>
      <c r="CVF47"/>
      <c r="CVG47"/>
      <c r="CVH47"/>
      <c r="CVI47"/>
      <c r="CVJ47"/>
      <c r="CVK47"/>
      <c r="CVL47"/>
      <c r="CVM47"/>
      <c r="CVN47"/>
      <c r="CVO47"/>
      <c r="CVP47"/>
      <c r="CVQ47"/>
      <c r="CVR47"/>
      <c r="CVS47"/>
      <c r="CVT47"/>
      <c r="CVU47"/>
      <c r="CVV47"/>
      <c r="CVW47"/>
      <c r="CVX47"/>
      <c r="CVY47"/>
      <c r="CVZ47"/>
      <c r="CWA47"/>
      <c r="CWB47"/>
      <c r="CWC47"/>
      <c r="CWD47"/>
      <c r="CWE47"/>
      <c r="CWF47"/>
      <c r="CWG47"/>
      <c r="CWH47"/>
      <c r="CWI47"/>
      <c r="CWJ47"/>
      <c r="CWK47"/>
      <c r="CWL47"/>
      <c r="CWM47"/>
      <c r="CWN47"/>
      <c r="CWO47"/>
      <c r="CWP47"/>
      <c r="CWQ47"/>
      <c r="CWR47"/>
      <c r="CWS47"/>
      <c r="CWT47"/>
      <c r="CWU47"/>
      <c r="CWV47"/>
      <c r="CWW47"/>
      <c r="CWX47"/>
      <c r="CWY47"/>
      <c r="CWZ47"/>
      <c r="CXA47"/>
      <c r="CXB47"/>
      <c r="CXC47"/>
      <c r="CXD47"/>
      <c r="CXE47"/>
      <c r="CXF47"/>
      <c r="CXG47"/>
      <c r="CXH47"/>
      <c r="CXI47"/>
      <c r="CXJ47"/>
      <c r="CXK47"/>
      <c r="CXL47"/>
      <c r="CXM47"/>
      <c r="CXN47"/>
      <c r="CXO47"/>
      <c r="CXP47"/>
      <c r="CXQ47"/>
      <c r="CXR47"/>
      <c r="CXS47"/>
      <c r="CXT47"/>
      <c r="CXU47"/>
      <c r="CXV47"/>
      <c r="CXW47"/>
      <c r="CXX47"/>
      <c r="CXY47"/>
      <c r="CXZ47"/>
      <c r="CYA47"/>
      <c r="CYB47"/>
      <c r="CYC47"/>
      <c r="CYD47"/>
      <c r="CYE47"/>
      <c r="CYF47"/>
      <c r="CYG47"/>
      <c r="CYH47"/>
      <c r="CYI47"/>
      <c r="CYJ47"/>
      <c r="CYK47"/>
      <c r="CYL47"/>
      <c r="CYM47"/>
      <c r="CYN47"/>
      <c r="CYO47"/>
      <c r="CYP47"/>
      <c r="CYQ47"/>
      <c r="CYR47"/>
      <c r="CYS47"/>
      <c r="CYT47"/>
      <c r="CYU47"/>
      <c r="CYV47"/>
      <c r="CYW47"/>
      <c r="CYX47"/>
      <c r="CYY47"/>
      <c r="CYZ47"/>
      <c r="CZA47"/>
      <c r="CZB47"/>
      <c r="CZC47"/>
      <c r="CZD47"/>
      <c r="CZE47"/>
      <c r="CZF47"/>
      <c r="CZG47"/>
      <c r="CZH47"/>
      <c r="CZI47"/>
      <c r="CZJ47"/>
      <c r="CZK47"/>
      <c r="CZL47"/>
      <c r="CZM47"/>
      <c r="CZN47"/>
      <c r="CZO47"/>
      <c r="CZP47"/>
      <c r="CZQ47"/>
      <c r="CZR47"/>
      <c r="CZS47"/>
      <c r="CZT47"/>
      <c r="CZU47"/>
      <c r="CZV47"/>
      <c r="CZW47"/>
      <c r="CZX47"/>
      <c r="CZY47"/>
      <c r="CZZ47"/>
      <c r="DAA47"/>
      <c r="DAB47"/>
      <c r="DAC47"/>
      <c r="DAD47"/>
      <c r="DAE47"/>
      <c r="DAF47"/>
      <c r="DAG47"/>
      <c r="DAH47"/>
      <c r="DAI47"/>
      <c r="DAJ47"/>
      <c r="DAK47"/>
      <c r="DAL47"/>
      <c r="DAM47"/>
      <c r="DAN47"/>
      <c r="DAO47"/>
      <c r="DAP47"/>
      <c r="DAQ47"/>
      <c r="DAR47"/>
      <c r="DAS47"/>
      <c r="DAT47"/>
      <c r="DAU47"/>
      <c r="DAV47"/>
      <c r="DAW47"/>
      <c r="DAX47"/>
      <c r="DAY47"/>
      <c r="DAZ47"/>
      <c r="DBA47"/>
      <c r="DBB47"/>
      <c r="DBC47"/>
      <c r="DBD47"/>
      <c r="DBE47"/>
      <c r="DBF47"/>
      <c r="DBG47"/>
      <c r="DBH47"/>
      <c r="DBI47"/>
      <c r="DBJ47"/>
      <c r="DBK47"/>
      <c r="DBL47"/>
      <c r="DBM47"/>
      <c r="DBN47"/>
      <c r="DBO47"/>
      <c r="DBP47"/>
      <c r="DBQ47"/>
      <c r="DBR47"/>
      <c r="DBS47"/>
      <c r="DBT47"/>
      <c r="DBU47"/>
      <c r="DBV47"/>
      <c r="DBW47"/>
      <c r="DBX47"/>
      <c r="DBY47"/>
      <c r="DBZ47"/>
      <c r="DCA47"/>
      <c r="DCB47"/>
      <c r="DCC47"/>
      <c r="DCD47"/>
      <c r="DCE47"/>
      <c r="DCF47"/>
      <c r="DCG47"/>
      <c r="DCH47"/>
      <c r="DCI47"/>
      <c r="DCJ47"/>
      <c r="DCK47"/>
      <c r="DCL47"/>
      <c r="DCM47"/>
      <c r="DCN47"/>
      <c r="DCO47"/>
      <c r="DCP47"/>
      <c r="DCQ47"/>
      <c r="DCR47"/>
      <c r="DCS47"/>
      <c r="DCT47"/>
      <c r="DCU47"/>
      <c r="DCV47"/>
      <c r="DCW47"/>
      <c r="DCX47"/>
      <c r="DCY47"/>
      <c r="DCZ47"/>
      <c r="DDA47"/>
      <c r="DDB47"/>
      <c r="DDC47"/>
      <c r="DDD47"/>
      <c r="DDE47"/>
      <c r="DDF47"/>
      <c r="DDG47"/>
      <c r="DDH47"/>
      <c r="DDI47"/>
      <c r="DDJ47"/>
      <c r="DDK47"/>
      <c r="DDL47"/>
      <c r="DDM47"/>
      <c r="DDN47"/>
      <c r="DDO47"/>
      <c r="DDP47"/>
      <c r="DDQ47"/>
      <c r="DDR47"/>
      <c r="DDS47"/>
      <c r="DDT47"/>
      <c r="DDU47"/>
      <c r="DDV47"/>
      <c r="DDW47"/>
      <c r="DDX47"/>
      <c r="DDY47"/>
      <c r="DDZ47"/>
      <c r="DEA47"/>
      <c r="DEB47"/>
      <c r="DEC47"/>
      <c r="DED47"/>
      <c r="DEE47"/>
      <c r="DEF47"/>
      <c r="DEG47"/>
      <c r="DEH47"/>
      <c r="DEI47"/>
      <c r="DEJ47"/>
      <c r="DEK47"/>
      <c r="DEL47"/>
      <c r="DEM47"/>
      <c r="DEN47"/>
      <c r="DEO47"/>
      <c r="DEP47"/>
      <c r="DEQ47"/>
      <c r="DER47"/>
      <c r="DES47"/>
      <c r="DET47"/>
      <c r="DEU47"/>
      <c r="DEV47"/>
      <c r="DEW47"/>
      <c r="DEX47"/>
      <c r="DEY47"/>
      <c r="DEZ47"/>
      <c r="DFA47"/>
      <c r="DFB47"/>
      <c r="DFC47"/>
      <c r="DFD47"/>
      <c r="DFE47"/>
      <c r="DFF47"/>
      <c r="DFG47"/>
      <c r="DFH47"/>
      <c r="DFI47"/>
      <c r="DFJ47"/>
      <c r="DFK47"/>
      <c r="DFL47"/>
      <c r="DFM47"/>
      <c r="DFN47"/>
      <c r="DFO47"/>
      <c r="DFP47"/>
      <c r="DFQ47"/>
      <c r="DFR47"/>
      <c r="DFS47"/>
      <c r="DFT47"/>
      <c r="DFU47"/>
      <c r="DFV47"/>
      <c r="DFW47"/>
      <c r="DFX47"/>
      <c r="DFY47"/>
      <c r="DFZ47"/>
      <c r="DGA47"/>
      <c r="DGB47"/>
      <c r="DGC47"/>
      <c r="DGD47"/>
      <c r="DGE47"/>
      <c r="DGF47"/>
      <c r="DGG47"/>
      <c r="DGH47"/>
      <c r="DGI47"/>
      <c r="DGJ47"/>
      <c r="DGK47"/>
      <c r="DGL47"/>
      <c r="DGM47"/>
      <c r="DGN47"/>
      <c r="DGO47"/>
      <c r="DGP47"/>
      <c r="DGQ47"/>
      <c r="DGR47"/>
      <c r="DGS47"/>
      <c r="DGT47"/>
      <c r="DGU47"/>
      <c r="DGV47"/>
      <c r="DGW47"/>
      <c r="DGX47"/>
      <c r="DGY47"/>
      <c r="DGZ47"/>
      <c r="DHA47"/>
      <c r="DHB47"/>
      <c r="DHC47"/>
      <c r="DHD47"/>
      <c r="DHE47"/>
      <c r="DHF47"/>
      <c r="DHG47"/>
      <c r="DHH47"/>
      <c r="DHI47"/>
      <c r="DHJ47"/>
      <c r="DHK47"/>
      <c r="DHL47"/>
      <c r="DHM47"/>
      <c r="DHN47"/>
      <c r="DHO47"/>
      <c r="DHP47"/>
      <c r="DHQ47"/>
      <c r="DHR47"/>
      <c r="DHS47"/>
      <c r="DHT47"/>
      <c r="DHU47"/>
      <c r="DHV47"/>
      <c r="DHW47"/>
      <c r="DHX47"/>
      <c r="DHY47"/>
      <c r="DHZ47"/>
      <c r="DIA47"/>
      <c r="DIB47"/>
      <c r="DIC47"/>
      <c r="DID47"/>
      <c r="DIE47"/>
      <c r="DIF47"/>
      <c r="DIG47"/>
      <c r="DIH47"/>
      <c r="DII47"/>
      <c r="DIJ47"/>
      <c r="DIK47"/>
      <c r="DIL47"/>
      <c r="DIM47"/>
      <c r="DIN47"/>
      <c r="DIO47"/>
      <c r="DIP47"/>
      <c r="DIQ47"/>
      <c r="DIR47"/>
      <c r="DIS47"/>
      <c r="DIT47"/>
      <c r="DIU47"/>
      <c r="DIV47"/>
      <c r="DIW47"/>
      <c r="DIX47"/>
      <c r="DIY47"/>
      <c r="DIZ47"/>
      <c r="DJA47"/>
      <c r="DJB47"/>
      <c r="DJC47"/>
      <c r="DJD47"/>
      <c r="DJE47"/>
      <c r="DJF47"/>
      <c r="DJG47"/>
      <c r="DJH47"/>
      <c r="DJI47"/>
      <c r="DJJ47"/>
      <c r="DJK47"/>
      <c r="DJL47"/>
      <c r="DJM47"/>
      <c r="DJN47"/>
      <c r="DJO47"/>
      <c r="DJP47"/>
      <c r="DJQ47"/>
      <c r="DJR47"/>
      <c r="DJS47"/>
      <c r="DJT47"/>
      <c r="DJU47"/>
      <c r="DJV47"/>
      <c r="DJW47"/>
      <c r="DJX47"/>
      <c r="DJY47"/>
      <c r="DJZ47"/>
      <c r="DKA47"/>
      <c r="DKB47"/>
      <c r="DKC47"/>
      <c r="DKD47"/>
      <c r="DKE47"/>
      <c r="DKF47"/>
      <c r="DKG47"/>
      <c r="DKH47"/>
      <c r="DKI47"/>
      <c r="DKJ47"/>
      <c r="DKK47"/>
      <c r="DKL47"/>
      <c r="DKM47"/>
      <c r="DKN47"/>
      <c r="DKO47"/>
      <c r="DKP47"/>
      <c r="DKQ47"/>
      <c r="DKR47"/>
      <c r="DKS47"/>
      <c r="DKT47"/>
      <c r="DKU47"/>
      <c r="DKV47"/>
      <c r="DKW47"/>
      <c r="DKX47"/>
      <c r="DKY47"/>
      <c r="DKZ47"/>
      <c r="DLA47"/>
      <c r="DLB47"/>
      <c r="DLC47"/>
      <c r="DLD47"/>
      <c r="DLE47"/>
      <c r="DLF47"/>
      <c r="DLG47"/>
      <c r="DLH47"/>
      <c r="DLI47"/>
      <c r="DLJ47"/>
      <c r="DLK47"/>
      <c r="DLL47"/>
      <c r="DLM47"/>
      <c r="DLN47"/>
      <c r="DLO47"/>
      <c r="DLP47"/>
      <c r="DLQ47"/>
      <c r="DLR47"/>
      <c r="DLS47"/>
      <c r="DLT47"/>
      <c r="DLU47"/>
      <c r="DLV47"/>
      <c r="DLW47"/>
      <c r="DLX47"/>
      <c r="DLY47"/>
      <c r="DLZ47"/>
      <c r="DMA47"/>
      <c r="DMB47"/>
      <c r="DMC47"/>
      <c r="DMD47"/>
      <c r="DME47"/>
      <c r="DMF47"/>
      <c r="DMG47"/>
      <c r="DMH47"/>
      <c r="DMI47"/>
      <c r="DMJ47"/>
      <c r="DMK47"/>
      <c r="DML47"/>
      <c r="DMM47"/>
      <c r="DMN47"/>
      <c r="DMO47"/>
      <c r="DMP47"/>
      <c r="DMQ47"/>
      <c r="DMR47"/>
      <c r="DMS47"/>
      <c r="DMT47"/>
      <c r="DMU47"/>
      <c r="DMV47"/>
      <c r="DMW47"/>
      <c r="DMX47"/>
      <c r="DMY47"/>
      <c r="DMZ47"/>
      <c r="DNA47"/>
      <c r="DNB47"/>
      <c r="DNC47"/>
      <c r="DND47"/>
      <c r="DNE47"/>
      <c r="DNF47"/>
      <c r="DNG47"/>
      <c r="DNH47"/>
      <c r="DNI47"/>
      <c r="DNJ47"/>
      <c r="DNK47"/>
      <c r="DNL47"/>
      <c r="DNM47"/>
      <c r="DNN47"/>
      <c r="DNO47"/>
      <c r="DNP47"/>
      <c r="DNQ47"/>
      <c r="DNR47"/>
      <c r="DNS47"/>
      <c r="DNT47"/>
      <c r="DNU47"/>
      <c r="DNV47"/>
      <c r="DNW47"/>
      <c r="DNX47"/>
      <c r="DNY47"/>
      <c r="DNZ47"/>
      <c r="DOA47"/>
      <c r="DOB47"/>
      <c r="DOC47"/>
      <c r="DOD47"/>
      <c r="DOE47"/>
      <c r="DOF47"/>
      <c r="DOG47"/>
      <c r="DOH47"/>
      <c r="DOI47"/>
      <c r="DOJ47"/>
      <c r="DOK47"/>
      <c r="DOL47"/>
      <c r="DOM47"/>
      <c r="DON47"/>
      <c r="DOO47"/>
      <c r="DOP47"/>
      <c r="DOQ47"/>
      <c r="DOR47"/>
      <c r="DOS47"/>
      <c r="DOT47"/>
      <c r="DOU47"/>
      <c r="DOV47"/>
      <c r="DOW47"/>
      <c r="DOX47"/>
      <c r="DOY47"/>
      <c r="DOZ47"/>
      <c r="DPA47"/>
      <c r="DPB47"/>
      <c r="DPC47"/>
      <c r="DPD47"/>
      <c r="DPE47"/>
      <c r="DPF47"/>
      <c r="DPG47"/>
      <c r="DPH47"/>
      <c r="DPI47"/>
      <c r="DPJ47"/>
      <c r="DPK47"/>
      <c r="DPL47"/>
      <c r="DPM47"/>
      <c r="DPN47"/>
      <c r="DPO47"/>
      <c r="DPP47"/>
      <c r="DPQ47"/>
      <c r="DPR47"/>
      <c r="DPS47"/>
      <c r="DPT47"/>
      <c r="DPU47"/>
      <c r="DPV47"/>
      <c r="DPW47"/>
      <c r="DPX47"/>
      <c r="DPY47"/>
      <c r="DPZ47"/>
      <c r="DQA47"/>
      <c r="DQB47"/>
      <c r="DQC47"/>
      <c r="DQD47"/>
      <c r="DQE47"/>
      <c r="DQF47"/>
      <c r="DQG47"/>
      <c r="DQH47"/>
      <c r="DQI47"/>
      <c r="DQJ47"/>
      <c r="DQK47"/>
      <c r="DQL47"/>
      <c r="DQM47"/>
      <c r="DQN47"/>
      <c r="DQO47"/>
      <c r="DQP47"/>
      <c r="DQQ47"/>
      <c r="DQR47"/>
      <c r="DQS47"/>
      <c r="DQT47"/>
      <c r="DQU47"/>
      <c r="DQV47"/>
      <c r="DQW47"/>
      <c r="DQX47"/>
      <c r="DQY47"/>
      <c r="DQZ47"/>
      <c r="DRA47"/>
      <c r="DRB47"/>
      <c r="DRC47"/>
      <c r="DRD47"/>
      <c r="DRE47"/>
      <c r="DRF47"/>
      <c r="DRG47"/>
      <c r="DRH47"/>
      <c r="DRI47"/>
      <c r="DRJ47"/>
      <c r="DRK47"/>
      <c r="DRL47"/>
      <c r="DRM47"/>
      <c r="DRN47"/>
      <c r="DRO47"/>
      <c r="DRP47"/>
      <c r="DRQ47"/>
      <c r="DRR47"/>
      <c r="DRS47"/>
      <c r="DRT47"/>
      <c r="DRU47"/>
      <c r="DRV47"/>
      <c r="DRW47"/>
      <c r="DRX47"/>
      <c r="DRY47"/>
      <c r="DRZ47"/>
      <c r="DSA47"/>
      <c r="DSB47"/>
      <c r="DSC47"/>
      <c r="DSD47"/>
      <c r="DSE47"/>
      <c r="DSF47"/>
      <c r="DSG47"/>
      <c r="DSH47"/>
      <c r="DSI47"/>
      <c r="DSJ47"/>
      <c r="DSK47"/>
      <c r="DSL47"/>
      <c r="DSM47"/>
      <c r="DSN47"/>
      <c r="DSO47"/>
      <c r="DSP47"/>
      <c r="DSQ47"/>
      <c r="DSR47"/>
      <c r="DSS47"/>
      <c r="DST47"/>
      <c r="DSU47"/>
      <c r="DSV47"/>
      <c r="DSW47"/>
      <c r="DSX47"/>
      <c r="DSY47"/>
      <c r="DSZ47"/>
      <c r="DTA47"/>
      <c r="DTB47"/>
      <c r="DTC47"/>
      <c r="DTD47"/>
      <c r="DTE47"/>
      <c r="DTF47"/>
      <c r="DTG47"/>
      <c r="DTH47"/>
      <c r="DTI47"/>
      <c r="DTJ47"/>
      <c r="DTK47"/>
      <c r="DTL47"/>
      <c r="DTM47"/>
      <c r="DTN47"/>
      <c r="DTO47"/>
      <c r="DTP47"/>
      <c r="DTQ47"/>
      <c r="DTR47"/>
      <c r="DTS47"/>
      <c r="DTT47"/>
      <c r="DTU47"/>
      <c r="DTV47"/>
      <c r="DTW47"/>
      <c r="DTX47"/>
      <c r="DTY47"/>
      <c r="DTZ47"/>
      <c r="DUA47"/>
      <c r="DUB47"/>
      <c r="DUC47"/>
      <c r="DUD47"/>
      <c r="DUE47"/>
      <c r="DUF47"/>
      <c r="DUG47"/>
      <c r="DUH47"/>
      <c r="DUI47"/>
      <c r="DUJ47"/>
      <c r="DUK47"/>
      <c r="DUL47"/>
      <c r="DUM47"/>
      <c r="DUN47"/>
      <c r="DUO47"/>
      <c r="DUP47"/>
      <c r="DUQ47"/>
      <c r="DUR47"/>
      <c r="DUS47"/>
      <c r="DUT47"/>
      <c r="DUU47"/>
      <c r="DUV47"/>
      <c r="DUW47"/>
      <c r="DUX47"/>
      <c r="DUY47"/>
      <c r="DUZ47"/>
      <c r="DVA47"/>
      <c r="DVB47"/>
      <c r="DVC47"/>
      <c r="DVD47"/>
      <c r="DVE47"/>
      <c r="DVF47"/>
      <c r="DVG47"/>
      <c r="DVH47"/>
      <c r="DVI47"/>
      <c r="DVJ47"/>
      <c r="DVK47"/>
      <c r="DVL47"/>
      <c r="DVM47"/>
      <c r="DVN47"/>
      <c r="DVO47"/>
      <c r="DVP47"/>
      <c r="DVQ47"/>
      <c r="DVR47"/>
      <c r="DVS47"/>
      <c r="DVT47"/>
      <c r="DVU47"/>
      <c r="DVV47"/>
      <c r="DVW47"/>
      <c r="DVX47"/>
      <c r="DVY47"/>
      <c r="DVZ47"/>
      <c r="DWA47"/>
      <c r="DWB47"/>
      <c r="DWC47"/>
      <c r="DWD47"/>
      <c r="DWE47"/>
      <c r="DWF47"/>
      <c r="DWG47"/>
      <c r="DWH47"/>
      <c r="DWI47"/>
      <c r="DWJ47"/>
      <c r="DWK47"/>
      <c r="DWL47"/>
      <c r="DWM47"/>
      <c r="DWN47"/>
      <c r="DWO47"/>
      <c r="DWP47"/>
      <c r="DWQ47"/>
      <c r="DWR47"/>
      <c r="DWS47"/>
      <c r="DWT47"/>
      <c r="DWU47"/>
      <c r="DWV47"/>
      <c r="DWW47"/>
      <c r="DWX47"/>
      <c r="DWY47"/>
      <c r="DWZ47"/>
      <c r="DXA47"/>
      <c r="DXB47"/>
      <c r="DXC47"/>
      <c r="DXD47"/>
      <c r="DXE47"/>
      <c r="DXF47"/>
      <c r="DXG47"/>
      <c r="DXH47"/>
      <c r="DXI47"/>
      <c r="DXJ47"/>
      <c r="DXK47"/>
      <c r="DXL47"/>
      <c r="DXM47"/>
      <c r="DXN47"/>
      <c r="DXO47"/>
      <c r="DXP47"/>
      <c r="DXQ47"/>
      <c r="DXR47"/>
      <c r="DXS47"/>
      <c r="DXT47"/>
      <c r="DXU47"/>
      <c r="DXV47"/>
      <c r="DXW47"/>
      <c r="DXX47"/>
      <c r="DXY47"/>
      <c r="DXZ47"/>
      <c r="DYA47"/>
      <c r="DYB47"/>
      <c r="DYC47"/>
      <c r="DYD47"/>
      <c r="DYE47"/>
      <c r="DYF47"/>
      <c r="DYG47"/>
      <c r="DYH47"/>
      <c r="DYI47"/>
      <c r="DYJ47"/>
      <c r="DYK47"/>
      <c r="DYL47"/>
      <c r="DYM47"/>
      <c r="DYN47"/>
      <c r="DYO47"/>
      <c r="DYP47"/>
      <c r="DYQ47"/>
      <c r="DYR47"/>
      <c r="DYS47"/>
      <c r="DYT47"/>
      <c r="DYU47"/>
      <c r="DYV47"/>
      <c r="DYW47"/>
      <c r="DYX47"/>
      <c r="DYY47"/>
      <c r="DYZ47"/>
      <c r="DZA47"/>
      <c r="DZB47"/>
      <c r="DZC47"/>
      <c r="DZD47"/>
      <c r="DZE47"/>
      <c r="DZF47"/>
      <c r="DZG47"/>
      <c r="DZH47"/>
      <c r="DZI47"/>
      <c r="DZJ47"/>
      <c r="DZK47"/>
      <c r="DZL47"/>
      <c r="DZM47"/>
      <c r="DZN47"/>
      <c r="DZO47"/>
      <c r="DZP47"/>
      <c r="DZQ47"/>
      <c r="DZR47"/>
      <c r="DZS47"/>
      <c r="DZT47"/>
      <c r="DZU47"/>
      <c r="DZV47"/>
      <c r="DZW47"/>
      <c r="DZX47"/>
      <c r="DZY47"/>
      <c r="DZZ47"/>
      <c r="EAA47"/>
      <c r="EAB47"/>
      <c r="EAC47"/>
      <c r="EAD47"/>
      <c r="EAE47"/>
      <c r="EAF47"/>
      <c r="EAG47"/>
      <c r="EAH47"/>
      <c r="EAI47"/>
      <c r="EAJ47"/>
      <c r="EAK47"/>
      <c r="EAL47"/>
      <c r="EAM47"/>
      <c r="EAN47"/>
      <c r="EAO47"/>
      <c r="EAP47"/>
      <c r="EAQ47"/>
      <c r="EAR47"/>
      <c r="EAS47"/>
      <c r="EAT47"/>
      <c r="EAU47"/>
      <c r="EAV47"/>
      <c r="EAW47"/>
      <c r="EAX47"/>
      <c r="EAY47"/>
      <c r="EAZ47"/>
      <c r="EBA47"/>
      <c r="EBB47"/>
      <c r="EBC47"/>
      <c r="EBD47"/>
      <c r="EBE47"/>
      <c r="EBF47"/>
      <c r="EBG47"/>
      <c r="EBH47"/>
      <c r="EBI47"/>
      <c r="EBJ47"/>
      <c r="EBK47"/>
      <c r="EBL47"/>
      <c r="EBM47"/>
      <c r="EBN47"/>
      <c r="EBO47"/>
      <c r="EBP47"/>
      <c r="EBQ47"/>
      <c r="EBR47"/>
      <c r="EBS47"/>
      <c r="EBT47"/>
      <c r="EBU47"/>
      <c r="EBV47"/>
      <c r="EBW47"/>
      <c r="EBX47"/>
      <c r="EBY47"/>
      <c r="EBZ47"/>
      <c r="ECA47"/>
      <c r="ECB47"/>
      <c r="ECC47"/>
      <c r="ECD47"/>
      <c r="ECE47"/>
      <c r="ECF47"/>
      <c r="ECG47"/>
      <c r="ECH47"/>
      <c r="ECI47"/>
      <c r="ECJ47"/>
      <c r="ECK47"/>
      <c r="ECL47"/>
      <c r="ECM47"/>
      <c r="ECN47"/>
      <c r="ECO47"/>
      <c r="ECP47"/>
      <c r="ECQ47"/>
      <c r="ECR47"/>
      <c r="ECS47"/>
      <c r="ECT47"/>
      <c r="ECU47"/>
      <c r="ECV47"/>
      <c r="ECW47"/>
      <c r="ECX47"/>
      <c r="ECY47"/>
      <c r="ECZ47"/>
      <c r="EDA47"/>
      <c r="EDB47"/>
      <c r="EDC47"/>
      <c r="EDD47"/>
      <c r="EDE47"/>
      <c r="EDF47"/>
      <c r="EDG47"/>
      <c r="EDH47"/>
      <c r="EDI47"/>
      <c r="EDJ47"/>
      <c r="EDK47"/>
      <c r="EDL47"/>
      <c r="EDM47"/>
      <c r="EDN47"/>
      <c r="EDO47"/>
      <c r="EDP47"/>
      <c r="EDQ47"/>
      <c r="EDR47"/>
      <c r="EDS47"/>
      <c r="EDT47"/>
      <c r="EDU47"/>
      <c r="EDV47"/>
      <c r="EDW47"/>
      <c r="EDX47"/>
      <c r="EDY47"/>
      <c r="EDZ47"/>
      <c r="EEA47"/>
      <c r="EEB47"/>
      <c r="EEC47"/>
      <c r="EED47"/>
      <c r="EEE47"/>
      <c r="EEF47"/>
      <c r="EEG47"/>
      <c r="EEH47"/>
      <c r="EEI47"/>
      <c r="EEJ47"/>
      <c r="EEK47"/>
      <c r="EEL47"/>
      <c r="EEM47"/>
      <c r="EEN47"/>
      <c r="EEO47"/>
      <c r="EEP47"/>
      <c r="EEQ47"/>
      <c r="EER47"/>
      <c r="EES47"/>
      <c r="EET47"/>
      <c r="EEU47"/>
      <c r="EEV47"/>
      <c r="EEW47"/>
      <c r="EEX47"/>
      <c r="EEY47"/>
      <c r="EEZ47"/>
      <c r="EFA47"/>
      <c r="EFB47"/>
      <c r="EFC47"/>
      <c r="EFD47"/>
      <c r="EFE47"/>
      <c r="EFF47"/>
      <c r="EFG47"/>
      <c r="EFH47"/>
      <c r="EFI47"/>
      <c r="EFJ47"/>
      <c r="EFK47"/>
      <c r="EFL47"/>
      <c r="EFM47"/>
      <c r="EFN47"/>
      <c r="EFO47"/>
      <c r="EFP47"/>
      <c r="EFQ47"/>
      <c r="EFR47"/>
      <c r="EFS47"/>
      <c r="EFT47"/>
      <c r="EFU47"/>
      <c r="EFV47"/>
      <c r="EFW47"/>
      <c r="EFX47"/>
      <c r="EFY47"/>
      <c r="EFZ47"/>
      <c r="EGA47"/>
      <c r="EGB47"/>
      <c r="EGC47"/>
      <c r="EGD47"/>
      <c r="EGE47"/>
      <c r="EGF47"/>
      <c r="EGG47"/>
      <c r="EGH47"/>
      <c r="EGI47"/>
      <c r="EGJ47"/>
      <c r="EGK47"/>
      <c r="EGL47"/>
      <c r="EGM47"/>
      <c r="EGN47"/>
      <c r="EGO47"/>
      <c r="EGP47"/>
      <c r="EGQ47"/>
      <c r="EGR47"/>
      <c r="EGS47"/>
      <c r="EGT47"/>
      <c r="EGU47"/>
      <c r="EGV47"/>
      <c r="EGW47"/>
      <c r="EGX47"/>
      <c r="EGY47"/>
      <c r="EGZ47"/>
      <c r="EHA47"/>
      <c r="EHB47"/>
      <c r="EHC47"/>
      <c r="EHD47"/>
      <c r="EHE47"/>
      <c r="EHF47"/>
      <c r="EHG47"/>
      <c r="EHH47"/>
      <c r="EHI47"/>
      <c r="EHJ47"/>
      <c r="EHK47"/>
      <c r="EHL47"/>
      <c r="EHM47"/>
      <c r="EHN47"/>
      <c r="EHO47"/>
      <c r="EHP47"/>
      <c r="EHQ47"/>
      <c r="EHR47"/>
      <c r="EHS47"/>
      <c r="EHT47"/>
      <c r="EHU47"/>
      <c r="EHV47"/>
      <c r="EHW47"/>
      <c r="EHX47"/>
      <c r="EHY47"/>
      <c r="EHZ47"/>
      <c r="EIA47"/>
      <c r="EIB47"/>
      <c r="EIC47"/>
      <c r="EID47"/>
      <c r="EIE47"/>
      <c r="EIF47"/>
      <c r="EIG47"/>
      <c r="EIH47"/>
      <c r="EII47"/>
      <c r="EIJ47"/>
      <c r="EIK47"/>
      <c r="EIL47"/>
      <c r="EIM47"/>
      <c r="EIN47"/>
      <c r="EIO47"/>
      <c r="EIP47"/>
      <c r="EIQ47"/>
      <c r="EIR47"/>
      <c r="EIS47"/>
      <c r="EIT47"/>
      <c r="EIU47"/>
      <c r="EIV47"/>
      <c r="EIW47"/>
      <c r="EIX47"/>
      <c r="EIY47"/>
      <c r="EIZ47"/>
      <c r="EJA47"/>
      <c r="EJB47"/>
      <c r="EJC47"/>
      <c r="EJD47"/>
      <c r="EJE47"/>
      <c r="EJF47"/>
      <c r="EJG47"/>
      <c r="EJH47"/>
      <c r="EJI47"/>
      <c r="EJJ47"/>
      <c r="EJK47"/>
      <c r="EJL47"/>
      <c r="EJM47"/>
      <c r="EJN47"/>
      <c r="EJO47"/>
      <c r="EJP47"/>
      <c r="EJQ47"/>
      <c r="EJR47"/>
      <c r="EJS47"/>
      <c r="EJT47"/>
      <c r="EJU47"/>
      <c r="EJV47"/>
      <c r="EJW47"/>
      <c r="EJX47"/>
      <c r="EJY47"/>
      <c r="EJZ47"/>
      <c r="EKA47"/>
      <c r="EKB47"/>
      <c r="EKC47"/>
      <c r="EKD47"/>
      <c r="EKE47"/>
      <c r="EKF47"/>
      <c r="EKG47"/>
      <c r="EKH47"/>
      <c r="EKI47"/>
      <c r="EKJ47"/>
      <c r="EKK47"/>
      <c r="EKL47"/>
      <c r="EKM47"/>
      <c r="EKN47"/>
      <c r="EKO47"/>
      <c r="EKP47"/>
      <c r="EKQ47"/>
      <c r="EKR47"/>
      <c r="EKS47"/>
      <c r="EKT47"/>
      <c r="EKU47"/>
      <c r="EKV47"/>
      <c r="EKW47"/>
      <c r="EKX47"/>
      <c r="EKY47"/>
      <c r="EKZ47"/>
      <c r="ELA47"/>
      <c r="ELB47"/>
      <c r="ELC47"/>
      <c r="ELD47"/>
      <c r="ELE47"/>
      <c r="ELF47"/>
      <c r="ELG47"/>
      <c r="ELH47"/>
      <c r="ELI47"/>
      <c r="ELJ47"/>
      <c r="ELK47"/>
      <c r="ELL47"/>
      <c r="ELM47"/>
      <c r="ELN47"/>
      <c r="ELO47"/>
      <c r="ELP47"/>
      <c r="ELQ47"/>
      <c r="ELR47"/>
      <c r="ELS47"/>
      <c r="ELT47"/>
      <c r="ELU47"/>
      <c r="ELV47"/>
      <c r="ELW47"/>
      <c r="ELX47"/>
      <c r="ELY47"/>
      <c r="ELZ47"/>
      <c r="EMA47"/>
      <c r="EMB47"/>
      <c r="EMC47"/>
      <c r="EMD47"/>
      <c r="EME47"/>
      <c r="EMF47"/>
      <c r="EMG47"/>
      <c r="EMH47"/>
      <c r="EMI47"/>
      <c r="EMJ47"/>
      <c r="EMK47"/>
      <c r="EML47"/>
      <c r="EMM47"/>
      <c r="EMN47"/>
      <c r="EMO47"/>
      <c r="EMP47"/>
      <c r="EMQ47"/>
      <c r="EMR47"/>
      <c r="EMS47"/>
      <c r="EMT47"/>
      <c r="EMU47"/>
      <c r="EMV47"/>
      <c r="EMW47"/>
      <c r="EMX47"/>
      <c r="EMY47"/>
      <c r="EMZ47"/>
      <c r="ENA47"/>
      <c r="ENB47"/>
      <c r="ENC47"/>
      <c r="END47"/>
      <c r="ENE47"/>
      <c r="ENF47"/>
      <c r="ENG47"/>
      <c r="ENH47"/>
      <c r="ENI47"/>
      <c r="ENJ47"/>
      <c r="ENK47"/>
      <c r="ENL47"/>
      <c r="ENM47"/>
      <c r="ENN47"/>
      <c r="ENO47"/>
      <c r="ENP47"/>
      <c r="ENQ47"/>
      <c r="ENR47"/>
      <c r="ENS47"/>
      <c r="ENT47"/>
      <c r="ENU47"/>
      <c r="ENV47"/>
      <c r="ENW47"/>
      <c r="ENX47"/>
      <c r="ENY47"/>
      <c r="ENZ47"/>
      <c r="EOA47"/>
      <c r="EOB47"/>
      <c r="EOC47"/>
      <c r="EOD47"/>
      <c r="EOE47"/>
      <c r="EOF47"/>
      <c r="EOG47"/>
      <c r="EOH47"/>
      <c r="EOI47"/>
      <c r="EOJ47"/>
      <c r="EOK47"/>
      <c r="EOL47"/>
      <c r="EOM47"/>
      <c r="EON47"/>
      <c r="EOO47"/>
      <c r="EOP47"/>
      <c r="EOQ47"/>
      <c r="EOR47"/>
      <c r="EOS47"/>
      <c r="EOT47"/>
      <c r="EOU47"/>
      <c r="EOV47"/>
      <c r="EOW47"/>
      <c r="EOX47"/>
      <c r="EOY47"/>
      <c r="EOZ47"/>
      <c r="EPA47"/>
      <c r="EPB47"/>
      <c r="EPC47"/>
      <c r="EPD47"/>
      <c r="EPE47"/>
      <c r="EPF47"/>
      <c r="EPG47"/>
      <c r="EPH47"/>
      <c r="EPI47"/>
      <c r="EPJ47"/>
      <c r="EPK47"/>
      <c r="EPL47"/>
      <c r="EPM47"/>
      <c r="EPN47"/>
      <c r="EPO47"/>
      <c r="EPP47"/>
      <c r="EPQ47"/>
      <c r="EPR47"/>
      <c r="EPS47"/>
      <c r="EPT47"/>
      <c r="EPU47"/>
      <c r="EPV47"/>
      <c r="EPW47"/>
      <c r="EPX47"/>
      <c r="EPY47"/>
      <c r="EPZ47"/>
      <c r="EQA47"/>
      <c r="EQB47"/>
      <c r="EQC47"/>
      <c r="EQD47"/>
      <c r="EQE47"/>
      <c r="EQF47"/>
      <c r="EQG47"/>
      <c r="EQH47"/>
      <c r="EQI47"/>
      <c r="EQJ47"/>
      <c r="EQK47"/>
      <c r="EQL47"/>
      <c r="EQM47"/>
      <c r="EQN47"/>
      <c r="EQO47"/>
      <c r="EQP47"/>
      <c r="EQQ47"/>
      <c r="EQR47"/>
      <c r="EQS47"/>
      <c r="EQT47"/>
      <c r="EQU47"/>
      <c r="EQV47"/>
      <c r="EQW47"/>
      <c r="EQX47"/>
      <c r="EQY47"/>
      <c r="EQZ47"/>
      <c r="ERA47"/>
      <c r="ERB47"/>
      <c r="ERC47"/>
      <c r="ERD47"/>
      <c r="ERE47"/>
      <c r="ERF47"/>
      <c r="ERG47"/>
      <c r="ERH47"/>
      <c r="ERI47"/>
      <c r="ERJ47"/>
      <c r="ERK47"/>
      <c r="ERL47"/>
      <c r="ERM47"/>
      <c r="ERN47"/>
      <c r="ERO47"/>
      <c r="ERP47"/>
      <c r="ERQ47"/>
      <c r="ERR47"/>
      <c r="ERS47"/>
      <c r="ERT47"/>
      <c r="ERU47"/>
      <c r="ERV47"/>
      <c r="ERW47"/>
      <c r="ERX47"/>
      <c r="ERY47"/>
      <c r="ERZ47"/>
      <c r="ESA47"/>
      <c r="ESB47"/>
      <c r="ESC47"/>
      <c r="ESD47"/>
      <c r="ESE47"/>
      <c r="ESF47"/>
      <c r="ESG47"/>
      <c r="ESH47"/>
      <c r="ESI47"/>
      <c r="ESJ47"/>
      <c r="ESK47"/>
      <c r="ESL47"/>
      <c r="ESM47"/>
      <c r="ESN47"/>
      <c r="ESO47"/>
      <c r="ESP47"/>
      <c r="ESQ47"/>
      <c r="ESR47"/>
      <c r="ESS47"/>
      <c r="EST47"/>
      <c r="ESU47"/>
      <c r="ESV47"/>
      <c r="ESW47"/>
      <c r="ESX47"/>
      <c r="ESY47"/>
      <c r="ESZ47"/>
      <c r="ETA47"/>
      <c r="ETB47"/>
      <c r="ETC47"/>
      <c r="ETD47"/>
      <c r="ETE47"/>
      <c r="ETF47"/>
      <c r="ETG47"/>
      <c r="ETH47"/>
      <c r="ETI47"/>
      <c r="ETJ47"/>
      <c r="ETK47"/>
      <c r="ETL47"/>
      <c r="ETM47"/>
      <c r="ETN47"/>
      <c r="ETO47"/>
      <c r="ETP47"/>
      <c r="ETQ47"/>
      <c r="ETR47"/>
      <c r="ETS47"/>
      <c r="ETT47"/>
      <c r="ETU47"/>
      <c r="ETV47"/>
      <c r="ETW47"/>
      <c r="ETX47"/>
      <c r="ETY47"/>
      <c r="ETZ47"/>
      <c r="EUA47"/>
      <c r="EUB47"/>
      <c r="EUC47"/>
      <c r="EUD47"/>
      <c r="EUE47"/>
      <c r="EUF47"/>
      <c r="EUG47"/>
      <c r="EUH47"/>
      <c r="EUI47"/>
      <c r="EUJ47"/>
      <c r="EUK47"/>
      <c r="EUL47"/>
      <c r="EUM47"/>
      <c r="EUN47"/>
      <c r="EUO47"/>
      <c r="EUP47"/>
      <c r="EUQ47"/>
      <c r="EUR47"/>
      <c r="EUS47"/>
      <c r="EUT47"/>
      <c r="EUU47"/>
      <c r="EUV47"/>
      <c r="EUW47"/>
      <c r="EUX47"/>
      <c r="EUY47"/>
      <c r="EUZ47"/>
      <c r="EVA47"/>
      <c r="EVB47"/>
      <c r="EVC47"/>
      <c r="EVD47"/>
      <c r="EVE47"/>
      <c r="EVF47"/>
      <c r="EVG47"/>
      <c r="EVH47"/>
      <c r="EVI47"/>
      <c r="EVJ47"/>
      <c r="EVK47"/>
      <c r="EVL47"/>
      <c r="EVM47"/>
      <c r="EVN47"/>
      <c r="EVO47"/>
      <c r="EVP47"/>
      <c r="EVQ47"/>
      <c r="EVR47"/>
      <c r="EVS47"/>
      <c r="EVT47"/>
      <c r="EVU47"/>
      <c r="EVV47"/>
      <c r="EVW47"/>
      <c r="EVX47"/>
      <c r="EVY47"/>
      <c r="EVZ47"/>
      <c r="EWA47"/>
      <c r="EWB47"/>
      <c r="EWC47"/>
      <c r="EWD47"/>
      <c r="EWE47"/>
      <c r="EWF47"/>
      <c r="EWG47"/>
      <c r="EWH47"/>
      <c r="EWI47"/>
      <c r="EWJ47"/>
      <c r="EWK47"/>
      <c r="EWL47"/>
      <c r="EWM47"/>
      <c r="EWN47"/>
      <c r="EWO47"/>
      <c r="EWP47"/>
      <c r="EWQ47"/>
      <c r="EWR47"/>
      <c r="EWS47"/>
      <c r="EWT47"/>
      <c r="EWU47"/>
      <c r="EWV47"/>
      <c r="EWW47"/>
      <c r="EWX47"/>
      <c r="EWY47"/>
      <c r="EWZ47"/>
      <c r="EXA47"/>
      <c r="EXB47"/>
      <c r="EXC47"/>
      <c r="EXD47"/>
      <c r="EXE47"/>
      <c r="EXF47"/>
      <c r="EXG47"/>
      <c r="EXH47"/>
      <c r="EXI47"/>
      <c r="EXJ47"/>
      <c r="EXK47"/>
      <c r="EXL47"/>
      <c r="EXM47"/>
      <c r="EXN47"/>
      <c r="EXO47"/>
      <c r="EXP47"/>
      <c r="EXQ47"/>
      <c r="EXR47"/>
      <c r="EXS47"/>
      <c r="EXT47"/>
      <c r="EXU47"/>
      <c r="EXV47"/>
      <c r="EXW47"/>
      <c r="EXX47"/>
      <c r="EXY47"/>
      <c r="EXZ47"/>
      <c r="EYA47"/>
      <c r="EYB47"/>
      <c r="EYC47"/>
      <c r="EYD47"/>
      <c r="EYE47"/>
      <c r="EYF47"/>
      <c r="EYG47"/>
      <c r="EYH47"/>
      <c r="EYI47"/>
      <c r="EYJ47"/>
      <c r="EYK47"/>
      <c r="EYL47"/>
      <c r="EYM47"/>
      <c r="EYN47"/>
      <c r="EYO47"/>
      <c r="EYP47"/>
      <c r="EYQ47"/>
      <c r="EYR47"/>
      <c r="EYS47"/>
      <c r="EYT47"/>
      <c r="EYU47"/>
      <c r="EYV47"/>
      <c r="EYW47"/>
      <c r="EYX47"/>
      <c r="EYY47"/>
      <c r="EYZ47"/>
      <c r="EZA47"/>
      <c r="EZB47"/>
      <c r="EZC47"/>
      <c r="EZD47"/>
      <c r="EZE47"/>
      <c r="EZF47"/>
      <c r="EZG47"/>
      <c r="EZH47"/>
      <c r="EZI47"/>
      <c r="EZJ47"/>
      <c r="EZK47"/>
      <c r="EZL47"/>
      <c r="EZM47"/>
      <c r="EZN47"/>
      <c r="EZO47"/>
      <c r="EZP47"/>
      <c r="EZQ47"/>
      <c r="EZR47"/>
      <c r="EZS47"/>
      <c r="EZT47"/>
      <c r="EZU47"/>
      <c r="EZV47"/>
      <c r="EZW47"/>
      <c r="EZX47"/>
      <c r="EZY47"/>
      <c r="EZZ47"/>
      <c r="FAA47"/>
      <c r="FAB47"/>
      <c r="FAC47"/>
      <c r="FAD47"/>
      <c r="FAE47"/>
      <c r="FAF47"/>
      <c r="FAG47"/>
      <c r="FAH47"/>
      <c r="FAI47"/>
      <c r="FAJ47"/>
      <c r="FAK47"/>
      <c r="FAL47"/>
      <c r="FAM47"/>
      <c r="FAN47"/>
      <c r="FAO47"/>
      <c r="FAP47"/>
      <c r="FAQ47"/>
      <c r="FAR47"/>
      <c r="FAS47"/>
      <c r="FAT47"/>
      <c r="FAU47"/>
      <c r="FAV47"/>
      <c r="FAW47"/>
      <c r="FAX47"/>
      <c r="FAY47"/>
      <c r="FAZ47"/>
      <c r="FBA47"/>
      <c r="FBB47"/>
      <c r="FBC47"/>
      <c r="FBD47"/>
      <c r="FBE47"/>
      <c r="FBF47"/>
      <c r="FBG47"/>
      <c r="FBH47"/>
      <c r="FBI47"/>
      <c r="FBJ47"/>
      <c r="FBK47"/>
      <c r="FBL47"/>
      <c r="FBM47"/>
      <c r="FBN47"/>
      <c r="FBO47"/>
      <c r="FBP47"/>
      <c r="FBQ47"/>
      <c r="FBR47"/>
      <c r="FBS47"/>
      <c r="FBT47"/>
      <c r="FBU47"/>
      <c r="FBV47"/>
      <c r="FBW47"/>
      <c r="FBX47"/>
      <c r="FBY47"/>
      <c r="FBZ47"/>
      <c r="FCA47"/>
      <c r="FCB47"/>
      <c r="FCC47"/>
      <c r="FCD47"/>
      <c r="FCE47"/>
      <c r="FCF47"/>
      <c r="FCG47"/>
      <c r="FCH47"/>
      <c r="FCI47"/>
      <c r="FCJ47"/>
      <c r="FCK47"/>
      <c r="FCL47"/>
      <c r="FCM47"/>
      <c r="FCN47"/>
      <c r="FCO47"/>
      <c r="FCP47"/>
      <c r="FCQ47"/>
      <c r="FCR47"/>
      <c r="FCS47"/>
      <c r="FCT47"/>
      <c r="FCU47"/>
      <c r="FCV47"/>
      <c r="FCW47"/>
      <c r="FCX47"/>
      <c r="FCY47"/>
      <c r="FCZ47"/>
      <c r="FDA47"/>
      <c r="FDB47"/>
      <c r="FDC47"/>
      <c r="FDD47"/>
      <c r="FDE47"/>
      <c r="FDF47"/>
      <c r="FDG47"/>
      <c r="FDH47"/>
      <c r="FDI47"/>
      <c r="FDJ47"/>
      <c r="FDK47"/>
      <c r="FDL47"/>
      <c r="FDM47"/>
      <c r="FDN47"/>
      <c r="FDO47"/>
      <c r="FDP47"/>
      <c r="FDQ47"/>
      <c r="FDR47"/>
      <c r="FDS47"/>
      <c r="FDT47"/>
      <c r="FDU47"/>
      <c r="FDV47"/>
      <c r="FDW47"/>
      <c r="FDX47"/>
      <c r="FDY47"/>
      <c r="FDZ47"/>
      <c r="FEA47"/>
      <c r="FEB47"/>
      <c r="FEC47"/>
      <c r="FED47"/>
      <c r="FEE47"/>
      <c r="FEF47"/>
      <c r="FEG47"/>
      <c r="FEH47"/>
      <c r="FEI47"/>
      <c r="FEJ47"/>
      <c r="FEK47"/>
      <c r="FEL47"/>
      <c r="FEM47"/>
      <c r="FEN47"/>
      <c r="FEO47"/>
      <c r="FEP47"/>
      <c r="FEQ47"/>
      <c r="FER47"/>
      <c r="FES47"/>
      <c r="FET47"/>
      <c r="FEU47"/>
      <c r="FEV47"/>
      <c r="FEW47"/>
      <c r="FEX47"/>
      <c r="FEY47"/>
      <c r="FEZ47"/>
      <c r="FFA47"/>
      <c r="FFB47"/>
      <c r="FFC47"/>
      <c r="FFD47"/>
      <c r="FFE47"/>
      <c r="FFF47"/>
      <c r="FFG47"/>
      <c r="FFH47"/>
      <c r="FFI47"/>
      <c r="FFJ47"/>
      <c r="FFK47"/>
      <c r="FFL47"/>
      <c r="FFM47"/>
      <c r="FFN47"/>
      <c r="FFO47"/>
      <c r="FFP47"/>
      <c r="FFQ47"/>
      <c r="FFR47"/>
      <c r="FFS47"/>
      <c r="FFT47"/>
      <c r="FFU47"/>
      <c r="FFV47"/>
      <c r="FFW47"/>
      <c r="FFX47"/>
      <c r="FFY47"/>
      <c r="FFZ47"/>
      <c r="FGA47"/>
      <c r="FGB47"/>
      <c r="FGC47"/>
      <c r="FGD47"/>
      <c r="FGE47"/>
      <c r="FGF47"/>
      <c r="FGG47"/>
      <c r="FGH47"/>
      <c r="FGI47"/>
      <c r="FGJ47"/>
      <c r="FGK47"/>
      <c r="FGL47"/>
      <c r="FGM47"/>
      <c r="FGN47"/>
      <c r="FGO47"/>
      <c r="FGP47"/>
      <c r="FGQ47"/>
      <c r="FGR47"/>
      <c r="FGS47"/>
      <c r="FGT47"/>
      <c r="FGU47"/>
      <c r="FGV47"/>
      <c r="FGW47"/>
      <c r="FGX47"/>
      <c r="FGY47"/>
      <c r="FGZ47"/>
      <c r="FHA47"/>
      <c r="FHB47"/>
      <c r="FHC47"/>
      <c r="FHD47"/>
      <c r="FHE47"/>
      <c r="FHF47"/>
      <c r="FHG47"/>
      <c r="FHH47"/>
      <c r="FHI47"/>
      <c r="FHJ47"/>
      <c r="FHK47"/>
      <c r="FHL47"/>
      <c r="FHM47"/>
      <c r="FHN47"/>
      <c r="FHO47"/>
      <c r="FHP47"/>
      <c r="FHQ47"/>
      <c r="FHR47"/>
      <c r="FHS47"/>
      <c r="FHT47"/>
      <c r="FHU47"/>
      <c r="FHV47"/>
      <c r="FHW47"/>
      <c r="FHX47"/>
      <c r="FHY47"/>
      <c r="FHZ47"/>
      <c r="FIA47"/>
      <c r="FIB47"/>
      <c r="FIC47"/>
      <c r="FID47"/>
      <c r="FIE47"/>
      <c r="FIF47"/>
      <c r="FIG47"/>
      <c r="FIH47"/>
      <c r="FII47"/>
      <c r="FIJ47"/>
      <c r="FIK47"/>
      <c r="FIL47"/>
      <c r="FIM47"/>
      <c r="FIN47"/>
      <c r="FIO47"/>
      <c r="FIP47"/>
      <c r="FIQ47"/>
      <c r="FIR47"/>
      <c r="FIS47"/>
      <c r="FIT47"/>
      <c r="FIU47"/>
      <c r="FIV47"/>
      <c r="FIW47"/>
      <c r="FIX47"/>
      <c r="FIY47"/>
      <c r="FIZ47"/>
      <c r="FJA47"/>
      <c r="FJB47"/>
      <c r="FJC47"/>
      <c r="FJD47"/>
      <c r="FJE47"/>
      <c r="FJF47"/>
      <c r="FJG47"/>
      <c r="FJH47"/>
      <c r="FJI47"/>
      <c r="FJJ47"/>
      <c r="FJK47"/>
      <c r="FJL47"/>
      <c r="FJM47"/>
      <c r="FJN47"/>
      <c r="FJO47"/>
      <c r="FJP47"/>
      <c r="FJQ47"/>
      <c r="FJR47"/>
      <c r="FJS47"/>
      <c r="FJT47"/>
      <c r="FJU47"/>
      <c r="FJV47"/>
      <c r="FJW47"/>
      <c r="FJX47"/>
      <c r="FJY47"/>
      <c r="FJZ47"/>
      <c r="FKA47"/>
      <c r="FKB47"/>
      <c r="FKC47"/>
      <c r="FKD47"/>
      <c r="FKE47"/>
      <c r="FKF47"/>
      <c r="FKG47"/>
      <c r="FKH47"/>
      <c r="FKI47"/>
      <c r="FKJ47"/>
      <c r="FKK47"/>
      <c r="FKL47"/>
      <c r="FKM47"/>
      <c r="FKN47"/>
      <c r="FKO47"/>
      <c r="FKP47"/>
      <c r="FKQ47"/>
      <c r="FKR47"/>
      <c r="FKS47"/>
      <c r="FKT47"/>
      <c r="FKU47"/>
      <c r="FKV47"/>
      <c r="FKW47"/>
      <c r="FKX47"/>
      <c r="FKY47"/>
      <c r="FKZ47"/>
      <c r="FLA47"/>
      <c r="FLB47"/>
      <c r="FLC47"/>
      <c r="FLD47"/>
      <c r="FLE47"/>
      <c r="FLF47"/>
      <c r="FLG47"/>
      <c r="FLH47"/>
      <c r="FLI47"/>
      <c r="FLJ47"/>
      <c r="FLK47"/>
      <c r="FLL47"/>
      <c r="FLM47"/>
      <c r="FLN47"/>
      <c r="FLO47"/>
      <c r="FLP47"/>
      <c r="FLQ47"/>
      <c r="FLR47"/>
      <c r="FLS47"/>
      <c r="FLT47"/>
      <c r="FLU47"/>
      <c r="FLV47"/>
      <c r="FLW47"/>
      <c r="FLX47"/>
      <c r="FLY47"/>
      <c r="FLZ47"/>
      <c r="FMA47"/>
      <c r="FMB47"/>
      <c r="FMC47"/>
      <c r="FMD47"/>
      <c r="FME47"/>
      <c r="FMF47"/>
      <c r="FMG47"/>
      <c r="FMH47"/>
      <c r="FMI47"/>
      <c r="FMJ47"/>
      <c r="FMK47"/>
      <c r="FML47"/>
      <c r="FMM47"/>
      <c r="FMN47"/>
      <c r="FMO47"/>
      <c r="FMP47"/>
      <c r="FMQ47"/>
      <c r="FMR47"/>
      <c r="FMS47"/>
      <c r="FMT47"/>
      <c r="FMU47"/>
      <c r="FMV47"/>
      <c r="FMW47"/>
      <c r="FMX47"/>
      <c r="FMY47"/>
      <c r="FMZ47"/>
      <c r="FNA47"/>
      <c r="FNB47"/>
      <c r="FNC47"/>
      <c r="FND47"/>
      <c r="FNE47"/>
      <c r="FNF47"/>
      <c r="FNG47"/>
      <c r="FNH47"/>
      <c r="FNI47"/>
      <c r="FNJ47"/>
      <c r="FNK47"/>
      <c r="FNL47"/>
      <c r="FNM47"/>
      <c r="FNN47"/>
      <c r="FNO47"/>
      <c r="FNP47"/>
      <c r="FNQ47"/>
      <c r="FNR47"/>
      <c r="FNS47"/>
      <c r="FNT47"/>
      <c r="FNU47"/>
      <c r="FNV47"/>
      <c r="FNW47"/>
      <c r="FNX47"/>
      <c r="FNY47"/>
      <c r="FNZ47"/>
      <c r="FOA47"/>
      <c r="FOB47"/>
      <c r="FOC47"/>
      <c r="FOD47"/>
      <c r="FOE47"/>
      <c r="FOF47"/>
      <c r="FOG47"/>
      <c r="FOH47"/>
      <c r="FOI47"/>
      <c r="FOJ47"/>
      <c r="FOK47"/>
      <c r="FOL47"/>
      <c r="FOM47"/>
      <c r="FON47"/>
      <c r="FOO47"/>
      <c r="FOP47"/>
      <c r="FOQ47"/>
      <c r="FOR47"/>
      <c r="FOS47"/>
      <c r="FOT47"/>
      <c r="FOU47"/>
      <c r="FOV47"/>
      <c r="FOW47"/>
      <c r="FOX47"/>
      <c r="FOY47"/>
      <c r="FOZ47"/>
      <c r="FPA47"/>
      <c r="FPB47"/>
      <c r="FPC47"/>
      <c r="FPD47"/>
      <c r="FPE47"/>
      <c r="FPF47"/>
      <c r="FPG47"/>
      <c r="FPH47"/>
      <c r="FPI47"/>
      <c r="FPJ47"/>
      <c r="FPK47"/>
      <c r="FPL47"/>
      <c r="FPM47"/>
      <c r="FPN47"/>
      <c r="FPO47"/>
      <c r="FPP47"/>
      <c r="FPQ47"/>
      <c r="FPR47"/>
      <c r="FPS47"/>
      <c r="FPT47"/>
      <c r="FPU47"/>
      <c r="FPV47"/>
      <c r="FPW47"/>
      <c r="FPX47"/>
      <c r="FPY47"/>
      <c r="FPZ47"/>
      <c r="FQA47"/>
      <c r="FQB47"/>
      <c r="FQC47"/>
      <c r="FQD47"/>
      <c r="FQE47"/>
      <c r="FQF47"/>
      <c r="FQG47"/>
      <c r="FQH47"/>
      <c r="FQI47"/>
      <c r="FQJ47"/>
      <c r="FQK47"/>
      <c r="FQL47"/>
      <c r="FQM47"/>
      <c r="FQN47"/>
      <c r="FQO47"/>
      <c r="FQP47"/>
      <c r="FQQ47"/>
      <c r="FQR47"/>
      <c r="FQS47"/>
      <c r="FQT47"/>
      <c r="FQU47"/>
      <c r="FQV47"/>
      <c r="FQW47"/>
      <c r="FQX47"/>
      <c r="FQY47"/>
      <c r="FQZ47"/>
      <c r="FRA47"/>
      <c r="FRB47"/>
      <c r="FRC47"/>
      <c r="FRD47"/>
      <c r="FRE47"/>
      <c r="FRF47"/>
      <c r="FRG47"/>
      <c r="FRH47"/>
      <c r="FRI47"/>
      <c r="FRJ47"/>
      <c r="FRK47"/>
      <c r="FRL47"/>
      <c r="FRM47"/>
      <c r="FRN47"/>
      <c r="FRO47"/>
      <c r="FRP47"/>
      <c r="FRQ47"/>
      <c r="FRR47"/>
      <c r="FRS47"/>
      <c r="FRT47"/>
      <c r="FRU47"/>
      <c r="FRV47"/>
      <c r="FRW47"/>
      <c r="FRX47"/>
      <c r="FRY47"/>
      <c r="FRZ47"/>
      <c r="FSA47"/>
      <c r="FSB47"/>
      <c r="FSC47"/>
      <c r="FSD47"/>
      <c r="FSE47"/>
      <c r="FSF47"/>
      <c r="FSG47"/>
      <c r="FSH47"/>
      <c r="FSI47"/>
      <c r="FSJ47"/>
      <c r="FSK47"/>
      <c r="FSL47"/>
      <c r="FSM47"/>
      <c r="FSN47"/>
      <c r="FSO47"/>
      <c r="FSP47"/>
      <c r="FSQ47"/>
      <c r="FSR47"/>
      <c r="FSS47"/>
      <c r="FST47"/>
      <c r="FSU47"/>
      <c r="FSV47"/>
      <c r="FSW47"/>
      <c r="FSX47"/>
      <c r="FSY47"/>
      <c r="FSZ47"/>
      <c r="FTA47"/>
      <c r="FTB47"/>
      <c r="FTC47"/>
      <c r="FTD47"/>
      <c r="FTE47"/>
      <c r="FTF47"/>
      <c r="FTG47"/>
      <c r="FTH47"/>
      <c r="FTI47"/>
      <c r="FTJ47"/>
      <c r="FTK47"/>
      <c r="FTL47"/>
      <c r="FTM47"/>
      <c r="FTN47"/>
      <c r="FTO47"/>
      <c r="FTP47"/>
      <c r="FTQ47"/>
      <c r="FTR47"/>
      <c r="FTS47"/>
      <c r="FTT47"/>
      <c r="FTU47"/>
      <c r="FTV47"/>
      <c r="FTW47"/>
      <c r="FTX47"/>
      <c r="FTY47"/>
      <c r="FTZ47"/>
      <c r="FUA47"/>
      <c r="FUB47"/>
      <c r="FUC47"/>
      <c r="FUD47"/>
      <c r="FUE47"/>
      <c r="FUF47"/>
      <c r="FUG47"/>
      <c r="FUH47"/>
      <c r="FUI47"/>
      <c r="FUJ47"/>
      <c r="FUK47"/>
      <c r="FUL47"/>
      <c r="FUM47"/>
      <c r="FUN47"/>
      <c r="FUO47"/>
      <c r="FUP47"/>
      <c r="FUQ47"/>
      <c r="FUR47"/>
      <c r="FUS47"/>
      <c r="FUT47"/>
      <c r="FUU47"/>
      <c r="FUV47"/>
      <c r="FUW47"/>
      <c r="FUX47"/>
      <c r="FUY47"/>
      <c r="FUZ47"/>
      <c r="FVA47"/>
      <c r="FVB47"/>
      <c r="FVC47"/>
      <c r="FVD47"/>
      <c r="FVE47"/>
      <c r="FVF47"/>
      <c r="FVG47"/>
      <c r="FVH47"/>
      <c r="FVI47"/>
      <c r="FVJ47"/>
      <c r="FVK47"/>
      <c r="FVL47"/>
      <c r="FVM47"/>
      <c r="FVN47"/>
      <c r="FVO47"/>
      <c r="FVP47"/>
      <c r="FVQ47"/>
      <c r="FVR47"/>
      <c r="FVS47"/>
      <c r="FVT47"/>
      <c r="FVU47"/>
      <c r="FVV47"/>
      <c r="FVW47"/>
      <c r="FVX47"/>
      <c r="FVY47"/>
      <c r="FVZ47"/>
      <c r="FWA47"/>
      <c r="FWB47"/>
      <c r="FWC47"/>
      <c r="FWD47"/>
      <c r="FWE47"/>
      <c r="FWF47"/>
      <c r="FWG47"/>
      <c r="FWH47"/>
      <c r="FWI47"/>
      <c r="FWJ47"/>
      <c r="FWK47"/>
      <c r="FWL47"/>
      <c r="FWM47"/>
      <c r="FWN47"/>
      <c r="FWO47"/>
      <c r="FWP47"/>
      <c r="FWQ47"/>
      <c r="FWR47"/>
      <c r="FWS47"/>
      <c r="FWT47"/>
      <c r="FWU47"/>
      <c r="FWV47"/>
      <c r="FWW47"/>
      <c r="FWX47"/>
      <c r="FWY47"/>
      <c r="FWZ47"/>
      <c r="FXA47"/>
      <c r="FXB47"/>
      <c r="FXC47"/>
      <c r="FXD47"/>
      <c r="FXE47"/>
      <c r="FXF47"/>
      <c r="FXG47"/>
      <c r="FXH47"/>
      <c r="FXI47"/>
      <c r="FXJ47"/>
      <c r="FXK47"/>
      <c r="FXL47"/>
      <c r="FXM47"/>
      <c r="FXN47"/>
      <c r="FXO47"/>
      <c r="FXP47"/>
      <c r="FXQ47"/>
      <c r="FXR47"/>
      <c r="FXS47"/>
      <c r="FXT47"/>
      <c r="FXU47"/>
      <c r="FXV47"/>
      <c r="FXW47"/>
      <c r="FXX47"/>
      <c r="FXY47"/>
      <c r="FXZ47"/>
      <c r="FYA47"/>
      <c r="FYB47"/>
      <c r="FYC47"/>
      <c r="FYD47"/>
      <c r="FYE47"/>
      <c r="FYF47"/>
      <c r="FYG47"/>
      <c r="FYH47"/>
      <c r="FYI47"/>
      <c r="FYJ47"/>
      <c r="FYK47"/>
      <c r="FYL47"/>
      <c r="FYM47"/>
      <c r="FYN47"/>
      <c r="FYO47"/>
      <c r="FYP47"/>
      <c r="FYQ47"/>
      <c r="FYR47"/>
      <c r="FYS47"/>
      <c r="FYT47"/>
      <c r="FYU47"/>
      <c r="FYV47"/>
      <c r="FYW47"/>
      <c r="FYX47"/>
      <c r="FYY47"/>
      <c r="FYZ47"/>
      <c r="FZA47"/>
      <c r="FZB47"/>
      <c r="FZC47"/>
      <c r="FZD47"/>
      <c r="FZE47"/>
      <c r="FZF47"/>
      <c r="FZG47"/>
      <c r="FZH47"/>
      <c r="FZI47"/>
      <c r="FZJ47"/>
      <c r="FZK47"/>
      <c r="FZL47"/>
      <c r="FZM47"/>
      <c r="FZN47"/>
      <c r="FZO47"/>
      <c r="FZP47"/>
      <c r="FZQ47"/>
      <c r="FZR47"/>
      <c r="FZS47"/>
      <c r="FZT47"/>
      <c r="FZU47"/>
      <c r="FZV47"/>
      <c r="FZW47"/>
      <c r="FZX47"/>
      <c r="FZY47"/>
      <c r="FZZ47"/>
      <c r="GAA47"/>
      <c r="GAB47"/>
      <c r="GAC47"/>
      <c r="GAD47"/>
      <c r="GAE47"/>
      <c r="GAF47"/>
      <c r="GAG47"/>
      <c r="GAH47"/>
      <c r="GAI47"/>
      <c r="GAJ47"/>
      <c r="GAK47"/>
      <c r="GAL47"/>
      <c r="GAM47"/>
      <c r="GAN47"/>
      <c r="GAO47"/>
      <c r="GAP47"/>
      <c r="GAQ47"/>
      <c r="GAR47"/>
      <c r="GAS47"/>
      <c r="GAT47"/>
      <c r="GAU47"/>
      <c r="GAV47"/>
      <c r="GAW47"/>
      <c r="GAX47"/>
      <c r="GAY47"/>
      <c r="GAZ47"/>
      <c r="GBA47"/>
      <c r="GBB47"/>
      <c r="GBC47"/>
      <c r="GBD47"/>
      <c r="GBE47"/>
      <c r="GBF47"/>
      <c r="GBG47"/>
      <c r="GBH47"/>
      <c r="GBI47"/>
      <c r="GBJ47"/>
      <c r="GBK47"/>
      <c r="GBL47"/>
      <c r="GBM47"/>
      <c r="GBN47"/>
      <c r="GBO47"/>
      <c r="GBP47"/>
      <c r="GBQ47"/>
      <c r="GBR47"/>
      <c r="GBS47"/>
      <c r="GBT47"/>
      <c r="GBU47"/>
      <c r="GBV47"/>
      <c r="GBW47"/>
      <c r="GBX47"/>
      <c r="GBY47"/>
      <c r="GBZ47"/>
      <c r="GCA47"/>
      <c r="GCB47"/>
      <c r="GCC47"/>
      <c r="GCD47"/>
      <c r="GCE47"/>
      <c r="GCF47"/>
      <c r="GCG47"/>
      <c r="GCH47"/>
      <c r="GCI47"/>
      <c r="GCJ47"/>
      <c r="GCK47"/>
      <c r="GCL47"/>
      <c r="GCM47"/>
      <c r="GCN47"/>
      <c r="GCO47"/>
      <c r="GCP47"/>
      <c r="GCQ47"/>
      <c r="GCR47"/>
      <c r="GCS47"/>
      <c r="GCT47"/>
      <c r="GCU47"/>
      <c r="GCV47"/>
      <c r="GCW47"/>
      <c r="GCX47"/>
      <c r="GCY47"/>
      <c r="GCZ47"/>
      <c r="GDA47"/>
      <c r="GDB47"/>
      <c r="GDC47"/>
      <c r="GDD47"/>
      <c r="GDE47"/>
      <c r="GDF47"/>
      <c r="GDG47"/>
      <c r="GDH47"/>
      <c r="GDI47"/>
      <c r="GDJ47"/>
      <c r="GDK47"/>
      <c r="GDL47"/>
      <c r="GDM47"/>
      <c r="GDN47"/>
      <c r="GDO47"/>
      <c r="GDP47"/>
      <c r="GDQ47"/>
      <c r="GDR47"/>
      <c r="GDS47"/>
      <c r="GDT47"/>
      <c r="GDU47"/>
      <c r="GDV47"/>
      <c r="GDW47"/>
      <c r="GDX47"/>
      <c r="GDY47"/>
      <c r="GDZ47"/>
      <c r="GEA47"/>
      <c r="GEB47"/>
      <c r="GEC47"/>
      <c r="GED47"/>
      <c r="GEE47"/>
      <c r="GEF47"/>
      <c r="GEG47"/>
      <c r="GEH47"/>
      <c r="GEI47"/>
      <c r="GEJ47"/>
      <c r="GEK47"/>
      <c r="GEL47"/>
      <c r="GEM47"/>
      <c r="GEN47"/>
      <c r="GEO47"/>
      <c r="GEP47"/>
      <c r="GEQ47"/>
      <c r="GER47"/>
      <c r="GES47"/>
      <c r="GET47"/>
      <c r="GEU47"/>
      <c r="GEV47"/>
      <c r="GEW47"/>
      <c r="GEX47"/>
      <c r="GEY47"/>
      <c r="GEZ47"/>
      <c r="GFA47"/>
      <c r="GFB47"/>
      <c r="GFC47"/>
      <c r="GFD47"/>
      <c r="GFE47"/>
      <c r="GFF47"/>
      <c r="GFG47"/>
      <c r="GFH47"/>
      <c r="GFI47"/>
      <c r="GFJ47"/>
      <c r="GFK47"/>
      <c r="GFL47"/>
      <c r="GFM47"/>
      <c r="GFN47"/>
      <c r="GFO47"/>
      <c r="GFP47"/>
      <c r="GFQ47"/>
      <c r="GFR47"/>
      <c r="GFS47"/>
      <c r="GFT47"/>
      <c r="GFU47"/>
      <c r="GFV47"/>
      <c r="GFW47"/>
      <c r="GFX47"/>
      <c r="GFY47"/>
      <c r="GFZ47"/>
      <c r="GGA47"/>
      <c r="GGB47"/>
      <c r="GGC47"/>
      <c r="GGD47"/>
      <c r="GGE47"/>
      <c r="GGF47"/>
      <c r="GGG47"/>
      <c r="GGH47"/>
      <c r="GGI47"/>
      <c r="GGJ47"/>
      <c r="GGK47"/>
      <c r="GGL47"/>
      <c r="GGM47"/>
      <c r="GGN47"/>
      <c r="GGO47"/>
      <c r="GGP47"/>
      <c r="GGQ47"/>
      <c r="GGR47"/>
      <c r="GGS47"/>
      <c r="GGT47"/>
      <c r="GGU47"/>
      <c r="GGV47"/>
      <c r="GGW47"/>
      <c r="GGX47"/>
      <c r="GGY47"/>
      <c r="GGZ47"/>
      <c r="GHA47"/>
      <c r="GHB47"/>
      <c r="GHC47"/>
      <c r="GHD47"/>
      <c r="GHE47"/>
      <c r="GHF47"/>
      <c r="GHG47"/>
      <c r="GHH47"/>
      <c r="GHI47"/>
      <c r="GHJ47"/>
      <c r="GHK47"/>
      <c r="GHL47"/>
      <c r="GHM47"/>
      <c r="GHN47"/>
      <c r="GHO47"/>
      <c r="GHP47"/>
      <c r="GHQ47"/>
      <c r="GHR47"/>
      <c r="GHS47"/>
      <c r="GHT47"/>
      <c r="GHU47"/>
      <c r="GHV47"/>
      <c r="GHW47"/>
      <c r="GHX47"/>
      <c r="GHY47"/>
      <c r="GHZ47"/>
      <c r="GIA47"/>
      <c r="GIB47"/>
      <c r="GIC47"/>
      <c r="GID47"/>
      <c r="GIE47"/>
      <c r="GIF47"/>
      <c r="GIG47"/>
      <c r="GIH47"/>
      <c r="GII47"/>
      <c r="GIJ47"/>
      <c r="GIK47"/>
      <c r="GIL47"/>
      <c r="GIM47"/>
      <c r="GIN47"/>
      <c r="GIO47"/>
      <c r="GIP47"/>
      <c r="GIQ47"/>
      <c r="GIR47"/>
      <c r="GIS47"/>
      <c r="GIT47"/>
      <c r="GIU47"/>
      <c r="GIV47"/>
      <c r="GIW47"/>
      <c r="GIX47"/>
      <c r="GIY47"/>
      <c r="GIZ47"/>
      <c r="GJA47"/>
      <c r="GJB47"/>
      <c r="GJC47"/>
      <c r="GJD47"/>
      <c r="GJE47"/>
      <c r="GJF47"/>
      <c r="GJG47"/>
      <c r="GJH47"/>
      <c r="GJI47"/>
      <c r="GJJ47"/>
      <c r="GJK47"/>
      <c r="GJL47"/>
      <c r="GJM47"/>
      <c r="GJN47"/>
      <c r="GJO47"/>
      <c r="GJP47"/>
      <c r="GJQ47"/>
      <c r="GJR47"/>
      <c r="GJS47"/>
      <c r="GJT47"/>
      <c r="GJU47"/>
      <c r="GJV47"/>
      <c r="GJW47"/>
      <c r="GJX47"/>
      <c r="GJY47"/>
      <c r="GJZ47"/>
      <c r="GKA47"/>
      <c r="GKB47"/>
      <c r="GKC47"/>
      <c r="GKD47"/>
      <c r="GKE47"/>
      <c r="GKF47"/>
      <c r="GKG47"/>
      <c r="GKH47"/>
      <c r="GKI47"/>
      <c r="GKJ47"/>
      <c r="GKK47"/>
      <c r="GKL47"/>
      <c r="GKM47"/>
      <c r="GKN47"/>
      <c r="GKO47"/>
      <c r="GKP47"/>
      <c r="GKQ47"/>
      <c r="GKR47"/>
      <c r="GKS47"/>
      <c r="GKT47"/>
      <c r="GKU47"/>
      <c r="GKV47"/>
      <c r="GKW47"/>
      <c r="GKX47"/>
      <c r="GKY47"/>
      <c r="GKZ47"/>
      <c r="GLA47"/>
      <c r="GLB47"/>
      <c r="GLC47"/>
      <c r="GLD47"/>
      <c r="GLE47"/>
      <c r="GLF47"/>
      <c r="GLG47"/>
      <c r="GLH47"/>
      <c r="GLI47"/>
      <c r="GLJ47"/>
      <c r="GLK47"/>
      <c r="GLL47"/>
      <c r="GLM47"/>
      <c r="GLN47"/>
      <c r="GLO47"/>
      <c r="GLP47"/>
      <c r="GLQ47"/>
      <c r="GLR47"/>
      <c r="GLS47"/>
      <c r="GLT47"/>
      <c r="GLU47"/>
      <c r="GLV47"/>
      <c r="GLW47"/>
      <c r="GLX47"/>
      <c r="GLY47"/>
      <c r="GLZ47"/>
      <c r="GMA47"/>
      <c r="GMB47"/>
      <c r="GMC47"/>
      <c r="GMD47"/>
      <c r="GME47"/>
      <c r="GMF47"/>
      <c r="GMG47"/>
      <c r="GMH47"/>
      <c r="GMI47"/>
      <c r="GMJ47"/>
      <c r="GMK47"/>
      <c r="GML47"/>
      <c r="GMM47"/>
      <c r="GMN47"/>
      <c r="GMO47"/>
      <c r="GMP47"/>
      <c r="GMQ47"/>
      <c r="GMR47"/>
      <c r="GMS47"/>
      <c r="GMT47"/>
      <c r="GMU47"/>
      <c r="GMV47"/>
      <c r="GMW47"/>
      <c r="GMX47"/>
      <c r="GMY47"/>
      <c r="GMZ47"/>
      <c r="GNA47"/>
      <c r="GNB47"/>
      <c r="GNC47"/>
      <c r="GND47"/>
      <c r="GNE47"/>
      <c r="GNF47"/>
      <c r="GNG47"/>
      <c r="GNH47"/>
      <c r="GNI47"/>
      <c r="GNJ47"/>
      <c r="GNK47"/>
      <c r="GNL47"/>
      <c r="GNM47"/>
      <c r="GNN47"/>
      <c r="GNO47"/>
      <c r="GNP47"/>
      <c r="GNQ47"/>
      <c r="GNR47"/>
      <c r="GNS47"/>
      <c r="GNT47"/>
      <c r="GNU47"/>
      <c r="GNV47"/>
      <c r="GNW47"/>
      <c r="GNX47"/>
      <c r="GNY47"/>
      <c r="GNZ47"/>
      <c r="GOA47"/>
      <c r="GOB47"/>
      <c r="GOC47"/>
      <c r="GOD47"/>
      <c r="GOE47"/>
      <c r="GOF47"/>
      <c r="GOG47"/>
      <c r="GOH47"/>
      <c r="GOI47"/>
      <c r="GOJ47"/>
      <c r="GOK47"/>
      <c r="GOL47"/>
      <c r="GOM47"/>
      <c r="GON47"/>
      <c r="GOO47"/>
      <c r="GOP47"/>
      <c r="GOQ47"/>
      <c r="GOR47"/>
      <c r="GOS47"/>
      <c r="GOT47"/>
      <c r="GOU47"/>
      <c r="GOV47"/>
      <c r="GOW47"/>
      <c r="GOX47"/>
      <c r="GOY47"/>
      <c r="GOZ47"/>
      <c r="GPA47"/>
      <c r="GPB47"/>
      <c r="GPC47"/>
      <c r="GPD47"/>
      <c r="GPE47"/>
      <c r="GPF47"/>
      <c r="GPG47"/>
      <c r="GPH47"/>
      <c r="GPI47"/>
      <c r="GPJ47"/>
      <c r="GPK47"/>
      <c r="GPL47"/>
      <c r="GPM47"/>
      <c r="GPN47"/>
      <c r="GPO47"/>
      <c r="GPP47"/>
      <c r="GPQ47"/>
      <c r="GPR47"/>
      <c r="GPS47"/>
      <c r="GPT47"/>
      <c r="GPU47"/>
      <c r="GPV47"/>
      <c r="GPW47"/>
      <c r="GPX47"/>
      <c r="GPY47"/>
      <c r="GPZ47"/>
      <c r="GQA47"/>
      <c r="GQB47"/>
      <c r="GQC47"/>
      <c r="GQD47"/>
      <c r="GQE47"/>
      <c r="GQF47"/>
      <c r="GQG47"/>
      <c r="GQH47"/>
      <c r="GQI47"/>
      <c r="GQJ47"/>
      <c r="GQK47"/>
      <c r="GQL47"/>
      <c r="GQM47"/>
      <c r="GQN47"/>
      <c r="GQO47"/>
      <c r="GQP47"/>
      <c r="GQQ47"/>
      <c r="GQR47"/>
      <c r="GQS47"/>
      <c r="GQT47"/>
      <c r="GQU47"/>
      <c r="GQV47"/>
      <c r="GQW47"/>
      <c r="GQX47"/>
      <c r="GQY47"/>
      <c r="GQZ47"/>
      <c r="GRA47"/>
      <c r="GRB47"/>
      <c r="GRC47"/>
      <c r="GRD47"/>
      <c r="GRE47"/>
      <c r="GRF47"/>
      <c r="GRG47"/>
      <c r="GRH47"/>
      <c r="GRI47"/>
      <c r="GRJ47"/>
      <c r="GRK47"/>
      <c r="GRL47"/>
      <c r="GRM47"/>
      <c r="GRN47"/>
      <c r="GRO47"/>
      <c r="GRP47"/>
      <c r="GRQ47"/>
      <c r="GRR47"/>
      <c r="GRS47"/>
      <c r="GRT47"/>
      <c r="GRU47"/>
      <c r="GRV47"/>
      <c r="GRW47"/>
      <c r="GRX47"/>
      <c r="GRY47"/>
      <c r="GRZ47"/>
      <c r="GSA47"/>
      <c r="GSB47"/>
      <c r="GSC47"/>
      <c r="GSD47"/>
      <c r="GSE47"/>
      <c r="GSF47"/>
      <c r="GSG47"/>
      <c r="GSH47"/>
      <c r="GSI47"/>
      <c r="GSJ47"/>
      <c r="GSK47"/>
      <c r="GSL47"/>
      <c r="GSM47"/>
      <c r="GSN47"/>
      <c r="GSO47"/>
      <c r="GSP47"/>
      <c r="GSQ47"/>
      <c r="GSR47"/>
      <c r="GSS47"/>
      <c r="GST47"/>
      <c r="GSU47"/>
      <c r="GSV47"/>
      <c r="GSW47"/>
      <c r="GSX47"/>
      <c r="GSY47"/>
      <c r="GSZ47"/>
      <c r="GTA47"/>
      <c r="GTB47"/>
      <c r="GTC47"/>
      <c r="GTD47"/>
      <c r="GTE47"/>
      <c r="GTF47"/>
      <c r="GTG47"/>
      <c r="GTH47"/>
      <c r="GTI47"/>
      <c r="GTJ47"/>
      <c r="GTK47"/>
      <c r="GTL47"/>
      <c r="GTM47"/>
      <c r="GTN47"/>
      <c r="GTO47"/>
      <c r="GTP47"/>
      <c r="GTQ47"/>
      <c r="GTR47"/>
      <c r="GTS47"/>
      <c r="GTT47"/>
      <c r="GTU47"/>
      <c r="GTV47"/>
      <c r="GTW47"/>
      <c r="GTX47"/>
      <c r="GTY47"/>
      <c r="GTZ47"/>
      <c r="GUA47"/>
      <c r="GUB47"/>
      <c r="GUC47"/>
      <c r="GUD47"/>
      <c r="GUE47"/>
      <c r="GUF47"/>
      <c r="GUG47"/>
      <c r="GUH47"/>
      <c r="GUI47"/>
      <c r="GUJ47"/>
      <c r="GUK47"/>
      <c r="GUL47"/>
      <c r="GUM47"/>
      <c r="GUN47"/>
      <c r="GUO47"/>
      <c r="GUP47"/>
      <c r="GUQ47"/>
      <c r="GUR47"/>
      <c r="GUS47"/>
      <c r="GUT47"/>
      <c r="GUU47"/>
      <c r="GUV47"/>
      <c r="GUW47"/>
      <c r="GUX47"/>
      <c r="GUY47"/>
      <c r="GUZ47"/>
      <c r="GVA47"/>
      <c r="GVB47"/>
      <c r="GVC47"/>
      <c r="GVD47"/>
      <c r="GVE47"/>
      <c r="GVF47"/>
      <c r="GVG47"/>
      <c r="GVH47"/>
      <c r="GVI47"/>
      <c r="GVJ47"/>
      <c r="GVK47"/>
      <c r="GVL47"/>
      <c r="GVM47"/>
      <c r="GVN47"/>
      <c r="GVO47"/>
      <c r="GVP47"/>
      <c r="GVQ47"/>
      <c r="GVR47"/>
      <c r="GVS47"/>
      <c r="GVT47"/>
      <c r="GVU47"/>
      <c r="GVV47"/>
      <c r="GVW47"/>
      <c r="GVX47"/>
      <c r="GVY47"/>
      <c r="GVZ47"/>
      <c r="GWA47"/>
      <c r="GWB47"/>
      <c r="GWC47"/>
      <c r="GWD47"/>
      <c r="GWE47"/>
      <c r="GWF47"/>
      <c r="GWG47"/>
      <c r="GWH47"/>
      <c r="GWI47"/>
      <c r="GWJ47"/>
      <c r="GWK47"/>
      <c r="GWL47"/>
      <c r="GWM47"/>
      <c r="GWN47"/>
      <c r="GWO47"/>
      <c r="GWP47"/>
      <c r="GWQ47"/>
      <c r="GWR47"/>
      <c r="GWS47"/>
      <c r="GWT47"/>
      <c r="GWU47"/>
      <c r="GWV47"/>
      <c r="GWW47"/>
      <c r="GWX47"/>
      <c r="GWY47"/>
      <c r="GWZ47"/>
      <c r="GXA47"/>
      <c r="GXB47"/>
      <c r="GXC47"/>
      <c r="GXD47"/>
      <c r="GXE47"/>
      <c r="GXF47"/>
      <c r="GXG47"/>
      <c r="GXH47"/>
      <c r="GXI47"/>
      <c r="GXJ47"/>
      <c r="GXK47"/>
      <c r="GXL47"/>
      <c r="GXM47"/>
      <c r="GXN47"/>
      <c r="GXO47"/>
      <c r="GXP47"/>
      <c r="GXQ47"/>
      <c r="GXR47"/>
      <c r="GXS47"/>
      <c r="GXT47"/>
      <c r="GXU47"/>
      <c r="GXV47"/>
      <c r="GXW47"/>
      <c r="GXX47"/>
      <c r="GXY47"/>
      <c r="GXZ47"/>
      <c r="GYA47"/>
      <c r="GYB47"/>
      <c r="GYC47"/>
      <c r="GYD47"/>
      <c r="GYE47"/>
      <c r="GYF47"/>
      <c r="GYG47"/>
      <c r="GYH47"/>
      <c r="GYI47"/>
      <c r="GYJ47"/>
      <c r="GYK47"/>
      <c r="GYL47"/>
      <c r="GYM47"/>
      <c r="GYN47"/>
      <c r="GYO47"/>
      <c r="GYP47"/>
      <c r="GYQ47"/>
      <c r="GYR47"/>
      <c r="GYS47"/>
      <c r="GYT47"/>
      <c r="GYU47"/>
      <c r="GYV47"/>
      <c r="GYW47"/>
      <c r="GYX47"/>
      <c r="GYY47"/>
      <c r="GYZ47"/>
      <c r="GZA47"/>
      <c r="GZB47"/>
      <c r="GZC47"/>
      <c r="GZD47"/>
      <c r="GZE47"/>
      <c r="GZF47"/>
      <c r="GZG47"/>
      <c r="GZH47"/>
      <c r="GZI47"/>
      <c r="GZJ47"/>
      <c r="GZK47"/>
      <c r="GZL47"/>
      <c r="GZM47"/>
      <c r="GZN47"/>
      <c r="GZO47"/>
      <c r="GZP47"/>
      <c r="GZQ47"/>
      <c r="GZR47"/>
      <c r="GZS47"/>
      <c r="GZT47"/>
      <c r="GZU47"/>
      <c r="GZV47"/>
      <c r="GZW47"/>
      <c r="GZX47"/>
      <c r="GZY47"/>
      <c r="GZZ47"/>
      <c r="HAA47"/>
      <c r="HAB47"/>
      <c r="HAC47"/>
      <c r="HAD47"/>
      <c r="HAE47"/>
      <c r="HAF47"/>
      <c r="HAG47"/>
      <c r="HAH47"/>
      <c r="HAI47"/>
      <c r="HAJ47"/>
      <c r="HAK47"/>
      <c r="HAL47"/>
      <c r="HAM47"/>
      <c r="HAN47"/>
      <c r="HAO47"/>
      <c r="HAP47"/>
      <c r="HAQ47"/>
      <c r="HAR47"/>
      <c r="HAS47"/>
      <c r="HAT47"/>
      <c r="HAU47"/>
      <c r="HAV47"/>
      <c r="HAW47"/>
      <c r="HAX47"/>
      <c r="HAY47"/>
      <c r="HAZ47"/>
      <c r="HBA47"/>
      <c r="HBB47"/>
      <c r="HBC47"/>
      <c r="HBD47"/>
      <c r="HBE47"/>
      <c r="HBF47"/>
      <c r="HBG47"/>
      <c r="HBH47"/>
      <c r="HBI47"/>
      <c r="HBJ47"/>
      <c r="HBK47"/>
      <c r="HBL47"/>
      <c r="HBM47"/>
      <c r="HBN47"/>
      <c r="HBO47"/>
      <c r="HBP47"/>
      <c r="HBQ47"/>
      <c r="HBR47"/>
      <c r="HBS47"/>
      <c r="HBT47"/>
      <c r="HBU47"/>
      <c r="HBV47"/>
      <c r="HBW47"/>
      <c r="HBX47"/>
      <c r="HBY47"/>
      <c r="HBZ47"/>
      <c r="HCA47"/>
      <c r="HCB47"/>
      <c r="HCC47"/>
      <c r="HCD47"/>
      <c r="HCE47"/>
      <c r="HCF47"/>
      <c r="HCG47"/>
      <c r="HCH47"/>
      <c r="HCI47"/>
      <c r="HCJ47"/>
      <c r="HCK47"/>
      <c r="HCL47"/>
      <c r="HCM47"/>
      <c r="HCN47"/>
      <c r="HCO47"/>
      <c r="HCP47"/>
      <c r="HCQ47"/>
      <c r="HCR47"/>
      <c r="HCS47"/>
      <c r="HCT47"/>
      <c r="HCU47"/>
      <c r="HCV47"/>
      <c r="HCW47"/>
      <c r="HCX47"/>
      <c r="HCY47"/>
      <c r="HCZ47"/>
      <c r="HDA47"/>
      <c r="HDB47"/>
      <c r="HDC47"/>
      <c r="HDD47"/>
      <c r="HDE47"/>
      <c r="HDF47"/>
      <c r="HDG47"/>
      <c r="HDH47"/>
      <c r="HDI47"/>
      <c r="HDJ47"/>
      <c r="HDK47"/>
      <c r="HDL47"/>
      <c r="HDM47"/>
      <c r="HDN47"/>
      <c r="HDO47"/>
      <c r="HDP47"/>
      <c r="HDQ47"/>
      <c r="HDR47"/>
      <c r="HDS47"/>
      <c r="HDT47"/>
      <c r="HDU47"/>
      <c r="HDV47"/>
      <c r="HDW47"/>
      <c r="HDX47"/>
      <c r="HDY47"/>
      <c r="HDZ47"/>
      <c r="HEA47"/>
      <c r="HEB47"/>
      <c r="HEC47"/>
      <c r="HED47"/>
      <c r="HEE47"/>
      <c r="HEF47"/>
      <c r="HEG47"/>
      <c r="HEH47"/>
      <c r="HEI47"/>
      <c r="HEJ47"/>
      <c r="HEK47"/>
      <c r="HEL47"/>
      <c r="HEM47"/>
      <c r="HEN47"/>
      <c r="HEO47"/>
      <c r="HEP47"/>
      <c r="HEQ47"/>
      <c r="HER47"/>
      <c r="HES47"/>
      <c r="HET47"/>
      <c r="HEU47"/>
      <c r="HEV47"/>
      <c r="HEW47"/>
      <c r="HEX47"/>
      <c r="HEY47"/>
      <c r="HEZ47"/>
      <c r="HFA47"/>
      <c r="HFB47"/>
      <c r="HFC47"/>
      <c r="HFD47"/>
      <c r="HFE47"/>
      <c r="HFF47"/>
      <c r="HFG47"/>
      <c r="HFH47"/>
      <c r="HFI47"/>
      <c r="HFJ47"/>
      <c r="HFK47"/>
      <c r="HFL47"/>
      <c r="HFM47"/>
      <c r="HFN47"/>
      <c r="HFO47"/>
      <c r="HFP47"/>
      <c r="HFQ47"/>
      <c r="HFR47"/>
      <c r="HFS47"/>
      <c r="HFT47"/>
      <c r="HFU47"/>
      <c r="HFV47"/>
      <c r="HFW47"/>
      <c r="HFX47"/>
      <c r="HFY47"/>
      <c r="HFZ47"/>
      <c r="HGA47"/>
      <c r="HGB47"/>
      <c r="HGC47"/>
      <c r="HGD47"/>
      <c r="HGE47"/>
      <c r="HGF47"/>
      <c r="HGG47"/>
      <c r="HGH47"/>
      <c r="HGI47"/>
      <c r="HGJ47"/>
      <c r="HGK47"/>
      <c r="HGL47"/>
      <c r="HGM47"/>
      <c r="HGN47"/>
      <c r="HGO47"/>
      <c r="HGP47"/>
      <c r="HGQ47"/>
      <c r="HGR47"/>
      <c r="HGS47"/>
      <c r="HGT47"/>
      <c r="HGU47"/>
      <c r="HGV47"/>
      <c r="HGW47"/>
      <c r="HGX47"/>
      <c r="HGY47"/>
      <c r="HGZ47"/>
      <c r="HHA47"/>
      <c r="HHB47"/>
      <c r="HHC47"/>
      <c r="HHD47"/>
      <c r="HHE47"/>
      <c r="HHF47"/>
      <c r="HHG47"/>
      <c r="HHH47"/>
      <c r="HHI47"/>
      <c r="HHJ47"/>
      <c r="HHK47"/>
      <c r="HHL47"/>
      <c r="HHM47"/>
      <c r="HHN47"/>
      <c r="HHO47"/>
      <c r="HHP47"/>
      <c r="HHQ47"/>
      <c r="HHR47"/>
      <c r="HHS47"/>
      <c r="HHT47"/>
      <c r="HHU47"/>
      <c r="HHV47"/>
      <c r="HHW47"/>
      <c r="HHX47"/>
      <c r="HHY47"/>
      <c r="HHZ47"/>
      <c r="HIA47"/>
      <c r="HIB47"/>
      <c r="HIC47"/>
      <c r="HID47"/>
      <c r="HIE47"/>
      <c r="HIF47"/>
      <c r="HIG47"/>
      <c r="HIH47"/>
      <c r="HII47"/>
      <c r="HIJ47"/>
      <c r="HIK47"/>
      <c r="HIL47"/>
      <c r="HIM47"/>
      <c r="HIN47"/>
      <c r="HIO47"/>
      <c r="HIP47"/>
      <c r="HIQ47"/>
      <c r="HIR47"/>
      <c r="HIS47"/>
      <c r="HIT47"/>
      <c r="HIU47"/>
      <c r="HIV47"/>
      <c r="HIW47"/>
      <c r="HIX47"/>
      <c r="HIY47"/>
      <c r="HIZ47"/>
      <c r="HJA47"/>
      <c r="HJB47"/>
      <c r="HJC47"/>
      <c r="HJD47"/>
      <c r="HJE47"/>
      <c r="HJF47"/>
      <c r="HJG47"/>
      <c r="HJH47"/>
      <c r="HJI47"/>
      <c r="HJJ47"/>
      <c r="HJK47"/>
      <c r="HJL47"/>
      <c r="HJM47"/>
      <c r="HJN47"/>
      <c r="HJO47"/>
      <c r="HJP47"/>
      <c r="HJQ47"/>
      <c r="HJR47"/>
      <c r="HJS47"/>
      <c r="HJT47"/>
    </row>
    <row r="48" spans="1:5688" x14ac:dyDescent="0.45">
      <c r="A48"/>
      <c r="B48"/>
      <c r="C48"/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  <c r="AMK48"/>
      <c r="AML48"/>
      <c r="AMM48"/>
      <c r="AMN48"/>
      <c r="AMO48"/>
      <c r="AMP48"/>
      <c r="AMQ48"/>
      <c r="AMR48"/>
      <c r="AMS48"/>
      <c r="AMT48"/>
      <c r="AMU48"/>
      <c r="AMV48"/>
      <c r="AMW48"/>
      <c r="AMX48"/>
      <c r="AMY48"/>
      <c r="AMZ48"/>
      <c r="ANA48"/>
      <c r="ANB48"/>
      <c r="ANC48"/>
      <c r="AND48"/>
      <c r="ANE48"/>
      <c r="ANF48"/>
      <c r="ANG48"/>
      <c r="ANH48"/>
      <c r="ANI48"/>
      <c r="ANJ48"/>
      <c r="ANK48"/>
      <c r="ANL48"/>
      <c r="ANM48"/>
      <c r="ANN48"/>
      <c r="ANO48"/>
      <c r="ANP48"/>
      <c r="ANQ48"/>
      <c r="ANR48"/>
      <c r="ANS48"/>
      <c r="ANT48"/>
      <c r="ANU48"/>
      <c r="ANV48"/>
      <c r="ANW48"/>
      <c r="ANX48"/>
      <c r="ANY48"/>
      <c r="ANZ48"/>
      <c r="AOA48"/>
      <c r="AOB48"/>
      <c r="AOC48"/>
      <c r="AOD48"/>
      <c r="AOE48"/>
      <c r="AOF48"/>
      <c r="AOG48"/>
      <c r="AOH48"/>
      <c r="AOI48"/>
      <c r="AOJ48"/>
      <c r="AOK48"/>
      <c r="AOL48"/>
      <c r="AOM48"/>
      <c r="AON48"/>
      <c r="AOO48"/>
      <c r="AOP48"/>
      <c r="AOQ48"/>
      <c r="AOR48"/>
      <c r="AOS48"/>
      <c r="AOT48"/>
      <c r="AOU48"/>
      <c r="AOV48"/>
      <c r="AOW48"/>
      <c r="AOX48"/>
      <c r="AOY48"/>
      <c r="AOZ48"/>
      <c r="APA48"/>
      <c r="APB48"/>
      <c r="APC48"/>
      <c r="APD48"/>
      <c r="APE48"/>
      <c r="APF48"/>
      <c r="APG48"/>
      <c r="APH48"/>
      <c r="API48"/>
      <c r="APJ48"/>
      <c r="APK48"/>
      <c r="APL48"/>
      <c r="APM48"/>
      <c r="APN48"/>
      <c r="APO48"/>
      <c r="APP48"/>
      <c r="APQ48"/>
      <c r="APR48"/>
      <c r="APS48"/>
      <c r="APT48"/>
      <c r="APU48"/>
      <c r="APV48"/>
      <c r="APW48"/>
      <c r="APX48"/>
      <c r="APY48"/>
      <c r="APZ48"/>
      <c r="AQA48"/>
      <c r="AQB48"/>
      <c r="AQC48"/>
      <c r="AQD48"/>
      <c r="AQE48"/>
      <c r="AQF48"/>
      <c r="AQG48"/>
      <c r="AQH48"/>
      <c r="AQI48"/>
      <c r="AQJ48"/>
      <c r="AQK48"/>
      <c r="AQL48"/>
      <c r="AQM48"/>
      <c r="AQN48"/>
      <c r="AQO48"/>
      <c r="AQP48"/>
      <c r="AQQ48"/>
      <c r="AQR48"/>
      <c r="AQS48"/>
      <c r="AQT48"/>
      <c r="AQU48"/>
      <c r="AQV48"/>
      <c r="AQW48"/>
      <c r="AQX48"/>
      <c r="AQY48"/>
      <c r="AQZ48"/>
      <c r="ARA48"/>
      <c r="ARB48"/>
      <c r="ARC48"/>
      <c r="ARD48"/>
      <c r="ARE48"/>
      <c r="ARF48"/>
      <c r="ARG48"/>
      <c r="ARH48"/>
      <c r="ARI48"/>
      <c r="ARJ48"/>
      <c r="ARK48"/>
      <c r="ARL48"/>
      <c r="ARM48"/>
      <c r="ARN48"/>
      <c r="ARO48"/>
      <c r="ARP48"/>
      <c r="ARQ48"/>
      <c r="ARR48"/>
      <c r="ARS48"/>
      <c r="ART48"/>
      <c r="ARU48"/>
      <c r="ARV48"/>
      <c r="ARW48"/>
      <c r="ARX48"/>
      <c r="ARY48"/>
      <c r="ARZ48"/>
      <c r="ASA48"/>
      <c r="ASB48"/>
      <c r="ASC48"/>
      <c r="ASD48"/>
      <c r="ASE48"/>
      <c r="ASF48"/>
      <c r="ASG48"/>
      <c r="ASH48"/>
      <c r="ASI48"/>
      <c r="ASJ48"/>
      <c r="ASK48"/>
      <c r="ASL48"/>
      <c r="ASM48"/>
      <c r="ASN48"/>
      <c r="ASO48"/>
      <c r="ASP48"/>
      <c r="ASQ48"/>
      <c r="ASR48"/>
      <c r="ASS48"/>
      <c r="AST48"/>
      <c r="ASU48"/>
      <c r="ASV48"/>
      <c r="ASW48"/>
      <c r="ASX48"/>
      <c r="ASY48"/>
      <c r="ASZ48"/>
      <c r="ATA48"/>
      <c r="ATB48"/>
      <c r="ATC48"/>
      <c r="ATD48"/>
      <c r="ATE48"/>
      <c r="ATF48"/>
      <c r="ATG48"/>
      <c r="ATH48"/>
      <c r="ATI48"/>
      <c r="ATJ48"/>
      <c r="ATK48"/>
      <c r="ATL48"/>
      <c r="ATM48"/>
      <c r="ATN48"/>
      <c r="ATO48"/>
      <c r="ATP48"/>
      <c r="ATQ48"/>
      <c r="ATR48"/>
      <c r="ATS48"/>
      <c r="ATT48"/>
      <c r="ATU48"/>
      <c r="ATV48"/>
      <c r="ATW48"/>
      <c r="ATX48"/>
      <c r="ATY48"/>
      <c r="ATZ48"/>
      <c r="AUA48"/>
      <c r="AUB48"/>
      <c r="AUC48"/>
      <c r="AUD48"/>
      <c r="AUE48"/>
      <c r="AUF48"/>
      <c r="AUG48"/>
      <c r="AUH48"/>
      <c r="AUI48"/>
      <c r="AUJ48"/>
      <c r="AUK48"/>
      <c r="AUL48"/>
      <c r="AUM48"/>
      <c r="AUN48"/>
      <c r="AUO48"/>
      <c r="AUP48"/>
      <c r="AUQ48"/>
      <c r="AUR48"/>
      <c r="AUS48"/>
      <c r="AUT48"/>
      <c r="AUU48"/>
      <c r="AUV48"/>
      <c r="AUW48"/>
      <c r="AUX48"/>
      <c r="AUY48"/>
      <c r="AUZ48"/>
      <c r="AVA48"/>
      <c r="AVB48"/>
      <c r="AVC48"/>
      <c r="AVD48"/>
      <c r="AVE48"/>
      <c r="AVF48"/>
      <c r="AVG48"/>
      <c r="AVH48"/>
      <c r="AVI48"/>
      <c r="AVJ48"/>
      <c r="AVK48"/>
      <c r="AVL48"/>
      <c r="AVM48"/>
      <c r="AVN48"/>
      <c r="AVO48"/>
      <c r="AVP48"/>
      <c r="AVQ48"/>
      <c r="AVR48"/>
      <c r="AVS48"/>
      <c r="AVT48"/>
      <c r="AVU48"/>
      <c r="AVV48"/>
      <c r="AVW48"/>
      <c r="AVX48"/>
      <c r="AVY48"/>
      <c r="AVZ48"/>
      <c r="AWA48"/>
      <c r="AWB48"/>
      <c r="AWC48"/>
      <c r="AWD48"/>
      <c r="AWE48"/>
      <c r="AWF48"/>
      <c r="AWG48"/>
      <c r="AWH48"/>
      <c r="AWI48"/>
      <c r="AWJ48"/>
      <c r="AWK48"/>
      <c r="AWL48"/>
      <c r="AWM48"/>
      <c r="AWN48"/>
      <c r="AWO48"/>
      <c r="AWP48"/>
      <c r="AWQ48"/>
      <c r="AWR48"/>
      <c r="AWS48"/>
      <c r="AWT48"/>
      <c r="AWU48"/>
      <c r="AWV48"/>
      <c r="AWW48"/>
      <c r="AWX48"/>
      <c r="AWY48"/>
      <c r="AWZ48"/>
      <c r="AXA48"/>
      <c r="AXB48"/>
      <c r="AXC48"/>
      <c r="AXD48"/>
      <c r="AXE48"/>
      <c r="AXF48"/>
      <c r="AXG48"/>
      <c r="AXH48"/>
      <c r="AXI48"/>
      <c r="AXJ48"/>
      <c r="AXK48"/>
      <c r="AXL48"/>
      <c r="AXM48"/>
      <c r="AXN48"/>
      <c r="AXO48"/>
      <c r="AXP48"/>
      <c r="AXQ48"/>
      <c r="AXR48"/>
      <c r="AXS48"/>
      <c r="AXT48"/>
      <c r="AXU48"/>
      <c r="AXV48"/>
      <c r="AXW48"/>
      <c r="AXX48"/>
      <c r="AXY48"/>
      <c r="AXZ48"/>
      <c r="AYA48"/>
      <c r="AYB48"/>
      <c r="AYC48"/>
      <c r="AYD48"/>
      <c r="AYE48"/>
      <c r="AYF48"/>
      <c r="AYG48"/>
      <c r="AYH48"/>
      <c r="AYI48"/>
      <c r="AYJ48"/>
      <c r="AYK48"/>
      <c r="AYL48"/>
      <c r="AYM48"/>
      <c r="AYN48"/>
      <c r="AYO48"/>
      <c r="AYP48"/>
      <c r="AYQ48"/>
      <c r="AYR48"/>
      <c r="AYS48"/>
      <c r="AYT48"/>
      <c r="AYU48"/>
      <c r="AYV48"/>
      <c r="AYW48"/>
      <c r="AYX48"/>
      <c r="AYY48"/>
      <c r="AYZ48"/>
      <c r="AZA48"/>
      <c r="AZB48"/>
      <c r="AZC48"/>
      <c r="AZD48"/>
      <c r="AZE48"/>
      <c r="AZF48"/>
      <c r="AZG48"/>
      <c r="AZH48"/>
      <c r="AZI48"/>
      <c r="AZJ48"/>
      <c r="AZK48"/>
      <c r="AZL48"/>
      <c r="AZM48"/>
      <c r="AZN48"/>
      <c r="AZO48"/>
      <c r="AZP48"/>
      <c r="AZQ48"/>
      <c r="AZR48"/>
      <c r="AZS48"/>
      <c r="AZT48"/>
      <c r="AZU48"/>
      <c r="AZV48"/>
      <c r="AZW48"/>
      <c r="AZX48"/>
      <c r="AZY48"/>
      <c r="AZZ48"/>
      <c r="BAA48"/>
      <c r="BAB48"/>
      <c r="BAC48"/>
      <c r="BAD48"/>
      <c r="BAE48"/>
      <c r="BAF48"/>
      <c r="BAG48"/>
      <c r="BAH48"/>
      <c r="BAI48"/>
      <c r="BAJ48"/>
      <c r="BAK48"/>
      <c r="BAL48"/>
      <c r="BAM48"/>
      <c r="BAN48"/>
      <c r="BAO48"/>
      <c r="BAP48"/>
      <c r="BAQ48"/>
      <c r="BAR48"/>
      <c r="BAS48"/>
      <c r="BAT48"/>
      <c r="BAU48"/>
      <c r="BAV48"/>
      <c r="BAW48"/>
      <c r="BAX48"/>
      <c r="BAY48"/>
      <c r="BAZ48"/>
      <c r="BBA48"/>
      <c r="BBB48"/>
      <c r="BBC48"/>
      <c r="BBD48"/>
      <c r="BBE48"/>
      <c r="BBF48"/>
      <c r="BBG48"/>
      <c r="BBH48"/>
      <c r="BBI48"/>
      <c r="BBJ48"/>
      <c r="BBK48"/>
      <c r="BBL48"/>
      <c r="BBM48"/>
      <c r="BBN48"/>
      <c r="BBO48"/>
      <c r="BBP48"/>
      <c r="BBQ48"/>
      <c r="BBR48"/>
      <c r="BBS48"/>
      <c r="BBT48"/>
      <c r="BBU48"/>
      <c r="BBV48"/>
      <c r="BBW48"/>
      <c r="BBX48"/>
      <c r="BBY48"/>
      <c r="BBZ48"/>
      <c r="BCA48"/>
      <c r="BCB48"/>
      <c r="BCC48"/>
      <c r="BCD48"/>
      <c r="BCE48"/>
      <c r="BCF48"/>
      <c r="BCG48"/>
      <c r="BCH48"/>
      <c r="BCI48"/>
      <c r="BCJ48"/>
      <c r="BCK48"/>
      <c r="BCL48"/>
      <c r="BCM48"/>
      <c r="BCN48"/>
      <c r="BCO48"/>
      <c r="BCP48"/>
      <c r="BCQ48"/>
      <c r="BCR48"/>
      <c r="BCS48"/>
      <c r="BCT48"/>
      <c r="BCU48"/>
      <c r="BCV48"/>
      <c r="BCW48"/>
      <c r="BCX48"/>
      <c r="BCY48"/>
      <c r="BCZ48"/>
      <c r="BDA48"/>
      <c r="BDB48"/>
      <c r="BDC48"/>
      <c r="BDD48"/>
      <c r="BDE48"/>
      <c r="BDF48"/>
      <c r="BDG48"/>
      <c r="BDH48"/>
      <c r="BDI48"/>
      <c r="BDJ48"/>
      <c r="BDK48"/>
      <c r="BDL48"/>
      <c r="BDM48"/>
      <c r="BDN48"/>
      <c r="BDO48"/>
      <c r="BDP48"/>
      <c r="BDQ48"/>
      <c r="BDR48"/>
      <c r="BDS48"/>
      <c r="BDT48"/>
      <c r="BDU48"/>
      <c r="BDV48"/>
      <c r="BDW48"/>
      <c r="BDX48"/>
      <c r="BDY48"/>
      <c r="BDZ48"/>
      <c r="BEA48"/>
      <c r="BEB48"/>
      <c r="BEC48"/>
      <c r="BED48"/>
      <c r="BEE48"/>
      <c r="BEF48"/>
      <c r="BEG48"/>
      <c r="BEH48"/>
      <c r="BEI48"/>
      <c r="BEJ48"/>
      <c r="BEK48"/>
      <c r="BEL48"/>
      <c r="BEM48"/>
      <c r="BEN48"/>
      <c r="BEO48"/>
      <c r="BEP48"/>
      <c r="BEQ48"/>
      <c r="BER48"/>
      <c r="BES48"/>
      <c r="BET48"/>
      <c r="BEU48"/>
      <c r="BEV48"/>
      <c r="BEW48"/>
      <c r="BEX48"/>
      <c r="BEY48"/>
      <c r="BEZ48"/>
      <c r="BFA48"/>
      <c r="BFB48"/>
      <c r="BFC48"/>
      <c r="BFD48"/>
      <c r="BFE48"/>
      <c r="BFF48"/>
      <c r="BFG48"/>
      <c r="BFH48"/>
      <c r="BFI48"/>
      <c r="BFJ48"/>
      <c r="BFK48"/>
      <c r="BFL48"/>
      <c r="BFM48"/>
      <c r="BFN48"/>
      <c r="BFO48"/>
      <c r="BFP48"/>
      <c r="BFQ48"/>
      <c r="BFR48"/>
      <c r="BFS48"/>
      <c r="BFT48"/>
      <c r="BFU48"/>
      <c r="BFV48"/>
      <c r="BFW48"/>
      <c r="BFX48"/>
      <c r="BFY48"/>
      <c r="BFZ48"/>
      <c r="BGA48"/>
      <c r="BGB48"/>
      <c r="BGC48"/>
      <c r="BGD48"/>
      <c r="BGE48"/>
      <c r="BGF48"/>
      <c r="BGG48"/>
      <c r="BGH48"/>
      <c r="BGI48"/>
      <c r="BGJ48"/>
      <c r="BGK48"/>
      <c r="BGL48"/>
      <c r="BGM48"/>
      <c r="BGN48"/>
      <c r="BGO48"/>
      <c r="BGP48"/>
      <c r="BGQ48"/>
      <c r="BGR48"/>
      <c r="BGS48"/>
      <c r="BGT48"/>
      <c r="BGU48"/>
      <c r="BGV48"/>
      <c r="BGW48"/>
      <c r="BGX48"/>
      <c r="BGY48"/>
      <c r="BGZ48"/>
      <c r="BHA48"/>
      <c r="BHB48"/>
      <c r="BHC48"/>
      <c r="BHD48"/>
      <c r="BHE48"/>
      <c r="BHF48"/>
      <c r="BHG48"/>
      <c r="BHH48"/>
      <c r="BHI48"/>
      <c r="BHJ48"/>
      <c r="BHK48"/>
      <c r="BHL48"/>
      <c r="BHM48"/>
      <c r="BHN48"/>
      <c r="BHO48"/>
      <c r="BHP48"/>
      <c r="BHQ48"/>
      <c r="BHR48"/>
      <c r="BHS48"/>
      <c r="BHT48"/>
      <c r="BHU48"/>
      <c r="BHV48"/>
      <c r="BHW48"/>
      <c r="BHX48"/>
      <c r="BHY48"/>
      <c r="BHZ48"/>
      <c r="BIA48"/>
      <c r="BIB48"/>
      <c r="BIC48"/>
      <c r="BID48"/>
      <c r="BIE48"/>
      <c r="BIF48"/>
      <c r="BIG48"/>
      <c r="BIH48"/>
      <c r="BII48"/>
      <c r="BIJ48"/>
      <c r="BIK48"/>
      <c r="BIL48"/>
      <c r="BIM48"/>
      <c r="BIN48"/>
      <c r="BIO48"/>
      <c r="BIP48"/>
      <c r="BIQ48"/>
      <c r="BIR48"/>
      <c r="BIS48"/>
      <c r="BIT48"/>
      <c r="BIU48"/>
      <c r="BIV48"/>
      <c r="BIW48"/>
      <c r="BIX48"/>
      <c r="BIY48"/>
      <c r="BIZ48"/>
      <c r="BJA48"/>
      <c r="BJB48"/>
      <c r="BJC48"/>
      <c r="BJD48"/>
      <c r="BJE48"/>
      <c r="BJF48"/>
      <c r="BJG48"/>
      <c r="BJH48"/>
      <c r="BJI48"/>
      <c r="BJJ48"/>
      <c r="BJK48"/>
      <c r="BJL48"/>
      <c r="BJM48"/>
      <c r="BJN48"/>
      <c r="BJO48"/>
      <c r="BJP48"/>
      <c r="BJQ48"/>
      <c r="BJR48"/>
      <c r="BJS48"/>
      <c r="BJT48"/>
      <c r="BJU48"/>
      <c r="BJV48"/>
      <c r="BJW48"/>
      <c r="BJX48"/>
      <c r="BJY48"/>
      <c r="BJZ48"/>
      <c r="BKA48"/>
      <c r="BKB48"/>
      <c r="BKC48"/>
      <c r="BKD48"/>
      <c r="BKE48"/>
      <c r="BKF48"/>
      <c r="BKG48"/>
      <c r="BKH48"/>
      <c r="BKI48"/>
      <c r="BKJ48"/>
      <c r="BKK48"/>
      <c r="BKL48"/>
      <c r="BKM48"/>
      <c r="BKN48"/>
      <c r="BKO48"/>
      <c r="BKP48"/>
      <c r="BKQ48"/>
      <c r="BKR48"/>
      <c r="BKS48"/>
      <c r="BKT48"/>
      <c r="BKU48"/>
      <c r="BKV48"/>
      <c r="BKW48"/>
      <c r="BKX48"/>
      <c r="BKY48"/>
      <c r="BKZ48"/>
      <c r="BLA48"/>
      <c r="BLB48"/>
      <c r="BLC48"/>
      <c r="BLD48"/>
      <c r="BLE48"/>
      <c r="BLF48"/>
      <c r="BLG48"/>
      <c r="BLH48"/>
      <c r="BLI48"/>
      <c r="BLJ48"/>
      <c r="BLK48"/>
      <c r="BLL48"/>
      <c r="BLM48"/>
      <c r="BLN48"/>
      <c r="BLO48"/>
      <c r="BLP48"/>
      <c r="BLQ48"/>
      <c r="BLR48"/>
      <c r="BLS48"/>
      <c r="BLT48"/>
      <c r="BLU48"/>
      <c r="BLV48"/>
      <c r="BLW48"/>
      <c r="BLX48"/>
      <c r="BLY48"/>
      <c r="BLZ48"/>
      <c r="BMA48"/>
      <c r="BMB48"/>
      <c r="BMC48"/>
      <c r="BMD48"/>
      <c r="BME48"/>
      <c r="BMF48"/>
      <c r="BMG48"/>
      <c r="BMH48"/>
      <c r="BMI48"/>
      <c r="BMJ48"/>
      <c r="BMK48"/>
      <c r="BML48"/>
      <c r="BMM48"/>
      <c r="BMN48"/>
      <c r="BMO48"/>
      <c r="BMP48"/>
      <c r="BMQ48"/>
      <c r="BMR48"/>
      <c r="BMS48"/>
      <c r="BMT48"/>
      <c r="BMU48"/>
      <c r="BMV48"/>
      <c r="BMW48"/>
      <c r="BMX48"/>
      <c r="BMY48"/>
      <c r="BMZ48"/>
      <c r="BNA48"/>
      <c r="BNB48"/>
      <c r="BNC48"/>
      <c r="BND48"/>
      <c r="BNE48"/>
      <c r="BNF48"/>
      <c r="BNG48"/>
      <c r="BNH48"/>
      <c r="BNI48"/>
      <c r="BNJ48"/>
      <c r="BNK48"/>
      <c r="BNL48"/>
      <c r="BNM48"/>
      <c r="BNN48"/>
      <c r="BNO48"/>
      <c r="BNP48"/>
      <c r="BNQ48"/>
      <c r="BNR48"/>
      <c r="BNS48"/>
      <c r="BNT48"/>
      <c r="BNU48"/>
      <c r="BNV48"/>
      <c r="BNW48"/>
      <c r="BNX48"/>
      <c r="BNY48"/>
      <c r="BNZ48"/>
      <c r="BOA48"/>
      <c r="BOB48"/>
      <c r="BOC48"/>
      <c r="BOD48"/>
      <c r="BOE48"/>
      <c r="BOF48"/>
      <c r="BOG48"/>
      <c r="BOH48"/>
      <c r="BOI48"/>
      <c r="BOJ48"/>
      <c r="BOK48"/>
      <c r="BOL48"/>
      <c r="BOM48"/>
      <c r="BON48"/>
      <c r="BOO48"/>
      <c r="BOP48"/>
      <c r="BOQ48"/>
      <c r="BOR48"/>
      <c r="BOS48"/>
      <c r="BOT48"/>
      <c r="BOU48"/>
      <c r="BOV48"/>
      <c r="BOW48"/>
      <c r="BOX48"/>
      <c r="BOY48"/>
      <c r="BOZ48"/>
      <c r="BPA48"/>
      <c r="BPB48"/>
      <c r="BPC48"/>
      <c r="BPD48"/>
      <c r="BPE48"/>
      <c r="BPF48"/>
      <c r="BPG48"/>
      <c r="BPH48"/>
      <c r="BPI48"/>
      <c r="BPJ48"/>
      <c r="BPK48"/>
      <c r="BPL48"/>
      <c r="BPM48"/>
      <c r="BPN48"/>
      <c r="BPO48"/>
      <c r="BPP48"/>
      <c r="BPQ48"/>
      <c r="BPR48"/>
      <c r="BPS48"/>
      <c r="BPT48"/>
      <c r="BPU48"/>
      <c r="BPV48"/>
      <c r="BPW48"/>
      <c r="BPX48"/>
      <c r="BPY48"/>
      <c r="BPZ48"/>
      <c r="BQA48"/>
      <c r="BQB48"/>
      <c r="BQC48"/>
      <c r="BQD48"/>
      <c r="BQE48"/>
      <c r="BQF48"/>
      <c r="BQG48"/>
      <c r="BQH48"/>
      <c r="BQI48"/>
      <c r="BQJ48"/>
      <c r="BQK48"/>
      <c r="BQL48"/>
      <c r="BQM48"/>
      <c r="BQN48"/>
      <c r="BQO48"/>
      <c r="BQP48"/>
      <c r="BQQ48"/>
      <c r="BQR48"/>
      <c r="BQS48"/>
      <c r="BQT48"/>
      <c r="BQU48"/>
      <c r="BQV48"/>
      <c r="BQW48"/>
      <c r="BQX48"/>
      <c r="BQY48"/>
      <c r="BQZ48"/>
      <c r="BRA48"/>
      <c r="BRB48"/>
      <c r="BRC48"/>
      <c r="BRD48"/>
      <c r="BRE48"/>
      <c r="BRF48"/>
      <c r="BRG48"/>
      <c r="BRH48"/>
      <c r="BRI48"/>
      <c r="BRJ48"/>
      <c r="BRK48"/>
      <c r="BRL48"/>
      <c r="BRM48"/>
      <c r="BRN48"/>
      <c r="BRO48"/>
      <c r="BRP48"/>
      <c r="BRQ48"/>
      <c r="BRR48"/>
      <c r="BRS48"/>
      <c r="BRT48"/>
      <c r="BRU48"/>
      <c r="BRV48"/>
      <c r="BRW48"/>
      <c r="BRX48"/>
      <c r="BRY48"/>
      <c r="BRZ48"/>
      <c r="BSA48"/>
      <c r="BSB48"/>
      <c r="BSC48"/>
      <c r="BSD48"/>
      <c r="BSE48"/>
      <c r="BSF48"/>
      <c r="BSG48"/>
      <c r="BSH48"/>
      <c r="BSI48"/>
      <c r="BSJ48"/>
      <c r="BSK48"/>
      <c r="BSL48"/>
      <c r="BSM48"/>
      <c r="BSN48"/>
      <c r="BSO48"/>
      <c r="BSP48"/>
      <c r="BSQ48"/>
      <c r="BSR48"/>
      <c r="BSS48"/>
      <c r="BST48"/>
      <c r="BSU48"/>
      <c r="BSV48"/>
      <c r="BSW48"/>
      <c r="BSX48"/>
      <c r="BSY48"/>
      <c r="BSZ48"/>
      <c r="BTA48"/>
      <c r="BTB48"/>
      <c r="BTC48"/>
      <c r="BTD48"/>
      <c r="BTE48"/>
      <c r="BTF48"/>
      <c r="BTG48"/>
      <c r="BTH48"/>
      <c r="BTI48"/>
      <c r="BTJ48"/>
      <c r="BTK48"/>
      <c r="BTL48"/>
      <c r="BTM48"/>
      <c r="BTN48"/>
      <c r="BTO48"/>
      <c r="BTP48"/>
      <c r="BTQ48"/>
      <c r="BTR48"/>
      <c r="BTS48"/>
      <c r="BTT48"/>
      <c r="BTU48"/>
      <c r="BTV48"/>
      <c r="BTW48"/>
      <c r="BTX48"/>
      <c r="BTY48"/>
      <c r="BTZ48"/>
      <c r="BUA48"/>
      <c r="BUB48"/>
      <c r="BUC48"/>
      <c r="BUD48"/>
      <c r="BUE48"/>
      <c r="BUF48"/>
      <c r="BUG48"/>
      <c r="BUH48"/>
      <c r="BUI48"/>
      <c r="BUJ48"/>
      <c r="BUK48"/>
      <c r="BUL48"/>
      <c r="BUM48"/>
      <c r="BUN48"/>
      <c r="BUO48"/>
      <c r="BUP48"/>
      <c r="BUQ48"/>
      <c r="BUR48"/>
      <c r="BUS48"/>
      <c r="BUT48"/>
      <c r="BUU48"/>
      <c r="BUV48"/>
      <c r="BUW48"/>
      <c r="BUX48"/>
      <c r="BUY48"/>
      <c r="BUZ48"/>
      <c r="BVA48"/>
      <c r="BVB48"/>
      <c r="BVC48"/>
      <c r="BVD48"/>
      <c r="BVE48"/>
      <c r="BVF48"/>
      <c r="BVG48"/>
      <c r="BVH48"/>
      <c r="BVI48"/>
      <c r="BVJ48"/>
      <c r="BVK48"/>
      <c r="BVL48"/>
      <c r="BVM48"/>
      <c r="BVN48"/>
      <c r="BVO48"/>
      <c r="BVP48"/>
      <c r="BVQ48"/>
      <c r="BVR48"/>
      <c r="BVS48"/>
      <c r="BVT48"/>
      <c r="BVU48"/>
      <c r="BVV48"/>
      <c r="BVW48"/>
      <c r="BVX48"/>
      <c r="BVY48"/>
      <c r="BVZ48"/>
      <c r="BWA48"/>
      <c r="BWB48"/>
      <c r="BWC48"/>
      <c r="BWD48"/>
      <c r="BWE48"/>
      <c r="BWF48"/>
      <c r="BWG48"/>
      <c r="BWH48"/>
      <c r="BWI48"/>
      <c r="BWJ48"/>
      <c r="BWK48"/>
      <c r="BWL48"/>
      <c r="BWM48"/>
      <c r="BWN48"/>
      <c r="BWO48"/>
      <c r="BWP48"/>
      <c r="BWQ48"/>
      <c r="BWR48"/>
      <c r="BWS48"/>
      <c r="BWT48"/>
      <c r="BWU48"/>
      <c r="BWV48"/>
      <c r="BWW48"/>
      <c r="BWX48"/>
      <c r="BWY48"/>
      <c r="BWZ48"/>
      <c r="BXA48"/>
      <c r="BXB48"/>
      <c r="BXC48"/>
      <c r="BXD48"/>
      <c r="BXE48"/>
      <c r="BXF48"/>
      <c r="BXG48"/>
      <c r="BXH48"/>
      <c r="BXI48"/>
      <c r="BXJ48"/>
      <c r="BXK48"/>
      <c r="BXL48"/>
      <c r="BXM48"/>
      <c r="BXN48"/>
      <c r="BXO48"/>
      <c r="BXP48"/>
      <c r="BXQ48"/>
      <c r="BXR48"/>
      <c r="BXS48"/>
      <c r="BXT48"/>
      <c r="BXU48"/>
      <c r="BXV48"/>
      <c r="BXW48"/>
      <c r="BXX48"/>
      <c r="BXY48"/>
      <c r="BXZ48"/>
      <c r="BYA48"/>
      <c r="BYB48"/>
      <c r="BYC48"/>
      <c r="BYD48"/>
      <c r="BYE48"/>
      <c r="BYF48"/>
      <c r="BYG48"/>
      <c r="BYH48"/>
      <c r="BYI48"/>
      <c r="BYJ48"/>
      <c r="BYK48"/>
      <c r="BYL48"/>
      <c r="BYM48"/>
      <c r="BYN48"/>
      <c r="BYO48"/>
      <c r="BYP48"/>
      <c r="BYQ48"/>
      <c r="BYR48"/>
      <c r="BYS48"/>
      <c r="BYT48"/>
      <c r="BYU48"/>
      <c r="BYV48"/>
      <c r="BYW48"/>
      <c r="BYX48"/>
      <c r="BYY48"/>
      <c r="BYZ48"/>
      <c r="BZA48"/>
      <c r="BZB48"/>
      <c r="BZC48"/>
      <c r="BZD48"/>
      <c r="BZE48"/>
      <c r="BZF48"/>
      <c r="BZG48"/>
      <c r="BZH48"/>
      <c r="BZI48"/>
      <c r="BZJ48"/>
      <c r="BZK48"/>
      <c r="BZL48"/>
      <c r="BZM48"/>
      <c r="BZN48"/>
      <c r="BZO48"/>
      <c r="BZP48"/>
      <c r="BZQ48"/>
      <c r="BZR48"/>
      <c r="BZS48"/>
      <c r="BZT48"/>
      <c r="BZU48"/>
      <c r="BZV48"/>
      <c r="BZW48"/>
      <c r="BZX48"/>
      <c r="BZY48"/>
      <c r="BZZ48"/>
      <c r="CAA48"/>
      <c r="CAB48"/>
      <c r="CAC48"/>
      <c r="CAD48"/>
      <c r="CAE48"/>
      <c r="CAF48"/>
      <c r="CAG48"/>
      <c r="CAH48"/>
      <c r="CAI48"/>
      <c r="CAJ48"/>
      <c r="CAK48"/>
      <c r="CAL48"/>
      <c r="CAM48"/>
      <c r="CAN48"/>
      <c r="CAO48"/>
      <c r="CAP48"/>
      <c r="CAQ48"/>
      <c r="CAR48"/>
      <c r="CAS48"/>
      <c r="CAT48"/>
      <c r="CAU48"/>
      <c r="CAV48"/>
      <c r="CAW48"/>
      <c r="CAX48"/>
      <c r="CAY48"/>
      <c r="CAZ48"/>
      <c r="CBA48"/>
      <c r="CBB48"/>
      <c r="CBC48"/>
      <c r="CBD48"/>
      <c r="CBE48"/>
      <c r="CBF48"/>
      <c r="CBG48"/>
      <c r="CBH48"/>
      <c r="CBI48"/>
      <c r="CBJ48"/>
      <c r="CBK48"/>
      <c r="CBL48"/>
      <c r="CBM48"/>
      <c r="CBN48"/>
      <c r="CBO48"/>
      <c r="CBP48"/>
      <c r="CBQ48"/>
      <c r="CBR48"/>
      <c r="CBS48"/>
      <c r="CBT48"/>
      <c r="CBU48"/>
      <c r="CBV48"/>
      <c r="CBW48"/>
      <c r="CBX48"/>
      <c r="CBY48"/>
      <c r="CBZ48"/>
      <c r="CCA48"/>
      <c r="CCB48"/>
      <c r="CCC48"/>
      <c r="CCD48"/>
      <c r="CCE48"/>
      <c r="CCF48"/>
      <c r="CCG48"/>
      <c r="CCH48"/>
      <c r="CCI48"/>
      <c r="CCJ48"/>
      <c r="CCK48"/>
      <c r="CCL48"/>
      <c r="CCM48"/>
      <c r="CCN48"/>
      <c r="CCO48"/>
      <c r="CCP48"/>
      <c r="CCQ48"/>
      <c r="CCR48"/>
      <c r="CCS48"/>
      <c r="CCT48"/>
      <c r="CCU48"/>
      <c r="CCV48"/>
      <c r="CCW48"/>
      <c r="CCX48"/>
      <c r="CCY48"/>
      <c r="CCZ48"/>
      <c r="CDA48"/>
      <c r="CDB48"/>
      <c r="CDC48"/>
      <c r="CDD48"/>
      <c r="CDE48"/>
      <c r="CDF48"/>
      <c r="CDG48"/>
      <c r="CDH48"/>
      <c r="CDI48"/>
      <c r="CDJ48"/>
      <c r="CDK48"/>
      <c r="CDL48"/>
      <c r="CDM48"/>
      <c r="CDN48"/>
      <c r="CDO48"/>
      <c r="CDP48"/>
      <c r="CDQ48"/>
      <c r="CDR48"/>
      <c r="CDS48"/>
      <c r="CDT48"/>
      <c r="CDU48"/>
      <c r="CDV48"/>
      <c r="CDW48"/>
      <c r="CDX48"/>
      <c r="CDY48"/>
      <c r="CDZ48"/>
      <c r="CEA48"/>
      <c r="CEB48"/>
      <c r="CEC48"/>
      <c r="CED48"/>
      <c r="CEE48"/>
      <c r="CEF48"/>
      <c r="CEG48"/>
      <c r="CEH48"/>
      <c r="CEI48"/>
      <c r="CEJ48"/>
      <c r="CEK48"/>
      <c r="CEL48"/>
      <c r="CEM48"/>
      <c r="CEN48"/>
      <c r="CEO48"/>
      <c r="CEP48"/>
      <c r="CEQ48"/>
      <c r="CER48"/>
      <c r="CES48"/>
      <c r="CET48"/>
      <c r="CEU48"/>
      <c r="CEV48"/>
      <c r="CEW48"/>
      <c r="CEX48"/>
      <c r="CEY48"/>
      <c r="CEZ48"/>
      <c r="CFA48"/>
      <c r="CFB48"/>
      <c r="CFC48"/>
      <c r="CFD48"/>
      <c r="CFE48"/>
      <c r="CFF48"/>
      <c r="CFG48"/>
      <c r="CFH48"/>
      <c r="CFI48"/>
      <c r="CFJ48"/>
      <c r="CFK48"/>
      <c r="CFL48"/>
      <c r="CFM48"/>
      <c r="CFN48"/>
      <c r="CFO48"/>
      <c r="CFP48"/>
      <c r="CFQ48"/>
      <c r="CFR48"/>
      <c r="CFS48"/>
      <c r="CFT48"/>
      <c r="CFU48"/>
      <c r="CFV48"/>
      <c r="CFW48"/>
      <c r="CFX48"/>
      <c r="CFY48"/>
      <c r="CFZ48"/>
      <c r="CGA48"/>
      <c r="CGB48"/>
      <c r="CGC48"/>
      <c r="CGD48"/>
      <c r="CGE48"/>
      <c r="CGF48"/>
      <c r="CGG48"/>
      <c r="CGH48"/>
      <c r="CGI48"/>
      <c r="CGJ48"/>
      <c r="CGK48"/>
      <c r="CGL48"/>
      <c r="CGM48"/>
      <c r="CGN48"/>
      <c r="CGO48"/>
      <c r="CGP48"/>
      <c r="CGQ48"/>
      <c r="CGR48"/>
      <c r="CGS48"/>
      <c r="CGT48"/>
      <c r="CGU48"/>
      <c r="CGV48"/>
      <c r="CGW48"/>
      <c r="CGX48"/>
      <c r="CGY48"/>
      <c r="CGZ48"/>
      <c r="CHA48"/>
      <c r="CHB48"/>
      <c r="CHC48"/>
      <c r="CHD48"/>
      <c r="CHE48"/>
      <c r="CHF48"/>
      <c r="CHG48"/>
      <c r="CHH48"/>
      <c r="CHI48"/>
      <c r="CHJ48"/>
      <c r="CHK48"/>
      <c r="CHL48"/>
      <c r="CHM48"/>
      <c r="CHN48"/>
      <c r="CHO48"/>
      <c r="CHP48"/>
      <c r="CHQ48"/>
      <c r="CHR48"/>
      <c r="CHS48"/>
      <c r="CHT48"/>
      <c r="CHU48"/>
      <c r="CHV48"/>
      <c r="CHW48"/>
      <c r="CHX48"/>
      <c r="CHY48"/>
      <c r="CHZ48"/>
      <c r="CIA48"/>
      <c r="CIB48"/>
      <c r="CIC48"/>
      <c r="CID48"/>
      <c r="CIE48"/>
      <c r="CIF48"/>
      <c r="CIG48"/>
      <c r="CIH48"/>
      <c r="CII48"/>
      <c r="CIJ48"/>
      <c r="CIK48"/>
      <c r="CIL48"/>
      <c r="CIM48"/>
      <c r="CIN48"/>
      <c r="CIO48"/>
      <c r="CIP48"/>
      <c r="CIQ48"/>
      <c r="CIR48"/>
      <c r="CIS48"/>
      <c r="CIT48"/>
      <c r="CIU48"/>
      <c r="CIV48"/>
      <c r="CIW48"/>
      <c r="CIX48"/>
      <c r="CIY48"/>
      <c r="CIZ48"/>
      <c r="CJA48"/>
      <c r="CJB48"/>
      <c r="CJC48"/>
      <c r="CJD48"/>
      <c r="CJE48"/>
      <c r="CJF48"/>
      <c r="CJG48"/>
      <c r="CJH48"/>
      <c r="CJI48"/>
      <c r="CJJ48"/>
      <c r="CJK48"/>
      <c r="CJL48"/>
      <c r="CJM48"/>
      <c r="CJN48"/>
      <c r="CJO48"/>
      <c r="CJP48"/>
      <c r="CJQ48"/>
      <c r="CJR48"/>
      <c r="CJS48"/>
      <c r="CJT48"/>
      <c r="CJU48"/>
      <c r="CJV48"/>
      <c r="CJW48"/>
      <c r="CJX48"/>
      <c r="CJY48"/>
      <c r="CJZ48"/>
      <c r="CKA48"/>
      <c r="CKB48"/>
      <c r="CKC48"/>
      <c r="CKD48"/>
      <c r="CKE48"/>
      <c r="CKF48"/>
      <c r="CKG48"/>
      <c r="CKH48"/>
      <c r="CKI48"/>
      <c r="CKJ48"/>
      <c r="CKK48"/>
      <c r="CKL48"/>
      <c r="CKM48"/>
      <c r="CKN48"/>
      <c r="CKO48"/>
      <c r="CKP48"/>
      <c r="CKQ48"/>
      <c r="CKR48"/>
      <c r="CKS48"/>
      <c r="CKT48"/>
      <c r="CKU48"/>
      <c r="CKV48"/>
      <c r="CKW48"/>
      <c r="CKX48"/>
      <c r="CKY48"/>
      <c r="CKZ48"/>
      <c r="CLA48"/>
      <c r="CLB48"/>
      <c r="CLC48"/>
      <c r="CLD48"/>
      <c r="CLE48"/>
      <c r="CLF48"/>
      <c r="CLG48"/>
      <c r="CLH48"/>
      <c r="CLI48"/>
      <c r="CLJ48"/>
      <c r="CLK48"/>
      <c r="CLL48"/>
      <c r="CLM48"/>
      <c r="CLN48"/>
      <c r="CLO48"/>
      <c r="CLP48"/>
      <c r="CLQ48"/>
      <c r="CLR48"/>
      <c r="CLS48"/>
      <c r="CLT48"/>
      <c r="CLU48"/>
      <c r="CLV48"/>
      <c r="CLW48"/>
      <c r="CLX48"/>
      <c r="CLY48"/>
      <c r="CLZ48"/>
      <c r="CMA48"/>
      <c r="CMB48"/>
      <c r="CMC48"/>
      <c r="CMD48"/>
      <c r="CME48"/>
      <c r="CMF48"/>
      <c r="CMG48"/>
      <c r="CMH48"/>
      <c r="CMI48"/>
      <c r="CMJ48"/>
      <c r="CMK48"/>
      <c r="CML48"/>
      <c r="CMM48"/>
      <c r="CMN48"/>
      <c r="CMO48"/>
      <c r="CMP48"/>
      <c r="CMQ48"/>
      <c r="CMR48"/>
      <c r="CMS48"/>
      <c r="CMT48"/>
      <c r="CMU48"/>
      <c r="CMV48"/>
      <c r="CMW48"/>
      <c r="CMX48"/>
      <c r="CMY48"/>
      <c r="CMZ48"/>
      <c r="CNA48"/>
      <c r="CNB48"/>
      <c r="CNC48"/>
      <c r="CND48"/>
      <c r="CNE48"/>
      <c r="CNF48"/>
      <c r="CNG48"/>
      <c r="CNH48"/>
      <c r="CNI48"/>
      <c r="CNJ48"/>
      <c r="CNK48"/>
      <c r="CNL48"/>
      <c r="CNM48"/>
      <c r="CNN48"/>
      <c r="CNO48"/>
      <c r="CNP48"/>
      <c r="CNQ48"/>
      <c r="CNR48"/>
      <c r="CNS48"/>
      <c r="CNT48"/>
      <c r="CNU48"/>
      <c r="CNV48"/>
      <c r="CNW48"/>
      <c r="CNX48"/>
      <c r="CNY48"/>
      <c r="CNZ48"/>
      <c r="COA48"/>
      <c r="COB48"/>
      <c r="COC48"/>
      <c r="COD48"/>
      <c r="COE48"/>
      <c r="COF48"/>
      <c r="COG48"/>
      <c r="COH48"/>
      <c r="COI48"/>
      <c r="COJ48"/>
      <c r="COK48"/>
      <c r="COL48"/>
      <c r="COM48"/>
      <c r="CON48"/>
      <c r="COO48"/>
      <c r="COP48"/>
      <c r="COQ48"/>
      <c r="COR48"/>
      <c r="COS48"/>
      <c r="COT48"/>
      <c r="COU48"/>
      <c r="COV48"/>
      <c r="COW48"/>
      <c r="COX48"/>
      <c r="COY48"/>
      <c r="COZ48"/>
      <c r="CPA48"/>
      <c r="CPB48"/>
      <c r="CPC48"/>
      <c r="CPD48"/>
      <c r="CPE48"/>
      <c r="CPF48"/>
      <c r="CPG48"/>
      <c r="CPH48"/>
      <c r="CPI48"/>
      <c r="CPJ48"/>
      <c r="CPK48"/>
      <c r="CPL48"/>
      <c r="CPM48"/>
      <c r="CPN48"/>
      <c r="CPO48"/>
      <c r="CPP48"/>
      <c r="CPQ48"/>
      <c r="CPR48"/>
      <c r="CPS48"/>
      <c r="CPT48"/>
      <c r="CPU48"/>
      <c r="CPV48"/>
      <c r="CPW48"/>
      <c r="CPX48"/>
      <c r="CPY48"/>
      <c r="CPZ48"/>
      <c r="CQA48"/>
      <c r="CQB48"/>
      <c r="CQC48"/>
      <c r="CQD48"/>
      <c r="CQE48"/>
      <c r="CQF48"/>
      <c r="CQG48"/>
      <c r="CQH48"/>
      <c r="CQI48"/>
      <c r="CQJ48"/>
      <c r="CQK48"/>
      <c r="CQL48"/>
      <c r="CQM48"/>
      <c r="CQN48"/>
      <c r="CQO48"/>
      <c r="CQP48"/>
      <c r="CQQ48"/>
      <c r="CQR48"/>
      <c r="CQS48"/>
      <c r="CQT48"/>
      <c r="CQU48"/>
      <c r="CQV48"/>
      <c r="CQW48"/>
      <c r="CQX48"/>
      <c r="CQY48"/>
      <c r="CQZ48"/>
      <c r="CRA48"/>
      <c r="CRB48"/>
      <c r="CRC48"/>
      <c r="CRD48"/>
      <c r="CRE48"/>
      <c r="CRF48"/>
      <c r="CRG48"/>
      <c r="CRH48"/>
      <c r="CRI48"/>
      <c r="CRJ48"/>
      <c r="CRK48"/>
      <c r="CRL48"/>
      <c r="CRM48"/>
      <c r="CRN48"/>
      <c r="CRO48"/>
      <c r="CRP48"/>
      <c r="CRQ48"/>
      <c r="CRR48"/>
      <c r="CRS48"/>
      <c r="CRT48"/>
      <c r="CRU48"/>
      <c r="CRV48"/>
      <c r="CRW48"/>
      <c r="CRX48"/>
      <c r="CRY48"/>
      <c r="CRZ48"/>
      <c r="CSA48"/>
      <c r="CSB48"/>
      <c r="CSC48"/>
      <c r="CSD48"/>
      <c r="CSE48"/>
      <c r="CSF48"/>
      <c r="CSG48"/>
      <c r="CSH48"/>
      <c r="CSI48"/>
      <c r="CSJ48"/>
      <c r="CSK48"/>
      <c r="CSL48"/>
      <c r="CSM48"/>
      <c r="CSN48"/>
      <c r="CSO48"/>
      <c r="CSP48"/>
      <c r="CSQ48"/>
      <c r="CSR48"/>
      <c r="CSS48"/>
      <c r="CST48"/>
      <c r="CSU48"/>
      <c r="CSV48"/>
      <c r="CSW48"/>
      <c r="CSX48"/>
      <c r="CSY48"/>
      <c r="CSZ48"/>
      <c r="CTA48"/>
      <c r="CTB48"/>
      <c r="CTC48"/>
      <c r="CTD48"/>
      <c r="CTE48"/>
      <c r="CTF48"/>
      <c r="CTG48"/>
      <c r="CTH48"/>
      <c r="CTI48"/>
      <c r="CTJ48"/>
      <c r="CTK48"/>
      <c r="CTL48"/>
      <c r="CTM48"/>
      <c r="CTN48"/>
      <c r="CTO48"/>
      <c r="CTP48"/>
      <c r="CTQ48"/>
      <c r="CTR48"/>
      <c r="CTS48"/>
      <c r="CTT48"/>
      <c r="CTU48"/>
      <c r="CTV48"/>
      <c r="CTW48"/>
      <c r="CTX48"/>
      <c r="CTY48"/>
      <c r="CTZ48"/>
      <c r="CUA48"/>
      <c r="CUB48"/>
      <c r="CUC48"/>
      <c r="CUD48"/>
      <c r="CUE48"/>
      <c r="CUF48"/>
      <c r="CUG48"/>
      <c r="CUH48"/>
      <c r="CUI48"/>
      <c r="CUJ48"/>
      <c r="CUK48"/>
      <c r="CUL48"/>
      <c r="CUM48"/>
      <c r="CUN48"/>
      <c r="CUO48"/>
      <c r="CUP48"/>
      <c r="CUQ48"/>
      <c r="CUR48"/>
      <c r="CUS48"/>
      <c r="CUT48"/>
      <c r="CUU48"/>
      <c r="CUV48"/>
      <c r="CUW48"/>
      <c r="CUX48"/>
      <c r="CUY48"/>
      <c r="CUZ48"/>
      <c r="CVA48"/>
      <c r="CVB48"/>
      <c r="CVC48"/>
      <c r="CVD48"/>
      <c r="CVE48"/>
      <c r="CVF48"/>
      <c r="CVG48"/>
      <c r="CVH48"/>
      <c r="CVI48"/>
      <c r="CVJ48"/>
      <c r="CVK48"/>
      <c r="CVL48"/>
      <c r="CVM48"/>
      <c r="CVN48"/>
      <c r="CVO48"/>
      <c r="CVP48"/>
      <c r="CVQ48"/>
      <c r="CVR48"/>
      <c r="CVS48"/>
      <c r="CVT48"/>
      <c r="CVU48"/>
      <c r="CVV48"/>
      <c r="CVW48"/>
      <c r="CVX48"/>
      <c r="CVY48"/>
      <c r="CVZ48"/>
      <c r="CWA48"/>
      <c r="CWB48"/>
      <c r="CWC48"/>
      <c r="CWD48"/>
      <c r="CWE48"/>
      <c r="CWF48"/>
      <c r="CWG48"/>
      <c r="CWH48"/>
      <c r="CWI48"/>
      <c r="CWJ48"/>
      <c r="CWK48"/>
      <c r="CWL48"/>
      <c r="CWM48"/>
      <c r="CWN48"/>
      <c r="CWO48"/>
      <c r="CWP48"/>
      <c r="CWQ48"/>
      <c r="CWR48"/>
      <c r="CWS48"/>
      <c r="CWT48"/>
      <c r="CWU48"/>
      <c r="CWV48"/>
      <c r="CWW48"/>
      <c r="CWX48"/>
      <c r="CWY48"/>
      <c r="CWZ48"/>
      <c r="CXA48"/>
      <c r="CXB48"/>
      <c r="CXC48"/>
      <c r="CXD48"/>
      <c r="CXE48"/>
      <c r="CXF48"/>
      <c r="CXG48"/>
      <c r="CXH48"/>
      <c r="CXI48"/>
      <c r="CXJ48"/>
      <c r="CXK48"/>
      <c r="CXL48"/>
      <c r="CXM48"/>
      <c r="CXN48"/>
      <c r="CXO48"/>
      <c r="CXP48"/>
      <c r="CXQ48"/>
      <c r="CXR48"/>
      <c r="CXS48"/>
      <c r="CXT48"/>
      <c r="CXU48"/>
      <c r="CXV48"/>
      <c r="CXW48"/>
      <c r="CXX48"/>
      <c r="CXY48"/>
      <c r="CXZ48"/>
      <c r="CYA48"/>
      <c r="CYB48"/>
      <c r="CYC48"/>
      <c r="CYD48"/>
      <c r="CYE48"/>
      <c r="CYF48"/>
      <c r="CYG48"/>
      <c r="CYH48"/>
      <c r="CYI48"/>
      <c r="CYJ48"/>
      <c r="CYK48"/>
      <c r="CYL48"/>
      <c r="CYM48"/>
      <c r="CYN48"/>
      <c r="CYO48"/>
      <c r="CYP48"/>
      <c r="CYQ48"/>
      <c r="CYR48"/>
      <c r="CYS48"/>
      <c r="CYT48"/>
      <c r="CYU48"/>
      <c r="CYV48"/>
      <c r="CYW48"/>
      <c r="CYX48"/>
      <c r="CYY48"/>
      <c r="CYZ48"/>
      <c r="CZA48"/>
      <c r="CZB48"/>
      <c r="CZC48"/>
      <c r="CZD48"/>
      <c r="CZE48"/>
      <c r="CZF48"/>
      <c r="CZG48"/>
      <c r="CZH48"/>
      <c r="CZI48"/>
      <c r="CZJ48"/>
      <c r="CZK48"/>
      <c r="CZL48"/>
      <c r="CZM48"/>
      <c r="CZN48"/>
      <c r="CZO48"/>
      <c r="CZP48"/>
      <c r="CZQ48"/>
      <c r="CZR48"/>
      <c r="CZS48"/>
      <c r="CZT48"/>
      <c r="CZU48"/>
      <c r="CZV48"/>
      <c r="CZW48"/>
      <c r="CZX48"/>
      <c r="CZY48"/>
      <c r="CZZ48"/>
      <c r="DAA48"/>
      <c r="DAB48"/>
      <c r="DAC48"/>
      <c r="DAD48"/>
      <c r="DAE48"/>
      <c r="DAF48"/>
      <c r="DAG48"/>
      <c r="DAH48"/>
      <c r="DAI48"/>
      <c r="DAJ48"/>
      <c r="DAK48"/>
      <c r="DAL48"/>
      <c r="DAM48"/>
      <c r="DAN48"/>
      <c r="DAO48"/>
      <c r="DAP48"/>
      <c r="DAQ48"/>
      <c r="DAR48"/>
      <c r="DAS48"/>
      <c r="DAT48"/>
      <c r="DAU48"/>
      <c r="DAV48"/>
      <c r="DAW48"/>
      <c r="DAX48"/>
      <c r="DAY48"/>
      <c r="DAZ48"/>
      <c r="DBA48"/>
      <c r="DBB48"/>
      <c r="DBC48"/>
      <c r="DBD48"/>
      <c r="DBE48"/>
      <c r="DBF48"/>
      <c r="DBG48"/>
      <c r="DBH48"/>
      <c r="DBI48"/>
      <c r="DBJ48"/>
      <c r="DBK48"/>
      <c r="DBL48"/>
      <c r="DBM48"/>
      <c r="DBN48"/>
      <c r="DBO48"/>
      <c r="DBP48"/>
      <c r="DBQ48"/>
      <c r="DBR48"/>
      <c r="DBS48"/>
      <c r="DBT48"/>
      <c r="DBU48"/>
      <c r="DBV48"/>
      <c r="DBW48"/>
      <c r="DBX48"/>
      <c r="DBY48"/>
      <c r="DBZ48"/>
      <c r="DCA48"/>
      <c r="DCB48"/>
      <c r="DCC48"/>
      <c r="DCD48"/>
      <c r="DCE48"/>
      <c r="DCF48"/>
      <c r="DCG48"/>
      <c r="DCH48"/>
      <c r="DCI48"/>
      <c r="DCJ48"/>
      <c r="DCK48"/>
      <c r="DCL48"/>
      <c r="DCM48"/>
      <c r="DCN48"/>
      <c r="DCO48"/>
      <c r="DCP48"/>
      <c r="DCQ48"/>
      <c r="DCR48"/>
      <c r="DCS48"/>
      <c r="DCT48"/>
      <c r="DCU48"/>
      <c r="DCV48"/>
      <c r="DCW48"/>
      <c r="DCX48"/>
      <c r="DCY48"/>
      <c r="DCZ48"/>
      <c r="DDA48"/>
      <c r="DDB48"/>
      <c r="DDC48"/>
      <c r="DDD48"/>
      <c r="DDE48"/>
      <c r="DDF48"/>
      <c r="DDG48"/>
      <c r="DDH48"/>
      <c r="DDI48"/>
      <c r="DDJ48"/>
      <c r="DDK48"/>
      <c r="DDL48"/>
      <c r="DDM48"/>
      <c r="DDN48"/>
      <c r="DDO48"/>
      <c r="DDP48"/>
      <c r="DDQ48"/>
      <c r="DDR48"/>
      <c r="DDS48"/>
      <c r="DDT48"/>
      <c r="DDU48"/>
      <c r="DDV48"/>
      <c r="DDW48"/>
      <c r="DDX48"/>
      <c r="DDY48"/>
      <c r="DDZ48"/>
      <c r="DEA48"/>
      <c r="DEB48"/>
      <c r="DEC48"/>
      <c r="DED48"/>
      <c r="DEE48"/>
      <c r="DEF48"/>
      <c r="DEG48"/>
      <c r="DEH48"/>
      <c r="DEI48"/>
      <c r="DEJ48"/>
      <c r="DEK48"/>
      <c r="DEL48"/>
      <c r="DEM48"/>
      <c r="DEN48"/>
      <c r="DEO48"/>
      <c r="DEP48"/>
      <c r="DEQ48"/>
      <c r="DER48"/>
      <c r="DES48"/>
      <c r="DET48"/>
      <c r="DEU48"/>
      <c r="DEV48"/>
      <c r="DEW48"/>
      <c r="DEX48"/>
      <c r="DEY48"/>
      <c r="DEZ48"/>
      <c r="DFA48"/>
      <c r="DFB48"/>
      <c r="DFC48"/>
      <c r="DFD48"/>
      <c r="DFE48"/>
      <c r="DFF48"/>
      <c r="DFG48"/>
      <c r="DFH48"/>
      <c r="DFI48"/>
      <c r="DFJ48"/>
      <c r="DFK48"/>
      <c r="DFL48"/>
      <c r="DFM48"/>
      <c r="DFN48"/>
      <c r="DFO48"/>
      <c r="DFP48"/>
      <c r="DFQ48"/>
      <c r="DFR48"/>
      <c r="DFS48"/>
      <c r="DFT48"/>
      <c r="DFU48"/>
      <c r="DFV48"/>
      <c r="DFW48"/>
      <c r="DFX48"/>
      <c r="DFY48"/>
      <c r="DFZ48"/>
      <c r="DGA48"/>
      <c r="DGB48"/>
      <c r="DGC48"/>
      <c r="DGD48"/>
      <c r="DGE48"/>
      <c r="DGF48"/>
      <c r="DGG48"/>
      <c r="DGH48"/>
      <c r="DGI48"/>
      <c r="DGJ48"/>
      <c r="DGK48"/>
      <c r="DGL48"/>
      <c r="DGM48"/>
      <c r="DGN48"/>
      <c r="DGO48"/>
      <c r="DGP48"/>
      <c r="DGQ48"/>
      <c r="DGR48"/>
      <c r="DGS48"/>
      <c r="DGT48"/>
      <c r="DGU48"/>
      <c r="DGV48"/>
      <c r="DGW48"/>
      <c r="DGX48"/>
      <c r="DGY48"/>
      <c r="DGZ48"/>
      <c r="DHA48"/>
      <c r="DHB48"/>
      <c r="DHC48"/>
      <c r="DHD48"/>
      <c r="DHE48"/>
      <c r="DHF48"/>
      <c r="DHG48"/>
      <c r="DHH48"/>
      <c r="DHI48"/>
      <c r="DHJ48"/>
      <c r="DHK48"/>
      <c r="DHL48"/>
      <c r="DHM48"/>
      <c r="DHN48"/>
      <c r="DHO48"/>
      <c r="DHP48"/>
      <c r="DHQ48"/>
      <c r="DHR48"/>
      <c r="DHS48"/>
      <c r="DHT48"/>
      <c r="DHU48"/>
      <c r="DHV48"/>
      <c r="DHW48"/>
      <c r="DHX48"/>
      <c r="DHY48"/>
      <c r="DHZ48"/>
      <c r="DIA48"/>
      <c r="DIB48"/>
      <c r="DIC48"/>
      <c r="DID48"/>
      <c r="DIE48"/>
      <c r="DIF48"/>
      <c r="DIG48"/>
      <c r="DIH48"/>
      <c r="DII48"/>
      <c r="DIJ48"/>
      <c r="DIK48"/>
      <c r="DIL48"/>
      <c r="DIM48"/>
      <c r="DIN48"/>
      <c r="DIO48"/>
      <c r="DIP48"/>
      <c r="DIQ48"/>
      <c r="DIR48"/>
      <c r="DIS48"/>
      <c r="DIT48"/>
      <c r="DIU48"/>
      <c r="DIV48"/>
      <c r="DIW48"/>
      <c r="DIX48"/>
      <c r="DIY48"/>
      <c r="DIZ48"/>
      <c r="DJA48"/>
      <c r="DJB48"/>
      <c r="DJC48"/>
      <c r="DJD48"/>
      <c r="DJE48"/>
      <c r="DJF48"/>
      <c r="DJG48"/>
      <c r="DJH48"/>
      <c r="DJI48"/>
      <c r="DJJ48"/>
      <c r="DJK48"/>
      <c r="DJL48"/>
      <c r="DJM48"/>
      <c r="DJN48"/>
      <c r="DJO48"/>
      <c r="DJP48"/>
      <c r="DJQ48"/>
      <c r="DJR48"/>
      <c r="DJS48"/>
      <c r="DJT48"/>
      <c r="DJU48"/>
      <c r="DJV48"/>
      <c r="DJW48"/>
      <c r="DJX48"/>
      <c r="DJY48"/>
      <c r="DJZ48"/>
      <c r="DKA48"/>
      <c r="DKB48"/>
      <c r="DKC48"/>
      <c r="DKD48"/>
      <c r="DKE48"/>
      <c r="DKF48"/>
      <c r="DKG48"/>
      <c r="DKH48"/>
      <c r="DKI48"/>
      <c r="DKJ48"/>
      <c r="DKK48"/>
      <c r="DKL48"/>
      <c r="DKM48"/>
      <c r="DKN48"/>
      <c r="DKO48"/>
      <c r="DKP48"/>
      <c r="DKQ48"/>
      <c r="DKR48"/>
      <c r="DKS48"/>
      <c r="DKT48"/>
      <c r="DKU48"/>
      <c r="DKV48"/>
      <c r="DKW48"/>
      <c r="DKX48"/>
      <c r="DKY48"/>
      <c r="DKZ48"/>
      <c r="DLA48"/>
      <c r="DLB48"/>
      <c r="DLC48"/>
      <c r="DLD48"/>
      <c r="DLE48"/>
      <c r="DLF48"/>
      <c r="DLG48"/>
      <c r="DLH48"/>
      <c r="DLI48"/>
      <c r="DLJ48"/>
      <c r="DLK48"/>
      <c r="DLL48"/>
      <c r="DLM48"/>
      <c r="DLN48"/>
      <c r="DLO48"/>
      <c r="DLP48"/>
      <c r="DLQ48"/>
      <c r="DLR48"/>
      <c r="DLS48"/>
      <c r="DLT48"/>
      <c r="DLU48"/>
      <c r="DLV48"/>
      <c r="DLW48"/>
      <c r="DLX48"/>
      <c r="DLY48"/>
      <c r="DLZ48"/>
      <c r="DMA48"/>
      <c r="DMB48"/>
      <c r="DMC48"/>
      <c r="DMD48"/>
      <c r="DME48"/>
      <c r="DMF48"/>
      <c r="DMG48"/>
      <c r="DMH48"/>
      <c r="DMI48"/>
      <c r="DMJ48"/>
      <c r="DMK48"/>
      <c r="DML48"/>
      <c r="DMM48"/>
      <c r="DMN48"/>
      <c r="DMO48"/>
      <c r="DMP48"/>
      <c r="DMQ48"/>
      <c r="DMR48"/>
      <c r="DMS48"/>
      <c r="DMT48"/>
      <c r="DMU48"/>
      <c r="DMV48"/>
      <c r="DMW48"/>
      <c r="DMX48"/>
      <c r="DMY48"/>
      <c r="DMZ48"/>
      <c r="DNA48"/>
      <c r="DNB48"/>
      <c r="DNC48"/>
      <c r="DND48"/>
      <c r="DNE48"/>
      <c r="DNF48"/>
      <c r="DNG48"/>
      <c r="DNH48"/>
      <c r="DNI48"/>
      <c r="DNJ48"/>
      <c r="DNK48"/>
      <c r="DNL48"/>
      <c r="DNM48"/>
      <c r="DNN48"/>
      <c r="DNO48"/>
      <c r="DNP48"/>
      <c r="DNQ48"/>
      <c r="DNR48"/>
      <c r="DNS48"/>
      <c r="DNT48"/>
      <c r="DNU48"/>
      <c r="DNV48"/>
      <c r="DNW48"/>
      <c r="DNX48"/>
      <c r="DNY48"/>
      <c r="DNZ48"/>
      <c r="DOA48"/>
      <c r="DOB48"/>
      <c r="DOC48"/>
      <c r="DOD48"/>
      <c r="DOE48"/>
      <c r="DOF48"/>
      <c r="DOG48"/>
      <c r="DOH48"/>
      <c r="DOI48"/>
      <c r="DOJ48"/>
      <c r="DOK48"/>
      <c r="DOL48"/>
      <c r="DOM48"/>
      <c r="DON48"/>
      <c r="DOO48"/>
      <c r="DOP48"/>
      <c r="DOQ48"/>
      <c r="DOR48"/>
      <c r="DOS48"/>
      <c r="DOT48"/>
      <c r="DOU48"/>
      <c r="DOV48"/>
      <c r="DOW48"/>
      <c r="DOX48"/>
      <c r="DOY48"/>
      <c r="DOZ48"/>
      <c r="DPA48"/>
      <c r="DPB48"/>
      <c r="DPC48"/>
      <c r="DPD48"/>
      <c r="DPE48"/>
      <c r="DPF48"/>
      <c r="DPG48"/>
      <c r="DPH48"/>
      <c r="DPI48"/>
      <c r="DPJ48"/>
      <c r="DPK48"/>
      <c r="DPL48"/>
      <c r="DPM48"/>
      <c r="DPN48"/>
      <c r="DPO48"/>
      <c r="DPP48"/>
      <c r="DPQ48"/>
      <c r="DPR48"/>
      <c r="DPS48"/>
      <c r="DPT48"/>
      <c r="DPU48"/>
      <c r="DPV48"/>
      <c r="DPW48"/>
      <c r="DPX48"/>
      <c r="DPY48"/>
      <c r="DPZ48"/>
      <c r="DQA48"/>
      <c r="DQB48"/>
      <c r="DQC48"/>
      <c r="DQD48"/>
      <c r="DQE48"/>
      <c r="DQF48"/>
      <c r="DQG48"/>
      <c r="DQH48"/>
      <c r="DQI48"/>
      <c r="DQJ48"/>
      <c r="DQK48"/>
      <c r="DQL48"/>
      <c r="DQM48"/>
      <c r="DQN48"/>
      <c r="DQO48"/>
      <c r="DQP48"/>
      <c r="DQQ48"/>
      <c r="DQR48"/>
      <c r="DQS48"/>
      <c r="DQT48"/>
      <c r="DQU48"/>
      <c r="DQV48"/>
      <c r="DQW48"/>
      <c r="DQX48"/>
      <c r="DQY48"/>
      <c r="DQZ48"/>
      <c r="DRA48"/>
      <c r="DRB48"/>
      <c r="DRC48"/>
      <c r="DRD48"/>
      <c r="DRE48"/>
      <c r="DRF48"/>
      <c r="DRG48"/>
      <c r="DRH48"/>
      <c r="DRI48"/>
      <c r="DRJ48"/>
      <c r="DRK48"/>
      <c r="DRL48"/>
      <c r="DRM48"/>
      <c r="DRN48"/>
      <c r="DRO48"/>
      <c r="DRP48"/>
      <c r="DRQ48"/>
      <c r="DRR48"/>
      <c r="DRS48"/>
      <c r="DRT48"/>
      <c r="DRU48"/>
      <c r="DRV48"/>
      <c r="DRW48"/>
      <c r="DRX48"/>
      <c r="DRY48"/>
      <c r="DRZ48"/>
      <c r="DSA48"/>
      <c r="DSB48"/>
      <c r="DSC48"/>
      <c r="DSD48"/>
      <c r="DSE48"/>
      <c r="DSF48"/>
      <c r="DSG48"/>
      <c r="DSH48"/>
      <c r="DSI48"/>
      <c r="DSJ48"/>
      <c r="DSK48"/>
      <c r="DSL48"/>
      <c r="DSM48"/>
      <c r="DSN48"/>
      <c r="DSO48"/>
      <c r="DSP48"/>
      <c r="DSQ48"/>
      <c r="DSR48"/>
      <c r="DSS48"/>
      <c r="DST48"/>
      <c r="DSU48"/>
      <c r="DSV48"/>
      <c r="DSW48"/>
      <c r="DSX48"/>
      <c r="DSY48"/>
      <c r="DSZ48"/>
      <c r="DTA48"/>
      <c r="DTB48"/>
      <c r="DTC48"/>
      <c r="DTD48"/>
      <c r="DTE48"/>
      <c r="DTF48"/>
      <c r="DTG48"/>
      <c r="DTH48"/>
      <c r="DTI48"/>
      <c r="DTJ48"/>
      <c r="DTK48"/>
      <c r="DTL48"/>
      <c r="DTM48"/>
      <c r="DTN48"/>
      <c r="DTO48"/>
      <c r="DTP48"/>
      <c r="DTQ48"/>
      <c r="DTR48"/>
      <c r="DTS48"/>
      <c r="DTT48"/>
      <c r="DTU48"/>
      <c r="DTV48"/>
      <c r="DTW48"/>
      <c r="DTX48"/>
      <c r="DTY48"/>
      <c r="DTZ48"/>
      <c r="DUA48"/>
      <c r="DUB48"/>
      <c r="DUC48"/>
      <c r="DUD48"/>
      <c r="DUE48"/>
      <c r="DUF48"/>
      <c r="DUG48"/>
      <c r="DUH48"/>
      <c r="DUI48"/>
      <c r="DUJ48"/>
      <c r="DUK48"/>
      <c r="DUL48"/>
      <c r="DUM48"/>
      <c r="DUN48"/>
      <c r="DUO48"/>
      <c r="DUP48"/>
      <c r="DUQ48"/>
      <c r="DUR48"/>
      <c r="DUS48"/>
      <c r="DUT48"/>
      <c r="DUU48"/>
      <c r="DUV48"/>
      <c r="DUW48"/>
      <c r="DUX48"/>
      <c r="DUY48"/>
      <c r="DUZ48"/>
      <c r="DVA48"/>
      <c r="DVB48"/>
      <c r="DVC48"/>
      <c r="DVD48"/>
      <c r="DVE48"/>
      <c r="DVF48"/>
      <c r="DVG48"/>
      <c r="DVH48"/>
      <c r="DVI48"/>
      <c r="DVJ48"/>
      <c r="DVK48"/>
      <c r="DVL48"/>
      <c r="DVM48"/>
      <c r="DVN48"/>
      <c r="DVO48"/>
      <c r="DVP48"/>
      <c r="DVQ48"/>
      <c r="DVR48"/>
      <c r="DVS48"/>
      <c r="DVT48"/>
      <c r="DVU48"/>
      <c r="DVV48"/>
      <c r="DVW48"/>
      <c r="DVX48"/>
      <c r="DVY48"/>
      <c r="DVZ48"/>
      <c r="DWA48"/>
      <c r="DWB48"/>
      <c r="DWC48"/>
      <c r="DWD48"/>
      <c r="DWE48"/>
      <c r="DWF48"/>
      <c r="DWG48"/>
      <c r="DWH48"/>
      <c r="DWI48"/>
      <c r="DWJ48"/>
      <c r="DWK48"/>
      <c r="DWL48"/>
      <c r="DWM48"/>
      <c r="DWN48"/>
      <c r="DWO48"/>
      <c r="DWP48"/>
      <c r="DWQ48"/>
      <c r="DWR48"/>
      <c r="DWS48"/>
      <c r="DWT48"/>
      <c r="DWU48"/>
      <c r="DWV48"/>
      <c r="DWW48"/>
      <c r="DWX48"/>
      <c r="DWY48"/>
      <c r="DWZ48"/>
      <c r="DXA48"/>
      <c r="DXB48"/>
      <c r="DXC48"/>
      <c r="DXD48"/>
      <c r="DXE48"/>
      <c r="DXF48"/>
      <c r="DXG48"/>
      <c r="DXH48"/>
      <c r="DXI48"/>
      <c r="DXJ48"/>
      <c r="DXK48"/>
      <c r="DXL48"/>
      <c r="DXM48"/>
      <c r="DXN48"/>
      <c r="DXO48"/>
      <c r="DXP48"/>
      <c r="DXQ48"/>
      <c r="DXR48"/>
      <c r="DXS48"/>
      <c r="DXT48"/>
      <c r="DXU48"/>
      <c r="DXV48"/>
      <c r="DXW48"/>
      <c r="DXX48"/>
      <c r="DXY48"/>
      <c r="DXZ48"/>
      <c r="DYA48"/>
      <c r="DYB48"/>
      <c r="DYC48"/>
      <c r="DYD48"/>
      <c r="DYE48"/>
      <c r="DYF48"/>
      <c r="DYG48"/>
      <c r="DYH48"/>
      <c r="DYI48"/>
      <c r="DYJ48"/>
      <c r="DYK48"/>
      <c r="DYL48"/>
      <c r="DYM48"/>
      <c r="DYN48"/>
      <c r="DYO48"/>
      <c r="DYP48"/>
      <c r="DYQ48"/>
      <c r="DYR48"/>
      <c r="DYS48"/>
      <c r="DYT48"/>
      <c r="DYU48"/>
      <c r="DYV48"/>
      <c r="DYW48"/>
      <c r="DYX48"/>
      <c r="DYY48"/>
      <c r="DYZ48"/>
      <c r="DZA48"/>
      <c r="DZB48"/>
      <c r="DZC48"/>
      <c r="DZD48"/>
      <c r="DZE48"/>
      <c r="DZF48"/>
      <c r="DZG48"/>
      <c r="DZH48"/>
      <c r="DZI48"/>
      <c r="DZJ48"/>
      <c r="DZK48"/>
      <c r="DZL48"/>
      <c r="DZM48"/>
      <c r="DZN48"/>
      <c r="DZO48"/>
      <c r="DZP48"/>
      <c r="DZQ48"/>
      <c r="DZR48"/>
      <c r="DZS48"/>
      <c r="DZT48"/>
      <c r="DZU48"/>
      <c r="DZV48"/>
      <c r="DZW48"/>
      <c r="DZX48"/>
      <c r="DZY48"/>
      <c r="DZZ48"/>
      <c r="EAA48"/>
      <c r="EAB48"/>
      <c r="EAC48"/>
      <c r="EAD48"/>
      <c r="EAE48"/>
      <c r="EAF48"/>
      <c r="EAG48"/>
      <c r="EAH48"/>
      <c r="EAI48"/>
      <c r="EAJ48"/>
      <c r="EAK48"/>
      <c r="EAL48"/>
      <c r="EAM48"/>
      <c r="EAN48"/>
      <c r="EAO48"/>
      <c r="EAP48"/>
      <c r="EAQ48"/>
      <c r="EAR48"/>
      <c r="EAS48"/>
      <c r="EAT48"/>
      <c r="EAU48"/>
      <c r="EAV48"/>
      <c r="EAW48"/>
      <c r="EAX48"/>
      <c r="EAY48"/>
      <c r="EAZ48"/>
      <c r="EBA48"/>
      <c r="EBB48"/>
      <c r="EBC48"/>
      <c r="EBD48"/>
      <c r="EBE48"/>
      <c r="EBF48"/>
      <c r="EBG48"/>
      <c r="EBH48"/>
      <c r="EBI48"/>
      <c r="EBJ48"/>
      <c r="EBK48"/>
      <c r="EBL48"/>
      <c r="EBM48"/>
      <c r="EBN48"/>
      <c r="EBO48"/>
      <c r="EBP48"/>
      <c r="EBQ48"/>
      <c r="EBR48"/>
      <c r="EBS48"/>
      <c r="EBT48"/>
      <c r="EBU48"/>
      <c r="EBV48"/>
      <c r="EBW48"/>
      <c r="EBX48"/>
      <c r="EBY48"/>
      <c r="EBZ48"/>
      <c r="ECA48"/>
      <c r="ECB48"/>
      <c r="ECC48"/>
      <c r="ECD48"/>
      <c r="ECE48"/>
      <c r="ECF48"/>
      <c r="ECG48"/>
      <c r="ECH48"/>
      <c r="ECI48"/>
      <c r="ECJ48"/>
      <c r="ECK48"/>
      <c r="ECL48"/>
      <c r="ECM48"/>
      <c r="ECN48"/>
      <c r="ECO48"/>
      <c r="ECP48"/>
      <c r="ECQ48"/>
      <c r="ECR48"/>
      <c r="ECS48"/>
      <c r="ECT48"/>
      <c r="ECU48"/>
      <c r="ECV48"/>
      <c r="ECW48"/>
      <c r="ECX48"/>
      <c r="ECY48"/>
      <c r="ECZ48"/>
      <c r="EDA48"/>
      <c r="EDB48"/>
      <c r="EDC48"/>
      <c r="EDD48"/>
      <c r="EDE48"/>
      <c r="EDF48"/>
      <c r="EDG48"/>
      <c r="EDH48"/>
      <c r="EDI48"/>
      <c r="EDJ48"/>
      <c r="EDK48"/>
      <c r="EDL48"/>
      <c r="EDM48"/>
      <c r="EDN48"/>
      <c r="EDO48"/>
      <c r="EDP48"/>
      <c r="EDQ48"/>
      <c r="EDR48"/>
      <c r="EDS48"/>
      <c r="EDT48"/>
      <c r="EDU48"/>
      <c r="EDV48"/>
      <c r="EDW48"/>
      <c r="EDX48"/>
      <c r="EDY48"/>
      <c r="EDZ48"/>
      <c r="EEA48"/>
      <c r="EEB48"/>
      <c r="EEC48"/>
      <c r="EED48"/>
      <c r="EEE48"/>
      <c r="EEF48"/>
      <c r="EEG48"/>
      <c r="EEH48"/>
      <c r="EEI48"/>
      <c r="EEJ48"/>
      <c r="EEK48"/>
      <c r="EEL48"/>
      <c r="EEM48"/>
      <c r="EEN48"/>
      <c r="EEO48"/>
      <c r="EEP48"/>
      <c r="EEQ48"/>
      <c r="EER48"/>
      <c r="EES48"/>
      <c r="EET48"/>
      <c r="EEU48"/>
      <c r="EEV48"/>
      <c r="EEW48"/>
      <c r="EEX48"/>
      <c r="EEY48"/>
      <c r="EEZ48"/>
      <c r="EFA48"/>
      <c r="EFB48"/>
      <c r="EFC48"/>
      <c r="EFD48"/>
      <c r="EFE48"/>
      <c r="EFF48"/>
      <c r="EFG48"/>
      <c r="EFH48"/>
      <c r="EFI48"/>
      <c r="EFJ48"/>
      <c r="EFK48"/>
      <c r="EFL48"/>
      <c r="EFM48"/>
      <c r="EFN48"/>
      <c r="EFO48"/>
      <c r="EFP48"/>
      <c r="EFQ48"/>
      <c r="EFR48"/>
      <c r="EFS48"/>
      <c r="EFT48"/>
      <c r="EFU48"/>
      <c r="EFV48"/>
      <c r="EFW48"/>
      <c r="EFX48"/>
      <c r="EFY48"/>
      <c r="EFZ48"/>
      <c r="EGA48"/>
      <c r="EGB48"/>
      <c r="EGC48"/>
      <c r="EGD48"/>
      <c r="EGE48"/>
      <c r="EGF48"/>
      <c r="EGG48"/>
      <c r="EGH48"/>
      <c r="EGI48"/>
      <c r="EGJ48"/>
      <c r="EGK48"/>
      <c r="EGL48"/>
      <c r="EGM48"/>
      <c r="EGN48"/>
      <c r="EGO48"/>
      <c r="EGP48"/>
      <c r="EGQ48"/>
      <c r="EGR48"/>
      <c r="EGS48"/>
      <c r="EGT48"/>
      <c r="EGU48"/>
      <c r="EGV48"/>
      <c r="EGW48"/>
      <c r="EGX48"/>
      <c r="EGY48"/>
      <c r="EGZ48"/>
      <c r="EHA48"/>
      <c r="EHB48"/>
      <c r="EHC48"/>
      <c r="EHD48"/>
      <c r="EHE48"/>
      <c r="EHF48"/>
      <c r="EHG48"/>
      <c r="EHH48"/>
      <c r="EHI48"/>
      <c r="EHJ48"/>
      <c r="EHK48"/>
      <c r="EHL48"/>
      <c r="EHM48"/>
      <c r="EHN48"/>
      <c r="EHO48"/>
      <c r="EHP48"/>
      <c r="EHQ48"/>
      <c r="EHR48"/>
      <c r="EHS48"/>
      <c r="EHT48"/>
      <c r="EHU48"/>
      <c r="EHV48"/>
      <c r="EHW48"/>
      <c r="EHX48"/>
      <c r="EHY48"/>
      <c r="EHZ48"/>
      <c r="EIA48"/>
      <c r="EIB48"/>
      <c r="EIC48"/>
      <c r="EID48"/>
      <c r="EIE48"/>
      <c r="EIF48"/>
      <c r="EIG48"/>
      <c r="EIH48"/>
      <c r="EII48"/>
      <c r="EIJ48"/>
      <c r="EIK48"/>
      <c r="EIL48"/>
      <c r="EIM48"/>
      <c r="EIN48"/>
      <c r="EIO48"/>
      <c r="EIP48"/>
      <c r="EIQ48"/>
      <c r="EIR48"/>
      <c r="EIS48"/>
      <c r="EIT48"/>
      <c r="EIU48"/>
      <c r="EIV48"/>
      <c r="EIW48"/>
      <c r="EIX48"/>
      <c r="EIY48"/>
      <c r="EIZ48"/>
      <c r="EJA48"/>
      <c r="EJB48"/>
      <c r="EJC48"/>
      <c r="EJD48"/>
      <c r="EJE48"/>
      <c r="EJF48"/>
      <c r="EJG48"/>
      <c r="EJH48"/>
      <c r="EJI48"/>
      <c r="EJJ48"/>
      <c r="EJK48"/>
      <c r="EJL48"/>
      <c r="EJM48"/>
      <c r="EJN48"/>
      <c r="EJO48"/>
      <c r="EJP48"/>
      <c r="EJQ48"/>
      <c r="EJR48"/>
      <c r="EJS48"/>
      <c r="EJT48"/>
      <c r="EJU48"/>
      <c r="EJV48"/>
      <c r="EJW48"/>
      <c r="EJX48"/>
      <c r="EJY48"/>
      <c r="EJZ48"/>
      <c r="EKA48"/>
      <c r="EKB48"/>
      <c r="EKC48"/>
      <c r="EKD48"/>
      <c r="EKE48"/>
      <c r="EKF48"/>
      <c r="EKG48"/>
      <c r="EKH48"/>
      <c r="EKI48"/>
      <c r="EKJ48"/>
      <c r="EKK48"/>
      <c r="EKL48"/>
      <c r="EKM48"/>
      <c r="EKN48"/>
      <c r="EKO48"/>
      <c r="EKP48"/>
      <c r="EKQ48"/>
      <c r="EKR48"/>
      <c r="EKS48"/>
      <c r="EKT48"/>
      <c r="EKU48"/>
      <c r="EKV48"/>
      <c r="EKW48"/>
      <c r="EKX48"/>
      <c r="EKY48"/>
      <c r="EKZ48"/>
      <c r="ELA48"/>
      <c r="ELB48"/>
      <c r="ELC48"/>
      <c r="ELD48"/>
      <c r="ELE48"/>
      <c r="ELF48"/>
      <c r="ELG48"/>
      <c r="ELH48"/>
      <c r="ELI48"/>
      <c r="ELJ48"/>
      <c r="ELK48"/>
      <c r="ELL48"/>
      <c r="ELM48"/>
      <c r="ELN48"/>
      <c r="ELO48"/>
      <c r="ELP48"/>
      <c r="ELQ48"/>
      <c r="ELR48"/>
      <c r="ELS48"/>
      <c r="ELT48"/>
      <c r="ELU48"/>
      <c r="ELV48"/>
      <c r="ELW48"/>
      <c r="ELX48"/>
      <c r="ELY48"/>
      <c r="ELZ48"/>
      <c r="EMA48"/>
      <c r="EMB48"/>
      <c r="EMC48"/>
      <c r="EMD48"/>
      <c r="EME48"/>
      <c r="EMF48"/>
      <c r="EMG48"/>
      <c r="EMH48"/>
      <c r="EMI48"/>
      <c r="EMJ48"/>
      <c r="EMK48"/>
      <c r="EML48"/>
      <c r="EMM48"/>
      <c r="EMN48"/>
      <c r="EMO48"/>
      <c r="EMP48"/>
      <c r="EMQ48"/>
      <c r="EMR48"/>
      <c r="EMS48"/>
      <c r="EMT48"/>
      <c r="EMU48"/>
      <c r="EMV48"/>
      <c r="EMW48"/>
      <c r="EMX48"/>
      <c r="EMY48"/>
      <c r="EMZ48"/>
      <c r="ENA48"/>
      <c r="ENB48"/>
      <c r="ENC48"/>
      <c r="END48"/>
      <c r="ENE48"/>
      <c r="ENF48"/>
      <c r="ENG48"/>
      <c r="ENH48"/>
      <c r="ENI48"/>
      <c r="ENJ48"/>
      <c r="ENK48"/>
      <c r="ENL48"/>
      <c r="ENM48"/>
      <c r="ENN48"/>
      <c r="ENO48"/>
      <c r="ENP48"/>
      <c r="ENQ48"/>
      <c r="ENR48"/>
      <c r="ENS48"/>
      <c r="ENT48"/>
      <c r="ENU48"/>
      <c r="ENV48"/>
      <c r="ENW48"/>
      <c r="ENX48"/>
      <c r="ENY48"/>
      <c r="ENZ48"/>
      <c r="EOA48"/>
      <c r="EOB48"/>
      <c r="EOC48"/>
      <c r="EOD48"/>
      <c r="EOE48"/>
      <c r="EOF48"/>
      <c r="EOG48"/>
      <c r="EOH48"/>
      <c r="EOI48"/>
      <c r="EOJ48"/>
      <c r="EOK48"/>
      <c r="EOL48"/>
      <c r="EOM48"/>
      <c r="EON48"/>
      <c r="EOO48"/>
      <c r="EOP48"/>
      <c r="EOQ48"/>
      <c r="EOR48"/>
      <c r="EOS48"/>
      <c r="EOT48"/>
      <c r="EOU48"/>
      <c r="EOV48"/>
      <c r="EOW48"/>
      <c r="EOX48"/>
      <c r="EOY48"/>
      <c r="EOZ48"/>
      <c r="EPA48"/>
      <c r="EPB48"/>
      <c r="EPC48"/>
      <c r="EPD48"/>
      <c r="EPE48"/>
      <c r="EPF48"/>
      <c r="EPG48"/>
      <c r="EPH48"/>
      <c r="EPI48"/>
      <c r="EPJ48"/>
      <c r="EPK48"/>
      <c r="EPL48"/>
      <c r="EPM48"/>
      <c r="EPN48"/>
      <c r="EPO48"/>
      <c r="EPP48"/>
      <c r="EPQ48"/>
      <c r="EPR48"/>
      <c r="EPS48"/>
      <c r="EPT48"/>
      <c r="EPU48"/>
      <c r="EPV48"/>
      <c r="EPW48"/>
      <c r="EPX48"/>
      <c r="EPY48"/>
      <c r="EPZ48"/>
      <c r="EQA48"/>
      <c r="EQB48"/>
      <c r="EQC48"/>
      <c r="EQD48"/>
      <c r="EQE48"/>
      <c r="EQF48"/>
      <c r="EQG48"/>
      <c r="EQH48"/>
      <c r="EQI48"/>
      <c r="EQJ48"/>
      <c r="EQK48"/>
      <c r="EQL48"/>
      <c r="EQM48"/>
      <c r="EQN48"/>
      <c r="EQO48"/>
      <c r="EQP48"/>
      <c r="EQQ48"/>
      <c r="EQR48"/>
      <c r="EQS48"/>
      <c r="EQT48"/>
      <c r="EQU48"/>
      <c r="EQV48"/>
      <c r="EQW48"/>
      <c r="EQX48"/>
      <c r="EQY48"/>
      <c r="EQZ48"/>
      <c r="ERA48"/>
      <c r="ERB48"/>
      <c r="ERC48"/>
      <c r="ERD48"/>
      <c r="ERE48"/>
      <c r="ERF48"/>
      <c r="ERG48"/>
      <c r="ERH48"/>
      <c r="ERI48"/>
      <c r="ERJ48"/>
      <c r="ERK48"/>
      <c r="ERL48"/>
      <c r="ERM48"/>
      <c r="ERN48"/>
      <c r="ERO48"/>
      <c r="ERP48"/>
      <c r="ERQ48"/>
      <c r="ERR48"/>
      <c r="ERS48"/>
      <c r="ERT48"/>
      <c r="ERU48"/>
      <c r="ERV48"/>
      <c r="ERW48"/>
      <c r="ERX48"/>
      <c r="ERY48"/>
      <c r="ERZ48"/>
      <c r="ESA48"/>
      <c r="ESB48"/>
      <c r="ESC48"/>
      <c r="ESD48"/>
      <c r="ESE48"/>
      <c r="ESF48"/>
      <c r="ESG48"/>
      <c r="ESH48"/>
      <c r="ESI48"/>
      <c r="ESJ48"/>
      <c r="ESK48"/>
      <c r="ESL48"/>
      <c r="ESM48"/>
      <c r="ESN48"/>
      <c r="ESO48"/>
      <c r="ESP48"/>
      <c r="ESQ48"/>
      <c r="ESR48"/>
      <c r="ESS48"/>
      <c r="EST48"/>
      <c r="ESU48"/>
      <c r="ESV48"/>
      <c r="ESW48"/>
      <c r="ESX48"/>
      <c r="ESY48"/>
      <c r="ESZ48"/>
      <c r="ETA48"/>
      <c r="ETB48"/>
      <c r="ETC48"/>
      <c r="ETD48"/>
      <c r="ETE48"/>
      <c r="ETF48"/>
      <c r="ETG48"/>
      <c r="ETH48"/>
      <c r="ETI48"/>
      <c r="ETJ48"/>
      <c r="ETK48"/>
      <c r="ETL48"/>
      <c r="ETM48"/>
      <c r="ETN48"/>
      <c r="ETO48"/>
      <c r="ETP48"/>
      <c r="ETQ48"/>
      <c r="ETR48"/>
      <c r="ETS48"/>
      <c r="ETT48"/>
      <c r="ETU48"/>
      <c r="ETV48"/>
      <c r="ETW48"/>
      <c r="ETX48"/>
      <c r="ETY48"/>
      <c r="ETZ48"/>
      <c r="EUA48"/>
      <c r="EUB48"/>
      <c r="EUC48"/>
      <c r="EUD48"/>
      <c r="EUE48"/>
      <c r="EUF48"/>
      <c r="EUG48"/>
      <c r="EUH48"/>
      <c r="EUI48"/>
      <c r="EUJ48"/>
      <c r="EUK48"/>
      <c r="EUL48"/>
      <c r="EUM48"/>
      <c r="EUN48"/>
      <c r="EUO48"/>
      <c r="EUP48"/>
      <c r="EUQ48"/>
      <c r="EUR48"/>
      <c r="EUS48"/>
      <c r="EUT48"/>
      <c r="EUU48"/>
      <c r="EUV48"/>
      <c r="EUW48"/>
      <c r="EUX48"/>
      <c r="EUY48"/>
      <c r="EUZ48"/>
      <c r="EVA48"/>
      <c r="EVB48"/>
      <c r="EVC48"/>
      <c r="EVD48"/>
      <c r="EVE48"/>
      <c r="EVF48"/>
      <c r="EVG48"/>
      <c r="EVH48"/>
      <c r="EVI48"/>
      <c r="EVJ48"/>
      <c r="EVK48"/>
      <c r="EVL48"/>
      <c r="EVM48"/>
      <c r="EVN48"/>
      <c r="EVO48"/>
      <c r="EVP48"/>
      <c r="EVQ48"/>
      <c r="EVR48"/>
      <c r="EVS48"/>
      <c r="EVT48"/>
      <c r="EVU48"/>
      <c r="EVV48"/>
      <c r="EVW48"/>
      <c r="EVX48"/>
      <c r="EVY48"/>
      <c r="EVZ48"/>
      <c r="EWA48"/>
      <c r="EWB48"/>
      <c r="EWC48"/>
      <c r="EWD48"/>
      <c r="EWE48"/>
      <c r="EWF48"/>
      <c r="EWG48"/>
      <c r="EWH48"/>
      <c r="EWI48"/>
      <c r="EWJ48"/>
      <c r="EWK48"/>
      <c r="EWL48"/>
      <c r="EWM48"/>
      <c r="EWN48"/>
      <c r="EWO48"/>
      <c r="EWP48"/>
      <c r="EWQ48"/>
      <c r="EWR48"/>
      <c r="EWS48"/>
      <c r="EWT48"/>
      <c r="EWU48"/>
      <c r="EWV48"/>
      <c r="EWW48"/>
      <c r="EWX48"/>
      <c r="EWY48"/>
      <c r="EWZ48"/>
      <c r="EXA48"/>
      <c r="EXB48"/>
      <c r="EXC48"/>
      <c r="EXD48"/>
      <c r="EXE48"/>
      <c r="EXF48"/>
      <c r="EXG48"/>
      <c r="EXH48"/>
      <c r="EXI48"/>
      <c r="EXJ48"/>
      <c r="EXK48"/>
      <c r="EXL48"/>
      <c r="EXM48"/>
      <c r="EXN48"/>
      <c r="EXO48"/>
      <c r="EXP48"/>
      <c r="EXQ48"/>
      <c r="EXR48"/>
      <c r="EXS48"/>
      <c r="EXT48"/>
      <c r="EXU48"/>
      <c r="EXV48"/>
      <c r="EXW48"/>
      <c r="EXX48"/>
      <c r="EXY48"/>
      <c r="EXZ48"/>
      <c r="EYA48"/>
      <c r="EYB48"/>
      <c r="EYC48"/>
      <c r="EYD48"/>
      <c r="EYE48"/>
      <c r="EYF48"/>
      <c r="EYG48"/>
      <c r="EYH48"/>
      <c r="EYI48"/>
      <c r="EYJ48"/>
      <c r="EYK48"/>
      <c r="EYL48"/>
      <c r="EYM48"/>
      <c r="EYN48"/>
      <c r="EYO48"/>
      <c r="EYP48"/>
      <c r="EYQ48"/>
      <c r="EYR48"/>
      <c r="EYS48"/>
      <c r="EYT48"/>
      <c r="EYU48"/>
      <c r="EYV48"/>
      <c r="EYW48"/>
      <c r="EYX48"/>
      <c r="EYY48"/>
      <c r="EYZ48"/>
      <c r="EZA48"/>
      <c r="EZB48"/>
      <c r="EZC48"/>
      <c r="EZD48"/>
      <c r="EZE48"/>
      <c r="EZF48"/>
      <c r="EZG48"/>
      <c r="EZH48"/>
      <c r="EZI48"/>
      <c r="EZJ48"/>
      <c r="EZK48"/>
      <c r="EZL48"/>
      <c r="EZM48"/>
      <c r="EZN48"/>
      <c r="EZO48"/>
      <c r="EZP48"/>
      <c r="EZQ48"/>
      <c r="EZR48"/>
      <c r="EZS48"/>
      <c r="EZT48"/>
      <c r="EZU48"/>
      <c r="EZV48"/>
      <c r="EZW48"/>
      <c r="EZX48"/>
      <c r="EZY48"/>
      <c r="EZZ48"/>
      <c r="FAA48"/>
      <c r="FAB48"/>
      <c r="FAC48"/>
      <c r="FAD48"/>
      <c r="FAE48"/>
      <c r="FAF48"/>
      <c r="FAG48"/>
      <c r="FAH48"/>
      <c r="FAI48"/>
      <c r="FAJ48"/>
      <c r="FAK48"/>
      <c r="FAL48"/>
      <c r="FAM48"/>
      <c r="FAN48"/>
      <c r="FAO48"/>
      <c r="FAP48"/>
      <c r="FAQ48"/>
      <c r="FAR48"/>
      <c r="FAS48"/>
      <c r="FAT48"/>
      <c r="FAU48"/>
      <c r="FAV48"/>
      <c r="FAW48"/>
      <c r="FAX48"/>
      <c r="FAY48"/>
      <c r="FAZ48"/>
      <c r="FBA48"/>
      <c r="FBB48"/>
      <c r="FBC48"/>
      <c r="FBD48"/>
      <c r="FBE48"/>
      <c r="FBF48"/>
      <c r="FBG48"/>
      <c r="FBH48"/>
      <c r="FBI48"/>
      <c r="FBJ48"/>
      <c r="FBK48"/>
      <c r="FBL48"/>
      <c r="FBM48"/>
      <c r="FBN48"/>
      <c r="FBO48"/>
      <c r="FBP48"/>
      <c r="FBQ48"/>
      <c r="FBR48"/>
      <c r="FBS48"/>
      <c r="FBT48"/>
      <c r="FBU48"/>
      <c r="FBV48"/>
      <c r="FBW48"/>
      <c r="FBX48"/>
      <c r="FBY48"/>
      <c r="FBZ48"/>
      <c r="FCA48"/>
      <c r="FCB48"/>
      <c r="FCC48"/>
      <c r="FCD48"/>
      <c r="FCE48"/>
      <c r="FCF48"/>
      <c r="FCG48"/>
      <c r="FCH48"/>
      <c r="FCI48"/>
      <c r="FCJ48"/>
      <c r="FCK48"/>
      <c r="FCL48"/>
      <c r="FCM48"/>
      <c r="FCN48"/>
      <c r="FCO48"/>
      <c r="FCP48"/>
      <c r="FCQ48"/>
      <c r="FCR48"/>
      <c r="FCS48"/>
      <c r="FCT48"/>
      <c r="FCU48"/>
      <c r="FCV48"/>
      <c r="FCW48"/>
      <c r="FCX48"/>
      <c r="FCY48"/>
      <c r="FCZ48"/>
      <c r="FDA48"/>
      <c r="FDB48"/>
      <c r="FDC48"/>
      <c r="FDD48"/>
      <c r="FDE48"/>
      <c r="FDF48"/>
      <c r="FDG48"/>
      <c r="FDH48"/>
      <c r="FDI48"/>
      <c r="FDJ48"/>
      <c r="FDK48"/>
      <c r="FDL48"/>
      <c r="FDM48"/>
      <c r="FDN48"/>
      <c r="FDO48"/>
      <c r="FDP48"/>
      <c r="FDQ48"/>
      <c r="FDR48"/>
      <c r="FDS48"/>
      <c r="FDT48"/>
      <c r="FDU48"/>
      <c r="FDV48"/>
      <c r="FDW48"/>
      <c r="FDX48"/>
      <c r="FDY48"/>
      <c r="FDZ48"/>
      <c r="FEA48"/>
      <c r="FEB48"/>
      <c r="FEC48"/>
      <c r="FED48"/>
      <c r="FEE48"/>
      <c r="FEF48"/>
      <c r="FEG48"/>
      <c r="FEH48"/>
      <c r="FEI48"/>
      <c r="FEJ48"/>
      <c r="FEK48"/>
      <c r="FEL48"/>
      <c r="FEM48"/>
      <c r="FEN48"/>
      <c r="FEO48"/>
      <c r="FEP48"/>
      <c r="FEQ48"/>
      <c r="FER48"/>
      <c r="FES48"/>
      <c r="FET48"/>
      <c r="FEU48"/>
      <c r="FEV48"/>
      <c r="FEW48"/>
      <c r="FEX48"/>
      <c r="FEY48"/>
      <c r="FEZ48"/>
      <c r="FFA48"/>
      <c r="FFB48"/>
      <c r="FFC48"/>
      <c r="FFD48"/>
      <c r="FFE48"/>
      <c r="FFF48"/>
      <c r="FFG48"/>
      <c r="FFH48"/>
      <c r="FFI48"/>
      <c r="FFJ48"/>
      <c r="FFK48"/>
      <c r="FFL48"/>
      <c r="FFM48"/>
      <c r="FFN48"/>
      <c r="FFO48"/>
      <c r="FFP48"/>
      <c r="FFQ48"/>
      <c r="FFR48"/>
      <c r="FFS48"/>
      <c r="FFT48"/>
      <c r="FFU48"/>
      <c r="FFV48"/>
      <c r="FFW48"/>
      <c r="FFX48"/>
      <c r="FFY48"/>
      <c r="FFZ48"/>
      <c r="FGA48"/>
      <c r="FGB48"/>
      <c r="FGC48"/>
      <c r="FGD48"/>
      <c r="FGE48"/>
      <c r="FGF48"/>
      <c r="FGG48"/>
      <c r="FGH48"/>
      <c r="FGI48"/>
      <c r="FGJ48"/>
      <c r="FGK48"/>
      <c r="FGL48"/>
      <c r="FGM48"/>
      <c r="FGN48"/>
      <c r="FGO48"/>
      <c r="FGP48"/>
      <c r="FGQ48"/>
      <c r="FGR48"/>
      <c r="FGS48"/>
      <c r="FGT48"/>
      <c r="FGU48"/>
      <c r="FGV48"/>
      <c r="FGW48"/>
      <c r="FGX48"/>
      <c r="FGY48"/>
      <c r="FGZ48"/>
      <c r="FHA48"/>
      <c r="FHB48"/>
      <c r="FHC48"/>
      <c r="FHD48"/>
      <c r="FHE48"/>
      <c r="FHF48"/>
      <c r="FHG48"/>
      <c r="FHH48"/>
      <c r="FHI48"/>
      <c r="FHJ48"/>
      <c r="FHK48"/>
      <c r="FHL48"/>
      <c r="FHM48"/>
      <c r="FHN48"/>
      <c r="FHO48"/>
      <c r="FHP48"/>
      <c r="FHQ48"/>
      <c r="FHR48"/>
      <c r="FHS48"/>
      <c r="FHT48"/>
      <c r="FHU48"/>
      <c r="FHV48"/>
      <c r="FHW48"/>
      <c r="FHX48"/>
      <c r="FHY48"/>
      <c r="FHZ48"/>
      <c r="FIA48"/>
      <c r="FIB48"/>
      <c r="FIC48"/>
      <c r="FID48"/>
      <c r="FIE48"/>
      <c r="FIF48"/>
      <c r="FIG48"/>
      <c r="FIH48"/>
      <c r="FII48"/>
      <c r="FIJ48"/>
      <c r="FIK48"/>
      <c r="FIL48"/>
      <c r="FIM48"/>
      <c r="FIN48"/>
      <c r="FIO48"/>
      <c r="FIP48"/>
      <c r="FIQ48"/>
      <c r="FIR48"/>
      <c r="FIS48"/>
      <c r="FIT48"/>
      <c r="FIU48"/>
      <c r="FIV48"/>
      <c r="FIW48"/>
      <c r="FIX48"/>
      <c r="FIY48"/>
      <c r="FIZ48"/>
      <c r="FJA48"/>
      <c r="FJB48"/>
      <c r="FJC48"/>
      <c r="FJD48"/>
      <c r="FJE48"/>
      <c r="FJF48"/>
      <c r="FJG48"/>
      <c r="FJH48"/>
      <c r="FJI48"/>
      <c r="FJJ48"/>
      <c r="FJK48"/>
      <c r="FJL48"/>
      <c r="FJM48"/>
      <c r="FJN48"/>
      <c r="FJO48"/>
      <c r="FJP48"/>
      <c r="FJQ48"/>
      <c r="FJR48"/>
      <c r="FJS48"/>
      <c r="FJT48"/>
      <c r="FJU48"/>
      <c r="FJV48"/>
      <c r="FJW48"/>
      <c r="FJX48"/>
      <c r="FJY48"/>
      <c r="FJZ48"/>
      <c r="FKA48"/>
      <c r="FKB48"/>
      <c r="FKC48"/>
      <c r="FKD48"/>
      <c r="FKE48"/>
      <c r="FKF48"/>
      <c r="FKG48"/>
      <c r="FKH48"/>
      <c r="FKI48"/>
      <c r="FKJ48"/>
      <c r="FKK48"/>
      <c r="FKL48"/>
      <c r="FKM48"/>
      <c r="FKN48"/>
      <c r="FKO48"/>
      <c r="FKP48"/>
      <c r="FKQ48"/>
      <c r="FKR48"/>
      <c r="FKS48"/>
      <c r="FKT48"/>
      <c r="FKU48"/>
      <c r="FKV48"/>
      <c r="FKW48"/>
      <c r="FKX48"/>
      <c r="FKY48"/>
      <c r="FKZ48"/>
      <c r="FLA48"/>
      <c r="FLB48"/>
      <c r="FLC48"/>
      <c r="FLD48"/>
      <c r="FLE48"/>
      <c r="FLF48"/>
      <c r="FLG48"/>
      <c r="FLH48"/>
      <c r="FLI48"/>
      <c r="FLJ48"/>
      <c r="FLK48"/>
      <c r="FLL48"/>
      <c r="FLM48"/>
      <c r="FLN48"/>
      <c r="FLO48"/>
      <c r="FLP48"/>
      <c r="FLQ48"/>
      <c r="FLR48"/>
      <c r="FLS48"/>
      <c r="FLT48"/>
      <c r="FLU48"/>
      <c r="FLV48"/>
      <c r="FLW48"/>
      <c r="FLX48"/>
      <c r="FLY48"/>
      <c r="FLZ48"/>
      <c r="FMA48"/>
      <c r="FMB48"/>
      <c r="FMC48"/>
      <c r="FMD48"/>
      <c r="FME48"/>
      <c r="FMF48"/>
      <c r="FMG48"/>
      <c r="FMH48"/>
      <c r="FMI48"/>
      <c r="FMJ48"/>
      <c r="FMK48"/>
      <c r="FML48"/>
      <c r="FMM48"/>
      <c r="FMN48"/>
      <c r="FMO48"/>
      <c r="FMP48"/>
      <c r="FMQ48"/>
      <c r="FMR48"/>
      <c r="FMS48"/>
      <c r="FMT48"/>
      <c r="FMU48"/>
      <c r="FMV48"/>
      <c r="FMW48"/>
      <c r="FMX48"/>
      <c r="FMY48"/>
      <c r="FMZ48"/>
      <c r="FNA48"/>
      <c r="FNB48"/>
      <c r="FNC48"/>
      <c r="FND48"/>
      <c r="FNE48"/>
      <c r="FNF48"/>
      <c r="FNG48"/>
      <c r="FNH48"/>
      <c r="FNI48"/>
      <c r="FNJ48"/>
      <c r="FNK48"/>
      <c r="FNL48"/>
      <c r="FNM48"/>
      <c r="FNN48"/>
      <c r="FNO48"/>
      <c r="FNP48"/>
      <c r="FNQ48"/>
      <c r="FNR48"/>
      <c r="FNS48"/>
      <c r="FNT48"/>
      <c r="FNU48"/>
      <c r="FNV48"/>
      <c r="FNW48"/>
      <c r="FNX48"/>
      <c r="FNY48"/>
      <c r="FNZ48"/>
      <c r="FOA48"/>
      <c r="FOB48"/>
      <c r="FOC48"/>
      <c r="FOD48"/>
      <c r="FOE48"/>
      <c r="FOF48"/>
      <c r="FOG48"/>
      <c r="FOH48"/>
      <c r="FOI48"/>
      <c r="FOJ48"/>
      <c r="FOK48"/>
      <c r="FOL48"/>
      <c r="FOM48"/>
      <c r="FON48"/>
      <c r="FOO48"/>
      <c r="FOP48"/>
      <c r="FOQ48"/>
      <c r="FOR48"/>
      <c r="FOS48"/>
      <c r="FOT48"/>
      <c r="FOU48"/>
      <c r="FOV48"/>
      <c r="FOW48"/>
      <c r="FOX48"/>
      <c r="FOY48"/>
      <c r="FOZ48"/>
      <c r="FPA48"/>
      <c r="FPB48"/>
      <c r="FPC48"/>
      <c r="FPD48"/>
      <c r="FPE48"/>
      <c r="FPF48"/>
      <c r="FPG48"/>
      <c r="FPH48"/>
      <c r="FPI48"/>
      <c r="FPJ48"/>
      <c r="FPK48"/>
      <c r="FPL48"/>
      <c r="FPM48"/>
      <c r="FPN48"/>
      <c r="FPO48"/>
      <c r="FPP48"/>
      <c r="FPQ48"/>
      <c r="FPR48"/>
      <c r="FPS48"/>
      <c r="FPT48"/>
      <c r="FPU48"/>
      <c r="FPV48"/>
      <c r="FPW48"/>
      <c r="FPX48"/>
      <c r="FPY48"/>
      <c r="FPZ48"/>
      <c r="FQA48"/>
      <c r="FQB48"/>
      <c r="FQC48"/>
      <c r="FQD48"/>
      <c r="FQE48"/>
      <c r="FQF48"/>
      <c r="FQG48"/>
      <c r="FQH48"/>
      <c r="FQI48"/>
      <c r="FQJ48"/>
      <c r="FQK48"/>
      <c r="FQL48"/>
      <c r="FQM48"/>
      <c r="FQN48"/>
      <c r="FQO48"/>
      <c r="FQP48"/>
      <c r="FQQ48"/>
      <c r="FQR48"/>
      <c r="FQS48"/>
      <c r="FQT48"/>
      <c r="FQU48"/>
      <c r="FQV48"/>
      <c r="FQW48"/>
      <c r="FQX48"/>
      <c r="FQY48"/>
      <c r="FQZ48"/>
      <c r="FRA48"/>
      <c r="FRB48"/>
      <c r="FRC48"/>
      <c r="FRD48"/>
      <c r="FRE48"/>
      <c r="FRF48"/>
      <c r="FRG48"/>
      <c r="FRH48"/>
      <c r="FRI48"/>
      <c r="FRJ48"/>
      <c r="FRK48"/>
      <c r="FRL48"/>
      <c r="FRM48"/>
      <c r="FRN48"/>
      <c r="FRO48"/>
      <c r="FRP48"/>
      <c r="FRQ48"/>
      <c r="FRR48"/>
      <c r="FRS48"/>
      <c r="FRT48"/>
      <c r="FRU48"/>
      <c r="FRV48"/>
      <c r="FRW48"/>
      <c r="FRX48"/>
      <c r="FRY48"/>
      <c r="FRZ48"/>
      <c r="FSA48"/>
      <c r="FSB48"/>
      <c r="FSC48"/>
      <c r="FSD48"/>
      <c r="FSE48"/>
      <c r="FSF48"/>
      <c r="FSG48"/>
      <c r="FSH48"/>
      <c r="FSI48"/>
      <c r="FSJ48"/>
      <c r="FSK48"/>
      <c r="FSL48"/>
      <c r="FSM48"/>
      <c r="FSN48"/>
      <c r="FSO48"/>
      <c r="FSP48"/>
      <c r="FSQ48"/>
      <c r="FSR48"/>
      <c r="FSS48"/>
      <c r="FST48"/>
      <c r="FSU48"/>
      <c r="FSV48"/>
      <c r="FSW48"/>
      <c r="FSX48"/>
      <c r="FSY48"/>
      <c r="FSZ48"/>
      <c r="FTA48"/>
      <c r="FTB48"/>
      <c r="FTC48"/>
      <c r="FTD48"/>
      <c r="FTE48"/>
      <c r="FTF48"/>
      <c r="FTG48"/>
      <c r="FTH48"/>
      <c r="FTI48"/>
      <c r="FTJ48"/>
      <c r="FTK48"/>
      <c r="FTL48"/>
      <c r="FTM48"/>
      <c r="FTN48"/>
      <c r="FTO48"/>
      <c r="FTP48"/>
      <c r="FTQ48"/>
      <c r="FTR48"/>
      <c r="FTS48"/>
      <c r="FTT48"/>
      <c r="FTU48"/>
      <c r="FTV48"/>
      <c r="FTW48"/>
      <c r="FTX48"/>
      <c r="FTY48"/>
      <c r="FTZ48"/>
      <c r="FUA48"/>
      <c r="FUB48"/>
      <c r="FUC48"/>
      <c r="FUD48"/>
      <c r="FUE48"/>
      <c r="FUF48"/>
      <c r="FUG48"/>
      <c r="FUH48"/>
      <c r="FUI48"/>
      <c r="FUJ48"/>
      <c r="FUK48"/>
      <c r="FUL48"/>
      <c r="FUM48"/>
      <c r="FUN48"/>
      <c r="FUO48"/>
      <c r="FUP48"/>
      <c r="FUQ48"/>
      <c r="FUR48"/>
      <c r="FUS48"/>
      <c r="FUT48"/>
      <c r="FUU48"/>
      <c r="FUV48"/>
      <c r="FUW48"/>
      <c r="FUX48"/>
      <c r="FUY48"/>
      <c r="FUZ48"/>
      <c r="FVA48"/>
      <c r="FVB48"/>
      <c r="FVC48"/>
      <c r="FVD48"/>
      <c r="FVE48"/>
      <c r="FVF48"/>
      <c r="FVG48"/>
      <c r="FVH48"/>
      <c r="FVI48"/>
      <c r="FVJ48"/>
      <c r="FVK48"/>
      <c r="FVL48"/>
      <c r="FVM48"/>
      <c r="FVN48"/>
      <c r="FVO48"/>
      <c r="FVP48"/>
      <c r="FVQ48"/>
      <c r="FVR48"/>
      <c r="FVS48"/>
      <c r="FVT48"/>
      <c r="FVU48"/>
      <c r="FVV48"/>
      <c r="FVW48"/>
      <c r="FVX48"/>
      <c r="FVY48"/>
      <c r="FVZ48"/>
      <c r="FWA48"/>
      <c r="FWB48"/>
      <c r="FWC48"/>
      <c r="FWD48"/>
      <c r="FWE48"/>
      <c r="FWF48"/>
      <c r="FWG48"/>
      <c r="FWH48"/>
      <c r="FWI48"/>
      <c r="FWJ48"/>
      <c r="FWK48"/>
      <c r="FWL48"/>
      <c r="FWM48"/>
      <c r="FWN48"/>
      <c r="FWO48"/>
      <c r="FWP48"/>
      <c r="FWQ48"/>
      <c r="FWR48"/>
      <c r="FWS48"/>
      <c r="FWT48"/>
      <c r="FWU48"/>
      <c r="FWV48"/>
      <c r="FWW48"/>
      <c r="FWX48"/>
      <c r="FWY48"/>
      <c r="FWZ48"/>
      <c r="FXA48"/>
      <c r="FXB48"/>
      <c r="FXC48"/>
      <c r="FXD48"/>
      <c r="FXE48"/>
      <c r="FXF48"/>
      <c r="FXG48"/>
      <c r="FXH48"/>
      <c r="FXI48"/>
      <c r="FXJ48"/>
      <c r="FXK48"/>
      <c r="FXL48"/>
      <c r="FXM48"/>
      <c r="FXN48"/>
      <c r="FXO48"/>
      <c r="FXP48"/>
      <c r="FXQ48"/>
      <c r="FXR48"/>
      <c r="FXS48"/>
      <c r="FXT48"/>
      <c r="FXU48"/>
      <c r="FXV48"/>
      <c r="FXW48"/>
      <c r="FXX48"/>
      <c r="FXY48"/>
      <c r="FXZ48"/>
      <c r="FYA48"/>
      <c r="FYB48"/>
      <c r="FYC48"/>
      <c r="FYD48"/>
      <c r="FYE48"/>
      <c r="FYF48"/>
      <c r="FYG48"/>
      <c r="FYH48"/>
      <c r="FYI48"/>
      <c r="FYJ48"/>
      <c r="FYK48"/>
      <c r="FYL48"/>
      <c r="FYM48"/>
      <c r="FYN48"/>
      <c r="FYO48"/>
      <c r="FYP48"/>
      <c r="FYQ48"/>
      <c r="FYR48"/>
      <c r="FYS48"/>
      <c r="FYT48"/>
      <c r="FYU48"/>
      <c r="FYV48"/>
      <c r="FYW48"/>
      <c r="FYX48"/>
      <c r="FYY48"/>
      <c r="FYZ48"/>
      <c r="FZA48"/>
      <c r="FZB48"/>
      <c r="FZC48"/>
      <c r="FZD48"/>
      <c r="FZE48"/>
      <c r="FZF48"/>
      <c r="FZG48"/>
      <c r="FZH48"/>
      <c r="FZI48"/>
      <c r="FZJ48"/>
      <c r="FZK48"/>
      <c r="FZL48"/>
      <c r="FZM48"/>
      <c r="FZN48"/>
      <c r="FZO48"/>
      <c r="FZP48"/>
      <c r="FZQ48"/>
      <c r="FZR48"/>
      <c r="FZS48"/>
      <c r="FZT48"/>
      <c r="FZU48"/>
      <c r="FZV48"/>
      <c r="FZW48"/>
      <c r="FZX48"/>
      <c r="FZY48"/>
      <c r="FZZ48"/>
      <c r="GAA48"/>
      <c r="GAB48"/>
      <c r="GAC48"/>
      <c r="GAD48"/>
      <c r="GAE48"/>
      <c r="GAF48"/>
      <c r="GAG48"/>
      <c r="GAH48"/>
      <c r="GAI48"/>
      <c r="GAJ48"/>
      <c r="GAK48"/>
      <c r="GAL48"/>
      <c r="GAM48"/>
      <c r="GAN48"/>
      <c r="GAO48"/>
      <c r="GAP48"/>
      <c r="GAQ48"/>
      <c r="GAR48"/>
      <c r="GAS48"/>
      <c r="GAT48"/>
      <c r="GAU48"/>
      <c r="GAV48"/>
      <c r="GAW48"/>
      <c r="GAX48"/>
      <c r="GAY48"/>
      <c r="GAZ48"/>
      <c r="GBA48"/>
      <c r="GBB48"/>
      <c r="GBC48"/>
      <c r="GBD48"/>
      <c r="GBE48"/>
      <c r="GBF48"/>
      <c r="GBG48"/>
      <c r="GBH48"/>
      <c r="GBI48"/>
      <c r="GBJ48"/>
      <c r="GBK48"/>
      <c r="GBL48"/>
      <c r="GBM48"/>
      <c r="GBN48"/>
      <c r="GBO48"/>
      <c r="GBP48"/>
      <c r="GBQ48"/>
      <c r="GBR48"/>
      <c r="GBS48"/>
      <c r="GBT48"/>
      <c r="GBU48"/>
      <c r="GBV48"/>
      <c r="GBW48"/>
      <c r="GBX48"/>
      <c r="GBY48"/>
      <c r="GBZ48"/>
      <c r="GCA48"/>
      <c r="GCB48"/>
      <c r="GCC48"/>
      <c r="GCD48"/>
      <c r="GCE48"/>
      <c r="GCF48"/>
      <c r="GCG48"/>
      <c r="GCH48"/>
      <c r="GCI48"/>
      <c r="GCJ48"/>
      <c r="GCK48"/>
      <c r="GCL48"/>
      <c r="GCM48"/>
      <c r="GCN48"/>
      <c r="GCO48"/>
      <c r="GCP48"/>
      <c r="GCQ48"/>
      <c r="GCR48"/>
      <c r="GCS48"/>
      <c r="GCT48"/>
      <c r="GCU48"/>
      <c r="GCV48"/>
      <c r="GCW48"/>
      <c r="GCX48"/>
      <c r="GCY48"/>
      <c r="GCZ48"/>
      <c r="GDA48"/>
      <c r="GDB48"/>
      <c r="GDC48"/>
      <c r="GDD48"/>
      <c r="GDE48"/>
      <c r="GDF48"/>
      <c r="GDG48"/>
      <c r="GDH48"/>
      <c r="GDI48"/>
      <c r="GDJ48"/>
      <c r="GDK48"/>
      <c r="GDL48"/>
      <c r="GDM48"/>
      <c r="GDN48"/>
      <c r="GDO48"/>
      <c r="GDP48"/>
      <c r="GDQ48"/>
      <c r="GDR48"/>
      <c r="GDS48"/>
      <c r="GDT48"/>
      <c r="GDU48"/>
      <c r="GDV48"/>
      <c r="GDW48"/>
      <c r="GDX48"/>
      <c r="GDY48"/>
      <c r="GDZ48"/>
      <c r="GEA48"/>
      <c r="GEB48"/>
      <c r="GEC48"/>
      <c r="GED48"/>
      <c r="GEE48"/>
      <c r="GEF48"/>
      <c r="GEG48"/>
      <c r="GEH48"/>
      <c r="GEI48"/>
      <c r="GEJ48"/>
      <c r="GEK48"/>
      <c r="GEL48"/>
      <c r="GEM48"/>
      <c r="GEN48"/>
      <c r="GEO48"/>
      <c r="GEP48"/>
      <c r="GEQ48"/>
      <c r="GER48"/>
      <c r="GES48"/>
      <c r="GET48"/>
      <c r="GEU48"/>
      <c r="GEV48"/>
      <c r="GEW48"/>
      <c r="GEX48"/>
      <c r="GEY48"/>
      <c r="GEZ48"/>
      <c r="GFA48"/>
      <c r="GFB48"/>
      <c r="GFC48"/>
      <c r="GFD48"/>
      <c r="GFE48"/>
      <c r="GFF48"/>
      <c r="GFG48"/>
      <c r="GFH48"/>
      <c r="GFI48"/>
      <c r="GFJ48"/>
      <c r="GFK48"/>
      <c r="GFL48"/>
      <c r="GFM48"/>
      <c r="GFN48"/>
      <c r="GFO48"/>
      <c r="GFP48"/>
      <c r="GFQ48"/>
      <c r="GFR48"/>
      <c r="GFS48"/>
      <c r="GFT48"/>
      <c r="GFU48"/>
      <c r="GFV48"/>
      <c r="GFW48"/>
      <c r="GFX48"/>
      <c r="GFY48"/>
      <c r="GFZ48"/>
      <c r="GGA48"/>
      <c r="GGB48"/>
      <c r="GGC48"/>
      <c r="GGD48"/>
      <c r="GGE48"/>
      <c r="GGF48"/>
      <c r="GGG48"/>
      <c r="GGH48"/>
      <c r="GGI48"/>
      <c r="GGJ48"/>
      <c r="GGK48"/>
      <c r="GGL48"/>
      <c r="GGM48"/>
      <c r="GGN48"/>
      <c r="GGO48"/>
      <c r="GGP48"/>
      <c r="GGQ48"/>
      <c r="GGR48"/>
      <c r="GGS48"/>
      <c r="GGT48"/>
      <c r="GGU48"/>
      <c r="GGV48"/>
      <c r="GGW48"/>
      <c r="GGX48"/>
      <c r="GGY48"/>
      <c r="GGZ48"/>
      <c r="GHA48"/>
      <c r="GHB48"/>
      <c r="GHC48"/>
      <c r="GHD48"/>
      <c r="GHE48"/>
      <c r="GHF48"/>
      <c r="GHG48"/>
      <c r="GHH48"/>
      <c r="GHI48"/>
      <c r="GHJ48"/>
      <c r="GHK48"/>
      <c r="GHL48"/>
      <c r="GHM48"/>
      <c r="GHN48"/>
      <c r="GHO48"/>
      <c r="GHP48"/>
      <c r="GHQ48"/>
      <c r="GHR48"/>
      <c r="GHS48"/>
      <c r="GHT48"/>
      <c r="GHU48"/>
      <c r="GHV48"/>
      <c r="GHW48"/>
      <c r="GHX48"/>
      <c r="GHY48"/>
      <c r="GHZ48"/>
      <c r="GIA48"/>
      <c r="GIB48"/>
      <c r="GIC48"/>
      <c r="GID48"/>
      <c r="GIE48"/>
      <c r="GIF48"/>
      <c r="GIG48"/>
      <c r="GIH48"/>
      <c r="GII48"/>
      <c r="GIJ48"/>
      <c r="GIK48"/>
      <c r="GIL48"/>
      <c r="GIM48"/>
      <c r="GIN48"/>
      <c r="GIO48"/>
      <c r="GIP48"/>
      <c r="GIQ48"/>
      <c r="GIR48"/>
      <c r="GIS48"/>
      <c r="GIT48"/>
      <c r="GIU48"/>
      <c r="GIV48"/>
      <c r="GIW48"/>
      <c r="GIX48"/>
      <c r="GIY48"/>
      <c r="GIZ48"/>
      <c r="GJA48"/>
      <c r="GJB48"/>
      <c r="GJC48"/>
      <c r="GJD48"/>
      <c r="GJE48"/>
      <c r="GJF48"/>
      <c r="GJG48"/>
      <c r="GJH48"/>
      <c r="GJI48"/>
      <c r="GJJ48"/>
      <c r="GJK48"/>
      <c r="GJL48"/>
      <c r="GJM48"/>
      <c r="GJN48"/>
      <c r="GJO48"/>
      <c r="GJP48"/>
      <c r="GJQ48"/>
      <c r="GJR48"/>
      <c r="GJS48"/>
      <c r="GJT48"/>
      <c r="GJU48"/>
      <c r="GJV48"/>
      <c r="GJW48"/>
      <c r="GJX48"/>
      <c r="GJY48"/>
      <c r="GJZ48"/>
      <c r="GKA48"/>
      <c r="GKB48"/>
      <c r="GKC48"/>
      <c r="GKD48"/>
      <c r="GKE48"/>
      <c r="GKF48"/>
      <c r="GKG48"/>
      <c r="GKH48"/>
      <c r="GKI48"/>
      <c r="GKJ48"/>
      <c r="GKK48"/>
      <c r="GKL48"/>
      <c r="GKM48"/>
      <c r="GKN48"/>
      <c r="GKO48"/>
      <c r="GKP48"/>
      <c r="GKQ48"/>
      <c r="GKR48"/>
      <c r="GKS48"/>
      <c r="GKT48"/>
      <c r="GKU48"/>
      <c r="GKV48"/>
      <c r="GKW48"/>
      <c r="GKX48"/>
      <c r="GKY48"/>
      <c r="GKZ48"/>
      <c r="GLA48"/>
      <c r="GLB48"/>
      <c r="GLC48"/>
      <c r="GLD48"/>
      <c r="GLE48"/>
      <c r="GLF48"/>
      <c r="GLG48"/>
      <c r="GLH48"/>
      <c r="GLI48"/>
      <c r="GLJ48"/>
      <c r="GLK48"/>
      <c r="GLL48"/>
      <c r="GLM48"/>
      <c r="GLN48"/>
      <c r="GLO48"/>
      <c r="GLP48"/>
      <c r="GLQ48"/>
      <c r="GLR48"/>
      <c r="GLS48"/>
      <c r="GLT48"/>
      <c r="GLU48"/>
      <c r="GLV48"/>
      <c r="GLW48"/>
      <c r="GLX48"/>
      <c r="GLY48"/>
      <c r="GLZ48"/>
      <c r="GMA48"/>
      <c r="GMB48"/>
      <c r="GMC48"/>
      <c r="GMD48"/>
      <c r="GME48"/>
      <c r="GMF48"/>
      <c r="GMG48"/>
      <c r="GMH48"/>
      <c r="GMI48"/>
      <c r="GMJ48"/>
      <c r="GMK48"/>
      <c r="GML48"/>
      <c r="GMM48"/>
      <c r="GMN48"/>
      <c r="GMO48"/>
      <c r="GMP48"/>
      <c r="GMQ48"/>
      <c r="GMR48"/>
      <c r="GMS48"/>
      <c r="GMT48"/>
      <c r="GMU48"/>
      <c r="GMV48"/>
      <c r="GMW48"/>
      <c r="GMX48"/>
      <c r="GMY48"/>
      <c r="GMZ48"/>
      <c r="GNA48"/>
      <c r="GNB48"/>
      <c r="GNC48"/>
      <c r="GND48"/>
      <c r="GNE48"/>
      <c r="GNF48"/>
      <c r="GNG48"/>
      <c r="GNH48"/>
      <c r="GNI48"/>
      <c r="GNJ48"/>
      <c r="GNK48"/>
      <c r="GNL48"/>
      <c r="GNM48"/>
      <c r="GNN48"/>
      <c r="GNO48"/>
      <c r="GNP48"/>
      <c r="GNQ48"/>
      <c r="GNR48"/>
      <c r="GNS48"/>
      <c r="GNT48"/>
      <c r="GNU48"/>
      <c r="GNV48"/>
      <c r="GNW48"/>
      <c r="GNX48"/>
      <c r="GNY48"/>
      <c r="GNZ48"/>
      <c r="GOA48"/>
      <c r="GOB48"/>
      <c r="GOC48"/>
      <c r="GOD48"/>
      <c r="GOE48"/>
      <c r="GOF48"/>
      <c r="GOG48"/>
      <c r="GOH48"/>
      <c r="GOI48"/>
      <c r="GOJ48"/>
      <c r="GOK48"/>
      <c r="GOL48"/>
      <c r="GOM48"/>
      <c r="GON48"/>
      <c r="GOO48"/>
      <c r="GOP48"/>
      <c r="GOQ48"/>
      <c r="GOR48"/>
      <c r="GOS48"/>
      <c r="GOT48"/>
      <c r="GOU48"/>
      <c r="GOV48"/>
      <c r="GOW48"/>
      <c r="GOX48"/>
      <c r="GOY48"/>
      <c r="GOZ48"/>
      <c r="GPA48"/>
      <c r="GPB48"/>
      <c r="GPC48"/>
      <c r="GPD48"/>
      <c r="GPE48"/>
      <c r="GPF48"/>
      <c r="GPG48"/>
      <c r="GPH48"/>
      <c r="GPI48"/>
      <c r="GPJ48"/>
      <c r="GPK48"/>
      <c r="GPL48"/>
      <c r="GPM48"/>
      <c r="GPN48"/>
      <c r="GPO48"/>
      <c r="GPP48"/>
      <c r="GPQ48"/>
      <c r="GPR48"/>
      <c r="GPS48"/>
      <c r="GPT48"/>
      <c r="GPU48"/>
      <c r="GPV48"/>
      <c r="GPW48"/>
      <c r="GPX48"/>
      <c r="GPY48"/>
      <c r="GPZ48"/>
      <c r="GQA48"/>
      <c r="GQB48"/>
      <c r="GQC48"/>
      <c r="GQD48"/>
      <c r="GQE48"/>
      <c r="GQF48"/>
      <c r="GQG48"/>
      <c r="GQH48"/>
      <c r="GQI48"/>
      <c r="GQJ48"/>
      <c r="GQK48"/>
      <c r="GQL48"/>
      <c r="GQM48"/>
      <c r="GQN48"/>
      <c r="GQO48"/>
      <c r="GQP48"/>
      <c r="GQQ48"/>
      <c r="GQR48"/>
      <c r="GQS48"/>
      <c r="GQT48"/>
      <c r="GQU48"/>
      <c r="GQV48"/>
      <c r="GQW48"/>
      <c r="GQX48"/>
      <c r="GQY48"/>
      <c r="GQZ48"/>
      <c r="GRA48"/>
      <c r="GRB48"/>
      <c r="GRC48"/>
      <c r="GRD48"/>
      <c r="GRE48"/>
      <c r="GRF48"/>
      <c r="GRG48"/>
      <c r="GRH48"/>
      <c r="GRI48"/>
      <c r="GRJ48"/>
      <c r="GRK48"/>
      <c r="GRL48"/>
      <c r="GRM48"/>
      <c r="GRN48"/>
      <c r="GRO48"/>
      <c r="GRP48"/>
      <c r="GRQ48"/>
      <c r="GRR48"/>
      <c r="GRS48"/>
      <c r="GRT48"/>
      <c r="GRU48"/>
      <c r="GRV48"/>
      <c r="GRW48"/>
      <c r="GRX48"/>
      <c r="GRY48"/>
      <c r="GRZ48"/>
      <c r="GSA48"/>
      <c r="GSB48"/>
      <c r="GSC48"/>
      <c r="GSD48"/>
      <c r="GSE48"/>
      <c r="GSF48"/>
      <c r="GSG48"/>
      <c r="GSH48"/>
      <c r="GSI48"/>
      <c r="GSJ48"/>
      <c r="GSK48"/>
      <c r="GSL48"/>
      <c r="GSM48"/>
      <c r="GSN48"/>
      <c r="GSO48"/>
      <c r="GSP48"/>
      <c r="GSQ48"/>
      <c r="GSR48"/>
      <c r="GSS48"/>
      <c r="GST48"/>
      <c r="GSU48"/>
      <c r="GSV48"/>
      <c r="GSW48"/>
      <c r="GSX48"/>
      <c r="GSY48"/>
      <c r="GSZ48"/>
      <c r="GTA48"/>
      <c r="GTB48"/>
      <c r="GTC48"/>
      <c r="GTD48"/>
      <c r="GTE48"/>
      <c r="GTF48"/>
      <c r="GTG48"/>
      <c r="GTH48"/>
      <c r="GTI48"/>
      <c r="GTJ48"/>
      <c r="GTK48"/>
      <c r="GTL48"/>
      <c r="GTM48"/>
      <c r="GTN48"/>
      <c r="GTO48"/>
      <c r="GTP48"/>
      <c r="GTQ48"/>
      <c r="GTR48"/>
      <c r="GTS48"/>
      <c r="GTT48"/>
      <c r="GTU48"/>
      <c r="GTV48"/>
      <c r="GTW48"/>
      <c r="GTX48"/>
      <c r="GTY48"/>
      <c r="GTZ48"/>
      <c r="GUA48"/>
      <c r="GUB48"/>
      <c r="GUC48"/>
      <c r="GUD48"/>
      <c r="GUE48"/>
      <c r="GUF48"/>
      <c r="GUG48"/>
      <c r="GUH48"/>
      <c r="GUI48"/>
      <c r="GUJ48"/>
      <c r="GUK48"/>
      <c r="GUL48"/>
      <c r="GUM48"/>
      <c r="GUN48"/>
      <c r="GUO48"/>
      <c r="GUP48"/>
      <c r="GUQ48"/>
      <c r="GUR48"/>
      <c r="GUS48"/>
      <c r="GUT48"/>
      <c r="GUU48"/>
      <c r="GUV48"/>
      <c r="GUW48"/>
      <c r="GUX48"/>
      <c r="GUY48"/>
      <c r="GUZ48"/>
      <c r="GVA48"/>
      <c r="GVB48"/>
      <c r="GVC48"/>
      <c r="GVD48"/>
      <c r="GVE48"/>
      <c r="GVF48"/>
      <c r="GVG48"/>
      <c r="GVH48"/>
      <c r="GVI48"/>
      <c r="GVJ48"/>
      <c r="GVK48"/>
      <c r="GVL48"/>
      <c r="GVM48"/>
      <c r="GVN48"/>
      <c r="GVO48"/>
      <c r="GVP48"/>
      <c r="GVQ48"/>
      <c r="GVR48"/>
      <c r="GVS48"/>
      <c r="GVT48"/>
      <c r="GVU48"/>
      <c r="GVV48"/>
      <c r="GVW48"/>
      <c r="GVX48"/>
      <c r="GVY48"/>
      <c r="GVZ48"/>
      <c r="GWA48"/>
      <c r="GWB48"/>
      <c r="GWC48"/>
      <c r="GWD48"/>
      <c r="GWE48"/>
      <c r="GWF48"/>
      <c r="GWG48"/>
      <c r="GWH48"/>
      <c r="GWI48"/>
      <c r="GWJ48"/>
      <c r="GWK48"/>
      <c r="GWL48"/>
      <c r="GWM48"/>
      <c r="GWN48"/>
      <c r="GWO48"/>
      <c r="GWP48"/>
      <c r="GWQ48"/>
      <c r="GWR48"/>
      <c r="GWS48"/>
      <c r="GWT48"/>
      <c r="GWU48"/>
      <c r="GWV48"/>
      <c r="GWW48"/>
      <c r="GWX48"/>
      <c r="GWY48"/>
      <c r="GWZ48"/>
      <c r="GXA48"/>
      <c r="GXB48"/>
      <c r="GXC48"/>
      <c r="GXD48"/>
      <c r="GXE48"/>
      <c r="GXF48"/>
      <c r="GXG48"/>
      <c r="GXH48"/>
      <c r="GXI48"/>
      <c r="GXJ48"/>
      <c r="GXK48"/>
      <c r="GXL48"/>
      <c r="GXM48"/>
      <c r="GXN48"/>
      <c r="GXO48"/>
      <c r="GXP48"/>
      <c r="GXQ48"/>
      <c r="GXR48"/>
      <c r="GXS48"/>
      <c r="GXT48"/>
      <c r="GXU48"/>
      <c r="GXV48"/>
      <c r="GXW48"/>
      <c r="GXX48"/>
      <c r="GXY48"/>
      <c r="GXZ48"/>
      <c r="GYA48"/>
      <c r="GYB48"/>
      <c r="GYC48"/>
      <c r="GYD48"/>
      <c r="GYE48"/>
      <c r="GYF48"/>
      <c r="GYG48"/>
      <c r="GYH48"/>
      <c r="GYI48"/>
      <c r="GYJ48"/>
      <c r="GYK48"/>
      <c r="GYL48"/>
      <c r="GYM48"/>
      <c r="GYN48"/>
      <c r="GYO48"/>
      <c r="GYP48"/>
      <c r="GYQ48"/>
      <c r="GYR48"/>
      <c r="GYS48"/>
      <c r="GYT48"/>
      <c r="GYU48"/>
      <c r="GYV48"/>
      <c r="GYW48"/>
      <c r="GYX48"/>
      <c r="GYY48"/>
      <c r="GYZ48"/>
      <c r="GZA48"/>
      <c r="GZB48"/>
      <c r="GZC48"/>
      <c r="GZD48"/>
      <c r="GZE48"/>
      <c r="GZF48"/>
      <c r="GZG48"/>
      <c r="GZH48"/>
      <c r="GZI48"/>
      <c r="GZJ48"/>
      <c r="GZK48"/>
      <c r="GZL48"/>
      <c r="GZM48"/>
      <c r="GZN48"/>
      <c r="GZO48"/>
      <c r="GZP48"/>
      <c r="GZQ48"/>
      <c r="GZR48"/>
      <c r="GZS48"/>
      <c r="GZT48"/>
      <c r="GZU48"/>
      <c r="GZV48"/>
      <c r="GZW48"/>
      <c r="GZX48"/>
      <c r="GZY48"/>
      <c r="GZZ48"/>
      <c r="HAA48"/>
      <c r="HAB48"/>
      <c r="HAC48"/>
      <c r="HAD48"/>
      <c r="HAE48"/>
      <c r="HAF48"/>
      <c r="HAG48"/>
      <c r="HAH48"/>
      <c r="HAI48"/>
      <c r="HAJ48"/>
      <c r="HAK48"/>
      <c r="HAL48"/>
      <c r="HAM48"/>
      <c r="HAN48"/>
      <c r="HAO48"/>
      <c r="HAP48"/>
      <c r="HAQ48"/>
      <c r="HAR48"/>
      <c r="HAS48"/>
      <c r="HAT48"/>
      <c r="HAU48"/>
      <c r="HAV48"/>
      <c r="HAW48"/>
      <c r="HAX48"/>
      <c r="HAY48"/>
      <c r="HAZ48"/>
      <c r="HBA48"/>
      <c r="HBB48"/>
      <c r="HBC48"/>
      <c r="HBD48"/>
      <c r="HBE48"/>
      <c r="HBF48"/>
      <c r="HBG48"/>
      <c r="HBH48"/>
      <c r="HBI48"/>
      <c r="HBJ48"/>
      <c r="HBK48"/>
      <c r="HBL48"/>
      <c r="HBM48"/>
      <c r="HBN48"/>
      <c r="HBO48"/>
      <c r="HBP48"/>
      <c r="HBQ48"/>
      <c r="HBR48"/>
      <c r="HBS48"/>
      <c r="HBT48"/>
      <c r="HBU48"/>
      <c r="HBV48"/>
      <c r="HBW48"/>
      <c r="HBX48"/>
      <c r="HBY48"/>
      <c r="HBZ48"/>
      <c r="HCA48"/>
      <c r="HCB48"/>
      <c r="HCC48"/>
      <c r="HCD48"/>
      <c r="HCE48"/>
      <c r="HCF48"/>
      <c r="HCG48"/>
      <c r="HCH48"/>
      <c r="HCI48"/>
      <c r="HCJ48"/>
      <c r="HCK48"/>
      <c r="HCL48"/>
      <c r="HCM48"/>
      <c r="HCN48"/>
      <c r="HCO48"/>
      <c r="HCP48"/>
      <c r="HCQ48"/>
      <c r="HCR48"/>
      <c r="HCS48"/>
      <c r="HCT48"/>
      <c r="HCU48"/>
      <c r="HCV48"/>
      <c r="HCW48"/>
      <c r="HCX48"/>
      <c r="HCY48"/>
      <c r="HCZ48"/>
      <c r="HDA48"/>
      <c r="HDB48"/>
      <c r="HDC48"/>
      <c r="HDD48"/>
      <c r="HDE48"/>
      <c r="HDF48"/>
      <c r="HDG48"/>
      <c r="HDH48"/>
      <c r="HDI48"/>
      <c r="HDJ48"/>
      <c r="HDK48"/>
      <c r="HDL48"/>
      <c r="HDM48"/>
      <c r="HDN48"/>
      <c r="HDO48"/>
      <c r="HDP48"/>
      <c r="HDQ48"/>
      <c r="HDR48"/>
      <c r="HDS48"/>
      <c r="HDT48"/>
      <c r="HDU48"/>
      <c r="HDV48"/>
      <c r="HDW48"/>
      <c r="HDX48"/>
      <c r="HDY48"/>
      <c r="HDZ48"/>
      <c r="HEA48"/>
      <c r="HEB48"/>
      <c r="HEC48"/>
      <c r="HED48"/>
      <c r="HEE48"/>
      <c r="HEF48"/>
      <c r="HEG48"/>
      <c r="HEH48"/>
      <c r="HEI48"/>
      <c r="HEJ48"/>
      <c r="HEK48"/>
      <c r="HEL48"/>
      <c r="HEM48"/>
      <c r="HEN48"/>
      <c r="HEO48"/>
      <c r="HEP48"/>
      <c r="HEQ48"/>
      <c r="HER48"/>
      <c r="HES48"/>
      <c r="HET48"/>
      <c r="HEU48"/>
      <c r="HEV48"/>
      <c r="HEW48"/>
      <c r="HEX48"/>
      <c r="HEY48"/>
      <c r="HEZ48"/>
      <c r="HFA48"/>
      <c r="HFB48"/>
      <c r="HFC48"/>
      <c r="HFD48"/>
      <c r="HFE48"/>
      <c r="HFF48"/>
      <c r="HFG48"/>
      <c r="HFH48"/>
      <c r="HFI48"/>
      <c r="HFJ48"/>
      <c r="HFK48"/>
      <c r="HFL48"/>
      <c r="HFM48"/>
      <c r="HFN48"/>
      <c r="HFO48"/>
      <c r="HFP48"/>
      <c r="HFQ48"/>
      <c r="HFR48"/>
      <c r="HFS48"/>
      <c r="HFT48"/>
      <c r="HFU48"/>
      <c r="HFV48"/>
      <c r="HFW48"/>
      <c r="HFX48"/>
      <c r="HFY48"/>
      <c r="HFZ48"/>
      <c r="HGA48"/>
      <c r="HGB48"/>
      <c r="HGC48"/>
      <c r="HGD48"/>
      <c r="HGE48"/>
      <c r="HGF48"/>
      <c r="HGG48"/>
      <c r="HGH48"/>
      <c r="HGI48"/>
      <c r="HGJ48"/>
      <c r="HGK48"/>
      <c r="HGL48"/>
      <c r="HGM48"/>
      <c r="HGN48"/>
      <c r="HGO48"/>
      <c r="HGP48"/>
      <c r="HGQ48"/>
      <c r="HGR48"/>
      <c r="HGS48"/>
      <c r="HGT48"/>
      <c r="HGU48"/>
      <c r="HGV48"/>
      <c r="HGW48"/>
      <c r="HGX48"/>
      <c r="HGY48"/>
      <c r="HGZ48"/>
      <c r="HHA48"/>
      <c r="HHB48"/>
      <c r="HHC48"/>
      <c r="HHD48"/>
      <c r="HHE48"/>
      <c r="HHF48"/>
      <c r="HHG48"/>
      <c r="HHH48"/>
      <c r="HHI48"/>
      <c r="HHJ48"/>
      <c r="HHK48"/>
      <c r="HHL48"/>
      <c r="HHM48"/>
      <c r="HHN48"/>
      <c r="HHO48"/>
      <c r="HHP48"/>
      <c r="HHQ48"/>
      <c r="HHR48"/>
      <c r="HHS48"/>
      <c r="HHT48"/>
      <c r="HHU48"/>
      <c r="HHV48"/>
      <c r="HHW48"/>
      <c r="HHX48"/>
      <c r="HHY48"/>
      <c r="HHZ48"/>
      <c r="HIA48"/>
      <c r="HIB48"/>
      <c r="HIC48"/>
      <c r="HID48"/>
      <c r="HIE48"/>
      <c r="HIF48"/>
      <c r="HIG48"/>
      <c r="HIH48"/>
      <c r="HII48"/>
      <c r="HIJ48"/>
      <c r="HIK48"/>
      <c r="HIL48"/>
      <c r="HIM48"/>
      <c r="HIN48"/>
      <c r="HIO48"/>
      <c r="HIP48"/>
      <c r="HIQ48"/>
      <c r="HIR48"/>
      <c r="HIS48"/>
      <c r="HIT48"/>
      <c r="HIU48"/>
      <c r="HIV48"/>
      <c r="HIW48"/>
      <c r="HIX48"/>
      <c r="HIY48"/>
      <c r="HIZ48"/>
      <c r="HJA48"/>
      <c r="HJB48"/>
      <c r="HJC48"/>
      <c r="HJD48"/>
      <c r="HJE48"/>
      <c r="HJF48"/>
      <c r="HJG48"/>
      <c r="HJH48"/>
      <c r="HJI48"/>
      <c r="HJJ48"/>
      <c r="HJK48"/>
      <c r="HJL48"/>
      <c r="HJM48"/>
      <c r="HJN48"/>
      <c r="HJO48"/>
      <c r="HJP48"/>
      <c r="HJQ48"/>
      <c r="HJR48"/>
      <c r="HJS48"/>
      <c r="HJT48"/>
    </row>
    <row r="49" spans="1:5688" x14ac:dyDescent="0.45">
      <c r="A49"/>
      <c r="B49"/>
      <c r="C49"/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  <c r="AMK49"/>
      <c r="AML49"/>
      <c r="AMM49"/>
      <c r="AMN49"/>
      <c r="AMO49"/>
      <c r="AMP49"/>
      <c r="AMQ49"/>
      <c r="AMR49"/>
      <c r="AMS49"/>
      <c r="AMT49"/>
      <c r="AMU49"/>
      <c r="AMV49"/>
      <c r="AMW49"/>
      <c r="AMX49"/>
      <c r="AMY49"/>
      <c r="AMZ49"/>
      <c r="ANA49"/>
      <c r="ANB49"/>
      <c r="ANC49"/>
      <c r="AND49"/>
      <c r="ANE49"/>
      <c r="ANF49"/>
      <c r="ANG49"/>
      <c r="ANH49"/>
      <c r="ANI49"/>
      <c r="ANJ49"/>
      <c r="ANK49"/>
      <c r="ANL49"/>
      <c r="ANM49"/>
      <c r="ANN49"/>
      <c r="ANO49"/>
      <c r="ANP49"/>
      <c r="ANQ49"/>
      <c r="ANR49"/>
      <c r="ANS49"/>
      <c r="ANT49"/>
      <c r="ANU49"/>
      <c r="ANV49"/>
      <c r="ANW49"/>
      <c r="ANX49"/>
      <c r="ANY49"/>
      <c r="ANZ49"/>
      <c r="AOA49"/>
      <c r="AOB49"/>
      <c r="AOC49"/>
      <c r="AOD49"/>
      <c r="AOE49"/>
      <c r="AOF49"/>
      <c r="AOG49"/>
      <c r="AOH49"/>
      <c r="AOI49"/>
      <c r="AOJ49"/>
      <c r="AOK49"/>
      <c r="AOL49"/>
      <c r="AOM49"/>
      <c r="AON49"/>
      <c r="AOO49"/>
      <c r="AOP49"/>
      <c r="AOQ49"/>
      <c r="AOR49"/>
      <c r="AOS49"/>
      <c r="AOT49"/>
      <c r="AOU49"/>
      <c r="AOV49"/>
      <c r="AOW49"/>
      <c r="AOX49"/>
      <c r="AOY49"/>
      <c r="AOZ49"/>
      <c r="APA49"/>
      <c r="APB49"/>
      <c r="APC49"/>
      <c r="APD49"/>
      <c r="APE49"/>
      <c r="APF49"/>
      <c r="APG49"/>
      <c r="APH49"/>
      <c r="API49"/>
      <c r="APJ49"/>
      <c r="APK49"/>
      <c r="APL49"/>
      <c r="APM49"/>
      <c r="APN49"/>
      <c r="APO49"/>
      <c r="APP49"/>
      <c r="APQ49"/>
      <c r="APR49"/>
      <c r="APS49"/>
      <c r="APT49"/>
      <c r="APU49"/>
      <c r="APV49"/>
      <c r="APW49"/>
      <c r="APX49"/>
      <c r="APY49"/>
      <c r="APZ49"/>
      <c r="AQA49"/>
      <c r="AQB49"/>
      <c r="AQC49"/>
      <c r="AQD49"/>
      <c r="AQE49"/>
      <c r="AQF49"/>
      <c r="AQG49"/>
      <c r="AQH49"/>
      <c r="AQI49"/>
      <c r="AQJ49"/>
      <c r="AQK49"/>
      <c r="AQL49"/>
      <c r="AQM49"/>
      <c r="AQN49"/>
      <c r="AQO49"/>
      <c r="AQP49"/>
      <c r="AQQ49"/>
      <c r="AQR49"/>
      <c r="AQS49"/>
      <c r="AQT49"/>
      <c r="AQU49"/>
      <c r="AQV49"/>
      <c r="AQW49"/>
      <c r="AQX49"/>
      <c r="AQY49"/>
      <c r="AQZ49"/>
      <c r="ARA49"/>
      <c r="ARB49"/>
      <c r="ARC49"/>
      <c r="ARD49"/>
      <c r="ARE49"/>
      <c r="ARF49"/>
      <c r="ARG49"/>
      <c r="ARH49"/>
      <c r="ARI49"/>
      <c r="ARJ49"/>
      <c r="ARK49"/>
      <c r="ARL49"/>
      <c r="ARM49"/>
      <c r="ARN49"/>
      <c r="ARO49"/>
      <c r="ARP49"/>
      <c r="ARQ49"/>
      <c r="ARR49"/>
      <c r="ARS49"/>
      <c r="ART49"/>
      <c r="ARU49"/>
      <c r="ARV49"/>
      <c r="ARW49"/>
      <c r="ARX49"/>
      <c r="ARY49"/>
      <c r="ARZ49"/>
      <c r="ASA49"/>
      <c r="ASB49"/>
      <c r="ASC49"/>
      <c r="ASD49"/>
      <c r="ASE49"/>
      <c r="ASF49"/>
      <c r="ASG49"/>
      <c r="ASH49"/>
      <c r="ASI49"/>
      <c r="ASJ49"/>
      <c r="ASK49"/>
      <c r="ASL49"/>
      <c r="ASM49"/>
      <c r="ASN49"/>
      <c r="ASO49"/>
      <c r="ASP49"/>
      <c r="ASQ49"/>
      <c r="ASR49"/>
      <c r="ASS49"/>
      <c r="AST49"/>
      <c r="ASU49"/>
      <c r="ASV49"/>
      <c r="ASW49"/>
      <c r="ASX49"/>
      <c r="ASY49"/>
      <c r="ASZ49"/>
      <c r="ATA49"/>
      <c r="ATB49"/>
      <c r="ATC49"/>
      <c r="ATD49"/>
      <c r="ATE49"/>
      <c r="ATF49"/>
      <c r="ATG49"/>
      <c r="ATH49"/>
      <c r="ATI49"/>
      <c r="ATJ49"/>
      <c r="ATK49"/>
      <c r="ATL49"/>
      <c r="ATM49"/>
      <c r="ATN49"/>
      <c r="ATO49"/>
      <c r="ATP49"/>
      <c r="ATQ49"/>
      <c r="ATR49"/>
      <c r="ATS49"/>
      <c r="ATT49"/>
      <c r="ATU49"/>
      <c r="ATV49"/>
      <c r="ATW49"/>
      <c r="ATX49"/>
      <c r="ATY49"/>
      <c r="ATZ49"/>
      <c r="AUA49"/>
      <c r="AUB49"/>
      <c r="AUC49"/>
      <c r="AUD49"/>
      <c r="AUE49"/>
      <c r="AUF49"/>
      <c r="AUG49"/>
      <c r="AUH49"/>
      <c r="AUI49"/>
      <c r="AUJ49"/>
      <c r="AUK49"/>
      <c r="AUL49"/>
      <c r="AUM49"/>
      <c r="AUN49"/>
      <c r="AUO49"/>
      <c r="AUP49"/>
      <c r="AUQ49"/>
      <c r="AUR49"/>
      <c r="AUS49"/>
      <c r="AUT49"/>
      <c r="AUU49"/>
      <c r="AUV49"/>
      <c r="AUW49"/>
      <c r="AUX49"/>
      <c r="AUY49"/>
      <c r="AUZ49"/>
      <c r="AVA49"/>
      <c r="AVB49"/>
      <c r="AVC49"/>
      <c r="AVD49"/>
      <c r="AVE49"/>
      <c r="AVF49"/>
      <c r="AVG49"/>
      <c r="AVH49"/>
      <c r="AVI49"/>
      <c r="AVJ49"/>
      <c r="AVK49"/>
      <c r="AVL49"/>
      <c r="AVM49"/>
      <c r="AVN49"/>
      <c r="AVO49"/>
      <c r="AVP49"/>
      <c r="AVQ49"/>
      <c r="AVR49"/>
      <c r="AVS49"/>
      <c r="AVT49"/>
      <c r="AVU49"/>
      <c r="AVV49"/>
      <c r="AVW49"/>
      <c r="AVX49"/>
      <c r="AVY49"/>
      <c r="AVZ49"/>
      <c r="AWA49"/>
      <c r="AWB49"/>
      <c r="AWC49"/>
      <c r="AWD49"/>
      <c r="AWE49"/>
      <c r="AWF49"/>
      <c r="AWG49"/>
      <c r="AWH49"/>
      <c r="AWI49"/>
      <c r="AWJ49"/>
      <c r="AWK49"/>
      <c r="AWL49"/>
      <c r="AWM49"/>
      <c r="AWN49"/>
      <c r="AWO49"/>
      <c r="AWP49"/>
      <c r="AWQ49"/>
      <c r="AWR49"/>
      <c r="AWS49"/>
      <c r="AWT49"/>
      <c r="AWU49"/>
      <c r="AWV49"/>
      <c r="AWW49"/>
      <c r="AWX49"/>
      <c r="AWY49"/>
      <c r="AWZ49"/>
      <c r="AXA49"/>
      <c r="AXB49"/>
      <c r="AXC49"/>
      <c r="AXD49"/>
      <c r="AXE49"/>
      <c r="AXF49"/>
      <c r="AXG49"/>
      <c r="AXH49"/>
      <c r="AXI49"/>
      <c r="AXJ49"/>
      <c r="AXK49"/>
      <c r="AXL49"/>
      <c r="AXM49"/>
      <c r="AXN49"/>
      <c r="AXO49"/>
      <c r="AXP49"/>
      <c r="AXQ49"/>
      <c r="AXR49"/>
      <c r="AXS49"/>
      <c r="AXT49"/>
      <c r="AXU49"/>
      <c r="AXV49"/>
      <c r="AXW49"/>
      <c r="AXX49"/>
      <c r="AXY49"/>
      <c r="AXZ49"/>
      <c r="AYA49"/>
      <c r="AYB49"/>
      <c r="AYC49"/>
      <c r="AYD49"/>
      <c r="AYE49"/>
      <c r="AYF49"/>
      <c r="AYG49"/>
      <c r="AYH49"/>
      <c r="AYI49"/>
      <c r="AYJ49"/>
      <c r="AYK49"/>
      <c r="AYL49"/>
      <c r="AYM49"/>
      <c r="AYN49"/>
      <c r="AYO49"/>
      <c r="AYP49"/>
      <c r="AYQ49"/>
      <c r="AYR49"/>
      <c r="AYS49"/>
      <c r="AYT49"/>
      <c r="AYU49"/>
      <c r="AYV49"/>
      <c r="AYW49"/>
      <c r="AYX49"/>
      <c r="AYY49"/>
      <c r="AYZ49"/>
      <c r="AZA49"/>
      <c r="AZB49"/>
      <c r="AZC49"/>
      <c r="AZD49"/>
      <c r="AZE49"/>
      <c r="AZF49"/>
      <c r="AZG49"/>
      <c r="AZH49"/>
      <c r="AZI49"/>
      <c r="AZJ49"/>
      <c r="AZK49"/>
      <c r="AZL49"/>
      <c r="AZM49"/>
      <c r="AZN49"/>
      <c r="AZO49"/>
      <c r="AZP49"/>
      <c r="AZQ49"/>
      <c r="AZR49"/>
      <c r="AZS49"/>
      <c r="AZT49"/>
      <c r="AZU49"/>
      <c r="AZV49"/>
      <c r="AZW49"/>
      <c r="AZX49"/>
      <c r="AZY49"/>
      <c r="AZZ49"/>
      <c r="BAA49"/>
      <c r="BAB49"/>
      <c r="BAC49"/>
      <c r="BAD49"/>
      <c r="BAE49"/>
      <c r="BAF49"/>
      <c r="BAG49"/>
      <c r="BAH49"/>
      <c r="BAI49"/>
      <c r="BAJ49"/>
      <c r="BAK49"/>
      <c r="BAL49"/>
      <c r="BAM49"/>
      <c r="BAN49"/>
      <c r="BAO49"/>
      <c r="BAP49"/>
      <c r="BAQ49"/>
      <c r="BAR49"/>
      <c r="BAS49"/>
      <c r="BAT49"/>
      <c r="BAU49"/>
      <c r="BAV49"/>
      <c r="BAW49"/>
      <c r="BAX49"/>
      <c r="BAY49"/>
      <c r="BAZ49"/>
      <c r="BBA49"/>
      <c r="BBB49"/>
      <c r="BBC49"/>
      <c r="BBD49"/>
      <c r="BBE49"/>
      <c r="BBF49"/>
      <c r="BBG49"/>
      <c r="BBH49"/>
      <c r="BBI49"/>
      <c r="BBJ49"/>
      <c r="BBK49"/>
      <c r="BBL49"/>
      <c r="BBM49"/>
      <c r="BBN49"/>
      <c r="BBO49"/>
      <c r="BBP49"/>
      <c r="BBQ49"/>
      <c r="BBR49"/>
      <c r="BBS49"/>
      <c r="BBT49"/>
      <c r="BBU49"/>
      <c r="BBV49"/>
      <c r="BBW49"/>
      <c r="BBX49"/>
      <c r="BBY49"/>
      <c r="BBZ49"/>
      <c r="BCA49"/>
      <c r="BCB49"/>
      <c r="BCC49"/>
      <c r="BCD49"/>
      <c r="BCE49"/>
      <c r="BCF49"/>
      <c r="BCG49"/>
      <c r="BCH49"/>
      <c r="BCI49"/>
      <c r="BCJ49"/>
      <c r="BCK49"/>
      <c r="BCL49"/>
      <c r="BCM49"/>
      <c r="BCN49"/>
      <c r="BCO49"/>
      <c r="BCP49"/>
      <c r="BCQ49"/>
      <c r="BCR49"/>
      <c r="BCS49"/>
      <c r="BCT49"/>
      <c r="BCU49"/>
      <c r="BCV49"/>
      <c r="BCW49"/>
      <c r="BCX49"/>
      <c r="BCY49"/>
      <c r="BCZ49"/>
      <c r="BDA49"/>
      <c r="BDB49"/>
      <c r="BDC49"/>
      <c r="BDD49"/>
      <c r="BDE49"/>
      <c r="BDF49"/>
      <c r="BDG49"/>
      <c r="BDH49"/>
      <c r="BDI49"/>
      <c r="BDJ49"/>
      <c r="BDK49"/>
      <c r="BDL49"/>
      <c r="BDM49"/>
      <c r="BDN49"/>
      <c r="BDO49"/>
      <c r="BDP49"/>
      <c r="BDQ49"/>
      <c r="BDR49"/>
      <c r="BDS49"/>
      <c r="BDT49"/>
      <c r="BDU49"/>
      <c r="BDV49"/>
      <c r="BDW49"/>
      <c r="BDX49"/>
      <c r="BDY49"/>
      <c r="BDZ49"/>
      <c r="BEA49"/>
      <c r="BEB49"/>
      <c r="BEC49"/>
      <c r="BED49"/>
      <c r="BEE49"/>
      <c r="BEF49"/>
      <c r="BEG49"/>
      <c r="BEH49"/>
      <c r="BEI49"/>
      <c r="BEJ49"/>
      <c r="BEK49"/>
      <c r="BEL49"/>
      <c r="BEM49"/>
      <c r="BEN49"/>
      <c r="BEO49"/>
      <c r="BEP49"/>
      <c r="BEQ49"/>
      <c r="BER49"/>
      <c r="BES49"/>
      <c r="BET49"/>
      <c r="BEU49"/>
      <c r="BEV49"/>
      <c r="BEW49"/>
      <c r="BEX49"/>
      <c r="BEY49"/>
      <c r="BEZ49"/>
      <c r="BFA49"/>
      <c r="BFB49"/>
      <c r="BFC49"/>
      <c r="BFD49"/>
      <c r="BFE49"/>
      <c r="BFF49"/>
      <c r="BFG49"/>
      <c r="BFH49"/>
      <c r="BFI49"/>
      <c r="BFJ49"/>
      <c r="BFK49"/>
      <c r="BFL49"/>
      <c r="BFM49"/>
      <c r="BFN49"/>
      <c r="BFO49"/>
      <c r="BFP49"/>
      <c r="BFQ49"/>
      <c r="BFR49"/>
      <c r="BFS49"/>
      <c r="BFT49"/>
      <c r="BFU49"/>
      <c r="BFV49"/>
      <c r="BFW49"/>
      <c r="BFX49"/>
      <c r="BFY49"/>
      <c r="BFZ49"/>
      <c r="BGA49"/>
      <c r="BGB49"/>
      <c r="BGC49"/>
      <c r="BGD49"/>
      <c r="BGE49"/>
      <c r="BGF49"/>
      <c r="BGG49"/>
      <c r="BGH49"/>
      <c r="BGI49"/>
      <c r="BGJ49"/>
      <c r="BGK49"/>
      <c r="BGL49"/>
      <c r="BGM49"/>
      <c r="BGN49"/>
      <c r="BGO49"/>
      <c r="BGP49"/>
      <c r="BGQ49"/>
      <c r="BGR49"/>
      <c r="BGS49"/>
      <c r="BGT49"/>
      <c r="BGU49"/>
      <c r="BGV49"/>
      <c r="BGW49"/>
      <c r="BGX49"/>
      <c r="BGY49"/>
      <c r="BGZ49"/>
      <c r="BHA49"/>
      <c r="BHB49"/>
      <c r="BHC49"/>
      <c r="BHD49"/>
      <c r="BHE49"/>
      <c r="BHF49"/>
      <c r="BHG49"/>
      <c r="BHH49"/>
      <c r="BHI49"/>
      <c r="BHJ49"/>
      <c r="BHK49"/>
      <c r="BHL49"/>
      <c r="BHM49"/>
      <c r="BHN49"/>
      <c r="BHO49"/>
      <c r="BHP49"/>
      <c r="BHQ49"/>
      <c r="BHR49"/>
      <c r="BHS49"/>
      <c r="BHT49"/>
      <c r="BHU49"/>
      <c r="BHV49"/>
      <c r="BHW49"/>
      <c r="BHX49"/>
      <c r="BHY49"/>
      <c r="BHZ49"/>
      <c r="BIA49"/>
      <c r="BIB49"/>
      <c r="BIC49"/>
      <c r="BID49"/>
      <c r="BIE49"/>
      <c r="BIF49"/>
      <c r="BIG49"/>
      <c r="BIH49"/>
      <c r="BII49"/>
      <c r="BIJ49"/>
      <c r="BIK49"/>
      <c r="BIL49"/>
      <c r="BIM49"/>
      <c r="BIN49"/>
      <c r="BIO49"/>
      <c r="BIP49"/>
      <c r="BIQ49"/>
      <c r="BIR49"/>
      <c r="BIS49"/>
      <c r="BIT49"/>
      <c r="BIU49"/>
      <c r="BIV49"/>
      <c r="BIW49"/>
      <c r="BIX49"/>
      <c r="BIY49"/>
      <c r="BIZ49"/>
      <c r="BJA49"/>
      <c r="BJB49"/>
      <c r="BJC49"/>
      <c r="BJD49"/>
      <c r="BJE49"/>
      <c r="BJF49"/>
      <c r="BJG49"/>
      <c r="BJH49"/>
      <c r="BJI49"/>
      <c r="BJJ49"/>
      <c r="BJK49"/>
      <c r="BJL49"/>
      <c r="BJM49"/>
      <c r="BJN49"/>
      <c r="BJO49"/>
      <c r="BJP49"/>
      <c r="BJQ49"/>
      <c r="BJR49"/>
      <c r="BJS49"/>
      <c r="BJT49"/>
      <c r="BJU49"/>
      <c r="BJV49"/>
      <c r="BJW49"/>
      <c r="BJX49"/>
      <c r="BJY49"/>
      <c r="BJZ49"/>
      <c r="BKA49"/>
      <c r="BKB49"/>
      <c r="BKC49"/>
      <c r="BKD49"/>
      <c r="BKE49"/>
      <c r="BKF49"/>
      <c r="BKG49"/>
      <c r="BKH49"/>
      <c r="BKI49"/>
      <c r="BKJ49"/>
      <c r="BKK49"/>
      <c r="BKL49"/>
      <c r="BKM49"/>
      <c r="BKN49"/>
      <c r="BKO49"/>
      <c r="BKP49"/>
      <c r="BKQ49"/>
      <c r="BKR49"/>
      <c r="BKS49"/>
      <c r="BKT49"/>
      <c r="BKU49"/>
      <c r="BKV49"/>
      <c r="BKW49"/>
      <c r="BKX49"/>
      <c r="BKY49"/>
      <c r="BKZ49"/>
      <c r="BLA49"/>
      <c r="BLB49"/>
      <c r="BLC49"/>
      <c r="BLD49"/>
      <c r="BLE49"/>
      <c r="BLF49"/>
      <c r="BLG49"/>
      <c r="BLH49"/>
      <c r="BLI49"/>
      <c r="BLJ49"/>
      <c r="BLK49"/>
      <c r="BLL49"/>
      <c r="BLM49"/>
      <c r="BLN49"/>
      <c r="BLO49"/>
      <c r="BLP49"/>
      <c r="BLQ49"/>
      <c r="BLR49"/>
      <c r="BLS49"/>
      <c r="BLT49"/>
      <c r="BLU49"/>
      <c r="BLV49"/>
      <c r="BLW49"/>
      <c r="BLX49"/>
      <c r="BLY49"/>
      <c r="BLZ49"/>
      <c r="BMA49"/>
      <c r="BMB49"/>
      <c r="BMC49"/>
      <c r="BMD49"/>
      <c r="BME49"/>
      <c r="BMF49"/>
      <c r="BMG49"/>
      <c r="BMH49"/>
      <c r="BMI49"/>
      <c r="BMJ49"/>
      <c r="BMK49"/>
      <c r="BML49"/>
      <c r="BMM49"/>
      <c r="BMN49"/>
      <c r="BMO49"/>
      <c r="BMP49"/>
      <c r="BMQ49"/>
      <c r="BMR49"/>
      <c r="BMS49"/>
      <c r="BMT49"/>
      <c r="BMU49"/>
      <c r="BMV49"/>
      <c r="BMW49"/>
      <c r="BMX49"/>
      <c r="BMY49"/>
      <c r="BMZ49"/>
      <c r="BNA49"/>
      <c r="BNB49"/>
      <c r="BNC49"/>
      <c r="BND49"/>
      <c r="BNE49"/>
      <c r="BNF49"/>
      <c r="BNG49"/>
      <c r="BNH49"/>
      <c r="BNI49"/>
      <c r="BNJ49"/>
      <c r="BNK49"/>
      <c r="BNL49"/>
      <c r="BNM49"/>
      <c r="BNN49"/>
      <c r="BNO49"/>
      <c r="BNP49"/>
      <c r="BNQ49"/>
      <c r="BNR49"/>
      <c r="BNS49"/>
      <c r="BNT49"/>
      <c r="BNU49"/>
      <c r="BNV49"/>
      <c r="BNW49"/>
      <c r="BNX49"/>
      <c r="BNY49"/>
      <c r="BNZ49"/>
      <c r="BOA49"/>
      <c r="BOB49"/>
      <c r="BOC49"/>
      <c r="BOD49"/>
      <c r="BOE49"/>
      <c r="BOF49"/>
      <c r="BOG49"/>
      <c r="BOH49"/>
      <c r="BOI49"/>
      <c r="BOJ49"/>
      <c r="BOK49"/>
      <c r="BOL49"/>
      <c r="BOM49"/>
      <c r="BON49"/>
      <c r="BOO49"/>
      <c r="BOP49"/>
      <c r="BOQ49"/>
      <c r="BOR49"/>
      <c r="BOS49"/>
      <c r="BOT49"/>
      <c r="BOU49"/>
      <c r="BOV49"/>
      <c r="BOW49"/>
      <c r="BOX49"/>
      <c r="BOY49"/>
      <c r="BOZ49"/>
      <c r="BPA49"/>
      <c r="BPB49"/>
      <c r="BPC49"/>
      <c r="BPD49"/>
      <c r="BPE49"/>
      <c r="BPF49"/>
      <c r="BPG49"/>
      <c r="BPH49"/>
      <c r="BPI49"/>
      <c r="BPJ49"/>
      <c r="BPK49"/>
      <c r="BPL49"/>
      <c r="BPM49"/>
      <c r="BPN49"/>
      <c r="BPO49"/>
      <c r="BPP49"/>
      <c r="BPQ49"/>
      <c r="BPR49"/>
      <c r="BPS49"/>
      <c r="BPT49"/>
      <c r="BPU49"/>
      <c r="BPV49"/>
      <c r="BPW49"/>
      <c r="BPX49"/>
      <c r="BPY49"/>
      <c r="BPZ49"/>
      <c r="BQA49"/>
      <c r="BQB49"/>
      <c r="BQC49"/>
      <c r="BQD49"/>
      <c r="BQE49"/>
      <c r="BQF49"/>
      <c r="BQG49"/>
      <c r="BQH49"/>
      <c r="BQI49"/>
      <c r="BQJ49"/>
      <c r="BQK49"/>
      <c r="BQL49"/>
      <c r="BQM49"/>
      <c r="BQN49"/>
      <c r="BQO49"/>
      <c r="BQP49"/>
      <c r="BQQ49"/>
      <c r="BQR49"/>
      <c r="BQS49"/>
      <c r="BQT49"/>
      <c r="BQU49"/>
      <c r="BQV49"/>
      <c r="BQW49"/>
      <c r="BQX49"/>
      <c r="BQY49"/>
      <c r="BQZ49"/>
      <c r="BRA49"/>
      <c r="BRB49"/>
      <c r="BRC49"/>
      <c r="BRD49"/>
      <c r="BRE49"/>
      <c r="BRF49"/>
      <c r="BRG49"/>
      <c r="BRH49"/>
      <c r="BRI49"/>
      <c r="BRJ49"/>
      <c r="BRK49"/>
      <c r="BRL49"/>
      <c r="BRM49"/>
      <c r="BRN49"/>
      <c r="BRO49"/>
      <c r="BRP49"/>
      <c r="BRQ49"/>
      <c r="BRR49"/>
      <c r="BRS49"/>
      <c r="BRT49"/>
      <c r="BRU49"/>
      <c r="BRV49"/>
      <c r="BRW49"/>
      <c r="BRX49"/>
      <c r="BRY49"/>
      <c r="BRZ49"/>
      <c r="BSA49"/>
      <c r="BSB49"/>
      <c r="BSC49"/>
      <c r="BSD49"/>
      <c r="BSE49"/>
      <c r="BSF49"/>
      <c r="BSG49"/>
      <c r="BSH49"/>
      <c r="BSI49"/>
      <c r="BSJ49"/>
      <c r="BSK49"/>
      <c r="BSL49"/>
      <c r="BSM49"/>
      <c r="BSN49"/>
      <c r="BSO49"/>
      <c r="BSP49"/>
      <c r="BSQ49"/>
      <c r="BSR49"/>
      <c r="BSS49"/>
      <c r="BST49"/>
      <c r="BSU49"/>
      <c r="BSV49"/>
      <c r="BSW49"/>
      <c r="BSX49"/>
      <c r="BSY49"/>
      <c r="BSZ49"/>
      <c r="BTA49"/>
      <c r="BTB49"/>
      <c r="BTC49"/>
      <c r="BTD49"/>
      <c r="BTE49"/>
      <c r="BTF49"/>
      <c r="BTG49"/>
      <c r="BTH49"/>
      <c r="BTI49"/>
      <c r="BTJ49"/>
      <c r="BTK49"/>
      <c r="BTL49"/>
      <c r="BTM49"/>
      <c r="BTN49"/>
      <c r="BTO49"/>
      <c r="BTP49"/>
      <c r="BTQ49"/>
      <c r="BTR49"/>
      <c r="BTS49"/>
      <c r="BTT49"/>
      <c r="BTU49"/>
      <c r="BTV49"/>
      <c r="BTW49"/>
      <c r="BTX49"/>
      <c r="BTY49"/>
      <c r="BTZ49"/>
      <c r="BUA49"/>
      <c r="BUB49"/>
      <c r="BUC49"/>
      <c r="BUD49"/>
      <c r="BUE49"/>
      <c r="BUF49"/>
      <c r="BUG49"/>
      <c r="BUH49"/>
      <c r="BUI49"/>
      <c r="BUJ49"/>
      <c r="BUK49"/>
      <c r="BUL49"/>
      <c r="BUM49"/>
      <c r="BUN49"/>
      <c r="BUO49"/>
      <c r="BUP49"/>
      <c r="BUQ49"/>
      <c r="BUR49"/>
      <c r="BUS49"/>
      <c r="BUT49"/>
      <c r="BUU49"/>
      <c r="BUV49"/>
      <c r="BUW49"/>
      <c r="BUX49"/>
      <c r="BUY49"/>
      <c r="BUZ49"/>
      <c r="BVA49"/>
      <c r="BVB49"/>
      <c r="BVC49"/>
      <c r="BVD49"/>
      <c r="BVE49"/>
      <c r="BVF49"/>
      <c r="BVG49"/>
      <c r="BVH49"/>
      <c r="BVI49"/>
      <c r="BVJ49"/>
      <c r="BVK49"/>
      <c r="BVL49"/>
      <c r="BVM49"/>
      <c r="BVN49"/>
      <c r="BVO49"/>
      <c r="BVP49"/>
      <c r="BVQ49"/>
      <c r="BVR49"/>
      <c r="BVS49"/>
      <c r="BVT49"/>
      <c r="BVU49"/>
      <c r="BVV49"/>
      <c r="BVW49"/>
      <c r="BVX49"/>
      <c r="BVY49"/>
      <c r="BVZ49"/>
      <c r="BWA49"/>
      <c r="BWB49"/>
      <c r="BWC49"/>
      <c r="BWD49"/>
      <c r="BWE49"/>
      <c r="BWF49"/>
      <c r="BWG49"/>
      <c r="BWH49"/>
      <c r="BWI49"/>
      <c r="BWJ49"/>
      <c r="BWK49"/>
      <c r="BWL49"/>
      <c r="BWM49"/>
      <c r="BWN49"/>
      <c r="BWO49"/>
      <c r="BWP49"/>
      <c r="BWQ49"/>
      <c r="BWR49"/>
      <c r="BWS49"/>
      <c r="BWT49"/>
      <c r="BWU49"/>
      <c r="BWV49"/>
      <c r="BWW49"/>
      <c r="BWX49"/>
      <c r="BWY49"/>
      <c r="BWZ49"/>
      <c r="BXA49"/>
      <c r="BXB49"/>
      <c r="BXC49"/>
      <c r="BXD49"/>
      <c r="BXE49"/>
      <c r="BXF49"/>
      <c r="BXG49"/>
      <c r="BXH49"/>
      <c r="BXI49"/>
      <c r="BXJ49"/>
      <c r="BXK49"/>
      <c r="BXL49"/>
      <c r="BXM49"/>
      <c r="BXN49"/>
      <c r="BXO49"/>
      <c r="BXP49"/>
      <c r="BXQ49"/>
      <c r="BXR49"/>
      <c r="BXS49"/>
      <c r="BXT49"/>
      <c r="BXU49"/>
      <c r="BXV49"/>
      <c r="BXW49"/>
      <c r="BXX49"/>
      <c r="BXY49"/>
      <c r="BXZ49"/>
      <c r="BYA49"/>
      <c r="BYB49"/>
      <c r="BYC49"/>
      <c r="BYD49"/>
      <c r="BYE49"/>
      <c r="BYF49"/>
      <c r="BYG49"/>
      <c r="BYH49"/>
      <c r="BYI49"/>
      <c r="BYJ49"/>
      <c r="BYK49"/>
      <c r="BYL49"/>
      <c r="BYM49"/>
      <c r="BYN49"/>
      <c r="BYO49"/>
      <c r="BYP49"/>
      <c r="BYQ49"/>
      <c r="BYR49"/>
      <c r="BYS49"/>
      <c r="BYT49"/>
      <c r="BYU49"/>
      <c r="BYV49"/>
      <c r="BYW49"/>
      <c r="BYX49"/>
      <c r="BYY49"/>
      <c r="BYZ49"/>
      <c r="BZA49"/>
      <c r="BZB49"/>
      <c r="BZC49"/>
      <c r="BZD49"/>
      <c r="BZE49"/>
      <c r="BZF49"/>
      <c r="BZG49"/>
      <c r="BZH49"/>
      <c r="BZI49"/>
      <c r="BZJ49"/>
      <c r="BZK49"/>
      <c r="BZL49"/>
      <c r="BZM49"/>
      <c r="BZN49"/>
      <c r="BZO49"/>
      <c r="BZP49"/>
      <c r="BZQ49"/>
      <c r="BZR49"/>
      <c r="BZS49"/>
      <c r="BZT49"/>
      <c r="BZU49"/>
      <c r="BZV49"/>
      <c r="BZW49"/>
      <c r="BZX49"/>
      <c r="BZY49"/>
      <c r="BZZ49"/>
      <c r="CAA49"/>
      <c r="CAB49"/>
      <c r="CAC49"/>
      <c r="CAD49"/>
      <c r="CAE49"/>
      <c r="CAF49"/>
      <c r="CAG49"/>
      <c r="CAH49"/>
      <c r="CAI49"/>
      <c r="CAJ49"/>
      <c r="CAK49"/>
      <c r="CAL49"/>
      <c r="CAM49"/>
      <c r="CAN49"/>
      <c r="CAO49"/>
      <c r="CAP49"/>
      <c r="CAQ49"/>
      <c r="CAR49"/>
      <c r="CAS49"/>
      <c r="CAT49"/>
      <c r="CAU49"/>
      <c r="CAV49"/>
      <c r="CAW49"/>
      <c r="CAX49"/>
      <c r="CAY49"/>
      <c r="CAZ49"/>
      <c r="CBA49"/>
      <c r="CBB49"/>
      <c r="CBC49"/>
      <c r="CBD49"/>
      <c r="CBE49"/>
      <c r="CBF49"/>
      <c r="CBG49"/>
      <c r="CBH49"/>
      <c r="CBI49"/>
      <c r="CBJ49"/>
      <c r="CBK49"/>
      <c r="CBL49"/>
      <c r="CBM49"/>
      <c r="CBN49"/>
      <c r="CBO49"/>
      <c r="CBP49"/>
      <c r="CBQ49"/>
      <c r="CBR49"/>
      <c r="CBS49"/>
      <c r="CBT49"/>
      <c r="CBU49"/>
      <c r="CBV49"/>
      <c r="CBW49"/>
      <c r="CBX49"/>
      <c r="CBY49"/>
      <c r="CBZ49"/>
      <c r="CCA49"/>
      <c r="CCB49"/>
      <c r="CCC49"/>
      <c r="CCD49"/>
      <c r="CCE49"/>
      <c r="CCF49"/>
      <c r="CCG49"/>
      <c r="CCH49"/>
      <c r="CCI49"/>
      <c r="CCJ49"/>
      <c r="CCK49"/>
      <c r="CCL49"/>
      <c r="CCM49"/>
      <c r="CCN49"/>
      <c r="CCO49"/>
      <c r="CCP49"/>
      <c r="CCQ49"/>
      <c r="CCR49"/>
      <c r="CCS49"/>
      <c r="CCT49"/>
      <c r="CCU49"/>
      <c r="CCV49"/>
      <c r="CCW49"/>
      <c r="CCX49"/>
      <c r="CCY49"/>
      <c r="CCZ49"/>
      <c r="CDA49"/>
      <c r="CDB49"/>
      <c r="CDC49"/>
      <c r="CDD49"/>
      <c r="CDE49"/>
      <c r="CDF49"/>
      <c r="CDG49"/>
      <c r="CDH49"/>
      <c r="CDI49"/>
      <c r="CDJ49"/>
      <c r="CDK49"/>
      <c r="CDL49"/>
      <c r="CDM49"/>
      <c r="CDN49"/>
      <c r="CDO49"/>
      <c r="CDP49"/>
      <c r="CDQ49"/>
      <c r="CDR49"/>
      <c r="CDS49"/>
      <c r="CDT49"/>
      <c r="CDU49"/>
      <c r="CDV49"/>
      <c r="CDW49"/>
      <c r="CDX49"/>
      <c r="CDY49"/>
      <c r="CDZ49"/>
      <c r="CEA49"/>
      <c r="CEB49"/>
      <c r="CEC49"/>
      <c r="CED49"/>
      <c r="CEE49"/>
      <c r="CEF49"/>
      <c r="CEG49"/>
      <c r="CEH49"/>
      <c r="CEI49"/>
      <c r="CEJ49"/>
      <c r="CEK49"/>
      <c r="CEL49"/>
      <c r="CEM49"/>
      <c r="CEN49"/>
      <c r="CEO49"/>
      <c r="CEP49"/>
      <c r="CEQ49"/>
      <c r="CER49"/>
      <c r="CES49"/>
      <c r="CET49"/>
      <c r="CEU49"/>
      <c r="CEV49"/>
      <c r="CEW49"/>
      <c r="CEX49"/>
      <c r="CEY49"/>
      <c r="CEZ49"/>
      <c r="CFA49"/>
      <c r="CFB49"/>
      <c r="CFC49"/>
      <c r="CFD49"/>
      <c r="CFE49"/>
      <c r="CFF49"/>
      <c r="CFG49"/>
      <c r="CFH49"/>
      <c r="CFI49"/>
      <c r="CFJ49"/>
      <c r="CFK49"/>
      <c r="CFL49"/>
      <c r="CFM49"/>
      <c r="CFN49"/>
      <c r="CFO49"/>
      <c r="CFP49"/>
      <c r="CFQ49"/>
      <c r="CFR49"/>
      <c r="CFS49"/>
      <c r="CFT49"/>
      <c r="CFU49"/>
      <c r="CFV49"/>
      <c r="CFW49"/>
      <c r="CFX49"/>
      <c r="CFY49"/>
      <c r="CFZ49"/>
      <c r="CGA49"/>
      <c r="CGB49"/>
      <c r="CGC49"/>
      <c r="CGD49"/>
      <c r="CGE49"/>
      <c r="CGF49"/>
      <c r="CGG49"/>
      <c r="CGH49"/>
      <c r="CGI49"/>
      <c r="CGJ49"/>
      <c r="CGK49"/>
      <c r="CGL49"/>
      <c r="CGM49"/>
      <c r="CGN49"/>
      <c r="CGO49"/>
      <c r="CGP49"/>
      <c r="CGQ49"/>
      <c r="CGR49"/>
      <c r="CGS49"/>
      <c r="CGT49"/>
      <c r="CGU49"/>
      <c r="CGV49"/>
      <c r="CGW49"/>
      <c r="CGX49"/>
      <c r="CGY49"/>
      <c r="CGZ49"/>
      <c r="CHA49"/>
      <c r="CHB49"/>
      <c r="CHC49"/>
      <c r="CHD49"/>
      <c r="CHE49"/>
      <c r="CHF49"/>
      <c r="CHG49"/>
      <c r="CHH49"/>
      <c r="CHI49"/>
      <c r="CHJ49"/>
      <c r="CHK49"/>
      <c r="CHL49"/>
      <c r="CHM49"/>
      <c r="CHN49"/>
      <c r="CHO49"/>
      <c r="CHP49"/>
      <c r="CHQ49"/>
      <c r="CHR49"/>
      <c r="CHS49"/>
      <c r="CHT49"/>
      <c r="CHU49"/>
      <c r="CHV49"/>
      <c r="CHW49"/>
      <c r="CHX49"/>
      <c r="CHY49"/>
      <c r="CHZ49"/>
      <c r="CIA49"/>
      <c r="CIB49"/>
      <c r="CIC49"/>
      <c r="CID49"/>
      <c r="CIE49"/>
      <c r="CIF49"/>
      <c r="CIG49"/>
      <c r="CIH49"/>
      <c r="CII49"/>
      <c r="CIJ49"/>
      <c r="CIK49"/>
      <c r="CIL49"/>
      <c r="CIM49"/>
      <c r="CIN49"/>
      <c r="CIO49"/>
      <c r="CIP49"/>
      <c r="CIQ49"/>
      <c r="CIR49"/>
      <c r="CIS49"/>
      <c r="CIT49"/>
      <c r="CIU49"/>
      <c r="CIV49"/>
      <c r="CIW49"/>
      <c r="CIX49"/>
      <c r="CIY49"/>
      <c r="CIZ49"/>
      <c r="CJA49"/>
      <c r="CJB49"/>
      <c r="CJC49"/>
      <c r="CJD49"/>
      <c r="CJE49"/>
      <c r="CJF49"/>
      <c r="CJG49"/>
      <c r="CJH49"/>
      <c r="CJI49"/>
      <c r="CJJ49"/>
      <c r="CJK49"/>
      <c r="CJL49"/>
      <c r="CJM49"/>
      <c r="CJN49"/>
      <c r="CJO49"/>
      <c r="CJP49"/>
      <c r="CJQ49"/>
      <c r="CJR49"/>
      <c r="CJS49"/>
      <c r="CJT49"/>
      <c r="CJU49"/>
      <c r="CJV49"/>
      <c r="CJW49"/>
      <c r="CJX49"/>
      <c r="CJY49"/>
      <c r="CJZ49"/>
      <c r="CKA49"/>
      <c r="CKB49"/>
      <c r="CKC49"/>
      <c r="CKD49"/>
      <c r="CKE49"/>
      <c r="CKF49"/>
      <c r="CKG49"/>
      <c r="CKH49"/>
      <c r="CKI49"/>
      <c r="CKJ49"/>
      <c r="CKK49"/>
      <c r="CKL49"/>
      <c r="CKM49"/>
      <c r="CKN49"/>
      <c r="CKO49"/>
      <c r="CKP49"/>
      <c r="CKQ49"/>
      <c r="CKR49"/>
      <c r="CKS49"/>
      <c r="CKT49"/>
      <c r="CKU49"/>
      <c r="CKV49"/>
      <c r="CKW49"/>
      <c r="CKX49"/>
      <c r="CKY49"/>
      <c r="CKZ49"/>
      <c r="CLA49"/>
      <c r="CLB49"/>
      <c r="CLC49"/>
      <c r="CLD49"/>
      <c r="CLE49"/>
      <c r="CLF49"/>
      <c r="CLG49"/>
      <c r="CLH49"/>
      <c r="CLI49"/>
      <c r="CLJ49"/>
      <c r="CLK49"/>
      <c r="CLL49"/>
      <c r="CLM49"/>
      <c r="CLN49"/>
      <c r="CLO49"/>
      <c r="CLP49"/>
      <c r="CLQ49"/>
      <c r="CLR49"/>
      <c r="CLS49"/>
      <c r="CLT49"/>
      <c r="CLU49"/>
      <c r="CLV49"/>
      <c r="CLW49"/>
      <c r="CLX49"/>
      <c r="CLY49"/>
      <c r="CLZ49"/>
      <c r="CMA49"/>
      <c r="CMB49"/>
      <c r="CMC49"/>
      <c r="CMD49"/>
      <c r="CME49"/>
      <c r="CMF49"/>
      <c r="CMG49"/>
      <c r="CMH49"/>
      <c r="CMI49"/>
      <c r="CMJ49"/>
      <c r="CMK49"/>
      <c r="CML49"/>
      <c r="CMM49"/>
      <c r="CMN49"/>
      <c r="CMO49"/>
      <c r="CMP49"/>
      <c r="CMQ49"/>
      <c r="CMR49"/>
      <c r="CMS49"/>
      <c r="CMT49"/>
      <c r="CMU49"/>
      <c r="CMV49"/>
      <c r="CMW49"/>
      <c r="CMX49"/>
      <c r="CMY49"/>
      <c r="CMZ49"/>
      <c r="CNA49"/>
      <c r="CNB49"/>
      <c r="CNC49"/>
      <c r="CND49"/>
      <c r="CNE49"/>
      <c r="CNF49"/>
      <c r="CNG49"/>
      <c r="CNH49"/>
      <c r="CNI49"/>
      <c r="CNJ49"/>
      <c r="CNK49"/>
      <c r="CNL49"/>
      <c r="CNM49"/>
      <c r="CNN49"/>
      <c r="CNO49"/>
      <c r="CNP49"/>
      <c r="CNQ49"/>
      <c r="CNR49"/>
      <c r="CNS49"/>
      <c r="CNT49"/>
      <c r="CNU49"/>
      <c r="CNV49"/>
      <c r="CNW49"/>
      <c r="CNX49"/>
      <c r="CNY49"/>
      <c r="CNZ49"/>
      <c r="COA49"/>
      <c r="COB49"/>
      <c r="COC49"/>
      <c r="COD49"/>
      <c r="COE49"/>
      <c r="COF49"/>
      <c r="COG49"/>
      <c r="COH49"/>
      <c r="COI49"/>
      <c r="COJ49"/>
      <c r="COK49"/>
      <c r="COL49"/>
      <c r="COM49"/>
      <c r="CON49"/>
      <c r="COO49"/>
      <c r="COP49"/>
      <c r="COQ49"/>
      <c r="COR49"/>
      <c r="COS49"/>
      <c r="COT49"/>
      <c r="COU49"/>
      <c r="COV49"/>
      <c r="COW49"/>
      <c r="COX49"/>
      <c r="COY49"/>
      <c r="COZ49"/>
      <c r="CPA49"/>
      <c r="CPB49"/>
      <c r="CPC49"/>
      <c r="CPD49"/>
      <c r="CPE49"/>
      <c r="CPF49"/>
      <c r="CPG49"/>
      <c r="CPH49"/>
      <c r="CPI49"/>
      <c r="CPJ49"/>
      <c r="CPK49"/>
      <c r="CPL49"/>
      <c r="CPM49"/>
      <c r="CPN49"/>
      <c r="CPO49"/>
      <c r="CPP49"/>
      <c r="CPQ49"/>
      <c r="CPR49"/>
      <c r="CPS49"/>
      <c r="CPT49"/>
      <c r="CPU49"/>
      <c r="CPV49"/>
      <c r="CPW49"/>
      <c r="CPX49"/>
      <c r="CPY49"/>
      <c r="CPZ49"/>
      <c r="CQA49"/>
      <c r="CQB49"/>
      <c r="CQC49"/>
      <c r="CQD49"/>
      <c r="CQE49"/>
      <c r="CQF49"/>
      <c r="CQG49"/>
      <c r="CQH49"/>
      <c r="CQI49"/>
      <c r="CQJ49"/>
      <c r="CQK49"/>
      <c r="CQL49"/>
      <c r="CQM49"/>
      <c r="CQN49"/>
      <c r="CQO49"/>
      <c r="CQP49"/>
      <c r="CQQ49"/>
      <c r="CQR49"/>
      <c r="CQS49"/>
      <c r="CQT49"/>
      <c r="CQU49"/>
      <c r="CQV49"/>
      <c r="CQW49"/>
      <c r="CQX49"/>
      <c r="CQY49"/>
      <c r="CQZ49"/>
      <c r="CRA49"/>
      <c r="CRB49"/>
      <c r="CRC49"/>
      <c r="CRD49"/>
      <c r="CRE49"/>
      <c r="CRF49"/>
      <c r="CRG49"/>
      <c r="CRH49"/>
      <c r="CRI49"/>
      <c r="CRJ49"/>
      <c r="CRK49"/>
      <c r="CRL49"/>
      <c r="CRM49"/>
      <c r="CRN49"/>
      <c r="CRO49"/>
      <c r="CRP49"/>
      <c r="CRQ49"/>
      <c r="CRR49"/>
      <c r="CRS49"/>
      <c r="CRT49"/>
      <c r="CRU49"/>
      <c r="CRV49"/>
      <c r="CRW49"/>
      <c r="CRX49"/>
      <c r="CRY49"/>
      <c r="CRZ49"/>
      <c r="CSA49"/>
      <c r="CSB49"/>
      <c r="CSC49"/>
      <c r="CSD49"/>
      <c r="CSE49"/>
      <c r="CSF49"/>
      <c r="CSG49"/>
      <c r="CSH49"/>
      <c r="CSI49"/>
      <c r="CSJ49"/>
      <c r="CSK49"/>
      <c r="CSL49"/>
      <c r="CSM49"/>
      <c r="CSN49"/>
      <c r="CSO49"/>
      <c r="CSP49"/>
      <c r="CSQ49"/>
      <c r="CSR49"/>
      <c r="CSS49"/>
      <c r="CST49"/>
      <c r="CSU49"/>
      <c r="CSV49"/>
      <c r="CSW49"/>
      <c r="CSX49"/>
      <c r="CSY49"/>
      <c r="CSZ49"/>
      <c r="CTA49"/>
      <c r="CTB49"/>
      <c r="CTC49"/>
      <c r="CTD49"/>
      <c r="CTE49"/>
      <c r="CTF49"/>
      <c r="CTG49"/>
      <c r="CTH49"/>
      <c r="CTI49"/>
      <c r="CTJ49"/>
      <c r="CTK49"/>
      <c r="CTL49"/>
      <c r="CTM49"/>
      <c r="CTN49"/>
      <c r="CTO49"/>
      <c r="CTP49"/>
      <c r="CTQ49"/>
      <c r="CTR49"/>
      <c r="CTS49"/>
      <c r="CTT49"/>
      <c r="CTU49"/>
      <c r="CTV49"/>
      <c r="CTW49"/>
      <c r="CTX49"/>
      <c r="CTY49"/>
      <c r="CTZ49"/>
      <c r="CUA49"/>
      <c r="CUB49"/>
      <c r="CUC49"/>
      <c r="CUD49"/>
      <c r="CUE49"/>
      <c r="CUF49"/>
      <c r="CUG49"/>
      <c r="CUH49"/>
      <c r="CUI49"/>
      <c r="CUJ49"/>
      <c r="CUK49"/>
      <c r="CUL49"/>
      <c r="CUM49"/>
      <c r="CUN49"/>
      <c r="CUO49"/>
      <c r="CUP49"/>
      <c r="CUQ49"/>
      <c r="CUR49"/>
      <c r="CUS49"/>
      <c r="CUT49"/>
      <c r="CUU49"/>
      <c r="CUV49"/>
      <c r="CUW49"/>
      <c r="CUX49"/>
      <c r="CUY49"/>
      <c r="CUZ49"/>
      <c r="CVA49"/>
      <c r="CVB49"/>
      <c r="CVC49"/>
      <c r="CVD49"/>
      <c r="CVE49"/>
      <c r="CVF49"/>
      <c r="CVG49"/>
      <c r="CVH49"/>
      <c r="CVI49"/>
      <c r="CVJ49"/>
      <c r="CVK49"/>
      <c r="CVL49"/>
      <c r="CVM49"/>
      <c r="CVN49"/>
      <c r="CVO49"/>
      <c r="CVP49"/>
      <c r="CVQ49"/>
      <c r="CVR49"/>
      <c r="CVS49"/>
      <c r="CVT49"/>
      <c r="CVU49"/>
      <c r="CVV49"/>
      <c r="CVW49"/>
      <c r="CVX49"/>
      <c r="CVY49"/>
      <c r="CVZ49"/>
      <c r="CWA49"/>
      <c r="CWB49"/>
      <c r="CWC49"/>
      <c r="CWD49"/>
      <c r="CWE49"/>
      <c r="CWF49"/>
      <c r="CWG49"/>
      <c r="CWH49"/>
      <c r="CWI49"/>
      <c r="CWJ49"/>
      <c r="CWK49"/>
      <c r="CWL49"/>
      <c r="CWM49"/>
      <c r="CWN49"/>
      <c r="CWO49"/>
      <c r="CWP49"/>
      <c r="CWQ49"/>
      <c r="CWR49"/>
      <c r="CWS49"/>
      <c r="CWT49"/>
      <c r="CWU49"/>
      <c r="CWV49"/>
      <c r="CWW49"/>
      <c r="CWX49"/>
      <c r="CWY49"/>
      <c r="CWZ49"/>
      <c r="CXA49"/>
      <c r="CXB49"/>
      <c r="CXC49"/>
      <c r="CXD49"/>
      <c r="CXE49"/>
      <c r="CXF49"/>
      <c r="CXG49"/>
      <c r="CXH49"/>
      <c r="CXI49"/>
      <c r="CXJ49"/>
      <c r="CXK49"/>
      <c r="CXL49"/>
      <c r="CXM49"/>
      <c r="CXN49"/>
      <c r="CXO49"/>
      <c r="CXP49"/>
      <c r="CXQ49"/>
      <c r="CXR49"/>
      <c r="CXS49"/>
      <c r="CXT49"/>
      <c r="CXU49"/>
      <c r="CXV49"/>
      <c r="CXW49"/>
      <c r="CXX49"/>
      <c r="CXY49"/>
      <c r="CXZ49"/>
      <c r="CYA49"/>
      <c r="CYB49"/>
      <c r="CYC49"/>
      <c r="CYD49"/>
      <c r="CYE49"/>
      <c r="CYF49"/>
      <c r="CYG49"/>
      <c r="CYH49"/>
      <c r="CYI49"/>
      <c r="CYJ49"/>
      <c r="CYK49"/>
      <c r="CYL49"/>
      <c r="CYM49"/>
      <c r="CYN49"/>
      <c r="CYO49"/>
      <c r="CYP49"/>
      <c r="CYQ49"/>
      <c r="CYR49"/>
      <c r="CYS49"/>
      <c r="CYT49"/>
      <c r="CYU49"/>
      <c r="CYV49"/>
      <c r="CYW49"/>
      <c r="CYX49"/>
      <c r="CYY49"/>
      <c r="CYZ49"/>
      <c r="CZA49"/>
      <c r="CZB49"/>
      <c r="CZC49"/>
      <c r="CZD49"/>
      <c r="CZE49"/>
      <c r="CZF49"/>
      <c r="CZG49"/>
      <c r="CZH49"/>
      <c r="CZI49"/>
      <c r="CZJ49"/>
      <c r="CZK49"/>
      <c r="CZL49"/>
      <c r="CZM49"/>
      <c r="CZN49"/>
      <c r="CZO49"/>
      <c r="CZP49"/>
      <c r="CZQ49"/>
      <c r="CZR49"/>
      <c r="CZS49"/>
      <c r="CZT49"/>
      <c r="CZU49"/>
      <c r="CZV49"/>
      <c r="CZW49"/>
      <c r="CZX49"/>
      <c r="CZY49"/>
      <c r="CZZ49"/>
      <c r="DAA49"/>
      <c r="DAB49"/>
      <c r="DAC49"/>
      <c r="DAD49"/>
      <c r="DAE49"/>
      <c r="DAF49"/>
      <c r="DAG49"/>
      <c r="DAH49"/>
      <c r="DAI49"/>
      <c r="DAJ49"/>
      <c r="DAK49"/>
      <c r="DAL49"/>
      <c r="DAM49"/>
      <c r="DAN49"/>
      <c r="DAO49"/>
      <c r="DAP49"/>
      <c r="DAQ49"/>
      <c r="DAR49"/>
      <c r="DAS49"/>
      <c r="DAT49"/>
      <c r="DAU49"/>
      <c r="DAV49"/>
      <c r="DAW49"/>
      <c r="DAX49"/>
      <c r="DAY49"/>
      <c r="DAZ49"/>
      <c r="DBA49"/>
      <c r="DBB49"/>
      <c r="DBC49"/>
      <c r="DBD49"/>
      <c r="DBE49"/>
      <c r="DBF49"/>
      <c r="DBG49"/>
      <c r="DBH49"/>
      <c r="DBI49"/>
      <c r="DBJ49"/>
      <c r="DBK49"/>
      <c r="DBL49"/>
      <c r="DBM49"/>
      <c r="DBN49"/>
      <c r="DBO49"/>
      <c r="DBP49"/>
      <c r="DBQ49"/>
      <c r="DBR49"/>
      <c r="DBS49"/>
      <c r="DBT49"/>
      <c r="DBU49"/>
      <c r="DBV49"/>
      <c r="DBW49"/>
      <c r="DBX49"/>
      <c r="DBY49"/>
      <c r="DBZ49"/>
      <c r="DCA49"/>
      <c r="DCB49"/>
      <c r="DCC49"/>
      <c r="DCD49"/>
      <c r="DCE49"/>
      <c r="DCF49"/>
      <c r="DCG49"/>
      <c r="DCH49"/>
      <c r="DCI49"/>
      <c r="DCJ49"/>
      <c r="DCK49"/>
      <c r="DCL49"/>
      <c r="DCM49"/>
      <c r="DCN49"/>
      <c r="DCO49"/>
      <c r="DCP49"/>
      <c r="DCQ49"/>
      <c r="DCR49"/>
      <c r="DCS49"/>
      <c r="DCT49"/>
      <c r="DCU49"/>
      <c r="DCV49"/>
      <c r="DCW49"/>
      <c r="DCX49"/>
      <c r="DCY49"/>
      <c r="DCZ49"/>
      <c r="DDA49"/>
      <c r="DDB49"/>
      <c r="DDC49"/>
      <c r="DDD49"/>
      <c r="DDE49"/>
      <c r="DDF49"/>
      <c r="DDG49"/>
      <c r="DDH49"/>
      <c r="DDI49"/>
      <c r="DDJ49"/>
      <c r="DDK49"/>
      <c r="DDL49"/>
      <c r="DDM49"/>
      <c r="DDN49"/>
      <c r="DDO49"/>
      <c r="DDP49"/>
      <c r="DDQ49"/>
      <c r="DDR49"/>
      <c r="DDS49"/>
      <c r="DDT49"/>
      <c r="DDU49"/>
      <c r="DDV49"/>
      <c r="DDW49"/>
      <c r="DDX49"/>
      <c r="DDY49"/>
      <c r="DDZ49"/>
      <c r="DEA49"/>
      <c r="DEB49"/>
      <c r="DEC49"/>
      <c r="DED49"/>
      <c r="DEE49"/>
      <c r="DEF49"/>
      <c r="DEG49"/>
      <c r="DEH49"/>
      <c r="DEI49"/>
      <c r="DEJ49"/>
      <c r="DEK49"/>
      <c r="DEL49"/>
      <c r="DEM49"/>
      <c r="DEN49"/>
      <c r="DEO49"/>
      <c r="DEP49"/>
      <c r="DEQ49"/>
      <c r="DER49"/>
      <c r="DES49"/>
      <c r="DET49"/>
      <c r="DEU49"/>
      <c r="DEV49"/>
      <c r="DEW49"/>
      <c r="DEX49"/>
      <c r="DEY49"/>
      <c r="DEZ49"/>
      <c r="DFA49"/>
      <c r="DFB49"/>
      <c r="DFC49"/>
      <c r="DFD49"/>
      <c r="DFE49"/>
      <c r="DFF49"/>
      <c r="DFG49"/>
      <c r="DFH49"/>
      <c r="DFI49"/>
      <c r="DFJ49"/>
      <c r="DFK49"/>
      <c r="DFL49"/>
      <c r="DFM49"/>
      <c r="DFN49"/>
      <c r="DFO49"/>
      <c r="DFP49"/>
      <c r="DFQ49"/>
      <c r="DFR49"/>
      <c r="DFS49"/>
      <c r="DFT49"/>
      <c r="DFU49"/>
      <c r="DFV49"/>
      <c r="DFW49"/>
      <c r="DFX49"/>
      <c r="DFY49"/>
      <c r="DFZ49"/>
      <c r="DGA49"/>
      <c r="DGB49"/>
      <c r="DGC49"/>
      <c r="DGD49"/>
      <c r="DGE49"/>
      <c r="DGF49"/>
      <c r="DGG49"/>
      <c r="DGH49"/>
      <c r="DGI49"/>
      <c r="DGJ49"/>
      <c r="DGK49"/>
      <c r="DGL49"/>
      <c r="DGM49"/>
      <c r="DGN49"/>
      <c r="DGO49"/>
      <c r="DGP49"/>
      <c r="DGQ49"/>
      <c r="DGR49"/>
      <c r="DGS49"/>
      <c r="DGT49"/>
      <c r="DGU49"/>
      <c r="DGV49"/>
      <c r="DGW49"/>
      <c r="DGX49"/>
      <c r="DGY49"/>
      <c r="DGZ49"/>
      <c r="DHA49"/>
      <c r="DHB49"/>
      <c r="DHC49"/>
      <c r="DHD49"/>
      <c r="DHE49"/>
      <c r="DHF49"/>
      <c r="DHG49"/>
      <c r="DHH49"/>
      <c r="DHI49"/>
      <c r="DHJ49"/>
      <c r="DHK49"/>
      <c r="DHL49"/>
      <c r="DHM49"/>
      <c r="DHN49"/>
      <c r="DHO49"/>
      <c r="DHP49"/>
      <c r="DHQ49"/>
      <c r="DHR49"/>
      <c r="DHS49"/>
      <c r="DHT49"/>
      <c r="DHU49"/>
      <c r="DHV49"/>
      <c r="DHW49"/>
      <c r="DHX49"/>
      <c r="DHY49"/>
      <c r="DHZ49"/>
      <c r="DIA49"/>
      <c r="DIB49"/>
      <c r="DIC49"/>
      <c r="DID49"/>
      <c r="DIE49"/>
      <c r="DIF49"/>
      <c r="DIG49"/>
      <c r="DIH49"/>
      <c r="DII49"/>
      <c r="DIJ49"/>
      <c r="DIK49"/>
      <c r="DIL49"/>
      <c r="DIM49"/>
      <c r="DIN49"/>
      <c r="DIO49"/>
      <c r="DIP49"/>
      <c r="DIQ49"/>
      <c r="DIR49"/>
      <c r="DIS49"/>
      <c r="DIT49"/>
      <c r="DIU49"/>
      <c r="DIV49"/>
      <c r="DIW49"/>
      <c r="DIX49"/>
      <c r="DIY49"/>
      <c r="DIZ49"/>
      <c r="DJA49"/>
      <c r="DJB49"/>
      <c r="DJC49"/>
      <c r="DJD49"/>
      <c r="DJE49"/>
      <c r="DJF49"/>
      <c r="DJG49"/>
      <c r="DJH49"/>
      <c r="DJI49"/>
      <c r="DJJ49"/>
      <c r="DJK49"/>
      <c r="DJL49"/>
      <c r="DJM49"/>
      <c r="DJN49"/>
      <c r="DJO49"/>
      <c r="DJP49"/>
      <c r="DJQ49"/>
      <c r="DJR49"/>
      <c r="DJS49"/>
      <c r="DJT49"/>
      <c r="DJU49"/>
      <c r="DJV49"/>
      <c r="DJW49"/>
      <c r="DJX49"/>
      <c r="DJY49"/>
      <c r="DJZ49"/>
      <c r="DKA49"/>
      <c r="DKB49"/>
      <c r="DKC49"/>
      <c r="DKD49"/>
      <c r="DKE49"/>
      <c r="DKF49"/>
      <c r="DKG49"/>
      <c r="DKH49"/>
      <c r="DKI49"/>
      <c r="DKJ49"/>
      <c r="DKK49"/>
      <c r="DKL49"/>
      <c r="DKM49"/>
      <c r="DKN49"/>
      <c r="DKO49"/>
      <c r="DKP49"/>
      <c r="DKQ49"/>
      <c r="DKR49"/>
      <c r="DKS49"/>
      <c r="DKT49"/>
      <c r="DKU49"/>
      <c r="DKV49"/>
      <c r="DKW49"/>
      <c r="DKX49"/>
      <c r="DKY49"/>
      <c r="DKZ49"/>
      <c r="DLA49"/>
      <c r="DLB49"/>
      <c r="DLC49"/>
      <c r="DLD49"/>
      <c r="DLE49"/>
      <c r="DLF49"/>
      <c r="DLG49"/>
      <c r="DLH49"/>
      <c r="DLI49"/>
      <c r="DLJ49"/>
      <c r="DLK49"/>
      <c r="DLL49"/>
      <c r="DLM49"/>
      <c r="DLN49"/>
      <c r="DLO49"/>
      <c r="DLP49"/>
      <c r="DLQ49"/>
      <c r="DLR49"/>
      <c r="DLS49"/>
      <c r="DLT49"/>
      <c r="DLU49"/>
      <c r="DLV49"/>
      <c r="DLW49"/>
      <c r="DLX49"/>
      <c r="DLY49"/>
      <c r="DLZ49"/>
      <c r="DMA49"/>
      <c r="DMB49"/>
      <c r="DMC49"/>
      <c r="DMD49"/>
      <c r="DME49"/>
      <c r="DMF49"/>
      <c r="DMG49"/>
      <c r="DMH49"/>
      <c r="DMI49"/>
      <c r="DMJ49"/>
      <c r="DMK49"/>
      <c r="DML49"/>
      <c r="DMM49"/>
      <c r="DMN49"/>
      <c r="DMO49"/>
      <c r="DMP49"/>
      <c r="DMQ49"/>
      <c r="DMR49"/>
      <c r="DMS49"/>
      <c r="DMT49"/>
      <c r="DMU49"/>
      <c r="DMV49"/>
      <c r="DMW49"/>
      <c r="DMX49"/>
      <c r="DMY49"/>
      <c r="DMZ49"/>
      <c r="DNA49"/>
      <c r="DNB49"/>
      <c r="DNC49"/>
      <c r="DND49"/>
      <c r="DNE49"/>
      <c r="DNF49"/>
      <c r="DNG49"/>
      <c r="DNH49"/>
      <c r="DNI49"/>
      <c r="DNJ49"/>
      <c r="DNK49"/>
      <c r="DNL49"/>
      <c r="DNM49"/>
      <c r="DNN49"/>
      <c r="DNO49"/>
      <c r="DNP49"/>
      <c r="DNQ49"/>
      <c r="DNR49"/>
      <c r="DNS49"/>
      <c r="DNT49"/>
      <c r="DNU49"/>
      <c r="DNV49"/>
      <c r="DNW49"/>
      <c r="DNX49"/>
      <c r="DNY49"/>
      <c r="DNZ49"/>
      <c r="DOA49"/>
      <c r="DOB49"/>
      <c r="DOC49"/>
      <c r="DOD49"/>
      <c r="DOE49"/>
      <c r="DOF49"/>
      <c r="DOG49"/>
      <c r="DOH49"/>
      <c r="DOI49"/>
      <c r="DOJ49"/>
      <c r="DOK49"/>
      <c r="DOL49"/>
      <c r="DOM49"/>
      <c r="DON49"/>
      <c r="DOO49"/>
      <c r="DOP49"/>
      <c r="DOQ49"/>
      <c r="DOR49"/>
      <c r="DOS49"/>
      <c r="DOT49"/>
      <c r="DOU49"/>
      <c r="DOV49"/>
      <c r="DOW49"/>
      <c r="DOX49"/>
      <c r="DOY49"/>
      <c r="DOZ49"/>
      <c r="DPA49"/>
      <c r="DPB49"/>
      <c r="DPC49"/>
      <c r="DPD49"/>
      <c r="DPE49"/>
      <c r="DPF49"/>
      <c r="DPG49"/>
      <c r="DPH49"/>
      <c r="DPI49"/>
      <c r="DPJ49"/>
      <c r="DPK49"/>
      <c r="DPL49"/>
      <c r="DPM49"/>
      <c r="DPN49"/>
      <c r="DPO49"/>
      <c r="DPP49"/>
      <c r="DPQ49"/>
      <c r="DPR49"/>
      <c r="DPS49"/>
      <c r="DPT49"/>
      <c r="DPU49"/>
      <c r="DPV49"/>
      <c r="DPW49"/>
      <c r="DPX49"/>
      <c r="DPY49"/>
      <c r="DPZ49"/>
      <c r="DQA49"/>
      <c r="DQB49"/>
      <c r="DQC49"/>
      <c r="DQD49"/>
      <c r="DQE49"/>
      <c r="DQF49"/>
      <c r="DQG49"/>
      <c r="DQH49"/>
      <c r="DQI49"/>
      <c r="DQJ49"/>
      <c r="DQK49"/>
      <c r="DQL49"/>
      <c r="DQM49"/>
      <c r="DQN49"/>
      <c r="DQO49"/>
      <c r="DQP49"/>
      <c r="DQQ49"/>
      <c r="DQR49"/>
      <c r="DQS49"/>
      <c r="DQT49"/>
      <c r="DQU49"/>
      <c r="DQV49"/>
      <c r="DQW49"/>
      <c r="DQX49"/>
      <c r="DQY49"/>
      <c r="DQZ49"/>
      <c r="DRA49"/>
      <c r="DRB49"/>
      <c r="DRC49"/>
      <c r="DRD49"/>
      <c r="DRE49"/>
      <c r="DRF49"/>
      <c r="DRG49"/>
      <c r="DRH49"/>
      <c r="DRI49"/>
      <c r="DRJ49"/>
      <c r="DRK49"/>
      <c r="DRL49"/>
      <c r="DRM49"/>
      <c r="DRN49"/>
      <c r="DRO49"/>
      <c r="DRP49"/>
      <c r="DRQ49"/>
      <c r="DRR49"/>
      <c r="DRS49"/>
      <c r="DRT49"/>
      <c r="DRU49"/>
      <c r="DRV49"/>
      <c r="DRW49"/>
      <c r="DRX49"/>
      <c r="DRY49"/>
      <c r="DRZ49"/>
      <c r="DSA49"/>
      <c r="DSB49"/>
      <c r="DSC49"/>
      <c r="DSD49"/>
      <c r="DSE49"/>
      <c r="DSF49"/>
      <c r="DSG49"/>
      <c r="DSH49"/>
      <c r="DSI49"/>
      <c r="DSJ49"/>
      <c r="DSK49"/>
      <c r="DSL49"/>
      <c r="DSM49"/>
      <c r="DSN49"/>
      <c r="DSO49"/>
      <c r="DSP49"/>
      <c r="DSQ49"/>
      <c r="DSR49"/>
      <c r="DSS49"/>
      <c r="DST49"/>
      <c r="DSU49"/>
      <c r="DSV49"/>
      <c r="DSW49"/>
      <c r="DSX49"/>
      <c r="DSY49"/>
      <c r="DSZ49"/>
      <c r="DTA49"/>
      <c r="DTB49"/>
      <c r="DTC49"/>
      <c r="DTD49"/>
      <c r="DTE49"/>
      <c r="DTF49"/>
      <c r="DTG49"/>
      <c r="DTH49"/>
      <c r="DTI49"/>
      <c r="DTJ49"/>
      <c r="DTK49"/>
      <c r="DTL49"/>
      <c r="DTM49"/>
      <c r="DTN49"/>
      <c r="DTO49"/>
      <c r="DTP49"/>
      <c r="DTQ49"/>
      <c r="DTR49"/>
      <c r="DTS49"/>
      <c r="DTT49"/>
      <c r="DTU49"/>
      <c r="DTV49"/>
      <c r="DTW49"/>
      <c r="DTX49"/>
      <c r="DTY49"/>
      <c r="DTZ49"/>
      <c r="DUA49"/>
      <c r="DUB49"/>
      <c r="DUC49"/>
      <c r="DUD49"/>
      <c r="DUE49"/>
      <c r="DUF49"/>
      <c r="DUG49"/>
      <c r="DUH49"/>
      <c r="DUI49"/>
      <c r="DUJ49"/>
      <c r="DUK49"/>
      <c r="DUL49"/>
      <c r="DUM49"/>
      <c r="DUN49"/>
      <c r="DUO49"/>
      <c r="DUP49"/>
      <c r="DUQ49"/>
      <c r="DUR49"/>
      <c r="DUS49"/>
      <c r="DUT49"/>
      <c r="DUU49"/>
      <c r="DUV49"/>
      <c r="DUW49"/>
      <c r="DUX49"/>
      <c r="DUY49"/>
      <c r="DUZ49"/>
      <c r="DVA49"/>
      <c r="DVB49"/>
      <c r="DVC49"/>
      <c r="DVD49"/>
      <c r="DVE49"/>
      <c r="DVF49"/>
      <c r="DVG49"/>
      <c r="DVH49"/>
      <c r="DVI49"/>
      <c r="DVJ49"/>
      <c r="DVK49"/>
      <c r="DVL49"/>
      <c r="DVM49"/>
      <c r="DVN49"/>
      <c r="DVO49"/>
      <c r="DVP49"/>
      <c r="DVQ49"/>
      <c r="DVR49"/>
      <c r="DVS49"/>
      <c r="DVT49"/>
      <c r="DVU49"/>
      <c r="DVV49"/>
      <c r="DVW49"/>
      <c r="DVX49"/>
      <c r="DVY49"/>
      <c r="DVZ49"/>
      <c r="DWA49"/>
      <c r="DWB49"/>
      <c r="DWC49"/>
      <c r="DWD49"/>
      <c r="DWE49"/>
      <c r="DWF49"/>
      <c r="DWG49"/>
      <c r="DWH49"/>
      <c r="DWI49"/>
      <c r="DWJ49"/>
      <c r="DWK49"/>
      <c r="DWL49"/>
      <c r="DWM49"/>
      <c r="DWN49"/>
      <c r="DWO49"/>
      <c r="DWP49"/>
      <c r="DWQ49"/>
      <c r="DWR49"/>
      <c r="DWS49"/>
      <c r="DWT49"/>
      <c r="DWU49"/>
      <c r="DWV49"/>
      <c r="DWW49"/>
      <c r="DWX49"/>
      <c r="DWY49"/>
      <c r="DWZ49"/>
      <c r="DXA49"/>
      <c r="DXB49"/>
      <c r="DXC49"/>
      <c r="DXD49"/>
      <c r="DXE49"/>
      <c r="DXF49"/>
      <c r="DXG49"/>
      <c r="DXH49"/>
      <c r="DXI49"/>
      <c r="DXJ49"/>
      <c r="DXK49"/>
      <c r="DXL49"/>
      <c r="DXM49"/>
      <c r="DXN49"/>
      <c r="DXO49"/>
      <c r="DXP49"/>
      <c r="DXQ49"/>
      <c r="DXR49"/>
      <c r="DXS49"/>
      <c r="DXT49"/>
      <c r="DXU49"/>
      <c r="DXV49"/>
      <c r="DXW49"/>
      <c r="DXX49"/>
      <c r="DXY49"/>
      <c r="DXZ49"/>
      <c r="DYA49"/>
      <c r="DYB49"/>
      <c r="DYC49"/>
      <c r="DYD49"/>
      <c r="DYE49"/>
      <c r="DYF49"/>
      <c r="DYG49"/>
      <c r="DYH49"/>
      <c r="DYI49"/>
      <c r="DYJ49"/>
      <c r="DYK49"/>
      <c r="DYL49"/>
      <c r="DYM49"/>
      <c r="DYN49"/>
      <c r="DYO49"/>
      <c r="DYP49"/>
      <c r="DYQ49"/>
      <c r="DYR49"/>
      <c r="DYS49"/>
      <c r="DYT49"/>
      <c r="DYU49"/>
      <c r="DYV49"/>
      <c r="DYW49"/>
      <c r="DYX49"/>
      <c r="DYY49"/>
      <c r="DYZ49"/>
      <c r="DZA49"/>
      <c r="DZB49"/>
      <c r="DZC49"/>
      <c r="DZD49"/>
      <c r="DZE49"/>
      <c r="DZF49"/>
      <c r="DZG49"/>
      <c r="DZH49"/>
      <c r="DZI49"/>
      <c r="DZJ49"/>
      <c r="DZK49"/>
      <c r="DZL49"/>
      <c r="DZM49"/>
      <c r="DZN49"/>
      <c r="DZO49"/>
      <c r="DZP49"/>
      <c r="DZQ49"/>
      <c r="DZR49"/>
      <c r="DZS49"/>
      <c r="DZT49"/>
      <c r="DZU49"/>
      <c r="DZV49"/>
      <c r="DZW49"/>
      <c r="DZX49"/>
      <c r="DZY49"/>
      <c r="DZZ49"/>
      <c r="EAA49"/>
      <c r="EAB49"/>
      <c r="EAC49"/>
      <c r="EAD49"/>
      <c r="EAE49"/>
      <c r="EAF49"/>
      <c r="EAG49"/>
      <c r="EAH49"/>
      <c r="EAI49"/>
      <c r="EAJ49"/>
      <c r="EAK49"/>
      <c r="EAL49"/>
      <c r="EAM49"/>
      <c r="EAN49"/>
      <c r="EAO49"/>
      <c r="EAP49"/>
      <c r="EAQ49"/>
      <c r="EAR49"/>
      <c r="EAS49"/>
      <c r="EAT49"/>
      <c r="EAU49"/>
      <c r="EAV49"/>
      <c r="EAW49"/>
      <c r="EAX49"/>
      <c r="EAY49"/>
      <c r="EAZ49"/>
      <c r="EBA49"/>
      <c r="EBB49"/>
      <c r="EBC49"/>
      <c r="EBD49"/>
      <c r="EBE49"/>
      <c r="EBF49"/>
      <c r="EBG49"/>
      <c r="EBH49"/>
      <c r="EBI49"/>
      <c r="EBJ49"/>
      <c r="EBK49"/>
      <c r="EBL49"/>
      <c r="EBM49"/>
      <c r="EBN49"/>
      <c r="EBO49"/>
      <c r="EBP49"/>
      <c r="EBQ49"/>
      <c r="EBR49"/>
      <c r="EBS49"/>
      <c r="EBT49"/>
      <c r="EBU49"/>
      <c r="EBV49"/>
      <c r="EBW49"/>
      <c r="EBX49"/>
      <c r="EBY49"/>
      <c r="EBZ49"/>
      <c r="ECA49"/>
      <c r="ECB49"/>
      <c r="ECC49"/>
      <c r="ECD49"/>
      <c r="ECE49"/>
      <c r="ECF49"/>
      <c r="ECG49"/>
      <c r="ECH49"/>
      <c r="ECI49"/>
      <c r="ECJ49"/>
      <c r="ECK49"/>
      <c r="ECL49"/>
      <c r="ECM49"/>
      <c r="ECN49"/>
      <c r="ECO49"/>
      <c r="ECP49"/>
      <c r="ECQ49"/>
      <c r="ECR49"/>
      <c r="ECS49"/>
      <c r="ECT49"/>
      <c r="ECU49"/>
      <c r="ECV49"/>
      <c r="ECW49"/>
      <c r="ECX49"/>
      <c r="ECY49"/>
      <c r="ECZ49"/>
      <c r="EDA49"/>
      <c r="EDB49"/>
      <c r="EDC49"/>
      <c r="EDD49"/>
      <c r="EDE49"/>
      <c r="EDF49"/>
      <c r="EDG49"/>
      <c r="EDH49"/>
      <c r="EDI49"/>
      <c r="EDJ49"/>
      <c r="EDK49"/>
      <c r="EDL49"/>
      <c r="EDM49"/>
      <c r="EDN49"/>
      <c r="EDO49"/>
      <c r="EDP49"/>
      <c r="EDQ49"/>
      <c r="EDR49"/>
      <c r="EDS49"/>
      <c r="EDT49"/>
      <c r="EDU49"/>
      <c r="EDV49"/>
      <c r="EDW49"/>
      <c r="EDX49"/>
      <c r="EDY49"/>
      <c r="EDZ49"/>
      <c r="EEA49"/>
      <c r="EEB49"/>
      <c r="EEC49"/>
      <c r="EED49"/>
      <c r="EEE49"/>
      <c r="EEF49"/>
      <c r="EEG49"/>
      <c r="EEH49"/>
      <c r="EEI49"/>
      <c r="EEJ49"/>
      <c r="EEK49"/>
      <c r="EEL49"/>
      <c r="EEM49"/>
      <c r="EEN49"/>
      <c r="EEO49"/>
      <c r="EEP49"/>
      <c r="EEQ49"/>
      <c r="EER49"/>
      <c r="EES49"/>
      <c r="EET49"/>
      <c r="EEU49"/>
      <c r="EEV49"/>
      <c r="EEW49"/>
      <c r="EEX49"/>
      <c r="EEY49"/>
      <c r="EEZ49"/>
      <c r="EFA49"/>
      <c r="EFB49"/>
      <c r="EFC49"/>
      <c r="EFD49"/>
      <c r="EFE49"/>
      <c r="EFF49"/>
      <c r="EFG49"/>
      <c r="EFH49"/>
      <c r="EFI49"/>
      <c r="EFJ49"/>
      <c r="EFK49"/>
      <c r="EFL49"/>
      <c r="EFM49"/>
      <c r="EFN49"/>
      <c r="EFO49"/>
      <c r="EFP49"/>
      <c r="EFQ49"/>
      <c r="EFR49"/>
      <c r="EFS49"/>
      <c r="EFT49"/>
      <c r="EFU49"/>
      <c r="EFV49"/>
      <c r="EFW49"/>
      <c r="EFX49"/>
      <c r="EFY49"/>
      <c r="EFZ49"/>
      <c r="EGA49"/>
      <c r="EGB49"/>
      <c r="EGC49"/>
      <c r="EGD49"/>
      <c r="EGE49"/>
      <c r="EGF49"/>
      <c r="EGG49"/>
      <c r="EGH49"/>
      <c r="EGI49"/>
      <c r="EGJ49"/>
      <c r="EGK49"/>
      <c r="EGL49"/>
      <c r="EGM49"/>
      <c r="EGN49"/>
      <c r="EGO49"/>
      <c r="EGP49"/>
      <c r="EGQ49"/>
      <c r="EGR49"/>
      <c r="EGS49"/>
      <c r="EGT49"/>
      <c r="EGU49"/>
      <c r="EGV49"/>
      <c r="EGW49"/>
      <c r="EGX49"/>
      <c r="EGY49"/>
      <c r="EGZ49"/>
      <c r="EHA49"/>
      <c r="EHB49"/>
      <c r="EHC49"/>
      <c r="EHD49"/>
      <c r="EHE49"/>
      <c r="EHF49"/>
      <c r="EHG49"/>
      <c r="EHH49"/>
      <c r="EHI49"/>
      <c r="EHJ49"/>
      <c r="EHK49"/>
      <c r="EHL49"/>
      <c r="EHM49"/>
      <c r="EHN49"/>
      <c r="EHO49"/>
      <c r="EHP49"/>
      <c r="EHQ49"/>
      <c r="EHR49"/>
      <c r="EHS49"/>
      <c r="EHT49"/>
      <c r="EHU49"/>
      <c r="EHV49"/>
      <c r="EHW49"/>
      <c r="EHX49"/>
      <c r="EHY49"/>
      <c r="EHZ49"/>
      <c r="EIA49"/>
      <c r="EIB49"/>
      <c r="EIC49"/>
      <c r="EID49"/>
      <c r="EIE49"/>
      <c r="EIF49"/>
      <c r="EIG49"/>
      <c r="EIH49"/>
      <c r="EII49"/>
      <c r="EIJ49"/>
      <c r="EIK49"/>
      <c r="EIL49"/>
      <c r="EIM49"/>
      <c r="EIN49"/>
      <c r="EIO49"/>
      <c r="EIP49"/>
      <c r="EIQ49"/>
      <c r="EIR49"/>
      <c r="EIS49"/>
      <c r="EIT49"/>
      <c r="EIU49"/>
      <c r="EIV49"/>
      <c r="EIW49"/>
      <c r="EIX49"/>
      <c r="EIY49"/>
      <c r="EIZ49"/>
      <c r="EJA49"/>
      <c r="EJB49"/>
      <c r="EJC49"/>
      <c r="EJD49"/>
      <c r="EJE49"/>
      <c r="EJF49"/>
      <c r="EJG49"/>
      <c r="EJH49"/>
      <c r="EJI49"/>
      <c r="EJJ49"/>
      <c r="EJK49"/>
      <c r="EJL49"/>
      <c r="EJM49"/>
      <c r="EJN49"/>
      <c r="EJO49"/>
      <c r="EJP49"/>
      <c r="EJQ49"/>
      <c r="EJR49"/>
      <c r="EJS49"/>
      <c r="EJT49"/>
      <c r="EJU49"/>
      <c r="EJV49"/>
      <c r="EJW49"/>
      <c r="EJX49"/>
      <c r="EJY49"/>
      <c r="EJZ49"/>
      <c r="EKA49"/>
      <c r="EKB49"/>
      <c r="EKC49"/>
      <c r="EKD49"/>
      <c r="EKE49"/>
      <c r="EKF49"/>
      <c r="EKG49"/>
      <c r="EKH49"/>
      <c r="EKI49"/>
      <c r="EKJ49"/>
      <c r="EKK49"/>
      <c r="EKL49"/>
      <c r="EKM49"/>
      <c r="EKN49"/>
      <c r="EKO49"/>
      <c r="EKP49"/>
      <c r="EKQ49"/>
      <c r="EKR49"/>
      <c r="EKS49"/>
      <c r="EKT49"/>
      <c r="EKU49"/>
      <c r="EKV49"/>
      <c r="EKW49"/>
      <c r="EKX49"/>
      <c r="EKY49"/>
      <c r="EKZ49"/>
      <c r="ELA49"/>
      <c r="ELB49"/>
      <c r="ELC49"/>
      <c r="ELD49"/>
      <c r="ELE49"/>
      <c r="ELF49"/>
      <c r="ELG49"/>
      <c r="ELH49"/>
      <c r="ELI49"/>
      <c r="ELJ49"/>
      <c r="ELK49"/>
      <c r="ELL49"/>
      <c r="ELM49"/>
      <c r="ELN49"/>
      <c r="ELO49"/>
      <c r="ELP49"/>
      <c r="ELQ49"/>
      <c r="ELR49"/>
      <c r="ELS49"/>
      <c r="ELT49"/>
      <c r="ELU49"/>
      <c r="ELV49"/>
      <c r="ELW49"/>
      <c r="ELX49"/>
      <c r="ELY49"/>
      <c r="ELZ49"/>
      <c r="EMA49"/>
      <c r="EMB49"/>
      <c r="EMC49"/>
      <c r="EMD49"/>
      <c r="EME49"/>
      <c r="EMF49"/>
      <c r="EMG49"/>
      <c r="EMH49"/>
      <c r="EMI49"/>
      <c r="EMJ49"/>
      <c r="EMK49"/>
      <c r="EML49"/>
      <c r="EMM49"/>
      <c r="EMN49"/>
      <c r="EMO49"/>
      <c r="EMP49"/>
      <c r="EMQ49"/>
      <c r="EMR49"/>
      <c r="EMS49"/>
      <c r="EMT49"/>
      <c r="EMU49"/>
      <c r="EMV49"/>
      <c r="EMW49"/>
      <c r="EMX49"/>
      <c r="EMY49"/>
      <c r="EMZ49"/>
      <c r="ENA49"/>
      <c r="ENB49"/>
      <c r="ENC49"/>
      <c r="END49"/>
      <c r="ENE49"/>
      <c r="ENF49"/>
      <c r="ENG49"/>
      <c r="ENH49"/>
      <c r="ENI49"/>
      <c r="ENJ49"/>
      <c r="ENK49"/>
      <c r="ENL49"/>
      <c r="ENM49"/>
      <c r="ENN49"/>
      <c r="ENO49"/>
      <c r="ENP49"/>
      <c r="ENQ49"/>
      <c r="ENR49"/>
      <c r="ENS49"/>
      <c r="ENT49"/>
      <c r="ENU49"/>
      <c r="ENV49"/>
      <c r="ENW49"/>
      <c r="ENX49"/>
      <c r="ENY49"/>
      <c r="ENZ49"/>
      <c r="EOA49"/>
      <c r="EOB49"/>
      <c r="EOC49"/>
      <c r="EOD49"/>
      <c r="EOE49"/>
      <c r="EOF49"/>
      <c r="EOG49"/>
      <c r="EOH49"/>
      <c r="EOI49"/>
      <c r="EOJ49"/>
      <c r="EOK49"/>
      <c r="EOL49"/>
      <c r="EOM49"/>
      <c r="EON49"/>
      <c r="EOO49"/>
      <c r="EOP49"/>
      <c r="EOQ49"/>
      <c r="EOR49"/>
      <c r="EOS49"/>
      <c r="EOT49"/>
      <c r="EOU49"/>
      <c r="EOV49"/>
      <c r="EOW49"/>
      <c r="EOX49"/>
      <c r="EOY49"/>
      <c r="EOZ49"/>
      <c r="EPA49"/>
      <c r="EPB49"/>
      <c r="EPC49"/>
      <c r="EPD49"/>
      <c r="EPE49"/>
      <c r="EPF49"/>
      <c r="EPG49"/>
      <c r="EPH49"/>
      <c r="EPI49"/>
      <c r="EPJ49"/>
      <c r="EPK49"/>
      <c r="EPL49"/>
      <c r="EPM49"/>
      <c r="EPN49"/>
      <c r="EPO49"/>
      <c r="EPP49"/>
      <c r="EPQ49"/>
      <c r="EPR49"/>
      <c r="EPS49"/>
      <c r="EPT49"/>
      <c r="EPU49"/>
      <c r="EPV49"/>
      <c r="EPW49"/>
      <c r="EPX49"/>
      <c r="EPY49"/>
      <c r="EPZ49"/>
      <c r="EQA49"/>
      <c r="EQB49"/>
      <c r="EQC49"/>
      <c r="EQD49"/>
      <c r="EQE49"/>
      <c r="EQF49"/>
      <c r="EQG49"/>
      <c r="EQH49"/>
      <c r="EQI49"/>
      <c r="EQJ49"/>
      <c r="EQK49"/>
      <c r="EQL49"/>
      <c r="EQM49"/>
      <c r="EQN49"/>
      <c r="EQO49"/>
      <c r="EQP49"/>
      <c r="EQQ49"/>
      <c r="EQR49"/>
      <c r="EQS49"/>
      <c r="EQT49"/>
      <c r="EQU49"/>
      <c r="EQV49"/>
      <c r="EQW49"/>
      <c r="EQX49"/>
      <c r="EQY49"/>
      <c r="EQZ49"/>
      <c r="ERA49"/>
      <c r="ERB49"/>
      <c r="ERC49"/>
      <c r="ERD49"/>
      <c r="ERE49"/>
      <c r="ERF49"/>
      <c r="ERG49"/>
      <c r="ERH49"/>
      <c r="ERI49"/>
      <c r="ERJ49"/>
      <c r="ERK49"/>
      <c r="ERL49"/>
      <c r="ERM49"/>
      <c r="ERN49"/>
      <c r="ERO49"/>
      <c r="ERP49"/>
      <c r="ERQ49"/>
      <c r="ERR49"/>
      <c r="ERS49"/>
      <c r="ERT49"/>
      <c r="ERU49"/>
      <c r="ERV49"/>
      <c r="ERW49"/>
      <c r="ERX49"/>
      <c r="ERY49"/>
      <c r="ERZ49"/>
      <c r="ESA49"/>
      <c r="ESB49"/>
      <c r="ESC49"/>
      <c r="ESD49"/>
      <c r="ESE49"/>
      <c r="ESF49"/>
      <c r="ESG49"/>
      <c r="ESH49"/>
      <c r="ESI49"/>
      <c r="ESJ49"/>
      <c r="ESK49"/>
      <c r="ESL49"/>
      <c r="ESM49"/>
      <c r="ESN49"/>
      <c r="ESO49"/>
      <c r="ESP49"/>
      <c r="ESQ49"/>
      <c r="ESR49"/>
      <c r="ESS49"/>
      <c r="EST49"/>
      <c r="ESU49"/>
      <c r="ESV49"/>
      <c r="ESW49"/>
      <c r="ESX49"/>
      <c r="ESY49"/>
      <c r="ESZ49"/>
      <c r="ETA49"/>
      <c r="ETB49"/>
      <c r="ETC49"/>
      <c r="ETD49"/>
      <c r="ETE49"/>
      <c r="ETF49"/>
      <c r="ETG49"/>
      <c r="ETH49"/>
      <c r="ETI49"/>
      <c r="ETJ49"/>
      <c r="ETK49"/>
      <c r="ETL49"/>
      <c r="ETM49"/>
      <c r="ETN49"/>
      <c r="ETO49"/>
      <c r="ETP49"/>
      <c r="ETQ49"/>
      <c r="ETR49"/>
      <c r="ETS49"/>
      <c r="ETT49"/>
      <c r="ETU49"/>
      <c r="ETV49"/>
      <c r="ETW49"/>
      <c r="ETX49"/>
      <c r="ETY49"/>
      <c r="ETZ49"/>
      <c r="EUA49"/>
      <c r="EUB49"/>
      <c r="EUC49"/>
      <c r="EUD49"/>
      <c r="EUE49"/>
      <c r="EUF49"/>
      <c r="EUG49"/>
      <c r="EUH49"/>
      <c r="EUI49"/>
      <c r="EUJ49"/>
      <c r="EUK49"/>
      <c r="EUL49"/>
      <c r="EUM49"/>
      <c r="EUN49"/>
      <c r="EUO49"/>
      <c r="EUP49"/>
      <c r="EUQ49"/>
      <c r="EUR49"/>
      <c r="EUS49"/>
      <c r="EUT49"/>
      <c r="EUU49"/>
      <c r="EUV49"/>
      <c r="EUW49"/>
      <c r="EUX49"/>
      <c r="EUY49"/>
      <c r="EUZ49"/>
      <c r="EVA49"/>
      <c r="EVB49"/>
      <c r="EVC49"/>
      <c r="EVD49"/>
      <c r="EVE49"/>
      <c r="EVF49"/>
      <c r="EVG49"/>
      <c r="EVH49"/>
      <c r="EVI49"/>
      <c r="EVJ49"/>
      <c r="EVK49"/>
      <c r="EVL49"/>
      <c r="EVM49"/>
      <c r="EVN49"/>
      <c r="EVO49"/>
      <c r="EVP49"/>
      <c r="EVQ49"/>
      <c r="EVR49"/>
      <c r="EVS49"/>
      <c r="EVT49"/>
      <c r="EVU49"/>
      <c r="EVV49"/>
      <c r="EVW49"/>
      <c r="EVX49"/>
      <c r="EVY49"/>
      <c r="EVZ49"/>
      <c r="EWA49"/>
      <c r="EWB49"/>
      <c r="EWC49"/>
      <c r="EWD49"/>
      <c r="EWE49"/>
      <c r="EWF49"/>
      <c r="EWG49"/>
      <c r="EWH49"/>
      <c r="EWI49"/>
      <c r="EWJ49"/>
      <c r="EWK49"/>
      <c r="EWL49"/>
      <c r="EWM49"/>
      <c r="EWN49"/>
      <c r="EWO49"/>
      <c r="EWP49"/>
      <c r="EWQ49"/>
      <c r="EWR49"/>
      <c r="EWS49"/>
      <c r="EWT49"/>
      <c r="EWU49"/>
      <c r="EWV49"/>
      <c r="EWW49"/>
      <c r="EWX49"/>
      <c r="EWY49"/>
      <c r="EWZ49"/>
      <c r="EXA49"/>
      <c r="EXB49"/>
      <c r="EXC49"/>
      <c r="EXD49"/>
      <c r="EXE49"/>
      <c r="EXF49"/>
      <c r="EXG49"/>
      <c r="EXH49"/>
      <c r="EXI49"/>
      <c r="EXJ49"/>
      <c r="EXK49"/>
      <c r="EXL49"/>
      <c r="EXM49"/>
      <c r="EXN49"/>
      <c r="EXO49"/>
      <c r="EXP49"/>
      <c r="EXQ49"/>
      <c r="EXR49"/>
      <c r="EXS49"/>
      <c r="EXT49"/>
      <c r="EXU49"/>
      <c r="EXV49"/>
      <c r="EXW49"/>
      <c r="EXX49"/>
      <c r="EXY49"/>
      <c r="EXZ49"/>
      <c r="EYA49"/>
      <c r="EYB49"/>
      <c r="EYC49"/>
      <c r="EYD49"/>
      <c r="EYE49"/>
      <c r="EYF49"/>
      <c r="EYG49"/>
      <c r="EYH49"/>
      <c r="EYI49"/>
      <c r="EYJ49"/>
      <c r="EYK49"/>
      <c r="EYL49"/>
      <c r="EYM49"/>
      <c r="EYN49"/>
      <c r="EYO49"/>
      <c r="EYP49"/>
      <c r="EYQ49"/>
      <c r="EYR49"/>
      <c r="EYS49"/>
      <c r="EYT49"/>
      <c r="EYU49"/>
      <c r="EYV49"/>
      <c r="EYW49"/>
      <c r="EYX49"/>
      <c r="EYY49"/>
      <c r="EYZ49"/>
      <c r="EZA49"/>
      <c r="EZB49"/>
      <c r="EZC49"/>
      <c r="EZD49"/>
      <c r="EZE49"/>
      <c r="EZF49"/>
      <c r="EZG49"/>
      <c r="EZH49"/>
      <c r="EZI49"/>
      <c r="EZJ49"/>
      <c r="EZK49"/>
      <c r="EZL49"/>
      <c r="EZM49"/>
      <c r="EZN49"/>
      <c r="EZO49"/>
      <c r="EZP49"/>
      <c r="EZQ49"/>
      <c r="EZR49"/>
      <c r="EZS49"/>
      <c r="EZT49"/>
      <c r="EZU49"/>
      <c r="EZV49"/>
      <c r="EZW49"/>
      <c r="EZX49"/>
      <c r="EZY49"/>
      <c r="EZZ49"/>
      <c r="FAA49"/>
      <c r="FAB49"/>
      <c r="FAC49"/>
      <c r="FAD49"/>
      <c r="FAE49"/>
      <c r="FAF49"/>
      <c r="FAG49"/>
      <c r="FAH49"/>
      <c r="FAI49"/>
      <c r="FAJ49"/>
      <c r="FAK49"/>
      <c r="FAL49"/>
      <c r="FAM49"/>
      <c r="FAN49"/>
      <c r="FAO49"/>
      <c r="FAP49"/>
      <c r="FAQ49"/>
      <c r="FAR49"/>
      <c r="FAS49"/>
      <c r="FAT49"/>
      <c r="FAU49"/>
      <c r="FAV49"/>
      <c r="FAW49"/>
      <c r="FAX49"/>
      <c r="FAY49"/>
      <c r="FAZ49"/>
      <c r="FBA49"/>
      <c r="FBB49"/>
      <c r="FBC49"/>
      <c r="FBD49"/>
      <c r="FBE49"/>
      <c r="FBF49"/>
      <c r="FBG49"/>
      <c r="FBH49"/>
      <c r="FBI49"/>
      <c r="FBJ49"/>
      <c r="FBK49"/>
      <c r="FBL49"/>
      <c r="FBM49"/>
      <c r="FBN49"/>
      <c r="FBO49"/>
      <c r="FBP49"/>
      <c r="FBQ49"/>
      <c r="FBR49"/>
      <c r="FBS49"/>
      <c r="FBT49"/>
      <c r="FBU49"/>
      <c r="FBV49"/>
      <c r="FBW49"/>
      <c r="FBX49"/>
      <c r="FBY49"/>
      <c r="FBZ49"/>
      <c r="FCA49"/>
      <c r="FCB49"/>
      <c r="FCC49"/>
      <c r="FCD49"/>
      <c r="FCE49"/>
      <c r="FCF49"/>
      <c r="FCG49"/>
      <c r="FCH49"/>
      <c r="FCI49"/>
      <c r="FCJ49"/>
      <c r="FCK49"/>
      <c r="FCL49"/>
      <c r="FCM49"/>
      <c r="FCN49"/>
      <c r="FCO49"/>
      <c r="FCP49"/>
      <c r="FCQ49"/>
      <c r="FCR49"/>
      <c r="FCS49"/>
      <c r="FCT49"/>
      <c r="FCU49"/>
      <c r="FCV49"/>
      <c r="FCW49"/>
      <c r="FCX49"/>
      <c r="FCY49"/>
      <c r="FCZ49"/>
      <c r="FDA49"/>
      <c r="FDB49"/>
      <c r="FDC49"/>
      <c r="FDD49"/>
      <c r="FDE49"/>
      <c r="FDF49"/>
      <c r="FDG49"/>
      <c r="FDH49"/>
      <c r="FDI49"/>
      <c r="FDJ49"/>
      <c r="FDK49"/>
      <c r="FDL49"/>
      <c r="FDM49"/>
      <c r="FDN49"/>
      <c r="FDO49"/>
      <c r="FDP49"/>
      <c r="FDQ49"/>
      <c r="FDR49"/>
      <c r="FDS49"/>
      <c r="FDT49"/>
      <c r="FDU49"/>
      <c r="FDV49"/>
      <c r="FDW49"/>
      <c r="FDX49"/>
      <c r="FDY49"/>
      <c r="FDZ49"/>
      <c r="FEA49"/>
      <c r="FEB49"/>
      <c r="FEC49"/>
      <c r="FED49"/>
      <c r="FEE49"/>
      <c r="FEF49"/>
      <c r="FEG49"/>
      <c r="FEH49"/>
      <c r="FEI49"/>
      <c r="FEJ49"/>
      <c r="FEK49"/>
      <c r="FEL49"/>
      <c r="FEM49"/>
      <c r="FEN49"/>
      <c r="FEO49"/>
      <c r="FEP49"/>
      <c r="FEQ49"/>
      <c r="FER49"/>
      <c r="FES49"/>
      <c r="FET49"/>
      <c r="FEU49"/>
      <c r="FEV49"/>
      <c r="FEW49"/>
      <c r="FEX49"/>
      <c r="FEY49"/>
      <c r="FEZ49"/>
      <c r="FFA49"/>
      <c r="FFB49"/>
      <c r="FFC49"/>
      <c r="FFD49"/>
      <c r="FFE49"/>
      <c r="FFF49"/>
      <c r="FFG49"/>
      <c r="FFH49"/>
      <c r="FFI49"/>
      <c r="FFJ49"/>
      <c r="FFK49"/>
      <c r="FFL49"/>
      <c r="FFM49"/>
      <c r="FFN49"/>
      <c r="FFO49"/>
      <c r="FFP49"/>
      <c r="FFQ49"/>
      <c r="FFR49"/>
      <c r="FFS49"/>
      <c r="FFT49"/>
      <c r="FFU49"/>
      <c r="FFV49"/>
      <c r="FFW49"/>
      <c r="FFX49"/>
      <c r="FFY49"/>
      <c r="FFZ49"/>
      <c r="FGA49"/>
      <c r="FGB49"/>
      <c r="FGC49"/>
      <c r="FGD49"/>
      <c r="FGE49"/>
      <c r="FGF49"/>
      <c r="FGG49"/>
      <c r="FGH49"/>
      <c r="FGI49"/>
      <c r="FGJ49"/>
      <c r="FGK49"/>
      <c r="FGL49"/>
      <c r="FGM49"/>
      <c r="FGN49"/>
      <c r="FGO49"/>
      <c r="FGP49"/>
      <c r="FGQ49"/>
      <c r="FGR49"/>
      <c r="FGS49"/>
      <c r="FGT49"/>
      <c r="FGU49"/>
      <c r="FGV49"/>
      <c r="FGW49"/>
      <c r="FGX49"/>
      <c r="FGY49"/>
      <c r="FGZ49"/>
      <c r="FHA49"/>
      <c r="FHB49"/>
      <c r="FHC49"/>
      <c r="FHD49"/>
      <c r="FHE49"/>
      <c r="FHF49"/>
      <c r="FHG49"/>
      <c r="FHH49"/>
      <c r="FHI49"/>
      <c r="FHJ49"/>
      <c r="FHK49"/>
      <c r="FHL49"/>
      <c r="FHM49"/>
      <c r="FHN49"/>
      <c r="FHO49"/>
      <c r="FHP49"/>
      <c r="FHQ49"/>
      <c r="FHR49"/>
      <c r="FHS49"/>
      <c r="FHT49"/>
      <c r="FHU49"/>
      <c r="FHV49"/>
      <c r="FHW49"/>
      <c r="FHX49"/>
      <c r="FHY49"/>
      <c r="FHZ49"/>
      <c r="FIA49"/>
      <c r="FIB49"/>
      <c r="FIC49"/>
      <c r="FID49"/>
      <c r="FIE49"/>
      <c r="FIF49"/>
      <c r="FIG49"/>
      <c r="FIH49"/>
      <c r="FII49"/>
      <c r="FIJ49"/>
      <c r="FIK49"/>
      <c r="FIL49"/>
      <c r="FIM49"/>
      <c r="FIN49"/>
      <c r="FIO49"/>
      <c r="FIP49"/>
      <c r="FIQ49"/>
      <c r="FIR49"/>
      <c r="FIS49"/>
      <c r="FIT49"/>
      <c r="FIU49"/>
      <c r="FIV49"/>
      <c r="FIW49"/>
      <c r="FIX49"/>
      <c r="FIY49"/>
      <c r="FIZ49"/>
      <c r="FJA49"/>
      <c r="FJB49"/>
      <c r="FJC49"/>
      <c r="FJD49"/>
      <c r="FJE49"/>
      <c r="FJF49"/>
      <c r="FJG49"/>
      <c r="FJH49"/>
      <c r="FJI49"/>
      <c r="FJJ49"/>
      <c r="FJK49"/>
      <c r="FJL49"/>
      <c r="FJM49"/>
      <c r="FJN49"/>
      <c r="FJO49"/>
      <c r="FJP49"/>
      <c r="FJQ49"/>
      <c r="FJR49"/>
      <c r="FJS49"/>
      <c r="FJT49"/>
      <c r="FJU49"/>
      <c r="FJV49"/>
      <c r="FJW49"/>
      <c r="FJX49"/>
      <c r="FJY49"/>
      <c r="FJZ49"/>
      <c r="FKA49"/>
      <c r="FKB49"/>
      <c r="FKC49"/>
      <c r="FKD49"/>
      <c r="FKE49"/>
      <c r="FKF49"/>
      <c r="FKG49"/>
      <c r="FKH49"/>
      <c r="FKI49"/>
      <c r="FKJ49"/>
      <c r="FKK49"/>
      <c r="FKL49"/>
      <c r="FKM49"/>
      <c r="FKN49"/>
      <c r="FKO49"/>
      <c r="FKP49"/>
      <c r="FKQ49"/>
      <c r="FKR49"/>
      <c r="FKS49"/>
      <c r="FKT49"/>
      <c r="FKU49"/>
      <c r="FKV49"/>
      <c r="FKW49"/>
      <c r="FKX49"/>
      <c r="FKY49"/>
      <c r="FKZ49"/>
      <c r="FLA49"/>
      <c r="FLB49"/>
      <c r="FLC49"/>
      <c r="FLD49"/>
      <c r="FLE49"/>
      <c r="FLF49"/>
      <c r="FLG49"/>
      <c r="FLH49"/>
      <c r="FLI49"/>
      <c r="FLJ49"/>
      <c r="FLK49"/>
      <c r="FLL49"/>
      <c r="FLM49"/>
      <c r="FLN49"/>
      <c r="FLO49"/>
      <c r="FLP49"/>
      <c r="FLQ49"/>
      <c r="FLR49"/>
      <c r="FLS49"/>
      <c r="FLT49"/>
      <c r="FLU49"/>
      <c r="FLV49"/>
      <c r="FLW49"/>
      <c r="FLX49"/>
      <c r="FLY49"/>
      <c r="FLZ49"/>
      <c r="FMA49"/>
      <c r="FMB49"/>
      <c r="FMC49"/>
      <c r="FMD49"/>
      <c r="FME49"/>
      <c r="FMF49"/>
      <c r="FMG49"/>
      <c r="FMH49"/>
      <c r="FMI49"/>
      <c r="FMJ49"/>
      <c r="FMK49"/>
      <c r="FML49"/>
      <c r="FMM49"/>
      <c r="FMN49"/>
      <c r="FMO49"/>
      <c r="FMP49"/>
      <c r="FMQ49"/>
      <c r="FMR49"/>
      <c r="FMS49"/>
      <c r="FMT49"/>
      <c r="FMU49"/>
      <c r="FMV49"/>
      <c r="FMW49"/>
      <c r="FMX49"/>
      <c r="FMY49"/>
      <c r="FMZ49"/>
      <c r="FNA49"/>
      <c r="FNB49"/>
      <c r="FNC49"/>
      <c r="FND49"/>
      <c r="FNE49"/>
      <c r="FNF49"/>
      <c r="FNG49"/>
      <c r="FNH49"/>
      <c r="FNI49"/>
      <c r="FNJ49"/>
      <c r="FNK49"/>
      <c r="FNL49"/>
      <c r="FNM49"/>
      <c r="FNN49"/>
      <c r="FNO49"/>
      <c r="FNP49"/>
      <c r="FNQ49"/>
      <c r="FNR49"/>
      <c r="FNS49"/>
      <c r="FNT49"/>
      <c r="FNU49"/>
      <c r="FNV49"/>
      <c r="FNW49"/>
      <c r="FNX49"/>
      <c r="FNY49"/>
      <c r="FNZ49"/>
      <c r="FOA49"/>
      <c r="FOB49"/>
      <c r="FOC49"/>
      <c r="FOD49"/>
      <c r="FOE49"/>
      <c r="FOF49"/>
      <c r="FOG49"/>
      <c r="FOH49"/>
      <c r="FOI49"/>
      <c r="FOJ49"/>
      <c r="FOK49"/>
      <c r="FOL49"/>
      <c r="FOM49"/>
      <c r="FON49"/>
      <c r="FOO49"/>
      <c r="FOP49"/>
      <c r="FOQ49"/>
      <c r="FOR49"/>
      <c r="FOS49"/>
      <c r="FOT49"/>
      <c r="FOU49"/>
      <c r="FOV49"/>
      <c r="FOW49"/>
      <c r="FOX49"/>
      <c r="FOY49"/>
      <c r="FOZ49"/>
      <c r="FPA49"/>
      <c r="FPB49"/>
      <c r="FPC49"/>
      <c r="FPD49"/>
      <c r="FPE49"/>
      <c r="FPF49"/>
      <c r="FPG49"/>
      <c r="FPH49"/>
      <c r="FPI49"/>
      <c r="FPJ49"/>
      <c r="FPK49"/>
      <c r="FPL49"/>
      <c r="FPM49"/>
      <c r="FPN49"/>
      <c r="FPO49"/>
      <c r="FPP49"/>
      <c r="FPQ49"/>
      <c r="FPR49"/>
      <c r="FPS49"/>
      <c r="FPT49"/>
      <c r="FPU49"/>
      <c r="FPV49"/>
      <c r="FPW49"/>
      <c r="FPX49"/>
      <c r="FPY49"/>
      <c r="FPZ49"/>
      <c r="FQA49"/>
      <c r="FQB49"/>
      <c r="FQC49"/>
      <c r="FQD49"/>
      <c r="FQE49"/>
      <c r="FQF49"/>
      <c r="FQG49"/>
      <c r="FQH49"/>
      <c r="FQI49"/>
      <c r="FQJ49"/>
      <c r="FQK49"/>
      <c r="FQL49"/>
      <c r="FQM49"/>
      <c r="FQN49"/>
      <c r="FQO49"/>
      <c r="FQP49"/>
      <c r="FQQ49"/>
      <c r="FQR49"/>
      <c r="FQS49"/>
      <c r="FQT49"/>
      <c r="FQU49"/>
      <c r="FQV49"/>
      <c r="FQW49"/>
      <c r="FQX49"/>
      <c r="FQY49"/>
      <c r="FQZ49"/>
      <c r="FRA49"/>
      <c r="FRB49"/>
      <c r="FRC49"/>
      <c r="FRD49"/>
      <c r="FRE49"/>
      <c r="FRF49"/>
      <c r="FRG49"/>
      <c r="FRH49"/>
      <c r="FRI49"/>
      <c r="FRJ49"/>
      <c r="FRK49"/>
      <c r="FRL49"/>
      <c r="FRM49"/>
      <c r="FRN49"/>
      <c r="FRO49"/>
      <c r="FRP49"/>
      <c r="FRQ49"/>
      <c r="FRR49"/>
      <c r="FRS49"/>
      <c r="FRT49"/>
      <c r="FRU49"/>
      <c r="FRV49"/>
      <c r="FRW49"/>
      <c r="FRX49"/>
      <c r="FRY49"/>
      <c r="FRZ49"/>
      <c r="FSA49"/>
      <c r="FSB49"/>
      <c r="FSC49"/>
      <c r="FSD49"/>
      <c r="FSE49"/>
      <c r="FSF49"/>
      <c r="FSG49"/>
      <c r="FSH49"/>
      <c r="FSI49"/>
      <c r="FSJ49"/>
      <c r="FSK49"/>
      <c r="FSL49"/>
      <c r="FSM49"/>
      <c r="FSN49"/>
      <c r="FSO49"/>
      <c r="FSP49"/>
      <c r="FSQ49"/>
      <c r="FSR49"/>
      <c r="FSS49"/>
      <c r="FST49"/>
      <c r="FSU49"/>
      <c r="FSV49"/>
      <c r="FSW49"/>
      <c r="FSX49"/>
      <c r="FSY49"/>
      <c r="FSZ49"/>
      <c r="FTA49"/>
      <c r="FTB49"/>
      <c r="FTC49"/>
      <c r="FTD49"/>
      <c r="FTE49"/>
      <c r="FTF49"/>
      <c r="FTG49"/>
      <c r="FTH49"/>
      <c r="FTI49"/>
      <c r="FTJ49"/>
      <c r="FTK49"/>
      <c r="FTL49"/>
      <c r="FTM49"/>
      <c r="FTN49"/>
      <c r="FTO49"/>
      <c r="FTP49"/>
      <c r="FTQ49"/>
      <c r="FTR49"/>
      <c r="FTS49"/>
      <c r="FTT49"/>
      <c r="FTU49"/>
      <c r="FTV49"/>
      <c r="FTW49"/>
      <c r="FTX49"/>
      <c r="FTY49"/>
      <c r="FTZ49"/>
      <c r="FUA49"/>
      <c r="FUB49"/>
      <c r="FUC49"/>
      <c r="FUD49"/>
      <c r="FUE49"/>
      <c r="FUF49"/>
      <c r="FUG49"/>
      <c r="FUH49"/>
      <c r="FUI49"/>
      <c r="FUJ49"/>
      <c r="FUK49"/>
      <c r="FUL49"/>
      <c r="FUM49"/>
      <c r="FUN49"/>
      <c r="FUO49"/>
      <c r="FUP49"/>
      <c r="FUQ49"/>
      <c r="FUR49"/>
      <c r="FUS49"/>
      <c r="FUT49"/>
      <c r="FUU49"/>
      <c r="FUV49"/>
      <c r="FUW49"/>
      <c r="FUX49"/>
      <c r="FUY49"/>
      <c r="FUZ49"/>
      <c r="FVA49"/>
      <c r="FVB49"/>
      <c r="FVC49"/>
      <c r="FVD49"/>
      <c r="FVE49"/>
      <c r="FVF49"/>
      <c r="FVG49"/>
      <c r="FVH49"/>
      <c r="FVI49"/>
      <c r="FVJ49"/>
      <c r="FVK49"/>
      <c r="FVL49"/>
      <c r="FVM49"/>
      <c r="FVN49"/>
      <c r="FVO49"/>
      <c r="FVP49"/>
      <c r="FVQ49"/>
      <c r="FVR49"/>
      <c r="FVS49"/>
      <c r="FVT49"/>
      <c r="FVU49"/>
      <c r="FVV49"/>
      <c r="FVW49"/>
      <c r="FVX49"/>
      <c r="FVY49"/>
      <c r="FVZ49"/>
      <c r="FWA49"/>
      <c r="FWB49"/>
      <c r="FWC49"/>
      <c r="FWD49"/>
      <c r="FWE49"/>
      <c r="FWF49"/>
      <c r="FWG49"/>
      <c r="FWH49"/>
      <c r="FWI49"/>
      <c r="FWJ49"/>
      <c r="FWK49"/>
      <c r="FWL49"/>
      <c r="FWM49"/>
      <c r="FWN49"/>
      <c r="FWO49"/>
      <c r="FWP49"/>
      <c r="FWQ49"/>
      <c r="FWR49"/>
      <c r="FWS49"/>
      <c r="FWT49"/>
      <c r="FWU49"/>
      <c r="FWV49"/>
      <c r="FWW49"/>
      <c r="FWX49"/>
      <c r="FWY49"/>
      <c r="FWZ49"/>
      <c r="FXA49"/>
      <c r="FXB49"/>
      <c r="FXC49"/>
      <c r="FXD49"/>
      <c r="FXE49"/>
      <c r="FXF49"/>
      <c r="FXG49"/>
      <c r="FXH49"/>
      <c r="FXI49"/>
      <c r="FXJ49"/>
      <c r="FXK49"/>
      <c r="FXL49"/>
      <c r="FXM49"/>
      <c r="FXN49"/>
      <c r="FXO49"/>
      <c r="FXP49"/>
      <c r="FXQ49"/>
      <c r="FXR49"/>
      <c r="FXS49"/>
      <c r="FXT49"/>
      <c r="FXU49"/>
      <c r="FXV49"/>
      <c r="FXW49"/>
      <c r="FXX49"/>
      <c r="FXY49"/>
      <c r="FXZ49"/>
      <c r="FYA49"/>
      <c r="FYB49"/>
      <c r="FYC49"/>
      <c r="FYD49"/>
      <c r="FYE49"/>
      <c r="FYF49"/>
      <c r="FYG49"/>
      <c r="FYH49"/>
      <c r="FYI49"/>
      <c r="FYJ49"/>
      <c r="FYK49"/>
      <c r="FYL49"/>
      <c r="FYM49"/>
      <c r="FYN49"/>
      <c r="FYO49"/>
      <c r="FYP49"/>
      <c r="FYQ49"/>
      <c r="FYR49"/>
      <c r="FYS49"/>
      <c r="FYT49"/>
      <c r="FYU49"/>
      <c r="FYV49"/>
      <c r="FYW49"/>
      <c r="FYX49"/>
      <c r="FYY49"/>
      <c r="FYZ49"/>
      <c r="FZA49"/>
      <c r="FZB49"/>
      <c r="FZC49"/>
      <c r="FZD49"/>
      <c r="FZE49"/>
      <c r="FZF49"/>
      <c r="FZG49"/>
      <c r="FZH49"/>
      <c r="FZI49"/>
      <c r="FZJ49"/>
      <c r="FZK49"/>
      <c r="FZL49"/>
      <c r="FZM49"/>
      <c r="FZN49"/>
      <c r="FZO49"/>
      <c r="FZP49"/>
      <c r="FZQ49"/>
      <c r="FZR49"/>
      <c r="FZS49"/>
      <c r="FZT49"/>
      <c r="FZU49"/>
      <c r="FZV49"/>
      <c r="FZW49"/>
      <c r="FZX49"/>
      <c r="FZY49"/>
      <c r="FZZ49"/>
      <c r="GAA49"/>
      <c r="GAB49"/>
      <c r="GAC49"/>
      <c r="GAD49"/>
      <c r="GAE49"/>
      <c r="GAF49"/>
      <c r="GAG49"/>
      <c r="GAH49"/>
      <c r="GAI49"/>
      <c r="GAJ49"/>
      <c r="GAK49"/>
      <c r="GAL49"/>
      <c r="GAM49"/>
      <c r="GAN49"/>
      <c r="GAO49"/>
      <c r="GAP49"/>
      <c r="GAQ49"/>
      <c r="GAR49"/>
      <c r="GAS49"/>
      <c r="GAT49"/>
      <c r="GAU49"/>
      <c r="GAV49"/>
      <c r="GAW49"/>
      <c r="GAX49"/>
      <c r="GAY49"/>
      <c r="GAZ49"/>
      <c r="GBA49"/>
      <c r="GBB49"/>
      <c r="GBC49"/>
      <c r="GBD49"/>
      <c r="GBE49"/>
      <c r="GBF49"/>
      <c r="GBG49"/>
      <c r="GBH49"/>
      <c r="GBI49"/>
      <c r="GBJ49"/>
      <c r="GBK49"/>
      <c r="GBL49"/>
      <c r="GBM49"/>
      <c r="GBN49"/>
      <c r="GBO49"/>
      <c r="GBP49"/>
      <c r="GBQ49"/>
      <c r="GBR49"/>
      <c r="GBS49"/>
      <c r="GBT49"/>
      <c r="GBU49"/>
      <c r="GBV49"/>
      <c r="GBW49"/>
      <c r="GBX49"/>
      <c r="GBY49"/>
      <c r="GBZ49"/>
      <c r="GCA49"/>
      <c r="GCB49"/>
      <c r="GCC49"/>
      <c r="GCD49"/>
      <c r="GCE49"/>
      <c r="GCF49"/>
      <c r="GCG49"/>
      <c r="GCH49"/>
      <c r="GCI49"/>
      <c r="GCJ49"/>
      <c r="GCK49"/>
      <c r="GCL49"/>
      <c r="GCM49"/>
      <c r="GCN49"/>
      <c r="GCO49"/>
      <c r="GCP49"/>
      <c r="GCQ49"/>
      <c r="GCR49"/>
      <c r="GCS49"/>
      <c r="GCT49"/>
      <c r="GCU49"/>
      <c r="GCV49"/>
      <c r="GCW49"/>
      <c r="GCX49"/>
      <c r="GCY49"/>
      <c r="GCZ49"/>
      <c r="GDA49"/>
      <c r="GDB49"/>
      <c r="GDC49"/>
      <c r="GDD49"/>
      <c r="GDE49"/>
      <c r="GDF49"/>
      <c r="GDG49"/>
      <c r="GDH49"/>
      <c r="GDI49"/>
      <c r="GDJ49"/>
      <c r="GDK49"/>
      <c r="GDL49"/>
      <c r="GDM49"/>
      <c r="GDN49"/>
      <c r="GDO49"/>
      <c r="GDP49"/>
      <c r="GDQ49"/>
      <c r="GDR49"/>
      <c r="GDS49"/>
      <c r="GDT49"/>
      <c r="GDU49"/>
      <c r="GDV49"/>
      <c r="GDW49"/>
      <c r="GDX49"/>
      <c r="GDY49"/>
      <c r="GDZ49"/>
      <c r="GEA49"/>
      <c r="GEB49"/>
      <c r="GEC49"/>
      <c r="GED49"/>
      <c r="GEE49"/>
      <c r="GEF49"/>
      <c r="GEG49"/>
      <c r="GEH49"/>
      <c r="GEI49"/>
      <c r="GEJ49"/>
      <c r="GEK49"/>
      <c r="GEL49"/>
      <c r="GEM49"/>
      <c r="GEN49"/>
      <c r="GEO49"/>
      <c r="GEP49"/>
      <c r="GEQ49"/>
      <c r="GER49"/>
      <c r="GES49"/>
      <c r="GET49"/>
      <c r="GEU49"/>
      <c r="GEV49"/>
      <c r="GEW49"/>
      <c r="GEX49"/>
      <c r="GEY49"/>
      <c r="GEZ49"/>
      <c r="GFA49"/>
      <c r="GFB49"/>
      <c r="GFC49"/>
      <c r="GFD49"/>
      <c r="GFE49"/>
      <c r="GFF49"/>
      <c r="GFG49"/>
      <c r="GFH49"/>
      <c r="GFI49"/>
      <c r="GFJ49"/>
      <c r="GFK49"/>
      <c r="GFL49"/>
      <c r="GFM49"/>
      <c r="GFN49"/>
      <c r="GFO49"/>
      <c r="GFP49"/>
      <c r="GFQ49"/>
      <c r="GFR49"/>
      <c r="GFS49"/>
      <c r="GFT49"/>
      <c r="GFU49"/>
      <c r="GFV49"/>
      <c r="GFW49"/>
      <c r="GFX49"/>
      <c r="GFY49"/>
      <c r="GFZ49"/>
      <c r="GGA49"/>
      <c r="GGB49"/>
      <c r="GGC49"/>
      <c r="GGD49"/>
      <c r="GGE49"/>
      <c r="GGF49"/>
      <c r="GGG49"/>
      <c r="GGH49"/>
      <c r="GGI49"/>
      <c r="GGJ49"/>
      <c r="GGK49"/>
      <c r="GGL49"/>
      <c r="GGM49"/>
      <c r="GGN49"/>
      <c r="GGO49"/>
      <c r="GGP49"/>
      <c r="GGQ49"/>
      <c r="GGR49"/>
      <c r="GGS49"/>
      <c r="GGT49"/>
      <c r="GGU49"/>
      <c r="GGV49"/>
      <c r="GGW49"/>
      <c r="GGX49"/>
      <c r="GGY49"/>
      <c r="GGZ49"/>
      <c r="GHA49"/>
      <c r="GHB49"/>
      <c r="GHC49"/>
      <c r="GHD49"/>
      <c r="GHE49"/>
      <c r="GHF49"/>
      <c r="GHG49"/>
      <c r="GHH49"/>
      <c r="GHI49"/>
      <c r="GHJ49"/>
      <c r="GHK49"/>
      <c r="GHL49"/>
      <c r="GHM49"/>
      <c r="GHN49"/>
      <c r="GHO49"/>
      <c r="GHP49"/>
      <c r="GHQ49"/>
      <c r="GHR49"/>
      <c r="GHS49"/>
      <c r="GHT49"/>
      <c r="GHU49"/>
      <c r="GHV49"/>
      <c r="GHW49"/>
      <c r="GHX49"/>
      <c r="GHY49"/>
      <c r="GHZ49"/>
      <c r="GIA49"/>
      <c r="GIB49"/>
      <c r="GIC49"/>
      <c r="GID49"/>
      <c r="GIE49"/>
      <c r="GIF49"/>
      <c r="GIG49"/>
      <c r="GIH49"/>
      <c r="GII49"/>
      <c r="GIJ49"/>
      <c r="GIK49"/>
      <c r="GIL49"/>
      <c r="GIM49"/>
      <c r="GIN49"/>
      <c r="GIO49"/>
      <c r="GIP49"/>
      <c r="GIQ49"/>
      <c r="GIR49"/>
      <c r="GIS49"/>
      <c r="GIT49"/>
      <c r="GIU49"/>
      <c r="GIV49"/>
      <c r="GIW49"/>
      <c r="GIX49"/>
      <c r="GIY49"/>
      <c r="GIZ49"/>
      <c r="GJA49"/>
      <c r="GJB49"/>
      <c r="GJC49"/>
      <c r="GJD49"/>
      <c r="GJE49"/>
      <c r="GJF49"/>
      <c r="GJG49"/>
      <c r="GJH49"/>
      <c r="GJI49"/>
      <c r="GJJ49"/>
      <c r="GJK49"/>
      <c r="GJL49"/>
      <c r="GJM49"/>
      <c r="GJN49"/>
      <c r="GJO49"/>
      <c r="GJP49"/>
      <c r="GJQ49"/>
      <c r="GJR49"/>
      <c r="GJS49"/>
      <c r="GJT49"/>
      <c r="GJU49"/>
      <c r="GJV49"/>
      <c r="GJW49"/>
      <c r="GJX49"/>
      <c r="GJY49"/>
      <c r="GJZ49"/>
      <c r="GKA49"/>
      <c r="GKB49"/>
      <c r="GKC49"/>
      <c r="GKD49"/>
      <c r="GKE49"/>
      <c r="GKF49"/>
      <c r="GKG49"/>
      <c r="GKH49"/>
      <c r="GKI49"/>
      <c r="GKJ49"/>
      <c r="GKK49"/>
      <c r="GKL49"/>
      <c r="GKM49"/>
      <c r="GKN49"/>
      <c r="GKO49"/>
      <c r="GKP49"/>
      <c r="GKQ49"/>
      <c r="GKR49"/>
      <c r="GKS49"/>
      <c r="GKT49"/>
      <c r="GKU49"/>
      <c r="GKV49"/>
      <c r="GKW49"/>
      <c r="GKX49"/>
      <c r="GKY49"/>
      <c r="GKZ49"/>
      <c r="GLA49"/>
      <c r="GLB49"/>
      <c r="GLC49"/>
      <c r="GLD49"/>
      <c r="GLE49"/>
      <c r="GLF49"/>
      <c r="GLG49"/>
      <c r="GLH49"/>
      <c r="GLI49"/>
      <c r="GLJ49"/>
      <c r="GLK49"/>
      <c r="GLL49"/>
      <c r="GLM49"/>
      <c r="GLN49"/>
      <c r="GLO49"/>
      <c r="GLP49"/>
      <c r="GLQ49"/>
      <c r="GLR49"/>
      <c r="GLS49"/>
      <c r="GLT49"/>
      <c r="GLU49"/>
      <c r="GLV49"/>
      <c r="GLW49"/>
      <c r="GLX49"/>
      <c r="GLY49"/>
      <c r="GLZ49"/>
      <c r="GMA49"/>
      <c r="GMB49"/>
      <c r="GMC49"/>
      <c r="GMD49"/>
      <c r="GME49"/>
      <c r="GMF49"/>
      <c r="GMG49"/>
      <c r="GMH49"/>
      <c r="GMI49"/>
      <c r="GMJ49"/>
      <c r="GMK49"/>
      <c r="GML49"/>
      <c r="GMM49"/>
      <c r="GMN49"/>
      <c r="GMO49"/>
      <c r="GMP49"/>
      <c r="GMQ49"/>
      <c r="GMR49"/>
      <c r="GMS49"/>
      <c r="GMT49"/>
      <c r="GMU49"/>
      <c r="GMV49"/>
      <c r="GMW49"/>
      <c r="GMX49"/>
      <c r="GMY49"/>
      <c r="GMZ49"/>
      <c r="GNA49"/>
      <c r="GNB49"/>
      <c r="GNC49"/>
      <c r="GND49"/>
      <c r="GNE49"/>
      <c r="GNF49"/>
      <c r="GNG49"/>
      <c r="GNH49"/>
      <c r="GNI49"/>
      <c r="GNJ49"/>
      <c r="GNK49"/>
      <c r="GNL49"/>
      <c r="GNM49"/>
      <c r="GNN49"/>
      <c r="GNO49"/>
      <c r="GNP49"/>
      <c r="GNQ49"/>
      <c r="GNR49"/>
      <c r="GNS49"/>
      <c r="GNT49"/>
      <c r="GNU49"/>
      <c r="GNV49"/>
      <c r="GNW49"/>
      <c r="GNX49"/>
      <c r="GNY49"/>
      <c r="GNZ49"/>
      <c r="GOA49"/>
      <c r="GOB49"/>
      <c r="GOC49"/>
      <c r="GOD49"/>
      <c r="GOE49"/>
      <c r="GOF49"/>
      <c r="GOG49"/>
      <c r="GOH49"/>
      <c r="GOI49"/>
      <c r="GOJ49"/>
      <c r="GOK49"/>
      <c r="GOL49"/>
      <c r="GOM49"/>
      <c r="GON49"/>
      <c r="GOO49"/>
      <c r="GOP49"/>
      <c r="GOQ49"/>
      <c r="GOR49"/>
      <c r="GOS49"/>
      <c r="GOT49"/>
      <c r="GOU49"/>
      <c r="GOV49"/>
      <c r="GOW49"/>
      <c r="GOX49"/>
      <c r="GOY49"/>
      <c r="GOZ49"/>
      <c r="GPA49"/>
      <c r="GPB49"/>
      <c r="GPC49"/>
      <c r="GPD49"/>
      <c r="GPE49"/>
      <c r="GPF49"/>
      <c r="GPG49"/>
      <c r="GPH49"/>
      <c r="GPI49"/>
      <c r="GPJ49"/>
      <c r="GPK49"/>
      <c r="GPL49"/>
      <c r="GPM49"/>
      <c r="GPN49"/>
      <c r="GPO49"/>
      <c r="GPP49"/>
      <c r="GPQ49"/>
      <c r="GPR49"/>
      <c r="GPS49"/>
      <c r="GPT49"/>
      <c r="GPU49"/>
      <c r="GPV49"/>
      <c r="GPW49"/>
      <c r="GPX49"/>
      <c r="GPY49"/>
      <c r="GPZ49"/>
      <c r="GQA49"/>
      <c r="GQB49"/>
      <c r="GQC49"/>
      <c r="GQD49"/>
      <c r="GQE49"/>
      <c r="GQF49"/>
      <c r="GQG49"/>
      <c r="GQH49"/>
      <c r="GQI49"/>
      <c r="GQJ49"/>
      <c r="GQK49"/>
      <c r="GQL49"/>
      <c r="GQM49"/>
      <c r="GQN49"/>
      <c r="GQO49"/>
      <c r="GQP49"/>
      <c r="GQQ49"/>
      <c r="GQR49"/>
      <c r="GQS49"/>
      <c r="GQT49"/>
      <c r="GQU49"/>
      <c r="GQV49"/>
      <c r="GQW49"/>
      <c r="GQX49"/>
      <c r="GQY49"/>
      <c r="GQZ49"/>
      <c r="GRA49"/>
      <c r="GRB49"/>
      <c r="GRC49"/>
      <c r="GRD49"/>
      <c r="GRE49"/>
      <c r="GRF49"/>
      <c r="GRG49"/>
      <c r="GRH49"/>
      <c r="GRI49"/>
      <c r="GRJ49"/>
      <c r="GRK49"/>
      <c r="GRL49"/>
      <c r="GRM49"/>
      <c r="GRN49"/>
      <c r="GRO49"/>
      <c r="GRP49"/>
      <c r="GRQ49"/>
      <c r="GRR49"/>
      <c r="GRS49"/>
      <c r="GRT49"/>
      <c r="GRU49"/>
      <c r="GRV49"/>
      <c r="GRW49"/>
      <c r="GRX49"/>
      <c r="GRY49"/>
      <c r="GRZ49"/>
      <c r="GSA49"/>
      <c r="GSB49"/>
      <c r="GSC49"/>
      <c r="GSD49"/>
      <c r="GSE49"/>
      <c r="GSF49"/>
      <c r="GSG49"/>
      <c r="GSH49"/>
      <c r="GSI49"/>
      <c r="GSJ49"/>
      <c r="GSK49"/>
      <c r="GSL49"/>
      <c r="GSM49"/>
      <c r="GSN49"/>
      <c r="GSO49"/>
      <c r="GSP49"/>
      <c r="GSQ49"/>
      <c r="GSR49"/>
      <c r="GSS49"/>
      <c r="GST49"/>
      <c r="GSU49"/>
      <c r="GSV49"/>
      <c r="GSW49"/>
      <c r="GSX49"/>
      <c r="GSY49"/>
      <c r="GSZ49"/>
      <c r="GTA49"/>
      <c r="GTB49"/>
      <c r="GTC49"/>
      <c r="GTD49"/>
      <c r="GTE49"/>
      <c r="GTF49"/>
      <c r="GTG49"/>
      <c r="GTH49"/>
      <c r="GTI49"/>
      <c r="GTJ49"/>
      <c r="GTK49"/>
      <c r="GTL49"/>
      <c r="GTM49"/>
      <c r="GTN49"/>
      <c r="GTO49"/>
      <c r="GTP49"/>
      <c r="GTQ49"/>
      <c r="GTR49"/>
      <c r="GTS49"/>
      <c r="GTT49"/>
      <c r="GTU49"/>
      <c r="GTV49"/>
      <c r="GTW49"/>
      <c r="GTX49"/>
      <c r="GTY49"/>
      <c r="GTZ49"/>
      <c r="GUA49"/>
      <c r="GUB49"/>
      <c r="GUC49"/>
      <c r="GUD49"/>
      <c r="GUE49"/>
      <c r="GUF49"/>
      <c r="GUG49"/>
      <c r="GUH49"/>
      <c r="GUI49"/>
      <c r="GUJ49"/>
      <c r="GUK49"/>
      <c r="GUL49"/>
      <c r="GUM49"/>
      <c r="GUN49"/>
      <c r="GUO49"/>
      <c r="GUP49"/>
      <c r="GUQ49"/>
      <c r="GUR49"/>
      <c r="GUS49"/>
      <c r="GUT49"/>
      <c r="GUU49"/>
      <c r="GUV49"/>
      <c r="GUW49"/>
      <c r="GUX49"/>
      <c r="GUY49"/>
      <c r="GUZ49"/>
      <c r="GVA49"/>
      <c r="GVB49"/>
      <c r="GVC49"/>
      <c r="GVD49"/>
      <c r="GVE49"/>
      <c r="GVF49"/>
      <c r="GVG49"/>
      <c r="GVH49"/>
      <c r="GVI49"/>
      <c r="GVJ49"/>
      <c r="GVK49"/>
      <c r="GVL49"/>
      <c r="GVM49"/>
      <c r="GVN49"/>
      <c r="GVO49"/>
      <c r="GVP49"/>
      <c r="GVQ49"/>
      <c r="GVR49"/>
      <c r="GVS49"/>
      <c r="GVT49"/>
      <c r="GVU49"/>
      <c r="GVV49"/>
      <c r="GVW49"/>
      <c r="GVX49"/>
      <c r="GVY49"/>
      <c r="GVZ49"/>
      <c r="GWA49"/>
      <c r="GWB49"/>
      <c r="GWC49"/>
      <c r="GWD49"/>
      <c r="GWE49"/>
      <c r="GWF49"/>
      <c r="GWG49"/>
      <c r="GWH49"/>
      <c r="GWI49"/>
      <c r="GWJ49"/>
      <c r="GWK49"/>
      <c r="GWL49"/>
      <c r="GWM49"/>
      <c r="GWN49"/>
      <c r="GWO49"/>
      <c r="GWP49"/>
      <c r="GWQ49"/>
      <c r="GWR49"/>
      <c r="GWS49"/>
      <c r="GWT49"/>
      <c r="GWU49"/>
      <c r="GWV49"/>
      <c r="GWW49"/>
      <c r="GWX49"/>
      <c r="GWY49"/>
      <c r="GWZ49"/>
      <c r="GXA49"/>
      <c r="GXB49"/>
      <c r="GXC49"/>
      <c r="GXD49"/>
      <c r="GXE49"/>
      <c r="GXF49"/>
      <c r="GXG49"/>
      <c r="GXH49"/>
      <c r="GXI49"/>
      <c r="GXJ49"/>
      <c r="GXK49"/>
      <c r="GXL49"/>
      <c r="GXM49"/>
      <c r="GXN49"/>
      <c r="GXO49"/>
      <c r="GXP49"/>
      <c r="GXQ49"/>
      <c r="GXR49"/>
      <c r="GXS49"/>
      <c r="GXT49"/>
      <c r="GXU49"/>
      <c r="GXV49"/>
      <c r="GXW49"/>
      <c r="GXX49"/>
      <c r="GXY49"/>
      <c r="GXZ49"/>
      <c r="GYA49"/>
      <c r="GYB49"/>
      <c r="GYC49"/>
      <c r="GYD49"/>
      <c r="GYE49"/>
      <c r="GYF49"/>
      <c r="GYG49"/>
      <c r="GYH49"/>
      <c r="GYI49"/>
      <c r="GYJ49"/>
      <c r="GYK49"/>
      <c r="GYL49"/>
      <c r="GYM49"/>
      <c r="GYN49"/>
      <c r="GYO49"/>
      <c r="GYP49"/>
      <c r="GYQ49"/>
      <c r="GYR49"/>
      <c r="GYS49"/>
      <c r="GYT49"/>
      <c r="GYU49"/>
      <c r="GYV49"/>
      <c r="GYW49"/>
      <c r="GYX49"/>
      <c r="GYY49"/>
      <c r="GYZ49"/>
      <c r="GZA49"/>
      <c r="GZB49"/>
      <c r="GZC49"/>
      <c r="GZD49"/>
      <c r="GZE49"/>
      <c r="GZF49"/>
      <c r="GZG49"/>
      <c r="GZH49"/>
      <c r="GZI49"/>
      <c r="GZJ49"/>
      <c r="GZK49"/>
      <c r="GZL49"/>
      <c r="GZM49"/>
      <c r="GZN49"/>
      <c r="GZO49"/>
      <c r="GZP49"/>
      <c r="GZQ49"/>
      <c r="GZR49"/>
      <c r="GZS49"/>
      <c r="GZT49"/>
      <c r="GZU49"/>
      <c r="GZV49"/>
      <c r="GZW49"/>
      <c r="GZX49"/>
      <c r="GZY49"/>
      <c r="GZZ49"/>
      <c r="HAA49"/>
      <c r="HAB49"/>
      <c r="HAC49"/>
      <c r="HAD49"/>
      <c r="HAE49"/>
      <c r="HAF49"/>
      <c r="HAG49"/>
      <c r="HAH49"/>
      <c r="HAI49"/>
      <c r="HAJ49"/>
      <c r="HAK49"/>
      <c r="HAL49"/>
      <c r="HAM49"/>
      <c r="HAN49"/>
      <c r="HAO49"/>
      <c r="HAP49"/>
      <c r="HAQ49"/>
      <c r="HAR49"/>
      <c r="HAS49"/>
      <c r="HAT49"/>
      <c r="HAU49"/>
      <c r="HAV49"/>
      <c r="HAW49"/>
      <c r="HAX49"/>
      <c r="HAY49"/>
      <c r="HAZ49"/>
      <c r="HBA49"/>
      <c r="HBB49"/>
      <c r="HBC49"/>
      <c r="HBD49"/>
      <c r="HBE49"/>
      <c r="HBF49"/>
      <c r="HBG49"/>
      <c r="HBH49"/>
      <c r="HBI49"/>
      <c r="HBJ49"/>
      <c r="HBK49"/>
      <c r="HBL49"/>
      <c r="HBM49"/>
      <c r="HBN49"/>
      <c r="HBO49"/>
      <c r="HBP49"/>
      <c r="HBQ49"/>
      <c r="HBR49"/>
      <c r="HBS49"/>
      <c r="HBT49"/>
      <c r="HBU49"/>
      <c r="HBV49"/>
      <c r="HBW49"/>
      <c r="HBX49"/>
      <c r="HBY49"/>
      <c r="HBZ49"/>
      <c r="HCA49"/>
      <c r="HCB49"/>
      <c r="HCC49"/>
      <c r="HCD49"/>
      <c r="HCE49"/>
      <c r="HCF49"/>
      <c r="HCG49"/>
      <c r="HCH49"/>
      <c r="HCI49"/>
      <c r="HCJ49"/>
      <c r="HCK49"/>
      <c r="HCL49"/>
      <c r="HCM49"/>
      <c r="HCN49"/>
      <c r="HCO49"/>
      <c r="HCP49"/>
      <c r="HCQ49"/>
      <c r="HCR49"/>
      <c r="HCS49"/>
      <c r="HCT49"/>
      <c r="HCU49"/>
      <c r="HCV49"/>
      <c r="HCW49"/>
      <c r="HCX49"/>
      <c r="HCY49"/>
      <c r="HCZ49"/>
      <c r="HDA49"/>
      <c r="HDB49"/>
      <c r="HDC49"/>
      <c r="HDD49"/>
      <c r="HDE49"/>
      <c r="HDF49"/>
      <c r="HDG49"/>
      <c r="HDH49"/>
      <c r="HDI49"/>
      <c r="HDJ49"/>
      <c r="HDK49"/>
      <c r="HDL49"/>
      <c r="HDM49"/>
      <c r="HDN49"/>
      <c r="HDO49"/>
      <c r="HDP49"/>
      <c r="HDQ49"/>
      <c r="HDR49"/>
      <c r="HDS49"/>
      <c r="HDT49"/>
      <c r="HDU49"/>
      <c r="HDV49"/>
      <c r="HDW49"/>
      <c r="HDX49"/>
      <c r="HDY49"/>
      <c r="HDZ49"/>
      <c r="HEA49"/>
      <c r="HEB49"/>
      <c r="HEC49"/>
      <c r="HED49"/>
      <c r="HEE49"/>
      <c r="HEF49"/>
      <c r="HEG49"/>
      <c r="HEH49"/>
      <c r="HEI49"/>
      <c r="HEJ49"/>
      <c r="HEK49"/>
      <c r="HEL49"/>
      <c r="HEM49"/>
      <c r="HEN49"/>
      <c r="HEO49"/>
      <c r="HEP49"/>
      <c r="HEQ49"/>
      <c r="HER49"/>
      <c r="HES49"/>
      <c r="HET49"/>
      <c r="HEU49"/>
      <c r="HEV49"/>
      <c r="HEW49"/>
      <c r="HEX49"/>
      <c r="HEY49"/>
      <c r="HEZ49"/>
      <c r="HFA49"/>
      <c r="HFB49"/>
      <c r="HFC49"/>
      <c r="HFD49"/>
      <c r="HFE49"/>
      <c r="HFF49"/>
      <c r="HFG49"/>
      <c r="HFH49"/>
      <c r="HFI49"/>
      <c r="HFJ49"/>
      <c r="HFK49"/>
      <c r="HFL49"/>
      <c r="HFM49"/>
      <c r="HFN49"/>
      <c r="HFO49"/>
      <c r="HFP49"/>
      <c r="HFQ49"/>
      <c r="HFR49"/>
      <c r="HFS49"/>
      <c r="HFT49"/>
      <c r="HFU49"/>
      <c r="HFV49"/>
      <c r="HFW49"/>
      <c r="HFX49"/>
      <c r="HFY49"/>
      <c r="HFZ49"/>
      <c r="HGA49"/>
      <c r="HGB49"/>
      <c r="HGC49"/>
      <c r="HGD49"/>
      <c r="HGE49"/>
      <c r="HGF49"/>
      <c r="HGG49"/>
      <c r="HGH49"/>
      <c r="HGI49"/>
      <c r="HGJ49"/>
      <c r="HGK49"/>
      <c r="HGL49"/>
      <c r="HGM49"/>
      <c r="HGN49"/>
      <c r="HGO49"/>
      <c r="HGP49"/>
      <c r="HGQ49"/>
      <c r="HGR49"/>
      <c r="HGS49"/>
      <c r="HGT49"/>
      <c r="HGU49"/>
      <c r="HGV49"/>
      <c r="HGW49"/>
      <c r="HGX49"/>
      <c r="HGY49"/>
      <c r="HGZ49"/>
      <c r="HHA49"/>
      <c r="HHB49"/>
      <c r="HHC49"/>
      <c r="HHD49"/>
      <c r="HHE49"/>
      <c r="HHF49"/>
      <c r="HHG49"/>
      <c r="HHH49"/>
      <c r="HHI49"/>
      <c r="HHJ49"/>
      <c r="HHK49"/>
      <c r="HHL49"/>
      <c r="HHM49"/>
      <c r="HHN49"/>
      <c r="HHO49"/>
      <c r="HHP49"/>
      <c r="HHQ49"/>
      <c r="HHR49"/>
      <c r="HHS49"/>
      <c r="HHT49"/>
      <c r="HHU49"/>
      <c r="HHV49"/>
      <c r="HHW49"/>
      <c r="HHX49"/>
      <c r="HHY49"/>
      <c r="HHZ49"/>
      <c r="HIA49"/>
      <c r="HIB49"/>
      <c r="HIC49"/>
      <c r="HID49"/>
      <c r="HIE49"/>
      <c r="HIF49"/>
      <c r="HIG49"/>
      <c r="HIH49"/>
      <c r="HII49"/>
      <c r="HIJ49"/>
      <c r="HIK49"/>
      <c r="HIL49"/>
      <c r="HIM49"/>
      <c r="HIN49"/>
      <c r="HIO49"/>
      <c r="HIP49"/>
      <c r="HIQ49"/>
      <c r="HIR49"/>
      <c r="HIS49"/>
      <c r="HIT49"/>
      <c r="HIU49"/>
      <c r="HIV49"/>
      <c r="HIW49"/>
      <c r="HIX49"/>
      <c r="HIY49"/>
      <c r="HIZ49"/>
      <c r="HJA49"/>
      <c r="HJB49"/>
      <c r="HJC49"/>
      <c r="HJD49"/>
      <c r="HJE49"/>
      <c r="HJF49"/>
      <c r="HJG49"/>
      <c r="HJH49"/>
      <c r="HJI49"/>
      <c r="HJJ49"/>
      <c r="HJK49"/>
      <c r="HJL49"/>
      <c r="HJM49"/>
      <c r="HJN49"/>
      <c r="HJO49"/>
      <c r="HJP49"/>
      <c r="HJQ49"/>
      <c r="HJR49"/>
      <c r="HJS49"/>
      <c r="HJT49"/>
    </row>
    <row r="50" spans="1:5688" x14ac:dyDescent="0.45">
      <c r="A50"/>
      <c r="B50"/>
      <c r="C50"/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  <c r="AMK50"/>
      <c r="AML50"/>
      <c r="AMM50"/>
      <c r="AMN50"/>
      <c r="AMO50"/>
      <c r="AMP50"/>
      <c r="AMQ50"/>
      <c r="AMR50"/>
      <c r="AMS50"/>
      <c r="AMT50"/>
      <c r="AMU50"/>
      <c r="AMV50"/>
      <c r="AMW50"/>
      <c r="AMX50"/>
      <c r="AMY50"/>
      <c r="AMZ50"/>
      <c r="ANA50"/>
      <c r="ANB50"/>
      <c r="ANC50"/>
      <c r="AND50"/>
      <c r="ANE50"/>
      <c r="ANF50"/>
      <c r="ANG50"/>
      <c r="ANH50"/>
      <c r="ANI50"/>
      <c r="ANJ50"/>
      <c r="ANK50"/>
      <c r="ANL50"/>
      <c r="ANM50"/>
      <c r="ANN50"/>
      <c r="ANO50"/>
      <c r="ANP50"/>
      <c r="ANQ50"/>
      <c r="ANR50"/>
      <c r="ANS50"/>
      <c r="ANT50"/>
      <c r="ANU50"/>
      <c r="ANV50"/>
      <c r="ANW50"/>
      <c r="ANX50"/>
      <c r="ANY50"/>
      <c r="ANZ50"/>
      <c r="AOA50"/>
      <c r="AOB50"/>
      <c r="AOC50"/>
      <c r="AOD50"/>
      <c r="AOE50"/>
      <c r="AOF50"/>
      <c r="AOG50"/>
      <c r="AOH50"/>
      <c r="AOI50"/>
      <c r="AOJ50"/>
      <c r="AOK50"/>
      <c r="AOL50"/>
      <c r="AOM50"/>
      <c r="AON50"/>
      <c r="AOO50"/>
      <c r="AOP50"/>
      <c r="AOQ50"/>
      <c r="AOR50"/>
      <c r="AOS50"/>
      <c r="AOT50"/>
      <c r="AOU50"/>
      <c r="AOV50"/>
      <c r="AOW50"/>
      <c r="AOX50"/>
      <c r="AOY50"/>
      <c r="AOZ50"/>
      <c r="APA50"/>
      <c r="APB50"/>
      <c r="APC50"/>
      <c r="APD50"/>
      <c r="APE50"/>
      <c r="APF50"/>
      <c r="APG50"/>
      <c r="APH50"/>
      <c r="API50"/>
      <c r="APJ50"/>
      <c r="APK50"/>
      <c r="APL50"/>
      <c r="APM50"/>
      <c r="APN50"/>
      <c r="APO50"/>
      <c r="APP50"/>
      <c r="APQ50"/>
      <c r="APR50"/>
      <c r="APS50"/>
      <c r="APT50"/>
      <c r="APU50"/>
      <c r="APV50"/>
      <c r="APW50"/>
      <c r="APX50"/>
      <c r="APY50"/>
      <c r="APZ50"/>
      <c r="AQA50"/>
      <c r="AQB50"/>
      <c r="AQC50"/>
      <c r="AQD50"/>
      <c r="AQE50"/>
      <c r="AQF50"/>
      <c r="AQG50"/>
      <c r="AQH50"/>
      <c r="AQI50"/>
      <c r="AQJ50"/>
      <c r="AQK50"/>
      <c r="AQL50"/>
      <c r="AQM50"/>
      <c r="AQN50"/>
      <c r="AQO50"/>
      <c r="AQP50"/>
      <c r="AQQ50"/>
      <c r="AQR50"/>
      <c r="AQS50"/>
      <c r="AQT50"/>
      <c r="AQU50"/>
      <c r="AQV50"/>
      <c r="AQW50"/>
      <c r="AQX50"/>
      <c r="AQY50"/>
      <c r="AQZ50"/>
      <c r="ARA50"/>
      <c r="ARB50"/>
      <c r="ARC50"/>
      <c r="ARD50"/>
      <c r="ARE50"/>
      <c r="ARF50"/>
      <c r="ARG50"/>
      <c r="ARH50"/>
      <c r="ARI50"/>
      <c r="ARJ50"/>
      <c r="ARK50"/>
      <c r="ARL50"/>
      <c r="ARM50"/>
      <c r="ARN50"/>
      <c r="ARO50"/>
      <c r="ARP50"/>
      <c r="ARQ50"/>
      <c r="ARR50"/>
      <c r="ARS50"/>
      <c r="ART50"/>
      <c r="ARU50"/>
      <c r="ARV50"/>
      <c r="ARW50"/>
      <c r="ARX50"/>
      <c r="ARY50"/>
      <c r="ARZ50"/>
      <c r="ASA50"/>
      <c r="ASB50"/>
      <c r="ASC50"/>
      <c r="ASD50"/>
      <c r="ASE50"/>
      <c r="ASF50"/>
      <c r="ASG50"/>
      <c r="ASH50"/>
      <c r="ASI50"/>
      <c r="ASJ50"/>
      <c r="ASK50"/>
      <c r="ASL50"/>
      <c r="ASM50"/>
      <c r="ASN50"/>
      <c r="ASO50"/>
      <c r="ASP50"/>
      <c r="ASQ50"/>
      <c r="ASR50"/>
      <c r="ASS50"/>
      <c r="AST50"/>
      <c r="ASU50"/>
      <c r="ASV50"/>
      <c r="ASW50"/>
      <c r="ASX50"/>
      <c r="ASY50"/>
      <c r="ASZ50"/>
      <c r="ATA50"/>
      <c r="ATB50"/>
      <c r="ATC50"/>
      <c r="ATD50"/>
      <c r="ATE50"/>
      <c r="ATF50"/>
      <c r="ATG50"/>
      <c r="ATH50"/>
      <c r="ATI50"/>
      <c r="ATJ50"/>
      <c r="ATK50"/>
      <c r="ATL50"/>
      <c r="ATM50"/>
      <c r="ATN50"/>
      <c r="ATO50"/>
      <c r="ATP50"/>
      <c r="ATQ50"/>
      <c r="ATR50"/>
      <c r="ATS50"/>
      <c r="ATT50"/>
      <c r="ATU50"/>
      <c r="ATV50"/>
      <c r="ATW50"/>
      <c r="ATX50"/>
      <c r="ATY50"/>
      <c r="ATZ50"/>
      <c r="AUA50"/>
      <c r="AUB50"/>
      <c r="AUC50"/>
      <c r="AUD50"/>
      <c r="AUE50"/>
      <c r="AUF50"/>
      <c r="AUG50"/>
      <c r="AUH50"/>
      <c r="AUI50"/>
      <c r="AUJ50"/>
      <c r="AUK50"/>
      <c r="AUL50"/>
      <c r="AUM50"/>
      <c r="AUN50"/>
      <c r="AUO50"/>
      <c r="AUP50"/>
      <c r="AUQ50"/>
      <c r="AUR50"/>
      <c r="AUS50"/>
      <c r="AUT50"/>
      <c r="AUU50"/>
      <c r="AUV50"/>
      <c r="AUW50"/>
      <c r="AUX50"/>
      <c r="AUY50"/>
      <c r="AUZ50"/>
      <c r="AVA50"/>
      <c r="AVB50"/>
      <c r="AVC50"/>
      <c r="AVD50"/>
      <c r="AVE50"/>
      <c r="AVF50"/>
      <c r="AVG50"/>
      <c r="AVH50"/>
      <c r="AVI50"/>
      <c r="AVJ50"/>
      <c r="AVK50"/>
      <c r="AVL50"/>
      <c r="AVM50"/>
      <c r="AVN50"/>
      <c r="AVO50"/>
      <c r="AVP50"/>
      <c r="AVQ50"/>
      <c r="AVR50"/>
      <c r="AVS50"/>
      <c r="AVT50"/>
      <c r="AVU50"/>
      <c r="AVV50"/>
      <c r="AVW50"/>
      <c r="AVX50"/>
      <c r="AVY50"/>
      <c r="AVZ50"/>
      <c r="AWA50"/>
      <c r="AWB50"/>
      <c r="AWC50"/>
      <c r="AWD50"/>
      <c r="AWE50"/>
      <c r="AWF50"/>
      <c r="AWG50"/>
      <c r="AWH50"/>
      <c r="AWI50"/>
      <c r="AWJ50"/>
      <c r="AWK50"/>
      <c r="AWL50"/>
      <c r="AWM50"/>
      <c r="AWN50"/>
      <c r="AWO50"/>
      <c r="AWP50"/>
      <c r="AWQ50"/>
      <c r="AWR50"/>
      <c r="AWS50"/>
      <c r="AWT50"/>
      <c r="AWU50"/>
      <c r="AWV50"/>
      <c r="AWW50"/>
      <c r="AWX50"/>
      <c r="AWY50"/>
      <c r="AWZ50"/>
      <c r="AXA50"/>
      <c r="AXB50"/>
      <c r="AXC50"/>
      <c r="AXD50"/>
      <c r="AXE50"/>
      <c r="AXF50"/>
      <c r="AXG50"/>
      <c r="AXH50"/>
      <c r="AXI50"/>
      <c r="AXJ50"/>
      <c r="AXK50"/>
      <c r="AXL50"/>
      <c r="AXM50"/>
      <c r="AXN50"/>
      <c r="AXO50"/>
      <c r="AXP50"/>
      <c r="AXQ50"/>
      <c r="AXR50"/>
      <c r="AXS50"/>
      <c r="AXT50"/>
      <c r="AXU50"/>
      <c r="AXV50"/>
      <c r="AXW50"/>
      <c r="AXX50"/>
      <c r="AXY50"/>
      <c r="AXZ50"/>
      <c r="AYA50"/>
      <c r="AYB50"/>
      <c r="AYC50"/>
      <c r="AYD50"/>
      <c r="AYE50"/>
      <c r="AYF50"/>
      <c r="AYG50"/>
      <c r="AYH50"/>
      <c r="AYI50"/>
      <c r="AYJ50"/>
      <c r="AYK50"/>
      <c r="AYL50"/>
      <c r="AYM50"/>
      <c r="AYN50"/>
      <c r="AYO50"/>
      <c r="AYP50"/>
      <c r="AYQ50"/>
      <c r="AYR50"/>
      <c r="AYS50"/>
      <c r="AYT50"/>
      <c r="AYU50"/>
      <c r="AYV50"/>
      <c r="AYW50"/>
      <c r="AYX50"/>
      <c r="AYY50"/>
      <c r="AYZ50"/>
      <c r="AZA50"/>
      <c r="AZB50"/>
      <c r="AZC50"/>
      <c r="AZD50"/>
      <c r="AZE50"/>
      <c r="AZF50"/>
      <c r="AZG50"/>
      <c r="AZH50"/>
      <c r="AZI50"/>
      <c r="AZJ50"/>
      <c r="AZK50"/>
      <c r="AZL50"/>
      <c r="AZM50"/>
      <c r="AZN50"/>
      <c r="AZO50"/>
      <c r="AZP50"/>
      <c r="AZQ50"/>
      <c r="AZR50"/>
      <c r="AZS50"/>
      <c r="AZT50"/>
      <c r="AZU50"/>
      <c r="AZV50"/>
      <c r="AZW50"/>
      <c r="AZX50"/>
      <c r="AZY50"/>
      <c r="AZZ50"/>
      <c r="BAA50"/>
      <c r="BAB50"/>
      <c r="BAC50"/>
      <c r="BAD50"/>
      <c r="BAE50"/>
      <c r="BAF50"/>
      <c r="BAG50"/>
      <c r="BAH50"/>
      <c r="BAI50"/>
      <c r="BAJ50"/>
      <c r="BAK50"/>
      <c r="BAL50"/>
      <c r="BAM50"/>
      <c r="BAN50"/>
      <c r="BAO50"/>
      <c r="BAP50"/>
      <c r="BAQ50"/>
      <c r="BAR50"/>
      <c r="BAS50"/>
      <c r="BAT50"/>
      <c r="BAU50"/>
      <c r="BAV50"/>
      <c r="BAW50"/>
      <c r="BAX50"/>
      <c r="BAY50"/>
      <c r="BAZ50"/>
      <c r="BBA50"/>
      <c r="BBB50"/>
      <c r="BBC50"/>
      <c r="BBD50"/>
      <c r="BBE50"/>
      <c r="BBF50"/>
      <c r="BBG50"/>
      <c r="BBH50"/>
      <c r="BBI50"/>
      <c r="BBJ50"/>
      <c r="BBK50"/>
      <c r="BBL50"/>
      <c r="BBM50"/>
      <c r="BBN50"/>
      <c r="BBO50"/>
      <c r="BBP50"/>
      <c r="BBQ50"/>
      <c r="BBR50"/>
      <c r="BBS50"/>
      <c r="BBT50"/>
      <c r="BBU50"/>
      <c r="BBV50"/>
      <c r="BBW50"/>
      <c r="BBX50"/>
      <c r="BBY50"/>
      <c r="BBZ50"/>
      <c r="BCA50"/>
      <c r="BCB50"/>
      <c r="BCC50"/>
      <c r="BCD50"/>
      <c r="BCE50"/>
      <c r="BCF50"/>
      <c r="BCG50"/>
      <c r="BCH50"/>
      <c r="BCI50"/>
      <c r="BCJ50"/>
      <c r="BCK50"/>
      <c r="BCL50"/>
      <c r="BCM50"/>
      <c r="BCN50"/>
      <c r="BCO50"/>
      <c r="BCP50"/>
      <c r="BCQ50"/>
      <c r="BCR50"/>
      <c r="BCS50"/>
      <c r="BCT50"/>
      <c r="BCU50"/>
      <c r="BCV50"/>
      <c r="BCW50"/>
      <c r="BCX50"/>
      <c r="BCY50"/>
      <c r="BCZ50"/>
      <c r="BDA50"/>
      <c r="BDB50"/>
      <c r="BDC50"/>
      <c r="BDD50"/>
      <c r="BDE50"/>
      <c r="BDF50"/>
      <c r="BDG50"/>
      <c r="BDH50"/>
      <c r="BDI50"/>
      <c r="BDJ50"/>
      <c r="BDK50"/>
      <c r="BDL50"/>
      <c r="BDM50"/>
      <c r="BDN50"/>
      <c r="BDO50"/>
      <c r="BDP50"/>
      <c r="BDQ50"/>
      <c r="BDR50"/>
      <c r="BDS50"/>
      <c r="BDT50"/>
      <c r="BDU50"/>
      <c r="BDV50"/>
      <c r="BDW50"/>
      <c r="BDX50"/>
      <c r="BDY50"/>
      <c r="BDZ50"/>
      <c r="BEA50"/>
      <c r="BEB50"/>
      <c r="BEC50"/>
      <c r="BED50"/>
      <c r="BEE50"/>
      <c r="BEF50"/>
      <c r="BEG50"/>
      <c r="BEH50"/>
      <c r="BEI50"/>
      <c r="BEJ50"/>
      <c r="BEK50"/>
      <c r="BEL50"/>
      <c r="BEM50"/>
      <c r="BEN50"/>
      <c r="BEO50"/>
      <c r="BEP50"/>
      <c r="BEQ50"/>
      <c r="BER50"/>
      <c r="BES50"/>
      <c r="BET50"/>
      <c r="BEU50"/>
      <c r="BEV50"/>
      <c r="BEW50"/>
      <c r="BEX50"/>
      <c r="BEY50"/>
      <c r="BEZ50"/>
      <c r="BFA50"/>
      <c r="BFB50"/>
      <c r="BFC50"/>
      <c r="BFD50"/>
      <c r="BFE50"/>
      <c r="BFF50"/>
      <c r="BFG50"/>
      <c r="BFH50"/>
      <c r="BFI50"/>
      <c r="BFJ50"/>
      <c r="BFK50"/>
      <c r="BFL50"/>
      <c r="BFM50"/>
      <c r="BFN50"/>
      <c r="BFO50"/>
      <c r="BFP50"/>
      <c r="BFQ50"/>
      <c r="BFR50"/>
      <c r="BFS50"/>
      <c r="BFT50"/>
      <c r="BFU50"/>
      <c r="BFV50"/>
      <c r="BFW50"/>
      <c r="BFX50"/>
      <c r="BFY50"/>
      <c r="BFZ50"/>
      <c r="BGA50"/>
      <c r="BGB50"/>
      <c r="BGC50"/>
      <c r="BGD50"/>
      <c r="BGE50"/>
      <c r="BGF50"/>
      <c r="BGG50"/>
      <c r="BGH50"/>
      <c r="BGI50"/>
      <c r="BGJ50"/>
      <c r="BGK50"/>
      <c r="BGL50"/>
      <c r="BGM50"/>
      <c r="BGN50"/>
      <c r="BGO50"/>
      <c r="BGP50"/>
      <c r="BGQ50"/>
      <c r="BGR50"/>
      <c r="BGS50"/>
      <c r="BGT50"/>
      <c r="BGU50"/>
      <c r="BGV50"/>
      <c r="BGW50"/>
      <c r="BGX50"/>
      <c r="BGY50"/>
      <c r="BGZ50"/>
      <c r="BHA50"/>
      <c r="BHB50"/>
      <c r="BHC50"/>
      <c r="BHD50"/>
      <c r="BHE50"/>
      <c r="BHF50"/>
      <c r="BHG50"/>
      <c r="BHH50"/>
      <c r="BHI50"/>
      <c r="BHJ50"/>
      <c r="BHK50"/>
      <c r="BHL50"/>
      <c r="BHM50"/>
      <c r="BHN50"/>
      <c r="BHO50"/>
      <c r="BHP50"/>
      <c r="BHQ50"/>
      <c r="BHR50"/>
      <c r="BHS50"/>
      <c r="BHT50"/>
      <c r="BHU50"/>
      <c r="BHV50"/>
      <c r="BHW50"/>
      <c r="BHX50"/>
      <c r="BHY50"/>
      <c r="BHZ50"/>
      <c r="BIA50"/>
      <c r="BIB50"/>
      <c r="BIC50"/>
      <c r="BID50"/>
      <c r="BIE50"/>
      <c r="BIF50"/>
      <c r="BIG50"/>
      <c r="BIH50"/>
      <c r="BII50"/>
      <c r="BIJ50"/>
      <c r="BIK50"/>
      <c r="BIL50"/>
      <c r="BIM50"/>
      <c r="BIN50"/>
      <c r="BIO50"/>
      <c r="BIP50"/>
      <c r="BIQ50"/>
      <c r="BIR50"/>
      <c r="BIS50"/>
      <c r="BIT50"/>
      <c r="BIU50"/>
      <c r="BIV50"/>
      <c r="BIW50"/>
      <c r="BIX50"/>
      <c r="BIY50"/>
      <c r="BIZ50"/>
      <c r="BJA50"/>
      <c r="BJB50"/>
      <c r="BJC50"/>
      <c r="BJD50"/>
      <c r="BJE50"/>
      <c r="BJF50"/>
      <c r="BJG50"/>
      <c r="BJH50"/>
      <c r="BJI50"/>
      <c r="BJJ50"/>
      <c r="BJK50"/>
      <c r="BJL50"/>
      <c r="BJM50"/>
      <c r="BJN50"/>
      <c r="BJO50"/>
      <c r="BJP50"/>
      <c r="BJQ50"/>
      <c r="BJR50"/>
      <c r="BJS50"/>
      <c r="BJT50"/>
      <c r="BJU50"/>
      <c r="BJV50"/>
      <c r="BJW50"/>
      <c r="BJX50"/>
      <c r="BJY50"/>
      <c r="BJZ50"/>
      <c r="BKA50"/>
      <c r="BKB50"/>
      <c r="BKC50"/>
      <c r="BKD50"/>
      <c r="BKE50"/>
      <c r="BKF50"/>
      <c r="BKG50"/>
      <c r="BKH50"/>
      <c r="BKI50"/>
      <c r="BKJ50"/>
      <c r="BKK50"/>
      <c r="BKL50"/>
      <c r="BKM50"/>
      <c r="BKN50"/>
      <c r="BKO50"/>
      <c r="BKP50"/>
      <c r="BKQ50"/>
      <c r="BKR50"/>
      <c r="BKS50"/>
      <c r="BKT50"/>
      <c r="BKU50"/>
      <c r="BKV50"/>
      <c r="BKW50"/>
      <c r="BKX50"/>
      <c r="BKY50"/>
      <c r="BKZ50"/>
      <c r="BLA50"/>
      <c r="BLB50"/>
      <c r="BLC50"/>
      <c r="BLD50"/>
      <c r="BLE50"/>
      <c r="BLF50"/>
      <c r="BLG50"/>
      <c r="BLH50"/>
      <c r="BLI50"/>
      <c r="BLJ50"/>
      <c r="BLK50"/>
      <c r="BLL50"/>
      <c r="BLM50"/>
      <c r="BLN50"/>
      <c r="BLO50"/>
      <c r="BLP50"/>
      <c r="BLQ50"/>
      <c r="BLR50"/>
      <c r="BLS50"/>
      <c r="BLT50"/>
      <c r="BLU50"/>
      <c r="BLV50"/>
      <c r="BLW50"/>
      <c r="BLX50"/>
      <c r="BLY50"/>
      <c r="BLZ50"/>
      <c r="BMA50"/>
      <c r="BMB50"/>
      <c r="BMC50"/>
      <c r="BMD50"/>
      <c r="BME50"/>
      <c r="BMF50"/>
      <c r="BMG50"/>
      <c r="BMH50"/>
      <c r="BMI50"/>
      <c r="BMJ50"/>
      <c r="BMK50"/>
      <c r="BML50"/>
      <c r="BMM50"/>
      <c r="BMN50"/>
      <c r="BMO50"/>
      <c r="BMP50"/>
      <c r="BMQ50"/>
      <c r="BMR50"/>
      <c r="BMS50"/>
      <c r="BMT50"/>
      <c r="BMU50"/>
      <c r="BMV50"/>
      <c r="BMW50"/>
      <c r="BMX50"/>
      <c r="BMY50"/>
      <c r="BMZ50"/>
      <c r="BNA50"/>
      <c r="BNB50"/>
      <c r="BNC50"/>
      <c r="BND50"/>
      <c r="BNE50"/>
      <c r="BNF50"/>
      <c r="BNG50"/>
      <c r="BNH50"/>
      <c r="BNI50"/>
      <c r="BNJ50"/>
      <c r="BNK50"/>
      <c r="BNL50"/>
      <c r="BNM50"/>
      <c r="BNN50"/>
      <c r="BNO50"/>
      <c r="BNP50"/>
      <c r="BNQ50"/>
      <c r="BNR50"/>
      <c r="BNS50"/>
      <c r="BNT50"/>
      <c r="BNU50"/>
      <c r="BNV50"/>
      <c r="BNW50"/>
      <c r="BNX50"/>
      <c r="BNY50"/>
      <c r="BNZ50"/>
      <c r="BOA50"/>
      <c r="BOB50"/>
      <c r="BOC50"/>
      <c r="BOD50"/>
      <c r="BOE50"/>
      <c r="BOF50"/>
      <c r="BOG50"/>
      <c r="BOH50"/>
      <c r="BOI50"/>
      <c r="BOJ50"/>
      <c r="BOK50"/>
      <c r="BOL50"/>
      <c r="BOM50"/>
      <c r="BON50"/>
      <c r="BOO50"/>
      <c r="BOP50"/>
      <c r="BOQ50"/>
      <c r="BOR50"/>
      <c r="BOS50"/>
      <c r="BOT50"/>
      <c r="BOU50"/>
      <c r="BOV50"/>
      <c r="BOW50"/>
      <c r="BOX50"/>
      <c r="BOY50"/>
      <c r="BOZ50"/>
      <c r="BPA50"/>
      <c r="BPB50"/>
      <c r="BPC50"/>
      <c r="BPD50"/>
      <c r="BPE50"/>
      <c r="BPF50"/>
      <c r="BPG50"/>
      <c r="BPH50"/>
      <c r="BPI50"/>
      <c r="BPJ50"/>
      <c r="BPK50"/>
      <c r="BPL50"/>
      <c r="BPM50"/>
      <c r="BPN50"/>
      <c r="BPO50"/>
      <c r="BPP50"/>
      <c r="BPQ50"/>
      <c r="BPR50"/>
      <c r="BPS50"/>
      <c r="BPT50"/>
      <c r="BPU50"/>
      <c r="BPV50"/>
      <c r="BPW50"/>
      <c r="BPX50"/>
      <c r="BPY50"/>
      <c r="BPZ50"/>
      <c r="BQA50"/>
      <c r="BQB50"/>
      <c r="BQC50"/>
      <c r="BQD50"/>
      <c r="BQE50"/>
      <c r="BQF50"/>
      <c r="BQG50"/>
      <c r="BQH50"/>
      <c r="BQI50"/>
      <c r="BQJ50"/>
      <c r="BQK50"/>
      <c r="BQL50"/>
      <c r="BQM50"/>
      <c r="BQN50"/>
      <c r="BQO50"/>
      <c r="BQP50"/>
      <c r="BQQ50"/>
      <c r="BQR50"/>
      <c r="BQS50"/>
      <c r="BQT50"/>
      <c r="BQU50"/>
      <c r="BQV50"/>
      <c r="BQW50"/>
      <c r="BQX50"/>
      <c r="BQY50"/>
      <c r="BQZ50"/>
      <c r="BRA50"/>
      <c r="BRB50"/>
      <c r="BRC50"/>
      <c r="BRD50"/>
      <c r="BRE50"/>
      <c r="BRF50"/>
      <c r="BRG50"/>
      <c r="BRH50"/>
      <c r="BRI50"/>
      <c r="BRJ50"/>
      <c r="BRK50"/>
      <c r="BRL50"/>
      <c r="BRM50"/>
      <c r="BRN50"/>
      <c r="BRO50"/>
      <c r="BRP50"/>
      <c r="BRQ50"/>
      <c r="BRR50"/>
      <c r="BRS50"/>
      <c r="BRT50"/>
      <c r="BRU50"/>
      <c r="BRV50"/>
      <c r="BRW50"/>
      <c r="BRX50"/>
      <c r="BRY50"/>
      <c r="BRZ50"/>
      <c r="BSA50"/>
      <c r="BSB50"/>
      <c r="BSC50"/>
      <c r="BSD50"/>
      <c r="BSE50"/>
      <c r="BSF50"/>
      <c r="BSG50"/>
      <c r="BSH50"/>
      <c r="BSI50"/>
      <c r="BSJ50"/>
      <c r="BSK50"/>
      <c r="BSL50"/>
      <c r="BSM50"/>
      <c r="BSN50"/>
      <c r="BSO50"/>
      <c r="BSP50"/>
      <c r="BSQ50"/>
      <c r="BSR50"/>
      <c r="BSS50"/>
      <c r="BST50"/>
      <c r="BSU50"/>
      <c r="BSV50"/>
      <c r="BSW50"/>
      <c r="BSX50"/>
      <c r="BSY50"/>
      <c r="BSZ50"/>
      <c r="BTA50"/>
      <c r="BTB50"/>
      <c r="BTC50"/>
      <c r="BTD50"/>
      <c r="BTE50"/>
      <c r="BTF50"/>
      <c r="BTG50"/>
      <c r="BTH50"/>
      <c r="BTI50"/>
      <c r="BTJ50"/>
      <c r="BTK50"/>
      <c r="BTL50"/>
      <c r="BTM50"/>
      <c r="BTN50"/>
      <c r="BTO50"/>
      <c r="BTP50"/>
      <c r="BTQ50"/>
      <c r="BTR50"/>
      <c r="BTS50"/>
      <c r="BTT50"/>
      <c r="BTU50"/>
      <c r="BTV50"/>
      <c r="BTW50"/>
      <c r="BTX50"/>
      <c r="BTY50"/>
      <c r="BTZ50"/>
      <c r="BUA50"/>
      <c r="BUB50"/>
      <c r="BUC50"/>
      <c r="BUD50"/>
      <c r="BUE50"/>
      <c r="BUF50"/>
      <c r="BUG50"/>
      <c r="BUH50"/>
      <c r="BUI50"/>
      <c r="BUJ50"/>
      <c r="BUK50"/>
      <c r="BUL50"/>
      <c r="BUM50"/>
      <c r="BUN50"/>
      <c r="BUO50"/>
      <c r="BUP50"/>
      <c r="BUQ50"/>
      <c r="BUR50"/>
      <c r="BUS50"/>
      <c r="BUT50"/>
      <c r="BUU50"/>
      <c r="BUV50"/>
      <c r="BUW50"/>
      <c r="BUX50"/>
      <c r="BUY50"/>
      <c r="BUZ50"/>
      <c r="BVA50"/>
      <c r="BVB50"/>
      <c r="BVC50"/>
      <c r="BVD50"/>
      <c r="BVE50"/>
      <c r="BVF50"/>
      <c r="BVG50"/>
      <c r="BVH50"/>
      <c r="BVI50"/>
      <c r="BVJ50"/>
      <c r="BVK50"/>
      <c r="BVL50"/>
      <c r="BVM50"/>
      <c r="BVN50"/>
      <c r="BVO50"/>
      <c r="BVP50"/>
      <c r="BVQ50"/>
      <c r="BVR50"/>
      <c r="BVS50"/>
      <c r="BVT50"/>
      <c r="BVU50"/>
      <c r="BVV50"/>
      <c r="BVW50"/>
      <c r="BVX50"/>
      <c r="BVY50"/>
      <c r="BVZ50"/>
      <c r="BWA50"/>
      <c r="BWB50"/>
      <c r="BWC50"/>
      <c r="BWD50"/>
      <c r="BWE50"/>
      <c r="BWF50"/>
      <c r="BWG50"/>
      <c r="BWH50"/>
      <c r="BWI50"/>
      <c r="BWJ50"/>
      <c r="BWK50"/>
      <c r="BWL50"/>
      <c r="BWM50"/>
      <c r="BWN50"/>
      <c r="BWO50"/>
      <c r="BWP50"/>
      <c r="BWQ50"/>
      <c r="BWR50"/>
      <c r="BWS50"/>
      <c r="BWT50"/>
      <c r="BWU50"/>
      <c r="BWV50"/>
      <c r="BWW50"/>
      <c r="BWX50"/>
      <c r="BWY50"/>
      <c r="BWZ50"/>
      <c r="BXA50"/>
      <c r="BXB50"/>
      <c r="BXC50"/>
      <c r="BXD50"/>
      <c r="BXE50"/>
      <c r="BXF50"/>
      <c r="BXG50"/>
      <c r="BXH50"/>
      <c r="BXI50"/>
      <c r="BXJ50"/>
      <c r="BXK50"/>
      <c r="BXL50"/>
      <c r="BXM50"/>
      <c r="BXN50"/>
      <c r="BXO50"/>
      <c r="BXP50"/>
      <c r="BXQ50"/>
      <c r="BXR50"/>
      <c r="BXS50"/>
      <c r="BXT50"/>
      <c r="BXU50"/>
      <c r="BXV50"/>
      <c r="BXW50"/>
      <c r="BXX50"/>
      <c r="BXY50"/>
      <c r="BXZ50"/>
      <c r="BYA50"/>
      <c r="BYB50"/>
      <c r="BYC50"/>
      <c r="BYD50"/>
      <c r="BYE50"/>
      <c r="BYF50"/>
      <c r="BYG50"/>
      <c r="BYH50"/>
      <c r="BYI50"/>
      <c r="BYJ50"/>
      <c r="BYK50"/>
      <c r="BYL50"/>
      <c r="BYM50"/>
      <c r="BYN50"/>
      <c r="BYO50"/>
      <c r="BYP50"/>
      <c r="BYQ50"/>
      <c r="BYR50"/>
      <c r="BYS50"/>
      <c r="BYT50"/>
      <c r="BYU50"/>
      <c r="BYV50"/>
      <c r="BYW50"/>
      <c r="BYX50"/>
      <c r="BYY50"/>
      <c r="BYZ50"/>
      <c r="BZA50"/>
      <c r="BZB50"/>
      <c r="BZC50"/>
      <c r="BZD50"/>
      <c r="BZE50"/>
      <c r="BZF50"/>
      <c r="BZG50"/>
      <c r="BZH50"/>
      <c r="BZI50"/>
      <c r="BZJ50"/>
      <c r="BZK50"/>
      <c r="BZL50"/>
      <c r="BZM50"/>
      <c r="BZN50"/>
      <c r="BZO50"/>
      <c r="BZP50"/>
      <c r="BZQ50"/>
      <c r="BZR50"/>
      <c r="BZS50"/>
      <c r="BZT50"/>
      <c r="BZU50"/>
      <c r="BZV50"/>
      <c r="BZW50"/>
      <c r="BZX50"/>
      <c r="BZY50"/>
      <c r="BZZ50"/>
      <c r="CAA50"/>
      <c r="CAB50"/>
      <c r="CAC50"/>
      <c r="CAD50"/>
      <c r="CAE50"/>
      <c r="CAF50"/>
      <c r="CAG50"/>
      <c r="CAH50"/>
      <c r="CAI50"/>
      <c r="CAJ50"/>
      <c r="CAK50"/>
      <c r="CAL50"/>
      <c r="CAM50"/>
      <c r="CAN50"/>
      <c r="CAO50"/>
      <c r="CAP50"/>
      <c r="CAQ50"/>
      <c r="CAR50"/>
      <c r="CAS50"/>
      <c r="CAT50"/>
      <c r="CAU50"/>
      <c r="CAV50"/>
      <c r="CAW50"/>
      <c r="CAX50"/>
      <c r="CAY50"/>
      <c r="CAZ50"/>
      <c r="CBA50"/>
      <c r="CBB50"/>
      <c r="CBC50"/>
      <c r="CBD50"/>
      <c r="CBE50"/>
      <c r="CBF50"/>
      <c r="CBG50"/>
      <c r="CBH50"/>
      <c r="CBI50"/>
      <c r="CBJ50"/>
      <c r="CBK50"/>
      <c r="CBL50"/>
      <c r="CBM50"/>
      <c r="CBN50"/>
      <c r="CBO50"/>
      <c r="CBP50"/>
      <c r="CBQ50"/>
      <c r="CBR50"/>
      <c r="CBS50"/>
      <c r="CBT50"/>
      <c r="CBU50"/>
      <c r="CBV50"/>
      <c r="CBW50"/>
      <c r="CBX50"/>
      <c r="CBY50"/>
      <c r="CBZ50"/>
      <c r="CCA50"/>
      <c r="CCB50"/>
      <c r="CCC50"/>
      <c r="CCD50"/>
      <c r="CCE50"/>
      <c r="CCF50"/>
      <c r="CCG50"/>
      <c r="CCH50"/>
      <c r="CCI50"/>
      <c r="CCJ50"/>
      <c r="CCK50"/>
      <c r="CCL50"/>
      <c r="CCM50"/>
      <c r="CCN50"/>
      <c r="CCO50"/>
      <c r="CCP50"/>
      <c r="CCQ50"/>
      <c r="CCR50"/>
      <c r="CCS50"/>
      <c r="CCT50"/>
      <c r="CCU50"/>
      <c r="CCV50"/>
      <c r="CCW50"/>
      <c r="CCX50"/>
      <c r="CCY50"/>
      <c r="CCZ50"/>
      <c r="CDA50"/>
      <c r="CDB50"/>
      <c r="CDC50"/>
      <c r="CDD50"/>
      <c r="CDE50"/>
      <c r="CDF50"/>
      <c r="CDG50"/>
      <c r="CDH50"/>
      <c r="CDI50"/>
      <c r="CDJ50"/>
      <c r="CDK50"/>
      <c r="CDL50"/>
      <c r="CDM50"/>
      <c r="CDN50"/>
      <c r="CDO50"/>
      <c r="CDP50"/>
      <c r="CDQ50"/>
      <c r="CDR50"/>
      <c r="CDS50"/>
      <c r="CDT50"/>
      <c r="CDU50"/>
      <c r="CDV50"/>
      <c r="CDW50"/>
      <c r="CDX50"/>
      <c r="CDY50"/>
      <c r="CDZ50"/>
      <c r="CEA50"/>
      <c r="CEB50"/>
      <c r="CEC50"/>
      <c r="CED50"/>
      <c r="CEE50"/>
      <c r="CEF50"/>
      <c r="CEG50"/>
      <c r="CEH50"/>
      <c r="CEI50"/>
      <c r="CEJ50"/>
      <c r="CEK50"/>
      <c r="CEL50"/>
      <c r="CEM50"/>
      <c r="CEN50"/>
      <c r="CEO50"/>
      <c r="CEP50"/>
      <c r="CEQ50"/>
      <c r="CER50"/>
      <c r="CES50"/>
      <c r="CET50"/>
      <c r="CEU50"/>
      <c r="CEV50"/>
      <c r="CEW50"/>
      <c r="CEX50"/>
      <c r="CEY50"/>
      <c r="CEZ50"/>
      <c r="CFA50"/>
      <c r="CFB50"/>
      <c r="CFC50"/>
      <c r="CFD50"/>
      <c r="CFE50"/>
      <c r="CFF50"/>
      <c r="CFG50"/>
      <c r="CFH50"/>
      <c r="CFI50"/>
      <c r="CFJ50"/>
      <c r="CFK50"/>
      <c r="CFL50"/>
      <c r="CFM50"/>
      <c r="CFN50"/>
      <c r="CFO50"/>
      <c r="CFP50"/>
      <c r="CFQ50"/>
      <c r="CFR50"/>
      <c r="CFS50"/>
      <c r="CFT50"/>
      <c r="CFU50"/>
      <c r="CFV50"/>
      <c r="CFW50"/>
      <c r="CFX50"/>
      <c r="CFY50"/>
      <c r="CFZ50"/>
      <c r="CGA50"/>
      <c r="CGB50"/>
      <c r="CGC50"/>
      <c r="CGD50"/>
      <c r="CGE50"/>
      <c r="CGF50"/>
      <c r="CGG50"/>
      <c r="CGH50"/>
      <c r="CGI50"/>
      <c r="CGJ50"/>
      <c r="CGK50"/>
      <c r="CGL50"/>
      <c r="CGM50"/>
      <c r="CGN50"/>
      <c r="CGO50"/>
      <c r="CGP50"/>
      <c r="CGQ50"/>
      <c r="CGR50"/>
      <c r="CGS50"/>
      <c r="CGT50"/>
      <c r="CGU50"/>
      <c r="CGV50"/>
      <c r="CGW50"/>
      <c r="CGX50"/>
      <c r="CGY50"/>
      <c r="CGZ50"/>
      <c r="CHA50"/>
      <c r="CHB50"/>
      <c r="CHC50"/>
      <c r="CHD50"/>
      <c r="CHE50"/>
      <c r="CHF50"/>
      <c r="CHG50"/>
      <c r="CHH50"/>
      <c r="CHI50"/>
      <c r="CHJ50"/>
      <c r="CHK50"/>
      <c r="CHL50"/>
      <c r="CHM50"/>
      <c r="CHN50"/>
      <c r="CHO50"/>
      <c r="CHP50"/>
      <c r="CHQ50"/>
      <c r="CHR50"/>
      <c r="CHS50"/>
      <c r="CHT50"/>
      <c r="CHU50"/>
      <c r="CHV50"/>
      <c r="CHW50"/>
      <c r="CHX50"/>
      <c r="CHY50"/>
      <c r="CHZ50"/>
      <c r="CIA50"/>
      <c r="CIB50"/>
      <c r="CIC50"/>
      <c r="CID50"/>
      <c r="CIE50"/>
      <c r="CIF50"/>
      <c r="CIG50"/>
      <c r="CIH50"/>
      <c r="CII50"/>
      <c r="CIJ50"/>
      <c r="CIK50"/>
      <c r="CIL50"/>
      <c r="CIM50"/>
      <c r="CIN50"/>
      <c r="CIO50"/>
      <c r="CIP50"/>
      <c r="CIQ50"/>
      <c r="CIR50"/>
      <c r="CIS50"/>
      <c r="CIT50"/>
      <c r="CIU50"/>
      <c r="CIV50"/>
      <c r="CIW50"/>
      <c r="CIX50"/>
      <c r="CIY50"/>
      <c r="CIZ50"/>
      <c r="CJA50"/>
      <c r="CJB50"/>
      <c r="CJC50"/>
      <c r="CJD50"/>
      <c r="CJE50"/>
      <c r="CJF50"/>
      <c r="CJG50"/>
      <c r="CJH50"/>
      <c r="CJI50"/>
      <c r="CJJ50"/>
      <c r="CJK50"/>
      <c r="CJL50"/>
      <c r="CJM50"/>
      <c r="CJN50"/>
      <c r="CJO50"/>
      <c r="CJP50"/>
      <c r="CJQ50"/>
      <c r="CJR50"/>
      <c r="CJS50"/>
      <c r="CJT50"/>
      <c r="CJU50"/>
      <c r="CJV50"/>
      <c r="CJW50"/>
      <c r="CJX50"/>
      <c r="CJY50"/>
      <c r="CJZ50"/>
      <c r="CKA50"/>
      <c r="CKB50"/>
      <c r="CKC50"/>
      <c r="CKD50"/>
      <c r="CKE50"/>
      <c r="CKF50"/>
      <c r="CKG50"/>
      <c r="CKH50"/>
      <c r="CKI50"/>
      <c r="CKJ50"/>
      <c r="CKK50"/>
      <c r="CKL50"/>
      <c r="CKM50"/>
      <c r="CKN50"/>
      <c r="CKO50"/>
      <c r="CKP50"/>
      <c r="CKQ50"/>
      <c r="CKR50"/>
      <c r="CKS50"/>
      <c r="CKT50"/>
      <c r="CKU50"/>
      <c r="CKV50"/>
      <c r="CKW50"/>
      <c r="CKX50"/>
      <c r="CKY50"/>
      <c r="CKZ50"/>
      <c r="CLA50"/>
      <c r="CLB50"/>
      <c r="CLC50"/>
      <c r="CLD50"/>
      <c r="CLE50"/>
      <c r="CLF50"/>
      <c r="CLG50"/>
      <c r="CLH50"/>
      <c r="CLI50"/>
      <c r="CLJ50"/>
      <c r="CLK50"/>
      <c r="CLL50"/>
      <c r="CLM50"/>
      <c r="CLN50"/>
      <c r="CLO50"/>
      <c r="CLP50"/>
      <c r="CLQ50"/>
      <c r="CLR50"/>
      <c r="CLS50"/>
      <c r="CLT50"/>
      <c r="CLU50"/>
      <c r="CLV50"/>
      <c r="CLW50"/>
      <c r="CLX50"/>
      <c r="CLY50"/>
      <c r="CLZ50"/>
      <c r="CMA50"/>
      <c r="CMB50"/>
      <c r="CMC50"/>
      <c r="CMD50"/>
      <c r="CME50"/>
      <c r="CMF50"/>
      <c r="CMG50"/>
      <c r="CMH50"/>
      <c r="CMI50"/>
      <c r="CMJ50"/>
      <c r="CMK50"/>
      <c r="CML50"/>
      <c r="CMM50"/>
      <c r="CMN50"/>
      <c r="CMO50"/>
      <c r="CMP50"/>
      <c r="CMQ50"/>
      <c r="CMR50"/>
      <c r="CMS50"/>
      <c r="CMT50"/>
      <c r="CMU50"/>
      <c r="CMV50"/>
      <c r="CMW50"/>
      <c r="CMX50"/>
      <c r="CMY50"/>
      <c r="CMZ50"/>
      <c r="CNA50"/>
      <c r="CNB50"/>
      <c r="CNC50"/>
      <c r="CND50"/>
      <c r="CNE50"/>
      <c r="CNF50"/>
      <c r="CNG50"/>
      <c r="CNH50"/>
      <c r="CNI50"/>
      <c r="CNJ50"/>
      <c r="CNK50"/>
      <c r="CNL50"/>
      <c r="CNM50"/>
      <c r="CNN50"/>
      <c r="CNO50"/>
      <c r="CNP50"/>
      <c r="CNQ50"/>
      <c r="CNR50"/>
      <c r="CNS50"/>
      <c r="CNT50"/>
      <c r="CNU50"/>
      <c r="CNV50"/>
      <c r="CNW50"/>
      <c r="CNX50"/>
      <c r="CNY50"/>
      <c r="CNZ50"/>
      <c r="COA50"/>
      <c r="COB50"/>
      <c r="COC50"/>
      <c r="COD50"/>
      <c r="COE50"/>
      <c r="COF50"/>
      <c r="COG50"/>
      <c r="COH50"/>
      <c r="COI50"/>
      <c r="COJ50"/>
      <c r="COK50"/>
      <c r="COL50"/>
      <c r="COM50"/>
      <c r="CON50"/>
      <c r="COO50"/>
      <c r="COP50"/>
      <c r="COQ50"/>
      <c r="COR50"/>
      <c r="COS50"/>
      <c r="COT50"/>
      <c r="COU50"/>
      <c r="COV50"/>
      <c r="COW50"/>
      <c r="COX50"/>
      <c r="COY50"/>
      <c r="COZ50"/>
      <c r="CPA50"/>
      <c r="CPB50"/>
      <c r="CPC50"/>
      <c r="CPD50"/>
      <c r="CPE50"/>
      <c r="CPF50"/>
      <c r="CPG50"/>
      <c r="CPH50"/>
      <c r="CPI50"/>
      <c r="CPJ50"/>
      <c r="CPK50"/>
      <c r="CPL50"/>
      <c r="CPM50"/>
      <c r="CPN50"/>
      <c r="CPO50"/>
      <c r="CPP50"/>
      <c r="CPQ50"/>
      <c r="CPR50"/>
      <c r="CPS50"/>
      <c r="CPT50"/>
      <c r="CPU50"/>
      <c r="CPV50"/>
      <c r="CPW50"/>
      <c r="CPX50"/>
      <c r="CPY50"/>
      <c r="CPZ50"/>
      <c r="CQA50"/>
      <c r="CQB50"/>
      <c r="CQC50"/>
      <c r="CQD50"/>
      <c r="CQE50"/>
      <c r="CQF50"/>
      <c r="CQG50"/>
      <c r="CQH50"/>
      <c r="CQI50"/>
      <c r="CQJ50"/>
      <c r="CQK50"/>
      <c r="CQL50"/>
      <c r="CQM50"/>
      <c r="CQN50"/>
      <c r="CQO50"/>
      <c r="CQP50"/>
      <c r="CQQ50"/>
      <c r="CQR50"/>
      <c r="CQS50"/>
      <c r="CQT50"/>
      <c r="CQU50"/>
      <c r="CQV50"/>
      <c r="CQW50"/>
      <c r="CQX50"/>
      <c r="CQY50"/>
      <c r="CQZ50"/>
      <c r="CRA50"/>
      <c r="CRB50"/>
      <c r="CRC50"/>
      <c r="CRD50"/>
      <c r="CRE50"/>
      <c r="CRF50"/>
      <c r="CRG50"/>
      <c r="CRH50"/>
      <c r="CRI50"/>
      <c r="CRJ50"/>
      <c r="CRK50"/>
      <c r="CRL50"/>
      <c r="CRM50"/>
      <c r="CRN50"/>
      <c r="CRO50"/>
      <c r="CRP50"/>
      <c r="CRQ50"/>
      <c r="CRR50"/>
      <c r="CRS50"/>
      <c r="CRT50"/>
      <c r="CRU50"/>
      <c r="CRV50"/>
      <c r="CRW50"/>
      <c r="CRX50"/>
      <c r="CRY50"/>
      <c r="CRZ50"/>
      <c r="CSA50"/>
      <c r="CSB50"/>
      <c r="CSC50"/>
      <c r="CSD50"/>
      <c r="CSE50"/>
      <c r="CSF50"/>
      <c r="CSG50"/>
      <c r="CSH50"/>
      <c r="CSI50"/>
      <c r="CSJ50"/>
      <c r="CSK50"/>
      <c r="CSL50"/>
      <c r="CSM50"/>
      <c r="CSN50"/>
      <c r="CSO50"/>
      <c r="CSP50"/>
      <c r="CSQ50"/>
      <c r="CSR50"/>
      <c r="CSS50"/>
      <c r="CST50"/>
      <c r="CSU50"/>
      <c r="CSV50"/>
      <c r="CSW50"/>
      <c r="CSX50"/>
      <c r="CSY50"/>
      <c r="CSZ50"/>
      <c r="CTA50"/>
      <c r="CTB50"/>
      <c r="CTC50"/>
      <c r="CTD50"/>
      <c r="CTE50"/>
      <c r="CTF50"/>
      <c r="CTG50"/>
      <c r="CTH50"/>
      <c r="CTI50"/>
      <c r="CTJ50"/>
      <c r="CTK50"/>
      <c r="CTL50"/>
      <c r="CTM50"/>
      <c r="CTN50"/>
      <c r="CTO50"/>
      <c r="CTP50"/>
      <c r="CTQ50"/>
      <c r="CTR50"/>
      <c r="CTS50"/>
      <c r="CTT50"/>
      <c r="CTU50"/>
      <c r="CTV50"/>
      <c r="CTW50"/>
      <c r="CTX50"/>
      <c r="CTY50"/>
      <c r="CTZ50"/>
      <c r="CUA50"/>
      <c r="CUB50"/>
      <c r="CUC50"/>
      <c r="CUD50"/>
      <c r="CUE50"/>
      <c r="CUF50"/>
      <c r="CUG50"/>
      <c r="CUH50"/>
      <c r="CUI50"/>
      <c r="CUJ50"/>
      <c r="CUK50"/>
      <c r="CUL50"/>
      <c r="CUM50"/>
      <c r="CUN50"/>
      <c r="CUO50"/>
      <c r="CUP50"/>
      <c r="CUQ50"/>
      <c r="CUR50"/>
      <c r="CUS50"/>
      <c r="CUT50"/>
      <c r="CUU50"/>
      <c r="CUV50"/>
      <c r="CUW50"/>
      <c r="CUX50"/>
      <c r="CUY50"/>
      <c r="CUZ50"/>
      <c r="CVA50"/>
      <c r="CVB50"/>
      <c r="CVC50"/>
      <c r="CVD50"/>
      <c r="CVE50"/>
      <c r="CVF50"/>
      <c r="CVG50"/>
      <c r="CVH50"/>
      <c r="CVI50"/>
      <c r="CVJ50"/>
      <c r="CVK50"/>
      <c r="CVL50"/>
      <c r="CVM50"/>
      <c r="CVN50"/>
      <c r="CVO50"/>
      <c r="CVP50"/>
      <c r="CVQ50"/>
      <c r="CVR50"/>
      <c r="CVS50"/>
      <c r="CVT50"/>
      <c r="CVU50"/>
      <c r="CVV50"/>
      <c r="CVW50"/>
      <c r="CVX50"/>
      <c r="CVY50"/>
      <c r="CVZ50"/>
      <c r="CWA50"/>
      <c r="CWB50"/>
      <c r="CWC50"/>
      <c r="CWD50"/>
      <c r="CWE50"/>
      <c r="CWF50"/>
      <c r="CWG50"/>
      <c r="CWH50"/>
      <c r="CWI50"/>
      <c r="CWJ50"/>
      <c r="CWK50"/>
      <c r="CWL50"/>
      <c r="CWM50"/>
      <c r="CWN50"/>
      <c r="CWO50"/>
      <c r="CWP50"/>
      <c r="CWQ50"/>
      <c r="CWR50"/>
      <c r="CWS50"/>
      <c r="CWT50"/>
      <c r="CWU50"/>
      <c r="CWV50"/>
      <c r="CWW50"/>
      <c r="CWX50"/>
      <c r="CWY50"/>
      <c r="CWZ50"/>
      <c r="CXA50"/>
      <c r="CXB50"/>
      <c r="CXC50"/>
      <c r="CXD50"/>
      <c r="CXE50"/>
      <c r="CXF50"/>
      <c r="CXG50"/>
      <c r="CXH50"/>
      <c r="CXI50"/>
      <c r="CXJ50"/>
      <c r="CXK50"/>
      <c r="CXL50"/>
      <c r="CXM50"/>
      <c r="CXN50"/>
      <c r="CXO50"/>
      <c r="CXP50"/>
      <c r="CXQ50"/>
      <c r="CXR50"/>
      <c r="CXS50"/>
      <c r="CXT50"/>
      <c r="CXU50"/>
      <c r="CXV50"/>
      <c r="CXW50"/>
      <c r="CXX50"/>
      <c r="CXY50"/>
      <c r="CXZ50"/>
      <c r="CYA50"/>
      <c r="CYB50"/>
      <c r="CYC50"/>
      <c r="CYD50"/>
      <c r="CYE50"/>
      <c r="CYF50"/>
      <c r="CYG50"/>
      <c r="CYH50"/>
      <c r="CYI50"/>
      <c r="CYJ50"/>
      <c r="CYK50"/>
      <c r="CYL50"/>
      <c r="CYM50"/>
      <c r="CYN50"/>
      <c r="CYO50"/>
      <c r="CYP50"/>
      <c r="CYQ50"/>
      <c r="CYR50"/>
      <c r="CYS50"/>
      <c r="CYT50"/>
      <c r="CYU50"/>
      <c r="CYV50"/>
      <c r="CYW50"/>
      <c r="CYX50"/>
      <c r="CYY50"/>
      <c r="CYZ50"/>
      <c r="CZA50"/>
      <c r="CZB50"/>
      <c r="CZC50"/>
      <c r="CZD50"/>
      <c r="CZE50"/>
      <c r="CZF50"/>
      <c r="CZG50"/>
      <c r="CZH50"/>
      <c r="CZI50"/>
      <c r="CZJ50"/>
      <c r="CZK50"/>
      <c r="CZL50"/>
      <c r="CZM50"/>
      <c r="CZN50"/>
      <c r="CZO50"/>
      <c r="CZP50"/>
      <c r="CZQ50"/>
      <c r="CZR50"/>
      <c r="CZS50"/>
      <c r="CZT50"/>
      <c r="CZU50"/>
      <c r="CZV50"/>
      <c r="CZW50"/>
      <c r="CZX50"/>
      <c r="CZY50"/>
      <c r="CZZ50"/>
      <c r="DAA50"/>
      <c r="DAB50"/>
      <c r="DAC50"/>
      <c r="DAD50"/>
      <c r="DAE50"/>
      <c r="DAF50"/>
      <c r="DAG50"/>
      <c r="DAH50"/>
      <c r="DAI50"/>
      <c r="DAJ50"/>
      <c r="DAK50"/>
      <c r="DAL50"/>
      <c r="DAM50"/>
      <c r="DAN50"/>
      <c r="DAO50"/>
      <c r="DAP50"/>
      <c r="DAQ50"/>
      <c r="DAR50"/>
      <c r="DAS50"/>
      <c r="DAT50"/>
      <c r="DAU50"/>
      <c r="DAV50"/>
      <c r="DAW50"/>
      <c r="DAX50"/>
      <c r="DAY50"/>
      <c r="DAZ50"/>
      <c r="DBA50"/>
      <c r="DBB50"/>
      <c r="DBC50"/>
      <c r="DBD50"/>
      <c r="DBE50"/>
      <c r="DBF50"/>
      <c r="DBG50"/>
      <c r="DBH50"/>
      <c r="DBI50"/>
      <c r="DBJ50"/>
      <c r="DBK50"/>
      <c r="DBL50"/>
      <c r="DBM50"/>
      <c r="DBN50"/>
      <c r="DBO50"/>
      <c r="DBP50"/>
      <c r="DBQ50"/>
      <c r="DBR50"/>
      <c r="DBS50"/>
      <c r="DBT50"/>
      <c r="DBU50"/>
      <c r="DBV50"/>
      <c r="DBW50"/>
      <c r="DBX50"/>
      <c r="DBY50"/>
      <c r="DBZ50"/>
      <c r="DCA50"/>
      <c r="DCB50"/>
      <c r="DCC50"/>
      <c r="DCD50"/>
      <c r="DCE50"/>
      <c r="DCF50"/>
      <c r="DCG50"/>
      <c r="DCH50"/>
      <c r="DCI50"/>
      <c r="DCJ50"/>
      <c r="DCK50"/>
      <c r="DCL50"/>
      <c r="DCM50"/>
      <c r="DCN50"/>
      <c r="DCO50"/>
      <c r="DCP50"/>
      <c r="DCQ50"/>
      <c r="DCR50"/>
      <c r="DCS50"/>
      <c r="DCT50"/>
      <c r="DCU50"/>
      <c r="DCV50"/>
      <c r="DCW50"/>
      <c r="DCX50"/>
      <c r="DCY50"/>
      <c r="DCZ50"/>
      <c r="DDA50"/>
      <c r="DDB50"/>
      <c r="DDC50"/>
      <c r="DDD50"/>
      <c r="DDE50"/>
      <c r="DDF50"/>
      <c r="DDG50"/>
      <c r="DDH50"/>
      <c r="DDI50"/>
      <c r="DDJ50"/>
      <c r="DDK50"/>
      <c r="DDL50"/>
      <c r="DDM50"/>
      <c r="DDN50"/>
      <c r="DDO50"/>
      <c r="DDP50"/>
      <c r="DDQ50"/>
      <c r="DDR50"/>
      <c r="DDS50"/>
      <c r="DDT50"/>
      <c r="DDU50"/>
      <c r="DDV50"/>
      <c r="DDW50"/>
      <c r="DDX50"/>
      <c r="DDY50"/>
      <c r="DDZ50"/>
      <c r="DEA50"/>
      <c r="DEB50"/>
      <c r="DEC50"/>
      <c r="DED50"/>
      <c r="DEE50"/>
      <c r="DEF50"/>
      <c r="DEG50"/>
      <c r="DEH50"/>
      <c r="DEI50"/>
      <c r="DEJ50"/>
      <c r="DEK50"/>
      <c r="DEL50"/>
      <c r="DEM50"/>
      <c r="DEN50"/>
      <c r="DEO50"/>
      <c r="DEP50"/>
      <c r="DEQ50"/>
      <c r="DER50"/>
      <c r="DES50"/>
      <c r="DET50"/>
      <c r="DEU50"/>
      <c r="DEV50"/>
      <c r="DEW50"/>
      <c r="DEX50"/>
      <c r="DEY50"/>
      <c r="DEZ50"/>
      <c r="DFA50"/>
      <c r="DFB50"/>
      <c r="DFC50"/>
      <c r="DFD50"/>
      <c r="DFE50"/>
      <c r="DFF50"/>
      <c r="DFG50"/>
      <c r="DFH50"/>
      <c r="DFI50"/>
      <c r="DFJ50"/>
      <c r="DFK50"/>
      <c r="DFL50"/>
      <c r="DFM50"/>
      <c r="DFN50"/>
      <c r="DFO50"/>
      <c r="DFP50"/>
      <c r="DFQ50"/>
      <c r="DFR50"/>
      <c r="DFS50"/>
      <c r="DFT50"/>
      <c r="DFU50"/>
      <c r="DFV50"/>
      <c r="DFW50"/>
      <c r="DFX50"/>
      <c r="DFY50"/>
      <c r="DFZ50"/>
      <c r="DGA50"/>
      <c r="DGB50"/>
      <c r="DGC50"/>
      <c r="DGD50"/>
      <c r="DGE50"/>
      <c r="DGF50"/>
      <c r="DGG50"/>
      <c r="DGH50"/>
      <c r="DGI50"/>
      <c r="DGJ50"/>
      <c r="DGK50"/>
      <c r="DGL50"/>
      <c r="DGM50"/>
      <c r="DGN50"/>
      <c r="DGO50"/>
      <c r="DGP50"/>
      <c r="DGQ50"/>
      <c r="DGR50"/>
      <c r="DGS50"/>
      <c r="DGT50"/>
      <c r="DGU50"/>
      <c r="DGV50"/>
      <c r="DGW50"/>
      <c r="DGX50"/>
      <c r="DGY50"/>
      <c r="DGZ50"/>
      <c r="DHA50"/>
      <c r="DHB50"/>
      <c r="DHC50"/>
      <c r="DHD50"/>
      <c r="DHE50"/>
      <c r="DHF50"/>
      <c r="DHG50"/>
      <c r="DHH50"/>
      <c r="DHI50"/>
      <c r="DHJ50"/>
      <c r="DHK50"/>
      <c r="DHL50"/>
      <c r="DHM50"/>
      <c r="DHN50"/>
      <c r="DHO50"/>
      <c r="DHP50"/>
      <c r="DHQ50"/>
      <c r="DHR50"/>
      <c r="DHS50"/>
      <c r="DHT50"/>
      <c r="DHU50"/>
      <c r="DHV50"/>
      <c r="DHW50"/>
      <c r="DHX50"/>
      <c r="DHY50"/>
      <c r="DHZ50"/>
      <c r="DIA50"/>
      <c r="DIB50"/>
      <c r="DIC50"/>
      <c r="DID50"/>
      <c r="DIE50"/>
      <c r="DIF50"/>
      <c r="DIG50"/>
      <c r="DIH50"/>
      <c r="DII50"/>
      <c r="DIJ50"/>
      <c r="DIK50"/>
      <c r="DIL50"/>
      <c r="DIM50"/>
      <c r="DIN50"/>
      <c r="DIO50"/>
      <c r="DIP50"/>
      <c r="DIQ50"/>
      <c r="DIR50"/>
      <c r="DIS50"/>
      <c r="DIT50"/>
      <c r="DIU50"/>
      <c r="DIV50"/>
      <c r="DIW50"/>
      <c r="DIX50"/>
      <c r="DIY50"/>
      <c r="DIZ50"/>
      <c r="DJA50"/>
      <c r="DJB50"/>
      <c r="DJC50"/>
      <c r="DJD50"/>
      <c r="DJE50"/>
      <c r="DJF50"/>
      <c r="DJG50"/>
      <c r="DJH50"/>
      <c r="DJI50"/>
      <c r="DJJ50"/>
      <c r="DJK50"/>
      <c r="DJL50"/>
      <c r="DJM50"/>
      <c r="DJN50"/>
      <c r="DJO50"/>
      <c r="DJP50"/>
      <c r="DJQ50"/>
      <c r="DJR50"/>
      <c r="DJS50"/>
      <c r="DJT50"/>
      <c r="DJU50"/>
      <c r="DJV50"/>
      <c r="DJW50"/>
      <c r="DJX50"/>
      <c r="DJY50"/>
      <c r="DJZ50"/>
      <c r="DKA50"/>
      <c r="DKB50"/>
      <c r="DKC50"/>
      <c r="DKD50"/>
      <c r="DKE50"/>
      <c r="DKF50"/>
      <c r="DKG50"/>
      <c r="DKH50"/>
      <c r="DKI50"/>
      <c r="DKJ50"/>
      <c r="DKK50"/>
      <c r="DKL50"/>
      <c r="DKM50"/>
      <c r="DKN50"/>
      <c r="DKO50"/>
      <c r="DKP50"/>
      <c r="DKQ50"/>
      <c r="DKR50"/>
      <c r="DKS50"/>
      <c r="DKT50"/>
      <c r="DKU50"/>
      <c r="DKV50"/>
      <c r="DKW50"/>
      <c r="DKX50"/>
      <c r="DKY50"/>
      <c r="DKZ50"/>
      <c r="DLA50"/>
      <c r="DLB50"/>
      <c r="DLC50"/>
      <c r="DLD50"/>
      <c r="DLE50"/>
      <c r="DLF50"/>
      <c r="DLG50"/>
      <c r="DLH50"/>
      <c r="DLI50"/>
      <c r="DLJ50"/>
      <c r="DLK50"/>
      <c r="DLL50"/>
      <c r="DLM50"/>
      <c r="DLN50"/>
      <c r="DLO50"/>
      <c r="DLP50"/>
      <c r="DLQ50"/>
      <c r="DLR50"/>
      <c r="DLS50"/>
      <c r="DLT50"/>
      <c r="DLU50"/>
      <c r="DLV50"/>
      <c r="DLW50"/>
      <c r="DLX50"/>
      <c r="DLY50"/>
      <c r="DLZ50"/>
      <c r="DMA50"/>
      <c r="DMB50"/>
      <c r="DMC50"/>
      <c r="DMD50"/>
      <c r="DME50"/>
      <c r="DMF50"/>
      <c r="DMG50"/>
      <c r="DMH50"/>
      <c r="DMI50"/>
      <c r="DMJ50"/>
      <c r="DMK50"/>
      <c r="DML50"/>
      <c r="DMM50"/>
      <c r="DMN50"/>
      <c r="DMO50"/>
      <c r="DMP50"/>
      <c r="DMQ50"/>
      <c r="DMR50"/>
      <c r="DMS50"/>
      <c r="DMT50"/>
      <c r="DMU50"/>
      <c r="DMV50"/>
      <c r="DMW50"/>
      <c r="DMX50"/>
      <c r="DMY50"/>
      <c r="DMZ50"/>
      <c r="DNA50"/>
      <c r="DNB50"/>
      <c r="DNC50"/>
      <c r="DND50"/>
      <c r="DNE50"/>
      <c r="DNF50"/>
      <c r="DNG50"/>
      <c r="DNH50"/>
      <c r="DNI50"/>
      <c r="DNJ50"/>
      <c r="DNK50"/>
      <c r="DNL50"/>
      <c r="DNM50"/>
      <c r="DNN50"/>
      <c r="DNO50"/>
      <c r="DNP50"/>
      <c r="DNQ50"/>
      <c r="DNR50"/>
      <c r="DNS50"/>
      <c r="DNT50"/>
      <c r="DNU50"/>
      <c r="DNV50"/>
      <c r="DNW50"/>
      <c r="DNX50"/>
      <c r="DNY50"/>
      <c r="DNZ50"/>
      <c r="DOA50"/>
      <c r="DOB50"/>
      <c r="DOC50"/>
      <c r="DOD50"/>
      <c r="DOE50"/>
      <c r="DOF50"/>
      <c r="DOG50"/>
      <c r="DOH50"/>
      <c r="DOI50"/>
      <c r="DOJ50"/>
      <c r="DOK50"/>
      <c r="DOL50"/>
      <c r="DOM50"/>
      <c r="DON50"/>
      <c r="DOO50"/>
      <c r="DOP50"/>
      <c r="DOQ50"/>
      <c r="DOR50"/>
      <c r="DOS50"/>
      <c r="DOT50"/>
      <c r="DOU50"/>
      <c r="DOV50"/>
      <c r="DOW50"/>
      <c r="DOX50"/>
      <c r="DOY50"/>
      <c r="DOZ50"/>
      <c r="DPA50"/>
      <c r="DPB50"/>
      <c r="DPC50"/>
      <c r="DPD50"/>
      <c r="DPE50"/>
      <c r="DPF50"/>
      <c r="DPG50"/>
      <c r="DPH50"/>
      <c r="DPI50"/>
      <c r="DPJ50"/>
      <c r="DPK50"/>
      <c r="DPL50"/>
      <c r="DPM50"/>
      <c r="DPN50"/>
      <c r="DPO50"/>
      <c r="DPP50"/>
      <c r="DPQ50"/>
      <c r="DPR50"/>
      <c r="DPS50"/>
      <c r="DPT50"/>
      <c r="DPU50"/>
      <c r="DPV50"/>
      <c r="DPW50"/>
      <c r="DPX50"/>
      <c r="DPY50"/>
      <c r="DPZ50"/>
      <c r="DQA50"/>
      <c r="DQB50"/>
      <c r="DQC50"/>
      <c r="DQD50"/>
      <c r="DQE50"/>
      <c r="DQF50"/>
      <c r="DQG50"/>
      <c r="DQH50"/>
      <c r="DQI50"/>
      <c r="DQJ50"/>
      <c r="DQK50"/>
      <c r="DQL50"/>
      <c r="DQM50"/>
      <c r="DQN50"/>
      <c r="DQO50"/>
      <c r="DQP50"/>
      <c r="DQQ50"/>
      <c r="DQR50"/>
      <c r="DQS50"/>
      <c r="DQT50"/>
      <c r="DQU50"/>
      <c r="DQV50"/>
      <c r="DQW50"/>
      <c r="DQX50"/>
      <c r="DQY50"/>
      <c r="DQZ50"/>
      <c r="DRA50"/>
      <c r="DRB50"/>
      <c r="DRC50"/>
      <c r="DRD50"/>
      <c r="DRE50"/>
      <c r="DRF50"/>
      <c r="DRG50"/>
      <c r="DRH50"/>
      <c r="DRI50"/>
      <c r="DRJ50"/>
      <c r="DRK50"/>
      <c r="DRL50"/>
      <c r="DRM50"/>
      <c r="DRN50"/>
      <c r="DRO50"/>
      <c r="DRP50"/>
      <c r="DRQ50"/>
      <c r="DRR50"/>
      <c r="DRS50"/>
      <c r="DRT50"/>
      <c r="DRU50"/>
      <c r="DRV50"/>
      <c r="DRW50"/>
      <c r="DRX50"/>
      <c r="DRY50"/>
      <c r="DRZ50"/>
      <c r="DSA50"/>
      <c r="DSB50"/>
      <c r="DSC50"/>
      <c r="DSD50"/>
      <c r="DSE50"/>
      <c r="DSF50"/>
      <c r="DSG50"/>
      <c r="DSH50"/>
      <c r="DSI50"/>
      <c r="DSJ50"/>
      <c r="DSK50"/>
      <c r="DSL50"/>
      <c r="DSM50"/>
      <c r="DSN50"/>
      <c r="DSO50"/>
      <c r="DSP50"/>
      <c r="DSQ50"/>
      <c r="DSR50"/>
      <c r="DSS50"/>
      <c r="DST50"/>
      <c r="DSU50"/>
      <c r="DSV50"/>
      <c r="DSW50"/>
      <c r="DSX50"/>
      <c r="DSY50"/>
      <c r="DSZ50"/>
      <c r="DTA50"/>
      <c r="DTB50"/>
      <c r="DTC50"/>
      <c r="DTD50"/>
      <c r="DTE50"/>
      <c r="DTF50"/>
      <c r="DTG50"/>
      <c r="DTH50"/>
      <c r="DTI50"/>
      <c r="DTJ50"/>
      <c r="DTK50"/>
      <c r="DTL50"/>
      <c r="DTM50"/>
      <c r="DTN50"/>
      <c r="DTO50"/>
      <c r="DTP50"/>
      <c r="DTQ50"/>
      <c r="DTR50"/>
      <c r="DTS50"/>
      <c r="DTT50"/>
      <c r="DTU50"/>
      <c r="DTV50"/>
      <c r="DTW50"/>
      <c r="DTX50"/>
      <c r="DTY50"/>
      <c r="DTZ50"/>
      <c r="DUA50"/>
      <c r="DUB50"/>
      <c r="DUC50"/>
      <c r="DUD50"/>
      <c r="DUE50"/>
      <c r="DUF50"/>
      <c r="DUG50"/>
      <c r="DUH50"/>
      <c r="DUI50"/>
      <c r="DUJ50"/>
      <c r="DUK50"/>
      <c r="DUL50"/>
      <c r="DUM50"/>
      <c r="DUN50"/>
      <c r="DUO50"/>
      <c r="DUP50"/>
      <c r="DUQ50"/>
      <c r="DUR50"/>
      <c r="DUS50"/>
      <c r="DUT50"/>
      <c r="DUU50"/>
      <c r="DUV50"/>
      <c r="DUW50"/>
      <c r="DUX50"/>
      <c r="DUY50"/>
      <c r="DUZ50"/>
      <c r="DVA50"/>
      <c r="DVB50"/>
      <c r="DVC50"/>
      <c r="DVD50"/>
      <c r="DVE50"/>
      <c r="DVF50"/>
      <c r="DVG50"/>
      <c r="DVH50"/>
      <c r="DVI50"/>
      <c r="DVJ50"/>
      <c r="DVK50"/>
      <c r="DVL50"/>
      <c r="DVM50"/>
      <c r="DVN50"/>
      <c r="DVO50"/>
      <c r="DVP50"/>
      <c r="DVQ50"/>
      <c r="DVR50"/>
      <c r="DVS50"/>
      <c r="DVT50"/>
      <c r="DVU50"/>
      <c r="DVV50"/>
      <c r="DVW50"/>
      <c r="DVX50"/>
      <c r="DVY50"/>
      <c r="DVZ50"/>
      <c r="DWA50"/>
      <c r="DWB50"/>
      <c r="DWC50"/>
      <c r="DWD50"/>
      <c r="DWE50"/>
      <c r="DWF50"/>
      <c r="DWG50"/>
      <c r="DWH50"/>
      <c r="DWI50"/>
      <c r="DWJ50"/>
      <c r="DWK50"/>
      <c r="DWL50"/>
      <c r="DWM50"/>
      <c r="DWN50"/>
      <c r="DWO50"/>
      <c r="DWP50"/>
      <c r="DWQ50"/>
      <c r="DWR50"/>
      <c r="DWS50"/>
      <c r="DWT50"/>
      <c r="DWU50"/>
      <c r="DWV50"/>
      <c r="DWW50"/>
      <c r="DWX50"/>
      <c r="DWY50"/>
      <c r="DWZ50"/>
      <c r="DXA50"/>
      <c r="DXB50"/>
      <c r="DXC50"/>
      <c r="DXD50"/>
      <c r="DXE50"/>
      <c r="DXF50"/>
      <c r="DXG50"/>
      <c r="DXH50"/>
      <c r="DXI50"/>
      <c r="DXJ50"/>
      <c r="DXK50"/>
      <c r="DXL50"/>
      <c r="DXM50"/>
      <c r="DXN50"/>
      <c r="DXO50"/>
      <c r="DXP50"/>
      <c r="DXQ50"/>
      <c r="DXR50"/>
      <c r="DXS50"/>
      <c r="DXT50"/>
      <c r="DXU50"/>
      <c r="DXV50"/>
      <c r="DXW50"/>
      <c r="DXX50"/>
      <c r="DXY50"/>
      <c r="DXZ50"/>
      <c r="DYA50"/>
      <c r="DYB50"/>
      <c r="DYC50"/>
      <c r="DYD50"/>
      <c r="DYE50"/>
      <c r="DYF50"/>
      <c r="DYG50"/>
      <c r="DYH50"/>
      <c r="DYI50"/>
      <c r="DYJ50"/>
      <c r="DYK50"/>
      <c r="DYL50"/>
      <c r="DYM50"/>
      <c r="DYN50"/>
      <c r="DYO50"/>
      <c r="DYP50"/>
      <c r="DYQ50"/>
      <c r="DYR50"/>
      <c r="DYS50"/>
      <c r="DYT50"/>
      <c r="DYU50"/>
      <c r="DYV50"/>
      <c r="DYW50"/>
      <c r="DYX50"/>
      <c r="DYY50"/>
      <c r="DYZ50"/>
      <c r="DZA50"/>
      <c r="DZB50"/>
      <c r="DZC50"/>
      <c r="DZD50"/>
      <c r="DZE50"/>
      <c r="DZF50"/>
      <c r="DZG50"/>
      <c r="DZH50"/>
      <c r="DZI50"/>
      <c r="DZJ50"/>
      <c r="DZK50"/>
      <c r="DZL50"/>
      <c r="DZM50"/>
      <c r="DZN50"/>
      <c r="DZO50"/>
      <c r="DZP50"/>
      <c r="DZQ50"/>
      <c r="DZR50"/>
      <c r="DZS50"/>
      <c r="DZT50"/>
      <c r="DZU50"/>
      <c r="DZV50"/>
      <c r="DZW50"/>
      <c r="DZX50"/>
      <c r="DZY50"/>
      <c r="DZZ50"/>
      <c r="EAA50"/>
      <c r="EAB50"/>
      <c r="EAC50"/>
      <c r="EAD50"/>
      <c r="EAE50"/>
      <c r="EAF50"/>
      <c r="EAG50"/>
      <c r="EAH50"/>
      <c r="EAI50"/>
      <c r="EAJ50"/>
      <c r="EAK50"/>
      <c r="EAL50"/>
      <c r="EAM50"/>
      <c r="EAN50"/>
      <c r="EAO50"/>
      <c r="EAP50"/>
      <c r="EAQ50"/>
      <c r="EAR50"/>
      <c r="EAS50"/>
      <c r="EAT50"/>
      <c r="EAU50"/>
      <c r="EAV50"/>
      <c r="EAW50"/>
      <c r="EAX50"/>
      <c r="EAY50"/>
      <c r="EAZ50"/>
      <c r="EBA50"/>
      <c r="EBB50"/>
      <c r="EBC50"/>
      <c r="EBD50"/>
      <c r="EBE50"/>
      <c r="EBF50"/>
      <c r="EBG50"/>
      <c r="EBH50"/>
      <c r="EBI50"/>
      <c r="EBJ50"/>
      <c r="EBK50"/>
      <c r="EBL50"/>
      <c r="EBM50"/>
      <c r="EBN50"/>
      <c r="EBO50"/>
      <c r="EBP50"/>
      <c r="EBQ50"/>
      <c r="EBR50"/>
      <c r="EBS50"/>
      <c r="EBT50"/>
      <c r="EBU50"/>
      <c r="EBV50"/>
      <c r="EBW50"/>
      <c r="EBX50"/>
      <c r="EBY50"/>
      <c r="EBZ50"/>
      <c r="ECA50"/>
      <c r="ECB50"/>
      <c r="ECC50"/>
      <c r="ECD50"/>
      <c r="ECE50"/>
      <c r="ECF50"/>
      <c r="ECG50"/>
      <c r="ECH50"/>
      <c r="ECI50"/>
      <c r="ECJ50"/>
      <c r="ECK50"/>
      <c r="ECL50"/>
      <c r="ECM50"/>
      <c r="ECN50"/>
      <c r="ECO50"/>
      <c r="ECP50"/>
      <c r="ECQ50"/>
      <c r="ECR50"/>
      <c r="ECS50"/>
      <c r="ECT50"/>
      <c r="ECU50"/>
      <c r="ECV50"/>
      <c r="ECW50"/>
      <c r="ECX50"/>
      <c r="ECY50"/>
      <c r="ECZ50"/>
      <c r="EDA50"/>
      <c r="EDB50"/>
      <c r="EDC50"/>
      <c r="EDD50"/>
      <c r="EDE50"/>
      <c r="EDF50"/>
      <c r="EDG50"/>
      <c r="EDH50"/>
      <c r="EDI50"/>
      <c r="EDJ50"/>
      <c r="EDK50"/>
      <c r="EDL50"/>
      <c r="EDM50"/>
      <c r="EDN50"/>
      <c r="EDO50"/>
      <c r="EDP50"/>
      <c r="EDQ50"/>
      <c r="EDR50"/>
      <c r="EDS50"/>
      <c r="EDT50"/>
      <c r="EDU50"/>
      <c r="EDV50"/>
      <c r="EDW50"/>
      <c r="EDX50"/>
      <c r="EDY50"/>
      <c r="EDZ50"/>
      <c r="EEA50"/>
      <c r="EEB50"/>
      <c r="EEC50"/>
      <c r="EED50"/>
      <c r="EEE50"/>
      <c r="EEF50"/>
      <c r="EEG50"/>
      <c r="EEH50"/>
      <c r="EEI50"/>
      <c r="EEJ50"/>
      <c r="EEK50"/>
      <c r="EEL50"/>
      <c r="EEM50"/>
      <c r="EEN50"/>
      <c r="EEO50"/>
      <c r="EEP50"/>
      <c r="EEQ50"/>
      <c r="EER50"/>
      <c r="EES50"/>
      <c r="EET50"/>
      <c r="EEU50"/>
      <c r="EEV50"/>
      <c r="EEW50"/>
      <c r="EEX50"/>
      <c r="EEY50"/>
      <c r="EEZ50"/>
      <c r="EFA50"/>
      <c r="EFB50"/>
      <c r="EFC50"/>
      <c r="EFD50"/>
      <c r="EFE50"/>
      <c r="EFF50"/>
      <c r="EFG50"/>
      <c r="EFH50"/>
      <c r="EFI50"/>
      <c r="EFJ50"/>
      <c r="EFK50"/>
      <c r="EFL50"/>
      <c r="EFM50"/>
      <c r="EFN50"/>
      <c r="EFO50"/>
      <c r="EFP50"/>
      <c r="EFQ50"/>
      <c r="EFR50"/>
      <c r="EFS50"/>
      <c r="EFT50"/>
      <c r="EFU50"/>
      <c r="EFV50"/>
      <c r="EFW50"/>
      <c r="EFX50"/>
      <c r="EFY50"/>
      <c r="EFZ50"/>
      <c r="EGA50"/>
      <c r="EGB50"/>
      <c r="EGC50"/>
      <c r="EGD50"/>
      <c r="EGE50"/>
      <c r="EGF50"/>
      <c r="EGG50"/>
      <c r="EGH50"/>
      <c r="EGI50"/>
      <c r="EGJ50"/>
      <c r="EGK50"/>
      <c r="EGL50"/>
      <c r="EGM50"/>
      <c r="EGN50"/>
      <c r="EGO50"/>
      <c r="EGP50"/>
      <c r="EGQ50"/>
      <c r="EGR50"/>
      <c r="EGS50"/>
      <c r="EGT50"/>
      <c r="EGU50"/>
      <c r="EGV50"/>
      <c r="EGW50"/>
      <c r="EGX50"/>
      <c r="EGY50"/>
      <c r="EGZ50"/>
      <c r="EHA50"/>
      <c r="EHB50"/>
      <c r="EHC50"/>
      <c r="EHD50"/>
      <c r="EHE50"/>
      <c r="EHF50"/>
      <c r="EHG50"/>
      <c r="EHH50"/>
      <c r="EHI50"/>
      <c r="EHJ50"/>
      <c r="EHK50"/>
      <c r="EHL50"/>
      <c r="EHM50"/>
      <c r="EHN50"/>
      <c r="EHO50"/>
      <c r="EHP50"/>
      <c r="EHQ50"/>
      <c r="EHR50"/>
      <c r="EHS50"/>
      <c r="EHT50"/>
      <c r="EHU50"/>
      <c r="EHV50"/>
      <c r="EHW50"/>
      <c r="EHX50"/>
      <c r="EHY50"/>
      <c r="EHZ50"/>
      <c r="EIA50"/>
      <c r="EIB50"/>
      <c r="EIC50"/>
      <c r="EID50"/>
      <c r="EIE50"/>
      <c r="EIF50"/>
      <c r="EIG50"/>
      <c r="EIH50"/>
      <c r="EII50"/>
      <c r="EIJ50"/>
      <c r="EIK50"/>
      <c r="EIL50"/>
      <c r="EIM50"/>
      <c r="EIN50"/>
      <c r="EIO50"/>
      <c r="EIP50"/>
      <c r="EIQ50"/>
      <c r="EIR50"/>
      <c r="EIS50"/>
      <c r="EIT50"/>
      <c r="EIU50"/>
      <c r="EIV50"/>
      <c r="EIW50"/>
      <c r="EIX50"/>
      <c r="EIY50"/>
      <c r="EIZ50"/>
      <c r="EJA50"/>
      <c r="EJB50"/>
      <c r="EJC50"/>
      <c r="EJD50"/>
      <c r="EJE50"/>
      <c r="EJF50"/>
      <c r="EJG50"/>
      <c r="EJH50"/>
      <c r="EJI50"/>
      <c r="EJJ50"/>
      <c r="EJK50"/>
      <c r="EJL50"/>
      <c r="EJM50"/>
      <c r="EJN50"/>
      <c r="EJO50"/>
      <c r="EJP50"/>
      <c r="EJQ50"/>
      <c r="EJR50"/>
      <c r="EJS50"/>
      <c r="EJT50"/>
      <c r="EJU50"/>
      <c r="EJV50"/>
      <c r="EJW50"/>
      <c r="EJX50"/>
      <c r="EJY50"/>
      <c r="EJZ50"/>
      <c r="EKA50"/>
      <c r="EKB50"/>
      <c r="EKC50"/>
      <c r="EKD50"/>
      <c r="EKE50"/>
      <c r="EKF50"/>
      <c r="EKG50"/>
      <c r="EKH50"/>
      <c r="EKI50"/>
      <c r="EKJ50"/>
      <c r="EKK50"/>
      <c r="EKL50"/>
      <c r="EKM50"/>
      <c r="EKN50"/>
      <c r="EKO50"/>
      <c r="EKP50"/>
      <c r="EKQ50"/>
      <c r="EKR50"/>
      <c r="EKS50"/>
      <c r="EKT50"/>
      <c r="EKU50"/>
      <c r="EKV50"/>
      <c r="EKW50"/>
      <c r="EKX50"/>
      <c r="EKY50"/>
      <c r="EKZ50"/>
      <c r="ELA50"/>
      <c r="ELB50"/>
      <c r="ELC50"/>
      <c r="ELD50"/>
      <c r="ELE50"/>
      <c r="ELF50"/>
      <c r="ELG50"/>
      <c r="ELH50"/>
      <c r="ELI50"/>
      <c r="ELJ50"/>
      <c r="ELK50"/>
      <c r="ELL50"/>
      <c r="ELM50"/>
      <c r="ELN50"/>
      <c r="ELO50"/>
      <c r="ELP50"/>
      <c r="ELQ50"/>
      <c r="ELR50"/>
      <c r="ELS50"/>
      <c r="ELT50"/>
      <c r="ELU50"/>
      <c r="ELV50"/>
      <c r="ELW50"/>
      <c r="ELX50"/>
      <c r="ELY50"/>
      <c r="ELZ50"/>
      <c r="EMA50"/>
      <c r="EMB50"/>
      <c r="EMC50"/>
      <c r="EMD50"/>
      <c r="EME50"/>
      <c r="EMF50"/>
      <c r="EMG50"/>
      <c r="EMH50"/>
      <c r="EMI50"/>
      <c r="EMJ50"/>
      <c r="EMK50"/>
      <c r="EML50"/>
      <c r="EMM50"/>
      <c r="EMN50"/>
      <c r="EMO50"/>
      <c r="EMP50"/>
      <c r="EMQ50"/>
      <c r="EMR50"/>
      <c r="EMS50"/>
      <c r="EMT50"/>
      <c r="EMU50"/>
      <c r="EMV50"/>
      <c r="EMW50"/>
      <c r="EMX50"/>
      <c r="EMY50"/>
      <c r="EMZ50"/>
      <c r="ENA50"/>
      <c r="ENB50"/>
      <c r="ENC50"/>
      <c r="END50"/>
      <c r="ENE50"/>
      <c r="ENF50"/>
      <c r="ENG50"/>
      <c r="ENH50"/>
      <c r="ENI50"/>
      <c r="ENJ50"/>
      <c r="ENK50"/>
      <c r="ENL50"/>
      <c r="ENM50"/>
      <c r="ENN50"/>
      <c r="ENO50"/>
      <c r="ENP50"/>
      <c r="ENQ50"/>
      <c r="ENR50"/>
      <c r="ENS50"/>
      <c r="ENT50"/>
      <c r="ENU50"/>
      <c r="ENV50"/>
      <c r="ENW50"/>
      <c r="ENX50"/>
      <c r="ENY50"/>
      <c r="ENZ50"/>
      <c r="EOA50"/>
      <c r="EOB50"/>
      <c r="EOC50"/>
      <c r="EOD50"/>
      <c r="EOE50"/>
      <c r="EOF50"/>
      <c r="EOG50"/>
      <c r="EOH50"/>
      <c r="EOI50"/>
      <c r="EOJ50"/>
      <c r="EOK50"/>
      <c r="EOL50"/>
      <c r="EOM50"/>
      <c r="EON50"/>
      <c r="EOO50"/>
      <c r="EOP50"/>
      <c r="EOQ50"/>
      <c r="EOR50"/>
      <c r="EOS50"/>
      <c r="EOT50"/>
      <c r="EOU50"/>
      <c r="EOV50"/>
      <c r="EOW50"/>
      <c r="EOX50"/>
      <c r="EOY50"/>
      <c r="EOZ50"/>
      <c r="EPA50"/>
      <c r="EPB50"/>
      <c r="EPC50"/>
      <c r="EPD50"/>
      <c r="EPE50"/>
      <c r="EPF50"/>
      <c r="EPG50"/>
      <c r="EPH50"/>
      <c r="EPI50"/>
      <c r="EPJ50"/>
      <c r="EPK50"/>
      <c r="EPL50"/>
      <c r="EPM50"/>
      <c r="EPN50"/>
      <c r="EPO50"/>
      <c r="EPP50"/>
      <c r="EPQ50"/>
      <c r="EPR50"/>
      <c r="EPS50"/>
      <c r="EPT50"/>
      <c r="EPU50"/>
      <c r="EPV50"/>
      <c r="EPW50"/>
      <c r="EPX50"/>
      <c r="EPY50"/>
      <c r="EPZ50"/>
      <c r="EQA50"/>
      <c r="EQB50"/>
      <c r="EQC50"/>
      <c r="EQD50"/>
      <c r="EQE50"/>
      <c r="EQF50"/>
      <c r="EQG50"/>
      <c r="EQH50"/>
      <c r="EQI50"/>
      <c r="EQJ50"/>
      <c r="EQK50"/>
      <c r="EQL50"/>
      <c r="EQM50"/>
      <c r="EQN50"/>
      <c r="EQO50"/>
      <c r="EQP50"/>
      <c r="EQQ50"/>
      <c r="EQR50"/>
      <c r="EQS50"/>
      <c r="EQT50"/>
      <c r="EQU50"/>
      <c r="EQV50"/>
      <c r="EQW50"/>
      <c r="EQX50"/>
      <c r="EQY50"/>
      <c r="EQZ50"/>
      <c r="ERA50"/>
      <c r="ERB50"/>
      <c r="ERC50"/>
      <c r="ERD50"/>
      <c r="ERE50"/>
      <c r="ERF50"/>
      <c r="ERG50"/>
      <c r="ERH50"/>
      <c r="ERI50"/>
      <c r="ERJ50"/>
      <c r="ERK50"/>
      <c r="ERL50"/>
      <c r="ERM50"/>
      <c r="ERN50"/>
      <c r="ERO50"/>
      <c r="ERP50"/>
      <c r="ERQ50"/>
      <c r="ERR50"/>
      <c r="ERS50"/>
      <c r="ERT50"/>
      <c r="ERU50"/>
      <c r="ERV50"/>
      <c r="ERW50"/>
      <c r="ERX50"/>
      <c r="ERY50"/>
      <c r="ERZ50"/>
      <c r="ESA50"/>
      <c r="ESB50"/>
      <c r="ESC50"/>
      <c r="ESD50"/>
      <c r="ESE50"/>
      <c r="ESF50"/>
      <c r="ESG50"/>
      <c r="ESH50"/>
      <c r="ESI50"/>
      <c r="ESJ50"/>
      <c r="ESK50"/>
      <c r="ESL50"/>
      <c r="ESM50"/>
      <c r="ESN50"/>
      <c r="ESO50"/>
      <c r="ESP50"/>
      <c r="ESQ50"/>
      <c r="ESR50"/>
      <c r="ESS50"/>
      <c r="EST50"/>
      <c r="ESU50"/>
      <c r="ESV50"/>
      <c r="ESW50"/>
      <c r="ESX50"/>
      <c r="ESY50"/>
      <c r="ESZ50"/>
      <c r="ETA50"/>
      <c r="ETB50"/>
      <c r="ETC50"/>
      <c r="ETD50"/>
      <c r="ETE50"/>
      <c r="ETF50"/>
      <c r="ETG50"/>
      <c r="ETH50"/>
      <c r="ETI50"/>
      <c r="ETJ50"/>
      <c r="ETK50"/>
      <c r="ETL50"/>
      <c r="ETM50"/>
      <c r="ETN50"/>
      <c r="ETO50"/>
      <c r="ETP50"/>
      <c r="ETQ50"/>
      <c r="ETR50"/>
      <c r="ETS50"/>
      <c r="ETT50"/>
      <c r="ETU50"/>
      <c r="ETV50"/>
      <c r="ETW50"/>
      <c r="ETX50"/>
      <c r="ETY50"/>
      <c r="ETZ50"/>
      <c r="EUA50"/>
      <c r="EUB50"/>
      <c r="EUC50"/>
      <c r="EUD50"/>
      <c r="EUE50"/>
      <c r="EUF50"/>
      <c r="EUG50"/>
      <c r="EUH50"/>
      <c r="EUI50"/>
      <c r="EUJ50"/>
      <c r="EUK50"/>
      <c r="EUL50"/>
      <c r="EUM50"/>
      <c r="EUN50"/>
      <c r="EUO50"/>
      <c r="EUP50"/>
      <c r="EUQ50"/>
      <c r="EUR50"/>
      <c r="EUS50"/>
      <c r="EUT50"/>
      <c r="EUU50"/>
      <c r="EUV50"/>
      <c r="EUW50"/>
      <c r="EUX50"/>
      <c r="EUY50"/>
      <c r="EUZ50"/>
      <c r="EVA50"/>
      <c r="EVB50"/>
      <c r="EVC50"/>
      <c r="EVD50"/>
      <c r="EVE50"/>
      <c r="EVF50"/>
      <c r="EVG50"/>
      <c r="EVH50"/>
      <c r="EVI50"/>
      <c r="EVJ50"/>
      <c r="EVK50"/>
      <c r="EVL50"/>
      <c r="EVM50"/>
      <c r="EVN50"/>
      <c r="EVO50"/>
      <c r="EVP50"/>
      <c r="EVQ50"/>
      <c r="EVR50"/>
      <c r="EVS50"/>
      <c r="EVT50"/>
      <c r="EVU50"/>
      <c r="EVV50"/>
      <c r="EVW50"/>
      <c r="EVX50"/>
      <c r="EVY50"/>
      <c r="EVZ50"/>
      <c r="EWA50"/>
      <c r="EWB50"/>
      <c r="EWC50"/>
      <c r="EWD50"/>
      <c r="EWE50"/>
      <c r="EWF50"/>
      <c r="EWG50"/>
      <c r="EWH50"/>
      <c r="EWI50"/>
      <c r="EWJ50"/>
      <c r="EWK50"/>
      <c r="EWL50"/>
      <c r="EWM50"/>
      <c r="EWN50"/>
      <c r="EWO50"/>
      <c r="EWP50"/>
      <c r="EWQ50"/>
      <c r="EWR50"/>
      <c r="EWS50"/>
      <c r="EWT50"/>
      <c r="EWU50"/>
      <c r="EWV50"/>
      <c r="EWW50"/>
      <c r="EWX50"/>
      <c r="EWY50"/>
      <c r="EWZ50"/>
      <c r="EXA50"/>
      <c r="EXB50"/>
      <c r="EXC50"/>
      <c r="EXD50"/>
      <c r="EXE50"/>
      <c r="EXF50"/>
      <c r="EXG50"/>
      <c r="EXH50"/>
      <c r="EXI50"/>
      <c r="EXJ50"/>
      <c r="EXK50"/>
      <c r="EXL50"/>
      <c r="EXM50"/>
      <c r="EXN50"/>
      <c r="EXO50"/>
      <c r="EXP50"/>
      <c r="EXQ50"/>
      <c r="EXR50"/>
      <c r="EXS50"/>
      <c r="EXT50"/>
      <c r="EXU50"/>
      <c r="EXV50"/>
      <c r="EXW50"/>
      <c r="EXX50"/>
      <c r="EXY50"/>
      <c r="EXZ50"/>
      <c r="EYA50"/>
      <c r="EYB50"/>
      <c r="EYC50"/>
      <c r="EYD50"/>
      <c r="EYE50"/>
      <c r="EYF50"/>
      <c r="EYG50"/>
      <c r="EYH50"/>
      <c r="EYI50"/>
      <c r="EYJ50"/>
      <c r="EYK50"/>
      <c r="EYL50"/>
      <c r="EYM50"/>
      <c r="EYN50"/>
      <c r="EYO50"/>
      <c r="EYP50"/>
      <c r="EYQ50"/>
      <c r="EYR50"/>
      <c r="EYS50"/>
      <c r="EYT50"/>
      <c r="EYU50"/>
      <c r="EYV50"/>
      <c r="EYW50"/>
      <c r="EYX50"/>
      <c r="EYY50"/>
      <c r="EYZ50"/>
      <c r="EZA50"/>
      <c r="EZB50"/>
      <c r="EZC50"/>
      <c r="EZD50"/>
      <c r="EZE50"/>
      <c r="EZF50"/>
      <c r="EZG50"/>
      <c r="EZH50"/>
      <c r="EZI50"/>
      <c r="EZJ50"/>
      <c r="EZK50"/>
      <c r="EZL50"/>
      <c r="EZM50"/>
      <c r="EZN50"/>
      <c r="EZO50"/>
      <c r="EZP50"/>
      <c r="EZQ50"/>
      <c r="EZR50"/>
      <c r="EZS50"/>
      <c r="EZT50"/>
      <c r="EZU50"/>
      <c r="EZV50"/>
      <c r="EZW50"/>
      <c r="EZX50"/>
      <c r="EZY50"/>
      <c r="EZZ50"/>
      <c r="FAA50"/>
      <c r="FAB50"/>
      <c r="FAC50"/>
      <c r="FAD50"/>
      <c r="FAE50"/>
      <c r="FAF50"/>
      <c r="FAG50"/>
      <c r="FAH50"/>
      <c r="FAI50"/>
      <c r="FAJ50"/>
      <c r="FAK50"/>
      <c r="FAL50"/>
      <c r="FAM50"/>
      <c r="FAN50"/>
      <c r="FAO50"/>
      <c r="FAP50"/>
      <c r="FAQ50"/>
      <c r="FAR50"/>
      <c r="FAS50"/>
      <c r="FAT50"/>
      <c r="FAU50"/>
      <c r="FAV50"/>
      <c r="FAW50"/>
      <c r="FAX50"/>
      <c r="FAY50"/>
      <c r="FAZ50"/>
      <c r="FBA50"/>
      <c r="FBB50"/>
      <c r="FBC50"/>
      <c r="FBD50"/>
      <c r="FBE50"/>
      <c r="FBF50"/>
      <c r="FBG50"/>
      <c r="FBH50"/>
      <c r="FBI50"/>
      <c r="FBJ50"/>
      <c r="FBK50"/>
      <c r="FBL50"/>
      <c r="FBM50"/>
      <c r="FBN50"/>
      <c r="FBO50"/>
      <c r="FBP50"/>
      <c r="FBQ50"/>
      <c r="FBR50"/>
      <c r="FBS50"/>
      <c r="FBT50"/>
      <c r="FBU50"/>
      <c r="FBV50"/>
      <c r="FBW50"/>
      <c r="FBX50"/>
      <c r="FBY50"/>
      <c r="FBZ50"/>
      <c r="FCA50"/>
      <c r="FCB50"/>
      <c r="FCC50"/>
      <c r="FCD50"/>
      <c r="FCE50"/>
      <c r="FCF50"/>
      <c r="FCG50"/>
      <c r="FCH50"/>
      <c r="FCI50"/>
      <c r="FCJ50"/>
      <c r="FCK50"/>
      <c r="FCL50"/>
      <c r="FCM50"/>
      <c r="FCN50"/>
      <c r="FCO50"/>
      <c r="FCP50"/>
      <c r="FCQ50"/>
      <c r="FCR50"/>
      <c r="FCS50"/>
      <c r="FCT50"/>
      <c r="FCU50"/>
      <c r="FCV50"/>
      <c r="FCW50"/>
      <c r="FCX50"/>
      <c r="FCY50"/>
      <c r="FCZ50"/>
      <c r="FDA50"/>
      <c r="FDB50"/>
      <c r="FDC50"/>
      <c r="FDD50"/>
      <c r="FDE50"/>
      <c r="FDF50"/>
      <c r="FDG50"/>
      <c r="FDH50"/>
      <c r="FDI50"/>
      <c r="FDJ50"/>
      <c r="FDK50"/>
      <c r="FDL50"/>
      <c r="FDM50"/>
      <c r="FDN50"/>
      <c r="FDO50"/>
      <c r="FDP50"/>
      <c r="FDQ50"/>
      <c r="FDR50"/>
      <c r="FDS50"/>
      <c r="FDT50"/>
      <c r="FDU50"/>
      <c r="FDV50"/>
      <c r="FDW50"/>
      <c r="FDX50"/>
      <c r="FDY50"/>
      <c r="FDZ50"/>
      <c r="FEA50"/>
      <c r="FEB50"/>
      <c r="FEC50"/>
      <c r="FED50"/>
      <c r="FEE50"/>
      <c r="FEF50"/>
      <c r="FEG50"/>
      <c r="FEH50"/>
      <c r="FEI50"/>
      <c r="FEJ50"/>
      <c r="FEK50"/>
      <c r="FEL50"/>
      <c r="FEM50"/>
      <c r="FEN50"/>
      <c r="FEO50"/>
      <c r="FEP50"/>
      <c r="FEQ50"/>
      <c r="FER50"/>
      <c r="FES50"/>
      <c r="FET50"/>
      <c r="FEU50"/>
      <c r="FEV50"/>
      <c r="FEW50"/>
      <c r="FEX50"/>
      <c r="FEY50"/>
      <c r="FEZ50"/>
      <c r="FFA50"/>
      <c r="FFB50"/>
      <c r="FFC50"/>
      <c r="FFD50"/>
      <c r="FFE50"/>
      <c r="FFF50"/>
      <c r="FFG50"/>
      <c r="FFH50"/>
      <c r="FFI50"/>
      <c r="FFJ50"/>
      <c r="FFK50"/>
      <c r="FFL50"/>
      <c r="FFM50"/>
      <c r="FFN50"/>
      <c r="FFO50"/>
      <c r="FFP50"/>
      <c r="FFQ50"/>
      <c r="FFR50"/>
      <c r="FFS50"/>
      <c r="FFT50"/>
      <c r="FFU50"/>
      <c r="FFV50"/>
      <c r="FFW50"/>
      <c r="FFX50"/>
      <c r="FFY50"/>
      <c r="FFZ50"/>
      <c r="FGA50"/>
      <c r="FGB50"/>
      <c r="FGC50"/>
      <c r="FGD50"/>
      <c r="FGE50"/>
      <c r="FGF50"/>
      <c r="FGG50"/>
      <c r="FGH50"/>
      <c r="FGI50"/>
      <c r="FGJ50"/>
      <c r="FGK50"/>
      <c r="FGL50"/>
      <c r="FGM50"/>
      <c r="FGN50"/>
      <c r="FGO50"/>
      <c r="FGP50"/>
      <c r="FGQ50"/>
      <c r="FGR50"/>
      <c r="FGS50"/>
      <c r="FGT50"/>
      <c r="FGU50"/>
      <c r="FGV50"/>
      <c r="FGW50"/>
      <c r="FGX50"/>
      <c r="FGY50"/>
      <c r="FGZ50"/>
      <c r="FHA50"/>
      <c r="FHB50"/>
      <c r="FHC50"/>
      <c r="FHD50"/>
      <c r="FHE50"/>
      <c r="FHF50"/>
      <c r="FHG50"/>
      <c r="FHH50"/>
      <c r="FHI50"/>
      <c r="FHJ50"/>
      <c r="FHK50"/>
      <c r="FHL50"/>
      <c r="FHM50"/>
      <c r="FHN50"/>
      <c r="FHO50"/>
      <c r="FHP50"/>
      <c r="FHQ50"/>
      <c r="FHR50"/>
      <c r="FHS50"/>
      <c r="FHT50"/>
      <c r="FHU50"/>
      <c r="FHV50"/>
      <c r="FHW50"/>
      <c r="FHX50"/>
      <c r="FHY50"/>
      <c r="FHZ50"/>
      <c r="FIA50"/>
      <c r="FIB50"/>
      <c r="FIC50"/>
      <c r="FID50"/>
      <c r="FIE50"/>
      <c r="FIF50"/>
      <c r="FIG50"/>
      <c r="FIH50"/>
      <c r="FII50"/>
      <c r="FIJ50"/>
      <c r="FIK50"/>
      <c r="FIL50"/>
      <c r="FIM50"/>
      <c r="FIN50"/>
      <c r="FIO50"/>
      <c r="FIP50"/>
      <c r="FIQ50"/>
      <c r="FIR50"/>
      <c r="FIS50"/>
      <c r="FIT50"/>
      <c r="FIU50"/>
      <c r="FIV50"/>
      <c r="FIW50"/>
      <c r="FIX50"/>
      <c r="FIY50"/>
      <c r="FIZ50"/>
      <c r="FJA50"/>
      <c r="FJB50"/>
      <c r="FJC50"/>
      <c r="FJD50"/>
      <c r="FJE50"/>
      <c r="FJF50"/>
      <c r="FJG50"/>
      <c r="FJH50"/>
      <c r="FJI50"/>
      <c r="FJJ50"/>
      <c r="FJK50"/>
      <c r="FJL50"/>
      <c r="FJM50"/>
      <c r="FJN50"/>
      <c r="FJO50"/>
      <c r="FJP50"/>
      <c r="FJQ50"/>
      <c r="FJR50"/>
      <c r="FJS50"/>
      <c r="FJT50"/>
      <c r="FJU50"/>
      <c r="FJV50"/>
      <c r="FJW50"/>
      <c r="FJX50"/>
      <c r="FJY50"/>
      <c r="FJZ50"/>
      <c r="FKA50"/>
      <c r="FKB50"/>
      <c r="FKC50"/>
      <c r="FKD50"/>
      <c r="FKE50"/>
      <c r="FKF50"/>
      <c r="FKG50"/>
      <c r="FKH50"/>
      <c r="FKI50"/>
      <c r="FKJ50"/>
      <c r="FKK50"/>
      <c r="FKL50"/>
      <c r="FKM50"/>
      <c r="FKN50"/>
      <c r="FKO50"/>
      <c r="FKP50"/>
      <c r="FKQ50"/>
      <c r="FKR50"/>
      <c r="FKS50"/>
      <c r="FKT50"/>
      <c r="FKU50"/>
      <c r="FKV50"/>
      <c r="FKW50"/>
      <c r="FKX50"/>
      <c r="FKY50"/>
      <c r="FKZ50"/>
      <c r="FLA50"/>
      <c r="FLB50"/>
      <c r="FLC50"/>
      <c r="FLD50"/>
      <c r="FLE50"/>
      <c r="FLF50"/>
      <c r="FLG50"/>
      <c r="FLH50"/>
      <c r="FLI50"/>
      <c r="FLJ50"/>
      <c r="FLK50"/>
      <c r="FLL50"/>
      <c r="FLM50"/>
      <c r="FLN50"/>
      <c r="FLO50"/>
      <c r="FLP50"/>
      <c r="FLQ50"/>
      <c r="FLR50"/>
      <c r="FLS50"/>
      <c r="FLT50"/>
      <c r="FLU50"/>
      <c r="FLV50"/>
      <c r="FLW50"/>
      <c r="FLX50"/>
      <c r="FLY50"/>
      <c r="FLZ50"/>
      <c r="FMA50"/>
      <c r="FMB50"/>
      <c r="FMC50"/>
      <c r="FMD50"/>
      <c r="FME50"/>
      <c r="FMF50"/>
      <c r="FMG50"/>
      <c r="FMH50"/>
      <c r="FMI50"/>
      <c r="FMJ50"/>
      <c r="FMK50"/>
      <c r="FML50"/>
      <c r="FMM50"/>
      <c r="FMN50"/>
      <c r="FMO50"/>
      <c r="FMP50"/>
      <c r="FMQ50"/>
      <c r="FMR50"/>
      <c r="FMS50"/>
      <c r="FMT50"/>
      <c r="FMU50"/>
      <c r="FMV50"/>
      <c r="FMW50"/>
      <c r="FMX50"/>
      <c r="FMY50"/>
      <c r="FMZ50"/>
      <c r="FNA50"/>
      <c r="FNB50"/>
      <c r="FNC50"/>
      <c r="FND50"/>
      <c r="FNE50"/>
      <c r="FNF50"/>
      <c r="FNG50"/>
      <c r="FNH50"/>
      <c r="FNI50"/>
      <c r="FNJ50"/>
      <c r="FNK50"/>
      <c r="FNL50"/>
      <c r="FNM50"/>
      <c r="FNN50"/>
      <c r="FNO50"/>
      <c r="FNP50"/>
      <c r="FNQ50"/>
      <c r="FNR50"/>
      <c r="FNS50"/>
      <c r="FNT50"/>
      <c r="FNU50"/>
      <c r="FNV50"/>
      <c r="FNW50"/>
      <c r="FNX50"/>
      <c r="FNY50"/>
      <c r="FNZ50"/>
      <c r="FOA50"/>
      <c r="FOB50"/>
      <c r="FOC50"/>
      <c r="FOD50"/>
      <c r="FOE50"/>
      <c r="FOF50"/>
      <c r="FOG50"/>
      <c r="FOH50"/>
      <c r="FOI50"/>
      <c r="FOJ50"/>
      <c r="FOK50"/>
      <c r="FOL50"/>
      <c r="FOM50"/>
      <c r="FON50"/>
      <c r="FOO50"/>
      <c r="FOP50"/>
      <c r="FOQ50"/>
      <c r="FOR50"/>
      <c r="FOS50"/>
      <c r="FOT50"/>
      <c r="FOU50"/>
      <c r="FOV50"/>
      <c r="FOW50"/>
      <c r="FOX50"/>
      <c r="FOY50"/>
      <c r="FOZ50"/>
      <c r="FPA50"/>
      <c r="FPB50"/>
      <c r="FPC50"/>
      <c r="FPD50"/>
      <c r="FPE50"/>
      <c r="FPF50"/>
      <c r="FPG50"/>
      <c r="FPH50"/>
      <c r="FPI50"/>
      <c r="FPJ50"/>
      <c r="FPK50"/>
      <c r="FPL50"/>
      <c r="FPM50"/>
      <c r="FPN50"/>
      <c r="FPO50"/>
      <c r="FPP50"/>
      <c r="FPQ50"/>
      <c r="FPR50"/>
      <c r="FPS50"/>
      <c r="FPT50"/>
      <c r="FPU50"/>
      <c r="FPV50"/>
      <c r="FPW50"/>
      <c r="FPX50"/>
      <c r="FPY50"/>
      <c r="FPZ50"/>
      <c r="FQA50"/>
      <c r="FQB50"/>
      <c r="FQC50"/>
      <c r="FQD50"/>
      <c r="FQE50"/>
      <c r="FQF50"/>
      <c r="FQG50"/>
      <c r="FQH50"/>
      <c r="FQI50"/>
      <c r="FQJ50"/>
      <c r="FQK50"/>
      <c r="FQL50"/>
      <c r="FQM50"/>
      <c r="FQN50"/>
      <c r="FQO50"/>
      <c r="FQP50"/>
      <c r="FQQ50"/>
      <c r="FQR50"/>
      <c r="FQS50"/>
      <c r="FQT50"/>
      <c r="FQU50"/>
      <c r="FQV50"/>
      <c r="FQW50"/>
      <c r="FQX50"/>
      <c r="FQY50"/>
      <c r="FQZ50"/>
      <c r="FRA50"/>
      <c r="FRB50"/>
      <c r="FRC50"/>
      <c r="FRD50"/>
      <c r="FRE50"/>
      <c r="FRF50"/>
      <c r="FRG50"/>
      <c r="FRH50"/>
      <c r="FRI50"/>
      <c r="FRJ50"/>
      <c r="FRK50"/>
      <c r="FRL50"/>
      <c r="FRM50"/>
      <c r="FRN50"/>
      <c r="FRO50"/>
      <c r="FRP50"/>
      <c r="FRQ50"/>
      <c r="FRR50"/>
      <c r="FRS50"/>
      <c r="FRT50"/>
      <c r="FRU50"/>
      <c r="FRV50"/>
      <c r="FRW50"/>
      <c r="FRX50"/>
      <c r="FRY50"/>
      <c r="FRZ50"/>
      <c r="FSA50"/>
      <c r="FSB50"/>
      <c r="FSC50"/>
      <c r="FSD50"/>
      <c r="FSE50"/>
      <c r="FSF50"/>
      <c r="FSG50"/>
      <c r="FSH50"/>
      <c r="FSI50"/>
      <c r="FSJ50"/>
      <c r="FSK50"/>
      <c r="FSL50"/>
      <c r="FSM50"/>
      <c r="FSN50"/>
      <c r="FSO50"/>
      <c r="FSP50"/>
      <c r="FSQ50"/>
      <c r="FSR50"/>
      <c r="FSS50"/>
      <c r="FST50"/>
      <c r="FSU50"/>
      <c r="FSV50"/>
      <c r="FSW50"/>
      <c r="FSX50"/>
      <c r="FSY50"/>
      <c r="FSZ50"/>
      <c r="FTA50"/>
      <c r="FTB50"/>
      <c r="FTC50"/>
      <c r="FTD50"/>
      <c r="FTE50"/>
      <c r="FTF50"/>
      <c r="FTG50"/>
      <c r="FTH50"/>
      <c r="FTI50"/>
      <c r="FTJ50"/>
      <c r="FTK50"/>
      <c r="FTL50"/>
      <c r="FTM50"/>
      <c r="FTN50"/>
      <c r="FTO50"/>
      <c r="FTP50"/>
      <c r="FTQ50"/>
      <c r="FTR50"/>
      <c r="FTS50"/>
      <c r="FTT50"/>
      <c r="FTU50"/>
      <c r="FTV50"/>
      <c r="FTW50"/>
      <c r="FTX50"/>
      <c r="FTY50"/>
      <c r="FTZ50"/>
      <c r="FUA50"/>
      <c r="FUB50"/>
      <c r="FUC50"/>
      <c r="FUD50"/>
      <c r="FUE50"/>
      <c r="FUF50"/>
      <c r="FUG50"/>
      <c r="FUH50"/>
      <c r="FUI50"/>
      <c r="FUJ50"/>
      <c r="FUK50"/>
      <c r="FUL50"/>
      <c r="FUM50"/>
      <c r="FUN50"/>
      <c r="FUO50"/>
      <c r="FUP50"/>
      <c r="FUQ50"/>
      <c r="FUR50"/>
      <c r="FUS50"/>
      <c r="FUT50"/>
      <c r="FUU50"/>
      <c r="FUV50"/>
      <c r="FUW50"/>
      <c r="FUX50"/>
      <c r="FUY50"/>
      <c r="FUZ50"/>
      <c r="FVA50"/>
      <c r="FVB50"/>
      <c r="FVC50"/>
      <c r="FVD50"/>
      <c r="FVE50"/>
      <c r="FVF50"/>
      <c r="FVG50"/>
      <c r="FVH50"/>
      <c r="FVI50"/>
      <c r="FVJ50"/>
      <c r="FVK50"/>
      <c r="FVL50"/>
      <c r="FVM50"/>
      <c r="FVN50"/>
      <c r="FVO50"/>
      <c r="FVP50"/>
      <c r="FVQ50"/>
      <c r="FVR50"/>
      <c r="FVS50"/>
      <c r="FVT50"/>
      <c r="FVU50"/>
      <c r="FVV50"/>
      <c r="FVW50"/>
      <c r="FVX50"/>
      <c r="FVY50"/>
      <c r="FVZ50"/>
      <c r="FWA50"/>
      <c r="FWB50"/>
      <c r="FWC50"/>
      <c r="FWD50"/>
      <c r="FWE50"/>
      <c r="FWF50"/>
      <c r="FWG50"/>
      <c r="FWH50"/>
      <c r="FWI50"/>
      <c r="FWJ50"/>
      <c r="FWK50"/>
      <c r="FWL50"/>
      <c r="FWM50"/>
      <c r="FWN50"/>
      <c r="FWO50"/>
      <c r="FWP50"/>
      <c r="FWQ50"/>
      <c r="FWR50"/>
      <c r="FWS50"/>
      <c r="FWT50"/>
      <c r="FWU50"/>
      <c r="FWV50"/>
      <c r="FWW50"/>
      <c r="FWX50"/>
      <c r="FWY50"/>
      <c r="FWZ50"/>
      <c r="FXA50"/>
      <c r="FXB50"/>
      <c r="FXC50"/>
      <c r="FXD50"/>
      <c r="FXE50"/>
      <c r="FXF50"/>
      <c r="FXG50"/>
      <c r="FXH50"/>
      <c r="FXI50"/>
      <c r="FXJ50"/>
      <c r="FXK50"/>
      <c r="FXL50"/>
      <c r="FXM50"/>
      <c r="FXN50"/>
      <c r="FXO50"/>
      <c r="FXP50"/>
      <c r="FXQ50"/>
      <c r="FXR50"/>
      <c r="FXS50"/>
      <c r="FXT50"/>
      <c r="FXU50"/>
      <c r="FXV50"/>
      <c r="FXW50"/>
      <c r="FXX50"/>
      <c r="FXY50"/>
      <c r="FXZ50"/>
      <c r="FYA50"/>
      <c r="FYB50"/>
      <c r="FYC50"/>
      <c r="FYD50"/>
      <c r="FYE50"/>
      <c r="FYF50"/>
      <c r="FYG50"/>
      <c r="FYH50"/>
      <c r="FYI50"/>
      <c r="FYJ50"/>
      <c r="FYK50"/>
      <c r="FYL50"/>
      <c r="FYM50"/>
      <c r="FYN50"/>
      <c r="FYO50"/>
      <c r="FYP50"/>
      <c r="FYQ50"/>
      <c r="FYR50"/>
      <c r="FYS50"/>
      <c r="FYT50"/>
      <c r="FYU50"/>
      <c r="FYV50"/>
      <c r="FYW50"/>
      <c r="FYX50"/>
      <c r="FYY50"/>
      <c r="FYZ50"/>
      <c r="FZA50"/>
      <c r="FZB50"/>
      <c r="FZC50"/>
      <c r="FZD50"/>
      <c r="FZE50"/>
      <c r="FZF50"/>
      <c r="FZG50"/>
      <c r="FZH50"/>
      <c r="FZI50"/>
      <c r="FZJ50"/>
      <c r="FZK50"/>
      <c r="FZL50"/>
      <c r="FZM50"/>
      <c r="FZN50"/>
      <c r="FZO50"/>
      <c r="FZP50"/>
      <c r="FZQ50"/>
      <c r="FZR50"/>
      <c r="FZS50"/>
      <c r="FZT50"/>
      <c r="FZU50"/>
      <c r="FZV50"/>
      <c r="FZW50"/>
      <c r="FZX50"/>
      <c r="FZY50"/>
      <c r="FZZ50"/>
      <c r="GAA50"/>
      <c r="GAB50"/>
      <c r="GAC50"/>
      <c r="GAD50"/>
      <c r="GAE50"/>
      <c r="GAF50"/>
      <c r="GAG50"/>
      <c r="GAH50"/>
      <c r="GAI50"/>
      <c r="GAJ50"/>
      <c r="GAK50"/>
      <c r="GAL50"/>
      <c r="GAM50"/>
      <c r="GAN50"/>
      <c r="GAO50"/>
      <c r="GAP50"/>
      <c r="GAQ50"/>
      <c r="GAR50"/>
      <c r="GAS50"/>
      <c r="GAT50"/>
      <c r="GAU50"/>
      <c r="GAV50"/>
      <c r="GAW50"/>
      <c r="GAX50"/>
      <c r="GAY50"/>
      <c r="GAZ50"/>
      <c r="GBA50"/>
      <c r="GBB50"/>
      <c r="GBC50"/>
      <c r="GBD50"/>
      <c r="GBE50"/>
      <c r="GBF50"/>
      <c r="GBG50"/>
      <c r="GBH50"/>
      <c r="GBI50"/>
      <c r="GBJ50"/>
      <c r="GBK50"/>
      <c r="GBL50"/>
      <c r="GBM50"/>
      <c r="GBN50"/>
      <c r="GBO50"/>
      <c r="GBP50"/>
      <c r="GBQ50"/>
      <c r="GBR50"/>
      <c r="GBS50"/>
      <c r="GBT50"/>
      <c r="GBU50"/>
      <c r="GBV50"/>
      <c r="GBW50"/>
      <c r="GBX50"/>
      <c r="GBY50"/>
      <c r="GBZ50"/>
      <c r="GCA50"/>
      <c r="GCB50"/>
      <c r="GCC50"/>
      <c r="GCD50"/>
      <c r="GCE50"/>
      <c r="GCF50"/>
      <c r="GCG50"/>
      <c r="GCH50"/>
      <c r="GCI50"/>
      <c r="GCJ50"/>
      <c r="GCK50"/>
      <c r="GCL50"/>
      <c r="GCM50"/>
      <c r="GCN50"/>
      <c r="GCO50"/>
      <c r="GCP50"/>
      <c r="GCQ50"/>
      <c r="GCR50"/>
      <c r="GCS50"/>
      <c r="GCT50"/>
      <c r="GCU50"/>
      <c r="GCV50"/>
      <c r="GCW50"/>
      <c r="GCX50"/>
      <c r="GCY50"/>
      <c r="GCZ50"/>
      <c r="GDA50"/>
      <c r="GDB50"/>
      <c r="GDC50"/>
      <c r="GDD50"/>
      <c r="GDE50"/>
      <c r="GDF50"/>
      <c r="GDG50"/>
      <c r="GDH50"/>
      <c r="GDI50"/>
      <c r="GDJ50"/>
      <c r="GDK50"/>
      <c r="GDL50"/>
      <c r="GDM50"/>
      <c r="GDN50"/>
      <c r="GDO50"/>
      <c r="GDP50"/>
      <c r="GDQ50"/>
      <c r="GDR50"/>
      <c r="GDS50"/>
      <c r="GDT50"/>
      <c r="GDU50"/>
      <c r="GDV50"/>
      <c r="GDW50"/>
      <c r="GDX50"/>
      <c r="GDY50"/>
      <c r="GDZ50"/>
      <c r="GEA50"/>
      <c r="GEB50"/>
      <c r="GEC50"/>
      <c r="GED50"/>
      <c r="GEE50"/>
      <c r="GEF50"/>
      <c r="GEG50"/>
      <c r="GEH50"/>
      <c r="GEI50"/>
      <c r="GEJ50"/>
      <c r="GEK50"/>
      <c r="GEL50"/>
      <c r="GEM50"/>
      <c r="GEN50"/>
      <c r="GEO50"/>
      <c r="GEP50"/>
      <c r="GEQ50"/>
      <c r="GER50"/>
      <c r="GES50"/>
      <c r="GET50"/>
      <c r="GEU50"/>
      <c r="GEV50"/>
      <c r="GEW50"/>
      <c r="GEX50"/>
      <c r="GEY50"/>
      <c r="GEZ50"/>
      <c r="GFA50"/>
      <c r="GFB50"/>
      <c r="GFC50"/>
      <c r="GFD50"/>
      <c r="GFE50"/>
      <c r="GFF50"/>
      <c r="GFG50"/>
      <c r="GFH50"/>
      <c r="GFI50"/>
      <c r="GFJ50"/>
      <c r="GFK50"/>
      <c r="GFL50"/>
      <c r="GFM50"/>
      <c r="GFN50"/>
      <c r="GFO50"/>
      <c r="GFP50"/>
      <c r="GFQ50"/>
      <c r="GFR50"/>
      <c r="GFS50"/>
      <c r="GFT50"/>
      <c r="GFU50"/>
      <c r="GFV50"/>
      <c r="GFW50"/>
      <c r="GFX50"/>
      <c r="GFY50"/>
      <c r="GFZ50"/>
      <c r="GGA50"/>
      <c r="GGB50"/>
      <c r="GGC50"/>
      <c r="GGD50"/>
      <c r="GGE50"/>
      <c r="GGF50"/>
      <c r="GGG50"/>
      <c r="GGH50"/>
      <c r="GGI50"/>
      <c r="GGJ50"/>
      <c r="GGK50"/>
      <c r="GGL50"/>
      <c r="GGM50"/>
      <c r="GGN50"/>
      <c r="GGO50"/>
      <c r="GGP50"/>
      <c r="GGQ50"/>
      <c r="GGR50"/>
      <c r="GGS50"/>
      <c r="GGT50"/>
      <c r="GGU50"/>
      <c r="GGV50"/>
      <c r="GGW50"/>
      <c r="GGX50"/>
      <c r="GGY50"/>
      <c r="GGZ50"/>
      <c r="GHA50"/>
      <c r="GHB50"/>
      <c r="GHC50"/>
      <c r="GHD50"/>
      <c r="GHE50"/>
      <c r="GHF50"/>
      <c r="GHG50"/>
      <c r="GHH50"/>
      <c r="GHI50"/>
      <c r="GHJ50"/>
      <c r="GHK50"/>
      <c r="GHL50"/>
      <c r="GHM50"/>
      <c r="GHN50"/>
      <c r="GHO50"/>
      <c r="GHP50"/>
      <c r="GHQ50"/>
      <c r="GHR50"/>
      <c r="GHS50"/>
      <c r="GHT50"/>
      <c r="GHU50"/>
      <c r="GHV50"/>
      <c r="GHW50"/>
      <c r="GHX50"/>
      <c r="GHY50"/>
      <c r="GHZ50"/>
      <c r="GIA50"/>
      <c r="GIB50"/>
      <c r="GIC50"/>
      <c r="GID50"/>
      <c r="GIE50"/>
      <c r="GIF50"/>
      <c r="GIG50"/>
      <c r="GIH50"/>
      <c r="GII50"/>
      <c r="GIJ50"/>
      <c r="GIK50"/>
      <c r="GIL50"/>
      <c r="GIM50"/>
      <c r="GIN50"/>
      <c r="GIO50"/>
      <c r="GIP50"/>
      <c r="GIQ50"/>
      <c r="GIR50"/>
      <c r="GIS50"/>
      <c r="GIT50"/>
      <c r="GIU50"/>
      <c r="GIV50"/>
      <c r="GIW50"/>
      <c r="GIX50"/>
      <c r="GIY50"/>
      <c r="GIZ50"/>
      <c r="GJA50"/>
      <c r="GJB50"/>
      <c r="GJC50"/>
      <c r="GJD50"/>
      <c r="GJE50"/>
      <c r="GJF50"/>
      <c r="GJG50"/>
      <c r="GJH50"/>
      <c r="GJI50"/>
      <c r="GJJ50"/>
      <c r="GJK50"/>
      <c r="GJL50"/>
      <c r="GJM50"/>
      <c r="GJN50"/>
      <c r="GJO50"/>
      <c r="GJP50"/>
      <c r="GJQ50"/>
      <c r="GJR50"/>
      <c r="GJS50"/>
      <c r="GJT50"/>
      <c r="GJU50"/>
      <c r="GJV50"/>
      <c r="GJW50"/>
      <c r="GJX50"/>
      <c r="GJY50"/>
      <c r="GJZ50"/>
      <c r="GKA50"/>
      <c r="GKB50"/>
      <c r="GKC50"/>
      <c r="GKD50"/>
      <c r="GKE50"/>
      <c r="GKF50"/>
      <c r="GKG50"/>
      <c r="GKH50"/>
      <c r="GKI50"/>
      <c r="GKJ50"/>
      <c r="GKK50"/>
      <c r="GKL50"/>
      <c r="GKM50"/>
      <c r="GKN50"/>
      <c r="GKO50"/>
      <c r="GKP50"/>
      <c r="GKQ50"/>
      <c r="GKR50"/>
      <c r="GKS50"/>
      <c r="GKT50"/>
      <c r="GKU50"/>
      <c r="GKV50"/>
      <c r="GKW50"/>
      <c r="GKX50"/>
      <c r="GKY50"/>
      <c r="GKZ50"/>
      <c r="GLA50"/>
      <c r="GLB50"/>
      <c r="GLC50"/>
      <c r="GLD50"/>
      <c r="GLE50"/>
      <c r="GLF50"/>
      <c r="GLG50"/>
      <c r="GLH50"/>
      <c r="GLI50"/>
      <c r="GLJ50"/>
      <c r="GLK50"/>
      <c r="GLL50"/>
      <c r="GLM50"/>
      <c r="GLN50"/>
      <c r="GLO50"/>
      <c r="GLP50"/>
      <c r="GLQ50"/>
      <c r="GLR50"/>
      <c r="GLS50"/>
      <c r="GLT50"/>
      <c r="GLU50"/>
      <c r="GLV50"/>
      <c r="GLW50"/>
      <c r="GLX50"/>
      <c r="GLY50"/>
      <c r="GLZ50"/>
      <c r="GMA50"/>
      <c r="GMB50"/>
      <c r="GMC50"/>
      <c r="GMD50"/>
      <c r="GME50"/>
      <c r="GMF50"/>
      <c r="GMG50"/>
      <c r="GMH50"/>
      <c r="GMI50"/>
      <c r="GMJ50"/>
      <c r="GMK50"/>
      <c r="GML50"/>
      <c r="GMM50"/>
      <c r="GMN50"/>
      <c r="GMO50"/>
      <c r="GMP50"/>
      <c r="GMQ50"/>
      <c r="GMR50"/>
      <c r="GMS50"/>
      <c r="GMT50"/>
      <c r="GMU50"/>
      <c r="GMV50"/>
      <c r="GMW50"/>
      <c r="GMX50"/>
      <c r="GMY50"/>
      <c r="GMZ50"/>
      <c r="GNA50"/>
      <c r="GNB50"/>
      <c r="GNC50"/>
      <c r="GND50"/>
      <c r="GNE50"/>
      <c r="GNF50"/>
      <c r="GNG50"/>
      <c r="GNH50"/>
      <c r="GNI50"/>
      <c r="GNJ50"/>
      <c r="GNK50"/>
      <c r="GNL50"/>
      <c r="GNM50"/>
      <c r="GNN50"/>
      <c r="GNO50"/>
      <c r="GNP50"/>
      <c r="GNQ50"/>
      <c r="GNR50"/>
      <c r="GNS50"/>
      <c r="GNT50"/>
      <c r="GNU50"/>
      <c r="GNV50"/>
      <c r="GNW50"/>
      <c r="GNX50"/>
      <c r="GNY50"/>
      <c r="GNZ50"/>
      <c r="GOA50"/>
      <c r="GOB50"/>
      <c r="GOC50"/>
      <c r="GOD50"/>
      <c r="GOE50"/>
      <c r="GOF50"/>
      <c r="GOG50"/>
      <c r="GOH50"/>
      <c r="GOI50"/>
      <c r="GOJ50"/>
      <c r="GOK50"/>
      <c r="GOL50"/>
      <c r="GOM50"/>
      <c r="GON50"/>
      <c r="GOO50"/>
      <c r="GOP50"/>
      <c r="GOQ50"/>
      <c r="GOR50"/>
      <c r="GOS50"/>
      <c r="GOT50"/>
      <c r="GOU50"/>
      <c r="GOV50"/>
      <c r="GOW50"/>
      <c r="GOX50"/>
      <c r="GOY50"/>
      <c r="GOZ50"/>
      <c r="GPA50"/>
      <c r="GPB50"/>
      <c r="GPC50"/>
      <c r="GPD50"/>
      <c r="GPE50"/>
      <c r="GPF50"/>
      <c r="GPG50"/>
      <c r="GPH50"/>
      <c r="GPI50"/>
      <c r="GPJ50"/>
      <c r="GPK50"/>
      <c r="GPL50"/>
      <c r="GPM50"/>
      <c r="GPN50"/>
      <c r="GPO50"/>
      <c r="GPP50"/>
      <c r="GPQ50"/>
      <c r="GPR50"/>
      <c r="GPS50"/>
      <c r="GPT50"/>
      <c r="GPU50"/>
      <c r="GPV50"/>
      <c r="GPW50"/>
      <c r="GPX50"/>
      <c r="GPY50"/>
      <c r="GPZ50"/>
      <c r="GQA50"/>
      <c r="GQB50"/>
      <c r="GQC50"/>
      <c r="GQD50"/>
      <c r="GQE50"/>
      <c r="GQF50"/>
      <c r="GQG50"/>
      <c r="GQH50"/>
      <c r="GQI50"/>
      <c r="GQJ50"/>
      <c r="GQK50"/>
      <c r="GQL50"/>
      <c r="GQM50"/>
      <c r="GQN50"/>
      <c r="GQO50"/>
      <c r="GQP50"/>
      <c r="GQQ50"/>
      <c r="GQR50"/>
      <c r="GQS50"/>
      <c r="GQT50"/>
      <c r="GQU50"/>
      <c r="GQV50"/>
      <c r="GQW50"/>
      <c r="GQX50"/>
      <c r="GQY50"/>
      <c r="GQZ50"/>
      <c r="GRA50"/>
      <c r="GRB50"/>
      <c r="GRC50"/>
      <c r="GRD50"/>
      <c r="GRE50"/>
      <c r="GRF50"/>
      <c r="GRG50"/>
      <c r="GRH50"/>
      <c r="GRI50"/>
      <c r="GRJ50"/>
      <c r="GRK50"/>
      <c r="GRL50"/>
      <c r="GRM50"/>
      <c r="GRN50"/>
      <c r="GRO50"/>
      <c r="GRP50"/>
      <c r="GRQ50"/>
      <c r="GRR50"/>
      <c r="GRS50"/>
      <c r="GRT50"/>
      <c r="GRU50"/>
      <c r="GRV50"/>
      <c r="GRW50"/>
      <c r="GRX50"/>
      <c r="GRY50"/>
      <c r="GRZ50"/>
      <c r="GSA50"/>
      <c r="GSB50"/>
      <c r="GSC50"/>
      <c r="GSD50"/>
      <c r="GSE50"/>
      <c r="GSF50"/>
      <c r="GSG50"/>
      <c r="GSH50"/>
      <c r="GSI50"/>
      <c r="GSJ50"/>
      <c r="GSK50"/>
      <c r="GSL50"/>
      <c r="GSM50"/>
      <c r="GSN50"/>
      <c r="GSO50"/>
      <c r="GSP50"/>
      <c r="GSQ50"/>
      <c r="GSR50"/>
      <c r="GSS50"/>
      <c r="GST50"/>
      <c r="GSU50"/>
      <c r="GSV50"/>
      <c r="GSW50"/>
      <c r="GSX50"/>
      <c r="GSY50"/>
      <c r="GSZ50"/>
      <c r="GTA50"/>
      <c r="GTB50"/>
      <c r="GTC50"/>
      <c r="GTD50"/>
      <c r="GTE50"/>
      <c r="GTF50"/>
      <c r="GTG50"/>
      <c r="GTH50"/>
      <c r="GTI50"/>
      <c r="GTJ50"/>
      <c r="GTK50"/>
      <c r="GTL50"/>
      <c r="GTM50"/>
      <c r="GTN50"/>
      <c r="GTO50"/>
      <c r="GTP50"/>
      <c r="GTQ50"/>
      <c r="GTR50"/>
      <c r="GTS50"/>
      <c r="GTT50"/>
      <c r="GTU50"/>
      <c r="GTV50"/>
      <c r="GTW50"/>
      <c r="GTX50"/>
      <c r="GTY50"/>
      <c r="GTZ50"/>
      <c r="GUA50"/>
      <c r="GUB50"/>
      <c r="GUC50"/>
      <c r="GUD50"/>
      <c r="GUE50"/>
      <c r="GUF50"/>
      <c r="GUG50"/>
      <c r="GUH50"/>
      <c r="GUI50"/>
      <c r="GUJ50"/>
      <c r="GUK50"/>
      <c r="GUL50"/>
      <c r="GUM50"/>
      <c r="GUN50"/>
      <c r="GUO50"/>
      <c r="GUP50"/>
      <c r="GUQ50"/>
      <c r="GUR50"/>
      <c r="GUS50"/>
      <c r="GUT50"/>
      <c r="GUU50"/>
      <c r="GUV50"/>
      <c r="GUW50"/>
      <c r="GUX50"/>
      <c r="GUY50"/>
      <c r="GUZ50"/>
      <c r="GVA50"/>
      <c r="GVB50"/>
      <c r="GVC50"/>
      <c r="GVD50"/>
      <c r="GVE50"/>
      <c r="GVF50"/>
      <c r="GVG50"/>
      <c r="GVH50"/>
      <c r="GVI50"/>
      <c r="GVJ50"/>
      <c r="GVK50"/>
      <c r="GVL50"/>
      <c r="GVM50"/>
      <c r="GVN50"/>
      <c r="GVO50"/>
      <c r="GVP50"/>
      <c r="GVQ50"/>
      <c r="GVR50"/>
      <c r="GVS50"/>
      <c r="GVT50"/>
      <c r="GVU50"/>
      <c r="GVV50"/>
      <c r="GVW50"/>
      <c r="GVX50"/>
      <c r="GVY50"/>
      <c r="GVZ50"/>
      <c r="GWA50"/>
      <c r="GWB50"/>
      <c r="GWC50"/>
      <c r="GWD50"/>
      <c r="GWE50"/>
      <c r="GWF50"/>
      <c r="GWG50"/>
      <c r="GWH50"/>
      <c r="GWI50"/>
      <c r="GWJ50"/>
      <c r="GWK50"/>
      <c r="GWL50"/>
      <c r="GWM50"/>
      <c r="GWN50"/>
      <c r="GWO50"/>
      <c r="GWP50"/>
      <c r="GWQ50"/>
      <c r="GWR50"/>
      <c r="GWS50"/>
      <c r="GWT50"/>
      <c r="GWU50"/>
      <c r="GWV50"/>
      <c r="GWW50"/>
      <c r="GWX50"/>
      <c r="GWY50"/>
      <c r="GWZ50"/>
      <c r="GXA50"/>
      <c r="GXB50"/>
      <c r="GXC50"/>
      <c r="GXD50"/>
      <c r="GXE50"/>
      <c r="GXF50"/>
      <c r="GXG50"/>
      <c r="GXH50"/>
      <c r="GXI50"/>
      <c r="GXJ50"/>
      <c r="GXK50"/>
      <c r="GXL50"/>
      <c r="GXM50"/>
      <c r="GXN50"/>
      <c r="GXO50"/>
      <c r="GXP50"/>
      <c r="GXQ50"/>
      <c r="GXR50"/>
      <c r="GXS50"/>
      <c r="GXT50"/>
      <c r="GXU50"/>
      <c r="GXV50"/>
      <c r="GXW50"/>
      <c r="GXX50"/>
      <c r="GXY50"/>
      <c r="GXZ50"/>
      <c r="GYA50"/>
      <c r="GYB50"/>
      <c r="GYC50"/>
      <c r="GYD50"/>
      <c r="GYE50"/>
      <c r="GYF50"/>
      <c r="GYG50"/>
      <c r="GYH50"/>
      <c r="GYI50"/>
      <c r="GYJ50"/>
      <c r="GYK50"/>
      <c r="GYL50"/>
      <c r="GYM50"/>
      <c r="GYN50"/>
      <c r="GYO50"/>
      <c r="GYP50"/>
      <c r="GYQ50"/>
      <c r="GYR50"/>
      <c r="GYS50"/>
      <c r="GYT50"/>
      <c r="GYU50"/>
      <c r="GYV50"/>
      <c r="GYW50"/>
      <c r="GYX50"/>
      <c r="GYY50"/>
      <c r="GYZ50"/>
      <c r="GZA50"/>
      <c r="GZB50"/>
      <c r="GZC50"/>
      <c r="GZD50"/>
      <c r="GZE50"/>
      <c r="GZF50"/>
      <c r="GZG50"/>
      <c r="GZH50"/>
      <c r="GZI50"/>
      <c r="GZJ50"/>
      <c r="GZK50"/>
      <c r="GZL50"/>
      <c r="GZM50"/>
      <c r="GZN50"/>
      <c r="GZO50"/>
      <c r="GZP50"/>
      <c r="GZQ50"/>
      <c r="GZR50"/>
      <c r="GZS50"/>
      <c r="GZT50"/>
      <c r="GZU50"/>
      <c r="GZV50"/>
      <c r="GZW50"/>
      <c r="GZX50"/>
      <c r="GZY50"/>
      <c r="GZZ50"/>
      <c r="HAA50"/>
      <c r="HAB50"/>
      <c r="HAC50"/>
      <c r="HAD50"/>
      <c r="HAE50"/>
      <c r="HAF50"/>
      <c r="HAG50"/>
      <c r="HAH50"/>
      <c r="HAI50"/>
      <c r="HAJ50"/>
      <c r="HAK50"/>
      <c r="HAL50"/>
      <c r="HAM50"/>
      <c r="HAN50"/>
      <c r="HAO50"/>
      <c r="HAP50"/>
      <c r="HAQ50"/>
      <c r="HAR50"/>
      <c r="HAS50"/>
      <c r="HAT50"/>
      <c r="HAU50"/>
      <c r="HAV50"/>
      <c r="HAW50"/>
      <c r="HAX50"/>
      <c r="HAY50"/>
      <c r="HAZ50"/>
      <c r="HBA50"/>
      <c r="HBB50"/>
      <c r="HBC50"/>
      <c r="HBD50"/>
      <c r="HBE50"/>
      <c r="HBF50"/>
      <c r="HBG50"/>
      <c r="HBH50"/>
      <c r="HBI50"/>
      <c r="HBJ50"/>
      <c r="HBK50"/>
      <c r="HBL50"/>
      <c r="HBM50"/>
      <c r="HBN50"/>
      <c r="HBO50"/>
      <c r="HBP50"/>
      <c r="HBQ50"/>
      <c r="HBR50"/>
      <c r="HBS50"/>
      <c r="HBT50"/>
      <c r="HBU50"/>
      <c r="HBV50"/>
      <c r="HBW50"/>
      <c r="HBX50"/>
      <c r="HBY50"/>
      <c r="HBZ50"/>
      <c r="HCA50"/>
      <c r="HCB50"/>
      <c r="HCC50"/>
      <c r="HCD50"/>
      <c r="HCE50"/>
      <c r="HCF50"/>
      <c r="HCG50"/>
      <c r="HCH50"/>
      <c r="HCI50"/>
      <c r="HCJ50"/>
      <c r="HCK50"/>
      <c r="HCL50"/>
      <c r="HCM50"/>
      <c r="HCN50"/>
      <c r="HCO50"/>
      <c r="HCP50"/>
      <c r="HCQ50"/>
      <c r="HCR50"/>
      <c r="HCS50"/>
      <c r="HCT50"/>
      <c r="HCU50"/>
      <c r="HCV50"/>
      <c r="HCW50"/>
      <c r="HCX50"/>
      <c r="HCY50"/>
      <c r="HCZ50"/>
      <c r="HDA50"/>
      <c r="HDB50"/>
      <c r="HDC50"/>
      <c r="HDD50"/>
      <c r="HDE50"/>
      <c r="HDF50"/>
      <c r="HDG50"/>
      <c r="HDH50"/>
      <c r="HDI50"/>
      <c r="HDJ50"/>
      <c r="HDK50"/>
      <c r="HDL50"/>
      <c r="HDM50"/>
      <c r="HDN50"/>
      <c r="HDO50"/>
      <c r="HDP50"/>
      <c r="HDQ50"/>
      <c r="HDR50"/>
      <c r="HDS50"/>
      <c r="HDT50"/>
      <c r="HDU50"/>
      <c r="HDV50"/>
      <c r="HDW50"/>
      <c r="HDX50"/>
      <c r="HDY50"/>
      <c r="HDZ50"/>
      <c r="HEA50"/>
      <c r="HEB50"/>
      <c r="HEC50"/>
      <c r="HED50"/>
      <c r="HEE50"/>
      <c r="HEF50"/>
      <c r="HEG50"/>
      <c r="HEH50"/>
      <c r="HEI50"/>
      <c r="HEJ50"/>
      <c r="HEK50"/>
      <c r="HEL50"/>
      <c r="HEM50"/>
      <c r="HEN50"/>
      <c r="HEO50"/>
      <c r="HEP50"/>
      <c r="HEQ50"/>
      <c r="HER50"/>
      <c r="HES50"/>
      <c r="HET50"/>
      <c r="HEU50"/>
      <c r="HEV50"/>
      <c r="HEW50"/>
      <c r="HEX50"/>
      <c r="HEY50"/>
      <c r="HEZ50"/>
      <c r="HFA50"/>
      <c r="HFB50"/>
      <c r="HFC50"/>
      <c r="HFD50"/>
      <c r="HFE50"/>
      <c r="HFF50"/>
      <c r="HFG50"/>
      <c r="HFH50"/>
      <c r="HFI50"/>
      <c r="HFJ50"/>
      <c r="HFK50"/>
      <c r="HFL50"/>
      <c r="HFM50"/>
      <c r="HFN50"/>
      <c r="HFO50"/>
      <c r="HFP50"/>
      <c r="HFQ50"/>
      <c r="HFR50"/>
      <c r="HFS50"/>
      <c r="HFT50"/>
      <c r="HFU50"/>
      <c r="HFV50"/>
      <c r="HFW50"/>
      <c r="HFX50"/>
      <c r="HFY50"/>
      <c r="HFZ50"/>
      <c r="HGA50"/>
      <c r="HGB50"/>
      <c r="HGC50"/>
      <c r="HGD50"/>
      <c r="HGE50"/>
      <c r="HGF50"/>
      <c r="HGG50"/>
      <c r="HGH50"/>
      <c r="HGI50"/>
      <c r="HGJ50"/>
      <c r="HGK50"/>
      <c r="HGL50"/>
      <c r="HGM50"/>
      <c r="HGN50"/>
      <c r="HGO50"/>
      <c r="HGP50"/>
      <c r="HGQ50"/>
      <c r="HGR50"/>
      <c r="HGS50"/>
      <c r="HGT50"/>
      <c r="HGU50"/>
      <c r="HGV50"/>
      <c r="HGW50"/>
      <c r="HGX50"/>
      <c r="HGY50"/>
      <c r="HGZ50"/>
      <c r="HHA50"/>
      <c r="HHB50"/>
      <c r="HHC50"/>
      <c r="HHD50"/>
      <c r="HHE50"/>
      <c r="HHF50"/>
      <c r="HHG50"/>
      <c r="HHH50"/>
      <c r="HHI50"/>
      <c r="HHJ50"/>
      <c r="HHK50"/>
      <c r="HHL50"/>
      <c r="HHM50"/>
      <c r="HHN50"/>
      <c r="HHO50"/>
      <c r="HHP50"/>
      <c r="HHQ50"/>
      <c r="HHR50"/>
      <c r="HHS50"/>
      <c r="HHT50"/>
      <c r="HHU50"/>
      <c r="HHV50"/>
      <c r="HHW50"/>
      <c r="HHX50"/>
      <c r="HHY50"/>
      <c r="HHZ50"/>
      <c r="HIA50"/>
      <c r="HIB50"/>
      <c r="HIC50"/>
      <c r="HID50"/>
      <c r="HIE50"/>
      <c r="HIF50"/>
      <c r="HIG50"/>
      <c r="HIH50"/>
      <c r="HII50"/>
      <c r="HIJ50"/>
      <c r="HIK50"/>
      <c r="HIL50"/>
      <c r="HIM50"/>
      <c r="HIN50"/>
      <c r="HIO50"/>
      <c r="HIP50"/>
      <c r="HIQ50"/>
      <c r="HIR50"/>
      <c r="HIS50"/>
      <c r="HIT50"/>
      <c r="HIU50"/>
      <c r="HIV50"/>
      <c r="HIW50"/>
      <c r="HIX50"/>
      <c r="HIY50"/>
      <c r="HIZ50"/>
      <c r="HJA50"/>
      <c r="HJB50"/>
      <c r="HJC50"/>
      <c r="HJD50"/>
      <c r="HJE50"/>
      <c r="HJF50"/>
      <c r="HJG50"/>
      <c r="HJH50"/>
      <c r="HJI50"/>
      <c r="HJJ50"/>
      <c r="HJK50"/>
      <c r="HJL50"/>
      <c r="HJM50"/>
      <c r="HJN50"/>
      <c r="HJO50"/>
      <c r="HJP50"/>
      <c r="HJQ50"/>
      <c r="HJR50"/>
      <c r="HJS50"/>
      <c r="HJT50"/>
    </row>
    <row r="51" spans="1:5688" x14ac:dyDescent="0.45">
      <c r="A51"/>
      <c r="B51"/>
      <c r="C51"/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  <c r="AMK51"/>
      <c r="AML51"/>
      <c r="AMM51"/>
      <c r="AMN51"/>
      <c r="AMO51"/>
      <c r="AMP51"/>
      <c r="AMQ51"/>
      <c r="AMR51"/>
      <c r="AMS51"/>
      <c r="AMT51"/>
      <c r="AMU51"/>
      <c r="AMV51"/>
      <c r="AMW51"/>
      <c r="AMX51"/>
      <c r="AMY51"/>
      <c r="AMZ51"/>
      <c r="ANA51"/>
      <c r="ANB51"/>
      <c r="ANC51"/>
      <c r="AND51"/>
      <c r="ANE51"/>
      <c r="ANF51"/>
      <c r="ANG51"/>
      <c r="ANH51"/>
      <c r="ANI51"/>
      <c r="ANJ51"/>
      <c r="ANK51"/>
      <c r="ANL51"/>
      <c r="ANM51"/>
      <c r="ANN51"/>
      <c r="ANO51"/>
      <c r="ANP51"/>
      <c r="ANQ51"/>
      <c r="ANR51"/>
      <c r="ANS51"/>
      <c r="ANT51"/>
      <c r="ANU51"/>
      <c r="ANV51"/>
      <c r="ANW51"/>
      <c r="ANX51"/>
      <c r="ANY51"/>
      <c r="ANZ51"/>
      <c r="AOA51"/>
      <c r="AOB51"/>
      <c r="AOC51"/>
      <c r="AOD51"/>
      <c r="AOE51"/>
      <c r="AOF51"/>
      <c r="AOG51"/>
      <c r="AOH51"/>
      <c r="AOI51"/>
      <c r="AOJ51"/>
      <c r="AOK51"/>
      <c r="AOL51"/>
      <c r="AOM51"/>
      <c r="AON51"/>
      <c r="AOO51"/>
      <c r="AOP51"/>
      <c r="AOQ51"/>
      <c r="AOR51"/>
      <c r="AOS51"/>
      <c r="AOT51"/>
      <c r="AOU51"/>
      <c r="AOV51"/>
      <c r="AOW51"/>
      <c r="AOX51"/>
      <c r="AOY51"/>
      <c r="AOZ51"/>
      <c r="APA51"/>
      <c r="APB51"/>
      <c r="APC51"/>
      <c r="APD51"/>
      <c r="APE51"/>
      <c r="APF51"/>
      <c r="APG51"/>
      <c r="APH51"/>
      <c r="API51"/>
      <c r="APJ51"/>
      <c r="APK51"/>
      <c r="APL51"/>
      <c r="APM51"/>
      <c r="APN51"/>
      <c r="APO51"/>
      <c r="APP51"/>
      <c r="APQ51"/>
      <c r="APR51"/>
      <c r="APS51"/>
      <c r="APT51"/>
      <c r="APU51"/>
      <c r="APV51"/>
      <c r="APW51"/>
      <c r="APX51"/>
      <c r="APY51"/>
      <c r="APZ51"/>
      <c r="AQA51"/>
      <c r="AQB51"/>
      <c r="AQC51"/>
      <c r="AQD51"/>
      <c r="AQE51"/>
      <c r="AQF51"/>
      <c r="AQG51"/>
      <c r="AQH51"/>
      <c r="AQI51"/>
      <c r="AQJ51"/>
      <c r="AQK51"/>
      <c r="AQL51"/>
      <c r="AQM51"/>
      <c r="AQN51"/>
      <c r="AQO51"/>
      <c r="AQP51"/>
      <c r="AQQ51"/>
      <c r="AQR51"/>
      <c r="AQS51"/>
      <c r="AQT51"/>
      <c r="AQU51"/>
      <c r="AQV51"/>
      <c r="AQW51"/>
      <c r="AQX51"/>
      <c r="AQY51"/>
      <c r="AQZ51"/>
      <c r="ARA51"/>
      <c r="ARB51"/>
      <c r="ARC51"/>
      <c r="ARD51"/>
      <c r="ARE51"/>
      <c r="ARF51"/>
      <c r="ARG51"/>
      <c r="ARH51"/>
      <c r="ARI51"/>
      <c r="ARJ51"/>
      <c r="ARK51"/>
      <c r="ARL51"/>
      <c r="ARM51"/>
      <c r="ARN51"/>
      <c r="ARO51"/>
      <c r="ARP51"/>
      <c r="ARQ51"/>
      <c r="ARR51"/>
      <c r="ARS51"/>
      <c r="ART51"/>
      <c r="ARU51"/>
      <c r="ARV51"/>
      <c r="ARW51"/>
      <c r="ARX51"/>
      <c r="ARY51"/>
      <c r="ARZ51"/>
      <c r="ASA51"/>
      <c r="ASB51"/>
      <c r="ASC51"/>
      <c r="ASD51"/>
      <c r="ASE51"/>
      <c r="ASF51"/>
      <c r="ASG51"/>
      <c r="ASH51"/>
      <c r="ASI51"/>
      <c r="ASJ51"/>
      <c r="ASK51"/>
      <c r="ASL51"/>
      <c r="ASM51"/>
      <c r="ASN51"/>
      <c r="ASO51"/>
      <c r="ASP51"/>
      <c r="ASQ51"/>
      <c r="ASR51"/>
      <c r="ASS51"/>
      <c r="AST51"/>
      <c r="ASU51"/>
      <c r="ASV51"/>
      <c r="ASW51"/>
      <c r="ASX51"/>
      <c r="ASY51"/>
      <c r="ASZ51"/>
      <c r="ATA51"/>
      <c r="ATB51"/>
      <c r="ATC51"/>
      <c r="ATD51"/>
      <c r="ATE51"/>
      <c r="ATF51"/>
      <c r="ATG51"/>
      <c r="ATH51"/>
      <c r="ATI51"/>
      <c r="ATJ51"/>
      <c r="ATK51"/>
      <c r="ATL51"/>
      <c r="ATM51"/>
      <c r="ATN51"/>
      <c r="ATO51"/>
      <c r="ATP51"/>
      <c r="ATQ51"/>
      <c r="ATR51"/>
      <c r="ATS51"/>
      <c r="ATT51"/>
      <c r="ATU51"/>
      <c r="ATV51"/>
      <c r="ATW51"/>
      <c r="ATX51"/>
      <c r="ATY51"/>
      <c r="ATZ51"/>
      <c r="AUA51"/>
      <c r="AUB51"/>
      <c r="AUC51"/>
      <c r="AUD51"/>
      <c r="AUE51"/>
      <c r="AUF51"/>
      <c r="AUG51"/>
      <c r="AUH51"/>
      <c r="AUI51"/>
      <c r="AUJ51"/>
      <c r="AUK51"/>
      <c r="AUL51"/>
      <c r="AUM51"/>
      <c r="AUN51"/>
      <c r="AUO51"/>
      <c r="AUP51"/>
      <c r="AUQ51"/>
      <c r="AUR51"/>
      <c r="AUS51"/>
      <c r="AUT51"/>
      <c r="AUU51"/>
      <c r="AUV51"/>
      <c r="AUW51"/>
      <c r="AUX51"/>
      <c r="AUY51"/>
      <c r="AUZ51"/>
      <c r="AVA51"/>
      <c r="AVB51"/>
      <c r="AVC51"/>
      <c r="AVD51"/>
      <c r="AVE51"/>
      <c r="AVF51"/>
      <c r="AVG51"/>
      <c r="AVH51"/>
      <c r="AVI51"/>
      <c r="AVJ51"/>
      <c r="AVK51"/>
      <c r="AVL51"/>
      <c r="AVM51"/>
      <c r="AVN51"/>
      <c r="AVO51"/>
      <c r="AVP51"/>
      <c r="AVQ51"/>
      <c r="AVR51"/>
      <c r="AVS51"/>
      <c r="AVT51"/>
      <c r="AVU51"/>
      <c r="AVV51"/>
      <c r="AVW51"/>
      <c r="AVX51"/>
      <c r="AVY51"/>
      <c r="AVZ51"/>
      <c r="AWA51"/>
      <c r="AWB51"/>
      <c r="AWC51"/>
      <c r="AWD51"/>
      <c r="AWE51"/>
      <c r="AWF51"/>
      <c r="AWG51"/>
      <c r="AWH51"/>
      <c r="AWI51"/>
      <c r="AWJ51"/>
      <c r="AWK51"/>
      <c r="AWL51"/>
      <c r="AWM51"/>
      <c r="AWN51"/>
      <c r="AWO51"/>
      <c r="AWP51"/>
      <c r="AWQ51"/>
      <c r="AWR51"/>
      <c r="AWS51"/>
      <c r="AWT51"/>
      <c r="AWU51"/>
      <c r="AWV51"/>
      <c r="AWW51"/>
      <c r="AWX51"/>
      <c r="AWY51"/>
      <c r="AWZ51"/>
      <c r="AXA51"/>
      <c r="AXB51"/>
      <c r="AXC51"/>
      <c r="AXD51"/>
      <c r="AXE51"/>
      <c r="AXF51"/>
      <c r="AXG51"/>
      <c r="AXH51"/>
      <c r="AXI51"/>
      <c r="AXJ51"/>
      <c r="AXK51"/>
      <c r="AXL51"/>
      <c r="AXM51"/>
      <c r="AXN51"/>
      <c r="AXO51"/>
      <c r="AXP51"/>
      <c r="AXQ51"/>
      <c r="AXR51"/>
      <c r="AXS51"/>
      <c r="AXT51"/>
      <c r="AXU51"/>
      <c r="AXV51"/>
      <c r="AXW51"/>
      <c r="AXX51"/>
      <c r="AXY51"/>
      <c r="AXZ51"/>
      <c r="AYA51"/>
      <c r="AYB51"/>
      <c r="AYC51"/>
      <c r="AYD51"/>
      <c r="AYE51"/>
      <c r="AYF51"/>
      <c r="AYG51"/>
      <c r="AYH51"/>
      <c r="AYI51"/>
      <c r="AYJ51"/>
      <c r="AYK51"/>
      <c r="AYL51"/>
      <c r="AYM51"/>
      <c r="AYN51"/>
      <c r="AYO51"/>
      <c r="AYP51"/>
      <c r="AYQ51"/>
      <c r="AYR51"/>
      <c r="AYS51"/>
      <c r="AYT51"/>
      <c r="AYU51"/>
      <c r="AYV51"/>
      <c r="AYW51"/>
      <c r="AYX51"/>
      <c r="AYY51"/>
      <c r="AYZ51"/>
      <c r="AZA51"/>
      <c r="AZB51"/>
      <c r="AZC51"/>
      <c r="AZD51"/>
      <c r="AZE51"/>
      <c r="AZF51"/>
      <c r="AZG51"/>
      <c r="AZH51"/>
      <c r="AZI51"/>
      <c r="AZJ51"/>
      <c r="AZK51"/>
      <c r="AZL51"/>
      <c r="AZM51"/>
      <c r="AZN51"/>
      <c r="AZO51"/>
      <c r="AZP51"/>
      <c r="AZQ51"/>
      <c r="AZR51"/>
      <c r="AZS51"/>
      <c r="AZT51"/>
      <c r="AZU51"/>
      <c r="AZV51"/>
      <c r="AZW51"/>
      <c r="AZX51"/>
      <c r="AZY51"/>
      <c r="AZZ51"/>
      <c r="BAA51"/>
      <c r="BAB51"/>
      <c r="BAC51"/>
      <c r="BAD51"/>
      <c r="BAE51"/>
      <c r="BAF51"/>
      <c r="BAG51"/>
      <c r="BAH51"/>
      <c r="BAI51"/>
      <c r="BAJ51"/>
      <c r="BAK51"/>
      <c r="BAL51"/>
      <c r="BAM51"/>
      <c r="BAN51"/>
      <c r="BAO51"/>
      <c r="BAP51"/>
      <c r="BAQ51"/>
      <c r="BAR51"/>
      <c r="BAS51"/>
      <c r="BAT51"/>
      <c r="BAU51"/>
      <c r="BAV51"/>
      <c r="BAW51"/>
      <c r="BAX51"/>
      <c r="BAY51"/>
      <c r="BAZ51"/>
      <c r="BBA51"/>
      <c r="BBB51"/>
      <c r="BBC51"/>
      <c r="BBD51"/>
      <c r="BBE51"/>
      <c r="BBF51"/>
      <c r="BBG51"/>
      <c r="BBH51"/>
      <c r="BBI51"/>
      <c r="BBJ51"/>
      <c r="BBK51"/>
      <c r="BBL51"/>
      <c r="BBM51"/>
      <c r="BBN51"/>
      <c r="BBO51"/>
      <c r="BBP51"/>
      <c r="BBQ51"/>
      <c r="BBR51"/>
      <c r="BBS51"/>
      <c r="BBT51"/>
      <c r="BBU51"/>
      <c r="BBV51"/>
      <c r="BBW51"/>
      <c r="BBX51"/>
      <c r="BBY51"/>
      <c r="BBZ51"/>
      <c r="BCA51"/>
      <c r="BCB51"/>
      <c r="BCC51"/>
      <c r="BCD51"/>
      <c r="BCE51"/>
      <c r="BCF51"/>
      <c r="BCG51"/>
      <c r="BCH51"/>
      <c r="BCI51"/>
      <c r="BCJ51"/>
      <c r="BCK51"/>
      <c r="BCL51"/>
      <c r="BCM51"/>
      <c r="BCN51"/>
      <c r="BCO51"/>
      <c r="BCP51"/>
      <c r="BCQ51"/>
      <c r="BCR51"/>
      <c r="BCS51"/>
      <c r="BCT51"/>
      <c r="BCU51"/>
      <c r="BCV51"/>
      <c r="BCW51"/>
      <c r="BCX51"/>
      <c r="BCY51"/>
      <c r="BCZ51"/>
      <c r="BDA51"/>
      <c r="BDB51"/>
      <c r="BDC51"/>
      <c r="BDD51"/>
      <c r="BDE51"/>
      <c r="BDF51"/>
      <c r="BDG51"/>
      <c r="BDH51"/>
      <c r="BDI51"/>
      <c r="BDJ51"/>
      <c r="BDK51"/>
      <c r="BDL51"/>
      <c r="BDM51"/>
      <c r="BDN51"/>
      <c r="BDO51"/>
      <c r="BDP51"/>
      <c r="BDQ51"/>
      <c r="BDR51"/>
      <c r="BDS51"/>
      <c r="BDT51"/>
      <c r="BDU51"/>
      <c r="BDV51"/>
      <c r="BDW51"/>
      <c r="BDX51"/>
      <c r="BDY51"/>
      <c r="BDZ51"/>
      <c r="BEA51"/>
      <c r="BEB51"/>
      <c r="BEC51"/>
      <c r="BED51"/>
      <c r="BEE51"/>
      <c r="BEF51"/>
      <c r="BEG51"/>
      <c r="BEH51"/>
      <c r="BEI51"/>
      <c r="BEJ51"/>
      <c r="BEK51"/>
      <c r="BEL51"/>
      <c r="BEM51"/>
      <c r="BEN51"/>
      <c r="BEO51"/>
      <c r="BEP51"/>
      <c r="BEQ51"/>
      <c r="BER51"/>
      <c r="BES51"/>
      <c r="BET51"/>
      <c r="BEU51"/>
      <c r="BEV51"/>
      <c r="BEW51"/>
      <c r="BEX51"/>
      <c r="BEY51"/>
      <c r="BEZ51"/>
      <c r="BFA51"/>
      <c r="BFB51"/>
      <c r="BFC51"/>
      <c r="BFD51"/>
      <c r="BFE51"/>
      <c r="BFF51"/>
      <c r="BFG51"/>
      <c r="BFH51"/>
      <c r="BFI51"/>
      <c r="BFJ51"/>
      <c r="BFK51"/>
      <c r="BFL51"/>
      <c r="BFM51"/>
      <c r="BFN51"/>
      <c r="BFO51"/>
      <c r="BFP51"/>
      <c r="BFQ51"/>
      <c r="BFR51"/>
      <c r="BFS51"/>
      <c r="BFT51"/>
      <c r="BFU51"/>
      <c r="BFV51"/>
      <c r="BFW51"/>
      <c r="BFX51"/>
      <c r="BFY51"/>
      <c r="BFZ51"/>
      <c r="BGA51"/>
      <c r="BGB51"/>
      <c r="BGC51"/>
      <c r="BGD51"/>
      <c r="BGE51"/>
      <c r="BGF51"/>
      <c r="BGG51"/>
      <c r="BGH51"/>
      <c r="BGI51"/>
      <c r="BGJ51"/>
      <c r="BGK51"/>
      <c r="BGL51"/>
      <c r="BGM51"/>
      <c r="BGN51"/>
      <c r="BGO51"/>
      <c r="BGP51"/>
      <c r="BGQ51"/>
      <c r="BGR51"/>
      <c r="BGS51"/>
      <c r="BGT51"/>
      <c r="BGU51"/>
      <c r="BGV51"/>
      <c r="BGW51"/>
      <c r="BGX51"/>
      <c r="BGY51"/>
      <c r="BGZ51"/>
      <c r="BHA51"/>
      <c r="BHB51"/>
      <c r="BHC51"/>
      <c r="BHD51"/>
      <c r="BHE51"/>
      <c r="BHF51"/>
      <c r="BHG51"/>
      <c r="BHH51"/>
      <c r="BHI51"/>
      <c r="BHJ51"/>
      <c r="BHK51"/>
      <c r="BHL51"/>
      <c r="BHM51"/>
      <c r="BHN51"/>
      <c r="BHO51"/>
      <c r="BHP51"/>
      <c r="BHQ51"/>
      <c r="BHR51"/>
      <c r="BHS51"/>
      <c r="BHT51"/>
      <c r="BHU51"/>
      <c r="BHV51"/>
      <c r="BHW51"/>
      <c r="BHX51"/>
      <c r="BHY51"/>
      <c r="BHZ51"/>
      <c r="BIA51"/>
      <c r="BIB51"/>
      <c r="BIC51"/>
      <c r="BID51"/>
      <c r="BIE51"/>
      <c r="BIF51"/>
      <c r="BIG51"/>
      <c r="BIH51"/>
      <c r="BII51"/>
      <c r="BIJ51"/>
      <c r="BIK51"/>
      <c r="BIL51"/>
      <c r="BIM51"/>
      <c r="BIN51"/>
      <c r="BIO51"/>
      <c r="BIP51"/>
      <c r="BIQ51"/>
      <c r="BIR51"/>
      <c r="BIS51"/>
      <c r="BIT51"/>
      <c r="BIU51"/>
      <c r="BIV51"/>
      <c r="BIW51"/>
      <c r="BIX51"/>
      <c r="BIY51"/>
      <c r="BIZ51"/>
      <c r="BJA51"/>
      <c r="BJB51"/>
      <c r="BJC51"/>
      <c r="BJD51"/>
      <c r="BJE51"/>
      <c r="BJF51"/>
      <c r="BJG51"/>
      <c r="BJH51"/>
      <c r="BJI51"/>
      <c r="BJJ51"/>
      <c r="BJK51"/>
      <c r="BJL51"/>
      <c r="BJM51"/>
      <c r="BJN51"/>
      <c r="BJO51"/>
      <c r="BJP51"/>
      <c r="BJQ51"/>
      <c r="BJR51"/>
      <c r="BJS51"/>
      <c r="BJT51"/>
      <c r="BJU51"/>
      <c r="BJV51"/>
      <c r="BJW51"/>
      <c r="BJX51"/>
      <c r="BJY51"/>
      <c r="BJZ51"/>
      <c r="BKA51"/>
      <c r="BKB51"/>
      <c r="BKC51"/>
      <c r="BKD51"/>
      <c r="BKE51"/>
      <c r="BKF51"/>
      <c r="BKG51"/>
      <c r="BKH51"/>
      <c r="BKI51"/>
      <c r="BKJ51"/>
      <c r="BKK51"/>
      <c r="BKL51"/>
      <c r="BKM51"/>
      <c r="BKN51"/>
      <c r="BKO51"/>
      <c r="BKP51"/>
      <c r="BKQ51"/>
      <c r="BKR51"/>
      <c r="BKS51"/>
      <c r="BKT51"/>
      <c r="BKU51"/>
      <c r="BKV51"/>
      <c r="BKW51"/>
      <c r="BKX51"/>
      <c r="BKY51"/>
      <c r="BKZ51"/>
      <c r="BLA51"/>
      <c r="BLB51"/>
      <c r="BLC51"/>
      <c r="BLD51"/>
      <c r="BLE51"/>
      <c r="BLF51"/>
      <c r="BLG51"/>
      <c r="BLH51"/>
      <c r="BLI51"/>
      <c r="BLJ51"/>
      <c r="BLK51"/>
      <c r="BLL51"/>
      <c r="BLM51"/>
      <c r="BLN51"/>
      <c r="BLO51"/>
      <c r="BLP51"/>
      <c r="BLQ51"/>
      <c r="BLR51"/>
      <c r="BLS51"/>
      <c r="BLT51"/>
      <c r="BLU51"/>
      <c r="BLV51"/>
      <c r="BLW51"/>
      <c r="BLX51"/>
      <c r="BLY51"/>
      <c r="BLZ51"/>
      <c r="BMA51"/>
      <c r="BMB51"/>
      <c r="BMC51"/>
      <c r="BMD51"/>
      <c r="BME51"/>
      <c r="BMF51"/>
      <c r="BMG51"/>
      <c r="BMH51"/>
      <c r="BMI51"/>
      <c r="BMJ51"/>
      <c r="BMK51"/>
      <c r="BML51"/>
      <c r="BMM51"/>
      <c r="BMN51"/>
      <c r="BMO51"/>
      <c r="BMP51"/>
      <c r="BMQ51"/>
      <c r="BMR51"/>
      <c r="BMS51"/>
      <c r="BMT51"/>
      <c r="BMU51"/>
      <c r="BMV51"/>
      <c r="BMW51"/>
      <c r="BMX51"/>
      <c r="BMY51"/>
      <c r="BMZ51"/>
      <c r="BNA51"/>
      <c r="BNB51"/>
      <c r="BNC51"/>
      <c r="BND51"/>
      <c r="BNE51"/>
      <c r="BNF51"/>
      <c r="BNG51"/>
      <c r="BNH51"/>
      <c r="BNI51"/>
      <c r="BNJ51"/>
      <c r="BNK51"/>
      <c r="BNL51"/>
      <c r="BNM51"/>
      <c r="BNN51"/>
      <c r="BNO51"/>
      <c r="BNP51"/>
      <c r="BNQ51"/>
      <c r="BNR51"/>
      <c r="BNS51"/>
      <c r="BNT51"/>
      <c r="BNU51"/>
      <c r="BNV51"/>
      <c r="BNW51"/>
      <c r="BNX51"/>
      <c r="BNY51"/>
      <c r="BNZ51"/>
      <c r="BOA51"/>
      <c r="BOB51"/>
      <c r="BOC51"/>
      <c r="BOD51"/>
      <c r="BOE51"/>
      <c r="BOF51"/>
      <c r="BOG51"/>
      <c r="BOH51"/>
      <c r="BOI51"/>
      <c r="BOJ51"/>
      <c r="BOK51"/>
      <c r="BOL51"/>
      <c r="BOM51"/>
      <c r="BON51"/>
      <c r="BOO51"/>
      <c r="BOP51"/>
      <c r="BOQ51"/>
      <c r="BOR51"/>
      <c r="BOS51"/>
      <c r="BOT51"/>
      <c r="BOU51"/>
      <c r="BOV51"/>
      <c r="BOW51"/>
      <c r="BOX51"/>
      <c r="BOY51"/>
      <c r="BOZ51"/>
      <c r="BPA51"/>
      <c r="BPB51"/>
      <c r="BPC51"/>
      <c r="BPD51"/>
      <c r="BPE51"/>
      <c r="BPF51"/>
      <c r="BPG51"/>
      <c r="BPH51"/>
      <c r="BPI51"/>
      <c r="BPJ51"/>
      <c r="BPK51"/>
      <c r="BPL51"/>
      <c r="BPM51"/>
      <c r="BPN51"/>
      <c r="BPO51"/>
      <c r="BPP51"/>
      <c r="BPQ51"/>
      <c r="BPR51"/>
      <c r="BPS51"/>
      <c r="BPT51"/>
      <c r="BPU51"/>
      <c r="BPV51"/>
      <c r="BPW51"/>
      <c r="BPX51"/>
      <c r="BPY51"/>
      <c r="BPZ51"/>
      <c r="BQA51"/>
      <c r="BQB51"/>
      <c r="BQC51"/>
      <c r="BQD51"/>
      <c r="BQE51"/>
      <c r="BQF51"/>
      <c r="BQG51"/>
      <c r="BQH51"/>
      <c r="BQI51"/>
      <c r="BQJ51"/>
      <c r="BQK51"/>
      <c r="BQL51"/>
      <c r="BQM51"/>
      <c r="BQN51"/>
      <c r="BQO51"/>
      <c r="BQP51"/>
      <c r="BQQ51"/>
      <c r="BQR51"/>
      <c r="BQS51"/>
      <c r="BQT51"/>
      <c r="BQU51"/>
      <c r="BQV51"/>
      <c r="BQW51"/>
      <c r="BQX51"/>
      <c r="BQY51"/>
      <c r="BQZ51"/>
      <c r="BRA51"/>
      <c r="BRB51"/>
      <c r="BRC51"/>
      <c r="BRD51"/>
      <c r="BRE51"/>
      <c r="BRF51"/>
      <c r="BRG51"/>
      <c r="BRH51"/>
      <c r="BRI51"/>
      <c r="BRJ51"/>
      <c r="BRK51"/>
      <c r="BRL51"/>
      <c r="BRM51"/>
      <c r="BRN51"/>
      <c r="BRO51"/>
      <c r="BRP51"/>
      <c r="BRQ51"/>
      <c r="BRR51"/>
      <c r="BRS51"/>
      <c r="BRT51"/>
      <c r="BRU51"/>
      <c r="BRV51"/>
      <c r="BRW51"/>
      <c r="BRX51"/>
      <c r="BRY51"/>
      <c r="BRZ51"/>
      <c r="BSA51"/>
      <c r="BSB51"/>
      <c r="BSC51"/>
      <c r="BSD51"/>
      <c r="BSE51"/>
      <c r="BSF51"/>
      <c r="BSG51"/>
      <c r="BSH51"/>
      <c r="BSI51"/>
      <c r="BSJ51"/>
      <c r="BSK51"/>
      <c r="BSL51"/>
      <c r="BSM51"/>
      <c r="BSN51"/>
      <c r="BSO51"/>
      <c r="BSP51"/>
      <c r="BSQ51"/>
      <c r="BSR51"/>
      <c r="BSS51"/>
      <c r="BST51"/>
      <c r="BSU51"/>
      <c r="BSV51"/>
      <c r="BSW51"/>
      <c r="BSX51"/>
      <c r="BSY51"/>
      <c r="BSZ51"/>
      <c r="BTA51"/>
      <c r="BTB51"/>
      <c r="BTC51"/>
      <c r="BTD51"/>
      <c r="BTE51"/>
      <c r="BTF51"/>
      <c r="BTG51"/>
      <c r="BTH51"/>
      <c r="BTI51"/>
      <c r="BTJ51"/>
      <c r="BTK51"/>
      <c r="BTL51"/>
      <c r="BTM51"/>
      <c r="BTN51"/>
      <c r="BTO51"/>
      <c r="BTP51"/>
      <c r="BTQ51"/>
      <c r="BTR51"/>
      <c r="BTS51"/>
      <c r="BTT51"/>
      <c r="BTU51"/>
      <c r="BTV51"/>
      <c r="BTW51"/>
      <c r="BTX51"/>
      <c r="BTY51"/>
      <c r="BTZ51"/>
      <c r="BUA51"/>
      <c r="BUB51"/>
      <c r="BUC51"/>
      <c r="BUD51"/>
      <c r="BUE51"/>
      <c r="BUF51"/>
      <c r="BUG51"/>
      <c r="BUH51"/>
      <c r="BUI51"/>
      <c r="BUJ51"/>
      <c r="BUK51"/>
      <c r="BUL51"/>
      <c r="BUM51"/>
      <c r="BUN51"/>
      <c r="BUO51"/>
      <c r="BUP51"/>
      <c r="BUQ51"/>
      <c r="BUR51"/>
      <c r="BUS51"/>
      <c r="BUT51"/>
      <c r="BUU51"/>
      <c r="BUV51"/>
      <c r="BUW51"/>
      <c r="BUX51"/>
      <c r="BUY51"/>
      <c r="BUZ51"/>
      <c r="BVA51"/>
      <c r="BVB51"/>
      <c r="BVC51"/>
      <c r="BVD51"/>
      <c r="BVE51"/>
      <c r="BVF51"/>
      <c r="BVG51"/>
      <c r="BVH51"/>
      <c r="BVI51"/>
      <c r="BVJ51"/>
      <c r="BVK51"/>
      <c r="BVL51"/>
      <c r="BVM51"/>
      <c r="BVN51"/>
      <c r="BVO51"/>
      <c r="BVP51"/>
      <c r="BVQ51"/>
      <c r="BVR51"/>
      <c r="BVS51"/>
      <c r="BVT51"/>
      <c r="BVU51"/>
      <c r="BVV51"/>
      <c r="BVW51"/>
      <c r="BVX51"/>
      <c r="BVY51"/>
      <c r="BVZ51"/>
      <c r="BWA51"/>
      <c r="BWB51"/>
      <c r="BWC51"/>
      <c r="BWD51"/>
      <c r="BWE51"/>
      <c r="BWF51"/>
      <c r="BWG51"/>
      <c r="BWH51"/>
      <c r="BWI51"/>
      <c r="BWJ51"/>
      <c r="BWK51"/>
      <c r="BWL51"/>
      <c r="BWM51"/>
      <c r="BWN51"/>
      <c r="BWO51"/>
      <c r="BWP51"/>
      <c r="BWQ51"/>
      <c r="BWR51"/>
      <c r="BWS51"/>
      <c r="BWT51"/>
      <c r="BWU51"/>
      <c r="BWV51"/>
      <c r="BWW51"/>
      <c r="BWX51"/>
      <c r="BWY51"/>
      <c r="BWZ51"/>
      <c r="BXA51"/>
      <c r="BXB51"/>
      <c r="BXC51"/>
      <c r="BXD51"/>
      <c r="BXE51"/>
      <c r="BXF51"/>
      <c r="BXG51"/>
      <c r="BXH51"/>
      <c r="BXI51"/>
      <c r="BXJ51"/>
      <c r="BXK51"/>
      <c r="BXL51"/>
      <c r="BXM51"/>
      <c r="BXN51"/>
      <c r="BXO51"/>
      <c r="BXP51"/>
      <c r="BXQ51"/>
      <c r="BXR51"/>
      <c r="BXS51"/>
      <c r="BXT51"/>
      <c r="BXU51"/>
      <c r="BXV51"/>
      <c r="BXW51"/>
      <c r="BXX51"/>
      <c r="BXY51"/>
      <c r="BXZ51"/>
      <c r="BYA51"/>
      <c r="BYB51"/>
      <c r="BYC51"/>
      <c r="BYD51"/>
      <c r="BYE51"/>
      <c r="BYF51"/>
      <c r="BYG51"/>
      <c r="BYH51"/>
      <c r="BYI51"/>
      <c r="BYJ51"/>
      <c r="BYK51"/>
      <c r="BYL51"/>
      <c r="BYM51"/>
      <c r="BYN51"/>
      <c r="BYO51"/>
      <c r="BYP51"/>
      <c r="BYQ51"/>
      <c r="BYR51"/>
      <c r="BYS51"/>
      <c r="BYT51"/>
      <c r="BYU51"/>
      <c r="BYV51"/>
      <c r="BYW51"/>
      <c r="BYX51"/>
      <c r="BYY51"/>
      <c r="BYZ51"/>
      <c r="BZA51"/>
      <c r="BZB51"/>
      <c r="BZC51"/>
      <c r="BZD51"/>
      <c r="BZE51"/>
      <c r="BZF51"/>
      <c r="BZG51"/>
      <c r="BZH51"/>
      <c r="BZI51"/>
      <c r="BZJ51"/>
      <c r="BZK51"/>
      <c r="BZL51"/>
      <c r="BZM51"/>
      <c r="BZN51"/>
      <c r="BZO51"/>
      <c r="BZP51"/>
      <c r="BZQ51"/>
      <c r="BZR51"/>
      <c r="BZS51"/>
      <c r="BZT51"/>
      <c r="BZU51"/>
      <c r="BZV51"/>
      <c r="BZW51"/>
      <c r="BZX51"/>
      <c r="BZY51"/>
      <c r="BZZ51"/>
      <c r="CAA51"/>
      <c r="CAB51"/>
      <c r="CAC51"/>
      <c r="CAD51"/>
      <c r="CAE51"/>
      <c r="CAF51"/>
      <c r="CAG51"/>
      <c r="CAH51"/>
      <c r="CAI51"/>
      <c r="CAJ51"/>
      <c r="CAK51"/>
      <c r="CAL51"/>
      <c r="CAM51"/>
      <c r="CAN51"/>
      <c r="CAO51"/>
      <c r="CAP51"/>
      <c r="CAQ51"/>
      <c r="CAR51"/>
      <c r="CAS51"/>
      <c r="CAT51"/>
      <c r="CAU51"/>
      <c r="CAV51"/>
      <c r="CAW51"/>
      <c r="CAX51"/>
      <c r="CAY51"/>
      <c r="CAZ51"/>
      <c r="CBA51"/>
      <c r="CBB51"/>
      <c r="CBC51"/>
      <c r="CBD51"/>
      <c r="CBE51"/>
      <c r="CBF51"/>
      <c r="CBG51"/>
      <c r="CBH51"/>
      <c r="CBI51"/>
      <c r="CBJ51"/>
      <c r="CBK51"/>
      <c r="CBL51"/>
      <c r="CBM51"/>
      <c r="CBN51"/>
      <c r="CBO51"/>
      <c r="CBP51"/>
      <c r="CBQ51"/>
      <c r="CBR51"/>
      <c r="CBS51"/>
      <c r="CBT51"/>
      <c r="CBU51"/>
      <c r="CBV51"/>
      <c r="CBW51"/>
      <c r="CBX51"/>
      <c r="CBY51"/>
      <c r="CBZ51"/>
      <c r="CCA51"/>
      <c r="CCB51"/>
      <c r="CCC51"/>
      <c r="CCD51"/>
      <c r="CCE51"/>
      <c r="CCF51"/>
      <c r="CCG51"/>
      <c r="CCH51"/>
      <c r="CCI51"/>
      <c r="CCJ51"/>
      <c r="CCK51"/>
      <c r="CCL51"/>
      <c r="CCM51"/>
      <c r="CCN51"/>
      <c r="CCO51"/>
      <c r="CCP51"/>
      <c r="CCQ51"/>
      <c r="CCR51"/>
      <c r="CCS51"/>
      <c r="CCT51"/>
      <c r="CCU51"/>
      <c r="CCV51"/>
      <c r="CCW51"/>
      <c r="CCX51"/>
      <c r="CCY51"/>
      <c r="CCZ51"/>
      <c r="CDA51"/>
      <c r="CDB51"/>
      <c r="CDC51"/>
      <c r="CDD51"/>
      <c r="CDE51"/>
      <c r="CDF51"/>
      <c r="CDG51"/>
      <c r="CDH51"/>
      <c r="CDI51"/>
      <c r="CDJ51"/>
      <c r="CDK51"/>
      <c r="CDL51"/>
      <c r="CDM51"/>
      <c r="CDN51"/>
      <c r="CDO51"/>
      <c r="CDP51"/>
      <c r="CDQ51"/>
      <c r="CDR51"/>
      <c r="CDS51"/>
      <c r="CDT51"/>
      <c r="CDU51"/>
      <c r="CDV51"/>
      <c r="CDW51"/>
      <c r="CDX51"/>
      <c r="CDY51"/>
      <c r="CDZ51"/>
      <c r="CEA51"/>
      <c r="CEB51"/>
      <c r="CEC51"/>
      <c r="CED51"/>
      <c r="CEE51"/>
      <c r="CEF51"/>
      <c r="CEG51"/>
      <c r="CEH51"/>
      <c r="CEI51"/>
      <c r="CEJ51"/>
      <c r="CEK51"/>
      <c r="CEL51"/>
      <c r="CEM51"/>
      <c r="CEN51"/>
      <c r="CEO51"/>
      <c r="CEP51"/>
      <c r="CEQ51"/>
      <c r="CER51"/>
      <c r="CES51"/>
      <c r="CET51"/>
      <c r="CEU51"/>
      <c r="CEV51"/>
      <c r="CEW51"/>
      <c r="CEX51"/>
      <c r="CEY51"/>
      <c r="CEZ51"/>
      <c r="CFA51"/>
      <c r="CFB51"/>
      <c r="CFC51"/>
      <c r="CFD51"/>
      <c r="CFE51"/>
      <c r="CFF51"/>
      <c r="CFG51"/>
      <c r="CFH51"/>
      <c r="CFI51"/>
      <c r="CFJ51"/>
      <c r="CFK51"/>
      <c r="CFL51"/>
      <c r="CFM51"/>
      <c r="CFN51"/>
      <c r="CFO51"/>
      <c r="CFP51"/>
      <c r="CFQ51"/>
      <c r="CFR51"/>
      <c r="CFS51"/>
      <c r="CFT51"/>
      <c r="CFU51"/>
      <c r="CFV51"/>
      <c r="CFW51"/>
      <c r="CFX51"/>
      <c r="CFY51"/>
      <c r="CFZ51"/>
      <c r="CGA51"/>
      <c r="CGB51"/>
      <c r="CGC51"/>
      <c r="CGD51"/>
      <c r="CGE51"/>
      <c r="CGF51"/>
      <c r="CGG51"/>
      <c r="CGH51"/>
      <c r="CGI51"/>
      <c r="CGJ51"/>
      <c r="CGK51"/>
      <c r="CGL51"/>
      <c r="CGM51"/>
      <c r="CGN51"/>
      <c r="CGO51"/>
      <c r="CGP51"/>
      <c r="CGQ51"/>
      <c r="CGR51"/>
      <c r="CGS51"/>
      <c r="CGT51"/>
      <c r="CGU51"/>
      <c r="CGV51"/>
      <c r="CGW51"/>
      <c r="CGX51"/>
      <c r="CGY51"/>
      <c r="CGZ51"/>
      <c r="CHA51"/>
      <c r="CHB51"/>
      <c r="CHC51"/>
      <c r="CHD51"/>
      <c r="CHE51"/>
      <c r="CHF51"/>
      <c r="CHG51"/>
      <c r="CHH51"/>
      <c r="CHI51"/>
      <c r="CHJ51"/>
      <c r="CHK51"/>
      <c r="CHL51"/>
      <c r="CHM51"/>
      <c r="CHN51"/>
      <c r="CHO51"/>
      <c r="CHP51"/>
      <c r="CHQ51"/>
      <c r="CHR51"/>
      <c r="CHS51"/>
      <c r="CHT51"/>
      <c r="CHU51"/>
      <c r="CHV51"/>
      <c r="CHW51"/>
      <c r="CHX51"/>
      <c r="CHY51"/>
      <c r="CHZ51"/>
      <c r="CIA51"/>
      <c r="CIB51"/>
      <c r="CIC51"/>
      <c r="CID51"/>
      <c r="CIE51"/>
      <c r="CIF51"/>
      <c r="CIG51"/>
      <c r="CIH51"/>
      <c r="CII51"/>
      <c r="CIJ51"/>
      <c r="CIK51"/>
      <c r="CIL51"/>
      <c r="CIM51"/>
      <c r="CIN51"/>
      <c r="CIO51"/>
      <c r="CIP51"/>
      <c r="CIQ51"/>
      <c r="CIR51"/>
      <c r="CIS51"/>
      <c r="CIT51"/>
      <c r="CIU51"/>
      <c r="CIV51"/>
      <c r="CIW51"/>
      <c r="CIX51"/>
      <c r="CIY51"/>
      <c r="CIZ51"/>
      <c r="CJA51"/>
      <c r="CJB51"/>
      <c r="CJC51"/>
      <c r="CJD51"/>
      <c r="CJE51"/>
      <c r="CJF51"/>
      <c r="CJG51"/>
      <c r="CJH51"/>
      <c r="CJI51"/>
      <c r="CJJ51"/>
      <c r="CJK51"/>
      <c r="CJL51"/>
      <c r="CJM51"/>
      <c r="CJN51"/>
      <c r="CJO51"/>
      <c r="CJP51"/>
      <c r="CJQ51"/>
      <c r="CJR51"/>
      <c r="CJS51"/>
      <c r="CJT51"/>
      <c r="CJU51"/>
      <c r="CJV51"/>
      <c r="CJW51"/>
      <c r="CJX51"/>
      <c r="CJY51"/>
      <c r="CJZ51"/>
      <c r="CKA51"/>
      <c r="CKB51"/>
      <c r="CKC51"/>
      <c r="CKD51"/>
      <c r="CKE51"/>
      <c r="CKF51"/>
      <c r="CKG51"/>
      <c r="CKH51"/>
      <c r="CKI51"/>
      <c r="CKJ51"/>
      <c r="CKK51"/>
      <c r="CKL51"/>
      <c r="CKM51"/>
      <c r="CKN51"/>
      <c r="CKO51"/>
      <c r="CKP51"/>
      <c r="CKQ51"/>
      <c r="CKR51"/>
      <c r="CKS51"/>
      <c r="CKT51"/>
      <c r="CKU51"/>
      <c r="CKV51"/>
      <c r="CKW51"/>
      <c r="CKX51"/>
      <c r="CKY51"/>
      <c r="CKZ51"/>
      <c r="CLA51"/>
      <c r="CLB51"/>
      <c r="CLC51"/>
      <c r="CLD51"/>
      <c r="CLE51"/>
      <c r="CLF51"/>
      <c r="CLG51"/>
      <c r="CLH51"/>
      <c r="CLI51"/>
      <c r="CLJ51"/>
      <c r="CLK51"/>
      <c r="CLL51"/>
      <c r="CLM51"/>
      <c r="CLN51"/>
      <c r="CLO51"/>
      <c r="CLP51"/>
      <c r="CLQ51"/>
      <c r="CLR51"/>
      <c r="CLS51"/>
      <c r="CLT51"/>
      <c r="CLU51"/>
      <c r="CLV51"/>
      <c r="CLW51"/>
      <c r="CLX51"/>
      <c r="CLY51"/>
      <c r="CLZ51"/>
      <c r="CMA51"/>
      <c r="CMB51"/>
      <c r="CMC51"/>
      <c r="CMD51"/>
      <c r="CME51"/>
      <c r="CMF51"/>
      <c r="CMG51"/>
      <c r="CMH51"/>
      <c r="CMI51"/>
      <c r="CMJ51"/>
      <c r="CMK51"/>
      <c r="CML51"/>
      <c r="CMM51"/>
      <c r="CMN51"/>
      <c r="CMO51"/>
      <c r="CMP51"/>
      <c r="CMQ51"/>
      <c r="CMR51"/>
      <c r="CMS51"/>
      <c r="CMT51"/>
      <c r="CMU51"/>
      <c r="CMV51"/>
      <c r="CMW51"/>
      <c r="CMX51"/>
      <c r="CMY51"/>
      <c r="CMZ51"/>
      <c r="CNA51"/>
      <c r="CNB51"/>
      <c r="CNC51"/>
      <c r="CND51"/>
      <c r="CNE51"/>
      <c r="CNF51"/>
      <c r="CNG51"/>
      <c r="CNH51"/>
      <c r="CNI51"/>
      <c r="CNJ51"/>
      <c r="CNK51"/>
      <c r="CNL51"/>
      <c r="CNM51"/>
      <c r="CNN51"/>
      <c r="CNO51"/>
      <c r="CNP51"/>
      <c r="CNQ51"/>
      <c r="CNR51"/>
      <c r="CNS51"/>
      <c r="CNT51"/>
      <c r="CNU51"/>
      <c r="CNV51"/>
      <c r="CNW51"/>
      <c r="CNX51"/>
      <c r="CNY51"/>
      <c r="CNZ51"/>
      <c r="COA51"/>
      <c r="COB51"/>
      <c r="COC51"/>
      <c r="COD51"/>
      <c r="COE51"/>
      <c r="COF51"/>
      <c r="COG51"/>
      <c r="COH51"/>
      <c r="COI51"/>
      <c r="COJ51"/>
      <c r="COK51"/>
      <c r="COL51"/>
      <c r="COM51"/>
      <c r="CON51"/>
      <c r="COO51"/>
      <c r="COP51"/>
      <c r="COQ51"/>
      <c r="COR51"/>
      <c r="COS51"/>
      <c r="COT51"/>
      <c r="COU51"/>
      <c r="COV51"/>
      <c r="COW51"/>
      <c r="COX51"/>
      <c r="COY51"/>
      <c r="COZ51"/>
      <c r="CPA51"/>
      <c r="CPB51"/>
      <c r="CPC51"/>
      <c r="CPD51"/>
      <c r="CPE51"/>
      <c r="CPF51"/>
      <c r="CPG51"/>
      <c r="CPH51"/>
      <c r="CPI51"/>
      <c r="CPJ51"/>
      <c r="CPK51"/>
      <c r="CPL51"/>
      <c r="CPM51"/>
      <c r="CPN51"/>
      <c r="CPO51"/>
      <c r="CPP51"/>
      <c r="CPQ51"/>
      <c r="CPR51"/>
      <c r="CPS51"/>
      <c r="CPT51"/>
      <c r="CPU51"/>
      <c r="CPV51"/>
      <c r="CPW51"/>
      <c r="CPX51"/>
      <c r="CPY51"/>
      <c r="CPZ51"/>
      <c r="CQA51"/>
      <c r="CQB51"/>
      <c r="CQC51"/>
      <c r="CQD51"/>
      <c r="CQE51"/>
      <c r="CQF51"/>
      <c r="CQG51"/>
      <c r="CQH51"/>
      <c r="CQI51"/>
      <c r="CQJ51"/>
      <c r="CQK51"/>
      <c r="CQL51"/>
      <c r="CQM51"/>
      <c r="CQN51"/>
      <c r="CQO51"/>
      <c r="CQP51"/>
      <c r="CQQ51"/>
      <c r="CQR51"/>
      <c r="CQS51"/>
      <c r="CQT51"/>
      <c r="CQU51"/>
      <c r="CQV51"/>
      <c r="CQW51"/>
      <c r="CQX51"/>
      <c r="CQY51"/>
      <c r="CQZ51"/>
      <c r="CRA51"/>
      <c r="CRB51"/>
      <c r="CRC51"/>
      <c r="CRD51"/>
      <c r="CRE51"/>
      <c r="CRF51"/>
      <c r="CRG51"/>
      <c r="CRH51"/>
      <c r="CRI51"/>
      <c r="CRJ51"/>
      <c r="CRK51"/>
      <c r="CRL51"/>
      <c r="CRM51"/>
      <c r="CRN51"/>
      <c r="CRO51"/>
      <c r="CRP51"/>
      <c r="CRQ51"/>
      <c r="CRR51"/>
      <c r="CRS51"/>
      <c r="CRT51"/>
      <c r="CRU51"/>
      <c r="CRV51"/>
      <c r="CRW51"/>
      <c r="CRX51"/>
      <c r="CRY51"/>
      <c r="CRZ51"/>
      <c r="CSA51"/>
      <c r="CSB51"/>
      <c r="CSC51"/>
      <c r="CSD51"/>
      <c r="CSE51"/>
      <c r="CSF51"/>
      <c r="CSG51"/>
      <c r="CSH51"/>
      <c r="CSI51"/>
      <c r="CSJ51"/>
      <c r="CSK51"/>
      <c r="CSL51"/>
      <c r="CSM51"/>
      <c r="CSN51"/>
      <c r="CSO51"/>
      <c r="CSP51"/>
      <c r="CSQ51"/>
      <c r="CSR51"/>
      <c r="CSS51"/>
      <c r="CST51"/>
      <c r="CSU51"/>
      <c r="CSV51"/>
      <c r="CSW51"/>
      <c r="CSX51"/>
      <c r="CSY51"/>
      <c r="CSZ51"/>
      <c r="CTA51"/>
      <c r="CTB51"/>
      <c r="CTC51"/>
      <c r="CTD51"/>
      <c r="CTE51"/>
      <c r="CTF51"/>
      <c r="CTG51"/>
      <c r="CTH51"/>
      <c r="CTI51"/>
      <c r="CTJ51"/>
      <c r="CTK51"/>
      <c r="CTL51"/>
      <c r="CTM51"/>
      <c r="CTN51"/>
      <c r="CTO51"/>
      <c r="CTP51"/>
      <c r="CTQ51"/>
      <c r="CTR51"/>
      <c r="CTS51"/>
      <c r="CTT51"/>
      <c r="CTU51"/>
      <c r="CTV51"/>
      <c r="CTW51"/>
      <c r="CTX51"/>
      <c r="CTY51"/>
      <c r="CTZ51"/>
      <c r="CUA51"/>
      <c r="CUB51"/>
      <c r="CUC51"/>
      <c r="CUD51"/>
      <c r="CUE51"/>
      <c r="CUF51"/>
      <c r="CUG51"/>
      <c r="CUH51"/>
      <c r="CUI51"/>
      <c r="CUJ51"/>
      <c r="CUK51"/>
      <c r="CUL51"/>
      <c r="CUM51"/>
      <c r="CUN51"/>
      <c r="CUO51"/>
      <c r="CUP51"/>
      <c r="CUQ51"/>
      <c r="CUR51"/>
      <c r="CUS51"/>
      <c r="CUT51"/>
      <c r="CUU51"/>
      <c r="CUV51"/>
      <c r="CUW51"/>
      <c r="CUX51"/>
      <c r="CUY51"/>
      <c r="CUZ51"/>
      <c r="CVA51"/>
      <c r="CVB51"/>
      <c r="CVC51"/>
      <c r="CVD51"/>
      <c r="CVE51"/>
      <c r="CVF51"/>
      <c r="CVG51"/>
      <c r="CVH51"/>
      <c r="CVI51"/>
      <c r="CVJ51"/>
      <c r="CVK51"/>
      <c r="CVL51"/>
      <c r="CVM51"/>
      <c r="CVN51"/>
      <c r="CVO51"/>
      <c r="CVP51"/>
      <c r="CVQ51"/>
      <c r="CVR51"/>
      <c r="CVS51"/>
      <c r="CVT51"/>
      <c r="CVU51"/>
      <c r="CVV51"/>
      <c r="CVW51"/>
      <c r="CVX51"/>
      <c r="CVY51"/>
      <c r="CVZ51"/>
      <c r="CWA51"/>
      <c r="CWB51"/>
      <c r="CWC51"/>
      <c r="CWD51"/>
      <c r="CWE51"/>
      <c r="CWF51"/>
      <c r="CWG51"/>
      <c r="CWH51"/>
      <c r="CWI51"/>
      <c r="CWJ51"/>
      <c r="CWK51"/>
      <c r="CWL51"/>
      <c r="CWM51"/>
      <c r="CWN51"/>
      <c r="CWO51"/>
      <c r="CWP51"/>
      <c r="CWQ51"/>
      <c r="CWR51"/>
      <c r="CWS51"/>
      <c r="CWT51"/>
      <c r="CWU51"/>
      <c r="CWV51"/>
      <c r="CWW51"/>
      <c r="CWX51"/>
      <c r="CWY51"/>
      <c r="CWZ51"/>
      <c r="CXA51"/>
      <c r="CXB51"/>
      <c r="CXC51"/>
      <c r="CXD51"/>
      <c r="CXE51"/>
      <c r="CXF51"/>
      <c r="CXG51"/>
      <c r="CXH51"/>
      <c r="CXI51"/>
      <c r="CXJ51"/>
      <c r="CXK51"/>
      <c r="CXL51"/>
      <c r="CXM51"/>
      <c r="CXN51"/>
      <c r="CXO51"/>
      <c r="CXP51"/>
      <c r="CXQ51"/>
      <c r="CXR51"/>
      <c r="CXS51"/>
      <c r="CXT51"/>
      <c r="CXU51"/>
      <c r="CXV51"/>
      <c r="CXW51"/>
      <c r="CXX51"/>
      <c r="CXY51"/>
      <c r="CXZ51"/>
      <c r="CYA51"/>
      <c r="CYB51"/>
      <c r="CYC51"/>
      <c r="CYD51"/>
      <c r="CYE51"/>
      <c r="CYF51"/>
      <c r="CYG51"/>
      <c r="CYH51"/>
      <c r="CYI51"/>
      <c r="CYJ51"/>
      <c r="CYK51"/>
      <c r="CYL51"/>
      <c r="CYM51"/>
      <c r="CYN51"/>
      <c r="CYO51"/>
      <c r="CYP51"/>
      <c r="CYQ51"/>
      <c r="CYR51"/>
      <c r="CYS51"/>
      <c r="CYT51"/>
      <c r="CYU51"/>
      <c r="CYV51"/>
      <c r="CYW51"/>
      <c r="CYX51"/>
      <c r="CYY51"/>
      <c r="CYZ51"/>
      <c r="CZA51"/>
      <c r="CZB51"/>
      <c r="CZC51"/>
      <c r="CZD51"/>
      <c r="CZE51"/>
      <c r="CZF51"/>
      <c r="CZG51"/>
      <c r="CZH51"/>
      <c r="CZI51"/>
      <c r="CZJ51"/>
      <c r="CZK51"/>
      <c r="CZL51"/>
      <c r="CZM51"/>
      <c r="CZN51"/>
      <c r="CZO51"/>
      <c r="CZP51"/>
      <c r="CZQ51"/>
      <c r="CZR51"/>
      <c r="CZS51"/>
      <c r="CZT51"/>
      <c r="CZU51"/>
      <c r="CZV51"/>
      <c r="CZW51"/>
      <c r="CZX51"/>
      <c r="CZY51"/>
      <c r="CZZ51"/>
      <c r="DAA51"/>
      <c r="DAB51"/>
      <c r="DAC51"/>
      <c r="DAD51"/>
      <c r="DAE51"/>
      <c r="DAF51"/>
      <c r="DAG51"/>
      <c r="DAH51"/>
      <c r="DAI51"/>
      <c r="DAJ51"/>
      <c r="DAK51"/>
      <c r="DAL51"/>
      <c r="DAM51"/>
      <c r="DAN51"/>
      <c r="DAO51"/>
      <c r="DAP51"/>
      <c r="DAQ51"/>
      <c r="DAR51"/>
      <c r="DAS51"/>
      <c r="DAT51"/>
      <c r="DAU51"/>
      <c r="DAV51"/>
      <c r="DAW51"/>
      <c r="DAX51"/>
      <c r="DAY51"/>
      <c r="DAZ51"/>
      <c r="DBA51"/>
      <c r="DBB51"/>
      <c r="DBC51"/>
      <c r="DBD51"/>
      <c r="DBE51"/>
      <c r="DBF51"/>
      <c r="DBG51"/>
      <c r="DBH51"/>
      <c r="DBI51"/>
      <c r="DBJ51"/>
      <c r="DBK51"/>
      <c r="DBL51"/>
      <c r="DBM51"/>
      <c r="DBN51"/>
      <c r="DBO51"/>
      <c r="DBP51"/>
      <c r="DBQ51"/>
      <c r="DBR51"/>
      <c r="DBS51"/>
      <c r="DBT51"/>
      <c r="DBU51"/>
      <c r="DBV51"/>
      <c r="DBW51"/>
      <c r="DBX51"/>
      <c r="DBY51"/>
      <c r="DBZ51"/>
      <c r="DCA51"/>
      <c r="DCB51"/>
      <c r="DCC51"/>
      <c r="DCD51"/>
      <c r="DCE51"/>
      <c r="DCF51"/>
      <c r="DCG51"/>
      <c r="DCH51"/>
      <c r="DCI51"/>
      <c r="DCJ51"/>
      <c r="DCK51"/>
      <c r="DCL51"/>
      <c r="DCM51"/>
      <c r="DCN51"/>
      <c r="DCO51"/>
      <c r="DCP51"/>
      <c r="DCQ51"/>
      <c r="DCR51"/>
      <c r="DCS51"/>
      <c r="DCT51"/>
      <c r="DCU51"/>
      <c r="DCV51"/>
      <c r="DCW51"/>
      <c r="DCX51"/>
      <c r="DCY51"/>
      <c r="DCZ51"/>
      <c r="DDA51"/>
      <c r="DDB51"/>
      <c r="DDC51"/>
      <c r="DDD51"/>
      <c r="DDE51"/>
      <c r="DDF51"/>
      <c r="DDG51"/>
      <c r="DDH51"/>
      <c r="DDI51"/>
      <c r="DDJ51"/>
      <c r="DDK51"/>
      <c r="DDL51"/>
      <c r="DDM51"/>
      <c r="DDN51"/>
      <c r="DDO51"/>
      <c r="DDP51"/>
      <c r="DDQ51"/>
      <c r="DDR51"/>
      <c r="DDS51"/>
      <c r="DDT51"/>
      <c r="DDU51"/>
      <c r="DDV51"/>
      <c r="DDW51"/>
      <c r="DDX51"/>
      <c r="DDY51"/>
      <c r="DDZ51"/>
      <c r="DEA51"/>
      <c r="DEB51"/>
      <c r="DEC51"/>
      <c r="DED51"/>
      <c r="DEE51"/>
      <c r="DEF51"/>
      <c r="DEG51"/>
      <c r="DEH51"/>
      <c r="DEI51"/>
      <c r="DEJ51"/>
      <c r="DEK51"/>
      <c r="DEL51"/>
      <c r="DEM51"/>
      <c r="DEN51"/>
      <c r="DEO51"/>
      <c r="DEP51"/>
      <c r="DEQ51"/>
      <c r="DER51"/>
      <c r="DES51"/>
      <c r="DET51"/>
      <c r="DEU51"/>
      <c r="DEV51"/>
      <c r="DEW51"/>
      <c r="DEX51"/>
      <c r="DEY51"/>
      <c r="DEZ51"/>
      <c r="DFA51"/>
      <c r="DFB51"/>
      <c r="DFC51"/>
      <c r="DFD51"/>
      <c r="DFE51"/>
      <c r="DFF51"/>
      <c r="DFG51"/>
      <c r="DFH51"/>
      <c r="DFI51"/>
      <c r="DFJ51"/>
      <c r="DFK51"/>
      <c r="DFL51"/>
      <c r="DFM51"/>
      <c r="DFN51"/>
      <c r="DFO51"/>
      <c r="DFP51"/>
      <c r="DFQ51"/>
      <c r="DFR51"/>
      <c r="DFS51"/>
      <c r="DFT51"/>
      <c r="DFU51"/>
      <c r="DFV51"/>
      <c r="DFW51"/>
      <c r="DFX51"/>
      <c r="DFY51"/>
      <c r="DFZ51"/>
      <c r="DGA51"/>
      <c r="DGB51"/>
      <c r="DGC51"/>
      <c r="DGD51"/>
      <c r="DGE51"/>
      <c r="DGF51"/>
      <c r="DGG51"/>
      <c r="DGH51"/>
      <c r="DGI51"/>
      <c r="DGJ51"/>
      <c r="DGK51"/>
      <c r="DGL51"/>
      <c r="DGM51"/>
      <c r="DGN51"/>
      <c r="DGO51"/>
      <c r="DGP51"/>
      <c r="DGQ51"/>
      <c r="DGR51"/>
      <c r="DGS51"/>
      <c r="DGT51"/>
      <c r="DGU51"/>
      <c r="DGV51"/>
      <c r="DGW51"/>
      <c r="DGX51"/>
      <c r="DGY51"/>
      <c r="DGZ51"/>
      <c r="DHA51"/>
      <c r="DHB51"/>
      <c r="DHC51"/>
      <c r="DHD51"/>
      <c r="DHE51"/>
      <c r="DHF51"/>
      <c r="DHG51"/>
      <c r="DHH51"/>
      <c r="DHI51"/>
      <c r="DHJ51"/>
      <c r="DHK51"/>
      <c r="DHL51"/>
      <c r="DHM51"/>
      <c r="DHN51"/>
      <c r="DHO51"/>
      <c r="DHP51"/>
      <c r="DHQ51"/>
      <c r="DHR51"/>
      <c r="DHS51"/>
      <c r="DHT51"/>
      <c r="DHU51"/>
      <c r="DHV51"/>
      <c r="DHW51"/>
      <c r="DHX51"/>
      <c r="DHY51"/>
      <c r="DHZ51"/>
      <c r="DIA51"/>
      <c r="DIB51"/>
      <c r="DIC51"/>
      <c r="DID51"/>
      <c r="DIE51"/>
      <c r="DIF51"/>
      <c r="DIG51"/>
      <c r="DIH51"/>
      <c r="DII51"/>
      <c r="DIJ51"/>
      <c r="DIK51"/>
      <c r="DIL51"/>
      <c r="DIM51"/>
      <c r="DIN51"/>
      <c r="DIO51"/>
      <c r="DIP51"/>
      <c r="DIQ51"/>
      <c r="DIR51"/>
      <c r="DIS51"/>
      <c r="DIT51"/>
      <c r="DIU51"/>
      <c r="DIV51"/>
      <c r="DIW51"/>
      <c r="DIX51"/>
      <c r="DIY51"/>
      <c r="DIZ51"/>
      <c r="DJA51"/>
      <c r="DJB51"/>
      <c r="DJC51"/>
      <c r="DJD51"/>
      <c r="DJE51"/>
      <c r="DJF51"/>
      <c r="DJG51"/>
      <c r="DJH51"/>
      <c r="DJI51"/>
      <c r="DJJ51"/>
      <c r="DJK51"/>
      <c r="DJL51"/>
      <c r="DJM51"/>
      <c r="DJN51"/>
      <c r="DJO51"/>
      <c r="DJP51"/>
      <c r="DJQ51"/>
      <c r="DJR51"/>
      <c r="DJS51"/>
      <c r="DJT51"/>
      <c r="DJU51"/>
      <c r="DJV51"/>
      <c r="DJW51"/>
      <c r="DJX51"/>
      <c r="DJY51"/>
      <c r="DJZ51"/>
      <c r="DKA51"/>
      <c r="DKB51"/>
      <c r="DKC51"/>
      <c r="DKD51"/>
      <c r="DKE51"/>
      <c r="DKF51"/>
      <c r="DKG51"/>
      <c r="DKH51"/>
      <c r="DKI51"/>
      <c r="DKJ51"/>
      <c r="DKK51"/>
      <c r="DKL51"/>
      <c r="DKM51"/>
      <c r="DKN51"/>
      <c r="DKO51"/>
      <c r="DKP51"/>
      <c r="DKQ51"/>
      <c r="DKR51"/>
      <c r="DKS51"/>
      <c r="DKT51"/>
      <c r="DKU51"/>
      <c r="DKV51"/>
      <c r="DKW51"/>
      <c r="DKX51"/>
      <c r="DKY51"/>
      <c r="DKZ51"/>
      <c r="DLA51"/>
      <c r="DLB51"/>
      <c r="DLC51"/>
      <c r="DLD51"/>
      <c r="DLE51"/>
      <c r="DLF51"/>
      <c r="DLG51"/>
      <c r="DLH51"/>
      <c r="DLI51"/>
      <c r="DLJ51"/>
      <c r="DLK51"/>
      <c r="DLL51"/>
      <c r="DLM51"/>
      <c r="DLN51"/>
      <c r="DLO51"/>
      <c r="DLP51"/>
      <c r="DLQ51"/>
      <c r="DLR51"/>
      <c r="DLS51"/>
      <c r="DLT51"/>
      <c r="DLU51"/>
      <c r="DLV51"/>
      <c r="DLW51"/>
      <c r="DLX51"/>
      <c r="DLY51"/>
      <c r="DLZ51"/>
      <c r="DMA51"/>
      <c r="DMB51"/>
      <c r="DMC51"/>
      <c r="DMD51"/>
      <c r="DME51"/>
      <c r="DMF51"/>
      <c r="DMG51"/>
      <c r="DMH51"/>
      <c r="DMI51"/>
      <c r="DMJ51"/>
      <c r="DMK51"/>
      <c r="DML51"/>
      <c r="DMM51"/>
      <c r="DMN51"/>
      <c r="DMO51"/>
      <c r="DMP51"/>
      <c r="DMQ51"/>
      <c r="DMR51"/>
      <c r="DMS51"/>
      <c r="DMT51"/>
      <c r="DMU51"/>
      <c r="DMV51"/>
      <c r="DMW51"/>
      <c r="DMX51"/>
      <c r="DMY51"/>
      <c r="DMZ51"/>
      <c r="DNA51"/>
      <c r="DNB51"/>
      <c r="DNC51"/>
      <c r="DND51"/>
      <c r="DNE51"/>
      <c r="DNF51"/>
      <c r="DNG51"/>
      <c r="DNH51"/>
      <c r="DNI51"/>
      <c r="DNJ51"/>
      <c r="DNK51"/>
      <c r="DNL51"/>
      <c r="DNM51"/>
      <c r="DNN51"/>
      <c r="DNO51"/>
      <c r="DNP51"/>
      <c r="DNQ51"/>
      <c r="DNR51"/>
      <c r="DNS51"/>
      <c r="DNT51"/>
      <c r="DNU51"/>
      <c r="DNV51"/>
      <c r="DNW51"/>
      <c r="DNX51"/>
      <c r="DNY51"/>
      <c r="DNZ51"/>
      <c r="DOA51"/>
      <c r="DOB51"/>
      <c r="DOC51"/>
      <c r="DOD51"/>
      <c r="DOE51"/>
      <c r="DOF51"/>
      <c r="DOG51"/>
      <c r="DOH51"/>
      <c r="DOI51"/>
      <c r="DOJ51"/>
      <c r="DOK51"/>
      <c r="DOL51"/>
      <c r="DOM51"/>
      <c r="DON51"/>
      <c r="DOO51"/>
      <c r="DOP51"/>
      <c r="DOQ51"/>
      <c r="DOR51"/>
      <c r="DOS51"/>
      <c r="DOT51"/>
      <c r="DOU51"/>
      <c r="DOV51"/>
      <c r="DOW51"/>
      <c r="DOX51"/>
      <c r="DOY51"/>
      <c r="DOZ51"/>
      <c r="DPA51"/>
      <c r="DPB51"/>
      <c r="DPC51"/>
      <c r="DPD51"/>
      <c r="DPE51"/>
      <c r="DPF51"/>
      <c r="DPG51"/>
      <c r="DPH51"/>
      <c r="DPI51"/>
      <c r="DPJ51"/>
      <c r="DPK51"/>
      <c r="DPL51"/>
      <c r="DPM51"/>
      <c r="DPN51"/>
      <c r="DPO51"/>
      <c r="DPP51"/>
      <c r="DPQ51"/>
      <c r="DPR51"/>
      <c r="DPS51"/>
      <c r="DPT51"/>
      <c r="DPU51"/>
      <c r="DPV51"/>
      <c r="DPW51"/>
      <c r="DPX51"/>
      <c r="DPY51"/>
      <c r="DPZ51"/>
      <c r="DQA51"/>
      <c r="DQB51"/>
      <c r="DQC51"/>
      <c r="DQD51"/>
      <c r="DQE51"/>
      <c r="DQF51"/>
      <c r="DQG51"/>
      <c r="DQH51"/>
      <c r="DQI51"/>
      <c r="DQJ51"/>
      <c r="DQK51"/>
      <c r="DQL51"/>
      <c r="DQM51"/>
      <c r="DQN51"/>
      <c r="DQO51"/>
      <c r="DQP51"/>
      <c r="DQQ51"/>
      <c r="DQR51"/>
      <c r="DQS51"/>
      <c r="DQT51"/>
      <c r="DQU51"/>
      <c r="DQV51"/>
      <c r="DQW51"/>
      <c r="DQX51"/>
      <c r="DQY51"/>
      <c r="DQZ51"/>
      <c r="DRA51"/>
      <c r="DRB51"/>
      <c r="DRC51"/>
      <c r="DRD51"/>
      <c r="DRE51"/>
      <c r="DRF51"/>
      <c r="DRG51"/>
      <c r="DRH51"/>
      <c r="DRI51"/>
      <c r="DRJ51"/>
      <c r="DRK51"/>
      <c r="DRL51"/>
      <c r="DRM51"/>
      <c r="DRN51"/>
      <c r="DRO51"/>
      <c r="DRP51"/>
      <c r="DRQ51"/>
      <c r="DRR51"/>
      <c r="DRS51"/>
      <c r="DRT51"/>
      <c r="DRU51"/>
      <c r="DRV51"/>
      <c r="DRW51"/>
      <c r="DRX51"/>
      <c r="DRY51"/>
      <c r="DRZ51"/>
      <c r="DSA51"/>
      <c r="DSB51"/>
      <c r="DSC51"/>
      <c r="DSD51"/>
      <c r="DSE51"/>
      <c r="DSF51"/>
      <c r="DSG51"/>
      <c r="DSH51"/>
      <c r="DSI51"/>
      <c r="DSJ51"/>
      <c r="DSK51"/>
      <c r="DSL51"/>
      <c r="DSM51"/>
      <c r="DSN51"/>
      <c r="DSO51"/>
      <c r="DSP51"/>
      <c r="DSQ51"/>
      <c r="DSR51"/>
      <c r="DSS51"/>
      <c r="DST51"/>
      <c r="DSU51"/>
      <c r="DSV51"/>
      <c r="DSW51"/>
      <c r="DSX51"/>
      <c r="DSY51"/>
      <c r="DSZ51"/>
      <c r="DTA51"/>
      <c r="DTB51"/>
      <c r="DTC51"/>
      <c r="DTD51"/>
      <c r="DTE51"/>
      <c r="DTF51"/>
      <c r="DTG51"/>
      <c r="DTH51"/>
      <c r="DTI51"/>
      <c r="DTJ51"/>
      <c r="DTK51"/>
      <c r="DTL51"/>
      <c r="DTM51"/>
      <c r="DTN51"/>
      <c r="DTO51"/>
      <c r="DTP51"/>
      <c r="DTQ51"/>
      <c r="DTR51"/>
      <c r="DTS51"/>
      <c r="DTT51"/>
      <c r="DTU51"/>
      <c r="DTV51"/>
      <c r="DTW51"/>
      <c r="DTX51"/>
      <c r="DTY51"/>
      <c r="DTZ51"/>
      <c r="DUA51"/>
      <c r="DUB51"/>
      <c r="DUC51"/>
      <c r="DUD51"/>
      <c r="DUE51"/>
      <c r="DUF51"/>
      <c r="DUG51"/>
      <c r="DUH51"/>
      <c r="DUI51"/>
      <c r="DUJ51"/>
      <c r="DUK51"/>
      <c r="DUL51"/>
      <c r="DUM51"/>
      <c r="DUN51"/>
      <c r="DUO51"/>
      <c r="DUP51"/>
      <c r="DUQ51"/>
      <c r="DUR51"/>
      <c r="DUS51"/>
      <c r="DUT51"/>
      <c r="DUU51"/>
      <c r="DUV51"/>
      <c r="DUW51"/>
      <c r="DUX51"/>
      <c r="DUY51"/>
      <c r="DUZ51"/>
      <c r="DVA51"/>
      <c r="DVB51"/>
      <c r="DVC51"/>
      <c r="DVD51"/>
      <c r="DVE51"/>
      <c r="DVF51"/>
      <c r="DVG51"/>
      <c r="DVH51"/>
      <c r="DVI51"/>
      <c r="DVJ51"/>
      <c r="DVK51"/>
      <c r="DVL51"/>
      <c r="DVM51"/>
      <c r="DVN51"/>
      <c r="DVO51"/>
      <c r="DVP51"/>
      <c r="DVQ51"/>
      <c r="DVR51"/>
      <c r="DVS51"/>
      <c r="DVT51"/>
      <c r="DVU51"/>
      <c r="DVV51"/>
      <c r="DVW51"/>
      <c r="DVX51"/>
      <c r="DVY51"/>
      <c r="DVZ51"/>
      <c r="DWA51"/>
      <c r="DWB51"/>
      <c r="DWC51"/>
      <c r="DWD51"/>
      <c r="DWE51"/>
      <c r="DWF51"/>
      <c r="DWG51"/>
      <c r="DWH51"/>
      <c r="DWI51"/>
      <c r="DWJ51"/>
      <c r="DWK51"/>
      <c r="DWL51"/>
      <c r="DWM51"/>
      <c r="DWN51"/>
      <c r="DWO51"/>
      <c r="DWP51"/>
      <c r="DWQ51"/>
      <c r="DWR51"/>
      <c r="DWS51"/>
      <c r="DWT51"/>
      <c r="DWU51"/>
      <c r="DWV51"/>
      <c r="DWW51"/>
      <c r="DWX51"/>
      <c r="DWY51"/>
      <c r="DWZ51"/>
      <c r="DXA51"/>
      <c r="DXB51"/>
      <c r="DXC51"/>
      <c r="DXD51"/>
      <c r="DXE51"/>
      <c r="DXF51"/>
      <c r="DXG51"/>
      <c r="DXH51"/>
      <c r="DXI51"/>
      <c r="DXJ51"/>
      <c r="DXK51"/>
      <c r="DXL51"/>
      <c r="DXM51"/>
      <c r="DXN51"/>
      <c r="DXO51"/>
      <c r="DXP51"/>
      <c r="DXQ51"/>
      <c r="DXR51"/>
      <c r="DXS51"/>
      <c r="DXT51"/>
      <c r="DXU51"/>
      <c r="DXV51"/>
      <c r="DXW51"/>
      <c r="DXX51"/>
      <c r="DXY51"/>
      <c r="DXZ51"/>
      <c r="DYA51"/>
      <c r="DYB51"/>
      <c r="DYC51"/>
      <c r="DYD51"/>
      <c r="DYE51"/>
      <c r="DYF51"/>
      <c r="DYG51"/>
      <c r="DYH51"/>
      <c r="DYI51"/>
      <c r="DYJ51"/>
      <c r="DYK51"/>
      <c r="DYL51"/>
      <c r="DYM51"/>
      <c r="DYN51"/>
      <c r="DYO51"/>
      <c r="DYP51"/>
      <c r="DYQ51"/>
      <c r="DYR51"/>
      <c r="DYS51"/>
      <c r="DYT51"/>
      <c r="DYU51"/>
      <c r="DYV51"/>
      <c r="DYW51"/>
      <c r="DYX51"/>
      <c r="DYY51"/>
      <c r="DYZ51"/>
      <c r="DZA51"/>
      <c r="DZB51"/>
      <c r="DZC51"/>
      <c r="DZD51"/>
      <c r="DZE51"/>
      <c r="DZF51"/>
      <c r="DZG51"/>
      <c r="DZH51"/>
      <c r="DZI51"/>
      <c r="DZJ51"/>
      <c r="DZK51"/>
      <c r="DZL51"/>
      <c r="DZM51"/>
      <c r="DZN51"/>
      <c r="DZO51"/>
      <c r="DZP51"/>
      <c r="DZQ51"/>
      <c r="DZR51"/>
      <c r="DZS51"/>
      <c r="DZT51"/>
      <c r="DZU51"/>
      <c r="DZV51"/>
      <c r="DZW51"/>
      <c r="DZX51"/>
      <c r="DZY51"/>
      <c r="DZZ51"/>
      <c r="EAA51"/>
      <c r="EAB51"/>
      <c r="EAC51"/>
      <c r="EAD51"/>
      <c r="EAE51"/>
      <c r="EAF51"/>
      <c r="EAG51"/>
      <c r="EAH51"/>
      <c r="EAI51"/>
      <c r="EAJ51"/>
      <c r="EAK51"/>
      <c r="EAL51"/>
      <c r="EAM51"/>
      <c r="EAN51"/>
      <c r="EAO51"/>
      <c r="EAP51"/>
      <c r="EAQ51"/>
      <c r="EAR51"/>
      <c r="EAS51"/>
      <c r="EAT51"/>
      <c r="EAU51"/>
      <c r="EAV51"/>
      <c r="EAW51"/>
      <c r="EAX51"/>
      <c r="EAY51"/>
      <c r="EAZ51"/>
      <c r="EBA51"/>
      <c r="EBB51"/>
      <c r="EBC51"/>
      <c r="EBD51"/>
      <c r="EBE51"/>
      <c r="EBF51"/>
      <c r="EBG51"/>
      <c r="EBH51"/>
      <c r="EBI51"/>
      <c r="EBJ51"/>
      <c r="EBK51"/>
      <c r="EBL51"/>
      <c r="EBM51"/>
      <c r="EBN51"/>
      <c r="EBO51"/>
      <c r="EBP51"/>
      <c r="EBQ51"/>
      <c r="EBR51"/>
      <c r="EBS51"/>
      <c r="EBT51"/>
      <c r="EBU51"/>
      <c r="EBV51"/>
      <c r="EBW51"/>
      <c r="EBX51"/>
      <c r="EBY51"/>
      <c r="EBZ51"/>
      <c r="ECA51"/>
      <c r="ECB51"/>
      <c r="ECC51"/>
      <c r="ECD51"/>
      <c r="ECE51"/>
      <c r="ECF51"/>
      <c r="ECG51"/>
      <c r="ECH51"/>
      <c r="ECI51"/>
      <c r="ECJ51"/>
      <c r="ECK51"/>
      <c r="ECL51"/>
      <c r="ECM51"/>
      <c r="ECN51"/>
      <c r="ECO51"/>
      <c r="ECP51"/>
      <c r="ECQ51"/>
      <c r="ECR51"/>
      <c r="ECS51"/>
      <c r="ECT51"/>
      <c r="ECU51"/>
      <c r="ECV51"/>
      <c r="ECW51"/>
      <c r="ECX51"/>
      <c r="ECY51"/>
      <c r="ECZ51"/>
      <c r="EDA51"/>
      <c r="EDB51"/>
      <c r="EDC51"/>
      <c r="EDD51"/>
      <c r="EDE51"/>
      <c r="EDF51"/>
      <c r="EDG51"/>
      <c r="EDH51"/>
      <c r="EDI51"/>
      <c r="EDJ51"/>
      <c r="EDK51"/>
      <c r="EDL51"/>
      <c r="EDM51"/>
      <c r="EDN51"/>
      <c r="EDO51"/>
      <c r="EDP51"/>
      <c r="EDQ51"/>
      <c r="EDR51"/>
      <c r="EDS51"/>
      <c r="EDT51"/>
      <c r="EDU51"/>
      <c r="EDV51"/>
      <c r="EDW51"/>
      <c r="EDX51"/>
      <c r="EDY51"/>
      <c r="EDZ51"/>
      <c r="EEA51"/>
      <c r="EEB51"/>
      <c r="EEC51"/>
      <c r="EED51"/>
      <c r="EEE51"/>
      <c r="EEF51"/>
      <c r="EEG51"/>
      <c r="EEH51"/>
      <c r="EEI51"/>
      <c r="EEJ51"/>
      <c r="EEK51"/>
      <c r="EEL51"/>
      <c r="EEM51"/>
      <c r="EEN51"/>
      <c r="EEO51"/>
      <c r="EEP51"/>
      <c r="EEQ51"/>
      <c r="EER51"/>
      <c r="EES51"/>
      <c r="EET51"/>
      <c r="EEU51"/>
      <c r="EEV51"/>
      <c r="EEW51"/>
      <c r="EEX51"/>
      <c r="EEY51"/>
      <c r="EEZ51"/>
      <c r="EFA51"/>
      <c r="EFB51"/>
      <c r="EFC51"/>
      <c r="EFD51"/>
      <c r="EFE51"/>
      <c r="EFF51"/>
      <c r="EFG51"/>
      <c r="EFH51"/>
      <c r="EFI51"/>
      <c r="EFJ51"/>
      <c r="EFK51"/>
      <c r="EFL51"/>
      <c r="EFM51"/>
      <c r="EFN51"/>
      <c r="EFO51"/>
      <c r="EFP51"/>
      <c r="EFQ51"/>
      <c r="EFR51"/>
      <c r="EFS51"/>
      <c r="EFT51"/>
      <c r="EFU51"/>
      <c r="EFV51"/>
      <c r="EFW51"/>
      <c r="EFX51"/>
      <c r="EFY51"/>
      <c r="EFZ51"/>
      <c r="EGA51"/>
      <c r="EGB51"/>
      <c r="EGC51"/>
      <c r="EGD51"/>
      <c r="EGE51"/>
      <c r="EGF51"/>
      <c r="EGG51"/>
      <c r="EGH51"/>
      <c r="EGI51"/>
      <c r="EGJ51"/>
      <c r="EGK51"/>
      <c r="EGL51"/>
      <c r="EGM51"/>
      <c r="EGN51"/>
      <c r="EGO51"/>
      <c r="EGP51"/>
      <c r="EGQ51"/>
      <c r="EGR51"/>
      <c r="EGS51"/>
      <c r="EGT51"/>
      <c r="EGU51"/>
      <c r="EGV51"/>
      <c r="EGW51"/>
      <c r="EGX51"/>
      <c r="EGY51"/>
      <c r="EGZ51"/>
      <c r="EHA51"/>
      <c r="EHB51"/>
      <c r="EHC51"/>
      <c r="EHD51"/>
      <c r="EHE51"/>
      <c r="EHF51"/>
      <c r="EHG51"/>
      <c r="EHH51"/>
      <c r="EHI51"/>
      <c r="EHJ51"/>
      <c r="EHK51"/>
      <c r="EHL51"/>
      <c r="EHM51"/>
      <c r="EHN51"/>
      <c r="EHO51"/>
      <c r="EHP51"/>
      <c r="EHQ51"/>
      <c r="EHR51"/>
      <c r="EHS51"/>
      <c r="EHT51"/>
      <c r="EHU51"/>
      <c r="EHV51"/>
      <c r="EHW51"/>
      <c r="EHX51"/>
      <c r="EHY51"/>
      <c r="EHZ51"/>
      <c r="EIA51"/>
      <c r="EIB51"/>
      <c r="EIC51"/>
      <c r="EID51"/>
      <c r="EIE51"/>
      <c r="EIF51"/>
      <c r="EIG51"/>
      <c r="EIH51"/>
      <c r="EII51"/>
      <c r="EIJ51"/>
      <c r="EIK51"/>
      <c r="EIL51"/>
      <c r="EIM51"/>
      <c r="EIN51"/>
      <c r="EIO51"/>
      <c r="EIP51"/>
      <c r="EIQ51"/>
      <c r="EIR51"/>
      <c r="EIS51"/>
      <c r="EIT51"/>
      <c r="EIU51"/>
      <c r="EIV51"/>
      <c r="EIW51"/>
      <c r="EIX51"/>
      <c r="EIY51"/>
      <c r="EIZ51"/>
      <c r="EJA51"/>
      <c r="EJB51"/>
      <c r="EJC51"/>
      <c r="EJD51"/>
      <c r="EJE51"/>
      <c r="EJF51"/>
      <c r="EJG51"/>
      <c r="EJH51"/>
      <c r="EJI51"/>
      <c r="EJJ51"/>
      <c r="EJK51"/>
      <c r="EJL51"/>
      <c r="EJM51"/>
      <c r="EJN51"/>
      <c r="EJO51"/>
      <c r="EJP51"/>
      <c r="EJQ51"/>
      <c r="EJR51"/>
      <c r="EJS51"/>
      <c r="EJT51"/>
      <c r="EJU51"/>
      <c r="EJV51"/>
      <c r="EJW51"/>
      <c r="EJX51"/>
      <c r="EJY51"/>
      <c r="EJZ51"/>
      <c r="EKA51"/>
      <c r="EKB51"/>
      <c r="EKC51"/>
      <c r="EKD51"/>
      <c r="EKE51"/>
      <c r="EKF51"/>
      <c r="EKG51"/>
      <c r="EKH51"/>
      <c r="EKI51"/>
      <c r="EKJ51"/>
      <c r="EKK51"/>
      <c r="EKL51"/>
      <c r="EKM51"/>
      <c r="EKN51"/>
      <c r="EKO51"/>
      <c r="EKP51"/>
      <c r="EKQ51"/>
      <c r="EKR51"/>
      <c r="EKS51"/>
      <c r="EKT51"/>
      <c r="EKU51"/>
      <c r="EKV51"/>
      <c r="EKW51"/>
      <c r="EKX51"/>
      <c r="EKY51"/>
      <c r="EKZ51"/>
      <c r="ELA51"/>
      <c r="ELB51"/>
      <c r="ELC51"/>
      <c r="ELD51"/>
      <c r="ELE51"/>
      <c r="ELF51"/>
      <c r="ELG51"/>
      <c r="ELH51"/>
      <c r="ELI51"/>
      <c r="ELJ51"/>
      <c r="ELK51"/>
      <c r="ELL51"/>
      <c r="ELM51"/>
      <c r="ELN51"/>
      <c r="ELO51"/>
      <c r="ELP51"/>
      <c r="ELQ51"/>
      <c r="ELR51"/>
      <c r="ELS51"/>
      <c r="ELT51"/>
      <c r="ELU51"/>
      <c r="ELV51"/>
      <c r="ELW51"/>
      <c r="ELX51"/>
      <c r="ELY51"/>
      <c r="ELZ51"/>
      <c r="EMA51"/>
      <c r="EMB51"/>
      <c r="EMC51"/>
      <c r="EMD51"/>
      <c r="EME51"/>
      <c r="EMF51"/>
      <c r="EMG51"/>
      <c r="EMH51"/>
      <c r="EMI51"/>
      <c r="EMJ51"/>
      <c r="EMK51"/>
      <c r="EML51"/>
      <c r="EMM51"/>
      <c r="EMN51"/>
      <c r="EMO51"/>
      <c r="EMP51"/>
      <c r="EMQ51"/>
      <c r="EMR51"/>
      <c r="EMS51"/>
      <c r="EMT51"/>
      <c r="EMU51"/>
      <c r="EMV51"/>
      <c r="EMW51"/>
      <c r="EMX51"/>
      <c r="EMY51"/>
      <c r="EMZ51"/>
      <c r="ENA51"/>
      <c r="ENB51"/>
      <c r="ENC51"/>
      <c r="END51"/>
      <c r="ENE51"/>
      <c r="ENF51"/>
      <c r="ENG51"/>
      <c r="ENH51"/>
      <c r="ENI51"/>
      <c r="ENJ51"/>
      <c r="ENK51"/>
      <c r="ENL51"/>
      <c r="ENM51"/>
      <c r="ENN51"/>
      <c r="ENO51"/>
      <c r="ENP51"/>
      <c r="ENQ51"/>
      <c r="ENR51"/>
      <c r="ENS51"/>
      <c r="ENT51"/>
      <c r="ENU51"/>
      <c r="ENV51"/>
      <c r="ENW51"/>
      <c r="ENX51"/>
      <c r="ENY51"/>
      <c r="ENZ51"/>
      <c r="EOA51"/>
      <c r="EOB51"/>
      <c r="EOC51"/>
      <c r="EOD51"/>
      <c r="EOE51"/>
      <c r="EOF51"/>
      <c r="EOG51"/>
      <c r="EOH51"/>
      <c r="EOI51"/>
      <c r="EOJ51"/>
      <c r="EOK51"/>
      <c r="EOL51"/>
      <c r="EOM51"/>
      <c r="EON51"/>
      <c r="EOO51"/>
      <c r="EOP51"/>
      <c r="EOQ51"/>
      <c r="EOR51"/>
      <c r="EOS51"/>
      <c r="EOT51"/>
      <c r="EOU51"/>
      <c r="EOV51"/>
      <c r="EOW51"/>
      <c r="EOX51"/>
      <c r="EOY51"/>
      <c r="EOZ51"/>
      <c r="EPA51"/>
      <c r="EPB51"/>
      <c r="EPC51"/>
      <c r="EPD51"/>
      <c r="EPE51"/>
      <c r="EPF51"/>
      <c r="EPG51"/>
      <c r="EPH51"/>
      <c r="EPI51"/>
      <c r="EPJ51"/>
      <c r="EPK51"/>
      <c r="EPL51"/>
      <c r="EPM51"/>
      <c r="EPN51"/>
      <c r="EPO51"/>
      <c r="EPP51"/>
      <c r="EPQ51"/>
      <c r="EPR51"/>
      <c r="EPS51"/>
      <c r="EPT51"/>
      <c r="EPU51"/>
      <c r="EPV51"/>
      <c r="EPW51"/>
      <c r="EPX51"/>
      <c r="EPY51"/>
      <c r="EPZ51"/>
      <c r="EQA51"/>
      <c r="EQB51"/>
      <c r="EQC51"/>
      <c r="EQD51"/>
      <c r="EQE51"/>
      <c r="EQF51"/>
      <c r="EQG51"/>
      <c r="EQH51"/>
      <c r="EQI51"/>
      <c r="EQJ51"/>
      <c r="EQK51"/>
      <c r="EQL51"/>
      <c r="EQM51"/>
      <c r="EQN51"/>
      <c r="EQO51"/>
      <c r="EQP51"/>
      <c r="EQQ51"/>
      <c r="EQR51"/>
      <c r="EQS51"/>
      <c r="EQT51"/>
      <c r="EQU51"/>
      <c r="EQV51"/>
      <c r="EQW51"/>
      <c r="EQX51"/>
      <c r="EQY51"/>
      <c r="EQZ51"/>
      <c r="ERA51"/>
      <c r="ERB51"/>
      <c r="ERC51"/>
      <c r="ERD51"/>
      <c r="ERE51"/>
      <c r="ERF51"/>
      <c r="ERG51"/>
      <c r="ERH51"/>
      <c r="ERI51"/>
      <c r="ERJ51"/>
      <c r="ERK51"/>
      <c r="ERL51"/>
      <c r="ERM51"/>
      <c r="ERN51"/>
      <c r="ERO51"/>
      <c r="ERP51"/>
      <c r="ERQ51"/>
      <c r="ERR51"/>
      <c r="ERS51"/>
      <c r="ERT51"/>
      <c r="ERU51"/>
      <c r="ERV51"/>
      <c r="ERW51"/>
      <c r="ERX51"/>
      <c r="ERY51"/>
      <c r="ERZ51"/>
      <c r="ESA51"/>
      <c r="ESB51"/>
      <c r="ESC51"/>
      <c r="ESD51"/>
      <c r="ESE51"/>
      <c r="ESF51"/>
      <c r="ESG51"/>
      <c r="ESH51"/>
      <c r="ESI51"/>
      <c r="ESJ51"/>
      <c r="ESK51"/>
      <c r="ESL51"/>
      <c r="ESM51"/>
      <c r="ESN51"/>
      <c r="ESO51"/>
      <c r="ESP51"/>
      <c r="ESQ51"/>
      <c r="ESR51"/>
      <c r="ESS51"/>
      <c r="EST51"/>
      <c r="ESU51"/>
      <c r="ESV51"/>
      <c r="ESW51"/>
      <c r="ESX51"/>
      <c r="ESY51"/>
      <c r="ESZ51"/>
      <c r="ETA51"/>
      <c r="ETB51"/>
      <c r="ETC51"/>
      <c r="ETD51"/>
      <c r="ETE51"/>
      <c r="ETF51"/>
      <c r="ETG51"/>
      <c r="ETH51"/>
      <c r="ETI51"/>
      <c r="ETJ51"/>
      <c r="ETK51"/>
      <c r="ETL51"/>
      <c r="ETM51"/>
      <c r="ETN51"/>
      <c r="ETO51"/>
      <c r="ETP51"/>
      <c r="ETQ51"/>
      <c r="ETR51"/>
      <c r="ETS51"/>
      <c r="ETT51"/>
      <c r="ETU51"/>
      <c r="ETV51"/>
      <c r="ETW51"/>
      <c r="ETX51"/>
      <c r="ETY51"/>
      <c r="ETZ51"/>
      <c r="EUA51"/>
      <c r="EUB51"/>
      <c r="EUC51"/>
      <c r="EUD51"/>
      <c r="EUE51"/>
      <c r="EUF51"/>
      <c r="EUG51"/>
      <c r="EUH51"/>
      <c r="EUI51"/>
      <c r="EUJ51"/>
      <c r="EUK51"/>
      <c r="EUL51"/>
      <c r="EUM51"/>
      <c r="EUN51"/>
      <c r="EUO51"/>
      <c r="EUP51"/>
      <c r="EUQ51"/>
      <c r="EUR51"/>
      <c r="EUS51"/>
      <c r="EUT51"/>
      <c r="EUU51"/>
      <c r="EUV51"/>
      <c r="EUW51"/>
      <c r="EUX51"/>
      <c r="EUY51"/>
      <c r="EUZ51"/>
      <c r="EVA51"/>
      <c r="EVB51"/>
      <c r="EVC51"/>
      <c r="EVD51"/>
      <c r="EVE51"/>
      <c r="EVF51"/>
      <c r="EVG51"/>
      <c r="EVH51"/>
      <c r="EVI51"/>
      <c r="EVJ51"/>
      <c r="EVK51"/>
      <c r="EVL51"/>
      <c r="EVM51"/>
      <c r="EVN51"/>
      <c r="EVO51"/>
      <c r="EVP51"/>
      <c r="EVQ51"/>
      <c r="EVR51"/>
      <c r="EVS51"/>
      <c r="EVT51"/>
      <c r="EVU51"/>
      <c r="EVV51"/>
      <c r="EVW51"/>
      <c r="EVX51"/>
      <c r="EVY51"/>
      <c r="EVZ51"/>
      <c r="EWA51"/>
      <c r="EWB51"/>
      <c r="EWC51"/>
      <c r="EWD51"/>
      <c r="EWE51"/>
      <c r="EWF51"/>
      <c r="EWG51"/>
      <c r="EWH51"/>
      <c r="EWI51"/>
      <c r="EWJ51"/>
      <c r="EWK51"/>
      <c r="EWL51"/>
      <c r="EWM51"/>
      <c r="EWN51"/>
      <c r="EWO51"/>
      <c r="EWP51"/>
      <c r="EWQ51"/>
      <c r="EWR51"/>
      <c r="EWS51"/>
      <c r="EWT51"/>
      <c r="EWU51"/>
      <c r="EWV51"/>
      <c r="EWW51"/>
      <c r="EWX51"/>
      <c r="EWY51"/>
      <c r="EWZ51"/>
      <c r="EXA51"/>
      <c r="EXB51"/>
      <c r="EXC51"/>
      <c r="EXD51"/>
      <c r="EXE51"/>
      <c r="EXF51"/>
      <c r="EXG51"/>
      <c r="EXH51"/>
      <c r="EXI51"/>
      <c r="EXJ51"/>
      <c r="EXK51"/>
      <c r="EXL51"/>
      <c r="EXM51"/>
      <c r="EXN51"/>
      <c r="EXO51"/>
      <c r="EXP51"/>
      <c r="EXQ51"/>
      <c r="EXR51"/>
      <c r="EXS51"/>
      <c r="EXT51"/>
      <c r="EXU51"/>
      <c r="EXV51"/>
      <c r="EXW51"/>
      <c r="EXX51"/>
      <c r="EXY51"/>
      <c r="EXZ51"/>
      <c r="EYA51"/>
      <c r="EYB51"/>
      <c r="EYC51"/>
      <c r="EYD51"/>
      <c r="EYE51"/>
      <c r="EYF51"/>
      <c r="EYG51"/>
      <c r="EYH51"/>
      <c r="EYI51"/>
      <c r="EYJ51"/>
      <c r="EYK51"/>
      <c r="EYL51"/>
      <c r="EYM51"/>
      <c r="EYN51"/>
      <c r="EYO51"/>
      <c r="EYP51"/>
      <c r="EYQ51"/>
      <c r="EYR51"/>
      <c r="EYS51"/>
      <c r="EYT51"/>
      <c r="EYU51"/>
      <c r="EYV51"/>
      <c r="EYW51"/>
      <c r="EYX51"/>
      <c r="EYY51"/>
      <c r="EYZ51"/>
      <c r="EZA51"/>
      <c r="EZB51"/>
      <c r="EZC51"/>
      <c r="EZD51"/>
      <c r="EZE51"/>
      <c r="EZF51"/>
      <c r="EZG51"/>
      <c r="EZH51"/>
      <c r="EZI51"/>
      <c r="EZJ51"/>
      <c r="EZK51"/>
      <c r="EZL51"/>
      <c r="EZM51"/>
      <c r="EZN51"/>
      <c r="EZO51"/>
      <c r="EZP51"/>
      <c r="EZQ51"/>
      <c r="EZR51"/>
      <c r="EZS51"/>
      <c r="EZT51"/>
      <c r="EZU51"/>
      <c r="EZV51"/>
      <c r="EZW51"/>
      <c r="EZX51"/>
      <c r="EZY51"/>
      <c r="EZZ51"/>
      <c r="FAA51"/>
      <c r="FAB51"/>
      <c r="FAC51"/>
      <c r="FAD51"/>
      <c r="FAE51"/>
      <c r="FAF51"/>
      <c r="FAG51"/>
      <c r="FAH51"/>
      <c r="FAI51"/>
      <c r="FAJ51"/>
      <c r="FAK51"/>
      <c r="FAL51"/>
      <c r="FAM51"/>
      <c r="FAN51"/>
      <c r="FAO51"/>
      <c r="FAP51"/>
      <c r="FAQ51"/>
      <c r="FAR51"/>
      <c r="FAS51"/>
      <c r="FAT51"/>
      <c r="FAU51"/>
      <c r="FAV51"/>
      <c r="FAW51"/>
      <c r="FAX51"/>
      <c r="FAY51"/>
      <c r="FAZ51"/>
      <c r="FBA51"/>
      <c r="FBB51"/>
      <c r="FBC51"/>
      <c r="FBD51"/>
      <c r="FBE51"/>
      <c r="FBF51"/>
      <c r="FBG51"/>
      <c r="FBH51"/>
      <c r="FBI51"/>
      <c r="FBJ51"/>
      <c r="FBK51"/>
      <c r="FBL51"/>
      <c r="FBM51"/>
      <c r="FBN51"/>
      <c r="FBO51"/>
      <c r="FBP51"/>
      <c r="FBQ51"/>
      <c r="FBR51"/>
      <c r="FBS51"/>
      <c r="FBT51"/>
      <c r="FBU51"/>
      <c r="FBV51"/>
      <c r="FBW51"/>
      <c r="FBX51"/>
      <c r="FBY51"/>
      <c r="FBZ51"/>
      <c r="FCA51"/>
      <c r="FCB51"/>
      <c r="FCC51"/>
      <c r="FCD51"/>
      <c r="FCE51"/>
      <c r="FCF51"/>
      <c r="FCG51"/>
      <c r="FCH51"/>
      <c r="FCI51"/>
      <c r="FCJ51"/>
      <c r="FCK51"/>
      <c r="FCL51"/>
      <c r="FCM51"/>
      <c r="FCN51"/>
      <c r="FCO51"/>
      <c r="FCP51"/>
      <c r="FCQ51"/>
      <c r="FCR51"/>
      <c r="FCS51"/>
      <c r="FCT51"/>
      <c r="FCU51"/>
      <c r="FCV51"/>
      <c r="FCW51"/>
      <c r="FCX51"/>
      <c r="FCY51"/>
      <c r="FCZ51"/>
      <c r="FDA51"/>
      <c r="FDB51"/>
      <c r="FDC51"/>
      <c r="FDD51"/>
      <c r="FDE51"/>
      <c r="FDF51"/>
      <c r="FDG51"/>
      <c r="FDH51"/>
      <c r="FDI51"/>
      <c r="FDJ51"/>
      <c r="FDK51"/>
      <c r="FDL51"/>
      <c r="FDM51"/>
      <c r="FDN51"/>
      <c r="FDO51"/>
      <c r="FDP51"/>
      <c r="FDQ51"/>
      <c r="FDR51"/>
      <c r="FDS51"/>
      <c r="FDT51"/>
      <c r="FDU51"/>
      <c r="FDV51"/>
      <c r="FDW51"/>
      <c r="FDX51"/>
      <c r="FDY51"/>
      <c r="FDZ51"/>
      <c r="FEA51"/>
      <c r="FEB51"/>
      <c r="FEC51"/>
      <c r="FED51"/>
      <c r="FEE51"/>
      <c r="FEF51"/>
      <c r="FEG51"/>
      <c r="FEH51"/>
      <c r="FEI51"/>
      <c r="FEJ51"/>
      <c r="FEK51"/>
      <c r="FEL51"/>
      <c r="FEM51"/>
      <c r="FEN51"/>
      <c r="FEO51"/>
      <c r="FEP51"/>
      <c r="FEQ51"/>
      <c r="FER51"/>
      <c r="FES51"/>
      <c r="FET51"/>
      <c r="FEU51"/>
      <c r="FEV51"/>
      <c r="FEW51"/>
      <c r="FEX51"/>
      <c r="FEY51"/>
      <c r="FEZ51"/>
      <c r="FFA51"/>
      <c r="FFB51"/>
      <c r="FFC51"/>
      <c r="FFD51"/>
      <c r="FFE51"/>
      <c r="FFF51"/>
      <c r="FFG51"/>
      <c r="FFH51"/>
      <c r="FFI51"/>
      <c r="FFJ51"/>
      <c r="FFK51"/>
      <c r="FFL51"/>
      <c r="FFM51"/>
      <c r="FFN51"/>
      <c r="FFO51"/>
      <c r="FFP51"/>
      <c r="FFQ51"/>
      <c r="FFR51"/>
      <c r="FFS51"/>
      <c r="FFT51"/>
      <c r="FFU51"/>
      <c r="FFV51"/>
      <c r="FFW51"/>
      <c r="FFX51"/>
      <c r="FFY51"/>
      <c r="FFZ51"/>
      <c r="FGA51"/>
      <c r="FGB51"/>
      <c r="FGC51"/>
      <c r="FGD51"/>
      <c r="FGE51"/>
      <c r="FGF51"/>
      <c r="FGG51"/>
      <c r="FGH51"/>
      <c r="FGI51"/>
      <c r="FGJ51"/>
      <c r="FGK51"/>
      <c r="FGL51"/>
      <c r="FGM51"/>
      <c r="FGN51"/>
      <c r="FGO51"/>
      <c r="FGP51"/>
      <c r="FGQ51"/>
      <c r="FGR51"/>
      <c r="FGS51"/>
      <c r="FGT51"/>
      <c r="FGU51"/>
      <c r="FGV51"/>
      <c r="FGW51"/>
      <c r="FGX51"/>
      <c r="FGY51"/>
      <c r="FGZ51"/>
      <c r="FHA51"/>
      <c r="FHB51"/>
      <c r="FHC51"/>
      <c r="FHD51"/>
      <c r="FHE51"/>
      <c r="FHF51"/>
      <c r="FHG51"/>
      <c r="FHH51"/>
      <c r="FHI51"/>
      <c r="FHJ51"/>
      <c r="FHK51"/>
      <c r="FHL51"/>
      <c r="FHM51"/>
      <c r="FHN51"/>
      <c r="FHO51"/>
      <c r="FHP51"/>
      <c r="FHQ51"/>
      <c r="FHR51"/>
      <c r="FHS51"/>
      <c r="FHT51"/>
      <c r="FHU51"/>
      <c r="FHV51"/>
      <c r="FHW51"/>
      <c r="FHX51"/>
      <c r="FHY51"/>
      <c r="FHZ51"/>
      <c r="FIA51"/>
      <c r="FIB51"/>
      <c r="FIC51"/>
      <c r="FID51"/>
      <c r="FIE51"/>
      <c r="FIF51"/>
      <c r="FIG51"/>
      <c r="FIH51"/>
      <c r="FII51"/>
      <c r="FIJ51"/>
      <c r="FIK51"/>
      <c r="FIL51"/>
      <c r="FIM51"/>
      <c r="FIN51"/>
      <c r="FIO51"/>
      <c r="FIP51"/>
      <c r="FIQ51"/>
      <c r="FIR51"/>
      <c r="FIS51"/>
      <c r="FIT51"/>
      <c r="FIU51"/>
      <c r="FIV51"/>
      <c r="FIW51"/>
      <c r="FIX51"/>
      <c r="FIY51"/>
      <c r="FIZ51"/>
      <c r="FJA51"/>
      <c r="FJB51"/>
      <c r="FJC51"/>
      <c r="FJD51"/>
      <c r="FJE51"/>
      <c r="FJF51"/>
      <c r="FJG51"/>
      <c r="FJH51"/>
      <c r="FJI51"/>
      <c r="FJJ51"/>
      <c r="FJK51"/>
      <c r="FJL51"/>
      <c r="FJM51"/>
      <c r="FJN51"/>
      <c r="FJO51"/>
      <c r="FJP51"/>
      <c r="FJQ51"/>
      <c r="FJR51"/>
      <c r="FJS51"/>
      <c r="FJT51"/>
      <c r="FJU51"/>
      <c r="FJV51"/>
      <c r="FJW51"/>
      <c r="FJX51"/>
      <c r="FJY51"/>
      <c r="FJZ51"/>
      <c r="FKA51"/>
      <c r="FKB51"/>
      <c r="FKC51"/>
      <c r="FKD51"/>
      <c r="FKE51"/>
      <c r="FKF51"/>
      <c r="FKG51"/>
      <c r="FKH51"/>
      <c r="FKI51"/>
      <c r="FKJ51"/>
      <c r="FKK51"/>
      <c r="FKL51"/>
      <c r="FKM51"/>
      <c r="FKN51"/>
      <c r="FKO51"/>
      <c r="FKP51"/>
      <c r="FKQ51"/>
      <c r="FKR51"/>
      <c r="FKS51"/>
      <c r="FKT51"/>
      <c r="FKU51"/>
      <c r="FKV51"/>
      <c r="FKW51"/>
      <c r="FKX51"/>
      <c r="FKY51"/>
      <c r="FKZ51"/>
      <c r="FLA51"/>
      <c r="FLB51"/>
      <c r="FLC51"/>
      <c r="FLD51"/>
      <c r="FLE51"/>
      <c r="FLF51"/>
      <c r="FLG51"/>
      <c r="FLH51"/>
      <c r="FLI51"/>
      <c r="FLJ51"/>
      <c r="FLK51"/>
      <c r="FLL51"/>
      <c r="FLM51"/>
      <c r="FLN51"/>
      <c r="FLO51"/>
      <c r="FLP51"/>
      <c r="FLQ51"/>
      <c r="FLR51"/>
      <c r="FLS51"/>
      <c r="FLT51"/>
      <c r="FLU51"/>
      <c r="FLV51"/>
      <c r="FLW51"/>
      <c r="FLX51"/>
      <c r="FLY51"/>
      <c r="FLZ51"/>
      <c r="FMA51"/>
      <c r="FMB51"/>
      <c r="FMC51"/>
      <c r="FMD51"/>
      <c r="FME51"/>
      <c r="FMF51"/>
      <c r="FMG51"/>
      <c r="FMH51"/>
      <c r="FMI51"/>
      <c r="FMJ51"/>
      <c r="FMK51"/>
      <c r="FML51"/>
      <c r="FMM51"/>
      <c r="FMN51"/>
      <c r="FMO51"/>
      <c r="FMP51"/>
      <c r="FMQ51"/>
      <c r="FMR51"/>
      <c r="FMS51"/>
      <c r="FMT51"/>
      <c r="FMU51"/>
      <c r="FMV51"/>
      <c r="FMW51"/>
      <c r="FMX51"/>
      <c r="FMY51"/>
      <c r="FMZ51"/>
      <c r="FNA51"/>
      <c r="FNB51"/>
      <c r="FNC51"/>
      <c r="FND51"/>
      <c r="FNE51"/>
      <c r="FNF51"/>
      <c r="FNG51"/>
      <c r="FNH51"/>
      <c r="FNI51"/>
      <c r="FNJ51"/>
      <c r="FNK51"/>
      <c r="FNL51"/>
      <c r="FNM51"/>
      <c r="FNN51"/>
      <c r="FNO51"/>
      <c r="FNP51"/>
      <c r="FNQ51"/>
      <c r="FNR51"/>
      <c r="FNS51"/>
      <c r="FNT51"/>
      <c r="FNU51"/>
      <c r="FNV51"/>
      <c r="FNW51"/>
      <c r="FNX51"/>
      <c r="FNY51"/>
      <c r="FNZ51"/>
      <c r="FOA51"/>
      <c r="FOB51"/>
      <c r="FOC51"/>
      <c r="FOD51"/>
      <c r="FOE51"/>
      <c r="FOF51"/>
      <c r="FOG51"/>
      <c r="FOH51"/>
      <c r="FOI51"/>
      <c r="FOJ51"/>
      <c r="FOK51"/>
      <c r="FOL51"/>
      <c r="FOM51"/>
      <c r="FON51"/>
      <c r="FOO51"/>
      <c r="FOP51"/>
      <c r="FOQ51"/>
      <c r="FOR51"/>
      <c r="FOS51"/>
      <c r="FOT51"/>
      <c r="FOU51"/>
      <c r="FOV51"/>
      <c r="FOW51"/>
      <c r="FOX51"/>
      <c r="FOY51"/>
      <c r="FOZ51"/>
      <c r="FPA51"/>
      <c r="FPB51"/>
      <c r="FPC51"/>
      <c r="FPD51"/>
      <c r="FPE51"/>
      <c r="FPF51"/>
      <c r="FPG51"/>
      <c r="FPH51"/>
      <c r="FPI51"/>
      <c r="FPJ51"/>
      <c r="FPK51"/>
      <c r="FPL51"/>
      <c r="FPM51"/>
      <c r="FPN51"/>
      <c r="FPO51"/>
      <c r="FPP51"/>
      <c r="FPQ51"/>
      <c r="FPR51"/>
      <c r="FPS51"/>
      <c r="FPT51"/>
      <c r="FPU51"/>
      <c r="FPV51"/>
      <c r="FPW51"/>
      <c r="FPX51"/>
      <c r="FPY51"/>
      <c r="FPZ51"/>
      <c r="FQA51"/>
      <c r="FQB51"/>
      <c r="FQC51"/>
      <c r="FQD51"/>
      <c r="FQE51"/>
      <c r="FQF51"/>
      <c r="FQG51"/>
      <c r="FQH51"/>
      <c r="FQI51"/>
      <c r="FQJ51"/>
      <c r="FQK51"/>
      <c r="FQL51"/>
      <c r="FQM51"/>
      <c r="FQN51"/>
      <c r="FQO51"/>
      <c r="FQP51"/>
      <c r="FQQ51"/>
      <c r="FQR51"/>
      <c r="FQS51"/>
      <c r="FQT51"/>
      <c r="FQU51"/>
      <c r="FQV51"/>
      <c r="FQW51"/>
      <c r="FQX51"/>
      <c r="FQY51"/>
      <c r="FQZ51"/>
      <c r="FRA51"/>
      <c r="FRB51"/>
      <c r="FRC51"/>
      <c r="FRD51"/>
      <c r="FRE51"/>
      <c r="FRF51"/>
      <c r="FRG51"/>
      <c r="FRH51"/>
      <c r="FRI51"/>
      <c r="FRJ51"/>
      <c r="FRK51"/>
      <c r="FRL51"/>
      <c r="FRM51"/>
      <c r="FRN51"/>
      <c r="FRO51"/>
      <c r="FRP51"/>
      <c r="FRQ51"/>
      <c r="FRR51"/>
      <c r="FRS51"/>
      <c r="FRT51"/>
      <c r="FRU51"/>
      <c r="FRV51"/>
      <c r="FRW51"/>
      <c r="FRX51"/>
      <c r="FRY51"/>
      <c r="FRZ51"/>
      <c r="FSA51"/>
      <c r="FSB51"/>
      <c r="FSC51"/>
      <c r="FSD51"/>
      <c r="FSE51"/>
      <c r="FSF51"/>
      <c r="FSG51"/>
      <c r="FSH51"/>
      <c r="FSI51"/>
      <c r="FSJ51"/>
      <c r="FSK51"/>
      <c r="FSL51"/>
      <c r="FSM51"/>
      <c r="FSN51"/>
      <c r="FSO51"/>
      <c r="FSP51"/>
      <c r="FSQ51"/>
      <c r="FSR51"/>
      <c r="FSS51"/>
      <c r="FST51"/>
      <c r="FSU51"/>
      <c r="FSV51"/>
      <c r="FSW51"/>
      <c r="FSX51"/>
      <c r="FSY51"/>
      <c r="FSZ51"/>
      <c r="FTA51"/>
      <c r="FTB51"/>
      <c r="FTC51"/>
      <c r="FTD51"/>
      <c r="FTE51"/>
      <c r="FTF51"/>
      <c r="FTG51"/>
      <c r="FTH51"/>
      <c r="FTI51"/>
      <c r="FTJ51"/>
      <c r="FTK51"/>
      <c r="FTL51"/>
      <c r="FTM51"/>
      <c r="FTN51"/>
      <c r="FTO51"/>
      <c r="FTP51"/>
      <c r="FTQ51"/>
      <c r="FTR51"/>
      <c r="FTS51"/>
      <c r="FTT51"/>
      <c r="FTU51"/>
      <c r="FTV51"/>
      <c r="FTW51"/>
      <c r="FTX51"/>
      <c r="FTY51"/>
      <c r="FTZ51"/>
      <c r="FUA51"/>
      <c r="FUB51"/>
      <c r="FUC51"/>
      <c r="FUD51"/>
      <c r="FUE51"/>
      <c r="FUF51"/>
      <c r="FUG51"/>
      <c r="FUH51"/>
      <c r="FUI51"/>
      <c r="FUJ51"/>
      <c r="FUK51"/>
      <c r="FUL51"/>
      <c r="FUM51"/>
      <c r="FUN51"/>
      <c r="FUO51"/>
      <c r="FUP51"/>
      <c r="FUQ51"/>
      <c r="FUR51"/>
      <c r="FUS51"/>
      <c r="FUT51"/>
      <c r="FUU51"/>
      <c r="FUV51"/>
      <c r="FUW51"/>
      <c r="FUX51"/>
      <c r="FUY51"/>
      <c r="FUZ51"/>
      <c r="FVA51"/>
      <c r="FVB51"/>
      <c r="FVC51"/>
      <c r="FVD51"/>
      <c r="FVE51"/>
      <c r="FVF51"/>
      <c r="FVG51"/>
      <c r="FVH51"/>
      <c r="FVI51"/>
      <c r="FVJ51"/>
      <c r="FVK51"/>
      <c r="FVL51"/>
      <c r="FVM51"/>
      <c r="FVN51"/>
      <c r="FVO51"/>
      <c r="FVP51"/>
      <c r="FVQ51"/>
      <c r="FVR51"/>
      <c r="FVS51"/>
      <c r="FVT51"/>
      <c r="FVU51"/>
      <c r="FVV51"/>
      <c r="FVW51"/>
      <c r="FVX51"/>
      <c r="FVY51"/>
      <c r="FVZ51"/>
      <c r="FWA51"/>
      <c r="FWB51"/>
      <c r="FWC51"/>
      <c r="FWD51"/>
      <c r="FWE51"/>
      <c r="FWF51"/>
      <c r="FWG51"/>
      <c r="FWH51"/>
      <c r="FWI51"/>
      <c r="FWJ51"/>
      <c r="FWK51"/>
      <c r="FWL51"/>
      <c r="FWM51"/>
      <c r="FWN51"/>
      <c r="FWO51"/>
      <c r="FWP51"/>
      <c r="FWQ51"/>
      <c r="FWR51"/>
      <c r="FWS51"/>
      <c r="FWT51"/>
      <c r="FWU51"/>
      <c r="FWV51"/>
      <c r="FWW51"/>
      <c r="FWX51"/>
      <c r="FWY51"/>
      <c r="FWZ51"/>
      <c r="FXA51"/>
      <c r="FXB51"/>
      <c r="FXC51"/>
      <c r="FXD51"/>
      <c r="FXE51"/>
      <c r="FXF51"/>
      <c r="FXG51"/>
      <c r="FXH51"/>
      <c r="FXI51"/>
      <c r="FXJ51"/>
      <c r="FXK51"/>
      <c r="FXL51"/>
      <c r="FXM51"/>
      <c r="FXN51"/>
      <c r="FXO51"/>
      <c r="FXP51"/>
      <c r="FXQ51"/>
      <c r="FXR51"/>
      <c r="FXS51"/>
      <c r="FXT51"/>
      <c r="FXU51"/>
      <c r="FXV51"/>
      <c r="FXW51"/>
      <c r="FXX51"/>
      <c r="FXY51"/>
      <c r="FXZ51"/>
      <c r="FYA51"/>
      <c r="FYB51"/>
      <c r="FYC51"/>
      <c r="FYD51"/>
      <c r="FYE51"/>
      <c r="FYF51"/>
      <c r="FYG51"/>
      <c r="FYH51"/>
      <c r="FYI51"/>
      <c r="FYJ51"/>
      <c r="FYK51"/>
      <c r="FYL51"/>
      <c r="FYM51"/>
      <c r="FYN51"/>
      <c r="FYO51"/>
      <c r="FYP51"/>
      <c r="FYQ51"/>
      <c r="FYR51"/>
      <c r="FYS51"/>
      <c r="FYT51"/>
      <c r="FYU51"/>
      <c r="FYV51"/>
      <c r="FYW51"/>
      <c r="FYX51"/>
      <c r="FYY51"/>
      <c r="FYZ51"/>
      <c r="FZA51"/>
      <c r="FZB51"/>
      <c r="FZC51"/>
      <c r="FZD51"/>
      <c r="FZE51"/>
      <c r="FZF51"/>
      <c r="FZG51"/>
      <c r="FZH51"/>
      <c r="FZI51"/>
      <c r="FZJ51"/>
      <c r="FZK51"/>
      <c r="FZL51"/>
      <c r="FZM51"/>
      <c r="FZN51"/>
      <c r="FZO51"/>
      <c r="FZP51"/>
      <c r="FZQ51"/>
      <c r="FZR51"/>
      <c r="FZS51"/>
      <c r="FZT51"/>
      <c r="FZU51"/>
      <c r="FZV51"/>
      <c r="FZW51"/>
      <c r="FZX51"/>
      <c r="FZY51"/>
      <c r="FZZ51"/>
      <c r="GAA51"/>
      <c r="GAB51"/>
      <c r="GAC51"/>
      <c r="GAD51"/>
      <c r="GAE51"/>
      <c r="GAF51"/>
      <c r="GAG51"/>
      <c r="GAH51"/>
      <c r="GAI51"/>
      <c r="GAJ51"/>
      <c r="GAK51"/>
      <c r="GAL51"/>
      <c r="GAM51"/>
      <c r="GAN51"/>
      <c r="GAO51"/>
      <c r="GAP51"/>
      <c r="GAQ51"/>
      <c r="GAR51"/>
      <c r="GAS51"/>
      <c r="GAT51"/>
      <c r="GAU51"/>
      <c r="GAV51"/>
      <c r="GAW51"/>
      <c r="GAX51"/>
      <c r="GAY51"/>
      <c r="GAZ51"/>
      <c r="GBA51"/>
      <c r="GBB51"/>
      <c r="GBC51"/>
      <c r="GBD51"/>
      <c r="GBE51"/>
      <c r="GBF51"/>
      <c r="GBG51"/>
      <c r="GBH51"/>
      <c r="GBI51"/>
      <c r="GBJ51"/>
      <c r="GBK51"/>
      <c r="GBL51"/>
      <c r="GBM51"/>
      <c r="GBN51"/>
      <c r="GBO51"/>
      <c r="GBP51"/>
      <c r="GBQ51"/>
      <c r="GBR51"/>
      <c r="GBS51"/>
      <c r="GBT51"/>
      <c r="GBU51"/>
      <c r="GBV51"/>
      <c r="GBW51"/>
      <c r="GBX51"/>
      <c r="GBY51"/>
      <c r="GBZ51"/>
      <c r="GCA51"/>
      <c r="GCB51"/>
      <c r="GCC51"/>
      <c r="GCD51"/>
      <c r="GCE51"/>
      <c r="GCF51"/>
      <c r="GCG51"/>
      <c r="GCH51"/>
      <c r="GCI51"/>
      <c r="GCJ51"/>
      <c r="GCK51"/>
      <c r="GCL51"/>
      <c r="GCM51"/>
      <c r="GCN51"/>
      <c r="GCO51"/>
      <c r="GCP51"/>
      <c r="GCQ51"/>
      <c r="GCR51"/>
      <c r="GCS51"/>
      <c r="GCT51"/>
      <c r="GCU51"/>
      <c r="GCV51"/>
      <c r="GCW51"/>
      <c r="GCX51"/>
      <c r="GCY51"/>
      <c r="GCZ51"/>
      <c r="GDA51"/>
      <c r="GDB51"/>
      <c r="GDC51"/>
      <c r="GDD51"/>
      <c r="GDE51"/>
      <c r="GDF51"/>
      <c r="GDG51"/>
      <c r="GDH51"/>
      <c r="GDI51"/>
      <c r="GDJ51"/>
      <c r="GDK51"/>
      <c r="GDL51"/>
      <c r="GDM51"/>
      <c r="GDN51"/>
      <c r="GDO51"/>
      <c r="GDP51"/>
      <c r="GDQ51"/>
      <c r="GDR51"/>
      <c r="GDS51"/>
      <c r="GDT51"/>
      <c r="GDU51"/>
      <c r="GDV51"/>
      <c r="GDW51"/>
      <c r="GDX51"/>
      <c r="GDY51"/>
      <c r="GDZ51"/>
      <c r="GEA51"/>
      <c r="GEB51"/>
      <c r="GEC51"/>
      <c r="GED51"/>
      <c r="GEE51"/>
      <c r="GEF51"/>
      <c r="GEG51"/>
      <c r="GEH51"/>
      <c r="GEI51"/>
      <c r="GEJ51"/>
      <c r="GEK51"/>
      <c r="GEL51"/>
      <c r="GEM51"/>
      <c r="GEN51"/>
      <c r="GEO51"/>
      <c r="GEP51"/>
      <c r="GEQ51"/>
      <c r="GER51"/>
      <c r="GES51"/>
      <c r="GET51"/>
      <c r="GEU51"/>
      <c r="GEV51"/>
      <c r="GEW51"/>
      <c r="GEX51"/>
      <c r="GEY51"/>
      <c r="GEZ51"/>
      <c r="GFA51"/>
      <c r="GFB51"/>
      <c r="GFC51"/>
      <c r="GFD51"/>
      <c r="GFE51"/>
      <c r="GFF51"/>
      <c r="GFG51"/>
      <c r="GFH51"/>
      <c r="GFI51"/>
      <c r="GFJ51"/>
      <c r="GFK51"/>
      <c r="GFL51"/>
      <c r="GFM51"/>
      <c r="GFN51"/>
      <c r="GFO51"/>
      <c r="GFP51"/>
      <c r="GFQ51"/>
      <c r="GFR51"/>
      <c r="GFS51"/>
      <c r="GFT51"/>
      <c r="GFU51"/>
      <c r="GFV51"/>
      <c r="GFW51"/>
      <c r="GFX51"/>
      <c r="GFY51"/>
      <c r="GFZ51"/>
      <c r="GGA51"/>
      <c r="GGB51"/>
      <c r="GGC51"/>
      <c r="GGD51"/>
      <c r="GGE51"/>
      <c r="GGF51"/>
      <c r="GGG51"/>
      <c r="GGH51"/>
      <c r="GGI51"/>
      <c r="GGJ51"/>
      <c r="GGK51"/>
      <c r="GGL51"/>
      <c r="GGM51"/>
      <c r="GGN51"/>
      <c r="GGO51"/>
      <c r="GGP51"/>
      <c r="GGQ51"/>
      <c r="GGR51"/>
      <c r="GGS51"/>
      <c r="GGT51"/>
      <c r="GGU51"/>
      <c r="GGV51"/>
      <c r="GGW51"/>
      <c r="GGX51"/>
      <c r="GGY51"/>
      <c r="GGZ51"/>
      <c r="GHA51"/>
      <c r="GHB51"/>
      <c r="GHC51"/>
      <c r="GHD51"/>
      <c r="GHE51"/>
      <c r="GHF51"/>
      <c r="GHG51"/>
      <c r="GHH51"/>
      <c r="GHI51"/>
      <c r="GHJ51"/>
      <c r="GHK51"/>
      <c r="GHL51"/>
      <c r="GHM51"/>
      <c r="GHN51"/>
      <c r="GHO51"/>
      <c r="GHP51"/>
      <c r="GHQ51"/>
      <c r="GHR51"/>
      <c r="GHS51"/>
      <c r="GHT51"/>
      <c r="GHU51"/>
      <c r="GHV51"/>
      <c r="GHW51"/>
      <c r="GHX51"/>
      <c r="GHY51"/>
      <c r="GHZ51"/>
      <c r="GIA51"/>
      <c r="GIB51"/>
      <c r="GIC51"/>
      <c r="GID51"/>
      <c r="GIE51"/>
      <c r="GIF51"/>
      <c r="GIG51"/>
      <c r="GIH51"/>
      <c r="GII51"/>
      <c r="GIJ51"/>
      <c r="GIK51"/>
      <c r="GIL51"/>
      <c r="GIM51"/>
      <c r="GIN51"/>
      <c r="GIO51"/>
      <c r="GIP51"/>
      <c r="GIQ51"/>
      <c r="GIR51"/>
      <c r="GIS51"/>
      <c r="GIT51"/>
      <c r="GIU51"/>
      <c r="GIV51"/>
      <c r="GIW51"/>
      <c r="GIX51"/>
      <c r="GIY51"/>
      <c r="GIZ51"/>
      <c r="GJA51"/>
      <c r="GJB51"/>
      <c r="GJC51"/>
      <c r="GJD51"/>
      <c r="GJE51"/>
      <c r="GJF51"/>
      <c r="GJG51"/>
      <c r="GJH51"/>
      <c r="GJI51"/>
      <c r="GJJ51"/>
      <c r="GJK51"/>
      <c r="GJL51"/>
      <c r="GJM51"/>
      <c r="GJN51"/>
      <c r="GJO51"/>
      <c r="GJP51"/>
      <c r="GJQ51"/>
      <c r="GJR51"/>
      <c r="GJS51"/>
      <c r="GJT51"/>
      <c r="GJU51"/>
      <c r="GJV51"/>
      <c r="GJW51"/>
      <c r="GJX51"/>
      <c r="GJY51"/>
      <c r="GJZ51"/>
      <c r="GKA51"/>
      <c r="GKB51"/>
      <c r="GKC51"/>
      <c r="GKD51"/>
      <c r="GKE51"/>
      <c r="GKF51"/>
      <c r="GKG51"/>
      <c r="GKH51"/>
      <c r="GKI51"/>
      <c r="GKJ51"/>
      <c r="GKK51"/>
      <c r="GKL51"/>
      <c r="GKM51"/>
      <c r="GKN51"/>
      <c r="GKO51"/>
      <c r="GKP51"/>
      <c r="GKQ51"/>
      <c r="GKR51"/>
      <c r="GKS51"/>
      <c r="GKT51"/>
      <c r="GKU51"/>
      <c r="GKV51"/>
      <c r="GKW51"/>
      <c r="GKX51"/>
      <c r="GKY51"/>
      <c r="GKZ51"/>
      <c r="GLA51"/>
      <c r="GLB51"/>
      <c r="GLC51"/>
      <c r="GLD51"/>
      <c r="GLE51"/>
      <c r="GLF51"/>
      <c r="GLG51"/>
      <c r="GLH51"/>
      <c r="GLI51"/>
      <c r="GLJ51"/>
      <c r="GLK51"/>
      <c r="GLL51"/>
      <c r="GLM51"/>
      <c r="GLN51"/>
      <c r="GLO51"/>
      <c r="GLP51"/>
      <c r="GLQ51"/>
      <c r="GLR51"/>
      <c r="GLS51"/>
      <c r="GLT51"/>
      <c r="GLU51"/>
      <c r="GLV51"/>
      <c r="GLW51"/>
      <c r="GLX51"/>
      <c r="GLY51"/>
      <c r="GLZ51"/>
      <c r="GMA51"/>
      <c r="GMB51"/>
      <c r="GMC51"/>
      <c r="GMD51"/>
      <c r="GME51"/>
      <c r="GMF51"/>
      <c r="GMG51"/>
      <c r="GMH51"/>
      <c r="GMI51"/>
      <c r="GMJ51"/>
      <c r="GMK51"/>
      <c r="GML51"/>
      <c r="GMM51"/>
      <c r="GMN51"/>
      <c r="GMO51"/>
      <c r="GMP51"/>
      <c r="GMQ51"/>
      <c r="GMR51"/>
      <c r="GMS51"/>
      <c r="GMT51"/>
      <c r="GMU51"/>
      <c r="GMV51"/>
      <c r="GMW51"/>
      <c r="GMX51"/>
      <c r="GMY51"/>
      <c r="GMZ51"/>
      <c r="GNA51"/>
      <c r="GNB51"/>
      <c r="GNC51"/>
      <c r="GND51"/>
      <c r="GNE51"/>
      <c r="GNF51"/>
      <c r="GNG51"/>
      <c r="GNH51"/>
      <c r="GNI51"/>
      <c r="GNJ51"/>
      <c r="GNK51"/>
      <c r="GNL51"/>
      <c r="GNM51"/>
      <c r="GNN51"/>
      <c r="GNO51"/>
      <c r="GNP51"/>
      <c r="GNQ51"/>
      <c r="GNR51"/>
      <c r="GNS51"/>
      <c r="GNT51"/>
      <c r="GNU51"/>
      <c r="GNV51"/>
      <c r="GNW51"/>
      <c r="GNX51"/>
      <c r="GNY51"/>
      <c r="GNZ51"/>
      <c r="GOA51"/>
      <c r="GOB51"/>
      <c r="GOC51"/>
      <c r="GOD51"/>
      <c r="GOE51"/>
      <c r="GOF51"/>
      <c r="GOG51"/>
      <c r="GOH51"/>
      <c r="GOI51"/>
      <c r="GOJ51"/>
      <c r="GOK51"/>
      <c r="GOL51"/>
      <c r="GOM51"/>
      <c r="GON51"/>
      <c r="GOO51"/>
      <c r="GOP51"/>
      <c r="GOQ51"/>
      <c r="GOR51"/>
      <c r="GOS51"/>
      <c r="GOT51"/>
      <c r="GOU51"/>
      <c r="GOV51"/>
      <c r="GOW51"/>
      <c r="GOX51"/>
      <c r="GOY51"/>
      <c r="GOZ51"/>
      <c r="GPA51"/>
      <c r="GPB51"/>
      <c r="GPC51"/>
      <c r="GPD51"/>
      <c r="GPE51"/>
      <c r="GPF51"/>
      <c r="GPG51"/>
      <c r="GPH51"/>
      <c r="GPI51"/>
      <c r="GPJ51"/>
      <c r="GPK51"/>
      <c r="GPL51"/>
      <c r="GPM51"/>
      <c r="GPN51"/>
      <c r="GPO51"/>
      <c r="GPP51"/>
      <c r="GPQ51"/>
      <c r="GPR51"/>
      <c r="GPS51"/>
      <c r="GPT51"/>
      <c r="GPU51"/>
      <c r="GPV51"/>
      <c r="GPW51"/>
      <c r="GPX51"/>
      <c r="GPY51"/>
      <c r="GPZ51"/>
      <c r="GQA51"/>
      <c r="GQB51"/>
      <c r="GQC51"/>
      <c r="GQD51"/>
      <c r="GQE51"/>
      <c r="GQF51"/>
      <c r="GQG51"/>
      <c r="GQH51"/>
      <c r="GQI51"/>
      <c r="GQJ51"/>
      <c r="GQK51"/>
      <c r="GQL51"/>
      <c r="GQM51"/>
      <c r="GQN51"/>
      <c r="GQO51"/>
      <c r="GQP51"/>
      <c r="GQQ51"/>
      <c r="GQR51"/>
      <c r="GQS51"/>
      <c r="GQT51"/>
      <c r="GQU51"/>
      <c r="GQV51"/>
      <c r="GQW51"/>
      <c r="GQX51"/>
      <c r="GQY51"/>
      <c r="GQZ51"/>
      <c r="GRA51"/>
      <c r="GRB51"/>
      <c r="GRC51"/>
      <c r="GRD51"/>
      <c r="GRE51"/>
      <c r="GRF51"/>
      <c r="GRG51"/>
      <c r="GRH51"/>
      <c r="GRI51"/>
      <c r="GRJ51"/>
      <c r="GRK51"/>
      <c r="GRL51"/>
      <c r="GRM51"/>
      <c r="GRN51"/>
      <c r="GRO51"/>
      <c r="GRP51"/>
      <c r="GRQ51"/>
      <c r="GRR51"/>
      <c r="GRS51"/>
      <c r="GRT51"/>
      <c r="GRU51"/>
      <c r="GRV51"/>
      <c r="GRW51"/>
      <c r="GRX51"/>
      <c r="GRY51"/>
      <c r="GRZ51"/>
      <c r="GSA51"/>
      <c r="GSB51"/>
      <c r="GSC51"/>
      <c r="GSD51"/>
      <c r="GSE51"/>
      <c r="GSF51"/>
      <c r="GSG51"/>
      <c r="GSH51"/>
      <c r="GSI51"/>
      <c r="GSJ51"/>
      <c r="GSK51"/>
      <c r="GSL51"/>
      <c r="GSM51"/>
      <c r="GSN51"/>
      <c r="GSO51"/>
      <c r="GSP51"/>
      <c r="GSQ51"/>
      <c r="GSR51"/>
      <c r="GSS51"/>
      <c r="GST51"/>
      <c r="GSU51"/>
      <c r="GSV51"/>
      <c r="GSW51"/>
      <c r="GSX51"/>
      <c r="GSY51"/>
      <c r="GSZ51"/>
      <c r="GTA51"/>
      <c r="GTB51"/>
      <c r="GTC51"/>
      <c r="GTD51"/>
      <c r="GTE51"/>
      <c r="GTF51"/>
      <c r="GTG51"/>
      <c r="GTH51"/>
      <c r="GTI51"/>
      <c r="GTJ51"/>
      <c r="GTK51"/>
      <c r="GTL51"/>
      <c r="GTM51"/>
      <c r="GTN51"/>
      <c r="GTO51"/>
      <c r="GTP51"/>
      <c r="GTQ51"/>
      <c r="GTR51"/>
      <c r="GTS51"/>
      <c r="GTT51"/>
      <c r="GTU51"/>
      <c r="GTV51"/>
      <c r="GTW51"/>
      <c r="GTX51"/>
      <c r="GTY51"/>
      <c r="GTZ51"/>
      <c r="GUA51"/>
      <c r="GUB51"/>
      <c r="GUC51"/>
      <c r="GUD51"/>
      <c r="GUE51"/>
      <c r="GUF51"/>
      <c r="GUG51"/>
      <c r="GUH51"/>
      <c r="GUI51"/>
      <c r="GUJ51"/>
      <c r="GUK51"/>
      <c r="GUL51"/>
      <c r="GUM51"/>
      <c r="GUN51"/>
      <c r="GUO51"/>
      <c r="GUP51"/>
      <c r="GUQ51"/>
      <c r="GUR51"/>
      <c r="GUS51"/>
      <c r="GUT51"/>
      <c r="GUU51"/>
      <c r="GUV51"/>
      <c r="GUW51"/>
      <c r="GUX51"/>
      <c r="GUY51"/>
      <c r="GUZ51"/>
      <c r="GVA51"/>
      <c r="GVB51"/>
      <c r="GVC51"/>
      <c r="GVD51"/>
      <c r="GVE51"/>
      <c r="GVF51"/>
      <c r="GVG51"/>
      <c r="GVH51"/>
      <c r="GVI51"/>
      <c r="GVJ51"/>
      <c r="GVK51"/>
      <c r="GVL51"/>
      <c r="GVM51"/>
      <c r="GVN51"/>
      <c r="GVO51"/>
      <c r="GVP51"/>
      <c r="GVQ51"/>
      <c r="GVR51"/>
      <c r="GVS51"/>
      <c r="GVT51"/>
      <c r="GVU51"/>
      <c r="GVV51"/>
      <c r="GVW51"/>
      <c r="GVX51"/>
      <c r="GVY51"/>
      <c r="GVZ51"/>
      <c r="GWA51"/>
      <c r="GWB51"/>
      <c r="GWC51"/>
      <c r="GWD51"/>
      <c r="GWE51"/>
      <c r="GWF51"/>
      <c r="GWG51"/>
      <c r="GWH51"/>
      <c r="GWI51"/>
      <c r="GWJ51"/>
      <c r="GWK51"/>
      <c r="GWL51"/>
      <c r="GWM51"/>
      <c r="GWN51"/>
      <c r="GWO51"/>
      <c r="GWP51"/>
      <c r="GWQ51"/>
      <c r="GWR51"/>
      <c r="GWS51"/>
      <c r="GWT51"/>
      <c r="GWU51"/>
      <c r="GWV51"/>
      <c r="GWW51"/>
      <c r="GWX51"/>
      <c r="GWY51"/>
      <c r="GWZ51"/>
      <c r="GXA51"/>
      <c r="GXB51"/>
      <c r="GXC51"/>
      <c r="GXD51"/>
      <c r="GXE51"/>
      <c r="GXF51"/>
      <c r="GXG51"/>
      <c r="GXH51"/>
      <c r="GXI51"/>
      <c r="GXJ51"/>
      <c r="GXK51"/>
      <c r="GXL51"/>
      <c r="GXM51"/>
      <c r="GXN51"/>
      <c r="GXO51"/>
      <c r="GXP51"/>
      <c r="GXQ51"/>
      <c r="GXR51"/>
      <c r="GXS51"/>
      <c r="GXT51"/>
      <c r="GXU51"/>
      <c r="GXV51"/>
      <c r="GXW51"/>
      <c r="GXX51"/>
      <c r="GXY51"/>
      <c r="GXZ51"/>
      <c r="GYA51"/>
      <c r="GYB51"/>
      <c r="GYC51"/>
      <c r="GYD51"/>
      <c r="GYE51"/>
      <c r="GYF51"/>
      <c r="GYG51"/>
      <c r="GYH51"/>
      <c r="GYI51"/>
      <c r="GYJ51"/>
      <c r="GYK51"/>
      <c r="GYL51"/>
      <c r="GYM51"/>
      <c r="GYN51"/>
      <c r="GYO51"/>
      <c r="GYP51"/>
      <c r="GYQ51"/>
      <c r="GYR51"/>
      <c r="GYS51"/>
      <c r="GYT51"/>
      <c r="GYU51"/>
      <c r="GYV51"/>
      <c r="GYW51"/>
      <c r="GYX51"/>
      <c r="GYY51"/>
      <c r="GYZ51"/>
      <c r="GZA51"/>
      <c r="GZB51"/>
      <c r="GZC51"/>
      <c r="GZD51"/>
      <c r="GZE51"/>
      <c r="GZF51"/>
      <c r="GZG51"/>
      <c r="GZH51"/>
      <c r="GZI51"/>
      <c r="GZJ51"/>
      <c r="GZK51"/>
      <c r="GZL51"/>
      <c r="GZM51"/>
      <c r="GZN51"/>
      <c r="GZO51"/>
      <c r="GZP51"/>
      <c r="GZQ51"/>
      <c r="GZR51"/>
      <c r="GZS51"/>
      <c r="GZT51"/>
      <c r="GZU51"/>
      <c r="GZV51"/>
      <c r="GZW51"/>
      <c r="GZX51"/>
      <c r="GZY51"/>
      <c r="GZZ51"/>
      <c r="HAA51"/>
      <c r="HAB51"/>
      <c r="HAC51"/>
      <c r="HAD51"/>
      <c r="HAE51"/>
      <c r="HAF51"/>
      <c r="HAG51"/>
      <c r="HAH51"/>
      <c r="HAI51"/>
      <c r="HAJ51"/>
      <c r="HAK51"/>
      <c r="HAL51"/>
      <c r="HAM51"/>
      <c r="HAN51"/>
      <c r="HAO51"/>
      <c r="HAP51"/>
      <c r="HAQ51"/>
      <c r="HAR51"/>
      <c r="HAS51"/>
      <c r="HAT51"/>
      <c r="HAU51"/>
      <c r="HAV51"/>
      <c r="HAW51"/>
      <c r="HAX51"/>
      <c r="HAY51"/>
      <c r="HAZ51"/>
      <c r="HBA51"/>
      <c r="HBB51"/>
      <c r="HBC51"/>
      <c r="HBD51"/>
      <c r="HBE51"/>
      <c r="HBF51"/>
      <c r="HBG51"/>
      <c r="HBH51"/>
      <c r="HBI51"/>
      <c r="HBJ51"/>
      <c r="HBK51"/>
      <c r="HBL51"/>
      <c r="HBM51"/>
      <c r="HBN51"/>
      <c r="HBO51"/>
      <c r="HBP51"/>
      <c r="HBQ51"/>
      <c r="HBR51"/>
      <c r="HBS51"/>
      <c r="HBT51"/>
      <c r="HBU51"/>
      <c r="HBV51"/>
      <c r="HBW51"/>
      <c r="HBX51"/>
      <c r="HBY51"/>
      <c r="HBZ51"/>
      <c r="HCA51"/>
      <c r="HCB51"/>
      <c r="HCC51"/>
      <c r="HCD51"/>
      <c r="HCE51"/>
      <c r="HCF51"/>
      <c r="HCG51"/>
      <c r="HCH51"/>
      <c r="HCI51"/>
      <c r="HCJ51"/>
      <c r="HCK51"/>
      <c r="HCL51"/>
      <c r="HCM51"/>
      <c r="HCN51"/>
      <c r="HCO51"/>
      <c r="HCP51"/>
      <c r="HCQ51"/>
      <c r="HCR51"/>
      <c r="HCS51"/>
      <c r="HCT51"/>
      <c r="HCU51"/>
      <c r="HCV51"/>
      <c r="HCW51"/>
      <c r="HCX51"/>
      <c r="HCY51"/>
      <c r="HCZ51"/>
      <c r="HDA51"/>
      <c r="HDB51"/>
      <c r="HDC51"/>
      <c r="HDD51"/>
      <c r="HDE51"/>
      <c r="HDF51"/>
      <c r="HDG51"/>
      <c r="HDH51"/>
      <c r="HDI51"/>
      <c r="HDJ51"/>
      <c r="HDK51"/>
      <c r="HDL51"/>
      <c r="HDM51"/>
      <c r="HDN51"/>
      <c r="HDO51"/>
      <c r="HDP51"/>
      <c r="HDQ51"/>
      <c r="HDR51"/>
      <c r="HDS51"/>
      <c r="HDT51"/>
      <c r="HDU51"/>
      <c r="HDV51"/>
      <c r="HDW51"/>
      <c r="HDX51"/>
      <c r="HDY51"/>
      <c r="HDZ51"/>
      <c r="HEA51"/>
      <c r="HEB51"/>
      <c r="HEC51"/>
      <c r="HED51"/>
      <c r="HEE51"/>
      <c r="HEF51"/>
      <c r="HEG51"/>
      <c r="HEH51"/>
      <c r="HEI51"/>
      <c r="HEJ51"/>
      <c r="HEK51"/>
      <c r="HEL51"/>
      <c r="HEM51"/>
      <c r="HEN51"/>
      <c r="HEO51"/>
      <c r="HEP51"/>
      <c r="HEQ51"/>
      <c r="HER51"/>
      <c r="HES51"/>
      <c r="HET51"/>
      <c r="HEU51"/>
      <c r="HEV51"/>
      <c r="HEW51"/>
      <c r="HEX51"/>
      <c r="HEY51"/>
      <c r="HEZ51"/>
      <c r="HFA51"/>
      <c r="HFB51"/>
      <c r="HFC51"/>
      <c r="HFD51"/>
      <c r="HFE51"/>
      <c r="HFF51"/>
      <c r="HFG51"/>
      <c r="HFH51"/>
      <c r="HFI51"/>
      <c r="HFJ51"/>
      <c r="HFK51"/>
      <c r="HFL51"/>
      <c r="HFM51"/>
      <c r="HFN51"/>
      <c r="HFO51"/>
      <c r="HFP51"/>
      <c r="HFQ51"/>
      <c r="HFR51"/>
      <c r="HFS51"/>
      <c r="HFT51"/>
      <c r="HFU51"/>
      <c r="HFV51"/>
      <c r="HFW51"/>
      <c r="HFX51"/>
      <c r="HFY51"/>
      <c r="HFZ51"/>
      <c r="HGA51"/>
      <c r="HGB51"/>
      <c r="HGC51"/>
      <c r="HGD51"/>
      <c r="HGE51"/>
      <c r="HGF51"/>
      <c r="HGG51"/>
      <c r="HGH51"/>
      <c r="HGI51"/>
      <c r="HGJ51"/>
      <c r="HGK51"/>
      <c r="HGL51"/>
      <c r="HGM51"/>
      <c r="HGN51"/>
      <c r="HGO51"/>
      <c r="HGP51"/>
      <c r="HGQ51"/>
      <c r="HGR51"/>
      <c r="HGS51"/>
      <c r="HGT51"/>
      <c r="HGU51"/>
      <c r="HGV51"/>
      <c r="HGW51"/>
      <c r="HGX51"/>
      <c r="HGY51"/>
      <c r="HGZ51"/>
      <c r="HHA51"/>
      <c r="HHB51"/>
      <c r="HHC51"/>
      <c r="HHD51"/>
      <c r="HHE51"/>
      <c r="HHF51"/>
      <c r="HHG51"/>
      <c r="HHH51"/>
      <c r="HHI51"/>
      <c r="HHJ51"/>
      <c r="HHK51"/>
      <c r="HHL51"/>
      <c r="HHM51"/>
      <c r="HHN51"/>
      <c r="HHO51"/>
      <c r="HHP51"/>
      <c r="HHQ51"/>
      <c r="HHR51"/>
      <c r="HHS51"/>
      <c r="HHT51"/>
      <c r="HHU51"/>
      <c r="HHV51"/>
      <c r="HHW51"/>
      <c r="HHX51"/>
      <c r="HHY51"/>
      <c r="HHZ51"/>
      <c r="HIA51"/>
      <c r="HIB51"/>
      <c r="HIC51"/>
      <c r="HID51"/>
      <c r="HIE51"/>
      <c r="HIF51"/>
      <c r="HIG51"/>
      <c r="HIH51"/>
      <c r="HII51"/>
      <c r="HIJ51"/>
      <c r="HIK51"/>
      <c r="HIL51"/>
      <c r="HIM51"/>
      <c r="HIN51"/>
      <c r="HIO51"/>
      <c r="HIP51"/>
      <c r="HIQ51"/>
      <c r="HIR51"/>
      <c r="HIS51"/>
      <c r="HIT51"/>
      <c r="HIU51"/>
      <c r="HIV51"/>
      <c r="HIW51"/>
      <c r="HIX51"/>
      <c r="HIY51"/>
      <c r="HIZ51"/>
      <c r="HJA51"/>
      <c r="HJB51"/>
      <c r="HJC51"/>
      <c r="HJD51"/>
      <c r="HJE51"/>
      <c r="HJF51"/>
      <c r="HJG51"/>
      <c r="HJH51"/>
      <c r="HJI51"/>
      <c r="HJJ51"/>
      <c r="HJK51"/>
      <c r="HJL51"/>
      <c r="HJM51"/>
      <c r="HJN51"/>
      <c r="HJO51"/>
      <c r="HJP51"/>
      <c r="HJQ51"/>
      <c r="HJR51"/>
      <c r="HJS51"/>
      <c r="HJT51"/>
    </row>
    <row r="52" spans="1:5688" x14ac:dyDescent="0.45">
      <c r="A52"/>
      <c r="B52"/>
      <c r="C52"/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  <c r="AMK52"/>
      <c r="AML52"/>
      <c r="AMM52"/>
      <c r="AMN52"/>
      <c r="AMO52"/>
      <c r="AMP52"/>
      <c r="AMQ52"/>
      <c r="AMR52"/>
      <c r="AMS52"/>
      <c r="AMT52"/>
      <c r="AMU52"/>
      <c r="AMV52"/>
      <c r="AMW52"/>
      <c r="AMX52"/>
      <c r="AMY52"/>
      <c r="AMZ52"/>
      <c r="ANA52"/>
      <c r="ANB52"/>
      <c r="ANC52"/>
      <c r="AND52"/>
      <c r="ANE52"/>
      <c r="ANF52"/>
      <c r="ANG52"/>
      <c r="ANH52"/>
      <c r="ANI52"/>
      <c r="ANJ52"/>
      <c r="ANK52"/>
      <c r="ANL52"/>
      <c r="ANM52"/>
      <c r="ANN52"/>
      <c r="ANO52"/>
      <c r="ANP52"/>
      <c r="ANQ52"/>
      <c r="ANR52"/>
      <c r="ANS52"/>
      <c r="ANT52"/>
      <c r="ANU52"/>
      <c r="ANV52"/>
      <c r="ANW52"/>
      <c r="ANX52"/>
      <c r="ANY52"/>
      <c r="ANZ52"/>
      <c r="AOA52"/>
      <c r="AOB52"/>
      <c r="AOC52"/>
      <c r="AOD52"/>
      <c r="AOE52"/>
      <c r="AOF52"/>
      <c r="AOG52"/>
      <c r="AOH52"/>
      <c r="AOI52"/>
      <c r="AOJ52"/>
      <c r="AOK52"/>
      <c r="AOL52"/>
      <c r="AOM52"/>
      <c r="AON52"/>
      <c r="AOO52"/>
      <c r="AOP52"/>
      <c r="AOQ52"/>
      <c r="AOR52"/>
      <c r="AOS52"/>
      <c r="AOT52"/>
      <c r="AOU52"/>
      <c r="AOV52"/>
      <c r="AOW52"/>
      <c r="AOX52"/>
      <c r="AOY52"/>
      <c r="AOZ52"/>
      <c r="APA52"/>
      <c r="APB52"/>
      <c r="APC52"/>
      <c r="APD52"/>
      <c r="APE52"/>
      <c r="APF52"/>
      <c r="APG52"/>
      <c r="APH52"/>
      <c r="API52"/>
      <c r="APJ52"/>
      <c r="APK52"/>
      <c r="APL52"/>
      <c r="APM52"/>
      <c r="APN52"/>
      <c r="APO52"/>
      <c r="APP52"/>
      <c r="APQ52"/>
      <c r="APR52"/>
      <c r="APS52"/>
      <c r="APT52"/>
      <c r="APU52"/>
      <c r="APV52"/>
      <c r="APW52"/>
      <c r="APX52"/>
      <c r="APY52"/>
      <c r="APZ52"/>
      <c r="AQA52"/>
      <c r="AQB52"/>
      <c r="AQC52"/>
      <c r="AQD52"/>
      <c r="AQE52"/>
      <c r="AQF52"/>
      <c r="AQG52"/>
      <c r="AQH52"/>
      <c r="AQI52"/>
      <c r="AQJ52"/>
      <c r="AQK52"/>
      <c r="AQL52"/>
      <c r="AQM52"/>
      <c r="AQN52"/>
      <c r="AQO52"/>
      <c r="AQP52"/>
      <c r="AQQ52"/>
      <c r="AQR52"/>
      <c r="AQS52"/>
      <c r="AQT52"/>
      <c r="AQU52"/>
      <c r="AQV52"/>
      <c r="AQW52"/>
      <c r="AQX52"/>
      <c r="AQY52"/>
      <c r="AQZ52"/>
      <c r="ARA52"/>
      <c r="ARB52"/>
      <c r="ARC52"/>
      <c r="ARD52"/>
      <c r="ARE52"/>
      <c r="ARF52"/>
      <c r="ARG52"/>
      <c r="ARH52"/>
      <c r="ARI52"/>
      <c r="ARJ52"/>
      <c r="ARK52"/>
      <c r="ARL52"/>
      <c r="ARM52"/>
      <c r="ARN52"/>
      <c r="ARO52"/>
      <c r="ARP52"/>
      <c r="ARQ52"/>
      <c r="ARR52"/>
      <c r="ARS52"/>
      <c r="ART52"/>
      <c r="ARU52"/>
      <c r="ARV52"/>
      <c r="ARW52"/>
      <c r="ARX52"/>
      <c r="ARY52"/>
      <c r="ARZ52"/>
      <c r="ASA52"/>
      <c r="ASB52"/>
      <c r="ASC52"/>
      <c r="ASD52"/>
      <c r="ASE52"/>
      <c r="ASF52"/>
      <c r="ASG52"/>
      <c r="ASH52"/>
      <c r="ASI52"/>
      <c r="ASJ52"/>
      <c r="ASK52"/>
      <c r="ASL52"/>
      <c r="ASM52"/>
      <c r="ASN52"/>
      <c r="ASO52"/>
      <c r="ASP52"/>
      <c r="ASQ52"/>
      <c r="ASR52"/>
      <c r="ASS52"/>
      <c r="AST52"/>
      <c r="ASU52"/>
      <c r="ASV52"/>
      <c r="ASW52"/>
      <c r="ASX52"/>
      <c r="ASY52"/>
      <c r="ASZ52"/>
      <c r="ATA52"/>
      <c r="ATB52"/>
      <c r="ATC52"/>
      <c r="ATD52"/>
      <c r="ATE52"/>
      <c r="ATF52"/>
      <c r="ATG52"/>
      <c r="ATH52"/>
      <c r="ATI52"/>
      <c r="ATJ52"/>
      <c r="ATK52"/>
      <c r="ATL52"/>
      <c r="ATM52"/>
      <c r="ATN52"/>
      <c r="ATO52"/>
      <c r="ATP52"/>
      <c r="ATQ52"/>
      <c r="ATR52"/>
      <c r="ATS52"/>
      <c r="ATT52"/>
      <c r="ATU52"/>
      <c r="ATV52"/>
      <c r="ATW52"/>
      <c r="ATX52"/>
      <c r="ATY52"/>
      <c r="ATZ52"/>
      <c r="AUA52"/>
      <c r="AUB52"/>
      <c r="AUC52"/>
      <c r="AUD52"/>
      <c r="AUE52"/>
      <c r="AUF52"/>
      <c r="AUG52"/>
      <c r="AUH52"/>
      <c r="AUI52"/>
      <c r="AUJ52"/>
      <c r="AUK52"/>
      <c r="AUL52"/>
      <c r="AUM52"/>
      <c r="AUN52"/>
      <c r="AUO52"/>
      <c r="AUP52"/>
      <c r="AUQ52"/>
      <c r="AUR52"/>
      <c r="AUS52"/>
      <c r="AUT52"/>
      <c r="AUU52"/>
      <c r="AUV52"/>
      <c r="AUW52"/>
      <c r="AUX52"/>
      <c r="AUY52"/>
      <c r="AUZ52"/>
      <c r="AVA52"/>
      <c r="AVB52"/>
      <c r="AVC52"/>
      <c r="AVD52"/>
      <c r="AVE52"/>
      <c r="AVF52"/>
      <c r="AVG52"/>
      <c r="AVH52"/>
      <c r="AVI52"/>
      <c r="AVJ52"/>
      <c r="AVK52"/>
      <c r="AVL52"/>
      <c r="AVM52"/>
      <c r="AVN52"/>
      <c r="AVO52"/>
      <c r="AVP52"/>
      <c r="AVQ52"/>
      <c r="AVR52"/>
      <c r="AVS52"/>
      <c r="AVT52"/>
      <c r="AVU52"/>
      <c r="AVV52"/>
      <c r="AVW52"/>
      <c r="AVX52"/>
      <c r="AVY52"/>
      <c r="AVZ52"/>
      <c r="AWA52"/>
      <c r="AWB52"/>
      <c r="AWC52"/>
      <c r="AWD52"/>
      <c r="AWE52"/>
      <c r="AWF52"/>
      <c r="AWG52"/>
      <c r="AWH52"/>
      <c r="AWI52"/>
      <c r="AWJ52"/>
      <c r="AWK52"/>
      <c r="AWL52"/>
      <c r="AWM52"/>
      <c r="AWN52"/>
      <c r="AWO52"/>
      <c r="AWP52"/>
      <c r="AWQ52"/>
      <c r="AWR52"/>
      <c r="AWS52"/>
      <c r="AWT52"/>
      <c r="AWU52"/>
      <c r="AWV52"/>
      <c r="AWW52"/>
      <c r="AWX52"/>
      <c r="AWY52"/>
      <c r="AWZ52"/>
      <c r="AXA52"/>
      <c r="AXB52"/>
      <c r="AXC52"/>
      <c r="AXD52"/>
      <c r="AXE52"/>
      <c r="AXF52"/>
      <c r="AXG52"/>
      <c r="AXH52"/>
      <c r="AXI52"/>
      <c r="AXJ52"/>
      <c r="AXK52"/>
      <c r="AXL52"/>
      <c r="AXM52"/>
      <c r="AXN52"/>
      <c r="AXO52"/>
      <c r="AXP52"/>
      <c r="AXQ52"/>
      <c r="AXR52"/>
      <c r="AXS52"/>
      <c r="AXT52"/>
      <c r="AXU52"/>
      <c r="AXV52"/>
      <c r="AXW52"/>
      <c r="AXX52"/>
      <c r="AXY52"/>
      <c r="AXZ52"/>
      <c r="AYA52"/>
      <c r="AYB52"/>
      <c r="AYC52"/>
      <c r="AYD52"/>
      <c r="AYE52"/>
      <c r="AYF52"/>
      <c r="AYG52"/>
      <c r="AYH52"/>
      <c r="AYI52"/>
      <c r="AYJ52"/>
      <c r="AYK52"/>
      <c r="AYL52"/>
      <c r="AYM52"/>
      <c r="AYN52"/>
      <c r="AYO52"/>
      <c r="AYP52"/>
      <c r="AYQ52"/>
      <c r="AYR52"/>
      <c r="AYS52"/>
      <c r="AYT52"/>
      <c r="AYU52"/>
      <c r="AYV52"/>
      <c r="AYW52"/>
      <c r="AYX52"/>
      <c r="AYY52"/>
      <c r="AYZ52"/>
      <c r="AZA52"/>
      <c r="AZB52"/>
      <c r="AZC52"/>
      <c r="AZD52"/>
      <c r="AZE52"/>
      <c r="AZF52"/>
      <c r="AZG52"/>
      <c r="AZH52"/>
      <c r="AZI52"/>
      <c r="AZJ52"/>
      <c r="AZK52"/>
      <c r="AZL52"/>
      <c r="AZM52"/>
      <c r="AZN52"/>
      <c r="AZO52"/>
      <c r="AZP52"/>
      <c r="AZQ52"/>
      <c r="AZR52"/>
      <c r="AZS52"/>
      <c r="AZT52"/>
      <c r="AZU52"/>
      <c r="AZV52"/>
      <c r="AZW52"/>
      <c r="AZX52"/>
      <c r="AZY52"/>
      <c r="AZZ52"/>
      <c r="BAA52"/>
      <c r="BAB52"/>
      <c r="BAC52"/>
      <c r="BAD52"/>
      <c r="BAE52"/>
      <c r="BAF52"/>
      <c r="BAG52"/>
      <c r="BAH52"/>
      <c r="BAI52"/>
      <c r="BAJ52"/>
      <c r="BAK52"/>
      <c r="BAL52"/>
      <c r="BAM52"/>
      <c r="BAN52"/>
      <c r="BAO52"/>
      <c r="BAP52"/>
      <c r="BAQ52"/>
      <c r="BAR52"/>
      <c r="BAS52"/>
      <c r="BAT52"/>
      <c r="BAU52"/>
      <c r="BAV52"/>
      <c r="BAW52"/>
      <c r="BAX52"/>
      <c r="BAY52"/>
      <c r="BAZ52"/>
      <c r="BBA52"/>
      <c r="BBB52"/>
      <c r="BBC52"/>
      <c r="BBD52"/>
      <c r="BBE52"/>
      <c r="BBF52"/>
      <c r="BBG52"/>
      <c r="BBH52"/>
      <c r="BBI52"/>
      <c r="BBJ52"/>
      <c r="BBK52"/>
      <c r="BBL52"/>
      <c r="BBM52"/>
      <c r="BBN52"/>
      <c r="BBO52"/>
      <c r="BBP52"/>
      <c r="BBQ52"/>
      <c r="BBR52"/>
      <c r="BBS52"/>
      <c r="BBT52"/>
      <c r="BBU52"/>
      <c r="BBV52"/>
      <c r="BBW52"/>
      <c r="BBX52"/>
      <c r="BBY52"/>
      <c r="BBZ52"/>
      <c r="BCA52"/>
      <c r="BCB52"/>
      <c r="BCC52"/>
      <c r="BCD52"/>
      <c r="BCE52"/>
      <c r="BCF52"/>
      <c r="BCG52"/>
      <c r="BCH52"/>
      <c r="BCI52"/>
      <c r="BCJ52"/>
      <c r="BCK52"/>
      <c r="BCL52"/>
      <c r="BCM52"/>
      <c r="BCN52"/>
      <c r="BCO52"/>
      <c r="BCP52"/>
      <c r="BCQ52"/>
      <c r="BCR52"/>
      <c r="BCS52"/>
      <c r="BCT52"/>
      <c r="BCU52"/>
      <c r="BCV52"/>
      <c r="BCW52"/>
      <c r="BCX52"/>
      <c r="BCY52"/>
      <c r="BCZ52"/>
      <c r="BDA52"/>
      <c r="BDB52"/>
      <c r="BDC52"/>
      <c r="BDD52"/>
      <c r="BDE52"/>
      <c r="BDF52"/>
      <c r="BDG52"/>
      <c r="BDH52"/>
      <c r="BDI52"/>
      <c r="BDJ52"/>
      <c r="BDK52"/>
      <c r="BDL52"/>
      <c r="BDM52"/>
      <c r="BDN52"/>
      <c r="BDO52"/>
      <c r="BDP52"/>
      <c r="BDQ52"/>
      <c r="BDR52"/>
      <c r="BDS52"/>
      <c r="BDT52"/>
      <c r="BDU52"/>
      <c r="BDV52"/>
      <c r="BDW52"/>
      <c r="BDX52"/>
      <c r="BDY52"/>
      <c r="BDZ52"/>
      <c r="BEA52"/>
      <c r="BEB52"/>
      <c r="BEC52"/>
      <c r="BED52"/>
      <c r="BEE52"/>
      <c r="BEF52"/>
      <c r="BEG52"/>
      <c r="BEH52"/>
      <c r="BEI52"/>
      <c r="BEJ52"/>
      <c r="BEK52"/>
      <c r="BEL52"/>
      <c r="BEM52"/>
      <c r="BEN52"/>
      <c r="BEO52"/>
      <c r="BEP52"/>
      <c r="BEQ52"/>
      <c r="BER52"/>
      <c r="BES52"/>
      <c r="BET52"/>
      <c r="BEU52"/>
      <c r="BEV52"/>
      <c r="BEW52"/>
      <c r="BEX52"/>
      <c r="BEY52"/>
      <c r="BEZ52"/>
      <c r="BFA52"/>
      <c r="BFB52"/>
      <c r="BFC52"/>
      <c r="BFD52"/>
      <c r="BFE52"/>
      <c r="BFF52"/>
      <c r="BFG52"/>
      <c r="BFH52"/>
      <c r="BFI52"/>
      <c r="BFJ52"/>
      <c r="BFK52"/>
      <c r="BFL52"/>
      <c r="BFM52"/>
      <c r="BFN52"/>
      <c r="BFO52"/>
      <c r="BFP52"/>
      <c r="BFQ52"/>
      <c r="BFR52"/>
      <c r="BFS52"/>
      <c r="BFT52"/>
      <c r="BFU52"/>
      <c r="BFV52"/>
      <c r="BFW52"/>
      <c r="BFX52"/>
      <c r="BFY52"/>
      <c r="BFZ52"/>
      <c r="BGA52"/>
      <c r="BGB52"/>
      <c r="BGC52"/>
      <c r="BGD52"/>
      <c r="BGE52"/>
      <c r="BGF52"/>
      <c r="BGG52"/>
      <c r="BGH52"/>
      <c r="BGI52"/>
      <c r="BGJ52"/>
      <c r="BGK52"/>
      <c r="BGL52"/>
      <c r="BGM52"/>
      <c r="BGN52"/>
      <c r="BGO52"/>
      <c r="BGP52"/>
      <c r="BGQ52"/>
      <c r="BGR52"/>
      <c r="BGS52"/>
      <c r="BGT52"/>
      <c r="BGU52"/>
      <c r="BGV52"/>
      <c r="BGW52"/>
      <c r="BGX52"/>
      <c r="BGY52"/>
      <c r="BGZ52"/>
      <c r="BHA52"/>
      <c r="BHB52"/>
      <c r="BHC52"/>
      <c r="BHD52"/>
      <c r="BHE52"/>
      <c r="BHF52"/>
      <c r="BHG52"/>
      <c r="BHH52"/>
      <c r="BHI52"/>
      <c r="BHJ52"/>
      <c r="BHK52"/>
      <c r="BHL52"/>
      <c r="BHM52"/>
      <c r="BHN52"/>
      <c r="BHO52"/>
      <c r="BHP52"/>
      <c r="BHQ52"/>
      <c r="BHR52"/>
      <c r="BHS52"/>
      <c r="BHT52"/>
      <c r="BHU52"/>
      <c r="BHV52"/>
      <c r="BHW52"/>
      <c r="BHX52"/>
      <c r="BHY52"/>
      <c r="BHZ52"/>
      <c r="BIA52"/>
      <c r="BIB52"/>
      <c r="BIC52"/>
      <c r="BID52"/>
      <c r="BIE52"/>
      <c r="BIF52"/>
      <c r="BIG52"/>
      <c r="BIH52"/>
      <c r="BII52"/>
      <c r="BIJ52"/>
      <c r="BIK52"/>
      <c r="BIL52"/>
      <c r="BIM52"/>
      <c r="BIN52"/>
      <c r="BIO52"/>
      <c r="BIP52"/>
      <c r="BIQ52"/>
      <c r="BIR52"/>
      <c r="BIS52"/>
      <c r="BIT52"/>
      <c r="BIU52"/>
      <c r="BIV52"/>
      <c r="BIW52"/>
      <c r="BIX52"/>
      <c r="BIY52"/>
      <c r="BIZ52"/>
      <c r="BJA52"/>
      <c r="BJB52"/>
      <c r="BJC52"/>
      <c r="BJD52"/>
      <c r="BJE52"/>
      <c r="BJF52"/>
      <c r="BJG52"/>
      <c r="BJH52"/>
      <c r="BJI52"/>
      <c r="BJJ52"/>
      <c r="BJK52"/>
      <c r="BJL52"/>
      <c r="BJM52"/>
      <c r="BJN52"/>
      <c r="BJO52"/>
      <c r="BJP52"/>
      <c r="BJQ52"/>
      <c r="BJR52"/>
      <c r="BJS52"/>
      <c r="BJT52"/>
      <c r="BJU52"/>
      <c r="BJV52"/>
      <c r="BJW52"/>
      <c r="BJX52"/>
      <c r="BJY52"/>
      <c r="BJZ52"/>
      <c r="BKA52"/>
      <c r="BKB52"/>
      <c r="BKC52"/>
      <c r="BKD52"/>
      <c r="BKE52"/>
      <c r="BKF52"/>
      <c r="BKG52"/>
      <c r="BKH52"/>
      <c r="BKI52"/>
      <c r="BKJ52"/>
      <c r="BKK52"/>
      <c r="BKL52"/>
      <c r="BKM52"/>
      <c r="BKN52"/>
      <c r="BKO52"/>
      <c r="BKP52"/>
      <c r="BKQ52"/>
      <c r="BKR52"/>
      <c r="BKS52"/>
      <c r="BKT52"/>
      <c r="BKU52"/>
      <c r="BKV52"/>
      <c r="BKW52"/>
      <c r="BKX52"/>
      <c r="BKY52"/>
      <c r="BKZ52"/>
      <c r="BLA52"/>
      <c r="BLB52"/>
      <c r="BLC52"/>
      <c r="BLD52"/>
      <c r="BLE52"/>
      <c r="BLF52"/>
      <c r="BLG52"/>
      <c r="BLH52"/>
      <c r="BLI52"/>
      <c r="BLJ52"/>
      <c r="BLK52"/>
      <c r="BLL52"/>
      <c r="BLM52"/>
      <c r="BLN52"/>
      <c r="BLO52"/>
      <c r="BLP52"/>
      <c r="BLQ52"/>
      <c r="BLR52"/>
      <c r="BLS52"/>
      <c r="BLT52"/>
      <c r="BLU52"/>
      <c r="BLV52"/>
      <c r="BLW52"/>
      <c r="BLX52"/>
      <c r="BLY52"/>
      <c r="BLZ52"/>
      <c r="BMA52"/>
      <c r="BMB52"/>
      <c r="BMC52"/>
      <c r="BMD52"/>
      <c r="BME52"/>
      <c r="BMF52"/>
      <c r="BMG52"/>
      <c r="BMH52"/>
      <c r="BMI52"/>
      <c r="BMJ52"/>
      <c r="BMK52"/>
      <c r="BML52"/>
      <c r="BMM52"/>
      <c r="BMN52"/>
      <c r="BMO52"/>
      <c r="BMP52"/>
      <c r="BMQ52"/>
      <c r="BMR52"/>
      <c r="BMS52"/>
      <c r="BMT52"/>
      <c r="BMU52"/>
      <c r="BMV52"/>
      <c r="BMW52"/>
      <c r="BMX52"/>
      <c r="BMY52"/>
      <c r="BMZ52"/>
      <c r="BNA52"/>
      <c r="BNB52"/>
      <c r="BNC52"/>
      <c r="BND52"/>
      <c r="BNE52"/>
      <c r="BNF52"/>
      <c r="BNG52"/>
      <c r="BNH52"/>
      <c r="BNI52"/>
      <c r="BNJ52"/>
      <c r="BNK52"/>
      <c r="BNL52"/>
      <c r="BNM52"/>
      <c r="BNN52"/>
      <c r="BNO52"/>
      <c r="BNP52"/>
      <c r="BNQ52"/>
      <c r="BNR52"/>
      <c r="BNS52"/>
      <c r="BNT52"/>
      <c r="BNU52"/>
      <c r="BNV52"/>
      <c r="BNW52"/>
      <c r="BNX52"/>
      <c r="BNY52"/>
      <c r="BNZ52"/>
      <c r="BOA52"/>
      <c r="BOB52"/>
      <c r="BOC52"/>
      <c r="BOD52"/>
      <c r="BOE52"/>
      <c r="BOF52"/>
      <c r="BOG52"/>
      <c r="BOH52"/>
      <c r="BOI52"/>
      <c r="BOJ52"/>
      <c r="BOK52"/>
      <c r="BOL52"/>
      <c r="BOM52"/>
      <c r="BON52"/>
      <c r="BOO52"/>
      <c r="BOP52"/>
      <c r="BOQ52"/>
      <c r="BOR52"/>
      <c r="BOS52"/>
      <c r="BOT52"/>
      <c r="BOU52"/>
      <c r="BOV52"/>
      <c r="BOW52"/>
      <c r="BOX52"/>
      <c r="BOY52"/>
      <c r="BOZ52"/>
      <c r="BPA52"/>
      <c r="BPB52"/>
      <c r="BPC52"/>
      <c r="BPD52"/>
      <c r="BPE52"/>
      <c r="BPF52"/>
      <c r="BPG52"/>
      <c r="BPH52"/>
      <c r="BPI52"/>
      <c r="BPJ52"/>
      <c r="BPK52"/>
      <c r="BPL52"/>
      <c r="BPM52"/>
      <c r="BPN52"/>
      <c r="BPO52"/>
      <c r="BPP52"/>
      <c r="BPQ52"/>
      <c r="BPR52"/>
      <c r="BPS52"/>
      <c r="BPT52"/>
      <c r="BPU52"/>
      <c r="BPV52"/>
      <c r="BPW52"/>
      <c r="BPX52"/>
      <c r="BPY52"/>
      <c r="BPZ52"/>
      <c r="BQA52"/>
      <c r="BQB52"/>
      <c r="BQC52"/>
      <c r="BQD52"/>
      <c r="BQE52"/>
      <c r="BQF52"/>
      <c r="BQG52"/>
      <c r="BQH52"/>
      <c r="BQI52"/>
      <c r="BQJ52"/>
      <c r="BQK52"/>
      <c r="BQL52"/>
      <c r="BQM52"/>
      <c r="BQN52"/>
      <c r="BQO52"/>
      <c r="BQP52"/>
      <c r="BQQ52"/>
      <c r="BQR52"/>
      <c r="BQS52"/>
      <c r="BQT52"/>
      <c r="BQU52"/>
      <c r="BQV52"/>
      <c r="BQW52"/>
      <c r="BQX52"/>
      <c r="BQY52"/>
      <c r="BQZ52"/>
      <c r="BRA52"/>
      <c r="BRB52"/>
      <c r="BRC52"/>
      <c r="BRD52"/>
      <c r="BRE52"/>
      <c r="BRF52"/>
      <c r="BRG52"/>
      <c r="BRH52"/>
      <c r="BRI52"/>
      <c r="BRJ52"/>
      <c r="BRK52"/>
      <c r="BRL52"/>
      <c r="BRM52"/>
      <c r="BRN52"/>
      <c r="BRO52"/>
      <c r="BRP52"/>
      <c r="BRQ52"/>
      <c r="BRR52"/>
      <c r="BRS52"/>
      <c r="BRT52"/>
      <c r="BRU52"/>
      <c r="BRV52"/>
      <c r="BRW52"/>
      <c r="BRX52"/>
      <c r="BRY52"/>
      <c r="BRZ52"/>
      <c r="BSA52"/>
      <c r="BSB52"/>
      <c r="BSC52"/>
      <c r="BSD52"/>
      <c r="BSE52"/>
      <c r="BSF52"/>
      <c r="BSG52"/>
      <c r="BSH52"/>
      <c r="BSI52"/>
      <c r="BSJ52"/>
      <c r="BSK52"/>
      <c r="BSL52"/>
      <c r="BSM52"/>
      <c r="BSN52"/>
      <c r="BSO52"/>
      <c r="BSP52"/>
      <c r="BSQ52"/>
      <c r="BSR52"/>
      <c r="BSS52"/>
      <c r="BST52"/>
      <c r="BSU52"/>
      <c r="BSV52"/>
      <c r="BSW52"/>
      <c r="BSX52"/>
      <c r="BSY52"/>
      <c r="BSZ52"/>
      <c r="BTA52"/>
      <c r="BTB52"/>
      <c r="BTC52"/>
      <c r="BTD52"/>
      <c r="BTE52"/>
      <c r="BTF52"/>
      <c r="BTG52"/>
      <c r="BTH52"/>
      <c r="BTI52"/>
      <c r="BTJ52"/>
      <c r="BTK52"/>
      <c r="BTL52"/>
      <c r="BTM52"/>
      <c r="BTN52"/>
      <c r="BTO52"/>
      <c r="BTP52"/>
      <c r="BTQ52"/>
      <c r="BTR52"/>
      <c r="BTS52"/>
      <c r="BTT52"/>
      <c r="BTU52"/>
      <c r="BTV52"/>
      <c r="BTW52"/>
      <c r="BTX52"/>
      <c r="BTY52"/>
      <c r="BTZ52"/>
      <c r="BUA52"/>
      <c r="BUB52"/>
      <c r="BUC52"/>
      <c r="BUD52"/>
      <c r="BUE52"/>
      <c r="BUF52"/>
      <c r="BUG52"/>
      <c r="BUH52"/>
      <c r="BUI52"/>
      <c r="BUJ52"/>
      <c r="BUK52"/>
      <c r="BUL52"/>
      <c r="BUM52"/>
      <c r="BUN52"/>
      <c r="BUO52"/>
      <c r="BUP52"/>
      <c r="BUQ52"/>
      <c r="BUR52"/>
      <c r="BUS52"/>
      <c r="BUT52"/>
      <c r="BUU52"/>
      <c r="BUV52"/>
      <c r="BUW52"/>
      <c r="BUX52"/>
      <c r="BUY52"/>
      <c r="BUZ52"/>
      <c r="BVA52"/>
      <c r="BVB52"/>
      <c r="BVC52"/>
      <c r="BVD52"/>
      <c r="BVE52"/>
      <c r="BVF52"/>
      <c r="BVG52"/>
      <c r="BVH52"/>
      <c r="BVI52"/>
      <c r="BVJ52"/>
      <c r="BVK52"/>
      <c r="BVL52"/>
      <c r="BVM52"/>
      <c r="BVN52"/>
      <c r="BVO52"/>
      <c r="BVP52"/>
      <c r="BVQ52"/>
      <c r="BVR52"/>
      <c r="BVS52"/>
      <c r="BVT52"/>
      <c r="BVU52"/>
      <c r="BVV52"/>
      <c r="BVW52"/>
      <c r="BVX52"/>
      <c r="BVY52"/>
      <c r="BVZ52"/>
      <c r="BWA52"/>
      <c r="BWB52"/>
      <c r="BWC52"/>
      <c r="BWD52"/>
      <c r="BWE52"/>
      <c r="BWF52"/>
      <c r="BWG52"/>
      <c r="BWH52"/>
      <c r="BWI52"/>
      <c r="BWJ52"/>
      <c r="BWK52"/>
      <c r="BWL52"/>
      <c r="BWM52"/>
      <c r="BWN52"/>
      <c r="BWO52"/>
      <c r="BWP52"/>
      <c r="BWQ52"/>
      <c r="BWR52"/>
      <c r="BWS52"/>
      <c r="BWT52"/>
      <c r="BWU52"/>
      <c r="BWV52"/>
      <c r="BWW52"/>
      <c r="BWX52"/>
      <c r="BWY52"/>
      <c r="BWZ52"/>
      <c r="BXA52"/>
      <c r="BXB52"/>
      <c r="BXC52"/>
      <c r="BXD52"/>
      <c r="BXE52"/>
      <c r="BXF52"/>
      <c r="BXG52"/>
      <c r="BXH52"/>
      <c r="BXI52"/>
      <c r="BXJ52"/>
      <c r="BXK52"/>
      <c r="BXL52"/>
      <c r="BXM52"/>
      <c r="BXN52"/>
      <c r="BXO52"/>
      <c r="BXP52"/>
      <c r="BXQ52"/>
      <c r="BXR52"/>
      <c r="BXS52"/>
      <c r="BXT52"/>
      <c r="BXU52"/>
      <c r="BXV52"/>
      <c r="BXW52"/>
      <c r="BXX52"/>
      <c r="BXY52"/>
      <c r="BXZ52"/>
      <c r="BYA52"/>
      <c r="BYB52"/>
      <c r="BYC52"/>
      <c r="BYD52"/>
      <c r="BYE52"/>
      <c r="BYF52"/>
      <c r="BYG52"/>
      <c r="BYH52"/>
      <c r="BYI52"/>
      <c r="BYJ52"/>
      <c r="BYK52"/>
      <c r="BYL52"/>
      <c r="BYM52"/>
      <c r="BYN52"/>
      <c r="BYO52"/>
      <c r="BYP52"/>
      <c r="BYQ52"/>
      <c r="BYR52"/>
      <c r="BYS52"/>
      <c r="BYT52"/>
      <c r="BYU52"/>
      <c r="BYV52"/>
      <c r="BYW52"/>
      <c r="BYX52"/>
      <c r="BYY52"/>
      <c r="BYZ52"/>
      <c r="BZA52"/>
      <c r="BZB52"/>
      <c r="BZC52"/>
      <c r="BZD52"/>
      <c r="BZE52"/>
      <c r="BZF52"/>
      <c r="BZG52"/>
      <c r="BZH52"/>
      <c r="BZI52"/>
      <c r="BZJ52"/>
      <c r="BZK52"/>
      <c r="BZL52"/>
      <c r="BZM52"/>
      <c r="BZN52"/>
      <c r="BZO52"/>
      <c r="BZP52"/>
      <c r="BZQ52"/>
      <c r="BZR52"/>
      <c r="BZS52"/>
      <c r="BZT52"/>
      <c r="BZU52"/>
      <c r="BZV52"/>
      <c r="BZW52"/>
      <c r="BZX52"/>
      <c r="BZY52"/>
      <c r="BZZ52"/>
      <c r="CAA52"/>
      <c r="CAB52"/>
      <c r="CAC52"/>
      <c r="CAD52"/>
      <c r="CAE52"/>
      <c r="CAF52"/>
      <c r="CAG52"/>
      <c r="CAH52"/>
      <c r="CAI52"/>
      <c r="CAJ52"/>
      <c r="CAK52"/>
      <c r="CAL52"/>
      <c r="CAM52"/>
      <c r="CAN52"/>
      <c r="CAO52"/>
      <c r="CAP52"/>
      <c r="CAQ52"/>
      <c r="CAR52"/>
      <c r="CAS52"/>
      <c r="CAT52"/>
      <c r="CAU52"/>
      <c r="CAV52"/>
      <c r="CAW52"/>
      <c r="CAX52"/>
      <c r="CAY52"/>
      <c r="CAZ52"/>
      <c r="CBA52"/>
      <c r="CBB52"/>
      <c r="CBC52"/>
      <c r="CBD52"/>
      <c r="CBE52"/>
      <c r="CBF52"/>
      <c r="CBG52"/>
      <c r="CBH52"/>
      <c r="CBI52"/>
      <c r="CBJ52"/>
      <c r="CBK52"/>
      <c r="CBL52"/>
      <c r="CBM52"/>
      <c r="CBN52"/>
      <c r="CBO52"/>
      <c r="CBP52"/>
      <c r="CBQ52"/>
      <c r="CBR52"/>
      <c r="CBS52"/>
      <c r="CBT52"/>
      <c r="CBU52"/>
      <c r="CBV52"/>
      <c r="CBW52"/>
      <c r="CBX52"/>
      <c r="CBY52"/>
      <c r="CBZ52"/>
      <c r="CCA52"/>
      <c r="CCB52"/>
      <c r="CCC52"/>
      <c r="CCD52"/>
      <c r="CCE52"/>
      <c r="CCF52"/>
      <c r="CCG52"/>
      <c r="CCH52"/>
      <c r="CCI52"/>
      <c r="CCJ52"/>
      <c r="CCK52"/>
      <c r="CCL52"/>
      <c r="CCM52"/>
      <c r="CCN52"/>
      <c r="CCO52"/>
      <c r="CCP52"/>
      <c r="CCQ52"/>
      <c r="CCR52"/>
      <c r="CCS52"/>
      <c r="CCT52"/>
      <c r="CCU52"/>
      <c r="CCV52"/>
      <c r="CCW52"/>
      <c r="CCX52"/>
      <c r="CCY52"/>
      <c r="CCZ52"/>
      <c r="CDA52"/>
      <c r="CDB52"/>
      <c r="CDC52"/>
      <c r="CDD52"/>
      <c r="CDE52"/>
      <c r="CDF52"/>
      <c r="CDG52"/>
      <c r="CDH52"/>
      <c r="CDI52"/>
      <c r="CDJ52"/>
      <c r="CDK52"/>
      <c r="CDL52"/>
      <c r="CDM52"/>
      <c r="CDN52"/>
      <c r="CDO52"/>
      <c r="CDP52"/>
      <c r="CDQ52"/>
      <c r="CDR52"/>
      <c r="CDS52"/>
      <c r="CDT52"/>
      <c r="CDU52"/>
      <c r="CDV52"/>
      <c r="CDW52"/>
      <c r="CDX52"/>
      <c r="CDY52"/>
      <c r="CDZ52"/>
      <c r="CEA52"/>
      <c r="CEB52"/>
      <c r="CEC52"/>
      <c r="CED52"/>
      <c r="CEE52"/>
      <c r="CEF52"/>
      <c r="CEG52"/>
      <c r="CEH52"/>
      <c r="CEI52"/>
      <c r="CEJ52"/>
      <c r="CEK52"/>
      <c r="CEL52"/>
      <c r="CEM52"/>
      <c r="CEN52"/>
      <c r="CEO52"/>
      <c r="CEP52"/>
      <c r="CEQ52"/>
      <c r="CER52"/>
      <c r="CES52"/>
      <c r="CET52"/>
      <c r="CEU52"/>
      <c r="CEV52"/>
      <c r="CEW52"/>
      <c r="CEX52"/>
      <c r="CEY52"/>
      <c r="CEZ52"/>
      <c r="CFA52"/>
      <c r="CFB52"/>
      <c r="CFC52"/>
      <c r="CFD52"/>
      <c r="CFE52"/>
      <c r="CFF52"/>
      <c r="CFG52"/>
      <c r="CFH52"/>
      <c r="CFI52"/>
      <c r="CFJ52"/>
      <c r="CFK52"/>
      <c r="CFL52"/>
      <c r="CFM52"/>
      <c r="CFN52"/>
      <c r="CFO52"/>
      <c r="CFP52"/>
      <c r="CFQ52"/>
      <c r="CFR52"/>
      <c r="CFS52"/>
      <c r="CFT52"/>
      <c r="CFU52"/>
      <c r="CFV52"/>
      <c r="CFW52"/>
      <c r="CFX52"/>
      <c r="CFY52"/>
      <c r="CFZ52"/>
      <c r="CGA52"/>
      <c r="CGB52"/>
      <c r="CGC52"/>
      <c r="CGD52"/>
      <c r="CGE52"/>
      <c r="CGF52"/>
      <c r="CGG52"/>
      <c r="CGH52"/>
      <c r="CGI52"/>
      <c r="CGJ52"/>
      <c r="CGK52"/>
      <c r="CGL52"/>
      <c r="CGM52"/>
      <c r="CGN52"/>
      <c r="CGO52"/>
      <c r="CGP52"/>
      <c r="CGQ52"/>
      <c r="CGR52"/>
      <c r="CGS52"/>
      <c r="CGT52"/>
      <c r="CGU52"/>
      <c r="CGV52"/>
      <c r="CGW52"/>
      <c r="CGX52"/>
      <c r="CGY52"/>
      <c r="CGZ52"/>
      <c r="CHA52"/>
      <c r="CHB52"/>
      <c r="CHC52"/>
      <c r="CHD52"/>
      <c r="CHE52"/>
      <c r="CHF52"/>
      <c r="CHG52"/>
      <c r="CHH52"/>
      <c r="CHI52"/>
      <c r="CHJ52"/>
      <c r="CHK52"/>
      <c r="CHL52"/>
      <c r="CHM52"/>
      <c r="CHN52"/>
      <c r="CHO52"/>
      <c r="CHP52"/>
      <c r="CHQ52"/>
      <c r="CHR52"/>
      <c r="CHS52"/>
      <c r="CHT52"/>
      <c r="CHU52"/>
      <c r="CHV52"/>
      <c r="CHW52"/>
      <c r="CHX52"/>
      <c r="CHY52"/>
      <c r="CHZ52"/>
      <c r="CIA52"/>
      <c r="CIB52"/>
      <c r="CIC52"/>
      <c r="CID52"/>
      <c r="CIE52"/>
      <c r="CIF52"/>
      <c r="CIG52"/>
      <c r="CIH52"/>
      <c r="CII52"/>
      <c r="CIJ52"/>
      <c r="CIK52"/>
      <c r="CIL52"/>
      <c r="CIM52"/>
      <c r="CIN52"/>
      <c r="CIO52"/>
      <c r="CIP52"/>
      <c r="CIQ52"/>
      <c r="CIR52"/>
      <c r="CIS52"/>
      <c r="CIT52"/>
      <c r="CIU52"/>
      <c r="CIV52"/>
      <c r="CIW52"/>
      <c r="CIX52"/>
      <c r="CIY52"/>
      <c r="CIZ52"/>
      <c r="CJA52"/>
      <c r="CJB52"/>
      <c r="CJC52"/>
      <c r="CJD52"/>
      <c r="CJE52"/>
      <c r="CJF52"/>
      <c r="CJG52"/>
      <c r="CJH52"/>
      <c r="CJI52"/>
      <c r="CJJ52"/>
      <c r="CJK52"/>
      <c r="CJL52"/>
      <c r="CJM52"/>
      <c r="CJN52"/>
      <c r="CJO52"/>
      <c r="CJP52"/>
      <c r="CJQ52"/>
      <c r="CJR52"/>
      <c r="CJS52"/>
      <c r="CJT52"/>
      <c r="CJU52"/>
      <c r="CJV52"/>
      <c r="CJW52"/>
      <c r="CJX52"/>
      <c r="CJY52"/>
      <c r="CJZ52"/>
      <c r="CKA52"/>
      <c r="CKB52"/>
      <c r="CKC52"/>
      <c r="CKD52"/>
      <c r="CKE52"/>
      <c r="CKF52"/>
      <c r="CKG52"/>
      <c r="CKH52"/>
      <c r="CKI52"/>
      <c r="CKJ52"/>
      <c r="CKK52"/>
      <c r="CKL52"/>
      <c r="CKM52"/>
      <c r="CKN52"/>
      <c r="CKO52"/>
      <c r="CKP52"/>
      <c r="CKQ52"/>
      <c r="CKR52"/>
      <c r="CKS52"/>
      <c r="CKT52"/>
      <c r="CKU52"/>
      <c r="CKV52"/>
      <c r="CKW52"/>
      <c r="CKX52"/>
      <c r="CKY52"/>
      <c r="CKZ52"/>
      <c r="CLA52"/>
      <c r="CLB52"/>
      <c r="CLC52"/>
      <c r="CLD52"/>
      <c r="CLE52"/>
      <c r="CLF52"/>
      <c r="CLG52"/>
      <c r="CLH52"/>
      <c r="CLI52"/>
      <c r="CLJ52"/>
      <c r="CLK52"/>
      <c r="CLL52"/>
      <c r="CLM52"/>
      <c r="CLN52"/>
      <c r="CLO52"/>
      <c r="CLP52"/>
      <c r="CLQ52"/>
      <c r="CLR52"/>
      <c r="CLS52"/>
      <c r="CLT52"/>
      <c r="CLU52"/>
      <c r="CLV52"/>
      <c r="CLW52"/>
      <c r="CLX52"/>
      <c r="CLY52"/>
      <c r="CLZ52"/>
      <c r="CMA52"/>
      <c r="CMB52"/>
      <c r="CMC52"/>
      <c r="CMD52"/>
      <c r="CME52"/>
      <c r="CMF52"/>
      <c r="CMG52"/>
      <c r="CMH52"/>
      <c r="CMI52"/>
      <c r="CMJ52"/>
      <c r="CMK52"/>
      <c r="CML52"/>
      <c r="CMM52"/>
      <c r="CMN52"/>
      <c r="CMO52"/>
      <c r="CMP52"/>
      <c r="CMQ52"/>
      <c r="CMR52"/>
      <c r="CMS52"/>
      <c r="CMT52"/>
      <c r="CMU52"/>
      <c r="CMV52"/>
      <c r="CMW52"/>
      <c r="CMX52"/>
      <c r="CMY52"/>
      <c r="CMZ52"/>
      <c r="CNA52"/>
      <c r="CNB52"/>
      <c r="CNC52"/>
      <c r="CND52"/>
      <c r="CNE52"/>
      <c r="CNF52"/>
      <c r="CNG52"/>
      <c r="CNH52"/>
      <c r="CNI52"/>
      <c r="CNJ52"/>
      <c r="CNK52"/>
      <c r="CNL52"/>
      <c r="CNM52"/>
      <c r="CNN52"/>
      <c r="CNO52"/>
      <c r="CNP52"/>
      <c r="CNQ52"/>
      <c r="CNR52"/>
      <c r="CNS52"/>
      <c r="CNT52"/>
      <c r="CNU52"/>
      <c r="CNV52"/>
      <c r="CNW52"/>
      <c r="CNX52"/>
      <c r="CNY52"/>
      <c r="CNZ52"/>
      <c r="COA52"/>
      <c r="COB52"/>
      <c r="COC52"/>
      <c r="COD52"/>
      <c r="COE52"/>
      <c r="COF52"/>
      <c r="COG52"/>
      <c r="COH52"/>
      <c r="COI52"/>
      <c r="COJ52"/>
      <c r="COK52"/>
      <c r="COL52"/>
      <c r="COM52"/>
      <c r="CON52"/>
      <c r="COO52"/>
      <c r="COP52"/>
      <c r="COQ52"/>
      <c r="COR52"/>
      <c r="COS52"/>
      <c r="COT52"/>
      <c r="COU52"/>
      <c r="COV52"/>
      <c r="COW52"/>
      <c r="COX52"/>
      <c r="COY52"/>
      <c r="COZ52"/>
      <c r="CPA52"/>
      <c r="CPB52"/>
      <c r="CPC52"/>
      <c r="CPD52"/>
      <c r="CPE52"/>
      <c r="CPF52"/>
      <c r="CPG52"/>
      <c r="CPH52"/>
      <c r="CPI52"/>
      <c r="CPJ52"/>
      <c r="CPK52"/>
      <c r="CPL52"/>
      <c r="CPM52"/>
      <c r="CPN52"/>
      <c r="CPO52"/>
      <c r="CPP52"/>
      <c r="CPQ52"/>
      <c r="CPR52"/>
      <c r="CPS52"/>
      <c r="CPT52"/>
      <c r="CPU52"/>
      <c r="CPV52"/>
      <c r="CPW52"/>
      <c r="CPX52"/>
      <c r="CPY52"/>
      <c r="CPZ52"/>
      <c r="CQA52"/>
      <c r="CQB52"/>
      <c r="CQC52"/>
      <c r="CQD52"/>
      <c r="CQE52"/>
      <c r="CQF52"/>
      <c r="CQG52"/>
      <c r="CQH52"/>
      <c r="CQI52"/>
      <c r="CQJ52"/>
      <c r="CQK52"/>
      <c r="CQL52"/>
      <c r="CQM52"/>
      <c r="CQN52"/>
      <c r="CQO52"/>
      <c r="CQP52"/>
      <c r="CQQ52"/>
      <c r="CQR52"/>
      <c r="CQS52"/>
      <c r="CQT52"/>
      <c r="CQU52"/>
      <c r="CQV52"/>
      <c r="CQW52"/>
      <c r="CQX52"/>
      <c r="CQY52"/>
      <c r="CQZ52"/>
      <c r="CRA52"/>
      <c r="CRB52"/>
      <c r="CRC52"/>
      <c r="CRD52"/>
      <c r="CRE52"/>
      <c r="CRF52"/>
      <c r="CRG52"/>
      <c r="CRH52"/>
      <c r="CRI52"/>
      <c r="CRJ52"/>
      <c r="CRK52"/>
      <c r="CRL52"/>
      <c r="CRM52"/>
      <c r="CRN52"/>
      <c r="CRO52"/>
      <c r="CRP52"/>
      <c r="CRQ52"/>
      <c r="CRR52"/>
      <c r="CRS52"/>
      <c r="CRT52"/>
      <c r="CRU52"/>
      <c r="CRV52"/>
      <c r="CRW52"/>
      <c r="CRX52"/>
      <c r="CRY52"/>
      <c r="CRZ52"/>
      <c r="CSA52"/>
      <c r="CSB52"/>
      <c r="CSC52"/>
      <c r="CSD52"/>
      <c r="CSE52"/>
      <c r="CSF52"/>
      <c r="CSG52"/>
      <c r="CSH52"/>
      <c r="CSI52"/>
      <c r="CSJ52"/>
      <c r="CSK52"/>
      <c r="CSL52"/>
      <c r="CSM52"/>
      <c r="CSN52"/>
      <c r="CSO52"/>
      <c r="CSP52"/>
      <c r="CSQ52"/>
      <c r="CSR52"/>
      <c r="CSS52"/>
      <c r="CST52"/>
      <c r="CSU52"/>
      <c r="CSV52"/>
      <c r="CSW52"/>
      <c r="CSX52"/>
      <c r="CSY52"/>
      <c r="CSZ52"/>
      <c r="CTA52"/>
      <c r="CTB52"/>
      <c r="CTC52"/>
      <c r="CTD52"/>
      <c r="CTE52"/>
      <c r="CTF52"/>
      <c r="CTG52"/>
      <c r="CTH52"/>
      <c r="CTI52"/>
      <c r="CTJ52"/>
      <c r="CTK52"/>
      <c r="CTL52"/>
      <c r="CTM52"/>
      <c r="CTN52"/>
      <c r="CTO52"/>
      <c r="CTP52"/>
      <c r="CTQ52"/>
      <c r="CTR52"/>
      <c r="CTS52"/>
      <c r="CTT52"/>
      <c r="CTU52"/>
      <c r="CTV52"/>
      <c r="CTW52"/>
      <c r="CTX52"/>
      <c r="CTY52"/>
      <c r="CTZ52"/>
      <c r="CUA52"/>
      <c r="CUB52"/>
      <c r="CUC52"/>
      <c r="CUD52"/>
      <c r="CUE52"/>
      <c r="CUF52"/>
      <c r="CUG52"/>
      <c r="CUH52"/>
      <c r="CUI52"/>
      <c r="CUJ52"/>
      <c r="CUK52"/>
      <c r="CUL52"/>
      <c r="CUM52"/>
      <c r="CUN52"/>
      <c r="CUO52"/>
      <c r="CUP52"/>
      <c r="CUQ52"/>
      <c r="CUR52"/>
      <c r="CUS52"/>
      <c r="CUT52"/>
      <c r="CUU52"/>
      <c r="CUV52"/>
      <c r="CUW52"/>
      <c r="CUX52"/>
      <c r="CUY52"/>
      <c r="CUZ52"/>
      <c r="CVA52"/>
      <c r="CVB52"/>
      <c r="CVC52"/>
      <c r="CVD52"/>
      <c r="CVE52"/>
      <c r="CVF52"/>
      <c r="CVG52"/>
      <c r="CVH52"/>
      <c r="CVI52"/>
      <c r="CVJ52"/>
      <c r="CVK52"/>
      <c r="CVL52"/>
      <c r="CVM52"/>
      <c r="CVN52"/>
      <c r="CVO52"/>
      <c r="CVP52"/>
      <c r="CVQ52"/>
      <c r="CVR52"/>
      <c r="CVS52"/>
      <c r="CVT52"/>
      <c r="CVU52"/>
      <c r="CVV52"/>
      <c r="CVW52"/>
      <c r="CVX52"/>
      <c r="CVY52"/>
      <c r="CVZ52"/>
      <c r="CWA52"/>
      <c r="CWB52"/>
      <c r="CWC52"/>
      <c r="CWD52"/>
      <c r="CWE52"/>
      <c r="CWF52"/>
      <c r="CWG52"/>
      <c r="CWH52"/>
      <c r="CWI52"/>
      <c r="CWJ52"/>
      <c r="CWK52"/>
      <c r="CWL52"/>
      <c r="CWM52"/>
      <c r="CWN52"/>
      <c r="CWO52"/>
      <c r="CWP52"/>
      <c r="CWQ52"/>
      <c r="CWR52"/>
      <c r="CWS52"/>
      <c r="CWT52"/>
      <c r="CWU52"/>
      <c r="CWV52"/>
      <c r="CWW52"/>
      <c r="CWX52"/>
      <c r="CWY52"/>
      <c r="CWZ52"/>
      <c r="CXA52"/>
      <c r="CXB52"/>
      <c r="CXC52"/>
      <c r="CXD52"/>
      <c r="CXE52"/>
      <c r="CXF52"/>
      <c r="CXG52"/>
      <c r="CXH52"/>
      <c r="CXI52"/>
      <c r="CXJ52"/>
      <c r="CXK52"/>
      <c r="CXL52"/>
      <c r="CXM52"/>
      <c r="CXN52"/>
      <c r="CXO52"/>
      <c r="CXP52"/>
      <c r="CXQ52"/>
      <c r="CXR52"/>
      <c r="CXS52"/>
      <c r="CXT52"/>
      <c r="CXU52"/>
      <c r="CXV52"/>
      <c r="CXW52"/>
      <c r="CXX52"/>
      <c r="CXY52"/>
      <c r="CXZ52"/>
      <c r="CYA52"/>
      <c r="CYB52"/>
      <c r="CYC52"/>
      <c r="CYD52"/>
      <c r="CYE52"/>
      <c r="CYF52"/>
      <c r="CYG52"/>
      <c r="CYH52"/>
      <c r="CYI52"/>
      <c r="CYJ52"/>
      <c r="CYK52"/>
      <c r="CYL52"/>
      <c r="CYM52"/>
      <c r="CYN52"/>
      <c r="CYO52"/>
      <c r="CYP52"/>
      <c r="CYQ52"/>
      <c r="CYR52"/>
      <c r="CYS52"/>
      <c r="CYT52"/>
      <c r="CYU52"/>
      <c r="CYV52"/>
      <c r="CYW52"/>
      <c r="CYX52"/>
      <c r="CYY52"/>
      <c r="CYZ52"/>
      <c r="CZA52"/>
      <c r="CZB52"/>
      <c r="CZC52"/>
      <c r="CZD52"/>
      <c r="CZE52"/>
      <c r="CZF52"/>
      <c r="CZG52"/>
      <c r="CZH52"/>
      <c r="CZI52"/>
      <c r="CZJ52"/>
      <c r="CZK52"/>
      <c r="CZL52"/>
      <c r="CZM52"/>
      <c r="CZN52"/>
      <c r="CZO52"/>
      <c r="CZP52"/>
      <c r="CZQ52"/>
      <c r="CZR52"/>
      <c r="CZS52"/>
      <c r="CZT52"/>
      <c r="CZU52"/>
      <c r="CZV52"/>
      <c r="CZW52"/>
      <c r="CZX52"/>
      <c r="CZY52"/>
      <c r="CZZ52"/>
      <c r="DAA52"/>
      <c r="DAB52"/>
      <c r="DAC52"/>
      <c r="DAD52"/>
      <c r="DAE52"/>
      <c r="DAF52"/>
      <c r="DAG52"/>
      <c r="DAH52"/>
      <c r="DAI52"/>
      <c r="DAJ52"/>
      <c r="DAK52"/>
      <c r="DAL52"/>
      <c r="DAM52"/>
      <c r="DAN52"/>
      <c r="DAO52"/>
      <c r="DAP52"/>
      <c r="DAQ52"/>
      <c r="DAR52"/>
      <c r="DAS52"/>
      <c r="DAT52"/>
      <c r="DAU52"/>
      <c r="DAV52"/>
      <c r="DAW52"/>
      <c r="DAX52"/>
      <c r="DAY52"/>
      <c r="DAZ52"/>
      <c r="DBA52"/>
      <c r="DBB52"/>
      <c r="DBC52"/>
      <c r="DBD52"/>
      <c r="DBE52"/>
      <c r="DBF52"/>
      <c r="DBG52"/>
      <c r="DBH52"/>
      <c r="DBI52"/>
      <c r="DBJ52"/>
      <c r="DBK52"/>
      <c r="DBL52"/>
      <c r="DBM52"/>
      <c r="DBN52"/>
      <c r="DBO52"/>
      <c r="DBP52"/>
      <c r="DBQ52"/>
      <c r="DBR52"/>
      <c r="DBS52"/>
      <c r="DBT52"/>
      <c r="DBU52"/>
      <c r="DBV52"/>
      <c r="DBW52"/>
      <c r="DBX52"/>
      <c r="DBY52"/>
      <c r="DBZ52"/>
      <c r="DCA52"/>
      <c r="DCB52"/>
      <c r="DCC52"/>
      <c r="DCD52"/>
      <c r="DCE52"/>
      <c r="DCF52"/>
      <c r="DCG52"/>
      <c r="DCH52"/>
      <c r="DCI52"/>
      <c r="DCJ52"/>
      <c r="DCK52"/>
      <c r="DCL52"/>
      <c r="DCM52"/>
      <c r="DCN52"/>
      <c r="DCO52"/>
      <c r="DCP52"/>
      <c r="DCQ52"/>
      <c r="DCR52"/>
      <c r="DCS52"/>
      <c r="DCT52"/>
      <c r="DCU52"/>
      <c r="DCV52"/>
      <c r="DCW52"/>
      <c r="DCX52"/>
      <c r="DCY52"/>
      <c r="DCZ52"/>
      <c r="DDA52"/>
      <c r="DDB52"/>
      <c r="DDC52"/>
      <c r="DDD52"/>
      <c r="DDE52"/>
      <c r="DDF52"/>
      <c r="DDG52"/>
      <c r="DDH52"/>
      <c r="DDI52"/>
      <c r="DDJ52"/>
      <c r="DDK52"/>
      <c r="DDL52"/>
      <c r="DDM52"/>
      <c r="DDN52"/>
      <c r="DDO52"/>
      <c r="DDP52"/>
      <c r="DDQ52"/>
      <c r="DDR52"/>
      <c r="DDS52"/>
      <c r="DDT52"/>
      <c r="DDU52"/>
      <c r="DDV52"/>
      <c r="DDW52"/>
      <c r="DDX52"/>
      <c r="DDY52"/>
      <c r="DDZ52"/>
      <c r="DEA52"/>
      <c r="DEB52"/>
      <c r="DEC52"/>
      <c r="DED52"/>
      <c r="DEE52"/>
      <c r="DEF52"/>
      <c r="DEG52"/>
      <c r="DEH52"/>
      <c r="DEI52"/>
      <c r="DEJ52"/>
      <c r="DEK52"/>
      <c r="DEL52"/>
      <c r="DEM52"/>
      <c r="DEN52"/>
      <c r="DEO52"/>
      <c r="DEP52"/>
      <c r="DEQ52"/>
      <c r="DER52"/>
      <c r="DES52"/>
      <c r="DET52"/>
      <c r="DEU52"/>
      <c r="DEV52"/>
      <c r="DEW52"/>
      <c r="DEX52"/>
      <c r="DEY52"/>
      <c r="DEZ52"/>
      <c r="DFA52"/>
      <c r="DFB52"/>
      <c r="DFC52"/>
      <c r="DFD52"/>
      <c r="DFE52"/>
      <c r="DFF52"/>
      <c r="DFG52"/>
      <c r="DFH52"/>
      <c r="DFI52"/>
      <c r="DFJ52"/>
      <c r="DFK52"/>
      <c r="DFL52"/>
      <c r="DFM52"/>
      <c r="DFN52"/>
      <c r="DFO52"/>
      <c r="DFP52"/>
      <c r="DFQ52"/>
      <c r="DFR52"/>
      <c r="DFS52"/>
      <c r="DFT52"/>
      <c r="DFU52"/>
      <c r="DFV52"/>
      <c r="DFW52"/>
      <c r="DFX52"/>
      <c r="DFY52"/>
      <c r="DFZ52"/>
      <c r="DGA52"/>
      <c r="DGB52"/>
      <c r="DGC52"/>
      <c r="DGD52"/>
      <c r="DGE52"/>
      <c r="DGF52"/>
      <c r="DGG52"/>
      <c r="DGH52"/>
      <c r="DGI52"/>
      <c r="DGJ52"/>
      <c r="DGK52"/>
      <c r="DGL52"/>
      <c r="DGM52"/>
      <c r="DGN52"/>
      <c r="DGO52"/>
      <c r="DGP52"/>
      <c r="DGQ52"/>
      <c r="DGR52"/>
      <c r="DGS52"/>
      <c r="DGT52"/>
      <c r="DGU52"/>
      <c r="DGV52"/>
      <c r="DGW52"/>
      <c r="DGX52"/>
      <c r="DGY52"/>
      <c r="DGZ52"/>
      <c r="DHA52"/>
      <c r="DHB52"/>
      <c r="DHC52"/>
      <c r="DHD52"/>
      <c r="DHE52"/>
      <c r="DHF52"/>
      <c r="DHG52"/>
      <c r="DHH52"/>
      <c r="DHI52"/>
      <c r="DHJ52"/>
      <c r="DHK52"/>
      <c r="DHL52"/>
      <c r="DHM52"/>
      <c r="DHN52"/>
      <c r="DHO52"/>
      <c r="DHP52"/>
      <c r="DHQ52"/>
      <c r="DHR52"/>
      <c r="DHS52"/>
      <c r="DHT52"/>
      <c r="DHU52"/>
      <c r="DHV52"/>
      <c r="DHW52"/>
      <c r="DHX52"/>
      <c r="DHY52"/>
      <c r="DHZ52"/>
      <c r="DIA52"/>
      <c r="DIB52"/>
      <c r="DIC52"/>
      <c r="DID52"/>
      <c r="DIE52"/>
      <c r="DIF52"/>
      <c r="DIG52"/>
      <c r="DIH52"/>
      <c r="DII52"/>
      <c r="DIJ52"/>
      <c r="DIK52"/>
      <c r="DIL52"/>
      <c r="DIM52"/>
      <c r="DIN52"/>
      <c r="DIO52"/>
      <c r="DIP52"/>
      <c r="DIQ52"/>
      <c r="DIR52"/>
      <c r="DIS52"/>
      <c r="DIT52"/>
      <c r="DIU52"/>
      <c r="DIV52"/>
      <c r="DIW52"/>
      <c r="DIX52"/>
      <c r="DIY52"/>
      <c r="DIZ52"/>
      <c r="DJA52"/>
      <c r="DJB52"/>
      <c r="DJC52"/>
      <c r="DJD52"/>
      <c r="DJE52"/>
      <c r="DJF52"/>
      <c r="DJG52"/>
      <c r="DJH52"/>
      <c r="DJI52"/>
      <c r="DJJ52"/>
      <c r="DJK52"/>
      <c r="DJL52"/>
      <c r="DJM52"/>
      <c r="DJN52"/>
      <c r="DJO52"/>
      <c r="DJP52"/>
      <c r="DJQ52"/>
      <c r="DJR52"/>
      <c r="DJS52"/>
      <c r="DJT52"/>
      <c r="DJU52"/>
      <c r="DJV52"/>
      <c r="DJW52"/>
      <c r="DJX52"/>
      <c r="DJY52"/>
      <c r="DJZ52"/>
      <c r="DKA52"/>
      <c r="DKB52"/>
      <c r="DKC52"/>
      <c r="DKD52"/>
      <c r="DKE52"/>
      <c r="DKF52"/>
      <c r="DKG52"/>
      <c r="DKH52"/>
      <c r="DKI52"/>
      <c r="DKJ52"/>
      <c r="DKK52"/>
      <c r="DKL52"/>
      <c r="DKM52"/>
      <c r="DKN52"/>
      <c r="DKO52"/>
      <c r="DKP52"/>
      <c r="DKQ52"/>
      <c r="DKR52"/>
      <c r="DKS52"/>
      <c r="DKT52"/>
      <c r="DKU52"/>
      <c r="DKV52"/>
      <c r="DKW52"/>
      <c r="DKX52"/>
      <c r="DKY52"/>
      <c r="DKZ52"/>
      <c r="DLA52"/>
      <c r="DLB52"/>
      <c r="DLC52"/>
      <c r="DLD52"/>
      <c r="DLE52"/>
      <c r="DLF52"/>
      <c r="DLG52"/>
      <c r="DLH52"/>
      <c r="DLI52"/>
      <c r="DLJ52"/>
      <c r="DLK52"/>
      <c r="DLL52"/>
      <c r="DLM52"/>
      <c r="DLN52"/>
      <c r="DLO52"/>
      <c r="DLP52"/>
      <c r="DLQ52"/>
      <c r="DLR52"/>
      <c r="DLS52"/>
      <c r="DLT52"/>
      <c r="DLU52"/>
      <c r="DLV52"/>
      <c r="DLW52"/>
      <c r="DLX52"/>
      <c r="DLY52"/>
      <c r="DLZ52"/>
      <c r="DMA52"/>
      <c r="DMB52"/>
      <c r="DMC52"/>
      <c r="DMD52"/>
      <c r="DME52"/>
      <c r="DMF52"/>
      <c r="DMG52"/>
      <c r="DMH52"/>
      <c r="DMI52"/>
      <c r="DMJ52"/>
      <c r="DMK52"/>
      <c r="DML52"/>
      <c r="DMM52"/>
      <c r="DMN52"/>
      <c r="DMO52"/>
      <c r="DMP52"/>
      <c r="DMQ52"/>
      <c r="DMR52"/>
      <c r="DMS52"/>
      <c r="DMT52"/>
      <c r="DMU52"/>
      <c r="DMV52"/>
      <c r="DMW52"/>
      <c r="DMX52"/>
      <c r="DMY52"/>
      <c r="DMZ52"/>
      <c r="DNA52"/>
      <c r="DNB52"/>
      <c r="DNC52"/>
      <c r="DND52"/>
      <c r="DNE52"/>
      <c r="DNF52"/>
      <c r="DNG52"/>
      <c r="DNH52"/>
      <c r="DNI52"/>
      <c r="DNJ52"/>
      <c r="DNK52"/>
      <c r="DNL52"/>
      <c r="DNM52"/>
      <c r="DNN52"/>
      <c r="DNO52"/>
      <c r="DNP52"/>
      <c r="DNQ52"/>
      <c r="DNR52"/>
      <c r="DNS52"/>
      <c r="DNT52"/>
      <c r="DNU52"/>
      <c r="DNV52"/>
      <c r="DNW52"/>
      <c r="DNX52"/>
      <c r="DNY52"/>
      <c r="DNZ52"/>
      <c r="DOA52"/>
      <c r="DOB52"/>
      <c r="DOC52"/>
      <c r="DOD52"/>
      <c r="DOE52"/>
      <c r="DOF52"/>
      <c r="DOG52"/>
      <c r="DOH52"/>
      <c r="DOI52"/>
      <c r="DOJ52"/>
      <c r="DOK52"/>
      <c r="DOL52"/>
      <c r="DOM52"/>
      <c r="DON52"/>
      <c r="DOO52"/>
      <c r="DOP52"/>
      <c r="DOQ52"/>
      <c r="DOR52"/>
      <c r="DOS52"/>
      <c r="DOT52"/>
      <c r="DOU52"/>
      <c r="DOV52"/>
      <c r="DOW52"/>
      <c r="DOX52"/>
      <c r="DOY52"/>
      <c r="DOZ52"/>
      <c r="DPA52"/>
      <c r="DPB52"/>
      <c r="DPC52"/>
      <c r="DPD52"/>
      <c r="DPE52"/>
      <c r="DPF52"/>
      <c r="DPG52"/>
      <c r="DPH52"/>
      <c r="DPI52"/>
      <c r="DPJ52"/>
      <c r="DPK52"/>
      <c r="DPL52"/>
      <c r="DPM52"/>
      <c r="DPN52"/>
      <c r="DPO52"/>
      <c r="DPP52"/>
      <c r="DPQ52"/>
      <c r="DPR52"/>
      <c r="DPS52"/>
      <c r="DPT52"/>
      <c r="DPU52"/>
      <c r="DPV52"/>
      <c r="DPW52"/>
      <c r="DPX52"/>
      <c r="DPY52"/>
      <c r="DPZ52"/>
      <c r="DQA52"/>
      <c r="DQB52"/>
      <c r="DQC52"/>
      <c r="DQD52"/>
      <c r="DQE52"/>
      <c r="DQF52"/>
      <c r="DQG52"/>
      <c r="DQH52"/>
      <c r="DQI52"/>
      <c r="DQJ52"/>
      <c r="DQK52"/>
      <c r="DQL52"/>
      <c r="DQM52"/>
      <c r="DQN52"/>
      <c r="DQO52"/>
      <c r="DQP52"/>
      <c r="DQQ52"/>
      <c r="DQR52"/>
      <c r="DQS52"/>
      <c r="DQT52"/>
      <c r="DQU52"/>
      <c r="DQV52"/>
      <c r="DQW52"/>
      <c r="DQX52"/>
      <c r="DQY52"/>
      <c r="DQZ52"/>
      <c r="DRA52"/>
      <c r="DRB52"/>
      <c r="DRC52"/>
      <c r="DRD52"/>
      <c r="DRE52"/>
      <c r="DRF52"/>
      <c r="DRG52"/>
      <c r="DRH52"/>
      <c r="DRI52"/>
      <c r="DRJ52"/>
      <c r="DRK52"/>
      <c r="DRL52"/>
      <c r="DRM52"/>
      <c r="DRN52"/>
      <c r="DRO52"/>
      <c r="DRP52"/>
      <c r="DRQ52"/>
      <c r="DRR52"/>
      <c r="DRS52"/>
      <c r="DRT52"/>
      <c r="DRU52"/>
      <c r="DRV52"/>
      <c r="DRW52"/>
      <c r="DRX52"/>
      <c r="DRY52"/>
      <c r="DRZ52"/>
      <c r="DSA52"/>
      <c r="DSB52"/>
      <c r="DSC52"/>
      <c r="DSD52"/>
      <c r="DSE52"/>
      <c r="DSF52"/>
      <c r="DSG52"/>
      <c r="DSH52"/>
      <c r="DSI52"/>
      <c r="DSJ52"/>
      <c r="DSK52"/>
      <c r="DSL52"/>
      <c r="DSM52"/>
      <c r="DSN52"/>
      <c r="DSO52"/>
      <c r="DSP52"/>
      <c r="DSQ52"/>
      <c r="DSR52"/>
      <c r="DSS52"/>
      <c r="DST52"/>
      <c r="DSU52"/>
      <c r="DSV52"/>
      <c r="DSW52"/>
      <c r="DSX52"/>
      <c r="DSY52"/>
      <c r="DSZ52"/>
      <c r="DTA52"/>
      <c r="DTB52"/>
      <c r="DTC52"/>
      <c r="DTD52"/>
      <c r="DTE52"/>
      <c r="DTF52"/>
      <c r="DTG52"/>
      <c r="DTH52"/>
      <c r="DTI52"/>
      <c r="DTJ52"/>
      <c r="DTK52"/>
      <c r="DTL52"/>
      <c r="DTM52"/>
      <c r="DTN52"/>
      <c r="DTO52"/>
      <c r="DTP52"/>
      <c r="DTQ52"/>
      <c r="DTR52"/>
      <c r="DTS52"/>
      <c r="DTT52"/>
      <c r="DTU52"/>
      <c r="DTV52"/>
      <c r="DTW52"/>
      <c r="DTX52"/>
      <c r="DTY52"/>
      <c r="DTZ52"/>
      <c r="DUA52"/>
      <c r="DUB52"/>
      <c r="DUC52"/>
      <c r="DUD52"/>
      <c r="DUE52"/>
      <c r="DUF52"/>
      <c r="DUG52"/>
      <c r="DUH52"/>
      <c r="DUI52"/>
      <c r="DUJ52"/>
      <c r="DUK52"/>
      <c r="DUL52"/>
      <c r="DUM52"/>
      <c r="DUN52"/>
      <c r="DUO52"/>
      <c r="DUP52"/>
      <c r="DUQ52"/>
      <c r="DUR52"/>
      <c r="DUS52"/>
      <c r="DUT52"/>
      <c r="DUU52"/>
      <c r="DUV52"/>
      <c r="DUW52"/>
      <c r="DUX52"/>
      <c r="DUY52"/>
      <c r="DUZ52"/>
      <c r="DVA52"/>
      <c r="DVB52"/>
      <c r="DVC52"/>
      <c r="DVD52"/>
      <c r="DVE52"/>
      <c r="DVF52"/>
      <c r="DVG52"/>
      <c r="DVH52"/>
      <c r="DVI52"/>
      <c r="DVJ52"/>
      <c r="DVK52"/>
      <c r="DVL52"/>
      <c r="DVM52"/>
      <c r="DVN52"/>
      <c r="DVO52"/>
      <c r="DVP52"/>
      <c r="DVQ52"/>
      <c r="DVR52"/>
      <c r="DVS52"/>
      <c r="DVT52"/>
      <c r="DVU52"/>
      <c r="DVV52"/>
      <c r="DVW52"/>
      <c r="DVX52"/>
      <c r="DVY52"/>
      <c r="DVZ52"/>
      <c r="DWA52"/>
      <c r="DWB52"/>
      <c r="DWC52"/>
      <c r="DWD52"/>
      <c r="DWE52"/>
      <c r="DWF52"/>
      <c r="DWG52"/>
      <c r="DWH52"/>
      <c r="DWI52"/>
      <c r="DWJ52"/>
      <c r="DWK52"/>
      <c r="DWL52"/>
      <c r="DWM52"/>
      <c r="DWN52"/>
      <c r="DWO52"/>
      <c r="DWP52"/>
      <c r="DWQ52"/>
      <c r="DWR52"/>
      <c r="DWS52"/>
      <c r="DWT52"/>
      <c r="DWU52"/>
      <c r="DWV52"/>
      <c r="DWW52"/>
      <c r="DWX52"/>
      <c r="DWY52"/>
      <c r="DWZ52"/>
      <c r="DXA52"/>
      <c r="DXB52"/>
      <c r="DXC52"/>
      <c r="DXD52"/>
      <c r="DXE52"/>
      <c r="DXF52"/>
      <c r="DXG52"/>
      <c r="DXH52"/>
      <c r="DXI52"/>
      <c r="DXJ52"/>
      <c r="DXK52"/>
      <c r="DXL52"/>
      <c r="DXM52"/>
      <c r="DXN52"/>
      <c r="DXO52"/>
      <c r="DXP52"/>
      <c r="DXQ52"/>
      <c r="DXR52"/>
      <c r="DXS52"/>
      <c r="DXT52"/>
      <c r="DXU52"/>
      <c r="DXV52"/>
      <c r="DXW52"/>
      <c r="DXX52"/>
      <c r="DXY52"/>
      <c r="DXZ52"/>
      <c r="DYA52"/>
      <c r="DYB52"/>
      <c r="DYC52"/>
      <c r="DYD52"/>
      <c r="DYE52"/>
      <c r="DYF52"/>
      <c r="DYG52"/>
      <c r="DYH52"/>
      <c r="DYI52"/>
      <c r="DYJ52"/>
      <c r="DYK52"/>
      <c r="DYL52"/>
      <c r="DYM52"/>
      <c r="DYN52"/>
      <c r="DYO52"/>
      <c r="DYP52"/>
      <c r="DYQ52"/>
      <c r="DYR52"/>
      <c r="DYS52"/>
      <c r="DYT52"/>
      <c r="DYU52"/>
      <c r="DYV52"/>
      <c r="DYW52"/>
      <c r="DYX52"/>
      <c r="DYY52"/>
      <c r="DYZ52"/>
      <c r="DZA52"/>
      <c r="DZB52"/>
      <c r="DZC52"/>
      <c r="DZD52"/>
      <c r="DZE52"/>
      <c r="DZF52"/>
      <c r="DZG52"/>
      <c r="DZH52"/>
      <c r="DZI52"/>
      <c r="DZJ52"/>
      <c r="DZK52"/>
      <c r="DZL52"/>
      <c r="DZM52"/>
      <c r="DZN52"/>
      <c r="DZO52"/>
      <c r="DZP52"/>
      <c r="DZQ52"/>
      <c r="DZR52"/>
      <c r="DZS52"/>
      <c r="DZT52"/>
      <c r="DZU52"/>
      <c r="DZV52"/>
      <c r="DZW52"/>
      <c r="DZX52"/>
      <c r="DZY52"/>
      <c r="DZZ52"/>
      <c r="EAA52"/>
      <c r="EAB52"/>
      <c r="EAC52"/>
      <c r="EAD52"/>
      <c r="EAE52"/>
      <c r="EAF52"/>
      <c r="EAG52"/>
      <c r="EAH52"/>
      <c r="EAI52"/>
      <c r="EAJ52"/>
      <c r="EAK52"/>
      <c r="EAL52"/>
      <c r="EAM52"/>
      <c r="EAN52"/>
      <c r="EAO52"/>
      <c r="EAP52"/>
      <c r="EAQ52"/>
      <c r="EAR52"/>
      <c r="EAS52"/>
      <c r="EAT52"/>
      <c r="EAU52"/>
      <c r="EAV52"/>
      <c r="EAW52"/>
      <c r="EAX52"/>
      <c r="EAY52"/>
      <c r="EAZ52"/>
      <c r="EBA52"/>
      <c r="EBB52"/>
      <c r="EBC52"/>
      <c r="EBD52"/>
      <c r="EBE52"/>
      <c r="EBF52"/>
      <c r="EBG52"/>
      <c r="EBH52"/>
      <c r="EBI52"/>
      <c r="EBJ52"/>
      <c r="EBK52"/>
      <c r="EBL52"/>
      <c r="EBM52"/>
      <c r="EBN52"/>
      <c r="EBO52"/>
      <c r="EBP52"/>
      <c r="EBQ52"/>
      <c r="EBR52"/>
      <c r="EBS52"/>
      <c r="EBT52"/>
      <c r="EBU52"/>
      <c r="EBV52"/>
      <c r="EBW52"/>
      <c r="EBX52"/>
      <c r="EBY52"/>
      <c r="EBZ52"/>
      <c r="ECA52"/>
      <c r="ECB52"/>
      <c r="ECC52"/>
      <c r="ECD52"/>
      <c r="ECE52"/>
      <c r="ECF52"/>
      <c r="ECG52"/>
      <c r="ECH52"/>
      <c r="ECI52"/>
      <c r="ECJ52"/>
      <c r="ECK52"/>
      <c r="ECL52"/>
      <c r="ECM52"/>
      <c r="ECN52"/>
      <c r="ECO52"/>
      <c r="ECP52"/>
      <c r="ECQ52"/>
      <c r="ECR52"/>
      <c r="ECS52"/>
      <c r="ECT52"/>
      <c r="ECU52"/>
      <c r="ECV52"/>
      <c r="ECW52"/>
      <c r="ECX52"/>
      <c r="ECY52"/>
      <c r="ECZ52"/>
      <c r="EDA52"/>
      <c r="EDB52"/>
      <c r="EDC52"/>
      <c r="EDD52"/>
      <c r="EDE52"/>
      <c r="EDF52"/>
      <c r="EDG52"/>
      <c r="EDH52"/>
      <c r="EDI52"/>
      <c r="EDJ52"/>
      <c r="EDK52"/>
      <c r="EDL52"/>
      <c r="EDM52"/>
      <c r="EDN52"/>
      <c r="EDO52"/>
      <c r="EDP52"/>
      <c r="EDQ52"/>
      <c r="EDR52"/>
      <c r="EDS52"/>
      <c r="EDT52"/>
      <c r="EDU52"/>
      <c r="EDV52"/>
      <c r="EDW52"/>
      <c r="EDX52"/>
      <c r="EDY52"/>
      <c r="EDZ52"/>
      <c r="EEA52"/>
      <c r="EEB52"/>
      <c r="EEC52"/>
      <c r="EED52"/>
      <c r="EEE52"/>
      <c r="EEF52"/>
      <c r="EEG52"/>
      <c r="EEH52"/>
      <c r="EEI52"/>
      <c r="EEJ52"/>
      <c r="EEK52"/>
      <c r="EEL52"/>
      <c r="EEM52"/>
      <c r="EEN52"/>
      <c r="EEO52"/>
      <c r="EEP52"/>
      <c r="EEQ52"/>
      <c r="EER52"/>
      <c r="EES52"/>
      <c r="EET52"/>
      <c r="EEU52"/>
      <c r="EEV52"/>
      <c r="EEW52"/>
      <c r="EEX52"/>
      <c r="EEY52"/>
      <c r="EEZ52"/>
      <c r="EFA52"/>
      <c r="EFB52"/>
      <c r="EFC52"/>
      <c r="EFD52"/>
      <c r="EFE52"/>
      <c r="EFF52"/>
      <c r="EFG52"/>
      <c r="EFH52"/>
      <c r="EFI52"/>
      <c r="EFJ52"/>
      <c r="EFK52"/>
      <c r="EFL52"/>
      <c r="EFM52"/>
      <c r="EFN52"/>
      <c r="EFO52"/>
      <c r="EFP52"/>
      <c r="EFQ52"/>
      <c r="EFR52"/>
      <c r="EFS52"/>
      <c r="EFT52"/>
      <c r="EFU52"/>
      <c r="EFV52"/>
      <c r="EFW52"/>
      <c r="EFX52"/>
      <c r="EFY52"/>
      <c r="EFZ52"/>
      <c r="EGA52"/>
      <c r="EGB52"/>
      <c r="EGC52"/>
      <c r="EGD52"/>
      <c r="EGE52"/>
      <c r="EGF52"/>
      <c r="EGG52"/>
      <c r="EGH52"/>
      <c r="EGI52"/>
      <c r="EGJ52"/>
      <c r="EGK52"/>
      <c r="EGL52"/>
      <c r="EGM52"/>
      <c r="EGN52"/>
      <c r="EGO52"/>
      <c r="EGP52"/>
      <c r="EGQ52"/>
      <c r="EGR52"/>
      <c r="EGS52"/>
      <c r="EGT52"/>
      <c r="EGU52"/>
      <c r="EGV52"/>
      <c r="EGW52"/>
      <c r="EGX52"/>
      <c r="EGY52"/>
      <c r="EGZ52"/>
      <c r="EHA52"/>
      <c r="EHB52"/>
      <c r="EHC52"/>
      <c r="EHD52"/>
      <c r="EHE52"/>
      <c r="EHF52"/>
      <c r="EHG52"/>
      <c r="EHH52"/>
      <c r="EHI52"/>
      <c r="EHJ52"/>
      <c r="EHK52"/>
      <c r="EHL52"/>
      <c r="EHM52"/>
      <c r="EHN52"/>
      <c r="EHO52"/>
      <c r="EHP52"/>
      <c r="EHQ52"/>
      <c r="EHR52"/>
      <c r="EHS52"/>
      <c r="EHT52"/>
      <c r="EHU52"/>
      <c r="EHV52"/>
      <c r="EHW52"/>
      <c r="EHX52"/>
      <c r="EHY52"/>
      <c r="EHZ52"/>
      <c r="EIA52"/>
      <c r="EIB52"/>
      <c r="EIC52"/>
      <c r="EID52"/>
      <c r="EIE52"/>
      <c r="EIF52"/>
      <c r="EIG52"/>
      <c r="EIH52"/>
      <c r="EII52"/>
      <c r="EIJ52"/>
      <c r="EIK52"/>
      <c r="EIL52"/>
      <c r="EIM52"/>
      <c r="EIN52"/>
      <c r="EIO52"/>
      <c r="EIP52"/>
      <c r="EIQ52"/>
      <c r="EIR52"/>
      <c r="EIS52"/>
      <c r="EIT52"/>
      <c r="EIU52"/>
      <c r="EIV52"/>
      <c r="EIW52"/>
      <c r="EIX52"/>
      <c r="EIY52"/>
      <c r="EIZ52"/>
      <c r="EJA52"/>
      <c r="EJB52"/>
      <c r="EJC52"/>
      <c r="EJD52"/>
      <c r="EJE52"/>
      <c r="EJF52"/>
      <c r="EJG52"/>
      <c r="EJH52"/>
      <c r="EJI52"/>
      <c r="EJJ52"/>
      <c r="EJK52"/>
      <c r="EJL52"/>
      <c r="EJM52"/>
      <c r="EJN52"/>
      <c r="EJO52"/>
      <c r="EJP52"/>
      <c r="EJQ52"/>
      <c r="EJR52"/>
      <c r="EJS52"/>
      <c r="EJT52"/>
      <c r="EJU52"/>
      <c r="EJV52"/>
      <c r="EJW52"/>
      <c r="EJX52"/>
      <c r="EJY52"/>
      <c r="EJZ52"/>
      <c r="EKA52"/>
      <c r="EKB52"/>
      <c r="EKC52"/>
      <c r="EKD52"/>
      <c r="EKE52"/>
      <c r="EKF52"/>
      <c r="EKG52"/>
      <c r="EKH52"/>
      <c r="EKI52"/>
      <c r="EKJ52"/>
      <c r="EKK52"/>
      <c r="EKL52"/>
      <c r="EKM52"/>
      <c r="EKN52"/>
      <c r="EKO52"/>
      <c r="EKP52"/>
      <c r="EKQ52"/>
      <c r="EKR52"/>
      <c r="EKS52"/>
      <c r="EKT52"/>
      <c r="EKU52"/>
      <c r="EKV52"/>
      <c r="EKW52"/>
      <c r="EKX52"/>
      <c r="EKY52"/>
      <c r="EKZ52"/>
      <c r="ELA52"/>
      <c r="ELB52"/>
      <c r="ELC52"/>
      <c r="ELD52"/>
      <c r="ELE52"/>
      <c r="ELF52"/>
      <c r="ELG52"/>
      <c r="ELH52"/>
      <c r="ELI52"/>
      <c r="ELJ52"/>
      <c r="ELK52"/>
      <c r="ELL52"/>
      <c r="ELM52"/>
      <c r="ELN52"/>
      <c r="ELO52"/>
      <c r="ELP52"/>
      <c r="ELQ52"/>
      <c r="ELR52"/>
      <c r="ELS52"/>
      <c r="ELT52"/>
      <c r="ELU52"/>
      <c r="ELV52"/>
      <c r="ELW52"/>
      <c r="ELX52"/>
      <c r="ELY52"/>
      <c r="ELZ52"/>
      <c r="EMA52"/>
      <c r="EMB52"/>
      <c r="EMC52"/>
      <c r="EMD52"/>
      <c r="EME52"/>
      <c r="EMF52"/>
      <c r="EMG52"/>
      <c r="EMH52"/>
      <c r="EMI52"/>
      <c r="EMJ52"/>
      <c r="EMK52"/>
      <c r="EML52"/>
      <c r="EMM52"/>
      <c r="EMN52"/>
      <c r="EMO52"/>
      <c r="EMP52"/>
      <c r="EMQ52"/>
      <c r="EMR52"/>
      <c r="EMS52"/>
      <c r="EMT52"/>
      <c r="EMU52"/>
      <c r="EMV52"/>
      <c r="EMW52"/>
      <c r="EMX52"/>
      <c r="EMY52"/>
      <c r="EMZ52"/>
      <c r="ENA52"/>
      <c r="ENB52"/>
      <c r="ENC52"/>
      <c r="END52"/>
      <c r="ENE52"/>
      <c r="ENF52"/>
      <c r="ENG52"/>
      <c r="ENH52"/>
      <c r="ENI52"/>
      <c r="ENJ52"/>
      <c r="ENK52"/>
      <c r="ENL52"/>
      <c r="ENM52"/>
      <c r="ENN52"/>
      <c r="ENO52"/>
      <c r="ENP52"/>
      <c r="ENQ52"/>
      <c r="ENR52"/>
      <c r="ENS52"/>
      <c r="ENT52"/>
      <c r="ENU52"/>
      <c r="ENV52"/>
      <c r="ENW52"/>
      <c r="ENX52"/>
      <c r="ENY52"/>
      <c r="ENZ52"/>
      <c r="EOA52"/>
      <c r="EOB52"/>
      <c r="EOC52"/>
      <c r="EOD52"/>
      <c r="EOE52"/>
      <c r="EOF52"/>
      <c r="EOG52"/>
      <c r="EOH52"/>
      <c r="EOI52"/>
      <c r="EOJ52"/>
      <c r="EOK52"/>
      <c r="EOL52"/>
      <c r="EOM52"/>
      <c r="EON52"/>
      <c r="EOO52"/>
      <c r="EOP52"/>
      <c r="EOQ52"/>
      <c r="EOR52"/>
      <c r="EOS52"/>
      <c r="EOT52"/>
      <c r="EOU52"/>
      <c r="EOV52"/>
      <c r="EOW52"/>
      <c r="EOX52"/>
      <c r="EOY52"/>
      <c r="EOZ52"/>
      <c r="EPA52"/>
      <c r="EPB52"/>
      <c r="EPC52"/>
      <c r="EPD52"/>
      <c r="EPE52"/>
      <c r="EPF52"/>
      <c r="EPG52"/>
      <c r="EPH52"/>
      <c r="EPI52"/>
      <c r="EPJ52"/>
      <c r="EPK52"/>
      <c r="EPL52"/>
      <c r="EPM52"/>
      <c r="EPN52"/>
      <c r="EPO52"/>
      <c r="EPP52"/>
      <c r="EPQ52"/>
      <c r="EPR52"/>
      <c r="EPS52"/>
      <c r="EPT52"/>
      <c r="EPU52"/>
      <c r="EPV52"/>
      <c r="EPW52"/>
      <c r="EPX52"/>
      <c r="EPY52"/>
      <c r="EPZ52"/>
      <c r="EQA52"/>
      <c r="EQB52"/>
      <c r="EQC52"/>
      <c r="EQD52"/>
      <c r="EQE52"/>
      <c r="EQF52"/>
      <c r="EQG52"/>
      <c r="EQH52"/>
      <c r="EQI52"/>
      <c r="EQJ52"/>
      <c r="EQK52"/>
      <c r="EQL52"/>
      <c r="EQM52"/>
      <c r="EQN52"/>
      <c r="EQO52"/>
      <c r="EQP52"/>
      <c r="EQQ52"/>
      <c r="EQR52"/>
      <c r="EQS52"/>
      <c r="EQT52"/>
      <c r="EQU52"/>
      <c r="EQV52"/>
      <c r="EQW52"/>
      <c r="EQX52"/>
      <c r="EQY52"/>
      <c r="EQZ52"/>
      <c r="ERA52"/>
      <c r="ERB52"/>
      <c r="ERC52"/>
      <c r="ERD52"/>
      <c r="ERE52"/>
      <c r="ERF52"/>
      <c r="ERG52"/>
      <c r="ERH52"/>
      <c r="ERI52"/>
      <c r="ERJ52"/>
      <c r="ERK52"/>
      <c r="ERL52"/>
      <c r="ERM52"/>
      <c r="ERN52"/>
      <c r="ERO52"/>
      <c r="ERP52"/>
      <c r="ERQ52"/>
      <c r="ERR52"/>
      <c r="ERS52"/>
      <c r="ERT52"/>
      <c r="ERU52"/>
      <c r="ERV52"/>
      <c r="ERW52"/>
      <c r="ERX52"/>
      <c r="ERY52"/>
      <c r="ERZ52"/>
      <c r="ESA52"/>
      <c r="ESB52"/>
      <c r="ESC52"/>
      <c r="ESD52"/>
      <c r="ESE52"/>
      <c r="ESF52"/>
      <c r="ESG52"/>
      <c r="ESH52"/>
      <c r="ESI52"/>
      <c r="ESJ52"/>
      <c r="ESK52"/>
      <c r="ESL52"/>
      <c r="ESM52"/>
      <c r="ESN52"/>
      <c r="ESO52"/>
      <c r="ESP52"/>
      <c r="ESQ52"/>
      <c r="ESR52"/>
      <c r="ESS52"/>
      <c r="EST52"/>
      <c r="ESU52"/>
      <c r="ESV52"/>
      <c r="ESW52"/>
      <c r="ESX52"/>
      <c r="ESY52"/>
      <c r="ESZ52"/>
      <c r="ETA52"/>
      <c r="ETB52"/>
      <c r="ETC52"/>
      <c r="ETD52"/>
      <c r="ETE52"/>
      <c r="ETF52"/>
      <c r="ETG52"/>
      <c r="ETH52"/>
      <c r="ETI52"/>
      <c r="ETJ52"/>
      <c r="ETK52"/>
      <c r="ETL52"/>
      <c r="ETM52"/>
      <c r="ETN52"/>
      <c r="ETO52"/>
      <c r="ETP52"/>
      <c r="ETQ52"/>
      <c r="ETR52"/>
      <c r="ETS52"/>
      <c r="ETT52"/>
      <c r="ETU52"/>
      <c r="ETV52"/>
      <c r="ETW52"/>
      <c r="ETX52"/>
      <c r="ETY52"/>
      <c r="ETZ52"/>
      <c r="EUA52"/>
      <c r="EUB52"/>
      <c r="EUC52"/>
      <c r="EUD52"/>
      <c r="EUE52"/>
      <c r="EUF52"/>
      <c r="EUG52"/>
      <c r="EUH52"/>
      <c r="EUI52"/>
      <c r="EUJ52"/>
      <c r="EUK52"/>
      <c r="EUL52"/>
      <c r="EUM52"/>
      <c r="EUN52"/>
      <c r="EUO52"/>
      <c r="EUP52"/>
      <c r="EUQ52"/>
      <c r="EUR52"/>
      <c r="EUS52"/>
      <c r="EUT52"/>
      <c r="EUU52"/>
      <c r="EUV52"/>
      <c r="EUW52"/>
      <c r="EUX52"/>
      <c r="EUY52"/>
      <c r="EUZ52"/>
      <c r="EVA52"/>
      <c r="EVB52"/>
      <c r="EVC52"/>
      <c r="EVD52"/>
      <c r="EVE52"/>
      <c r="EVF52"/>
      <c r="EVG52"/>
      <c r="EVH52"/>
      <c r="EVI52"/>
      <c r="EVJ52"/>
      <c r="EVK52"/>
      <c r="EVL52"/>
      <c r="EVM52"/>
      <c r="EVN52"/>
      <c r="EVO52"/>
      <c r="EVP52"/>
      <c r="EVQ52"/>
      <c r="EVR52"/>
      <c r="EVS52"/>
      <c r="EVT52"/>
      <c r="EVU52"/>
      <c r="EVV52"/>
      <c r="EVW52"/>
      <c r="EVX52"/>
      <c r="EVY52"/>
      <c r="EVZ52"/>
      <c r="EWA52"/>
      <c r="EWB52"/>
      <c r="EWC52"/>
      <c r="EWD52"/>
      <c r="EWE52"/>
      <c r="EWF52"/>
      <c r="EWG52"/>
      <c r="EWH52"/>
      <c r="EWI52"/>
      <c r="EWJ52"/>
      <c r="EWK52"/>
      <c r="EWL52"/>
      <c r="EWM52"/>
      <c r="EWN52"/>
      <c r="EWO52"/>
      <c r="EWP52"/>
      <c r="EWQ52"/>
      <c r="EWR52"/>
      <c r="EWS52"/>
      <c r="EWT52"/>
      <c r="EWU52"/>
      <c r="EWV52"/>
      <c r="EWW52"/>
      <c r="EWX52"/>
      <c r="EWY52"/>
      <c r="EWZ52"/>
      <c r="EXA52"/>
      <c r="EXB52"/>
      <c r="EXC52"/>
      <c r="EXD52"/>
      <c r="EXE52"/>
      <c r="EXF52"/>
      <c r="EXG52"/>
      <c r="EXH52"/>
      <c r="EXI52"/>
      <c r="EXJ52"/>
      <c r="EXK52"/>
      <c r="EXL52"/>
      <c r="EXM52"/>
      <c r="EXN52"/>
      <c r="EXO52"/>
      <c r="EXP52"/>
      <c r="EXQ52"/>
      <c r="EXR52"/>
      <c r="EXS52"/>
      <c r="EXT52"/>
      <c r="EXU52"/>
      <c r="EXV52"/>
      <c r="EXW52"/>
      <c r="EXX52"/>
      <c r="EXY52"/>
      <c r="EXZ52"/>
      <c r="EYA52"/>
      <c r="EYB52"/>
      <c r="EYC52"/>
      <c r="EYD52"/>
      <c r="EYE52"/>
      <c r="EYF52"/>
      <c r="EYG52"/>
      <c r="EYH52"/>
      <c r="EYI52"/>
      <c r="EYJ52"/>
      <c r="EYK52"/>
      <c r="EYL52"/>
      <c r="EYM52"/>
      <c r="EYN52"/>
      <c r="EYO52"/>
      <c r="EYP52"/>
      <c r="EYQ52"/>
      <c r="EYR52"/>
      <c r="EYS52"/>
      <c r="EYT52"/>
      <c r="EYU52"/>
      <c r="EYV52"/>
      <c r="EYW52"/>
      <c r="EYX52"/>
      <c r="EYY52"/>
      <c r="EYZ52"/>
      <c r="EZA52"/>
      <c r="EZB52"/>
      <c r="EZC52"/>
      <c r="EZD52"/>
      <c r="EZE52"/>
      <c r="EZF52"/>
      <c r="EZG52"/>
      <c r="EZH52"/>
      <c r="EZI52"/>
      <c r="EZJ52"/>
      <c r="EZK52"/>
      <c r="EZL52"/>
      <c r="EZM52"/>
      <c r="EZN52"/>
      <c r="EZO52"/>
      <c r="EZP52"/>
      <c r="EZQ52"/>
      <c r="EZR52"/>
      <c r="EZS52"/>
      <c r="EZT52"/>
      <c r="EZU52"/>
      <c r="EZV52"/>
      <c r="EZW52"/>
      <c r="EZX52"/>
      <c r="EZY52"/>
      <c r="EZZ52"/>
      <c r="FAA52"/>
      <c r="FAB52"/>
      <c r="FAC52"/>
      <c r="FAD52"/>
      <c r="FAE52"/>
      <c r="FAF52"/>
      <c r="FAG52"/>
      <c r="FAH52"/>
      <c r="FAI52"/>
      <c r="FAJ52"/>
      <c r="FAK52"/>
      <c r="FAL52"/>
      <c r="FAM52"/>
      <c r="FAN52"/>
      <c r="FAO52"/>
      <c r="FAP52"/>
      <c r="FAQ52"/>
      <c r="FAR52"/>
      <c r="FAS52"/>
      <c r="FAT52"/>
      <c r="FAU52"/>
      <c r="FAV52"/>
      <c r="FAW52"/>
      <c r="FAX52"/>
      <c r="FAY52"/>
      <c r="FAZ52"/>
      <c r="FBA52"/>
      <c r="FBB52"/>
      <c r="FBC52"/>
      <c r="FBD52"/>
      <c r="FBE52"/>
      <c r="FBF52"/>
      <c r="FBG52"/>
      <c r="FBH52"/>
      <c r="FBI52"/>
      <c r="FBJ52"/>
      <c r="FBK52"/>
      <c r="FBL52"/>
      <c r="FBM52"/>
      <c r="FBN52"/>
      <c r="FBO52"/>
      <c r="FBP52"/>
      <c r="FBQ52"/>
      <c r="FBR52"/>
      <c r="FBS52"/>
      <c r="FBT52"/>
      <c r="FBU52"/>
      <c r="FBV52"/>
      <c r="FBW52"/>
      <c r="FBX52"/>
      <c r="FBY52"/>
      <c r="FBZ52"/>
      <c r="FCA52"/>
      <c r="FCB52"/>
      <c r="FCC52"/>
      <c r="FCD52"/>
      <c r="FCE52"/>
      <c r="FCF52"/>
      <c r="FCG52"/>
      <c r="FCH52"/>
      <c r="FCI52"/>
      <c r="FCJ52"/>
      <c r="FCK52"/>
      <c r="FCL52"/>
      <c r="FCM52"/>
      <c r="FCN52"/>
      <c r="FCO52"/>
      <c r="FCP52"/>
      <c r="FCQ52"/>
      <c r="FCR52"/>
      <c r="FCS52"/>
      <c r="FCT52"/>
      <c r="FCU52"/>
      <c r="FCV52"/>
      <c r="FCW52"/>
      <c r="FCX52"/>
      <c r="FCY52"/>
      <c r="FCZ52"/>
      <c r="FDA52"/>
      <c r="FDB52"/>
      <c r="FDC52"/>
      <c r="FDD52"/>
      <c r="FDE52"/>
      <c r="FDF52"/>
      <c r="FDG52"/>
      <c r="FDH52"/>
      <c r="FDI52"/>
      <c r="FDJ52"/>
      <c r="FDK52"/>
      <c r="FDL52"/>
      <c r="FDM52"/>
      <c r="FDN52"/>
      <c r="FDO52"/>
      <c r="FDP52"/>
      <c r="FDQ52"/>
      <c r="FDR52"/>
      <c r="FDS52"/>
      <c r="FDT52"/>
      <c r="FDU52"/>
      <c r="FDV52"/>
      <c r="FDW52"/>
      <c r="FDX52"/>
      <c r="FDY52"/>
      <c r="FDZ52"/>
      <c r="FEA52"/>
      <c r="FEB52"/>
      <c r="FEC52"/>
      <c r="FED52"/>
      <c r="FEE52"/>
      <c r="FEF52"/>
      <c r="FEG52"/>
      <c r="FEH52"/>
      <c r="FEI52"/>
      <c r="FEJ52"/>
      <c r="FEK52"/>
      <c r="FEL52"/>
      <c r="FEM52"/>
      <c r="FEN52"/>
      <c r="FEO52"/>
      <c r="FEP52"/>
      <c r="FEQ52"/>
      <c r="FER52"/>
      <c r="FES52"/>
      <c r="FET52"/>
      <c r="FEU52"/>
      <c r="FEV52"/>
      <c r="FEW52"/>
      <c r="FEX52"/>
      <c r="FEY52"/>
      <c r="FEZ52"/>
      <c r="FFA52"/>
      <c r="FFB52"/>
      <c r="FFC52"/>
      <c r="FFD52"/>
      <c r="FFE52"/>
      <c r="FFF52"/>
      <c r="FFG52"/>
      <c r="FFH52"/>
      <c r="FFI52"/>
      <c r="FFJ52"/>
      <c r="FFK52"/>
      <c r="FFL52"/>
      <c r="FFM52"/>
      <c r="FFN52"/>
      <c r="FFO52"/>
      <c r="FFP52"/>
      <c r="FFQ52"/>
      <c r="FFR52"/>
      <c r="FFS52"/>
      <c r="FFT52"/>
      <c r="FFU52"/>
      <c r="FFV52"/>
      <c r="FFW52"/>
      <c r="FFX52"/>
      <c r="FFY52"/>
      <c r="FFZ52"/>
      <c r="FGA52"/>
      <c r="FGB52"/>
      <c r="FGC52"/>
      <c r="FGD52"/>
      <c r="FGE52"/>
      <c r="FGF52"/>
      <c r="FGG52"/>
      <c r="FGH52"/>
      <c r="FGI52"/>
      <c r="FGJ52"/>
      <c r="FGK52"/>
      <c r="FGL52"/>
      <c r="FGM52"/>
      <c r="FGN52"/>
      <c r="FGO52"/>
      <c r="FGP52"/>
      <c r="FGQ52"/>
      <c r="FGR52"/>
      <c r="FGS52"/>
      <c r="FGT52"/>
      <c r="FGU52"/>
      <c r="FGV52"/>
      <c r="FGW52"/>
      <c r="FGX52"/>
      <c r="FGY52"/>
      <c r="FGZ52"/>
      <c r="FHA52"/>
      <c r="FHB52"/>
      <c r="FHC52"/>
      <c r="FHD52"/>
      <c r="FHE52"/>
      <c r="FHF52"/>
      <c r="FHG52"/>
      <c r="FHH52"/>
      <c r="FHI52"/>
      <c r="FHJ52"/>
      <c r="FHK52"/>
      <c r="FHL52"/>
      <c r="FHM52"/>
      <c r="FHN52"/>
      <c r="FHO52"/>
      <c r="FHP52"/>
      <c r="FHQ52"/>
      <c r="FHR52"/>
      <c r="FHS52"/>
      <c r="FHT52"/>
      <c r="FHU52"/>
      <c r="FHV52"/>
      <c r="FHW52"/>
      <c r="FHX52"/>
      <c r="FHY52"/>
      <c r="FHZ52"/>
      <c r="FIA52"/>
      <c r="FIB52"/>
      <c r="FIC52"/>
      <c r="FID52"/>
      <c r="FIE52"/>
      <c r="FIF52"/>
      <c r="FIG52"/>
      <c r="FIH52"/>
      <c r="FII52"/>
      <c r="FIJ52"/>
      <c r="FIK52"/>
      <c r="FIL52"/>
      <c r="FIM52"/>
      <c r="FIN52"/>
      <c r="FIO52"/>
      <c r="FIP52"/>
      <c r="FIQ52"/>
      <c r="FIR52"/>
      <c r="FIS52"/>
      <c r="FIT52"/>
      <c r="FIU52"/>
      <c r="FIV52"/>
      <c r="FIW52"/>
      <c r="FIX52"/>
      <c r="FIY52"/>
      <c r="FIZ52"/>
      <c r="FJA52"/>
      <c r="FJB52"/>
      <c r="FJC52"/>
      <c r="FJD52"/>
      <c r="FJE52"/>
      <c r="FJF52"/>
      <c r="FJG52"/>
      <c r="FJH52"/>
      <c r="FJI52"/>
      <c r="FJJ52"/>
      <c r="FJK52"/>
      <c r="FJL52"/>
      <c r="FJM52"/>
      <c r="FJN52"/>
      <c r="FJO52"/>
      <c r="FJP52"/>
      <c r="FJQ52"/>
      <c r="FJR52"/>
      <c r="FJS52"/>
      <c r="FJT52"/>
      <c r="FJU52"/>
      <c r="FJV52"/>
      <c r="FJW52"/>
      <c r="FJX52"/>
      <c r="FJY52"/>
      <c r="FJZ52"/>
      <c r="FKA52"/>
      <c r="FKB52"/>
      <c r="FKC52"/>
      <c r="FKD52"/>
      <c r="FKE52"/>
      <c r="FKF52"/>
      <c r="FKG52"/>
      <c r="FKH52"/>
      <c r="FKI52"/>
      <c r="FKJ52"/>
      <c r="FKK52"/>
      <c r="FKL52"/>
      <c r="FKM52"/>
      <c r="FKN52"/>
      <c r="FKO52"/>
      <c r="FKP52"/>
      <c r="FKQ52"/>
      <c r="FKR52"/>
      <c r="FKS52"/>
      <c r="FKT52"/>
      <c r="FKU52"/>
      <c r="FKV52"/>
      <c r="FKW52"/>
      <c r="FKX52"/>
      <c r="FKY52"/>
      <c r="FKZ52"/>
      <c r="FLA52"/>
      <c r="FLB52"/>
      <c r="FLC52"/>
      <c r="FLD52"/>
      <c r="FLE52"/>
      <c r="FLF52"/>
      <c r="FLG52"/>
      <c r="FLH52"/>
      <c r="FLI52"/>
      <c r="FLJ52"/>
      <c r="FLK52"/>
      <c r="FLL52"/>
      <c r="FLM52"/>
      <c r="FLN52"/>
      <c r="FLO52"/>
      <c r="FLP52"/>
      <c r="FLQ52"/>
      <c r="FLR52"/>
      <c r="FLS52"/>
      <c r="FLT52"/>
      <c r="FLU52"/>
      <c r="FLV52"/>
      <c r="FLW52"/>
      <c r="FLX52"/>
      <c r="FLY52"/>
      <c r="FLZ52"/>
      <c r="FMA52"/>
      <c r="FMB52"/>
      <c r="FMC52"/>
      <c r="FMD52"/>
      <c r="FME52"/>
      <c r="FMF52"/>
      <c r="FMG52"/>
      <c r="FMH52"/>
      <c r="FMI52"/>
      <c r="FMJ52"/>
      <c r="FMK52"/>
      <c r="FML52"/>
      <c r="FMM52"/>
      <c r="FMN52"/>
      <c r="FMO52"/>
      <c r="FMP52"/>
      <c r="FMQ52"/>
      <c r="FMR52"/>
      <c r="FMS52"/>
      <c r="FMT52"/>
      <c r="FMU52"/>
      <c r="FMV52"/>
      <c r="FMW52"/>
      <c r="FMX52"/>
      <c r="FMY52"/>
      <c r="FMZ52"/>
      <c r="FNA52"/>
      <c r="FNB52"/>
      <c r="FNC52"/>
      <c r="FND52"/>
      <c r="FNE52"/>
      <c r="FNF52"/>
      <c r="FNG52"/>
      <c r="FNH52"/>
      <c r="FNI52"/>
      <c r="FNJ52"/>
      <c r="FNK52"/>
      <c r="FNL52"/>
      <c r="FNM52"/>
      <c r="FNN52"/>
      <c r="FNO52"/>
      <c r="FNP52"/>
      <c r="FNQ52"/>
      <c r="FNR52"/>
      <c r="FNS52"/>
      <c r="FNT52"/>
      <c r="FNU52"/>
      <c r="FNV52"/>
      <c r="FNW52"/>
      <c r="FNX52"/>
      <c r="FNY52"/>
      <c r="FNZ52"/>
      <c r="FOA52"/>
      <c r="FOB52"/>
      <c r="FOC52"/>
      <c r="FOD52"/>
      <c r="FOE52"/>
      <c r="FOF52"/>
      <c r="FOG52"/>
      <c r="FOH52"/>
      <c r="FOI52"/>
      <c r="FOJ52"/>
      <c r="FOK52"/>
      <c r="FOL52"/>
      <c r="FOM52"/>
      <c r="FON52"/>
      <c r="FOO52"/>
      <c r="FOP52"/>
      <c r="FOQ52"/>
      <c r="FOR52"/>
      <c r="FOS52"/>
      <c r="FOT52"/>
      <c r="FOU52"/>
      <c r="FOV52"/>
      <c r="FOW52"/>
      <c r="FOX52"/>
      <c r="FOY52"/>
      <c r="FOZ52"/>
      <c r="FPA52"/>
      <c r="FPB52"/>
      <c r="FPC52"/>
      <c r="FPD52"/>
      <c r="FPE52"/>
      <c r="FPF52"/>
      <c r="FPG52"/>
      <c r="FPH52"/>
      <c r="FPI52"/>
      <c r="FPJ52"/>
      <c r="FPK52"/>
      <c r="FPL52"/>
      <c r="FPM52"/>
      <c r="FPN52"/>
      <c r="FPO52"/>
      <c r="FPP52"/>
      <c r="FPQ52"/>
      <c r="FPR52"/>
      <c r="FPS52"/>
      <c r="FPT52"/>
      <c r="FPU52"/>
      <c r="FPV52"/>
      <c r="FPW52"/>
      <c r="FPX52"/>
      <c r="FPY52"/>
      <c r="FPZ52"/>
      <c r="FQA52"/>
      <c r="FQB52"/>
      <c r="FQC52"/>
      <c r="FQD52"/>
      <c r="FQE52"/>
      <c r="FQF52"/>
      <c r="FQG52"/>
      <c r="FQH52"/>
      <c r="FQI52"/>
      <c r="FQJ52"/>
      <c r="FQK52"/>
      <c r="FQL52"/>
      <c r="FQM52"/>
      <c r="FQN52"/>
      <c r="FQO52"/>
      <c r="FQP52"/>
      <c r="FQQ52"/>
      <c r="FQR52"/>
      <c r="FQS52"/>
      <c r="FQT52"/>
      <c r="FQU52"/>
      <c r="FQV52"/>
      <c r="FQW52"/>
      <c r="FQX52"/>
      <c r="FQY52"/>
      <c r="FQZ52"/>
      <c r="FRA52"/>
      <c r="FRB52"/>
      <c r="FRC52"/>
      <c r="FRD52"/>
      <c r="FRE52"/>
      <c r="FRF52"/>
      <c r="FRG52"/>
      <c r="FRH52"/>
      <c r="FRI52"/>
      <c r="FRJ52"/>
      <c r="FRK52"/>
      <c r="FRL52"/>
      <c r="FRM52"/>
      <c r="FRN52"/>
      <c r="FRO52"/>
      <c r="FRP52"/>
      <c r="FRQ52"/>
      <c r="FRR52"/>
      <c r="FRS52"/>
      <c r="FRT52"/>
      <c r="FRU52"/>
      <c r="FRV52"/>
      <c r="FRW52"/>
      <c r="FRX52"/>
      <c r="FRY52"/>
      <c r="FRZ52"/>
      <c r="FSA52"/>
      <c r="FSB52"/>
      <c r="FSC52"/>
      <c r="FSD52"/>
      <c r="FSE52"/>
      <c r="FSF52"/>
      <c r="FSG52"/>
      <c r="FSH52"/>
      <c r="FSI52"/>
      <c r="FSJ52"/>
      <c r="FSK52"/>
      <c r="FSL52"/>
      <c r="FSM52"/>
      <c r="FSN52"/>
      <c r="FSO52"/>
      <c r="FSP52"/>
      <c r="FSQ52"/>
      <c r="FSR52"/>
      <c r="FSS52"/>
      <c r="FST52"/>
      <c r="FSU52"/>
      <c r="FSV52"/>
      <c r="FSW52"/>
      <c r="FSX52"/>
      <c r="FSY52"/>
      <c r="FSZ52"/>
      <c r="FTA52"/>
      <c r="FTB52"/>
      <c r="FTC52"/>
      <c r="FTD52"/>
      <c r="FTE52"/>
      <c r="FTF52"/>
      <c r="FTG52"/>
      <c r="FTH52"/>
      <c r="FTI52"/>
      <c r="FTJ52"/>
      <c r="FTK52"/>
      <c r="FTL52"/>
      <c r="FTM52"/>
      <c r="FTN52"/>
      <c r="FTO52"/>
      <c r="FTP52"/>
      <c r="FTQ52"/>
      <c r="FTR52"/>
      <c r="FTS52"/>
      <c r="FTT52"/>
      <c r="FTU52"/>
      <c r="FTV52"/>
      <c r="FTW52"/>
      <c r="FTX52"/>
      <c r="FTY52"/>
      <c r="FTZ52"/>
      <c r="FUA52"/>
      <c r="FUB52"/>
      <c r="FUC52"/>
      <c r="FUD52"/>
      <c r="FUE52"/>
      <c r="FUF52"/>
      <c r="FUG52"/>
      <c r="FUH52"/>
      <c r="FUI52"/>
      <c r="FUJ52"/>
      <c r="FUK52"/>
      <c r="FUL52"/>
      <c r="FUM52"/>
      <c r="FUN52"/>
      <c r="FUO52"/>
      <c r="FUP52"/>
      <c r="FUQ52"/>
      <c r="FUR52"/>
      <c r="FUS52"/>
      <c r="FUT52"/>
      <c r="FUU52"/>
      <c r="FUV52"/>
      <c r="FUW52"/>
      <c r="FUX52"/>
      <c r="FUY52"/>
      <c r="FUZ52"/>
      <c r="FVA52"/>
      <c r="FVB52"/>
      <c r="FVC52"/>
      <c r="FVD52"/>
      <c r="FVE52"/>
      <c r="FVF52"/>
      <c r="FVG52"/>
      <c r="FVH52"/>
      <c r="FVI52"/>
      <c r="FVJ52"/>
      <c r="FVK52"/>
      <c r="FVL52"/>
      <c r="FVM52"/>
      <c r="FVN52"/>
      <c r="FVO52"/>
      <c r="FVP52"/>
      <c r="FVQ52"/>
      <c r="FVR52"/>
      <c r="FVS52"/>
      <c r="FVT52"/>
      <c r="FVU52"/>
      <c r="FVV52"/>
      <c r="FVW52"/>
      <c r="FVX52"/>
      <c r="FVY52"/>
      <c r="FVZ52"/>
      <c r="FWA52"/>
      <c r="FWB52"/>
      <c r="FWC52"/>
      <c r="FWD52"/>
      <c r="FWE52"/>
      <c r="FWF52"/>
      <c r="FWG52"/>
      <c r="FWH52"/>
      <c r="FWI52"/>
      <c r="FWJ52"/>
      <c r="FWK52"/>
      <c r="FWL52"/>
      <c r="FWM52"/>
      <c r="FWN52"/>
      <c r="FWO52"/>
      <c r="FWP52"/>
      <c r="FWQ52"/>
      <c r="FWR52"/>
      <c r="FWS52"/>
      <c r="FWT52"/>
      <c r="FWU52"/>
      <c r="FWV52"/>
      <c r="FWW52"/>
      <c r="FWX52"/>
      <c r="FWY52"/>
      <c r="FWZ52"/>
      <c r="FXA52"/>
      <c r="FXB52"/>
      <c r="FXC52"/>
      <c r="FXD52"/>
      <c r="FXE52"/>
      <c r="FXF52"/>
      <c r="FXG52"/>
      <c r="FXH52"/>
      <c r="FXI52"/>
      <c r="FXJ52"/>
      <c r="FXK52"/>
      <c r="FXL52"/>
      <c r="FXM52"/>
      <c r="FXN52"/>
      <c r="FXO52"/>
      <c r="FXP52"/>
      <c r="FXQ52"/>
      <c r="FXR52"/>
      <c r="FXS52"/>
      <c r="FXT52"/>
      <c r="FXU52"/>
      <c r="FXV52"/>
      <c r="FXW52"/>
      <c r="FXX52"/>
      <c r="FXY52"/>
      <c r="FXZ52"/>
      <c r="FYA52"/>
      <c r="FYB52"/>
      <c r="FYC52"/>
      <c r="FYD52"/>
      <c r="FYE52"/>
      <c r="FYF52"/>
      <c r="FYG52"/>
      <c r="FYH52"/>
      <c r="FYI52"/>
      <c r="FYJ52"/>
      <c r="FYK52"/>
      <c r="FYL52"/>
      <c r="FYM52"/>
      <c r="FYN52"/>
      <c r="FYO52"/>
      <c r="FYP52"/>
      <c r="FYQ52"/>
      <c r="FYR52"/>
      <c r="FYS52"/>
      <c r="FYT52"/>
      <c r="FYU52"/>
      <c r="FYV52"/>
      <c r="FYW52"/>
      <c r="FYX52"/>
      <c r="FYY52"/>
      <c r="FYZ52"/>
      <c r="FZA52"/>
      <c r="FZB52"/>
      <c r="FZC52"/>
      <c r="FZD52"/>
      <c r="FZE52"/>
      <c r="FZF52"/>
      <c r="FZG52"/>
      <c r="FZH52"/>
      <c r="FZI52"/>
      <c r="FZJ52"/>
      <c r="FZK52"/>
      <c r="FZL52"/>
      <c r="FZM52"/>
      <c r="FZN52"/>
      <c r="FZO52"/>
      <c r="FZP52"/>
      <c r="FZQ52"/>
      <c r="FZR52"/>
      <c r="FZS52"/>
      <c r="FZT52"/>
      <c r="FZU52"/>
      <c r="FZV52"/>
      <c r="FZW52"/>
      <c r="FZX52"/>
      <c r="FZY52"/>
      <c r="FZZ52"/>
      <c r="GAA52"/>
      <c r="GAB52"/>
      <c r="GAC52"/>
      <c r="GAD52"/>
      <c r="GAE52"/>
      <c r="GAF52"/>
      <c r="GAG52"/>
      <c r="GAH52"/>
      <c r="GAI52"/>
      <c r="GAJ52"/>
      <c r="GAK52"/>
      <c r="GAL52"/>
      <c r="GAM52"/>
      <c r="GAN52"/>
      <c r="GAO52"/>
      <c r="GAP52"/>
      <c r="GAQ52"/>
      <c r="GAR52"/>
      <c r="GAS52"/>
      <c r="GAT52"/>
      <c r="GAU52"/>
      <c r="GAV52"/>
      <c r="GAW52"/>
      <c r="GAX52"/>
      <c r="GAY52"/>
      <c r="GAZ52"/>
      <c r="GBA52"/>
      <c r="GBB52"/>
      <c r="GBC52"/>
      <c r="GBD52"/>
      <c r="GBE52"/>
      <c r="GBF52"/>
      <c r="GBG52"/>
      <c r="GBH52"/>
      <c r="GBI52"/>
      <c r="GBJ52"/>
      <c r="GBK52"/>
      <c r="GBL52"/>
      <c r="GBM52"/>
      <c r="GBN52"/>
      <c r="GBO52"/>
      <c r="GBP52"/>
      <c r="GBQ52"/>
      <c r="GBR52"/>
      <c r="GBS52"/>
      <c r="GBT52"/>
      <c r="GBU52"/>
      <c r="GBV52"/>
      <c r="GBW52"/>
      <c r="GBX52"/>
      <c r="GBY52"/>
      <c r="GBZ52"/>
      <c r="GCA52"/>
      <c r="GCB52"/>
      <c r="GCC52"/>
      <c r="GCD52"/>
      <c r="GCE52"/>
      <c r="GCF52"/>
      <c r="GCG52"/>
      <c r="GCH52"/>
      <c r="GCI52"/>
      <c r="GCJ52"/>
      <c r="GCK52"/>
      <c r="GCL52"/>
      <c r="GCM52"/>
      <c r="GCN52"/>
      <c r="GCO52"/>
      <c r="GCP52"/>
      <c r="GCQ52"/>
      <c r="GCR52"/>
      <c r="GCS52"/>
      <c r="GCT52"/>
      <c r="GCU52"/>
      <c r="GCV52"/>
      <c r="GCW52"/>
      <c r="GCX52"/>
      <c r="GCY52"/>
      <c r="GCZ52"/>
      <c r="GDA52"/>
      <c r="GDB52"/>
      <c r="GDC52"/>
      <c r="GDD52"/>
      <c r="GDE52"/>
      <c r="GDF52"/>
      <c r="GDG52"/>
      <c r="GDH52"/>
      <c r="GDI52"/>
      <c r="GDJ52"/>
      <c r="GDK52"/>
      <c r="GDL52"/>
      <c r="GDM52"/>
      <c r="GDN52"/>
      <c r="GDO52"/>
      <c r="GDP52"/>
      <c r="GDQ52"/>
      <c r="GDR52"/>
      <c r="GDS52"/>
      <c r="GDT52"/>
      <c r="GDU52"/>
      <c r="GDV52"/>
      <c r="GDW52"/>
      <c r="GDX52"/>
      <c r="GDY52"/>
      <c r="GDZ52"/>
      <c r="GEA52"/>
      <c r="GEB52"/>
      <c r="GEC52"/>
      <c r="GED52"/>
      <c r="GEE52"/>
      <c r="GEF52"/>
      <c r="GEG52"/>
      <c r="GEH52"/>
      <c r="GEI52"/>
      <c r="GEJ52"/>
      <c r="GEK52"/>
      <c r="GEL52"/>
      <c r="GEM52"/>
      <c r="GEN52"/>
      <c r="GEO52"/>
      <c r="GEP52"/>
      <c r="GEQ52"/>
      <c r="GER52"/>
      <c r="GES52"/>
      <c r="GET52"/>
      <c r="GEU52"/>
      <c r="GEV52"/>
      <c r="GEW52"/>
      <c r="GEX52"/>
      <c r="GEY52"/>
      <c r="GEZ52"/>
      <c r="GFA52"/>
      <c r="GFB52"/>
      <c r="GFC52"/>
      <c r="GFD52"/>
      <c r="GFE52"/>
      <c r="GFF52"/>
      <c r="GFG52"/>
      <c r="GFH52"/>
      <c r="GFI52"/>
      <c r="GFJ52"/>
      <c r="GFK52"/>
      <c r="GFL52"/>
      <c r="GFM52"/>
      <c r="GFN52"/>
      <c r="GFO52"/>
      <c r="GFP52"/>
      <c r="GFQ52"/>
      <c r="GFR52"/>
      <c r="GFS52"/>
      <c r="GFT52"/>
      <c r="GFU52"/>
      <c r="GFV52"/>
      <c r="GFW52"/>
      <c r="GFX52"/>
      <c r="GFY52"/>
      <c r="GFZ52"/>
      <c r="GGA52"/>
      <c r="GGB52"/>
      <c r="GGC52"/>
      <c r="GGD52"/>
      <c r="GGE52"/>
      <c r="GGF52"/>
      <c r="GGG52"/>
      <c r="GGH52"/>
      <c r="GGI52"/>
      <c r="GGJ52"/>
      <c r="GGK52"/>
      <c r="GGL52"/>
      <c r="GGM52"/>
      <c r="GGN52"/>
      <c r="GGO52"/>
      <c r="GGP52"/>
      <c r="GGQ52"/>
      <c r="GGR52"/>
      <c r="GGS52"/>
      <c r="GGT52"/>
      <c r="GGU52"/>
      <c r="GGV52"/>
      <c r="GGW52"/>
      <c r="GGX52"/>
      <c r="GGY52"/>
      <c r="GGZ52"/>
      <c r="GHA52"/>
      <c r="GHB52"/>
      <c r="GHC52"/>
      <c r="GHD52"/>
      <c r="GHE52"/>
      <c r="GHF52"/>
      <c r="GHG52"/>
      <c r="GHH52"/>
      <c r="GHI52"/>
      <c r="GHJ52"/>
      <c r="GHK52"/>
      <c r="GHL52"/>
      <c r="GHM52"/>
      <c r="GHN52"/>
      <c r="GHO52"/>
      <c r="GHP52"/>
      <c r="GHQ52"/>
      <c r="GHR52"/>
      <c r="GHS52"/>
      <c r="GHT52"/>
      <c r="GHU52"/>
      <c r="GHV52"/>
      <c r="GHW52"/>
      <c r="GHX52"/>
      <c r="GHY52"/>
      <c r="GHZ52"/>
      <c r="GIA52"/>
      <c r="GIB52"/>
      <c r="GIC52"/>
      <c r="GID52"/>
      <c r="GIE52"/>
      <c r="GIF52"/>
      <c r="GIG52"/>
      <c r="GIH52"/>
      <c r="GII52"/>
      <c r="GIJ52"/>
      <c r="GIK52"/>
      <c r="GIL52"/>
      <c r="GIM52"/>
      <c r="GIN52"/>
      <c r="GIO52"/>
      <c r="GIP52"/>
      <c r="GIQ52"/>
      <c r="GIR52"/>
      <c r="GIS52"/>
      <c r="GIT52"/>
      <c r="GIU52"/>
      <c r="GIV52"/>
      <c r="GIW52"/>
      <c r="GIX52"/>
      <c r="GIY52"/>
      <c r="GIZ52"/>
      <c r="GJA52"/>
      <c r="GJB52"/>
      <c r="GJC52"/>
      <c r="GJD52"/>
      <c r="GJE52"/>
      <c r="GJF52"/>
      <c r="GJG52"/>
      <c r="GJH52"/>
      <c r="GJI52"/>
      <c r="GJJ52"/>
      <c r="GJK52"/>
      <c r="GJL52"/>
      <c r="GJM52"/>
      <c r="GJN52"/>
      <c r="GJO52"/>
      <c r="GJP52"/>
      <c r="GJQ52"/>
      <c r="GJR52"/>
      <c r="GJS52"/>
      <c r="GJT52"/>
      <c r="GJU52"/>
      <c r="GJV52"/>
      <c r="GJW52"/>
      <c r="GJX52"/>
      <c r="GJY52"/>
      <c r="GJZ52"/>
      <c r="GKA52"/>
      <c r="GKB52"/>
      <c r="GKC52"/>
      <c r="GKD52"/>
      <c r="GKE52"/>
      <c r="GKF52"/>
      <c r="GKG52"/>
      <c r="GKH52"/>
      <c r="GKI52"/>
      <c r="GKJ52"/>
      <c r="GKK52"/>
      <c r="GKL52"/>
      <c r="GKM52"/>
      <c r="GKN52"/>
      <c r="GKO52"/>
      <c r="GKP52"/>
      <c r="GKQ52"/>
      <c r="GKR52"/>
      <c r="GKS52"/>
      <c r="GKT52"/>
      <c r="GKU52"/>
      <c r="GKV52"/>
      <c r="GKW52"/>
      <c r="GKX52"/>
      <c r="GKY52"/>
      <c r="GKZ52"/>
      <c r="GLA52"/>
      <c r="GLB52"/>
      <c r="GLC52"/>
      <c r="GLD52"/>
      <c r="GLE52"/>
      <c r="GLF52"/>
      <c r="GLG52"/>
      <c r="GLH52"/>
      <c r="GLI52"/>
      <c r="GLJ52"/>
      <c r="GLK52"/>
      <c r="GLL52"/>
      <c r="GLM52"/>
      <c r="GLN52"/>
      <c r="GLO52"/>
      <c r="GLP52"/>
      <c r="GLQ52"/>
      <c r="GLR52"/>
      <c r="GLS52"/>
      <c r="GLT52"/>
      <c r="GLU52"/>
      <c r="GLV52"/>
      <c r="GLW52"/>
      <c r="GLX52"/>
      <c r="GLY52"/>
      <c r="GLZ52"/>
      <c r="GMA52"/>
      <c r="GMB52"/>
      <c r="GMC52"/>
      <c r="GMD52"/>
      <c r="GME52"/>
      <c r="GMF52"/>
      <c r="GMG52"/>
      <c r="GMH52"/>
      <c r="GMI52"/>
      <c r="GMJ52"/>
      <c r="GMK52"/>
      <c r="GML52"/>
      <c r="GMM52"/>
      <c r="GMN52"/>
      <c r="GMO52"/>
      <c r="GMP52"/>
      <c r="GMQ52"/>
      <c r="GMR52"/>
      <c r="GMS52"/>
      <c r="GMT52"/>
      <c r="GMU52"/>
      <c r="GMV52"/>
      <c r="GMW52"/>
      <c r="GMX52"/>
      <c r="GMY52"/>
      <c r="GMZ52"/>
      <c r="GNA52"/>
      <c r="GNB52"/>
      <c r="GNC52"/>
      <c r="GND52"/>
      <c r="GNE52"/>
      <c r="GNF52"/>
      <c r="GNG52"/>
      <c r="GNH52"/>
      <c r="GNI52"/>
      <c r="GNJ52"/>
      <c r="GNK52"/>
      <c r="GNL52"/>
      <c r="GNM52"/>
      <c r="GNN52"/>
      <c r="GNO52"/>
      <c r="GNP52"/>
      <c r="GNQ52"/>
      <c r="GNR52"/>
      <c r="GNS52"/>
      <c r="GNT52"/>
      <c r="GNU52"/>
      <c r="GNV52"/>
      <c r="GNW52"/>
      <c r="GNX52"/>
      <c r="GNY52"/>
      <c r="GNZ52"/>
      <c r="GOA52"/>
      <c r="GOB52"/>
      <c r="GOC52"/>
      <c r="GOD52"/>
      <c r="GOE52"/>
      <c r="GOF52"/>
      <c r="GOG52"/>
      <c r="GOH52"/>
      <c r="GOI52"/>
      <c r="GOJ52"/>
      <c r="GOK52"/>
      <c r="GOL52"/>
      <c r="GOM52"/>
      <c r="GON52"/>
      <c r="GOO52"/>
      <c r="GOP52"/>
      <c r="GOQ52"/>
      <c r="GOR52"/>
      <c r="GOS52"/>
      <c r="GOT52"/>
      <c r="GOU52"/>
      <c r="GOV52"/>
      <c r="GOW52"/>
      <c r="GOX52"/>
      <c r="GOY52"/>
      <c r="GOZ52"/>
      <c r="GPA52"/>
      <c r="GPB52"/>
      <c r="GPC52"/>
      <c r="GPD52"/>
      <c r="GPE52"/>
      <c r="GPF52"/>
      <c r="GPG52"/>
      <c r="GPH52"/>
      <c r="GPI52"/>
      <c r="GPJ52"/>
      <c r="GPK52"/>
      <c r="GPL52"/>
      <c r="GPM52"/>
      <c r="GPN52"/>
      <c r="GPO52"/>
      <c r="GPP52"/>
      <c r="GPQ52"/>
      <c r="GPR52"/>
      <c r="GPS52"/>
      <c r="GPT52"/>
      <c r="GPU52"/>
      <c r="GPV52"/>
      <c r="GPW52"/>
      <c r="GPX52"/>
      <c r="GPY52"/>
      <c r="GPZ52"/>
      <c r="GQA52"/>
      <c r="GQB52"/>
      <c r="GQC52"/>
      <c r="GQD52"/>
      <c r="GQE52"/>
      <c r="GQF52"/>
      <c r="GQG52"/>
      <c r="GQH52"/>
      <c r="GQI52"/>
      <c r="GQJ52"/>
      <c r="GQK52"/>
      <c r="GQL52"/>
      <c r="GQM52"/>
      <c r="GQN52"/>
      <c r="GQO52"/>
      <c r="GQP52"/>
      <c r="GQQ52"/>
      <c r="GQR52"/>
      <c r="GQS52"/>
      <c r="GQT52"/>
      <c r="GQU52"/>
      <c r="GQV52"/>
      <c r="GQW52"/>
      <c r="GQX52"/>
      <c r="GQY52"/>
      <c r="GQZ52"/>
      <c r="GRA52"/>
      <c r="GRB52"/>
      <c r="GRC52"/>
      <c r="GRD52"/>
      <c r="GRE52"/>
      <c r="GRF52"/>
      <c r="GRG52"/>
      <c r="GRH52"/>
      <c r="GRI52"/>
      <c r="GRJ52"/>
      <c r="GRK52"/>
      <c r="GRL52"/>
      <c r="GRM52"/>
      <c r="GRN52"/>
      <c r="GRO52"/>
      <c r="GRP52"/>
      <c r="GRQ52"/>
      <c r="GRR52"/>
      <c r="GRS52"/>
      <c r="GRT52"/>
      <c r="GRU52"/>
      <c r="GRV52"/>
      <c r="GRW52"/>
      <c r="GRX52"/>
      <c r="GRY52"/>
      <c r="GRZ52"/>
      <c r="GSA52"/>
      <c r="GSB52"/>
      <c r="GSC52"/>
      <c r="GSD52"/>
      <c r="GSE52"/>
      <c r="GSF52"/>
      <c r="GSG52"/>
      <c r="GSH52"/>
      <c r="GSI52"/>
      <c r="GSJ52"/>
      <c r="GSK52"/>
      <c r="GSL52"/>
      <c r="GSM52"/>
      <c r="GSN52"/>
      <c r="GSO52"/>
      <c r="GSP52"/>
      <c r="GSQ52"/>
      <c r="GSR52"/>
      <c r="GSS52"/>
      <c r="GST52"/>
      <c r="GSU52"/>
      <c r="GSV52"/>
      <c r="GSW52"/>
      <c r="GSX52"/>
      <c r="GSY52"/>
      <c r="GSZ52"/>
      <c r="GTA52"/>
      <c r="GTB52"/>
      <c r="GTC52"/>
      <c r="GTD52"/>
      <c r="GTE52"/>
      <c r="GTF52"/>
      <c r="GTG52"/>
      <c r="GTH52"/>
      <c r="GTI52"/>
      <c r="GTJ52"/>
      <c r="GTK52"/>
      <c r="GTL52"/>
      <c r="GTM52"/>
      <c r="GTN52"/>
      <c r="GTO52"/>
      <c r="GTP52"/>
      <c r="GTQ52"/>
      <c r="GTR52"/>
      <c r="GTS52"/>
      <c r="GTT52"/>
      <c r="GTU52"/>
      <c r="GTV52"/>
      <c r="GTW52"/>
      <c r="GTX52"/>
      <c r="GTY52"/>
      <c r="GTZ52"/>
      <c r="GUA52"/>
      <c r="GUB52"/>
      <c r="GUC52"/>
      <c r="GUD52"/>
      <c r="GUE52"/>
      <c r="GUF52"/>
      <c r="GUG52"/>
      <c r="GUH52"/>
      <c r="GUI52"/>
      <c r="GUJ52"/>
      <c r="GUK52"/>
      <c r="GUL52"/>
      <c r="GUM52"/>
      <c r="GUN52"/>
      <c r="GUO52"/>
      <c r="GUP52"/>
      <c r="GUQ52"/>
      <c r="GUR52"/>
      <c r="GUS52"/>
      <c r="GUT52"/>
      <c r="GUU52"/>
      <c r="GUV52"/>
      <c r="GUW52"/>
      <c r="GUX52"/>
      <c r="GUY52"/>
      <c r="GUZ52"/>
      <c r="GVA52"/>
      <c r="GVB52"/>
      <c r="GVC52"/>
      <c r="GVD52"/>
      <c r="GVE52"/>
      <c r="GVF52"/>
      <c r="GVG52"/>
      <c r="GVH52"/>
      <c r="GVI52"/>
      <c r="GVJ52"/>
      <c r="GVK52"/>
      <c r="GVL52"/>
      <c r="GVM52"/>
      <c r="GVN52"/>
      <c r="GVO52"/>
      <c r="GVP52"/>
      <c r="GVQ52"/>
      <c r="GVR52"/>
      <c r="GVS52"/>
      <c r="GVT52"/>
      <c r="GVU52"/>
      <c r="GVV52"/>
      <c r="GVW52"/>
      <c r="GVX52"/>
      <c r="GVY52"/>
      <c r="GVZ52"/>
      <c r="GWA52"/>
      <c r="GWB52"/>
      <c r="GWC52"/>
      <c r="GWD52"/>
      <c r="GWE52"/>
      <c r="GWF52"/>
      <c r="GWG52"/>
      <c r="GWH52"/>
      <c r="GWI52"/>
      <c r="GWJ52"/>
      <c r="GWK52"/>
      <c r="GWL52"/>
      <c r="GWM52"/>
      <c r="GWN52"/>
      <c r="GWO52"/>
      <c r="GWP52"/>
      <c r="GWQ52"/>
      <c r="GWR52"/>
      <c r="GWS52"/>
      <c r="GWT52"/>
      <c r="GWU52"/>
      <c r="GWV52"/>
      <c r="GWW52"/>
      <c r="GWX52"/>
      <c r="GWY52"/>
      <c r="GWZ52"/>
      <c r="GXA52"/>
      <c r="GXB52"/>
      <c r="GXC52"/>
      <c r="GXD52"/>
      <c r="GXE52"/>
      <c r="GXF52"/>
      <c r="GXG52"/>
      <c r="GXH52"/>
      <c r="GXI52"/>
      <c r="GXJ52"/>
      <c r="GXK52"/>
      <c r="GXL52"/>
      <c r="GXM52"/>
      <c r="GXN52"/>
      <c r="GXO52"/>
      <c r="GXP52"/>
      <c r="GXQ52"/>
      <c r="GXR52"/>
      <c r="GXS52"/>
      <c r="GXT52"/>
      <c r="GXU52"/>
      <c r="GXV52"/>
      <c r="GXW52"/>
      <c r="GXX52"/>
      <c r="GXY52"/>
      <c r="GXZ52"/>
      <c r="GYA52"/>
      <c r="GYB52"/>
      <c r="GYC52"/>
      <c r="GYD52"/>
      <c r="GYE52"/>
      <c r="GYF52"/>
      <c r="GYG52"/>
      <c r="GYH52"/>
      <c r="GYI52"/>
      <c r="GYJ52"/>
      <c r="GYK52"/>
      <c r="GYL52"/>
      <c r="GYM52"/>
      <c r="GYN52"/>
      <c r="GYO52"/>
      <c r="GYP52"/>
      <c r="GYQ52"/>
      <c r="GYR52"/>
      <c r="GYS52"/>
      <c r="GYT52"/>
      <c r="GYU52"/>
      <c r="GYV52"/>
      <c r="GYW52"/>
      <c r="GYX52"/>
      <c r="GYY52"/>
      <c r="GYZ52"/>
      <c r="GZA52"/>
      <c r="GZB52"/>
      <c r="GZC52"/>
      <c r="GZD52"/>
      <c r="GZE52"/>
      <c r="GZF52"/>
      <c r="GZG52"/>
      <c r="GZH52"/>
      <c r="GZI52"/>
      <c r="GZJ52"/>
      <c r="GZK52"/>
      <c r="GZL52"/>
      <c r="GZM52"/>
      <c r="GZN52"/>
      <c r="GZO52"/>
      <c r="GZP52"/>
      <c r="GZQ52"/>
      <c r="GZR52"/>
      <c r="GZS52"/>
      <c r="GZT52"/>
      <c r="GZU52"/>
      <c r="GZV52"/>
      <c r="GZW52"/>
      <c r="GZX52"/>
      <c r="GZY52"/>
      <c r="GZZ52"/>
      <c r="HAA52"/>
      <c r="HAB52"/>
      <c r="HAC52"/>
      <c r="HAD52"/>
      <c r="HAE52"/>
      <c r="HAF52"/>
      <c r="HAG52"/>
      <c r="HAH52"/>
      <c r="HAI52"/>
      <c r="HAJ52"/>
      <c r="HAK52"/>
      <c r="HAL52"/>
      <c r="HAM52"/>
      <c r="HAN52"/>
      <c r="HAO52"/>
      <c r="HAP52"/>
      <c r="HAQ52"/>
      <c r="HAR52"/>
      <c r="HAS52"/>
      <c r="HAT52"/>
      <c r="HAU52"/>
      <c r="HAV52"/>
      <c r="HAW52"/>
      <c r="HAX52"/>
      <c r="HAY52"/>
      <c r="HAZ52"/>
      <c r="HBA52"/>
      <c r="HBB52"/>
      <c r="HBC52"/>
      <c r="HBD52"/>
      <c r="HBE52"/>
      <c r="HBF52"/>
      <c r="HBG52"/>
      <c r="HBH52"/>
      <c r="HBI52"/>
      <c r="HBJ52"/>
      <c r="HBK52"/>
      <c r="HBL52"/>
      <c r="HBM52"/>
      <c r="HBN52"/>
      <c r="HBO52"/>
      <c r="HBP52"/>
      <c r="HBQ52"/>
      <c r="HBR52"/>
      <c r="HBS52"/>
      <c r="HBT52"/>
      <c r="HBU52"/>
      <c r="HBV52"/>
      <c r="HBW52"/>
      <c r="HBX52"/>
      <c r="HBY52"/>
      <c r="HBZ52"/>
      <c r="HCA52"/>
      <c r="HCB52"/>
      <c r="HCC52"/>
      <c r="HCD52"/>
      <c r="HCE52"/>
      <c r="HCF52"/>
      <c r="HCG52"/>
      <c r="HCH52"/>
      <c r="HCI52"/>
      <c r="HCJ52"/>
      <c r="HCK52"/>
      <c r="HCL52"/>
      <c r="HCM52"/>
      <c r="HCN52"/>
      <c r="HCO52"/>
      <c r="HCP52"/>
      <c r="HCQ52"/>
      <c r="HCR52"/>
      <c r="HCS52"/>
      <c r="HCT52"/>
      <c r="HCU52"/>
      <c r="HCV52"/>
      <c r="HCW52"/>
      <c r="HCX52"/>
      <c r="HCY52"/>
      <c r="HCZ52"/>
      <c r="HDA52"/>
      <c r="HDB52"/>
      <c r="HDC52"/>
      <c r="HDD52"/>
      <c r="HDE52"/>
      <c r="HDF52"/>
      <c r="HDG52"/>
      <c r="HDH52"/>
      <c r="HDI52"/>
      <c r="HDJ52"/>
      <c r="HDK52"/>
      <c r="HDL52"/>
      <c r="HDM52"/>
      <c r="HDN52"/>
      <c r="HDO52"/>
      <c r="HDP52"/>
      <c r="HDQ52"/>
      <c r="HDR52"/>
      <c r="HDS52"/>
      <c r="HDT52"/>
      <c r="HDU52"/>
      <c r="HDV52"/>
      <c r="HDW52"/>
      <c r="HDX52"/>
      <c r="HDY52"/>
      <c r="HDZ52"/>
      <c r="HEA52"/>
      <c r="HEB52"/>
      <c r="HEC52"/>
      <c r="HED52"/>
      <c r="HEE52"/>
      <c r="HEF52"/>
      <c r="HEG52"/>
      <c r="HEH52"/>
      <c r="HEI52"/>
      <c r="HEJ52"/>
      <c r="HEK52"/>
      <c r="HEL52"/>
      <c r="HEM52"/>
      <c r="HEN52"/>
      <c r="HEO52"/>
      <c r="HEP52"/>
      <c r="HEQ52"/>
      <c r="HER52"/>
      <c r="HES52"/>
      <c r="HET52"/>
      <c r="HEU52"/>
      <c r="HEV52"/>
      <c r="HEW52"/>
      <c r="HEX52"/>
      <c r="HEY52"/>
      <c r="HEZ52"/>
      <c r="HFA52"/>
      <c r="HFB52"/>
      <c r="HFC52"/>
      <c r="HFD52"/>
      <c r="HFE52"/>
      <c r="HFF52"/>
      <c r="HFG52"/>
      <c r="HFH52"/>
      <c r="HFI52"/>
      <c r="HFJ52"/>
      <c r="HFK52"/>
      <c r="HFL52"/>
      <c r="HFM52"/>
      <c r="HFN52"/>
      <c r="HFO52"/>
      <c r="HFP52"/>
      <c r="HFQ52"/>
      <c r="HFR52"/>
      <c r="HFS52"/>
      <c r="HFT52"/>
      <c r="HFU52"/>
      <c r="HFV52"/>
      <c r="HFW52"/>
      <c r="HFX52"/>
      <c r="HFY52"/>
      <c r="HFZ52"/>
      <c r="HGA52"/>
      <c r="HGB52"/>
      <c r="HGC52"/>
      <c r="HGD52"/>
      <c r="HGE52"/>
      <c r="HGF52"/>
      <c r="HGG52"/>
      <c r="HGH52"/>
      <c r="HGI52"/>
      <c r="HGJ52"/>
      <c r="HGK52"/>
      <c r="HGL52"/>
      <c r="HGM52"/>
      <c r="HGN52"/>
      <c r="HGO52"/>
      <c r="HGP52"/>
      <c r="HGQ52"/>
      <c r="HGR52"/>
      <c r="HGS52"/>
      <c r="HGT52"/>
      <c r="HGU52"/>
      <c r="HGV52"/>
      <c r="HGW52"/>
      <c r="HGX52"/>
      <c r="HGY52"/>
      <c r="HGZ52"/>
      <c r="HHA52"/>
      <c r="HHB52"/>
      <c r="HHC52"/>
      <c r="HHD52"/>
      <c r="HHE52"/>
      <c r="HHF52"/>
      <c r="HHG52"/>
      <c r="HHH52"/>
      <c r="HHI52"/>
      <c r="HHJ52"/>
      <c r="HHK52"/>
      <c r="HHL52"/>
      <c r="HHM52"/>
      <c r="HHN52"/>
      <c r="HHO52"/>
      <c r="HHP52"/>
      <c r="HHQ52"/>
      <c r="HHR52"/>
      <c r="HHS52"/>
      <c r="HHT52"/>
      <c r="HHU52"/>
      <c r="HHV52"/>
      <c r="HHW52"/>
      <c r="HHX52"/>
      <c r="HHY52"/>
      <c r="HHZ52"/>
      <c r="HIA52"/>
      <c r="HIB52"/>
      <c r="HIC52"/>
      <c r="HID52"/>
      <c r="HIE52"/>
      <c r="HIF52"/>
      <c r="HIG52"/>
      <c r="HIH52"/>
      <c r="HII52"/>
      <c r="HIJ52"/>
      <c r="HIK52"/>
      <c r="HIL52"/>
      <c r="HIM52"/>
      <c r="HIN52"/>
      <c r="HIO52"/>
      <c r="HIP52"/>
      <c r="HIQ52"/>
      <c r="HIR52"/>
      <c r="HIS52"/>
      <c r="HIT52"/>
      <c r="HIU52"/>
      <c r="HIV52"/>
      <c r="HIW52"/>
      <c r="HIX52"/>
      <c r="HIY52"/>
      <c r="HIZ52"/>
      <c r="HJA52"/>
      <c r="HJB52"/>
      <c r="HJC52"/>
      <c r="HJD52"/>
      <c r="HJE52"/>
      <c r="HJF52"/>
      <c r="HJG52"/>
      <c r="HJH52"/>
      <c r="HJI52"/>
      <c r="HJJ52"/>
      <c r="HJK52"/>
      <c r="HJL52"/>
      <c r="HJM52"/>
      <c r="HJN52"/>
      <c r="HJO52"/>
      <c r="HJP52"/>
      <c r="HJQ52"/>
      <c r="HJR52"/>
      <c r="HJS52"/>
      <c r="HJT52"/>
    </row>
    <row r="53" spans="1:5688" x14ac:dyDescent="0.45">
      <c r="A53"/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  <c r="AMK53"/>
      <c r="AML53"/>
      <c r="AMM53"/>
      <c r="AMN53"/>
      <c r="AMO53"/>
      <c r="AMP53"/>
      <c r="AMQ53"/>
      <c r="AMR53"/>
      <c r="AMS53"/>
      <c r="AMT53"/>
      <c r="AMU53"/>
      <c r="AMV53"/>
      <c r="AMW53"/>
      <c r="AMX53"/>
      <c r="AMY53"/>
      <c r="AMZ53"/>
      <c r="ANA53"/>
      <c r="ANB53"/>
      <c r="ANC53"/>
      <c r="AND53"/>
      <c r="ANE53"/>
      <c r="ANF53"/>
      <c r="ANG53"/>
      <c r="ANH53"/>
      <c r="ANI53"/>
      <c r="ANJ53"/>
      <c r="ANK53"/>
      <c r="ANL53"/>
      <c r="ANM53"/>
      <c r="ANN53"/>
      <c r="ANO53"/>
      <c r="ANP53"/>
      <c r="ANQ53"/>
      <c r="ANR53"/>
      <c r="ANS53"/>
      <c r="ANT53"/>
      <c r="ANU53"/>
      <c r="ANV53"/>
      <c r="ANW53"/>
      <c r="ANX53"/>
      <c r="ANY53"/>
      <c r="ANZ53"/>
      <c r="AOA53"/>
      <c r="AOB53"/>
      <c r="AOC53"/>
      <c r="AOD53"/>
      <c r="AOE53"/>
      <c r="AOF53"/>
      <c r="AOG53"/>
      <c r="AOH53"/>
      <c r="AOI53"/>
      <c r="AOJ53"/>
      <c r="AOK53"/>
      <c r="AOL53"/>
      <c r="AOM53"/>
      <c r="AON53"/>
      <c r="AOO53"/>
      <c r="AOP53"/>
      <c r="AOQ53"/>
      <c r="AOR53"/>
      <c r="AOS53"/>
      <c r="AOT53"/>
      <c r="AOU53"/>
      <c r="AOV53"/>
      <c r="AOW53"/>
      <c r="AOX53"/>
      <c r="AOY53"/>
      <c r="AOZ53"/>
      <c r="APA53"/>
      <c r="APB53"/>
      <c r="APC53"/>
      <c r="APD53"/>
      <c r="APE53"/>
      <c r="APF53"/>
      <c r="APG53"/>
      <c r="APH53"/>
      <c r="API53"/>
      <c r="APJ53"/>
      <c r="APK53"/>
      <c r="APL53"/>
      <c r="APM53"/>
      <c r="APN53"/>
      <c r="APO53"/>
      <c r="APP53"/>
      <c r="APQ53"/>
      <c r="APR53"/>
      <c r="APS53"/>
      <c r="APT53"/>
      <c r="APU53"/>
      <c r="APV53"/>
      <c r="APW53"/>
      <c r="APX53"/>
      <c r="APY53"/>
      <c r="APZ53"/>
      <c r="AQA53"/>
      <c r="AQB53"/>
      <c r="AQC53"/>
      <c r="AQD53"/>
      <c r="AQE53"/>
      <c r="AQF53"/>
      <c r="AQG53"/>
      <c r="AQH53"/>
      <c r="AQI53"/>
      <c r="AQJ53"/>
      <c r="AQK53"/>
      <c r="AQL53"/>
      <c r="AQM53"/>
      <c r="AQN53"/>
      <c r="AQO53"/>
      <c r="AQP53"/>
      <c r="AQQ53"/>
      <c r="AQR53"/>
      <c r="AQS53"/>
      <c r="AQT53"/>
      <c r="AQU53"/>
      <c r="AQV53"/>
      <c r="AQW53"/>
      <c r="AQX53"/>
      <c r="AQY53"/>
      <c r="AQZ53"/>
      <c r="ARA53"/>
      <c r="ARB53"/>
      <c r="ARC53"/>
      <c r="ARD53"/>
      <c r="ARE53"/>
      <c r="ARF53"/>
      <c r="ARG53"/>
      <c r="ARH53"/>
      <c r="ARI53"/>
      <c r="ARJ53"/>
      <c r="ARK53"/>
      <c r="ARL53"/>
      <c r="ARM53"/>
      <c r="ARN53"/>
      <c r="ARO53"/>
      <c r="ARP53"/>
      <c r="ARQ53"/>
      <c r="ARR53"/>
      <c r="ARS53"/>
      <c r="ART53"/>
      <c r="ARU53"/>
      <c r="ARV53"/>
      <c r="ARW53"/>
      <c r="ARX53"/>
      <c r="ARY53"/>
      <c r="ARZ53"/>
      <c r="ASA53"/>
      <c r="ASB53"/>
      <c r="ASC53"/>
      <c r="ASD53"/>
      <c r="ASE53"/>
      <c r="ASF53"/>
      <c r="ASG53"/>
      <c r="ASH53"/>
      <c r="ASI53"/>
      <c r="ASJ53"/>
      <c r="ASK53"/>
      <c r="ASL53"/>
      <c r="ASM53"/>
      <c r="ASN53"/>
      <c r="ASO53"/>
      <c r="ASP53"/>
      <c r="ASQ53"/>
      <c r="ASR53"/>
      <c r="ASS53"/>
      <c r="AST53"/>
      <c r="ASU53"/>
      <c r="ASV53"/>
      <c r="ASW53"/>
      <c r="ASX53"/>
      <c r="ASY53"/>
      <c r="ASZ53"/>
      <c r="ATA53"/>
      <c r="ATB53"/>
      <c r="ATC53"/>
      <c r="ATD53"/>
      <c r="ATE53"/>
      <c r="ATF53"/>
      <c r="ATG53"/>
      <c r="ATH53"/>
      <c r="ATI53"/>
      <c r="ATJ53"/>
      <c r="ATK53"/>
      <c r="ATL53"/>
      <c r="ATM53"/>
      <c r="ATN53"/>
      <c r="ATO53"/>
      <c r="ATP53"/>
      <c r="ATQ53"/>
      <c r="ATR53"/>
      <c r="ATS53"/>
      <c r="ATT53"/>
      <c r="ATU53"/>
      <c r="ATV53"/>
      <c r="ATW53"/>
      <c r="ATX53"/>
      <c r="ATY53"/>
      <c r="ATZ53"/>
      <c r="AUA53"/>
      <c r="AUB53"/>
      <c r="AUC53"/>
      <c r="AUD53"/>
      <c r="AUE53"/>
      <c r="AUF53"/>
      <c r="AUG53"/>
      <c r="AUH53"/>
      <c r="AUI53"/>
      <c r="AUJ53"/>
      <c r="AUK53"/>
      <c r="AUL53"/>
      <c r="AUM53"/>
      <c r="AUN53"/>
      <c r="AUO53"/>
      <c r="AUP53"/>
      <c r="AUQ53"/>
      <c r="AUR53"/>
      <c r="AUS53"/>
      <c r="AUT53"/>
      <c r="AUU53"/>
      <c r="AUV53"/>
      <c r="AUW53"/>
      <c r="AUX53"/>
      <c r="AUY53"/>
      <c r="AUZ53"/>
      <c r="AVA53"/>
      <c r="AVB53"/>
      <c r="AVC53"/>
      <c r="AVD53"/>
      <c r="AVE53"/>
      <c r="AVF53"/>
      <c r="AVG53"/>
      <c r="AVH53"/>
      <c r="AVI53"/>
      <c r="AVJ53"/>
      <c r="AVK53"/>
      <c r="AVL53"/>
      <c r="AVM53"/>
      <c r="AVN53"/>
      <c r="AVO53"/>
      <c r="AVP53"/>
      <c r="AVQ53"/>
      <c r="AVR53"/>
      <c r="AVS53"/>
      <c r="AVT53"/>
      <c r="AVU53"/>
      <c r="AVV53"/>
      <c r="AVW53"/>
      <c r="AVX53"/>
      <c r="AVY53"/>
      <c r="AVZ53"/>
      <c r="AWA53"/>
      <c r="AWB53"/>
      <c r="AWC53"/>
      <c r="AWD53"/>
      <c r="AWE53"/>
      <c r="AWF53"/>
      <c r="AWG53"/>
      <c r="AWH53"/>
      <c r="AWI53"/>
      <c r="AWJ53"/>
      <c r="AWK53"/>
      <c r="AWL53"/>
      <c r="AWM53"/>
      <c r="AWN53"/>
      <c r="AWO53"/>
      <c r="AWP53"/>
      <c r="AWQ53"/>
      <c r="AWR53"/>
      <c r="AWS53"/>
      <c r="AWT53"/>
      <c r="AWU53"/>
      <c r="AWV53"/>
      <c r="AWW53"/>
      <c r="AWX53"/>
      <c r="AWY53"/>
      <c r="AWZ53"/>
      <c r="AXA53"/>
      <c r="AXB53"/>
      <c r="AXC53"/>
      <c r="AXD53"/>
      <c r="AXE53"/>
      <c r="AXF53"/>
      <c r="AXG53"/>
      <c r="AXH53"/>
      <c r="AXI53"/>
      <c r="AXJ53"/>
      <c r="AXK53"/>
      <c r="AXL53"/>
      <c r="AXM53"/>
      <c r="AXN53"/>
      <c r="AXO53"/>
      <c r="AXP53"/>
      <c r="AXQ53"/>
      <c r="AXR53"/>
      <c r="AXS53"/>
      <c r="AXT53"/>
      <c r="AXU53"/>
      <c r="AXV53"/>
      <c r="AXW53"/>
      <c r="AXX53"/>
      <c r="AXY53"/>
      <c r="AXZ53"/>
      <c r="AYA53"/>
      <c r="AYB53"/>
      <c r="AYC53"/>
      <c r="AYD53"/>
      <c r="AYE53"/>
      <c r="AYF53"/>
      <c r="AYG53"/>
      <c r="AYH53"/>
      <c r="AYI53"/>
      <c r="AYJ53"/>
      <c r="AYK53"/>
      <c r="AYL53"/>
      <c r="AYM53"/>
      <c r="AYN53"/>
      <c r="AYO53"/>
      <c r="AYP53"/>
      <c r="AYQ53"/>
      <c r="AYR53"/>
      <c r="AYS53"/>
      <c r="AYT53"/>
      <c r="AYU53"/>
      <c r="AYV53"/>
      <c r="AYW53"/>
      <c r="AYX53"/>
      <c r="AYY53"/>
      <c r="AYZ53"/>
      <c r="AZA53"/>
      <c r="AZB53"/>
      <c r="AZC53"/>
      <c r="AZD53"/>
      <c r="AZE53"/>
      <c r="AZF53"/>
      <c r="AZG53"/>
      <c r="AZH53"/>
      <c r="AZI53"/>
      <c r="AZJ53"/>
      <c r="AZK53"/>
      <c r="AZL53"/>
      <c r="AZM53"/>
      <c r="AZN53"/>
      <c r="AZO53"/>
      <c r="AZP53"/>
      <c r="AZQ53"/>
      <c r="AZR53"/>
      <c r="AZS53"/>
      <c r="AZT53"/>
      <c r="AZU53"/>
      <c r="AZV53"/>
      <c r="AZW53"/>
      <c r="AZX53"/>
      <c r="AZY53"/>
      <c r="AZZ53"/>
      <c r="BAA53"/>
      <c r="BAB53"/>
      <c r="BAC53"/>
      <c r="BAD53"/>
      <c r="BAE53"/>
      <c r="BAF53"/>
      <c r="BAG53"/>
      <c r="BAH53"/>
      <c r="BAI53"/>
      <c r="BAJ53"/>
      <c r="BAK53"/>
      <c r="BAL53"/>
      <c r="BAM53"/>
      <c r="BAN53"/>
      <c r="BAO53"/>
      <c r="BAP53"/>
      <c r="BAQ53"/>
      <c r="BAR53"/>
      <c r="BAS53"/>
      <c r="BAT53"/>
      <c r="BAU53"/>
      <c r="BAV53"/>
      <c r="BAW53"/>
      <c r="BAX53"/>
      <c r="BAY53"/>
      <c r="BAZ53"/>
      <c r="BBA53"/>
      <c r="BBB53"/>
      <c r="BBC53"/>
      <c r="BBD53"/>
      <c r="BBE53"/>
      <c r="BBF53"/>
      <c r="BBG53"/>
      <c r="BBH53"/>
      <c r="BBI53"/>
      <c r="BBJ53"/>
      <c r="BBK53"/>
      <c r="BBL53"/>
      <c r="BBM53"/>
      <c r="BBN53"/>
      <c r="BBO53"/>
      <c r="BBP53"/>
      <c r="BBQ53"/>
      <c r="BBR53"/>
      <c r="BBS53"/>
      <c r="BBT53"/>
      <c r="BBU53"/>
      <c r="BBV53"/>
      <c r="BBW53"/>
      <c r="BBX53"/>
      <c r="BBY53"/>
      <c r="BBZ53"/>
      <c r="BCA53"/>
      <c r="BCB53"/>
      <c r="BCC53"/>
      <c r="BCD53"/>
      <c r="BCE53"/>
      <c r="BCF53"/>
      <c r="BCG53"/>
      <c r="BCH53"/>
      <c r="BCI53"/>
      <c r="BCJ53"/>
      <c r="BCK53"/>
      <c r="BCL53"/>
      <c r="BCM53"/>
      <c r="BCN53"/>
      <c r="BCO53"/>
      <c r="BCP53"/>
      <c r="BCQ53"/>
      <c r="BCR53"/>
      <c r="BCS53"/>
      <c r="BCT53"/>
      <c r="BCU53"/>
      <c r="BCV53"/>
      <c r="BCW53"/>
      <c r="BCX53"/>
      <c r="BCY53"/>
      <c r="BCZ53"/>
      <c r="BDA53"/>
      <c r="BDB53"/>
      <c r="BDC53"/>
      <c r="BDD53"/>
      <c r="BDE53"/>
      <c r="BDF53"/>
      <c r="BDG53"/>
      <c r="BDH53"/>
      <c r="BDI53"/>
      <c r="BDJ53"/>
      <c r="BDK53"/>
      <c r="BDL53"/>
      <c r="BDM53"/>
      <c r="BDN53"/>
      <c r="BDO53"/>
      <c r="BDP53"/>
      <c r="BDQ53"/>
      <c r="BDR53"/>
      <c r="BDS53"/>
      <c r="BDT53"/>
      <c r="BDU53"/>
      <c r="BDV53"/>
      <c r="BDW53"/>
      <c r="BDX53"/>
      <c r="BDY53"/>
      <c r="BDZ53"/>
      <c r="BEA53"/>
      <c r="BEB53"/>
      <c r="BEC53"/>
      <c r="BED53"/>
      <c r="BEE53"/>
      <c r="BEF53"/>
      <c r="BEG53"/>
      <c r="BEH53"/>
      <c r="BEI53"/>
      <c r="BEJ53"/>
      <c r="BEK53"/>
      <c r="BEL53"/>
      <c r="BEM53"/>
      <c r="BEN53"/>
      <c r="BEO53"/>
      <c r="BEP53"/>
      <c r="BEQ53"/>
      <c r="BER53"/>
      <c r="BES53"/>
      <c r="BET53"/>
      <c r="BEU53"/>
      <c r="BEV53"/>
      <c r="BEW53"/>
      <c r="BEX53"/>
      <c r="BEY53"/>
      <c r="BEZ53"/>
      <c r="BFA53"/>
      <c r="BFB53"/>
      <c r="BFC53"/>
      <c r="BFD53"/>
      <c r="BFE53"/>
      <c r="BFF53"/>
      <c r="BFG53"/>
      <c r="BFH53"/>
      <c r="BFI53"/>
      <c r="BFJ53"/>
      <c r="BFK53"/>
      <c r="BFL53"/>
      <c r="BFM53"/>
      <c r="BFN53"/>
      <c r="BFO53"/>
      <c r="BFP53"/>
      <c r="BFQ53"/>
      <c r="BFR53"/>
      <c r="BFS53"/>
      <c r="BFT53"/>
      <c r="BFU53"/>
      <c r="BFV53"/>
      <c r="BFW53"/>
      <c r="BFX53"/>
      <c r="BFY53"/>
      <c r="BFZ53"/>
      <c r="BGA53"/>
      <c r="BGB53"/>
      <c r="BGC53"/>
      <c r="BGD53"/>
      <c r="BGE53"/>
      <c r="BGF53"/>
      <c r="BGG53"/>
      <c r="BGH53"/>
      <c r="BGI53"/>
      <c r="BGJ53"/>
      <c r="BGK53"/>
      <c r="BGL53"/>
      <c r="BGM53"/>
      <c r="BGN53"/>
      <c r="BGO53"/>
      <c r="BGP53"/>
      <c r="BGQ53"/>
      <c r="BGR53"/>
      <c r="BGS53"/>
      <c r="BGT53"/>
      <c r="BGU53"/>
      <c r="BGV53"/>
      <c r="BGW53"/>
      <c r="BGX53"/>
      <c r="BGY53"/>
      <c r="BGZ53"/>
      <c r="BHA53"/>
      <c r="BHB53"/>
      <c r="BHC53"/>
      <c r="BHD53"/>
      <c r="BHE53"/>
      <c r="BHF53"/>
      <c r="BHG53"/>
      <c r="BHH53"/>
      <c r="BHI53"/>
      <c r="BHJ53"/>
      <c r="BHK53"/>
      <c r="BHL53"/>
      <c r="BHM53"/>
      <c r="BHN53"/>
      <c r="BHO53"/>
      <c r="BHP53"/>
      <c r="BHQ53"/>
      <c r="BHR53"/>
      <c r="BHS53"/>
      <c r="BHT53"/>
      <c r="BHU53"/>
      <c r="BHV53"/>
      <c r="BHW53"/>
      <c r="BHX53"/>
      <c r="BHY53"/>
      <c r="BHZ53"/>
      <c r="BIA53"/>
      <c r="BIB53"/>
      <c r="BIC53"/>
      <c r="BID53"/>
      <c r="BIE53"/>
      <c r="BIF53"/>
      <c r="BIG53"/>
      <c r="BIH53"/>
      <c r="BII53"/>
      <c r="BIJ53"/>
      <c r="BIK53"/>
      <c r="BIL53"/>
      <c r="BIM53"/>
      <c r="BIN53"/>
      <c r="BIO53"/>
      <c r="BIP53"/>
      <c r="BIQ53"/>
      <c r="BIR53"/>
      <c r="BIS53"/>
      <c r="BIT53"/>
      <c r="BIU53"/>
      <c r="BIV53"/>
      <c r="BIW53"/>
      <c r="BIX53"/>
      <c r="BIY53"/>
      <c r="BIZ53"/>
      <c r="BJA53"/>
      <c r="BJB53"/>
      <c r="BJC53"/>
      <c r="BJD53"/>
      <c r="BJE53"/>
      <c r="BJF53"/>
      <c r="BJG53"/>
      <c r="BJH53"/>
      <c r="BJI53"/>
      <c r="BJJ53"/>
      <c r="BJK53"/>
      <c r="BJL53"/>
      <c r="BJM53"/>
      <c r="BJN53"/>
      <c r="BJO53"/>
      <c r="BJP53"/>
      <c r="BJQ53"/>
      <c r="BJR53"/>
      <c r="BJS53"/>
      <c r="BJT53"/>
      <c r="BJU53"/>
      <c r="BJV53"/>
      <c r="BJW53"/>
      <c r="BJX53"/>
      <c r="BJY53"/>
      <c r="BJZ53"/>
      <c r="BKA53"/>
      <c r="BKB53"/>
      <c r="BKC53"/>
      <c r="BKD53"/>
      <c r="BKE53"/>
      <c r="BKF53"/>
      <c r="BKG53"/>
      <c r="BKH53"/>
      <c r="BKI53"/>
      <c r="BKJ53"/>
      <c r="BKK53"/>
      <c r="BKL53"/>
      <c r="BKM53"/>
      <c r="BKN53"/>
      <c r="BKO53"/>
      <c r="BKP53"/>
      <c r="BKQ53"/>
      <c r="BKR53"/>
      <c r="BKS53"/>
      <c r="BKT53"/>
      <c r="BKU53"/>
      <c r="BKV53"/>
      <c r="BKW53"/>
      <c r="BKX53"/>
      <c r="BKY53"/>
      <c r="BKZ53"/>
      <c r="BLA53"/>
      <c r="BLB53"/>
      <c r="BLC53"/>
      <c r="BLD53"/>
      <c r="BLE53"/>
      <c r="BLF53"/>
      <c r="BLG53"/>
      <c r="BLH53"/>
      <c r="BLI53"/>
      <c r="BLJ53"/>
      <c r="BLK53"/>
      <c r="BLL53"/>
      <c r="BLM53"/>
      <c r="BLN53"/>
      <c r="BLO53"/>
      <c r="BLP53"/>
      <c r="BLQ53"/>
      <c r="BLR53"/>
      <c r="BLS53"/>
      <c r="BLT53"/>
      <c r="BLU53"/>
      <c r="BLV53"/>
      <c r="BLW53"/>
      <c r="BLX53"/>
      <c r="BLY53"/>
      <c r="BLZ53"/>
      <c r="BMA53"/>
      <c r="BMB53"/>
      <c r="BMC53"/>
      <c r="BMD53"/>
      <c r="BME53"/>
      <c r="BMF53"/>
      <c r="BMG53"/>
      <c r="BMH53"/>
      <c r="BMI53"/>
      <c r="BMJ53"/>
      <c r="BMK53"/>
      <c r="BML53"/>
      <c r="BMM53"/>
      <c r="BMN53"/>
      <c r="BMO53"/>
      <c r="BMP53"/>
      <c r="BMQ53"/>
      <c r="BMR53"/>
      <c r="BMS53"/>
      <c r="BMT53"/>
      <c r="BMU53"/>
      <c r="BMV53"/>
      <c r="BMW53"/>
      <c r="BMX53"/>
      <c r="BMY53"/>
      <c r="BMZ53"/>
      <c r="BNA53"/>
      <c r="BNB53"/>
      <c r="BNC53"/>
      <c r="BND53"/>
      <c r="BNE53"/>
      <c r="BNF53"/>
      <c r="BNG53"/>
      <c r="BNH53"/>
      <c r="BNI53"/>
      <c r="BNJ53"/>
      <c r="BNK53"/>
      <c r="BNL53"/>
      <c r="BNM53"/>
      <c r="BNN53"/>
      <c r="BNO53"/>
      <c r="BNP53"/>
      <c r="BNQ53"/>
      <c r="BNR53"/>
      <c r="BNS53"/>
      <c r="BNT53"/>
      <c r="BNU53"/>
      <c r="BNV53"/>
      <c r="BNW53"/>
      <c r="BNX53"/>
      <c r="BNY53"/>
      <c r="BNZ53"/>
      <c r="BOA53"/>
      <c r="BOB53"/>
      <c r="BOC53"/>
      <c r="BOD53"/>
      <c r="BOE53"/>
      <c r="BOF53"/>
      <c r="BOG53"/>
      <c r="BOH53"/>
      <c r="BOI53"/>
      <c r="BOJ53"/>
      <c r="BOK53"/>
      <c r="BOL53"/>
      <c r="BOM53"/>
      <c r="BON53"/>
      <c r="BOO53"/>
      <c r="BOP53"/>
      <c r="BOQ53"/>
      <c r="BOR53"/>
      <c r="BOS53"/>
      <c r="BOT53"/>
      <c r="BOU53"/>
      <c r="BOV53"/>
      <c r="BOW53"/>
      <c r="BOX53"/>
      <c r="BOY53"/>
      <c r="BOZ53"/>
      <c r="BPA53"/>
      <c r="BPB53"/>
      <c r="BPC53"/>
      <c r="BPD53"/>
      <c r="BPE53"/>
      <c r="BPF53"/>
      <c r="BPG53"/>
      <c r="BPH53"/>
      <c r="BPI53"/>
      <c r="BPJ53"/>
      <c r="BPK53"/>
      <c r="BPL53"/>
      <c r="BPM53"/>
      <c r="BPN53"/>
      <c r="BPO53"/>
      <c r="BPP53"/>
      <c r="BPQ53"/>
      <c r="BPR53"/>
      <c r="BPS53"/>
      <c r="BPT53"/>
      <c r="BPU53"/>
      <c r="BPV53"/>
      <c r="BPW53"/>
      <c r="BPX53"/>
      <c r="BPY53"/>
      <c r="BPZ53"/>
      <c r="BQA53"/>
      <c r="BQB53"/>
      <c r="BQC53"/>
      <c r="BQD53"/>
      <c r="BQE53"/>
      <c r="BQF53"/>
      <c r="BQG53"/>
      <c r="BQH53"/>
      <c r="BQI53"/>
      <c r="BQJ53"/>
      <c r="BQK53"/>
      <c r="BQL53"/>
      <c r="BQM53"/>
      <c r="BQN53"/>
      <c r="BQO53"/>
      <c r="BQP53"/>
      <c r="BQQ53"/>
      <c r="BQR53"/>
      <c r="BQS53"/>
      <c r="BQT53"/>
      <c r="BQU53"/>
      <c r="BQV53"/>
      <c r="BQW53"/>
      <c r="BQX53"/>
      <c r="BQY53"/>
      <c r="BQZ53"/>
      <c r="BRA53"/>
      <c r="BRB53"/>
      <c r="BRC53"/>
      <c r="BRD53"/>
      <c r="BRE53"/>
      <c r="BRF53"/>
      <c r="BRG53"/>
      <c r="BRH53"/>
      <c r="BRI53"/>
      <c r="BRJ53"/>
      <c r="BRK53"/>
      <c r="BRL53"/>
      <c r="BRM53"/>
      <c r="BRN53"/>
      <c r="BRO53"/>
      <c r="BRP53"/>
      <c r="BRQ53"/>
      <c r="BRR53"/>
      <c r="BRS53"/>
      <c r="BRT53"/>
      <c r="BRU53"/>
      <c r="BRV53"/>
      <c r="BRW53"/>
      <c r="BRX53"/>
      <c r="BRY53"/>
      <c r="BRZ53"/>
      <c r="BSA53"/>
      <c r="BSB53"/>
      <c r="BSC53"/>
      <c r="BSD53"/>
      <c r="BSE53"/>
      <c r="BSF53"/>
      <c r="BSG53"/>
      <c r="BSH53"/>
      <c r="BSI53"/>
      <c r="BSJ53"/>
      <c r="BSK53"/>
      <c r="BSL53"/>
      <c r="BSM53"/>
      <c r="BSN53"/>
      <c r="BSO53"/>
      <c r="BSP53"/>
      <c r="BSQ53"/>
      <c r="BSR53"/>
      <c r="BSS53"/>
      <c r="BST53"/>
      <c r="BSU53"/>
      <c r="BSV53"/>
      <c r="BSW53"/>
      <c r="BSX53"/>
      <c r="BSY53"/>
      <c r="BSZ53"/>
      <c r="BTA53"/>
      <c r="BTB53"/>
      <c r="BTC53"/>
      <c r="BTD53"/>
      <c r="BTE53"/>
      <c r="BTF53"/>
      <c r="BTG53"/>
      <c r="BTH53"/>
      <c r="BTI53"/>
      <c r="BTJ53"/>
      <c r="BTK53"/>
      <c r="BTL53"/>
      <c r="BTM53"/>
      <c r="BTN53"/>
      <c r="BTO53"/>
      <c r="BTP53"/>
      <c r="BTQ53"/>
      <c r="BTR53"/>
      <c r="BTS53"/>
      <c r="BTT53"/>
      <c r="BTU53"/>
      <c r="BTV53"/>
      <c r="BTW53"/>
      <c r="BTX53"/>
      <c r="BTY53"/>
      <c r="BTZ53"/>
      <c r="BUA53"/>
      <c r="BUB53"/>
      <c r="BUC53"/>
      <c r="BUD53"/>
      <c r="BUE53"/>
      <c r="BUF53"/>
      <c r="BUG53"/>
      <c r="BUH53"/>
      <c r="BUI53"/>
      <c r="BUJ53"/>
      <c r="BUK53"/>
      <c r="BUL53"/>
      <c r="BUM53"/>
      <c r="BUN53"/>
      <c r="BUO53"/>
      <c r="BUP53"/>
      <c r="BUQ53"/>
      <c r="BUR53"/>
      <c r="BUS53"/>
      <c r="BUT53"/>
      <c r="BUU53"/>
      <c r="BUV53"/>
      <c r="BUW53"/>
      <c r="BUX53"/>
      <c r="BUY53"/>
      <c r="BUZ53"/>
      <c r="BVA53"/>
      <c r="BVB53"/>
      <c r="BVC53"/>
      <c r="BVD53"/>
      <c r="BVE53"/>
      <c r="BVF53"/>
      <c r="BVG53"/>
      <c r="BVH53"/>
      <c r="BVI53"/>
      <c r="BVJ53"/>
      <c r="BVK53"/>
      <c r="BVL53"/>
      <c r="BVM53"/>
      <c r="BVN53"/>
      <c r="BVO53"/>
      <c r="BVP53"/>
      <c r="BVQ53"/>
      <c r="BVR53"/>
      <c r="BVS53"/>
      <c r="BVT53"/>
      <c r="BVU53"/>
      <c r="BVV53"/>
      <c r="BVW53"/>
      <c r="BVX53"/>
      <c r="BVY53"/>
      <c r="BVZ53"/>
      <c r="BWA53"/>
      <c r="BWB53"/>
      <c r="BWC53"/>
      <c r="BWD53"/>
      <c r="BWE53"/>
      <c r="BWF53"/>
      <c r="BWG53"/>
      <c r="BWH53"/>
      <c r="BWI53"/>
      <c r="BWJ53"/>
      <c r="BWK53"/>
      <c r="BWL53"/>
      <c r="BWM53"/>
      <c r="BWN53"/>
      <c r="BWO53"/>
      <c r="BWP53"/>
      <c r="BWQ53"/>
      <c r="BWR53"/>
      <c r="BWS53"/>
      <c r="BWT53"/>
      <c r="BWU53"/>
      <c r="BWV53"/>
      <c r="BWW53"/>
      <c r="BWX53"/>
      <c r="BWY53"/>
      <c r="BWZ53"/>
      <c r="BXA53"/>
      <c r="BXB53"/>
      <c r="BXC53"/>
      <c r="BXD53"/>
      <c r="BXE53"/>
      <c r="BXF53"/>
      <c r="BXG53"/>
      <c r="BXH53"/>
      <c r="BXI53"/>
      <c r="BXJ53"/>
      <c r="BXK53"/>
      <c r="BXL53"/>
      <c r="BXM53"/>
      <c r="BXN53"/>
      <c r="BXO53"/>
      <c r="BXP53"/>
      <c r="BXQ53"/>
      <c r="BXR53"/>
      <c r="BXS53"/>
      <c r="BXT53"/>
      <c r="BXU53"/>
      <c r="BXV53"/>
      <c r="BXW53"/>
      <c r="BXX53"/>
      <c r="BXY53"/>
      <c r="BXZ53"/>
      <c r="BYA53"/>
      <c r="BYB53"/>
      <c r="BYC53"/>
      <c r="BYD53"/>
      <c r="BYE53"/>
      <c r="BYF53"/>
      <c r="BYG53"/>
      <c r="BYH53"/>
      <c r="BYI53"/>
      <c r="BYJ53"/>
      <c r="BYK53"/>
      <c r="BYL53"/>
      <c r="BYM53"/>
      <c r="BYN53"/>
      <c r="BYO53"/>
      <c r="BYP53"/>
      <c r="BYQ53"/>
      <c r="BYR53"/>
      <c r="BYS53"/>
      <c r="BYT53"/>
      <c r="BYU53"/>
      <c r="BYV53"/>
      <c r="BYW53"/>
      <c r="BYX53"/>
      <c r="BYY53"/>
      <c r="BYZ53"/>
      <c r="BZA53"/>
      <c r="BZB53"/>
      <c r="BZC53"/>
      <c r="BZD53"/>
      <c r="BZE53"/>
      <c r="BZF53"/>
      <c r="BZG53"/>
      <c r="BZH53"/>
      <c r="BZI53"/>
      <c r="BZJ53"/>
      <c r="BZK53"/>
      <c r="BZL53"/>
      <c r="BZM53"/>
      <c r="BZN53"/>
      <c r="BZO53"/>
      <c r="BZP53"/>
      <c r="BZQ53"/>
      <c r="BZR53"/>
      <c r="BZS53"/>
      <c r="BZT53"/>
      <c r="BZU53"/>
      <c r="BZV53"/>
      <c r="BZW53"/>
      <c r="BZX53"/>
      <c r="BZY53"/>
      <c r="BZZ53"/>
      <c r="CAA53"/>
      <c r="CAB53"/>
      <c r="CAC53"/>
      <c r="CAD53"/>
      <c r="CAE53"/>
      <c r="CAF53"/>
      <c r="CAG53"/>
      <c r="CAH53"/>
      <c r="CAI53"/>
      <c r="CAJ53"/>
      <c r="CAK53"/>
      <c r="CAL53"/>
      <c r="CAM53"/>
      <c r="CAN53"/>
      <c r="CAO53"/>
      <c r="CAP53"/>
      <c r="CAQ53"/>
      <c r="CAR53"/>
      <c r="CAS53"/>
      <c r="CAT53"/>
      <c r="CAU53"/>
      <c r="CAV53"/>
      <c r="CAW53"/>
      <c r="CAX53"/>
      <c r="CAY53"/>
      <c r="CAZ53"/>
      <c r="CBA53"/>
      <c r="CBB53"/>
      <c r="CBC53"/>
      <c r="CBD53"/>
      <c r="CBE53"/>
      <c r="CBF53"/>
      <c r="CBG53"/>
      <c r="CBH53"/>
      <c r="CBI53"/>
      <c r="CBJ53"/>
      <c r="CBK53"/>
      <c r="CBL53"/>
      <c r="CBM53"/>
      <c r="CBN53"/>
      <c r="CBO53"/>
      <c r="CBP53"/>
      <c r="CBQ53"/>
      <c r="CBR53"/>
      <c r="CBS53"/>
      <c r="CBT53"/>
      <c r="CBU53"/>
      <c r="CBV53"/>
      <c r="CBW53"/>
      <c r="CBX53"/>
      <c r="CBY53"/>
      <c r="CBZ53"/>
      <c r="CCA53"/>
      <c r="CCB53"/>
      <c r="CCC53"/>
      <c r="CCD53"/>
      <c r="CCE53"/>
      <c r="CCF53"/>
      <c r="CCG53"/>
      <c r="CCH53"/>
      <c r="CCI53"/>
      <c r="CCJ53"/>
      <c r="CCK53"/>
      <c r="CCL53"/>
      <c r="CCM53"/>
      <c r="CCN53"/>
      <c r="CCO53"/>
      <c r="CCP53"/>
      <c r="CCQ53"/>
      <c r="CCR53"/>
      <c r="CCS53"/>
      <c r="CCT53"/>
      <c r="CCU53"/>
      <c r="CCV53"/>
      <c r="CCW53"/>
      <c r="CCX53"/>
      <c r="CCY53"/>
      <c r="CCZ53"/>
      <c r="CDA53"/>
      <c r="CDB53"/>
      <c r="CDC53"/>
      <c r="CDD53"/>
      <c r="CDE53"/>
      <c r="CDF53"/>
      <c r="CDG53"/>
      <c r="CDH53"/>
      <c r="CDI53"/>
      <c r="CDJ53"/>
      <c r="CDK53"/>
      <c r="CDL53"/>
      <c r="CDM53"/>
      <c r="CDN53"/>
      <c r="CDO53"/>
      <c r="CDP53"/>
      <c r="CDQ53"/>
      <c r="CDR53"/>
      <c r="CDS53"/>
      <c r="CDT53"/>
      <c r="CDU53"/>
      <c r="CDV53"/>
      <c r="CDW53"/>
      <c r="CDX53"/>
      <c r="CDY53"/>
      <c r="CDZ53"/>
      <c r="CEA53"/>
      <c r="CEB53"/>
      <c r="CEC53"/>
      <c r="CED53"/>
      <c r="CEE53"/>
      <c r="CEF53"/>
      <c r="CEG53"/>
      <c r="CEH53"/>
      <c r="CEI53"/>
      <c r="CEJ53"/>
      <c r="CEK53"/>
      <c r="CEL53"/>
      <c r="CEM53"/>
      <c r="CEN53"/>
      <c r="CEO53"/>
      <c r="CEP53"/>
      <c r="CEQ53"/>
      <c r="CER53"/>
      <c r="CES53"/>
      <c r="CET53"/>
      <c r="CEU53"/>
      <c r="CEV53"/>
      <c r="CEW53"/>
      <c r="CEX53"/>
      <c r="CEY53"/>
      <c r="CEZ53"/>
      <c r="CFA53"/>
      <c r="CFB53"/>
      <c r="CFC53"/>
      <c r="CFD53"/>
      <c r="CFE53"/>
      <c r="CFF53"/>
      <c r="CFG53"/>
      <c r="CFH53"/>
      <c r="CFI53"/>
      <c r="CFJ53"/>
      <c r="CFK53"/>
      <c r="CFL53"/>
      <c r="CFM53"/>
      <c r="CFN53"/>
      <c r="CFO53"/>
      <c r="CFP53"/>
      <c r="CFQ53"/>
      <c r="CFR53"/>
      <c r="CFS53"/>
      <c r="CFT53"/>
      <c r="CFU53"/>
      <c r="CFV53"/>
      <c r="CFW53"/>
      <c r="CFX53"/>
      <c r="CFY53"/>
      <c r="CFZ53"/>
      <c r="CGA53"/>
      <c r="CGB53"/>
      <c r="CGC53"/>
      <c r="CGD53"/>
      <c r="CGE53"/>
      <c r="CGF53"/>
      <c r="CGG53"/>
      <c r="CGH53"/>
      <c r="CGI53"/>
      <c r="CGJ53"/>
      <c r="CGK53"/>
      <c r="CGL53"/>
      <c r="CGM53"/>
      <c r="CGN53"/>
      <c r="CGO53"/>
      <c r="CGP53"/>
      <c r="CGQ53"/>
      <c r="CGR53"/>
      <c r="CGS53"/>
      <c r="CGT53"/>
      <c r="CGU53"/>
      <c r="CGV53"/>
      <c r="CGW53"/>
      <c r="CGX53"/>
      <c r="CGY53"/>
      <c r="CGZ53"/>
      <c r="CHA53"/>
      <c r="CHB53"/>
      <c r="CHC53"/>
      <c r="CHD53"/>
      <c r="CHE53"/>
      <c r="CHF53"/>
      <c r="CHG53"/>
      <c r="CHH53"/>
      <c r="CHI53"/>
      <c r="CHJ53"/>
      <c r="CHK53"/>
      <c r="CHL53"/>
      <c r="CHM53"/>
      <c r="CHN53"/>
      <c r="CHO53"/>
      <c r="CHP53"/>
      <c r="CHQ53"/>
      <c r="CHR53"/>
      <c r="CHS53"/>
      <c r="CHT53"/>
      <c r="CHU53"/>
      <c r="CHV53"/>
      <c r="CHW53"/>
      <c r="CHX53"/>
      <c r="CHY53"/>
      <c r="CHZ53"/>
      <c r="CIA53"/>
      <c r="CIB53"/>
      <c r="CIC53"/>
      <c r="CID53"/>
      <c r="CIE53"/>
      <c r="CIF53"/>
      <c r="CIG53"/>
      <c r="CIH53"/>
      <c r="CII53"/>
      <c r="CIJ53"/>
      <c r="CIK53"/>
      <c r="CIL53"/>
      <c r="CIM53"/>
      <c r="CIN53"/>
      <c r="CIO53"/>
      <c r="CIP53"/>
      <c r="CIQ53"/>
      <c r="CIR53"/>
      <c r="CIS53"/>
      <c r="CIT53"/>
      <c r="CIU53"/>
      <c r="CIV53"/>
      <c r="CIW53"/>
      <c r="CIX53"/>
      <c r="CIY53"/>
      <c r="CIZ53"/>
      <c r="CJA53"/>
      <c r="CJB53"/>
      <c r="CJC53"/>
      <c r="CJD53"/>
      <c r="CJE53"/>
      <c r="CJF53"/>
      <c r="CJG53"/>
      <c r="CJH53"/>
      <c r="CJI53"/>
      <c r="CJJ53"/>
      <c r="CJK53"/>
      <c r="CJL53"/>
      <c r="CJM53"/>
      <c r="CJN53"/>
      <c r="CJO53"/>
      <c r="CJP53"/>
      <c r="CJQ53"/>
      <c r="CJR53"/>
      <c r="CJS53"/>
      <c r="CJT53"/>
      <c r="CJU53"/>
      <c r="CJV53"/>
      <c r="CJW53"/>
      <c r="CJX53"/>
      <c r="CJY53"/>
      <c r="CJZ53"/>
      <c r="CKA53"/>
      <c r="CKB53"/>
      <c r="CKC53"/>
      <c r="CKD53"/>
      <c r="CKE53"/>
      <c r="CKF53"/>
      <c r="CKG53"/>
      <c r="CKH53"/>
      <c r="CKI53"/>
      <c r="CKJ53"/>
      <c r="CKK53"/>
      <c r="CKL53"/>
      <c r="CKM53"/>
      <c r="CKN53"/>
      <c r="CKO53"/>
      <c r="CKP53"/>
      <c r="CKQ53"/>
      <c r="CKR53"/>
      <c r="CKS53"/>
      <c r="CKT53"/>
      <c r="CKU53"/>
      <c r="CKV53"/>
      <c r="CKW53"/>
      <c r="CKX53"/>
      <c r="CKY53"/>
      <c r="CKZ53"/>
      <c r="CLA53"/>
      <c r="CLB53"/>
      <c r="CLC53"/>
      <c r="CLD53"/>
      <c r="CLE53"/>
      <c r="CLF53"/>
      <c r="CLG53"/>
      <c r="CLH53"/>
      <c r="CLI53"/>
      <c r="CLJ53"/>
      <c r="CLK53"/>
      <c r="CLL53"/>
      <c r="CLM53"/>
      <c r="CLN53"/>
      <c r="CLO53"/>
      <c r="CLP53"/>
      <c r="CLQ53"/>
      <c r="CLR53"/>
      <c r="CLS53"/>
      <c r="CLT53"/>
      <c r="CLU53"/>
      <c r="CLV53"/>
      <c r="CLW53"/>
      <c r="CLX53"/>
      <c r="CLY53"/>
      <c r="CLZ53"/>
      <c r="CMA53"/>
      <c r="CMB53"/>
      <c r="CMC53"/>
      <c r="CMD53"/>
      <c r="CME53"/>
      <c r="CMF53"/>
      <c r="CMG53"/>
      <c r="CMH53"/>
      <c r="CMI53"/>
      <c r="CMJ53"/>
      <c r="CMK53"/>
      <c r="CML53"/>
      <c r="CMM53"/>
      <c r="CMN53"/>
      <c r="CMO53"/>
      <c r="CMP53"/>
      <c r="CMQ53"/>
      <c r="CMR53"/>
      <c r="CMS53"/>
      <c r="CMT53"/>
      <c r="CMU53"/>
      <c r="CMV53"/>
      <c r="CMW53"/>
      <c r="CMX53"/>
      <c r="CMY53"/>
      <c r="CMZ53"/>
      <c r="CNA53"/>
      <c r="CNB53"/>
      <c r="CNC53"/>
      <c r="CND53"/>
      <c r="CNE53"/>
      <c r="CNF53"/>
      <c r="CNG53"/>
      <c r="CNH53"/>
      <c r="CNI53"/>
      <c r="CNJ53"/>
      <c r="CNK53"/>
      <c r="CNL53"/>
      <c r="CNM53"/>
      <c r="CNN53"/>
      <c r="CNO53"/>
      <c r="CNP53"/>
      <c r="CNQ53"/>
      <c r="CNR53"/>
      <c r="CNS53"/>
      <c r="CNT53"/>
      <c r="CNU53"/>
      <c r="CNV53"/>
      <c r="CNW53"/>
      <c r="CNX53"/>
      <c r="CNY53"/>
      <c r="CNZ53"/>
      <c r="COA53"/>
      <c r="COB53"/>
      <c r="COC53"/>
      <c r="COD53"/>
      <c r="COE53"/>
      <c r="COF53"/>
      <c r="COG53"/>
      <c r="COH53"/>
      <c r="COI53"/>
      <c r="COJ53"/>
      <c r="COK53"/>
      <c r="COL53"/>
      <c r="COM53"/>
      <c r="CON53"/>
      <c r="COO53"/>
      <c r="COP53"/>
      <c r="COQ53"/>
      <c r="COR53"/>
      <c r="COS53"/>
      <c r="COT53"/>
      <c r="COU53"/>
      <c r="COV53"/>
      <c r="COW53"/>
      <c r="COX53"/>
      <c r="COY53"/>
      <c r="COZ53"/>
      <c r="CPA53"/>
      <c r="CPB53"/>
      <c r="CPC53"/>
      <c r="CPD53"/>
      <c r="CPE53"/>
      <c r="CPF53"/>
      <c r="CPG53"/>
      <c r="CPH53"/>
      <c r="CPI53"/>
      <c r="CPJ53"/>
      <c r="CPK53"/>
      <c r="CPL53"/>
      <c r="CPM53"/>
      <c r="CPN53"/>
      <c r="CPO53"/>
      <c r="CPP53"/>
      <c r="CPQ53"/>
      <c r="CPR53"/>
      <c r="CPS53"/>
      <c r="CPT53"/>
      <c r="CPU53"/>
      <c r="CPV53"/>
      <c r="CPW53"/>
      <c r="CPX53"/>
      <c r="CPY53"/>
      <c r="CPZ53"/>
      <c r="CQA53"/>
      <c r="CQB53"/>
      <c r="CQC53"/>
      <c r="CQD53"/>
      <c r="CQE53"/>
      <c r="CQF53"/>
      <c r="CQG53"/>
      <c r="CQH53"/>
      <c r="CQI53"/>
      <c r="CQJ53"/>
      <c r="CQK53"/>
      <c r="CQL53"/>
      <c r="CQM53"/>
      <c r="CQN53"/>
      <c r="CQO53"/>
      <c r="CQP53"/>
      <c r="CQQ53"/>
      <c r="CQR53"/>
      <c r="CQS53"/>
      <c r="CQT53"/>
      <c r="CQU53"/>
      <c r="CQV53"/>
      <c r="CQW53"/>
      <c r="CQX53"/>
      <c r="CQY53"/>
      <c r="CQZ53"/>
      <c r="CRA53"/>
      <c r="CRB53"/>
      <c r="CRC53"/>
      <c r="CRD53"/>
      <c r="CRE53"/>
      <c r="CRF53"/>
      <c r="CRG53"/>
      <c r="CRH53"/>
      <c r="CRI53"/>
      <c r="CRJ53"/>
      <c r="CRK53"/>
      <c r="CRL53"/>
      <c r="CRM53"/>
      <c r="CRN53"/>
      <c r="CRO53"/>
      <c r="CRP53"/>
      <c r="CRQ53"/>
      <c r="CRR53"/>
      <c r="CRS53"/>
      <c r="CRT53"/>
      <c r="CRU53"/>
      <c r="CRV53"/>
      <c r="CRW53"/>
      <c r="CRX53"/>
      <c r="CRY53"/>
      <c r="CRZ53"/>
      <c r="CSA53"/>
      <c r="CSB53"/>
      <c r="CSC53"/>
      <c r="CSD53"/>
      <c r="CSE53"/>
      <c r="CSF53"/>
      <c r="CSG53"/>
      <c r="CSH53"/>
      <c r="CSI53"/>
      <c r="CSJ53"/>
      <c r="CSK53"/>
      <c r="CSL53"/>
      <c r="CSM53"/>
      <c r="CSN53"/>
      <c r="CSO53"/>
      <c r="CSP53"/>
      <c r="CSQ53"/>
      <c r="CSR53"/>
      <c r="CSS53"/>
      <c r="CST53"/>
      <c r="CSU53"/>
      <c r="CSV53"/>
      <c r="CSW53"/>
      <c r="CSX53"/>
      <c r="CSY53"/>
      <c r="CSZ53"/>
      <c r="CTA53"/>
      <c r="CTB53"/>
      <c r="CTC53"/>
      <c r="CTD53"/>
      <c r="CTE53"/>
      <c r="CTF53"/>
      <c r="CTG53"/>
      <c r="CTH53"/>
      <c r="CTI53"/>
      <c r="CTJ53"/>
      <c r="CTK53"/>
      <c r="CTL53"/>
      <c r="CTM53"/>
      <c r="CTN53"/>
      <c r="CTO53"/>
      <c r="CTP53"/>
      <c r="CTQ53"/>
      <c r="CTR53"/>
      <c r="CTS53"/>
      <c r="CTT53"/>
      <c r="CTU53"/>
      <c r="CTV53"/>
      <c r="CTW53"/>
      <c r="CTX53"/>
      <c r="CTY53"/>
      <c r="CTZ53"/>
      <c r="CUA53"/>
      <c r="CUB53"/>
      <c r="CUC53"/>
      <c r="CUD53"/>
      <c r="CUE53"/>
      <c r="CUF53"/>
      <c r="CUG53"/>
      <c r="CUH53"/>
      <c r="CUI53"/>
      <c r="CUJ53"/>
      <c r="CUK53"/>
      <c r="CUL53"/>
      <c r="CUM53"/>
      <c r="CUN53"/>
      <c r="CUO53"/>
      <c r="CUP53"/>
      <c r="CUQ53"/>
      <c r="CUR53"/>
      <c r="CUS53"/>
      <c r="CUT53"/>
      <c r="CUU53"/>
      <c r="CUV53"/>
      <c r="CUW53"/>
      <c r="CUX53"/>
      <c r="CUY53"/>
      <c r="CUZ53"/>
      <c r="CVA53"/>
      <c r="CVB53"/>
      <c r="CVC53"/>
      <c r="CVD53"/>
      <c r="CVE53"/>
      <c r="CVF53"/>
      <c r="CVG53"/>
      <c r="CVH53"/>
      <c r="CVI53"/>
      <c r="CVJ53"/>
      <c r="CVK53"/>
      <c r="CVL53"/>
      <c r="CVM53"/>
      <c r="CVN53"/>
      <c r="CVO53"/>
      <c r="CVP53"/>
      <c r="CVQ53"/>
      <c r="CVR53"/>
      <c r="CVS53"/>
      <c r="CVT53"/>
      <c r="CVU53"/>
      <c r="CVV53"/>
      <c r="CVW53"/>
      <c r="CVX53"/>
      <c r="CVY53"/>
      <c r="CVZ53"/>
      <c r="CWA53"/>
      <c r="CWB53"/>
      <c r="CWC53"/>
      <c r="CWD53"/>
      <c r="CWE53"/>
      <c r="CWF53"/>
      <c r="CWG53"/>
      <c r="CWH53"/>
      <c r="CWI53"/>
      <c r="CWJ53"/>
      <c r="CWK53"/>
      <c r="CWL53"/>
      <c r="CWM53"/>
      <c r="CWN53"/>
      <c r="CWO53"/>
      <c r="CWP53"/>
      <c r="CWQ53"/>
      <c r="CWR53"/>
      <c r="CWS53"/>
      <c r="CWT53"/>
      <c r="CWU53"/>
      <c r="CWV53"/>
      <c r="CWW53"/>
      <c r="CWX53"/>
      <c r="CWY53"/>
      <c r="CWZ53"/>
      <c r="CXA53"/>
      <c r="CXB53"/>
      <c r="CXC53"/>
      <c r="CXD53"/>
      <c r="CXE53"/>
      <c r="CXF53"/>
      <c r="CXG53"/>
      <c r="CXH53"/>
      <c r="CXI53"/>
      <c r="CXJ53"/>
      <c r="CXK53"/>
      <c r="CXL53"/>
      <c r="CXM53"/>
      <c r="CXN53"/>
      <c r="CXO53"/>
      <c r="CXP53"/>
      <c r="CXQ53"/>
      <c r="CXR53"/>
      <c r="CXS53"/>
      <c r="CXT53"/>
      <c r="CXU53"/>
      <c r="CXV53"/>
      <c r="CXW53"/>
      <c r="CXX53"/>
      <c r="CXY53"/>
      <c r="CXZ53"/>
      <c r="CYA53"/>
      <c r="CYB53"/>
      <c r="CYC53"/>
      <c r="CYD53"/>
      <c r="CYE53"/>
      <c r="CYF53"/>
      <c r="CYG53"/>
      <c r="CYH53"/>
      <c r="CYI53"/>
      <c r="CYJ53"/>
      <c r="CYK53"/>
      <c r="CYL53"/>
      <c r="CYM53"/>
      <c r="CYN53"/>
      <c r="CYO53"/>
      <c r="CYP53"/>
      <c r="CYQ53"/>
      <c r="CYR53"/>
      <c r="CYS53"/>
      <c r="CYT53"/>
      <c r="CYU53"/>
      <c r="CYV53"/>
      <c r="CYW53"/>
      <c r="CYX53"/>
      <c r="CYY53"/>
      <c r="CYZ53"/>
      <c r="CZA53"/>
      <c r="CZB53"/>
      <c r="CZC53"/>
      <c r="CZD53"/>
      <c r="CZE53"/>
      <c r="CZF53"/>
      <c r="CZG53"/>
      <c r="CZH53"/>
      <c r="CZI53"/>
      <c r="CZJ53"/>
      <c r="CZK53"/>
      <c r="CZL53"/>
      <c r="CZM53"/>
      <c r="CZN53"/>
      <c r="CZO53"/>
      <c r="CZP53"/>
      <c r="CZQ53"/>
      <c r="CZR53"/>
      <c r="CZS53"/>
      <c r="CZT53"/>
      <c r="CZU53"/>
      <c r="CZV53"/>
      <c r="CZW53"/>
      <c r="CZX53"/>
      <c r="CZY53"/>
      <c r="CZZ53"/>
      <c r="DAA53"/>
      <c r="DAB53"/>
      <c r="DAC53"/>
      <c r="DAD53"/>
      <c r="DAE53"/>
      <c r="DAF53"/>
      <c r="DAG53"/>
      <c r="DAH53"/>
      <c r="DAI53"/>
      <c r="DAJ53"/>
      <c r="DAK53"/>
      <c r="DAL53"/>
      <c r="DAM53"/>
      <c r="DAN53"/>
      <c r="DAO53"/>
      <c r="DAP53"/>
      <c r="DAQ53"/>
      <c r="DAR53"/>
      <c r="DAS53"/>
      <c r="DAT53"/>
      <c r="DAU53"/>
      <c r="DAV53"/>
      <c r="DAW53"/>
      <c r="DAX53"/>
      <c r="DAY53"/>
      <c r="DAZ53"/>
      <c r="DBA53"/>
      <c r="DBB53"/>
      <c r="DBC53"/>
      <c r="DBD53"/>
      <c r="DBE53"/>
      <c r="DBF53"/>
      <c r="DBG53"/>
      <c r="DBH53"/>
      <c r="DBI53"/>
      <c r="DBJ53"/>
      <c r="DBK53"/>
      <c r="DBL53"/>
      <c r="DBM53"/>
      <c r="DBN53"/>
      <c r="DBO53"/>
      <c r="DBP53"/>
      <c r="DBQ53"/>
      <c r="DBR53"/>
      <c r="DBS53"/>
      <c r="DBT53"/>
      <c r="DBU53"/>
      <c r="DBV53"/>
      <c r="DBW53"/>
      <c r="DBX53"/>
      <c r="DBY53"/>
      <c r="DBZ53"/>
      <c r="DCA53"/>
      <c r="DCB53"/>
      <c r="DCC53"/>
      <c r="DCD53"/>
      <c r="DCE53"/>
      <c r="DCF53"/>
      <c r="DCG53"/>
      <c r="DCH53"/>
      <c r="DCI53"/>
      <c r="DCJ53"/>
      <c r="DCK53"/>
      <c r="DCL53"/>
      <c r="DCM53"/>
      <c r="DCN53"/>
      <c r="DCO53"/>
      <c r="DCP53"/>
      <c r="DCQ53"/>
      <c r="DCR53"/>
      <c r="DCS53"/>
      <c r="DCT53"/>
      <c r="DCU53"/>
      <c r="DCV53"/>
      <c r="DCW53"/>
      <c r="DCX53"/>
      <c r="DCY53"/>
      <c r="DCZ53"/>
      <c r="DDA53"/>
      <c r="DDB53"/>
      <c r="DDC53"/>
      <c r="DDD53"/>
      <c r="DDE53"/>
      <c r="DDF53"/>
      <c r="DDG53"/>
      <c r="DDH53"/>
      <c r="DDI53"/>
      <c r="DDJ53"/>
      <c r="DDK53"/>
      <c r="DDL53"/>
      <c r="DDM53"/>
      <c r="DDN53"/>
      <c r="DDO53"/>
      <c r="DDP53"/>
      <c r="DDQ53"/>
      <c r="DDR53"/>
      <c r="DDS53"/>
      <c r="DDT53"/>
      <c r="DDU53"/>
      <c r="DDV53"/>
      <c r="DDW53"/>
      <c r="DDX53"/>
      <c r="DDY53"/>
      <c r="DDZ53"/>
      <c r="DEA53"/>
      <c r="DEB53"/>
      <c r="DEC53"/>
      <c r="DED53"/>
      <c r="DEE53"/>
      <c r="DEF53"/>
      <c r="DEG53"/>
      <c r="DEH53"/>
      <c r="DEI53"/>
      <c r="DEJ53"/>
      <c r="DEK53"/>
      <c r="DEL53"/>
      <c r="DEM53"/>
      <c r="DEN53"/>
      <c r="DEO53"/>
      <c r="DEP53"/>
      <c r="DEQ53"/>
      <c r="DER53"/>
      <c r="DES53"/>
      <c r="DET53"/>
      <c r="DEU53"/>
      <c r="DEV53"/>
      <c r="DEW53"/>
      <c r="DEX53"/>
      <c r="DEY53"/>
      <c r="DEZ53"/>
      <c r="DFA53"/>
      <c r="DFB53"/>
      <c r="DFC53"/>
      <c r="DFD53"/>
      <c r="DFE53"/>
      <c r="DFF53"/>
      <c r="DFG53"/>
      <c r="DFH53"/>
      <c r="DFI53"/>
      <c r="DFJ53"/>
      <c r="DFK53"/>
      <c r="DFL53"/>
      <c r="DFM53"/>
      <c r="DFN53"/>
      <c r="DFO53"/>
      <c r="DFP53"/>
      <c r="DFQ53"/>
      <c r="DFR53"/>
      <c r="DFS53"/>
      <c r="DFT53"/>
      <c r="DFU53"/>
      <c r="DFV53"/>
      <c r="DFW53"/>
      <c r="DFX53"/>
      <c r="DFY53"/>
      <c r="DFZ53"/>
      <c r="DGA53"/>
      <c r="DGB53"/>
      <c r="DGC53"/>
      <c r="DGD53"/>
      <c r="DGE53"/>
      <c r="DGF53"/>
      <c r="DGG53"/>
      <c r="DGH53"/>
      <c r="DGI53"/>
      <c r="DGJ53"/>
      <c r="DGK53"/>
      <c r="DGL53"/>
      <c r="DGM53"/>
      <c r="DGN53"/>
      <c r="DGO53"/>
      <c r="DGP53"/>
      <c r="DGQ53"/>
      <c r="DGR53"/>
      <c r="DGS53"/>
      <c r="DGT53"/>
      <c r="DGU53"/>
      <c r="DGV53"/>
      <c r="DGW53"/>
      <c r="DGX53"/>
      <c r="DGY53"/>
      <c r="DGZ53"/>
      <c r="DHA53"/>
      <c r="DHB53"/>
      <c r="DHC53"/>
      <c r="DHD53"/>
      <c r="DHE53"/>
      <c r="DHF53"/>
      <c r="DHG53"/>
      <c r="DHH53"/>
      <c r="DHI53"/>
      <c r="DHJ53"/>
      <c r="DHK53"/>
      <c r="DHL53"/>
      <c r="DHM53"/>
      <c r="DHN53"/>
      <c r="DHO53"/>
      <c r="DHP53"/>
      <c r="DHQ53"/>
      <c r="DHR53"/>
      <c r="DHS53"/>
      <c r="DHT53"/>
      <c r="DHU53"/>
      <c r="DHV53"/>
      <c r="DHW53"/>
      <c r="DHX53"/>
      <c r="DHY53"/>
      <c r="DHZ53"/>
      <c r="DIA53"/>
      <c r="DIB53"/>
      <c r="DIC53"/>
      <c r="DID53"/>
      <c r="DIE53"/>
      <c r="DIF53"/>
      <c r="DIG53"/>
      <c r="DIH53"/>
      <c r="DII53"/>
      <c r="DIJ53"/>
      <c r="DIK53"/>
      <c r="DIL53"/>
      <c r="DIM53"/>
      <c r="DIN53"/>
      <c r="DIO53"/>
      <c r="DIP53"/>
      <c r="DIQ53"/>
      <c r="DIR53"/>
      <c r="DIS53"/>
      <c r="DIT53"/>
      <c r="DIU53"/>
      <c r="DIV53"/>
      <c r="DIW53"/>
      <c r="DIX53"/>
      <c r="DIY53"/>
      <c r="DIZ53"/>
      <c r="DJA53"/>
      <c r="DJB53"/>
      <c r="DJC53"/>
      <c r="DJD53"/>
      <c r="DJE53"/>
      <c r="DJF53"/>
      <c r="DJG53"/>
      <c r="DJH53"/>
      <c r="DJI53"/>
      <c r="DJJ53"/>
      <c r="DJK53"/>
      <c r="DJL53"/>
      <c r="DJM53"/>
      <c r="DJN53"/>
      <c r="DJO53"/>
      <c r="DJP53"/>
      <c r="DJQ53"/>
      <c r="DJR53"/>
      <c r="DJS53"/>
      <c r="DJT53"/>
      <c r="DJU53"/>
      <c r="DJV53"/>
      <c r="DJW53"/>
      <c r="DJX53"/>
      <c r="DJY53"/>
      <c r="DJZ53"/>
      <c r="DKA53"/>
      <c r="DKB53"/>
      <c r="DKC53"/>
      <c r="DKD53"/>
      <c r="DKE53"/>
      <c r="DKF53"/>
      <c r="DKG53"/>
      <c r="DKH53"/>
      <c r="DKI53"/>
      <c r="DKJ53"/>
      <c r="DKK53"/>
      <c r="DKL53"/>
      <c r="DKM53"/>
      <c r="DKN53"/>
      <c r="DKO53"/>
      <c r="DKP53"/>
      <c r="DKQ53"/>
      <c r="DKR53"/>
      <c r="DKS53"/>
      <c r="DKT53"/>
      <c r="DKU53"/>
      <c r="DKV53"/>
      <c r="DKW53"/>
      <c r="DKX53"/>
      <c r="DKY53"/>
      <c r="DKZ53"/>
      <c r="DLA53"/>
      <c r="DLB53"/>
      <c r="DLC53"/>
      <c r="DLD53"/>
      <c r="DLE53"/>
      <c r="DLF53"/>
      <c r="DLG53"/>
      <c r="DLH53"/>
      <c r="DLI53"/>
      <c r="DLJ53"/>
      <c r="DLK53"/>
      <c r="DLL53"/>
      <c r="DLM53"/>
      <c r="DLN53"/>
      <c r="DLO53"/>
      <c r="DLP53"/>
      <c r="DLQ53"/>
      <c r="DLR53"/>
      <c r="DLS53"/>
      <c r="DLT53"/>
      <c r="DLU53"/>
      <c r="DLV53"/>
      <c r="DLW53"/>
      <c r="DLX53"/>
      <c r="DLY53"/>
      <c r="DLZ53"/>
      <c r="DMA53"/>
      <c r="DMB53"/>
      <c r="DMC53"/>
      <c r="DMD53"/>
      <c r="DME53"/>
      <c r="DMF53"/>
      <c r="DMG53"/>
      <c r="DMH53"/>
      <c r="DMI53"/>
      <c r="DMJ53"/>
      <c r="DMK53"/>
      <c r="DML53"/>
      <c r="DMM53"/>
      <c r="DMN53"/>
      <c r="DMO53"/>
      <c r="DMP53"/>
      <c r="DMQ53"/>
      <c r="DMR53"/>
      <c r="DMS53"/>
      <c r="DMT53"/>
      <c r="DMU53"/>
      <c r="DMV53"/>
      <c r="DMW53"/>
      <c r="DMX53"/>
      <c r="DMY53"/>
      <c r="DMZ53"/>
      <c r="DNA53"/>
      <c r="DNB53"/>
      <c r="DNC53"/>
      <c r="DND53"/>
      <c r="DNE53"/>
      <c r="DNF53"/>
      <c r="DNG53"/>
      <c r="DNH53"/>
      <c r="DNI53"/>
      <c r="DNJ53"/>
      <c r="DNK53"/>
      <c r="DNL53"/>
      <c r="DNM53"/>
      <c r="DNN53"/>
      <c r="DNO53"/>
      <c r="DNP53"/>
      <c r="DNQ53"/>
      <c r="DNR53"/>
      <c r="DNS53"/>
      <c r="DNT53"/>
      <c r="DNU53"/>
      <c r="DNV53"/>
      <c r="DNW53"/>
      <c r="DNX53"/>
      <c r="DNY53"/>
      <c r="DNZ53"/>
      <c r="DOA53"/>
      <c r="DOB53"/>
      <c r="DOC53"/>
      <c r="DOD53"/>
      <c r="DOE53"/>
      <c r="DOF53"/>
      <c r="DOG53"/>
      <c r="DOH53"/>
      <c r="DOI53"/>
      <c r="DOJ53"/>
      <c r="DOK53"/>
      <c r="DOL53"/>
      <c r="DOM53"/>
      <c r="DON53"/>
      <c r="DOO53"/>
      <c r="DOP53"/>
      <c r="DOQ53"/>
      <c r="DOR53"/>
      <c r="DOS53"/>
      <c r="DOT53"/>
      <c r="DOU53"/>
      <c r="DOV53"/>
      <c r="DOW53"/>
      <c r="DOX53"/>
      <c r="DOY53"/>
      <c r="DOZ53"/>
      <c r="DPA53"/>
      <c r="DPB53"/>
      <c r="DPC53"/>
      <c r="DPD53"/>
      <c r="DPE53"/>
      <c r="DPF53"/>
      <c r="DPG53"/>
      <c r="DPH53"/>
      <c r="DPI53"/>
      <c r="DPJ53"/>
      <c r="DPK53"/>
      <c r="DPL53"/>
      <c r="DPM53"/>
      <c r="DPN53"/>
      <c r="DPO53"/>
      <c r="DPP53"/>
      <c r="DPQ53"/>
      <c r="DPR53"/>
      <c r="DPS53"/>
      <c r="DPT53"/>
      <c r="DPU53"/>
      <c r="DPV53"/>
      <c r="DPW53"/>
      <c r="DPX53"/>
      <c r="DPY53"/>
      <c r="DPZ53"/>
      <c r="DQA53"/>
      <c r="DQB53"/>
      <c r="DQC53"/>
      <c r="DQD53"/>
      <c r="DQE53"/>
      <c r="DQF53"/>
      <c r="DQG53"/>
      <c r="DQH53"/>
      <c r="DQI53"/>
      <c r="DQJ53"/>
      <c r="DQK53"/>
      <c r="DQL53"/>
      <c r="DQM53"/>
      <c r="DQN53"/>
      <c r="DQO53"/>
      <c r="DQP53"/>
      <c r="DQQ53"/>
      <c r="DQR53"/>
      <c r="DQS53"/>
      <c r="DQT53"/>
      <c r="DQU53"/>
      <c r="DQV53"/>
      <c r="DQW53"/>
      <c r="DQX53"/>
      <c r="DQY53"/>
      <c r="DQZ53"/>
      <c r="DRA53"/>
      <c r="DRB53"/>
      <c r="DRC53"/>
      <c r="DRD53"/>
      <c r="DRE53"/>
      <c r="DRF53"/>
      <c r="DRG53"/>
      <c r="DRH53"/>
      <c r="DRI53"/>
      <c r="DRJ53"/>
      <c r="DRK53"/>
      <c r="DRL53"/>
      <c r="DRM53"/>
      <c r="DRN53"/>
      <c r="DRO53"/>
      <c r="DRP53"/>
      <c r="DRQ53"/>
      <c r="DRR53"/>
      <c r="DRS53"/>
      <c r="DRT53"/>
      <c r="DRU53"/>
      <c r="DRV53"/>
      <c r="DRW53"/>
      <c r="DRX53"/>
      <c r="DRY53"/>
      <c r="DRZ53"/>
      <c r="DSA53"/>
      <c r="DSB53"/>
      <c r="DSC53"/>
      <c r="DSD53"/>
      <c r="DSE53"/>
      <c r="DSF53"/>
      <c r="DSG53"/>
      <c r="DSH53"/>
      <c r="DSI53"/>
      <c r="DSJ53"/>
      <c r="DSK53"/>
      <c r="DSL53"/>
      <c r="DSM53"/>
      <c r="DSN53"/>
      <c r="DSO53"/>
      <c r="DSP53"/>
      <c r="DSQ53"/>
      <c r="DSR53"/>
      <c r="DSS53"/>
      <c r="DST53"/>
      <c r="DSU53"/>
      <c r="DSV53"/>
      <c r="DSW53"/>
      <c r="DSX53"/>
      <c r="DSY53"/>
      <c r="DSZ53"/>
      <c r="DTA53"/>
      <c r="DTB53"/>
      <c r="DTC53"/>
      <c r="DTD53"/>
      <c r="DTE53"/>
      <c r="DTF53"/>
      <c r="DTG53"/>
      <c r="DTH53"/>
      <c r="DTI53"/>
      <c r="DTJ53"/>
      <c r="DTK53"/>
      <c r="DTL53"/>
      <c r="DTM53"/>
      <c r="DTN53"/>
      <c r="DTO53"/>
      <c r="DTP53"/>
      <c r="DTQ53"/>
      <c r="DTR53"/>
      <c r="DTS53"/>
      <c r="DTT53"/>
      <c r="DTU53"/>
      <c r="DTV53"/>
      <c r="DTW53"/>
      <c r="DTX53"/>
      <c r="DTY53"/>
      <c r="DTZ53"/>
      <c r="DUA53"/>
      <c r="DUB53"/>
      <c r="DUC53"/>
      <c r="DUD53"/>
      <c r="DUE53"/>
      <c r="DUF53"/>
      <c r="DUG53"/>
      <c r="DUH53"/>
      <c r="DUI53"/>
      <c r="DUJ53"/>
      <c r="DUK53"/>
      <c r="DUL53"/>
      <c r="DUM53"/>
      <c r="DUN53"/>
      <c r="DUO53"/>
      <c r="DUP53"/>
      <c r="DUQ53"/>
      <c r="DUR53"/>
      <c r="DUS53"/>
      <c r="DUT53"/>
      <c r="DUU53"/>
      <c r="DUV53"/>
      <c r="DUW53"/>
      <c r="DUX53"/>
      <c r="DUY53"/>
      <c r="DUZ53"/>
      <c r="DVA53"/>
      <c r="DVB53"/>
      <c r="DVC53"/>
      <c r="DVD53"/>
      <c r="DVE53"/>
      <c r="DVF53"/>
      <c r="DVG53"/>
      <c r="DVH53"/>
      <c r="DVI53"/>
      <c r="DVJ53"/>
      <c r="DVK53"/>
      <c r="DVL53"/>
      <c r="DVM53"/>
      <c r="DVN53"/>
      <c r="DVO53"/>
      <c r="DVP53"/>
      <c r="DVQ53"/>
      <c r="DVR53"/>
      <c r="DVS53"/>
      <c r="DVT53"/>
      <c r="DVU53"/>
      <c r="DVV53"/>
      <c r="DVW53"/>
      <c r="DVX53"/>
      <c r="DVY53"/>
      <c r="DVZ53"/>
      <c r="DWA53"/>
      <c r="DWB53"/>
      <c r="DWC53"/>
      <c r="DWD53"/>
      <c r="DWE53"/>
      <c r="DWF53"/>
      <c r="DWG53"/>
      <c r="DWH53"/>
      <c r="DWI53"/>
      <c r="DWJ53"/>
      <c r="DWK53"/>
      <c r="DWL53"/>
      <c r="DWM53"/>
      <c r="DWN53"/>
      <c r="DWO53"/>
      <c r="DWP53"/>
      <c r="DWQ53"/>
      <c r="DWR53"/>
      <c r="DWS53"/>
      <c r="DWT53"/>
      <c r="DWU53"/>
      <c r="DWV53"/>
      <c r="DWW53"/>
      <c r="DWX53"/>
      <c r="DWY53"/>
      <c r="DWZ53"/>
      <c r="DXA53"/>
      <c r="DXB53"/>
      <c r="DXC53"/>
      <c r="DXD53"/>
      <c r="DXE53"/>
      <c r="DXF53"/>
      <c r="DXG53"/>
      <c r="DXH53"/>
      <c r="DXI53"/>
      <c r="DXJ53"/>
      <c r="DXK53"/>
      <c r="DXL53"/>
      <c r="DXM53"/>
      <c r="DXN53"/>
      <c r="DXO53"/>
      <c r="DXP53"/>
      <c r="DXQ53"/>
      <c r="DXR53"/>
      <c r="DXS53"/>
      <c r="DXT53"/>
      <c r="DXU53"/>
      <c r="DXV53"/>
      <c r="DXW53"/>
      <c r="DXX53"/>
      <c r="DXY53"/>
      <c r="DXZ53"/>
      <c r="DYA53"/>
      <c r="DYB53"/>
      <c r="DYC53"/>
      <c r="DYD53"/>
      <c r="DYE53"/>
      <c r="DYF53"/>
      <c r="DYG53"/>
      <c r="DYH53"/>
      <c r="DYI53"/>
      <c r="DYJ53"/>
      <c r="DYK53"/>
      <c r="DYL53"/>
      <c r="DYM53"/>
      <c r="DYN53"/>
      <c r="DYO53"/>
      <c r="DYP53"/>
      <c r="DYQ53"/>
      <c r="DYR53"/>
      <c r="DYS53"/>
      <c r="DYT53"/>
      <c r="DYU53"/>
      <c r="DYV53"/>
      <c r="DYW53"/>
      <c r="DYX53"/>
      <c r="DYY53"/>
      <c r="DYZ53"/>
      <c r="DZA53"/>
      <c r="DZB53"/>
      <c r="DZC53"/>
      <c r="DZD53"/>
      <c r="DZE53"/>
      <c r="DZF53"/>
      <c r="DZG53"/>
      <c r="DZH53"/>
      <c r="DZI53"/>
      <c r="DZJ53"/>
      <c r="DZK53"/>
      <c r="DZL53"/>
      <c r="DZM53"/>
      <c r="DZN53"/>
      <c r="DZO53"/>
      <c r="DZP53"/>
      <c r="DZQ53"/>
      <c r="DZR53"/>
      <c r="DZS53"/>
      <c r="DZT53"/>
      <c r="DZU53"/>
      <c r="DZV53"/>
      <c r="DZW53"/>
      <c r="DZX53"/>
      <c r="DZY53"/>
      <c r="DZZ53"/>
      <c r="EAA53"/>
      <c r="EAB53"/>
      <c r="EAC53"/>
      <c r="EAD53"/>
      <c r="EAE53"/>
      <c r="EAF53"/>
      <c r="EAG53"/>
      <c r="EAH53"/>
      <c r="EAI53"/>
      <c r="EAJ53"/>
      <c r="EAK53"/>
      <c r="EAL53"/>
      <c r="EAM53"/>
      <c r="EAN53"/>
      <c r="EAO53"/>
      <c r="EAP53"/>
      <c r="EAQ53"/>
      <c r="EAR53"/>
      <c r="EAS53"/>
      <c r="EAT53"/>
      <c r="EAU53"/>
      <c r="EAV53"/>
      <c r="EAW53"/>
      <c r="EAX53"/>
      <c r="EAY53"/>
      <c r="EAZ53"/>
      <c r="EBA53"/>
      <c r="EBB53"/>
      <c r="EBC53"/>
      <c r="EBD53"/>
      <c r="EBE53"/>
      <c r="EBF53"/>
      <c r="EBG53"/>
      <c r="EBH53"/>
      <c r="EBI53"/>
      <c r="EBJ53"/>
      <c r="EBK53"/>
      <c r="EBL53"/>
      <c r="EBM53"/>
      <c r="EBN53"/>
      <c r="EBO53"/>
      <c r="EBP53"/>
      <c r="EBQ53"/>
      <c r="EBR53"/>
      <c r="EBS53"/>
      <c r="EBT53"/>
      <c r="EBU53"/>
      <c r="EBV53"/>
      <c r="EBW53"/>
      <c r="EBX53"/>
      <c r="EBY53"/>
      <c r="EBZ53"/>
      <c r="ECA53"/>
      <c r="ECB53"/>
      <c r="ECC53"/>
      <c r="ECD53"/>
      <c r="ECE53"/>
      <c r="ECF53"/>
      <c r="ECG53"/>
      <c r="ECH53"/>
      <c r="ECI53"/>
      <c r="ECJ53"/>
      <c r="ECK53"/>
      <c r="ECL53"/>
      <c r="ECM53"/>
      <c r="ECN53"/>
      <c r="ECO53"/>
      <c r="ECP53"/>
      <c r="ECQ53"/>
      <c r="ECR53"/>
      <c r="ECS53"/>
      <c r="ECT53"/>
      <c r="ECU53"/>
      <c r="ECV53"/>
      <c r="ECW53"/>
      <c r="ECX53"/>
      <c r="ECY53"/>
      <c r="ECZ53"/>
      <c r="EDA53"/>
      <c r="EDB53"/>
      <c r="EDC53"/>
      <c r="EDD53"/>
      <c r="EDE53"/>
      <c r="EDF53"/>
      <c r="EDG53"/>
      <c r="EDH53"/>
      <c r="EDI53"/>
      <c r="EDJ53"/>
      <c r="EDK53"/>
      <c r="EDL53"/>
      <c r="EDM53"/>
      <c r="EDN53"/>
      <c r="EDO53"/>
      <c r="EDP53"/>
      <c r="EDQ53"/>
      <c r="EDR53"/>
      <c r="EDS53"/>
      <c r="EDT53"/>
      <c r="EDU53"/>
      <c r="EDV53"/>
      <c r="EDW53"/>
      <c r="EDX53"/>
      <c r="EDY53"/>
      <c r="EDZ53"/>
      <c r="EEA53"/>
      <c r="EEB53"/>
      <c r="EEC53"/>
      <c r="EED53"/>
      <c r="EEE53"/>
      <c r="EEF53"/>
      <c r="EEG53"/>
      <c r="EEH53"/>
      <c r="EEI53"/>
      <c r="EEJ53"/>
      <c r="EEK53"/>
      <c r="EEL53"/>
      <c r="EEM53"/>
      <c r="EEN53"/>
      <c r="EEO53"/>
      <c r="EEP53"/>
      <c r="EEQ53"/>
      <c r="EER53"/>
      <c r="EES53"/>
      <c r="EET53"/>
      <c r="EEU53"/>
      <c r="EEV53"/>
      <c r="EEW53"/>
      <c r="EEX53"/>
      <c r="EEY53"/>
      <c r="EEZ53"/>
      <c r="EFA53"/>
      <c r="EFB53"/>
      <c r="EFC53"/>
      <c r="EFD53"/>
      <c r="EFE53"/>
      <c r="EFF53"/>
      <c r="EFG53"/>
      <c r="EFH53"/>
      <c r="EFI53"/>
      <c r="EFJ53"/>
      <c r="EFK53"/>
      <c r="EFL53"/>
      <c r="EFM53"/>
      <c r="EFN53"/>
      <c r="EFO53"/>
      <c r="EFP53"/>
      <c r="EFQ53"/>
      <c r="EFR53"/>
      <c r="EFS53"/>
      <c r="EFT53"/>
      <c r="EFU53"/>
      <c r="EFV53"/>
      <c r="EFW53"/>
      <c r="EFX53"/>
      <c r="EFY53"/>
      <c r="EFZ53"/>
      <c r="EGA53"/>
      <c r="EGB53"/>
      <c r="EGC53"/>
      <c r="EGD53"/>
      <c r="EGE53"/>
      <c r="EGF53"/>
      <c r="EGG53"/>
      <c r="EGH53"/>
      <c r="EGI53"/>
      <c r="EGJ53"/>
      <c r="EGK53"/>
      <c r="EGL53"/>
      <c r="EGM53"/>
      <c r="EGN53"/>
      <c r="EGO53"/>
      <c r="EGP53"/>
      <c r="EGQ53"/>
      <c r="EGR53"/>
      <c r="EGS53"/>
      <c r="EGT53"/>
      <c r="EGU53"/>
      <c r="EGV53"/>
      <c r="EGW53"/>
      <c r="EGX53"/>
      <c r="EGY53"/>
      <c r="EGZ53"/>
      <c r="EHA53"/>
      <c r="EHB53"/>
      <c r="EHC53"/>
      <c r="EHD53"/>
      <c r="EHE53"/>
      <c r="EHF53"/>
      <c r="EHG53"/>
      <c r="EHH53"/>
      <c r="EHI53"/>
      <c r="EHJ53"/>
      <c r="EHK53"/>
      <c r="EHL53"/>
      <c r="EHM53"/>
      <c r="EHN53"/>
      <c r="EHO53"/>
      <c r="EHP53"/>
      <c r="EHQ53"/>
      <c r="EHR53"/>
      <c r="EHS53"/>
      <c r="EHT53"/>
      <c r="EHU53"/>
      <c r="EHV53"/>
      <c r="EHW53"/>
      <c r="EHX53"/>
      <c r="EHY53"/>
      <c r="EHZ53"/>
      <c r="EIA53"/>
      <c r="EIB53"/>
      <c r="EIC53"/>
      <c r="EID53"/>
      <c r="EIE53"/>
      <c r="EIF53"/>
      <c r="EIG53"/>
      <c r="EIH53"/>
      <c r="EII53"/>
      <c r="EIJ53"/>
      <c r="EIK53"/>
      <c r="EIL53"/>
      <c r="EIM53"/>
      <c r="EIN53"/>
      <c r="EIO53"/>
      <c r="EIP53"/>
      <c r="EIQ53"/>
      <c r="EIR53"/>
      <c r="EIS53"/>
      <c r="EIT53"/>
      <c r="EIU53"/>
      <c r="EIV53"/>
      <c r="EIW53"/>
      <c r="EIX53"/>
      <c r="EIY53"/>
      <c r="EIZ53"/>
      <c r="EJA53"/>
      <c r="EJB53"/>
      <c r="EJC53"/>
      <c r="EJD53"/>
      <c r="EJE53"/>
      <c r="EJF53"/>
      <c r="EJG53"/>
      <c r="EJH53"/>
      <c r="EJI53"/>
      <c r="EJJ53"/>
      <c r="EJK53"/>
      <c r="EJL53"/>
      <c r="EJM53"/>
      <c r="EJN53"/>
      <c r="EJO53"/>
      <c r="EJP53"/>
      <c r="EJQ53"/>
      <c r="EJR53"/>
      <c r="EJS53"/>
      <c r="EJT53"/>
      <c r="EJU53"/>
      <c r="EJV53"/>
      <c r="EJW53"/>
      <c r="EJX53"/>
      <c r="EJY53"/>
      <c r="EJZ53"/>
      <c r="EKA53"/>
      <c r="EKB53"/>
      <c r="EKC53"/>
      <c r="EKD53"/>
      <c r="EKE53"/>
      <c r="EKF53"/>
      <c r="EKG53"/>
      <c r="EKH53"/>
      <c r="EKI53"/>
      <c r="EKJ53"/>
      <c r="EKK53"/>
      <c r="EKL53"/>
      <c r="EKM53"/>
      <c r="EKN53"/>
      <c r="EKO53"/>
      <c r="EKP53"/>
      <c r="EKQ53"/>
      <c r="EKR53"/>
      <c r="EKS53"/>
      <c r="EKT53"/>
      <c r="EKU53"/>
      <c r="EKV53"/>
      <c r="EKW53"/>
      <c r="EKX53"/>
      <c r="EKY53"/>
      <c r="EKZ53"/>
      <c r="ELA53"/>
      <c r="ELB53"/>
      <c r="ELC53"/>
      <c r="ELD53"/>
      <c r="ELE53"/>
      <c r="ELF53"/>
      <c r="ELG53"/>
      <c r="ELH53"/>
      <c r="ELI53"/>
      <c r="ELJ53"/>
      <c r="ELK53"/>
      <c r="ELL53"/>
      <c r="ELM53"/>
      <c r="ELN53"/>
      <c r="ELO53"/>
      <c r="ELP53"/>
      <c r="ELQ53"/>
      <c r="ELR53"/>
      <c r="ELS53"/>
      <c r="ELT53"/>
      <c r="ELU53"/>
      <c r="ELV53"/>
      <c r="ELW53"/>
      <c r="ELX53"/>
      <c r="ELY53"/>
      <c r="ELZ53"/>
      <c r="EMA53"/>
      <c r="EMB53"/>
      <c r="EMC53"/>
      <c r="EMD53"/>
      <c r="EME53"/>
      <c r="EMF53"/>
      <c r="EMG53"/>
      <c r="EMH53"/>
      <c r="EMI53"/>
      <c r="EMJ53"/>
      <c r="EMK53"/>
      <c r="EML53"/>
      <c r="EMM53"/>
      <c r="EMN53"/>
      <c r="EMO53"/>
      <c r="EMP53"/>
      <c r="EMQ53"/>
      <c r="EMR53"/>
      <c r="EMS53"/>
      <c r="EMT53"/>
      <c r="EMU53"/>
      <c r="EMV53"/>
      <c r="EMW53"/>
      <c r="EMX53"/>
      <c r="EMY53"/>
      <c r="EMZ53"/>
      <c r="ENA53"/>
      <c r="ENB53"/>
      <c r="ENC53"/>
      <c r="END53"/>
      <c r="ENE53"/>
      <c r="ENF53"/>
      <c r="ENG53"/>
      <c r="ENH53"/>
      <c r="ENI53"/>
      <c r="ENJ53"/>
      <c r="ENK53"/>
      <c r="ENL53"/>
      <c r="ENM53"/>
      <c r="ENN53"/>
      <c r="ENO53"/>
      <c r="ENP53"/>
      <c r="ENQ53"/>
      <c r="ENR53"/>
      <c r="ENS53"/>
      <c r="ENT53"/>
      <c r="ENU53"/>
      <c r="ENV53"/>
      <c r="ENW53"/>
      <c r="ENX53"/>
      <c r="ENY53"/>
      <c r="ENZ53"/>
      <c r="EOA53"/>
      <c r="EOB53"/>
      <c r="EOC53"/>
      <c r="EOD53"/>
      <c r="EOE53"/>
      <c r="EOF53"/>
      <c r="EOG53"/>
      <c r="EOH53"/>
      <c r="EOI53"/>
      <c r="EOJ53"/>
      <c r="EOK53"/>
      <c r="EOL53"/>
      <c r="EOM53"/>
      <c r="EON53"/>
      <c r="EOO53"/>
      <c r="EOP53"/>
      <c r="EOQ53"/>
      <c r="EOR53"/>
      <c r="EOS53"/>
      <c r="EOT53"/>
      <c r="EOU53"/>
      <c r="EOV53"/>
      <c r="EOW53"/>
      <c r="EOX53"/>
      <c r="EOY53"/>
      <c r="EOZ53"/>
      <c r="EPA53"/>
      <c r="EPB53"/>
      <c r="EPC53"/>
      <c r="EPD53"/>
      <c r="EPE53"/>
      <c r="EPF53"/>
      <c r="EPG53"/>
      <c r="EPH53"/>
      <c r="EPI53"/>
      <c r="EPJ53"/>
      <c r="EPK53"/>
      <c r="EPL53"/>
      <c r="EPM53"/>
      <c r="EPN53"/>
      <c r="EPO53"/>
      <c r="EPP53"/>
      <c r="EPQ53"/>
      <c r="EPR53"/>
      <c r="EPS53"/>
      <c r="EPT53"/>
      <c r="EPU53"/>
      <c r="EPV53"/>
      <c r="EPW53"/>
      <c r="EPX53"/>
      <c r="EPY53"/>
      <c r="EPZ53"/>
      <c r="EQA53"/>
      <c r="EQB53"/>
      <c r="EQC53"/>
      <c r="EQD53"/>
      <c r="EQE53"/>
      <c r="EQF53"/>
      <c r="EQG53"/>
      <c r="EQH53"/>
      <c r="EQI53"/>
      <c r="EQJ53"/>
      <c r="EQK53"/>
      <c r="EQL53"/>
      <c r="EQM53"/>
      <c r="EQN53"/>
      <c r="EQO53"/>
      <c r="EQP53"/>
      <c r="EQQ53"/>
      <c r="EQR53"/>
      <c r="EQS53"/>
      <c r="EQT53"/>
      <c r="EQU53"/>
      <c r="EQV53"/>
      <c r="EQW53"/>
      <c r="EQX53"/>
      <c r="EQY53"/>
      <c r="EQZ53"/>
      <c r="ERA53"/>
      <c r="ERB53"/>
      <c r="ERC53"/>
      <c r="ERD53"/>
      <c r="ERE53"/>
      <c r="ERF53"/>
      <c r="ERG53"/>
      <c r="ERH53"/>
      <c r="ERI53"/>
      <c r="ERJ53"/>
      <c r="ERK53"/>
      <c r="ERL53"/>
      <c r="ERM53"/>
      <c r="ERN53"/>
      <c r="ERO53"/>
      <c r="ERP53"/>
      <c r="ERQ53"/>
      <c r="ERR53"/>
      <c r="ERS53"/>
      <c r="ERT53"/>
      <c r="ERU53"/>
      <c r="ERV53"/>
      <c r="ERW53"/>
      <c r="ERX53"/>
      <c r="ERY53"/>
      <c r="ERZ53"/>
      <c r="ESA53"/>
      <c r="ESB53"/>
      <c r="ESC53"/>
      <c r="ESD53"/>
      <c r="ESE53"/>
      <c r="ESF53"/>
      <c r="ESG53"/>
      <c r="ESH53"/>
      <c r="ESI53"/>
      <c r="ESJ53"/>
      <c r="ESK53"/>
      <c r="ESL53"/>
      <c r="ESM53"/>
      <c r="ESN53"/>
      <c r="ESO53"/>
      <c r="ESP53"/>
      <c r="ESQ53"/>
      <c r="ESR53"/>
      <c r="ESS53"/>
      <c r="EST53"/>
      <c r="ESU53"/>
      <c r="ESV53"/>
      <c r="ESW53"/>
      <c r="ESX53"/>
      <c r="ESY53"/>
      <c r="ESZ53"/>
      <c r="ETA53"/>
      <c r="ETB53"/>
      <c r="ETC53"/>
      <c r="ETD53"/>
      <c r="ETE53"/>
      <c r="ETF53"/>
      <c r="ETG53"/>
      <c r="ETH53"/>
      <c r="ETI53"/>
      <c r="ETJ53"/>
      <c r="ETK53"/>
      <c r="ETL53"/>
      <c r="ETM53"/>
      <c r="ETN53"/>
      <c r="ETO53"/>
      <c r="ETP53"/>
      <c r="ETQ53"/>
      <c r="ETR53"/>
      <c r="ETS53"/>
      <c r="ETT53"/>
      <c r="ETU53"/>
      <c r="ETV53"/>
      <c r="ETW53"/>
      <c r="ETX53"/>
      <c r="ETY53"/>
      <c r="ETZ53"/>
      <c r="EUA53"/>
      <c r="EUB53"/>
      <c r="EUC53"/>
      <c r="EUD53"/>
      <c r="EUE53"/>
      <c r="EUF53"/>
      <c r="EUG53"/>
      <c r="EUH53"/>
      <c r="EUI53"/>
      <c r="EUJ53"/>
      <c r="EUK53"/>
      <c r="EUL53"/>
      <c r="EUM53"/>
      <c r="EUN53"/>
      <c r="EUO53"/>
      <c r="EUP53"/>
      <c r="EUQ53"/>
      <c r="EUR53"/>
      <c r="EUS53"/>
      <c r="EUT53"/>
      <c r="EUU53"/>
      <c r="EUV53"/>
      <c r="EUW53"/>
      <c r="EUX53"/>
      <c r="EUY53"/>
      <c r="EUZ53"/>
      <c r="EVA53"/>
      <c r="EVB53"/>
      <c r="EVC53"/>
      <c r="EVD53"/>
      <c r="EVE53"/>
      <c r="EVF53"/>
      <c r="EVG53"/>
      <c r="EVH53"/>
      <c r="EVI53"/>
      <c r="EVJ53"/>
      <c r="EVK53"/>
      <c r="EVL53"/>
      <c r="EVM53"/>
      <c r="EVN53"/>
      <c r="EVO53"/>
      <c r="EVP53"/>
      <c r="EVQ53"/>
      <c r="EVR53"/>
      <c r="EVS53"/>
      <c r="EVT53"/>
      <c r="EVU53"/>
      <c r="EVV53"/>
      <c r="EVW53"/>
      <c r="EVX53"/>
      <c r="EVY53"/>
      <c r="EVZ53"/>
      <c r="EWA53"/>
      <c r="EWB53"/>
      <c r="EWC53"/>
      <c r="EWD53"/>
      <c r="EWE53"/>
      <c r="EWF53"/>
      <c r="EWG53"/>
      <c r="EWH53"/>
      <c r="EWI53"/>
      <c r="EWJ53"/>
      <c r="EWK53"/>
      <c r="EWL53"/>
      <c r="EWM53"/>
      <c r="EWN53"/>
      <c r="EWO53"/>
      <c r="EWP53"/>
      <c r="EWQ53"/>
      <c r="EWR53"/>
      <c r="EWS53"/>
      <c r="EWT53"/>
      <c r="EWU53"/>
      <c r="EWV53"/>
      <c r="EWW53"/>
      <c r="EWX53"/>
      <c r="EWY53"/>
      <c r="EWZ53"/>
      <c r="EXA53"/>
      <c r="EXB53"/>
      <c r="EXC53"/>
      <c r="EXD53"/>
      <c r="EXE53"/>
      <c r="EXF53"/>
      <c r="EXG53"/>
      <c r="EXH53"/>
      <c r="EXI53"/>
      <c r="EXJ53"/>
      <c r="EXK53"/>
      <c r="EXL53"/>
      <c r="EXM53"/>
      <c r="EXN53"/>
      <c r="EXO53"/>
      <c r="EXP53"/>
      <c r="EXQ53"/>
      <c r="EXR53"/>
      <c r="EXS53"/>
      <c r="EXT53"/>
      <c r="EXU53"/>
      <c r="EXV53"/>
      <c r="EXW53"/>
      <c r="EXX53"/>
      <c r="EXY53"/>
      <c r="EXZ53"/>
      <c r="EYA53"/>
      <c r="EYB53"/>
      <c r="EYC53"/>
      <c r="EYD53"/>
      <c r="EYE53"/>
      <c r="EYF53"/>
      <c r="EYG53"/>
      <c r="EYH53"/>
      <c r="EYI53"/>
      <c r="EYJ53"/>
      <c r="EYK53"/>
      <c r="EYL53"/>
      <c r="EYM53"/>
      <c r="EYN53"/>
      <c r="EYO53"/>
      <c r="EYP53"/>
      <c r="EYQ53"/>
      <c r="EYR53"/>
      <c r="EYS53"/>
      <c r="EYT53"/>
      <c r="EYU53"/>
      <c r="EYV53"/>
      <c r="EYW53"/>
      <c r="EYX53"/>
      <c r="EYY53"/>
      <c r="EYZ53"/>
      <c r="EZA53"/>
      <c r="EZB53"/>
      <c r="EZC53"/>
      <c r="EZD53"/>
      <c r="EZE53"/>
      <c r="EZF53"/>
      <c r="EZG53"/>
      <c r="EZH53"/>
      <c r="EZI53"/>
      <c r="EZJ53"/>
      <c r="EZK53"/>
      <c r="EZL53"/>
      <c r="EZM53"/>
      <c r="EZN53"/>
      <c r="EZO53"/>
      <c r="EZP53"/>
      <c r="EZQ53"/>
      <c r="EZR53"/>
      <c r="EZS53"/>
      <c r="EZT53"/>
      <c r="EZU53"/>
      <c r="EZV53"/>
      <c r="EZW53"/>
      <c r="EZX53"/>
      <c r="EZY53"/>
      <c r="EZZ53"/>
      <c r="FAA53"/>
      <c r="FAB53"/>
      <c r="FAC53"/>
      <c r="FAD53"/>
      <c r="FAE53"/>
      <c r="FAF53"/>
      <c r="FAG53"/>
      <c r="FAH53"/>
      <c r="FAI53"/>
      <c r="FAJ53"/>
      <c r="FAK53"/>
      <c r="FAL53"/>
      <c r="FAM53"/>
      <c r="FAN53"/>
      <c r="FAO53"/>
      <c r="FAP53"/>
      <c r="FAQ53"/>
      <c r="FAR53"/>
      <c r="FAS53"/>
      <c r="FAT53"/>
      <c r="FAU53"/>
      <c r="FAV53"/>
      <c r="FAW53"/>
      <c r="FAX53"/>
      <c r="FAY53"/>
      <c r="FAZ53"/>
      <c r="FBA53"/>
      <c r="FBB53"/>
      <c r="FBC53"/>
      <c r="FBD53"/>
      <c r="FBE53"/>
      <c r="FBF53"/>
      <c r="FBG53"/>
      <c r="FBH53"/>
      <c r="FBI53"/>
      <c r="FBJ53"/>
      <c r="FBK53"/>
      <c r="FBL53"/>
      <c r="FBM53"/>
      <c r="FBN53"/>
      <c r="FBO53"/>
      <c r="FBP53"/>
      <c r="FBQ53"/>
      <c r="FBR53"/>
      <c r="FBS53"/>
      <c r="FBT53"/>
      <c r="FBU53"/>
      <c r="FBV53"/>
      <c r="FBW53"/>
      <c r="FBX53"/>
      <c r="FBY53"/>
      <c r="FBZ53"/>
      <c r="FCA53"/>
      <c r="FCB53"/>
      <c r="FCC53"/>
      <c r="FCD53"/>
      <c r="FCE53"/>
      <c r="FCF53"/>
      <c r="FCG53"/>
      <c r="FCH53"/>
      <c r="FCI53"/>
      <c r="FCJ53"/>
      <c r="FCK53"/>
      <c r="FCL53"/>
      <c r="FCM53"/>
      <c r="FCN53"/>
      <c r="FCO53"/>
      <c r="FCP53"/>
      <c r="FCQ53"/>
      <c r="FCR53"/>
      <c r="FCS53"/>
      <c r="FCT53"/>
      <c r="FCU53"/>
      <c r="FCV53"/>
      <c r="FCW53"/>
      <c r="FCX53"/>
      <c r="FCY53"/>
      <c r="FCZ53"/>
      <c r="FDA53"/>
      <c r="FDB53"/>
      <c r="FDC53"/>
      <c r="FDD53"/>
      <c r="FDE53"/>
      <c r="FDF53"/>
      <c r="FDG53"/>
      <c r="FDH53"/>
      <c r="FDI53"/>
      <c r="FDJ53"/>
      <c r="FDK53"/>
      <c r="FDL53"/>
      <c r="FDM53"/>
      <c r="FDN53"/>
      <c r="FDO53"/>
      <c r="FDP53"/>
      <c r="FDQ53"/>
      <c r="FDR53"/>
      <c r="FDS53"/>
      <c r="FDT53"/>
      <c r="FDU53"/>
      <c r="FDV53"/>
      <c r="FDW53"/>
      <c r="FDX53"/>
      <c r="FDY53"/>
      <c r="FDZ53"/>
      <c r="FEA53"/>
      <c r="FEB53"/>
      <c r="FEC53"/>
      <c r="FED53"/>
      <c r="FEE53"/>
      <c r="FEF53"/>
      <c r="FEG53"/>
      <c r="FEH53"/>
      <c r="FEI53"/>
      <c r="FEJ53"/>
      <c r="FEK53"/>
      <c r="FEL53"/>
      <c r="FEM53"/>
      <c r="FEN53"/>
      <c r="FEO53"/>
      <c r="FEP53"/>
      <c r="FEQ53"/>
      <c r="FER53"/>
      <c r="FES53"/>
      <c r="FET53"/>
      <c r="FEU53"/>
      <c r="FEV53"/>
      <c r="FEW53"/>
      <c r="FEX53"/>
      <c r="FEY53"/>
      <c r="FEZ53"/>
      <c r="FFA53"/>
      <c r="FFB53"/>
      <c r="FFC53"/>
      <c r="FFD53"/>
      <c r="FFE53"/>
      <c r="FFF53"/>
      <c r="FFG53"/>
      <c r="FFH53"/>
      <c r="FFI53"/>
      <c r="FFJ53"/>
      <c r="FFK53"/>
      <c r="FFL53"/>
      <c r="FFM53"/>
      <c r="FFN53"/>
      <c r="FFO53"/>
      <c r="FFP53"/>
      <c r="FFQ53"/>
      <c r="FFR53"/>
      <c r="FFS53"/>
      <c r="FFT53"/>
      <c r="FFU53"/>
      <c r="FFV53"/>
      <c r="FFW53"/>
      <c r="FFX53"/>
      <c r="FFY53"/>
      <c r="FFZ53"/>
      <c r="FGA53"/>
      <c r="FGB53"/>
      <c r="FGC53"/>
      <c r="FGD53"/>
      <c r="FGE53"/>
      <c r="FGF53"/>
      <c r="FGG53"/>
      <c r="FGH53"/>
      <c r="FGI53"/>
      <c r="FGJ53"/>
      <c r="FGK53"/>
      <c r="FGL53"/>
      <c r="FGM53"/>
      <c r="FGN53"/>
      <c r="FGO53"/>
      <c r="FGP53"/>
      <c r="FGQ53"/>
      <c r="FGR53"/>
      <c r="FGS53"/>
      <c r="FGT53"/>
      <c r="FGU53"/>
      <c r="FGV53"/>
      <c r="FGW53"/>
      <c r="FGX53"/>
      <c r="FGY53"/>
      <c r="FGZ53"/>
      <c r="FHA53"/>
      <c r="FHB53"/>
      <c r="FHC53"/>
      <c r="FHD53"/>
      <c r="FHE53"/>
      <c r="FHF53"/>
      <c r="FHG53"/>
      <c r="FHH53"/>
      <c r="FHI53"/>
      <c r="FHJ53"/>
      <c r="FHK53"/>
      <c r="FHL53"/>
      <c r="FHM53"/>
      <c r="FHN53"/>
      <c r="FHO53"/>
      <c r="FHP53"/>
      <c r="FHQ53"/>
      <c r="FHR53"/>
      <c r="FHS53"/>
      <c r="FHT53"/>
      <c r="FHU53"/>
      <c r="FHV53"/>
      <c r="FHW53"/>
      <c r="FHX53"/>
      <c r="FHY53"/>
      <c r="FHZ53"/>
      <c r="FIA53"/>
      <c r="FIB53"/>
      <c r="FIC53"/>
      <c r="FID53"/>
      <c r="FIE53"/>
      <c r="FIF53"/>
      <c r="FIG53"/>
      <c r="FIH53"/>
      <c r="FII53"/>
      <c r="FIJ53"/>
      <c r="FIK53"/>
      <c r="FIL53"/>
      <c r="FIM53"/>
      <c r="FIN53"/>
      <c r="FIO53"/>
      <c r="FIP53"/>
      <c r="FIQ53"/>
      <c r="FIR53"/>
      <c r="FIS53"/>
      <c r="FIT53"/>
      <c r="FIU53"/>
      <c r="FIV53"/>
      <c r="FIW53"/>
      <c r="FIX53"/>
      <c r="FIY53"/>
      <c r="FIZ53"/>
      <c r="FJA53"/>
      <c r="FJB53"/>
      <c r="FJC53"/>
      <c r="FJD53"/>
      <c r="FJE53"/>
      <c r="FJF53"/>
      <c r="FJG53"/>
      <c r="FJH53"/>
      <c r="FJI53"/>
      <c r="FJJ53"/>
      <c r="FJK53"/>
      <c r="FJL53"/>
      <c r="FJM53"/>
      <c r="FJN53"/>
      <c r="FJO53"/>
      <c r="FJP53"/>
      <c r="FJQ53"/>
      <c r="FJR53"/>
      <c r="FJS53"/>
      <c r="FJT53"/>
      <c r="FJU53"/>
      <c r="FJV53"/>
      <c r="FJW53"/>
      <c r="FJX53"/>
      <c r="FJY53"/>
      <c r="FJZ53"/>
      <c r="FKA53"/>
      <c r="FKB53"/>
      <c r="FKC53"/>
      <c r="FKD53"/>
      <c r="FKE53"/>
      <c r="FKF53"/>
      <c r="FKG53"/>
      <c r="FKH53"/>
      <c r="FKI53"/>
      <c r="FKJ53"/>
      <c r="FKK53"/>
      <c r="FKL53"/>
      <c r="FKM53"/>
      <c r="FKN53"/>
      <c r="FKO53"/>
      <c r="FKP53"/>
      <c r="FKQ53"/>
      <c r="FKR53"/>
      <c r="FKS53"/>
      <c r="FKT53"/>
      <c r="FKU53"/>
      <c r="FKV53"/>
      <c r="FKW53"/>
      <c r="FKX53"/>
      <c r="FKY53"/>
      <c r="FKZ53"/>
      <c r="FLA53"/>
      <c r="FLB53"/>
      <c r="FLC53"/>
      <c r="FLD53"/>
      <c r="FLE53"/>
      <c r="FLF53"/>
      <c r="FLG53"/>
      <c r="FLH53"/>
      <c r="FLI53"/>
      <c r="FLJ53"/>
      <c r="FLK53"/>
      <c r="FLL53"/>
      <c r="FLM53"/>
      <c r="FLN53"/>
      <c r="FLO53"/>
      <c r="FLP53"/>
      <c r="FLQ53"/>
      <c r="FLR53"/>
      <c r="FLS53"/>
      <c r="FLT53"/>
      <c r="FLU53"/>
      <c r="FLV53"/>
      <c r="FLW53"/>
      <c r="FLX53"/>
      <c r="FLY53"/>
      <c r="FLZ53"/>
      <c r="FMA53"/>
      <c r="FMB53"/>
      <c r="FMC53"/>
      <c r="FMD53"/>
      <c r="FME53"/>
      <c r="FMF53"/>
      <c r="FMG53"/>
      <c r="FMH53"/>
      <c r="FMI53"/>
      <c r="FMJ53"/>
      <c r="FMK53"/>
      <c r="FML53"/>
      <c r="FMM53"/>
      <c r="FMN53"/>
      <c r="FMO53"/>
      <c r="FMP53"/>
      <c r="FMQ53"/>
      <c r="FMR53"/>
      <c r="FMS53"/>
      <c r="FMT53"/>
      <c r="FMU53"/>
      <c r="FMV53"/>
      <c r="FMW53"/>
      <c r="FMX53"/>
      <c r="FMY53"/>
      <c r="FMZ53"/>
      <c r="FNA53"/>
      <c r="FNB53"/>
      <c r="FNC53"/>
      <c r="FND53"/>
      <c r="FNE53"/>
      <c r="FNF53"/>
      <c r="FNG53"/>
      <c r="FNH53"/>
      <c r="FNI53"/>
      <c r="FNJ53"/>
      <c r="FNK53"/>
      <c r="FNL53"/>
      <c r="FNM53"/>
      <c r="FNN53"/>
      <c r="FNO53"/>
      <c r="FNP53"/>
      <c r="FNQ53"/>
      <c r="FNR53"/>
      <c r="FNS53"/>
      <c r="FNT53"/>
      <c r="FNU53"/>
      <c r="FNV53"/>
      <c r="FNW53"/>
      <c r="FNX53"/>
      <c r="FNY53"/>
      <c r="FNZ53"/>
      <c r="FOA53"/>
      <c r="FOB53"/>
      <c r="FOC53"/>
      <c r="FOD53"/>
      <c r="FOE53"/>
      <c r="FOF53"/>
      <c r="FOG53"/>
      <c r="FOH53"/>
      <c r="FOI53"/>
      <c r="FOJ53"/>
      <c r="FOK53"/>
      <c r="FOL53"/>
      <c r="FOM53"/>
      <c r="FON53"/>
      <c r="FOO53"/>
      <c r="FOP53"/>
      <c r="FOQ53"/>
      <c r="FOR53"/>
      <c r="FOS53"/>
      <c r="FOT53"/>
      <c r="FOU53"/>
      <c r="FOV53"/>
      <c r="FOW53"/>
      <c r="FOX53"/>
      <c r="FOY53"/>
      <c r="FOZ53"/>
      <c r="FPA53"/>
      <c r="FPB53"/>
      <c r="FPC53"/>
      <c r="FPD53"/>
      <c r="FPE53"/>
      <c r="FPF53"/>
      <c r="FPG53"/>
      <c r="FPH53"/>
      <c r="FPI53"/>
      <c r="FPJ53"/>
      <c r="FPK53"/>
      <c r="FPL53"/>
      <c r="FPM53"/>
      <c r="FPN53"/>
      <c r="FPO53"/>
      <c r="FPP53"/>
      <c r="FPQ53"/>
      <c r="FPR53"/>
      <c r="FPS53"/>
      <c r="FPT53"/>
      <c r="FPU53"/>
      <c r="FPV53"/>
      <c r="FPW53"/>
      <c r="FPX53"/>
      <c r="FPY53"/>
      <c r="FPZ53"/>
      <c r="FQA53"/>
      <c r="FQB53"/>
      <c r="FQC53"/>
      <c r="FQD53"/>
      <c r="FQE53"/>
      <c r="FQF53"/>
      <c r="FQG53"/>
      <c r="FQH53"/>
      <c r="FQI53"/>
      <c r="FQJ53"/>
      <c r="FQK53"/>
      <c r="FQL53"/>
      <c r="FQM53"/>
      <c r="FQN53"/>
      <c r="FQO53"/>
      <c r="FQP53"/>
      <c r="FQQ53"/>
      <c r="FQR53"/>
      <c r="FQS53"/>
      <c r="FQT53"/>
      <c r="FQU53"/>
      <c r="FQV53"/>
      <c r="FQW53"/>
      <c r="FQX53"/>
      <c r="FQY53"/>
      <c r="FQZ53"/>
      <c r="FRA53"/>
      <c r="FRB53"/>
      <c r="FRC53"/>
      <c r="FRD53"/>
      <c r="FRE53"/>
      <c r="FRF53"/>
      <c r="FRG53"/>
      <c r="FRH53"/>
      <c r="FRI53"/>
      <c r="FRJ53"/>
      <c r="FRK53"/>
      <c r="FRL53"/>
      <c r="FRM53"/>
      <c r="FRN53"/>
      <c r="FRO53"/>
      <c r="FRP53"/>
      <c r="FRQ53"/>
      <c r="FRR53"/>
      <c r="FRS53"/>
      <c r="FRT53"/>
      <c r="FRU53"/>
      <c r="FRV53"/>
      <c r="FRW53"/>
      <c r="FRX53"/>
      <c r="FRY53"/>
      <c r="FRZ53"/>
      <c r="FSA53"/>
      <c r="FSB53"/>
      <c r="FSC53"/>
      <c r="FSD53"/>
      <c r="FSE53"/>
      <c r="FSF53"/>
      <c r="FSG53"/>
      <c r="FSH53"/>
      <c r="FSI53"/>
      <c r="FSJ53"/>
      <c r="FSK53"/>
      <c r="FSL53"/>
      <c r="FSM53"/>
      <c r="FSN53"/>
      <c r="FSO53"/>
      <c r="FSP53"/>
      <c r="FSQ53"/>
      <c r="FSR53"/>
      <c r="FSS53"/>
      <c r="FST53"/>
      <c r="FSU53"/>
      <c r="FSV53"/>
      <c r="FSW53"/>
      <c r="FSX53"/>
      <c r="FSY53"/>
      <c r="FSZ53"/>
      <c r="FTA53"/>
      <c r="FTB53"/>
      <c r="FTC53"/>
      <c r="FTD53"/>
      <c r="FTE53"/>
      <c r="FTF53"/>
      <c r="FTG53"/>
      <c r="FTH53"/>
      <c r="FTI53"/>
      <c r="FTJ53"/>
      <c r="FTK53"/>
      <c r="FTL53"/>
      <c r="FTM53"/>
      <c r="FTN53"/>
      <c r="FTO53"/>
      <c r="FTP53"/>
      <c r="FTQ53"/>
      <c r="FTR53"/>
      <c r="FTS53"/>
      <c r="FTT53"/>
      <c r="FTU53"/>
      <c r="FTV53"/>
      <c r="FTW53"/>
      <c r="FTX53"/>
      <c r="FTY53"/>
      <c r="FTZ53"/>
      <c r="FUA53"/>
      <c r="FUB53"/>
      <c r="FUC53"/>
      <c r="FUD53"/>
      <c r="FUE53"/>
      <c r="FUF53"/>
      <c r="FUG53"/>
      <c r="FUH53"/>
      <c r="FUI53"/>
      <c r="FUJ53"/>
      <c r="FUK53"/>
      <c r="FUL53"/>
      <c r="FUM53"/>
      <c r="FUN53"/>
      <c r="FUO53"/>
      <c r="FUP53"/>
      <c r="FUQ53"/>
      <c r="FUR53"/>
      <c r="FUS53"/>
      <c r="FUT53"/>
      <c r="FUU53"/>
      <c r="FUV53"/>
      <c r="FUW53"/>
      <c r="FUX53"/>
      <c r="FUY53"/>
      <c r="FUZ53"/>
      <c r="FVA53"/>
      <c r="FVB53"/>
      <c r="FVC53"/>
      <c r="FVD53"/>
      <c r="FVE53"/>
      <c r="FVF53"/>
      <c r="FVG53"/>
      <c r="FVH53"/>
      <c r="FVI53"/>
      <c r="FVJ53"/>
      <c r="FVK53"/>
      <c r="FVL53"/>
      <c r="FVM53"/>
      <c r="FVN53"/>
      <c r="FVO53"/>
      <c r="FVP53"/>
      <c r="FVQ53"/>
      <c r="FVR53"/>
      <c r="FVS53"/>
      <c r="FVT53"/>
      <c r="FVU53"/>
      <c r="FVV53"/>
      <c r="FVW53"/>
      <c r="FVX53"/>
      <c r="FVY53"/>
      <c r="FVZ53"/>
      <c r="FWA53"/>
      <c r="FWB53"/>
      <c r="FWC53"/>
      <c r="FWD53"/>
      <c r="FWE53"/>
      <c r="FWF53"/>
      <c r="FWG53"/>
      <c r="FWH53"/>
      <c r="FWI53"/>
      <c r="FWJ53"/>
      <c r="FWK53"/>
      <c r="FWL53"/>
      <c r="FWM53"/>
      <c r="FWN53"/>
      <c r="FWO53"/>
      <c r="FWP53"/>
      <c r="FWQ53"/>
      <c r="FWR53"/>
      <c r="FWS53"/>
      <c r="FWT53"/>
      <c r="FWU53"/>
      <c r="FWV53"/>
      <c r="FWW53"/>
      <c r="FWX53"/>
      <c r="FWY53"/>
      <c r="FWZ53"/>
      <c r="FXA53"/>
      <c r="FXB53"/>
      <c r="FXC53"/>
      <c r="FXD53"/>
      <c r="FXE53"/>
      <c r="FXF53"/>
      <c r="FXG53"/>
      <c r="FXH53"/>
      <c r="FXI53"/>
      <c r="FXJ53"/>
      <c r="FXK53"/>
      <c r="FXL53"/>
      <c r="FXM53"/>
      <c r="FXN53"/>
      <c r="FXO53"/>
      <c r="FXP53"/>
      <c r="FXQ53"/>
      <c r="FXR53"/>
      <c r="FXS53"/>
      <c r="FXT53"/>
      <c r="FXU53"/>
      <c r="FXV53"/>
      <c r="FXW53"/>
      <c r="FXX53"/>
      <c r="FXY53"/>
      <c r="FXZ53"/>
      <c r="FYA53"/>
      <c r="FYB53"/>
      <c r="FYC53"/>
      <c r="FYD53"/>
      <c r="FYE53"/>
      <c r="FYF53"/>
      <c r="FYG53"/>
      <c r="FYH53"/>
      <c r="FYI53"/>
      <c r="FYJ53"/>
      <c r="FYK53"/>
      <c r="FYL53"/>
      <c r="FYM53"/>
      <c r="FYN53"/>
      <c r="FYO53"/>
      <c r="FYP53"/>
      <c r="FYQ53"/>
      <c r="FYR53"/>
      <c r="FYS53"/>
      <c r="FYT53"/>
      <c r="FYU53"/>
      <c r="FYV53"/>
      <c r="FYW53"/>
      <c r="FYX53"/>
      <c r="FYY53"/>
      <c r="FYZ53"/>
      <c r="FZA53"/>
      <c r="FZB53"/>
      <c r="FZC53"/>
      <c r="FZD53"/>
      <c r="FZE53"/>
      <c r="FZF53"/>
      <c r="FZG53"/>
      <c r="FZH53"/>
      <c r="FZI53"/>
      <c r="FZJ53"/>
      <c r="FZK53"/>
      <c r="FZL53"/>
      <c r="FZM53"/>
      <c r="FZN53"/>
      <c r="FZO53"/>
      <c r="FZP53"/>
      <c r="FZQ53"/>
      <c r="FZR53"/>
      <c r="FZS53"/>
      <c r="FZT53"/>
      <c r="FZU53"/>
      <c r="FZV53"/>
      <c r="FZW53"/>
      <c r="FZX53"/>
      <c r="FZY53"/>
      <c r="FZZ53"/>
      <c r="GAA53"/>
      <c r="GAB53"/>
      <c r="GAC53"/>
      <c r="GAD53"/>
      <c r="GAE53"/>
      <c r="GAF53"/>
      <c r="GAG53"/>
      <c r="GAH53"/>
      <c r="GAI53"/>
      <c r="GAJ53"/>
      <c r="GAK53"/>
      <c r="GAL53"/>
      <c r="GAM53"/>
      <c r="GAN53"/>
      <c r="GAO53"/>
      <c r="GAP53"/>
      <c r="GAQ53"/>
      <c r="GAR53"/>
      <c r="GAS53"/>
      <c r="GAT53"/>
      <c r="GAU53"/>
      <c r="GAV53"/>
      <c r="GAW53"/>
      <c r="GAX53"/>
      <c r="GAY53"/>
      <c r="GAZ53"/>
      <c r="GBA53"/>
      <c r="GBB53"/>
      <c r="GBC53"/>
      <c r="GBD53"/>
      <c r="GBE53"/>
      <c r="GBF53"/>
      <c r="GBG53"/>
      <c r="GBH53"/>
      <c r="GBI53"/>
      <c r="GBJ53"/>
      <c r="GBK53"/>
      <c r="GBL53"/>
      <c r="GBM53"/>
      <c r="GBN53"/>
      <c r="GBO53"/>
      <c r="GBP53"/>
      <c r="GBQ53"/>
      <c r="GBR53"/>
      <c r="GBS53"/>
      <c r="GBT53"/>
      <c r="GBU53"/>
      <c r="GBV53"/>
      <c r="GBW53"/>
      <c r="GBX53"/>
      <c r="GBY53"/>
      <c r="GBZ53"/>
      <c r="GCA53"/>
      <c r="GCB53"/>
      <c r="GCC53"/>
      <c r="GCD53"/>
      <c r="GCE53"/>
      <c r="GCF53"/>
      <c r="GCG53"/>
      <c r="GCH53"/>
      <c r="GCI53"/>
      <c r="GCJ53"/>
      <c r="GCK53"/>
      <c r="GCL53"/>
      <c r="GCM53"/>
      <c r="GCN53"/>
      <c r="GCO53"/>
      <c r="GCP53"/>
      <c r="GCQ53"/>
      <c r="GCR53"/>
      <c r="GCS53"/>
      <c r="GCT53"/>
      <c r="GCU53"/>
      <c r="GCV53"/>
      <c r="GCW53"/>
      <c r="GCX53"/>
      <c r="GCY53"/>
      <c r="GCZ53"/>
      <c r="GDA53"/>
      <c r="GDB53"/>
      <c r="GDC53"/>
      <c r="GDD53"/>
      <c r="GDE53"/>
      <c r="GDF53"/>
      <c r="GDG53"/>
      <c r="GDH53"/>
      <c r="GDI53"/>
      <c r="GDJ53"/>
      <c r="GDK53"/>
      <c r="GDL53"/>
      <c r="GDM53"/>
      <c r="GDN53"/>
      <c r="GDO53"/>
      <c r="GDP53"/>
      <c r="GDQ53"/>
      <c r="GDR53"/>
      <c r="GDS53"/>
      <c r="GDT53"/>
      <c r="GDU53"/>
      <c r="GDV53"/>
      <c r="GDW53"/>
      <c r="GDX53"/>
      <c r="GDY53"/>
      <c r="GDZ53"/>
      <c r="GEA53"/>
      <c r="GEB53"/>
      <c r="GEC53"/>
      <c r="GED53"/>
      <c r="GEE53"/>
      <c r="GEF53"/>
      <c r="GEG53"/>
      <c r="GEH53"/>
      <c r="GEI53"/>
      <c r="GEJ53"/>
      <c r="GEK53"/>
      <c r="GEL53"/>
      <c r="GEM53"/>
      <c r="GEN53"/>
      <c r="GEO53"/>
      <c r="GEP53"/>
      <c r="GEQ53"/>
      <c r="GER53"/>
      <c r="GES53"/>
      <c r="GET53"/>
      <c r="GEU53"/>
      <c r="GEV53"/>
      <c r="GEW53"/>
      <c r="GEX53"/>
      <c r="GEY53"/>
      <c r="GEZ53"/>
      <c r="GFA53"/>
      <c r="GFB53"/>
      <c r="GFC53"/>
      <c r="GFD53"/>
      <c r="GFE53"/>
      <c r="GFF53"/>
      <c r="GFG53"/>
      <c r="GFH53"/>
      <c r="GFI53"/>
      <c r="GFJ53"/>
      <c r="GFK53"/>
      <c r="GFL53"/>
      <c r="GFM53"/>
      <c r="GFN53"/>
      <c r="GFO53"/>
      <c r="GFP53"/>
      <c r="GFQ53"/>
      <c r="GFR53"/>
      <c r="GFS53"/>
      <c r="GFT53"/>
      <c r="GFU53"/>
      <c r="GFV53"/>
      <c r="GFW53"/>
      <c r="GFX53"/>
      <c r="GFY53"/>
      <c r="GFZ53"/>
      <c r="GGA53"/>
      <c r="GGB53"/>
      <c r="GGC53"/>
      <c r="GGD53"/>
      <c r="GGE53"/>
      <c r="GGF53"/>
      <c r="GGG53"/>
      <c r="GGH53"/>
      <c r="GGI53"/>
      <c r="GGJ53"/>
      <c r="GGK53"/>
      <c r="GGL53"/>
      <c r="GGM53"/>
      <c r="GGN53"/>
      <c r="GGO53"/>
      <c r="GGP53"/>
      <c r="GGQ53"/>
      <c r="GGR53"/>
      <c r="GGS53"/>
      <c r="GGT53"/>
      <c r="GGU53"/>
      <c r="GGV53"/>
      <c r="GGW53"/>
      <c r="GGX53"/>
      <c r="GGY53"/>
      <c r="GGZ53"/>
      <c r="GHA53"/>
      <c r="GHB53"/>
      <c r="GHC53"/>
      <c r="GHD53"/>
      <c r="GHE53"/>
      <c r="GHF53"/>
      <c r="GHG53"/>
      <c r="GHH53"/>
      <c r="GHI53"/>
      <c r="GHJ53"/>
      <c r="GHK53"/>
      <c r="GHL53"/>
      <c r="GHM53"/>
      <c r="GHN53"/>
      <c r="GHO53"/>
      <c r="GHP53"/>
      <c r="GHQ53"/>
      <c r="GHR53"/>
      <c r="GHS53"/>
      <c r="GHT53"/>
      <c r="GHU53"/>
      <c r="GHV53"/>
      <c r="GHW53"/>
      <c r="GHX53"/>
      <c r="GHY53"/>
      <c r="GHZ53"/>
      <c r="GIA53"/>
      <c r="GIB53"/>
      <c r="GIC53"/>
      <c r="GID53"/>
      <c r="GIE53"/>
      <c r="GIF53"/>
      <c r="GIG53"/>
      <c r="GIH53"/>
      <c r="GII53"/>
      <c r="GIJ53"/>
      <c r="GIK53"/>
      <c r="GIL53"/>
      <c r="GIM53"/>
      <c r="GIN53"/>
      <c r="GIO53"/>
      <c r="GIP53"/>
      <c r="GIQ53"/>
      <c r="GIR53"/>
      <c r="GIS53"/>
      <c r="GIT53"/>
      <c r="GIU53"/>
      <c r="GIV53"/>
      <c r="GIW53"/>
      <c r="GIX53"/>
      <c r="GIY53"/>
      <c r="GIZ53"/>
      <c r="GJA53"/>
      <c r="GJB53"/>
      <c r="GJC53"/>
      <c r="GJD53"/>
      <c r="GJE53"/>
      <c r="GJF53"/>
      <c r="GJG53"/>
      <c r="GJH53"/>
      <c r="GJI53"/>
      <c r="GJJ53"/>
      <c r="GJK53"/>
      <c r="GJL53"/>
      <c r="GJM53"/>
      <c r="GJN53"/>
      <c r="GJO53"/>
      <c r="GJP53"/>
      <c r="GJQ53"/>
      <c r="GJR53"/>
      <c r="GJS53"/>
      <c r="GJT53"/>
      <c r="GJU53"/>
      <c r="GJV53"/>
      <c r="GJW53"/>
      <c r="GJX53"/>
      <c r="GJY53"/>
      <c r="GJZ53"/>
      <c r="GKA53"/>
      <c r="GKB53"/>
      <c r="GKC53"/>
      <c r="GKD53"/>
      <c r="GKE53"/>
      <c r="GKF53"/>
      <c r="GKG53"/>
      <c r="GKH53"/>
      <c r="GKI53"/>
      <c r="GKJ53"/>
      <c r="GKK53"/>
      <c r="GKL53"/>
      <c r="GKM53"/>
      <c r="GKN53"/>
      <c r="GKO53"/>
      <c r="GKP53"/>
      <c r="GKQ53"/>
      <c r="GKR53"/>
      <c r="GKS53"/>
      <c r="GKT53"/>
      <c r="GKU53"/>
      <c r="GKV53"/>
      <c r="GKW53"/>
      <c r="GKX53"/>
      <c r="GKY53"/>
      <c r="GKZ53"/>
      <c r="GLA53"/>
      <c r="GLB53"/>
      <c r="GLC53"/>
      <c r="GLD53"/>
      <c r="GLE53"/>
      <c r="GLF53"/>
      <c r="GLG53"/>
      <c r="GLH53"/>
      <c r="GLI53"/>
      <c r="GLJ53"/>
      <c r="GLK53"/>
      <c r="GLL53"/>
      <c r="GLM53"/>
      <c r="GLN53"/>
      <c r="GLO53"/>
      <c r="GLP53"/>
      <c r="GLQ53"/>
      <c r="GLR53"/>
      <c r="GLS53"/>
      <c r="GLT53"/>
      <c r="GLU53"/>
      <c r="GLV53"/>
      <c r="GLW53"/>
      <c r="GLX53"/>
      <c r="GLY53"/>
      <c r="GLZ53"/>
      <c r="GMA53"/>
      <c r="GMB53"/>
      <c r="GMC53"/>
      <c r="GMD53"/>
      <c r="GME53"/>
      <c r="GMF53"/>
      <c r="GMG53"/>
      <c r="GMH53"/>
      <c r="GMI53"/>
      <c r="GMJ53"/>
      <c r="GMK53"/>
      <c r="GML53"/>
      <c r="GMM53"/>
      <c r="GMN53"/>
      <c r="GMO53"/>
      <c r="GMP53"/>
      <c r="GMQ53"/>
      <c r="GMR53"/>
      <c r="GMS53"/>
      <c r="GMT53"/>
      <c r="GMU53"/>
      <c r="GMV53"/>
      <c r="GMW53"/>
      <c r="GMX53"/>
      <c r="GMY53"/>
      <c r="GMZ53"/>
      <c r="GNA53"/>
      <c r="GNB53"/>
      <c r="GNC53"/>
      <c r="GND53"/>
      <c r="GNE53"/>
      <c r="GNF53"/>
      <c r="GNG53"/>
      <c r="GNH53"/>
      <c r="GNI53"/>
      <c r="GNJ53"/>
      <c r="GNK53"/>
      <c r="GNL53"/>
      <c r="GNM53"/>
      <c r="GNN53"/>
      <c r="GNO53"/>
      <c r="GNP53"/>
      <c r="GNQ53"/>
      <c r="GNR53"/>
      <c r="GNS53"/>
      <c r="GNT53"/>
      <c r="GNU53"/>
      <c r="GNV53"/>
      <c r="GNW53"/>
      <c r="GNX53"/>
      <c r="GNY53"/>
      <c r="GNZ53"/>
      <c r="GOA53"/>
      <c r="GOB53"/>
      <c r="GOC53"/>
      <c r="GOD53"/>
      <c r="GOE53"/>
      <c r="GOF53"/>
      <c r="GOG53"/>
      <c r="GOH53"/>
      <c r="GOI53"/>
      <c r="GOJ53"/>
      <c r="GOK53"/>
      <c r="GOL53"/>
      <c r="GOM53"/>
      <c r="GON53"/>
      <c r="GOO53"/>
      <c r="GOP53"/>
      <c r="GOQ53"/>
      <c r="GOR53"/>
      <c r="GOS53"/>
      <c r="GOT53"/>
      <c r="GOU53"/>
      <c r="GOV53"/>
      <c r="GOW53"/>
      <c r="GOX53"/>
      <c r="GOY53"/>
      <c r="GOZ53"/>
      <c r="GPA53"/>
      <c r="GPB53"/>
      <c r="GPC53"/>
      <c r="GPD53"/>
      <c r="GPE53"/>
      <c r="GPF53"/>
      <c r="GPG53"/>
      <c r="GPH53"/>
      <c r="GPI53"/>
      <c r="GPJ53"/>
      <c r="GPK53"/>
      <c r="GPL53"/>
      <c r="GPM53"/>
      <c r="GPN53"/>
      <c r="GPO53"/>
      <c r="GPP53"/>
      <c r="GPQ53"/>
      <c r="GPR53"/>
      <c r="GPS53"/>
      <c r="GPT53"/>
      <c r="GPU53"/>
      <c r="GPV53"/>
      <c r="GPW53"/>
      <c r="GPX53"/>
      <c r="GPY53"/>
      <c r="GPZ53"/>
      <c r="GQA53"/>
      <c r="GQB53"/>
      <c r="GQC53"/>
      <c r="GQD53"/>
      <c r="GQE53"/>
      <c r="GQF53"/>
      <c r="GQG53"/>
      <c r="GQH53"/>
      <c r="GQI53"/>
      <c r="GQJ53"/>
      <c r="GQK53"/>
      <c r="GQL53"/>
      <c r="GQM53"/>
      <c r="GQN53"/>
      <c r="GQO53"/>
      <c r="GQP53"/>
      <c r="GQQ53"/>
      <c r="GQR53"/>
      <c r="GQS53"/>
      <c r="GQT53"/>
      <c r="GQU53"/>
      <c r="GQV53"/>
      <c r="GQW53"/>
      <c r="GQX53"/>
      <c r="GQY53"/>
      <c r="GQZ53"/>
      <c r="GRA53"/>
      <c r="GRB53"/>
      <c r="GRC53"/>
      <c r="GRD53"/>
      <c r="GRE53"/>
      <c r="GRF53"/>
      <c r="GRG53"/>
      <c r="GRH53"/>
      <c r="GRI53"/>
      <c r="GRJ53"/>
      <c r="GRK53"/>
      <c r="GRL53"/>
      <c r="GRM53"/>
      <c r="GRN53"/>
      <c r="GRO53"/>
      <c r="GRP53"/>
      <c r="GRQ53"/>
      <c r="GRR53"/>
      <c r="GRS53"/>
      <c r="GRT53"/>
      <c r="GRU53"/>
      <c r="GRV53"/>
      <c r="GRW53"/>
      <c r="GRX53"/>
      <c r="GRY53"/>
      <c r="GRZ53"/>
      <c r="GSA53"/>
      <c r="GSB53"/>
      <c r="GSC53"/>
      <c r="GSD53"/>
      <c r="GSE53"/>
      <c r="GSF53"/>
      <c r="GSG53"/>
      <c r="GSH53"/>
      <c r="GSI53"/>
      <c r="GSJ53"/>
      <c r="GSK53"/>
      <c r="GSL53"/>
      <c r="GSM53"/>
      <c r="GSN53"/>
      <c r="GSO53"/>
      <c r="GSP53"/>
      <c r="GSQ53"/>
      <c r="GSR53"/>
      <c r="GSS53"/>
      <c r="GST53"/>
      <c r="GSU53"/>
      <c r="GSV53"/>
      <c r="GSW53"/>
      <c r="GSX53"/>
      <c r="GSY53"/>
      <c r="GSZ53"/>
      <c r="GTA53"/>
      <c r="GTB53"/>
      <c r="GTC53"/>
      <c r="GTD53"/>
      <c r="GTE53"/>
      <c r="GTF53"/>
      <c r="GTG53"/>
      <c r="GTH53"/>
      <c r="GTI53"/>
      <c r="GTJ53"/>
      <c r="GTK53"/>
      <c r="GTL53"/>
      <c r="GTM53"/>
      <c r="GTN53"/>
      <c r="GTO53"/>
      <c r="GTP53"/>
      <c r="GTQ53"/>
      <c r="GTR53"/>
      <c r="GTS53"/>
      <c r="GTT53"/>
      <c r="GTU53"/>
      <c r="GTV53"/>
      <c r="GTW53"/>
      <c r="GTX53"/>
      <c r="GTY53"/>
      <c r="GTZ53"/>
      <c r="GUA53"/>
      <c r="GUB53"/>
      <c r="GUC53"/>
      <c r="GUD53"/>
      <c r="GUE53"/>
      <c r="GUF53"/>
      <c r="GUG53"/>
      <c r="GUH53"/>
      <c r="GUI53"/>
      <c r="GUJ53"/>
      <c r="GUK53"/>
      <c r="GUL53"/>
      <c r="GUM53"/>
      <c r="GUN53"/>
      <c r="GUO53"/>
      <c r="GUP53"/>
      <c r="GUQ53"/>
      <c r="GUR53"/>
      <c r="GUS53"/>
      <c r="GUT53"/>
      <c r="GUU53"/>
      <c r="GUV53"/>
      <c r="GUW53"/>
      <c r="GUX53"/>
      <c r="GUY53"/>
      <c r="GUZ53"/>
      <c r="GVA53"/>
      <c r="GVB53"/>
      <c r="GVC53"/>
      <c r="GVD53"/>
      <c r="GVE53"/>
      <c r="GVF53"/>
      <c r="GVG53"/>
      <c r="GVH53"/>
      <c r="GVI53"/>
      <c r="GVJ53"/>
      <c r="GVK53"/>
      <c r="GVL53"/>
      <c r="GVM53"/>
      <c r="GVN53"/>
      <c r="GVO53"/>
      <c r="GVP53"/>
      <c r="GVQ53"/>
      <c r="GVR53"/>
      <c r="GVS53"/>
      <c r="GVT53"/>
      <c r="GVU53"/>
      <c r="GVV53"/>
      <c r="GVW53"/>
      <c r="GVX53"/>
      <c r="GVY53"/>
      <c r="GVZ53"/>
      <c r="GWA53"/>
      <c r="GWB53"/>
      <c r="GWC53"/>
      <c r="GWD53"/>
      <c r="GWE53"/>
      <c r="GWF53"/>
      <c r="GWG53"/>
      <c r="GWH53"/>
      <c r="GWI53"/>
      <c r="GWJ53"/>
      <c r="GWK53"/>
      <c r="GWL53"/>
      <c r="GWM53"/>
      <c r="GWN53"/>
      <c r="GWO53"/>
      <c r="GWP53"/>
      <c r="GWQ53"/>
      <c r="GWR53"/>
      <c r="GWS53"/>
      <c r="GWT53"/>
      <c r="GWU53"/>
      <c r="GWV53"/>
      <c r="GWW53"/>
      <c r="GWX53"/>
      <c r="GWY53"/>
      <c r="GWZ53"/>
      <c r="GXA53"/>
      <c r="GXB53"/>
      <c r="GXC53"/>
      <c r="GXD53"/>
      <c r="GXE53"/>
      <c r="GXF53"/>
      <c r="GXG53"/>
      <c r="GXH53"/>
      <c r="GXI53"/>
      <c r="GXJ53"/>
      <c r="GXK53"/>
      <c r="GXL53"/>
      <c r="GXM53"/>
      <c r="GXN53"/>
      <c r="GXO53"/>
      <c r="GXP53"/>
      <c r="GXQ53"/>
      <c r="GXR53"/>
      <c r="GXS53"/>
      <c r="GXT53"/>
      <c r="GXU53"/>
      <c r="GXV53"/>
      <c r="GXW53"/>
      <c r="GXX53"/>
      <c r="GXY53"/>
      <c r="GXZ53"/>
      <c r="GYA53"/>
      <c r="GYB53"/>
      <c r="GYC53"/>
      <c r="GYD53"/>
      <c r="GYE53"/>
      <c r="GYF53"/>
      <c r="GYG53"/>
      <c r="GYH53"/>
      <c r="GYI53"/>
      <c r="GYJ53"/>
      <c r="GYK53"/>
      <c r="GYL53"/>
      <c r="GYM53"/>
      <c r="GYN53"/>
      <c r="GYO53"/>
      <c r="GYP53"/>
      <c r="GYQ53"/>
      <c r="GYR53"/>
      <c r="GYS53"/>
      <c r="GYT53"/>
      <c r="GYU53"/>
      <c r="GYV53"/>
      <c r="GYW53"/>
      <c r="GYX53"/>
      <c r="GYY53"/>
      <c r="GYZ53"/>
      <c r="GZA53"/>
      <c r="GZB53"/>
      <c r="GZC53"/>
      <c r="GZD53"/>
      <c r="GZE53"/>
      <c r="GZF53"/>
      <c r="GZG53"/>
      <c r="GZH53"/>
      <c r="GZI53"/>
      <c r="GZJ53"/>
      <c r="GZK53"/>
      <c r="GZL53"/>
      <c r="GZM53"/>
      <c r="GZN53"/>
      <c r="GZO53"/>
      <c r="GZP53"/>
      <c r="GZQ53"/>
      <c r="GZR53"/>
      <c r="GZS53"/>
      <c r="GZT53"/>
      <c r="GZU53"/>
      <c r="GZV53"/>
      <c r="GZW53"/>
      <c r="GZX53"/>
      <c r="GZY53"/>
      <c r="GZZ53"/>
      <c r="HAA53"/>
      <c r="HAB53"/>
      <c r="HAC53"/>
      <c r="HAD53"/>
      <c r="HAE53"/>
      <c r="HAF53"/>
      <c r="HAG53"/>
      <c r="HAH53"/>
      <c r="HAI53"/>
      <c r="HAJ53"/>
      <c r="HAK53"/>
      <c r="HAL53"/>
      <c r="HAM53"/>
      <c r="HAN53"/>
      <c r="HAO53"/>
      <c r="HAP53"/>
      <c r="HAQ53"/>
      <c r="HAR53"/>
      <c r="HAS53"/>
      <c r="HAT53"/>
      <c r="HAU53"/>
      <c r="HAV53"/>
      <c r="HAW53"/>
      <c r="HAX53"/>
      <c r="HAY53"/>
      <c r="HAZ53"/>
      <c r="HBA53"/>
      <c r="HBB53"/>
      <c r="HBC53"/>
      <c r="HBD53"/>
      <c r="HBE53"/>
      <c r="HBF53"/>
      <c r="HBG53"/>
      <c r="HBH53"/>
      <c r="HBI53"/>
      <c r="HBJ53"/>
      <c r="HBK53"/>
      <c r="HBL53"/>
      <c r="HBM53"/>
      <c r="HBN53"/>
      <c r="HBO53"/>
      <c r="HBP53"/>
      <c r="HBQ53"/>
      <c r="HBR53"/>
      <c r="HBS53"/>
      <c r="HBT53"/>
      <c r="HBU53"/>
      <c r="HBV53"/>
      <c r="HBW53"/>
      <c r="HBX53"/>
      <c r="HBY53"/>
      <c r="HBZ53"/>
      <c r="HCA53"/>
      <c r="HCB53"/>
      <c r="HCC53"/>
      <c r="HCD53"/>
      <c r="HCE53"/>
      <c r="HCF53"/>
      <c r="HCG53"/>
      <c r="HCH53"/>
      <c r="HCI53"/>
      <c r="HCJ53"/>
      <c r="HCK53"/>
      <c r="HCL53"/>
      <c r="HCM53"/>
      <c r="HCN53"/>
      <c r="HCO53"/>
      <c r="HCP53"/>
      <c r="HCQ53"/>
      <c r="HCR53"/>
      <c r="HCS53"/>
      <c r="HCT53"/>
      <c r="HCU53"/>
      <c r="HCV53"/>
      <c r="HCW53"/>
      <c r="HCX53"/>
      <c r="HCY53"/>
      <c r="HCZ53"/>
      <c r="HDA53"/>
      <c r="HDB53"/>
      <c r="HDC53"/>
      <c r="HDD53"/>
      <c r="HDE53"/>
      <c r="HDF53"/>
      <c r="HDG53"/>
      <c r="HDH53"/>
      <c r="HDI53"/>
      <c r="HDJ53"/>
      <c r="HDK53"/>
      <c r="HDL53"/>
      <c r="HDM53"/>
      <c r="HDN53"/>
      <c r="HDO53"/>
      <c r="HDP53"/>
      <c r="HDQ53"/>
      <c r="HDR53"/>
      <c r="HDS53"/>
      <c r="HDT53"/>
      <c r="HDU53"/>
      <c r="HDV53"/>
      <c r="HDW53"/>
      <c r="HDX53"/>
      <c r="HDY53"/>
      <c r="HDZ53"/>
      <c r="HEA53"/>
      <c r="HEB53"/>
      <c r="HEC53"/>
      <c r="HED53"/>
      <c r="HEE53"/>
      <c r="HEF53"/>
      <c r="HEG53"/>
      <c r="HEH53"/>
      <c r="HEI53"/>
      <c r="HEJ53"/>
      <c r="HEK53"/>
      <c r="HEL53"/>
      <c r="HEM53"/>
      <c r="HEN53"/>
      <c r="HEO53"/>
      <c r="HEP53"/>
      <c r="HEQ53"/>
      <c r="HER53"/>
      <c r="HES53"/>
      <c r="HET53"/>
      <c r="HEU53"/>
      <c r="HEV53"/>
      <c r="HEW53"/>
      <c r="HEX53"/>
      <c r="HEY53"/>
      <c r="HEZ53"/>
      <c r="HFA53"/>
      <c r="HFB53"/>
      <c r="HFC53"/>
      <c r="HFD53"/>
      <c r="HFE53"/>
      <c r="HFF53"/>
      <c r="HFG53"/>
      <c r="HFH53"/>
      <c r="HFI53"/>
      <c r="HFJ53"/>
      <c r="HFK53"/>
      <c r="HFL53"/>
      <c r="HFM53"/>
      <c r="HFN53"/>
      <c r="HFO53"/>
      <c r="HFP53"/>
      <c r="HFQ53"/>
      <c r="HFR53"/>
      <c r="HFS53"/>
      <c r="HFT53"/>
      <c r="HFU53"/>
      <c r="HFV53"/>
      <c r="HFW53"/>
      <c r="HFX53"/>
      <c r="HFY53"/>
      <c r="HFZ53"/>
      <c r="HGA53"/>
      <c r="HGB53"/>
      <c r="HGC53"/>
      <c r="HGD53"/>
      <c r="HGE53"/>
      <c r="HGF53"/>
      <c r="HGG53"/>
      <c r="HGH53"/>
      <c r="HGI53"/>
      <c r="HGJ53"/>
      <c r="HGK53"/>
      <c r="HGL53"/>
      <c r="HGM53"/>
      <c r="HGN53"/>
      <c r="HGO53"/>
      <c r="HGP53"/>
      <c r="HGQ53"/>
      <c r="HGR53"/>
      <c r="HGS53"/>
      <c r="HGT53"/>
      <c r="HGU53"/>
      <c r="HGV53"/>
      <c r="HGW53"/>
      <c r="HGX53"/>
      <c r="HGY53"/>
      <c r="HGZ53"/>
      <c r="HHA53"/>
      <c r="HHB53"/>
      <c r="HHC53"/>
      <c r="HHD53"/>
      <c r="HHE53"/>
      <c r="HHF53"/>
      <c r="HHG53"/>
      <c r="HHH53"/>
      <c r="HHI53"/>
      <c r="HHJ53"/>
      <c r="HHK53"/>
      <c r="HHL53"/>
      <c r="HHM53"/>
      <c r="HHN53"/>
      <c r="HHO53"/>
      <c r="HHP53"/>
      <c r="HHQ53"/>
      <c r="HHR53"/>
      <c r="HHS53"/>
      <c r="HHT53"/>
      <c r="HHU53"/>
      <c r="HHV53"/>
      <c r="HHW53"/>
      <c r="HHX53"/>
      <c r="HHY53"/>
      <c r="HHZ53"/>
      <c r="HIA53"/>
      <c r="HIB53"/>
      <c r="HIC53"/>
      <c r="HID53"/>
      <c r="HIE53"/>
      <c r="HIF53"/>
      <c r="HIG53"/>
      <c r="HIH53"/>
      <c r="HII53"/>
      <c r="HIJ53"/>
      <c r="HIK53"/>
      <c r="HIL53"/>
      <c r="HIM53"/>
      <c r="HIN53"/>
      <c r="HIO53"/>
      <c r="HIP53"/>
      <c r="HIQ53"/>
      <c r="HIR53"/>
      <c r="HIS53"/>
      <c r="HIT53"/>
      <c r="HIU53"/>
      <c r="HIV53"/>
      <c r="HIW53"/>
      <c r="HIX53"/>
      <c r="HIY53"/>
      <c r="HIZ53"/>
      <c r="HJA53"/>
      <c r="HJB53"/>
      <c r="HJC53"/>
      <c r="HJD53"/>
      <c r="HJE53"/>
      <c r="HJF53"/>
      <c r="HJG53"/>
      <c r="HJH53"/>
      <c r="HJI53"/>
      <c r="HJJ53"/>
      <c r="HJK53"/>
      <c r="HJL53"/>
      <c r="HJM53"/>
      <c r="HJN53"/>
      <c r="HJO53"/>
      <c r="HJP53"/>
      <c r="HJQ53"/>
      <c r="HJR53"/>
      <c r="HJS53"/>
      <c r="HJT53"/>
    </row>
    <row r="54" spans="1:5688" x14ac:dyDescent="0.45">
      <c r="A54"/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  <c r="AMK54"/>
      <c r="AML54"/>
      <c r="AMM54"/>
      <c r="AMN54"/>
      <c r="AMO54"/>
      <c r="AMP54"/>
      <c r="AMQ54"/>
      <c r="AMR54"/>
      <c r="AMS54"/>
      <c r="AMT54"/>
      <c r="AMU54"/>
      <c r="AMV54"/>
      <c r="AMW54"/>
      <c r="AMX54"/>
      <c r="AMY54"/>
      <c r="AMZ54"/>
      <c r="ANA54"/>
      <c r="ANB54"/>
      <c r="ANC54"/>
      <c r="AND54"/>
      <c r="ANE54"/>
      <c r="ANF54"/>
      <c r="ANG54"/>
      <c r="ANH54"/>
      <c r="ANI54"/>
      <c r="ANJ54"/>
      <c r="ANK54"/>
      <c r="ANL54"/>
      <c r="ANM54"/>
      <c r="ANN54"/>
      <c r="ANO54"/>
      <c r="ANP54"/>
      <c r="ANQ54"/>
      <c r="ANR54"/>
      <c r="ANS54"/>
      <c r="ANT54"/>
      <c r="ANU54"/>
      <c r="ANV54"/>
      <c r="ANW54"/>
      <c r="ANX54"/>
      <c r="ANY54"/>
      <c r="ANZ54"/>
      <c r="AOA54"/>
      <c r="AOB54"/>
      <c r="AOC54"/>
      <c r="AOD54"/>
      <c r="AOE54"/>
      <c r="AOF54"/>
      <c r="AOG54"/>
      <c r="AOH54"/>
      <c r="AOI54"/>
      <c r="AOJ54"/>
      <c r="AOK54"/>
      <c r="AOL54"/>
      <c r="AOM54"/>
      <c r="AON54"/>
      <c r="AOO54"/>
      <c r="AOP54"/>
      <c r="AOQ54"/>
      <c r="AOR54"/>
      <c r="AOS54"/>
      <c r="AOT54"/>
      <c r="AOU54"/>
      <c r="AOV54"/>
      <c r="AOW54"/>
      <c r="AOX54"/>
      <c r="AOY54"/>
      <c r="AOZ54"/>
      <c r="APA54"/>
      <c r="APB54"/>
      <c r="APC54"/>
      <c r="APD54"/>
      <c r="APE54"/>
      <c r="APF54"/>
      <c r="APG54"/>
      <c r="APH54"/>
      <c r="API54"/>
      <c r="APJ54"/>
      <c r="APK54"/>
      <c r="APL54"/>
      <c r="APM54"/>
      <c r="APN54"/>
      <c r="APO54"/>
      <c r="APP54"/>
      <c r="APQ54"/>
      <c r="APR54"/>
      <c r="APS54"/>
      <c r="APT54"/>
      <c r="APU54"/>
      <c r="APV54"/>
      <c r="APW54"/>
      <c r="APX54"/>
      <c r="APY54"/>
      <c r="APZ54"/>
      <c r="AQA54"/>
      <c r="AQB54"/>
      <c r="AQC54"/>
      <c r="AQD54"/>
      <c r="AQE54"/>
      <c r="AQF54"/>
      <c r="AQG54"/>
      <c r="AQH54"/>
      <c r="AQI54"/>
      <c r="AQJ54"/>
      <c r="AQK54"/>
      <c r="AQL54"/>
      <c r="AQM54"/>
      <c r="AQN54"/>
      <c r="AQO54"/>
      <c r="AQP54"/>
      <c r="AQQ54"/>
      <c r="AQR54"/>
      <c r="AQS54"/>
      <c r="AQT54"/>
      <c r="AQU54"/>
      <c r="AQV54"/>
      <c r="AQW54"/>
      <c r="AQX54"/>
      <c r="AQY54"/>
      <c r="AQZ54"/>
      <c r="ARA54"/>
      <c r="ARB54"/>
      <c r="ARC54"/>
      <c r="ARD54"/>
      <c r="ARE54"/>
      <c r="ARF54"/>
      <c r="ARG54"/>
      <c r="ARH54"/>
      <c r="ARI54"/>
      <c r="ARJ54"/>
      <c r="ARK54"/>
      <c r="ARL54"/>
      <c r="ARM54"/>
      <c r="ARN54"/>
      <c r="ARO54"/>
      <c r="ARP54"/>
      <c r="ARQ54"/>
      <c r="ARR54"/>
      <c r="ARS54"/>
      <c r="ART54"/>
      <c r="ARU54"/>
      <c r="ARV54"/>
      <c r="ARW54"/>
      <c r="ARX54"/>
      <c r="ARY54"/>
      <c r="ARZ54"/>
      <c r="ASA54"/>
      <c r="ASB54"/>
      <c r="ASC54"/>
      <c r="ASD54"/>
      <c r="ASE54"/>
      <c r="ASF54"/>
      <c r="ASG54"/>
      <c r="ASH54"/>
      <c r="ASI54"/>
      <c r="ASJ54"/>
      <c r="ASK54"/>
      <c r="ASL54"/>
      <c r="ASM54"/>
      <c r="ASN54"/>
      <c r="ASO54"/>
      <c r="ASP54"/>
      <c r="ASQ54"/>
      <c r="ASR54"/>
      <c r="ASS54"/>
      <c r="AST54"/>
      <c r="ASU54"/>
      <c r="ASV54"/>
      <c r="ASW54"/>
      <c r="ASX54"/>
      <c r="ASY54"/>
      <c r="ASZ54"/>
      <c r="ATA54"/>
      <c r="ATB54"/>
      <c r="ATC54"/>
      <c r="ATD54"/>
      <c r="ATE54"/>
      <c r="ATF54"/>
      <c r="ATG54"/>
      <c r="ATH54"/>
      <c r="ATI54"/>
      <c r="ATJ54"/>
      <c r="ATK54"/>
      <c r="ATL54"/>
      <c r="ATM54"/>
      <c r="ATN54"/>
      <c r="ATO54"/>
      <c r="ATP54"/>
      <c r="ATQ54"/>
      <c r="ATR54"/>
      <c r="ATS54"/>
      <c r="ATT54"/>
      <c r="ATU54"/>
      <c r="ATV54"/>
      <c r="ATW54"/>
      <c r="ATX54"/>
      <c r="ATY54"/>
      <c r="ATZ54"/>
      <c r="AUA54"/>
      <c r="AUB54"/>
      <c r="AUC54"/>
      <c r="AUD54"/>
      <c r="AUE54"/>
      <c r="AUF54"/>
      <c r="AUG54"/>
      <c r="AUH54"/>
      <c r="AUI54"/>
      <c r="AUJ54"/>
      <c r="AUK54"/>
      <c r="AUL54"/>
      <c r="AUM54"/>
      <c r="AUN54"/>
      <c r="AUO54"/>
      <c r="AUP54"/>
      <c r="AUQ54"/>
      <c r="AUR54"/>
      <c r="AUS54"/>
      <c r="AUT54"/>
      <c r="AUU54"/>
      <c r="AUV54"/>
      <c r="AUW54"/>
      <c r="AUX54"/>
      <c r="AUY54"/>
      <c r="AUZ54"/>
      <c r="AVA54"/>
      <c r="AVB54"/>
      <c r="AVC54"/>
      <c r="AVD54"/>
      <c r="AVE54"/>
      <c r="AVF54"/>
      <c r="AVG54"/>
      <c r="AVH54"/>
      <c r="AVI54"/>
      <c r="AVJ54"/>
      <c r="AVK54"/>
      <c r="AVL54"/>
      <c r="AVM54"/>
      <c r="AVN54"/>
      <c r="AVO54"/>
      <c r="AVP54"/>
      <c r="AVQ54"/>
      <c r="AVR54"/>
      <c r="AVS54"/>
      <c r="AVT54"/>
      <c r="AVU54"/>
      <c r="AVV54"/>
      <c r="AVW54"/>
      <c r="AVX54"/>
      <c r="AVY54"/>
      <c r="AVZ54"/>
      <c r="AWA54"/>
      <c r="AWB54"/>
      <c r="AWC54"/>
      <c r="AWD54"/>
      <c r="AWE54"/>
      <c r="AWF54"/>
      <c r="AWG54"/>
      <c r="AWH54"/>
      <c r="AWI54"/>
      <c r="AWJ54"/>
      <c r="AWK54"/>
      <c r="AWL54"/>
      <c r="AWM54"/>
      <c r="AWN54"/>
      <c r="AWO54"/>
      <c r="AWP54"/>
      <c r="AWQ54"/>
      <c r="AWR54"/>
      <c r="AWS54"/>
      <c r="AWT54"/>
      <c r="AWU54"/>
      <c r="AWV54"/>
      <c r="AWW54"/>
      <c r="AWX54"/>
      <c r="AWY54"/>
      <c r="AWZ54"/>
      <c r="AXA54"/>
      <c r="AXB54"/>
      <c r="AXC54"/>
      <c r="AXD54"/>
      <c r="AXE54"/>
      <c r="AXF54"/>
      <c r="AXG54"/>
      <c r="AXH54"/>
      <c r="AXI54"/>
      <c r="AXJ54"/>
      <c r="AXK54"/>
      <c r="AXL54"/>
      <c r="AXM54"/>
      <c r="AXN54"/>
      <c r="AXO54"/>
      <c r="AXP54"/>
      <c r="AXQ54"/>
      <c r="AXR54"/>
      <c r="AXS54"/>
      <c r="AXT54"/>
      <c r="AXU54"/>
      <c r="AXV54"/>
      <c r="AXW54"/>
      <c r="AXX54"/>
      <c r="AXY54"/>
      <c r="AXZ54"/>
      <c r="AYA54"/>
      <c r="AYB54"/>
      <c r="AYC54"/>
      <c r="AYD54"/>
      <c r="AYE54"/>
      <c r="AYF54"/>
      <c r="AYG54"/>
      <c r="AYH54"/>
      <c r="AYI54"/>
      <c r="AYJ54"/>
      <c r="AYK54"/>
      <c r="AYL54"/>
      <c r="AYM54"/>
      <c r="AYN54"/>
      <c r="AYO54"/>
      <c r="AYP54"/>
      <c r="AYQ54"/>
      <c r="AYR54"/>
      <c r="AYS54"/>
      <c r="AYT54"/>
      <c r="AYU54"/>
      <c r="AYV54"/>
      <c r="AYW54"/>
      <c r="AYX54"/>
      <c r="AYY54"/>
      <c r="AYZ54"/>
      <c r="AZA54"/>
      <c r="AZB54"/>
      <c r="AZC54"/>
      <c r="AZD54"/>
      <c r="AZE54"/>
      <c r="AZF54"/>
      <c r="AZG54"/>
      <c r="AZH54"/>
      <c r="AZI54"/>
      <c r="AZJ54"/>
      <c r="AZK54"/>
      <c r="AZL54"/>
      <c r="AZM54"/>
      <c r="AZN54"/>
      <c r="AZO54"/>
      <c r="AZP54"/>
      <c r="AZQ54"/>
      <c r="AZR54"/>
      <c r="AZS54"/>
      <c r="AZT54"/>
      <c r="AZU54"/>
      <c r="AZV54"/>
      <c r="AZW54"/>
      <c r="AZX54"/>
      <c r="AZY54"/>
      <c r="AZZ54"/>
      <c r="BAA54"/>
      <c r="BAB54"/>
      <c r="BAC54"/>
      <c r="BAD54"/>
      <c r="BAE54"/>
      <c r="BAF54"/>
      <c r="BAG54"/>
      <c r="BAH54"/>
      <c r="BAI54"/>
      <c r="BAJ54"/>
      <c r="BAK54"/>
      <c r="BAL54"/>
      <c r="BAM54"/>
      <c r="BAN54"/>
      <c r="BAO54"/>
      <c r="BAP54"/>
      <c r="BAQ54"/>
      <c r="BAR54"/>
      <c r="BAS54"/>
      <c r="BAT54"/>
      <c r="BAU54"/>
      <c r="BAV54"/>
      <c r="BAW54"/>
      <c r="BAX54"/>
      <c r="BAY54"/>
      <c r="BAZ54"/>
      <c r="BBA54"/>
      <c r="BBB54"/>
      <c r="BBC54"/>
      <c r="BBD54"/>
      <c r="BBE54"/>
      <c r="BBF54"/>
      <c r="BBG54"/>
      <c r="BBH54"/>
      <c r="BBI54"/>
      <c r="BBJ54"/>
      <c r="BBK54"/>
      <c r="BBL54"/>
      <c r="BBM54"/>
      <c r="BBN54"/>
      <c r="BBO54"/>
      <c r="BBP54"/>
      <c r="BBQ54"/>
      <c r="BBR54"/>
      <c r="BBS54"/>
      <c r="BBT54"/>
      <c r="BBU54"/>
      <c r="BBV54"/>
      <c r="BBW54"/>
      <c r="BBX54"/>
      <c r="BBY54"/>
      <c r="BBZ54"/>
      <c r="BCA54"/>
      <c r="BCB54"/>
      <c r="BCC54"/>
      <c r="BCD54"/>
      <c r="BCE54"/>
      <c r="BCF54"/>
      <c r="BCG54"/>
      <c r="BCH54"/>
      <c r="BCI54"/>
      <c r="BCJ54"/>
      <c r="BCK54"/>
      <c r="BCL54"/>
      <c r="BCM54"/>
      <c r="BCN54"/>
      <c r="BCO54"/>
      <c r="BCP54"/>
      <c r="BCQ54"/>
      <c r="BCR54"/>
      <c r="BCS54"/>
      <c r="BCT54"/>
      <c r="BCU54"/>
      <c r="BCV54"/>
      <c r="BCW54"/>
      <c r="BCX54"/>
      <c r="BCY54"/>
      <c r="BCZ54"/>
      <c r="BDA54"/>
      <c r="BDB54"/>
      <c r="BDC54"/>
      <c r="BDD54"/>
      <c r="BDE54"/>
      <c r="BDF54"/>
      <c r="BDG54"/>
      <c r="BDH54"/>
      <c r="BDI54"/>
      <c r="BDJ54"/>
      <c r="BDK54"/>
      <c r="BDL54"/>
      <c r="BDM54"/>
      <c r="BDN54"/>
      <c r="BDO54"/>
      <c r="BDP54"/>
      <c r="BDQ54"/>
      <c r="BDR54"/>
      <c r="BDS54"/>
      <c r="BDT54"/>
      <c r="BDU54"/>
      <c r="BDV54"/>
      <c r="BDW54"/>
      <c r="BDX54"/>
      <c r="BDY54"/>
      <c r="BDZ54"/>
      <c r="BEA54"/>
      <c r="BEB54"/>
      <c r="BEC54"/>
      <c r="BED54"/>
      <c r="BEE54"/>
      <c r="BEF54"/>
      <c r="BEG54"/>
      <c r="BEH54"/>
      <c r="BEI54"/>
      <c r="BEJ54"/>
      <c r="BEK54"/>
      <c r="BEL54"/>
      <c r="BEM54"/>
      <c r="BEN54"/>
      <c r="BEO54"/>
      <c r="BEP54"/>
      <c r="BEQ54"/>
      <c r="BER54"/>
      <c r="BES54"/>
      <c r="BET54"/>
      <c r="BEU54"/>
      <c r="BEV54"/>
      <c r="BEW54"/>
      <c r="BEX54"/>
      <c r="BEY54"/>
      <c r="BEZ54"/>
      <c r="BFA54"/>
      <c r="BFB54"/>
      <c r="BFC54"/>
      <c r="BFD54"/>
      <c r="BFE54"/>
      <c r="BFF54"/>
      <c r="BFG54"/>
      <c r="BFH54"/>
      <c r="BFI54"/>
      <c r="BFJ54"/>
      <c r="BFK54"/>
      <c r="BFL54"/>
      <c r="BFM54"/>
      <c r="BFN54"/>
      <c r="BFO54"/>
      <c r="BFP54"/>
      <c r="BFQ54"/>
      <c r="BFR54"/>
      <c r="BFS54"/>
      <c r="BFT54"/>
      <c r="BFU54"/>
      <c r="BFV54"/>
      <c r="BFW54"/>
      <c r="BFX54"/>
      <c r="BFY54"/>
      <c r="BFZ54"/>
      <c r="BGA54"/>
      <c r="BGB54"/>
      <c r="BGC54"/>
      <c r="BGD54"/>
      <c r="BGE54"/>
      <c r="BGF54"/>
      <c r="BGG54"/>
      <c r="BGH54"/>
      <c r="BGI54"/>
      <c r="BGJ54"/>
      <c r="BGK54"/>
      <c r="BGL54"/>
      <c r="BGM54"/>
      <c r="BGN54"/>
      <c r="BGO54"/>
      <c r="BGP54"/>
      <c r="BGQ54"/>
      <c r="BGR54"/>
      <c r="BGS54"/>
      <c r="BGT54"/>
      <c r="BGU54"/>
      <c r="BGV54"/>
      <c r="BGW54"/>
      <c r="BGX54"/>
      <c r="BGY54"/>
      <c r="BGZ54"/>
      <c r="BHA54"/>
      <c r="BHB54"/>
      <c r="BHC54"/>
      <c r="BHD54"/>
      <c r="BHE54"/>
      <c r="BHF54"/>
      <c r="BHG54"/>
      <c r="BHH54"/>
      <c r="BHI54"/>
      <c r="BHJ54"/>
      <c r="BHK54"/>
      <c r="BHL54"/>
      <c r="BHM54"/>
      <c r="BHN54"/>
      <c r="BHO54"/>
      <c r="BHP54"/>
      <c r="BHQ54"/>
      <c r="BHR54"/>
      <c r="BHS54"/>
      <c r="BHT54"/>
      <c r="BHU54"/>
      <c r="BHV54"/>
      <c r="BHW54"/>
      <c r="BHX54"/>
      <c r="BHY54"/>
      <c r="BHZ54"/>
      <c r="BIA54"/>
      <c r="BIB54"/>
      <c r="BIC54"/>
      <c r="BID54"/>
      <c r="BIE54"/>
      <c r="BIF54"/>
      <c r="BIG54"/>
      <c r="BIH54"/>
      <c r="BII54"/>
      <c r="BIJ54"/>
      <c r="BIK54"/>
      <c r="BIL54"/>
      <c r="BIM54"/>
      <c r="BIN54"/>
      <c r="BIO54"/>
      <c r="BIP54"/>
      <c r="BIQ54"/>
      <c r="BIR54"/>
      <c r="BIS54"/>
      <c r="BIT54"/>
      <c r="BIU54"/>
      <c r="BIV54"/>
      <c r="BIW54"/>
      <c r="BIX54"/>
      <c r="BIY54"/>
      <c r="BIZ54"/>
      <c r="BJA54"/>
      <c r="BJB54"/>
      <c r="BJC54"/>
      <c r="BJD54"/>
      <c r="BJE54"/>
      <c r="BJF54"/>
      <c r="BJG54"/>
      <c r="BJH54"/>
      <c r="BJI54"/>
      <c r="BJJ54"/>
      <c r="BJK54"/>
      <c r="BJL54"/>
      <c r="BJM54"/>
      <c r="BJN54"/>
      <c r="BJO54"/>
      <c r="BJP54"/>
      <c r="BJQ54"/>
      <c r="BJR54"/>
      <c r="BJS54"/>
      <c r="BJT54"/>
      <c r="BJU54"/>
      <c r="BJV54"/>
      <c r="BJW54"/>
      <c r="BJX54"/>
      <c r="BJY54"/>
      <c r="BJZ54"/>
      <c r="BKA54"/>
      <c r="BKB54"/>
      <c r="BKC54"/>
      <c r="BKD54"/>
      <c r="BKE54"/>
      <c r="BKF54"/>
      <c r="BKG54"/>
      <c r="BKH54"/>
      <c r="BKI54"/>
      <c r="BKJ54"/>
      <c r="BKK54"/>
      <c r="BKL54"/>
      <c r="BKM54"/>
      <c r="BKN54"/>
      <c r="BKO54"/>
      <c r="BKP54"/>
      <c r="BKQ54"/>
      <c r="BKR54"/>
      <c r="BKS54"/>
      <c r="BKT54"/>
      <c r="BKU54"/>
      <c r="BKV54"/>
      <c r="BKW54"/>
      <c r="BKX54"/>
      <c r="BKY54"/>
      <c r="BKZ54"/>
      <c r="BLA54"/>
      <c r="BLB54"/>
      <c r="BLC54"/>
      <c r="BLD54"/>
      <c r="BLE54"/>
      <c r="BLF54"/>
      <c r="BLG54"/>
      <c r="BLH54"/>
      <c r="BLI54"/>
      <c r="BLJ54"/>
      <c r="BLK54"/>
      <c r="BLL54"/>
      <c r="BLM54"/>
      <c r="BLN54"/>
      <c r="BLO54"/>
      <c r="BLP54"/>
      <c r="BLQ54"/>
      <c r="BLR54"/>
      <c r="BLS54"/>
      <c r="BLT54"/>
      <c r="BLU54"/>
      <c r="BLV54"/>
      <c r="BLW54"/>
      <c r="BLX54"/>
      <c r="BLY54"/>
      <c r="BLZ54"/>
      <c r="BMA54"/>
      <c r="BMB54"/>
      <c r="BMC54"/>
      <c r="BMD54"/>
      <c r="BME54"/>
      <c r="BMF54"/>
      <c r="BMG54"/>
      <c r="BMH54"/>
      <c r="BMI54"/>
      <c r="BMJ54"/>
      <c r="BMK54"/>
      <c r="BML54"/>
      <c r="BMM54"/>
      <c r="BMN54"/>
      <c r="BMO54"/>
      <c r="BMP54"/>
      <c r="BMQ54"/>
      <c r="BMR54"/>
      <c r="BMS54"/>
      <c r="BMT54"/>
      <c r="BMU54"/>
      <c r="BMV54"/>
      <c r="BMW54"/>
      <c r="BMX54"/>
      <c r="BMY54"/>
      <c r="BMZ54"/>
      <c r="BNA54"/>
      <c r="BNB54"/>
      <c r="BNC54"/>
      <c r="BND54"/>
      <c r="BNE54"/>
      <c r="BNF54"/>
      <c r="BNG54"/>
      <c r="BNH54"/>
      <c r="BNI54"/>
      <c r="BNJ54"/>
      <c r="BNK54"/>
      <c r="BNL54"/>
      <c r="BNM54"/>
      <c r="BNN54"/>
      <c r="BNO54"/>
      <c r="BNP54"/>
      <c r="BNQ54"/>
      <c r="BNR54"/>
      <c r="BNS54"/>
      <c r="BNT54"/>
      <c r="BNU54"/>
      <c r="BNV54"/>
      <c r="BNW54"/>
      <c r="BNX54"/>
      <c r="BNY54"/>
      <c r="BNZ54"/>
      <c r="BOA54"/>
      <c r="BOB54"/>
      <c r="BOC54"/>
      <c r="BOD54"/>
      <c r="BOE54"/>
      <c r="BOF54"/>
      <c r="BOG54"/>
      <c r="BOH54"/>
      <c r="BOI54"/>
      <c r="BOJ54"/>
      <c r="BOK54"/>
      <c r="BOL54"/>
      <c r="BOM54"/>
      <c r="BON54"/>
      <c r="BOO54"/>
      <c r="BOP54"/>
      <c r="BOQ54"/>
      <c r="BOR54"/>
      <c r="BOS54"/>
      <c r="BOT54"/>
      <c r="BOU54"/>
      <c r="BOV54"/>
      <c r="BOW54"/>
      <c r="BOX54"/>
      <c r="BOY54"/>
      <c r="BOZ54"/>
      <c r="BPA54"/>
      <c r="BPB54"/>
      <c r="BPC54"/>
      <c r="BPD54"/>
      <c r="BPE54"/>
      <c r="BPF54"/>
      <c r="BPG54"/>
      <c r="BPH54"/>
      <c r="BPI54"/>
      <c r="BPJ54"/>
      <c r="BPK54"/>
      <c r="BPL54"/>
      <c r="BPM54"/>
      <c r="BPN54"/>
      <c r="BPO54"/>
      <c r="BPP54"/>
      <c r="BPQ54"/>
      <c r="BPR54"/>
      <c r="BPS54"/>
      <c r="BPT54"/>
      <c r="BPU54"/>
      <c r="BPV54"/>
      <c r="BPW54"/>
      <c r="BPX54"/>
      <c r="BPY54"/>
      <c r="BPZ54"/>
      <c r="BQA54"/>
      <c r="BQB54"/>
      <c r="BQC54"/>
      <c r="BQD54"/>
      <c r="BQE54"/>
      <c r="BQF54"/>
      <c r="BQG54"/>
      <c r="BQH54"/>
      <c r="BQI54"/>
      <c r="BQJ54"/>
      <c r="BQK54"/>
      <c r="BQL54"/>
      <c r="BQM54"/>
      <c r="BQN54"/>
      <c r="BQO54"/>
      <c r="BQP54"/>
      <c r="BQQ54"/>
      <c r="BQR54"/>
      <c r="BQS54"/>
      <c r="BQT54"/>
      <c r="BQU54"/>
      <c r="BQV54"/>
      <c r="BQW54"/>
      <c r="BQX54"/>
      <c r="BQY54"/>
      <c r="BQZ54"/>
      <c r="BRA54"/>
      <c r="BRB54"/>
      <c r="BRC54"/>
      <c r="BRD54"/>
      <c r="BRE54"/>
      <c r="BRF54"/>
      <c r="BRG54"/>
      <c r="BRH54"/>
      <c r="BRI54"/>
      <c r="BRJ54"/>
      <c r="BRK54"/>
      <c r="BRL54"/>
      <c r="BRM54"/>
      <c r="BRN54"/>
      <c r="BRO54"/>
      <c r="BRP54"/>
      <c r="BRQ54"/>
      <c r="BRR54"/>
      <c r="BRS54"/>
      <c r="BRT54"/>
      <c r="BRU54"/>
      <c r="BRV54"/>
      <c r="BRW54"/>
      <c r="BRX54"/>
      <c r="BRY54"/>
      <c r="BRZ54"/>
      <c r="BSA54"/>
      <c r="BSB54"/>
      <c r="BSC54"/>
      <c r="BSD54"/>
      <c r="BSE54"/>
      <c r="BSF54"/>
      <c r="BSG54"/>
      <c r="BSH54"/>
      <c r="BSI54"/>
      <c r="BSJ54"/>
      <c r="BSK54"/>
      <c r="BSL54"/>
      <c r="BSM54"/>
      <c r="BSN54"/>
      <c r="BSO54"/>
      <c r="BSP54"/>
      <c r="BSQ54"/>
      <c r="BSR54"/>
      <c r="BSS54"/>
      <c r="BST54"/>
      <c r="BSU54"/>
      <c r="BSV54"/>
      <c r="BSW54"/>
      <c r="BSX54"/>
      <c r="BSY54"/>
      <c r="BSZ54"/>
      <c r="BTA54"/>
      <c r="BTB54"/>
      <c r="BTC54"/>
      <c r="BTD54"/>
      <c r="BTE54"/>
      <c r="BTF54"/>
      <c r="BTG54"/>
      <c r="BTH54"/>
      <c r="BTI54"/>
      <c r="BTJ54"/>
      <c r="BTK54"/>
      <c r="BTL54"/>
      <c r="BTM54"/>
      <c r="BTN54"/>
      <c r="BTO54"/>
      <c r="BTP54"/>
      <c r="BTQ54"/>
      <c r="BTR54"/>
      <c r="BTS54"/>
      <c r="BTT54"/>
      <c r="BTU54"/>
      <c r="BTV54"/>
      <c r="BTW54"/>
      <c r="BTX54"/>
      <c r="BTY54"/>
      <c r="BTZ54"/>
      <c r="BUA54"/>
      <c r="BUB54"/>
      <c r="BUC54"/>
      <c r="BUD54"/>
      <c r="BUE54"/>
      <c r="BUF54"/>
      <c r="BUG54"/>
      <c r="BUH54"/>
      <c r="BUI54"/>
      <c r="BUJ54"/>
      <c r="BUK54"/>
      <c r="BUL54"/>
      <c r="BUM54"/>
      <c r="BUN54"/>
      <c r="BUO54"/>
      <c r="BUP54"/>
      <c r="BUQ54"/>
      <c r="BUR54"/>
      <c r="BUS54"/>
      <c r="BUT54"/>
      <c r="BUU54"/>
      <c r="BUV54"/>
      <c r="BUW54"/>
      <c r="BUX54"/>
      <c r="BUY54"/>
      <c r="BUZ54"/>
      <c r="BVA54"/>
      <c r="BVB54"/>
      <c r="BVC54"/>
      <c r="BVD54"/>
      <c r="BVE54"/>
      <c r="BVF54"/>
      <c r="BVG54"/>
      <c r="BVH54"/>
      <c r="BVI54"/>
      <c r="BVJ54"/>
      <c r="BVK54"/>
      <c r="BVL54"/>
      <c r="BVM54"/>
      <c r="BVN54"/>
      <c r="BVO54"/>
      <c r="BVP54"/>
      <c r="BVQ54"/>
      <c r="BVR54"/>
      <c r="BVS54"/>
      <c r="BVT54"/>
      <c r="BVU54"/>
      <c r="BVV54"/>
      <c r="BVW54"/>
      <c r="BVX54"/>
      <c r="BVY54"/>
      <c r="BVZ54"/>
      <c r="BWA54"/>
      <c r="BWB54"/>
      <c r="BWC54"/>
      <c r="BWD54"/>
      <c r="BWE54"/>
      <c r="BWF54"/>
      <c r="BWG54"/>
      <c r="BWH54"/>
      <c r="BWI54"/>
      <c r="BWJ54"/>
      <c r="BWK54"/>
      <c r="BWL54"/>
      <c r="BWM54"/>
      <c r="BWN54"/>
      <c r="BWO54"/>
      <c r="BWP54"/>
      <c r="BWQ54"/>
      <c r="BWR54"/>
      <c r="BWS54"/>
      <c r="BWT54"/>
      <c r="BWU54"/>
      <c r="BWV54"/>
      <c r="BWW54"/>
      <c r="BWX54"/>
      <c r="BWY54"/>
      <c r="BWZ54"/>
      <c r="BXA54"/>
      <c r="BXB54"/>
      <c r="BXC54"/>
      <c r="BXD54"/>
      <c r="BXE54"/>
      <c r="BXF54"/>
      <c r="BXG54"/>
      <c r="BXH54"/>
      <c r="BXI54"/>
      <c r="BXJ54"/>
      <c r="BXK54"/>
      <c r="BXL54"/>
      <c r="BXM54"/>
      <c r="BXN54"/>
      <c r="BXO54"/>
      <c r="BXP54"/>
      <c r="BXQ54"/>
      <c r="BXR54"/>
      <c r="BXS54"/>
      <c r="BXT54"/>
      <c r="BXU54"/>
      <c r="BXV54"/>
      <c r="BXW54"/>
      <c r="BXX54"/>
      <c r="BXY54"/>
      <c r="BXZ54"/>
      <c r="BYA54"/>
      <c r="BYB54"/>
      <c r="BYC54"/>
      <c r="BYD54"/>
      <c r="BYE54"/>
      <c r="BYF54"/>
      <c r="BYG54"/>
      <c r="BYH54"/>
      <c r="BYI54"/>
      <c r="BYJ54"/>
      <c r="BYK54"/>
      <c r="BYL54"/>
      <c r="BYM54"/>
      <c r="BYN54"/>
      <c r="BYO54"/>
      <c r="BYP54"/>
      <c r="BYQ54"/>
      <c r="BYR54"/>
      <c r="BYS54"/>
      <c r="BYT54"/>
      <c r="BYU54"/>
      <c r="BYV54"/>
      <c r="BYW54"/>
      <c r="BYX54"/>
      <c r="BYY54"/>
      <c r="BYZ54"/>
      <c r="BZA54"/>
      <c r="BZB54"/>
      <c r="BZC54"/>
      <c r="BZD54"/>
      <c r="BZE54"/>
      <c r="BZF54"/>
      <c r="BZG54"/>
      <c r="BZH54"/>
      <c r="BZI54"/>
      <c r="BZJ54"/>
      <c r="BZK54"/>
      <c r="BZL54"/>
      <c r="BZM54"/>
      <c r="BZN54"/>
      <c r="BZO54"/>
      <c r="BZP54"/>
      <c r="BZQ54"/>
      <c r="BZR54"/>
      <c r="BZS54"/>
      <c r="BZT54"/>
      <c r="BZU54"/>
      <c r="BZV54"/>
      <c r="BZW54"/>
      <c r="BZX54"/>
      <c r="BZY54"/>
      <c r="BZZ54"/>
      <c r="CAA54"/>
      <c r="CAB54"/>
      <c r="CAC54"/>
      <c r="CAD54"/>
      <c r="CAE54"/>
      <c r="CAF54"/>
      <c r="CAG54"/>
      <c r="CAH54"/>
      <c r="CAI54"/>
      <c r="CAJ54"/>
      <c r="CAK54"/>
      <c r="CAL54"/>
      <c r="CAM54"/>
      <c r="CAN54"/>
      <c r="CAO54"/>
      <c r="CAP54"/>
      <c r="CAQ54"/>
      <c r="CAR54"/>
      <c r="CAS54"/>
      <c r="CAT54"/>
      <c r="CAU54"/>
      <c r="CAV54"/>
      <c r="CAW54"/>
      <c r="CAX54"/>
      <c r="CAY54"/>
      <c r="CAZ54"/>
      <c r="CBA54"/>
      <c r="CBB54"/>
      <c r="CBC54"/>
      <c r="CBD54"/>
      <c r="CBE54"/>
      <c r="CBF54"/>
      <c r="CBG54"/>
      <c r="CBH54"/>
      <c r="CBI54"/>
      <c r="CBJ54"/>
      <c r="CBK54"/>
      <c r="CBL54"/>
      <c r="CBM54"/>
      <c r="CBN54"/>
      <c r="CBO54"/>
      <c r="CBP54"/>
      <c r="CBQ54"/>
      <c r="CBR54"/>
      <c r="CBS54"/>
      <c r="CBT54"/>
      <c r="CBU54"/>
      <c r="CBV54"/>
      <c r="CBW54"/>
      <c r="CBX54"/>
      <c r="CBY54"/>
      <c r="CBZ54"/>
      <c r="CCA54"/>
      <c r="CCB54"/>
      <c r="CCC54"/>
      <c r="CCD54"/>
      <c r="CCE54"/>
      <c r="CCF54"/>
      <c r="CCG54"/>
      <c r="CCH54"/>
      <c r="CCI54"/>
      <c r="CCJ54"/>
      <c r="CCK54"/>
      <c r="CCL54"/>
      <c r="CCM54"/>
      <c r="CCN54"/>
      <c r="CCO54"/>
      <c r="CCP54"/>
      <c r="CCQ54"/>
      <c r="CCR54"/>
      <c r="CCS54"/>
      <c r="CCT54"/>
      <c r="CCU54"/>
      <c r="CCV54"/>
      <c r="CCW54"/>
      <c r="CCX54"/>
      <c r="CCY54"/>
      <c r="CCZ54"/>
      <c r="CDA54"/>
      <c r="CDB54"/>
      <c r="CDC54"/>
      <c r="CDD54"/>
      <c r="CDE54"/>
      <c r="CDF54"/>
      <c r="CDG54"/>
      <c r="CDH54"/>
      <c r="CDI54"/>
      <c r="CDJ54"/>
      <c r="CDK54"/>
      <c r="CDL54"/>
      <c r="CDM54"/>
      <c r="CDN54"/>
      <c r="CDO54"/>
      <c r="CDP54"/>
      <c r="CDQ54"/>
      <c r="CDR54"/>
      <c r="CDS54"/>
      <c r="CDT54"/>
      <c r="CDU54"/>
      <c r="CDV54"/>
      <c r="CDW54"/>
      <c r="CDX54"/>
      <c r="CDY54"/>
      <c r="CDZ54"/>
      <c r="CEA54"/>
      <c r="CEB54"/>
      <c r="CEC54"/>
      <c r="CED54"/>
      <c r="CEE54"/>
      <c r="CEF54"/>
      <c r="CEG54"/>
      <c r="CEH54"/>
      <c r="CEI54"/>
      <c r="CEJ54"/>
      <c r="CEK54"/>
      <c r="CEL54"/>
      <c r="CEM54"/>
      <c r="CEN54"/>
      <c r="CEO54"/>
      <c r="CEP54"/>
      <c r="CEQ54"/>
      <c r="CER54"/>
      <c r="CES54"/>
      <c r="CET54"/>
      <c r="CEU54"/>
      <c r="CEV54"/>
      <c r="CEW54"/>
      <c r="CEX54"/>
      <c r="CEY54"/>
      <c r="CEZ54"/>
      <c r="CFA54"/>
      <c r="CFB54"/>
      <c r="CFC54"/>
      <c r="CFD54"/>
      <c r="CFE54"/>
      <c r="CFF54"/>
      <c r="CFG54"/>
      <c r="CFH54"/>
      <c r="CFI54"/>
      <c r="CFJ54"/>
      <c r="CFK54"/>
      <c r="CFL54"/>
      <c r="CFM54"/>
      <c r="CFN54"/>
      <c r="CFO54"/>
      <c r="CFP54"/>
      <c r="CFQ54"/>
      <c r="CFR54"/>
      <c r="CFS54"/>
      <c r="CFT54"/>
      <c r="CFU54"/>
      <c r="CFV54"/>
      <c r="CFW54"/>
      <c r="CFX54"/>
      <c r="CFY54"/>
      <c r="CFZ54"/>
      <c r="CGA54"/>
      <c r="CGB54"/>
      <c r="CGC54"/>
      <c r="CGD54"/>
      <c r="CGE54"/>
      <c r="CGF54"/>
      <c r="CGG54"/>
      <c r="CGH54"/>
      <c r="CGI54"/>
      <c r="CGJ54"/>
      <c r="CGK54"/>
      <c r="CGL54"/>
      <c r="CGM54"/>
      <c r="CGN54"/>
      <c r="CGO54"/>
      <c r="CGP54"/>
      <c r="CGQ54"/>
      <c r="CGR54"/>
      <c r="CGS54"/>
      <c r="CGT54"/>
      <c r="CGU54"/>
      <c r="CGV54"/>
      <c r="CGW54"/>
      <c r="CGX54"/>
      <c r="CGY54"/>
      <c r="CGZ54"/>
      <c r="CHA54"/>
      <c r="CHB54"/>
      <c r="CHC54"/>
      <c r="CHD54"/>
      <c r="CHE54"/>
      <c r="CHF54"/>
      <c r="CHG54"/>
      <c r="CHH54"/>
      <c r="CHI54"/>
      <c r="CHJ54"/>
      <c r="CHK54"/>
      <c r="CHL54"/>
      <c r="CHM54"/>
      <c r="CHN54"/>
      <c r="CHO54"/>
      <c r="CHP54"/>
      <c r="CHQ54"/>
      <c r="CHR54"/>
      <c r="CHS54"/>
      <c r="CHT54"/>
      <c r="CHU54"/>
      <c r="CHV54"/>
      <c r="CHW54"/>
      <c r="CHX54"/>
      <c r="CHY54"/>
      <c r="CHZ54"/>
      <c r="CIA54"/>
      <c r="CIB54"/>
      <c r="CIC54"/>
      <c r="CID54"/>
      <c r="CIE54"/>
      <c r="CIF54"/>
      <c r="CIG54"/>
      <c r="CIH54"/>
      <c r="CII54"/>
      <c r="CIJ54"/>
      <c r="CIK54"/>
      <c r="CIL54"/>
      <c r="CIM54"/>
      <c r="CIN54"/>
      <c r="CIO54"/>
      <c r="CIP54"/>
      <c r="CIQ54"/>
      <c r="CIR54"/>
      <c r="CIS54"/>
      <c r="CIT54"/>
      <c r="CIU54"/>
      <c r="CIV54"/>
      <c r="CIW54"/>
      <c r="CIX54"/>
      <c r="CIY54"/>
      <c r="CIZ54"/>
      <c r="CJA54"/>
      <c r="CJB54"/>
      <c r="CJC54"/>
      <c r="CJD54"/>
      <c r="CJE54"/>
      <c r="CJF54"/>
      <c r="CJG54"/>
      <c r="CJH54"/>
      <c r="CJI54"/>
      <c r="CJJ54"/>
      <c r="CJK54"/>
      <c r="CJL54"/>
      <c r="CJM54"/>
      <c r="CJN54"/>
      <c r="CJO54"/>
      <c r="CJP54"/>
      <c r="CJQ54"/>
      <c r="CJR54"/>
      <c r="CJS54"/>
      <c r="CJT54"/>
      <c r="CJU54"/>
      <c r="CJV54"/>
      <c r="CJW54"/>
      <c r="CJX54"/>
      <c r="CJY54"/>
      <c r="CJZ54"/>
      <c r="CKA54"/>
      <c r="CKB54"/>
      <c r="CKC54"/>
      <c r="CKD54"/>
      <c r="CKE54"/>
      <c r="CKF54"/>
      <c r="CKG54"/>
      <c r="CKH54"/>
      <c r="CKI54"/>
      <c r="CKJ54"/>
      <c r="CKK54"/>
      <c r="CKL54"/>
      <c r="CKM54"/>
      <c r="CKN54"/>
      <c r="CKO54"/>
      <c r="CKP54"/>
      <c r="CKQ54"/>
      <c r="CKR54"/>
      <c r="CKS54"/>
      <c r="CKT54"/>
      <c r="CKU54"/>
      <c r="CKV54"/>
      <c r="CKW54"/>
      <c r="CKX54"/>
      <c r="CKY54"/>
      <c r="CKZ54"/>
      <c r="CLA54"/>
      <c r="CLB54"/>
      <c r="CLC54"/>
      <c r="CLD54"/>
      <c r="CLE54"/>
      <c r="CLF54"/>
      <c r="CLG54"/>
      <c r="CLH54"/>
      <c r="CLI54"/>
      <c r="CLJ54"/>
      <c r="CLK54"/>
      <c r="CLL54"/>
      <c r="CLM54"/>
      <c r="CLN54"/>
      <c r="CLO54"/>
      <c r="CLP54"/>
      <c r="CLQ54"/>
      <c r="CLR54"/>
      <c r="CLS54"/>
      <c r="CLT54"/>
      <c r="CLU54"/>
      <c r="CLV54"/>
      <c r="CLW54"/>
      <c r="CLX54"/>
      <c r="CLY54"/>
      <c r="CLZ54"/>
      <c r="CMA54"/>
      <c r="CMB54"/>
      <c r="CMC54"/>
      <c r="CMD54"/>
      <c r="CME54"/>
      <c r="CMF54"/>
      <c r="CMG54"/>
      <c r="CMH54"/>
      <c r="CMI54"/>
      <c r="CMJ54"/>
      <c r="CMK54"/>
      <c r="CML54"/>
      <c r="CMM54"/>
      <c r="CMN54"/>
      <c r="CMO54"/>
      <c r="CMP54"/>
      <c r="CMQ54"/>
      <c r="CMR54"/>
      <c r="CMS54"/>
      <c r="CMT54"/>
      <c r="CMU54"/>
      <c r="CMV54"/>
      <c r="CMW54"/>
      <c r="CMX54"/>
      <c r="CMY54"/>
      <c r="CMZ54"/>
      <c r="CNA54"/>
      <c r="CNB54"/>
      <c r="CNC54"/>
      <c r="CND54"/>
      <c r="CNE54"/>
      <c r="CNF54"/>
      <c r="CNG54"/>
      <c r="CNH54"/>
      <c r="CNI54"/>
      <c r="CNJ54"/>
      <c r="CNK54"/>
      <c r="CNL54"/>
      <c r="CNM54"/>
      <c r="CNN54"/>
      <c r="CNO54"/>
      <c r="CNP54"/>
      <c r="CNQ54"/>
      <c r="CNR54"/>
      <c r="CNS54"/>
      <c r="CNT54"/>
      <c r="CNU54"/>
      <c r="CNV54"/>
      <c r="CNW54"/>
      <c r="CNX54"/>
      <c r="CNY54"/>
      <c r="CNZ54"/>
      <c r="COA54"/>
      <c r="COB54"/>
      <c r="COC54"/>
      <c r="COD54"/>
      <c r="COE54"/>
      <c r="COF54"/>
      <c r="COG54"/>
      <c r="COH54"/>
      <c r="COI54"/>
      <c r="COJ54"/>
      <c r="COK54"/>
      <c r="COL54"/>
      <c r="COM54"/>
      <c r="CON54"/>
      <c r="COO54"/>
      <c r="COP54"/>
      <c r="COQ54"/>
      <c r="COR54"/>
      <c r="COS54"/>
      <c r="COT54"/>
      <c r="COU54"/>
      <c r="COV54"/>
      <c r="COW54"/>
      <c r="COX54"/>
      <c r="COY54"/>
      <c r="COZ54"/>
      <c r="CPA54"/>
      <c r="CPB54"/>
      <c r="CPC54"/>
      <c r="CPD54"/>
      <c r="CPE54"/>
      <c r="CPF54"/>
      <c r="CPG54"/>
      <c r="CPH54"/>
      <c r="CPI54"/>
      <c r="CPJ54"/>
      <c r="CPK54"/>
      <c r="CPL54"/>
      <c r="CPM54"/>
      <c r="CPN54"/>
      <c r="CPO54"/>
      <c r="CPP54"/>
      <c r="CPQ54"/>
      <c r="CPR54"/>
      <c r="CPS54"/>
      <c r="CPT54"/>
      <c r="CPU54"/>
      <c r="CPV54"/>
      <c r="CPW54"/>
      <c r="CPX54"/>
      <c r="CPY54"/>
      <c r="CPZ54"/>
      <c r="CQA54"/>
      <c r="CQB54"/>
      <c r="CQC54"/>
      <c r="CQD54"/>
      <c r="CQE54"/>
      <c r="CQF54"/>
      <c r="CQG54"/>
      <c r="CQH54"/>
      <c r="CQI54"/>
      <c r="CQJ54"/>
      <c r="CQK54"/>
      <c r="CQL54"/>
      <c r="CQM54"/>
      <c r="CQN54"/>
      <c r="CQO54"/>
      <c r="CQP54"/>
      <c r="CQQ54"/>
      <c r="CQR54"/>
      <c r="CQS54"/>
      <c r="CQT54"/>
      <c r="CQU54"/>
      <c r="CQV54"/>
      <c r="CQW54"/>
      <c r="CQX54"/>
      <c r="CQY54"/>
      <c r="CQZ54"/>
      <c r="CRA54"/>
      <c r="CRB54"/>
      <c r="CRC54"/>
      <c r="CRD54"/>
      <c r="CRE54"/>
      <c r="CRF54"/>
      <c r="CRG54"/>
      <c r="CRH54"/>
      <c r="CRI54"/>
      <c r="CRJ54"/>
      <c r="CRK54"/>
      <c r="CRL54"/>
      <c r="CRM54"/>
      <c r="CRN54"/>
      <c r="CRO54"/>
      <c r="CRP54"/>
      <c r="CRQ54"/>
      <c r="CRR54"/>
      <c r="CRS54"/>
      <c r="CRT54"/>
      <c r="CRU54"/>
      <c r="CRV54"/>
      <c r="CRW54"/>
      <c r="CRX54"/>
      <c r="CRY54"/>
      <c r="CRZ54"/>
      <c r="CSA54"/>
      <c r="CSB54"/>
      <c r="CSC54"/>
      <c r="CSD54"/>
      <c r="CSE54"/>
      <c r="CSF54"/>
      <c r="CSG54"/>
      <c r="CSH54"/>
      <c r="CSI54"/>
      <c r="CSJ54"/>
      <c r="CSK54"/>
      <c r="CSL54"/>
      <c r="CSM54"/>
      <c r="CSN54"/>
      <c r="CSO54"/>
      <c r="CSP54"/>
      <c r="CSQ54"/>
      <c r="CSR54"/>
      <c r="CSS54"/>
      <c r="CST54"/>
      <c r="CSU54"/>
      <c r="CSV54"/>
      <c r="CSW54"/>
      <c r="CSX54"/>
      <c r="CSY54"/>
      <c r="CSZ54"/>
      <c r="CTA54"/>
      <c r="CTB54"/>
      <c r="CTC54"/>
      <c r="CTD54"/>
      <c r="CTE54"/>
      <c r="CTF54"/>
      <c r="CTG54"/>
      <c r="CTH54"/>
      <c r="CTI54"/>
      <c r="CTJ54"/>
      <c r="CTK54"/>
      <c r="CTL54"/>
      <c r="CTM54"/>
      <c r="CTN54"/>
      <c r="CTO54"/>
      <c r="CTP54"/>
      <c r="CTQ54"/>
      <c r="CTR54"/>
      <c r="CTS54"/>
      <c r="CTT54"/>
      <c r="CTU54"/>
      <c r="CTV54"/>
      <c r="CTW54"/>
      <c r="CTX54"/>
      <c r="CTY54"/>
      <c r="CTZ54"/>
      <c r="CUA54"/>
      <c r="CUB54"/>
      <c r="CUC54"/>
      <c r="CUD54"/>
      <c r="CUE54"/>
      <c r="CUF54"/>
      <c r="CUG54"/>
      <c r="CUH54"/>
      <c r="CUI54"/>
      <c r="CUJ54"/>
      <c r="CUK54"/>
      <c r="CUL54"/>
      <c r="CUM54"/>
      <c r="CUN54"/>
      <c r="CUO54"/>
      <c r="CUP54"/>
      <c r="CUQ54"/>
      <c r="CUR54"/>
      <c r="CUS54"/>
      <c r="CUT54"/>
      <c r="CUU54"/>
      <c r="CUV54"/>
      <c r="CUW54"/>
      <c r="CUX54"/>
      <c r="CUY54"/>
      <c r="CUZ54"/>
      <c r="CVA54"/>
      <c r="CVB54"/>
      <c r="CVC54"/>
      <c r="CVD54"/>
      <c r="CVE54"/>
      <c r="CVF54"/>
      <c r="CVG54"/>
      <c r="CVH54"/>
      <c r="CVI54"/>
      <c r="CVJ54"/>
      <c r="CVK54"/>
      <c r="CVL54"/>
      <c r="CVM54"/>
      <c r="CVN54"/>
      <c r="CVO54"/>
      <c r="CVP54"/>
      <c r="CVQ54"/>
      <c r="CVR54"/>
      <c r="CVS54"/>
      <c r="CVT54"/>
      <c r="CVU54"/>
      <c r="CVV54"/>
      <c r="CVW54"/>
      <c r="CVX54"/>
      <c r="CVY54"/>
      <c r="CVZ54"/>
      <c r="CWA54"/>
      <c r="CWB54"/>
      <c r="CWC54"/>
      <c r="CWD54"/>
      <c r="CWE54"/>
      <c r="CWF54"/>
      <c r="CWG54"/>
      <c r="CWH54"/>
      <c r="CWI54"/>
      <c r="CWJ54"/>
      <c r="CWK54"/>
      <c r="CWL54"/>
      <c r="CWM54"/>
      <c r="CWN54"/>
      <c r="CWO54"/>
      <c r="CWP54"/>
      <c r="CWQ54"/>
      <c r="CWR54"/>
      <c r="CWS54"/>
      <c r="CWT54"/>
      <c r="CWU54"/>
      <c r="CWV54"/>
      <c r="CWW54"/>
      <c r="CWX54"/>
      <c r="CWY54"/>
      <c r="CWZ54"/>
      <c r="CXA54"/>
      <c r="CXB54"/>
      <c r="CXC54"/>
      <c r="CXD54"/>
      <c r="CXE54"/>
      <c r="CXF54"/>
      <c r="CXG54"/>
      <c r="CXH54"/>
      <c r="CXI54"/>
      <c r="CXJ54"/>
      <c r="CXK54"/>
      <c r="CXL54"/>
      <c r="CXM54"/>
      <c r="CXN54"/>
      <c r="CXO54"/>
      <c r="CXP54"/>
      <c r="CXQ54"/>
      <c r="CXR54"/>
      <c r="CXS54"/>
      <c r="CXT54"/>
      <c r="CXU54"/>
      <c r="CXV54"/>
      <c r="CXW54"/>
      <c r="CXX54"/>
      <c r="CXY54"/>
      <c r="CXZ54"/>
      <c r="CYA54"/>
      <c r="CYB54"/>
      <c r="CYC54"/>
      <c r="CYD54"/>
      <c r="CYE54"/>
      <c r="CYF54"/>
      <c r="CYG54"/>
      <c r="CYH54"/>
      <c r="CYI54"/>
      <c r="CYJ54"/>
      <c r="CYK54"/>
      <c r="CYL54"/>
      <c r="CYM54"/>
      <c r="CYN54"/>
      <c r="CYO54"/>
      <c r="CYP54"/>
      <c r="CYQ54"/>
      <c r="CYR54"/>
      <c r="CYS54"/>
      <c r="CYT54"/>
      <c r="CYU54"/>
      <c r="CYV54"/>
      <c r="CYW54"/>
      <c r="CYX54"/>
      <c r="CYY54"/>
      <c r="CYZ54"/>
      <c r="CZA54"/>
      <c r="CZB54"/>
      <c r="CZC54"/>
      <c r="CZD54"/>
      <c r="CZE54"/>
      <c r="CZF54"/>
      <c r="CZG54"/>
      <c r="CZH54"/>
      <c r="CZI54"/>
      <c r="CZJ54"/>
      <c r="CZK54"/>
      <c r="CZL54"/>
      <c r="CZM54"/>
      <c r="CZN54"/>
      <c r="CZO54"/>
      <c r="CZP54"/>
      <c r="CZQ54"/>
      <c r="CZR54"/>
      <c r="CZS54"/>
      <c r="CZT54"/>
      <c r="CZU54"/>
      <c r="CZV54"/>
      <c r="CZW54"/>
      <c r="CZX54"/>
      <c r="CZY54"/>
      <c r="CZZ54"/>
      <c r="DAA54"/>
      <c r="DAB54"/>
      <c r="DAC54"/>
      <c r="DAD54"/>
      <c r="DAE54"/>
      <c r="DAF54"/>
      <c r="DAG54"/>
      <c r="DAH54"/>
      <c r="DAI54"/>
      <c r="DAJ54"/>
      <c r="DAK54"/>
      <c r="DAL54"/>
      <c r="DAM54"/>
      <c r="DAN54"/>
      <c r="DAO54"/>
      <c r="DAP54"/>
      <c r="DAQ54"/>
      <c r="DAR54"/>
      <c r="DAS54"/>
      <c r="DAT54"/>
      <c r="DAU54"/>
      <c r="DAV54"/>
      <c r="DAW54"/>
      <c r="DAX54"/>
      <c r="DAY54"/>
      <c r="DAZ54"/>
      <c r="DBA54"/>
      <c r="DBB54"/>
      <c r="DBC54"/>
      <c r="DBD54"/>
      <c r="DBE54"/>
      <c r="DBF54"/>
      <c r="DBG54"/>
      <c r="DBH54"/>
      <c r="DBI54"/>
      <c r="DBJ54"/>
      <c r="DBK54"/>
      <c r="DBL54"/>
      <c r="DBM54"/>
      <c r="DBN54"/>
      <c r="DBO54"/>
      <c r="DBP54"/>
      <c r="DBQ54"/>
      <c r="DBR54"/>
      <c r="DBS54"/>
      <c r="DBT54"/>
      <c r="DBU54"/>
      <c r="DBV54"/>
      <c r="DBW54"/>
      <c r="DBX54"/>
      <c r="DBY54"/>
      <c r="DBZ54"/>
      <c r="DCA54"/>
      <c r="DCB54"/>
      <c r="DCC54"/>
      <c r="DCD54"/>
      <c r="DCE54"/>
      <c r="DCF54"/>
      <c r="DCG54"/>
      <c r="DCH54"/>
      <c r="DCI54"/>
      <c r="DCJ54"/>
      <c r="DCK54"/>
      <c r="DCL54"/>
      <c r="DCM54"/>
      <c r="DCN54"/>
      <c r="DCO54"/>
      <c r="DCP54"/>
      <c r="DCQ54"/>
      <c r="DCR54"/>
      <c r="DCS54"/>
      <c r="DCT54"/>
      <c r="DCU54"/>
      <c r="DCV54"/>
      <c r="DCW54"/>
      <c r="DCX54"/>
      <c r="DCY54"/>
      <c r="DCZ54"/>
      <c r="DDA54"/>
      <c r="DDB54"/>
      <c r="DDC54"/>
      <c r="DDD54"/>
      <c r="DDE54"/>
      <c r="DDF54"/>
      <c r="DDG54"/>
      <c r="DDH54"/>
      <c r="DDI54"/>
      <c r="DDJ54"/>
      <c r="DDK54"/>
      <c r="DDL54"/>
      <c r="DDM54"/>
      <c r="DDN54"/>
      <c r="DDO54"/>
      <c r="DDP54"/>
      <c r="DDQ54"/>
      <c r="DDR54"/>
      <c r="DDS54"/>
      <c r="DDT54"/>
      <c r="DDU54"/>
      <c r="DDV54"/>
      <c r="DDW54"/>
      <c r="DDX54"/>
      <c r="DDY54"/>
      <c r="DDZ54"/>
      <c r="DEA54"/>
      <c r="DEB54"/>
      <c r="DEC54"/>
      <c r="DED54"/>
      <c r="DEE54"/>
      <c r="DEF54"/>
      <c r="DEG54"/>
      <c r="DEH54"/>
      <c r="DEI54"/>
      <c r="DEJ54"/>
      <c r="DEK54"/>
      <c r="DEL54"/>
      <c r="DEM54"/>
      <c r="DEN54"/>
      <c r="DEO54"/>
      <c r="DEP54"/>
      <c r="DEQ54"/>
      <c r="DER54"/>
      <c r="DES54"/>
      <c r="DET54"/>
      <c r="DEU54"/>
      <c r="DEV54"/>
      <c r="DEW54"/>
      <c r="DEX54"/>
      <c r="DEY54"/>
      <c r="DEZ54"/>
      <c r="DFA54"/>
      <c r="DFB54"/>
      <c r="DFC54"/>
      <c r="DFD54"/>
      <c r="DFE54"/>
      <c r="DFF54"/>
      <c r="DFG54"/>
      <c r="DFH54"/>
      <c r="DFI54"/>
      <c r="DFJ54"/>
      <c r="DFK54"/>
      <c r="DFL54"/>
      <c r="DFM54"/>
      <c r="DFN54"/>
      <c r="DFO54"/>
      <c r="DFP54"/>
      <c r="DFQ54"/>
      <c r="DFR54"/>
      <c r="DFS54"/>
      <c r="DFT54"/>
      <c r="DFU54"/>
      <c r="DFV54"/>
      <c r="DFW54"/>
      <c r="DFX54"/>
      <c r="DFY54"/>
      <c r="DFZ54"/>
      <c r="DGA54"/>
      <c r="DGB54"/>
      <c r="DGC54"/>
      <c r="DGD54"/>
      <c r="DGE54"/>
      <c r="DGF54"/>
      <c r="DGG54"/>
      <c r="DGH54"/>
      <c r="DGI54"/>
      <c r="DGJ54"/>
      <c r="DGK54"/>
      <c r="DGL54"/>
      <c r="DGM54"/>
      <c r="DGN54"/>
      <c r="DGO54"/>
      <c r="DGP54"/>
      <c r="DGQ54"/>
      <c r="DGR54"/>
      <c r="DGS54"/>
      <c r="DGT54"/>
      <c r="DGU54"/>
      <c r="DGV54"/>
      <c r="DGW54"/>
      <c r="DGX54"/>
      <c r="DGY54"/>
      <c r="DGZ54"/>
      <c r="DHA54"/>
      <c r="DHB54"/>
      <c r="DHC54"/>
      <c r="DHD54"/>
      <c r="DHE54"/>
      <c r="DHF54"/>
      <c r="DHG54"/>
      <c r="DHH54"/>
      <c r="DHI54"/>
      <c r="DHJ54"/>
      <c r="DHK54"/>
      <c r="DHL54"/>
      <c r="DHM54"/>
      <c r="DHN54"/>
      <c r="DHO54"/>
      <c r="DHP54"/>
      <c r="DHQ54"/>
      <c r="DHR54"/>
      <c r="DHS54"/>
      <c r="DHT54"/>
      <c r="DHU54"/>
      <c r="DHV54"/>
      <c r="DHW54"/>
      <c r="DHX54"/>
      <c r="DHY54"/>
      <c r="DHZ54"/>
      <c r="DIA54"/>
      <c r="DIB54"/>
      <c r="DIC54"/>
      <c r="DID54"/>
      <c r="DIE54"/>
      <c r="DIF54"/>
      <c r="DIG54"/>
      <c r="DIH54"/>
      <c r="DII54"/>
      <c r="DIJ54"/>
      <c r="DIK54"/>
      <c r="DIL54"/>
      <c r="DIM54"/>
      <c r="DIN54"/>
      <c r="DIO54"/>
      <c r="DIP54"/>
      <c r="DIQ54"/>
      <c r="DIR54"/>
      <c r="DIS54"/>
      <c r="DIT54"/>
      <c r="DIU54"/>
      <c r="DIV54"/>
      <c r="DIW54"/>
      <c r="DIX54"/>
      <c r="DIY54"/>
      <c r="DIZ54"/>
      <c r="DJA54"/>
      <c r="DJB54"/>
      <c r="DJC54"/>
      <c r="DJD54"/>
      <c r="DJE54"/>
      <c r="DJF54"/>
      <c r="DJG54"/>
      <c r="DJH54"/>
      <c r="DJI54"/>
      <c r="DJJ54"/>
      <c r="DJK54"/>
      <c r="DJL54"/>
      <c r="DJM54"/>
      <c r="DJN54"/>
      <c r="DJO54"/>
      <c r="DJP54"/>
      <c r="DJQ54"/>
      <c r="DJR54"/>
      <c r="DJS54"/>
      <c r="DJT54"/>
      <c r="DJU54"/>
      <c r="DJV54"/>
      <c r="DJW54"/>
      <c r="DJX54"/>
      <c r="DJY54"/>
      <c r="DJZ54"/>
      <c r="DKA54"/>
      <c r="DKB54"/>
      <c r="DKC54"/>
      <c r="DKD54"/>
      <c r="DKE54"/>
      <c r="DKF54"/>
      <c r="DKG54"/>
      <c r="DKH54"/>
      <c r="DKI54"/>
      <c r="DKJ54"/>
      <c r="DKK54"/>
      <c r="DKL54"/>
      <c r="DKM54"/>
      <c r="DKN54"/>
      <c r="DKO54"/>
      <c r="DKP54"/>
      <c r="DKQ54"/>
      <c r="DKR54"/>
      <c r="DKS54"/>
      <c r="DKT54"/>
      <c r="DKU54"/>
      <c r="DKV54"/>
      <c r="DKW54"/>
      <c r="DKX54"/>
      <c r="DKY54"/>
      <c r="DKZ54"/>
      <c r="DLA54"/>
      <c r="DLB54"/>
      <c r="DLC54"/>
      <c r="DLD54"/>
      <c r="DLE54"/>
      <c r="DLF54"/>
      <c r="DLG54"/>
      <c r="DLH54"/>
      <c r="DLI54"/>
      <c r="DLJ54"/>
      <c r="DLK54"/>
      <c r="DLL54"/>
      <c r="DLM54"/>
      <c r="DLN54"/>
      <c r="DLO54"/>
      <c r="DLP54"/>
      <c r="DLQ54"/>
      <c r="DLR54"/>
      <c r="DLS54"/>
      <c r="DLT54"/>
      <c r="DLU54"/>
      <c r="DLV54"/>
      <c r="DLW54"/>
      <c r="DLX54"/>
      <c r="DLY54"/>
      <c r="DLZ54"/>
      <c r="DMA54"/>
      <c r="DMB54"/>
      <c r="DMC54"/>
      <c r="DMD54"/>
      <c r="DME54"/>
      <c r="DMF54"/>
      <c r="DMG54"/>
      <c r="DMH54"/>
      <c r="DMI54"/>
      <c r="DMJ54"/>
      <c r="DMK54"/>
      <c r="DML54"/>
      <c r="DMM54"/>
      <c r="DMN54"/>
      <c r="DMO54"/>
      <c r="DMP54"/>
      <c r="DMQ54"/>
      <c r="DMR54"/>
      <c r="DMS54"/>
      <c r="DMT54"/>
      <c r="DMU54"/>
      <c r="DMV54"/>
      <c r="DMW54"/>
      <c r="DMX54"/>
      <c r="DMY54"/>
      <c r="DMZ54"/>
      <c r="DNA54"/>
      <c r="DNB54"/>
      <c r="DNC54"/>
      <c r="DND54"/>
      <c r="DNE54"/>
      <c r="DNF54"/>
      <c r="DNG54"/>
      <c r="DNH54"/>
      <c r="DNI54"/>
      <c r="DNJ54"/>
      <c r="DNK54"/>
      <c r="DNL54"/>
      <c r="DNM54"/>
      <c r="DNN54"/>
      <c r="DNO54"/>
      <c r="DNP54"/>
      <c r="DNQ54"/>
      <c r="DNR54"/>
      <c r="DNS54"/>
      <c r="DNT54"/>
      <c r="DNU54"/>
      <c r="DNV54"/>
      <c r="DNW54"/>
      <c r="DNX54"/>
      <c r="DNY54"/>
      <c r="DNZ54"/>
      <c r="DOA54"/>
      <c r="DOB54"/>
      <c r="DOC54"/>
      <c r="DOD54"/>
      <c r="DOE54"/>
      <c r="DOF54"/>
      <c r="DOG54"/>
      <c r="DOH54"/>
      <c r="DOI54"/>
      <c r="DOJ54"/>
      <c r="DOK54"/>
      <c r="DOL54"/>
      <c r="DOM54"/>
      <c r="DON54"/>
      <c r="DOO54"/>
      <c r="DOP54"/>
      <c r="DOQ54"/>
      <c r="DOR54"/>
      <c r="DOS54"/>
      <c r="DOT54"/>
      <c r="DOU54"/>
      <c r="DOV54"/>
      <c r="DOW54"/>
      <c r="DOX54"/>
      <c r="DOY54"/>
      <c r="DOZ54"/>
      <c r="DPA54"/>
      <c r="DPB54"/>
      <c r="DPC54"/>
      <c r="DPD54"/>
      <c r="DPE54"/>
      <c r="DPF54"/>
      <c r="DPG54"/>
      <c r="DPH54"/>
      <c r="DPI54"/>
      <c r="DPJ54"/>
      <c r="DPK54"/>
      <c r="DPL54"/>
      <c r="DPM54"/>
      <c r="DPN54"/>
      <c r="DPO54"/>
      <c r="DPP54"/>
      <c r="DPQ54"/>
      <c r="DPR54"/>
      <c r="DPS54"/>
      <c r="DPT54"/>
      <c r="DPU54"/>
      <c r="DPV54"/>
      <c r="DPW54"/>
      <c r="DPX54"/>
      <c r="DPY54"/>
      <c r="DPZ54"/>
      <c r="DQA54"/>
      <c r="DQB54"/>
      <c r="DQC54"/>
      <c r="DQD54"/>
      <c r="DQE54"/>
      <c r="DQF54"/>
      <c r="DQG54"/>
      <c r="DQH54"/>
      <c r="DQI54"/>
      <c r="DQJ54"/>
      <c r="DQK54"/>
      <c r="DQL54"/>
      <c r="DQM54"/>
      <c r="DQN54"/>
      <c r="DQO54"/>
      <c r="DQP54"/>
      <c r="DQQ54"/>
      <c r="DQR54"/>
      <c r="DQS54"/>
      <c r="DQT54"/>
      <c r="DQU54"/>
      <c r="DQV54"/>
      <c r="DQW54"/>
      <c r="DQX54"/>
      <c r="DQY54"/>
      <c r="DQZ54"/>
      <c r="DRA54"/>
      <c r="DRB54"/>
      <c r="DRC54"/>
      <c r="DRD54"/>
      <c r="DRE54"/>
      <c r="DRF54"/>
      <c r="DRG54"/>
      <c r="DRH54"/>
      <c r="DRI54"/>
      <c r="DRJ54"/>
      <c r="DRK54"/>
      <c r="DRL54"/>
      <c r="DRM54"/>
      <c r="DRN54"/>
      <c r="DRO54"/>
      <c r="DRP54"/>
      <c r="DRQ54"/>
      <c r="DRR54"/>
      <c r="DRS54"/>
      <c r="DRT54"/>
      <c r="DRU54"/>
      <c r="DRV54"/>
      <c r="DRW54"/>
      <c r="DRX54"/>
      <c r="DRY54"/>
      <c r="DRZ54"/>
      <c r="DSA54"/>
      <c r="DSB54"/>
      <c r="DSC54"/>
      <c r="DSD54"/>
      <c r="DSE54"/>
      <c r="DSF54"/>
      <c r="DSG54"/>
      <c r="DSH54"/>
      <c r="DSI54"/>
      <c r="DSJ54"/>
      <c r="DSK54"/>
      <c r="DSL54"/>
      <c r="DSM54"/>
      <c r="DSN54"/>
      <c r="DSO54"/>
      <c r="DSP54"/>
      <c r="DSQ54"/>
      <c r="DSR54"/>
      <c r="DSS54"/>
      <c r="DST54"/>
      <c r="DSU54"/>
      <c r="DSV54"/>
      <c r="DSW54"/>
      <c r="DSX54"/>
      <c r="DSY54"/>
      <c r="DSZ54"/>
      <c r="DTA54"/>
      <c r="DTB54"/>
      <c r="DTC54"/>
      <c r="DTD54"/>
      <c r="DTE54"/>
      <c r="DTF54"/>
      <c r="DTG54"/>
      <c r="DTH54"/>
      <c r="DTI54"/>
      <c r="DTJ54"/>
      <c r="DTK54"/>
      <c r="DTL54"/>
      <c r="DTM54"/>
      <c r="DTN54"/>
      <c r="DTO54"/>
      <c r="DTP54"/>
      <c r="DTQ54"/>
      <c r="DTR54"/>
      <c r="DTS54"/>
      <c r="DTT54"/>
      <c r="DTU54"/>
      <c r="DTV54"/>
      <c r="DTW54"/>
      <c r="DTX54"/>
      <c r="DTY54"/>
      <c r="DTZ54"/>
      <c r="DUA54"/>
      <c r="DUB54"/>
      <c r="DUC54"/>
      <c r="DUD54"/>
      <c r="DUE54"/>
      <c r="DUF54"/>
      <c r="DUG54"/>
      <c r="DUH54"/>
      <c r="DUI54"/>
      <c r="DUJ54"/>
      <c r="DUK54"/>
      <c r="DUL54"/>
      <c r="DUM54"/>
      <c r="DUN54"/>
      <c r="DUO54"/>
      <c r="DUP54"/>
      <c r="DUQ54"/>
      <c r="DUR54"/>
      <c r="DUS54"/>
      <c r="DUT54"/>
      <c r="DUU54"/>
      <c r="DUV54"/>
      <c r="DUW54"/>
      <c r="DUX54"/>
      <c r="DUY54"/>
      <c r="DUZ54"/>
      <c r="DVA54"/>
      <c r="DVB54"/>
      <c r="DVC54"/>
      <c r="DVD54"/>
      <c r="DVE54"/>
      <c r="DVF54"/>
      <c r="DVG54"/>
      <c r="DVH54"/>
      <c r="DVI54"/>
      <c r="DVJ54"/>
      <c r="DVK54"/>
      <c r="DVL54"/>
      <c r="DVM54"/>
      <c r="DVN54"/>
      <c r="DVO54"/>
      <c r="DVP54"/>
      <c r="DVQ54"/>
      <c r="DVR54"/>
      <c r="DVS54"/>
      <c r="DVT54"/>
      <c r="DVU54"/>
      <c r="DVV54"/>
      <c r="DVW54"/>
      <c r="DVX54"/>
      <c r="DVY54"/>
      <c r="DVZ54"/>
      <c r="DWA54"/>
      <c r="DWB54"/>
      <c r="DWC54"/>
      <c r="DWD54"/>
      <c r="DWE54"/>
      <c r="DWF54"/>
      <c r="DWG54"/>
      <c r="DWH54"/>
      <c r="DWI54"/>
      <c r="DWJ54"/>
      <c r="DWK54"/>
      <c r="DWL54"/>
      <c r="DWM54"/>
      <c r="DWN54"/>
      <c r="DWO54"/>
      <c r="DWP54"/>
      <c r="DWQ54"/>
      <c r="DWR54"/>
      <c r="DWS54"/>
      <c r="DWT54"/>
      <c r="DWU54"/>
      <c r="DWV54"/>
      <c r="DWW54"/>
      <c r="DWX54"/>
      <c r="DWY54"/>
      <c r="DWZ54"/>
      <c r="DXA54"/>
      <c r="DXB54"/>
      <c r="DXC54"/>
      <c r="DXD54"/>
      <c r="DXE54"/>
      <c r="DXF54"/>
      <c r="DXG54"/>
      <c r="DXH54"/>
      <c r="DXI54"/>
      <c r="DXJ54"/>
      <c r="DXK54"/>
      <c r="DXL54"/>
      <c r="DXM54"/>
      <c r="DXN54"/>
      <c r="DXO54"/>
      <c r="DXP54"/>
      <c r="DXQ54"/>
      <c r="DXR54"/>
      <c r="DXS54"/>
      <c r="DXT54"/>
      <c r="DXU54"/>
      <c r="DXV54"/>
      <c r="DXW54"/>
      <c r="DXX54"/>
      <c r="DXY54"/>
      <c r="DXZ54"/>
      <c r="DYA54"/>
      <c r="DYB54"/>
      <c r="DYC54"/>
      <c r="DYD54"/>
      <c r="DYE54"/>
      <c r="DYF54"/>
      <c r="DYG54"/>
      <c r="DYH54"/>
      <c r="DYI54"/>
      <c r="DYJ54"/>
      <c r="DYK54"/>
      <c r="DYL54"/>
      <c r="DYM54"/>
      <c r="DYN54"/>
      <c r="DYO54"/>
      <c r="DYP54"/>
      <c r="DYQ54"/>
      <c r="DYR54"/>
      <c r="DYS54"/>
      <c r="DYT54"/>
      <c r="DYU54"/>
      <c r="DYV54"/>
      <c r="DYW54"/>
      <c r="DYX54"/>
      <c r="DYY54"/>
      <c r="DYZ54"/>
      <c r="DZA54"/>
      <c r="DZB54"/>
      <c r="DZC54"/>
      <c r="DZD54"/>
      <c r="DZE54"/>
      <c r="DZF54"/>
      <c r="DZG54"/>
      <c r="DZH54"/>
      <c r="DZI54"/>
      <c r="DZJ54"/>
      <c r="DZK54"/>
      <c r="DZL54"/>
      <c r="DZM54"/>
      <c r="DZN54"/>
      <c r="DZO54"/>
      <c r="DZP54"/>
      <c r="DZQ54"/>
      <c r="DZR54"/>
      <c r="DZS54"/>
      <c r="DZT54"/>
      <c r="DZU54"/>
      <c r="DZV54"/>
      <c r="DZW54"/>
      <c r="DZX54"/>
      <c r="DZY54"/>
      <c r="DZZ54"/>
      <c r="EAA54"/>
      <c r="EAB54"/>
      <c r="EAC54"/>
      <c r="EAD54"/>
      <c r="EAE54"/>
      <c r="EAF54"/>
      <c r="EAG54"/>
      <c r="EAH54"/>
      <c r="EAI54"/>
      <c r="EAJ54"/>
      <c r="EAK54"/>
      <c r="EAL54"/>
      <c r="EAM54"/>
      <c r="EAN54"/>
      <c r="EAO54"/>
      <c r="EAP54"/>
      <c r="EAQ54"/>
      <c r="EAR54"/>
      <c r="EAS54"/>
      <c r="EAT54"/>
      <c r="EAU54"/>
      <c r="EAV54"/>
      <c r="EAW54"/>
      <c r="EAX54"/>
      <c r="EAY54"/>
      <c r="EAZ54"/>
      <c r="EBA54"/>
      <c r="EBB54"/>
      <c r="EBC54"/>
      <c r="EBD54"/>
      <c r="EBE54"/>
      <c r="EBF54"/>
      <c r="EBG54"/>
      <c r="EBH54"/>
      <c r="EBI54"/>
      <c r="EBJ54"/>
      <c r="EBK54"/>
      <c r="EBL54"/>
      <c r="EBM54"/>
      <c r="EBN54"/>
      <c r="EBO54"/>
      <c r="EBP54"/>
      <c r="EBQ54"/>
      <c r="EBR54"/>
      <c r="EBS54"/>
      <c r="EBT54"/>
      <c r="EBU54"/>
      <c r="EBV54"/>
      <c r="EBW54"/>
      <c r="EBX54"/>
      <c r="EBY54"/>
      <c r="EBZ54"/>
      <c r="ECA54"/>
      <c r="ECB54"/>
      <c r="ECC54"/>
      <c r="ECD54"/>
      <c r="ECE54"/>
      <c r="ECF54"/>
      <c r="ECG54"/>
      <c r="ECH54"/>
      <c r="ECI54"/>
      <c r="ECJ54"/>
      <c r="ECK54"/>
      <c r="ECL54"/>
      <c r="ECM54"/>
      <c r="ECN54"/>
      <c r="ECO54"/>
      <c r="ECP54"/>
      <c r="ECQ54"/>
      <c r="ECR54"/>
      <c r="ECS54"/>
      <c r="ECT54"/>
      <c r="ECU54"/>
      <c r="ECV54"/>
      <c r="ECW54"/>
      <c r="ECX54"/>
      <c r="ECY54"/>
      <c r="ECZ54"/>
      <c r="EDA54"/>
      <c r="EDB54"/>
      <c r="EDC54"/>
      <c r="EDD54"/>
      <c r="EDE54"/>
      <c r="EDF54"/>
      <c r="EDG54"/>
      <c r="EDH54"/>
      <c r="EDI54"/>
      <c r="EDJ54"/>
      <c r="EDK54"/>
      <c r="EDL54"/>
      <c r="EDM54"/>
      <c r="EDN54"/>
      <c r="EDO54"/>
      <c r="EDP54"/>
      <c r="EDQ54"/>
      <c r="EDR54"/>
      <c r="EDS54"/>
      <c r="EDT54"/>
      <c r="EDU54"/>
      <c r="EDV54"/>
      <c r="EDW54"/>
      <c r="EDX54"/>
      <c r="EDY54"/>
      <c r="EDZ54"/>
      <c r="EEA54"/>
      <c r="EEB54"/>
      <c r="EEC54"/>
      <c r="EED54"/>
      <c r="EEE54"/>
      <c r="EEF54"/>
      <c r="EEG54"/>
      <c r="EEH54"/>
      <c r="EEI54"/>
      <c r="EEJ54"/>
      <c r="EEK54"/>
      <c r="EEL54"/>
      <c r="EEM54"/>
      <c r="EEN54"/>
      <c r="EEO54"/>
      <c r="EEP54"/>
      <c r="EEQ54"/>
      <c r="EER54"/>
      <c r="EES54"/>
      <c r="EET54"/>
      <c r="EEU54"/>
      <c r="EEV54"/>
      <c r="EEW54"/>
      <c r="EEX54"/>
      <c r="EEY54"/>
      <c r="EEZ54"/>
      <c r="EFA54"/>
      <c r="EFB54"/>
      <c r="EFC54"/>
      <c r="EFD54"/>
      <c r="EFE54"/>
      <c r="EFF54"/>
      <c r="EFG54"/>
      <c r="EFH54"/>
      <c r="EFI54"/>
      <c r="EFJ54"/>
      <c r="EFK54"/>
      <c r="EFL54"/>
      <c r="EFM54"/>
      <c r="EFN54"/>
      <c r="EFO54"/>
      <c r="EFP54"/>
      <c r="EFQ54"/>
      <c r="EFR54"/>
      <c r="EFS54"/>
      <c r="EFT54"/>
      <c r="EFU54"/>
      <c r="EFV54"/>
      <c r="EFW54"/>
      <c r="EFX54"/>
      <c r="EFY54"/>
      <c r="EFZ54"/>
      <c r="EGA54"/>
      <c r="EGB54"/>
      <c r="EGC54"/>
      <c r="EGD54"/>
      <c r="EGE54"/>
      <c r="EGF54"/>
      <c r="EGG54"/>
      <c r="EGH54"/>
      <c r="EGI54"/>
      <c r="EGJ54"/>
      <c r="EGK54"/>
      <c r="EGL54"/>
      <c r="EGM54"/>
      <c r="EGN54"/>
      <c r="EGO54"/>
      <c r="EGP54"/>
      <c r="EGQ54"/>
      <c r="EGR54"/>
      <c r="EGS54"/>
      <c r="EGT54"/>
      <c r="EGU54"/>
      <c r="EGV54"/>
      <c r="EGW54"/>
      <c r="EGX54"/>
      <c r="EGY54"/>
      <c r="EGZ54"/>
      <c r="EHA54"/>
      <c r="EHB54"/>
      <c r="EHC54"/>
      <c r="EHD54"/>
      <c r="EHE54"/>
      <c r="EHF54"/>
      <c r="EHG54"/>
      <c r="EHH54"/>
      <c r="EHI54"/>
      <c r="EHJ54"/>
      <c r="EHK54"/>
      <c r="EHL54"/>
      <c r="EHM54"/>
      <c r="EHN54"/>
      <c r="EHO54"/>
      <c r="EHP54"/>
      <c r="EHQ54"/>
      <c r="EHR54"/>
      <c r="EHS54"/>
      <c r="EHT54"/>
      <c r="EHU54"/>
      <c r="EHV54"/>
      <c r="EHW54"/>
      <c r="EHX54"/>
      <c r="EHY54"/>
      <c r="EHZ54"/>
      <c r="EIA54"/>
      <c r="EIB54"/>
      <c r="EIC54"/>
      <c r="EID54"/>
      <c r="EIE54"/>
      <c r="EIF54"/>
      <c r="EIG54"/>
      <c r="EIH54"/>
      <c r="EII54"/>
      <c r="EIJ54"/>
      <c r="EIK54"/>
      <c r="EIL54"/>
      <c r="EIM54"/>
      <c r="EIN54"/>
      <c r="EIO54"/>
      <c r="EIP54"/>
      <c r="EIQ54"/>
      <c r="EIR54"/>
      <c r="EIS54"/>
      <c r="EIT54"/>
      <c r="EIU54"/>
      <c r="EIV54"/>
      <c r="EIW54"/>
      <c r="EIX54"/>
      <c r="EIY54"/>
      <c r="EIZ54"/>
      <c r="EJA54"/>
      <c r="EJB54"/>
      <c r="EJC54"/>
      <c r="EJD54"/>
      <c r="EJE54"/>
      <c r="EJF54"/>
      <c r="EJG54"/>
      <c r="EJH54"/>
      <c r="EJI54"/>
      <c r="EJJ54"/>
      <c r="EJK54"/>
      <c r="EJL54"/>
      <c r="EJM54"/>
      <c r="EJN54"/>
      <c r="EJO54"/>
      <c r="EJP54"/>
      <c r="EJQ54"/>
      <c r="EJR54"/>
      <c r="EJS54"/>
      <c r="EJT54"/>
      <c r="EJU54"/>
      <c r="EJV54"/>
      <c r="EJW54"/>
      <c r="EJX54"/>
      <c r="EJY54"/>
      <c r="EJZ54"/>
      <c r="EKA54"/>
      <c r="EKB54"/>
      <c r="EKC54"/>
      <c r="EKD54"/>
      <c r="EKE54"/>
      <c r="EKF54"/>
      <c r="EKG54"/>
      <c r="EKH54"/>
      <c r="EKI54"/>
      <c r="EKJ54"/>
      <c r="EKK54"/>
      <c r="EKL54"/>
      <c r="EKM54"/>
      <c r="EKN54"/>
      <c r="EKO54"/>
      <c r="EKP54"/>
      <c r="EKQ54"/>
      <c r="EKR54"/>
      <c r="EKS54"/>
      <c r="EKT54"/>
      <c r="EKU54"/>
      <c r="EKV54"/>
      <c r="EKW54"/>
      <c r="EKX54"/>
      <c r="EKY54"/>
      <c r="EKZ54"/>
      <c r="ELA54"/>
      <c r="ELB54"/>
      <c r="ELC54"/>
      <c r="ELD54"/>
      <c r="ELE54"/>
      <c r="ELF54"/>
      <c r="ELG54"/>
      <c r="ELH54"/>
      <c r="ELI54"/>
      <c r="ELJ54"/>
      <c r="ELK54"/>
      <c r="ELL54"/>
      <c r="ELM54"/>
      <c r="ELN54"/>
      <c r="ELO54"/>
      <c r="ELP54"/>
      <c r="ELQ54"/>
      <c r="ELR54"/>
      <c r="ELS54"/>
      <c r="ELT54"/>
      <c r="ELU54"/>
      <c r="ELV54"/>
      <c r="ELW54"/>
      <c r="ELX54"/>
      <c r="ELY54"/>
      <c r="ELZ54"/>
      <c r="EMA54"/>
      <c r="EMB54"/>
      <c r="EMC54"/>
      <c r="EMD54"/>
      <c r="EME54"/>
      <c r="EMF54"/>
      <c r="EMG54"/>
      <c r="EMH54"/>
      <c r="EMI54"/>
      <c r="EMJ54"/>
      <c r="EMK54"/>
      <c r="EML54"/>
      <c r="EMM54"/>
      <c r="EMN54"/>
      <c r="EMO54"/>
      <c r="EMP54"/>
      <c r="EMQ54"/>
      <c r="EMR54"/>
      <c r="EMS54"/>
      <c r="EMT54"/>
      <c r="EMU54"/>
      <c r="EMV54"/>
      <c r="EMW54"/>
      <c r="EMX54"/>
      <c r="EMY54"/>
      <c r="EMZ54"/>
      <c r="ENA54"/>
      <c r="ENB54"/>
      <c r="ENC54"/>
      <c r="END54"/>
      <c r="ENE54"/>
      <c r="ENF54"/>
      <c r="ENG54"/>
      <c r="ENH54"/>
      <c r="ENI54"/>
      <c r="ENJ54"/>
      <c r="ENK54"/>
      <c r="ENL54"/>
      <c r="ENM54"/>
      <c r="ENN54"/>
      <c r="ENO54"/>
      <c r="ENP54"/>
      <c r="ENQ54"/>
      <c r="ENR54"/>
      <c r="ENS54"/>
      <c r="ENT54"/>
      <c r="ENU54"/>
      <c r="ENV54"/>
      <c r="ENW54"/>
      <c r="ENX54"/>
      <c r="ENY54"/>
      <c r="ENZ54"/>
      <c r="EOA54"/>
      <c r="EOB54"/>
      <c r="EOC54"/>
      <c r="EOD54"/>
      <c r="EOE54"/>
      <c r="EOF54"/>
      <c r="EOG54"/>
      <c r="EOH54"/>
      <c r="EOI54"/>
      <c r="EOJ54"/>
      <c r="EOK54"/>
      <c r="EOL54"/>
      <c r="EOM54"/>
      <c r="EON54"/>
      <c r="EOO54"/>
      <c r="EOP54"/>
      <c r="EOQ54"/>
      <c r="EOR54"/>
      <c r="EOS54"/>
      <c r="EOT54"/>
      <c r="EOU54"/>
      <c r="EOV54"/>
      <c r="EOW54"/>
      <c r="EOX54"/>
      <c r="EOY54"/>
      <c r="EOZ54"/>
      <c r="EPA54"/>
      <c r="EPB54"/>
      <c r="EPC54"/>
      <c r="EPD54"/>
      <c r="EPE54"/>
      <c r="EPF54"/>
      <c r="EPG54"/>
      <c r="EPH54"/>
      <c r="EPI54"/>
      <c r="EPJ54"/>
      <c r="EPK54"/>
      <c r="EPL54"/>
      <c r="EPM54"/>
      <c r="EPN54"/>
      <c r="EPO54"/>
      <c r="EPP54"/>
      <c r="EPQ54"/>
      <c r="EPR54"/>
      <c r="EPS54"/>
      <c r="EPT54"/>
      <c r="EPU54"/>
      <c r="EPV54"/>
      <c r="EPW54"/>
      <c r="EPX54"/>
      <c r="EPY54"/>
      <c r="EPZ54"/>
      <c r="EQA54"/>
      <c r="EQB54"/>
      <c r="EQC54"/>
      <c r="EQD54"/>
      <c r="EQE54"/>
      <c r="EQF54"/>
      <c r="EQG54"/>
      <c r="EQH54"/>
      <c r="EQI54"/>
      <c r="EQJ54"/>
      <c r="EQK54"/>
      <c r="EQL54"/>
      <c r="EQM54"/>
      <c r="EQN54"/>
      <c r="EQO54"/>
      <c r="EQP54"/>
      <c r="EQQ54"/>
      <c r="EQR54"/>
      <c r="EQS54"/>
      <c r="EQT54"/>
      <c r="EQU54"/>
      <c r="EQV54"/>
      <c r="EQW54"/>
      <c r="EQX54"/>
      <c r="EQY54"/>
      <c r="EQZ54"/>
      <c r="ERA54"/>
      <c r="ERB54"/>
      <c r="ERC54"/>
      <c r="ERD54"/>
      <c r="ERE54"/>
      <c r="ERF54"/>
      <c r="ERG54"/>
      <c r="ERH54"/>
      <c r="ERI54"/>
      <c r="ERJ54"/>
      <c r="ERK54"/>
      <c r="ERL54"/>
      <c r="ERM54"/>
      <c r="ERN54"/>
      <c r="ERO54"/>
      <c r="ERP54"/>
      <c r="ERQ54"/>
      <c r="ERR54"/>
      <c r="ERS54"/>
      <c r="ERT54"/>
      <c r="ERU54"/>
      <c r="ERV54"/>
      <c r="ERW54"/>
      <c r="ERX54"/>
      <c r="ERY54"/>
      <c r="ERZ54"/>
      <c r="ESA54"/>
      <c r="ESB54"/>
      <c r="ESC54"/>
      <c r="ESD54"/>
      <c r="ESE54"/>
      <c r="ESF54"/>
      <c r="ESG54"/>
      <c r="ESH54"/>
      <c r="ESI54"/>
      <c r="ESJ54"/>
      <c r="ESK54"/>
      <c r="ESL54"/>
      <c r="ESM54"/>
      <c r="ESN54"/>
      <c r="ESO54"/>
      <c r="ESP54"/>
      <c r="ESQ54"/>
      <c r="ESR54"/>
      <c r="ESS54"/>
      <c r="EST54"/>
      <c r="ESU54"/>
      <c r="ESV54"/>
      <c r="ESW54"/>
      <c r="ESX54"/>
      <c r="ESY54"/>
      <c r="ESZ54"/>
      <c r="ETA54"/>
      <c r="ETB54"/>
      <c r="ETC54"/>
      <c r="ETD54"/>
      <c r="ETE54"/>
      <c r="ETF54"/>
      <c r="ETG54"/>
      <c r="ETH54"/>
      <c r="ETI54"/>
      <c r="ETJ54"/>
      <c r="ETK54"/>
      <c r="ETL54"/>
      <c r="ETM54"/>
      <c r="ETN54"/>
      <c r="ETO54"/>
      <c r="ETP54"/>
      <c r="ETQ54"/>
      <c r="ETR54"/>
      <c r="ETS54"/>
      <c r="ETT54"/>
      <c r="ETU54"/>
      <c r="ETV54"/>
      <c r="ETW54"/>
      <c r="ETX54"/>
      <c r="ETY54"/>
      <c r="ETZ54"/>
      <c r="EUA54"/>
      <c r="EUB54"/>
      <c r="EUC54"/>
      <c r="EUD54"/>
      <c r="EUE54"/>
      <c r="EUF54"/>
      <c r="EUG54"/>
      <c r="EUH54"/>
      <c r="EUI54"/>
      <c r="EUJ54"/>
      <c r="EUK54"/>
      <c r="EUL54"/>
      <c r="EUM54"/>
      <c r="EUN54"/>
      <c r="EUO54"/>
      <c r="EUP54"/>
      <c r="EUQ54"/>
      <c r="EUR54"/>
      <c r="EUS54"/>
      <c r="EUT54"/>
      <c r="EUU54"/>
      <c r="EUV54"/>
      <c r="EUW54"/>
      <c r="EUX54"/>
      <c r="EUY54"/>
      <c r="EUZ54"/>
      <c r="EVA54"/>
      <c r="EVB54"/>
      <c r="EVC54"/>
      <c r="EVD54"/>
      <c r="EVE54"/>
      <c r="EVF54"/>
      <c r="EVG54"/>
      <c r="EVH54"/>
      <c r="EVI54"/>
      <c r="EVJ54"/>
      <c r="EVK54"/>
      <c r="EVL54"/>
      <c r="EVM54"/>
      <c r="EVN54"/>
      <c r="EVO54"/>
      <c r="EVP54"/>
      <c r="EVQ54"/>
      <c r="EVR54"/>
      <c r="EVS54"/>
      <c r="EVT54"/>
      <c r="EVU54"/>
      <c r="EVV54"/>
      <c r="EVW54"/>
      <c r="EVX54"/>
      <c r="EVY54"/>
      <c r="EVZ54"/>
      <c r="EWA54"/>
      <c r="EWB54"/>
      <c r="EWC54"/>
      <c r="EWD54"/>
      <c r="EWE54"/>
      <c r="EWF54"/>
      <c r="EWG54"/>
      <c r="EWH54"/>
      <c r="EWI54"/>
      <c r="EWJ54"/>
      <c r="EWK54"/>
      <c r="EWL54"/>
      <c r="EWM54"/>
      <c r="EWN54"/>
      <c r="EWO54"/>
      <c r="EWP54"/>
      <c r="EWQ54"/>
      <c r="EWR54"/>
      <c r="EWS54"/>
      <c r="EWT54"/>
      <c r="EWU54"/>
      <c r="EWV54"/>
      <c r="EWW54"/>
      <c r="EWX54"/>
      <c r="EWY54"/>
      <c r="EWZ54"/>
      <c r="EXA54"/>
      <c r="EXB54"/>
      <c r="EXC54"/>
      <c r="EXD54"/>
      <c r="EXE54"/>
      <c r="EXF54"/>
      <c r="EXG54"/>
      <c r="EXH54"/>
      <c r="EXI54"/>
      <c r="EXJ54"/>
      <c r="EXK54"/>
      <c r="EXL54"/>
      <c r="EXM54"/>
      <c r="EXN54"/>
      <c r="EXO54"/>
      <c r="EXP54"/>
      <c r="EXQ54"/>
      <c r="EXR54"/>
      <c r="EXS54"/>
      <c r="EXT54"/>
      <c r="EXU54"/>
      <c r="EXV54"/>
      <c r="EXW54"/>
      <c r="EXX54"/>
      <c r="EXY54"/>
      <c r="EXZ54"/>
      <c r="EYA54"/>
      <c r="EYB54"/>
      <c r="EYC54"/>
      <c r="EYD54"/>
      <c r="EYE54"/>
      <c r="EYF54"/>
      <c r="EYG54"/>
      <c r="EYH54"/>
      <c r="EYI54"/>
      <c r="EYJ54"/>
      <c r="EYK54"/>
      <c r="EYL54"/>
      <c r="EYM54"/>
      <c r="EYN54"/>
      <c r="EYO54"/>
      <c r="EYP54"/>
      <c r="EYQ54"/>
      <c r="EYR54"/>
      <c r="EYS54"/>
      <c r="EYT54"/>
      <c r="EYU54"/>
      <c r="EYV54"/>
      <c r="EYW54"/>
      <c r="EYX54"/>
      <c r="EYY54"/>
      <c r="EYZ54"/>
      <c r="EZA54"/>
      <c r="EZB54"/>
      <c r="EZC54"/>
      <c r="EZD54"/>
      <c r="EZE54"/>
      <c r="EZF54"/>
      <c r="EZG54"/>
      <c r="EZH54"/>
      <c r="EZI54"/>
      <c r="EZJ54"/>
      <c r="EZK54"/>
      <c r="EZL54"/>
      <c r="EZM54"/>
      <c r="EZN54"/>
      <c r="EZO54"/>
      <c r="EZP54"/>
      <c r="EZQ54"/>
      <c r="EZR54"/>
      <c r="EZS54"/>
      <c r="EZT54"/>
      <c r="EZU54"/>
      <c r="EZV54"/>
      <c r="EZW54"/>
      <c r="EZX54"/>
      <c r="EZY54"/>
      <c r="EZZ54"/>
      <c r="FAA54"/>
      <c r="FAB54"/>
      <c r="FAC54"/>
      <c r="FAD54"/>
      <c r="FAE54"/>
      <c r="FAF54"/>
      <c r="FAG54"/>
      <c r="FAH54"/>
      <c r="FAI54"/>
      <c r="FAJ54"/>
      <c r="FAK54"/>
      <c r="FAL54"/>
      <c r="FAM54"/>
      <c r="FAN54"/>
      <c r="FAO54"/>
      <c r="FAP54"/>
      <c r="FAQ54"/>
      <c r="FAR54"/>
      <c r="FAS54"/>
      <c r="FAT54"/>
      <c r="FAU54"/>
      <c r="FAV54"/>
      <c r="FAW54"/>
      <c r="FAX54"/>
      <c r="FAY54"/>
      <c r="FAZ54"/>
      <c r="FBA54"/>
      <c r="FBB54"/>
      <c r="FBC54"/>
      <c r="FBD54"/>
      <c r="FBE54"/>
      <c r="FBF54"/>
      <c r="FBG54"/>
      <c r="FBH54"/>
      <c r="FBI54"/>
      <c r="FBJ54"/>
      <c r="FBK54"/>
      <c r="FBL54"/>
      <c r="FBM54"/>
      <c r="FBN54"/>
      <c r="FBO54"/>
      <c r="FBP54"/>
      <c r="FBQ54"/>
      <c r="FBR54"/>
      <c r="FBS54"/>
      <c r="FBT54"/>
      <c r="FBU54"/>
      <c r="FBV54"/>
      <c r="FBW54"/>
      <c r="FBX54"/>
      <c r="FBY54"/>
      <c r="FBZ54"/>
      <c r="FCA54"/>
      <c r="FCB54"/>
      <c r="FCC54"/>
      <c r="FCD54"/>
      <c r="FCE54"/>
      <c r="FCF54"/>
      <c r="FCG54"/>
      <c r="FCH54"/>
      <c r="FCI54"/>
      <c r="FCJ54"/>
      <c r="FCK54"/>
      <c r="FCL54"/>
      <c r="FCM54"/>
      <c r="FCN54"/>
      <c r="FCO54"/>
      <c r="FCP54"/>
      <c r="FCQ54"/>
      <c r="FCR54"/>
      <c r="FCS54"/>
      <c r="FCT54"/>
      <c r="FCU54"/>
      <c r="FCV54"/>
      <c r="FCW54"/>
      <c r="FCX54"/>
      <c r="FCY54"/>
      <c r="FCZ54"/>
      <c r="FDA54"/>
      <c r="FDB54"/>
      <c r="FDC54"/>
      <c r="FDD54"/>
      <c r="FDE54"/>
      <c r="FDF54"/>
      <c r="FDG54"/>
      <c r="FDH54"/>
      <c r="FDI54"/>
      <c r="FDJ54"/>
      <c r="FDK54"/>
      <c r="FDL54"/>
      <c r="FDM54"/>
      <c r="FDN54"/>
      <c r="FDO54"/>
      <c r="FDP54"/>
      <c r="FDQ54"/>
      <c r="FDR54"/>
      <c r="FDS54"/>
      <c r="FDT54"/>
      <c r="FDU54"/>
      <c r="FDV54"/>
      <c r="FDW54"/>
      <c r="FDX54"/>
      <c r="FDY54"/>
      <c r="FDZ54"/>
      <c r="FEA54"/>
      <c r="FEB54"/>
      <c r="FEC54"/>
      <c r="FED54"/>
      <c r="FEE54"/>
      <c r="FEF54"/>
      <c r="FEG54"/>
      <c r="FEH54"/>
      <c r="FEI54"/>
      <c r="FEJ54"/>
      <c r="FEK54"/>
      <c r="FEL54"/>
      <c r="FEM54"/>
      <c r="FEN54"/>
      <c r="FEO54"/>
      <c r="FEP54"/>
      <c r="FEQ54"/>
      <c r="FER54"/>
      <c r="FES54"/>
      <c r="FET54"/>
      <c r="FEU54"/>
      <c r="FEV54"/>
      <c r="FEW54"/>
      <c r="FEX54"/>
      <c r="FEY54"/>
      <c r="FEZ54"/>
      <c r="FFA54"/>
      <c r="FFB54"/>
      <c r="FFC54"/>
      <c r="FFD54"/>
      <c r="FFE54"/>
      <c r="FFF54"/>
      <c r="FFG54"/>
      <c r="FFH54"/>
      <c r="FFI54"/>
      <c r="FFJ54"/>
      <c r="FFK54"/>
      <c r="FFL54"/>
      <c r="FFM54"/>
      <c r="FFN54"/>
      <c r="FFO54"/>
      <c r="FFP54"/>
      <c r="FFQ54"/>
      <c r="FFR54"/>
      <c r="FFS54"/>
      <c r="FFT54"/>
      <c r="FFU54"/>
      <c r="FFV54"/>
      <c r="FFW54"/>
      <c r="FFX54"/>
      <c r="FFY54"/>
      <c r="FFZ54"/>
      <c r="FGA54"/>
      <c r="FGB54"/>
      <c r="FGC54"/>
      <c r="FGD54"/>
      <c r="FGE54"/>
      <c r="FGF54"/>
      <c r="FGG54"/>
      <c r="FGH54"/>
      <c r="FGI54"/>
      <c r="FGJ54"/>
      <c r="FGK54"/>
      <c r="FGL54"/>
      <c r="FGM54"/>
      <c r="FGN54"/>
      <c r="FGO54"/>
      <c r="FGP54"/>
      <c r="FGQ54"/>
      <c r="FGR54"/>
      <c r="FGS54"/>
      <c r="FGT54"/>
      <c r="FGU54"/>
      <c r="FGV54"/>
      <c r="FGW54"/>
      <c r="FGX54"/>
      <c r="FGY54"/>
      <c r="FGZ54"/>
      <c r="FHA54"/>
      <c r="FHB54"/>
      <c r="FHC54"/>
      <c r="FHD54"/>
      <c r="FHE54"/>
      <c r="FHF54"/>
      <c r="FHG54"/>
      <c r="FHH54"/>
      <c r="FHI54"/>
      <c r="FHJ54"/>
      <c r="FHK54"/>
      <c r="FHL54"/>
      <c r="FHM54"/>
      <c r="FHN54"/>
      <c r="FHO54"/>
      <c r="FHP54"/>
      <c r="FHQ54"/>
      <c r="FHR54"/>
      <c r="FHS54"/>
      <c r="FHT54"/>
      <c r="FHU54"/>
      <c r="FHV54"/>
      <c r="FHW54"/>
      <c r="FHX54"/>
      <c r="FHY54"/>
      <c r="FHZ54"/>
      <c r="FIA54"/>
      <c r="FIB54"/>
      <c r="FIC54"/>
      <c r="FID54"/>
      <c r="FIE54"/>
      <c r="FIF54"/>
      <c r="FIG54"/>
      <c r="FIH54"/>
      <c r="FII54"/>
      <c r="FIJ54"/>
      <c r="FIK54"/>
      <c r="FIL54"/>
      <c r="FIM54"/>
      <c r="FIN54"/>
      <c r="FIO54"/>
      <c r="FIP54"/>
      <c r="FIQ54"/>
      <c r="FIR54"/>
      <c r="FIS54"/>
      <c r="FIT54"/>
      <c r="FIU54"/>
      <c r="FIV54"/>
      <c r="FIW54"/>
      <c r="FIX54"/>
      <c r="FIY54"/>
      <c r="FIZ54"/>
      <c r="FJA54"/>
      <c r="FJB54"/>
      <c r="FJC54"/>
      <c r="FJD54"/>
      <c r="FJE54"/>
      <c r="FJF54"/>
      <c r="FJG54"/>
      <c r="FJH54"/>
      <c r="FJI54"/>
      <c r="FJJ54"/>
      <c r="FJK54"/>
      <c r="FJL54"/>
      <c r="FJM54"/>
      <c r="FJN54"/>
      <c r="FJO54"/>
      <c r="FJP54"/>
      <c r="FJQ54"/>
      <c r="FJR54"/>
      <c r="FJS54"/>
      <c r="FJT54"/>
      <c r="FJU54"/>
      <c r="FJV54"/>
      <c r="FJW54"/>
      <c r="FJX54"/>
      <c r="FJY54"/>
      <c r="FJZ54"/>
      <c r="FKA54"/>
      <c r="FKB54"/>
      <c r="FKC54"/>
      <c r="FKD54"/>
      <c r="FKE54"/>
      <c r="FKF54"/>
      <c r="FKG54"/>
      <c r="FKH54"/>
      <c r="FKI54"/>
      <c r="FKJ54"/>
      <c r="FKK54"/>
      <c r="FKL54"/>
      <c r="FKM54"/>
      <c r="FKN54"/>
      <c r="FKO54"/>
      <c r="FKP54"/>
      <c r="FKQ54"/>
      <c r="FKR54"/>
      <c r="FKS54"/>
      <c r="FKT54"/>
      <c r="FKU54"/>
      <c r="FKV54"/>
      <c r="FKW54"/>
      <c r="FKX54"/>
      <c r="FKY54"/>
      <c r="FKZ54"/>
      <c r="FLA54"/>
      <c r="FLB54"/>
      <c r="FLC54"/>
      <c r="FLD54"/>
      <c r="FLE54"/>
      <c r="FLF54"/>
      <c r="FLG54"/>
      <c r="FLH54"/>
      <c r="FLI54"/>
      <c r="FLJ54"/>
      <c r="FLK54"/>
      <c r="FLL54"/>
      <c r="FLM54"/>
      <c r="FLN54"/>
      <c r="FLO54"/>
      <c r="FLP54"/>
      <c r="FLQ54"/>
      <c r="FLR54"/>
      <c r="FLS54"/>
      <c r="FLT54"/>
      <c r="FLU54"/>
      <c r="FLV54"/>
      <c r="FLW54"/>
      <c r="FLX54"/>
      <c r="FLY54"/>
      <c r="FLZ54"/>
      <c r="FMA54"/>
      <c r="FMB54"/>
      <c r="FMC54"/>
      <c r="FMD54"/>
      <c r="FME54"/>
      <c r="FMF54"/>
      <c r="FMG54"/>
      <c r="FMH54"/>
      <c r="FMI54"/>
      <c r="FMJ54"/>
      <c r="FMK54"/>
      <c r="FML54"/>
      <c r="FMM54"/>
      <c r="FMN54"/>
      <c r="FMO54"/>
      <c r="FMP54"/>
      <c r="FMQ54"/>
      <c r="FMR54"/>
      <c r="FMS54"/>
      <c r="FMT54"/>
      <c r="FMU54"/>
      <c r="FMV54"/>
      <c r="FMW54"/>
      <c r="FMX54"/>
      <c r="FMY54"/>
      <c r="FMZ54"/>
      <c r="FNA54"/>
      <c r="FNB54"/>
      <c r="FNC54"/>
      <c r="FND54"/>
      <c r="FNE54"/>
      <c r="FNF54"/>
      <c r="FNG54"/>
      <c r="FNH54"/>
      <c r="FNI54"/>
      <c r="FNJ54"/>
      <c r="FNK54"/>
      <c r="FNL54"/>
      <c r="FNM54"/>
      <c r="FNN54"/>
      <c r="FNO54"/>
      <c r="FNP54"/>
      <c r="FNQ54"/>
      <c r="FNR54"/>
      <c r="FNS54"/>
      <c r="FNT54"/>
      <c r="FNU54"/>
      <c r="FNV54"/>
      <c r="FNW54"/>
      <c r="FNX54"/>
      <c r="FNY54"/>
      <c r="FNZ54"/>
      <c r="FOA54"/>
      <c r="FOB54"/>
      <c r="FOC54"/>
      <c r="FOD54"/>
      <c r="FOE54"/>
      <c r="FOF54"/>
      <c r="FOG54"/>
      <c r="FOH54"/>
      <c r="FOI54"/>
      <c r="FOJ54"/>
      <c r="FOK54"/>
      <c r="FOL54"/>
      <c r="FOM54"/>
      <c r="FON54"/>
      <c r="FOO54"/>
      <c r="FOP54"/>
      <c r="FOQ54"/>
      <c r="FOR54"/>
      <c r="FOS54"/>
      <c r="FOT54"/>
      <c r="FOU54"/>
      <c r="FOV54"/>
      <c r="FOW54"/>
      <c r="FOX54"/>
      <c r="FOY54"/>
      <c r="FOZ54"/>
      <c r="FPA54"/>
      <c r="FPB54"/>
      <c r="FPC54"/>
      <c r="FPD54"/>
      <c r="FPE54"/>
      <c r="FPF54"/>
      <c r="FPG54"/>
      <c r="FPH54"/>
      <c r="FPI54"/>
      <c r="FPJ54"/>
      <c r="FPK54"/>
      <c r="FPL54"/>
      <c r="FPM54"/>
      <c r="FPN54"/>
      <c r="FPO54"/>
      <c r="FPP54"/>
      <c r="FPQ54"/>
      <c r="FPR54"/>
      <c r="FPS54"/>
      <c r="FPT54"/>
      <c r="FPU54"/>
      <c r="FPV54"/>
      <c r="FPW54"/>
      <c r="FPX54"/>
      <c r="FPY54"/>
      <c r="FPZ54"/>
      <c r="FQA54"/>
      <c r="FQB54"/>
      <c r="FQC54"/>
      <c r="FQD54"/>
      <c r="FQE54"/>
      <c r="FQF54"/>
      <c r="FQG54"/>
      <c r="FQH54"/>
      <c r="FQI54"/>
      <c r="FQJ54"/>
      <c r="FQK54"/>
      <c r="FQL54"/>
      <c r="FQM54"/>
      <c r="FQN54"/>
      <c r="FQO54"/>
      <c r="FQP54"/>
      <c r="FQQ54"/>
      <c r="FQR54"/>
      <c r="FQS54"/>
      <c r="FQT54"/>
      <c r="FQU54"/>
      <c r="FQV54"/>
      <c r="FQW54"/>
      <c r="FQX54"/>
      <c r="FQY54"/>
      <c r="FQZ54"/>
      <c r="FRA54"/>
      <c r="FRB54"/>
      <c r="FRC54"/>
      <c r="FRD54"/>
      <c r="FRE54"/>
      <c r="FRF54"/>
      <c r="FRG54"/>
      <c r="FRH54"/>
      <c r="FRI54"/>
      <c r="FRJ54"/>
      <c r="FRK54"/>
      <c r="FRL54"/>
      <c r="FRM54"/>
      <c r="FRN54"/>
      <c r="FRO54"/>
      <c r="FRP54"/>
      <c r="FRQ54"/>
      <c r="FRR54"/>
      <c r="FRS54"/>
      <c r="FRT54"/>
      <c r="FRU54"/>
      <c r="FRV54"/>
      <c r="FRW54"/>
      <c r="FRX54"/>
      <c r="FRY54"/>
      <c r="FRZ54"/>
      <c r="FSA54"/>
      <c r="FSB54"/>
      <c r="FSC54"/>
      <c r="FSD54"/>
      <c r="FSE54"/>
      <c r="FSF54"/>
      <c r="FSG54"/>
      <c r="FSH54"/>
      <c r="FSI54"/>
      <c r="FSJ54"/>
      <c r="FSK54"/>
      <c r="FSL54"/>
      <c r="FSM54"/>
      <c r="FSN54"/>
      <c r="FSO54"/>
      <c r="FSP54"/>
      <c r="FSQ54"/>
      <c r="FSR54"/>
      <c r="FSS54"/>
      <c r="FST54"/>
      <c r="FSU54"/>
      <c r="FSV54"/>
      <c r="FSW54"/>
      <c r="FSX54"/>
      <c r="FSY54"/>
      <c r="FSZ54"/>
      <c r="FTA54"/>
      <c r="FTB54"/>
      <c r="FTC54"/>
      <c r="FTD54"/>
      <c r="FTE54"/>
      <c r="FTF54"/>
      <c r="FTG54"/>
      <c r="FTH54"/>
      <c r="FTI54"/>
      <c r="FTJ54"/>
      <c r="FTK54"/>
      <c r="FTL54"/>
      <c r="FTM54"/>
      <c r="FTN54"/>
      <c r="FTO54"/>
      <c r="FTP54"/>
      <c r="FTQ54"/>
      <c r="FTR54"/>
      <c r="FTS54"/>
      <c r="FTT54"/>
      <c r="FTU54"/>
      <c r="FTV54"/>
      <c r="FTW54"/>
      <c r="FTX54"/>
      <c r="FTY54"/>
      <c r="FTZ54"/>
      <c r="FUA54"/>
      <c r="FUB54"/>
      <c r="FUC54"/>
      <c r="FUD54"/>
      <c r="FUE54"/>
      <c r="FUF54"/>
      <c r="FUG54"/>
      <c r="FUH54"/>
      <c r="FUI54"/>
      <c r="FUJ54"/>
      <c r="FUK54"/>
      <c r="FUL54"/>
      <c r="FUM54"/>
      <c r="FUN54"/>
      <c r="FUO54"/>
      <c r="FUP54"/>
      <c r="FUQ54"/>
      <c r="FUR54"/>
      <c r="FUS54"/>
      <c r="FUT54"/>
      <c r="FUU54"/>
      <c r="FUV54"/>
      <c r="FUW54"/>
      <c r="FUX54"/>
      <c r="FUY54"/>
      <c r="FUZ54"/>
      <c r="FVA54"/>
      <c r="FVB54"/>
      <c r="FVC54"/>
      <c r="FVD54"/>
      <c r="FVE54"/>
      <c r="FVF54"/>
      <c r="FVG54"/>
      <c r="FVH54"/>
      <c r="FVI54"/>
      <c r="FVJ54"/>
      <c r="FVK54"/>
      <c r="FVL54"/>
      <c r="FVM54"/>
      <c r="FVN54"/>
      <c r="FVO54"/>
      <c r="FVP54"/>
      <c r="FVQ54"/>
      <c r="FVR54"/>
      <c r="FVS54"/>
      <c r="FVT54"/>
      <c r="FVU54"/>
      <c r="FVV54"/>
      <c r="FVW54"/>
      <c r="FVX54"/>
      <c r="FVY54"/>
      <c r="FVZ54"/>
      <c r="FWA54"/>
      <c r="FWB54"/>
      <c r="FWC54"/>
      <c r="FWD54"/>
      <c r="FWE54"/>
      <c r="FWF54"/>
      <c r="FWG54"/>
      <c r="FWH54"/>
      <c r="FWI54"/>
      <c r="FWJ54"/>
      <c r="FWK54"/>
      <c r="FWL54"/>
      <c r="FWM54"/>
      <c r="FWN54"/>
      <c r="FWO54"/>
      <c r="FWP54"/>
      <c r="FWQ54"/>
      <c r="FWR54"/>
      <c r="FWS54"/>
      <c r="FWT54"/>
      <c r="FWU54"/>
      <c r="FWV54"/>
      <c r="FWW54"/>
      <c r="FWX54"/>
      <c r="FWY54"/>
      <c r="FWZ54"/>
      <c r="FXA54"/>
      <c r="FXB54"/>
      <c r="FXC54"/>
      <c r="FXD54"/>
      <c r="FXE54"/>
      <c r="FXF54"/>
      <c r="FXG54"/>
      <c r="FXH54"/>
      <c r="FXI54"/>
      <c r="FXJ54"/>
      <c r="FXK54"/>
      <c r="FXL54"/>
      <c r="FXM54"/>
      <c r="FXN54"/>
      <c r="FXO54"/>
      <c r="FXP54"/>
      <c r="FXQ54"/>
      <c r="FXR54"/>
      <c r="FXS54"/>
      <c r="FXT54"/>
      <c r="FXU54"/>
      <c r="FXV54"/>
      <c r="FXW54"/>
      <c r="FXX54"/>
      <c r="FXY54"/>
      <c r="FXZ54"/>
      <c r="FYA54"/>
      <c r="FYB54"/>
      <c r="FYC54"/>
      <c r="FYD54"/>
      <c r="FYE54"/>
      <c r="FYF54"/>
      <c r="FYG54"/>
      <c r="FYH54"/>
      <c r="FYI54"/>
      <c r="FYJ54"/>
      <c r="FYK54"/>
      <c r="FYL54"/>
      <c r="FYM54"/>
      <c r="FYN54"/>
      <c r="FYO54"/>
      <c r="FYP54"/>
      <c r="FYQ54"/>
      <c r="FYR54"/>
      <c r="FYS54"/>
      <c r="FYT54"/>
      <c r="FYU54"/>
      <c r="FYV54"/>
      <c r="FYW54"/>
      <c r="FYX54"/>
      <c r="FYY54"/>
      <c r="FYZ54"/>
      <c r="FZA54"/>
      <c r="FZB54"/>
      <c r="FZC54"/>
      <c r="FZD54"/>
      <c r="FZE54"/>
      <c r="FZF54"/>
      <c r="FZG54"/>
      <c r="FZH54"/>
      <c r="FZI54"/>
      <c r="FZJ54"/>
      <c r="FZK54"/>
      <c r="FZL54"/>
      <c r="FZM54"/>
      <c r="FZN54"/>
      <c r="FZO54"/>
      <c r="FZP54"/>
      <c r="FZQ54"/>
      <c r="FZR54"/>
      <c r="FZS54"/>
      <c r="FZT54"/>
      <c r="FZU54"/>
      <c r="FZV54"/>
      <c r="FZW54"/>
      <c r="FZX54"/>
      <c r="FZY54"/>
      <c r="FZZ54"/>
      <c r="GAA54"/>
      <c r="GAB54"/>
      <c r="GAC54"/>
      <c r="GAD54"/>
      <c r="GAE54"/>
      <c r="GAF54"/>
      <c r="GAG54"/>
      <c r="GAH54"/>
      <c r="GAI54"/>
      <c r="GAJ54"/>
      <c r="GAK54"/>
      <c r="GAL54"/>
      <c r="GAM54"/>
      <c r="GAN54"/>
      <c r="GAO54"/>
      <c r="GAP54"/>
      <c r="GAQ54"/>
      <c r="GAR54"/>
      <c r="GAS54"/>
      <c r="GAT54"/>
      <c r="GAU54"/>
      <c r="GAV54"/>
      <c r="GAW54"/>
      <c r="GAX54"/>
      <c r="GAY54"/>
      <c r="GAZ54"/>
      <c r="GBA54"/>
      <c r="GBB54"/>
      <c r="GBC54"/>
      <c r="GBD54"/>
      <c r="GBE54"/>
      <c r="GBF54"/>
      <c r="GBG54"/>
      <c r="GBH54"/>
      <c r="GBI54"/>
      <c r="GBJ54"/>
      <c r="GBK54"/>
      <c r="GBL54"/>
      <c r="GBM54"/>
      <c r="GBN54"/>
      <c r="GBO54"/>
      <c r="GBP54"/>
      <c r="GBQ54"/>
      <c r="GBR54"/>
      <c r="GBS54"/>
      <c r="GBT54"/>
      <c r="GBU54"/>
      <c r="GBV54"/>
      <c r="GBW54"/>
      <c r="GBX54"/>
      <c r="GBY54"/>
      <c r="GBZ54"/>
      <c r="GCA54"/>
      <c r="GCB54"/>
      <c r="GCC54"/>
      <c r="GCD54"/>
      <c r="GCE54"/>
      <c r="GCF54"/>
      <c r="GCG54"/>
      <c r="GCH54"/>
      <c r="GCI54"/>
      <c r="GCJ54"/>
      <c r="GCK54"/>
      <c r="GCL54"/>
      <c r="GCM54"/>
      <c r="GCN54"/>
      <c r="GCO54"/>
      <c r="GCP54"/>
      <c r="GCQ54"/>
      <c r="GCR54"/>
      <c r="GCS54"/>
      <c r="GCT54"/>
      <c r="GCU54"/>
      <c r="GCV54"/>
      <c r="GCW54"/>
      <c r="GCX54"/>
      <c r="GCY54"/>
      <c r="GCZ54"/>
      <c r="GDA54"/>
      <c r="GDB54"/>
      <c r="GDC54"/>
      <c r="GDD54"/>
      <c r="GDE54"/>
      <c r="GDF54"/>
      <c r="GDG54"/>
      <c r="GDH54"/>
      <c r="GDI54"/>
      <c r="GDJ54"/>
      <c r="GDK54"/>
      <c r="GDL54"/>
      <c r="GDM54"/>
      <c r="GDN54"/>
      <c r="GDO54"/>
      <c r="GDP54"/>
      <c r="GDQ54"/>
      <c r="GDR54"/>
      <c r="GDS54"/>
      <c r="GDT54"/>
      <c r="GDU54"/>
      <c r="GDV54"/>
      <c r="GDW54"/>
      <c r="GDX54"/>
      <c r="GDY54"/>
      <c r="GDZ54"/>
      <c r="GEA54"/>
      <c r="GEB54"/>
      <c r="GEC54"/>
      <c r="GED54"/>
      <c r="GEE54"/>
      <c r="GEF54"/>
      <c r="GEG54"/>
      <c r="GEH54"/>
      <c r="GEI54"/>
      <c r="GEJ54"/>
      <c r="GEK54"/>
      <c r="GEL54"/>
      <c r="GEM54"/>
      <c r="GEN54"/>
      <c r="GEO54"/>
      <c r="GEP54"/>
      <c r="GEQ54"/>
      <c r="GER54"/>
      <c r="GES54"/>
      <c r="GET54"/>
      <c r="GEU54"/>
      <c r="GEV54"/>
      <c r="GEW54"/>
      <c r="GEX54"/>
      <c r="GEY54"/>
      <c r="GEZ54"/>
      <c r="GFA54"/>
      <c r="GFB54"/>
      <c r="GFC54"/>
      <c r="GFD54"/>
      <c r="GFE54"/>
      <c r="GFF54"/>
      <c r="GFG54"/>
      <c r="GFH54"/>
      <c r="GFI54"/>
      <c r="GFJ54"/>
      <c r="GFK54"/>
      <c r="GFL54"/>
      <c r="GFM54"/>
      <c r="GFN54"/>
      <c r="GFO54"/>
      <c r="GFP54"/>
      <c r="GFQ54"/>
      <c r="GFR54"/>
      <c r="GFS54"/>
      <c r="GFT54"/>
      <c r="GFU54"/>
      <c r="GFV54"/>
      <c r="GFW54"/>
      <c r="GFX54"/>
      <c r="GFY54"/>
      <c r="GFZ54"/>
      <c r="GGA54"/>
      <c r="GGB54"/>
      <c r="GGC54"/>
      <c r="GGD54"/>
      <c r="GGE54"/>
      <c r="GGF54"/>
      <c r="GGG54"/>
      <c r="GGH54"/>
      <c r="GGI54"/>
      <c r="GGJ54"/>
      <c r="GGK54"/>
      <c r="GGL54"/>
      <c r="GGM54"/>
      <c r="GGN54"/>
      <c r="GGO54"/>
      <c r="GGP54"/>
      <c r="GGQ54"/>
      <c r="GGR54"/>
      <c r="GGS54"/>
      <c r="GGT54"/>
      <c r="GGU54"/>
      <c r="GGV54"/>
      <c r="GGW54"/>
      <c r="GGX54"/>
      <c r="GGY54"/>
      <c r="GGZ54"/>
      <c r="GHA54"/>
      <c r="GHB54"/>
      <c r="GHC54"/>
      <c r="GHD54"/>
      <c r="GHE54"/>
      <c r="GHF54"/>
      <c r="GHG54"/>
      <c r="GHH54"/>
      <c r="GHI54"/>
      <c r="GHJ54"/>
      <c r="GHK54"/>
      <c r="GHL54"/>
      <c r="GHM54"/>
      <c r="GHN54"/>
      <c r="GHO54"/>
      <c r="GHP54"/>
      <c r="GHQ54"/>
      <c r="GHR54"/>
      <c r="GHS54"/>
      <c r="GHT54"/>
      <c r="GHU54"/>
      <c r="GHV54"/>
      <c r="GHW54"/>
      <c r="GHX54"/>
      <c r="GHY54"/>
      <c r="GHZ54"/>
      <c r="GIA54"/>
      <c r="GIB54"/>
      <c r="GIC54"/>
      <c r="GID54"/>
      <c r="GIE54"/>
      <c r="GIF54"/>
      <c r="GIG54"/>
      <c r="GIH54"/>
      <c r="GII54"/>
      <c r="GIJ54"/>
      <c r="GIK54"/>
      <c r="GIL54"/>
      <c r="GIM54"/>
      <c r="GIN54"/>
      <c r="GIO54"/>
      <c r="GIP54"/>
      <c r="GIQ54"/>
      <c r="GIR54"/>
      <c r="GIS54"/>
      <c r="GIT54"/>
      <c r="GIU54"/>
      <c r="GIV54"/>
      <c r="GIW54"/>
      <c r="GIX54"/>
      <c r="GIY54"/>
      <c r="GIZ54"/>
      <c r="GJA54"/>
      <c r="GJB54"/>
      <c r="GJC54"/>
      <c r="GJD54"/>
      <c r="GJE54"/>
      <c r="GJF54"/>
      <c r="GJG54"/>
      <c r="GJH54"/>
      <c r="GJI54"/>
      <c r="GJJ54"/>
      <c r="GJK54"/>
      <c r="GJL54"/>
      <c r="GJM54"/>
      <c r="GJN54"/>
      <c r="GJO54"/>
      <c r="GJP54"/>
      <c r="GJQ54"/>
      <c r="GJR54"/>
      <c r="GJS54"/>
      <c r="GJT54"/>
      <c r="GJU54"/>
      <c r="GJV54"/>
      <c r="GJW54"/>
      <c r="GJX54"/>
      <c r="GJY54"/>
      <c r="GJZ54"/>
      <c r="GKA54"/>
      <c r="GKB54"/>
      <c r="GKC54"/>
      <c r="GKD54"/>
      <c r="GKE54"/>
      <c r="GKF54"/>
      <c r="GKG54"/>
      <c r="GKH54"/>
      <c r="GKI54"/>
      <c r="GKJ54"/>
      <c r="GKK54"/>
      <c r="GKL54"/>
      <c r="GKM54"/>
      <c r="GKN54"/>
      <c r="GKO54"/>
      <c r="GKP54"/>
      <c r="GKQ54"/>
      <c r="GKR54"/>
      <c r="GKS54"/>
      <c r="GKT54"/>
      <c r="GKU54"/>
      <c r="GKV54"/>
      <c r="GKW54"/>
      <c r="GKX54"/>
      <c r="GKY54"/>
      <c r="GKZ54"/>
      <c r="GLA54"/>
      <c r="GLB54"/>
      <c r="GLC54"/>
      <c r="GLD54"/>
      <c r="GLE54"/>
      <c r="GLF54"/>
      <c r="GLG54"/>
      <c r="GLH54"/>
      <c r="GLI54"/>
      <c r="GLJ54"/>
      <c r="GLK54"/>
      <c r="GLL54"/>
      <c r="GLM54"/>
      <c r="GLN54"/>
      <c r="GLO54"/>
      <c r="GLP54"/>
      <c r="GLQ54"/>
      <c r="GLR54"/>
      <c r="GLS54"/>
      <c r="GLT54"/>
      <c r="GLU54"/>
      <c r="GLV54"/>
      <c r="GLW54"/>
      <c r="GLX54"/>
      <c r="GLY54"/>
      <c r="GLZ54"/>
      <c r="GMA54"/>
      <c r="GMB54"/>
      <c r="GMC54"/>
      <c r="GMD54"/>
      <c r="GME54"/>
      <c r="GMF54"/>
      <c r="GMG54"/>
      <c r="GMH54"/>
      <c r="GMI54"/>
      <c r="GMJ54"/>
      <c r="GMK54"/>
      <c r="GML54"/>
      <c r="GMM54"/>
      <c r="GMN54"/>
      <c r="GMO54"/>
      <c r="GMP54"/>
      <c r="GMQ54"/>
      <c r="GMR54"/>
      <c r="GMS54"/>
      <c r="GMT54"/>
      <c r="GMU54"/>
      <c r="GMV54"/>
      <c r="GMW54"/>
      <c r="GMX54"/>
      <c r="GMY54"/>
      <c r="GMZ54"/>
      <c r="GNA54"/>
      <c r="GNB54"/>
      <c r="GNC54"/>
      <c r="GND54"/>
      <c r="GNE54"/>
      <c r="GNF54"/>
      <c r="GNG54"/>
      <c r="GNH54"/>
      <c r="GNI54"/>
      <c r="GNJ54"/>
      <c r="GNK54"/>
      <c r="GNL54"/>
      <c r="GNM54"/>
      <c r="GNN54"/>
      <c r="GNO54"/>
      <c r="GNP54"/>
      <c r="GNQ54"/>
      <c r="GNR54"/>
      <c r="GNS54"/>
      <c r="GNT54"/>
      <c r="GNU54"/>
      <c r="GNV54"/>
      <c r="GNW54"/>
      <c r="GNX54"/>
      <c r="GNY54"/>
      <c r="GNZ54"/>
      <c r="GOA54"/>
      <c r="GOB54"/>
      <c r="GOC54"/>
      <c r="GOD54"/>
      <c r="GOE54"/>
      <c r="GOF54"/>
      <c r="GOG54"/>
      <c r="GOH54"/>
      <c r="GOI54"/>
      <c r="GOJ54"/>
      <c r="GOK54"/>
      <c r="GOL54"/>
      <c r="GOM54"/>
      <c r="GON54"/>
      <c r="GOO54"/>
      <c r="GOP54"/>
      <c r="GOQ54"/>
      <c r="GOR54"/>
      <c r="GOS54"/>
      <c r="GOT54"/>
      <c r="GOU54"/>
      <c r="GOV54"/>
      <c r="GOW54"/>
      <c r="GOX54"/>
      <c r="GOY54"/>
      <c r="GOZ54"/>
      <c r="GPA54"/>
      <c r="GPB54"/>
      <c r="GPC54"/>
      <c r="GPD54"/>
      <c r="GPE54"/>
      <c r="GPF54"/>
      <c r="GPG54"/>
      <c r="GPH54"/>
      <c r="GPI54"/>
      <c r="GPJ54"/>
      <c r="GPK54"/>
      <c r="GPL54"/>
      <c r="GPM54"/>
      <c r="GPN54"/>
      <c r="GPO54"/>
      <c r="GPP54"/>
      <c r="GPQ54"/>
      <c r="GPR54"/>
      <c r="GPS54"/>
      <c r="GPT54"/>
      <c r="GPU54"/>
      <c r="GPV54"/>
      <c r="GPW54"/>
      <c r="GPX54"/>
      <c r="GPY54"/>
      <c r="GPZ54"/>
      <c r="GQA54"/>
      <c r="GQB54"/>
      <c r="GQC54"/>
      <c r="GQD54"/>
      <c r="GQE54"/>
      <c r="GQF54"/>
      <c r="GQG54"/>
      <c r="GQH54"/>
      <c r="GQI54"/>
      <c r="GQJ54"/>
      <c r="GQK54"/>
      <c r="GQL54"/>
      <c r="GQM54"/>
      <c r="GQN54"/>
      <c r="GQO54"/>
      <c r="GQP54"/>
      <c r="GQQ54"/>
      <c r="GQR54"/>
      <c r="GQS54"/>
      <c r="GQT54"/>
      <c r="GQU54"/>
      <c r="GQV54"/>
      <c r="GQW54"/>
      <c r="GQX54"/>
      <c r="GQY54"/>
      <c r="GQZ54"/>
      <c r="GRA54"/>
      <c r="GRB54"/>
      <c r="GRC54"/>
      <c r="GRD54"/>
      <c r="GRE54"/>
      <c r="GRF54"/>
      <c r="GRG54"/>
      <c r="GRH54"/>
      <c r="GRI54"/>
      <c r="GRJ54"/>
      <c r="GRK54"/>
      <c r="GRL54"/>
      <c r="GRM54"/>
      <c r="GRN54"/>
      <c r="GRO54"/>
      <c r="GRP54"/>
      <c r="GRQ54"/>
      <c r="GRR54"/>
      <c r="GRS54"/>
      <c r="GRT54"/>
      <c r="GRU54"/>
      <c r="GRV54"/>
      <c r="GRW54"/>
      <c r="GRX54"/>
      <c r="GRY54"/>
      <c r="GRZ54"/>
      <c r="GSA54"/>
      <c r="GSB54"/>
      <c r="GSC54"/>
      <c r="GSD54"/>
      <c r="GSE54"/>
      <c r="GSF54"/>
      <c r="GSG54"/>
      <c r="GSH54"/>
      <c r="GSI54"/>
      <c r="GSJ54"/>
      <c r="GSK54"/>
      <c r="GSL54"/>
      <c r="GSM54"/>
      <c r="GSN54"/>
      <c r="GSO54"/>
      <c r="GSP54"/>
      <c r="GSQ54"/>
      <c r="GSR54"/>
      <c r="GSS54"/>
      <c r="GST54"/>
      <c r="GSU54"/>
      <c r="GSV54"/>
      <c r="GSW54"/>
      <c r="GSX54"/>
      <c r="GSY54"/>
      <c r="GSZ54"/>
      <c r="GTA54"/>
      <c r="GTB54"/>
      <c r="GTC54"/>
      <c r="GTD54"/>
      <c r="GTE54"/>
      <c r="GTF54"/>
      <c r="GTG54"/>
      <c r="GTH54"/>
      <c r="GTI54"/>
      <c r="GTJ54"/>
      <c r="GTK54"/>
      <c r="GTL54"/>
      <c r="GTM54"/>
      <c r="GTN54"/>
      <c r="GTO54"/>
      <c r="GTP54"/>
      <c r="GTQ54"/>
      <c r="GTR54"/>
      <c r="GTS54"/>
      <c r="GTT54"/>
      <c r="GTU54"/>
      <c r="GTV54"/>
      <c r="GTW54"/>
      <c r="GTX54"/>
      <c r="GTY54"/>
      <c r="GTZ54"/>
      <c r="GUA54"/>
      <c r="GUB54"/>
      <c r="GUC54"/>
      <c r="GUD54"/>
      <c r="GUE54"/>
      <c r="GUF54"/>
      <c r="GUG54"/>
      <c r="GUH54"/>
      <c r="GUI54"/>
      <c r="GUJ54"/>
      <c r="GUK54"/>
      <c r="GUL54"/>
      <c r="GUM54"/>
      <c r="GUN54"/>
      <c r="GUO54"/>
      <c r="GUP54"/>
      <c r="GUQ54"/>
      <c r="GUR54"/>
      <c r="GUS54"/>
      <c r="GUT54"/>
      <c r="GUU54"/>
      <c r="GUV54"/>
      <c r="GUW54"/>
      <c r="GUX54"/>
      <c r="GUY54"/>
      <c r="GUZ54"/>
      <c r="GVA54"/>
      <c r="GVB54"/>
      <c r="GVC54"/>
      <c r="GVD54"/>
      <c r="GVE54"/>
      <c r="GVF54"/>
      <c r="GVG54"/>
      <c r="GVH54"/>
      <c r="GVI54"/>
      <c r="GVJ54"/>
      <c r="GVK54"/>
      <c r="GVL54"/>
      <c r="GVM54"/>
      <c r="GVN54"/>
      <c r="GVO54"/>
      <c r="GVP54"/>
      <c r="GVQ54"/>
      <c r="GVR54"/>
      <c r="GVS54"/>
      <c r="GVT54"/>
      <c r="GVU54"/>
      <c r="GVV54"/>
      <c r="GVW54"/>
      <c r="GVX54"/>
      <c r="GVY54"/>
      <c r="GVZ54"/>
      <c r="GWA54"/>
      <c r="GWB54"/>
      <c r="GWC54"/>
      <c r="GWD54"/>
      <c r="GWE54"/>
      <c r="GWF54"/>
      <c r="GWG54"/>
      <c r="GWH54"/>
      <c r="GWI54"/>
      <c r="GWJ54"/>
      <c r="GWK54"/>
      <c r="GWL54"/>
      <c r="GWM54"/>
      <c r="GWN54"/>
      <c r="GWO54"/>
      <c r="GWP54"/>
      <c r="GWQ54"/>
      <c r="GWR54"/>
      <c r="GWS54"/>
      <c r="GWT54"/>
      <c r="GWU54"/>
      <c r="GWV54"/>
      <c r="GWW54"/>
      <c r="GWX54"/>
      <c r="GWY54"/>
      <c r="GWZ54"/>
      <c r="GXA54"/>
      <c r="GXB54"/>
      <c r="GXC54"/>
      <c r="GXD54"/>
      <c r="GXE54"/>
      <c r="GXF54"/>
      <c r="GXG54"/>
      <c r="GXH54"/>
      <c r="GXI54"/>
      <c r="GXJ54"/>
      <c r="GXK54"/>
      <c r="GXL54"/>
      <c r="GXM54"/>
      <c r="GXN54"/>
      <c r="GXO54"/>
      <c r="GXP54"/>
      <c r="GXQ54"/>
      <c r="GXR54"/>
      <c r="GXS54"/>
      <c r="GXT54"/>
      <c r="GXU54"/>
      <c r="GXV54"/>
      <c r="GXW54"/>
      <c r="GXX54"/>
      <c r="GXY54"/>
      <c r="GXZ54"/>
      <c r="GYA54"/>
      <c r="GYB54"/>
      <c r="GYC54"/>
      <c r="GYD54"/>
      <c r="GYE54"/>
      <c r="GYF54"/>
      <c r="GYG54"/>
      <c r="GYH54"/>
      <c r="GYI54"/>
      <c r="GYJ54"/>
      <c r="GYK54"/>
      <c r="GYL54"/>
      <c r="GYM54"/>
      <c r="GYN54"/>
      <c r="GYO54"/>
      <c r="GYP54"/>
      <c r="GYQ54"/>
      <c r="GYR54"/>
      <c r="GYS54"/>
      <c r="GYT54"/>
      <c r="GYU54"/>
      <c r="GYV54"/>
      <c r="GYW54"/>
      <c r="GYX54"/>
      <c r="GYY54"/>
      <c r="GYZ54"/>
      <c r="GZA54"/>
      <c r="GZB54"/>
      <c r="GZC54"/>
      <c r="GZD54"/>
      <c r="GZE54"/>
      <c r="GZF54"/>
      <c r="GZG54"/>
      <c r="GZH54"/>
      <c r="GZI54"/>
      <c r="GZJ54"/>
      <c r="GZK54"/>
      <c r="GZL54"/>
      <c r="GZM54"/>
      <c r="GZN54"/>
      <c r="GZO54"/>
      <c r="GZP54"/>
      <c r="GZQ54"/>
      <c r="GZR54"/>
      <c r="GZS54"/>
      <c r="GZT54"/>
      <c r="GZU54"/>
      <c r="GZV54"/>
      <c r="GZW54"/>
      <c r="GZX54"/>
      <c r="GZY54"/>
      <c r="GZZ54"/>
      <c r="HAA54"/>
      <c r="HAB54"/>
      <c r="HAC54"/>
      <c r="HAD54"/>
      <c r="HAE54"/>
      <c r="HAF54"/>
      <c r="HAG54"/>
      <c r="HAH54"/>
      <c r="HAI54"/>
      <c r="HAJ54"/>
      <c r="HAK54"/>
      <c r="HAL54"/>
      <c r="HAM54"/>
      <c r="HAN54"/>
      <c r="HAO54"/>
      <c r="HAP54"/>
      <c r="HAQ54"/>
      <c r="HAR54"/>
      <c r="HAS54"/>
      <c r="HAT54"/>
      <c r="HAU54"/>
      <c r="HAV54"/>
      <c r="HAW54"/>
      <c r="HAX54"/>
      <c r="HAY54"/>
      <c r="HAZ54"/>
      <c r="HBA54"/>
      <c r="HBB54"/>
      <c r="HBC54"/>
      <c r="HBD54"/>
      <c r="HBE54"/>
      <c r="HBF54"/>
      <c r="HBG54"/>
      <c r="HBH54"/>
      <c r="HBI54"/>
      <c r="HBJ54"/>
      <c r="HBK54"/>
      <c r="HBL54"/>
      <c r="HBM54"/>
      <c r="HBN54"/>
      <c r="HBO54"/>
      <c r="HBP54"/>
      <c r="HBQ54"/>
      <c r="HBR54"/>
      <c r="HBS54"/>
      <c r="HBT54"/>
      <c r="HBU54"/>
      <c r="HBV54"/>
      <c r="HBW54"/>
      <c r="HBX54"/>
      <c r="HBY54"/>
      <c r="HBZ54"/>
      <c r="HCA54"/>
      <c r="HCB54"/>
      <c r="HCC54"/>
      <c r="HCD54"/>
      <c r="HCE54"/>
      <c r="HCF54"/>
      <c r="HCG54"/>
      <c r="HCH54"/>
      <c r="HCI54"/>
      <c r="HCJ54"/>
      <c r="HCK54"/>
      <c r="HCL54"/>
      <c r="HCM54"/>
      <c r="HCN54"/>
      <c r="HCO54"/>
      <c r="HCP54"/>
      <c r="HCQ54"/>
      <c r="HCR54"/>
      <c r="HCS54"/>
      <c r="HCT54"/>
      <c r="HCU54"/>
      <c r="HCV54"/>
      <c r="HCW54"/>
      <c r="HCX54"/>
      <c r="HCY54"/>
      <c r="HCZ54"/>
      <c r="HDA54"/>
      <c r="HDB54"/>
      <c r="HDC54"/>
      <c r="HDD54"/>
      <c r="HDE54"/>
      <c r="HDF54"/>
      <c r="HDG54"/>
      <c r="HDH54"/>
      <c r="HDI54"/>
      <c r="HDJ54"/>
      <c r="HDK54"/>
      <c r="HDL54"/>
      <c r="HDM54"/>
      <c r="HDN54"/>
      <c r="HDO54"/>
      <c r="HDP54"/>
      <c r="HDQ54"/>
      <c r="HDR54"/>
      <c r="HDS54"/>
      <c r="HDT54"/>
      <c r="HDU54"/>
      <c r="HDV54"/>
      <c r="HDW54"/>
      <c r="HDX54"/>
      <c r="HDY54"/>
      <c r="HDZ54"/>
      <c r="HEA54"/>
      <c r="HEB54"/>
      <c r="HEC54"/>
      <c r="HED54"/>
      <c r="HEE54"/>
      <c r="HEF54"/>
      <c r="HEG54"/>
      <c r="HEH54"/>
      <c r="HEI54"/>
      <c r="HEJ54"/>
      <c r="HEK54"/>
      <c r="HEL54"/>
      <c r="HEM54"/>
      <c r="HEN54"/>
      <c r="HEO54"/>
      <c r="HEP54"/>
      <c r="HEQ54"/>
      <c r="HER54"/>
      <c r="HES54"/>
      <c r="HET54"/>
      <c r="HEU54"/>
      <c r="HEV54"/>
      <c r="HEW54"/>
      <c r="HEX54"/>
      <c r="HEY54"/>
      <c r="HEZ54"/>
      <c r="HFA54"/>
      <c r="HFB54"/>
      <c r="HFC54"/>
      <c r="HFD54"/>
      <c r="HFE54"/>
      <c r="HFF54"/>
      <c r="HFG54"/>
      <c r="HFH54"/>
      <c r="HFI54"/>
      <c r="HFJ54"/>
      <c r="HFK54"/>
      <c r="HFL54"/>
      <c r="HFM54"/>
      <c r="HFN54"/>
      <c r="HFO54"/>
      <c r="HFP54"/>
      <c r="HFQ54"/>
      <c r="HFR54"/>
      <c r="HFS54"/>
      <c r="HFT54"/>
      <c r="HFU54"/>
      <c r="HFV54"/>
      <c r="HFW54"/>
      <c r="HFX54"/>
      <c r="HFY54"/>
      <c r="HFZ54"/>
      <c r="HGA54"/>
      <c r="HGB54"/>
      <c r="HGC54"/>
      <c r="HGD54"/>
      <c r="HGE54"/>
      <c r="HGF54"/>
      <c r="HGG54"/>
      <c r="HGH54"/>
      <c r="HGI54"/>
      <c r="HGJ54"/>
      <c r="HGK54"/>
      <c r="HGL54"/>
      <c r="HGM54"/>
      <c r="HGN54"/>
      <c r="HGO54"/>
      <c r="HGP54"/>
      <c r="HGQ54"/>
      <c r="HGR54"/>
      <c r="HGS54"/>
      <c r="HGT54"/>
      <c r="HGU54"/>
      <c r="HGV54"/>
      <c r="HGW54"/>
      <c r="HGX54"/>
      <c r="HGY54"/>
      <c r="HGZ54"/>
      <c r="HHA54"/>
      <c r="HHB54"/>
      <c r="HHC54"/>
      <c r="HHD54"/>
      <c r="HHE54"/>
      <c r="HHF54"/>
      <c r="HHG54"/>
      <c r="HHH54"/>
      <c r="HHI54"/>
      <c r="HHJ54"/>
      <c r="HHK54"/>
      <c r="HHL54"/>
      <c r="HHM54"/>
      <c r="HHN54"/>
      <c r="HHO54"/>
      <c r="HHP54"/>
      <c r="HHQ54"/>
      <c r="HHR54"/>
      <c r="HHS54"/>
      <c r="HHT54"/>
      <c r="HHU54"/>
      <c r="HHV54"/>
      <c r="HHW54"/>
      <c r="HHX54"/>
      <c r="HHY54"/>
      <c r="HHZ54"/>
      <c r="HIA54"/>
      <c r="HIB54"/>
      <c r="HIC54"/>
      <c r="HID54"/>
      <c r="HIE54"/>
      <c r="HIF54"/>
      <c r="HIG54"/>
      <c r="HIH54"/>
      <c r="HII54"/>
      <c r="HIJ54"/>
      <c r="HIK54"/>
      <c r="HIL54"/>
      <c r="HIM54"/>
      <c r="HIN54"/>
      <c r="HIO54"/>
      <c r="HIP54"/>
      <c r="HIQ54"/>
      <c r="HIR54"/>
      <c r="HIS54"/>
      <c r="HIT54"/>
      <c r="HIU54"/>
      <c r="HIV54"/>
      <c r="HIW54"/>
      <c r="HIX54"/>
      <c r="HIY54"/>
      <c r="HIZ54"/>
      <c r="HJA54"/>
      <c r="HJB54"/>
      <c r="HJC54"/>
      <c r="HJD54"/>
      <c r="HJE54"/>
      <c r="HJF54"/>
      <c r="HJG54"/>
      <c r="HJH54"/>
      <c r="HJI54"/>
      <c r="HJJ54"/>
      <c r="HJK54"/>
      <c r="HJL54"/>
      <c r="HJM54"/>
      <c r="HJN54"/>
      <c r="HJO54"/>
      <c r="HJP54"/>
      <c r="HJQ54"/>
      <c r="HJR54"/>
      <c r="HJS54"/>
      <c r="HJT54"/>
    </row>
    <row r="55" spans="1:5688" x14ac:dyDescent="0.45">
      <c r="A55"/>
      <c r="B55"/>
      <c r="C55"/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  <c r="AMK55"/>
      <c r="AML55"/>
      <c r="AMM55"/>
      <c r="AMN55"/>
      <c r="AMO55"/>
      <c r="AMP55"/>
      <c r="AMQ55"/>
      <c r="AMR55"/>
      <c r="AMS55"/>
      <c r="AMT55"/>
      <c r="AMU55"/>
      <c r="AMV55"/>
      <c r="AMW55"/>
      <c r="AMX55"/>
      <c r="AMY55"/>
      <c r="AMZ55"/>
      <c r="ANA55"/>
      <c r="ANB55"/>
      <c r="ANC55"/>
      <c r="AND55"/>
      <c r="ANE55"/>
      <c r="ANF55"/>
      <c r="ANG55"/>
      <c r="ANH55"/>
      <c r="ANI55"/>
      <c r="ANJ55"/>
      <c r="ANK55"/>
      <c r="ANL55"/>
      <c r="ANM55"/>
      <c r="ANN55"/>
      <c r="ANO55"/>
      <c r="ANP55"/>
      <c r="ANQ55"/>
      <c r="ANR55"/>
      <c r="ANS55"/>
      <c r="ANT55"/>
      <c r="ANU55"/>
      <c r="ANV55"/>
      <c r="ANW55"/>
      <c r="ANX55"/>
      <c r="ANY55"/>
      <c r="ANZ55"/>
      <c r="AOA55"/>
      <c r="AOB55"/>
      <c r="AOC55"/>
      <c r="AOD55"/>
      <c r="AOE55"/>
      <c r="AOF55"/>
      <c r="AOG55"/>
      <c r="AOH55"/>
      <c r="AOI55"/>
      <c r="AOJ55"/>
      <c r="AOK55"/>
      <c r="AOL55"/>
      <c r="AOM55"/>
      <c r="AON55"/>
      <c r="AOO55"/>
      <c r="AOP55"/>
      <c r="AOQ55"/>
      <c r="AOR55"/>
      <c r="AOS55"/>
      <c r="AOT55"/>
      <c r="AOU55"/>
      <c r="AOV55"/>
      <c r="AOW55"/>
      <c r="AOX55"/>
      <c r="AOY55"/>
      <c r="AOZ55"/>
      <c r="APA55"/>
      <c r="APB55"/>
      <c r="APC55"/>
      <c r="APD55"/>
      <c r="APE55"/>
      <c r="APF55"/>
      <c r="APG55"/>
      <c r="APH55"/>
      <c r="API55"/>
      <c r="APJ55"/>
      <c r="APK55"/>
      <c r="APL55"/>
      <c r="APM55"/>
      <c r="APN55"/>
      <c r="APO55"/>
      <c r="APP55"/>
      <c r="APQ55"/>
      <c r="APR55"/>
      <c r="APS55"/>
      <c r="APT55"/>
      <c r="APU55"/>
      <c r="APV55"/>
      <c r="APW55"/>
      <c r="APX55"/>
      <c r="APY55"/>
      <c r="APZ55"/>
      <c r="AQA55"/>
      <c r="AQB55"/>
      <c r="AQC55"/>
      <c r="AQD55"/>
      <c r="AQE55"/>
      <c r="AQF55"/>
      <c r="AQG55"/>
      <c r="AQH55"/>
      <c r="AQI55"/>
      <c r="AQJ55"/>
      <c r="AQK55"/>
      <c r="AQL55"/>
      <c r="AQM55"/>
      <c r="AQN55"/>
      <c r="AQO55"/>
      <c r="AQP55"/>
      <c r="AQQ55"/>
      <c r="AQR55"/>
      <c r="AQS55"/>
      <c r="AQT55"/>
      <c r="AQU55"/>
      <c r="AQV55"/>
      <c r="AQW55"/>
      <c r="AQX55"/>
      <c r="AQY55"/>
      <c r="AQZ55"/>
      <c r="ARA55"/>
      <c r="ARB55"/>
      <c r="ARC55"/>
      <c r="ARD55"/>
      <c r="ARE55"/>
      <c r="ARF55"/>
      <c r="ARG55"/>
      <c r="ARH55"/>
      <c r="ARI55"/>
      <c r="ARJ55"/>
      <c r="ARK55"/>
      <c r="ARL55"/>
      <c r="ARM55"/>
      <c r="ARN55"/>
      <c r="ARO55"/>
      <c r="ARP55"/>
      <c r="ARQ55"/>
      <c r="ARR55"/>
      <c r="ARS55"/>
      <c r="ART55"/>
      <c r="ARU55"/>
      <c r="ARV55"/>
      <c r="ARW55"/>
      <c r="ARX55"/>
      <c r="ARY55"/>
      <c r="ARZ55"/>
      <c r="ASA55"/>
      <c r="ASB55"/>
      <c r="ASC55"/>
      <c r="ASD55"/>
      <c r="ASE55"/>
      <c r="ASF55"/>
      <c r="ASG55"/>
      <c r="ASH55"/>
      <c r="ASI55"/>
      <c r="ASJ55"/>
      <c r="ASK55"/>
      <c r="ASL55"/>
      <c r="ASM55"/>
      <c r="ASN55"/>
      <c r="ASO55"/>
      <c r="ASP55"/>
      <c r="ASQ55"/>
      <c r="ASR55"/>
      <c r="ASS55"/>
      <c r="AST55"/>
      <c r="ASU55"/>
      <c r="ASV55"/>
      <c r="ASW55"/>
      <c r="ASX55"/>
      <c r="ASY55"/>
      <c r="ASZ55"/>
      <c r="ATA55"/>
      <c r="ATB55"/>
      <c r="ATC55"/>
      <c r="ATD55"/>
      <c r="ATE55"/>
      <c r="ATF55"/>
      <c r="ATG55"/>
      <c r="ATH55"/>
      <c r="ATI55"/>
      <c r="ATJ55"/>
      <c r="ATK55"/>
      <c r="ATL55"/>
      <c r="ATM55"/>
      <c r="ATN55"/>
      <c r="ATO55"/>
      <c r="ATP55"/>
      <c r="ATQ55"/>
      <c r="ATR55"/>
      <c r="ATS55"/>
      <c r="ATT55"/>
      <c r="ATU55"/>
      <c r="ATV55"/>
      <c r="ATW55"/>
      <c r="ATX55"/>
      <c r="ATY55"/>
      <c r="ATZ55"/>
      <c r="AUA55"/>
      <c r="AUB55"/>
      <c r="AUC55"/>
      <c r="AUD55"/>
      <c r="AUE55"/>
      <c r="AUF55"/>
      <c r="AUG55"/>
      <c r="AUH55"/>
      <c r="AUI55"/>
      <c r="AUJ55"/>
      <c r="AUK55"/>
      <c r="AUL55"/>
      <c r="AUM55"/>
      <c r="AUN55"/>
      <c r="AUO55"/>
      <c r="AUP55"/>
      <c r="AUQ55"/>
      <c r="AUR55"/>
      <c r="AUS55"/>
      <c r="AUT55"/>
      <c r="AUU55"/>
      <c r="AUV55"/>
      <c r="AUW55"/>
      <c r="AUX55"/>
      <c r="AUY55"/>
      <c r="AUZ55"/>
      <c r="AVA55"/>
      <c r="AVB55"/>
      <c r="AVC55"/>
      <c r="AVD55"/>
      <c r="AVE55"/>
      <c r="AVF55"/>
      <c r="AVG55"/>
      <c r="AVH55"/>
      <c r="AVI55"/>
      <c r="AVJ55"/>
      <c r="AVK55"/>
      <c r="AVL55"/>
      <c r="AVM55"/>
      <c r="AVN55"/>
      <c r="AVO55"/>
      <c r="AVP55"/>
      <c r="AVQ55"/>
      <c r="AVR55"/>
      <c r="AVS55"/>
      <c r="AVT55"/>
      <c r="AVU55"/>
      <c r="AVV55"/>
      <c r="AVW55"/>
      <c r="AVX55"/>
      <c r="AVY55"/>
      <c r="AVZ55"/>
      <c r="AWA55"/>
      <c r="AWB55"/>
      <c r="AWC55"/>
      <c r="AWD55"/>
      <c r="AWE55"/>
      <c r="AWF55"/>
      <c r="AWG55"/>
      <c r="AWH55"/>
      <c r="AWI55"/>
      <c r="AWJ55"/>
      <c r="AWK55"/>
      <c r="AWL55"/>
      <c r="AWM55"/>
      <c r="AWN55"/>
      <c r="AWO55"/>
      <c r="AWP55"/>
      <c r="AWQ55"/>
      <c r="AWR55"/>
      <c r="AWS55"/>
      <c r="AWT55"/>
      <c r="AWU55"/>
      <c r="AWV55"/>
      <c r="AWW55"/>
      <c r="AWX55"/>
      <c r="AWY55"/>
      <c r="AWZ55"/>
      <c r="AXA55"/>
      <c r="AXB55"/>
      <c r="AXC55"/>
      <c r="AXD55"/>
      <c r="AXE55"/>
      <c r="AXF55"/>
      <c r="AXG55"/>
      <c r="AXH55"/>
      <c r="AXI55"/>
      <c r="AXJ55"/>
      <c r="AXK55"/>
      <c r="AXL55"/>
      <c r="AXM55"/>
      <c r="AXN55"/>
      <c r="AXO55"/>
      <c r="AXP55"/>
      <c r="AXQ55"/>
      <c r="AXR55"/>
      <c r="AXS55"/>
      <c r="AXT55"/>
      <c r="AXU55"/>
      <c r="AXV55"/>
      <c r="AXW55"/>
      <c r="AXX55"/>
      <c r="AXY55"/>
      <c r="AXZ55"/>
      <c r="AYA55"/>
      <c r="AYB55"/>
      <c r="AYC55"/>
      <c r="AYD55"/>
      <c r="AYE55"/>
      <c r="AYF55"/>
      <c r="AYG55"/>
      <c r="AYH55"/>
      <c r="AYI55"/>
      <c r="AYJ55"/>
      <c r="AYK55"/>
      <c r="AYL55"/>
      <c r="AYM55"/>
      <c r="AYN55"/>
      <c r="AYO55"/>
      <c r="AYP55"/>
      <c r="AYQ55"/>
      <c r="AYR55"/>
      <c r="AYS55"/>
      <c r="AYT55"/>
      <c r="AYU55"/>
      <c r="AYV55"/>
      <c r="AYW55"/>
      <c r="AYX55"/>
      <c r="AYY55"/>
      <c r="AYZ55"/>
      <c r="AZA55"/>
      <c r="AZB55"/>
      <c r="AZC55"/>
      <c r="AZD55"/>
      <c r="AZE55"/>
      <c r="AZF55"/>
      <c r="AZG55"/>
      <c r="AZH55"/>
      <c r="AZI55"/>
      <c r="AZJ55"/>
      <c r="AZK55"/>
      <c r="AZL55"/>
      <c r="AZM55"/>
      <c r="AZN55"/>
      <c r="AZO55"/>
      <c r="AZP55"/>
      <c r="AZQ55"/>
      <c r="AZR55"/>
      <c r="AZS55"/>
      <c r="AZT55"/>
      <c r="AZU55"/>
      <c r="AZV55"/>
      <c r="AZW55"/>
      <c r="AZX55"/>
      <c r="AZY55"/>
      <c r="AZZ55"/>
      <c r="BAA55"/>
      <c r="BAB55"/>
      <c r="BAC55"/>
      <c r="BAD55"/>
      <c r="BAE55"/>
      <c r="BAF55"/>
      <c r="BAG55"/>
      <c r="BAH55"/>
      <c r="BAI55"/>
      <c r="BAJ55"/>
      <c r="BAK55"/>
      <c r="BAL55"/>
      <c r="BAM55"/>
      <c r="BAN55"/>
      <c r="BAO55"/>
      <c r="BAP55"/>
      <c r="BAQ55"/>
      <c r="BAR55"/>
      <c r="BAS55"/>
      <c r="BAT55"/>
      <c r="BAU55"/>
      <c r="BAV55"/>
      <c r="BAW55"/>
      <c r="BAX55"/>
      <c r="BAY55"/>
      <c r="BAZ55"/>
      <c r="BBA55"/>
      <c r="BBB55"/>
      <c r="BBC55"/>
      <c r="BBD55"/>
      <c r="BBE55"/>
      <c r="BBF55"/>
      <c r="BBG55"/>
      <c r="BBH55"/>
      <c r="BBI55"/>
      <c r="BBJ55"/>
      <c r="BBK55"/>
      <c r="BBL55"/>
      <c r="BBM55"/>
      <c r="BBN55"/>
      <c r="BBO55"/>
      <c r="BBP55"/>
      <c r="BBQ55"/>
      <c r="BBR55"/>
      <c r="BBS55"/>
      <c r="BBT55"/>
      <c r="BBU55"/>
      <c r="BBV55"/>
      <c r="BBW55"/>
      <c r="BBX55"/>
      <c r="BBY55"/>
      <c r="BBZ55"/>
      <c r="BCA55"/>
      <c r="BCB55"/>
      <c r="BCC55"/>
      <c r="BCD55"/>
      <c r="BCE55"/>
      <c r="BCF55"/>
      <c r="BCG55"/>
      <c r="BCH55"/>
      <c r="BCI55"/>
      <c r="BCJ55"/>
      <c r="BCK55"/>
      <c r="BCL55"/>
      <c r="BCM55"/>
      <c r="BCN55"/>
      <c r="BCO55"/>
      <c r="BCP55"/>
      <c r="BCQ55"/>
      <c r="BCR55"/>
      <c r="BCS55"/>
      <c r="BCT55"/>
      <c r="BCU55"/>
      <c r="BCV55"/>
      <c r="BCW55"/>
      <c r="BCX55"/>
      <c r="BCY55"/>
      <c r="BCZ55"/>
      <c r="BDA55"/>
      <c r="BDB55"/>
      <c r="BDC55"/>
      <c r="BDD55"/>
      <c r="BDE55"/>
      <c r="BDF55"/>
      <c r="BDG55"/>
      <c r="BDH55"/>
      <c r="BDI55"/>
      <c r="BDJ55"/>
      <c r="BDK55"/>
      <c r="BDL55"/>
      <c r="BDM55"/>
      <c r="BDN55"/>
      <c r="BDO55"/>
      <c r="BDP55"/>
      <c r="BDQ55"/>
      <c r="BDR55"/>
      <c r="BDS55"/>
      <c r="BDT55"/>
      <c r="BDU55"/>
      <c r="BDV55"/>
      <c r="BDW55"/>
      <c r="BDX55"/>
      <c r="BDY55"/>
      <c r="BDZ55"/>
      <c r="BEA55"/>
      <c r="BEB55"/>
      <c r="BEC55"/>
      <c r="BED55"/>
      <c r="BEE55"/>
      <c r="BEF55"/>
      <c r="BEG55"/>
      <c r="BEH55"/>
      <c r="BEI55"/>
      <c r="BEJ55"/>
      <c r="BEK55"/>
      <c r="BEL55"/>
      <c r="BEM55"/>
      <c r="BEN55"/>
      <c r="BEO55"/>
      <c r="BEP55"/>
      <c r="BEQ55"/>
      <c r="BER55"/>
      <c r="BES55"/>
      <c r="BET55"/>
      <c r="BEU55"/>
      <c r="BEV55"/>
      <c r="BEW55"/>
      <c r="BEX55"/>
      <c r="BEY55"/>
      <c r="BEZ55"/>
      <c r="BFA55"/>
      <c r="BFB55"/>
      <c r="BFC55"/>
      <c r="BFD55"/>
      <c r="BFE55"/>
      <c r="BFF55"/>
      <c r="BFG55"/>
      <c r="BFH55"/>
      <c r="BFI55"/>
      <c r="BFJ55"/>
      <c r="BFK55"/>
      <c r="BFL55"/>
      <c r="BFM55"/>
      <c r="BFN55"/>
      <c r="BFO55"/>
      <c r="BFP55"/>
      <c r="BFQ55"/>
      <c r="BFR55"/>
      <c r="BFS55"/>
      <c r="BFT55"/>
      <c r="BFU55"/>
      <c r="BFV55"/>
      <c r="BFW55"/>
      <c r="BFX55"/>
      <c r="BFY55"/>
      <c r="BFZ55"/>
      <c r="BGA55"/>
      <c r="BGB55"/>
      <c r="BGC55"/>
      <c r="BGD55"/>
      <c r="BGE55"/>
      <c r="BGF55"/>
      <c r="BGG55"/>
      <c r="BGH55"/>
      <c r="BGI55"/>
      <c r="BGJ55"/>
      <c r="BGK55"/>
      <c r="BGL55"/>
      <c r="BGM55"/>
      <c r="BGN55"/>
      <c r="BGO55"/>
      <c r="BGP55"/>
      <c r="BGQ55"/>
      <c r="BGR55"/>
      <c r="BGS55"/>
      <c r="BGT55"/>
      <c r="BGU55"/>
      <c r="BGV55"/>
      <c r="BGW55"/>
      <c r="BGX55"/>
      <c r="BGY55"/>
      <c r="BGZ55"/>
      <c r="BHA55"/>
      <c r="BHB55"/>
      <c r="BHC55"/>
      <c r="BHD55"/>
      <c r="BHE55"/>
      <c r="BHF55"/>
      <c r="BHG55"/>
      <c r="BHH55"/>
      <c r="BHI55"/>
      <c r="BHJ55"/>
      <c r="BHK55"/>
      <c r="BHL55"/>
      <c r="BHM55"/>
      <c r="BHN55"/>
      <c r="BHO55"/>
      <c r="BHP55"/>
      <c r="BHQ55"/>
      <c r="BHR55"/>
      <c r="BHS55"/>
      <c r="BHT55"/>
      <c r="BHU55"/>
      <c r="BHV55"/>
      <c r="BHW55"/>
      <c r="BHX55"/>
      <c r="BHY55"/>
      <c r="BHZ55"/>
      <c r="BIA55"/>
      <c r="BIB55"/>
      <c r="BIC55"/>
      <c r="BID55"/>
      <c r="BIE55"/>
      <c r="BIF55"/>
      <c r="BIG55"/>
      <c r="BIH55"/>
      <c r="BII55"/>
      <c r="BIJ55"/>
      <c r="BIK55"/>
      <c r="BIL55"/>
      <c r="BIM55"/>
      <c r="BIN55"/>
      <c r="BIO55"/>
      <c r="BIP55"/>
      <c r="BIQ55"/>
      <c r="BIR55"/>
      <c r="BIS55"/>
      <c r="BIT55"/>
      <c r="BIU55"/>
      <c r="BIV55"/>
      <c r="BIW55"/>
      <c r="BIX55"/>
      <c r="BIY55"/>
      <c r="BIZ55"/>
      <c r="BJA55"/>
      <c r="BJB55"/>
      <c r="BJC55"/>
      <c r="BJD55"/>
      <c r="BJE55"/>
      <c r="BJF55"/>
      <c r="BJG55"/>
      <c r="BJH55"/>
      <c r="BJI55"/>
      <c r="BJJ55"/>
      <c r="BJK55"/>
      <c r="BJL55"/>
      <c r="BJM55"/>
      <c r="BJN55"/>
      <c r="BJO55"/>
      <c r="BJP55"/>
      <c r="BJQ55"/>
      <c r="BJR55"/>
      <c r="BJS55"/>
      <c r="BJT55"/>
      <c r="BJU55"/>
      <c r="BJV55"/>
      <c r="BJW55"/>
      <c r="BJX55"/>
      <c r="BJY55"/>
      <c r="BJZ55"/>
      <c r="BKA55"/>
      <c r="BKB55"/>
      <c r="BKC55"/>
      <c r="BKD55"/>
      <c r="BKE55"/>
      <c r="BKF55"/>
      <c r="BKG55"/>
      <c r="BKH55"/>
      <c r="BKI55"/>
      <c r="BKJ55"/>
      <c r="BKK55"/>
      <c r="BKL55"/>
      <c r="BKM55"/>
      <c r="BKN55"/>
      <c r="BKO55"/>
      <c r="BKP55"/>
      <c r="BKQ55"/>
      <c r="BKR55"/>
      <c r="BKS55"/>
      <c r="BKT55"/>
      <c r="BKU55"/>
      <c r="BKV55"/>
      <c r="BKW55"/>
      <c r="BKX55"/>
      <c r="BKY55"/>
      <c r="BKZ55"/>
      <c r="BLA55"/>
      <c r="BLB55"/>
      <c r="BLC55"/>
      <c r="BLD55"/>
      <c r="BLE55"/>
      <c r="BLF55"/>
      <c r="BLG55"/>
      <c r="BLH55"/>
      <c r="BLI55"/>
      <c r="BLJ55"/>
      <c r="BLK55"/>
      <c r="BLL55"/>
      <c r="BLM55"/>
      <c r="BLN55"/>
      <c r="BLO55"/>
      <c r="BLP55"/>
      <c r="BLQ55"/>
      <c r="BLR55"/>
      <c r="BLS55"/>
      <c r="BLT55"/>
      <c r="BLU55"/>
      <c r="BLV55"/>
      <c r="BLW55"/>
      <c r="BLX55"/>
      <c r="BLY55"/>
      <c r="BLZ55"/>
      <c r="BMA55"/>
      <c r="BMB55"/>
      <c r="BMC55"/>
      <c r="BMD55"/>
      <c r="BME55"/>
      <c r="BMF55"/>
      <c r="BMG55"/>
      <c r="BMH55"/>
      <c r="BMI55"/>
      <c r="BMJ55"/>
      <c r="BMK55"/>
      <c r="BML55"/>
      <c r="BMM55"/>
      <c r="BMN55"/>
      <c r="BMO55"/>
      <c r="BMP55"/>
      <c r="BMQ55"/>
      <c r="BMR55"/>
      <c r="BMS55"/>
      <c r="BMT55"/>
      <c r="BMU55"/>
      <c r="BMV55"/>
      <c r="BMW55"/>
      <c r="BMX55"/>
      <c r="BMY55"/>
      <c r="BMZ55"/>
      <c r="BNA55"/>
      <c r="BNB55"/>
      <c r="BNC55"/>
      <c r="BND55"/>
      <c r="BNE55"/>
      <c r="BNF55"/>
      <c r="BNG55"/>
      <c r="BNH55"/>
      <c r="BNI55"/>
      <c r="BNJ55"/>
      <c r="BNK55"/>
      <c r="BNL55"/>
      <c r="BNM55"/>
      <c r="BNN55"/>
      <c r="BNO55"/>
      <c r="BNP55"/>
      <c r="BNQ55"/>
      <c r="BNR55"/>
      <c r="BNS55"/>
      <c r="BNT55"/>
      <c r="BNU55"/>
      <c r="BNV55"/>
      <c r="BNW55"/>
      <c r="BNX55"/>
      <c r="BNY55"/>
      <c r="BNZ55"/>
      <c r="BOA55"/>
      <c r="BOB55"/>
      <c r="BOC55"/>
      <c r="BOD55"/>
      <c r="BOE55"/>
      <c r="BOF55"/>
      <c r="BOG55"/>
      <c r="BOH55"/>
      <c r="BOI55"/>
      <c r="BOJ55"/>
      <c r="BOK55"/>
      <c r="BOL55"/>
      <c r="BOM55"/>
      <c r="BON55"/>
      <c r="BOO55"/>
      <c r="BOP55"/>
      <c r="BOQ55"/>
      <c r="BOR55"/>
      <c r="BOS55"/>
      <c r="BOT55"/>
      <c r="BOU55"/>
      <c r="BOV55"/>
      <c r="BOW55"/>
      <c r="BOX55"/>
      <c r="BOY55"/>
      <c r="BOZ55"/>
      <c r="BPA55"/>
      <c r="BPB55"/>
      <c r="BPC55"/>
      <c r="BPD55"/>
      <c r="BPE55"/>
      <c r="BPF55"/>
      <c r="BPG55"/>
      <c r="BPH55"/>
      <c r="BPI55"/>
      <c r="BPJ55"/>
      <c r="BPK55"/>
      <c r="BPL55"/>
      <c r="BPM55"/>
      <c r="BPN55"/>
      <c r="BPO55"/>
      <c r="BPP55"/>
      <c r="BPQ55"/>
      <c r="BPR55"/>
      <c r="BPS55"/>
      <c r="BPT55"/>
      <c r="BPU55"/>
      <c r="BPV55"/>
      <c r="BPW55"/>
      <c r="BPX55"/>
      <c r="BPY55"/>
      <c r="BPZ55"/>
      <c r="BQA55"/>
      <c r="BQB55"/>
      <c r="BQC55"/>
      <c r="BQD55"/>
      <c r="BQE55"/>
      <c r="BQF55"/>
      <c r="BQG55"/>
      <c r="BQH55"/>
      <c r="BQI55"/>
      <c r="BQJ55"/>
      <c r="BQK55"/>
      <c r="BQL55"/>
      <c r="BQM55"/>
      <c r="BQN55"/>
      <c r="BQO55"/>
      <c r="BQP55"/>
      <c r="BQQ55"/>
      <c r="BQR55"/>
      <c r="BQS55"/>
      <c r="BQT55"/>
      <c r="BQU55"/>
      <c r="BQV55"/>
      <c r="BQW55"/>
      <c r="BQX55"/>
      <c r="BQY55"/>
      <c r="BQZ55"/>
      <c r="BRA55"/>
      <c r="BRB55"/>
      <c r="BRC55"/>
      <c r="BRD55"/>
      <c r="BRE55"/>
      <c r="BRF55"/>
      <c r="BRG55"/>
      <c r="BRH55"/>
      <c r="BRI55"/>
      <c r="BRJ55"/>
      <c r="BRK55"/>
      <c r="BRL55"/>
      <c r="BRM55"/>
      <c r="BRN55"/>
      <c r="BRO55"/>
      <c r="BRP55"/>
      <c r="BRQ55"/>
      <c r="BRR55"/>
      <c r="BRS55"/>
      <c r="BRT55"/>
      <c r="BRU55"/>
      <c r="BRV55"/>
      <c r="BRW55"/>
      <c r="BRX55"/>
      <c r="BRY55"/>
      <c r="BRZ55"/>
      <c r="BSA55"/>
      <c r="BSB55"/>
      <c r="BSC55"/>
      <c r="BSD55"/>
      <c r="BSE55"/>
      <c r="BSF55"/>
      <c r="BSG55"/>
      <c r="BSH55"/>
      <c r="BSI55"/>
      <c r="BSJ55"/>
      <c r="BSK55"/>
      <c r="BSL55"/>
      <c r="BSM55"/>
      <c r="BSN55"/>
      <c r="BSO55"/>
      <c r="BSP55"/>
      <c r="BSQ55"/>
      <c r="BSR55"/>
      <c r="BSS55"/>
      <c r="BST55"/>
      <c r="BSU55"/>
      <c r="BSV55"/>
      <c r="BSW55"/>
      <c r="BSX55"/>
      <c r="BSY55"/>
      <c r="BSZ55"/>
      <c r="BTA55"/>
      <c r="BTB55"/>
      <c r="BTC55"/>
      <c r="BTD55"/>
      <c r="BTE55"/>
      <c r="BTF55"/>
      <c r="BTG55"/>
      <c r="BTH55"/>
      <c r="BTI55"/>
      <c r="BTJ55"/>
      <c r="BTK55"/>
      <c r="BTL55"/>
      <c r="BTM55"/>
      <c r="BTN55"/>
      <c r="BTO55"/>
      <c r="BTP55"/>
      <c r="BTQ55"/>
      <c r="BTR55"/>
      <c r="BTS55"/>
      <c r="BTT55"/>
      <c r="BTU55"/>
      <c r="BTV55"/>
      <c r="BTW55"/>
      <c r="BTX55"/>
      <c r="BTY55"/>
      <c r="BTZ55"/>
      <c r="BUA55"/>
      <c r="BUB55"/>
      <c r="BUC55"/>
      <c r="BUD55"/>
      <c r="BUE55"/>
      <c r="BUF55"/>
      <c r="BUG55"/>
      <c r="BUH55"/>
      <c r="BUI55"/>
      <c r="BUJ55"/>
      <c r="BUK55"/>
      <c r="BUL55"/>
      <c r="BUM55"/>
      <c r="BUN55"/>
      <c r="BUO55"/>
      <c r="BUP55"/>
      <c r="BUQ55"/>
      <c r="BUR55"/>
      <c r="BUS55"/>
      <c r="BUT55"/>
      <c r="BUU55"/>
      <c r="BUV55"/>
      <c r="BUW55"/>
      <c r="BUX55"/>
      <c r="BUY55"/>
      <c r="BUZ55"/>
      <c r="BVA55"/>
      <c r="BVB55"/>
      <c r="BVC55"/>
      <c r="BVD55"/>
      <c r="BVE55"/>
      <c r="BVF55"/>
      <c r="BVG55"/>
      <c r="BVH55"/>
      <c r="BVI55"/>
      <c r="BVJ55"/>
      <c r="BVK55"/>
      <c r="BVL55"/>
      <c r="BVM55"/>
      <c r="BVN55"/>
      <c r="BVO55"/>
      <c r="BVP55"/>
      <c r="BVQ55"/>
      <c r="BVR55"/>
      <c r="BVS55"/>
      <c r="BVT55"/>
      <c r="BVU55"/>
      <c r="BVV55"/>
      <c r="BVW55"/>
      <c r="BVX55"/>
      <c r="BVY55"/>
      <c r="BVZ55"/>
      <c r="BWA55"/>
      <c r="BWB55"/>
      <c r="BWC55"/>
      <c r="BWD55"/>
      <c r="BWE55"/>
      <c r="BWF55"/>
      <c r="BWG55"/>
      <c r="BWH55"/>
      <c r="BWI55"/>
      <c r="BWJ55"/>
      <c r="BWK55"/>
      <c r="BWL55"/>
      <c r="BWM55"/>
      <c r="BWN55"/>
      <c r="BWO55"/>
      <c r="BWP55"/>
      <c r="BWQ55"/>
      <c r="BWR55"/>
      <c r="BWS55"/>
      <c r="BWT55"/>
      <c r="BWU55"/>
      <c r="BWV55"/>
      <c r="BWW55"/>
      <c r="BWX55"/>
      <c r="BWY55"/>
      <c r="BWZ55"/>
      <c r="BXA55"/>
      <c r="BXB55"/>
      <c r="BXC55"/>
      <c r="BXD55"/>
      <c r="BXE55"/>
      <c r="BXF55"/>
      <c r="BXG55"/>
      <c r="BXH55"/>
      <c r="BXI55"/>
      <c r="BXJ55"/>
      <c r="BXK55"/>
      <c r="BXL55"/>
      <c r="BXM55"/>
      <c r="BXN55"/>
      <c r="BXO55"/>
      <c r="BXP55"/>
      <c r="BXQ55"/>
      <c r="BXR55"/>
      <c r="BXS55"/>
      <c r="BXT55"/>
      <c r="BXU55"/>
      <c r="BXV55"/>
      <c r="BXW55"/>
      <c r="BXX55"/>
      <c r="BXY55"/>
      <c r="BXZ55"/>
      <c r="BYA55"/>
      <c r="BYB55"/>
      <c r="BYC55"/>
      <c r="BYD55"/>
      <c r="BYE55"/>
      <c r="BYF55"/>
      <c r="BYG55"/>
      <c r="BYH55"/>
      <c r="BYI55"/>
      <c r="BYJ55"/>
      <c r="BYK55"/>
      <c r="BYL55"/>
      <c r="BYM55"/>
      <c r="BYN55"/>
      <c r="BYO55"/>
      <c r="BYP55"/>
      <c r="BYQ55"/>
      <c r="BYR55"/>
      <c r="BYS55"/>
      <c r="BYT55"/>
      <c r="BYU55"/>
      <c r="BYV55"/>
      <c r="BYW55"/>
      <c r="BYX55"/>
      <c r="BYY55"/>
      <c r="BYZ55"/>
      <c r="BZA55"/>
      <c r="BZB55"/>
      <c r="BZC55"/>
      <c r="BZD55"/>
      <c r="BZE55"/>
      <c r="BZF55"/>
      <c r="BZG55"/>
      <c r="BZH55"/>
      <c r="BZI55"/>
      <c r="BZJ55"/>
      <c r="BZK55"/>
      <c r="BZL55"/>
      <c r="BZM55"/>
      <c r="BZN55"/>
      <c r="BZO55"/>
      <c r="BZP55"/>
      <c r="BZQ55"/>
      <c r="BZR55"/>
      <c r="BZS55"/>
      <c r="BZT55"/>
      <c r="BZU55"/>
      <c r="BZV55"/>
      <c r="BZW55"/>
      <c r="BZX55"/>
      <c r="BZY55"/>
      <c r="BZZ55"/>
      <c r="CAA55"/>
      <c r="CAB55"/>
      <c r="CAC55"/>
      <c r="CAD55"/>
      <c r="CAE55"/>
      <c r="CAF55"/>
      <c r="CAG55"/>
      <c r="CAH55"/>
      <c r="CAI55"/>
      <c r="CAJ55"/>
      <c r="CAK55"/>
      <c r="CAL55"/>
      <c r="CAM55"/>
      <c r="CAN55"/>
      <c r="CAO55"/>
      <c r="CAP55"/>
      <c r="CAQ55"/>
      <c r="CAR55"/>
      <c r="CAS55"/>
      <c r="CAT55"/>
      <c r="CAU55"/>
      <c r="CAV55"/>
      <c r="CAW55"/>
      <c r="CAX55"/>
      <c r="CAY55"/>
      <c r="CAZ55"/>
      <c r="CBA55"/>
      <c r="CBB55"/>
      <c r="CBC55"/>
      <c r="CBD55"/>
      <c r="CBE55"/>
      <c r="CBF55"/>
      <c r="CBG55"/>
      <c r="CBH55"/>
      <c r="CBI55"/>
      <c r="CBJ55"/>
      <c r="CBK55"/>
      <c r="CBL55"/>
      <c r="CBM55"/>
      <c r="CBN55"/>
      <c r="CBO55"/>
      <c r="CBP55"/>
      <c r="CBQ55"/>
      <c r="CBR55"/>
      <c r="CBS55"/>
      <c r="CBT55"/>
      <c r="CBU55"/>
      <c r="CBV55"/>
      <c r="CBW55"/>
      <c r="CBX55"/>
      <c r="CBY55"/>
      <c r="CBZ55"/>
      <c r="CCA55"/>
      <c r="CCB55"/>
      <c r="CCC55"/>
      <c r="CCD55"/>
      <c r="CCE55"/>
      <c r="CCF55"/>
      <c r="CCG55"/>
      <c r="CCH55"/>
      <c r="CCI55"/>
      <c r="CCJ55"/>
      <c r="CCK55"/>
      <c r="CCL55"/>
      <c r="CCM55"/>
      <c r="CCN55"/>
      <c r="CCO55"/>
      <c r="CCP55"/>
      <c r="CCQ55"/>
      <c r="CCR55"/>
      <c r="CCS55"/>
      <c r="CCT55"/>
      <c r="CCU55"/>
      <c r="CCV55"/>
      <c r="CCW55"/>
      <c r="CCX55"/>
      <c r="CCY55"/>
      <c r="CCZ55"/>
      <c r="CDA55"/>
      <c r="CDB55"/>
      <c r="CDC55"/>
      <c r="CDD55"/>
      <c r="CDE55"/>
      <c r="CDF55"/>
      <c r="CDG55"/>
      <c r="CDH55"/>
      <c r="CDI55"/>
      <c r="CDJ55"/>
      <c r="CDK55"/>
      <c r="CDL55"/>
      <c r="CDM55"/>
      <c r="CDN55"/>
      <c r="CDO55"/>
      <c r="CDP55"/>
      <c r="CDQ55"/>
      <c r="CDR55"/>
      <c r="CDS55"/>
      <c r="CDT55"/>
      <c r="CDU55"/>
      <c r="CDV55"/>
      <c r="CDW55"/>
      <c r="CDX55"/>
      <c r="CDY55"/>
      <c r="CDZ55"/>
      <c r="CEA55"/>
      <c r="CEB55"/>
      <c r="CEC55"/>
      <c r="CED55"/>
      <c r="CEE55"/>
      <c r="CEF55"/>
      <c r="CEG55"/>
      <c r="CEH55"/>
      <c r="CEI55"/>
      <c r="CEJ55"/>
      <c r="CEK55"/>
      <c r="CEL55"/>
      <c r="CEM55"/>
      <c r="CEN55"/>
      <c r="CEO55"/>
      <c r="CEP55"/>
      <c r="CEQ55"/>
      <c r="CER55"/>
      <c r="CES55"/>
      <c r="CET55"/>
      <c r="CEU55"/>
      <c r="CEV55"/>
      <c r="CEW55"/>
      <c r="CEX55"/>
      <c r="CEY55"/>
      <c r="CEZ55"/>
      <c r="CFA55"/>
      <c r="CFB55"/>
      <c r="CFC55"/>
      <c r="CFD55"/>
      <c r="CFE55"/>
      <c r="CFF55"/>
      <c r="CFG55"/>
      <c r="CFH55"/>
      <c r="CFI55"/>
      <c r="CFJ55"/>
      <c r="CFK55"/>
      <c r="CFL55"/>
      <c r="CFM55"/>
      <c r="CFN55"/>
      <c r="CFO55"/>
      <c r="CFP55"/>
      <c r="CFQ55"/>
      <c r="CFR55"/>
      <c r="CFS55"/>
      <c r="CFT55"/>
      <c r="CFU55"/>
      <c r="CFV55"/>
      <c r="CFW55"/>
      <c r="CFX55"/>
      <c r="CFY55"/>
      <c r="CFZ55"/>
      <c r="CGA55"/>
      <c r="CGB55"/>
      <c r="CGC55"/>
      <c r="CGD55"/>
      <c r="CGE55"/>
      <c r="CGF55"/>
      <c r="CGG55"/>
      <c r="CGH55"/>
      <c r="CGI55"/>
      <c r="CGJ55"/>
      <c r="CGK55"/>
      <c r="CGL55"/>
      <c r="CGM55"/>
      <c r="CGN55"/>
      <c r="CGO55"/>
      <c r="CGP55"/>
      <c r="CGQ55"/>
      <c r="CGR55"/>
      <c r="CGS55"/>
      <c r="CGT55"/>
      <c r="CGU55"/>
      <c r="CGV55"/>
      <c r="CGW55"/>
      <c r="CGX55"/>
      <c r="CGY55"/>
      <c r="CGZ55"/>
      <c r="CHA55"/>
      <c r="CHB55"/>
      <c r="CHC55"/>
      <c r="CHD55"/>
      <c r="CHE55"/>
      <c r="CHF55"/>
      <c r="CHG55"/>
      <c r="CHH55"/>
      <c r="CHI55"/>
      <c r="CHJ55"/>
      <c r="CHK55"/>
      <c r="CHL55"/>
      <c r="CHM55"/>
      <c r="CHN55"/>
      <c r="CHO55"/>
      <c r="CHP55"/>
      <c r="CHQ55"/>
      <c r="CHR55"/>
      <c r="CHS55"/>
      <c r="CHT55"/>
      <c r="CHU55"/>
      <c r="CHV55"/>
      <c r="CHW55"/>
      <c r="CHX55"/>
      <c r="CHY55"/>
      <c r="CHZ55"/>
      <c r="CIA55"/>
      <c r="CIB55"/>
      <c r="CIC55"/>
      <c r="CID55"/>
      <c r="CIE55"/>
      <c r="CIF55"/>
      <c r="CIG55"/>
      <c r="CIH55"/>
      <c r="CII55"/>
      <c r="CIJ55"/>
      <c r="CIK55"/>
      <c r="CIL55"/>
      <c r="CIM55"/>
      <c r="CIN55"/>
      <c r="CIO55"/>
      <c r="CIP55"/>
      <c r="CIQ55"/>
      <c r="CIR55"/>
      <c r="CIS55"/>
      <c r="CIT55"/>
      <c r="CIU55"/>
      <c r="CIV55"/>
      <c r="CIW55"/>
      <c r="CIX55"/>
      <c r="CIY55"/>
      <c r="CIZ55"/>
      <c r="CJA55"/>
      <c r="CJB55"/>
      <c r="CJC55"/>
      <c r="CJD55"/>
      <c r="CJE55"/>
      <c r="CJF55"/>
      <c r="CJG55"/>
      <c r="CJH55"/>
      <c r="CJI55"/>
      <c r="CJJ55"/>
      <c r="CJK55"/>
      <c r="CJL55"/>
      <c r="CJM55"/>
      <c r="CJN55"/>
      <c r="CJO55"/>
      <c r="CJP55"/>
      <c r="CJQ55"/>
      <c r="CJR55"/>
      <c r="CJS55"/>
      <c r="CJT55"/>
      <c r="CJU55"/>
      <c r="CJV55"/>
      <c r="CJW55"/>
      <c r="CJX55"/>
      <c r="CJY55"/>
      <c r="CJZ55"/>
      <c r="CKA55"/>
      <c r="CKB55"/>
      <c r="CKC55"/>
      <c r="CKD55"/>
      <c r="CKE55"/>
      <c r="CKF55"/>
      <c r="CKG55"/>
      <c r="CKH55"/>
      <c r="CKI55"/>
      <c r="CKJ55"/>
      <c r="CKK55"/>
      <c r="CKL55"/>
      <c r="CKM55"/>
      <c r="CKN55"/>
      <c r="CKO55"/>
      <c r="CKP55"/>
      <c r="CKQ55"/>
      <c r="CKR55"/>
      <c r="CKS55"/>
      <c r="CKT55"/>
      <c r="CKU55"/>
      <c r="CKV55"/>
      <c r="CKW55"/>
      <c r="CKX55"/>
      <c r="CKY55"/>
      <c r="CKZ55"/>
      <c r="CLA55"/>
      <c r="CLB55"/>
      <c r="CLC55"/>
      <c r="CLD55"/>
      <c r="CLE55"/>
      <c r="CLF55"/>
      <c r="CLG55"/>
      <c r="CLH55"/>
      <c r="CLI55"/>
      <c r="CLJ55"/>
      <c r="CLK55"/>
      <c r="CLL55"/>
      <c r="CLM55"/>
      <c r="CLN55"/>
      <c r="CLO55"/>
      <c r="CLP55"/>
      <c r="CLQ55"/>
      <c r="CLR55"/>
      <c r="CLS55"/>
      <c r="CLT55"/>
      <c r="CLU55"/>
      <c r="CLV55"/>
      <c r="CLW55"/>
      <c r="CLX55"/>
      <c r="CLY55"/>
      <c r="CLZ55"/>
      <c r="CMA55"/>
      <c r="CMB55"/>
      <c r="CMC55"/>
      <c r="CMD55"/>
      <c r="CME55"/>
      <c r="CMF55"/>
      <c r="CMG55"/>
      <c r="CMH55"/>
      <c r="CMI55"/>
      <c r="CMJ55"/>
      <c r="CMK55"/>
      <c r="CML55"/>
      <c r="CMM55"/>
      <c r="CMN55"/>
      <c r="CMO55"/>
      <c r="CMP55"/>
      <c r="CMQ55"/>
      <c r="CMR55"/>
      <c r="CMS55"/>
      <c r="CMT55"/>
      <c r="CMU55"/>
      <c r="CMV55"/>
      <c r="CMW55"/>
      <c r="CMX55"/>
      <c r="CMY55"/>
      <c r="CMZ55"/>
      <c r="CNA55"/>
      <c r="CNB55"/>
      <c r="CNC55"/>
      <c r="CND55"/>
      <c r="CNE55"/>
      <c r="CNF55"/>
      <c r="CNG55"/>
      <c r="CNH55"/>
      <c r="CNI55"/>
      <c r="CNJ55"/>
      <c r="CNK55"/>
      <c r="CNL55"/>
      <c r="CNM55"/>
      <c r="CNN55"/>
      <c r="CNO55"/>
      <c r="CNP55"/>
      <c r="CNQ55"/>
      <c r="CNR55"/>
      <c r="CNS55"/>
      <c r="CNT55"/>
      <c r="CNU55"/>
      <c r="CNV55"/>
      <c r="CNW55"/>
      <c r="CNX55"/>
      <c r="CNY55"/>
      <c r="CNZ55"/>
      <c r="COA55"/>
      <c r="COB55"/>
      <c r="COC55"/>
      <c r="COD55"/>
      <c r="COE55"/>
      <c r="COF55"/>
      <c r="COG55"/>
      <c r="COH55"/>
      <c r="COI55"/>
      <c r="COJ55"/>
      <c r="COK55"/>
      <c r="COL55"/>
      <c r="COM55"/>
      <c r="CON55"/>
      <c r="COO55"/>
      <c r="COP55"/>
      <c r="COQ55"/>
      <c r="COR55"/>
      <c r="COS55"/>
      <c r="COT55"/>
      <c r="COU55"/>
      <c r="COV55"/>
      <c r="COW55"/>
      <c r="COX55"/>
      <c r="COY55"/>
      <c r="COZ55"/>
      <c r="CPA55"/>
      <c r="CPB55"/>
      <c r="CPC55"/>
      <c r="CPD55"/>
      <c r="CPE55"/>
      <c r="CPF55"/>
      <c r="CPG55"/>
      <c r="CPH55"/>
      <c r="CPI55"/>
      <c r="CPJ55"/>
      <c r="CPK55"/>
      <c r="CPL55"/>
      <c r="CPM55"/>
      <c r="CPN55"/>
      <c r="CPO55"/>
      <c r="CPP55"/>
      <c r="CPQ55"/>
      <c r="CPR55"/>
      <c r="CPS55"/>
      <c r="CPT55"/>
      <c r="CPU55"/>
      <c r="CPV55"/>
      <c r="CPW55"/>
      <c r="CPX55"/>
      <c r="CPY55"/>
      <c r="CPZ55"/>
      <c r="CQA55"/>
      <c r="CQB55"/>
      <c r="CQC55"/>
      <c r="CQD55"/>
      <c r="CQE55"/>
      <c r="CQF55"/>
      <c r="CQG55"/>
      <c r="CQH55"/>
      <c r="CQI55"/>
      <c r="CQJ55"/>
      <c r="CQK55"/>
      <c r="CQL55"/>
      <c r="CQM55"/>
      <c r="CQN55"/>
      <c r="CQO55"/>
      <c r="CQP55"/>
      <c r="CQQ55"/>
      <c r="CQR55"/>
      <c r="CQS55"/>
      <c r="CQT55"/>
      <c r="CQU55"/>
      <c r="CQV55"/>
      <c r="CQW55"/>
      <c r="CQX55"/>
      <c r="CQY55"/>
      <c r="CQZ55"/>
      <c r="CRA55"/>
      <c r="CRB55"/>
      <c r="CRC55"/>
      <c r="CRD55"/>
      <c r="CRE55"/>
      <c r="CRF55"/>
      <c r="CRG55"/>
      <c r="CRH55"/>
      <c r="CRI55"/>
      <c r="CRJ55"/>
      <c r="CRK55"/>
      <c r="CRL55"/>
      <c r="CRM55"/>
      <c r="CRN55"/>
      <c r="CRO55"/>
      <c r="CRP55"/>
      <c r="CRQ55"/>
      <c r="CRR55"/>
      <c r="CRS55"/>
      <c r="CRT55"/>
      <c r="CRU55"/>
      <c r="CRV55"/>
      <c r="CRW55"/>
      <c r="CRX55"/>
      <c r="CRY55"/>
      <c r="CRZ55"/>
      <c r="CSA55"/>
      <c r="CSB55"/>
      <c r="CSC55"/>
      <c r="CSD55"/>
      <c r="CSE55"/>
      <c r="CSF55"/>
      <c r="CSG55"/>
      <c r="CSH55"/>
      <c r="CSI55"/>
      <c r="CSJ55"/>
      <c r="CSK55"/>
      <c r="CSL55"/>
      <c r="CSM55"/>
      <c r="CSN55"/>
      <c r="CSO55"/>
      <c r="CSP55"/>
      <c r="CSQ55"/>
      <c r="CSR55"/>
      <c r="CSS55"/>
      <c r="CST55"/>
      <c r="CSU55"/>
      <c r="CSV55"/>
      <c r="CSW55"/>
      <c r="CSX55"/>
      <c r="CSY55"/>
      <c r="CSZ55"/>
      <c r="CTA55"/>
      <c r="CTB55"/>
      <c r="CTC55"/>
      <c r="CTD55"/>
      <c r="CTE55"/>
      <c r="CTF55"/>
      <c r="CTG55"/>
      <c r="CTH55"/>
      <c r="CTI55"/>
      <c r="CTJ55"/>
      <c r="CTK55"/>
      <c r="CTL55"/>
      <c r="CTM55"/>
      <c r="CTN55"/>
      <c r="CTO55"/>
      <c r="CTP55"/>
      <c r="CTQ55"/>
      <c r="CTR55"/>
      <c r="CTS55"/>
      <c r="CTT55"/>
      <c r="CTU55"/>
      <c r="CTV55"/>
      <c r="CTW55"/>
      <c r="CTX55"/>
      <c r="CTY55"/>
      <c r="CTZ55"/>
      <c r="CUA55"/>
      <c r="CUB55"/>
      <c r="CUC55"/>
      <c r="CUD55"/>
      <c r="CUE55"/>
      <c r="CUF55"/>
      <c r="CUG55"/>
      <c r="CUH55"/>
      <c r="CUI55"/>
      <c r="CUJ55"/>
      <c r="CUK55"/>
      <c r="CUL55"/>
      <c r="CUM55"/>
      <c r="CUN55"/>
      <c r="CUO55"/>
      <c r="CUP55"/>
      <c r="CUQ55"/>
      <c r="CUR55"/>
      <c r="CUS55"/>
      <c r="CUT55"/>
      <c r="CUU55"/>
      <c r="CUV55"/>
      <c r="CUW55"/>
      <c r="CUX55"/>
      <c r="CUY55"/>
      <c r="CUZ55"/>
      <c r="CVA55"/>
      <c r="CVB55"/>
      <c r="CVC55"/>
      <c r="CVD55"/>
      <c r="CVE55"/>
      <c r="CVF55"/>
      <c r="CVG55"/>
      <c r="CVH55"/>
      <c r="CVI55"/>
      <c r="CVJ55"/>
      <c r="CVK55"/>
      <c r="CVL55"/>
      <c r="CVM55"/>
      <c r="CVN55"/>
      <c r="CVO55"/>
      <c r="CVP55"/>
      <c r="CVQ55"/>
      <c r="CVR55"/>
      <c r="CVS55"/>
      <c r="CVT55"/>
      <c r="CVU55"/>
      <c r="CVV55"/>
      <c r="CVW55"/>
      <c r="CVX55"/>
      <c r="CVY55"/>
      <c r="CVZ55"/>
      <c r="CWA55"/>
      <c r="CWB55"/>
      <c r="CWC55"/>
      <c r="CWD55"/>
      <c r="CWE55"/>
      <c r="CWF55"/>
      <c r="CWG55"/>
      <c r="CWH55"/>
      <c r="CWI55"/>
      <c r="CWJ55"/>
      <c r="CWK55"/>
      <c r="CWL55"/>
      <c r="CWM55"/>
      <c r="CWN55"/>
      <c r="CWO55"/>
      <c r="CWP55"/>
      <c r="CWQ55"/>
      <c r="CWR55"/>
      <c r="CWS55"/>
      <c r="CWT55"/>
      <c r="CWU55"/>
      <c r="CWV55"/>
      <c r="CWW55"/>
      <c r="CWX55"/>
      <c r="CWY55"/>
      <c r="CWZ55"/>
      <c r="CXA55"/>
      <c r="CXB55"/>
      <c r="CXC55"/>
      <c r="CXD55"/>
      <c r="CXE55"/>
      <c r="CXF55"/>
      <c r="CXG55"/>
      <c r="CXH55"/>
      <c r="CXI55"/>
      <c r="CXJ55"/>
      <c r="CXK55"/>
      <c r="CXL55"/>
      <c r="CXM55"/>
      <c r="CXN55"/>
      <c r="CXO55"/>
      <c r="CXP55"/>
      <c r="CXQ55"/>
      <c r="CXR55"/>
      <c r="CXS55"/>
      <c r="CXT55"/>
      <c r="CXU55"/>
      <c r="CXV55"/>
      <c r="CXW55"/>
      <c r="CXX55"/>
      <c r="CXY55"/>
      <c r="CXZ55"/>
      <c r="CYA55"/>
      <c r="CYB55"/>
      <c r="CYC55"/>
      <c r="CYD55"/>
      <c r="CYE55"/>
      <c r="CYF55"/>
      <c r="CYG55"/>
      <c r="CYH55"/>
      <c r="CYI55"/>
      <c r="CYJ55"/>
      <c r="CYK55"/>
      <c r="CYL55"/>
      <c r="CYM55"/>
      <c r="CYN55"/>
      <c r="CYO55"/>
      <c r="CYP55"/>
      <c r="CYQ55"/>
      <c r="CYR55"/>
      <c r="CYS55"/>
      <c r="CYT55"/>
      <c r="CYU55"/>
      <c r="CYV55"/>
      <c r="CYW55"/>
      <c r="CYX55"/>
      <c r="CYY55"/>
      <c r="CYZ55"/>
      <c r="CZA55"/>
      <c r="CZB55"/>
      <c r="CZC55"/>
      <c r="CZD55"/>
      <c r="CZE55"/>
      <c r="CZF55"/>
      <c r="CZG55"/>
      <c r="CZH55"/>
      <c r="CZI55"/>
      <c r="CZJ55"/>
      <c r="CZK55"/>
      <c r="CZL55"/>
      <c r="CZM55"/>
      <c r="CZN55"/>
      <c r="CZO55"/>
      <c r="CZP55"/>
      <c r="CZQ55"/>
      <c r="CZR55"/>
      <c r="CZS55"/>
      <c r="CZT55"/>
      <c r="CZU55"/>
      <c r="CZV55"/>
      <c r="CZW55"/>
      <c r="CZX55"/>
      <c r="CZY55"/>
      <c r="CZZ55"/>
      <c r="DAA55"/>
      <c r="DAB55"/>
      <c r="DAC55"/>
      <c r="DAD55"/>
      <c r="DAE55"/>
      <c r="DAF55"/>
      <c r="DAG55"/>
      <c r="DAH55"/>
      <c r="DAI55"/>
      <c r="DAJ55"/>
      <c r="DAK55"/>
      <c r="DAL55"/>
      <c r="DAM55"/>
      <c r="DAN55"/>
      <c r="DAO55"/>
      <c r="DAP55"/>
      <c r="DAQ55"/>
      <c r="DAR55"/>
      <c r="DAS55"/>
      <c r="DAT55"/>
      <c r="DAU55"/>
      <c r="DAV55"/>
      <c r="DAW55"/>
      <c r="DAX55"/>
      <c r="DAY55"/>
      <c r="DAZ55"/>
      <c r="DBA55"/>
      <c r="DBB55"/>
      <c r="DBC55"/>
      <c r="DBD55"/>
      <c r="DBE55"/>
      <c r="DBF55"/>
      <c r="DBG55"/>
      <c r="DBH55"/>
      <c r="DBI55"/>
      <c r="DBJ55"/>
      <c r="DBK55"/>
      <c r="DBL55"/>
      <c r="DBM55"/>
      <c r="DBN55"/>
      <c r="DBO55"/>
      <c r="DBP55"/>
      <c r="DBQ55"/>
      <c r="DBR55"/>
      <c r="DBS55"/>
      <c r="DBT55"/>
      <c r="DBU55"/>
      <c r="DBV55"/>
      <c r="DBW55"/>
      <c r="DBX55"/>
      <c r="DBY55"/>
      <c r="DBZ55"/>
      <c r="DCA55"/>
      <c r="DCB55"/>
      <c r="DCC55"/>
      <c r="DCD55"/>
      <c r="DCE55"/>
      <c r="DCF55"/>
      <c r="DCG55"/>
      <c r="DCH55"/>
      <c r="DCI55"/>
      <c r="DCJ55"/>
      <c r="DCK55"/>
      <c r="DCL55"/>
      <c r="DCM55"/>
      <c r="DCN55"/>
      <c r="DCO55"/>
      <c r="DCP55"/>
      <c r="DCQ55"/>
      <c r="DCR55"/>
      <c r="DCS55"/>
      <c r="DCT55"/>
      <c r="DCU55"/>
      <c r="DCV55"/>
      <c r="DCW55"/>
      <c r="DCX55"/>
      <c r="DCY55"/>
      <c r="DCZ55"/>
      <c r="DDA55"/>
      <c r="DDB55"/>
      <c r="DDC55"/>
      <c r="DDD55"/>
      <c r="DDE55"/>
      <c r="DDF55"/>
      <c r="DDG55"/>
      <c r="DDH55"/>
      <c r="DDI55"/>
      <c r="DDJ55"/>
      <c r="DDK55"/>
      <c r="DDL55"/>
      <c r="DDM55"/>
      <c r="DDN55"/>
      <c r="DDO55"/>
      <c r="DDP55"/>
      <c r="DDQ55"/>
      <c r="DDR55"/>
      <c r="DDS55"/>
      <c r="DDT55"/>
      <c r="DDU55"/>
      <c r="DDV55"/>
      <c r="DDW55"/>
      <c r="DDX55"/>
      <c r="DDY55"/>
      <c r="DDZ55"/>
      <c r="DEA55"/>
      <c r="DEB55"/>
      <c r="DEC55"/>
      <c r="DED55"/>
      <c r="DEE55"/>
      <c r="DEF55"/>
      <c r="DEG55"/>
      <c r="DEH55"/>
      <c r="DEI55"/>
      <c r="DEJ55"/>
      <c r="DEK55"/>
      <c r="DEL55"/>
      <c r="DEM55"/>
      <c r="DEN55"/>
      <c r="DEO55"/>
      <c r="DEP55"/>
      <c r="DEQ55"/>
      <c r="DER55"/>
      <c r="DES55"/>
      <c r="DET55"/>
      <c r="DEU55"/>
      <c r="DEV55"/>
      <c r="DEW55"/>
      <c r="DEX55"/>
      <c r="DEY55"/>
      <c r="DEZ55"/>
      <c r="DFA55"/>
      <c r="DFB55"/>
      <c r="DFC55"/>
      <c r="DFD55"/>
      <c r="DFE55"/>
      <c r="DFF55"/>
      <c r="DFG55"/>
      <c r="DFH55"/>
      <c r="DFI55"/>
      <c r="DFJ55"/>
      <c r="DFK55"/>
      <c r="DFL55"/>
      <c r="DFM55"/>
      <c r="DFN55"/>
      <c r="DFO55"/>
      <c r="DFP55"/>
      <c r="DFQ55"/>
      <c r="DFR55"/>
      <c r="DFS55"/>
      <c r="DFT55"/>
      <c r="DFU55"/>
      <c r="DFV55"/>
      <c r="DFW55"/>
      <c r="DFX55"/>
      <c r="DFY55"/>
      <c r="DFZ55"/>
      <c r="DGA55"/>
      <c r="DGB55"/>
      <c r="DGC55"/>
      <c r="DGD55"/>
      <c r="DGE55"/>
      <c r="DGF55"/>
      <c r="DGG55"/>
      <c r="DGH55"/>
      <c r="DGI55"/>
      <c r="DGJ55"/>
      <c r="DGK55"/>
      <c r="DGL55"/>
      <c r="DGM55"/>
      <c r="DGN55"/>
      <c r="DGO55"/>
      <c r="DGP55"/>
      <c r="DGQ55"/>
      <c r="DGR55"/>
      <c r="DGS55"/>
      <c r="DGT55"/>
      <c r="DGU55"/>
      <c r="DGV55"/>
      <c r="DGW55"/>
      <c r="DGX55"/>
      <c r="DGY55"/>
      <c r="DGZ55"/>
      <c r="DHA55"/>
      <c r="DHB55"/>
      <c r="DHC55"/>
      <c r="DHD55"/>
      <c r="DHE55"/>
      <c r="DHF55"/>
      <c r="DHG55"/>
      <c r="DHH55"/>
      <c r="DHI55"/>
      <c r="DHJ55"/>
      <c r="DHK55"/>
      <c r="DHL55"/>
      <c r="DHM55"/>
      <c r="DHN55"/>
      <c r="DHO55"/>
      <c r="DHP55"/>
      <c r="DHQ55"/>
      <c r="DHR55"/>
      <c r="DHS55"/>
      <c r="DHT55"/>
      <c r="DHU55"/>
      <c r="DHV55"/>
      <c r="DHW55"/>
      <c r="DHX55"/>
      <c r="DHY55"/>
      <c r="DHZ55"/>
      <c r="DIA55"/>
      <c r="DIB55"/>
      <c r="DIC55"/>
      <c r="DID55"/>
      <c r="DIE55"/>
      <c r="DIF55"/>
      <c r="DIG55"/>
      <c r="DIH55"/>
      <c r="DII55"/>
      <c r="DIJ55"/>
      <c r="DIK55"/>
      <c r="DIL55"/>
      <c r="DIM55"/>
      <c r="DIN55"/>
      <c r="DIO55"/>
      <c r="DIP55"/>
      <c r="DIQ55"/>
      <c r="DIR55"/>
      <c r="DIS55"/>
      <c r="DIT55"/>
      <c r="DIU55"/>
      <c r="DIV55"/>
      <c r="DIW55"/>
      <c r="DIX55"/>
      <c r="DIY55"/>
      <c r="DIZ55"/>
      <c r="DJA55"/>
      <c r="DJB55"/>
      <c r="DJC55"/>
      <c r="DJD55"/>
      <c r="DJE55"/>
      <c r="DJF55"/>
      <c r="DJG55"/>
      <c r="DJH55"/>
      <c r="DJI55"/>
      <c r="DJJ55"/>
      <c r="DJK55"/>
      <c r="DJL55"/>
      <c r="DJM55"/>
      <c r="DJN55"/>
      <c r="DJO55"/>
      <c r="DJP55"/>
      <c r="DJQ55"/>
      <c r="DJR55"/>
      <c r="DJS55"/>
      <c r="DJT55"/>
      <c r="DJU55"/>
      <c r="DJV55"/>
      <c r="DJW55"/>
      <c r="DJX55"/>
      <c r="DJY55"/>
      <c r="DJZ55"/>
      <c r="DKA55"/>
      <c r="DKB55"/>
      <c r="DKC55"/>
      <c r="DKD55"/>
      <c r="DKE55"/>
      <c r="DKF55"/>
      <c r="DKG55"/>
      <c r="DKH55"/>
      <c r="DKI55"/>
      <c r="DKJ55"/>
      <c r="DKK55"/>
      <c r="DKL55"/>
      <c r="DKM55"/>
      <c r="DKN55"/>
      <c r="DKO55"/>
      <c r="DKP55"/>
      <c r="DKQ55"/>
      <c r="DKR55"/>
      <c r="DKS55"/>
      <c r="DKT55"/>
      <c r="DKU55"/>
      <c r="DKV55"/>
      <c r="DKW55"/>
      <c r="DKX55"/>
      <c r="DKY55"/>
      <c r="DKZ55"/>
      <c r="DLA55"/>
      <c r="DLB55"/>
      <c r="DLC55"/>
      <c r="DLD55"/>
      <c r="DLE55"/>
      <c r="DLF55"/>
      <c r="DLG55"/>
      <c r="DLH55"/>
      <c r="DLI55"/>
      <c r="DLJ55"/>
      <c r="DLK55"/>
      <c r="DLL55"/>
      <c r="DLM55"/>
      <c r="DLN55"/>
      <c r="DLO55"/>
      <c r="DLP55"/>
      <c r="DLQ55"/>
      <c r="DLR55"/>
      <c r="DLS55"/>
      <c r="DLT55"/>
      <c r="DLU55"/>
      <c r="DLV55"/>
      <c r="DLW55"/>
      <c r="DLX55"/>
      <c r="DLY55"/>
      <c r="DLZ55"/>
      <c r="DMA55"/>
      <c r="DMB55"/>
      <c r="DMC55"/>
      <c r="DMD55"/>
      <c r="DME55"/>
      <c r="DMF55"/>
      <c r="DMG55"/>
      <c r="DMH55"/>
      <c r="DMI55"/>
      <c r="DMJ55"/>
      <c r="DMK55"/>
      <c r="DML55"/>
      <c r="DMM55"/>
      <c r="DMN55"/>
      <c r="DMO55"/>
      <c r="DMP55"/>
      <c r="DMQ55"/>
      <c r="DMR55"/>
      <c r="DMS55"/>
      <c r="DMT55"/>
      <c r="DMU55"/>
      <c r="DMV55"/>
      <c r="DMW55"/>
      <c r="DMX55"/>
      <c r="DMY55"/>
      <c r="DMZ55"/>
      <c r="DNA55"/>
      <c r="DNB55"/>
      <c r="DNC55"/>
      <c r="DND55"/>
      <c r="DNE55"/>
      <c r="DNF55"/>
      <c r="DNG55"/>
      <c r="DNH55"/>
      <c r="DNI55"/>
      <c r="DNJ55"/>
      <c r="DNK55"/>
      <c r="DNL55"/>
      <c r="DNM55"/>
      <c r="DNN55"/>
      <c r="DNO55"/>
      <c r="DNP55"/>
      <c r="DNQ55"/>
      <c r="DNR55"/>
      <c r="DNS55"/>
      <c r="DNT55"/>
      <c r="DNU55"/>
      <c r="DNV55"/>
      <c r="DNW55"/>
      <c r="DNX55"/>
      <c r="DNY55"/>
      <c r="DNZ55"/>
      <c r="DOA55"/>
      <c r="DOB55"/>
      <c r="DOC55"/>
      <c r="DOD55"/>
      <c r="DOE55"/>
      <c r="DOF55"/>
      <c r="DOG55"/>
      <c r="DOH55"/>
      <c r="DOI55"/>
      <c r="DOJ55"/>
      <c r="DOK55"/>
      <c r="DOL55"/>
      <c r="DOM55"/>
      <c r="DON55"/>
      <c r="DOO55"/>
      <c r="DOP55"/>
      <c r="DOQ55"/>
      <c r="DOR55"/>
      <c r="DOS55"/>
      <c r="DOT55"/>
      <c r="DOU55"/>
      <c r="DOV55"/>
      <c r="DOW55"/>
      <c r="DOX55"/>
      <c r="DOY55"/>
      <c r="DOZ55"/>
      <c r="DPA55"/>
      <c r="DPB55"/>
      <c r="DPC55"/>
      <c r="DPD55"/>
      <c r="DPE55"/>
      <c r="DPF55"/>
      <c r="DPG55"/>
      <c r="DPH55"/>
      <c r="DPI55"/>
      <c r="DPJ55"/>
      <c r="DPK55"/>
      <c r="DPL55"/>
      <c r="DPM55"/>
      <c r="DPN55"/>
      <c r="DPO55"/>
      <c r="DPP55"/>
      <c r="DPQ55"/>
      <c r="DPR55"/>
      <c r="DPS55"/>
      <c r="DPT55"/>
      <c r="DPU55"/>
      <c r="DPV55"/>
      <c r="DPW55"/>
      <c r="DPX55"/>
      <c r="DPY55"/>
      <c r="DPZ55"/>
      <c r="DQA55"/>
      <c r="DQB55"/>
      <c r="DQC55"/>
      <c r="DQD55"/>
      <c r="DQE55"/>
      <c r="DQF55"/>
      <c r="DQG55"/>
      <c r="DQH55"/>
      <c r="DQI55"/>
      <c r="DQJ55"/>
      <c r="DQK55"/>
      <c r="DQL55"/>
      <c r="DQM55"/>
      <c r="DQN55"/>
      <c r="DQO55"/>
      <c r="DQP55"/>
      <c r="DQQ55"/>
      <c r="DQR55"/>
      <c r="DQS55"/>
      <c r="DQT55"/>
      <c r="DQU55"/>
      <c r="DQV55"/>
      <c r="DQW55"/>
      <c r="DQX55"/>
      <c r="DQY55"/>
      <c r="DQZ55"/>
      <c r="DRA55"/>
      <c r="DRB55"/>
      <c r="DRC55"/>
      <c r="DRD55"/>
      <c r="DRE55"/>
      <c r="DRF55"/>
      <c r="DRG55"/>
      <c r="DRH55"/>
      <c r="DRI55"/>
      <c r="DRJ55"/>
      <c r="DRK55"/>
      <c r="DRL55"/>
      <c r="DRM55"/>
      <c r="DRN55"/>
      <c r="DRO55"/>
      <c r="DRP55"/>
      <c r="DRQ55"/>
      <c r="DRR55"/>
      <c r="DRS55"/>
      <c r="DRT55"/>
      <c r="DRU55"/>
      <c r="DRV55"/>
      <c r="DRW55"/>
      <c r="DRX55"/>
      <c r="DRY55"/>
      <c r="DRZ55"/>
      <c r="DSA55"/>
      <c r="DSB55"/>
      <c r="DSC55"/>
      <c r="DSD55"/>
      <c r="DSE55"/>
      <c r="DSF55"/>
      <c r="DSG55"/>
      <c r="DSH55"/>
      <c r="DSI55"/>
      <c r="DSJ55"/>
      <c r="DSK55"/>
      <c r="DSL55"/>
      <c r="DSM55"/>
      <c r="DSN55"/>
      <c r="DSO55"/>
      <c r="DSP55"/>
      <c r="DSQ55"/>
      <c r="DSR55"/>
      <c r="DSS55"/>
      <c r="DST55"/>
      <c r="DSU55"/>
      <c r="DSV55"/>
      <c r="DSW55"/>
      <c r="DSX55"/>
      <c r="DSY55"/>
      <c r="DSZ55"/>
      <c r="DTA55"/>
      <c r="DTB55"/>
      <c r="DTC55"/>
      <c r="DTD55"/>
      <c r="DTE55"/>
      <c r="DTF55"/>
      <c r="DTG55"/>
      <c r="DTH55"/>
      <c r="DTI55"/>
      <c r="DTJ55"/>
      <c r="DTK55"/>
      <c r="DTL55"/>
      <c r="DTM55"/>
      <c r="DTN55"/>
      <c r="DTO55"/>
      <c r="DTP55"/>
      <c r="DTQ55"/>
      <c r="DTR55"/>
      <c r="DTS55"/>
      <c r="DTT55"/>
      <c r="DTU55"/>
      <c r="DTV55"/>
      <c r="DTW55"/>
      <c r="DTX55"/>
      <c r="DTY55"/>
      <c r="DTZ55"/>
      <c r="DUA55"/>
      <c r="DUB55"/>
      <c r="DUC55"/>
      <c r="DUD55"/>
      <c r="DUE55"/>
      <c r="DUF55"/>
      <c r="DUG55"/>
      <c r="DUH55"/>
      <c r="DUI55"/>
      <c r="DUJ55"/>
      <c r="DUK55"/>
      <c r="DUL55"/>
      <c r="DUM55"/>
      <c r="DUN55"/>
      <c r="DUO55"/>
      <c r="DUP55"/>
      <c r="DUQ55"/>
      <c r="DUR55"/>
      <c r="DUS55"/>
      <c r="DUT55"/>
      <c r="DUU55"/>
      <c r="DUV55"/>
      <c r="DUW55"/>
      <c r="DUX55"/>
      <c r="DUY55"/>
      <c r="DUZ55"/>
      <c r="DVA55"/>
      <c r="DVB55"/>
      <c r="DVC55"/>
      <c r="DVD55"/>
      <c r="DVE55"/>
      <c r="DVF55"/>
      <c r="DVG55"/>
      <c r="DVH55"/>
      <c r="DVI55"/>
      <c r="DVJ55"/>
      <c r="DVK55"/>
      <c r="DVL55"/>
      <c r="DVM55"/>
      <c r="DVN55"/>
      <c r="DVO55"/>
      <c r="DVP55"/>
      <c r="DVQ55"/>
      <c r="DVR55"/>
      <c r="DVS55"/>
      <c r="DVT55"/>
      <c r="DVU55"/>
      <c r="DVV55"/>
      <c r="DVW55"/>
      <c r="DVX55"/>
      <c r="DVY55"/>
      <c r="DVZ55"/>
      <c r="DWA55"/>
      <c r="DWB55"/>
      <c r="DWC55"/>
      <c r="DWD55"/>
      <c r="DWE55"/>
      <c r="DWF55"/>
      <c r="DWG55"/>
      <c r="DWH55"/>
      <c r="DWI55"/>
      <c r="DWJ55"/>
      <c r="DWK55"/>
      <c r="DWL55"/>
      <c r="DWM55"/>
      <c r="DWN55"/>
      <c r="DWO55"/>
      <c r="DWP55"/>
      <c r="DWQ55"/>
      <c r="DWR55"/>
      <c r="DWS55"/>
      <c r="DWT55"/>
      <c r="DWU55"/>
      <c r="DWV55"/>
      <c r="DWW55"/>
      <c r="DWX55"/>
      <c r="DWY55"/>
      <c r="DWZ55"/>
      <c r="DXA55"/>
      <c r="DXB55"/>
      <c r="DXC55"/>
      <c r="DXD55"/>
      <c r="DXE55"/>
      <c r="DXF55"/>
      <c r="DXG55"/>
      <c r="DXH55"/>
      <c r="DXI55"/>
      <c r="DXJ55"/>
      <c r="DXK55"/>
      <c r="DXL55"/>
      <c r="DXM55"/>
      <c r="DXN55"/>
      <c r="DXO55"/>
      <c r="DXP55"/>
      <c r="DXQ55"/>
      <c r="DXR55"/>
      <c r="DXS55"/>
      <c r="DXT55"/>
      <c r="DXU55"/>
      <c r="DXV55"/>
      <c r="DXW55"/>
      <c r="DXX55"/>
      <c r="DXY55"/>
      <c r="DXZ55"/>
      <c r="DYA55"/>
      <c r="DYB55"/>
      <c r="DYC55"/>
      <c r="DYD55"/>
      <c r="DYE55"/>
      <c r="DYF55"/>
      <c r="DYG55"/>
      <c r="DYH55"/>
      <c r="DYI55"/>
      <c r="DYJ55"/>
      <c r="DYK55"/>
      <c r="DYL55"/>
      <c r="DYM55"/>
      <c r="DYN55"/>
      <c r="DYO55"/>
      <c r="DYP55"/>
      <c r="DYQ55"/>
      <c r="DYR55"/>
      <c r="DYS55"/>
      <c r="DYT55"/>
      <c r="DYU55"/>
      <c r="DYV55"/>
      <c r="DYW55"/>
      <c r="DYX55"/>
      <c r="DYY55"/>
      <c r="DYZ55"/>
      <c r="DZA55"/>
      <c r="DZB55"/>
      <c r="DZC55"/>
      <c r="DZD55"/>
      <c r="DZE55"/>
      <c r="DZF55"/>
      <c r="DZG55"/>
      <c r="DZH55"/>
      <c r="DZI55"/>
      <c r="DZJ55"/>
      <c r="DZK55"/>
      <c r="DZL55"/>
      <c r="DZM55"/>
      <c r="DZN55"/>
      <c r="DZO55"/>
      <c r="DZP55"/>
      <c r="DZQ55"/>
      <c r="DZR55"/>
      <c r="DZS55"/>
      <c r="DZT55"/>
      <c r="DZU55"/>
      <c r="DZV55"/>
      <c r="DZW55"/>
      <c r="DZX55"/>
      <c r="DZY55"/>
      <c r="DZZ55"/>
      <c r="EAA55"/>
      <c r="EAB55"/>
      <c r="EAC55"/>
      <c r="EAD55"/>
      <c r="EAE55"/>
      <c r="EAF55"/>
      <c r="EAG55"/>
      <c r="EAH55"/>
      <c r="EAI55"/>
      <c r="EAJ55"/>
      <c r="EAK55"/>
      <c r="EAL55"/>
      <c r="EAM55"/>
      <c r="EAN55"/>
      <c r="EAO55"/>
      <c r="EAP55"/>
      <c r="EAQ55"/>
      <c r="EAR55"/>
      <c r="EAS55"/>
      <c r="EAT55"/>
      <c r="EAU55"/>
      <c r="EAV55"/>
      <c r="EAW55"/>
      <c r="EAX55"/>
      <c r="EAY55"/>
      <c r="EAZ55"/>
      <c r="EBA55"/>
      <c r="EBB55"/>
      <c r="EBC55"/>
      <c r="EBD55"/>
      <c r="EBE55"/>
      <c r="EBF55"/>
      <c r="EBG55"/>
      <c r="EBH55"/>
      <c r="EBI55"/>
      <c r="EBJ55"/>
      <c r="EBK55"/>
      <c r="EBL55"/>
      <c r="EBM55"/>
      <c r="EBN55"/>
      <c r="EBO55"/>
      <c r="EBP55"/>
      <c r="EBQ55"/>
      <c r="EBR55"/>
      <c r="EBS55"/>
      <c r="EBT55"/>
      <c r="EBU55"/>
      <c r="EBV55"/>
      <c r="EBW55"/>
      <c r="EBX55"/>
      <c r="EBY55"/>
      <c r="EBZ55"/>
      <c r="ECA55"/>
      <c r="ECB55"/>
      <c r="ECC55"/>
      <c r="ECD55"/>
      <c r="ECE55"/>
      <c r="ECF55"/>
      <c r="ECG55"/>
      <c r="ECH55"/>
      <c r="ECI55"/>
      <c r="ECJ55"/>
      <c r="ECK55"/>
      <c r="ECL55"/>
      <c r="ECM55"/>
      <c r="ECN55"/>
      <c r="ECO55"/>
      <c r="ECP55"/>
      <c r="ECQ55"/>
      <c r="ECR55"/>
      <c r="ECS55"/>
      <c r="ECT55"/>
      <c r="ECU55"/>
      <c r="ECV55"/>
      <c r="ECW55"/>
      <c r="ECX55"/>
      <c r="ECY55"/>
      <c r="ECZ55"/>
      <c r="EDA55"/>
      <c r="EDB55"/>
      <c r="EDC55"/>
      <c r="EDD55"/>
      <c r="EDE55"/>
      <c r="EDF55"/>
      <c r="EDG55"/>
      <c r="EDH55"/>
      <c r="EDI55"/>
      <c r="EDJ55"/>
      <c r="EDK55"/>
      <c r="EDL55"/>
      <c r="EDM55"/>
      <c r="EDN55"/>
      <c r="EDO55"/>
      <c r="EDP55"/>
      <c r="EDQ55"/>
      <c r="EDR55"/>
      <c r="EDS55"/>
      <c r="EDT55"/>
      <c r="EDU55"/>
      <c r="EDV55"/>
      <c r="EDW55"/>
      <c r="EDX55"/>
      <c r="EDY55"/>
      <c r="EDZ55"/>
      <c r="EEA55"/>
      <c r="EEB55"/>
      <c r="EEC55"/>
      <c r="EED55"/>
      <c r="EEE55"/>
      <c r="EEF55"/>
      <c r="EEG55"/>
      <c r="EEH55"/>
      <c r="EEI55"/>
      <c r="EEJ55"/>
      <c r="EEK55"/>
      <c r="EEL55"/>
      <c r="EEM55"/>
      <c r="EEN55"/>
      <c r="EEO55"/>
      <c r="EEP55"/>
      <c r="EEQ55"/>
      <c r="EER55"/>
      <c r="EES55"/>
      <c r="EET55"/>
      <c r="EEU55"/>
      <c r="EEV55"/>
      <c r="EEW55"/>
      <c r="EEX55"/>
      <c r="EEY55"/>
      <c r="EEZ55"/>
      <c r="EFA55"/>
      <c r="EFB55"/>
      <c r="EFC55"/>
      <c r="EFD55"/>
      <c r="EFE55"/>
      <c r="EFF55"/>
      <c r="EFG55"/>
      <c r="EFH55"/>
      <c r="EFI55"/>
      <c r="EFJ55"/>
      <c r="EFK55"/>
      <c r="EFL55"/>
      <c r="EFM55"/>
      <c r="EFN55"/>
      <c r="EFO55"/>
      <c r="EFP55"/>
      <c r="EFQ55"/>
      <c r="EFR55"/>
      <c r="EFS55"/>
      <c r="EFT55"/>
      <c r="EFU55"/>
      <c r="EFV55"/>
      <c r="EFW55"/>
      <c r="EFX55"/>
      <c r="EFY55"/>
      <c r="EFZ55"/>
      <c r="EGA55"/>
      <c r="EGB55"/>
      <c r="EGC55"/>
      <c r="EGD55"/>
      <c r="EGE55"/>
      <c r="EGF55"/>
      <c r="EGG55"/>
      <c r="EGH55"/>
      <c r="EGI55"/>
      <c r="EGJ55"/>
      <c r="EGK55"/>
      <c r="EGL55"/>
      <c r="EGM55"/>
      <c r="EGN55"/>
      <c r="EGO55"/>
      <c r="EGP55"/>
      <c r="EGQ55"/>
      <c r="EGR55"/>
      <c r="EGS55"/>
      <c r="EGT55"/>
      <c r="EGU55"/>
      <c r="EGV55"/>
      <c r="EGW55"/>
      <c r="EGX55"/>
      <c r="EGY55"/>
      <c r="EGZ55"/>
      <c r="EHA55"/>
      <c r="EHB55"/>
      <c r="EHC55"/>
      <c r="EHD55"/>
      <c r="EHE55"/>
      <c r="EHF55"/>
      <c r="EHG55"/>
      <c r="EHH55"/>
      <c r="EHI55"/>
      <c r="EHJ55"/>
      <c r="EHK55"/>
      <c r="EHL55"/>
      <c r="EHM55"/>
      <c r="EHN55"/>
      <c r="EHO55"/>
      <c r="EHP55"/>
      <c r="EHQ55"/>
      <c r="EHR55"/>
      <c r="EHS55"/>
      <c r="EHT55"/>
      <c r="EHU55"/>
      <c r="EHV55"/>
      <c r="EHW55"/>
      <c r="EHX55"/>
      <c r="EHY55"/>
      <c r="EHZ55"/>
      <c r="EIA55"/>
      <c r="EIB55"/>
      <c r="EIC55"/>
      <c r="EID55"/>
      <c r="EIE55"/>
      <c r="EIF55"/>
      <c r="EIG55"/>
      <c r="EIH55"/>
      <c r="EII55"/>
      <c r="EIJ55"/>
      <c r="EIK55"/>
      <c r="EIL55"/>
      <c r="EIM55"/>
      <c r="EIN55"/>
      <c r="EIO55"/>
      <c r="EIP55"/>
      <c r="EIQ55"/>
      <c r="EIR55"/>
      <c r="EIS55"/>
      <c r="EIT55"/>
      <c r="EIU55"/>
      <c r="EIV55"/>
      <c r="EIW55"/>
      <c r="EIX55"/>
      <c r="EIY55"/>
      <c r="EIZ55"/>
      <c r="EJA55"/>
      <c r="EJB55"/>
      <c r="EJC55"/>
      <c r="EJD55"/>
      <c r="EJE55"/>
      <c r="EJF55"/>
      <c r="EJG55"/>
      <c r="EJH55"/>
      <c r="EJI55"/>
      <c r="EJJ55"/>
      <c r="EJK55"/>
      <c r="EJL55"/>
      <c r="EJM55"/>
      <c r="EJN55"/>
      <c r="EJO55"/>
      <c r="EJP55"/>
      <c r="EJQ55"/>
      <c r="EJR55"/>
      <c r="EJS55"/>
      <c r="EJT55"/>
      <c r="EJU55"/>
      <c r="EJV55"/>
      <c r="EJW55"/>
      <c r="EJX55"/>
      <c r="EJY55"/>
      <c r="EJZ55"/>
      <c r="EKA55"/>
      <c r="EKB55"/>
      <c r="EKC55"/>
      <c r="EKD55"/>
      <c r="EKE55"/>
      <c r="EKF55"/>
      <c r="EKG55"/>
      <c r="EKH55"/>
      <c r="EKI55"/>
      <c r="EKJ55"/>
      <c r="EKK55"/>
      <c r="EKL55"/>
      <c r="EKM55"/>
      <c r="EKN55"/>
      <c r="EKO55"/>
      <c r="EKP55"/>
      <c r="EKQ55"/>
      <c r="EKR55"/>
      <c r="EKS55"/>
      <c r="EKT55"/>
      <c r="EKU55"/>
      <c r="EKV55"/>
      <c r="EKW55"/>
      <c r="EKX55"/>
      <c r="EKY55"/>
      <c r="EKZ55"/>
      <c r="ELA55"/>
      <c r="ELB55"/>
      <c r="ELC55"/>
      <c r="ELD55"/>
      <c r="ELE55"/>
      <c r="ELF55"/>
      <c r="ELG55"/>
      <c r="ELH55"/>
      <c r="ELI55"/>
      <c r="ELJ55"/>
      <c r="ELK55"/>
      <c r="ELL55"/>
      <c r="ELM55"/>
      <c r="ELN55"/>
      <c r="ELO55"/>
      <c r="ELP55"/>
      <c r="ELQ55"/>
      <c r="ELR55"/>
      <c r="ELS55"/>
      <c r="ELT55"/>
      <c r="ELU55"/>
      <c r="ELV55"/>
      <c r="ELW55"/>
      <c r="ELX55"/>
      <c r="ELY55"/>
      <c r="ELZ55"/>
      <c r="EMA55"/>
      <c r="EMB55"/>
      <c r="EMC55"/>
      <c r="EMD55"/>
      <c r="EME55"/>
      <c r="EMF55"/>
      <c r="EMG55"/>
      <c r="EMH55"/>
      <c r="EMI55"/>
      <c r="EMJ55"/>
      <c r="EMK55"/>
      <c r="EML55"/>
      <c r="EMM55"/>
      <c r="EMN55"/>
      <c r="EMO55"/>
      <c r="EMP55"/>
      <c r="EMQ55"/>
      <c r="EMR55"/>
      <c r="EMS55"/>
      <c r="EMT55"/>
      <c r="EMU55"/>
      <c r="EMV55"/>
      <c r="EMW55"/>
      <c r="EMX55"/>
      <c r="EMY55"/>
      <c r="EMZ55"/>
      <c r="ENA55"/>
      <c r="ENB55"/>
      <c r="ENC55"/>
      <c r="END55"/>
      <c r="ENE55"/>
      <c r="ENF55"/>
      <c r="ENG55"/>
      <c r="ENH55"/>
      <c r="ENI55"/>
      <c r="ENJ55"/>
      <c r="ENK55"/>
      <c r="ENL55"/>
      <c r="ENM55"/>
      <c r="ENN55"/>
      <c r="ENO55"/>
      <c r="ENP55"/>
      <c r="ENQ55"/>
      <c r="ENR55"/>
      <c r="ENS55"/>
      <c r="ENT55"/>
      <c r="ENU55"/>
      <c r="ENV55"/>
      <c r="ENW55"/>
      <c r="ENX55"/>
      <c r="ENY55"/>
      <c r="ENZ55"/>
      <c r="EOA55"/>
      <c r="EOB55"/>
      <c r="EOC55"/>
      <c r="EOD55"/>
      <c r="EOE55"/>
      <c r="EOF55"/>
      <c r="EOG55"/>
      <c r="EOH55"/>
      <c r="EOI55"/>
      <c r="EOJ55"/>
      <c r="EOK55"/>
      <c r="EOL55"/>
      <c r="EOM55"/>
      <c r="EON55"/>
      <c r="EOO55"/>
      <c r="EOP55"/>
      <c r="EOQ55"/>
      <c r="EOR55"/>
      <c r="EOS55"/>
      <c r="EOT55"/>
      <c r="EOU55"/>
      <c r="EOV55"/>
      <c r="EOW55"/>
      <c r="EOX55"/>
      <c r="EOY55"/>
      <c r="EOZ55"/>
      <c r="EPA55"/>
      <c r="EPB55"/>
      <c r="EPC55"/>
      <c r="EPD55"/>
      <c r="EPE55"/>
      <c r="EPF55"/>
      <c r="EPG55"/>
      <c r="EPH55"/>
      <c r="EPI55"/>
      <c r="EPJ55"/>
      <c r="EPK55"/>
      <c r="EPL55"/>
      <c r="EPM55"/>
      <c r="EPN55"/>
      <c r="EPO55"/>
      <c r="EPP55"/>
      <c r="EPQ55"/>
      <c r="EPR55"/>
      <c r="EPS55"/>
      <c r="EPT55"/>
      <c r="EPU55"/>
      <c r="EPV55"/>
      <c r="EPW55"/>
      <c r="EPX55"/>
      <c r="EPY55"/>
      <c r="EPZ55"/>
      <c r="EQA55"/>
      <c r="EQB55"/>
      <c r="EQC55"/>
      <c r="EQD55"/>
      <c r="EQE55"/>
      <c r="EQF55"/>
      <c r="EQG55"/>
      <c r="EQH55"/>
      <c r="EQI55"/>
      <c r="EQJ55"/>
      <c r="EQK55"/>
      <c r="EQL55"/>
      <c r="EQM55"/>
      <c r="EQN55"/>
      <c r="EQO55"/>
      <c r="EQP55"/>
      <c r="EQQ55"/>
      <c r="EQR55"/>
      <c r="EQS55"/>
      <c r="EQT55"/>
      <c r="EQU55"/>
      <c r="EQV55"/>
      <c r="EQW55"/>
      <c r="EQX55"/>
      <c r="EQY55"/>
      <c r="EQZ55"/>
      <c r="ERA55"/>
      <c r="ERB55"/>
      <c r="ERC55"/>
      <c r="ERD55"/>
      <c r="ERE55"/>
      <c r="ERF55"/>
      <c r="ERG55"/>
      <c r="ERH55"/>
      <c r="ERI55"/>
      <c r="ERJ55"/>
      <c r="ERK55"/>
      <c r="ERL55"/>
      <c r="ERM55"/>
      <c r="ERN55"/>
      <c r="ERO55"/>
      <c r="ERP55"/>
      <c r="ERQ55"/>
      <c r="ERR55"/>
      <c r="ERS55"/>
      <c r="ERT55"/>
      <c r="ERU55"/>
      <c r="ERV55"/>
      <c r="ERW55"/>
      <c r="ERX55"/>
      <c r="ERY55"/>
      <c r="ERZ55"/>
      <c r="ESA55"/>
      <c r="ESB55"/>
      <c r="ESC55"/>
      <c r="ESD55"/>
      <c r="ESE55"/>
      <c r="ESF55"/>
      <c r="ESG55"/>
      <c r="ESH55"/>
      <c r="ESI55"/>
      <c r="ESJ55"/>
      <c r="ESK55"/>
      <c r="ESL55"/>
      <c r="ESM55"/>
      <c r="ESN55"/>
      <c r="ESO55"/>
      <c r="ESP55"/>
      <c r="ESQ55"/>
      <c r="ESR55"/>
      <c r="ESS55"/>
      <c r="EST55"/>
      <c r="ESU55"/>
      <c r="ESV55"/>
      <c r="ESW55"/>
      <c r="ESX55"/>
      <c r="ESY55"/>
      <c r="ESZ55"/>
      <c r="ETA55"/>
      <c r="ETB55"/>
      <c r="ETC55"/>
      <c r="ETD55"/>
      <c r="ETE55"/>
      <c r="ETF55"/>
      <c r="ETG55"/>
      <c r="ETH55"/>
      <c r="ETI55"/>
      <c r="ETJ55"/>
      <c r="ETK55"/>
      <c r="ETL55"/>
      <c r="ETM55"/>
      <c r="ETN55"/>
      <c r="ETO55"/>
      <c r="ETP55"/>
      <c r="ETQ55"/>
      <c r="ETR55"/>
      <c r="ETS55"/>
      <c r="ETT55"/>
      <c r="ETU55"/>
      <c r="ETV55"/>
      <c r="ETW55"/>
      <c r="ETX55"/>
      <c r="ETY55"/>
      <c r="ETZ55"/>
      <c r="EUA55"/>
      <c r="EUB55"/>
      <c r="EUC55"/>
      <c r="EUD55"/>
      <c r="EUE55"/>
      <c r="EUF55"/>
      <c r="EUG55"/>
      <c r="EUH55"/>
      <c r="EUI55"/>
      <c r="EUJ55"/>
      <c r="EUK55"/>
      <c r="EUL55"/>
      <c r="EUM55"/>
      <c r="EUN55"/>
      <c r="EUO55"/>
      <c r="EUP55"/>
      <c r="EUQ55"/>
      <c r="EUR55"/>
      <c r="EUS55"/>
      <c r="EUT55"/>
      <c r="EUU55"/>
      <c r="EUV55"/>
      <c r="EUW55"/>
      <c r="EUX55"/>
      <c r="EUY55"/>
      <c r="EUZ55"/>
      <c r="EVA55"/>
      <c r="EVB55"/>
      <c r="EVC55"/>
      <c r="EVD55"/>
      <c r="EVE55"/>
      <c r="EVF55"/>
      <c r="EVG55"/>
      <c r="EVH55"/>
      <c r="EVI55"/>
      <c r="EVJ55"/>
      <c r="EVK55"/>
      <c r="EVL55"/>
      <c r="EVM55"/>
      <c r="EVN55"/>
      <c r="EVO55"/>
      <c r="EVP55"/>
      <c r="EVQ55"/>
      <c r="EVR55"/>
      <c r="EVS55"/>
      <c r="EVT55"/>
      <c r="EVU55"/>
      <c r="EVV55"/>
      <c r="EVW55"/>
      <c r="EVX55"/>
      <c r="EVY55"/>
      <c r="EVZ55"/>
      <c r="EWA55"/>
      <c r="EWB55"/>
      <c r="EWC55"/>
      <c r="EWD55"/>
      <c r="EWE55"/>
      <c r="EWF55"/>
      <c r="EWG55"/>
      <c r="EWH55"/>
      <c r="EWI55"/>
      <c r="EWJ55"/>
      <c r="EWK55"/>
      <c r="EWL55"/>
      <c r="EWM55"/>
      <c r="EWN55"/>
      <c r="EWO55"/>
      <c r="EWP55"/>
      <c r="EWQ55"/>
      <c r="EWR55"/>
      <c r="EWS55"/>
      <c r="EWT55"/>
      <c r="EWU55"/>
      <c r="EWV55"/>
      <c r="EWW55"/>
      <c r="EWX55"/>
      <c r="EWY55"/>
      <c r="EWZ55"/>
      <c r="EXA55"/>
      <c r="EXB55"/>
      <c r="EXC55"/>
      <c r="EXD55"/>
      <c r="EXE55"/>
      <c r="EXF55"/>
      <c r="EXG55"/>
      <c r="EXH55"/>
      <c r="EXI55"/>
      <c r="EXJ55"/>
      <c r="EXK55"/>
      <c r="EXL55"/>
      <c r="EXM55"/>
      <c r="EXN55"/>
      <c r="EXO55"/>
      <c r="EXP55"/>
      <c r="EXQ55"/>
      <c r="EXR55"/>
      <c r="EXS55"/>
      <c r="EXT55"/>
      <c r="EXU55"/>
      <c r="EXV55"/>
      <c r="EXW55"/>
      <c r="EXX55"/>
      <c r="EXY55"/>
      <c r="EXZ55"/>
      <c r="EYA55"/>
      <c r="EYB55"/>
      <c r="EYC55"/>
      <c r="EYD55"/>
      <c r="EYE55"/>
      <c r="EYF55"/>
      <c r="EYG55"/>
      <c r="EYH55"/>
      <c r="EYI55"/>
      <c r="EYJ55"/>
      <c r="EYK55"/>
      <c r="EYL55"/>
      <c r="EYM55"/>
      <c r="EYN55"/>
      <c r="EYO55"/>
      <c r="EYP55"/>
      <c r="EYQ55"/>
      <c r="EYR55"/>
      <c r="EYS55"/>
      <c r="EYT55"/>
      <c r="EYU55"/>
      <c r="EYV55"/>
      <c r="EYW55"/>
      <c r="EYX55"/>
      <c r="EYY55"/>
      <c r="EYZ55"/>
      <c r="EZA55"/>
      <c r="EZB55"/>
      <c r="EZC55"/>
      <c r="EZD55"/>
      <c r="EZE55"/>
      <c r="EZF55"/>
      <c r="EZG55"/>
      <c r="EZH55"/>
      <c r="EZI55"/>
      <c r="EZJ55"/>
      <c r="EZK55"/>
      <c r="EZL55"/>
      <c r="EZM55"/>
      <c r="EZN55"/>
      <c r="EZO55"/>
      <c r="EZP55"/>
      <c r="EZQ55"/>
      <c r="EZR55"/>
      <c r="EZS55"/>
      <c r="EZT55"/>
      <c r="EZU55"/>
      <c r="EZV55"/>
      <c r="EZW55"/>
      <c r="EZX55"/>
      <c r="EZY55"/>
      <c r="EZZ55"/>
      <c r="FAA55"/>
      <c r="FAB55"/>
      <c r="FAC55"/>
      <c r="FAD55"/>
      <c r="FAE55"/>
      <c r="FAF55"/>
      <c r="FAG55"/>
      <c r="FAH55"/>
      <c r="FAI55"/>
      <c r="FAJ55"/>
      <c r="FAK55"/>
      <c r="FAL55"/>
      <c r="FAM55"/>
      <c r="FAN55"/>
      <c r="FAO55"/>
      <c r="FAP55"/>
      <c r="FAQ55"/>
      <c r="FAR55"/>
      <c r="FAS55"/>
      <c r="FAT55"/>
      <c r="FAU55"/>
      <c r="FAV55"/>
      <c r="FAW55"/>
      <c r="FAX55"/>
      <c r="FAY55"/>
      <c r="FAZ55"/>
      <c r="FBA55"/>
      <c r="FBB55"/>
      <c r="FBC55"/>
      <c r="FBD55"/>
      <c r="FBE55"/>
      <c r="FBF55"/>
      <c r="FBG55"/>
      <c r="FBH55"/>
      <c r="FBI55"/>
      <c r="FBJ55"/>
      <c r="FBK55"/>
      <c r="FBL55"/>
      <c r="FBM55"/>
      <c r="FBN55"/>
      <c r="FBO55"/>
      <c r="FBP55"/>
      <c r="FBQ55"/>
      <c r="FBR55"/>
      <c r="FBS55"/>
      <c r="FBT55"/>
      <c r="FBU55"/>
      <c r="FBV55"/>
      <c r="FBW55"/>
      <c r="FBX55"/>
      <c r="FBY55"/>
      <c r="FBZ55"/>
      <c r="FCA55"/>
      <c r="FCB55"/>
      <c r="FCC55"/>
      <c r="FCD55"/>
      <c r="FCE55"/>
      <c r="FCF55"/>
      <c r="FCG55"/>
      <c r="FCH55"/>
      <c r="FCI55"/>
      <c r="FCJ55"/>
      <c r="FCK55"/>
      <c r="FCL55"/>
      <c r="FCM55"/>
      <c r="FCN55"/>
      <c r="FCO55"/>
      <c r="FCP55"/>
      <c r="FCQ55"/>
      <c r="FCR55"/>
      <c r="FCS55"/>
      <c r="FCT55"/>
      <c r="FCU55"/>
      <c r="FCV55"/>
      <c r="FCW55"/>
      <c r="FCX55"/>
      <c r="FCY55"/>
      <c r="FCZ55"/>
      <c r="FDA55"/>
      <c r="FDB55"/>
      <c r="FDC55"/>
      <c r="FDD55"/>
      <c r="FDE55"/>
      <c r="FDF55"/>
      <c r="FDG55"/>
      <c r="FDH55"/>
      <c r="FDI55"/>
      <c r="FDJ55"/>
      <c r="FDK55"/>
      <c r="FDL55"/>
      <c r="FDM55"/>
      <c r="FDN55"/>
      <c r="FDO55"/>
      <c r="FDP55"/>
      <c r="FDQ55"/>
      <c r="FDR55"/>
      <c r="FDS55"/>
      <c r="FDT55"/>
      <c r="FDU55"/>
      <c r="FDV55"/>
      <c r="FDW55"/>
      <c r="FDX55"/>
      <c r="FDY55"/>
      <c r="FDZ55"/>
      <c r="FEA55"/>
      <c r="FEB55"/>
      <c r="FEC55"/>
      <c r="FED55"/>
      <c r="FEE55"/>
      <c r="FEF55"/>
      <c r="FEG55"/>
      <c r="FEH55"/>
      <c r="FEI55"/>
      <c r="FEJ55"/>
      <c r="FEK55"/>
      <c r="FEL55"/>
      <c r="FEM55"/>
      <c r="FEN55"/>
      <c r="FEO55"/>
      <c r="FEP55"/>
      <c r="FEQ55"/>
      <c r="FER55"/>
      <c r="FES55"/>
      <c r="FET55"/>
      <c r="FEU55"/>
      <c r="FEV55"/>
      <c r="FEW55"/>
      <c r="FEX55"/>
      <c r="FEY55"/>
      <c r="FEZ55"/>
      <c r="FFA55"/>
      <c r="FFB55"/>
      <c r="FFC55"/>
      <c r="FFD55"/>
      <c r="FFE55"/>
      <c r="FFF55"/>
      <c r="FFG55"/>
      <c r="FFH55"/>
      <c r="FFI55"/>
      <c r="FFJ55"/>
      <c r="FFK55"/>
      <c r="FFL55"/>
      <c r="FFM55"/>
      <c r="FFN55"/>
      <c r="FFO55"/>
      <c r="FFP55"/>
      <c r="FFQ55"/>
      <c r="FFR55"/>
      <c r="FFS55"/>
      <c r="FFT55"/>
      <c r="FFU55"/>
      <c r="FFV55"/>
      <c r="FFW55"/>
      <c r="FFX55"/>
      <c r="FFY55"/>
      <c r="FFZ55"/>
      <c r="FGA55"/>
      <c r="FGB55"/>
      <c r="FGC55"/>
      <c r="FGD55"/>
      <c r="FGE55"/>
      <c r="FGF55"/>
      <c r="FGG55"/>
      <c r="FGH55"/>
      <c r="FGI55"/>
      <c r="FGJ55"/>
      <c r="FGK55"/>
      <c r="FGL55"/>
      <c r="FGM55"/>
      <c r="FGN55"/>
      <c r="FGO55"/>
      <c r="FGP55"/>
      <c r="FGQ55"/>
      <c r="FGR55"/>
      <c r="FGS55"/>
      <c r="FGT55"/>
      <c r="FGU55"/>
      <c r="FGV55"/>
      <c r="FGW55"/>
      <c r="FGX55"/>
      <c r="FGY55"/>
      <c r="FGZ55"/>
      <c r="FHA55"/>
      <c r="FHB55"/>
      <c r="FHC55"/>
      <c r="FHD55"/>
      <c r="FHE55"/>
      <c r="FHF55"/>
      <c r="FHG55"/>
      <c r="FHH55"/>
      <c r="FHI55"/>
      <c r="FHJ55"/>
      <c r="FHK55"/>
      <c r="FHL55"/>
      <c r="FHM55"/>
      <c r="FHN55"/>
      <c r="FHO55"/>
      <c r="FHP55"/>
      <c r="FHQ55"/>
      <c r="FHR55"/>
      <c r="FHS55"/>
      <c r="FHT55"/>
      <c r="FHU55"/>
      <c r="FHV55"/>
      <c r="FHW55"/>
      <c r="FHX55"/>
      <c r="FHY55"/>
      <c r="FHZ55"/>
      <c r="FIA55"/>
      <c r="FIB55"/>
      <c r="FIC55"/>
      <c r="FID55"/>
      <c r="FIE55"/>
      <c r="FIF55"/>
      <c r="FIG55"/>
      <c r="FIH55"/>
      <c r="FII55"/>
      <c r="FIJ55"/>
      <c r="FIK55"/>
      <c r="FIL55"/>
      <c r="FIM55"/>
      <c r="FIN55"/>
      <c r="FIO55"/>
      <c r="FIP55"/>
      <c r="FIQ55"/>
      <c r="FIR55"/>
      <c r="FIS55"/>
      <c r="FIT55"/>
      <c r="FIU55"/>
      <c r="FIV55"/>
      <c r="FIW55"/>
      <c r="FIX55"/>
      <c r="FIY55"/>
      <c r="FIZ55"/>
      <c r="FJA55"/>
      <c r="FJB55"/>
      <c r="FJC55"/>
      <c r="FJD55"/>
      <c r="FJE55"/>
      <c r="FJF55"/>
      <c r="FJG55"/>
      <c r="FJH55"/>
      <c r="FJI55"/>
      <c r="FJJ55"/>
      <c r="FJK55"/>
      <c r="FJL55"/>
      <c r="FJM55"/>
      <c r="FJN55"/>
      <c r="FJO55"/>
      <c r="FJP55"/>
      <c r="FJQ55"/>
      <c r="FJR55"/>
      <c r="FJS55"/>
      <c r="FJT55"/>
      <c r="FJU55"/>
      <c r="FJV55"/>
      <c r="FJW55"/>
      <c r="FJX55"/>
      <c r="FJY55"/>
      <c r="FJZ55"/>
      <c r="FKA55"/>
      <c r="FKB55"/>
      <c r="FKC55"/>
      <c r="FKD55"/>
      <c r="FKE55"/>
      <c r="FKF55"/>
      <c r="FKG55"/>
      <c r="FKH55"/>
      <c r="FKI55"/>
      <c r="FKJ55"/>
      <c r="FKK55"/>
      <c r="FKL55"/>
      <c r="FKM55"/>
      <c r="FKN55"/>
      <c r="FKO55"/>
      <c r="FKP55"/>
      <c r="FKQ55"/>
      <c r="FKR55"/>
      <c r="FKS55"/>
      <c r="FKT55"/>
      <c r="FKU55"/>
      <c r="FKV55"/>
      <c r="FKW55"/>
      <c r="FKX55"/>
      <c r="FKY55"/>
      <c r="FKZ55"/>
      <c r="FLA55"/>
      <c r="FLB55"/>
      <c r="FLC55"/>
      <c r="FLD55"/>
      <c r="FLE55"/>
      <c r="FLF55"/>
      <c r="FLG55"/>
      <c r="FLH55"/>
      <c r="FLI55"/>
      <c r="FLJ55"/>
      <c r="FLK55"/>
      <c r="FLL55"/>
      <c r="FLM55"/>
      <c r="FLN55"/>
      <c r="FLO55"/>
      <c r="FLP55"/>
      <c r="FLQ55"/>
      <c r="FLR55"/>
      <c r="FLS55"/>
      <c r="FLT55"/>
      <c r="FLU55"/>
      <c r="FLV55"/>
      <c r="FLW55"/>
      <c r="FLX55"/>
      <c r="FLY55"/>
      <c r="FLZ55"/>
      <c r="FMA55"/>
      <c r="FMB55"/>
      <c r="FMC55"/>
      <c r="FMD55"/>
      <c r="FME55"/>
      <c r="FMF55"/>
      <c r="FMG55"/>
      <c r="FMH55"/>
      <c r="FMI55"/>
      <c r="FMJ55"/>
      <c r="FMK55"/>
      <c r="FML55"/>
      <c r="FMM55"/>
      <c r="FMN55"/>
      <c r="FMO55"/>
      <c r="FMP55"/>
      <c r="FMQ55"/>
      <c r="FMR55"/>
      <c r="FMS55"/>
      <c r="FMT55"/>
      <c r="FMU55"/>
      <c r="FMV55"/>
      <c r="FMW55"/>
      <c r="FMX55"/>
      <c r="FMY55"/>
      <c r="FMZ55"/>
      <c r="FNA55"/>
      <c r="FNB55"/>
      <c r="FNC55"/>
      <c r="FND55"/>
      <c r="FNE55"/>
      <c r="FNF55"/>
      <c r="FNG55"/>
      <c r="FNH55"/>
      <c r="FNI55"/>
      <c r="FNJ55"/>
      <c r="FNK55"/>
      <c r="FNL55"/>
      <c r="FNM55"/>
      <c r="FNN55"/>
      <c r="FNO55"/>
      <c r="FNP55"/>
      <c r="FNQ55"/>
      <c r="FNR55"/>
      <c r="FNS55"/>
      <c r="FNT55"/>
      <c r="FNU55"/>
      <c r="FNV55"/>
      <c r="FNW55"/>
      <c r="FNX55"/>
      <c r="FNY55"/>
      <c r="FNZ55"/>
      <c r="FOA55"/>
      <c r="FOB55"/>
      <c r="FOC55"/>
      <c r="FOD55"/>
      <c r="FOE55"/>
      <c r="FOF55"/>
      <c r="FOG55"/>
      <c r="FOH55"/>
      <c r="FOI55"/>
      <c r="FOJ55"/>
      <c r="FOK55"/>
      <c r="FOL55"/>
      <c r="FOM55"/>
      <c r="FON55"/>
      <c r="FOO55"/>
      <c r="FOP55"/>
      <c r="FOQ55"/>
      <c r="FOR55"/>
      <c r="FOS55"/>
      <c r="FOT55"/>
      <c r="FOU55"/>
      <c r="FOV55"/>
      <c r="FOW55"/>
      <c r="FOX55"/>
      <c r="FOY55"/>
      <c r="FOZ55"/>
      <c r="FPA55"/>
      <c r="FPB55"/>
      <c r="FPC55"/>
      <c r="FPD55"/>
      <c r="FPE55"/>
      <c r="FPF55"/>
      <c r="FPG55"/>
      <c r="FPH55"/>
      <c r="FPI55"/>
      <c r="FPJ55"/>
      <c r="FPK55"/>
      <c r="FPL55"/>
      <c r="FPM55"/>
      <c r="FPN55"/>
      <c r="FPO55"/>
      <c r="FPP55"/>
      <c r="FPQ55"/>
      <c r="FPR55"/>
      <c r="FPS55"/>
      <c r="FPT55"/>
      <c r="FPU55"/>
      <c r="FPV55"/>
      <c r="FPW55"/>
      <c r="FPX55"/>
      <c r="FPY55"/>
      <c r="FPZ55"/>
      <c r="FQA55"/>
      <c r="FQB55"/>
      <c r="FQC55"/>
      <c r="FQD55"/>
      <c r="FQE55"/>
      <c r="FQF55"/>
      <c r="FQG55"/>
      <c r="FQH55"/>
      <c r="FQI55"/>
      <c r="FQJ55"/>
      <c r="FQK55"/>
      <c r="FQL55"/>
      <c r="FQM55"/>
      <c r="FQN55"/>
      <c r="FQO55"/>
      <c r="FQP55"/>
      <c r="FQQ55"/>
      <c r="FQR55"/>
      <c r="FQS55"/>
      <c r="FQT55"/>
      <c r="FQU55"/>
      <c r="FQV55"/>
      <c r="FQW55"/>
      <c r="FQX55"/>
      <c r="FQY55"/>
      <c r="FQZ55"/>
      <c r="FRA55"/>
      <c r="FRB55"/>
      <c r="FRC55"/>
      <c r="FRD55"/>
      <c r="FRE55"/>
      <c r="FRF55"/>
      <c r="FRG55"/>
      <c r="FRH55"/>
      <c r="FRI55"/>
      <c r="FRJ55"/>
      <c r="FRK55"/>
      <c r="FRL55"/>
      <c r="FRM55"/>
      <c r="FRN55"/>
      <c r="FRO55"/>
      <c r="FRP55"/>
      <c r="FRQ55"/>
      <c r="FRR55"/>
      <c r="FRS55"/>
      <c r="FRT55"/>
      <c r="FRU55"/>
      <c r="FRV55"/>
      <c r="FRW55"/>
      <c r="FRX55"/>
      <c r="FRY55"/>
      <c r="FRZ55"/>
      <c r="FSA55"/>
      <c r="FSB55"/>
      <c r="FSC55"/>
      <c r="FSD55"/>
      <c r="FSE55"/>
      <c r="FSF55"/>
      <c r="FSG55"/>
      <c r="FSH55"/>
      <c r="FSI55"/>
      <c r="FSJ55"/>
      <c r="FSK55"/>
      <c r="FSL55"/>
      <c r="FSM55"/>
      <c r="FSN55"/>
      <c r="FSO55"/>
      <c r="FSP55"/>
      <c r="FSQ55"/>
      <c r="FSR55"/>
      <c r="FSS55"/>
      <c r="FST55"/>
      <c r="FSU55"/>
      <c r="FSV55"/>
      <c r="FSW55"/>
      <c r="FSX55"/>
      <c r="FSY55"/>
      <c r="FSZ55"/>
      <c r="FTA55"/>
      <c r="FTB55"/>
      <c r="FTC55"/>
      <c r="FTD55"/>
      <c r="FTE55"/>
      <c r="FTF55"/>
      <c r="FTG55"/>
      <c r="FTH55"/>
      <c r="FTI55"/>
      <c r="FTJ55"/>
      <c r="FTK55"/>
      <c r="FTL55"/>
      <c r="FTM55"/>
      <c r="FTN55"/>
      <c r="FTO55"/>
      <c r="FTP55"/>
      <c r="FTQ55"/>
      <c r="FTR55"/>
      <c r="FTS55"/>
      <c r="FTT55"/>
      <c r="FTU55"/>
      <c r="FTV55"/>
      <c r="FTW55"/>
      <c r="FTX55"/>
      <c r="FTY55"/>
      <c r="FTZ55"/>
      <c r="FUA55"/>
      <c r="FUB55"/>
      <c r="FUC55"/>
      <c r="FUD55"/>
      <c r="FUE55"/>
      <c r="FUF55"/>
      <c r="FUG55"/>
      <c r="FUH55"/>
      <c r="FUI55"/>
      <c r="FUJ55"/>
      <c r="FUK55"/>
      <c r="FUL55"/>
      <c r="FUM55"/>
      <c r="FUN55"/>
      <c r="FUO55"/>
      <c r="FUP55"/>
      <c r="FUQ55"/>
      <c r="FUR55"/>
      <c r="FUS55"/>
      <c r="FUT55"/>
      <c r="FUU55"/>
      <c r="FUV55"/>
      <c r="FUW55"/>
      <c r="FUX55"/>
      <c r="FUY55"/>
      <c r="FUZ55"/>
      <c r="FVA55"/>
      <c r="FVB55"/>
      <c r="FVC55"/>
      <c r="FVD55"/>
      <c r="FVE55"/>
      <c r="FVF55"/>
      <c r="FVG55"/>
      <c r="FVH55"/>
      <c r="FVI55"/>
      <c r="FVJ55"/>
      <c r="FVK55"/>
      <c r="FVL55"/>
      <c r="FVM55"/>
      <c r="FVN55"/>
      <c r="FVO55"/>
      <c r="FVP55"/>
      <c r="FVQ55"/>
      <c r="FVR55"/>
      <c r="FVS55"/>
      <c r="FVT55"/>
      <c r="FVU55"/>
      <c r="FVV55"/>
      <c r="FVW55"/>
      <c r="FVX55"/>
      <c r="FVY55"/>
      <c r="FVZ55"/>
      <c r="FWA55"/>
      <c r="FWB55"/>
      <c r="FWC55"/>
      <c r="FWD55"/>
      <c r="FWE55"/>
      <c r="FWF55"/>
      <c r="FWG55"/>
      <c r="FWH55"/>
      <c r="FWI55"/>
      <c r="FWJ55"/>
      <c r="FWK55"/>
      <c r="FWL55"/>
      <c r="FWM55"/>
      <c r="FWN55"/>
      <c r="FWO55"/>
      <c r="FWP55"/>
      <c r="FWQ55"/>
      <c r="FWR55"/>
      <c r="FWS55"/>
      <c r="FWT55"/>
      <c r="FWU55"/>
      <c r="FWV55"/>
      <c r="FWW55"/>
      <c r="FWX55"/>
      <c r="FWY55"/>
      <c r="FWZ55"/>
      <c r="FXA55"/>
      <c r="FXB55"/>
      <c r="FXC55"/>
      <c r="FXD55"/>
      <c r="FXE55"/>
      <c r="FXF55"/>
      <c r="FXG55"/>
      <c r="FXH55"/>
      <c r="FXI55"/>
      <c r="FXJ55"/>
      <c r="FXK55"/>
      <c r="FXL55"/>
      <c r="FXM55"/>
      <c r="FXN55"/>
      <c r="FXO55"/>
      <c r="FXP55"/>
      <c r="FXQ55"/>
      <c r="FXR55"/>
      <c r="FXS55"/>
      <c r="FXT55"/>
      <c r="FXU55"/>
      <c r="FXV55"/>
      <c r="FXW55"/>
      <c r="FXX55"/>
      <c r="FXY55"/>
      <c r="FXZ55"/>
      <c r="FYA55"/>
      <c r="FYB55"/>
      <c r="FYC55"/>
      <c r="FYD55"/>
      <c r="FYE55"/>
      <c r="FYF55"/>
      <c r="FYG55"/>
      <c r="FYH55"/>
      <c r="FYI55"/>
      <c r="FYJ55"/>
      <c r="FYK55"/>
      <c r="FYL55"/>
      <c r="FYM55"/>
      <c r="FYN55"/>
      <c r="FYO55"/>
      <c r="FYP55"/>
      <c r="FYQ55"/>
      <c r="FYR55"/>
      <c r="FYS55"/>
      <c r="FYT55"/>
      <c r="FYU55"/>
      <c r="FYV55"/>
      <c r="FYW55"/>
      <c r="FYX55"/>
      <c r="FYY55"/>
      <c r="FYZ55"/>
      <c r="FZA55"/>
      <c r="FZB55"/>
      <c r="FZC55"/>
      <c r="FZD55"/>
      <c r="FZE55"/>
      <c r="FZF55"/>
      <c r="FZG55"/>
      <c r="FZH55"/>
      <c r="FZI55"/>
      <c r="FZJ55"/>
      <c r="FZK55"/>
      <c r="FZL55"/>
      <c r="FZM55"/>
      <c r="FZN55"/>
      <c r="FZO55"/>
      <c r="FZP55"/>
      <c r="FZQ55"/>
      <c r="FZR55"/>
      <c r="FZS55"/>
      <c r="FZT55"/>
      <c r="FZU55"/>
      <c r="FZV55"/>
      <c r="FZW55"/>
      <c r="FZX55"/>
      <c r="FZY55"/>
      <c r="FZZ55"/>
      <c r="GAA55"/>
      <c r="GAB55"/>
      <c r="GAC55"/>
      <c r="GAD55"/>
      <c r="GAE55"/>
      <c r="GAF55"/>
      <c r="GAG55"/>
      <c r="GAH55"/>
      <c r="GAI55"/>
      <c r="GAJ55"/>
      <c r="GAK55"/>
      <c r="GAL55"/>
      <c r="GAM55"/>
      <c r="GAN55"/>
      <c r="GAO55"/>
      <c r="GAP55"/>
      <c r="GAQ55"/>
      <c r="GAR55"/>
      <c r="GAS55"/>
      <c r="GAT55"/>
      <c r="GAU55"/>
      <c r="GAV55"/>
      <c r="GAW55"/>
      <c r="GAX55"/>
      <c r="GAY55"/>
      <c r="GAZ55"/>
      <c r="GBA55"/>
      <c r="GBB55"/>
      <c r="GBC55"/>
      <c r="GBD55"/>
      <c r="GBE55"/>
      <c r="GBF55"/>
      <c r="GBG55"/>
      <c r="GBH55"/>
      <c r="GBI55"/>
      <c r="GBJ55"/>
      <c r="GBK55"/>
      <c r="GBL55"/>
      <c r="GBM55"/>
      <c r="GBN55"/>
      <c r="GBO55"/>
      <c r="GBP55"/>
      <c r="GBQ55"/>
      <c r="GBR55"/>
      <c r="GBS55"/>
      <c r="GBT55"/>
      <c r="GBU55"/>
      <c r="GBV55"/>
      <c r="GBW55"/>
      <c r="GBX55"/>
      <c r="GBY55"/>
      <c r="GBZ55"/>
      <c r="GCA55"/>
      <c r="GCB55"/>
      <c r="GCC55"/>
      <c r="GCD55"/>
      <c r="GCE55"/>
      <c r="GCF55"/>
      <c r="GCG55"/>
      <c r="GCH55"/>
      <c r="GCI55"/>
      <c r="GCJ55"/>
      <c r="GCK55"/>
      <c r="GCL55"/>
      <c r="GCM55"/>
      <c r="GCN55"/>
      <c r="GCO55"/>
      <c r="GCP55"/>
      <c r="GCQ55"/>
      <c r="GCR55"/>
      <c r="GCS55"/>
      <c r="GCT55"/>
      <c r="GCU55"/>
      <c r="GCV55"/>
      <c r="GCW55"/>
      <c r="GCX55"/>
      <c r="GCY55"/>
      <c r="GCZ55"/>
      <c r="GDA55"/>
      <c r="GDB55"/>
      <c r="GDC55"/>
      <c r="GDD55"/>
      <c r="GDE55"/>
      <c r="GDF55"/>
      <c r="GDG55"/>
      <c r="GDH55"/>
      <c r="GDI55"/>
      <c r="GDJ55"/>
      <c r="GDK55"/>
      <c r="GDL55"/>
      <c r="GDM55"/>
      <c r="GDN55"/>
      <c r="GDO55"/>
      <c r="GDP55"/>
      <c r="GDQ55"/>
      <c r="GDR55"/>
      <c r="GDS55"/>
      <c r="GDT55"/>
      <c r="GDU55"/>
      <c r="GDV55"/>
      <c r="GDW55"/>
      <c r="GDX55"/>
      <c r="GDY55"/>
      <c r="GDZ55"/>
      <c r="GEA55"/>
      <c r="GEB55"/>
      <c r="GEC55"/>
      <c r="GED55"/>
      <c r="GEE55"/>
      <c r="GEF55"/>
      <c r="GEG55"/>
      <c r="GEH55"/>
      <c r="GEI55"/>
      <c r="GEJ55"/>
      <c r="GEK55"/>
      <c r="GEL55"/>
      <c r="GEM55"/>
      <c r="GEN55"/>
      <c r="GEO55"/>
      <c r="GEP55"/>
      <c r="GEQ55"/>
      <c r="GER55"/>
      <c r="GES55"/>
      <c r="GET55"/>
      <c r="GEU55"/>
      <c r="GEV55"/>
      <c r="GEW55"/>
      <c r="GEX55"/>
      <c r="GEY55"/>
      <c r="GEZ55"/>
      <c r="GFA55"/>
      <c r="GFB55"/>
      <c r="GFC55"/>
      <c r="GFD55"/>
      <c r="GFE55"/>
      <c r="GFF55"/>
      <c r="GFG55"/>
      <c r="GFH55"/>
      <c r="GFI55"/>
      <c r="GFJ55"/>
      <c r="GFK55"/>
      <c r="GFL55"/>
      <c r="GFM55"/>
      <c r="GFN55"/>
      <c r="GFO55"/>
      <c r="GFP55"/>
      <c r="GFQ55"/>
      <c r="GFR55"/>
      <c r="GFS55"/>
      <c r="GFT55"/>
      <c r="GFU55"/>
      <c r="GFV55"/>
      <c r="GFW55"/>
      <c r="GFX55"/>
      <c r="GFY55"/>
      <c r="GFZ55"/>
      <c r="GGA55"/>
      <c r="GGB55"/>
      <c r="GGC55"/>
      <c r="GGD55"/>
      <c r="GGE55"/>
      <c r="GGF55"/>
      <c r="GGG55"/>
      <c r="GGH55"/>
      <c r="GGI55"/>
      <c r="GGJ55"/>
      <c r="GGK55"/>
      <c r="GGL55"/>
      <c r="GGM55"/>
      <c r="GGN55"/>
      <c r="GGO55"/>
      <c r="GGP55"/>
      <c r="GGQ55"/>
      <c r="GGR55"/>
      <c r="GGS55"/>
      <c r="GGT55"/>
      <c r="GGU55"/>
      <c r="GGV55"/>
      <c r="GGW55"/>
      <c r="GGX55"/>
      <c r="GGY55"/>
      <c r="GGZ55"/>
      <c r="GHA55"/>
      <c r="GHB55"/>
      <c r="GHC55"/>
      <c r="GHD55"/>
      <c r="GHE55"/>
      <c r="GHF55"/>
      <c r="GHG55"/>
      <c r="GHH55"/>
      <c r="GHI55"/>
      <c r="GHJ55"/>
      <c r="GHK55"/>
      <c r="GHL55"/>
      <c r="GHM55"/>
      <c r="GHN55"/>
      <c r="GHO55"/>
      <c r="GHP55"/>
      <c r="GHQ55"/>
      <c r="GHR55"/>
      <c r="GHS55"/>
      <c r="GHT55"/>
      <c r="GHU55"/>
      <c r="GHV55"/>
      <c r="GHW55"/>
      <c r="GHX55"/>
      <c r="GHY55"/>
      <c r="GHZ55"/>
      <c r="GIA55"/>
      <c r="GIB55"/>
      <c r="GIC55"/>
      <c r="GID55"/>
      <c r="GIE55"/>
      <c r="GIF55"/>
      <c r="GIG55"/>
      <c r="GIH55"/>
      <c r="GII55"/>
      <c r="GIJ55"/>
      <c r="GIK55"/>
      <c r="GIL55"/>
      <c r="GIM55"/>
      <c r="GIN55"/>
      <c r="GIO55"/>
      <c r="GIP55"/>
      <c r="GIQ55"/>
      <c r="GIR55"/>
      <c r="GIS55"/>
      <c r="GIT55"/>
      <c r="GIU55"/>
      <c r="GIV55"/>
      <c r="GIW55"/>
      <c r="GIX55"/>
      <c r="GIY55"/>
      <c r="GIZ55"/>
      <c r="GJA55"/>
      <c r="GJB55"/>
      <c r="GJC55"/>
      <c r="GJD55"/>
      <c r="GJE55"/>
      <c r="GJF55"/>
      <c r="GJG55"/>
      <c r="GJH55"/>
      <c r="GJI55"/>
      <c r="GJJ55"/>
      <c r="GJK55"/>
      <c r="GJL55"/>
      <c r="GJM55"/>
      <c r="GJN55"/>
      <c r="GJO55"/>
      <c r="GJP55"/>
      <c r="GJQ55"/>
      <c r="GJR55"/>
      <c r="GJS55"/>
      <c r="GJT55"/>
      <c r="GJU55"/>
      <c r="GJV55"/>
      <c r="GJW55"/>
      <c r="GJX55"/>
      <c r="GJY55"/>
      <c r="GJZ55"/>
      <c r="GKA55"/>
      <c r="GKB55"/>
      <c r="GKC55"/>
      <c r="GKD55"/>
      <c r="GKE55"/>
      <c r="GKF55"/>
      <c r="GKG55"/>
      <c r="GKH55"/>
      <c r="GKI55"/>
      <c r="GKJ55"/>
      <c r="GKK55"/>
      <c r="GKL55"/>
      <c r="GKM55"/>
      <c r="GKN55"/>
      <c r="GKO55"/>
      <c r="GKP55"/>
      <c r="GKQ55"/>
      <c r="GKR55"/>
      <c r="GKS55"/>
      <c r="GKT55"/>
      <c r="GKU55"/>
      <c r="GKV55"/>
      <c r="GKW55"/>
      <c r="GKX55"/>
      <c r="GKY55"/>
      <c r="GKZ55"/>
      <c r="GLA55"/>
      <c r="GLB55"/>
      <c r="GLC55"/>
      <c r="GLD55"/>
      <c r="GLE55"/>
      <c r="GLF55"/>
      <c r="GLG55"/>
      <c r="GLH55"/>
      <c r="GLI55"/>
      <c r="GLJ55"/>
      <c r="GLK55"/>
      <c r="GLL55"/>
      <c r="GLM55"/>
      <c r="GLN55"/>
      <c r="GLO55"/>
      <c r="GLP55"/>
      <c r="GLQ55"/>
      <c r="GLR55"/>
      <c r="GLS55"/>
      <c r="GLT55"/>
      <c r="GLU55"/>
      <c r="GLV55"/>
      <c r="GLW55"/>
      <c r="GLX55"/>
      <c r="GLY55"/>
      <c r="GLZ55"/>
      <c r="GMA55"/>
      <c r="GMB55"/>
      <c r="GMC55"/>
      <c r="GMD55"/>
      <c r="GME55"/>
      <c r="GMF55"/>
      <c r="GMG55"/>
      <c r="GMH55"/>
      <c r="GMI55"/>
      <c r="GMJ55"/>
      <c r="GMK55"/>
      <c r="GML55"/>
      <c r="GMM55"/>
      <c r="GMN55"/>
      <c r="GMO55"/>
      <c r="GMP55"/>
      <c r="GMQ55"/>
      <c r="GMR55"/>
      <c r="GMS55"/>
      <c r="GMT55"/>
      <c r="GMU55"/>
      <c r="GMV55"/>
      <c r="GMW55"/>
      <c r="GMX55"/>
      <c r="GMY55"/>
      <c r="GMZ55"/>
      <c r="GNA55"/>
      <c r="GNB55"/>
      <c r="GNC55"/>
      <c r="GND55"/>
      <c r="GNE55"/>
      <c r="GNF55"/>
      <c r="GNG55"/>
      <c r="GNH55"/>
      <c r="GNI55"/>
      <c r="GNJ55"/>
      <c r="GNK55"/>
      <c r="GNL55"/>
      <c r="GNM55"/>
      <c r="GNN55"/>
      <c r="GNO55"/>
      <c r="GNP55"/>
      <c r="GNQ55"/>
      <c r="GNR55"/>
      <c r="GNS55"/>
      <c r="GNT55"/>
      <c r="GNU55"/>
      <c r="GNV55"/>
      <c r="GNW55"/>
      <c r="GNX55"/>
      <c r="GNY55"/>
      <c r="GNZ55"/>
      <c r="GOA55"/>
      <c r="GOB55"/>
      <c r="GOC55"/>
      <c r="GOD55"/>
      <c r="GOE55"/>
      <c r="GOF55"/>
      <c r="GOG55"/>
      <c r="GOH55"/>
      <c r="GOI55"/>
      <c r="GOJ55"/>
      <c r="GOK55"/>
      <c r="GOL55"/>
      <c r="GOM55"/>
      <c r="GON55"/>
      <c r="GOO55"/>
      <c r="GOP55"/>
      <c r="GOQ55"/>
      <c r="GOR55"/>
      <c r="GOS55"/>
      <c r="GOT55"/>
      <c r="GOU55"/>
      <c r="GOV55"/>
      <c r="GOW55"/>
      <c r="GOX55"/>
      <c r="GOY55"/>
      <c r="GOZ55"/>
      <c r="GPA55"/>
      <c r="GPB55"/>
      <c r="GPC55"/>
      <c r="GPD55"/>
      <c r="GPE55"/>
      <c r="GPF55"/>
      <c r="GPG55"/>
      <c r="GPH55"/>
      <c r="GPI55"/>
      <c r="GPJ55"/>
      <c r="GPK55"/>
      <c r="GPL55"/>
      <c r="GPM55"/>
      <c r="GPN55"/>
      <c r="GPO55"/>
      <c r="GPP55"/>
      <c r="GPQ55"/>
      <c r="GPR55"/>
      <c r="GPS55"/>
      <c r="GPT55"/>
      <c r="GPU55"/>
      <c r="GPV55"/>
      <c r="GPW55"/>
      <c r="GPX55"/>
      <c r="GPY55"/>
      <c r="GPZ55"/>
      <c r="GQA55"/>
      <c r="GQB55"/>
      <c r="GQC55"/>
      <c r="GQD55"/>
      <c r="GQE55"/>
      <c r="GQF55"/>
      <c r="GQG55"/>
      <c r="GQH55"/>
      <c r="GQI55"/>
      <c r="GQJ55"/>
      <c r="GQK55"/>
      <c r="GQL55"/>
      <c r="GQM55"/>
      <c r="GQN55"/>
      <c r="GQO55"/>
      <c r="GQP55"/>
      <c r="GQQ55"/>
      <c r="GQR55"/>
      <c r="GQS55"/>
      <c r="GQT55"/>
      <c r="GQU55"/>
      <c r="GQV55"/>
      <c r="GQW55"/>
      <c r="GQX55"/>
      <c r="GQY55"/>
      <c r="GQZ55"/>
      <c r="GRA55"/>
      <c r="GRB55"/>
      <c r="GRC55"/>
      <c r="GRD55"/>
      <c r="GRE55"/>
      <c r="GRF55"/>
      <c r="GRG55"/>
      <c r="GRH55"/>
      <c r="GRI55"/>
      <c r="GRJ55"/>
      <c r="GRK55"/>
      <c r="GRL55"/>
      <c r="GRM55"/>
      <c r="GRN55"/>
      <c r="GRO55"/>
      <c r="GRP55"/>
      <c r="GRQ55"/>
      <c r="GRR55"/>
      <c r="GRS55"/>
      <c r="GRT55"/>
      <c r="GRU55"/>
      <c r="GRV55"/>
      <c r="GRW55"/>
      <c r="GRX55"/>
      <c r="GRY55"/>
      <c r="GRZ55"/>
      <c r="GSA55"/>
      <c r="GSB55"/>
      <c r="GSC55"/>
      <c r="GSD55"/>
      <c r="GSE55"/>
      <c r="GSF55"/>
      <c r="GSG55"/>
      <c r="GSH55"/>
      <c r="GSI55"/>
      <c r="GSJ55"/>
      <c r="GSK55"/>
      <c r="GSL55"/>
      <c r="GSM55"/>
      <c r="GSN55"/>
      <c r="GSO55"/>
      <c r="GSP55"/>
      <c r="GSQ55"/>
      <c r="GSR55"/>
      <c r="GSS55"/>
      <c r="GST55"/>
      <c r="GSU55"/>
      <c r="GSV55"/>
      <c r="GSW55"/>
      <c r="GSX55"/>
      <c r="GSY55"/>
      <c r="GSZ55"/>
      <c r="GTA55"/>
      <c r="GTB55"/>
      <c r="GTC55"/>
      <c r="GTD55"/>
      <c r="GTE55"/>
      <c r="GTF55"/>
      <c r="GTG55"/>
      <c r="GTH55"/>
      <c r="GTI55"/>
      <c r="GTJ55"/>
      <c r="GTK55"/>
      <c r="GTL55"/>
      <c r="GTM55"/>
      <c r="GTN55"/>
      <c r="GTO55"/>
      <c r="GTP55"/>
      <c r="GTQ55"/>
      <c r="GTR55"/>
      <c r="GTS55"/>
      <c r="GTT55"/>
      <c r="GTU55"/>
      <c r="GTV55"/>
      <c r="GTW55"/>
      <c r="GTX55"/>
      <c r="GTY55"/>
      <c r="GTZ55"/>
      <c r="GUA55"/>
      <c r="GUB55"/>
      <c r="GUC55"/>
      <c r="GUD55"/>
      <c r="GUE55"/>
      <c r="GUF55"/>
      <c r="GUG55"/>
      <c r="GUH55"/>
      <c r="GUI55"/>
      <c r="GUJ55"/>
      <c r="GUK55"/>
      <c r="GUL55"/>
      <c r="GUM55"/>
      <c r="GUN55"/>
      <c r="GUO55"/>
      <c r="GUP55"/>
      <c r="GUQ55"/>
      <c r="GUR55"/>
      <c r="GUS55"/>
      <c r="GUT55"/>
      <c r="GUU55"/>
      <c r="GUV55"/>
      <c r="GUW55"/>
      <c r="GUX55"/>
      <c r="GUY55"/>
      <c r="GUZ55"/>
      <c r="GVA55"/>
      <c r="GVB55"/>
      <c r="GVC55"/>
      <c r="GVD55"/>
      <c r="GVE55"/>
      <c r="GVF55"/>
      <c r="GVG55"/>
      <c r="GVH55"/>
      <c r="GVI55"/>
      <c r="GVJ55"/>
      <c r="GVK55"/>
      <c r="GVL55"/>
      <c r="GVM55"/>
      <c r="GVN55"/>
      <c r="GVO55"/>
      <c r="GVP55"/>
      <c r="GVQ55"/>
      <c r="GVR55"/>
      <c r="GVS55"/>
      <c r="GVT55"/>
      <c r="GVU55"/>
      <c r="GVV55"/>
      <c r="GVW55"/>
      <c r="GVX55"/>
      <c r="GVY55"/>
      <c r="GVZ55"/>
      <c r="GWA55"/>
      <c r="GWB55"/>
      <c r="GWC55"/>
      <c r="GWD55"/>
      <c r="GWE55"/>
      <c r="GWF55"/>
      <c r="GWG55"/>
      <c r="GWH55"/>
      <c r="GWI55"/>
      <c r="GWJ55"/>
      <c r="GWK55"/>
      <c r="GWL55"/>
      <c r="GWM55"/>
      <c r="GWN55"/>
      <c r="GWO55"/>
      <c r="GWP55"/>
      <c r="GWQ55"/>
      <c r="GWR55"/>
      <c r="GWS55"/>
      <c r="GWT55"/>
      <c r="GWU55"/>
      <c r="GWV55"/>
      <c r="GWW55"/>
      <c r="GWX55"/>
      <c r="GWY55"/>
      <c r="GWZ55"/>
      <c r="GXA55"/>
      <c r="GXB55"/>
      <c r="GXC55"/>
      <c r="GXD55"/>
      <c r="GXE55"/>
      <c r="GXF55"/>
      <c r="GXG55"/>
      <c r="GXH55"/>
      <c r="GXI55"/>
      <c r="GXJ55"/>
      <c r="GXK55"/>
      <c r="GXL55"/>
      <c r="GXM55"/>
      <c r="GXN55"/>
      <c r="GXO55"/>
      <c r="GXP55"/>
      <c r="GXQ55"/>
      <c r="GXR55"/>
      <c r="GXS55"/>
      <c r="GXT55"/>
      <c r="GXU55"/>
      <c r="GXV55"/>
      <c r="GXW55"/>
      <c r="GXX55"/>
      <c r="GXY55"/>
      <c r="GXZ55"/>
      <c r="GYA55"/>
      <c r="GYB55"/>
      <c r="GYC55"/>
      <c r="GYD55"/>
      <c r="GYE55"/>
      <c r="GYF55"/>
      <c r="GYG55"/>
      <c r="GYH55"/>
      <c r="GYI55"/>
      <c r="GYJ55"/>
      <c r="GYK55"/>
      <c r="GYL55"/>
      <c r="GYM55"/>
      <c r="GYN55"/>
      <c r="GYO55"/>
      <c r="GYP55"/>
      <c r="GYQ55"/>
      <c r="GYR55"/>
      <c r="GYS55"/>
      <c r="GYT55"/>
      <c r="GYU55"/>
      <c r="GYV55"/>
      <c r="GYW55"/>
      <c r="GYX55"/>
      <c r="GYY55"/>
      <c r="GYZ55"/>
      <c r="GZA55"/>
      <c r="GZB55"/>
      <c r="GZC55"/>
      <c r="GZD55"/>
      <c r="GZE55"/>
      <c r="GZF55"/>
      <c r="GZG55"/>
      <c r="GZH55"/>
      <c r="GZI55"/>
      <c r="GZJ55"/>
      <c r="GZK55"/>
      <c r="GZL55"/>
      <c r="GZM55"/>
      <c r="GZN55"/>
      <c r="GZO55"/>
      <c r="GZP55"/>
      <c r="GZQ55"/>
      <c r="GZR55"/>
      <c r="GZS55"/>
      <c r="GZT55"/>
      <c r="GZU55"/>
      <c r="GZV55"/>
      <c r="GZW55"/>
      <c r="GZX55"/>
      <c r="GZY55"/>
      <c r="GZZ55"/>
      <c r="HAA55"/>
      <c r="HAB55"/>
      <c r="HAC55"/>
      <c r="HAD55"/>
      <c r="HAE55"/>
      <c r="HAF55"/>
      <c r="HAG55"/>
      <c r="HAH55"/>
      <c r="HAI55"/>
      <c r="HAJ55"/>
      <c r="HAK55"/>
      <c r="HAL55"/>
      <c r="HAM55"/>
      <c r="HAN55"/>
      <c r="HAO55"/>
      <c r="HAP55"/>
      <c r="HAQ55"/>
      <c r="HAR55"/>
      <c r="HAS55"/>
      <c r="HAT55"/>
      <c r="HAU55"/>
      <c r="HAV55"/>
      <c r="HAW55"/>
      <c r="HAX55"/>
      <c r="HAY55"/>
      <c r="HAZ55"/>
      <c r="HBA55"/>
      <c r="HBB55"/>
      <c r="HBC55"/>
      <c r="HBD55"/>
      <c r="HBE55"/>
      <c r="HBF55"/>
      <c r="HBG55"/>
      <c r="HBH55"/>
      <c r="HBI55"/>
      <c r="HBJ55"/>
      <c r="HBK55"/>
      <c r="HBL55"/>
      <c r="HBM55"/>
      <c r="HBN55"/>
      <c r="HBO55"/>
      <c r="HBP55"/>
      <c r="HBQ55"/>
      <c r="HBR55"/>
      <c r="HBS55"/>
      <c r="HBT55"/>
      <c r="HBU55"/>
      <c r="HBV55"/>
      <c r="HBW55"/>
      <c r="HBX55"/>
      <c r="HBY55"/>
      <c r="HBZ55"/>
      <c r="HCA55"/>
      <c r="HCB55"/>
      <c r="HCC55"/>
      <c r="HCD55"/>
      <c r="HCE55"/>
      <c r="HCF55"/>
      <c r="HCG55"/>
      <c r="HCH55"/>
      <c r="HCI55"/>
      <c r="HCJ55"/>
      <c r="HCK55"/>
      <c r="HCL55"/>
      <c r="HCM55"/>
      <c r="HCN55"/>
      <c r="HCO55"/>
      <c r="HCP55"/>
      <c r="HCQ55"/>
      <c r="HCR55"/>
      <c r="HCS55"/>
      <c r="HCT55"/>
      <c r="HCU55"/>
      <c r="HCV55"/>
      <c r="HCW55"/>
      <c r="HCX55"/>
      <c r="HCY55"/>
      <c r="HCZ55"/>
      <c r="HDA55"/>
      <c r="HDB55"/>
      <c r="HDC55"/>
      <c r="HDD55"/>
      <c r="HDE55"/>
      <c r="HDF55"/>
      <c r="HDG55"/>
      <c r="HDH55"/>
      <c r="HDI55"/>
      <c r="HDJ55"/>
      <c r="HDK55"/>
      <c r="HDL55"/>
      <c r="HDM55"/>
      <c r="HDN55"/>
      <c r="HDO55"/>
      <c r="HDP55"/>
      <c r="HDQ55"/>
      <c r="HDR55"/>
      <c r="HDS55"/>
      <c r="HDT55"/>
      <c r="HDU55"/>
      <c r="HDV55"/>
      <c r="HDW55"/>
      <c r="HDX55"/>
      <c r="HDY55"/>
      <c r="HDZ55"/>
      <c r="HEA55"/>
      <c r="HEB55"/>
      <c r="HEC55"/>
      <c r="HED55"/>
      <c r="HEE55"/>
      <c r="HEF55"/>
      <c r="HEG55"/>
      <c r="HEH55"/>
      <c r="HEI55"/>
      <c r="HEJ55"/>
      <c r="HEK55"/>
      <c r="HEL55"/>
      <c r="HEM55"/>
      <c r="HEN55"/>
      <c r="HEO55"/>
      <c r="HEP55"/>
      <c r="HEQ55"/>
      <c r="HER55"/>
      <c r="HES55"/>
      <c r="HET55"/>
      <c r="HEU55"/>
      <c r="HEV55"/>
      <c r="HEW55"/>
      <c r="HEX55"/>
      <c r="HEY55"/>
      <c r="HEZ55"/>
      <c r="HFA55"/>
      <c r="HFB55"/>
      <c r="HFC55"/>
      <c r="HFD55"/>
      <c r="HFE55"/>
      <c r="HFF55"/>
      <c r="HFG55"/>
      <c r="HFH55"/>
      <c r="HFI55"/>
      <c r="HFJ55"/>
      <c r="HFK55"/>
      <c r="HFL55"/>
      <c r="HFM55"/>
      <c r="HFN55"/>
      <c r="HFO55"/>
      <c r="HFP55"/>
      <c r="HFQ55"/>
      <c r="HFR55"/>
      <c r="HFS55"/>
      <c r="HFT55"/>
      <c r="HFU55"/>
      <c r="HFV55"/>
      <c r="HFW55"/>
      <c r="HFX55"/>
      <c r="HFY55"/>
      <c r="HFZ55"/>
      <c r="HGA55"/>
      <c r="HGB55"/>
      <c r="HGC55"/>
      <c r="HGD55"/>
      <c r="HGE55"/>
      <c r="HGF55"/>
      <c r="HGG55"/>
      <c r="HGH55"/>
      <c r="HGI55"/>
      <c r="HGJ55"/>
      <c r="HGK55"/>
      <c r="HGL55"/>
      <c r="HGM55"/>
      <c r="HGN55"/>
      <c r="HGO55"/>
      <c r="HGP55"/>
      <c r="HGQ55"/>
      <c r="HGR55"/>
      <c r="HGS55"/>
      <c r="HGT55"/>
      <c r="HGU55"/>
      <c r="HGV55"/>
      <c r="HGW55"/>
      <c r="HGX55"/>
      <c r="HGY55"/>
      <c r="HGZ55"/>
      <c r="HHA55"/>
      <c r="HHB55"/>
      <c r="HHC55"/>
      <c r="HHD55"/>
      <c r="HHE55"/>
      <c r="HHF55"/>
      <c r="HHG55"/>
      <c r="HHH55"/>
      <c r="HHI55"/>
      <c r="HHJ55"/>
      <c r="HHK55"/>
      <c r="HHL55"/>
      <c r="HHM55"/>
      <c r="HHN55"/>
      <c r="HHO55"/>
      <c r="HHP55"/>
      <c r="HHQ55"/>
      <c r="HHR55"/>
      <c r="HHS55"/>
      <c r="HHT55"/>
      <c r="HHU55"/>
      <c r="HHV55"/>
      <c r="HHW55"/>
      <c r="HHX55"/>
      <c r="HHY55"/>
      <c r="HHZ55"/>
      <c r="HIA55"/>
      <c r="HIB55"/>
      <c r="HIC55"/>
      <c r="HID55"/>
      <c r="HIE55"/>
      <c r="HIF55"/>
      <c r="HIG55"/>
      <c r="HIH55"/>
      <c r="HII55"/>
      <c r="HIJ55"/>
      <c r="HIK55"/>
      <c r="HIL55"/>
      <c r="HIM55"/>
      <c r="HIN55"/>
      <c r="HIO55"/>
      <c r="HIP55"/>
      <c r="HIQ55"/>
      <c r="HIR55"/>
      <c r="HIS55"/>
      <c r="HIT55"/>
      <c r="HIU55"/>
      <c r="HIV55"/>
      <c r="HIW55"/>
      <c r="HIX55"/>
      <c r="HIY55"/>
      <c r="HIZ55"/>
      <c r="HJA55"/>
      <c r="HJB55"/>
      <c r="HJC55"/>
      <c r="HJD55"/>
      <c r="HJE55"/>
      <c r="HJF55"/>
      <c r="HJG55"/>
      <c r="HJH55"/>
      <c r="HJI55"/>
      <c r="HJJ55"/>
      <c r="HJK55"/>
      <c r="HJL55"/>
      <c r="HJM55"/>
      <c r="HJN55"/>
      <c r="HJO55"/>
      <c r="HJP55"/>
      <c r="HJQ55"/>
      <c r="HJR55"/>
      <c r="HJS55"/>
      <c r="HJT55"/>
    </row>
    <row r="56" spans="1:5688" x14ac:dyDescent="0.45">
      <c r="A56"/>
      <c r="B56"/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  <c r="AMK56"/>
      <c r="AML56"/>
      <c r="AMM56"/>
      <c r="AMN56"/>
      <c r="AMO56"/>
      <c r="AMP56"/>
      <c r="AMQ56"/>
      <c r="AMR56"/>
      <c r="AMS56"/>
      <c r="AMT56"/>
      <c r="AMU56"/>
      <c r="AMV56"/>
      <c r="AMW56"/>
      <c r="AMX56"/>
      <c r="AMY56"/>
      <c r="AMZ56"/>
      <c r="ANA56"/>
      <c r="ANB56"/>
      <c r="ANC56"/>
      <c r="AND56"/>
      <c r="ANE56"/>
      <c r="ANF56"/>
      <c r="ANG56"/>
      <c r="ANH56"/>
      <c r="ANI56"/>
      <c r="ANJ56"/>
      <c r="ANK56"/>
      <c r="ANL56"/>
      <c r="ANM56"/>
      <c r="ANN56"/>
      <c r="ANO56"/>
      <c r="ANP56"/>
      <c r="ANQ56"/>
      <c r="ANR56"/>
      <c r="ANS56"/>
      <c r="ANT56"/>
      <c r="ANU56"/>
      <c r="ANV56"/>
      <c r="ANW56"/>
      <c r="ANX56"/>
      <c r="ANY56"/>
      <c r="ANZ56"/>
      <c r="AOA56"/>
      <c r="AOB56"/>
      <c r="AOC56"/>
      <c r="AOD56"/>
      <c r="AOE56"/>
      <c r="AOF56"/>
      <c r="AOG56"/>
      <c r="AOH56"/>
      <c r="AOI56"/>
      <c r="AOJ56"/>
      <c r="AOK56"/>
      <c r="AOL56"/>
      <c r="AOM56"/>
      <c r="AON56"/>
      <c r="AOO56"/>
      <c r="AOP56"/>
      <c r="AOQ56"/>
      <c r="AOR56"/>
      <c r="AOS56"/>
      <c r="AOT56"/>
      <c r="AOU56"/>
      <c r="AOV56"/>
      <c r="AOW56"/>
      <c r="AOX56"/>
      <c r="AOY56"/>
      <c r="AOZ56"/>
      <c r="APA56"/>
      <c r="APB56"/>
      <c r="APC56"/>
      <c r="APD56"/>
      <c r="APE56"/>
      <c r="APF56"/>
      <c r="APG56"/>
      <c r="APH56"/>
      <c r="API56"/>
      <c r="APJ56"/>
      <c r="APK56"/>
      <c r="APL56"/>
      <c r="APM56"/>
      <c r="APN56"/>
      <c r="APO56"/>
      <c r="APP56"/>
      <c r="APQ56"/>
      <c r="APR56"/>
      <c r="APS56"/>
      <c r="APT56"/>
      <c r="APU56"/>
      <c r="APV56"/>
      <c r="APW56"/>
      <c r="APX56"/>
      <c r="APY56"/>
      <c r="APZ56"/>
      <c r="AQA56"/>
      <c r="AQB56"/>
      <c r="AQC56"/>
      <c r="AQD56"/>
      <c r="AQE56"/>
      <c r="AQF56"/>
      <c r="AQG56"/>
      <c r="AQH56"/>
      <c r="AQI56"/>
      <c r="AQJ56"/>
      <c r="AQK56"/>
      <c r="AQL56"/>
      <c r="AQM56"/>
      <c r="AQN56"/>
      <c r="AQO56"/>
      <c r="AQP56"/>
      <c r="AQQ56"/>
      <c r="AQR56"/>
      <c r="AQS56"/>
      <c r="AQT56"/>
      <c r="AQU56"/>
      <c r="AQV56"/>
      <c r="AQW56"/>
      <c r="AQX56"/>
      <c r="AQY56"/>
      <c r="AQZ56"/>
      <c r="ARA56"/>
      <c r="ARB56"/>
      <c r="ARC56"/>
      <c r="ARD56"/>
      <c r="ARE56"/>
      <c r="ARF56"/>
      <c r="ARG56"/>
      <c r="ARH56"/>
      <c r="ARI56"/>
      <c r="ARJ56"/>
      <c r="ARK56"/>
      <c r="ARL56"/>
      <c r="ARM56"/>
      <c r="ARN56"/>
      <c r="ARO56"/>
      <c r="ARP56"/>
      <c r="ARQ56"/>
      <c r="ARR56"/>
      <c r="ARS56"/>
      <c r="ART56"/>
      <c r="ARU56"/>
      <c r="ARV56"/>
      <c r="ARW56"/>
      <c r="ARX56"/>
      <c r="ARY56"/>
      <c r="ARZ56"/>
      <c r="ASA56"/>
      <c r="ASB56"/>
      <c r="ASC56"/>
      <c r="ASD56"/>
      <c r="ASE56"/>
      <c r="ASF56"/>
      <c r="ASG56"/>
      <c r="ASH56"/>
      <c r="ASI56"/>
      <c r="ASJ56"/>
      <c r="ASK56"/>
      <c r="ASL56"/>
      <c r="ASM56"/>
      <c r="ASN56"/>
      <c r="ASO56"/>
      <c r="ASP56"/>
      <c r="ASQ56"/>
      <c r="ASR56"/>
      <c r="ASS56"/>
      <c r="AST56"/>
      <c r="ASU56"/>
      <c r="ASV56"/>
      <c r="ASW56"/>
      <c r="ASX56"/>
      <c r="ASY56"/>
      <c r="ASZ56"/>
      <c r="ATA56"/>
      <c r="ATB56"/>
      <c r="ATC56"/>
      <c r="ATD56"/>
      <c r="ATE56"/>
      <c r="ATF56"/>
      <c r="ATG56"/>
      <c r="ATH56"/>
      <c r="ATI56"/>
      <c r="ATJ56"/>
      <c r="ATK56"/>
      <c r="ATL56"/>
      <c r="ATM56"/>
      <c r="ATN56"/>
      <c r="ATO56"/>
      <c r="ATP56"/>
      <c r="ATQ56"/>
      <c r="ATR56"/>
      <c r="ATS56"/>
      <c r="ATT56"/>
      <c r="ATU56"/>
      <c r="ATV56"/>
      <c r="ATW56"/>
      <c r="ATX56"/>
      <c r="ATY56"/>
      <c r="ATZ56"/>
      <c r="AUA56"/>
      <c r="AUB56"/>
      <c r="AUC56"/>
      <c r="AUD56"/>
      <c r="AUE56"/>
      <c r="AUF56"/>
      <c r="AUG56"/>
      <c r="AUH56"/>
      <c r="AUI56"/>
      <c r="AUJ56"/>
      <c r="AUK56"/>
      <c r="AUL56"/>
      <c r="AUM56"/>
      <c r="AUN56"/>
      <c r="AUO56"/>
      <c r="AUP56"/>
      <c r="AUQ56"/>
      <c r="AUR56"/>
      <c r="AUS56"/>
      <c r="AUT56"/>
      <c r="AUU56"/>
      <c r="AUV56"/>
      <c r="AUW56"/>
      <c r="AUX56"/>
      <c r="AUY56"/>
      <c r="AUZ56"/>
      <c r="AVA56"/>
      <c r="AVB56"/>
      <c r="AVC56"/>
      <c r="AVD56"/>
      <c r="AVE56"/>
      <c r="AVF56"/>
      <c r="AVG56"/>
      <c r="AVH56"/>
      <c r="AVI56"/>
      <c r="AVJ56"/>
      <c r="AVK56"/>
      <c r="AVL56"/>
      <c r="AVM56"/>
      <c r="AVN56"/>
      <c r="AVO56"/>
      <c r="AVP56"/>
      <c r="AVQ56"/>
      <c r="AVR56"/>
      <c r="AVS56"/>
      <c r="AVT56"/>
      <c r="AVU56"/>
      <c r="AVV56"/>
      <c r="AVW56"/>
      <c r="AVX56"/>
      <c r="AVY56"/>
      <c r="AVZ56"/>
      <c r="AWA56"/>
      <c r="AWB56"/>
      <c r="AWC56"/>
      <c r="AWD56"/>
      <c r="AWE56"/>
      <c r="AWF56"/>
      <c r="AWG56"/>
      <c r="AWH56"/>
      <c r="AWI56"/>
      <c r="AWJ56"/>
      <c r="AWK56"/>
      <c r="AWL56"/>
      <c r="AWM56"/>
      <c r="AWN56"/>
      <c r="AWO56"/>
      <c r="AWP56"/>
      <c r="AWQ56"/>
      <c r="AWR56"/>
      <c r="AWS56"/>
      <c r="AWT56"/>
      <c r="AWU56"/>
      <c r="AWV56"/>
      <c r="AWW56"/>
      <c r="AWX56"/>
      <c r="AWY56"/>
      <c r="AWZ56"/>
      <c r="AXA56"/>
      <c r="AXB56"/>
      <c r="AXC56"/>
      <c r="AXD56"/>
      <c r="AXE56"/>
      <c r="AXF56"/>
      <c r="AXG56"/>
      <c r="AXH56"/>
      <c r="AXI56"/>
      <c r="AXJ56"/>
      <c r="AXK56"/>
      <c r="AXL56"/>
      <c r="AXM56"/>
      <c r="AXN56"/>
      <c r="AXO56"/>
      <c r="AXP56"/>
      <c r="AXQ56"/>
      <c r="AXR56"/>
      <c r="AXS56"/>
      <c r="AXT56"/>
      <c r="AXU56"/>
      <c r="AXV56"/>
      <c r="AXW56"/>
      <c r="AXX56"/>
      <c r="AXY56"/>
      <c r="AXZ56"/>
      <c r="AYA56"/>
      <c r="AYB56"/>
      <c r="AYC56"/>
      <c r="AYD56"/>
      <c r="AYE56"/>
      <c r="AYF56"/>
      <c r="AYG56"/>
      <c r="AYH56"/>
      <c r="AYI56"/>
      <c r="AYJ56"/>
      <c r="AYK56"/>
      <c r="AYL56"/>
      <c r="AYM56"/>
      <c r="AYN56"/>
      <c r="AYO56"/>
      <c r="AYP56"/>
      <c r="AYQ56"/>
      <c r="AYR56"/>
      <c r="AYS56"/>
      <c r="AYT56"/>
      <c r="AYU56"/>
      <c r="AYV56"/>
      <c r="AYW56"/>
      <c r="AYX56"/>
      <c r="AYY56"/>
      <c r="AYZ56"/>
      <c r="AZA56"/>
      <c r="AZB56"/>
      <c r="AZC56"/>
      <c r="AZD56"/>
      <c r="AZE56"/>
      <c r="AZF56"/>
      <c r="AZG56"/>
      <c r="AZH56"/>
      <c r="AZI56"/>
      <c r="AZJ56"/>
      <c r="AZK56"/>
      <c r="AZL56"/>
      <c r="AZM56"/>
      <c r="AZN56"/>
      <c r="AZO56"/>
      <c r="AZP56"/>
      <c r="AZQ56"/>
      <c r="AZR56"/>
      <c r="AZS56"/>
      <c r="AZT56"/>
      <c r="AZU56"/>
      <c r="AZV56"/>
      <c r="AZW56"/>
      <c r="AZX56"/>
      <c r="AZY56"/>
      <c r="AZZ56"/>
      <c r="BAA56"/>
      <c r="BAB56"/>
      <c r="BAC56"/>
      <c r="BAD56"/>
      <c r="BAE56"/>
      <c r="BAF56"/>
      <c r="BAG56"/>
      <c r="BAH56"/>
      <c r="BAI56"/>
      <c r="BAJ56"/>
      <c r="BAK56"/>
      <c r="BAL56"/>
      <c r="BAM56"/>
      <c r="BAN56"/>
      <c r="BAO56"/>
      <c r="BAP56"/>
      <c r="BAQ56"/>
      <c r="BAR56"/>
      <c r="BAS56"/>
      <c r="BAT56"/>
      <c r="BAU56"/>
      <c r="BAV56"/>
      <c r="BAW56"/>
      <c r="BAX56"/>
      <c r="BAY56"/>
      <c r="BAZ56"/>
      <c r="BBA56"/>
      <c r="BBB56"/>
      <c r="BBC56"/>
      <c r="BBD56"/>
      <c r="BBE56"/>
      <c r="BBF56"/>
      <c r="BBG56"/>
      <c r="BBH56"/>
      <c r="BBI56"/>
      <c r="BBJ56"/>
      <c r="BBK56"/>
      <c r="BBL56"/>
      <c r="BBM56"/>
      <c r="BBN56"/>
      <c r="BBO56"/>
      <c r="BBP56"/>
      <c r="BBQ56"/>
      <c r="BBR56"/>
      <c r="BBS56"/>
      <c r="BBT56"/>
      <c r="BBU56"/>
      <c r="BBV56"/>
      <c r="BBW56"/>
      <c r="BBX56"/>
      <c r="BBY56"/>
      <c r="BBZ56"/>
      <c r="BCA56"/>
      <c r="BCB56"/>
      <c r="BCC56"/>
      <c r="BCD56"/>
      <c r="BCE56"/>
      <c r="BCF56"/>
      <c r="BCG56"/>
      <c r="BCH56"/>
      <c r="BCI56"/>
      <c r="BCJ56"/>
      <c r="BCK56"/>
      <c r="BCL56"/>
      <c r="BCM56"/>
      <c r="BCN56"/>
      <c r="BCO56"/>
      <c r="BCP56"/>
      <c r="BCQ56"/>
      <c r="BCR56"/>
      <c r="BCS56"/>
      <c r="BCT56"/>
      <c r="BCU56"/>
      <c r="BCV56"/>
      <c r="BCW56"/>
      <c r="BCX56"/>
      <c r="BCY56"/>
      <c r="BCZ56"/>
      <c r="BDA56"/>
      <c r="BDB56"/>
      <c r="BDC56"/>
      <c r="BDD56"/>
      <c r="BDE56"/>
      <c r="BDF56"/>
      <c r="BDG56"/>
      <c r="BDH56"/>
      <c r="BDI56"/>
      <c r="BDJ56"/>
      <c r="BDK56"/>
      <c r="BDL56"/>
      <c r="BDM56"/>
      <c r="BDN56"/>
      <c r="BDO56"/>
      <c r="BDP56"/>
      <c r="BDQ56"/>
      <c r="BDR56"/>
      <c r="BDS56"/>
      <c r="BDT56"/>
      <c r="BDU56"/>
      <c r="BDV56"/>
      <c r="BDW56"/>
      <c r="BDX56"/>
      <c r="BDY56"/>
      <c r="BDZ56"/>
      <c r="BEA56"/>
      <c r="BEB56"/>
      <c r="BEC56"/>
      <c r="BED56"/>
      <c r="BEE56"/>
      <c r="BEF56"/>
      <c r="BEG56"/>
      <c r="BEH56"/>
      <c r="BEI56"/>
      <c r="BEJ56"/>
      <c r="BEK56"/>
      <c r="BEL56"/>
      <c r="BEM56"/>
      <c r="BEN56"/>
      <c r="BEO56"/>
      <c r="BEP56"/>
      <c r="BEQ56"/>
      <c r="BER56"/>
      <c r="BES56"/>
      <c r="BET56"/>
      <c r="BEU56"/>
      <c r="BEV56"/>
      <c r="BEW56"/>
      <c r="BEX56"/>
      <c r="BEY56"/>
      <c r="BEZ56"/>
      <c r="BFA56"/>
      <c r="BFB56"/>
      <c r="BFC56"/>
      <c r="BFD56"/>
      <c r="BFE56"/>
      <c r="BFF56"/>
      <c r="BFG56"/>
      <c r="BFH56"/>
      <c r="BFI56"/>
      <c r="BFJ56"/>
      <c r="BFK56"/>
      <c r="BFL56"/>
      <c r="BFM56"/>
      <c r="BFN56"/>
      <c r="BFO56"/>
      <c r="BFP56"/>
      <c r="BFQ56"/>
      <c r="BFR56"/>
      <c r="BFS56"/>
      <c r="BFT56"/>
      <c r="BFU56"/>
      <c r="BFV56"/>
      <c r="BFW56"/>
      <c r="BFX56"/>
      <c r="BFY56"/>
      <c r="BFZ56"/>
      <c r="BGA56"/>
      <c r="BGB56"/>
      <c r="BGC56"/>
      <c r="BGD56"/>
      <c r="BGE56"/>
      <c r="BGF56"/>
      <c r="BGG56"/>
      <c r="BGH56"/>
      <c r="BGI56"/>
      <c r="BGJ56"/>
      <c r="BGK56"/>
      <c r="BGL56"/>
      <c r="BGM56"/>
      <c r="BGN56"/>
      <c r="BGO56"/>
      <c r="BGP56"/>
      <c r="BGQ56"/>
      <c r="BGR56"/>
      <c r="BGS56"/>
      <c r="BGT56"/>
      <c r="BGU56"/>
      <c r="BGV56"/>
      <c r="BGW56"/>
      <c r="BGX56"/>
      <c r="BGY56"/>
      <c r="BGZ56"/>
      <c r="BHA56"/>
      <c r="BHB56"/>
      <c r="BHC56"/>
      <c r="BHD56"/>
      <c r="BHE56"/>
      <c r="BHF56"/>
      <c r="BHG56"/>
      <c r="BHH56"/>
      <c r="BHI56"/>
      <c r="BHJ56"/>
      <c r="BHK56"/>
      <c r="BHL56"/>
      <c r="BHM56"/>
      <c r="BHN56"/>
      <c r="BHO56"/>
      <c r="BHP56"/>
      <c r="BHQ56"/>
      <c r="BHR56"/>
      <c r="BHS56"/>
      <c r="BHT56"/>
      <c r="BHU56"/>
      <c r="BHV56"/>
      <c r="BHW56"/>
      <c r="BHX56"/>
      <c r="BHY56"/>
      <c r="BHZ56"/>
      <c r="BIA56"/>
      <c r="BIB56"/>
      <c r="BIC56"/>
      <c r="BID56"/>
      <c r="BIE56"/>
      <c r="BIF56"/>
      <c r="BIG56"/>
      <c r="BIH56"/>
      <c r="BII56"/>
      <c r="BIJ56"/>
      <c r="BIK56"/>
      <c r="BIL56"/>
      <c r="BIM56"/>
      <c r="BIN56"/>
      <c r="BIO56"/>
      <c r="BIP56"/>
      <c r="BIQ56"/>
      <c r="BIR56"/>
      <c r="BIS56"/>
      <c r="BIT56"/>
      <c r="BIU56"/>
      <c r="BIV56"/>
      <c r="BIW56"/>
      <c r="BIX56"/>
      <c r="BIY56"/>
      <c r="BIZ56"/>
      <c r="BJA56"/>
      <c r="BJB56"/>
      <c r="BJC56"/>
      <c r="BJD56"/>
      <c r="BJE56"/>
      <c r="BJF56"/>
      <c r="BJG56"/>
      <c r="BJH56"/>
      <c r="BJI56"/>
      <c r="BJJ56"/>
      <c r="BJK56"/>
      <c r="BJL56"/>
      <c r="BJM56"/>
      <c r="BJN56"/>
      <c r="BJO56"/>
      <c r="BJP56"/>
      <c r="BJQ56"/>
      <c r="BJR56"/>
      <c r="BJS56"/>
      <c r="BJT56"/>
      <c r="BJU56"/>
      <c r="BJV56"/>
      <c r="BJW56"/>
      <c r="BJX56"/>
      <c r="BJY56"/>
      <c r="BJZ56"/>
      <c r="BKA56"/>
      <c r="BKB56"/>
      <c r="BKC56"/>
      <c r="BKD56"/>
      <c r="BKE56"/>
      <c r="BKF56"/>
      <c r="BKG56"/>
      <c r="BKH56"/>
      <c r="BKI56"/>
      <c r="BKJ56"/>
      <c r="BKK56"/>
      <c r="BKL56"/>
      <c r="BKM56"/>
      <c r="BKN56"/>
      <c r="BKO56"/>
      <c r="BKP56"/>
      <c r="BKQ56"/>
      <c r="BKR56"/>
      <c r="BKS56"/>
      <c r="BKT56"/>
      <c r="BKU56"/>
      <c r="BKV56"/>
      <c r="BKW56"/>
      <c r="BKX56"/>
      <c r="BKY56"/>
      <c r="BKZ56"/>
      <c r="BLA56"/>
      <c r="BLB56"/>
      <c r="BLC56"/>
      <c r="BLD56"/>
      <c r="BLE56"/>
      <c r="BLF56"/>
      <c r="BLG56"/>
      <c r="BLH56"/>
      <c r="BLI56"/>
      <c r="BLJ56"/>
      <c r="BLK56"/>
      <c r="BLL56"/>
      <c r="BLM56"/>
      <c r="BLN56"/>
      <c r="BLO56"/>
      <c r="BLP56"/>
      <c r="BLQ56"/>
      <c r="BLR56"/>
      <c r="BLS56"/>
      <c r="BLT56"/>
      <c r="BLU56"/>
      <c r="BLV56"/>
      <c r="BLW56"/>
      <c r="BLX56"/>
      <c r="BLY56"/>
      <c r="BLZ56"/>
      <c r="BMA56"/>
      <c r="BMB56"/>
      <c r="BMC56"/>
      <c r="BMD56"/>
      <c r="BME56"/>
      <c r="BMF56"/>
      <c r="BMG56"/>
      <c r="BMH56"/>
      <c r="BMI56"/>
      <c r="BMJ56"/>
      <c r="BMK56"/>
      <c r="BML56"/>
      <c r="BMM56"/>
      <c r="BMN56"/>
      <c r="BMO56"/>
      <c r="BMP56"/>
      <c r="BMQ56"/>
      <c r="BMR56"/>
      <c r="BMS56"/>
      <c r="BMT56"/>
      <c r="BMU56"/>
      <c r="BMV56"/>
      <c r="BMW56"/>
      <c r="BMX56"/>
      <c r="BMY56"/>
      <c r="BMZ56"/>
      <c r="BNA56"/>
      <c r="BNB56"/>
      <c r="BNC56"/>
      <c r="BND56"/>
      <c r="BNE56"/>
      <c r="BNF56"/>
      <c r="BNG56"/>
      <c r="BNH56"/>
      <c r="BNI56"/>
      <c r="BNJ56"/>
      <c r="BNK56"/>
      <c r="BNL56"/>
      <c r="BNM56"/>
      <c r="BNN56"/>
      <c r="BNO56"/>
      <c r="BNP56"/>
      <c r="BNQ56"/>
      <c r="BNR56"/>
      <c r="BNS56"/>
      <c r="BNT56"/>
      <c r="BNU56"/>
      <c r="BNV56"/>
      <c r="BNW56"/>
      <c r="BNX56"/>
      <c r="BNY56"/>
      <c r="BNZ56"/>
      <c r="BOA56"/>
      <c r="BOB56"/>
      <c r="BOC56"/>
      <c r="BOD56"/>
      <c r="BOE56"/>
      <c r="BOF56"/>
      <c r="BOG56"/>
      <c r="BOH56"/>
      <c r="BOI56"/>
      <c r="BOJ56"/>
      <c r="BOK56"/>
      <c r="BOL56"/>
      <c r="BOM56"/>
      <c r="BON56"/>
      <c r="BOO56"/>
      <c r="BOP56"/>
      <c r="BOQ56"/>
      <c r="BOR56"/>
      <c r="BOS56"/>
      <c r="BOT56"/>
      <c r="BOU56"/>
      <c r="BOV56"/>
      <c r="BOW56"/>
      <c r="BOX56"/>
      <c r="BOY56"/>
      <c r="BOZ56"/>
      <c r="BPA56"/>
      <c r="BPB56"/>
      <c r="BPC56"/>
      <c r="BPD56"/>
      <c r="BPE56"/>
      <c r="BPF56"/>
      <c r="BPG56"/>
      <c r="BPH56"/>
      <c r="BPI56"/>
      <c r="BPJ56"/>
      <c r="BPK56"/>
      <c r="BPL56"/>
      <c r="BPM56"/>
      <c r="BPN56"/>
      <c r="BPO56"/>
      <c r="BPP56"/>
      <c r="BPQ56"/>
      <c r="BPR56"/>
      <c r="BPS56"/>
      <c r="BPT56"/>
      <c r="BPU56"/>
      <c r="BPV56"/>
      <c r="BPW56"/>
      <c r="BPX56"/>
      <c r="BPY56"/>
      <c r="BPZ56"/>
      <c r="BQA56"/>
      <c r="BQB56"/>
      <c r="BQC56"/>
      <c r="BQD56"/>
      <c r="BQE56"/>
      <c r="BQF56"/>
      <c r="BQG56"/>
      <c r="BQH56"/>
      <c r="BQI56"/>
      <c r="BQJ56"/>
      <c r="BQK56"/>
      <c r="BQL56"/>
      <c r="BQM56"/>
      <c r="BQN56"/>
      <c r="BQO56"/>
      <c r="BQP56"/>
      <c r="BQQ56"/>
      <c r="BQR56"/>
      <c r="BQS56"/>
      <c r="BQT56"/>
      <c r="BQU56"/>
      <c r="BQV56"/>
      <c r="BQW56"/>
      <c r="BQX56"/>
      <c r="BQY56"/>
      <c r="BQZ56"/>
      <c r="BRA56"/>
      <c r="BRB56"/>
      <c r="BRC56"/>
      <c r="BRD56"/>
      <c r="BRE56"/>
      <c r="BRF56"/>
      <c r="BRG56"/>
      <c r="BRH56"/>
      <c r="BRI56"/>
      <c r="BRJ56"/>
      <c r="BRK56"/>
      <c r="BRL56"/>
      <c r="BRM56"/>
      <c r="BRN56"/>
      <c r="BRO56"/>
      <c r="BRP56"/>
      <c r="BRQ56"/>
      <c r="BRR56"/>
      <c r="BRS56"/>
      <c r="BRT56"/>
      <c r="BRU56"/>
      <c r="BRV56"/>
      <c r="BRW56"/>
      <c r="BRX56"/>
      <c r="BRY56"/>
      <c r="BRZ56"/>
      <c r="BSA56"/>
      <c r="BSB56"/>
      <c r="BSC56"/>
      <c r="BSD56"/>
      <c r="BSE56"/>
      <c r="BSF56"/>
      <c r="BSG56"/>
      <c r="BSH56"/>
      <c r="BSI56"/>
      <c r="BSJ56"/>
      <c r="BSK56"/>
      <c r="BSL56"/>
      <c r="BSM56"/>
      <c r="BSN56"/>
      <c r="BSO56"/>
      <c r="BSP56"/>
      <c r="BSQ56"/>
      <c r="BSR56"/>
      <c r="BSS56"/>
      <c r="BST56"/>
      <c r="BSU56"/>
      <c r="BSV56"/>
      <c r="BSW56"/>
      <c r="BSX56"/>
      <c r="BSY56"/>
      <c r="BSZ56"/>
      <c r="BTA56"/>
      <c r="BTB56"/>
      <c r="BTC56"/>
      <c r="BTD56"/>
      <c r="BTE56"/>
      <c r="BTF56"/>
      <c r="BTG56"/>
      <c r="BTH56"/>
      <c r="BTI56"/>
      <c r="BTJ56"/>
      <c r="BTK56"/>
      <c r="BTL56"/>
      <c r="BTM56"/>
      <c r="BTN56"/>
      <c r="BTO56"/>
      <c r="BTP56"/>
      <c r="BTQ56"/>
      <c r="BTR56"/>
      <c r="BTS56"/>
      <c r="BTT56"/>
      <c r="BTU56"/>
      <c r="BTV56"/>
      <c r="BTW56"/>
      <c r="BTX56"/>
      <c r="BTY56"/>
      <c r="BTZ56"/>
      <c r="BUA56"/>
      <c r="BUB56"/>
      <c r="BUC56"/>
      <c r="BUD56"/>
      <c r="BUE56"/>
      <c r="BUF56"/>
      <c r="BUG56"/>
      <c r="BUH56"/>
      <c r="BUI56"/>
      <c r="BUJ56"/>
      <c r="BUK56"/>
      <c r="BUL56"/>
      <c r="BUM56"/>
      <c r="BUN56"/>
      <c r="BUO56"/>
      <c r="BUP56"/>
      <c r="BUQ56"/>
      <c r="BUR56"/>
      <c r="BUS56"/>
      <c r="BUT56"/>
      <c r="BUU56"/>
      <c r="BUV56"/>
      <c r="BUW56"/>
      <c r="BUX56"/>
      <c r="BUY56"/>
      <c r="BUZ56"/>
      <c r="BVA56"/>
      <c r="BVB56"/>
      <c r="BVC56"/>
      <c r="BVD56"/>
      <c r="BVE56"/>
      <c r="BVF56"/>
      <c r="BVG56"/>
      <c r="BVH56"/>
      <c r="BVI56"/>
      <c r="BVJ56"/>
      <c r="BVK56"/>
      <c r="BVL56"/>
      <c r="BVM56"/>
      <c r="BVN56"/>
      <c r="BVO56"/>
      <c r="BVP56"/>
      <c r="BVQ56"/>
      <c r="BVR56"/>
      <c r="BVS56"/>
      <c r="BVT56"/>
      <c r="BVU56"/>
      <c r="BVV56"/>
      <c r="BVW56"/>
      <c r="BVX56"/>
      <c r="BVY56"/>
      <c r="BVZ56"/>
      <c r="BWA56"/>
      <c r="BWB56"/>
      <c r="BWC56"/>
      <c r="BWD56"/>
      <c r="BWE56"/>
      <c r="BWF56"/>
      <c r="BWG56"/>
      <c r="BWH56"/>
      <c r="BWI56"/>
      <c r="BWJ56"/>
      <c r="BWK56"/>
      <c r="BWL56"/>
      <c r="BWM56"/>
      <c r="BWN56"/>
      <c r="BWO56"/>
      <c r="BWP56"/>
      <c r="BWQ56"/>
      <c r="BWR56"/>
      <c r="BWS56"/>
      <c r="BWT56"/>
      <c r="BWU56"/>
      <c r="BWV56"/>
      <c r="BWW56"/>
      <c r="BWX56"/>
      <c r="BWY56"/>
      <c r="BWZ56"/>
      <c r="BXA56"/>
      <c r="BXB56"/>
      <c r="BXC56"/>
      <c r="BXD56"/>
      <c r="BXE56"/>
      <c r="BXF56"/>
      <c r="BXG56"/>
      <c r="BXH56"/>
      <c r="BXI56"/>
      <c r="BXJ56"/>
      <c r="BXK56"/>
      <c r="BXL56"/>
      <c r="BXM56"/>
      <c r="BXN56"/>
      <c r="BXO56"/>
      <c r="BXP56"/>
      <c r="BXQ56"/>
      <c r="BXR56"/>
      <c r="BXS56"/>
      <c r="BXT56"/>
      <c r="BXU56"/>
      <c r="BXV56"/>
      <c r="BXW56"/>
      <c r="BXX56"/>
      <c r="BXY56"/>
      <c r="BXZ56"/>
      <c r="BYA56"/>
      <c r="BYB56"/>
      <c r="BYC56"/>
      <c r="BYD56"/>
      <c r="BYE56"/>
      <c r="BYF56"/>
      <c r="BYG56"/>
      <c r="BYH56"/>
      <c r="BYI56"/>
      <c r="BYJ56"/>
      <c r="BYK56"/>
      <c r="BYL56"/>
      <c r="BYM56"/>
      <c r="BYN56"/>
      <c r="BYO56"/>
      <c r="BYP56"/>
      <c r="BYQ56"/>
      <c r="BYR56"/>
      <c r="BYS56"/>
      <c r="BYT56"/>
      <c r="BYU56"/>
      <c r="BYV56"/>
      <c r="BYW56"/>
      <c r="BYX56"/>
      <c r="BYY56"/>
      <c r="BYZ56"/>
      <c r="BZA56"/>
      <c r="BZB56"/>
      <c r="BZC56"/>
      <c r="BZD56"/>
      <c r="BZE56"/>
      <c r="BZF56"/>
      <c r="BZG56"/>
      <c r="BZH56"/>
      <c r="BZI56"/>
      <c r="BZJ56"/>
      <c r="BZK56"/>
      <c r="BZL56"/>
      <c r="BZM56"/>
      <c r="BZN56"/>
      <c r="BZO56"/>
      <c r="BZP56"/>
      <c r="BZQ56"/>
      <c r="BZR56"/>
      <c r="BZS56"/>
      <c r="BZT56"/>
      <c r="BZU56"/>
      <c r="BZV56"/>
      <c r="BZW56"/>
      <c r="BZX56"/>
      <c r="BZY56"/>
      <c r="BZZ56"/>
      <c r="CAA56"/>
      <c r="CAB56"/>
      <c r="CAC56"/>
      <c r="CAD56"/>
      <c r="CAE56"/>
      <c r="CAF56"/>
      <c r="CAG56"/>
      <c r="CAH56"/>
      <c r="CAI56"/>
      <c r="CAJ56"/>
      <c r="CAK56"/>
      <c r="CAL56"/>
      <c r="CAM56"/>
      <c r="CAN56"/>
      <c r="CAO56"/>
      <c r="CAP56"/>
      <c r="CAQ56"/>
      <c r="CAR56"/>
      <c r="CAS56"/>
      <c r="CAT56"/>
      <c r="CAU56"/>
      <c r="CAV56"/>
      <c r="CAW56"/>
      <c r="CAX56"/>
      <c r="CAY56"/>
      <c r="CAZ56"/>
      <c r="CBA56"/>
      <c r="CBB56"/>
      <c r="CBC56"/>
      <c r="CBD56"/>
      <c r="CBE56"/>
      <c r="CBF56"/>
      <c r="CBG56"/>
      <c r="CBH56"/>
      <c r="CBI56"/>
      <c r="CBJ56"/>
      <c r="CBK56"/>
      <c r="CBL56"/>
      <c r="CBM56"/>
      <c r="CBN56"/>
      <c r="CBO56"/>
      <c r="CBP56"/>
      <c r="CBQ56"/>
      <c r="CBR56"/>
      <c r="CBS56"/>
      <c r="CBT56"/>
      <c r="CBU56"/>
      <c r="CBV56"/>
      <c r="CBW56"/>
      <c r="CBX56"/>
      <c r="CBY56"/>
      <c r="CBZ56"/>
      <c r="CCA56"/>
      <c r="CCB56"/>
      <c r="CCC56"/>
      <c r="CCD56"/>
      <c r="CCE56"/>
      <c r="CCF56"/>
      <c r="CCG56"/>
      <c r="CCH56"/>
      <c r="CCI56"/>
      <c r="CCJ56"/>
      <c r="CCK56"/>
      <c r="CCL56"/>
      <c r="CCM56"/>
      <c r="CCN56"/>
      <c r="CCO56"/>
      <c r="CCP56"/>
      <c r="CCQ56"/>
      <c r="CCR56"/>
      <c r="CCS56"/>
      <c r="CCT56"/>
      <c r="CCU56"/>
      <c r="CCV56"/>
      <c r="CCW56"/>
      <c r="CCX56"/>
      <c r="CCY56"/>
      <c r="CCZ56"/>
      <c r="CDA56"/>
      <c r="CDB56"/>
      <c r="CDC56"/>
      <c r="CDD56"/>
      <c r="CDE56"/>
      <c r="CDF56"/>
      <c r="CDG56"/>
      <c r="CDH56"/>
      <c r="CDI56"/>
      <c r="CDJ56"/>
      <c r="CDK56"/>
      <c r="CDL56"/>
      <c r="CDM56"/>
      <c r="CDN56"/>
      <c r="CDO56"/>
      <c r="CDP56"/>
      <c r="CDQ56"/>
      <c r="CDR56"/>
      <c r="CDS56"/>
      <c r="CDT56"/>
      <c r="CDU56"/>
      <c r="CDV56"/>
      <c r="CDW56"/>
      <c r="CDX56"/>
      <c r="CDY56"/>
      <c r="CDZ56"/>
      <c r="CEA56"/>
      <c r="CEB56"/>
      <c r="CEC56"/>
      <c r="CED56"/>
      <c r="CEE56"/>
      <c r="CEF56"/>
      <c r="CEG56"/>
      <c r="CEH56"/>
      <c r="CEI56"/>
      <c r="CEJ56"/>
      <c r="CEK56"/>
      <c r="CEL56"/>
      <c r="CEM56"/>
      <c r="CEN56"/>
      <c r="CEO56"/>
      <c r="CEP56"/>
      <c r="CEQ56"/>
      <c r="CER56"/>
      <c r="CES56"/>
      <c r="CET56"/>
      <c r="CEU56"/>
      <c r="CEV56"/>
      <c r="CEW56"/>
      <c r="CEX56"/>
      <c r="CEY56"/>
      <c r="CEZ56"/>
      <c r="CFA56"/>
      <c r="CFB56"/>
      <c r="CFC56"/>
      <c r="CFD56"/>
      <c r="CFE56"/>
      <c r="CFF56"/>
      <c r="CFG56"/>
      <c r="CFH56"/>
      <c r="CFI56"/>
      <c r="CFJ56"/>
      <c r="CFK56"/>
      <c r="CFL56"/>
      <c r="CFM56"/>
      <c r="CFN56"/>
      <c r="CFO56"/>
      <c r="CFP56"/>
      <c r="CFQ56"/>
      <c r="CFR56"/>
      <c r="CFS56"/>
      <c r="CFT56"/>
      <c r="CFU56"/>
      <c r="CFV56"/>
      <c r="CFW56"/>
      <c r="CFX56"/>
      <c r="CFY56"/>
      <c r="CFZ56"/>
      <c r="CGA56"/>
      <c r="CGB56"/>
      <c r="CGC56"/>
      <c r="CGD56"/>
      <c r="CGE56"/>
      <c r="CGF56"/>
      <c r="CGG56"/>
      <c r="CGH56"/>
      <c r="CGI56"/>
      <c r="CGJ56"/>
      <c r="CGK56"/>
      <c r="CGL56"/>
      <c r="CGM56"/>
      <c r="CGN56"/>
      <c r="CGO56"/>
      <c r="CGP56"/>
      <c r="CGQ56"/>
      <c r="CGR56"/>
      <c r="CGS56"/>
      <c r="CGT56"/>
      <c r="CGU56"/>
      <c r="CGV56"/>
      <c r="CGW56"/>
      <c r="CGX56"/>
      <c r="CGY56"/>
      <c r="CGZ56"/>
      <c r="CHA56"/>
      <c r="CHB56"/>
      <c r="CHC56"/>
      <c r="CHD56"/>
      <c r="CHE56"/>
      <c r="CHF56"/>
      <c r="CHG56"/>
      <c r="CHH56"/>
      <c r="CHI56"/>
      <c r="CHJ56"/>
      <c r="CHK56"/>
      <c r="CHL56"/>
      <c r="CHM56"/>
      <c r="CHN56"/>
      <c r="CHO56"/>
      <c r="CHP56"/>
      <c r="CHQ56"/>
      <c r="CHR56"/>
      <c r="CHS56"/>
      <c r="CHT56"/>
      <c r="CHU56"/>
      <c r="CHV56"/>
      <c r="CHW56"/>
      <c r="CHX56"/>
      <c r="CHY56"/>
      <c r="CHZ56"/>
      <c r="CIA56"/>
      <c r="CIB56"/>
      <c r="CIC56"/>
      <c r="CID56"/>
      <c r="CIE56"/>
      <c r="CIF56"/>
      <c r="CIG56"/>
      <c r="CIH56"/>
      <c r="CII56"/>
      <c r="CIJ56"/>
      <c r="CIK56"/>
      <c r="CIL56"/>
      <c r="CIM56"/>
      <c r="CIN56"/>
      <c r="CIO56"/>
      <c r="CIP56"/>
      <c r="CIQ56"/>
      <c r="CIR56"/>
      <c r="CIS56"/>
      <c r="CIT56"/>
      <c r="CIU56"/>
      <c r="CIV56"/>
      <c r="CIW56"/>
      <c r="CIX56"/>
      <c r="CIY56"/>
      <c r="CIZ56"/>
      <c r="CJA56"/>
      <c r="CJB56"/>
      <c r="CJC56"/>
      <c r="CJD56"/>
      <c r="CJE56"/>
      <c r="CJF56"/>
      <c r="CJG56"/>
      <c r="CJH56"/>
      <c r="CJI56"/>
      <c r="CJJ56"/>
      <c r="CJK56"/>
      <c r="CJL56"/>
      <c r="CJM56"/>
      <c r="CJN56"/>
      <c r="CJO56"/>
      <c r="CJP56"/>
      <c r="CJQ56"/>
      <c r="CJR56"/>
      <c r="CJS56"/>
      <c r="CJT56"/>
      <c r="CJU56"/>
      <c r="CJV56"/>
      <c r="CJW56"/>
      <c r="CJX56"/>
      <c r="CJY56"/>
      <c r="CJZ56"/>
      <c r="CKA56"/>
      <c r="CKB56"/>
      <c r="CKC56"/>
      <c r="CKD56"/>
      <c r="CKE56"/>
      <c r="CKF56"/>
      <c r="CKG56"/>
      <c r="CKH56"/>
      <c r="CKI56"/>
      <c r="CKJ56"/>
      <c r="CKK56"/>
      <c r="CKL56"/>
      <c r="CKM56"/>
      <c r="CKN56"/>
      <c r="CKO56"/>
      <c r="CKP56"/>
      <c r="CKQ56"/>
      <c r="CKR56"/>
      <c r="CKS56"/>
      <c r="CKT56"/>
      <c r="CKU56"/>
      <c r="CKV56"/>
      <c r="CKW56"/>
      <c r="CKX56"/>
      <c r="CKY56"/>
      <c r="CKZ56"/>
      <c r="CLA56"/>
      <c r="CLB56"/>
      <c r="CLC56"/>
      <c r="CLD56"/>
      <c r="CLE56"/>
      <c r="CLF56"/>
      <c r="CLG56"/>
      <c r="CLH56"/>
      <c r="CLI56"/>
      <c r="CLJ56"/>
      <c r="CLK56"/>
      <c r="CLL56"/>
      <c r="CLM56"/>
      <c r="CLN56"/>
      <c r="CLO56"/>
      <c r="CLP56"/>
      <c r="CLQ56"/>
      <c r="CLR56"/>
      <c r="CLS56"/>
      <c r="CLT56"/>
      <c r="CLU56"/>
      <c r="CLV56"/>
      <c r="CLW56"/>
      <c r="CLX56"/>
      <c r="CLY56"/>
      <c r="CLZ56"/>
      <c r="CMA56"/>
      <c r="CMB56"/>
      <c r="CMC56"/>
      <c r="CMD56"/>
      <c r="CME56"/>
      <c r="CMF56"/>
      <c r="CMG56"/>
      <c r="CMH56"/>
      <c r="CMI56"/>
      <c r="CMJ56"/>
      <c r="CMK56"/>
      <c r="CML56"/>
      <c r="CMM56"/>
      <c r="CMN56"/>
      <c r="CMO56"/>
      <c r="CMP56"/>
      <c r="CMQ56"/>
      <c r="CMR56"/>
      <c r="CMS56"/>
      <c r="CMT56"/>
      <c r="CMU56"/>
      <c r="CMV56"/>
      <c r="CMW56"/>
      <c r="CMX56"/>
      <c r="CMY56"/>
      <c r="CMZ56"/>
      <c r="CNA56"/>
      <c r="CNB56"/>
      <c r="CNC56"/>
      <c r="CND56"/>
      <c r="CNE56"/>
      <c r="CNF56"/>
      <c r="CNG56"/>
      <c r="CNH56"/>
      <c r="CNI56"/>
      <c r="CNJ56"/>
      <c r="CNK56"/>
      <c r="CNL56"/>
      <c r="CNM56"/>
      <c r="CNN56"/>
      <c r="CNO56"/>
      <c r="CNP56"/>
      <c r="CNQ56"/>
      <c r="CNR56"/>
      <c r="CNS56"/>
      <c r="CNT56"/>
      <c r="CNU56"/>
      <c r="CNV56"/>
      <c r="CNW56"/>
      <c r="CNX56"/>
      <c r="CNY56"/>
      <c r="CNZ56"/>
      <c r="COA56"/>
      <c r="COB56"/>
      <c r="COC56"/>
      <c r="COD56"/>
      <c r="COE56"/>
      <c r="COF56"/>
      <c r="COG56"/>
      <c r="COH56"/>
      <c r="COI56"/>
      <c r="COJ56"/>
      <c r="COK56"/>
      <c r="COL56"/>
      <c r="COM56"/>
      <c r="CON56"/>
      <c r="COO56"/>
      <c r="COP56"/>
      <c r="COQ56"/>
      <c r="COR56"/>
      <c r="COS56"/>
      <c r="COT56"/>
      <c r="COU56"/>
      <c r="COV56"/>
      <c r="COW56"/>
      <c r="COX56"/>
      <c r="COY56"/>
      <c r="COZ56"/>
      <c r="CPA56"/>
      <c r="CPB56"/>
      <c r="CPC56"/>
      <c r="CPD56"/>
      <c r="CPE56"/>
      <c r="CPF56"/>
      <c r="CPG56"/>
      <c r="CPH56"/>
      <c r="CPI56"/>
      <c r="CPJ56"/>
      <c r="CPK56"/>
      <c r="CPL56"/>
      <c r="CPM56"/>
      <c r="CPN56"/>
      <c r="CPO56"/>
      <c r="CPP56"/>
      <c r="CPQ56"/>
      <c r="CPR56"/>
      <c r="CPS56"/>
      <c r="CPT56"/>
      <c r="CPU56"/>
      <c r="CPV56"/>
      <c r="CPW56"/>
      <c r="CPX56"/>
      <c r="CPY56"/>
      <c r="CPZ56"/>
      <c r="CQA56"/>
      <c r="CQB56"/>
      <c r="CQC56"/>
      <c r="CQD56"/>
      <c r="CQE56"/>
      <c r="CQF56"/>
      <c r="CQG56"/>
      <c r="CQH56"/>
      <c r="CQI56"/>
      <c r="CQJ56"/>
      <c r="CQK56"/>
      <c r="CQL56"/>
      <c r="CQM56"/>
      <c r="CQN56"/>
      <c r="CQO56"/>
      <c r="CQP56"/>
      <c r="CQQ56"/>
      <c r="CQR56"/>
      <c r="CQS56"/>
      <c r="CQT56"/>
      <c r="CQU56"/>
      <c r="CQV56"/>
      <c r="CQW56"/>
      <c r="CQX56"/>
      <c r="CQY56"/>
      <c r="CQZ56"/>
      <c r="CRA56"/>
      <c r="CRB56"/>
      <c r="CRC56"/>
      <c r="CRD56"/>
      <c r="CRE56"/>
      <c r="CRF56"/>
      <c r="CRG56"/>
      <c r="CRH56"/>
      <c r="CRI56"/>
      <c r="CRJ56"/>
      <c r="CRK56"/>
      <c r="CRL56"/>
      <c r="CRM56"/>
      <c r="CRN56"/>
      <c r="CRO56"/>
      <c r="CRP56"/>
      <c r="CRQ56"/>
      <c r="CRR56"/>
      <c r="CRS56"/>
      <c r="CRT56"/>
      <c r="CRU56"/>
      <c r="CRV56"/>
      <c r="CRW56"/>
      <c r="CRX56"/>
      <c r="CRY56"/>
      <c r="CRZ56"/>
      <c r="CSA56"/>
      <c r="CSB56"/>
      <c r="CSC56"/>
      <c r="CSD56"/>
      <c r="CSE56"/>
      <c r="CSF56"/>
      <c r="CSG56"/>
      <c r="CSH56"/>
      <c r="CSI56"/>
      <c r="CSJ56"/>
      <c r="CSK56"/>
      <c r="CSL56"/>
      <c r="CSM56"/>
      <c r="CSN56"/>
      <c r="CSO56"/>
      <c r="CSP56"/>
      <c r="CSQ56"/>
      <c r="CSR56"/>
      <c r="CSS56"/>
      <c r="CST56"/>
      <c r="CSU56"/>
      <c r="CSV56"/>
      <c r="CSW56"/>
      <c r="CSX56"/>
      <c r="CSY56"/>
      <c r="CSZ56"/>
      <c r="CTA56"/>
      <c r="CTB56"/>
      <c r="CTC56"/>
      <c r="CTD56"/>
      <c r="CTE56"/>
      <c r="CTF56"/>
      <c r="CTG56"/>
      <c r="CTH56"/>
      <c r="CTI56"/>
      <c r="CTJ56"/>
      <c r="CTK56"/>
      <c r="CTL56"/>
      <c r="CTM56"/>
      <c r="CTN56"/>
      <c r="CTO56"/>
      <c r="CTP56"/>
      <c r="CTQ56"/>
      <c r="CTR56"/>
      <c r="CTS56"/>
      <c r="CTT56"/>
      <c r="CTU56"/>
      <c r="CTV56"/>
      <c r="CTW56"/>
      <c r="CTX56"/>
      <c r="CTY56"/>
      <c r="CTZ56"/>
      <c r="CUA56"/>
      <c r="CUB56"/>
      <c r="CUC56"/>
      <c r="CUD56"/>
      <c r="CUE56"/>
      <c r="CUF56"/>
      <c r="CUG56"/>
      <c r="CUH56"/>
      <c r="CUI56"/>
      <c r="CUJ56"/>
      <c r="CUK56"/>
      <c r="CUL56"/>
      <c r="CUM56"/>
      <c r="CUN56"/>
      <c r="CUO56"/>
      <c r="CUP56"/>
      <c r="CUQ56"/>
      <c r="CUR56"/>
      <c r="CUS56"/>
      <c r="CUT56"/>
      <c r="CUU56"/>
      <c r="CUV56"/>
      <c r="CUW56"/>
      <c r="CUX56"/>
      <c r="CUY56"/>
      <c r="CUZ56"/>
      <c r="CVA56"/>
      <c r="CVB56"/>
      <c r="CVC56"/>
      <c r="CVD56"/>
      <c r="CVE56"/>
      <c r="CVF56"/>
      <c r="CVG56"/>
      <c r="CVH56"/>
      <c r="CVI56"/>
      <c r="CVJ56"/>
      <c r="CVK56"/>
      <c r="CVL56"/>
      <c r="CVM56"/>
      <c r="CVN56"/>
      <c r="CVO56"/>
      <c r="CVP56"/>
      <c r="CVQ56"/>
      <c r="CVR56"/>
      <c r="CVS56"/>
      <c r="CVT56"/>
      <c r="CVU56"/>
      <c r="CVV56"/>
      <c r="CVW56"/>
      <c r="CVX56"/>
      <c r="CVY56"/>
      <c r="CVZ56"/>
      <c r="CWA56"/>
      <c r="CWB56"/>
      <c r="CWC56"/>
      <c r="CWD56"/>
      <c r="CWE56"/>
      <c r="CWF56"/>
      <c r="CWG56"/>
      <c r="CWH56"/>
      <c r="CWI56"/>
      <c r="CWJ56"/>
      <c r="CWK56"/>
      <c r="CWL56"/>
      <c r="CWM56"/>
      <c r="CWN56"/>
      <c r="CWO56"/>
      <c r="CWP56"/>
      <c r="CWQ56"/>
      <c r="CWR56"/>
      <c r="CWS56"/>
      <c r="CWT56"/>
      <c r="CWU56"/>
      <c r="CWV56"/>
      <c r="CWW56"/>
      <c r="CWX56"/>
      <c r="CWY56"/>
      <c r="CWZ56"/>
      <c r="CXA56"/>
      <c r="CXB56"/>
      <c r="CXC56"/>
      <c r="CXD56"/>
      <c r="CXE56"/>
      <c r="CXF56"/>
      <c r="CXG56"/>
      <c r="CXH56"/>
      <c r="CXI56"/>
      <c r="CXJ56"/>
      <c r="CXK56"/>
      <c r="CXL56"/>
      <c r="CXM56"/>
      <c r="CXN56"/>
      <c r="CXO56"/>
      <c r="CXP56"/>
      <c r="CXQ56"/>
      <c r="CXR56"/>
      <c r="CXS56"/>
      <c r="CXT56"/>
      <c r="CXU56"/>
      <c r="CXV56"/>
      <c r="CXW56"/>
      <c r="CXX56"/>
      <c r="CXY56"/>
      <c r="CXZ56"/>
      <c r="CYA56"/>
      <c r="CYB56"/>
      <c r="CYC56"/>
      <c r="CYD56"/>
      <c r="CYE56"/>
      <c r="CYF56"/>
      <c r="CYG56"/>
      <c r="CYH56"/>
      <c r="CYI56"/>
      <c r="CYJ56"/>
      <c r="CYK56"/>
      <c r="CYL56"/>
      <c r="CYM56"/>
      <c r="CYN56"/>
      <c r="CYO56"/>
      <c r="CYP56"/>
      <c r="CYQ56"/>
      <c r="CYR56"/>
      <c r="CYS56"/>
      <c r="CYT56"/>
      <c r="CYU56"/>
      <c r="CYV56"/>
      <c r="CYW56"/>
      <c r="CYX56"/>
      <c r="CYY56"/>
      <c r="CYZ56"/>
      <c r="CZA56"/>
      <c r="CZB56"/>
      <c r="CZC56"/>
      <c r="CZD56"/>
      <c r="CZE56"/>
      <c r="CZF56"/>
      <c r="CZG56"/>
      <c r="CZH56"/>
      <c r="CZI56"/>
      <c r="CZJ56"/>
      <c r="CZK56"/>
      <c r="CZL56"/>
      <c r="CZM56"/>
      <c r="CZN56"/>
      <c r="CZO56"/>
      <c r="CZP56"/>
      <c r="CZQ56"/>
      <c r="CZR56"/>
      <c r="CZS56"/>
      <c r="CZT56"/>
      <c r="CZU56"/>
      <c r="CZV56"/>
      <c r="CZW56"/>
      <c r="CZX56"/>
      <c r="CZY56"/>
      <c r="CZZ56"/>
      <c r="DAA56"/>
      <c r="DAB56"/>
      <c r="DAC56"/>
      <c r="DAD56"/>
      <c r="DAE56"/>
      <c r="DAF56"/>
      <c r="DAG56"/>
      <c r="DAH56"/>
      <c r="DAI56"/>
      <c r="DAJ56"/>
      <c r="DAK56"/>
      <c r="DAL56"/>
      <c r="DAM56"/>
      <c r="DAN56"/>
      <c r="DAO56"/>
      <c r="DAP56"/>
      <c r="DAQ56"/>
      <c r="DAR56"/>
      <c r="DAS56"/>
      <c r="DAT56"/>
      <c r="DAU56"/>
      <c r="DAV56"/>
      <c r="DAW56"/>
      <c r="DAX56"/>
      <c r="DAY56"/>
      <c r="DAZ56"/>
      <c r="DBA56"/>
      <c r="DBB56"/>
      <c r="DBC56"/>
      <c r="DBD56"/>
      <c r="DBE56"/>
      <c r="DBF56"/>
      <c r="DBG56"/>
      <c r="DBH56"/>
      <c r="DBI56"/>
      <c r="DBJ56"/>
      <c r="DBK56"/>
      <c r="DBL56"/>
      <c r="DBM56"/>
      <c r="DBN56"/>
      <c r="DBO56"/>
      <c r="DBP56"/>
      <c r="DBQ56"/>
      <c r="DBR56"/>
      <c r="DBS56"/>
      <c r="DBT56"/>
      <c r="DBU56"/>
      <c r="DBV56"/>
      <c r="DBW56"/>
      <c r="DBX56"/>
      <c r="DBY56"/>
      <c r="DBZ56"/>
      <c r="DCA56"/>
      <c r="DCB56"/>
      <c r="DCC56"/>
      <c r="DCD56"/>
      <c r="DCE56"/>
      <c r="DCF56"/>
      <c r="DCG56"/>
      <c r="DCH56"/>
      <c r="DCI56"/>
      <c r="DCJ56"/>
      <c r="DCK56"/>
      <c r="DCL56"/>
      <c r="DCM56"/>
      <c r="DCN56"/>
      <c r="DCO56"/>
      <c r="DCP56"/>
      <c r="DCQ56"/>
      <c r="DCR56"/>
      <c r="DCS56"/>
      <c r="DCT56"/>
      <c r="DCU56"/>
      <c r="DCV56"/>
      <c r="DCW56"/>
      <c r="DCX56"/>
      <c r="DCY56"/>
      <c r="DCZ56"/>
      <c r="DDA56"/>
      <c r="DDB56"/>
      <c r="DDC56"/>
      <c r="DDD56"/>
      <c r="DDE56"/>
      <c r="DDF56"/>
      <c r="DDG56"/>
      <c r="DDH56"/>
      <c r="DDI56"/>
      <c r="DDJ56"/>
      <c r="DDK56"/>
      <c r="DDL56"/>
      <c r="DDM56"/>
      <c r="DDN56"/>
      <c r="DDO56"/>
      <c r="DDP56"/>
      <c r="DDQ56"/>
      <c r="DDR56"/>
      <c r="DDS56"/>
      <c r="DDT56"/>
      <c r="DDU56"/>
      <c r="DDV56"/>
      <c r="DDW56"/>
      <c r="DDX56"/>
      <c r="DDY56"/>
      <c r="DDZ56"/>
      <c r="DEA56"/>
      <c r="DEB56"/>
      <c r="DEC56"/>
      <c r="DED56"/>
      <c r="DEE56"/>
      <c r="DEF56"/>
      <c r="DEG56"/>
      <c r="DEH56"/>
      <c r="DEI56"/>
      <c r="DEJ56"/>
      <c r="DEK56"/>
      <c r="DEL56"/>
      <c r="DEM56"/>
      <c r="DEN56"/>
      <c r="DEO56"/>
      <c r="DEP56"/>
      <c r="DEQ56"/>
      <c r="DER56"/>
      <c r="DES56"/>
      <c r="DET56"/>
      <c r="DEU56"/>
      <c r="DEV56"/>
      <c r="DEW56"/>
      <c r="DEX56"/>
      <c r="DEY56"/>
      <c r="DEZ56"/>
      <c r="DFA56"/>
      <c r="DFB56"/>
      <c r="DFC56"/>
      <c r="DFD56"/>
      <c r="DFE56"/>
      <c r="DFF56"/>
      <c r="DFG56"/>
      <c r="DFH56"/>
      <c r="DFI56"/>
      <c r="DFJ56"/>
      <c r="DFK56"/>
      <c r="DFL56"/>
      <c r="DFM56"/>
      <c r="DFN56"/>
      <c r="DFO56"/>
      <c r="DFP56"/>
      <c r="DFQ56"/>
      <c r="DFR56"/>
      <c r="DFS56"/>
      <c r="DFT56"/>
      <c r="DFU56"/>
      <c r="DFV56"/>
      <c r="DFW56"/>
      <c r="DFX56"/>
      <c r="DFY56"/>
      <c r="DFZ56"/>
      <c r="DGA56"/>
      <c r="DGB56"/>
      <c r="DGC56"/>
      <c r="DGD56"/>
      <c r="DGE56"/>
      <c r="DGF56"/>
      <c r="DGG56"/>
      <c r="DGH56"/>
      <c r="DGI56"/>
      <c r="DGJ56"/>
      <c r="DGK56"/>
      <c r="DGL56"/>
      <c r="DGM56"/>
      <c r="DGN56"/>
      <c r="DGO56"/>
      <c r="DGP56"/>
      <c r="DGQ56"/>
      <c r="DGR56"/>
      <c r="DGS56"/>
      <c r="DGT56"/>
      <c r="DGU56"/>
      <c r="DGV56"/>
      <c r="DGW56"/>
      <c r="DGX56"/>
      <c r="DGY56"/>
      <c r="DGZ56"/>
      <c r="DHA56"/>
      <c r="DHB56"/>
      <c r="DHC56"/>
      <c r="DHD56"/>
      <c r="DHE56"/>
      <c r="DHF56"/>
      <c r="DHG56"/>
      <c r="DHH56"/>
      <c r="DHI56"/>
      <c r="DHJ56"/>
      <c r="DHK56"/>
      <c r="DHL56"/>
      <c r="DHM56"/>
      <c r="DHN56"/>
      <c r="DHO56"/>
      <c r="DHP56"/>
      <c r="DHQ56"/>
      <c r="DHR56"/>
      <c r="DHS56"/>
      <c r="DHT56"/>
      <c r="DHU56"/>
      <c r="DHV56"/>
      <c r="DHW56"/>
      <c r="DHX56"/>
      <c r="DHY56"/>
      <c r="DHZ56"/>
      <c r="DIA56"/>
      <c r="DIB56"/>
      <c r="DIC56"/>
      <c r="DID56"/>
      <c r="DIE56"/>
      <c r="DIF56"/>
      <c r="DIG56"/>
      <c r="DIH56"/>
      <c r="DII56"/>
      <c r="DIJ56"/>
      <c r="DIK56"/>
      <c r="DIL56"/>
      <c r="DIM56"/>
      <c r="DIN56"/>
      <c r="DIO56"/>
      <c r="DIP56"/>
      <c r="DIQ56"/>
      <c r="DIR56"/>
      <c r="DIS56"/>
      <c r="DIT56"/>
      <c r="DIU56"/>
      <c r="DIV56"/>
      <c r="DIW56"/>
      <c r="DIX56"/>
      <c r="DIY56"/>
      <c r="DIZ56"/>
      <c r="DJA56"/>
      <c r="DJB56"/>
      <c r="DJC56"/>
      <c r="DJD56"/>
      <c r="DJE56"/>
      <c r="DJF56"/>
      <c r="DJG56"/>
      <c r="DJH56"/>
      <c r="DJI56"/>
      <c r="DJJ56"/>
      <c r="DJK56"/>
      <c r="DJL56"/>
      <c r="DJM56"/>
      <c r="DJN56"/>
      <c r="DJO56"/>
      <c r="DJP56"/>
      <c r="DJQ56"/>
      <c r="DJR56"/>
      <c r="DJS56"/>
      <c r="DJT56"/>
      <c r="DJU56"/>
      <c r="DJV56"/>
      <c r="DJW56"/>
      <c r="DJX56"/>
      <c r="DJY56"/>
      <c r="DJZ56"/>
      <c r="DKA56"/>
      <c r="DKB56"/>
      <c r="DKC56"/>
      <c r="DKD56"/>
      <c r="DKE56"/>
      <c r="DKF56"/>
      <c r="DKG56"/>
      <c r="DKH56"/>
      <c r="DKI56"/>
      <c r="DKJ56"/>
      <c r="DKK56"/>
      <c r="DKL56"/>
      <c r="DKM56"/>
      <c r="DKN56"/>
      <c r="DKO56"/>
      <c r="DKP56"/>
      <c r="DKQ56"/>
      <c r="DKR56"/>
      <c r="DKS56"/>
      <c r="DKT56"/>
      <c r="DKU56"/>
      <c r="DKV56"/>
      <c r="DKW56"/>
      <c r="DKX56"/>
      <c r="DKY56"/>
      <c r="DKZ56"/>
      <c r="DLA56"/>
      <c r="DLB56"/>
      <c r="DLC56"/>
      <c r="DLD56"/>
      <c r="DLE56"/>
      <c r="DLF56"/>
      <c r="DLG56"/>
      <c r="DLH56"/>
      <c r="DLI56"/>
      <c r="DLJ56"/>
      <c r="DLK56"/>
      <c r="DLL56"/>
      <c r="DLM56"/>
      <c r="DLN56"/>
      <c r="DLO56"/>
      <c r="DLP56"/>
      <c r="DLQ56"/>
      <c r="DLR56"/>
      <c r="DLS56"/>
      <c r="DLT56"/>
      <c r="DLU56"/>
      <c r="DLV56"/>
      <c r="DLW56"/>
      <c r="DLX56"/>
      <c r="DLY56"/>
      <c r="DLZ56"/>
      <c r="DMA56"/>
      <c r="DMB56"/>
      <c r="DMC56"/>
      <c r="DMD56"/>
      <c r="DME56"/>
      <c r="DMF56"/>
      <c r="DMG56"/>
      <c r="DMH56"/>
      <c r="DMI56"/>
      <c r="DMJ56"/>
      <c r="DMK56"/>
      <c r="DML56"/>
      <c r="DMM56"/>
      <c r="DMN56"/>
      <c r="DMO56"/>
      <c r="DMP56"/>
      <c r="DMQ56"/>
      <c r="DMR56"/>
      <c r="DMS56"/>
      <c r="DMT56"/>
      <c r="DMU56"/>
      <c r="DMV56"/>
      <c r="DMW56"/>
      <c r="DMX56"/>
      <c r="DMY56"/>
      <c r="DMZ56"/>
      <c r="DNA56"/>
      <c r="DNB56"/>
      <c r="DNC56"/>
      <c r="DND56"/>
      <c r="DNE56"/>
      <c r="DNF56"/>
      <c r="DNG56"/>
      <c r="DNH56"/>
      <c r="DNI56"/>
      <c r="DNJ56"/>
      <c r="DNK56"/>
      <c r="DNL56"/>
      <c r="DNM56"/>
      <c r="DNN56"/>
      <c r="DNO56"/>
      <c r="DNP56"/>
      <c r="DNQ56"/>
      <c r="DNR56"/>
      <c r="DNS56"/>
      <c r="DNT56"/>
      <c r="DNU56"/>
      <c r="DNV56"/>
      <c r="DNW56"/>
      <c r="DNX56"/>
      <c r="DNY56"/>
      <c r="DNZ56"/>
      <c r="DOA56"/>
      <c r="DOB56"/>
      <c r="DOC56"/>
      <c r="DOD56"/>
      <c r="DOE56"/>
      <c r="DOF56"/>
      <c r="DOG56"/>
      <c r="DOH56"/>
      <c r="DOI56"/>
      <c r="DOJ56"/>
      <c r="DOK56"/>
      <c r="DOL56"/>
      <c r="DOM56"/>
      <c r="DON56"/>
      <c r="DOO56"/>
      <c r="DOP56"/>
      <c r="DOQ56"/>
      <c r="DOR56"/>
      <c r="DOS56"/>
      <c r="DOT56"/>
      <c r="DOU56"/>
      <c r="DOV56"/>
      <c r="DOW56"/>
      <c r="DOX56"/>
      <c r="DOY56"/>
      <c r="DOZ56"/>
      <c r="DPA56"/>
      <c r="DPB56"/>
      <c r="DPC56"/>
      <c r="DPD56"/>
      <c r="DPE56"/>
      <c r="DPF56"/>
      <c r="DPG56"/>
      <c r="DPH56"/>
      <c r="DPI56"/>
      <c r="DPJ56"/>
      <c r="DPK56"/>
      <c r="DPL56"/>
      <c r="DPM56"/>
      <c r="DPN56"/>
      <c r="DPO56"/>
      <c r="DPP56"/>
      <c r="DPQ56"/>
      <c r="DPR56"/>
      <c r="DPS56"/>
      <c r="DPT56"/>
      <c r="DPU56"/>
      <c r="DPV56"/>
      <c r="DPW56"/>
      <c r="DPX56"/>
      <c r="DPY56"/>
      <c r="DPZ56"/>
      <c r="DQA56"/>
      <c r="DQB56"/>
      <c r="DQC56"/>
      <c r="DQD56"/>
      <c r="DQE56"/>
      <c r="DQF56"/>
      <c r="DQG56"/>
      <c r="DQH56"/>
      <c r="DQI56"/>
      <c r="DQJ56"/>
      <c r="DQK56"/>
      <c r="DQL56"/>
      <c r="DQM56"/>
      <c r="DQN56"/>
      <c r="DQO56"/>
      <c r="DQP56"/>
      <c r="DQQ56"/>
      <c r="DQR56"/>
      <c r="DQS56"/>
      <c r="DQT56"/>
      <c r="DQU56"/>
      <c r="DQV56"/>
      <c r="DQW56"/>
      <c r="DQX56"/>
      <c r="DQY56"/>
      <c r="DQZ56"/>
      <c r="DRA56"/>
      <c r="DRB56"/>
      <c r="DRC56"/>
      <c r="DRD56"/>
      <c r="DRE56"/>
      <c r="DRF56"/>
      <c r="DRG56"/>
      <c r="DRH56"/>
      <c r="DRI56"/>
      <c r="DRJ56"/>
      <c r="DRK56"/>
      <c r="DRL56"/>
      <c r="DRM56"/>
      <c r="DRN56"/>
      <c r="DRO56"/>
      <c r="DRP56"/>
      <c r="DRQ56"/>
      <c r="DRR56"/>
      <c r="DRS56"/>
      <c r="DRT56"/>
      <c r="DRU56"/>
      <c r="DRV56"/>
      <c r="DRW56"/>
      <c r="DRX56"/>
      <c r="DRY56"/>
      <c r="DRZ56"/>
      <c r="DSA56"/>
      <c r="DSB56"/>
      <c r="DSC56"/>
      <c r="DSD56"/>
      <c r="DSE56"/>
      <c r="DSF56"/>
      <c r="DSG56"/>
      <c r="DSH56"/>
      <c r="DSI56"/>
      <c r="DSJ56"/>
      <c r="DSK56"/>
      <c r="DSL56"/>
      <c r="DSM56"/>
      <c r="DSN56"/>
      <c r="DSO56"/>
      <c r="DSP56"/>
      <c r="DSQ56"/>
      <c r="DSR56"/>
      <c r="DSS56"/>
      <c r="DST56"/>
      <c r="DSU56"/>
      <c r="DSV56"/>
      <c r="DSW56"/>
      <c r="DSX56"/>
      <c r="DSY56"/>
      <c r="DSZ56"/>
      <c r="DTA56"/>
      <c r="DTB56"/>
      <c r="DTC56"/>
      <c r="DTD56"/>
      <c r="DTE56"/>
      <c r="DTF56"/>
      <c r="DTG56"/>
      <c r="DTH56"/>
      <c r="DTI56"/>
      <c r="DTJ56"/>
      <c r="DTK56"/>
      <c r="DTL56"/>
      <c r="DTM56"/>
      <c r="DTN56"/>
      <c r="DTO56"/>
      <c r="DTP56"/>
      <c r="DTQ56"/>
      <c r="DTR56"/>
      <c r="DTS56"/>
      <c r="DTT56"/>
      <c r="DTU56"/>
      <c r="DTV56"/>
      <c r="DTW56"/>
      <c r="DTX56"/>
      <c r="DTY56"/>
      <c r="DTZ56"/>
      <c r="DUA56"/>
      <c r="DUB56"/>
      <c r="DUC56"/>
      <c r="DUD56"/>
      <c r="DUE56"/>
      <c r="DUF56"/>
      <c r="DUG56"/>
      <c r="DUH56"/>
      <c r="DUI56"/>
      <c r="DUJ56"/>
      <c r="DUK56"/>
      <c r="DUL56"/>
      <c r="DUM56"/>
      <c r="DUN56"/>
      <c r="DUO56"/>
      <c r="DUP56"/>
      <c r="DUQ56"/>
      <c r="DUR56"/>
      <c r="DUS56"/>
      <c r="DUT56"/>
      <c r="DUU56"/>
      <c r="DUV56"/>
      <c r="DUW56"/>
      <c r="DUX56"/>
      <c r="DUY56"/>
      <c r="DUZ56"/>
      <c r="DVA56"/>
      <c r="DVB56"/>
      <c r="DVC56"/>
      <c r="DVD56"/>
      <c r="DVE56"/>
      <c r="DVF56"/>
      <c r="DVG56"/>
      <c r="DVH56"/>
      <c r="DVI56"/>
      <c r="DVJ56"/>
      <c r="DVK56"/>
      <c r="DVL56"/>
      <c r="DVM56"/>
      <c r="DVN56"/>
      <c r="DVO56"/>
      <c r="DVP56"/>
      <c r="DVQ56"/>
      <c r="DVR56"/>
      <c r="DVS56"/>
      <c r="DVT56"/>
      <c r="DVU56"/>
      <c r="DVV56"/>
      <c r="DVW56"/>
      <c r="DVX56"/>
      <c r="DVY56"/>
      <c r="DVZ56"/>
      <c r="DWA56"/>
      <c r="DWB56"/>
      <c r="DWC56"/>
      <c r="DWD56"/>
      <c r="DWE56"/>
      <c r="DWF56"/>
      <c r="DWG56"/>
      <c r="DWH56"/>
      <c r="DWI56"/>
      <c r="DWJ56"/>
      <c r="DWK56"/>
      <c r="DWL56"/>
      <c r="DWM56"/>
      <c r="DWN56"/>
      <c r="DWO56"/>
      <c r="DWP56"/>
      <c r="DWQ56"/>
      <c r="DWR56"/>
      <c r="DWS56"/>
      <c r="DWT56"/>
      <c r="DWU56"/>
      <c r="DWV56"/>
      <c r="DWW56"/>
      <c r="DWX56"/>
      <c r="DWY56"/>
      <c r="DWZ56"/>
      <c r="DXA56"/>
      <c r="DXB56"/>
      <c r="DXC56"/>
      <c r="DXD56"/>
      <c r="DXE56"/>
      <c r="DXF56"/>
      <c r="DXG56"/>
      <c r="DXH56"/>
      <c r="DXI56"/>
      <c r="DXJ56"/>
      <c r="DXK56"/>
      <c r="DXL56"/>
      <c r="DXM56"/>
      <c r="DXN56"/>
      <c r="DXO56"/>
      <c r="DXP56"/>
      <c r="DXQ56"/>
      <c r="DXR56"/>
      <c r="DXS56"/>
      <c r="DXT56"/>
      <c r="DXU56"/>
      <c r="DXV56"/>
      <c r="DXW56"/>
      <c r="DXX56"/>
      <c r="DXY56"/>
      <c r="DXZ56"/>
      <c r="DYA56"/>
      <c r="DYB56"/>
      <c r="DYC56"/>
      <c r="DYD56"/>
      <c r="DYE56"/>
      <c r="DYF56"/>
      <c r="DYG56"/>
      <c r="DYH56"/>
      <c r="DYI56"/>
      <c r="DYJ56"/>
      <c r="DYK56"/>
      <c r="DYL56"/>
      <c r="DYM56"/>
      <c r="DYN56"/>
      <c r="DYO56"/>
      <c r="DYP56"/>
      <c r="DYQ56"/>
      <c r="DYR56"/>
      <c r="DYS56"/>
      <c r="DYT56"/>
      <c r="DYU56"/>
      <c r="DYV56"/>
      <c r="DYW56"/>
      <c r="DYX56"/>
      <c r="DYY56"/>
      <c r="DYZ56"/>
      <c r="DZA56"/>
      <c r="DZB56"/>
      <c r="DZC56"/>
      <c r="DZD56"/>
      <c r="DZE56"/>
      <c r="DZF56"/>
      <c r="DZG56"/>
      <c r="DZH56"/>
      <c r="DZI56"/>
      <c r="DZJ56"/>
      <c r="DZK56"/>
      <c r="DZL56"/>
      <c r="DZM56"/>
      <c r="DZN56"/>
      <c r="DZO56"/>
      <c r="DZP56"/>
      <c r="DZQ56"/>
      <c r="DZR56"/>
      <c r="DZS56"/>
      <c r="DZT56"/>
      <c r="DZU56"/>
      <c r="DZV56"/>
      <c r="DZW56"/>
      <c r="DZX56"/>
      <c r="DZY56"/>
      <c r="DZZ56"/>
      <c r="EAA56"/>
      <c r="EAB56"/>
      <c r="EAC56"/>
      <c r="EAD56"/>
      <c r="EAE56"/>
      <c r="EAF56"/>
      <c r="EAG56"/>
      <c r="EAH56"/>
      <c r="EAI56"/>
      <c r="EAJ56"/>
      <c r="EAK56"/>
      <c r="EAL56"/>
      <c r="EAM56"/>
      <c r="EAN56"/>
      <c r="EAO56"/>
      <c r="EAP56"/>
      <c r="EAQ56"/>
      <c r="EAR56"/>
      <c r="EAS56"/>
      <c r="EAT56"/>
      <c r="EAU56"/>
      <c r="EAV56"/>
      <c r="EAW56"/>
      <c r="EAX56"/>
      <c r="EAY56"/>
      <c r="EAZ56"/>
      <c r="EBA56"/>
      <c r="EBB56"/>
      <c r="EBC56"/>
      <c r="EBD56"/>
      <c r="EBE56"/>
      <c r="EBF56"/>
      <c r="EBG56"/>
      <c r="EBH56"/>
      <c r="EBI56"/>
      <c r="EBJ56"/>
      <c r="EBK56"/>
      <c r="EBL56"/>
      <c r="EBM56"/>
      <c r="EBN56"/>
      <c r="EBO56"/>
      <c r="EBP56"/>
      <c r="EBQ56"/>
      <c r="EBR56"/>
      <c r="EBS56"/>
      <c r="EBT56"/>
      <c r="EBU56"/>
      <c r="EBV56"/>
      <c r="EBW56"/>
      <c r="EBX56"/>
      <c r="EBY56"/>
      <c r="EBZ56"/>
      <c r="ECA56"/>
      <c r="ECB56"/>
      <c r="ECC56"/>
      <c r="ECD56"/>
      <c r="ECE56"/>
      <c r="ECF56"/>
      <c r="ECG56"/>
      <c r="ECH56"/>
      <c r="ECI56"/>
      <c r="ECJ56"/>
      <c r="ECK56"/>
      <c r="ECL56"/>
      <c r="ECM56"/>
      <c r="ECN56"/>
      <c r="ECO56"/>
      <c r="ECP56"/>
      <c r="ECQ56"/>
      <c r="ECR56"/>
      <c r="ECS56"/>
      <c r="ECT56"/>
      <c r="ECU56"/>
      <c r="ECV56"/>
      <c r="ECW56"/>
      <c r="ECX56"/>
      <c r="ECY56"/>
      <c r="ECZ56"/>
      <c r="EDA56"/>
      <c r="EDB56"/>
      <c r="EDC56"/>
      <c r="EDD56"/>
      <c r="EDE56"/>
      <c r="EDF56"/>
      <c r="EDG56"/>
      <c r="EDH56"/>
      <c r="EDI56"/>
      <c r="EDJ56"/>
      <c r="EDK56"/>
      <c r="EDL56"/>
      <c r="EDM56"/>
      <c r="EDN56"/>
      <c r="EDO56"/>
      <c r="EDP56"/>
      <c r="EDQ56"/>
      <c r="EDR56"/>
      <c r="EDS56"/>
      <c r="EDT56"/>
      <c r="EDU56"/>
      <c r="EDV56"/>
      <c r="EDW56"/>
      <c r="EDX56"/>
      <c r="EDY56"/>
      <c r="EDZ56"/>
      <c r="EEA56"/>
      <c r="EEB56"/>
      <c r="EEC56"/>
      <c r="EED56"/>
      <c r="EEE56"/>
      <c r="EEF56"/>
      <c r="EEG56"/>
      <c r="EEH56"/>
      <c r="EEI56"/>
      <c r="EEJ56"/>
      <c r="EEK56"/>
      <c r="EEL56"/>
      <c r="EEM56"/>
      <c r="EEN56"/>
      <c r="EEO56"/>
      <c r="EEP56"/>
      <c r="EEQ56"/>
      <c r="EER56"/>
      <c r="EES56"/>
      <c r="EET56"/>
      <c r="EEU56"/>
      <c r="EEV56"/>
      <c r="EEW56"/>
      <c r="EEX56"/>
      <c r="EEY56"/>
      <c r="EEZ56"/>
      <c r="EFA56"/>
      <c r="EFB56"/>
      <c r="EFC56"/>
      <c r="EFD56"/>
      <c r="EFE56"/>
      <c r="EFF56"/>
      <c r="EFG56"/>
      <c r="EFH56"/>
      <c r="EFI56"/>
      <c r="EFJ56"/>
      <c r="EFK56"/>
      <c r="EFL56"/>
      <c r="EFM56"/>
      <c r="EFN56"/>
      <c r="EFO56"/>
      <c r="EFP56"/>
      <c r="EFQ56"/>
      <c r="EFR56"/>
      <c r="EFS56"/>
      <c r="EFT56"/>
      <c r="EFU56"/>
      <c r="EFV56"/>
      <c r="EFW56"/>
      <c r="EFX56"/>
      <c r="EFY56"/>
      <c r="EFZ56"/>
      <c r="EGA56"/>
      <c r="EGB56"/>
      <c r="EGC56"/>
      <c r="EGD56"/>
      <c r="EGE56"/>
      <c r="EGF56"/>
      <c r="EGG56"/>
      <c r="EGH56"/>
      <c r="EGI56"/>
      <c r="EGJ56"/>
      <c r="EGK56"/>
      <c r="EGL56"/>
      <c r="EGM56"/>
      <c r="EGN56"/>
      <c r="EGO56"/>
      <c r="EGP56"/>
      <c r="EGQ56"/>
      <c r="EGR56"/>
      <c r="EGS56"/>
      <c r="EGT56"/>
      <c r="EGU56"/>
      <c r="EGV56"/>
      <c r="EGW56"/>
      <c r="EGX56"/>
      <c r="EGY56"/>
      <c r="EGZ56"/>
      <c r="EHA56"/>
      <c r="EHB56"/>
      <c r="EHC56"/>
      <c r="EHD56"/>
      <c r="EHE56"/>
      <c r="EHF56"/>
      <c r="EHG56"/>
      <c r="EHH56"/>
      <c r="EHI56"/>
      <c r="EHJ56"/>
      <c r="EHK56"/>
      <c r="EHL56"/>
      <c r="EHM56"/>
      <c r="EHN56"/>
      <c r="EHO56"/>
      <c r="EHP56"/>
      <c r="EHQ56"/>
      <c r="EHR56"/>
      <c r="EHS56"/>
      <c r="EHT56"/>
      <c r="EHU56"/>
      <c r="EHV56"/>
      <c r="EHW56"/>
      <c r="EHX56"/>
      <c r="EHY56"/>
      <c r="EHZ56"/>
      <c r="EIA56"/>
      <c r="EIB56"/>
      <c r="EIC56"/>
      <c r="EID56"/>
      <c r="EIE56"/>
      <c r="EIF56"/>
      <c r="EIG56"/>
      <c r="EIH56"/>
      <c r="EII56"/>
      <c r="EIJ56"/>
      <c r="EIK56"/>
      <c r="EIL56"/>
      <c r="EIM56"/>
      <c r="EIN56"/>
      <c r="EIO56"/>
      <c r="EIP56"/>
      <c r="EIQ56"/>
      <c r="EIR56"/>
      <c r="EIS56"/>
      <c r="EIT56"/>
      <c r="EIU56"/>
      <c r="EIV56"/>
      <c r="EIW56"/>
      <c r="EIX56"/>
      <c r="EIY56"/>
      <c r="EIZ56"/>
      <c r="EJA56"/>
      <c r="EJB56"/>
      <c r="EJC56"/>
      <c r="EJD56"/>
      <c r="EJE56"/>
      <c r="EJF56"/>
      <c r="EJG56"/>
      <c r="EJH56"/>
      <c r="EJI56"/>
      <c r="EJJ56"/>
      <c r="EJK56"/>
      <c r="EJL56"/>
      <c r="EJM56"/>
      <c r="EJN56"/>
      <c r="EJO56"/>
      <c r="EJP56"/>
      <c r="EJQ56"/>
      <c r="EJR56"/>
      <c r="EJS56"/>
      <c r="EJT56"/>
      <c r="EJU56"/>
      <c r="EJV56"/>
      <c r="EJW56"/>
      <c r="EJX56"/>
      <c r="EJY56"/>
      <c r="EJZ56"/>
      <c r="EKA56"/>
      <c r="EKB56"/>
      <c r="EKC56"/>
      <c r="EKD56"/>
      <c r="EKE56"/>
      <c r="EKF56"/>
      <c r="EKG56"/>
      <c r="EKH56"/>
      <c r="EKI56"/>
      <c r="EKJ56"/>
      <c r="EKK56"/>
      <c r="EKL56"/>
      <c r="EKM56"/>
      <c r="EKN56"/>
      <c r="EKO56"/>
      <c r="EKP56"/>
      <c r="EKQ56"/>
      <c r="EKR56"/>
      <c r="EKS56"/>
      <c r="EKT56"/>
      <c r="EKU56"/>
      <c r="EKV56"/>
      <c r="EKW56"/>
      <c r="EKX56"/>
      <c r="EKY56"/>
      <c r="EKZ56"/>
      <c r="ELA56"/>
      <c r="ELB56"/>
      <c r="ELC56"/>
      <c r="ELD56"/>
      <c r="ELE56"/>
      <c r="ELF56"/>
      <c r="ELG56"/>
      <c r="ELH56"/>
      <c r="ELI56"/>
      <c r="ELJ56"/>
      <c r="ELK56"/>
      <c r="ELL56"/>
      <c r="ELM56"/>
      <c r="ELN56"/>
      <c r="ELO56"/>
      <c r="ELP56"/>
      <c r="ELQ56"/>
      <c r="ELR56"/>
      <c r="ELS56"/>
      <c r="ELT56"/>
      <c r="ELU56"/>
      <c r="ELV56"/>
      <c r="ELW56"/>
      <c r="ELX56"/>
      <c r="ELY56"/>
      <c r="ELZ56"/>
      <c r="EMA56"/>
      <c r="EMB56"/>
      <c r="EMC56"/>
      <c r="EMD56"/>
      <c r="EME56"/>
      <c r="EMF56"/>
      <c r="EMG56"/>
      <c r="EMH56"/>
      <c r="EMI56"/>
      <c r="EMJ56"/>
      <c r="EMK56"/>
      <c r="EML56"/>
      <c r="EMM56"/>
      <c r="EMN56"/>
      <c r="EMO56"/>
      <c r="EMP56"/>
      <c r="EMQ56"/>
      <c r="EMR56"/>
      <c r="EMS56"/>
      <c r="EMT56"/>
      <c r="EMU56"/>
      <c r="EMV56"/>
      <c r="EMW56"/>
      <c r="EMX56"/>
      <c r="EMY56"/>
      <c r="EMZ56"/>
      <c r="ENA56"/>
      <c r="ENB56"/>
      <c r="ENC56"/>
      <c r="END56"/>
      <c r="ENE56"/>
      <c r="ENF56"/>
      <c r="ENG56"/>
      <c r="ENH56"/>
      <c r="ENI56"/>
      <c r="ENJ56"/>
      <c r="ENK56"/>
      <c r="ENL56"/>
      <c r="ENM56"/>
      <c r="ENN56"/>
      <c r="ENO56"/>
      <c r="ENP56"/>
      <c r="ENQ56"/>
      <c r="ENR56"/>
      <c r="ENS56"/>
      <c r="ENT56"/>
      <c r="ENU56"/>
      <c r="ENV56"/>
      <c r="ENW56"/>
      <c r="ENX56"/>
      <c r="ENY56"/>
      <c r="ENZ56"/>
      <c r="EOA56"/>
      <c r="EOB56"/>
      <c r="EOC56"/>
      <c r="EOD56"/>
      <c r="EOE56"/>
      <c r="EOF56"/>
      <c r="EOG56"/>
      <c r="EOH56"/>
      <c r="EOI56"/>
      <c r="EOJ56"/>
      <c r="EOK56"/>
      <c r="EOL56"/>
      <c r="EOM56"/>
      <c r="EON56"/>
      <c r="EOO56"/>
      <c r="EOP56"/>
      <c r="EOQ56"/>
      <c r="EOR56"/>
      <c r="EOS56"/>
      <c r="EOT56"/>
      <c r="EOU56"/>
      <c r="EOV56"/>
      <c r="EOW56"/>
      <c r="EOX56"/>
      <c r="EOY56"/>
      <c r="EOZ56"/>
      <c r="EPA56"/>
      <c r="EPB56"/>
      <c r="EPC56"/>
      <c r="EPD56"/>
      <c r="EPE56"/>
      <c r="EPF56"/>
      <c r="EPG56"/>
      <c r="EPH56"/>
      <c r="EPI56"/>
      <c r="EPJ56"/>
      <c r="EPK56"/>
      <c r="EPL56"/>
      <c r="EPM56"/>
      <c r="EPN56"/>
      <c r="EPO56"/>
      <c r="EPP56"/>
      <c r="EPQ56"/>
      <c r="EPR56"/>
      <c r="EPS56"/>
      <c r="EPT56"/>
      <c r="EPU56"/>
      <c r="EPV56"/>
      <c r="EPW56"/>
      <c r="EPX56"/>
      <c r="EPY56"/>
      <c r="EPZ56"/>
      <c r="EQA56"/>
      <c r="EQB56"/>
      <c r="EQC56"/>
      <c r="EQD56"/>
      <c r="EQE56"/>
      <c r="EQF56"/>
      <c r="EQG56"/>
      <c r="EQH56"/>
      <c r="EQI56"/>
      <c r="EQJ56"/>
      <c r="EQK56"/>
      <c r="EQL56"/>
      <c r="EQM56"/>
      <c r="EQN56"/>
      <c r="EQO56"/>
      <c r="EQP56"/>
      <c r="EQQ56"/>
      <c r="EQR56"/>
      <c r="EQS56"/>
      <c r="EQT56"/>
      <c r="EQU56"/>
      <c r="EQV56"/>
      <c r="EQW56"/>
      <c r="EQX56"/>
      <c r="EQY56"/>
      <c r="EQZ56"/>
      <c r="ERA56"/>
      <c r="ERB56"/>
      <c r="ERC56"/>
      <c r="ERD56"/>
      <c r="ERE56"/>
      <c r="ERF56"/>
      <c r="ERG56"/>
      <c r="ERH56"/>
      <c r="ERI56"/>
      <c r="ERJ56"/>
      <c r="ERK56"/>
      <c r="ERL56"/>
      <c r="ERM56"/>
      <c r="ERN56"/>
      <c r="ERO56"/>
      <c r="ERP56"/>
      <c r="ERQ56"/>
      <c r="ERR56"/>
      <c r="ERS56"/>
      <c r="ERT56"/>
      <c r="ERU56"/>
      <c r="ERV56"/>
      <c r="ERW56"/>
      <c r="ERX56"/>
      <c r="ERY56"/>
      <c r="ERZ56"/>
      <c r="ESA56"/>
      <c r="ESB56"/>
      <c r="ESC56"/>
      <c r="ESD56"/>
      <c r="ESE56"/>
      <c r="ESF56"/>
      <c r="ESG56"/>
      <c r="ESH56"/>
      <c r="ESI56"/>
      <c r="ESJ56"/>
      <c r="ESK56"/>
      <c r="ESL56"/>
      <c r="ESM56"/>
      <c r="ESN56"/>
      <c r="ESO56"/>
      <c r="ESP56"/>
      <c r="ESQ56"/>
      <c r="ESR56"/>
      <c r="ESS56"/>
      <c r="EST56"/>
      <c r="ESU56"/>
      <c r="ESV56"/>
      <c r="ESW56"/>
      <c r="ESX56"/>
      <c r="ESY56"/>
      <c r="ESZ56"/>
      <c r="ETA56"/>
      <c r="ETB56"/>
      <c r="ETC56"/>
      <c r="ETD56"/>
      <c r="ETE56"/>
      <c r="ETF56"/>
      <c r="ETG56"/>
      <c r="ETH56"/>
      <c r="ETI56"/>
      <c r="ETJ56"/>
      <c r="ETK56"/>
      <c r="ETL56"/>
      <c r="ETM56"/>
      <c r="ETN56"/>
      <c r="ETO56"/>
      <c r="ETP56"/>
      <c r="ETQ56"/>
      <c r="ETR56"/>
      <c r="ETS56"/>
      <c r="ETT56"/>
      <c r="ETU56"/>
      <c r="ETV56"/>
      <c r="ETW56"/>
      <c r="ETX56"/>
      <c r="ETY56"/>
      <c r="ETZ56"/>
      <c r="EUA56"/>
      <c r="EUB56"/>
      <c r="EUC56"/>
      <c r="EUD56"/>
      <c r="EUE56"/>
      <c r="EUF56"/>
      <c r="EUG56"/>
      <c r="EUH56"/>
      <c r="EUI56"/>
      <c r="EUJ56"/>
      <c r="EUK56"/>
      <c r="EUL56"/>
      <c r="EUM56"/>
      <c r="EUN56"/>
      <c r="EUO56"/>
      <c r="EUP56"/>
      <c r="EUQ56"/>
      <c r="EUR56"/>
      <c r="EUS56"/>
      <c r="EUT56"/>
      <c r="EUU56"/>
      <c r="EUV56"/>
      <c r="EUW56"/>
      <c r="EUX56"/>
      <c r="EUY56"/>
      <c r="EUZ56"/>
      <c r="EVA56"/>
      <c r="EVB56"/>
      <c r="EVC56"/>
      <c r="EVD56"/>
      <c r="EVE56"/>
      <c r="EVF56"/>
      <c r="EVG56"/>
      <c r="EVH56"/>
      <c r="EVI56"/>
      <c r="EVJ56"/>
      <c r="EVK56"/>
      <c r="EVL56"/>
      <c r="EVM56"/>
      <c r="EVN56"/>
      <c r="EVO56"/>
      <c r="EVP56"/>
      <c r="EVQ56"/>
      <c r="EVR56"/>
      <c r="EVS56"/>
      <c r="EVT56"/>
      <c r="EVU56"/>
      <c r="EVV56"/>
      <c r="EVW56"/>
      <c r="EVX56"/>
      <c r="EVY56"/>
      <c r="EVZ56"/>
      <c r="EWA56"/>
      <c r="EWB56"/>
      <c r="EWC56"/>
      <c r="EWD56"/>
      <c r="EWE56"/>
      <c r="EWF56"/>
      <c r="EWG56"/>
      <c r="EWH56"/>
      <c r="EWI56"/>
      <c r="EWJ56"/>
      <c r="EWK56"/>
      <c r="EWL56"/>
      <c r="EWM56"/>
      <c r="EWN56"/>
      <c r="EWO56"/>
      <c r="EWP56"/>
      <c r="EWQ56"/>
      <c r="EWR56"/>
      <c r="EWS56"/>
      <c r="EWT56"/>
      <c r="EWU56"/>
      <c r="EWV56"/>
      <c r="EWW56"/>
      <c r="EWX56"/>
      <c r="EWY56"/>
      <c r="EWZ56"/>
      <c r="EXA56"/>
      <c r="EXB56"/>
      <c r="EXC56"/>
      <c r="EXD56"/>
      <c r="EXE56"/>
      <c r="EXF56"/>
      <c r="EXG56"/>
      <c r="EXH56"/>
      <c r="EXI56"/>
      <c r="EXJ56"/>
      <c r="EXK56"/>
      <c r="EXL56"/>
      <c r="EXM56"/>
      <c r="EXN56"/>
      <c r="EXO56"/>
      <c r="EXP56"/>
      <c r="EXQ56"/>
      <c r="EXR56"/>
      <c r="EXS56"/>
      <c r="EXT56"/>
      <c r="EXU56"/>
      <c r="EXV56"/>
      <c r="EXW56"/>
      <c r="EXX56"/>
      <c r="EXY56"/>
      <c r="EXZ56"/>
      <c r="EYA56"/>
      <c r="EYB56"/>
      <c r="EYC56"/>
      <c r="EYD56"/>
      <c r="EYE56"/>
      <c r="EYF56"/>
      <c r="EYG56"/>
      <c r="EYH56"/>
      <c r="EYI56"/>
      <c r="EYJ56"/>
      <c r="EYK56"/>
      <c r="EYL56"/>
      <c r="EYM56"/>
      <c r="EYN56"/>
      <c r="EYO56"/>
      <c r="EYP56"/>
      <c r="EYQ56"/>
      <c r="EYR56"/>
      <c r="EYS56"/>
      <c r="EYT56"/>
      <c r="EYU56"/>
      <c r="EYV56"/>
      <c r="EYW56"/>
      <c r="EYX56"/>
      <c r="EYY56"/>
      <c r="EYZ56"/>
      <c r="EZA56"/>
      <c r="EZB56"/>
      <c r="EZC56"/>
      <c r="EZD56"/>
      <c r="EZE56"/>
      <c r="EZF56"/>
      <c r="EZG56"/>
      <c r="EZH56"/>
      <c r="EZI56"/>
      <c r="EZJ56"/>
      <c r="EZK56"/>
      <c r="EZL56"/>
      <c r="EZM56"/>
      <c r="EZN56"/>
      <c r="EZO56"/>
      <c r="EZP56"/>
      <c r="EZQ56"/>
      <c r="EZR56"/>
      <c r="EZS56"/>
      <c r="EZT56"/>
      <c r="EZU56"/>
      <c r="EZV56"/>
      <c r="EZW56"/>
      <c r="EZX56"/>
      <c r="EZY56"/>
      <c r="EZZ56"/>
      <c r="FAA56"/>
      <c r="FAB56"/>
      <c r="FAC56"/>
      <c r="FAD56"/>
      <c r="FAE56"/>
      <c r="FAF56"/>
      <c r="FAG56"/>
      <c r="FAH56"/>
      <c r="FAI56"/>
      <c r="FAJ56"/>
      <c r="FAK56"/>
      <c r="FAL56"/>
      <c r="FAM56"/>
      <c r="FAN56"/>
      <c r="FAO56"/>
      <c r="FAP56"/>
      <c r="FAQ56"/>
      <c r="FAR56"/>
      <c r="FAS56"/>
      <c r="FAT56"/>
      <c r="FAU56"/>
      <c r="FAV56"/>
      <c r="FAW56"/>
      <c r="FAX56"/>
      <c r="FAY56"/>
      <c r="FAZ56"/>
      <c r="FBA56"/>
      <c r="FBB56"/>
      <c r="FBC56"/>
      <c r="FBD56"/>
      <c r="FBE56"/>
      <c r="FBF56"/>
      <c r="FBG56"/>
      <c r="FBH56"/>
      <c r="FBI56"/>
      <c r="FBJ56"/>
      <c r="FBK56"/>
      <c r="FBL56"/>
      <c r="FBM56"/>
      <c r="FBN56"/>
      <c r="FBO56"/>
      <c r="FBP56"/>
      <c r="FBQ56"/>
      <c r="FBR56"/>
      <c r="FBS56"/>
      <c r="FBT56"/>
      <c r="FBU56"/>
      <c r="FBV56"/>
      <c r="FBW56"/>
      <c r="FBX56"/>
      <c r="FBY56"/>
      <c r="FBZ56"/>
      <c r="FCA56"/>
      <c r="FCB56"/>
      <c r="FCC56"/>
      <c r="FCD56"/>
      <c r="FCE56"/>
      <c r="FCF56"/>
      <c r="FCG56"/>
      <c r="FCH56"/>
      <c r="FCI56"/>
      <c r="FCJ56"/>
      <c r="FCK56"/>
      <c r="FCL56"/>
      <c r="FCM56"/>
      <c r="FCN56"/>
      <c r="FCO56"/>
      <c r="FCP56"/>
      <c r="FCQ56"/>
      <c r="FCR56"/>
      <c r="FCS56"/>
      <c r="FCT56"/>
      <c r="FCU56"/>
      <c r="FCV56"/>
      <c r="FCW56"/>
      <c r="FCX56"/>
      <c r="FCY56"/>
      <c r="FCZ56"/>
      <c r="FDA56"/>
      <c r="FDB56"/>
      <c r="FDC56"/>
      <c r="FDD56"/>
      <c r="FDE56"/>
      <c r="FDF56"/>
      <c r="FDG56"/>
      <c r="FDH56"/>
      <c r="FDI56"/>
      <c r="FDJ56"/>
      <c r="FDK56"/>
      <c r="FDL56"/>
      <c r="FDM56"/>
      <c r="FDN56"/>
      <c r="FDO56"/>
      <c r="FDP56"/>
      <c r="FDQ56"/>
      <c r="FDR56"/>
      <c r="FDS56"/>
      <c r="FDT56"/>
      <c r="FDU56"/>
      <c r="FDV56"/>
      <c r="FDW56"/>
      <c r="FDX56"/>
      <c r="FDY56"/>
      <c r="FDZ56"/>
      <c r="FEA56"/>
      <c r="FEB56"/>
      <c r="FEC56"/>
      <c r="FED56"/>
      <c r="FEE56"/>
      <c r="FEF56"/>
      <c r="FEG56"/>
      <c r="FEH56"/>
      <c r="FEI56"/>
      <c r="FEJ56"/>
      <c r="FEK56"/>
      <c r="FEL56"/>
      <c r="FEM56"/>
      <c r="FEN56"/>
      <c r="FEO56"/>
      <c r="FEP56"/>
      <c r="FEQ56"/>
      <c r="FER56"/>
      <c r="FES56"/>
      <c r="FET56"/>
      <c r="FEU56"/>
      <c r="FEV56"/>
      <c r="FEW56"/>
      <c r="FEX56"/>
      <c r="FEY56"/>
      <c r="FEZ56"/>
      <c r="FFA56"/>
      <c r="FFB56"/>
      <c r="FFC56"/>
      <c r="FFD56"/>
      <c r="FFE56"/>
      <c r="FFF56"/>
      <c r="FFG56"/>
      <c r="FFH56"/>
      <c r="FFI56"/>
      <c r="FFJ56"/>
      <c r="FFK56"/>
      <c r="FFL56"/>
      <c r="FFM56"/>
      <c r="FFN56"/>
      <c r="FFO56"/>
      <c r="FFP56"/>
      <c r="FFQ56"/>
      <c r="FFR56"/>
      <c r="FFS56"/>
      <c r="FFT56"/>
      <c r="FFU56"/>
      <c r="FFV56"/>
      <c r="FFW56"/>
      <c r="FFX56"/>
      <c r="FFY56"/>
      <c r="FFZ56"/>
      <c r="FGA56"/>
      <c r="FGB56"/>
      <c r="FGC56"/>
      <c r="FGD56"/>
      <c r="FGE56"/>
      <c r="FGF56"/>
      <c r="FGG56"/>
      <c r="FGH56"/>
      <c r="FGI56"/>
      <c r="FGJ56"/>
      <c r="FGK56"/>
      <c r="FGL56"/>
      <c r="FGM56"/>
      <c r="FGN56"/>
      <c r="FGO56"/>
      <c r="FGP56"/>
      <c r="FGQ56"/>
      <c r="FGR56"/>
      <c r="FGS56"/>
      <c r="FGT56"/>
      <c r="FGU56"/>
      <c r="FGV56"/>
      <c r="FGW56"/>
      <c r="FGX56"/>
      <c r="FGY56"/>
      <c r="FGZ56"/>
      <c r="FHA56"/>
      <c r="FHB56"/>
      <c r="FHC56"/>
      <c r="FHD56"/>
      <c r="FHE56"/>
      <c r="FHF56"/>
      <c r="FHG56"/>
      <c r="FHH56"/>
      <c r="FHI56"/>
      <c r="FHJ56"/>
      <c r="FHK56"/>
      <c r="FHL56"/>
      <c r="FHM56"/>
      <c r="FHN56"/>
      <c r="FHO56"/>
      <c r="FHP56"/>
      <c r="FHQ56"/>
      <c r="FHR56"/>
      <c r="FHS56"/>
      <c r="FHT56"/>
      <c r="FHU56"/>
      <c r="FHV56"/>
      <c r="FHW56"/>
      <c r="FHX56"/>
      <c r="FHY56"/>
      <c r="FHZ56"/>
      <c r="FIA56"/>
      <c r="FIB56"/>
      <c r="FIC56"/>
      <c r="FID56"/>
      <c r="FIE56"/>
      <c r="FIF56"/>
      <c r="FIG56"/>
      <c r="FIH56"/>
      <c r="FII56"/>
      <c r="FIJ56"/>
      <c r="FIK56"/>
      <c r="FIL56"/>
      <c r="FIM56"/>
      <c r="FIN56"/>
      <c r="FIO56"/>
      <c r="FIP56"/>
      <c r="FIQ56"/>
      <c r="FIR56"/>
      <c r="FIS56"/>
      <c r="FIT56"/>
      <c r="FIU56"/>
      <c r="FIV56"/>
      <c r="FIW56"/>
      <c r="FIX56"/>
      <c r="FIY56"/>
      <c r="FIZ56"/>
      <c r="FJA56"/>
      <c r="FJB56"/>
      <c r="FJC56"/>
      <c r="FJD56"/>
      <c r="FJE56"/>
      <c r="FJF56"/>
      <c r="FJG56"/>
      <c r="FJH56"/>
      <c r="FJI56"/>
      <c r="FJJ56"/>
      <c r="FJK56"/>
      <c r="FJL56"/>
      <c r="FJM56"/>
      <c r="FJN56"/>
      <c r="FJO56"/>
      <c r="FJP56"/>
      <c r="FJQ56"/>
      <c r="FJR56"/>
      <c r="FJS56"/>
      <c r="FJT56"/>
      <c r="FJU56"/>
      <c r="FJV56"/>
      <c r="FJW56"/>
      <c r="FJX56"/>
      <c r="FJY56"/>
      <c r="FJZ56"/>
      <c r="FKA56"/>
      <c r="FKB56"/>
      <c r="FKC56"/>
      <c r="FKD56"/>
      <c r="FKE56"/>
      <c r="FKF56"/>
      <c r="FKG56"/>
      <c r="FKH56"/>
      <c r="FKI56"/>
      <c r="FKJ56"/>
      <c r="FKK56"/>
      <c r="FKL56"/>
      <c r="FKM56"/>
      <c r="FKN56"/>
      <c r="FKO56"/>
      <c r="FKP56"/>
      <c r="FKQ56"/>
      <c r="FKR56"/>
      <c r="FKS56"/>
      <c r="FKT56"/>
      <c r="FKU56"/>
      <c r="FKV56"/>
      <c r="FKW56"/>
      <c r="FKX56"/>
      <c r="FKY56"/>
      <c r="FKZ56"/>
      <c r="FLA56"/>
      <c r="FLB56"/>
      <c r="FLC56"/>
      <c r="FLD56"/>
      <c r="FLE56"/>
      <c r="FLF56"/>
      <c r="FLG56"/>
      <c r="FLH56"/>
      <c r="FLI56"/>
      <c r="FLJ56"/>
      <c r="FLK56"/>
      <c r="FLL56"/>
      <c r="FLM56"/>
      <c r="FLN56"/>
      <c r="FLO56"/>
      <c r="FLP56"/>
      <c r="FLQ56"/>
      <c r="FLR56"/>
      <c r="FLS56"/>
      <c r="FLT56"/>
      <c r="FLU56"/>
      <c r="FLV56"/>
      <c r="FLW56"/>
      <c r="FLX56"/>
      <c r="FLY56"/>
      <c r="FLZ56"/>
      <c r="FMA56"/>
      <c r="FMB56"/>
      <c r="FMC56"/>
      <c r="FMD56"/>
      <c r="FME56"/>
      <c r="FMF56"/>
      <c r="FMG56"/>
      <c r="FMH56"/>
      <c r="FMI56"/>
      <c r="FMJ56"/>
      <c r="FMK56"/>
      <c r="FML56"/>
      <c r="FMM56"/>
      <c r="FMN56"/>
      <c r="FMO56"/>
      <c r="FMP56"/>
      <c r="FMQ56"/>
      <c r="FMR56"/>
      <c r="FMS56"/>
      <c r="FMT56"/>
      <c r="FMU56"/>
      <c r="FMV56"/>
      <c r="FMW56"/>
      <c r="FMX56"/>
      <c r="FMY56"/>
      <c r="FMZ56"/>
      <c r="FNA56"/>
      <c r="FNB56"/>
      <c r="FNC56"/>
      <c r="FND56"/>
      <c r="FNE56"/>
      <c r="FNF56"/>
      <c r="FNG56"/>
      <c r="FNH56"/>
      <c r="FNI56"/>
      <c r="FNJ56"/>
      <c r="FNK56"/>
      <c r="FNL56"/>
      <c r="FNM56"/>
      <c r="FNN56"/>
      <c r="FNO56"/>
      <c r="FNP56"/>
      <c r="FNQ56"/>
      <c r="FNR56"/>
      <c r="FNS56"/>
      <c r="FNT56"/>
      <c r="FNU56"/>
      <c r="FNV56"/>
      <c r="FNW56"/>
      <c r="FNX56"/>
      <c r="FNY56"/>
      <c r="FNZ56"/>
      <c r="FOA56"/>
      <c r="FOB56"/>
      <c r="FOC56"/>
      <c r="FOD56"/>
      <c r="FOE56"/>
      <c r="FOF56"/>
      <c r="FOG56"/>
      <c r="FOH56"/>
      <c r="FOI56"/>
      <c r="FOJ56"/>
      <c r="FOK56"/>
      <c r="FOL56"/>
      <c r="FOM56"/>
      <c r="FON56"/>
      <c r="FOO56"/>
      <c r="FOP56"/>
      <c r="FOQ56"/>
      <c r="FOR56"/>
      <c r="FOS56"/>
      <c r="FOT56"/>
      <c r="FOU56"/>
      <c r="FOV56"/>
      <c r="FOW56"/>
      <c r="FOX56"/>
      <c r="FOY56"/>
      <c r="FOZ56"/>
      <c r="FPA56"/>
      <c r="FPB56"/>
      <c r="FPC56"/>
      <c r="FPD56"/>
      <c r="FPE56"/>
      <c r="FPF56"/>
      <c r="FPG56"/>
      <c r="FPH56"/>
      <c r="FPI56"/>
      <c r="FPJ56"/>
      <c r="FPK56"/>
      <c r="FPL56"/>
      <c r="FPM56"/>
      <c r="FPN56"/>
      <c r="FPO56"/>
      <c r="FPP56"/>
      <c r="FPQ56"/>
      <c r="FPR56"/>
      <c r="FPS56"/>
      <c r="FPT56"/>
      <c r="FPU56"/>
      <c r="FPV56"/>
      <c r="FPW56"/>
      <c r="FPX56"/>
      <c r="FPY56"/>
      <c r="FPZ56"/>
      <c r="FQA56"/>
      <c r="FQB56"/>
      <c r="FQC56"/>
      <c r="FQD56"/>
      <c r="FQE56"/>
      <c r="FQF56"/>
      <c r="FQG56"/>
      <c r="FQH56"/>
      <c r="FQI56"/>
      <c r="FQJ56"/>
      <c r="FQK56"/>
      <c r="FQL56"/>
      <c r="FQM56"/>
      <c r="FQN56"/>
      <c r="FQO56"/>
      <c r="FQP56"/>
      <c r="FQQ56"/>
      <c r="FQR56"/>
      <c r="FQS56"/>
      <c r="FQT56"/>
      <c r="FQU56"/>
      <c r="FQV56"/>
      <c r="FQW56"/>
      <c r="FQX56"/>
      <c r="FQY56"/>
      <c r="FQZ56"/>
      <c r="FRA56"/>
      <c r="FRB56"/>
      <c r="FRC56"/>
      <c r="FRD56"/>
      <c r="FRE56"/>
      <c r="FRF56"/>
      <c r="FRG56"/>
      <c r="FRH56"/>
      <c r="FRI56"/>
      <c r="FRJ56"/>
      <c r="FRK56"/>
      <c r="FRL56"/>
      <c r="FRM56"/>
      <c r="FRN56"/>
      <c r="FRO56"/>
      <c r="FRP56"/>
      <c r="FRQ56"/>
      <c r="FRR56"/>
      <c r="FRS56"/>
      <c r="FRT56"/>
      <c r="FRU56"/>
      <c r="FRV56"/>
      <c r="FRW56"/>
      <c r="FRX56"/>
      <c r="FRY56"/>
      <c r="FRZ56"/>
      <c r="FSA56"/>
      <c r="FSB56"/>
      <c r="FSC56"/>
      <c r="FSD56"/>
      <c r="FSE56"/>
      <c r="FSF56"/>
      <c r="FSG56"/>
      <c r="FSH56"/>
      <c r="FSI56"/>
      <c r="FSJ56"/>
      <c r="FSK56"/>
      <c r="FSL56"/>
      <c r="FSM56"/>
      <c r="FSN56"/>
      <c r="FSO56"/>
      <c r="FSP56"/>
      <c r="FSQ56"/>
      <c r="FSR56"/>
      <c r="FSS56"/>
      <c r="FST56"/>
      <c r="FSU56"/>
      <c r="FSV56"/>
      <c r="FSW56"/>
      <c r="FSX56"/>
      <c r="FSY56"/>
      <c r="FSZ56"/>
      <c r="FTA56"/>
      <c r="FTB56"/>
      <c r="FTC56"/>
      <c r="FTD56"/>
      <c r="FTE56"/>
      <c r="FTF56"/>
      <c r="FTG56"/>
      <c r="FTH56"/>
      <c r="FTI56"/>
      <c r="FTJ56"/>
      <c r="FTK56"/>
      <c r="FTL56"/>
      <c r="FTM56"/>
      <c r="FTN56"/>
      <c r="FTO56"/>
      <c r="FTP56"/>
      <c r="FTQ56"/>
      <c r="FTR56"/>
      <c r="FTS56"/>
      <c r="FTT56"/>
      <c r="FTU56"/>
      <c r="FTV56"/>
      <c r="FTW56"/>
      <c r="FTX56"/>
      <c r="FTY56"/>
      <c r="FTZ56"/>
      <c r="FUA56"/>
      <c r="FUB56"/>
      <c r="FUC56"/>
      <c r="FUD56"/>
      <c r="FUE56"/>
      <c r="FUF56"/>
      <c r="FUG56"/>
      <c r="FUH56"/>
      <c r="FUI56"/>
      <c r="FUJ56"/>
      <c r="FUK56"/>
      <c r="FUL56"/>
      <c r="FUM56"/>
      <c r="FUN56"/>
      <c r="FUO56"/>
      <c r="FUP56"/>
      <c r="FUQ56"/>
      <c r="FUR56"/>
      <c r="FUS56"/>
      <c r="FUT56"/>
      <c r="FUU56"/>
      <c r="FUV56"/>
      <c r="FUW56"/>
      <c r="FUX56"/>
      <c r="FUY56"/>
      <c r="FUZ56"/>
      <c r="FVA56"/>
      <c r="FVB56"/>
      <c r="FVC56"/>
      <c r="FVD56"/>
      <c r="FVE56"/>
      <c r="FVF56"/>
      <c r="FVG56"/>
      <c r="FVH56"/>
      <c r="FVI56"/>
      <c r="FVJ56"/>
      <c r="FVK56"/>
      <c r="FVL56"/>
      <c r="FVM56"/>
      <c r="FVN56"/>
      <c r="FVO56"/>
      <c r="FVP56"/>
      <c r="FVQ56"/>
      <c r="FVR56"/>
      <c r="FVS56"/>
      <c r="FVT56"/>
      <c r="FVU56"/>
      <c r="FVV56"/>
      <c r="FVW56"/>
      <c r="FVX56"/>
      <c r="FVY56"/>
      <c r="FVZ56"/>
      <c r="FWA56"/>
      <c r="FWB56"/>
      <c r="FWC56"/>
      <c r="FWD56"/>
      <c r="FWE56"/>
      <c r="FWF56"/>
      <c r="FWG56"/>
      <c r="FWH56"/>
      <c r="FWI56"/>
      <c r="FWJ56"/>
      <c r="FWK56"/>
      <c r="FWL56"/>
      <c r="FWM56"/>
      <c r="FWN56"/>
      <c r="FWO56"/>
      <c r="FWP56"/>
      <c r="FWQ56"/>
      <c r="FWR56"/>
      <c r="FWS56"/>
      <c r="FWT56"/>
      <c r="FWU56"/>
      <c r="FWV56"/>
      <c r="FWW56"/>
      <c r="FWX56"/>
      <c r="FWY56"/>
      <c r="FWZ56"/>
      <c r="FXA56"/>
      <c r="FXB56"/>
      <c r="FXC56"/>
      <c r="FXD56"/>
      <c r="FXE56"/>
      <c r="FXF56"/>
      <c r="FXG56"/>
      <c r="FXH56"/>
      <c r="FXI56"/>
      <c r="FXJ56"/>
      <c r="FXK56"/>
      <c r="FXL56"/>
      <c r="FXM56"/>
      <c r="FXN56"/>
      <c r="FXO56"/>
      <c r="FXP56"/>
      <c r="FXQ56"/>
      <c r="FXR56"/>
      <c r="FXS56"/>
      <c r="FXT56"/>
      <c r="FXU56"/>
      <c r="FXV56"/>
      <c r="FXW56"/>
      <c r="FXX56"/>
      <c r="FXY56"/>
      <c r="FXZ56"/>
      <c r="FYA56"/>
      <c r="FYB56"/>
      <c r="FYC56"/>
      <c r="FYD56"/>
      <c r="FYE56"/>
      <c r="FYF56"/>
      <c r="FYG56"/>
      <c r="FYH56"/>
      <c r="FYI56"/>
      <c r="FYJ56"/>
      <c r="FYK56"/>
      <c r="FYL56"/>
      <c r="FYM56"/>
      <c r="FYN56"/>
      <c r="FYO56"/>
      <c r="FYP56"/>
      <c r="FYQ56"/>
      <c r="FYR56"/>
      <c r="FYS56"/>
      <c r="FYT56"/>
      <c r="FYU56"/>
      <c r="FYV56"/>
      <c r="FYW56"/>
      <c r="FYX56"/>
      <c r="FYY56"/>
      <c r="FYZ56"/>
      <c r="FZA56"/>
      <c r="FZB56"/>
      <c r="FZC56"/>
      <c r="FZD56"/>
      <c r="FZE56"/>
      <c r="FZF56"/>
      <c r="FZG56"/>
      <c r="FZH56"/>
      <c r="FZI56"/>
      <c r="FZJ56"/>
      <c r="FZK56"/>
      <c r="FZL56"/>
      <c r="FZM56"/>
      <c r="FZN56"/>
      <c r="FZO56"/>
      <c r="FZP56"/>
      <c r="FZQ56"/>
      <c r="FZR56"/>
      <c r="FZS56"/>
      <c r="FZT56"/>
      <c r="FZU56"/>
      <c r="FZV56"/>
      <c r="FZW56"/>
      <c r="FZX56"/>
      <c r="FZY56"/>
      <c r="FZZ56"/>
      <c r="GAA56"/>
      <c r="GAB56"/>
      <c r="GAC56"/>
      <c r="GAD56"/>
      <c r="GAE56"/>
      <c r="GAF56"/>
      <c r="GAG56"/>
      <c r="GAH56"/>
      <c r="GAI56"/>
      <c r="GAJ56"/>
      <c r="GAK56"/>
      <c r="GAL56"/>
      <c r="GAM56"/>
      <c r="GAN56"/>
      <c r="GAO56"/>
      <c r="GAP56"/>
      <c r="GAQ56"/>
      <c r="GAR56"/>
      <c r="GAS56"/>
      <c r="GAT56"/>
      <c r="GAU56"/>
      <c r="GAV56"/>
      <c r="GAW56"/>
      <c r="GAX56"/>
      <c r="GAY56"/>
      <c r="GAZ56"/>
      <c r="GBA56"/>
      <c r="GBB56"/>
      <c r="GBC56"/>
      <c r="GBD56"/>
      <c r="GBE56"/>
      <c r="GBF56"/>
      <c r="GBG56"/>
      <c r="GBH56"/>
      <c r="GBI56"/>
      <c r="GBJ56"/>
      <c r="GBK56"/>
      <c r="GBL56"/>
      <c r="GBM56"/>
      <c r="GBN56"/>
      <c r="GBO56"/>
      <c r="GBP56"/>
      <c r="GBQ56"/>
      <c r="GBR56"/>
      <c r="GBS56"/>
      <c r="GBT56"/>
      <c r="GBU56"/>
      <c r="GBV56"/>
      <c r="GBW56"/>
      <c r="GBX56"/>
      <c r="GBY56"/>
      <c r="GBZ56"/>
      <c r="GCA56"/>
      <c r="GCB56"/>
      <c r="GCC56"/>
      <c r="GCD56"/>
      <c r="GCE56"/>
      <c r="GCF56"/>
      <c r="GCG56"/>
      <c r="GCH56"/>
      <c r="GCI56"/>
      <c r="GCJ56"/>
      <c r="GCK56"/>
      <c r="GCL56"/>
      <c r="GCM56"/>
      <c r="GCN56"/>
      <c r="GCO56"/>
      <c r="GCP56"/>
      <c r="GCQ56"/>
      <c r="GCR56"/>
      <c r="GCS56"/>
      <c r="GCT56"/>
      <c r="GCU56"/>
      <c r="GCV56"/>
      <c r="GCW56"/>
      <c r="GCX56"/>
      <c r="GCY56"/>
      <c r="GCZ56"/>
      <c r="GDA56"/>
      <c r="GDB56"/>
      <c r="GDC56"/>
      <c r="GDD56"/>
      <c r="GDE56"/>
      <c r="GDF56"/>
      <c r="GDG56"/>
      <c r="GDH56"/>
      <c r="GDI56"/>
      <c r="GDJ56"/>
      <c r="GDK56"/>
      <c r="GDL56"/>
      <c r="GDM56"/>
      <c r="GDN56"/>
      <c r="GDO56"/>
      <c r="GDP56"/>
      <c r="GDQ56"/>
      <c r="GDR56"/>
      <c r="GDS56"/>
      <c r="GDT56"/>
      <c r="GDU56"/>
      <c r="GDV56"/>
      <c r="GDW56"/>
      <c r="GDX56"/>
      <c r="GDY56"/>
      <c r="GDZ56"/>
      <c r="GEA56"/>
      <c r="GEB56"/>
      <c r="GEC56"/>
      <c r="GED56"/>
      <c r="GEE56"/>
      <c r="GEF56"/>
      <c r="GEG56"/>
      <c r="GEH56"/>
      <c r="GEI56"/>
      <c r="GEJ56"/>
      <c r="GEK56"/>
      <c r="GEL56"/>
      <c r="GEM56"/>
      <c r="GEN56"/>
      <c r="GEO56"/>
      <c r="GEP56"/>
      <c r="GEQ56"/>
      <c r="GER56"/>
      <c r="GES56"/>
      <c r="GET56"/>
      <c r="GEU56"/>
      <c r="GEV56"/>
      <c r="GEW56"/>
      <c r="GEX56"/>
      <c r="GEY56"/>
      <c r="GEZ56"/>
      <c r="GFA56"/>
      <c r="GFB56"/>
      <c r="GFC56"/>
      <c r="GFD56"/>
      <c r="GFE56"/>
      <c r="GFF56"/>
      <c r="GFG56"/>
      <c r="GFH56"/>
      <c r="GFI56"/>
      <c r="GFJ56"/>
      <c r="GFK56"/>
      <c r="GFL56"/>
      <c r="GFM56"/>
      <c r="GFN56"/>
      <c r="GFO56"/>
      <c r="GFP56"/>
      <c r="GFQ56"/>
      <c r="GFR56"/>
      <c r="GFS56"/>
      <c r="GFT56"/>
      <c r="GFU56"/>
      <c r="GFV56"/>
      <c r="GFW56"/>
      <c r="GFX56"/>
      <c r="GFY56"/>
      <c r="GFZ56"/>
      <c r="GGA56"/>
      <c r="GGB56"/>
      <c r="GGC56"/>
      <c r="GGD56"/>
      <c r="GGE56"/>
      <c r="GGF56"/>
      <c r="GGG56"/>
      <c r="GGH56"/>
      <c r="GGI56"/>
      <c r="GGJ56"/>
      <c r="GGK56"/>
      <c r="GGL56"/>
      <c r="GGM56"/>
      <c r="GGN56"/>
      <c r="GGO56"/>
      <c r="GGP56"/>
      <c r="GGQ56"/>
      <c r="GGR56"/>
      <c r="GGS56"/>
      <c r="GGT56"/>
      <c r="GGU56"/>
      <c r="GGV56"/>
      <c r="GGW56"/>
      <c r="GGX56"/>
      <c r="GGY56"/>
      <c r="GGZ56"/>
      <c r="GHA56"/>
      <c r="GHB56"/>
      <c r="GHC56"/>
      <c r="GHD56"/>
      <c r="GHE56"/>
      <c r="GHF56"/>
      <c r="GHG56"/>
      <c r="GHH56"/>
      <c r="GHI56"/>
      <c r="GHJ56"/>
      <c r="GHK56"/>
      <c r="GHL56"/>
      <c r="GHM56"/>
      <c r="GHN56"/>
      <c r="GHO56"/>
      <c r="GHP56"/>
      <c r="GHQ56"/>
      <c r="GHR56"/>
      <c r="GHS56"/>
      <c r="GHT56"/>
      <c r="GHU56"/>
      <c r="GHV56"/>
      <c r="GHW56"/>
      <c r="GHX56"/>
      <c r="GHY56"/>
      <c r="GHZ56"/>
      <c r="GIA56"/>
      <c r="GIB56"/>
      <c r="GIC56"/>
      <c r="GID56"/>
      <c r="GIE56"/>
      <c r="GIF56"/>
      <c r="GIG56"/>
      <c r="GIH56"/>
      <c r="GII56"/>
      <c r="GIJ56"/>
      <c r="GIK56"/>
      <c r="GIL56"/>
      <c r="GIM56"/>
      <c r="GIN56"/>
      <c r="GIO56"/>
      <c r="GIP56"/>
      <c r="GIQ56"/>
      <c r="GIR56"/>
      <c r="GIS56"/>
      <c r="GIT56"/>
      <c r="GIU56"/>
      <c r="GIV56"/>
      <c r="GIW56"/>
      <c r="GIX56"/>
      <c r="GIY56"/>
      <c r="GIZ56"/>
      <c r="GJA56"/>
      <c r="GJB56"/>
      <c r="GJC56"/>
      <c r="GJD56"/>
      <c r="GJE56"/>
      <c r="GJF56"/>
      <c r="GJG56"/>
      <c r="GJH56"/>
      <c r="GJI56"/>
      <c r="GJJ56"/>
      <c r="GJK56"/>
      <c r="GJL56"/>
      <c r="GJM56"/>
      <c r="GJN56"/>
      <c r="GJO56"/>
      <c r="GJP56"/>
      <c r="GJQ56"/>
      <c r="GJR56"/>
      <c r="GJS56"/>
      <c r="GJT56"/>
      <c r="GJU56"/>
      <c r="GJV56"/>
      <c r="GJW56"/>
      <c r="GJX56"/>
      <c r="GJY56"/>
      <c r="GJZ56"/>
      <c r="GKA56"/>
      <c r="GKB56"/>
      <c r="GKC56"/>
      <c r="GKD56"/>
      <c r="GKE56"/>
      <c r="GKF56"/>
      <c r="GKG56"/>
      <c r="GKH56"/>
      <c r="GKI56"/>
      <c r="GKJ56"/>
      <c r="GKK56"/>
      <c r="GKL56"/>
      <c r="GKM56"/>
      <c r="GKN56"/>
      <c r="GKO56"/>
      <c r="GKP56"/>
      <c r="GKQ56"/>
      <c r="GKR56"/>
      <c r="GKS56"/>
      <c r="GKT56"/>
      <c r="GKU56"/>
      <c r="GKV56"/>
      <c r="GKW56"/>
      <c r="GKX56"/>
      <c r="GKY56"/>
      <c r="GKZ56"/>
      <c r="GLA56"/>
      <c r="GLB56"/>
      <c r="GLC56"/>
      <c r="GLD56"/>
      <c r="GLE56"/>
      <c r="GLF56"/>
      <c r="GLG56"/>
      <c r="GLH56"/>
      <c r="GLI56"/>
      <c r="GLJ56"/>
      <c r="GLK56"/>
      <c r="GLL56"/>
      <c r="GLM56"/>
      <c r="GLN56"/>
      <c r="GLO56"/>
      <c r="GLP56"/>
      <c r="GLQ56"/>
      <c r="GLR56"/>
      <c r="GLS56"/>
      <c r="GLT56"/>
      <c r="GLU56"/>
      <c r="GLV56"/>
      <c r="GLW56"/>
      <c r="GLX56"/>
      <c r="GLY56"/>
      <c r="GLZ56"/>
      <c r="GMA56"/>
      <c r="GMB56"/>
      <c r="GMC56"/>
      <c r="GMD56"/>
      <c r="GME56"/>
      <c r="GMF56"/>
      <c r="GMG56"/>
      <c r="GMH56"/>
      <c r="GMI56"/>
      <c r="GMJ56"/>
      <c r="GMK56"/>
      <c r="GML56"/>
      <c r="GMM56"/>
      <c r="GMN56"/>
      <c r="GMO56"/>
      <c r="GMP56"/>
      <c r="GMQ56"/>
      <c r="GMR56"/>
      <c r="GMS56"/>
      <c r="GMT56"/>
      <c r="GMU56"/>
      <c r="GMV56"/>
      <c r="GMW56"/>
      <c r="GMX56"/>
      <c r="GMY56"/>
      <c r="GMZ56"/>
      <c r="GNA56"/>
      <c r="GNB56"/>
      <c r="GNC56"/>
      <c r="GND56"/>
      <c r="GNE56"/>
      <c r="GNF56"/>
      <c r="GNG56"/>
      <c r="GNH56"/>
      <c r="GNI56"/>
      <c r="GNJ56"/>
      <c r="GNK56"/>
      <c r="GNL56"/>
      <c r="GNM56"/>
      <c r="GNN56"/>
      <c r="GNO56"/>
      <c r="GNP56"/>
      <c r="GNQ56"/>
      <c r="GNR56"/>
      <c r="GNS56"/>
      <c r="GNT56"/>
      <c r="GNU56"/>
      <c r="GNV56"/>
      <c r="GNW56"/>
      <c r="GNX56"/>
      <c r="GNY56"/>
      <c r="GNZ56"/>
      <c r="GOA56"/>
      <c r="GOB56"/>
      <c r="GOC56"/>
      <c r="GOD56"/>
      <c r="GOE56"/>
      <c r="GOF56"/>
      <c r="GOG56"/>
      <c r="GOH56"/>
      <c r="GOI56"/>
      <c r="GOJ56"/>
      <c r="GOK56"/>
      <c r="GOL56"/>
      <c r="GOM56"/>
      <c r="GON56"/>
      <c r="GOO56"/>
      <c r="GOP56"/>
      <c r="GOQ56"/>
      <c r="GOR56"/>
      <c r="GOS56"/>
      <c r="GOT56"/>
      <c r="GOU56"/>
      <c r="GOV56"/>
      <c r="GOW56"/>
      <c r="GOX56"/>
      <c r="GOY56"/>
      <c r="GOZ56"/>
      <c r="GPA56"/>
      <c r="GPB56"/>
      <c r="GPC56"/>
      <c r="GPD56"/>
      <c r="GPE56"/>
      <c r="GPF56"/>
      <c r="GPG56"/>
      <c r="GPH56"/>
      <c r="GPI56"/>
      <c r="GPJ56"/>
      <c r="GPK56"/>
      <c r="GPL56"/>
      <c r="GPM56"/>
      <c r="GPN56"/>
      <c r="GPO56"/>
      <c r="GPP56"/>
      <c r="GPQ56"/>
      <c r="GPR56"/>
      <c r="GPS56"/>
      <c r="GPT56"/>
      <c r="GPU56"/>
      <c r="GPV56"/>
      <c r="GPW56"/>
      <c r="GPX56"/>
      <c r="GPY56"/>
      <c r="GPZ56"/>
      <c r="GQA56"/>
      <c r="GQB56"/>
      <c r="GQC56"/>
      <c r="GQD56"/>
      <c r="GQE56"/>
      <c r="GQF56"/>
      <c r="GQG56"/>
      <c r="GQH56"/>
      <c r="GQI56"/>
      <c r="GQJ56"/>
      <c r="GQK56"/>
      <c r="GQL56"/>
      <c r="GQM56"/>
      <c r="GQN56"/>
      <c r="GQO56"/>
      <c r="GQP56"/>
      <c r="GQQ56"/>
      <c r="GQR56"/>
      <c r="GQS56"/>
      <c r="GQT56"/>
      <c r="GQU56"/>
      <c r="GQV56"/>
      <c r="GQW56"/>
      <c r="GQX56"/>
      <c r="GQY56"/>
      <c r="GQZ56"/>
      <c r="GRA56"/>
      <c r="GRB56"/>
      <c r="GRC56"/>
      <c r="GRD56"/>
      <c r="GRE56"/>
      <c r="GRF56"/>
      <c r="GRG56"/>
      <c r="GRH56"/>
      <c r="GRI56"/>
      <c r="GRJ56"/>
      <c r="GRK56"/>
      <c r="GRL56"/>
      <c r="GRM56"/>
      <c r="GRN56"/>
      <c r="GRO56"/>
      <c r="GRP56"/>
      <c r="GRQ56"/>
      <c r="GRR56"/>
      <c r="GRS56"/>
      <c r="GRT56"/>
      <c r="GRU56"/>
      <c r="GRV56"/>
      <c r="GRW56"/>
      <c r="GRX56"/>
      <c r="GRY56"/>
      <c r="GRZ56"/>
      <c r="GSA56"/>
      <c r="GSB56"/>
      <c r="GSC56"/>
      <c r="GSD56"/>
      <c r="GSE56"/>
      <c r="GSF56"/>
      <c r="GSG56"/>
      <c r="GSH56"/>
      <c r="GSI56"/>
      <c r="GSJ56"/>
      <c r="GSK56"/>
      <c r="GSL56"/>
      <c r="GSM56"/>
      <c r="GSN56"/>
      <c r="GSO56"/>
      <c r="GSP56"/>
      <c r="GSQ56"/>
      <c r="GSR56"/>
      <c r="GSS56"/>
      <c r="GST56"/>
      <c r="GSU56"/>
      <c r="GSV56"/>
      <c r="GSW56"/>
      <c r="GSX56"/>
      <c r="GSY56"/>
      <c r="GSZ56"/>
      <c r="GTA56"/>
      <c r="GTB56"/>
      <c r="GTC56"/>
      <c r="GTD56"/>
      <c r="GTE56"/>
      <c r="GTF56"/>
      <c r="GTG56"/>
      <c r="GTH56"/>
      <c r="GTI56"/>
      <c r="GTJ56"/>
      <c r="GTK56"/>
      <c r="GTL56"/>
      <c r="GTM56"/>
      <c r="GTN56"/>
      <c r="GTO56"/>
      <c r="GTP56"/>
      <c r="GTQ56"/>
      <c r="GTR56"/>
      <c r="GTS56"/>
      <c r="GTT56"/>
      <c r="GTU56"/>
      <c r="GTV56"/>
      <c r="GTW56"/>
      <c r="GTX56"/>
      <c r="GTY56"/>
      <c r="GTZ56"/>
      <c r="GUA56"/>
      <c r="GUB56"/>
      <c r="GUC56"/>
      <c r="GUD56"/>
      <c r="GUE56"/>
      <c r="GUF56"/>
      <c r="GUG56"/>
      <c r="GUH56"/>
      <c r="GUI56"/>
      <c r="GUJ56"/>
      <c r="GUK56"/>
      <c r="GUL56"/>
      <c r="GUM56"/>
      <c r="GUN56"/>
      <c r="GUO56"/>
      <c r="GUP56"/>
      <c r="GUQ56"/>
      <c r="GUR56"/>
      <c r="GUS56"/>
      <c r="GUT56"/>
      <c r="GUU56"/>
      <c r="GUV56"/>
      <c r="GUW56"/>
      <c r="GUX56"/>
      <c r="GUY56"/>
      <c r="GUZ56"/>
      <c r="GVA56"/>
      <c r="GVB56"/>
      <c r="GVC56"/>
      <c r="GVD56"/>
      <c r="GVE56"/>
      <c r="GVF56"/>
      <c r="GVG56"/>
      <c r="GVH56"/>
      <c r="GVI56"/>
      <c r="GVJ56"/>
      <c r="GVK56"/>
      <c r="GVL56"/>
      <c r="GVM56"/>
      <c r="GVN56"/>
      <c r="GVO56"/>
      <c r="GVP56"/>
      <c r="GVQ56"/>
      <c r="GVR56"/>
      <c r="GVS56"/>
      <c r="GVT56"/>
      <c r="GVU56"/>
      <c r="GVV56"/>
      <c r="GVW56"/>
      <c r="GVX56"/>
      <c r="GVY56"/>
      <c r="GVZ56"/>
      <c r="GWA56"/>
      <c r="GWB56"/>
      <c r="GWC56"/>
      <c r="GWD56"/>
      <c r="GWE56"/>
      <c r="GWF56"/>
      <c r="GWG56"/>
      <c r="GWH56"/>
      <c r="GWI56"/>
      <c r="GWJ56"/>
      <c r="GWK56"/>
      <c r="GWL56"/>
      <c r="GWM56"/>
      <c r="GWN56"/>
      <c r="GWO56"/>
      <c r="GWP56"/>
      <c r="GWQ56"/>
      <c r="GWR56"/>
      <c r="GWS56"/>
      <c r="GWT56"/>
      <c r="GWU56"/>
      <c r="GWV56"/>
      <c r="GWW56"/>
      <c r="GWX56"/>
      <c r="GWY56"/>
      <c r="GWZ56"/>
      <c r="GXA56"/>
      <c r="GXB56"/>
      <c r="GXC56"/>
      <c r="GXD56"/>
      <c r="GXE56"/>
      <c r="GXF56"/>
      <c r="GXG56"/>
      <c r="GXH56"/>
      <c r="GXI56"/>
      <c r="GXJ56"/>
      <c r="GXK56"/>
      <c r="GXL56"/>
      <c r="GXM56"/>
      <c r="GXN56"/>
      <c r="GXO56"/>
      <c r="GXP56"/>
      <c r="GXQ56"/>
      <c r="GXR56"/>
      <c r="GXS56"/>
      <c r="GXT56"/>
      <c r="GXU56"/>
      <c r="GXV56"/>
      <c r="GXW56"/>
      <c r="GXX56"/>
      <c r="GXY56"/>
      <c r="GXZ56"/>
      <c r="GYA56"/>
      <c r="GYB56"/>
      <c r="GYC56"/>
      <c r="GYD56"/>
      <c r="GYE56"/>
      <c r="GYF56"/>
      <c r="GYG56"/>
      <c r="GYH56"/>
      <c r="GYI56"/>
      <c r="GYJ56"/>
      <c r="GYK56"/>
      <c r="GYL56"/>
      <c r="GYM56"/>
      <c r="GYN56"/>
      <c r="GYO56"/>
      <c r="GYP56"/>
      <c r="GYQ56"/>
      <c r="GYR56"/>
      <c r="GYS56"/>
      <c r="GYT56"/>
      <c r="GYU56"/>
      <c r="GYV56"/>
      <c r="GYW56"/>
      <c r="GYX56"/>
      <c r="GYY56"/>
      <c r="GYZ56"/>
      <c r="GZA56"/>
      <c r="GZB56"/>
      <c r="GZC56"/>
      <c r="GZD56"/>
      <c r="GZE56"/>
      <c r="GZF56"/>
      <c r="GZG56"/>
      <c r="GZH56"/>
      <c r="GZI56"/>
      <c r="GZJ56"/>
      <c r="GZK56"/>
      <c r="GZL56"/>
      <c r="GZM56"/>
      <c r="GZN56"/>
      <c r="GZO56"/>
      <c r="GZP56"/>
      <c r="GZQ56"/>
      <c r="GZR56"/>
      <c r="GZS56"/>
      <c r="GZT56"/>
      <c r="GZU56"/>
      <c r="GZV56"/>
      <c r="GZW56"/>
      <c r="GZX56"/>
      <c r="GZY56"/>
      <c r="GZZ56"/>
      <c r="HAA56"/>
      <c r="HAB56"/>
      <c r="HAC56"/>
      <c r="HAD56"/>
      <c r="HAE56"/>
      <c r="HAF56"/>
      <c r="HAG56"/>
      <c r="HAH56"/>
      <c r="HAI56"/>
      <c r="HAJ56"/>
      <c r="HAK56"/>
      <c r="HAL56"/>
      <c r="HAM56"/>
      <c r="HAN56"/>
      <c r="HAO56"/>
      <c r="HAP56"/>
      <c r="HAQ56"/>
      <c r="HAR56"/>
      <c r="HAS56"/>
      <c r="HAT56"/>
      <c r="HAU56"/>
      <c r="HAV56"/>
      <c r="HAW56"/>
      <c r="HAX56"/>
      <c r="HAY56"/>
      <c r="HAZ56"/>
      <c r="HBA56"/>
      <c r="HBB56"/>
      <c r="HBC56"/>
      <c r="HBD56"/>
      <c r="HBE56"/>
      <c r="HBF56"/>
      <c r="HBG56"/>
      <c r="HBH56"/>
      <c r="HBI56"/>
      <c r="HBJ56"/>
      <c r="HBK56"/>
      <c r="HBL56"/>
      <c r="HBM56"/>
      <c r="HBN56"/>
      <c r="HBO56"/>
      <c r="HBP56"/>
      <c r="HBQ56"/>
      <c r="HBR56"/>
      <c r="HBS56"/>
      <c r="HBT56"/>
      <c r="HBU56"/>
      <c r="HBV56"/>
      <c r="HBW56"/>
      <c r="HBX56"/>
      <c r="HBY56"/>
      <c r="HBZ56"/>
      <c r="HCA56"/>
      <c r="HCB56"/>
      <c r="HCC56"/>
      <c r="HCD56"/>
      <c r="HCE56"/>
      <c r="HCF56"/>
      <c r="HCG56"/>
      <c r="HCH56"/>
      <c r="HCI56"/>
      <c r="HCJ56"/>
      <c r="HCK56"/>
      <c r="HCL56"/>
      <c r="HCM56"/>
      <c r="HCN56"/>
      <c r="HCO56"/>
      <c r="HCP56"/>
      <c r="HCQ56"/>
      <c r="HCR56"/>
      <c r="HCS56"/>
      <c r="HCT56"/>
      <c r="HCU56"/>
      <c r="HCV56"/>
      <c r="HCW56"/>
      <c r="HCX56"/>
      <c r="HCY56"/>
      <c r="HCZ56"/>
      <c r="HDA56"/>
      <c r="HDB56"/>
      <c r="HDC56"/>
      <c r="HDD56"/>
      <c r="HDE56"/>
      <c r="HDF56"/>
      <c r="HDG56"/>
      <c r="HDH56"/>
      <c r="HDI56"/>
      <c r="HDJ56"/>
      <c r="HDK56"/>
      <c r="HDL56"/>
      <c r="HDM56"/>
      <c r="HDN56"/>
      <c r="HDO56"/>
      <c r="HDP56"/>
      <c r="HDQ56"/>
      <c r="HDR56"/>
      <c r="HDS56"/>
      <c r="HDT56"/>
      <c r="HDU56"/>
      <c r="HDV56"/>
      <c r="HDW56"/>
      <c r="HDX56"/>
      <c r="HDY56"/>
      <c r="HDZ56"/>
      <c r="HEA56"/>
      <c r="HEB56"/>
      <c r="HEC56"/>
      <c r="HED56"/>
      <c r="HEE56"/>
      <c r="HEF56"/>
      <c r="HEG56"/>
      <c r="HEH56"/>
      <c r="HEI56"/>
      <c r="HEJ56"/>
      <c r="HEK56"/>
      <c r="HEL56"/>
      <c r="HEM56"/>
      <c r="HEN56"/>
      <c r="HEO56"/>
      <c r="HEP56"/>
      <c r="HEQ56"/>
      <c r="HER56"/>
      <c r="HES56"/>
      <c r="HET56"/>
      <c r="HEU56"/>
      <c r="HEV56"/>
      <c r="HEW56"/>
      <c r="HEX56"/>
      <c r="HEY56"/>
      <c r="HEZ56"/>
      <c r="HFA56"/>
      <c r="HFB56"/>
      <c r="HFC56"/>
      <c r="HFD56"/>
      <c r="HFE56"/>
      <c r="HFF56"/>
      <c r="HFG56"/>
      <c r="HFH56"/>
      <c r="HFI56"/>
      <c r="HFJ56"/>
      <c r="HFK56"/>
      <c r="HFL56"/>
      <c r="HFM56"/>
      <c r="HFN56"/>
      <c r="HFO56"/>
      <c r="HFP56"/>
      <c r="HFQ56"/>
      <c r="HFR56"/>
      <c r="HFS56"/>
      <c r="HFT56"/>
      <c r="HFU56"/>
      <c r="HFV56"/>
      <c r="HFW56"/>
      <c r="HFX56"/>
      <c r="HFY56"/>
      <c r="HFZ56"/>
      <c r="HGA56"/>
      <c r="HGB56"/>
      <c r="HGC56"/>
      <c r="HGD56"/>
      <c r="HGE56"/>
      <c r="HGF56"/>
      <c r="HGG56"/>
      <c r="HGH56"/>
      <c r="HGI56"/>
      <c r="HGJ56"/>
      <c r="HGK56"/>
      <c r="HGL56"/>
      <c r="HGM56"/>
      <c r="HGN56"/>
      <c r="HGO56"/>
      <c r="HGP56"/>
      <c r="HGQ56"/>
      <c r="HGR56"/>
      <c r="HGS56"/>
      <c r="HGT56"/>
      <c r="HGU56"/>
      <c r="HGV56"/>
      <c r="HGW56"/>
      <c r="HGX56"/>
      <c r="HGY56"/>
      <c r="HGZ56"/>
      <c r="HHA56"/>
      <c r="HHB56"/>
      <c r="HHC56"/>
      <c r="HHD56"/>
      <c r="HHE56"/>
      <c r="HHF56"/>
      <c r="HHG56"/>
      <c r="HHH56"/>
      <c r="HHI56"/>
      <c r="HHJ56"/>
      <c r="HHK56"/>
      <c r="HHL56"/>
      <c r="HHM56"/>
      <c r="HHN56"/>
      <c r="HHO56"/>
      <c r="HHP56"/>
      <c r="HHQ56"/>
      <c r="HHR56"/>
      <c r="HHS56"/>
      <c r="HHT56"/>
      <c r="HHU56"/>
      <c r="HHV56"/>
      <c r="HHW56"/>
      <c r="HHX56"/>
      <c r="HHY56"/>
      <c r="HHZ56"/>
      <c r="HIA56"/>
      <c r="HIB56"/>
      <c r="HIC56"/>
      <c r="HID56"/>
      <c r="HIE56"/>
      <c r="HIF56"/>
      <c r="HIG56"/>
      <c r="HIH56"/>
      <c r="HII56"/>
      <c r="HIJ56"/>
      <c r="HIK56"/>
      <c r="HIL56"/>
      <c r="HIM56"/>
      <c r="HIN56"/>
      <c r="HIO56"/>
      <c r="HIP56"/>
      <c r="HIQ56"/>
      <c r="HIR56"/>
      <c r="HIS56"/>
      <c r="HIT56"/>
      <c r="HIU56"/>
      <c r="HIV56"/>
      <c r="HIW56"/>
      <c r="HIX56"/>
      <c r="HIY56"/>
      <c r="HIZ56"/>
      <c r="HJA56"/>
      <c r="HJB56"/>
      <c r="HJC56"/>
      <c r="HJD56"/>
      <c r="HJE56"/>
      <c r="HJF56"/>
      <c r="HJG56"/>
      <c r="HJH56"/>
      <c r="HJI56"/>
      <c r="HJJ56"/>
      <c r="HJK56"/>
      <c r="HJL56"/>
      <c r="HJM56"/>
      <c r="HJN56"/>
      <c r="HJO56"/>
      <c r="HJP56"/>
      <c r="HJQ56"/>
      <c r="HJR56"/>
      <c r="HJS56"/>
      <c r="HJT56"/>
    </row>
    <row r="57" spans="1:5688" x14ac:dyDescent="0.45">
      <c r="A57"/>
      <c r="B57"/>
      <c r="C57"/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  <c r="AMK57"/>
      <c r="AML57"/>
      <c r="AMM57"/>
      <c r="AMN57"/>
      <c r="AMO57"/>
      <c r="AMP57"/>
      <c r="AMQ57"/>
      <c r="AMR57"/>
      <c r="AMS57"/>
      <c r="AMT57"/>
      <c r="AMU57"/>
      <c r="AMV57"/>
      <c r="AMW57"/>
      <c r="AMX57"/>
      <c r="AMY57"/>
      <c r="AMZ57"/>
      <c r="ANA57"/>
      <c r="ANB57"/>
      <c r="ANC57"/>
      <c r="AND57"/>
      <c r="ANE57"/>
      <c r="ANF57"/>
      <c r="ANG57"/>
      <c r="ANH57"/>
      <c r="ANI57"/>
      <c r="ANJ57"/>
      <c r="ANK57"/>
      <c r="ANL57"/>
      <c r="ANM57"/>
      <c r="ANN57"/>
      <c r="ANO57"/>
      <c r="ANP57"/>
      <c r="ANQ57"/>
      <c r="ANR57"/>
      <c r="ANS57"/>
      <c r="ANT57"/>
      <c r="ANU57"/>
      <c r="ANV57"/>
      <c r="ANW57"/>
      <c r="ANX57"/>
      <c r="ANY57"/>
      <c r="ANZ57"/>
      <c r="AOA57"/>
      <c r="AOB57"/>
      <c r="AOC57"/>
      <c r="AOD57"/>
      <c r="AOE57"/>
      <c r="AOF57"/>
      <c r="AOG57"/>
      <c r="AOH57"/>
      <c r="AOI57"/>
      <c r="AOJ57"/>
      <c r="AOK57"/>
      <c r="AOL57"/>
      <c r="AOM57"/>
      <c r="AON57"/>
      <c r="AOO57"/>
      <c r="AOP57"/>
      <c r="AOQ57"/>
      <c r="AOR57"/>
      <c r="AOS57"/>
      <c r="AOT57"/>
      <c r="AOU57"/>
      <c r="AOV57"/>
      <c r="AOW57"/>
      <c r="AOX57"/>
      <c r="AOY57"/>
      <c r="AOZ57"/>
      <c r="APA57"/>
      <c r="APB57"/>
      <c r="APC57"/>
      <c r="APD57"/>
      <c r="APE57"/>
      <c r="APF57"/>
      <c r="APG57"/>
      <c r="APH57"/>
      <c r="API57"/>
      <c r="APJ57"/>
      <c r="APK57"/>
      <c r="APL57"/>
      <c r="APM57"/>
      <c r="APN57"/>
      <c r="APO57"/>
      <c r="APP57"/>
      <c r="APQ57"/>
      <c r="APR57"/>
      <c r="APS57"/>
      <c r="APT57"/>
      <c r="APU57"/>
      <c r="APV57"/>
      <c r="APW57"/>
      <c r="APX57"/>
      <c r="APY57"/>
      <c r="APZ57"/>
      <c r="AQA57"/>
      <c r="AQB57"/>
      <c r="AQC57"/>
      <c r="AQD57"/>
      <c r="AQE57"/>
      <c r="AQF57"/>
      <c r="AQG57"/>
      <c r="AQH57"/>
      <c r="AQI57"/>
      <c r="AQJ57"/>
      <c r="AQK57"/>
      <c r="AQL57"/>
      <c r="AQM57"/>
      <c r="AQN57"/>
      <c r="AQO57"/>
      <c r="AQP57"/>
      <c r="AQQ57"/>
      <c r="AQR57"/>
      <c r="AQS57"/>
      <c r="AQT57"/>
      <c r="AQU57"/>
      <c r="AQV57"/>
      <c r="AQW57"/>
      <c r="AQX57"/>
      <c r="AQY57"/>
      <c r="AQZ57"/>
      <c r="ARA57"/>
      <c r="ARB57"/>
      <c r="ARC57"/>
      <c r="ARD57"/>
      <c r="ARE57"/>
      <c r="ARF57"/>
      <c r="ARG57"/>
      <c r="ARH57"/>
      <c r="ARI57"/>
      <c r="ARJ57"/>
      <c r="ARK57"/>
      <c r="ARL57"/>
      <c r="ARM57"/>
      <c r="ARN57"/>
      <c r="ARO57"/>
      <c r="ARP57"/>
      <c r="ARQ57"/>
      <c r="ARR57"/>
      <c r="ARS57"/>
      <c r="ART57"/>
      <c r="ARU57"/>
      <c r="ARV57"/>
      <c r="ARW57"/>
      <c r="ARX57"/>
      <c r="ARY57"/>
      <c r="ARZ57"/>
      <c r="ASA57"/>
      <c r="ASB57"/>
      <c r="ASC57"/>
      <c r="ASD57"/>
      <c r="ASE57"/>
      <c r="ASF57"/>
      <c r="ASG57"/>
      <c r="ASH57"/>
      <c r="ASI57"/>
      <c r="ASJ57"/>
      <c r="ASK57"/>
      <c r="ASL57"/>
      <c r="ASM57"/>
      <c r="ASN57"/>
      <c r="ASO57"/>
      <c r="ASP57"/>
      <c r="ASQ57"/>
      <c r="ASR57"/>
      <c r="ASS57"/>
      <c r="AST57"/>
      <c r="ASU57"/>
      <c r="ASV57"/>
      <c r="ASW57"/>
      <c r="ASX57"/>
      <c r="ASY57"/>
      <c r="ASZ57"/>
      <c r="ATA57"/>
      <c r="ATB57"/>
      <c r="ATC57"/>
      <c r="ATD57"/>
      <c r="ATE57"/>
      <c r="ATF57"/>
      <c r="ATG57"/>
      <c r="ATH57"/>
      <c r="ATI57"/>
      <c r="ATJ57"/>
      <c r="ATK57"/>
      <c r="ATL57"/>
      <c r="ATM57"/>
      <c r="ATN57"/>
      <c r="ATO57"/>
      <c r="ATP57"/>
      <c r="ATQ57"/>
      <c r="ATR57"/>
      <c r="ATS57"/>
      <c r="ATT57"/>
      <c r="ATU57"/>
      <c r="ATV57"/>
      <c r="ATW57"/>
      <c r="ATX57"/>
      <c r="ATY57"/>
      <c r="ATZ57"/>
      <c r="AUA57"/>
      <c r="AUB57"/>
      <c r="AUC57"/>
      <c r="AUD57"/>
      <c r="AUE57"/>
      <c r="AUF57"/>
      <c r="AUG57"/>
      <c r="AUH57"/>
      <c r="AUI57"/>
      <c r="AUJ57"/>
      <c r="AUK57"/>
      <c r="AUL57"/>
      <c r="AUM57"/>
      <c r="AUN57"/>
      <c r="AUO57"/>
      <c r="AUP57"/>
      <c r="AUQ57"/>
      <c r="AUR57"/>
      <c r="AUS57"/>
      <c r="AUT57"/>
      <c r="AUU57"/>
      <c r="AUV57"/>
      <c r="AUW57"/>
      <c r="AUX57"/>
      <c r="AUY57"/>
      <c r="AUZ57"/>
      <c r="AVA57"/>
      <c r="AVB57"/>
      <c r="AVC57"/>
      <c r="AVD57"/>
      <c r="AVE57"/>
      <c r="AVF57"/>
      <c r="AVG57"/>
      <c r="AVH57"/>
      <c r="AVI57"/>
      <c r="AVJ57"/>
      <c r="AVK57"/>
      <c r="AVL57"/>
      <c r="AVM57"/>
      <c r="AVN57"/>
      <c r="AVO57"/>
      <c r="AVP57"/>
      <c r="AVQ57"/>
      <c r="AVR57"/>
      <c r="AVS57"/>
      <c r="AVT57"/>
      <c r="AVU57"/>
      <c r="AVV57"/>
      <c r="AVW57"/>
      <c r="AVX57"/>
      <c r="AVY57"/>
      <c r="AVZ57"/>
      <c r="AWA57"/>
      <c r="AWB57"/>
      <c r="AWC57"/>
      <c r="AWD57"/>
      <c r="AWE57"/>
      <c r="AWF57"/>
      <c r="AWG57"/>
      <c r="AWH57"/>
      <c r="AWI57"/>
      <c r="AWJ57"/>
      <c r="AWK57"/>
      <c r="AWL57"/>
      <c r="AWM57"/>
      <c r="AWN57"/>
      <c r="AWO57"/>
      <c r="AWP57"/>
      <c r="AWQ57"/>
      <c r="AWR57"/>
      <c r="AWS57"/>
      <c r="AWT57"/>
      <c r="AWU57"/>
      <c r="AWV57"/>
      <c r="AWW57"/>
      <c r="AWX57"/>
      <c r="AWY57"/>
      <c r="AWZ57"/>
      <c r="AXA57"/>
      <c r="AXB57"/>
      <c r="AXC57"/>
      <c r="AXD57"/>
      <c r="AXE57"/>
      <c r="AXF57"/>
      <c r="AXG57"/>
      <c r="AXH57"/>
      <c r="AXI57"/>
      <c r="AXJ57"/>
      <c r="AXK57"/>
      <c r="AXL57"/>
      <c r="AXM57"/>
      <c r="AXN57"/>
      <c r="AXO57"/>
      <c r="AXP57"/>
      <c r="AXQ57"/>
      <c r="AXR57"/>
      <c r="AXS57"/>
      <c r="AXT57"/>
      <c r="AXU57"/>
      <c r="AXV57"/>
      <c r="AXW57"/>
      <c r="AXX57"/>
      <c r="AXY57"/>
      <c r="AXZ57"/>
      <c r="AYA57"/>
      <c r="AYB57"/>
      <c r="AYC57"/>
      <c r="AYD57"/>
      <c r="AYE57"/>
      <c r="AYF57"/>
      <c r="AYG57"/>
      <c r="AYH57"/>
      <c r="AYI57"/>
      <c r="AYJ57"/>
      <c r="AYK57"/>
      <c r="AYL57"/>
      <c r="AYM57"/>
      <c r="AYN57"/>
      <c r="AYO57"/>
      <c r="AYP57"/>
      <c r="AYQ57"/>
      <c r="AYR57"/>
      <c r="AYS57"/>
      <c r="AYT57"/>
      <c r="AYU57"/>
      <c r="AYV57"/>
      <c r="AYW57"/>
      <c r="AYX57"/>
      <c r="AYY57"/>
      <c r="AYZ57"/>
      <c r="AZA57"/>
      <c r="AZB57"/>
      <c r="AZC57"/>
      <c r="AZD57"/>
      <c r="AZE57"/>
      <c r="AZF57"/>
      <c r="AZG57"/>
      <c r="AZH57"/>
      <c r="AZI57"/>
      <c r="AZJ57"/>
      <c r="AZK57"/>
      <c r="AZL57"/>
      <c r="AZM57"/>
      <c r="AZN57"/>
      <c r="AZO57"/>
      <c r="AZP57"/>
      <c r="AZQ57"/>
      <c r="AZR57"/>
      <c r="AZS57"/>
      <c r="AZT57"/>
      <c r="AZU57"/>
      <c r="AZV57"/>
      <c r="AZW57"/>
      <c r="AZX57"/>
      <c r="AZY57"/>
      <c r="AZZ57"/>
      <c r="BAA57"/>
      <c r="BAB57"/>
      <c r="BAC57"/>
      <c r="BAD57"/>
      <c r="BAE57"/>
      <c r="BAF57"/>
      <c r="BAG57"/>
      <c r="BAH57"/>
      <c r="BAI57"/>
      <c r="BAJ57"/>
      <c r="BAK57"/>
      <c r="BAL57"/>
      <c r="BAM57"/>
      <c r="BAN57"/>
      <c r="BAO57"/>
      <c r="BAP57"/>
      <c r="BAQ57"/>
      <c r="BAR57"/>
      <c r="BAS57"/>
      <c r="BAT57"/>
      <c r="BAU57"/>
      <c r="BAV57"/>
      <c r="BAW57"/>
      <c r="BAX57"/>
      <c r="BAY57"/>
      <c r="BAZ57"/>
      <c r="BBA57"/>
      <c r="BBB57"/>
      <c r="BBC57"/>
      <c r="BBD57"/>
      <c r="BBE57"/>
      <c r="BBF57"/>
      <c r="BBG57"/>
      <c r="BBH57"/>
      <c r="BBI57"/>
      <c r="BBJ57"/>
      <c r="BBK57"/>
      <c r="BBL57"/>
      <c r="BBM57"/>
      <c r="BBN57"/>
      <c r="BBO57"/>
      <c r="BBP57"/>
      <c r="BBQ57"/>
      <c r="BBR57"/>
      <c r="BBS57"/>
      <c r="BBT57"/>
      <c r="BBU57"/>
      <c r="BBV57"/>
      <c r="BBW57"/>
      <c r="BBX57"/>
      <c r="BBY57"/>
      <c r="BBZ57"/>
      <c r="BCA57"/>
      <c r="BCB57"/>
      <c r="BCC57"/>
      <c r="BCD57"/>
      <c r="BCE57"/>
      <c r="BCF57"/>
      <c r="BCG57"/>
      <c r="BCH57"/>
      <c r="BCI57"/>
      <c r="BCJ57"/>
      <c r="BCK57"/>
      <c r="BCL57"/>
      <c r="BCM57"/>
      <c r="BCN57"/>
      <c r="BCO57"/>
      <c r="BCP57"/>
      <c r="BCQ57"/>
      <c r="BCR57"/>
      <c r="BCS57"/>
      <c r="BCT57"/>
      <c r="BCU57"/>
      <c r="BCV57"/>
      <c r="BCW57"/>
      <c r="BCX57"/>
      <c r="BCY57"/>
      <c r="BCZ57"/>
      <c r="BDA57"/>
      <c r="BDB57"/>
      <c r="BDC57"/>
      <c r="BDD57"/>
      <c r="BDE57"/>
      <c r="BDF57"/>
      <c r="BDG57"/>
      <c r="BDH57"/>
      <c r="BDI57"/>
      <c r="BDJ57"/>
      <c r="BDK57"/>
      <c r="BDL57"/>
      <c r="BDM57"/>
      <c r="BDN57"/>
      <c r="BDO57"/>
      <c r="BDP57"/>
      <c r="BDQ57"/>
      <c r="BDR57"/>
      <c r="BDS57"/>
      <c r="BDT57"/>
      <c r="BDU57"/>
      <c r="BDV57"/>
      <c r="BDW57"/>
      <c r="BDX57"/>
      <c r="BDY57"/>
      <c r="BDZ57"/>
      <c r="BEA57"/>
      <c r="BEB57"/>
      <c r="BEC57"/>
      <c r="BED57"/>
      <c r="BEE57"/>
      <c r="BEF57"/>
      <c r="BEG57"/>
      <c r="BEH57"/>
      <c r="BEI57"/>
      <c r="BEJ57"/>
      <c r="BEK57"/>
      <c r="BEL57"/>
      <c r="BEM57"/>
      <c r="BEN57"/>
      <c r="BEO57"/>
      <c r="BEP57"/>
      <c r="BEQ57"/>
      <c r="BER57"/>
      <c r="BES57"/>
      <c r="BET57"/>
      <c r="BEU57"/>
      <c r="BEV57"/>
      <c r="BEW57"/>
      <c r="BEX57"/>
      <c r="BEY57"/>
      <c r="BEZ57"/>
      <c r="BFA57"/>
      <c r="BFB57"/>
      <c r="BFC57"/>
      <c r="BFD57"/>
      <c r="BFE57"/>
      <c r="BFF57"/>
      <c r="BFG57"/>
      <c r="BFH57"/>
      <c r="BFI57"/>
      <c r="BFJ57"/>
      <c r="BFK57"/>
      <c r="BFL57"/>
      <c r="BFM57"/>
      <c r="BFN57"/>
      <c r="BFO57"/>
      <c r="BFP57"/>
      <c r="BFQ57"/>
      <c r="BFR57"/>
      <c r="BFS57"/>
      <c r="BFT57"/>
      <c r="BFU57"/>
      <c r="BFV57"/>
      <c r="BFW57"/>
      <c r="BFX57"/>
      <c r="BFY57"/>
      <c r="BFZ57"/>
      <c r="BGA57"/>
      <c r="BGB57"/>
      <c r="BGC57"/>
      <c r="BGD57"/>
      <c r="BGE57"/>
      <c r="BGF57"/>
      <c r="BGG57"/>
      <c r="BGH57"/>
      <c r="BGI57"/>
      <c r="BGJ57"/>
      <c r="BGK57"/>
      <c r="BGL57"/>
      <c r="BGM57"/>
      <c r="BGN57"/>
      <c r="BGO57"/>
      <c r="BGP57"/>
      <c r="BGQ57"/>
      <c r="BGR57"/>
      <c r="BGS57"/>
      <c r="BGT57"/>
      <c r="BGU57"/>
      <c r="BGV57"/>
      <c r="BGW57"/>
      <c r="BGX57"/>
      <c r="BGY57"/>
      <c r="BGZ57"/>
      <c r="BHA57"/>
      <c r="BHB57"/>
      <c r="BHC57"/>
      <c r="BHD57"/>
      <c r="BHE57"/>
      <c r="BHF57"/>
      <c r="BHG57"/>
      <c r="BHH57"/>
      <c r="BHI57"/>
      <c r="BHJ57"/>
      <c r="BHK57"/>
      <c r="BHL57"/>
      <c r="BHM57"/>
      <c r="BHN57"/>
      <c r="BHO57"/>
      <c r="BHP57"/>
      <c r="BHQ57"/>
      <c r="BHR57"/>
      <c r="BHS57"/>
      <c r="BHT57"/>
      <c r="BHU57"/>
      <c r="BHV57"/>
      <c r="BHW57"/>
      <c r="BHX57"/>
      <c r="BHY57"/>
      <c r="BHZ57"/>
      <c r="BIA57"/>
      <c r="BIB57"/>
      <c r="BIC57"/>
      <c r="BID57"/>
      <c r="BIE57"/>
      <c r="BIF57"/>
      <c r="BIG57"/>
      <c r="BIH57"/>
      <c r="BII57"/>
      <c r="BIJ57"/>
      <c r="BIK57"/>
      <c r="BIL57"/>
      <c r="BIM57"/>
      <c r="BIN57"/>
      <c r="BIO57"/>
      <c r="BIP57"/>
      <c r="BIQ57"/>
      <c r="BIR57"/>
      <c r="BIS57"/>
      <c r="BIT57"/>
      <c r="BIU57"/>
      <c r="BIV57"/>
      <c r="BIW57"/>
      <c r="BIX57"/>
      <c r="BIY57"/>
      <c r="BIZ57"/>
      <c r="BJA57"/>
      <c r="BJB57"/>
      <c r="BJC57"/>
      <c r="BJD57"/>
      <c r="BJE57"/>
      <c r="BJF57"/>
      <c r="BJG57"/>
      <c r="BJH57"/>
      <c r="BJI57"/>
      <c r="BJJ57"/>
      <c r="BJK57"/>
      <c r="BJL57"/>
      <c r="BJM57"/>
      <c r="BJN57"/>
      <c r="BJO57"/>
      <c r="BJP57"/>
      <c r="BJQ57"/>
      <c r="BJR57"/>
      <c r="BJS57"/>
      <c r="BJT57"/>
      <c r="BJU57"/>
      <c r="BJV57"/>
      <c r="BJW57"/>
      <c r="BJX57"/>
      <c r="BJY57"/>
      <c r="BJZ57"/>
      <c r="BKA57"/>
      <c r="BKB57"/>
      <c r="BKC57"/>
      <c r="BKD57"/>
      <c r="BKE57"/>
      <c r="BKF57"/>
      <c r="BKG57"/>
      <c r="BKH57"/>
      <c r="BKI57"/>
      <c r="BKJ57"/>
      <c r="BKK57"/>
      <c r="BKL57"/>
      <c r="BKM57"/>
      <c r="BKN57"/>
      <c r="BKO57"/>
      <c r="BKP57"/>
      <c r="BKQ57"/>
      <c r="BKR57"/>
      <c r="BKS57"/>
      <c r="BKT57"/>
      <c r="BKU57"/>
      <c r="BKV57"/>
      <c r="BKW57"/>
      <c r="BKX57"/>
      <c r="BKY57"/>
      <c r="BKZ57"/>
      <c r="BLA57"/>
      <c r="BLB57"/>
      <c r="BLC57"/>
      <c r="BLD57"/>
      <c r="BLE57"/>
      <c r="BLF57"/>
      <c r="BLG57"/>
      <c r="BLH57"/>
      <c r="BLI57"/>
      <c r="BLJ57"/>
      <c r="BLK57"/>
      <c r="BLL57"/>
      <c r="BLM57"/>
      <c r="BLN57"/>
      <c r="BLO57"/>
      <c r="BLP57"/>
      <c r="BLQ57"/>
      <c r="BLR57"/>
      <c r="BLS57"/>
      <c r="BLT57"/>
      <c r="BLU57"/>
      <c r="BLV57"/>
      <c r="BLW57"/>
      <c r="BLX57"/>
      <c r="BLY57"/>
      <c r="BLZ57"/>
      <c r="BMA57"/>
      <c r="BMB57"/>
      <c r="BMC57"/>
      <c r="BMD57"/>
      <c r="BME57"/>
      <c r="BMF57"/>
      <c r="BMG57"/>
      <c r="BMH57"/>
      <c r="BMI57"/>
      <c r="BMJ57"/>
      <c r="BMK57"/>
      <c r="BML57"/>
      <c r="BMM57"/>
      <c r="BMN57"/>
      <c r="BMO57"/>
      <c r="BMP57"/>
      <c r="BMQ57"/>
      <c r="BMR57"/>
      <c r="BMS57"/>
      <c r="BMT57"/>
      <c r="BMU57"/>
      <c r="BMV57"/>
      <c r="BMW57"/>
      <c r="BMX57"/>
      <c r="BMY57"/>
      <c r="BMZ57"/>
      <c r="BNA57"/>
      <c r="BNB57"/>
      <c r="BNC57"/>
      <c r="BND57"/>
      <c r="BNE57"/>
      <c r="BNF57"/>
      <c r="BNG57"/>
      <c r="BNH57"/>
      <c r="BNI57"/>
      <c r="BNJ57"/>
      <c r="BNK57"/>
      <c r="BNL57"/>
      <c r="BNM57"/>
      <c r="BNN57"/>
      <c r="BNO57"/>
      <c r="BNP57"/>
      <c r="BNQ57"/>
      <c r="BNR57"/>
      <c r="BNS57"/>
      <c r="BNT57"/>
      <c r="BNU57"/>
      <c r="BNV57"/>
      <c r="BNW57"/>
      <c r="BNX57"/>
      <c r="BNY57"/>
      <c r="BNZ57"/>
      <c r="BOA57"/>
      <c r="BOB57"/>
      <c r="BOC57"/>
      <c r="BOD57"/>
      <c r="BOE57"/>
      <c r="BOF57"/>
      <c r="BOG57"/>
      <c r="BOH57"/>
      <c r="BOI57"/>
      <c r="BOJ57"/>
      <c r="BOK57"/>
      <c r="BOL57"/>
      <c r="BOM57"/>
      <c r="BON57"/>
      <c r="BOO57"/>
      <c r="BOP57"/>
      <c r="BOQ57"/>
      <c r="BOR57"/>
      <c r="BOS57"/>
      <c r="BOT57"/>
      <c r="BOU57"/>
      <c r="BOV57"/>
      <c r="BOW57"/>
      <c r="BOX57"/>
      <c r="BOY57"/>
      <c r="BOZ57"/>
      <c r="BPA57"/>
      <c r="BPB57"/>
      <c r="BPC57"/>
      <c r="BPD57"/>
      <c r="BPE57"/>
      <c r="BPF57"/>
      <c r="BPG57"/>
      <c r="BPH57"/>
      <c r="BPI57"/>
      <c r="BPJ57"/>
      <c r="BPK57"/>
      <c r="BPL57"/>
      <c r="BPM57"/>
      <c r="BPN57"/>
      <c r="BPO57"/>
      <c r="BPP57"/>
      <c r="BPQ57"/>
      <c r="BPR57"/>
      <c r="BPS57"/>
      <c r="BPT57"/>
      <c r="BPU57"/>
      <c r="BPV57"/>
      <c r="BPW57"/>
      <c r="BPX57"/>
      <c r="BPY57"/>
      <c r="BPZ57"/>
      <c r="BQA57"/>
      <c r="BQB57"/>
      <c r="BQC57"/>
      <c r="BQD57"/>
      <c r="BQE57"/>
      <c r="BQF57"/>
      <c r="BQG57"/>
      <c r="BQH57"/>
      <c r="BQI57"/>
      <c r="BQJ57"/>
      <c r="BQK57"/>
      <c r="BQL57"/>
      <c r="BQM57"/>
      <c r="BQN57"/>
      <c r="BQO57"/>
      <c r="BQP57"/>
      <c r="BQQ57"/>
      <c r="BQR57"/>
      <c r="BQS57"/>
      <c r="BQT57"/>
      <c r="BQU57"/>
      <c r="BQV57"/>
      <c r="BQW57"/>
      <c r="BQX57"/>
      <c r="BQY57"/>
      <c r="BQZ57"/>
      <c r="BRA57"/>
      <c r="BRB57"/>
      <c r="BRC57"/>
      <c r="BRD57"/>
      <c r="BRE57"/>
      <c r="BRF57"/>
      <c r="BRG57"/>
      <c r="BRH57"/>
      <c r="BRI57"/>
      <c r="BRJ57"/>
      <c r="BRK57"/>
      <c r="BRL57"/>
      <c r="BRM57"/>
      <c r="BRN57"/>
      <c r="BRO57"/>
      <c r="BRP57"/>
      <c r="BRQ57"/>
      <c r="BRR57"/>
      <c r="BRS57"/>
      <c r="BRT57"/>
      <c r="BRU57"/>
      <c r="BRV57"/>
      <c r="BRW57"/>
      <c r="BRX57"/>
      <c r="BRY57"/>
      <c r="BRZ57"/>
      <c r="BSA57"/>
      <c r="BSB57"/>
      <c r="BSC57"/>
      <c r="BSD57"/>
      <c r="BSE57"/>
      <c r="BSF57"/>
      <c r="BSG57"/>
      <c r="BSH57"/>
      <c r="BSI57"/>
      <c r="BSJ57"/>
      <c r="BSK57"/>
      <c r="BSL57"/>
      <c r="BSM57"/>
      <c r="BSN57"/>
      <c r="BSO57"/>
      <c r="BSP57"/>
      <c r="BSQ57"/>
      <c r="BSR57"/>
      <c r="BSS57"/>
      <c r="BST57"/>
      <c r="BSU57"/>
      <c r="BSV57"/>
      <c r="BSW57"/>
      <c r="BSX57"/>
      <c r="BSY57"/>
      <c r="BSZ57"/>
      <c r="BTA57"/>
      <c r="BTB57"/>
      <c r="BTC57"/>
      <c r="BTD57"/>
      <c r="BTE57"/>
      <c r="BTF57"/>
      <c r="BTG57"/>
      <c r="BTH57"/>
      <c r="BTI57"/>
      <c r="BTJ57"/>
      <c r="BTK57"/>
      <c r="BTL57"/>
      <c r="BTM57"/>
      <c r="BTN57"/>
      <c r="BTO57"/>
      <c r="BTP57"/>
      <c r="BTQ57"/>
      <c r="BTR57"/>
      <c r="BTS57"/>
      <c r="BTT57"/>
      <c r="BTU57"/>
      <c r="BTV57"/>
      <c r="BTW57"/>
      <c r="BTX57"/>
      <c r="BTY57"/>
      <c r="BTZ57"/>
      <c r="BUA57"/>
      <c r="BUB57"/>
      <c r="BUC57"/>
      <c r="BUD57"/>
      <c r="BUE57"/>
      <c r="BUF57"/>
      <c r="BUG57"/>
      <c r="BUH57"/>
      <c r="BUI57"/>
      <c r="BUJ57"/>
      <c r="BUK57"/>
      <c r="BUL57"/>
      <c r="BUM57"/>
      <c r="BUN57"/>
      <c r="BUO57"/>
      <c r="BUP57"/>
      <c r="BUQ57"/>
      <c r="BUR57"/>
      <c r="BUS57"/>
      <c r="BUT57"/>
      <c r="BUU57"/>
      <c r="BUV57"/>
      <c r="BUW57"/>
      <c r="BUX57"/>
      <c r="BUY57"/>
      <c r="BUZ57"/>
      <c r="BVA57"/>
      <c r="BVB57"/>
      <c r="BVC57"/>
      <c r="BVD57"/>
      <c r="BVE57"/>
      <c r="BVF57"/>
      <c r="BVG57"/>
      <c r="BVH57"/>
      <c r="BVI57"/>
      <c r="BVJ57"/>
      <c r="BVK57"/>
      <c r="BVL57"/>
      <c r="BVM57"/>
      <c r="BVN57"/>
      <c r="BVO57"/>
      <c r="BVP57"/>
      <c r="BVQ57"/>
      <c r="BVR57"/>
      <c r="BVS57"/>
      <c r="BVT57"/>
      <c r="BVU57"/>
      <c r="BVV57"/>
      <c r="BVW57"/>
      <c r="BVX57"/>
      <c r="BVY57"/>
      <c r="BVZ57"/>
      <c r="BWA57"/>
      <c r="BWB57"/>
      <c r="BWC57"/>
      <c r="BWD57"/>
      <c r="BWE57"/>
      <c r="BWF57"/>
      <c r="BWG57"/>
      <c r="BWH57"/>
      <c r="BWI57"/>
      <c r="BWJ57"/>
      <c r="BWK57"/>
      <c r="BWL57"/>
      <c r="BWM57"/>
      <c r="BWN57"/>
      <c r="BWO57"/>
      <c r="BWP57"/>
      <c r="BWQ57"/>
      <c r="BWR57"/>
      <c r="BWS57"/>
      <c r="BWT57"/>
      <c r="BWU57"/>
      <c r="BWV57"/>
      <c r="BWW57"/>
      <c r="BWX57"/>
      <c r="BWY57"/>
      <c r="BWZ57"/>
      <c r="BXA57"/>
      <c r="BXB57"/>
      <c r="BXC57"/>
      <c r="BXD57"/>
      <c r="BXE57"/>
      <c r="BXF57"/>
      <c r="BXG57"/>
      <c r="BXH57"/>
      <c r="BXI57"/>
      <c r="BXJ57"/>
      <c r="BXK57"/>
      <c r="BXL57"/>
      <c r="BXM57"/>
      <c r="BXN57"/>
      <c r="BXO57"/>
      <c r="BXP57"/>
      <c r="BXQ57"/>
      <c r="BXR57"/>
      <c r="BXS57"/>
      <c r="BXT57"/>
      <c r="BXU57"/>
      <c r="BXV57"/>
      <c r="BXW57"/>
      <c r="BXX57"/>
      <c r="BXY57"/>
      <c r="BXZ57"/>
      <c r="BYA57"/>
      <c r="BYB57"/>
      <c r="BYC57"/>
      <c r="BYD57"/>
      <c r="BYE57"/>
      <c r="BYF57"/>
      <c r="BYG57"/>
      <c r="BYH57"/>
      <c r="BYI57"/>
      <c r="BYJ57"/>
      <c r="BYK57"/>
      <c r="BYL57"/>
      <c r="BYM57"/>
      <c r="BYN57"/>
      <c r="BYO57"/>
      <c r="BYP57"/>
      <c r="BYQ57"/>
      <c r="BYR57"/>
      <c r="BYS57"/>
      <c r="BYT57"/>
      <c r="BYU57"/>
      <c r="BYV57"/>
      <c r="BYW57"/>
      <c r="BYX57"/>
      <c r="BYY57"/>
      <c r="BYZ57"/>
      <c r="BZA57"/>
      <c r="BZB57"/>
      <c r="BZC57"/>
      <c r="BZD57"/>
      <c r="BZE57"/>
      <c r="BZF57"/>
      <c r="BZG57"/>
      <c r="BZH57"/>
      <c r="BZI57"/>
      <c r="BZJ57"/>
      <c r="BZK57"/>
      <c r="BZL57"/>
      <c r="BZM57"/>
      <c r="BZN57"/>
      <c r="BZO57"/>
      <c r="BZP57"/>
      <c r="BZQ57"/>
      <c r="BZR57"/>
      <c r="BZS57"/>
      <c r="BZT57"/>
      <c r="BZU57"/>
      <c r="BZV57"/>
      <c r="BZW57"/>
      <c r="BZX57"/>
      <c r="BZY57"/>
      <c r="BZZ57"/>
      <c r="CAA57"/>
      <c r="CAB57"/>
      <c r="CAC57"/>
      <c r="CAD57"/>
      <c r="CAE57"/>
      <c r="CAF57"/>
      <c r="CAG57"/>
      <c r="CAH57"/>
      <c r="CAI57"/>
      <c r="CAJ57"/>
      <c r="CAK57"/>
      <c r="CAL57"/>
      <c r="CAM57"/>
      <c r="CAN57"/>
      <c r="CAO57"/>
      <c r="CAP57"/>
      <c r="CAQ57"/>
      <c r="CAR57"/>
      <c r="CAS57"/>
      <c r="CAT57"/>
      <c r="CAU57"/>
      <c r="CAV57"/>
      <c r="CAW57"/>
      <c r="CAX57"/>
      <c r="CAY57"/>
      <c r="CAZ57"/>
      <c r="CBA57"/>
      <c r="CBB57"/>
      <c r="CBC57"/>
      <c r="CBD57"/>
      <c r="CBE57"/>
      <c r="CBF57"/>
      <c r="CBG57"/>
      <c r="CBH57"/>
      <c r="CBI57"/>
      <c r="CBJ57"/>
      <c r="CBK57"/>
      <c r="CBL57"/>
      <c r="CBM57"/>
      <c r="CBN57"/>
      <c r="CBO57"/>
      <c r="CBP57"/>
      <c r="CBQ57"/>
      <c r="CBR57"/>
      <c r="CBS57"/>
      <c r="CBT57"/>
      <c r="CBU57"/>
      <c r="CBV57"/>
      <c r="CBW57"/>
      <c r="CBX57"/>
      <c r="CBY57"/>
      <c r="CBZ57"/>
      <c r="CCA57"/>
      <c r="CCB57"/>
      <c r="CCC57"/>
      <c r="CCD57"/>
      <c r="CCE57"/>
      <c r="CCF57"/>
      <c r="CCG57"/>
      <c r="CCH57"/>
      <c r="CCI57"/>
      <c r="CCJ57"/>
      <c r="CCK57"/>
      <c r="CCL57"/>
      <c r="CCM57"/>
      <c r="CCN57"/>
      <c r="CCO57"/>
      <c r="CCP57"/>
      <c r="CCQ57"/>
      <c r="CCR57"/>
      <c r="CCS57"/>
      <c r="CCT57"/>
      <c r="CCU57"/>
      <c r="CCV57"/>
      <c r="CCW57"/>
      <c r="CCX57"/>
      <c r="CCY57"/>
      <c r="CCZ57"/>
      <c r="CDA57"/>
      <c r="CDB57"/>
      <c r="CDC57"/>
      <c r="CDD57"/>
      <c r="CDE57"/>
      <c r="CDF57"/>
      <c r="CDG57"/>
      <c r="CDH57"/>
      <c r="CDI57"/>
      <c r="CDJ57"/>
      <c r="CDK57"/>
      <c r="CDL57"/>
      <c r="CDM57"/>
      <c r="CDN57"/>
      <c r="CDO57"/>
      <c r="CDP57"/>
      <c r="CDQ57"/>
      <c r="CDR57"/>
      <c r="CDS57"/>
      <c r="CDT57"/>
      <c r="CDU57"/>
      <c r="CDV57"/>
      <c r="CDW57"/>
      <c r="CDX57"/>
      <c r="CDY57"/>
      <c r="CDZ57"/>
      <c r="CEA57"/>
      <c r="CEB57"/>
      <c r="CEC57"/>
      <c r="CED57"/>
      <c r="CEE57"/>
      <c r="CEF57"/>
      <c r="CEG57"/>
      <c r="CEH57"/>
      <c r="CEI57"/>
      <c r="CEJ57"/>
      <c r="CEK57"/>
      <c r="CEL57"/>
      <c r="CEM57"/>
      <c r="CEN57"/>
      <c r="CEO57"/>
      <c r="CEP57"/>
      <c r="CEQ57"/>
      <c r="CER57"/>
      <c r="CES57"/>
      <c r="CET57"/>
      <c r="CEU57"/>
      <c r="CEV57"/>
      <c r="CEW57"/>
      <c r="CEX57"/>
      <c r="CEY57"/>
      <c r="CEZ57"/>
      <c r="CFA57"/>
      <c r="CFB57"/>
      <c r="CFC57"/>
      <c r="CFD57"/>
      <c r="CFE57"/>
      <c r="CFF57"/>
      <c r="CFG57"/>
      <c r="CFH57"/>
      <c r="CFI57"/>
      <c r="CFJ57"/>
      <c r="CFK57"/>
      <c r="CFL57"/>
      <c r="CFM57"/>
      <c r="CFN57"/>
      <c r="CFO57"/>
      <c r="CFP57"/>
      <c r="CFQ57"/>
      <c r="CFR57"/>
      <c r="CFS57"/>
      <c r="CFT57"/>
      <c r="CFU57"/>
      <c r="CFV57"/>
      <c r="CFW57"/>
      <c r="CFX57"/>
      <c r="CFY57"/>
      <c r="CFZ57"/>
      <c r="CGA57"/>
      <c r="CGB57"/>
      <c r="CGC57"/>
      <c r="CGD57"/>
      <c r="CGE57"/>
      <c r="CGF57"/>
      <c r="CGG57"/>
      <c r="CGH57"/>
      <c r="CGI57"/>
      <c r="CGJ57"/>
      <c r="CGK57"/>
      <c r="CGL57"/>
      <c r="CGM57"/>
      <c r="CGN57"/>
      <c r="CGO57"/>
      <c r="CGP57"/>
      <c r="CGQ57"/>
      <c r="CGR57"/>
      <c r="CGS57"/>
      <c r="CGT57"/>
      <c r="CGU57"/>
      <c r="CGV57"/>
      <c r="CGW57"/>
      <c r="CGX57"/>
      <c r="CGY57"/>
      <c r="CGZ57"/>
      <c r="CHA57"/>
      <c r="CHB57"/>
      <c r="CHC57"/>
      <c r="CHD57"/>
      <c r="CHE57"/>
      <c r="CHF57"/>
      <c r="CHG57"/>
      <c r="CHH57"/>
      <c r="CHI57"/>
      <c r="CHJ57"/>
      <c r="CHK57"/>
      <c r="CHL57"/>
      <c r="CHM57"/>
      <c r="CHN57"/>
      <c r="CHO57"/>
      <c r="CHP57"/>
      <c r="CHQ57"/>
      <c r="CHR57"/>
      <c r="CHS57"/>
      <c r="CHT57"/>
      <c r="CHU57"/>
      <c r="CHV57"/>
      <c r="CHW57"/>
      <c r="CHX57"/>
      <c r="CHY57"/>
      <c r="CHZ57"/>
      <c r="CIA57"/>
      <c r="CIB57"/>
      <c r="CIC57"/>
      <c r="CID57"/>
      <c r="CIE57"/>
      <c r="CIF57"/>
      <c r="CIG57"/>
      <c r="CIH57"/>
      <c r="CII57"/>
      <c r="CIJ57"/>
      <c r="CIK57"/>
      <c r="CIL57"/>
      <c r="CIM57"/>
      <c r="CIN57"/>
      <c r="CIO57"/>
      <c r="CIP57"/>
      <c r="CIQ57"/>
      <c r="CIR57"/>
      <c r="CIS57"/>
      <c r="CIT57"/>
      <c r="CIU57"/>
      <c r="CIV57"/>
      <c r="CIW57"/>
      <c r="CIX57"/>
      <c r="CIY57"/>
      <c r="CIZ57"/>
      <c r="CJA57"/>
      <c r="CJB57"/>
      <c r="CJC57"/>
      <c r="CJD57"/>
      <c r="CJE57"/>
      <c r="CJF57"/>
      <c r="CJG57"/>
      <c r="CJH57"/>
      <c r="CJI57"/>
      <c r="CJJ57"/>
      <c r="CJK57"/>
      <c r="CJL57"/>
      <c r="CJM57"/>
      <c r="CJN57"/>
      <c r="CJO57"/>
      <c r="CJP57"/>
      <c r="CJQ57"/>
      <c r="CJR57"/>
      <c r="CJS57"/>
      <c r="CJT57"/>
      <c r="CJU57"/>
      <c r="CJV57"/>
      <c r="CJW57"/>
      <c r="CJX57"/>
      <c r="CJY57"/>
      <c r="CJZ57"/>
      <c r="CKA57"/>
      <c r="CKB57"/>
      <c r="CKC57"/>
      <c r="CKD57"/>
      <c r="CKE57"/>
      <c r="CKF57"/>
      <c r="CKG57"/>
      <c r="CKH57"/>
      <c r="CKI57"/>
      <c r="CKJ57"/>
      <c r="CKK57"/>
      <c r="CKL57"/>
      <c r="CKM57"/>
      <c r="CKN57"/>
      <c r="CKO57"/>
      <c r="CKP57"/>
      <c r="CKQ57"/>
      <c r="CKR57"/>
      <c r="CKS57"/>
      <c r="CKT57"/>
      <c r="CKU57"/>
      <c r="CKV57"/>
      <c r="CKW57"/>
      <c r="CKX57"/>
      <c r="CKY57"/>
      <c r="CKZ57"/>
      <c r="CLA57"/>
      <c r="CLB57"/>
      <c r="CLC57"/>
      <c r="CLD57"/>
      <c r="CLE57"/>
      <c r="CLF57"/>
      <c r="CLG57"/>
      <c r="CLH57"/>
      <c r="CLI57"/>
      <c r="CLJ57"/>
      <c r="CLK57"/>
      <c r="CLL57"/>
      <c r="CLM57"/>
      <c r="CLN57"/>
      <c r="CLO57"/>
      <c r="CLP57"/>
      <c r="CLQ57"/>
      <c r="CLR57"/>
      <c r="CLS57"/>
      <c r="CLT57"/>
      <c r="CLU57"/>
      <c r="CLV57"/>
      <c r="CLW57"/>
      <c r="CLX57"/>
      <c r="CLY57"/>
      <c r="CLZ57"/>
      <c r="CMA57"/>
      <c r="CMB57"/>
      <c r="CMC57"/>
      <c r="CMD57"/>
      <c r="CME57"/>
      <c r="CMF57"/>
      <c r="CMG57"/>
      <c r="CMH57"/>
      <c r="CMI57"/>
      <c r="CMJ57"/>
      <c r="CMK57"/>
      <c r="CML57"/>
      <c r="CMM57"/>
      <c r="CMN57"/>
      <c r="CMO57"/>
      <c r="CMP57"/>
      <c r="CMQ57"/>
      <c r="CMR57"/>
      <c r="CMS57"/>
      <c r="CMT57"/>
      <c r="CMU57"/>
      <c r="CMV57"/>
      <c r="CMW57"/>
      <c r="CMX57"/>
      <c r="CMY57"/>
      <c r="CMZ57"/>
      <c r="CNA57"/>
      <c r="CNB57"/>
      <c r="CNC57"/>
      <c r="CND57"/>
      <c r="CNE57"/>
      <c r="CNF57"/>
      <c r="CNG57"/>
      <c r="CNH57"/>
      <c r="CNI57"/>
      <c r="CNJ57"/>
      <c r="CNK57"/>
      <c r="CNL57"/>
      <c r="CNM57"/>
      <c r="CNN57"/>
      <c r="CNO57"/>
      <c r="CNP57"/>
      <c r="CNQ57"/>
      <c r="CNR57"/>
      <c r="CNS57"/>
      <c r="CNT57"/>
      <c r="CNU57"/>
      <c r="CNV57"/>
      <c r="CNW57"/>
      <c r="CNX57"/>
      <c r="CNY57"/>
      <c r="CNZ57"/>
      <c r="COA57"/>
      <c r="COB57"/>
      <c r="COC57"/>
      <c r="COD57"/>
      <c r="COE57"/>
      <c r="COF57"/>
      <c r="COG57"/>
      <c r="COH57"/>
      <c r="COI57"/>
      <c r="COJ57"/>
      <c r="COK57"/>
      <c r="COL57"/>
      <c r="COM57"/>
      <c r="CON57"/>
      <c r="COO57"/>
      <c r="COP57"/>
      <c r="COQ57"/>
      <c r="COR57"/>
      <c r="COS57"/>
      <c r="COT57"/>
      <c r="COU57"/>
      <c r="COV57"/>
      <c r="COW57"/>
      <c r="COX57"/>
      <c r="COY57"/>
      <c r="COZ57"/>
      <c r="CPA57"/>
      <c r="CPB57"/>
      <c r="CPC57"/>
      <c r="CPD57"/>
      <c r="CPE57"/>
      <c r="CPF57"/>
      <c r="CPG57"/>
      <c r="CPH57"/>
      <c r="CPI57"/>
      <c r="CPJ57"/>
      <c r="CPK57"/>
      <c r="CPL57"/>
      <c r="CPM57"/>
      <c r="CPN57"/>
      <c r="CPO57"/>
      <c r="CPP57"/>
      <c r="CPQ57"/>
      <c r="CPR57"/>
      <c r="CPS57"/>
      <c r="CPT57"/>
      <c r="CPU57"/>
      <c r="CPV57"/>
      <c r="CPW57"/>
      <c r="CPX57"/>
      <c r="CPY57"/>
      <c r="CPZ57"/>
      <c r="CQA57"/>
      <c r="CQB57"/>
      <c r="CQC57"/>
      <c r="CQD57"/>
      <c r="CQE57"/>
      <c r="CQF57"/>
      <c r="CQG57"/>
      <c r="CQH57"/>
      <c r="CQI57"/>
      <c r="CQJ57"/>
      <c r="CQK57"/>
      <c r="CQL57"/>
      <c r="CQM57"/>
      <c r="CQN57"/>
      <c r="CQO57"/>
      <c r="CQP57"/>
      <c r="CQQ57"/>
      <c r="CQR57"/>
      <c r="CQS57"/>
      <c r="CQT57"/>
      <c r="CQU57"/>
      <c r="CQV57"/>
      <c r="CQW57"/>
      <c r="CQX57"/>
      <c r="CQY57"/>
      <c r="CQZ57"/>
      <c r="CRA57"/>
      <c r="CRB57"/>
      <c r="CRC57"/>
      <c r="CRD57"/>
      <c r="CRE57"/>
      <c r="CRF57"/>
      <c r="CRG57"/>
      <c r="CRH57"/>
      <c r="CRI57"/>
      <c r="CRJ57"/>
      <c r="CRK57"/>
      <c r="CRL57"/>
      <c r="CRM57"/>
      <c r="CRN57"/>
      <c r="CRO57"/>
      <c r="CRP57"/>
      <c r="CRQ57"/>
      <c r="CRR57"/>
      <c r="CRS57"/>
      <c r="CRT57"/>
      <c r="CRU57"/>
      <c r="CRV57"/>
      <c r="CRW57"/>
      <c r="CRX57"/>
      <c r="CRY57"/>
      <c r="CRZ57"/>
      <c r="CSA57"/>
      <c r="CSB57"/>
      <c r="CSC57"/>
      <c r="CSD57"/>
      <c r="CSE57"/>
      <c r="CSF57"/>
      <c r="CSG57"/>
      <c r="CSH57"/>
      <c r="CSI57"/>
      <c r="CSJ57"/>
      <c r="CSK57"/>
      <c r="CSL57"/>
      <c r="CSM57"/>
      <c r="CSN57"/>
      <c r="CSO57"/>
      <c r="CSP57"/>
      <c r="CSQ57"/>
      <c r="CSR57"/>
      <c r="CSS57"/>
      <c r="CST57"/>
      <c r="CSU57"/>
      <c r="CSV57"/>
      <c r="CSW57"/>
      <c r="CSX57"/>
      <c r="CSY57"/>
      <c r="CSZ57"/>
      <c r="CTA57"/>
      <c r="CTB57"/>
      <c r="CTC57"/>
      <c r="CTD57"/>
      <c r="CTE57"/>
      <c r="CTF57"/>
      <c r="CTG57"/>
      <c r="CTH57"/>
      <c r="CTI57"/>
      <c r="CTJ57"/>
      <c r="CTK57"/>
      <c r="CTL57"/>
      <c r="CTM57"/>
      <c r="CTN57"/>
      <c r="CTO57"/>
      <c r="CTP57"/>
      <c r="CTQ57"/>
      <c r="CTR57"/>
      <c r="CTS57"/>
      <c r="CTT57"/>
      <c r="CTU57"/>
      <c r="CTV57"/>
      <c r="CTW57"/>
      <c r="CTX57"/>
      <c r="CTY57"/>
      <c r="CTZ57"/>
      <c r="CUA57"/>
      <c r="CUB57"/>
      <c r="CUC57"/>
      <c r="CUD57"/>
      <c r="CUE57"/>
      <c r="CUF57"/>
      <c r="CUG57"/>
      <c r="CUH57"/>
      <c r="CUI57"/>
      <c r="CUJ57"/>
      <c r="CUK57"/>
      <c r="CUL57"/>
      <c r="CUM57"/>
      <c r="CUN57"/>
      <c r="CUO57"/>
      <c r="CUP57"/>
      <c r="CUQ57"/>
      <c r="CUR57"/>
      <c r="CUS57"/>
      <c r="CUT57"/>
      <c r="CUU57"/>
      <c r="CUV57"/>
      <c r="CUW57"/>
      <c r="CUX57"/>
      <c r="CUY57"/>
      <c r="CUZ57"/>
      <c r="CVA57"/>
      <c r="CVB57"/>
      <c r="CVC57"/>
      <c r="CVD57"/>
      <c r="CVE57"/>
      <c r="CVF57"/>
      <c r="CVG57"/>
      <c r="CVH57"/>
      <c r="CVI57"/>
      <c r="CVJ57"/>
      <c r="CVK57"/>
      <c r="CVL57"/>
      <c r="CVM57"/>
      <c r="CVN57"/>
      <c r="CVO57"/>
      <c r="CVP57"/>
      <c r="CVQ57"/>
      <c r="CVR57"/>
      <c r="CVS57"/>
      <c r="CVT57"/>
      <c r="CVU57"/>
      <c r="CVV57"/>
      <c r="CVW57"/>
      <c r="CVX57"/>
      <c r="CVY57"/>
      <c r="CVZ57"/>
      <c r="CWA57"/>
      <c r="CWB57"/>
      <c r="CWC57"/>
      <c r="CWD57"/>
      <c r="CWE57"/>
      <c r="CWF57"/>
      <c r="CWG57"/>
      <c r="CWH57"/>
      <c r="CWI57"/>
      <c r="CWJ57"/>
      <c r="CWK57"/>
      <c r="CWL57"/>
      <c r="CWM57"/>
      <c r="CWN57"/>
      <c r="CWO57"/>
      <c r="CWP57"/>
      <c r="CWQ57"/>
      <c r="CWR57"/>
      <c r="CWS57"/>
      <c r="CWT57"/>
      <c r="CWU57"/>
      <c r="CWV57"/>
      <c r="CWW57"/>
      <c r="CWX57"/>
      <c r="CWY57"/>
      <c r="CWZ57"/>
      <c r="CXA57"/>
      <c r="CXB57"/>
      <c r="CXC57"/>
      <c r="CXD57"/>
      <c r="CXE57"/>
      <c r="CXF57"/>
      <c r="CXG57"/>
      <c r="CXH57"/>
      <c r="CXI57"/>
      <c r="CXJ57"/>
      <c r="CXK57"/>
      <c r="CXL57"/>
      <c r="CXM57"/>
      <c r="CXN57"/>
      <c r="CXO57"/>
      <c r="CXP57"/>
      <c r="CXQ57"/>
      <c r="CXR57"/>
      <c r="CXS57"/>
      <c r="CXT57"/>
      <c r="CXU57"/>
      <c r="CXV57"/>
      <c r="CXW57"/>
      <c r="CXX57"/>
      <c r="CXY57"/>
      <c r="CXZ57"/>
      <c r="CYA57"/>
      <c r="CYB57"/>
      <c r="CYC57"/>
      <c r="CYD57"/>
      <c r="CYE57"/>
      <c r="CYF57"/>
      <c r="CYG57"/>
      <c r="CYH57"/>
      <c r="CYI57"/>
      <c r="CYJ57"/>
      <c r="CYK57"/>
      <c r="CYL57"/>
      <c r="CYM57"/>
      <c r="CYN57"/>
      <c r="CYO57"/>
      <c r="CYP57"/>
      <c r="CYQ57"/>
      <c r="CYR57"/>
      <c r="CYS57"/>
      <c r="CYT57"/>
      <c r="CYU57"/>
      <c r="CYV57"/>
      <c r="CYW57"/>
      <c r="CYX57"/>
      <c r="CYY57"/>
      <c r="CYZ57"/>
      <c r="CZA57"/>
      <c r="CZB57"/>
      <c r="CZC57"/>
      <c r="CZD57"/>
      <c r="CZE57"/>
      <c r="CZF57"/>
      <c r="CZG57"/>
      <c r="CZH57"/>
      <c r="CZI57"/>
      <c r="CZJ57"/>
      <c r="CZK57"/>
      <c r="CZL57"/>
      <c r="CZM57"/>
      <c r="CZN57"/>
      <c r="CZO57"/>
      <c r="CZP57"/>
      <c r="CZQ57"/>
      <c r="CZR57"/>
      <c r="CZS57"/>
      <c r="CZT57"/>
      <c r="CZU57"/>
      <c r="CZV57"/>
      <c r="CZW57"/>
      <c r="CZX57"/>
      <c r="CZY57"/>
      <c r="CZZ57"/>
      <c r="DAA57"/>
      <c r="DAB57"/>
      <c r="DAC57"/>
      <c r="DAD57"/>
      <c r="DAE57"/>
      <c r="DAF57"/>
      <c r="DAG57"/>
      <c r="DAH57"/>
      <c r="DAI57"/>
      <c r="DAJ57"/>
      <c r="DAK57"/>
      <c r="DAL57"/>
      <c r="DAM57"/>
      <c r="DAN57"/>
      <c r="DAO57"/>
      <c r="DAP57"/>
      <c r="DAQ57"/>
      <c r="DAR57"/>
      <c r="DAS57"/>
      <c r="DAT57"/>
      <c r="DAU57"/>
      <c r="DAV57"/>
      <c r="DAW57"/>
      <c r="DAX57"/>
      <c r="DAY57"/>
      <c r="DAZ57"/>
      <c r="DBA57"/>
      <c r="DBB57"/>
      <c r="DBC57"/>
      <c r="DBD57"/>
      <c r="DBE57"/>
      <c r="DBF57"/>
      <c r="DBG57"/>
      <c r="DBH57"/>
      <c r="DBI57"/>
      <c r="DBJ57"/>
      <c r="DBK57"/>
      <c r="DBL57"/>
      <c r="DBM57"/>
      <c r="DBN57"/>
      <c r="DBO57"/>
      <c r="DBP57"/>
      <c r="DBQ57"/>
      <c r="DBR57"/>
      <c r="DBS57"/>
      <c r="DBT57"/>
      <c r="DBU57"/>
      <c r="DBV57"/>
      <c r="DBW57"/>
      <c r="DBX57"/>
      <c r="DBY57"/>
      <c r="DBZ57"/>
      <c r="DCA57"/>
      <c r="DCB57"/>
      <c r="DCC57"/>
      <c r="DCD57"/>
      <c r="DCE57"/>
      <c r="DCF57"/>
      <c r="DCG57"/>
      <c r="DCH57"/>
      <c r="DCI57"/>
      <c r="DCJ57"/>
      <c r="DCK57"/>
      <c r="DCL57"/>
      <c r="DCM57"/>
      <c r="DCN57"/>
      <c r="DCO57"/>
      <c r="DCP57"/>
      <c r="DCQ57"/>
      <c r="DCR57"/>
      <c r="DCS57"/>
      <c r="DCT57"/>
      <c r="DCU57"/>
      <c r="DCV57"/>
      <c r="DCW57"/>
      <c r="DCX57"/>
      <c r="DCY57"/>
      <c r="DCZ57"/>
      <c r="DDA57"/>
      <c r="DDB57"/>
      <c r="DDC57"/>
      <c r="DDD57"/>
      <c r="DDE57"/>
      <c r="DDF57"/>
      <c r="DDG57"/>
      <c r="DDH57"/>
      <c r="DDI57"/>
      <c r="DDJ57"/>
      <c r="DDK57"/>
      <c r="DDL57"/>
      <c r="DDM57"/>
      <c r="DDN57"/>
      <c r="DDO57"/>
      <c r="DDP57"/>
      <c r="DDQ57"/>
      <c r="DDR57"/>
      <c r="DDS57"/>
      <c r="DDT57"/>
      <c r="DDU57"/>
      <c r="DDV57"/>
      <c r="DDW57"/>
      <c r="DDX57"/>
      <c r="DDY57"/>
      <c r="DDZ57"/>
      <c r="DEA57"/>
      <c r="DEB57"/>
      <c r="DEC57"/>
      <c r="DED57"/>
      <c r="DEE57"/>
      <c r="DEF57"/>
      <c r="DEG57"/>
      <c r="DEH57"/>
      <c r="DEI57"/>
      <c r="DEJ57"/>
      <c r="DEK57"/>
      <c r="DEL57"/>
      <c r="DEM57"/>
      <c r="DEN57"/>
      <c r="DEO57"/>
      <c r="DEP57"/>
      <c r="DEQ57"/>
      <c r="DER57"/>
      <c r="DES57"/>
      <c r="DET57"/>
      <c r="DEU57"/>
      <c r="DEV57"/>
      <c r="DEW57"/>
      <c r="DEX57"/>
      <c r="DEY57"/>
      <c r="DEZ57"/>
      <c r="DFA57"/>
      <c r="DFB57"/>
      <c r="DFC57"/>
      <c r="DFD57"/>
      <c r="DFE57"/>
      <c r="DFF57"/>
      <c r="DFG57"/>
      <c r="DFH57"/>
      <c r="DFI57"/>
      <c r="DFJ57"/>
      <c r="DFK57"/>
      <c r="DFL57"/>
      <c r="DFM57"/>
      <c r="DFN57"/>
      <c r="DFO57"/>
      <c r="DFP57"/>
      <c r="DFQ57"/>
      <c r="DFR57"/>
      <c r="DFS57"/>
      <c r="DFT57"/>
      <c r="DFU57"/>
      <c r="DFV57"/>
      <c r="DFW57"/>
      <c r="DFX57"/>
      <c r="DFY57"/>
      <c r="DFZ57"/>
      <c r="DGA57"/>
      <c r="DGB57"/>
      <c r="DGC57"/>
      <c r="DGD57"/>
      <c r="DGE57"/>
      <c r="DGF57"/>
      <c r="DGG57"/>
      <c r="DGH57"/>
      <c r="DGI57"/>
      <c r="DGJ57"/>
      <c r="DGK57"/>
      <c r="DGL57"/>
      <c r="DGM57"/>
      <c r="DGN57"/>
      <c r="DGO57"/>
      <c r="DGP57"/>
      <c r="DGQ57"/>
      <c r="DGR57"/>
      <c r="DGS57"/>
      <c r="DGT57"/>
      <c r="DGU57"/>
      <c r="DGV57"/>
      <c r="DGW57"/>
      <c r="DGX57"/>
      <c r="DGY57"/>
      <c r="DGZ57"/>
      <c r="DHA57"/>
      <c r="DHB57"/>
      <c r="DHC57"/>
      <c r="DHD57"/>
      <c r="DHE57"/>
      <c r="DHF57"/>
      <c r="DHG57"/>
      <c r="DHH57"/>
      <c r="DHI57"/>
      <c r="DHJ57"/>
      <c r="DHK57"/>
      <c r="DHL57"/>
      <c r="DHM57"/>
      <c r="DHN57"/>
      <c r="DHO57"/>
      <c r="DHP57"/>
      <c r="DHQ57"/>
      <c r="DHR57"/>
      <c r="DHS57"/>
      <c r="DHT57"/>
      <c r="DHU57"/>
      <c r="DHV57"/>
      <c r="DHW57"/>
      <c r="DHX57"/>
      <c r="DHY57"/>
      <c r="DHZ57"/>
      <c r="DIA57"/>
      <c r="DIB57"/>
      <c r="DIC57"/>
      <c r="DID57"/>
      <c r="DIE57"/>
      <c r="DIF57"/>
      <c r="DIG57"/>
      <c r="DIH57"/>
      <c r="DII57"/>
      <c r="DIJ57"/>
      <c r="DIK57"/>
      <c r="DIL57"/>
      <c r="DIM57"/>
      <c r="DIN57"/>
      <c r="DIO57"/>
      <c r="DIP57"/>
      <c r="DIQ57"/>
      <c r="DIR57"/>
      <c r="DIS57"/>
      <c r="DIT57"/>
      <c r="DIU57"/>
      <c r="DIV57"/>
      <c r="DIW57"/>
      <c r="DIX57"/>
      <c r="DIY57"/>
      <c r="DIZ57"/>
      <c r="DJA57"/>
      <c r="DJB57"/>
      <c r="DJC57"/>
      <c r="DJD57"/>
      <c r="DJE57"/>
      <c r="DJF57"/>
      <c r="DJG57"/>
      <c r="DJH57"/>
      <c r="DJI57"/>
      <c r="DJJ57"/>
      <c r="DJK57"/>
      <c r="DJL57"/>
      <c r="DJM57"/>
      <c r="DJN57"/>
      <c r="DJO57"/>
      <c r="DJP57"/>
      <c r="DJQ57"/>
      <c r="DJR57"/>
      <c r="DJS57"/>
      <c r="DJT57"/>
      <c r="DJU57"/>
      <c r="DJV57"/>
      <c r="DJW57"/>
      <c r="DJX57"/>
      <c r="DJY57"/>
      <c r="DJZ57"/>
      <c r="DKA57"/>
      <c r="DKB57"/>
      <c r="DKC57"/>
      <c r="DKD57"/>
      <c r="DKE57"/>
      <c r="DKF57"/>
      <c r="DKG57"/>
      <c r="DKH57"/>
      <c r="DKI57"/>
      <c r="DKJ57"/>
      <c r="DKK57"/>
      <c r="DKL57"/>
      <c r="DKM57"/>
      <c r="DKN57"/>
      <c r="DKO57"/>
      <c r="DKP57"/>
      <c r="DKQ57"/>
      <c r="DKR57"/>
      <c r="DKS57"/>
      <c r="DKT57"/>
      <c r="DKU57"/>
      <c r="DKV57"/>
      <c r="DKW57"/>
      <c r="DKX57"/>
      <c r="DKY57"/>
      <c r="DKZ57"/>
      <c r="DLA57"/>
      <c r="DLB57"/>
      <c r="DLC57"/>
      <c r="DLD57"/>
      <c r="DLE57"/>
      <c r="DLF57"/>
      <c r="DLG57"/>
      <c r="DLH57"/>
      <c r="DLI57"/>
      <c r="DLJ57"/>
      <c r="DLK57"/>
      <c r="DLL57"/>
      <c r="DLM57"/>
      <c r="DLN57"/>
      <c r="DLO57"/>
      <c r="DLP57"/>
      <c r="DLQ57"/>
      <c r="DLR57"/>
      <c r="DLS57"/>
      <c r="DLT57"/>
      <c r="DLU57"/>
      <c r="DLV57"/>
      <c r="DLW57"/>
      <c r="DLX57"/>
      <c r="DLY57"/>
      <c r="DLZ57"/>
      <c r="DMA57"/>
      <c r="DMB57"/>
      <c r="DMC57"/>
      <c r="DMD57"/>
      <c r="DME57"/>
      <c r="DMF57"/>
      <c r="DMG57"/>
      <c r="DMH57"/>
      <c r="DMI57"/>
      <c r="DMJ57"/>
      <c r="DMK57"/>
      <c r="DML57"/>
      <c r="DMM57"/>
      <c r="DMN57"/>
      <c r="DMO57"/>
      <c r="DMP57"/>
      <c r="DMQ57"/>
      <c r="DMR57"/>
      <c r="DMS57"/>
      <c r="DMT57"/>
      <c r="DMU57"/>
      <c r="DMV57"/>
      <c r="DMW57"/>
      <c r="DMX57"/>
      <c r="DMY57"/>
      <c r="DMZ57"/>
      <c r="DNA57"/>
      <c r="DNB57"/>
      <c r="DNC57"/>
      <c r="DND57"/>
      <c r="DNE57"/>
      <c r="DNF57"/>
      <c r="DNG57"/>
      <c r="DNH57"/>
      <c r="DNI57"/>
      <c r="DNJ57"/>
      <c r="DNK57"/>
      <c r="DNL57"/>
      <c r="DNM57"/>
      <c r="DNN57"/>
      <c r="DNO57"/>
      <c r="DNP57"/>
      <c r="DNQ57"/>
      <c r="DNR57"/>
      <c r="DNS57"/>
      <c r="DNT57"/>
      <c r="DNU57"/>
      <c r="DNV57"/>
      <c r="DNW57"/>
      <c r="DNX57"/>
      <c r="DNY57"/>
      <c r="DNZ57"/>
      <c r="DOA57"/>
      <c r="DOB57"/>
      <c r="DOC57"/>
      <c r="DOD57"/>
      <c r="DOE57"/>
      <c r="DOF57"/>
      <c r="DOG57"/>
      <c r="DOH57"/>
      <c r="DOI57"/>
      <c r="DOJ57"/>
      <c r="DOK57"/>
      <c r="DOL57"/>
      <c r="DOM57"/>
      <c r="DON57"/>
      <c r="DOO57"/>
      <c r="DOP57"/>
      <c r="DOQ57"/>
      <c r="DOR57"/>
      <c r="DOS57"/>
      <c r="DOT57"/>
      <c r="DOU57"/>
      <c r="DOV57"/>
      <c r="DOW57"/>
      <c r="DOX57"/>
      <c r="DOY57"/>
      <c r="DOZ57"/>
      <c r="DPA57"/>
      <c r="DPB57"/>
      <c r="DPC57"/>
      <c r="DPD57"/>
      <c r="DPE57"/>
      <c r="DPF57"/>
      <c r="DPG57"/>
      <c r="DPH57"/>
      <c r="DPI57"/>
      <c r="DPJ57"/>
      <c r="DPK57"/>
      <c r="DPL57"/>
      <c r="DPM57"/>
      <c r="DPN57"/>
      <c r="DPO57"/>
      <c r="DPP57"/>
      <c r="DPQ57"/>
      <c r="DPR57"/>
      <c r="DPS57"/>
      <c r="DPT57"/>
      <c r="DPU57"/>
      <c r="DPV57"/>
      <c r="DPW57"/>
      <c r="DPX57"/>
      <c r="DPY57"/>
      <c r="DPZ57"/>
      <c r="DQA57"/>
      <c r="DQB57"/>
      <c r="DQC57"/>
      <c r="DQD57"/>
      <c r="DQE57"/>
      <c r="DQF57"/>
      <c r="DQG57"/>
      <c r="DQH57"/>
      <c r="DQI57"/>
      <c r="DQJ57"/>
      <c r="DQK57"/>
      <c r="DQL57"/>
      <c r="DQM57"/>
      <c r="DQN57"/>
      <c r="DQO57"/>
      <c r="DQP57"/>
      <c r="DQQ57"/>
      <c r="DQR57"/>
      <c r="DQS57"/>
      <c r="DQT57"/>
      <c r="DQU57"/>
      <c r="DQV57"/>
      <c r="DQW57"/>
      <c r="DQX57"/>
      <c r="DQY57"/>
      <c r="DQZ57"/>
      <c r="DRA57"/>
      <c r="DRB57"/>
      <c r="DRC57"/>
      <c r="DRD57"/>
      <c r="DRE57"/>
      <c r="DRF57"/>
      <c r="DRG57"/>
      <c r="DRH57"/>
      <c r="DRI57"/>
      <c r="DRJ57"/>
      <c r="DRK57"/>
      <c r="DRL57"/>
      <c r="DRM57"/>
      <c r="DRN57"/>
      <c r="DRO57"/>
      <c r="DRP57"/>
      <c r="DRQ57"/>
      <c r="DRR57"/>
      <c r="DRS57"/>
      <c r="DRT57"/>
      <c r="DRU57"/>
      <c r="DRV57"/>
      <c r="DRW57"/>
      <c r="DRX57"/>
      <c r="DRY57"/>
      <c r="DRZ57"/>
      <c r="DSA57"/>
      <c r="DSB57"/>
      <c r="DSC57"/>
      <c r="DSD57"/>
      <c r="DSE57"/>
      <c r="DSF57"/>
      <c r="DSG57"/>
      <c r="DSH57"/>
      <c r="DSI57"/>
      <c r="DSJ57"/>
      <c r="DSK57"/>
      <c r="DSL57"/>
      <c r="DSM57"/>
      <c r="DSN57"/>
      <c r="DSO57"/>
      <c r="DSP57"/>
      <c r="DSQ57"/>
      <c r="DSR57"/>
      <c r="DSS57"/>
      <c r="DST57"/>
      <c r="DSU57"/>
      <c r="DSV57"/>
      <c r="DSW57"/>
      <c r="DSX57"/>
      <c r="DSY57"/>
      <c r="DSZ57"/>
      <c r="DTA57"/>
      <c r="DTB57"/>
      <c r="DTC57"/>
      <c r="DTD57"/>
      <c r="DTE57"/>
      <c r="DTF57"/>
      <c r="DTG57"/>
      <c r="DTH57"/>
      <c r="DTI57"/>
      <c r="DTJ57"/>
      <c r="DTK57"/>
      <c r="DTL57"/>
      <c r="DTM57"/>
      <c r="DTN57"/>
      <c r="DTO57"/>
      <c r="DTP57"/>
      <c r="DTQ57"/>
      <c r="DTR57"/>
      <c r="DTS57"/>
      <c r="DTT57"/>
      <c r="DTU57"/>
      <c r="DTV57"/>
      <c r="DTW57"/>
      <c r="DTX57"/>
      <c r="DTY57"/>
      <c r="DTZ57"/>
      <c r="DUA57"/>
      <c r="DUB57"/>
      <c r="DUC57"/>
      <c r="DUD57"/>
      <c r="DUE57"/>
      <c r="DUF57"/>
      <c r="DUG57"/>
      <c r="DUH57"/>
      <c r="DUI57"/>
      <c r="DUJ57"/>
      <c r="DUK57"/>
      <c r="DUL57"/>
      <c r="DUM57"/>
      <c r="DUN57"/>
      <c r="DUO57"/>
      <c r="DUP57"/>
      <c r="DUQ57"/>
      <c r="DUR57"/>
      <c r="DUS57"/>
      <c r="DUT57"/>
      <c r="DUU57"/>
      <c r="DUV57"/>
      <c r="DUW57"/>
      <c r="DUX57"/>
      <c r="DUY57"/>
      <c r="DUZ57"/>
      <c r="DVA57"/>
      <c r="DVB57"/>
      <c r="DVC57"/>
      <c r="DVD57"/>
      <c r="DVE57"/>
      <c r="DVF57"/>
      <c r="DVG57"/>
      <c r="DVH57"/>
      <c r="DVI57"/>
      <c r="DVJ57"/>
      <c r="DVK57"/>
      <c r="DVL57"/>
      <c r="DVM57"/>
      <c r="DVN57"/>
      <c r="DVO57"/>
      <c r="DVP57"/>
      <c r="DVQ57"/>
      <c r="DVR57"/>
      <c r="DVS57"/>
      <c r="DVT57"/>
      <c r="DVU57"/>
      <c r="DVV57"/>
      <c r="DVW57"/>
      <c r="DVX57"/>
      <c r="DVY57"/>
      <c r="DVZ57"/>
      <c r="DWA57"/>
      <c r="DWB57"/>
      <c r="DWC57"/>
      <c r="DWD57"/>
      <c r="DWE57"/>
      <c r="DWF57"/>
      <c r="DWG57"/>
      <c r="DWH57"/>
      <c r="DWI57"/>
      <c r="DWJ57"/>
      <c r="DWK57"/>
      <c r="DWL57"/>
      <c r="DWM57"/>
      <c r="DWN57"/>
      <c r="DWO57"/>
      <c r="DWP57"/>
      <c r="DWQ57"/>
      <c r="DWR57"/>
      <c r="DWS57"/>
      <c r="DWT57"/>
      <c r="DWU57"/>
      <c r="DWV57"/>
      <c r="DWW57"/>
      <c r="DWX57"/>
      <c r="DWY57"/>
      <c r="DWZ57"/>
      <c r="DXA57"/>
      <c r="DXB57"/>
      <c r="DXC57"/>
      <c r="DXD57"/>
      <c r="DXE57"/>
      <c r="DXF57"/>
      <c r="DXG57"/>
      <c r="DXH57"/>
      <c r="DXI57"/>
      <c r="DXJ57"/>
      <c r="DXK57"/>
      <c r="DXL57"/>
      <c r="DXM57"/>
      <c r="DXN57"/>
      <c r="DXO57"/>
      <c r="DXP57"/>
      <c r="DXQ57"/>
      <c r="DXR57"/>
      <c r="DXS57"/>
      <c r="DXT57"/>
      <c r="DXU57"/>
      <c r="DXV57"/>
      <c r="DXW57"/>
      <c r="DXX57"/>
      <c r="DXY57"/>
      <c r="DXZ57"/>
      <c r="DYA57"/>
      <c r="DYB57"/>
      <c r="DYC57"/>
      <c r="DYD57"/>
      <c r="DYE57"/>
      <c r="DYF57"/>
      <c r="DYG57"/>
      <c r="DYH57"/>
      <c r="DYI57"/>
      <c r="DYJ57"/>
      <c r="DYK57"/>
      <c r="DYL57"/>
      <c r="DYM57"/>
      <c r="DYN57"/>
      <c r="DYO57"/>
      <c r="DYP57"/>
      <c r="DYQ57"/>
      <c r="DYR57"/>
      <c r="DYS57"/>
      <c r="DYT57"/>
      <c r="DYU57"/>
      <c r="DYV57"/>
      <c r="DYW57"/>
      <c r="DYX57"/>
      <c r="DYY57"/>
      <c r="DYZ57"/>
      <c r="DZA57"/>
      <c r="DZB57"/>
      <c r="DZC57"/>
      <c r="DZD57"/>
      <c r="DZE57"/>
      <c r="DZF57"/>
      <c r="DZG57"/>
      <c r="DZH57"/>
      <c r="DZI57"/>
      <c r="DZJ57"/>
      <c r="DZK57"/>
      <c r="DZL57"/>
      <c r="DZM57"/>
      <c r="DZN57"/>
      <c r="DZO57"/>
      <c r="DZP57"/>
      <c r="DZQ57"/>
      <c r="DZR57"/>
      <c r="DZS57"/>
      <c r="DZT57"/>
      <c r="DZU57"/>
      <c r="DZV57"/>
      <c r="DZW57"/>
      <c r="DZX57"/>
      <c r="DZY57"/>
      <c r="DZZ57"/>
      <c r="EAA57"/>
      <c r="EAB57"/>
      <c r="EAC57"/>
      <c r="EAD57"/>
      <c r="EAE57"/>
      <c r="EAF57"/>
      <c r="EAG57"/>
      <c r="EAH57"/>
      <c r="EAI57"/>
      <c r="EAJ57"/>
      <c r="EAK57"/>
      <c r="EAL57"/>
      <c r="EAM57"/>
      <c r="EAN57"/>
      <c r="EAO57"/>
      <c r="EAP57"/>
      <c r="EAQ57"/>
      <c r="EAR57"/>
      <c r="EAS57"/>
      <c r="EAT57"/>
      <c r="EAU57"/>
      <c r="EAV57"/>
      <c r="EAW57"/>
      <c r="EAX57"/>
      <c r="EAY57"/>
      <c r="EAZ57"/>
      <c r="EBA57"/>
      <c r="EBB57"/>
      <c r="EBC57"/>
      <c r="EBD57"/>
      <c r="EBE57"/>
      <c r="EBF57"/>
      <c r="EBG57"/>
      <c r="EBH57"/>
      <c r="EBI57"/>
      <c r="EBJ57"/>
      <c r="EBK57"/>
      <c r="EBL57"/>
      <c r="EBM57"/>
      <c r="EBN57"/>
      <c r="EBO57"/>
      <c r="EBP57"/>
      <c r="EBQ57"/>
      <c r="EBR57"/>
      <c r="EBS57"/>
      <c r="EBT57"/>
      <c r="EBU57"/>
      <c r="EBV57"/>
      <c r="EBW57"/>
      <c r="EBX57"/>
      <c r="EBY57"/>
      <c r="EBZ57"/>
      <c r="ECA57"/>
      <c r="ECB57"/>
      <c r="ECC57"/>
      <c r="ECD57"/>
      <c r="ECE57"/>
      <c r="ECF57"/>
      <c r="ECG57"/>
      <c r="ECH57"/>
      <c r="ECI57"/>
      <c r="ECJ57"/>
      <c r="ECK57"/>
      <c r="ECL57"/>
      <c r="ECM57"/>
      <c r="ECN57"/>
      <c r="ECO57"/>
      <c r="ECP57"/>
      <c r="ECQ57"/>
      <c r="ECR57"/>
      <c r="ECS57"/>
      <c r="ECT57"/>
      <c r="ECU57"/>
      <c r="ECV57"/>
      <c r="ECW57"/>
      <c r="ECX57"/>
      <c r="ECY57"/>
      <c r="ECZ57"/>
      <c r="EDA57"/>
      <c r="EDB57"/>
      <c r="EDC57"/>
      <c r="EDD57"/>
      <c r="EDE57"/>
      <c r="EDF57"/>
      <c r="EDG57"/>
      <c r="EDH57"/>
      <c r="EDI57"/>
      <c r="EDJ57"/>
      <c r="EDK57"/>
      <c r="EDL57"/>
      <c r="EDM57"/>
      <c r="EDN57"/>
      <c r="EDO57"/>
      <c r="EDP57"/>
      <c r="EDQ57"/>
      <c r="EDR57"/>
      <c r="EDS57"/>
      <c r="EDT57"/>
      <c r="EDU57"/>
      <c r="EDV57"/>
      <c r="EDW57"/>
      <c r="EDX57"/>
      <c r="EDY57"/>
      <c r="EDZ57"/>
      <c r="EEA57"/>
      <c r="EEB57"/>
      <c r="EEC57"/>
      <c r="EED57"/>
      <c r="EEE57"/>
      <c r="EEF57"/>
      <c r="EEG57"/>
      <c r="EEH57"/>
      <c r="EEI57"/>
      <c r="EEJ57"/>
      <c r="EEK57"/>
      <c r="EEL57"/>
      <c r="EEM57"/>
      <c r="EEN57"/>
      <c r="EEO57"/>
      <c r="EEP57"/>
      <c r="EEQ57"/>
      <c r="EER57"/>
      <c r="EES57"/>
      <c r="EET57"/>
      <c r="EEU57"/>
      <c r="EEV57"/>
      <c r="EEW57"/>
      <c r="EEX57"/>
      <c r="EEY57"/>
      <c r="EEZ57"/>
      <c r="EFA57"/>
      <c r="EFB57"/>
      <c r="EFC57"/>
      <c r="EFD57"/>
      <c r="EFE57"/>
      <c r="EFF57"/>
      <c r="EFG57"/>
      <c r="EFH57"/>
      <c r="EFI57"/>
      <c r="EFJ57"/>
      <c r="EFK57"/>
      <c r="EFL57"/>
      <c r="EFM57"/>
      <c r="EFN57"/>
      <c r="EFO57"/>
      <c r="EFP57"/>
      <c r="EFQ57"/>
      <c r="EFR57"/>
      <c r="EFS57"/>
      <c r="EFT57"/>
      <c r="EFU57"/>
      <c r="EFV57"/>
      <c r="EFW57"/>
      <c r="EFX57"/>
      <c r="EFY57"/>
      <c r="EFZ57"/>
      <c r="EGA57"/>
      <c r="EGB57"/>
      <c r="EGC57"/>
      <c r="EGD57"/>
      <c r="EGE57"/>
      <c r="EGF57"/>
      <c r="EGG57"/>
      <c r="EGH57"/>
      <c r="EGI57"/>
      <c r="EGJ57"/>
      <c r="EGK57"/>
      <c r="EGL57"/>
      <c r="EGM57"/>
      <c r="EGN57"/>
      <c r="EGO57"/>
      <c r="EGP57"/>
      <c r="EGQ57"/>
      <c r="EGR57"/>
      <c r="EGS57"/>
      <c r="EGT57"/>
      <c r="EGU57"/>
      <c r="EGV57"/>
      <c r="EGW57"/>
      <c r="EGX57"/>
      <c r="EGY57"/>
      <c r="EGZ57"/>
      <c r="EHA57"/>
      <c r="EHB57"/>
      <c r="EHC57"/>
      <c r="EHD57"/>
      <c r="EHE57"/>
      <c r="EHF57"/>
      <c r="EHG57"/>
      <c r="EHH57"/>
      <c r="EHI57"/>
      <c r="EHJ57"/>
      <c r="EHK57"/>
      <c r="EHL57"/>
      <c r="EHM57"/>
      <c r="EHN57"/>
      <c r="EHO57"/>
      <c r="EHP57"/>
      <c r="EHQ57"/>
      <c r="EHR57"/>
      <c r="EHS57"/>
      <c r="EHT57"/>
      <c r="EHU57"/>
      <c r="EHV57"/>
      <c r="EHW57"/>
      <c r="EHX57"/>
      <c r="EHY57"/>
      <c r="EHZ57"/>
      <c r="EIA57"/>
      <c r="EIB57"/>
      <c r="EIC57"/>
      <c r="EID57"/>
      <c r="EIE57"/>
      <c r="EIF57"/>
      <c r="EIG57"/>
      <c r="EIH57"/>
      <c r="EII57"/>
      <c r="EIJ57"/>
      <c r="EIK57"/>
      <c r="EIL57"/>
      <c r="EIM57"/>
      <c r="EIN57"/>
      <c r="EIO57"/>
      <c r="EIP57"/>
      <c r="EIQ57"/>
      <c r="EIR57"/>
      <c r="EIS57"/>
      <c r="EIT57"/>
      <c r="EIU57"/>
      <c r="EIV57"/>
      <c r="EIW57"/>
      <c r="EIX57"/>
      <c r="EIY57"/>
      <c r="EIZ57"/>
      <c r="EJA57"/>
      <c r="EJB57"/>
      <c r="EJC57"/>
      <c r="EJD57"/>
      <c r="EJE57"/>
      <c r="EJF57"/>
      <c r="EJG57"/>
      <c r="EJH57"/>
      <c r="EJI57"/>
      <c r="EJJ57"/>
      <c r="EJK57"/>
      <c r="EJL57"/>
      <c r="EJM57"/>
      <c r="EJN57"/>
      <c r="EJO57"/>
      <c r="EJP57"/>
      <c r="EJQ57"/>
      <c r="EJR57"/>
      <c r="EJS57"/>
      <c r="EJT57"/>
      <c r="EJU57"/>
      <c r="EJV57"/>
      <c r="EJW57"/>
      <c r="EJX57"/>
      <c r="EJY57"/>
      <c r="EJZ57"/>
      <c r="EKA57"/>
      <c r="EKB57"/>
      <c r="EKC57"/>
      <c r="EKD57"/>
      <c r="EKE57"/>
      <c r="EKF57"/>
      <c r="EKG57"/>
      <c r="EKH57"/>
      <c r="EKI57"/>
      <c r="EKJ57"/>
      <c r="EKK57"/>
      <c r="EKL57"/>
      <c r="EKM57"/>
      <c r="EKN57"/>
      <c r="EKO57"/>
      <c r="EKP57"/>
      <c r="EKQ57"/>
      <c r="EKR57"/>
      <c r="EKS57"/>
      <c r="EKT57"/>
      <c r="EKU57"/>
      <c r="EKV57"/>
      <c r="EKW57"/>
      <c r="EKX57"/>
      <c r="EKY57"/>
      <c r="EKZ57"/>
      <c r="ELA57"/>
      <c r="ELB57"/>
      <c r="ELC57"/>
      <c r="ELD57"/>
      <c r="ELE57"/>
      <c r="ELF57"/>
      <c r="ELG57"/>
      <c r="ELH57"/>
      <c r="ELI57"/>
      <c r="ELJ57"/>
      <c r="ELK57"/>
      <c r="ELL57"/>
      <c r="ELM57"/>
      <c r="ELN57"/>
      <c r="ELO57"/>
      <c r="ELP57"/>
      <c r="ELQ57"/>
      <c r="ELR57"/>
      <c r="ELS57"/>
      <c r="ELT57"/>
      <c r="ELU57"/>
      <c r="ELV57"/>
      <c r="ELW57"/>
      <c r="ELX57"/>
      <c r="ELY57"/>
      <c r="ELZ57"/>
      <c r="EMA57"/>
      <c r="EMB57"/>
      <c r="EMC57"/>
      <c r="EMD57"/>
      <c r="EME57"/>
      <c r="EMF57"/>
      <c r="EMG57"/>
      <c r="EMH57"/>
      <c r="EMI57"/>
      <c r="EMJ57"/>
      <c r="EMK57"/>
      <c r="EML57"/>
      <c r="EMM57"/>
      <c r="EMN57"/>
      <c r="EMO57"/>
      <c r="EMP57"/>
      <c r="EMQ57"/>
      <c r="EMR57"/>
      <c r="EMS57"/>
      <c r="EMT57"/>
      <c r="EMU57"/>
      <c r="EMV57"/>
      <c r="EMW57"/>
      <c r="EMX57"/>
      <c r="EMY57"/>
      <c r="EMZ57"/>
      <c r="ENA57"/>
      <c r="ENB57"/>
      <c r="ENC57"/>
      <c r="END57"/>
      <c r="ENE57"/>
      <c r="ENF57"/>
      <c r="ENG57"/>
      <c r="ENH57"/>
      <c r="ENI57"/>
      <c r="ENJ57"/>
      <c r="ENK57"/>
      <c r="ENL57"/>
      <c r="ENM57"/>
      <c r="ENN57"/>
      <c r="ENO57"/>
      <c r="ENP57"/>
      <c r="ENQ57"/>
      <c r="ENR57"/>
      <c r="ENS57"/>
      <c r="ENT57"/>
      <c r="ENU57"/>
      <c r="ENV57"/>
      <c r="ENW57"/>
      <c r="ENX57"/>
      <c r="ENY57"/>
      <c r="ENZ57"/>
      <c r="EOA57"/>
      <c r="EOB57"/>
      <c r="EOC57"/>
      <c r="EOD57"/>
      <c r="EOE57"/>
      <c r="EOF57"/>
      <c r="EOG57"/>
      <c r="EOH57"/>
      <c r="EOI57"/>
      <c r="EOJ57"/>
      <c r="EOK57"/>
      <c r="EOL57"/>
      <c r="EOM57"/>
      <c r="EON57"/>
      <c r="EOO57"/>
      <c r="EOP57"/>
      <c r="EOQ57"/>
      <c r="EOR57"/>
      <c r="EOS57"/>
      <c r="EOT57"/>
      <c r="EOU57"/>
      <c r="EOV57"/>
      <c r="EOW57"/>
      <c r="EOX57"/>
      <c r="EOY57"/>
      <c r="EOZ57"/>
      <c r="EPA57"/>
      <c r="EPB57"/>
      <c r="EPC57"/>
      <c r="EPD57"/>
      <c r="EPE57"/>
      <c r="EPF57"/>
      <c r="EPG57"/>
      <c r="EPH57"/>
      <c r="EPI57"/>
      <c r="EPJ57"/>
      <c r="EPK57"/>
      <c r="EPL57"/>
      <c r="EPM57"/>
      <c r="EPN57"/>
      <c r="EPO57"/>
      <c r="EPP57"/>
      <c r="EPQ57"/>
      <c r="EPR57"/>
      <c r="EPS57"/>
      <c r="EPT57"/>
      <c r="EPU57"/>
      <c r="EPV57"/>
      <c r="EPW57"/>
      <c r="EPX57"/>
      <c r="EPY57"/>
      <c r="EPZ57"/>
      <c r="EQA57"/>
      <c r="EQB57"/>
      <c r="EQC57"/>
      <c r="EQD57"/>
      <c r="EQE57"/>
      <c r="EQF57"/>
      <c r="EQG57"/>
      <c r="EQH57"/>
      <c r="EQI57"/>
      <c r="EQJ57"/>
      <c r="EQK57"/>
      <c r="EQL57"/>
      <c r="EQM57"/>
      <c r="EQN57"/>
      <c r="EQO57"/>
      <c r="EQP57"/>
      <c r="EQQ57"/>
      <c r="EQR57"/>
      <c r="EQS57"/>
      <c r="EQT57"/>
      <c r="EQU57"/>
      <c r="EQV57"/>
      <c r="EQW57"/>
      <c r="EQX57"/>
      <c r="EQY57"/>
      <c r="EQZ57"/>
      <c r="ERA57"/>
      <c r="ERB57"/>
      <c r="ERC57"/>
      <c r="ERD57"/>
      <c r="ERE57"/>
      <c r="ERF57"/>
      <c r="ERG57"/>
      <c r="ERH57"/>
      <c r="ERI57"/>
      <c r="ERJ57"/>
      <c r="ERK57"/>
      <c r="ERL57"/>
      <c r="ERM57"/>
      <c r="ERN57"/>
      <c r="ERO57"/>
      <c r="ERP57"/>
      <c r="ERQ57"/>
      <c r="ERR57"/>
      <c r="ERS57"/>
      <c r="ERT57"/>
      <c r="ERU57"/>
      <c r="ERV57"/>
      <c r="ERW57"/>
      <c r="ERX57"/>
      <c r="ERY57"/>
      <c r="ERZ57"/>
      <c r="ESA57"/>
      <c r="ESB57"/>
      <c r="ESC57"/>
      <c r="ESD57"/>
      <c r="ESE57"/>
      <c r="ESF57"/>
      <c r="ESG57"/>
      <c r="ESH57"/>
      <c r="ESI57"/>
      <c r="ESJ57"/>
      <c r="ESK57"/>
      <c r="ESL57"/>
      <c r="ESM57"/>
      <c r="ESN57"/>
      <c r="ESO57"/>
      <c r="ESP57"/>
      <c r="ESQ57"/>
      <c r="ESR57"/>
      <c r="ESS57"/>
      <c r="EST57"/>
      <c r="ESU57"/>
      <c r="ESV57"/>
      <c r="ESW57"/>
      <c r="ESX57"/>
      <c r="ESY57"/>
      <c r="ESZ57"/>
      <c r="ETA57"/>
      <c r="ETB57"/>
      <c r="ETC57"/>
      <c r="ETD57"/>
      <c r="ETE57"/>
      <c r="ETF57"/>
      <c r="ETG57"/>
      <c r="ETH57"/>
      <c r="ETI57"/>
      <c r="ETJ57"/>
      <c r="ETK57"/>
      <c r="ETL57"/>
      <c r="ETM57"/>
      <c r="ETN57"/>
      <c r="ETO57"/>
      <c r="ETP57"/>
      <c r="ETQ57"/>
      <c r="ETR57"/>
      <c r="ETS57"/>
      <c r="ETT57"/>
      <c r="ETU57"/>
      <c r="ETV57"/>
      <c r="ETW57"/>
      <c r="ETX57"/>
      <c r="ETY57"/>
      <c r="ETZ57"/>
      <c r="EUA57"/>
      <c r="EUB57"/>
      <c r="EUC57"/>
      <c r="EUD57"/>
      <c r="EUE57"/>
      <c r="EUF57"/>
      <c r="EUG57"/>
      <c r="EUH57"/>
      <c r="EUI57"/>
      <c r="EUJ57"/>
      <c r="EUK57"/>
      <c r="EUL57"/>
      <c r="EUM57"/>
      <c r="EUN57"/>
      <c r="EUO57"/>
      <c r="EUP57"/>
      <c r="EUQ57"/>
      <c r="EUR57"/>
      <c r="EUS57"/>
      <c r="EUT57"/>
      <c r="EUU57"/>
      <c r="EUV57"/>
      <c r="EUW57"/>
      <c r="EUX57"/>
      <c r="EUY57"/>
      <c r="EUZ57"/>
      <c r="EVA57"/>
      <c r="EVB57"/>
      <c r="EVC57"/>
      <c r="EVD57"/>
      <c r="EVE57"/>
      <c r="EVF57"/>
      <c r="EVG57"/>
      <c r="EVH57"/>
      <c r="EVI57"/>
      <c r="EVJ57"/>
      <c r="EVK57"/>
      <c r="EVL57"/>
      <c r="EVM57"/>
      <c r="EVN57"/>
      <c r="EVO57"/>
      <c r="EVP57"/>
      <c r="EVQ57"/>
      <c r="EVR57"/>
      <c r="EVS57"/>
      <c r="EVT57"/>
      <c r="EVU57"/>
      <c r="EVV57"/>
      <c r="EVW57"/>
      <c r="EVX57"/>
      <c r="EVY57"/>
      <c r="EVZ57"/>
      <c r="EWA57"/>
      <c r="EWB57"/>
      <c r="EWC57"/>
      <c r="EWD57"/>
      <c r="EWE57"/>
      <c r="EWF57"/>
      <c r="EWG57"/>
      <c r="EWH57"/>
      <c r="EWI57"/>
      <c r="EWJ57"/>
      <c r="EWK57"/>
      <c r="EWL57"/>
      <c r="EWM57"/>
      <c r="EWN57"/>
      <c r="EWO57"/>
      <c r="EWP57"/>
      <c r="EWQ57"/>
      <c r="EWR57"/>
      <c r="EWS57"/>
      <c r="EWT57"/>
      <c r="EWU57"/>
      <c r="EWV57"/>
      <c r="EWW57"/>
      <c r="EWX57"/>
      <c r="EWY57"/>
      <c r="EWZ57"/>
      <c r="EXA57"/>
      <c r="EXB57"/>
      <c r="EXC57"/>
      <c r="EXD57"/>
      <c r="EXE57"/>
      <c r="EXF57"/>
      <c r="EXG57"/>
      <c r="EXH57"/>
      <c r="EXI57"/>
      <c r="EXJ57"/>
      <c r="EXK57"/>
      <c r="EXL57"/>
      <c r="EXM57"/>
      <c r="EXN57"/>
      <c r="EXO57"/>
      <c r="EXP57"/>
      <c r="EXQ57"/>
      <c r="EXR57"/>
      <c r="EXS57"/>
      <c r="EXT57"/>
      <c r="EXU57"/>
      <c r="EXV57"/>
      <c r="EXW57"/>
      <c r="EXX57"/>
      <c r="EXY57"/>
      <c r="EXZ57"/>
      <c r="EYA57"/>
      <c r="EYB57"/>
      <c r="EYC57"/>
      <c r="EYD57"/>
      <c r="EYE57"/>
      <c r="EYF57"/>
      <c r="EYG57"/>
      <c r="EYH57"/>
      <c r="EYI57"/>
      <c r="EYJ57"/>
      <c r="EYK57"/>
      <c r="EYL57"/>
      <c r="EYM57"/>
      <c r="EYN57"/>
      <c r="EYO57"/>
      <c r="EYP57"/>
      <c r="EYQ57"/>
      <c r="EYR57"/>
      <c r="EYS57"/>
      <c r="EYT57"/>
      <c r="EYU57"/>
      <c r="EYV57"/>
      <c r="EYW57"/>
      <c r="EYX57"/>
      <c r="EYY57"/>
      <c r="EYZ57"/>
      <c r="EZA57"/>
      <c r="EZB57"/>
      <c r="EZC57"/>
      <c r="EZD57"/>
      <c r="EZE57"/>
      <c r="EZF57"/>
      <c r="EZG57"/>
      <c r="EZH57"/>
      <c r="EZI57"/>
      <c r="EZJ57"/>
      <c r="EZK57"/>
      <c r="EZL57"/>
      <c r="EZM57"/>
      <c r="EZN57"/>
      <c r="EZO57"/>
      <c r="EZP57"/>
      <c r="EZQ57"/>
      <c r="EZR57"/>
      <c r="EZS57"/>
      <c r="EZT57"/>
      <c r="EZU57"/>
      <c r="EZV57"/>
      <c r="EZW57"/>
      <c r="EZX57"/>
      <c r="EZY57"/>
      <c r="EZZ57"/>
      <c r="FAA57"/>
      <c r="FAB57"/>
      <c r="FAC57"/>
      <c r="FAD57"/>
      <c r="FAE57"/>
      <c r="FAF57"/>
      <c r="FAG57"/>
      <c r="FAH57"/>
      <c r="FAI57"/>
      <c r="FAJ57"/>
      <c r="FAK57"/>
      <c r="FAL57"/>
      <c r="FAM57"/>
      <c r="FAN57"/>
      <c r="FAO57"/>
      <c r="FAP57"/>
      <c r="FAQ57"/>
      <c r="FAR57"/>
      <c r="FAS57"/>
      <c r="FAT57"/>
      <c r="FAU57"/>
      <c r="FAV57"/>
      <c r="FAW57"/>
      <c r="FAX57"/>
      <c r="FAY57"/>
      <c r="FAZ57"/>
      <c r="FBA57"/>
      <c r="FBB57"/>
      <c r="FBC57"/>
      <c r="FBD57"/>
      <c r="FBE57"/>
      <c r="FBF57"/>
      <c r="FBG57"/>
      <c r="FBH57"/>
      <c r="FBI57"/>
      <c r="FBJ57"/>
      <c r="FBK57"/>
      <c r="FBL57"/>
      <c r="FBM57"/>
      <c r="FBN57"/>
      <c r="FBO57"/>
      <c r="FBP57"/>
      <c r="FBQ57"/>
      <c r="FBR57"/>
      <c r="FBS57"/>
      <c r="FBT57"/>
      <c r="FBU57"/>
      <c r="FBV57"/>
      <c r="FBW57"/>
      <c r="FBX57"/>
      <c r="FBY57"/>
      <c r="FBZ57"/>
      <c r="FCA57"/>
      <c r="FCB57"/>
      <c r="FCC57"/>
      <c r="FCD57"/>
      <c r="FCE57"/>
      <c r="FCF57"/>
      <c r="FCG57"/>
      <c r="FCH57"/>
      <c r="FCI57"/>
      <c r="FCJ57"/>
      <c r="FCK57"/>
      <c r="FCL57"/>
      <c r="FCM57"/>
      <c r="FCN57"/>
      <c r="FCO57"/>
      <c r="FCP57"/>
      <c r="FCQ57"/>
      <c r="FCR57"/>
      <c r="FCS57"/>
      <c r="FCT57"/>
      <c r="FCU57"/>
      <c r="FCV57"/>
      <c r="FCW57"/>
      <c r="FCX57"/>
      <c r="FCY57"/>
      <c r="FCZ57"/>
      <c r="FDA57"/>
      <c r="FDB57"/>
      <c r="FDC57"/>
      <c r="FDD57"/>
      <c r="FDE57"/>
      <c r="FDF57"/>
      <c r="FDG57"/>
      <c r="FDH57"/>
      <c r="FDI57"/>
      <c r="FDJ57"/>
      <c r="FDK57"/>
      <c r="FDL57"/>
      <c r="FDM57"/>
      <c r="FDN57"/>
      <c r="FDO57"/>
      <c r="FDP57"/>
      <c r="FDQ57"/>
      <c r="FDR57"/>
      <c r="FDS57"/>
      <c r="FDT57"/>
      <c r="FDU57"/>
      <c r="FDV57"/>
      <c r="FDW57"/>
      <c r="FDX57"/>
      <c r="FDY57"/>
      <c r="FDZ57"/>
      <c r="FEA57"/>
      <c r="FEB57"/>
      <c r="FEC57"/>
      <c r="FED57"/>
      <c r="FEE57"/>
      <c r="FEF57"/>
      <c r="FEG57"/>
      <c r="FEH57"/>
      <c r="FEI57"/>
      <c r="FEJ57"/>
      <c r="FEK57"/>
      <c r="FEL57"/>
      <c r="FEM57"/>
      <c r="FEN57"/>
      <c r="FEO57"/>
      <c r="FEP57"/>
      <c r="FEQ57"/>
      <c r="FER57"/>
      <c r="FES57"/>
      <c r="FET57"/>
      <c r="FEU57"/>
      <c r="FEV57"/>
      <c r="FEW57"/>
      <c r="FEX57"/>
      <c r="FEY57"/>
      <c r="FEZ57"/>
      <c r="FFA57"/>
      <c r="FFB57"/>
      <c r="FFC57"/>
      <c r="FFD57"/>
      <c r="FFE57"/>
      <c r="FFF57"/>
      <c r="FFG57"/>
      <c r="FFH57"/>
      <c r="FFI57"/>
      <c r="FFJ57"/>
      <c r="FFK57"/>
      <c r="FFL57"/>
      <c r="FFM57"/>
      <c r="FFN57"/>
      <c r="FFO57"/>
      <c r="FFP57"/>
      <c r="FFQ57"/>
      <c r="FFR57"/>
      <c r="FFS57"/>
      <c r="FFT57"/>
      <c r="FFU57"/>
      <c r="FFV57"/>
      <c r="FFW57"/>
      <c r="FFX57"/>
      <c r="FFY57"/>
      <c r="FFZ57"/>
      <c r="FGA57"/>
      <c r="FGB57"/>
      <c r="FGC57"/>
      <c r="FGD57"/>
      <c r="FGE57"/>
      <c r="FGF57"/>
      <c r="FGG57"/>
      <c r="FGH57"/>
      <c r="FGI57"/>
      <c r="FGJ57"/>
      <c r="FGK57"/>
      <c r="FGL57"/>
      <c r="FGM57"/>
      <c r="FGN57"/>
      <c r="FGO57"/>
      <c r="FGP57"/>
      <c r="FGQ57"/>
      <c r="FGR57"/>
      <c r="FGS57"/>
      <c r="FGT57"/>
      <c r="FGU57"/>
      <c r="FGV57"/>
      <c r="FGW57"/>
      <c r="FGX57"/>
      <c r="FGY57"/>
      <c r="FGZ57"/>
      <c r="FHA57"/>
      <c r="FHB57"/>
      <c r="FHC57"/>
      <c r="FHD57"/>
      <c r="FHE57"/>
      <c r="FHF57"/>
      <c r="FHG57"/>
      <c r="FHH57"/>
      <c r="FHI57"/>
      <c r="FHJ57"/>
      <c r="FHK57"/>
      <c r="FHL57"/>
      <c r="FHM57"/>
      <c r="FHN57"/>
      <c r="FHO57"/>
      <c r="FHP57"/>
      <c r="FHQ57"/>
      <c r="FHR57"/>
      <c r="FHS57"/>
      <c r="FHT57"/>
      <c r="FHU57"/>
      <c r="FHV57"/>
      <c r="FHW57"/>
      <c r="FHX57"/>
      <c r="FHY57"/>
      <c r="FHZ57"/>
      <c r="FIA57"/>
      <c r="FIB57"/>
      <c r="FIC57"/>
      <c r="FID57"/>
      <c r="FIE57"/>
      <c r="FIF57"/>
      <c r="FIG57"/>
      <c r="FIH57"/>
      <c r="FII57"/>
      <c r="FIJ57"/>
      <c r="FIK57"/>
      <c r="FIL57"/>
      <c r="FIM57"/>
      <c r="FIN57"/>
      <c r="FIO57"/>
      <c r="FIP57"/>
      <c r="FIQ57"/>
      <c r="FIR57"/>
      <c r="FIS57"/>
      <c r="FIT57"/>
      <c r="FIU57"/>
      <c r="FIV57"/>
      <c r="FIW57"/>
      <c r="FIX57"/>
      <c r="FIY57"/>
      <c r="FIZ57"/>
      <c r="FJA57"/>
      <c r="FJB57"/>
      <c r="FJC57"/>
      <c r="FJD57"/>
      <c r="FJE57"/>
      <c r="FJF57"/>
      <c r="FJG57"/>
      <c r="FJH57"/>
      <c r="FJI57"/>
      <c r="FJJ57"/>
      <c r="FJK57"/>
      <c r="FJL57"/>
      <c r="FJM57"/>
      <c r="FJN57"/>
      <c r="FJO57"/>
      <c r="FJP57"/>
      <c r="FJQ57"/>
      <c r="FJR57"/>
      <c r="FJS57"/>
      <c r="FJT57"/>
      <c r="FJU57"/>
      <c r="FJV57"/>
      <c r="FJW57"/>
      <c r="FJX57"/>
      <c r="FJY57"/>
      <c r="FJZ57"/>
      <c r="FKA57"/>
      <c r="FKB57"/>
      <c r="FKC57"/>
      <c r="FKD57"/>
      <c r="FKE57"/>
      <c r="FKF57"/>
      <c r="FKG57"/>
      <c r="FKH57"/>
      <c r="FKI57"/>
      <c r="FKJ57"/>
      <c r="FKK57"/>
      <c r="FKL57"/>
      <c r="FKM57"/>
      <c r="FKN57"/>
      <c r="FKO57"/>
      <c r="FKP57"/>
      <c r="FKQ57"/>
      <c r="FKR57"/>
      <c r="FKS57"/>
      <c r="FKT57"/>
      <c r="FKU57"/>
      <c r="FKV57"/>
      <c r="FKW57"/>
      <c r="FKX57"/>
      <c r="FKY57"/>
      <c r="FKZ57"/>
      <c r="FLA57"/>
      <c r="FLB57"/>
      <c r="FLC57"/>
      <c r="FLD57"/>
      <c r="FLE57"/>
      <c r="FLF57"/>
      <c r="FLG57"/>
      <c r="FLH57"/>
      <c r="FLI57"/>
      <c r="FLJ57"/>
      <c r="FLK57"/>
      <c r="FLL57"/>
      <c r="FLM57"/>
      <c r="FLN57"/>
      <c r="FLO57"/>
      <c r="FLP57"/>
      <c r="FLQ57"/>
      <c r="FLR57"/>
      <c r="FLS57"/>
      <c r="FLT57"/>
      <c r="FLU57"/>
      <c r="FLV57"/>
      <c r="FLW57"/>
      <c r="FLX57"/>
      <c r="FLY57"/>
      <c r="FLZ57"/>
      <c r="FMA57"/>
      <c r="FMB57"/>
      <c r="FMC57"/>
      <c r="FMD57"/>
      <c r="FME57"/>
      <c r="FMF57"/>
      <c r="FMG57"/>
      <c r="FMH57"/>
      <c r="FMI57"/>
      <c r="FMJ57"/>
      <c r="FMK57"/>
      <c r="FML57"/>
      <c r="FMM57"/>
      <c r="FMN57"/>
      <c r="FMO57"/>
      <c r="FMP57"/>
      <c r="FMQ57"/>
      <c r="FMR57"/>
      <c r="FMS57"/>
      <c r="FMT57"/>
      <c r="FMU57"/>
      <c r="FMV57"/>
      <c r="FMW57"/>
      <c r="FMX57"/>
      <c r="FMY57"/>
      <c r="FMZ57"/>
      <c r="FNA57"/>
      <c r="FNB57"/>
      <c r="FNC57"/>
      <c r="FND57"/>
      <c r="FNE57"/>
      <c r="FNF57"/>
      <c r="FNG57"/>
      <c r="FNH57"/>
      <c r="FNI57"/>
      <c r="FNJ57"/>
      <c r="FNK57"/>
      <c r="FNL57"/>
      <c r="FNM57"/>
      <c r="FNN57"/>
      <c r="FNO57"/>
      <c r="FNP57"/>
      <c r="FNQ57"/>
      <c r="FNR57"/>
      <c r="FNS57"/>
      <c r="FNT57"/>
      <c r="FNU57"/>
      <c r="FNV57"/>
      <c r="FNW57"/>
      <c r="FNX57"/>
      <c r="FNY57"/>
      <c r="FNZ57"/>
      <c r="FOA57"/>
      <c r="FOB57"/>
      <c r="FOC57"/>
      <c r="FOD57"/>
      <c r="FOE57"/>
      <c r="FOF57"/>
      <c r="FOG57"/>
      <c r="FOH57"/>
      <c r="FOI57"/>
      <c r="FOJ57"/>
      <c r="FOK57"/>
      <c r="FOL57"/>
      <c r="FOM57"/>
      <c r="FON57"/>
      <c r="FOO57"/>
      <c r="FOP57"/>
      <c r="FOQ57"/>
      <c r="FOR57"/>
      <c r="FOS57"/>
      <c r="FOT57"/>
      <c r="FOU57"/>
      <c r="FOV57"/>
      <c r="FOW57"/>
      <c r="FOX57"/>
      <c r="FOY57"/>
      <c r="FOZ57"/>
      <c r="FPA57"/>
      <c r="FPB57"/>
      <c r="FPC57"/>
      <c r="FPD57"/>
      <c r="FPE57"/>
      <c r="FPF57"/>
      <c r="FPG57"/>
      <c r="FPH57"/>
      <c r="FPI57"/>
      <c r="FPJ57"/>
      <c r="FPK57"/>
      <c r="FPL57"/>
      <c r="FPM57"/>
      <c r="FPN57"/>
      <c r="FPO57"/>
      <c r="FPP57"/>
      <c r="FPQ57"/>
      <c r="FPR57"/>
      <c r="FPS57"/>
      <c r="FPT57"/>
      <c r="FPU57"/>
      <c r="FPV57"/>
      <c r="FPW57"/>
      <c r="FPX57"/>
      <c r="FPY57"/>
      <c r="FPZ57"/>
      <c r="FQA57"/>
      <c r="FQB57"/>
      <c r="FQC57"/>
      <c r="FQD57"/>
      <c r="FQE57"/>
      <c r="FQF57"/>
      <c r="FQG57"/>
      <c r="FQH57"/>
      <c r="FQI57"/>
      <c r="FQJ57"/>
      <c r="FQK57"/>
      <c r="FQL57"/>
      <c r="FQM57"/>
      <c r="FQN57"/>
      <c r="FQO57"/>
      <c r="FQP57"/>
      <c r="FQQ57"/>
      <c r="FQR57"/>
      <c r="FQS57"/>
      <c r="FQT57"/>
      <c r="FQU57"/>
      <c r="FQV57"/>
      <c r="FQW57"/>
      <c r="FQX57"/>
      <c r="FQY57"/>
      <c r="FQZ57"/>
      <c r="FRA57"/>
      <c r="FRB57"/>
      <c r="FRC57"/>
      <c r="FRD57"/>
      <c r="FRE57"/>
      <c r="FRF57"/>
      <c r="FRG57"/>
      <c r="FRH57"/>
      <c r="FRI57"/>
      <c r="FRJ57"/>
      <c r="FRK57"/>
      <c r="FRL57"/>
      <c r="FRM57"/>
      <c r="FRN57"/>
      <c r="FRO57"/>
      <c r="FRP57"/>
      <c r="FRQ57"/>
      <c r="FRR57"/>
      <c r="FRS57"/>
      <c r="FRT57"/>
      <c r="FRU57"/>
      <c r="FRV57"/>
      <c r="FRW57"/>
      <c r="FRX57"/>
      <c r="FRY57"/>
      <c r="FRZ57"/>
      <c r="FSA57"/>
      <c r="FSB57"/>
      <c r="FSC57"/>
      <c r="FSD57"/>
      <c r="FSE57"/>
      <c r="FSF57"/>
      <c r="FSG57"/>
      <c r="FSH57"/>
      <c r="FSI57"/>
      <c r="FSJ57"/>
      <c r="FSK57"/>
      <c r="FSL57"/>
      <c r="FSM57"/>
      <c r="FSN57"/>
      <c r="FSO57"/>
      <c r="FSP57"/>
      <c r="FSQ57"/>
      <c r="FSR57"/>
      <c r="FSS57"/>
      <c r="FST57"/>
      <c r="FSU57"/>
      <c r="FSV57"/>
      <c r="FSW57"/>
      <c r="FSX57"/>
      <c r="FSY57"/>
      <c r="FSZ57"/>
      <c r="FTA57"/>
      <c r="FTB57"/>
      <c r="FTC57"/>
      <c r="FTD57"/>
      <c r="FTE57"/>
      <c r="FTF57"/>
      <c r="FTG57"/>
      <c r="FTH57"/>
      <c r="FTI57"/>
      <c r="FTJ57"/>
      <c r="FTK57"/>
      <c r="FTL57"/>
      <c r="FTM57"/>
      <c r="FTN57"/>
      <c r="FTO57"/>
      <c r="FTP57"/>
      <c r="FTQ57"/>
      <c r="FTR57"/>
      <c r="FTS57"/>
      <c r="FTT57"/>
      <c r="FTU57"/>
      <c r="FTV57"/>
      <c r="FTW57"/>
      <c r="FTX57"/>
      <c r="FTY57"/>
      <c r="FTZ57"/>
      <c r="FUA57"/>
      <c r="FUB57"/>
      <c r="FUC57"/>
      <c r="FUD57"/>
      <c r="FUE57"/>
      <c r="FUF57"/>
      <c r="FUG57"/>
      <c r="FUH57"/>
      <c r="FUI57"/>
      <c r="FUJ57"/>
      <c r="FUK57"/>
      <c r="FUL57"/>
      <c r="FUM57"/>
      <c r="FUN57"/>
      <c r="FUO57"/>
      <c r="FUP57"/>
      <c r="FUQ57"/>
      <c r="FUR57"/>
      <c r="FUS57"/>
      <c r="FUT57"/>
      <c r="FUU57"/>
      <c r="FUV57"/>
      <c r="FUW57"/>
      <c r="FUX57"/>
      <c r="FUY57"/>
      <c r="FUZ57"/>
      <c r="FVA57"/>
      <c r="FVB57"/>
      <c r="FVC57"/>
      <c r="FVD57"/>
      <c r="FVE57"/>
      <c r="FVF57"/>
      <c r="FVG57"/>
      <c r="FVH57"/>
      <c r="FVI57"/>
      <c r="FVJ57"/>
      <c r="FVK57"/>
      <c r="FVL57"/>
      <c r="FVM57"/>
      <c r="FVN57"/>
      <c r="FVO57"/>
      <c r="FVP57"/>
      <c r="FVQ57"/>
      <c r="FVR57"/>
      <c r="FVS57"/>
      <c r="FVT57"/>
      <c r="FVU57"/>
      <c r="FVV57"/>
      <c r="FVW57"/>
      <c r="FVX57"/>
      <c r="FVY57"/>
      <c r="FVZ57"/>
      <c r="FWA57"/>
      <c r="FWB57"/>
      <c r="FWC57"/>
      <c r="FWD57"/>
      <c r="FWE57"/>
      <c r="FWF57"/>
      <c r="FWG57"/>
      <c r="FWH57"/>
      <c r="FWI57"/>
      <c r="FWJ57"/>
      <c r="FWK57"/>
      <c r="FWL57"/>
      <c r="FWM57"/>
      <c r="FWN57"/>
      <c r="FWO57"/>
      <c r="FWP57"/>
      <c r="FWQ57"/>
      <c r="FWR57"/>
      <c r="FWS57"/>
      <c r="FWT57"/>
      <c r="FWU57"/>
      <c r="FWV57"/>
      <c r="FWW57"/>
      <c r="FWX57"/>
      <c r="FWY57"/>
      <c r="FWZ57"/>
      <c r="FXA57"/>
      <c r="FXB57"/>
      <c r="FXC57"/>
      <c r="FXD57"/>
      <c r="FXE57"/>
      <c r="FXF57"/>
      <c r="FXG57"/>
      <c r="FXH57"/>
      <c r="FXI57"/>
      <c r="FXJ57"/>
      <c r="FXK57"/>
      <c r="FXL57"/>
      <c r="FXM57"/>
      <c r="FXN57"/>
      <c r="FXO57"/>
      <c r="FXP57"/>
      <c r="FXQ57"/>
      <c r="FXR57"/>
      <c r="FXS57"/>
      <c r="FXT57"/>
      <c r="FXU57"/>
      <c r="FXV57"/>
      <c r="FXW57"/>
      <c r="FXX57"/>
      <c r="FXY57"/>
      <c r="FXZ57"/>
      <c r="FYA57"/>
      <c r="FYB57"/>
      <c r="FYC57"/>
      <c r="FYD57"/>
      <c r="FYE57"/>
      <c r="FYF57"/>
      <c r="FYG57"/>
      <c r="FYH57"/>
      <c r="FYI57"/>
      <c r="FYJ57"/>
      <c r="FYK57"/>
      <c r="FYL57"/>
      <c r="FYM57"/>
      <c r="FYN57"/>
      <c r="FYO57"/>
      <c r="FYP57"/>
      <c r="FYQ57"/>
      <c r="FYR57"/>
      <c r="FYS57"/>
      <c r="FYT57"/>
      <c r="FYU57"/>
      <c r="FYV57"/>
      <c r="FYW57"/>
      <c r="FYX57"/>
      <c r="FYY57"/>
      <c r="FYZ57"/>
      <c r="FZA57"/>
      <c r="FZB57"/>
      <c r="FZC57"/>
      <c r="FZD57"/>
      <c r="FZE57"/>
      <c r="FZF57"/>
      <c r="FZG57"/>
      <c r="FZH57"/>
      <c r="FZI57"/>
      <c r="FZJ57"/>
      <c r="FZK57"/>
      <c r="FZL57"/>
      <c r="FZM57"/>
      <c r="FZN57"/>
      <c r="FZO57"/>
      <c r="FZP57"/>
      <c r="FZQ57"/>
      <c r="FZR57"/>
      <c r="FZS57"/>
      <c r="FZT57"/>
      <c r="FZU57"/>
      <c r="FZV57"/>
      <c r="FZW57"/>
      <c r="FZX57"/>
      <c r="FZY57"/>
      <c r="FZZ57"/>
      <c r="GAA57"/>
      <c r="GAB57"/>
      <c r="GAC57"/>
      <c r="GAD57"/>
      <c r="GAE57"/>
      <c r="GAF57"/>
      <c r="GAG57"/>
      <c r="GAH57"/>
      <c r="GAI57"/>
      <c r="GAJ57"/>
      <c r="GAK57"/>
      <c r="GAL57"/>
      <c r="GAM57"/>
      <c r="GAN57"/>
      <c r="GAO57"/>
      <c r="GAP57"/>
      <c r="GAQ57"/>
      <c r="GAR57"/>
      <c r="GAS57"/>
      <c r="GAT57"/>
      <c r="GAU57"/>
      <c r="GAV57"/>
      <c r="GAW57"/>
      <c r="GAX57"/>
      <c r="GAY57"/>
      <c r="GAZ57"/>
      <c r="GBA57"/>
      <c r="GBB57"/>
      <c r="GBC57"/>
      <c r="GBD57"/>
      <c r="GBE57"/>
      <c r="GBF57"/>
      <c r="GBG57"/>
      <c r="GBH57"/>
      <c r="GBI57"/>
      <c r="GBJ57"/>
      <c r="GBK57"/>
      <c r="GBL57"/>
      <c r="GBM57"/>
      <c r="GBN57"/>
      <c r="GBO57"/>
      <c r="GBP57"/>
      <c r="GBQ57"/>
      <c r="GBR57"/>
      <c r="GBS57"/>
      <c r="GBT57"/>
      <c r="GBU57"/>
      <c r="GBV57"/>
      <c r="GBW57"/>
      <c r="GBX57"/>
      <c r="GBY57"/>
      <c r="GBZ57"/>
      <c r="GCA57"/>
      <c r="GCB57"/>
      <c r="GCC57"/>
      <c r="GCD57"/>
      <c r="GCE57"/>
      <c r="GCF57"/>
      <c r="GCG57"/>
      <c r="GCH57"/>
      <c r="GCI57"/>
      <c r="GCJ57"/>
      <c r="GCK57"/>
      <c r="GCL57"/>
      <c r="GCM57"/>
      <c r="GCN57"/>
      <c r="GCO57"/>
      <c r="GCP57"/>
      <c r="GCQ57"/>
      <c r="GCR57"/>
      <c r="GCS57"/>
      <c r="GCT57"/>
      <c r="GCU57"/>
      <c r="GCV57"/>
      <c r="GCW57"/>
      <c r="GCX57"/>
      <c r="GCY57"/>
      <c r="GCZ57"/>
      <c r="GDA57"/>
      <c r="GDB57"/>
      <c r="GDC57"/>
      <c r="GDD57"/>
      <c r="GDE57"/>
      <c r="GDF57"/>
      <c r="GDG57"/>
      <c r="GDH57"/>
      <c r="GDI57"/>
      <c r="GDJ57"/>
      <c r="GDK57"/>
      <c r="GDL57"/>
      <c r="GDM57"/>
      <c r="GDN57"/>
      <c r="GDO57"/>
      <c r="GDP57"/>
      <c r="GDQ57"/>
      <c r="GDR57"/>
      <c r="GDS57"/>
      <c r="GDT57"/>
      <c r="GDU57"/>
      <c r="GDV57"/>
      <c r="GDW57"/>
      <c r="GDX57"/>
      <c r="GDY57"/>
      <c r="GDZ57"/>
      <c r="GEA57"/>
      <c r="GEB57"/>
      <c r="GEC57"/>
      <c r="GED57"/>
      <c r="GEE57"/>
      <c r="GEF57"/>
      <c r="GEG57"/>
      <c r="GEH57"/>
      <c r="GEI57"/>
      <c r="GEJ57"/>
      <c r="GEK57"/>
      <c r="GEL57"/>
      <c r="GEM57"/>
      <c r="GEN57"/>
      <c r="GEO57"/>
      <c r="GEP57"/>
      <c r="GEQ57"/>
      <c r="GER57"/>
      <c r="GES57"/>
      <c r="GET57"/>
      <c r="GEU57"/>
      <c r="GEV57"/>
      <c r="GEW57"/>
      <c r="GEX57"/>
      <c r="GEY57"/>
      <c r="GEZ57"/>
      <c r="GFA57"/>
      <c r="GFB57"/>
      <c r="GFC57"/>
      <c r="GFD57"/>
      <c r="GFE57"/>
      <c r="GFF57"/>
      <c r="GFG57"/>
      <c r="GFH57"/>
      <c r="GFI57"/>
      <c r="GFJ57"/>
      <c r="GFK57"/>
      <c r="GFL57"/>
      <c r="GFM57"/>
      <c r="GFN57"/>
      <c r="GFO57"/>
      <c r="GFP57"/>
      <c r="GFQ57"/>
      <c r="GFR57"/>
      <c r="GFS57"/>
      <c r="GFT57"/>
      <c r="GFU57"/>
      <c r="GFV57"/>
      <c r="GFW57"/>
      <c r="GFX57"/>
      <c r="GFY57"/>
      <c r="GFZ57"/>
      <c r="GGA57"/>
      <c r="GGB57"/>
      <c r="GGC57"/>
      <c r="GGD57"/>
      <c r="GGE57"/>
      <c r="GGF57"/>
      <c r="GGG57"/>
      <c r="GGH57"/>
      <c r="GGI57"/>
      <c r="GGJ57"/>
      <c r="GGK57"/>
      <c r="GGL57"/>
      <c r="GGM57"/>
      <c r="GGN57"/>
      <c r="GGO57"/>
      <c r="GGP57"/>
      <c r="GGQ57"/>
      <c r="GGR57"/>
      <c r="GGS57"/>
      <c r="GGT57"/>
      <c r="GGU57"/>
      <c r="GGV57"/>
      <c r="GGW57"/>
      <c r="GGX57"/>
      <c r="GGY57"/>
      <c r="GGZ57"/>
      <c r="GHA57"/>
      <c r="GHB57"/>
      <c r="GHC57"/>
      <c r="GHD57"/>
      <c r="GHE57"/>
      <c r="GHF57"/>
      <c r="GHG57"/>
      <c r="GHH57"/>
      <c r="GHI57"/>
      <c r="GHJ57"/>
      <c r="GHK57"/>
      <c r="GHL57"/>
      <c r="GHM57"/>
      <c r="GHN57"/>
      <c r="GHO57"/>
      <c r="GHP57"/>
      <c r="GHQ57"/>
      <c r="GHR57"/>
      <c r="GHS57"/>
      <c r="GHT57"/>
      <c r="GHU57"/>
      <c r="GHV57"/>
      <c r="GHW57"/>
      <c r="GHX57"/>
      <c r="GHY57"/>
      <c r="GHZ57"/>
      <c r="GIA57"/>
      <c r="GIB57"/>
      <c r="GIC57"/>
      <c r="GID57"/>
      <c r="GIE57"/>
      <c r="GIF57"/>
      <c r="GIG57"/>
      <c r="GIH57"/>
      <c r="GII57"/>
      <c r="GIJ57"/>
      <c r="GIK57"/>
      <c r="GIL57"/>
      <c r="GIM57"/>
      <c r="GIN57"/>
      <c r="GIO57"/>
      <c r="GIP57"/>
      <c r="GIQ57"/>
      <c r="GIR57"/>
      <c r="GIS57"/>
      <c r="GIT57"/>
      <c r="GIU57"/>
      <c r="GIV57"/>
      <c r="GIW57"/>
      <c r="GIX57"/>
      <c r="GIY57"/>
      <c r="GIZ57"/>
      <c r="GJA57"/>
      <c r="GJB57"/>
      <c r="GJC57"/>
      <c r="GJD57"/>
      <c r="GJE57"/>
      <c r="GJF57"/>
      <c r="GJG57"/>
      <c r="GJH57"/>
      <c r="GJI57"/>
      <c r="GJJ57"/>
      <c r="GJK57"/>
      <c r="GJL57"/>
      <c r="GJM57"/>
      <c r="GJN57"/>
      <c r="GJO57"/>
      <c r="GJP57"/>
      <c r="GJQ57"/>
      <c r="GJR57"/>
      <c r="GJS57"/>
      <c r="GJT57"/>
      <c r="GJU57"/>
      <c r="GJV57"/>
      <c r="GJW57"/>
      <c r="GJX57"/>
      <c r="GJY57"/>
      <c r="GJZ57"/>
      <c r="GKA57"/>
      <c r="GKB57"/>
      <c r="GKC57"/>
      <c r="GKD57"/>
      <c r="GKE57"/>
      <c r="GKF57"/>
      <c r="GKG57"/>
      <c r="GKH57"/>
      <c r="GKI57"/>
      <c r="GKJ57"/>
      <c r="GKK57"/>
      <c r="GKL57"/>
      <c r="GKM57"/>
      <c r="GKN57"/>
      <c r="GKO57"/>
      <c r="GKP57"/>
      <c r="GKQ57"/>
      <c r="GKR57"/>
      <c r="GKS57"/>
      <c r="GKT57"/>
      <c r="GKU57"/>
      <c r="GKV57"/>
      <c r="GKW57"/>
      <c r="GKX57"/>
      <c r="GKY57"/>
      <c r="GKZ57"/>
      <c r="GLA57"/>
      <c r="GLB57"/>
      <c r="GLC57"/>
      <c r="GLD57"/>
      <c r="GLE57"/>
      <c r="GLF57"/>
      <c r="GLG57"/>
      <c r="GLH57"/>
      <c r="GLI57"/>
      <c r="GLJ57"/>
      <c r="GLK57"/>
      <c r="GLL57"/>
      <c r="GLM57"/>
      <c r="GLN57"/>
      <c r="GLO57"/>
      <c r="GLP57"/>
      <c r="GLQ57"/>
      <c r="GLR57"/>
      <c r="GLS57"/>
      <c r="GLT57"/>
      <c r="GLU57"/>
      <c r="GLV57"/>
      <c r="GLW57"/>
      <c r="GLX57"/>
      <c r="GLY57"/>
      <c r="GLZ57"/>
      <c r="GMA57"/>
      <c r="GMB57"/>
      <c r="GMC57"/>
      <c r="GMD57"/>
      <c r="GME57"/>
      <c r="GMF57"/>
      <c r="GMG57"/>
      <c r="GMH57"/>
      <c r="GMI57"/>
      <c r="GMJ57"/>
      <c r="GMK57"/>
      <c r="GML57"/>
      <c r="GMM57"/>
      <c r="GMN57"/>
      <c r="GMO57"/>
      <c r="GMP57"/>
      <c r="GMQ57"/>
      <c r="GMR57"/>
      <c r="GMS57"/>
      <c r="GMT57"/>
      <c r="GMU57"/>
      <c r="GMV57"/>
      <c r="GMW57"/>
      <c r="GMX57"/>
      <c r="GMY57"/>
      <c r="GMZ57"/>
      <c r="GNA57"/>
      <c r="GNB57"/>
      <c r="GNC57"/>
      <c r="GND57"/>
      <c r="GNE57"/>
      <c r="GNF57"/>
      <c r="GNG57"/>
      <c r="GNH57"/>
      <c r="GNI57"/>
      <c r="GNJ57"/>
      <c r="GNK57"/>
      <c r="GNL57"/>
      <c r="GNM57"/>
      <c r="GNN57"/>
      <c r="GNO57"/>
      <c r="GNP57"/>
      <c r="GNQ57"/>
      <c r="GNR57"/>
      <c r="GNS57"/>
      <c r="GNT57"/>
      <c r="GNU57"/>
      <c r="GNV57"/>
      <c r="GNW57"/>
      <c r="GNX57"/>
      <c r="GNY57"/>
      <c r="GNZ57"/>
      <c r="GOA57"/>
      <c r="GOB57"/>
      <c r="GOC57"/>
      <c r="GOD57"/>
      <c r="GOE57"/>
      <c r="GOF57"/>
      <c r="GOG57"/>
      <c r="GOH57"/>
      <c r="GOI57"/>
      <c r="GOJ57"/>
      <c r="GOK57"/>
      <c r="GOL57"/>
      <c r="GOM57"/>
      <c r="GON57"/>
      <c r="GOO57"/>
      <c r="GOP57"/>
      <c r="GOQ57"/>
      <c r="GOR57"/>
      <c r="GOS57"/>
      <c r="GOT57"/>
      <c r="GOU57"/>
      <c r="GOV57"/>
      <c r="GOW57"/>
      <c r="GOX57"/>
      <c r="GOY57"/>
      <c r="GOZ57"/>
      <c r="GPA57"/>
      <c r="GPB57"/>
      <c r="GPC57"/>
      <c r="GPD57"/>
      <c r="GPE57"/>
      <c r="GPF57"/>
      <c r="GPG57"/>
      <c r="GPH57"/>
      <c r="GPI57"/>
      <c r="GPJ57"/>
      <c r="GPK57"/>
      <c r="GPL57"/>
      <c r="GPM57"/>
      <c r="GPN57"/>
      <c r="GPO57"/>
      <c r="GPP57"/>
      <c r="GPQ57"/>
      <c r="GPR57"/>
      <c r="GPS57"/>
      <c r="GPT57"/>
      <c r="GPU57"/>
      <c r="GPV57"/>
      <c r="GPW57"/>
      <c r="GPX57"/>
      <c r="GPY57"/>
      <c r="GPZ57"/>
      <c r="GQA57"/>
      <c r="GQB57"/>
      <c r="GQC57"/>
      <c r="GQD57"/>
      <c r="GQE57"/>
      <c r="GQF57"/>
      <c r="GQG57"/>
      <c r="GQH57"/>
      <c r="GQI57"/>
      <c r="GQJ57"/>
      <c r="GQK57"/>
      <c r="GQL57"/>
      <c r="GQM57"/>
      <c r="GQN57"/>
      <c r="GQO57"/>
      <c r="GQP57"/>
      <c r="GQQ57"/>
      <c r="GQR57"/>
      <c r="GQS57"/>
      <c r="GQT57"/>
      <c r="GQU57"/>
      <c r="GQV57"/>
      <c r="GQW57"/>
      <c r="GQX57"/>
      <c r="GQY57"/>
      <c r="GQZ57"/>
      <c r="GRA57"/>
      <c r="GRB57"/>
      <c r="GRC57"/>
      <c r="GRD57"/>
      <c r="GRE57"/>
      <c r="GRF57"/>
      <c r="GRG57"/>
      <c r="GRH57"/>
      <c r="GRI57"/>
      <c r="GRJ57"/>
      <c r="GRK57"/>
      <c r="GRL57"/>
      <c r="GRM57"/>
      <c r="GRN57"/>
      <c r="GRO57"/>
      <c r="GRP57"/>
      <c r="GRQ57"/>
      <c r="GRR57"/>
      <c r="GRS57"/>
      <c r="GRT57"/>
      <c r="GRU57"/>
      <c r="GRV57"/>
      <c r="GRW57"/>
      <c r="GRX57"/>
      <c r="GRY57"/>
      <c r="GRZ57"/>
      <c r="GSA57"/>
      <c r="GSB57"/>
      <c r="GSC57"/>
      <c r="GSD57"/>
      <c r="GSE57"/>
      <c r="GSF57"/>
      <c r="GSG57"/>
      <c r="GSH57"/>
      <c r="GSI57"/>
      <c r="GSJ57"/>
      <c r="GSK57"/>
      <c r="GSL57"/>
      <c r="GSM57"/>
      <c r="GSN57"/>
      <c r="GSO57"/>
      <c r="GSP57"/>
      <c r="GSQ57"/>
      <c r="GSR57"/>
      <c r="GSS57"/>
      <c r="GST57"/>
      <c r="GSU57"/>
      <c r="GSV57"/>
      <c r="GSW57"/>
      <c r="GSX57"/>
      <c r="GSY57"/>
      <c r="GSZ57"/>
      <c r="GTA57"/>
      <c r="GTB57"/>
      <c r="GTC57"/>
      <c r="GTD57"/>
      <c r="GTE57"/>
      <c r="GTF57"/>
      <c r="GTG57"/>
      <c r="GTH57"/>
      <c r="GTI57"/>
      <c r="GTJ57"/>
      <c r="GTK57"/>
      <c r="GTL57"/>
      <c r="GTM57"/>
      <c r="GTN57"/>
      <c r="GTO57"/>
      <c r="GTP57"/>
      <c r="GTQ57"/>
      <c r="GTR57"/>
      <c r="GTS57"/>
      <c r="GTT57"/>
      <c r="GTU57"/>
      <c r="GTV57"/>
      <c r="GTW57"/>
      <c r="GTX57"/>
      <c r="GTY57"/>
      <c r="GTZ57"/>
      <c r="GUA57"/>
      <c r="GUB57"/>
      <c r="GUC57"/>
      <c r="GUD57"/>
      <c r="GUE57"/>
      <c r="GUF57"/>
      <c r="GUG57"/>
      <c r="GUH57"/>
      <c r="GUI57"/>
      <c r="GUJ57"/>
      <c r="GUK57"/>
      <c r="GUL57"/>
      <c r="GUM57"/>
      <c r="GUN57"/>
      <c r="GUO57"/>
      <c r="GUP57"/>
      <c r="GUQ57"/>
      <c r="GUR57"/>
      <c r="GUS57"/>
      <c r="GUT57"/>
      <c r="GUU57"/>
      <c r="GUV57"/>
      <c r="GUW57"/>
      <c r="GUX57"/>
      <c r="GUY57"/>
      <c r="GUZ57"/>
      <c r="GVA57"/>
      <c r="GVB57"/>
      <c r="GVC57"/>
      <c r="GVD57"/>
      <c r="GVE57"/>
      <c r="GVF57"/>
      <c r="GVG57"/>
      <c r="GVH57"/>
      <c r="GVI57"/>
      <c r="GVJ57"/>
      <c r="GVK57"/>
      <c r="GVL57"/>
      <c r="GVM57"/>
      <c r="GVN57"/>
      <c r="GVO57"/>
      <c r="GVP57"/>
      <c r="GVQ57"/>
      <c r="GVR57"/>
      <c r="GVS57"/>
      <c r="GVT57"/>
      <c r="GVU57"/>
      <c r="GVV57"/>
      <c r="GVW57"/>
      <c r="GVX57"/>
      <c r="GVY57"/>
      <c r="GVZ57"/>
      <c r="GWA57"/>
      <c r="GWB57"/>
      <c r="GWC57"/>
      <c r="GWD57"/>
      <c r="GWE57"/>
      <c r="GWF57"/>
      <c r="GWG57"/>
      <c r="GWH57"/>
      <c r="GWI57"/>
      <c r="GWJ57"/>
      <c r="GWK57"/>
      <c r="GWL57"/>
      <c r="GWM57"/>
      <c r="GWN57"/>
      <c r="GWO57"/>
      <c r="GWP57"/>
      <c r="GWQ57"/>
      <c r="GWR57"/>
      <c r="GWS57"/>
      <c r="GWT57"/>
      <c r="GWU57"/>
      <c r="GWV57"/>
      <c r="GWW57"/>
      <c r="GWX57"/>
      <c r="GWY57"/>
      <c r="GWZ57"/>
      <c r="GXA57"/>
      <c r="GXB57"/>
      <c r="GXC57"/>
      <c r="GXD57"/>
      <c r="GXE57"/>
      <c r="GXF57"/>
      <c r="GXG57"/>
      <c r="GXH57"/>
      <c r="GXI57"/>
      <c r="GXJ57"/>
      <c r="GXK57"/>
      <c r="GXL57"/>
      <c r="GXM57"/>
      <c r="GXN57"/>
      <c r="GXO57"/>
      <c r="GXP57"/>
      <c r="GXQ57"/>
      <c r="GXR57"/>
      <c r="GXS57"/>
      <c r="GXT57"/>
      <c r="GXU57"/>
      <c r="GXV57"/>
      <c r="GXW57"/>
      <c r="GXX57"/>
      <c r="GXY57"/>
      <c r="GXZ57"/>
      <c r="GYA57"/>
      <c r="GYB57"/>
      <c r="GYC57"/>
      <c r="GYD57"/>
      <c r="GYE57"/>
      <c r="GYF57"/>
      <c r="GYG57"/>
      <c r="GYH57"/>
      <c r="GYI57"/>
      <c r="GYJ57"/>
      <c r="GYK57"/>
      <c r="GYL57"/>
      <c r="GYM57"/>
      <c r="GYN57"/>
      <c r="GYO57"/>
      <c r="GYP57"/>
      <c r="GYQ57"/>
      <c r="GYR57"/>
      <c r="GYS57"/>
      <c r="GYT57"/>
      <c r="GYU57"/>
      <c r="GYV57"/>
      <c r="GYW57"/>
      <c r="GYX57"/>
      <c r="GYY57"/>
      <c r="GYZ57"/>
      <c r="GZA57"/>
      <c r="GZB57"/>
      <c r="GZC57"/>
      <c r="GZD57"/>
      <c r="GZE57"/>
      <c r="GZF57"/>
      <c r="GZG57"/>
      <c r="GZH57"/>
      <c r="GZI57"/>
      <c r="GZJ57"/>
      <c r="GZK57"/>
      <c r="GZL57"/>
      <c r="GZM57"/>
      <c r="GZN57"/>
      <c r="GZO57"/>
      <c r="GZP57"/>
      <c r="GZQ57"/>
      <c r="GZR57"/>
      <c r="GZS57"/>
      <c r="GZT57"/>
      <c r="GZU57"/>
      <c r="GZV57"/>
      <c r="GZW57"/>
      <c r="GZX57"/>
      <c r="GZY57"/>
      <c r="GZZ57"/>
      <c r="HAA57"/>
      <c r="HAB57"/>
      <c r="HAC57"/>
      <c r="HAD57"/>
      <c r="HAE57"/>
      <c r="HAF57"/>
      <c r="HAG57"/>
      <c r="HAH57"/>
      <c r="HAI57"/>
      <c r="HAJ57"/>
      <c r="HAK57"/>
      <c r="HAL57"/>
      <c r="HAM57"/>
      <c r="HAN57"/>
      <c r="HAO57"/>
      <c r="HAP57"/>
      <c r="HAQ57"/>
      <c r="HAR57"/>
      <c r="HAS57"/>
      <c r="HAT57"/>
      <c r="HAU57"/>
      <c r="HAV57"/>
      <c r="HAW57"/>
      <c r="HAX57"/>
      <c r="HAY57"/>
      <c r="HAZ57"/>
      <c r="HBA57"/>
      <c r="HBB57"/>
      <c r="HBC57"/>
      <c r="HBD57"/>
      <c r="HBE57"/>
      <c r="HBF57"/>
      <c r="HBG57"/>
      <c r="HBH57"/>
      <c r="HBI57"/>
      <c r="HBJ57"/>
      <c r="HBK57"/>
      <c r="HBL57"/>
      <c r="HBM57"/>
      <c r="HBN57"/>
      <c r="HBO57"/>
      <c r="HBP57"/>
      <c r="HBQ57"/>
      <c r="HBR57"/>
      <c r="HBS57"/>
      <c r="HBT57"/>
      <c r="HBU57"/>
      <c r="HBV57"/>
      <c r="HBW57"/>
      <c r="HBX57"/>
      <c r="HBY57"/>
      <c r="HBZ57"/>
      <c r="HCA57"/>
      <c r="HCB57"/>
      <c r="HCC57"/>
      <c r="HCD57"/>
      <c r="HCE57"/>
      <c r="HCF57"/>
      <c r="HCG57"/>
      <c r="HCH57"/>
      <c r="HCI57"/>
      <c r="HCJ57"/>
      <c r="HCK57"/>
      <c r="HCL57"/>
      <c r="HCM57"/>
      <c r="HCN57"/>
      <c r="HCO57"/>
      <c r="HCP57"/>
      <c r="HCQ57"/>
      <c r="HCR57"/>
      <c r="HCS57"/>
      <c r="HCT57"/>
      <c r="HCU57"/>
      <c r="HCV57"/>
      <c r="HCW57"/>
      <c r="HCX57"/>
      <c r="HCY57"/>
      <c r="HCZ57"/>
      <c r="HDA57"/>
      <c r="HDB57"/>
      <c r="HDC57"/>
      <c r="HDD57"/>
      <c r="HDE57"/>
      <c r="HDF57"/>
      <c r="HDG57"/>
      <c r="HDH57"/>
      <c r="HDI57"/>
      <c r="HDJ57"/>
      <c r="HDK57"/>
      <c r="HDL57"/>
      <c r="HDM57"/>
      <c r="HDN57"/>
      <c r="HDO57"/>
      <c r="HDP57"/>
      <c r="HDQ57"/>
      <c r="HDR57"/>
      <c r="HDS57"/>
      <c r="HDT57"/>
      <c r="HDU57"/>
      <c r="HDV57"/>
      <c r="HDW57"/>
      <c r="HDX57"/>
      <c r="HDY57"/>
      <c r="HDZ57"/>
      <c r="HEA57"/>
      <c r="HEB57"/>
      <c r="HEC57"/>
      <c r="HED57"/>
      <c r="HEE57"/>
      <c r="HEF57"/>
      <c r="HEG57"/>
      <c r="HEH57"/>
      <c r="HEI57"/>
      <c r="HEJ57"/>
      <c r="HEK57"/>
      <c r="HEL57"/>
      <c r="HEM57"/>
      <c r="HEN57"/>
      <c r="HEO57"/>
      <c r="HEP57"/>
      <c r="HEQ57"/>
      <c r="HER57"/>
      <c r="HES57"/>
      <c r="HET57"/>
      <c r="HEU57"/>
      <c r="HEV57"/>
      <c r="HEW57"/>
      <c r="HEX57"/>
      <c r="HEY57"/>
      <c r="HEZ57"/>
      <c r="HFA57"/>
      <c r="HFB57"/>
      <c r="HFC57"/>
      <c r="HFD57"/>
      <c r="HFE57"/>
      <c r="HFF57"/>
      <c r="HFG57"/>
      <c r="HFH57"/>
      <c r="HFI57"/>
      <c r="HFJ57"/>
      <c r="HFK57"/>
      <c r="HFL57"/>
      <c r="HFM57"/>
      <c r="HFN57"/>
      <c r="HFO57"/>
      <c r="HFP57"/>
      <c r="HFQ57"/>
      <c r="HFR57"/>
      <c r="HFS57"/>
      <c r="HFT57"/>
      <c r="HFU57"/>
      <c r="HFV57"/>
      <c r="HFW57"/>
      <c r="HFX57"/>
      <c r="HFY57"/>
      <c r="HFZ57"/>
      <c r="HGA57"/>
      <c r="HGB57"/>
      <c r="HGC57"/>
      <c r="HGD57"/>
      <c r="HGE57"/>
      <c r="HGF57"/>
      <c r="HGG57"/>
      <c r="HGH57"/>
      <c r="HGI57"/>
      <c r="HGJ57"/>
      <c r="HGK57"/>
      <c r="HGL57"/>
      <c r="HGM57"/>
      <c r="HGN57"/>
      <c r="HGO57"/>
      <c r="HGP57"/>
      <c r="HGQ57"/>
      <c r="HGR57"/>
      <c r="HGS57"/>
      <c r="HGT57"/>
      <c r="HGU57"/>
      <c r="HGV57"/>
      <c r="HGW57"/>
      <c r="HGX57"/>
      <c r="HGY57"/>
      <c r="HGZ57"/>
      <c r="HHA57"/>
      <c r="HHB57"/>
      <c r="HHC57"/>
      <c r="HHD57"/>
      <c r="HHE57"/>
      <c r="HHF57"/>
      <c r="HHG57"/>
      <c r="HHH57"/>
      <c r="HHI57"/>
      <c r="HHJ57"/>
      <c r="HHK57"/>
      <c r="HHL57"/>
      <c r="HHM57"/>
      <c r="HHN57"/>
      <c r="HHO57"/>
      <c r="HHP57"/>
      <c r="HHQ57"/>
      <c r="HHR57"/>
      <c r="HHS57"/>
      <c r="HHT57"/>
      <c r="HHU57"/>
      <c r="HHV57"/>
      <c r="HHW57"/>
      <c r="HHX57"/>
      <c r="HHY57"/>
      <c r="HHZ57"/>
      <c r="HIA57"/>
      <c r="HIB57"/>
      <c r="HIC57"/>
      <c r="HID57"/>
      <c r="HIE57"/>
      <c r="HIF57"/>
      <c r="HIG57"/>
      <c r="HIH57"/>
      <c r="HII57"/>
      <c r="HIJ57"/>
      <c r="HIK57"/>
      <c r="HIL57"/>
      <c r="HIM57"/>
      <c r="HIN57"/>
      <c r="HIO57"/>
      <c r="HIP57"/>
      <c r="HIQ57"/>
      <c r="HIR57"/>
      <c r="HIS57"/>
      <c r="HIT57"/>
      <c r="HIU57"/>
      <c r="HIV57"/>
      <c r="HIW57"/>
      <c r="HIX57"/>
      <c r="HIY57"/>
      <c r="HIZ57"/>
      <c r="HJA57"/>
      <c r="HJB57"/>
      <c r="HJC57"/>
      <c r="HJD57"/>
      <c r="HJE57"/>
      <c r="HJF57"/>
      <c r="HJG57"/>
      <c r="HJH57"/>
      <c r="HJI57"/>
      <c r="HJJ57"/>
      <c r="HJK57"/>
      <c r="HJL57"/>
      <c r="HJM57"/>
      <c r="HJN57"/>
      <c r="HJO57"/>
      <c r="HJP57"/>
      <c r="HJQ57"/>
      <c r="HJR57"/>
      <c r="HJS57"/>
      <c r="HJT57"/>
    </row>
    <row r="58" spans="1:5688" x14ac:dyDescent="0.45">
      <c r="A58"/>
      <c r="B58"/>
      <c r="C58"/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  <c r="AMK58"/>
      <c r="AML58"/>
      <c r="AMM58"/>
      <c r="AMN58"/>
      <c r="AMO58"/>
      <c r="AMP58"/>
      <c r="AMQ58"/>
      <c r="AMR58"/>
      <c r="AMS58"/>
      <c r="AMT58"/>
      <c r="AMU58"/>
      <c r="AMV58"/>
      <c r="AMW58"/>
      <c r="AMX58"/>
      <c r="AMY58"/>
      <c r="AMZ58"/>
      <c r="ANA58"/>
      <c r="ANB58"/>
      <c r="ANC58"/>
      <c r="AND58"/>
      <c r="ANE58"/>
      <c r="ANF58"/>
      <c r="ANG58"/>
      <c r="ANH58"/>
      <c r="ANI58"/>
      <c r="ANJ58"/>
      <c r="ANK58"/>
      <c r="ANL58"/>
      <c r="ANM58"/>
      <c r="ANN58"/>
      <c r="ANO58"/>
      <c r="ANP58"/>
      <c r="ANQ58"/>
      <c r="ANR58"/>
      <c r="ANS58"/>
      <c r="ANT58"/>
      <c r="ANU58"/>
      <c r="ANV58"/>
      <c r="ANW58"/>
      <c r="ANX58"/>
      <c r="ANY58"/>
      <c r="ANZ58"/>
      <c r="AOA58"/>
      <c r="AOB58"/>
      <c r="AOC58"/>
      <c r="AOD58"/>
      <c r="AOE58"/>
      <c r="AOF58"/>
      <c r="AOG58"/>
      <c r="AOH58"/>
      <c r="AOI58"/>
      <c r="AOJ58"/>
      <c r="AOK58"/>
      <c r="AOL58"/>
      <c r="AOM58"/>
      <c r="AON58"/>
      <c r="AOO58"/>
      <c r="AOP58"/>
      <c r="AOQ58"/>
      <c r="AOR58"/>
      <c r="AOS58"/>
      <c r="AOT58"/>
      <c r="AOU58"/>
      <c r="AOV58"/>
      <c r="AOW58"/>
      <c r="AOX58"/>
      <c r="AOY58"/>
      <c r="AOZ58"/>
      <c r="APA58"/>
      <c r="APB58"/>
      <c r="APC58"/>
      <c r="APD58"/>
      <c r="APE58"/>
      <c r="APF58"/>
      <c r="APG58"/>
      <c r="APH58"/>
      <c r="API58"/>
      <c r="APJ58"/>
      <c r="APK58"/>
      <c r="APL58"/>
      <c r="APM58"/>
      <c r="APN58"/>
      <c r="APO58"/>
      <c r="APP58"/>
      <c r="APQ58"/>
      <c r="APR58"/>
      <c r="APS58"/>
      <c r="APT58"/>
      <c r="APU58"/>
      <c r="APV58"/>
      <c r="APW58"/>
      <c r="APX58"/>
      <c r="APY58"/>
      <c r="APZ58"/>
      <c r="AQA58"/>
      <c r="AQB58"/>
      <c r="AQC58"/>
      <c r="AQD58"/>
      <c r="AQE58"/>
      <c r="AQF58"/>
      <c r="AQG58"/>
      <c r="AQH58"/>
      <c r="AQI58"/>
      <c r="AQJ58"/>
      <c r="AQK58"/>
      <c r="AQL58"/>
      <c r="AQM58"/>
      <c r="AQN58"/>
      <c r="AQO58"/>
      <c r="AQP58"/>
      <c r="AQQ58"/>
      <c r="AQR58"/>
      <c r="AQS58"/>
      <c r="AQT58"/>
      <c r="AQU58"/>
      <c r="AQV58"/>
      <c r="AQW58"/>
      <c r="AQX58"/>
      <c r="AQY58"/>
      <c r="AQZ58"/>
      <c r="ARA58"/>
      <c r="ARB58"/>
      <c r="ARC58"/>
      <c r="ARD58"/>
      <c r="ARE58"/>
      <c r="ARF58"/>
      <c r="ARG58"/>
      <c r="ARH58"/>
      <c r="ARI58"/>
      <c r="ARJ58"/>
      <c r="ARK58"/>
      <c r="ARL58"/>
      <c r="ARM58"/>
      <c r="ARN58"/>
      <c r="ARO58"/>
      <c r="ARP58"/>
      <c r="ARQ58"/>
      <c r="ARR58"/>
      <c r="ARS58"/>
      <c r="ART58"/>
      <c r="ARU58"/>
      <c r="ARV58"/>
      <c r="ARW58"/>
      <c r="ARX58"/>
      <c r="ARY58"/>
      <c r="ARZ58"/>
      <c r="ASA58"/>
      <c r="ASB58"/>
      <c r="ASC58"/>
      <c r="ASD58"/>
      <c r="ASE58"/>
      <c r="ASF58"/>
      <c r="ASG58"/>
      <c r="ASH58"/>
      <c r="ASI58"/>
      <c r="ASJ58"/>
      <c r="ASK58"/>
      <c r="ASL58"/>
      <c r="ASM58"/>
      <c r="ASN58"/>
      <c r="ASO58"/>
      <c r="ASP58"/>
      <c r="ASQ58"/>
      <c r="ASR58"/>
      <c r="ASS58"/>
      <c r="AST58"/>
      <c r="ASU58"/>
      <c r="ASV58"/>
      <c r="ASW58"/>
      <c r="ASX58"/>
      <c r="ASY58"/>
      <c r="ASZ58"/>
      <c r="ATA58"/>
      <c r="ATB58"/>
      <c r="ATC58"/>
      <c r="ATD58"/>
      <c r="ATE58"/>
      <c r="ATF58"/>
      <c r="ATG58"/>
      <c r="ATH58"/>
      <c r="ATI58"/>
      <c r="ATJ58"/>
      <c r="ATK58"/>
      <c r="ATL58"/>
      <c r="ATM58"/>
      <c r="ATN58"/>
      <c r="ATO58"/>
      <c r="ATP58"/>
      <c r="ATQ58"/>
      <c r="ATR58"/>
      <c r="ATS58"/>
      <c r="ATT58"/>
      <c r="ATU58"/>
      <c r="ATV58"/>
      <c r="ATW58"/>
      <c r="ATX58"/>
      <c r="ATY58"/>
      <c r="ATZ58"/>
      <c r="AUA58"/>
      <c r="AUB58"/>
      <c r="AUC58"/>
      <c r="AUD58"/>
      <c r="AUE58"/>
      <c r="AUF58"/>
      <c r="AUG58"/>
      <c r="AUH58"/>
      <c r="AUI58"/>
      <c r="AUJ58"/>
      <c r="AUK58"/>
      <c r="AUL58"/>
      <c r="AUM58"/>
      <c r="AUN58"/>
      <c r="AUO58"/>
      <c r="AUP58"/>
      <c r="AUQ58"/>
      <c r="AUR58"/>
      <c r="AUS58"/>
      <c r="AUT58"/>
      <c r="AUU58"/>
      <c r="AUV58"/>
      <c r="AUW58"/>
      <c r="AUX58"/>
      <c r="AUY58"/>
      <c r="AUZ58"/>
      <c r="AVA58"/>
      <c r="AVB58"/>
      <c r="AVC58"/>
      <c r="AVD58"/>
      <c r="AVE58"/>
      <c r="AVF58"/>
      <c r="AVG58"/>
      <c r="AVH58"/>
      <c r="AVI58"/>
      <c r="AVJ58"/>
      <c r="AVK58"/>
      <c r="AVL58"/>
      <c r="AVM58"/>
      <c r="AVN58"/>
      <c r="AVO58"/>
      <c r="AVP58"/>
      <c r="AVQ58"/>
      <c r="AVR58"/>
      <c r="AVS58"/>
      <c r="AVT58"/>
      <c r="AVU58"/>
      <c r="AVV58"/>
      <c r="AVW58"/>
      <c r="AVX58"/>
      <c r="AVY58"/>
      <c r="AVZ58"/>
      <c r="AWA58"/>
      <c r="AWB58"/>
      <c r="AWC58"/>
      <c r="AWD58"/>
      <c r="AWE58"/>
      <c r="AWF58"/>
      <c r="AWG58"/>
      <c r="AWH58"/>
      <c r="AWI58"/>
      <c r="AWJ58"/>
      <c r="AWK58"/>
      <c r="AWL58"/>
      <c r="AWM58"/>
      <c r="AWN58"/>
      <c r="AWO58"/>
      <c r="AWP58"/>
      <c r="AWQ58"/>
      <c r="AWR58"/>
      <c r="AWS58"/>
      <c r="AWT58"/>
      <c r="AWU58"/>
      <c r="AWV58"/>
      <c r="AWW58"/>
      <c r="AWX58"/>
      <c r="AWY58"/>
      <c r="AWZ58"/>
      <c r="AXA58"/>
      <c r="AXB58"/>
      <c r="AXC58"/>
      <c r="AXD58"/>
      <c r="AXE58"/>
      <c r="AXF58"/>
      <c r="AXG58"/>
      <c r="AXH58"/>
      <c r="AXI58"/>
      <c r="AXJ58"/>
      <c r="AXK58"/>
      <c r="AXL58"/>
      <c r="AXM58"/>
      <c r="AXN58"/>
      <c r="AXO58"/>
      <c r="AXP58"/>
      <c r="AXQ58"/>
      <c r="AXR58"/>
      <c r="AXS58"/>
      <c r="AXT58"/>
      <c r="AXU58"/>
      <c r="AXV58"/>
      <c r="AXW58"/>
      <c r="AXX58"/>
      <c r="AXY58"/>
      <c r="AXZ58"/>
      <c r="AYA58"/>
      <c r="AYB58"/>
      <c r="AYC58"/>
      <c r="AYD58"/>
      <c r="AYE58"/>
      <c r="AYF58"/>
      <c r="AYG58"/>
      <c r="AYH58"/>
      <c r="AYI58"/>
      <c r="AYJ58"/>
      <c r="AYK58"/>
      <c r="AYL58"/>
      <c r="AYM58"/>
      <c r="AYN58"/>
      <c r="AYO58"/>
      <c r="AYP58"/>
      <c r="AYQ58"/>
      <c r="AYR58"/>
      <c r="AYS58"/>
      <c r="AYT58"/>
      <c r="AYU58"/>
      <c r="AYV58"/>
      <c r="AYW58"/>
      <c r="AYX58"/>
      <c r="AYY58"/>
      <c r="AYZ58"/>
      <c r="AZA58"/>
      <c r="AZB58"/>
      <c r="AZC58"/>
      <c r="AZD58"/>
      <c r="AZE58"/>
      <c r="AZF58"/>
      <c r="AZG58"/>
      <c r="AZH58"/>
      <c r="AZI58"/>
      <c r="AZJ58"/>
      <c r="AZK58"/>
      <c r="AZL58"/>
      <c r="AZM58"/>
      <c r="AZN58"/>
      <c r="AZO58"/>
      <c r="AZP58"/>
      <c r="AZQ58"/>
      <c r="AZR58"/>
      <c r="AZS58"/>
      <c r="AZT58"/>
      <c r="AZU58"/>
      <c r="AZV58"/>
      <c r="AZW58"/>
      <c r="AZX58"/>
      <c r="AZY58"/>
      <c r="AZZ58"/>
      <c r="BAA58"/>
      <c r="BAB58"/>
      <c r="BAC58"/>
      <c r="BAD58"/>
      <c r="BAE58"/>
      <c r="BAF58"/>
      <c r="BAG58"/>
      <c r="BAH58"/>
      <c r="BAI58"/>
      <c r="BAJ58"/>
      <c r="BAK58"/>
      <c r="BAL58"/>
      <c r="BAM58"/>
      <c r="BAN58"/>
      <c r="BAO58"/>
      <c r="BAP58"/>
      <c r="BAQ58"/>
      <c r="BAR58"/>
      <c r="BAS58"/>
      <c r="BAT58"/>
      <c r="BAU58"/>
      <c r="BAV58"/>
      <c r="BAW58"/>
      <c r="BAX58"/>
      <c r="BAY58"/>
      <c r="BAZ58"/>
      <c r="BBA58"/>
      <c r="BBB58"/>
      <c r="BBC58"/>
      <c r="BBD58"/>
      <c r="BBE58"/>
      <c r="BBF58"/>
      <c r="BBG58"/>
      <c r="BBH58"/>
      <c r="BBI58"/>
      <c r="BBJ58"/>
      <c r="BBK58"/>
      <c r="BBL58"/>
      <c r="BBM58"/>
      <c r="BBN58"/>
      <c r="BBO58"/>
      <c r="BBP58"/>
      <c r="BBQ58"/>
      <c r="BBR58"/>
      <c r="BBS58"/>
      <c r="BBT58"/>
      <c r="BBU58"/>
      <c r="BBV58"/>
      <c r="BBW58"/>
      <c r="BBX58"/>
      <c r="BBY58"/>
      <c r="BBZ58"/>
      <c r="BCA58"/>
      <c r="BCB58"/>
      <c r="BCC58"/>
      <c r="BCD58"/>
      <c r="BCE58"/>
      <c r="BCF58"/>
      <c r="BCG58"/>
      <c r="BCH58"/>
      <c r="BCI58"/>
      <c r="BCJ58"/>
      <c r="BCK58"/>
      <c r="BCL58"/>
      <c r="BCM58"/>
      <c r="BCN58"/>
      <c r="BCO58"/>
      <c r="BCP58"/>
      <c r="BCQ58"/>
      <c r="BCR58"/>
      <c r="BCS58"/>
      <c r="BCT58"/>
      <c r="BCU58"/>
      <c r="BCV58"/>
      <c r="BCW58"/>
      <c r="BCX58"/>
      <c r="BCY58"/>
      <c r="BCZ58"/>
      <c r="BDA58"/>
      <c r="BDB58"/>
      <c r="BDC58"/>
      <c r="BDD58"/>
      <c r="BDE58"/>
      <c r="BDF58"/>
      <c r="BDG58"/>
      <c r="BDH58"/>
      <c r="BDI58"/>
      <c r="BDJ58"/>
      <c r="BDK58"/>
      <c r="BDL58"/>
      <c r="BDM58"/>
      <c r="BDN58"/>
      <c r="BDO58"/>
      <c r="BDP58"/>
      <c r="BDQ58"/>
      <c r="BDR58"/>
      <c r="BDS58"/>
      <c r="BDT58"/>
      <c r="BDU58"/>
      <c r="BDV58"/>
      <c r="BDW58"/>
      <c r="BDX58"/>
      <c r="BDY58"/>
      <c r="BDZ58"/>
      <c r="BEA58"/>
      <c r="BEB58"/>
      <c r="BEC58"/>
      <c r="BED58"/>
      <c r="BEE58"/>
      <c r="BEF58"/>
      <c r="BEG58"/>
      <c r="BEH58"/>
      <c r="BEI58"/>
      <c r="BEJ58"/>
      <c r="BEK58"/>
      <c r="BEL58"/>
      <c r="BEM58"/>
      <c r="BEN58"/>
      <c r="BEO58"/>
      <c r="BEP58"/>
      <c r="BEQ58"/>
      <c r="BER58"/>
      <c r="BES58"/>
      <c r="BET58"/>
      <c r="BEU58"/>
      <c r="BEV58"/>
      <c r="BEW58"/>
      <c r="BEX58"/>
      <c r="BEY58"/>
      <c r="BEZ58"/>
      <c r="BFA58"/>
      <c r="BFB58"/>
      <c r="BFC58"/>
      <c r="BFD58"/>
      <c r="BFE58"/>
      <c r="BFF58"/>
      <c r="BFG58"/>
      <c r="BFH58"/>
      <c r="BFI58"/>
      <c r="BFJ58"/>
      <c r="BFK58"/>
      <c r="BFL58"/>
      <c r="BFM58"/>
      <c r="BFN58"/>
      <c r="BFO58"/>
      <c r="BFP58"/>
      <c r="BFQ58"/>
      <c r="BFR58"/>
      <c r="BFS58"/>
      <c r="BFT58"/>
      <c r="BFU58"/>
      <c r="BFV58"/>
      <c r="BFW58"/>
      <c r="BFX58"/>
      <c r="BFY58"/>
      <c r="BFZ58"/>
      <c r="BGA58"/>
      <c r="BGB58"/>
      <c r="BGC58"/>
      <c r="BGD58"/>
      <c r="BGE58"/>
      <c r="BGF58"/>
      <c r="BGG58"/>
      <c r="BGH58"/>
      <c r="BGI58"/>
      <c r="BGJ58"/>
      <c r="BGK58"/>
      <c r="BGL58"/>
      <c r="BGM58"/>
      <c r="BGN58"/>
      <c r="BGO58"/>
      <c r="BGP58"/>
      <c r="BGQ58"/>
      <c r="BGR58"/>
      <c r="BGS58"/>
      <c r="BGT58"/>
      <c r="BGU58"/>
      <c r="BGV58"/>
      <c r="BGW58"/>
      <c r="BGX58"/>
      <c r="BGY58"/>
      <c r="BGZ58"/>
      <c r="BHA58"/>
      <c r="BHB58"/>
      <c r="BHC58"/>
      <c r="BHD58"/>
      <c r="BHE58"/>
      <c r="BHF58"/>
      <c r="BHG58"/>
      <c r="BHH58"/>
      <c r="BHI58"/>
      <c r="BHJ58"/>
      <c r="BHK58"/>
      <c r="BHL58"/>
      <c r="BHM58"/>
      <c r="BHN58"/>
      <c r="BHO58"/>
      <c r="BHP58"/>
      <c r="BHQ58"/>
      <c r="BHR58"/>
      <c r="BHS58"/>
      <c r="BHT58"/>
      <c r="BHU58"/>
      <c r="BHV58"/>
      <c r="BHW58"/>
      <c r="BHX58"/>
      <c r="BHY58"/>
      <c r="BHZ58"/>
      <c r="BIA58"/>
      <c r="BIB58"/>
      <c r="BIC58"/>
      <c r="BID58"/>
      <c r="BIE58"/>
      <c r="BIF58"/>
      <c r="BIG58"/>
      <c r="BIH58"/>
      <c r="BII58"/>
      <c r="BIJ58"/>
      <c r="BIK58"/>
      <c r="BIL58"/>
      <c r="BIM58"/>
      <c r="BIN58"/>
      <c r="BIO58"/>
      <c r="BIP58"/>
      <c r="BIQ58"/>
      <c r="BIR58"/>
      <c r="BIS58"/>
      <c r="BIT58"/>
      <c r="BIU58"/>
      <c r="BIV58"/>
      <c r="BIW58"/>
      <c r="BIX58"/>
      <c r="BIY58"/>
      <c r="BIZ58"/>
      <c r="BJA58"/>
      <c r="BJB58"/>
      <c r="BJC58"/>
      <c r="BJD58"/>
      <c r="BJE58"/>
      <c r="BJF58"/>
      <c r="BJG58"/>
      <c r="BJH58"/>
      <c r="BJI58"/>
      <c r="BJJ58"/>
      <c r="BJK58"/>
      <c r="BJL58"/>
      <c r="BJM58"/>
      <c r="BJN58"/>
      <c r="BJO58"/>
      <c r="BJP58"/>
      <c r="BJQ58"/>
      <c r="BJR58"/>
      <c r="BJS58"/>
      <c r="BJT58"/>
      <c r="BJU58"/>
      <c r="BJV58"/>
      <c r="BJW58"/>
      <c r="BJX58"/>
      <c r="BJY58"/>
      <c r="BJZ58"/>
      <c r="BKA58"/>
      <c r="BKB58"/>
      <c r="BKC58"/>
      <c r="BKD58"/>
      <c r="BKE58"/>
      <c r="BKF58"/>
      <c r="BKG58"/>
      <c r="BKH58"/>
      <c r="BKI58"/>
      <c r="BKJ58"/>
      <c r="BKK58"/>
      <c r="BKL58"/>
      <c r="BKM58"/>
      <c r="BKN58"/>
      <c r="BKO58"/>
      <c r="BKP58"/>
      <c r="BKQ58"/>
      <c r="BKR58"/>
      <c r="BKS58"/>
      <c r="BKT58"/>
      <c r="BKU58"/>
      <c r="BKV58"/>
      <c r="BKW58"/>
      <c r="BKX58"/>
      <c r="BKY58"/>
      <c r="BKZ58"/>
      <c r="BLA58"/>
      <c r="BLB58"/>
      <c r="BLC58"/>
      <c r="BLD58"/>
      <c r="BLE58"/>
      <c r="BLF58"/>
      <c r="BLG58"/>
      <c r="BLH58"/>
      <c r="BLI58"/>
      <c r="BLJ58"/>
      <c r="BLK58"/>
      <c r="BLL58"/>
      <c r="BLM58"/>
      <c r="BLN58"/>
      <c r="BLO58"/>
      <c r="BLP58"/>
      <c r="BLQ58"/>
      <c r="BLR58"/>
      <c r="BLS58"/>
      <c r="BLT58"/>
      <c r="BLU58"/>
      <c r="BLV58"/>
      <c r="BLW58"/>
      <c r="BLX58"/>
      <c r="BLY58"/>
      <c r="BLZ58"/>
      <c r="BMA58"/>
      <c r="BMB58"/>
      <c r="BMC58"/>
      <c r="BMD58"/>
      <c r="BME58"/>
      <c r="BMF58"/>
      <c r="BMG58"/>
      <c r="BMH58"/>
      <c r="BMI58"/>
      <c r="BMJ58"/>
      <c r="BMK58"/>
      <c r="BML58"/>
      <c r="BMM58"/>
      <c r="BMN58"/>
      <c r="BMO58"/>
      <c r="BMP58"/>
      <c r="BMQ58"/>
      <c r="BMR58"/>
      <c r="BMS58"/>
      <c r="BMT58"/>
      <c r="BMU58"/>
      <c r="BMV58"/>
      <c r="BMW58"/>
      <c r="BMX58"/>
      <c r="BMY58"/>
      <c r="BMZ58"/>
      <c r="BNA58"/>
      <c r="BNB58"/>
      <c r="BNC58"/>
      <c r="BND58"/>
      <c r="BNE58"/>
      <c r="BNF58"/>
      <c r="BNG58"/>
      <c r="BNH58"/>
      <c r="BNI58"/>
      <c r="BNJ58"/>
      <c r="BNK58"/>
      <c r="BNL58"/>
      <c r="BNM58"/>
      <c r="BNN58"/>
      <c r="BNO58"/>
      <c r="BNP58"/>
      <c r="BNQ58"/>
      <c r="BNR58"/>
      <c r="BNS58"/>
      <c r="BNT58"/>
      <c r="BNU58"/>
      <c r="BNV58"/>
      <c r="BNW58"/>
      <c r="BNX58"/>
      <c r="BNY58"/>
      <c r="BNZ58"/>
      <c r="BOA58"/>
      <c r="BOB58"/>
      <c r="BOC58"/>
      <c r="BOD58"/>
      <c r="BOE58"/>
      <c r="BOF58"/>
      <c r="BOG58"/>
      <c r="BOH58"/>
      <c r="BOI58"/>
      <c r="BOJ58"/>
      <c r="BOK58"/>
      <c r="BOL58"/>
      <c r="BOM58"/>
      <c r="BON58"/>
      <c r="BOO58"/>
      <c r="BOP58"/>
      <c r="BOQ58"/>
      <c r="BOR58"/>
      <c r="BOS58"/>
      <c r="BOT58"/>
      <c r="BOU58"/>
      <c r="BOV58"/>
      <c r="BOW58"/>
      <c r="BOX58"/>
      <c r="BOY58"/>
      <c r="BOZ58"/>
      <c r="BPA58"/>
      <c r="BPB58"/>
      <c r="BPC58"/>
      <c r="BPD58"/>
      <c r="BPE58"/>
      <c r="BPF58"/>
      <c r="BPG58"/>
      <c r="BPH58"/>
      <c r="BPI58"/>
      <c r="BPJ58"/>
      <c r="BPK58"/>
      <c r="BPL58"/>
      <c r="BPM58"/>
      <c r="BPN58"/>
      <c r="BPO58"/>
      <c r="BPP58"/>
      <c r="BPQ58"/>
      <c r="BPR58"/>
      <c r="BPS58"/>
      <c r="BPT58"/>
      <c r="BPU58"/>
      <c r="BPV58"/>
      <c r="BPW58"/>
      <c r="BPX58"/>
      <c r="BPY58"/>
      <c r="BPZ58"/>
      <c r="BQA58"/>
      <c r="BQB58"/>
      <c r="BQC58"/>
      <c r="BQD58"/>
      <c r="BQE58"/>
      <c r="BQF58"/>
      <c r="BQG58"/>
      <c r="BQH58"/>
      <c r="BQI58"/>
      <c r="BQJ58"/>
      <c r="BQK58"/>
      <c r="BQL58"/>
      <c r="BQM58"/>
      <c r="BQN58"/>
      <c r="BQO58"/>
      <c r="BQP58"/>
      <c r="BQQ58"/>
      <c r="BQR58"/>
      <c r="BQS58"/>
      <c r="BQT58"/>
      <c r="BQU58"/>
      <c r="BQV58"/>
      <c r="BQW58"/>
      <c r="BQX58"/>
      <c r="BQY58"/>
      <c r="BQZ58"/>
      <c r="BRA58"/>
      <c r="BRB58"/>
      <c r="BRC58"/>
      <c r="BRD58"/>
      <c r="BRE58"/>
      <c r="BRF58"/>
      <c r="BRG58"/>
      <c r="BRH58"/>
      <c r="BRI58"/>
      <c r="BRJ58"/>
      <c r="BRK58"/>
      <c r="BRL58"/>
      <c r="BRM58"/>
      <c r="BRN58"/>
      <c r="BRO58"/>
      <c r="BRP58"/>
      <c r="BRQ58"/>
      <c r="BRR58"/>
      <c r="BRS58"/>
      <c r="BRT58"/>
      <c r="BRU58"/>
      <c r="BRV58"/>
      <c r="BRW58"/>
      <c r="BRX58"/>
      <c r="BRY58"/>
      <c r="BRZ58"/>
      <c r="BSA58"/>
      <c r="BSB58"/>
      <c r="BSC58"/>
      <c r="BSD58"/>
      <c r="BSE58"/>
      <c r="BSF58"/>
      <c r="BSG58"/>
      <c r="BSH58"/>
      <c r="BSI58"/>
      <c r="BSJ58"/>
      <c r="BSK58"/>
      <c r="BSL58"/>
      <c r="BSM58"/>
      <c r="BSN58"/>
      <c r="BSO58"/>
      <c r="BSP58"/>
      <c r="BSQ58"/>
      <c r="BSR58"/>
      <c r="BSS58"/>
      <c r="BST58"/>
      <c r="BSU58"/>
      <c r="BSV58"/>
      <c r="BSW58"/>
      <c r="BSX58"/>
      <c r="BSY58"/>
      <c r="BSZ58"/>
      <c r="BTA58"/>
      <c r="BTB58"/>
      <c r="BTC58"/>
      <c r="BTD58"/>
      <c r="BTE58"/>
      <c r="BTF58"/>
      <c r="BTG58"/>
      <c r="BTH58"/>
      <c r="BTI58"/>
      <c r="BTJ58"/>
      <c r="BTK58"/>
      <c r="BTL58"/>
      <c r="BTM58"/>
      <c r="BTN58"/>
      <c r="BTO58"/>
      <c r="BTP58"/>
      <c r="BTQ58"/>
      <c r="BTR58"/>
      <c r="BTS58"/>
      <c r="BTT58"/>
      <c r="BTU58"/>
      <c r="BTV58"/>
      <c r="BTW58"/>
      <c r="BTX58"/>
      <c r="BTY58"/>
      <c r="BTZ58"/>
      <c r="BUA58"/>
      <c r="BUB58"/>
      <c r="BUC58"/>
      <c r="BUD58"/>
      <c r="BUE58"/>
      <c r="BUF58"/>
      <c r="BUG58"/>
      <c r="BUH58"/>
      <c r="BUI58"/>
      <c r="BUJ58"/>
      <c r="BUK58"/>
      <c r="BUL58"/>
      <c r="BUM58"/>
      <c r="BUN58"/>
      <c r="BUO58"/>
      <c r="BUP58"/>
      <c r="BUQ58"/>
      <c r="BUR58"/>
      <c r="BUS58"/>
      <c r="BUT58"/>
      <c r="BUU58"/>
      <c r="BUV58"/>
      <c r="BUW58"/>
      <c r="BUX58"/>
      <c r="BUY58"/>
      <c r="BUZ58"/>
      <c r="BVA58"/>
      <c r="BVB58"/>
      <c r="BVC58"/>
      <c r="BVD58"/>
      <c r="BVE58"/>
      <c r="BVF58"/>
      <c r="BVG58"/>
      <c r="BVH58"/>
      <c r="BVI58"/>
      <c r="BVJ58"/>
      <c r="BVK58"/>
      <c r="BVL58"/>
      <c r="BVM58"/>
      <c r="BVN58"/>
      <c r="BVO58"/>
      <c r="BVP58"/>
      <c r="BVQ58"/>
      <c r="BVR58"/>
      <c r="BVS58"/>
      <c r="BVT58"/>
      <c r="BVU58"/>
      <c r="BVV58"/>
      <c r="BVW58"/>
      <c r="BVX58"/>
      <c r="BVY58"/>
      <c r="BVZ58"/>
      <c r="BWA58"/>
      <c r="BWB58"/>
      <c r="BWC58"/>
      <c r="BWD58"/>
      <c r="BWE58"/>
      <c r="BWF58"/>
      <c r="BWG58"/>
      <c r="BWH58"/>
      <c r="BWI58"/>
      <c r="BWJ58"/>
      <c r="BWK58"/>
      <c r="BWL58"/>
      <c r="BWM58"/>
      <c r="BWN58"/>
      <c r="BWO58"/>
      <c r="BWP58"/>
      <c r="BWQ58"/>
      <c r="BWR58"/>
      <c r="BWS58"/>
      <c r="BWT58"/>
      <c r="BWU58"/>
      <c r="BWV58"/>
      <c r="BWW58"/>
      <c r="BWX58"/>
      <c r="BWY58"/>
      <c r="BWZ58"/>
      <c r="BXA58"/>
      <c r="BXB58"/>
      <c r="BXC58"/>
      <c r="BXD58"/>
      <c r="BXE58"/>
      <c r="BXF58"/>
      <c r="BXG58"/>
      <c r="BXH58"/>
      <c r="BXI58"/>
      <c r="BXJ58"/>
      <c r="BXK58"/>
      <c r="BXL58"/>
      <c r="BXM58"/>
      <c r="BXN58"/>
      <c r="BXO58"/>
      <c r="BXP58"/>
      <c r="BXQ58"/>
      <c r="BXR58"/>
      <c r="BXS58"/>
      <c r="BXT58"/>
      <c r="BXU58"/>
      <c r="BXV58"/>
      <c r="BXW58"/>
      <c r="BXX58"/>
      <c r="BXY58"/>
      <c r="BXZ58"/>
      <c r="BYA58"/>
      <c r="BYB58"/>
      <c r="BYC58"/>
      <c r="BYD58"/>
      <c r="BYE58"/>
      <c r="BYF58"/>
      <c r="BYG58"/>
      <c r="BYH58"/>
      <c r="BYI58"/>
      <c r="BYJ58"/>
      <c r="BYK58"/>
      <c r="BYL58"/>
      <c r="BYM58"/>
      <c r="BYN58"/>
      <c r="BYO58"/>
      <c r="BYP58"/>
      <c r="BYQ58"/>
      <c r="BYR58"/>
      <c r="BYS58"/>
      <c r="BYT58"/>
      <c r="BYU58"/>
      <c r="BYV58"/>
      <c r="BYW58"/>
      <c r="BYX58"/>
      <c r="BYY58"/>
      <c r="BYZ58"/>
      <c r="BZA58"/>
      <c r="BZB58"/>
      <c r="BZC58"/>
      <c r="BZD58"/>
      <c r="BZE58"/>
      <c r="BZF58"/>
      <c r="BZG58"/>
      <c r="BZH58"/>
      <c r="BZI58"/>
      <c r="BZJ58"/>
      <c r="BZK58"/>
      <c r="BZL58"/>
      <c r="BZM58"/>
      <c r="BZN58"/>
      <c r="BZO58"/>
      <c r="BZP58"/>
      <c r="BZQ58"/>
      <c r="BZR58"/>
      <c r="BZS58"/>
      <c r="BZT58"/>
      <c r="BZU58"/>
      <c r="BZV58"/>
      <c r="BZW58"/>
      <c r="BZX58"/>
      <c r="BZY58"/>
      <c r="BZZ58"/>
      <c r="CAA58"/>
      <c r="CAB58"/>
      <c r="CAC58"/>
      <c r="CAD58"/>
      <c r="CAE58"/>
      <c r="CAF58"/>
      <c r="CAG58"/>
      <c r="CAH58"/>
      <c r="CAI58"/>
      <c r="CAJ58"/>
      <c r="CAK58"/>
      <c r="CAL58"/>
      <c r="CAM58"/>
      <c r="CAN58"/>
      <c r="CAO58"/>
      <c r="CAP58"/>
      <c r="CAQ58"/>
      <c r="CAR58"/>
      <c r="CAS58"/>
      <c r="CAT58"/>
      <c r="CAU58"/>
      <c r="CAV58"/>
      <c r="CAW58"/>
      <c r="CAX58"/>
      <c r="CAY58"/>
      <c r="CAZ58"/>
      <c r="CBA58"/>
      <c r="CBB58"/>
      <c r="CBC58"/>
      <c r="CBD58"/>
      <c r="CBE58"/>
      <c r="CBF58"/>
      <c r="CBG58"/>
      <c r="CBH58"/>
      <c r="CBI58"/>
      <c r="CBJ58"/>
      <c r="CBK58"/>
      <c r="CBL58"/>
      <c r="CBM58"/>
      <c r="CBN58"/>
      <c r="CBO58"/>
      <c r="CBP58"/>
      <c r="CBQ58"/>
      <c r="CBR58"/>
      <c r="CBS58"/>
      <c r="CBT58"/>
      <c r="CBU58"/>
      <c r="CBV58"/>
      <c r="CBW58"/>
      <c r="CBX58"/>
      <c r="CBY58"/>
      <c r="CBZ58"/>
      <c r="CCA58"/>
      <c r="CCB58"/>
      <c r="CCC58"/>
      <c r="CCD58"/>
      <c r="CCE58"/>
      <c r="CCF58"/>
      <c r="CCG58"/>
      <c r="CCH58"/>
      <c r="CCI58"/>
      <c r="CCJ58"/>
      <c r="CCK58"/>
      <c r="CCL58"/>
      <c r="CCM58"/>
      <c r="CCN58"/>
      <c r="CCO58"/>
      <c r="CCP58"/>
      <c r="CCQ58"/>
      <c r="CCR58"/>
      <c r="CCS58"/>
      <c r="CCT58"/>
      <c r="CCU58"/>
      <c r="CCV58"/>
      <c r="CCW58"/>
      <c r="CCX58"/>
      <c r="CCY58"/>
      <c r="CCZ58"/>
      <c r="CDA58"/>
      <c r="CDB58"/>
      <c r="CDC58"/>
      <c r="CDD58"/>
      <c r="CDE58"/>
      <c r="CDF58"/>
      <c r="CDG58"/>
      <c r="CDH58"/>
      <c r="CDI58"/>
      <c r="CDJ58"/>
      <c r="CDK58"/>
      <c r="CDL58"/>
      <c r="CDM58"/>
      <c r="CDN58"/>
      <c r="CDO58"/>
      <c r="CDP58"/>
      <c r="CDQ58"/>
      <c r="CDR58"/>
      <c r="CDS58"/>
      <c r="CDT58"/>
      <c r="CDU58"/>
      <c r="CDV58"/>
      <c r="CDW58"/>
      <c r="CDX58"/>
      <c r="CDY58"/>
      <c r="CDZ58"/>
      <c r="CEA58"/>
      <c r="CEB58"/>
      <c r="CEC58"/>
      <c r="CED58"/>
      <c r="CEE58"/>
      <c r="CEF58"/>
      <c r="CEG58"/>
      <c r="CEH58"/>
      <c r="CEI58"/>
      <c r="CEJ58"/>
      <c r="CEK58"/>
      <c r="CEL58"/>
      <c r="CEM58"/>
      <c r="CEN58"/>
      <c r="CEO58"/>
      <c r="CEP58"/>
      <c r="CEQ58"/>
      <c r="CER58"/>
      <c r="CES58"/>
      <c r="CET58"/>
      <c r="CEU58"/>
      <c r="CEV58"/>
      <c r="CEW58"/>
      <c r="CEX58"/>
      <c r="CEY58"/>
      <c r="CEZ58"/>
      <c r="CFA58"/>
      <c r="CFB58"/>
      <c r="CFC58"/>
      <c r="CFD58"/>
      <c r="CFE58"/>
      <c r="CFF58"/>
      <c r="CFG58"/>
      <c r="CFH58"/>
      <c r="CFI58"/>
      <c r="CFJ58"/>
      <c r="CFK58"/>
      <c r="CFL58"/>
      <c r="CFM58"/>
      <c r="CFN58"/>
      <c r="CFO58"/>
      <c r="CFP58"/>
      <c r="CFQ58"/>
      <c r="CFR58"/>
      <c r="CFS58"/>
      <c r="CFT58"/>
      <c r="CFU58"/>
      <c r="CFV58"/>
      <c r="CFW58"/>
      <c r="CFX58"/>
      <c r="CFY58"/>
      <c r="CFZ58"/>
      <c r="CGA58"/>
      <c r="CGB58"/>
      <c r="CGC58"/>
      <c r="CGD58"/>
      <c r="CGE58"/>
      <c r="CGF58"/>
      <c r="CGG58"/>
      <c r="CGH58"/>
      <c r="CGI58"/>
      <c r="CGJ58"/>
      <c r="CGK58"/>
      <c r="CGL58"/>
      <c r="CGM58"/>
      <c r="CGN58"/>
      <c r="CGO58"/>
      <c r="CGP58"/>
      <c r="CGQ58"/>
      <c r="CGR58"/>
      <c r="CGS58"/>
      <c r="CGT58"/>
      <c r="CGU58"/>
      <c r="CGV58"/>
      <c r="CGW58"/>
      <c r="CGX58"/>
      <c r="CGY58"/>
      <c r="CGZ58"/>
      <c r="CHA58"/>
      <c r="CHB58"/>
      <c r="CHC58"/>
      <c r="CHD58"/>
      <c r="CHE58"/>
      <c r="CHF58"/>
      <c r="CHG58"/>
      <c r="CHH58"/>
      <c r="CHI58"/>
      <c r="CHJ58"/>
      <c r="CHK58"/>
      <c r="CHL58"/>
      <c r="CHM58"/>
      <c r="CHN58"/>
      <c r="CHO58"/>
      <c r="CHP58"/>
      <c r="CHQ58"/>
      <c r="CHR58"/>
      <c r="CHS58"/>
      <c r="CHT58"/>
      <c r="CHU58"/>
      <c r="CHV58"/>
      <c r="CHW58"/>
      <c r="CHX58"/>
      <c r="CHY58"/>
      <c r="CHZ58"/>
      <c r="CIA58"/>
      <c r="CIB58"/>
      <c r="CIC58"/>
      <c r="CID58"/>
      <c r="CIE58"/>
      <c r="CIF58"/>
      <c r="CIG58"/>
      <c r="CIH58"/>
      <c r="CII58"/>
      <c r="CIJ58"/>
      <c r="CIK58"/>
      <c r="CIL58"/>
      <c r="CIM58"/>
      <c r="CIN58"/>
      <c r="CIO58"/>
      <c r="CIP58"/>
      <c r="CIQ58"/>
      <c r="CIR58"/>
      <c r="CIS58"/>
      <c r="CIT58"/>
      <c r="CIU58"/>
      <c r="CIV58"/>
      <c r="CIW58"/>
      <c r="CIX58"/>
      <c r="CIY58"/>
      <c r="CIZ58"/>
      <c r="CJA58"/>
      <c r="CJB58"/>
      <c r="CJC58"/>
      <c r="CJD58"/>
      <c r="CJE58"/>
      <c r="CJF58"/>
      <c r="CJG58"/>
      <c r="CJH58"/>
      <c r="CJI58"/>
      <c r="CJJ58"/>
      <c r="CJK58"/>
      <c r="CJL58"/>
      <c r="CJM58"/>
      <c r="CJN58"/>
      <c r="CJO58"/>
      <c r="CJP58"/>
      <c r="CJQ58"/>
      <c r="CJR58"/>
      <c r="CJS58"/>
      <c r="CJT58"/>
      <c r="CJU58"/>
      <c r="CJV58"/>
      <c r="CJW58"/>
      <c r="CJX58"/>
      <c r="CJY58"/>
      <c r="CJZ58"/>
      <c r="CKA58"/>
      <c r="CKB58"/>
      <c r="CKC58"/>
      <c r="CKD58"/>
      <c r="CKE58"/>
      <c r="CKF58"/>
      <c r="CKG58"/>
      <c r="CKH58"/>
      <c r="CKI58"/>
      <c r="CKJ58"/>
      <c r="CKK58"/>
      <c r="CKL58"/>
      <c r="CKM58"/>
      <c r="CKN58"/>
      <c r="CKO58"/>
      <c r="CKP58"/>
      <c r="CKQ58"/>
      <c r="CKR58"/>
      <c r="CKS58"/>
      <c r="CKT58"/>
      <c r="CKU58"/>
      <c r="CKV58"/>
      <c r="CKW58"/>
      <c r="CKX58"/>
      <c r="CKY58"/>
      <c r="CKZ58"/>
      <c r="CLA58"/>
      <c r="CLB58"/>
      <c r="CLC58"/>
      <c r="CLD58"/>
      <c r="CLE58"/>
      <c r="CLF58"/>
      <c r="CLG58"/>
      <c r="CLH58"/>
      <c r="CLI58"/>
      <c r="CLJ58"/>
      <c r="CLK58"/>
      <c r="CLL58"/>
      <c r="CLM58"/>
      <c r="CLN58"/>
      <c r="CLO58"/>
      <c r="CLP58"/>
      <c r="CLQ58"/>
      <c r="CLR58"/>
      <c r="CLS58"/>
      <c r="CLT58"/>
      <c r="CLU58"/>
      <c r="CLV58"/>
      <c r="CLW58"/>
      <c r="CLX58"/>
      <c r="CLY58"/>
      <c r="CLZ58"/>
      <c r="CMA58"/>
      <c r="CMB58"/>
      <c r="CMC58"/>
      <c r="CMD58"/>
      <c r="CME58"/>
      <c r="CMF58"/>
      <c r="CMG58"/>
      <c r="CMH58"/>
      <c r="CMI58"/>
      <c r="CMJ58"/>
      <c r="CMK58"/>
      <c r="CML58"/>
      <c r="CMM58"/>
      <c r="CMN58"/>
      <c r="CMO58"/>
      <c r="CMP58"/>
      <c r="CMQ58"/>
      <c r="CMR58"/>
      <c r="CMS58"/>
      <c r="CMT58"/>
      <c r="CMU58"/>
      <c r="CMV58"/>
      <c r="CMW58"/>
      <c r="CMX58"/>
      <c r="CMY58"/>
      <c r="CMZ58"/>
      <c r="CNA58"/>
      <c r="CNB58"/>
      <c r="CNC58"/>
      <c r="CND58"/>
      <c r="CNE58"/>
      <c r="CNF58"/>
      <c r="CNG58"/>
      <c r="CNH58"/>
      <c r="CNI58"/>
      <c r="CNJ58"/>
      <c r="CNK58"/>
      <c r="CNL58"/>
      <c r="CNM58"/>
      <c r="CNN58"/>
      <c r="CNO58"/>
      <c r="CNP58"/>
      <c r="CNQ58"/>
      <c r="CNR58"/>
      <c r="CNS58"/>
      <c r="CNT58"/>
      <c r="CNU58"/>
      <c r="CNV58"/>
      <c r="CNW58"/>
      <c r="CNX58"/>
      <c r="CNY58"/>
      <c r="CNZ58"/>
      <c r="COA58"/>
      <c r="COB58"/>
      <c r="COC58"/>
      <c r="COD58"/>
      <c r="COE58"/>
      <c r="COF58"/>
      <c r="COG58"/>
      <c r="COH58"/>
      <c r="COI58"/>
      <c r="COJ58"/>
      <c r="COK58"/>
      <c r="COL58"/>
      <c r="COM58"/>
      <c r="CON58"/>
      <c r="COO58"/>
      <c r="COP58"/>
      <c r="COQ58"/>
      <c r="COR58"/>
      <c r="COS58"/>
      <c r="COT58"/>
      <c r="COU58"/>
      <c r="COV58"/>
      <c r="COW58"/>
      <c r="COX58"/>
      <c r="COY58"/>
      <c r="COZ58"/>
      <c r="CPA58"/>
      <c r="CPB58"/>
      <c r="CPC58"/>
      <c r="CPD58"/>
      <c r="CPE58"/>
      <c r="CPF58"/>
      <c r="CPG58"/>
      <c r="CPH58"/>
      <c r="CPI58"/>
      <c r="CPJ58"/>
      <c r="CPK58"/>
      <c r="CPL58"/>
      <c r="CPM58"/>
      <c r="CPN58"/>
      <c r="CPO58"/>
      <c r="CPP58"/>
      <c r="CPQ58"/>
      <c r="CPR58"/>
      <c r="CPS58"/>
      <c r="CPT58"/>
      <c r="CPU58"/>
      <c r="CPV58"/>
      <c r="CPW58"/>
      <c r="CPX58"/>
      <c r="CPY58"/>
      <c r="CPZ58"/>
      <c r="CQA58"/>
      <c r="CQB58"/>
      <c r="CQC58"/>
      <c r="CQD58"/>
      <c r="CQE58"/>
      <c r="CQF58"/>
      <c r="CQG58"/>
      <c r="CQH58"/>
      <c r="CQI58"/>
      <c r="CQJ58"/>
      <c r="CQK58"/>
      <c r="CQL58"/>
      <c r="CQM58"/>
      <c r="CQN58"/>
      <c r="CQO58"/>
      <c r="CQP58"/>
      <c r="CQQ58"/>
      <c r="CQR58"/>
      <c r="CQS58"/>
      <c r="CQT58"/>
      <c r="CQU58"/>
      <c r="CQV58"/>
      <c r="CQW58"/>
      <c r="CQX58"/>
      <c r="CQY58"/>
      <c r="CQZ58"/>
      <c r="CRA58"/>
      <c r="CRB58"/>
      <c r="CRC58"/>
      <c r="CRD58"/>
      <c r="CRE58"/>
      <c r="CRF58"/>
      <c r="CRG58"/>
      <c r="CRH58"/>
      <c r="CRI58"/>
      <c r="CRJ58"/>
      <c r="CRK58"/>
      <c r="CRL58"/>
      <c r="CRM58"/>
      <c r="CRN58"/>
      <c r="CRO58"/>
      <c r="CRP58"/>
      <c r="CRQ58"/>
      <c r="CRR58"/>
      <c r="CRS58"/>
      <c r="CRT58"/>
      <c r="CRU58"/>
      <c r="CRV58"/>
      <c r="CRW58"/>
      <c r="CRX58"/>
      <c r="CRY58"/>
      <c r="CRZ58"/>
      <c r="CSA58"/>
      <c r="CSB58"/>
      <c r="CSC58"/>
      <c r="CSD58"/>
      <c r="CSE58"/>
      <c r="CSF58"/>
      <c r="CSG58"/>
      <c r="CSH58"/>
      <c r="CSI58"/>
      <c r="CSJ58"/>
      <c r="CSK58"/>
      <c r="CSL58"/>
      <c r="CSM58"/>
      <c r="CSN58"/>
      <c r="CSO58"/>
      <c r="CSP58"/>
      <c r="CSQ58"/>
      <c r="CSR58"/>
      <c r="CSS58"/>
      <c r="CST58"/>
      <c r="CSU58"/>
      <c r="CSV58"/>
      <c r="CSW58"/>
      <c r="CSX58"/>
      <c r="CSY58"/>
      <c r="CSZ58"/>
      <c r="CTA58"/>
      <c r="CTB58"/>
      <c r="CTC58"/>
      <c r="CTD58"/>
      <c r="CTE58"/>
      <c r="CTF58"/>
      <c r="CTG58"/>
      <c r="CTH58"/>
      <c r="CTI58"/>
      <c r="CTJ58"/>
      <c r="CTK58"/>
      <c r="CTL58"/>
      <c r="CTM58"/>
      <c r="CTN58"/>
      <c r="CTO58"/>
      <c r="CTP58"/>
      <c r="CTQ58"/>
      <c r="CTR58"/>
      <c r="CTS58"/>
      <c r="CTT58"/>
      <c r="CTU58"/>
      <c r="CTV58"/>
      <c r="CTW58"/>
      <c r="CTX58"/>
      <c r="CTY58"/>
      <c r="CTZ58"/>
      <c r="CUA58"/>
      <c r="CUB58"/>
      <c r="CUC58"/>
      <c r="CUD58"/>
      <c r="CUE58"/>
      <c r="CUF58"/>
      <c r="CUG58"/>
      <c r="CUH58"/>
      <c r="CUI58"/>
      <c r="CUJ58"/>
      <c r="CUK58"/>
      <c r="CUL58"/>
      <c r="CUM58"/>
      <c r="CUN58"/>
      <c r="CUO58"/>
      <c r="CUP58"/>
      <c r="CUQ58"/>
      <c r="CUR58"/>
      <c r="CUS58"/>
      <c r="CUT58"/>
      <c r="CUU58"/>
      <c r="CUV58"/>
      <c r="CUW58"/>
      <c r="CUX58"/>
      <c r="CUY58"/>
      <c r="CUZ58"/>
      <c r="CVA58"/>
      <c r="CVB58"/>
      <c r="CVC58"/>
      <c r="CVD58"/>
      <c r="CVE58"/>
      <c r="CVF58"/>
      <c r="CVG58"/>
      <c r="CVH58"/>
      <c r="CVI58"/>
      <c r="CVJ58"/>
      <c r="CVK58"/>
      <c r="CVL58"/>
      <c r="CVM58"/>
      <c r="CVN58"/>
      <c r="CVO58"/>
      <c r="CVP58"/>
      <c r="CVQ58"/>
      <c r="CVR58"/>
      <c r="CVS58"/>
      <c r="CVT58"/>
      <c r="CVU58"/>
      <c r="CVV58"/>
      <c r="CVW58"/>
      <c r="CVX58"/>
      <c r="CVY58"/>
      <c r="CVZ58"/>
      <c r="CWA58"/>
      <c r="CWB58"/>
      <c r="CWC58"/>
      <c r="CWD58"/>
      <c r="CWE58"/>
      <c r="CWF58"/>
      <c r="CWG58"/>
      <c r="CWH58"/>
      <c r="CWI58"/>
      <c r="CWJ58"/>
      <c r="CWK58"/>
      <c r="CWL58"/>
      <c r="CWM58"/>
      <c r="CWN58"/>
      <c r="CWO58"/>
      <c r="CWP58"/>
      <c r="CWQ58"/>
      <c r="CWR58"/>
      <c r="CWS58"/>
      <c r="CWT58"/>
      <c r="CWU58"/>
      <c r="CWV58"/>
      <c r="CWW58"/>
      <c r="CWX58"/>
      <c r="CWY58"/>
      <c r="CWZ58"/>
      <c r="CXA58"/>
      <c r="CXB58"/>
      <c r="CXC58"/>
      <c r="CXD58"/>
      <c r="CXE58"/>
      <c r="CXF58"/>
      <c r="CXG58"/>
      <c r="CXH58"/>
      <c r="CXI58"/>
      <c r="CXJ58"/>
      <c r="CXK58"/>
      <c r="CXL58"/>
      <c r="CXM58"/>
      <c r="CXN58"/>
      <c r="CXO58"/>
      <c r="CXP58"/>
      <c r="CXQ58"/>
      <c r="CXR58"/>
      <c r="CXS58"/>
      <c r="CXT58"/>
      <c r="CXU58"/>
      <c r="CXV58"/>
      <c r="CXW58"/>
      <c r="CXX58"/>
      <c r="CXY58"/>
      <c r="CXZ58"/>
      <c r="CYA58"/>
      <c r="CYB58"/>
      <c r="CYC58"/>
      <c r="CYD58"/>
      <c r="CYE58"/>
      <c r="CYF58"/>
      <c r="CYG58"/>
      <c r="CYH58"/>
      <c r="CYI58"/>
      <c r="CYJ58"/>
      <c r="CYK58"/>
      <c r="CYL58"/>
      <c r="CYM58"/>
      <c r="CYN58"/>
      <c r="CYO58"/>
      <c r="CYP58"/>
      <c r="CYQ58"/>
      <c r="CYR58"/>
      <c r="CYS58"/>
      <c r="CYT58"/>
      <c r="CYU58"/>
      <c r="CYV58"/>
      <c r="CYW58"/>
      <c r="CYX58"/>
      <c r="CYY58"/>
      <c r="CYZ58"/>
      <c r="CZA58"/>
      <c r="CZB58"/>
      <c r="CZC58"/>
      <c r="CZD58"/>
      <c r="CZE58"/>
      <c r="CZF58"/>
      <c r="CZG58"/>
      <c r="CZH58"/>
      <c r="CZI58"/>
      <c r="CZJ58"/>
      <c r="CZK58"/>
      <c r="CZL58"/>
      <c r="CZM58"/>
      <c r="CZN58"/>
      <c r="CZO58"/>
      <c r="CZP58"/>
      <c r="CZQ58"/>
      <c r="CZR58"/>
      <c r="CZS58"/>
      <c r="CZT58"/>
      <c r="CZU58"/>
      <c r="CZV58"/>
      <c r="CZW58"/>
      <c r="CZX58"/>
      <c r="CZY58"/>
      <c r="CZZ58"/>
      <c r="DAA58"/>
      <c r="DAB58"/>
      <c r="DAC58"/>
      <c r="DAD58"/>
      <c r="DAE58"/>
      <c r="DAF58"/>
      <c r="DAG58"/>
      <c r="DAH58"/>
      <c r="DAI58"/>
      <c r="DAJ58"/>
      <c r="DAK58"/>
      <c r="DAL58"/>
      <c r="DAM58"/>
      <c r="DAN58"/>
      <c r="DAO58"/>
      <c r="DAP58"/>
      <c r="DAQ58"/>
      <c r="DAR58"/>
      <c r="DAS58"/>
      <c r="DAT58"/>
      <c r="DAU58"/>
      <c r="DAV58"/>
      <c r="DAW58"/>
      <c r="DAX58"/>
      <c r="DAY58"/>
      <c r="DAZ58"/>
      <c r="DBA58"/>
      <c r="DBB58"/>
      <c r="DBC58"/>
      <c r="DBD58"/>
      <c r="DBE58"/>
      <c r="DBF58"/>
      <c r="DBG58"/>
      <c r="DBH58"/>
      <c r="DBI58"/>
      <c r="DBJ58"/>
      <c r="DBK58"/>
      <c r="DBL58"/>
      <c r="DBM58"/>
      <c r="DBN58"/>
      <c r="DBO58"/>
      <c r="DBP58"/>
      <c r="DBQ58"/>
      <c r="DBR58"/>
      <c r="DBS58"/>
      <c r="DBT58"/>
      <c r="DBU58"/>
      <c r="DBV58"/>
      <c r="DBW58"/>
      <c r="DBX58"/>
      <c r="DBY58"/>
      <c r="DBZ58"/>
      <c r="DCA58"/>
      <c r="DCB58"/>
      <c r="DCC58"/>
      <c r="DCD58"/>
      <c r="DCE58"/>
      <c r="DCF58"/>
      <c r="DCG58"/>
      <c r="DCH58"/>
      <c r="DCI58"/>
      <c r="DCJ58"/>
      <c r="DCK58"/>
      <c r="DCL58"/>
      <c r="DCM58"/>
      <c r="DCN58"/>
      <c r="DCO58"/>
      <c r="DCP58"/>
      <c r="DCQ58"/>
      <c r="DCR58"/>
      <c r="DCS58"/>
      <c r="DCT58"/>
      <c r="DCU58"/>
      <c r="DCV58"/>
      <c r="DCW58"/>
      <c r="DCX58"/>
      <c r="DCY58"/>
      <c r="DCZ58"/>
      <c r="DDA58"/>
      <c r="DDB58"/>
      <c r="DDC58"/>
      <c r="DDD58"/>
      <c r="DDE58"/>
      <c r="DDF58"/>
      <c r="DDG58"/>
      <c r="DDH58"/>
      <c r="DDI58"/>
      <c r="DDJ58"/>
      <c r="DDK58"/>
      <c r="DDL58"/>
      <c r="DDM58"/>
      <c r="DDN58"/>
      <c r="DDO58"/>
      <c r="DDP58"/>
      <c r="DDQ58"/>
      <c r="DDR58"/>
      <c r="DDS58"/>
      <c r="DDT58"/>
      <c r="DDU58"/>
      <c r="DDV58"/>
      <c r="DDW58"/>
      <c r="DDX58"/>
      <c r="DDY58"/>
      <c r="DDZ58"/>
      <c r="DEA58"/>
      <c r="DEB58"/>
      <c r="DEC58"/>
      <c r="DED58"/>
      <c r="DEE58"/>
      <c r="DEF58"/>
      <c r="DEG58"/>
      <c r="DEH58"/>
      <c r="DEI58"/>
      <c r="DEJ58"/>
      <c r="DEK58"/>
      <c r="DEL58"/>
      <c r="DEM58"/>
      <c r="DEN58"/>
      <c r="DEO58"/>
      <c r="DEP58"/>
      <c r="DEQ58"/>
      <c r="DER58"/>
      <c r="DES58"/>
      <c r="DET58"/>
      <c r="DEU58"/>
      <c r="DEV58"/>
      <c r="DEW58"/>
      <c r="DEX58"/>
      <c r="DEY58"/>
      <c r="DEZ58"/>
      <c r="DFA58"/>
      <c r="DFB58"/>
      <c r="DFC58"/>
      <c r="DFD58"/>
      <c r="DFE58"/>
      <c r="DFF58"/>
      <c r="DFG58"/>
      <c r="DFH58"/>
      <c r="DFI58"/>
      <c r="DFJ58"/>
      <c r="DFK58"/>
      <c r="DFL58"/>
      <c r="DFM58"/>
      <c r="DFN58"/>
      <c r="DFO58"/>
      <c r="DFP58"/>
      <c r="DFQ58"/>
      <c r="DFR58"/>
      <c r="DFS58"/>
      <c r="DFT58"/>
      <c r="DFU58"/>
      <c r="DFV58"/>
      <c r="DFW58"/>
      <c r="DFX58"/>
      <c r="DFY58"/>
      <c r="DFZ58"/>
      <c r="DGA58"/>
      <c r="DGB58"/>
      <c r="DGC58"/>
      <c r="DGD58"/>
      <c r="DGE58"/>
      <c r="DGF58"/>
      <c r="DGG58"/>
      <c r="DGH58"/>
      <c r="DGI58"/>
      <c r="DGJ58"/>
      <c r="DGK58"/>
      <c r="DGL58"/>
      <c r="DGM58"/>
      <c r="DGN58"/>
      <c r="DGO58"/>
      <c r="DGP58"/>
      <c r="DGQ58"/>
      <c r="DGR58"/>
      <c r="DGS58"/>
      <c r="DGT58"/>
      <c r="DGU58"/>
      <c r="DGV58"/>
      <c r="DGW58"/>
      <c r="DGX58"/>
      <c r="DGY58"/>
      <c r="DGZ58"/>
      <c r="DHA58"/>
      <c r="DHB58"/>
      <c r="DHC58"/>
      <c r="DHD58"/>
      <c r="DHE58"/>
      <c r="DHF58"/>
      <c r="DHG58"/>
      <c r="DHH58"/>
      <c r="DHI58"/>
      <c r="DHJ58"/>
      <c r="DHK58"/>
      <c r="DHL58"/>
      <c r="DHM58"/>
      <c r="DHN58"/>
      <c r="DHO58"/>
      <c r="DHP58"/>
      <c r="DHQ58"/>
      <c r="DHR58"/>
      <c r="DHS58"/>
      <c r="DHT58"/>
      <c r="DHU58"/>
      <c r="DHV58"/>
      <c r="DHW58"/>
      <c r="DHX58"/>
      <c r="DHY58"/>
      <c r="DHZ58"/>
      <c r="DIA58"/>
      <c r="DIB58"/>
      <c r="DIC58"/>
      <c r="DID58"/>
      <c r="DIE58"/>
      <c r="DIF58"/>
      <c r="DIG58"/>
      <c r="DIH58"/>
      <c r="DII58"/>
      <c r="DIJ58"/>
      <c r="DIK58"/>
      <c r="DIL58"/>
      <c r="DIM58"/>
      <c r="DIN58"/>
      <c r="DIO58"/>
      <c r="DIP58"/>
      <c r="DIQ58"/>
      <c r="DIR58"/>
      <c r="DIS58"/>
      <c r="DIT58"/>
      <c r="DIU58"/>
      <c r="DIV58"/>
      <c r="DIW58"/>
      <c r="DIX58"/>
      <c r="DIY58"/>
      <c r="DIZ58"/>
      <c r="DJA58"/>
      <c r="DJB58"/>
      <c r="DJC58"/>
      <c r="DJD58"/>
      <c r="DJE58"/>
      <c r="DJF58"/>
      <c r="DJG58"/>
      <c r="DJH58"/>
      <c r="DJI58"/>
      <c r="DJJ58"/>
      <c r="DJK58"/>
      <c r="DJL58"/>
      <c r="DJM58"/>
      <c r="DJN58"/>
      <c r="DJO58"/>
      <c r="DJP58"/>
      <c r="DJQ58"/>
      <c r="DJR58"/>
      <c r="DJS58"/>
      <c r="DJT58"/>
      <c r="DJU58"/>
      <c r="DJV58"/>
      <c r="DJW58"/>
      <c r="DJX58"/>
      <c r="DJY58"/>
      <c r="DJZ58"/>
      <c r="DKA58"/>
      <c r="DKB58"/>
      <c r="DKC58"/>
      <c r="DKD58"/>
      <c r="DKE58"/>
      <c r="DKF58"/>
      <c r="DKG58"/>
      <c r="DKH58"/>
      <c r="DKI58"/>
      <c r="DKJ58"/>
      <c r="DKK58"/>
      <c r="DKL58"/>
      <c r="DKM58"/>
      <c r="DKN58"/>
      <c r="DKO58"/>
      <c r="DKP58"/>
      <c r="DKQ58"/>
      <c r="DKR58"/>
      <c r="DKS58"/>
      <c r="DKT58"/>
      <c r="DKU58"/>
      <c r="DKV58"/>
      <c r="DKW58"/>
      <c r="DKX58"/>
      <c r="DKY58"/>
      <c r="DKZ58"/>
      <c r="DLA58"/>
      <c r="DLB58"/>
      <c r="DLC58"/>
      <c r="DLD58"/>
      <c r="DLE58"/>
      <c r="DLF58"/>
      <c r="DLG58"/>
      <c r="DLH58"/>
      <c r="DLI58"/>
      <c r="DLJ58"/>
      <c r="DLK58"/>
      <c r="DLL58"/>
      <c r="DLM58"/>
      <c r="DLN58"/>
      <c r="DLO58"/>
      <c r="DLP58"/>
      <c r="DLQ58"/>
      <c r="DLR58"/>
      <c r="DLS58"/>
      <c r="DLT58"/>
      <c r="DLU58"/>
      <c r="DLV58"/>
      <c r="DLW58"/>
      <c r="DLX58"/>
      <c r="DLY58"/>
      <c r="DLZ58"/>
      <c r="DMA58"/>
      <c r="DMB58"/>
      <c r="DMC58"/>
      <c r="DMD58"/>
      <c r="DME58"/>
      <c r="DMF58"/>
      <c r="DMG58"/>
      <c r="DMH58"/>
      <c r="DMI58"/>
      <c r="DMJ58"/>
      <c r="DMK58"/>
      <c r="DML58"/>
      <c r="DMM58"/>
      <c r="DMN58"/>
      <c r="DMO58"/>
      <c r="DMP58"/>
      <c r="DMQ58"/>
      <c r="DMR58"/>
      <c r="DMS58"/>
      <c r="DMT58"/>
      <c r="DMU58"/>
      <c r="DMV58"/>
      <c r="DMW58"/>
      <c r="DMX58"/>
      <c r="DMY58"/>
      <c r="DMZ58"/>
      <c r="DNA58"/>
      <c r="DNB58"/>
      <c r="DNC58"/>
      <c r="DND58"/>
      <c r="DNE58"/>
      <c r="DNF58"/>
      <c r="DNG58"/>
      <c r="DNH58"/>
      <c r="DNI58"/>
      <c r="DNJ58"/>
      <c r="DNK58"/>
      <c r="DNL58"/>
      <c r="DNM58"/>
      <c r="DNN58"/>
      <c r="DNO58"/>
      <c r="DNP58"/>
      <c r="DNQ58"/>
      <c r="DNR58"/>
      <c r="DNS58"/>
      <c r="DNT58"/>
      <c r="DNU58"/>
      <c r="DNV58"/>
      <c r="DNW58"/>
      <c r="DNX58"/>
      <c r="DNY58"/>
      <c r="DNZ58"/>
      <c r="DOA58"/>
      <c r="DOB58"/>
      <c r="DOC58"/>
      <c r="DOD58"/>
      <c r="DOE58"/>
      <c r="DOF58"/>
      <c r="DOG58"/>
      <c r="DOH58"/>
      <c r="DOI58"/>
      <c r="DOJ58"/>
      <c r="DOK58"/>
      <c r="DOL58"/>
      <c r="DOM58"/>
      <c r="DON58"/>
      <c r="DOO58"/>
      <c r="DOP58"/>
      <c r="DOQ58"/>
      <c r="DOR58"/>
      <c r="DOS58"/>
      <c r="DOT58"/>
      <c r="DOU58"/>
      <c r="DOV58"/>
      <c r="DOW58"/>
      <c r="DOX58"/>
      <c r="DOY58"/>
      <c r="DOZ58"/>
      <c r="DPA58"/>
      <c r="DPB58"/>
      <c r="DPC58"/>
      <c r="DPD58"/>
      <c r="DPE58"/>
      <c r="DPF58"/>
      <c r="DPG58"/>
      <c r="DPH58"/>
      <c r="DPI58"/>
      <c r="DPJ58"/>
      <c r="DPK58"/>
      <c r="DPL58"/>
      <c r="DPM58"/>
      <c r="DPN58"/>
      <c r="DPO58"/>
      <c r="DPP58"/>
      <c r="DPQ58"/>
      <c r="DPR58"/>
      <c r="DPS58"/>
      <c r="DPT58"/>
      <c r="DPU58"/>
      <c r="DPV58"/>
      <c r="DPW58"/>
      <c r="DPX58"/>
      <c r="DPY58"/>
      <c r="DPZ58"/>
      <c r="DQA58"/>
      <c r="DQB58"/>
      <c r="DQC58"/>
      <c r="DQD58"/>
      <c r="DQE58"/>
      <c r="DQF58"/>
      <c r="DQG58"/>
      <c r="DQH58"/>
      <c r="DQI58"/>
      <c r="DQJ58"/>
      <c r="DQK58"/>
      <c r="DQL58"/>
      <c r="DQM58"/>
      <c r="DQN58"/>
      <c r="DQO58"/>
      <c r="DQP58"/>
      <c r="DQQ58"/>
      <c r="DQR58"/>
      <c r="DQS58"/>
      <c r="DQT58"/>
      <c r="DQU58"/>
      <c r="DQV58"/>
      <c r="DQW58"/>
      <c r="DQX58"/>
      <c r="DQY58"/>
      <c r="DQZ58"/>
      <c r="DRA58"/>
      <c r="DRB58"/>
      <c r="DRC58"/>
      <c r="DRD58"/>
      <c r="DRE58"/>
      <c r="DRF58"/>
      <c r="DRG58"/>
      <c r="DRH58"/>
      <c r="DRI58"/>
      <c r="DRJ58"/>
      <c r="DRK58"/>
      <c r="DRL58"/>
      <c r="DRM58"/>
      <c r="DRN58"/>
      <c r="DRO58"/>
      <c r="DRP58"/>
      <c r="DRQ58"/>
      <c r="DRR58"/>
      <c r="DRS58"/>
      <c r="DRT58"/>
      <c r="DRU58"/>
      <c r="DRV58"/>
      <c r="DRW58"/>
      <c r="DRX58"/>
      <c r="DRY58"/>
      <c r="DRZ58"/>
      <c r="DSA58"/>
      <c r="DSB58"/>
      <c r="DSC58"/>
      <c r="DSD58"/>
      <c r="DSE58"/>
      <c r="DSF58"/>
      <c r="DSG58"/>
      <c r="DSH58"/>
      <c r="DSI58"/>
      <c r="DSJ58"/>
      <c r="DSK58"/>
      <c r="DSL58"/>
      <c r="DSM58"/>
      <c r="DSN58"/>
      <c r="DSO58"/>
      <c r="DSP58"/>
      <c r="DSQ58"/>
      <c r="DSR58"/>
      <c r="DSS58"/>
      <c r="DST58"/>
      <c r="DSU58"/>
      <c r="DSV58"/>
      <c r="DSW58"/>
      <c r="DSX58"/>
      <c r="DSY58"/>
      <c r="DSZ58"/>
      <c r="DTA58"/>
      <c r="DTB58"/>
      <c r="DTC58"/>
      <c r="DTD58"/>
      <c r="DTE58"/>
      <c r="DTF58"/>
      <c r="DTG58"/>
      <c r="DTH58"/>
      <c r="DTI58"/>
      <c r="DTJ58"/>
      <c r="DTK58"/>
      <c r="DTL58"/>
      <c r="DTM58"/>
      <c r="DTN58"/>
      <c r="DTO58"/>
      <c r="DTP58"/>
      <c r="DTQ58"/>
      <c r="DTR58"/>
      <c r="DTS58"/>
      <c r="DTT58"/>
      <c r="DTU58"/>
      <c r="DTV58"/>
      <c r="DTW58"/>
      <c r="DTX58"/>
      <c r="DTY58"/>
      <c r="DTZ58"/>
      <c r="DUA58"/>
      <c r="DUB58"/>
      <c r="DUC58"/>
      <c r="DUD58"/>
      <c r="DUE58"/>
      <c r="DUF58"/>
      <c r="DUG58"/>
      <c r="DUH58"/>
      <c r="DUI58"/>
      <c r="DUJ58"/>
      <c r="DUK58"/>
      <c r="DUL58"/>
      <c r="DUM58"/>
      <c r="DUN58"/>
      <c r="DUO58"/>
      <c r="DUP58"/>
      <c r="DUQ58"/>
      <c r="DUR58"/>
      <c r="DUS58"/>
      <c r="DUT58"/>
      <c r="DUU58"/>
      <c r="DUV58"/>
      <c r="DUW58"/>
      <c r="DUX58"/>
      <c r="DUY58"/>
      <c r="DUZ58"/>
      <c r="DVA58"/>
      <c r="DVB58"/>
      <c r="DVC58"/>
      <c r="DVD58"/>
      <c r="DVE58"/>
      <c r="DVF58"/>
      <c r="DVG58"/>
      <c r="DVH58"/>
      <c r="DVI58"/>
      <c r="DVJ58"/>
      <c r="DVK58"/>
      <c r="DVL58"/>
      <c r="DVM58"/>
      <c r="DVN58"/>
      <c r="DVO58"/>
      <c r="DVP58"/>
      <c r="DVQ58"/>
      <c r="DVR58"/>
      <c r="DVS58"/>
      <c r="DVT58"/>
      <c r="DVU58"/>
      <c r="DVV58"/>
      <c r="DVW58"/>
      <c r="DVX58"/>
      <c r="DVY58"/>
      <c r="DVZ58"/>
      <c r="DWA58"/>
      <c r="DWB58"/>
      <c r="DWC58"/>
      <c r="DWD58"/>
      <c r="DWE58"/>
      <c r="DWF58"/>
      <c r="DWG58"/>
      <c r="DWH58"/>
      <c r="DWI58"/>
      <c r="DWJ58"/>
      <c r="DWK58"/>
      <c r="DWL58"/>
      <c r="DWM58"/>
      <c r="DWN58"/>
      <c r="DWO58"/>
      <c r="DWP58"/>
      <c r="DWQ58"/>
      <c r="DWR58"/>
      <c r="DWS58"/>
      <c r="DWT58"/>
      <c r="DWU58"/>
      <c r="DWV58"/>
      <c r="DWW58"/>
      <c r="DWX58"/>
      <c r="DWY58"/>
      <c r="DWZ58"/>
      <c r="DXA58"/>
      <c r="DXB58"/>
      <c r="DXC58"/>
      <c r="DXD58"/>
      <c r="DXE58"/>
      <c r="DXF58"/>
      <c r="DXG58"/>
      <c r="DXH58"/>
      <c r="DXI58"/>
      <c r="DXJ58"/>
      <c r="DXK58"/>
      <c r="DXL58"/>
      <c r="DXM58"/>
      <c r="DXN58"/>
      <c r="DXO58"/>
      <c r="DXP58"/>
      <c r="DXQ58"/>
      <c r="DXR58"/>
      <c r="DXS58"/>
      <c r="DXT58"/>
      <c r="DXU58"/>
      <c r="DXV58"/>
      <c r="DXW58"/>
      <c r="DXX58"/>
      <c r="DXY58"/>
      <c r="DXZ58"/>
      <c r="DYA58"/>
      <c r="DYB58"/>
      <c r="DYC58"/>
      <c r="DYD58"/>
      <c r="DYE58"/>
      <c r="DYF58"/>
      <c r="DYG58"/>
      <c r="DYH58"/>
      <c r="DYI58"/>
      <c r="DYJ58"/>
      <c r="DYK58"/>
      <c r="DYL58"/>
      <c r="DYM58"/>
      <c r="DYN58"/>
      <c r="DYO58"/>
      <c r="DYP58"/>
      <c r="DYQ58"/>
      <c r="DYR58"/>
      <c r="DYS58"/>
      <c r="DYT58"/>
      <c r="DYU58"/>
      <c r="DYV58"/>
      <c r="DYW58"/>
      <c r="DYX58"/>
      <c r="DYY58"/>
      <c r="DYZ58"/>
      <c r="DZA58"/>
      <c r="DZB58"/>
      <c r="DZC58"/>
      <c r="DZD58"/>
      <c r="DZE58"/>
      <c r="DZF58"/>
      <c r="DZG58"/>
      <c r="DZH58"/>
      <c r="DZI58"/>
      <c r="DZJ58"/>
      <c r="DZK58"/>
      <c r="DZL58"/>
      <c r="DZM58"/>
      <c r="DZN58"/>
      <c r="DZO58"/>
      <c r="DZP58"/>
      <c r="DZQ58"/>
      <c r="DZR58"/>
      <c r="DZS58"/>
      <c r="DZT58"/>
      <c r="DZU58"/>
      <c r="DZV58"/>
      <c r="DZW58"/>
      <c r="DZX58"/>
      <c r="DZY58"/>
      <c r="DZZ58"/>
      <c r="EAA58"/>
      <c r="EAB58"/>
      <c r="EAC58"/>
      <c r="EAD58"/>
      <c r="EAE58"/>
      <c r="EAF58"/>
      <c r="EAG58"/>
      <c r="EAH58"/>
      <c r="EAI58"/>
      <c r="EAJ58"/>
      <c r="EAK58"/>
      <c r="EAL58"/>
      <c r="EAM58"/>
      <c r="EAN58"/>
      <c r="EAO58"/>
      <c r="EAP58"/>
      <c r="EAQ58"/>
      <c r="EAR58"/>
      <c r="EAS58"/>
      <c r="EAT58"/>
      <c r="EAU58"/>
      <c r="EAV58"/>
      <c r="EAW58"/>
      <c r="EAX58"/>
      <c r="EAY58"/>
      <c r="EAZ58"/>
      <c r="EBA58"/>
      <c r="EBB58"/>
      <c r="EBC58"/>
      <c r="EBD58"/>
      <c r="EBE58"/>
      <c r="EBF58"/>
      <c r="EBG58"/>
      <c r="EBH58"/>
      <c r="EBI58"/>
      <c r="EBJ58"/>
      <c r="EBK58"/>
      <c r="EBL58"/>
      <c r="EBM58"/>
      <c r="EBN58"/>
      <c r="EBO58"/>
      <c r="EBP58"/>
      <c r="EBQ58"/>
      <c r="EBR58"/>
      <c r="EBS58"/>
      <c r="EBT58"/>
      <c r="EBU58"/>
      <c r="EBV58"/>
      <c r="EBW58"/>
      <c r="EBX58"/>
      <c r="EBY58"/>
      <c r="EBZ58"/>
      <c r="ECA58"/>
      <c r="ECB58"/>
      <c r="ECC58"/>
      <c r="ECD58"/>
      <c r="ECE58"/>
      <c r="ECF58"/>
      <c r="ECG58"/>
      <c r="ECH58"/>
      <c r="ECI58"/>
      <c r="ECJ58"/>
      <c r="ECK58"/>
      <c r="ECL58"/>
      <c r="ECM58"/>
      <c r="ECN58"/>
      <c r="ECO58"/>
      <c r="ECP58"/>
      <c r="ECQ58"/>
      <c r="ECR58"/>
      <c r="ECS58"/>
      <c r="ECT58"/>
      <c r="ECU58"/>
      <c r="ECV58"/>
      <c r="ECW58"/>
      <c r="ECX58"/>
      <c r="ECY58"/>
      <c r="ECZ58"/>
      <c r="EDA58"/>
      <c r="EDB58"/>
      <c r="EDC58"/>
      <c r="EDD58"/>
      <c r="EDE58"/>
      <c r="EDF58"/>
      <c r="EDG58"/>
      <c r="EDH58"/>
      <c r="EDI58"/>
      <c r="EDJ58"/>
      <c r="EDK58"/>
      <c r="EDL58"/>
      <c r="EDM58"/>
      <c r="EDN58"/>
      <c r="EDO58"/>
      <c r="EDP58"/>
      <c r="EDQ58"/>
      <c r="EDR58"/>
      <c r="EDS58"/>
      <c r="EDT58"/>
      <c r="EDU58"/>
      <c r="EDV58"/>
      <c r="EDW58"/>
      <c r="EDX58"/>
      <c r="EDY58"/>
      <c r="EDZ58"/>
      <c r="EEA58"/>
      <c r="EEB58"/>
      <c r="EEC58"/>
      <c r="EED58"/>
      <c r="EEE58"/>
      <c r="EEF58"/>
      <c r="EEG58"/>
      <c r="EEH58"/>
      <c r="EEI58"/>
      <c r="EEJ58"/>
      <c r="EEK58"/>
      <c r="EEL58"/>
      <c r="EEM58"/>
      <c r="EEN58"/>
      <c r="EEO58"/>
      <c r="EEP58"/>
      <c r="EEQ58"/>
      <c r="EER58"/>
      <c r="EES58"/>
      <c r="EET58"/>
      <c r="EEU58"/>
      <c r="EEV58"/>
      <c r="EEW58"/>
      <c r="EEX58"/>
      <c r="EEY58"/>
      <c r="EEZ58"/>
      <c r="EFA58"/>
      <c r="EFB58"/>
      <c r="EFC58"/>
      <c r="EFD58"/>
      <c r="EFE58"/>
      <c r="EFF58"/>
      <c r="EFG58"/>
      <c r="EFH58"/>
      <c r="EFI58"/>
      <c r="EFJ58"/>
      <c r="EFK58"/>
      <c r="EFL58"/>
      <c r="EFM58"/>
      <c r="EFN58"/>
      <c r="EFO58"/>
      <c r="EFP58"/>
      <c r="EFQ58"/>
      <c r="EFR58"/>
      <c r="EFS58"/>
      <c r="EFT58"/>
      <c r="EFU58"/>
      <c r="EFV58"/>
      <c r="EFW58"/>
      <c r="EFX58"/>
      <c r="EFY58"/>
      <c r="EFZ58"/>
      <c r="EGA58"/>
      <c r="EGB58"/>
      <c r="EGC58"/>
      <c r="EGD58"/>
      <c r="EGE58"/>
      <c r="EGF58"/>
      <c r="EGG58"/>
      <c r="EGH58"/>
      <c r="EGI58"/>
      <c r="EGJ58"/>
      <c r="EGK58"/>
      <c r="EGL58"/>
      <c r="EGM58"/>
      <c r="EGN58"/>
      <c r="EGO58"/>
      <c r="EGP58"/>
      <c r="EGQ58"/>
      <c r="EGR58"/>
      <c r="EGS58"/>
      <c r="EGT58"/>
      <c r="EGU58"/>
      <c r="EGV58"/>
      <c r="EGW58"/>
      <c r="EGX58"/>
      <c r="EGY58"/>
      <c r="EGZ58"/>
      <c r="EHA58"/>
      <c r="EHB58"/>
      <c r="EHC58"/>
      <c r="EHD58"/>
      <c r="EHE58"/>
      <c r="EHF58"/>
      <c r="EHG58"/>
      <c r="EHH58"/>
      <c r="EHI58"/>
      <c r="EHJ58"/>
      <c r="EHK58"/>
      <c r="EHL58"/>
      <c r="EHM58"/>
      <c r="EHN58"/>
      <c r="EHO58"/>
      <c r="EHP58"/>
      <c r="EHQ58"/>
      <c r="EHR58"/>
      <c r="EHS58"/>
      <c r="EHT58"/>
      <c r="EHU58"/>
      <c r="EHV58"/>
      <c r="EHW58"/>
      <c r="EHX58"/>
      <c r="EHY58"/>
      <c r="EHZ58"/>
      <c r="EIA58"/>
      <c r="EIB58"/>
      <c r="EIC58"/>
      <c r="EID58"/>
      <c r="EIE58"/>
      <c r="EIF58"/>
      <c r="EIG58"/>
      <c r="EIH58"/>
      <c r="EII58"/>
      <c r="EIJ58"/>
      <c r="EIK58"/>
      <c r="EIL58"/>
      <c r="EIM58"/>
      <c r="EIN58"/>
      <c r="EIO58"/>
      <c r="EIP58"/>
      <c r="EIQ58"/>
      <c r="EIR58"/>
      <c r="EIS58"/>
      <c r="EIT58"/>
      <c r="EIU58"/>
      <c r="EIV58"/>
      <c r="EIW58"/>
      <c r="EIX58"/>
      <c r="EIY58"/>
      <c r="EIZ58"/>
      <c r="EJA58"/>
      <c r="EJB58"/>
      <c r="EJC58"/>
      <c r="EJD58"/>
      <c r="EJE58"/>
      <c r="EJF58"/>
      <c r="EJG58"/>
      <c r="EJH58"/>
      <c r="EJI58"/>
      <c r="EJJ58"/>
      <c r="EJK58"/>
      <c r="EJL58"/>
      <c r="EJM58"/>
      <c r="EJN58"/>
      <c r="EJO58"/>
      <c r="EJP58"/>
      <c r="EJQ58"/>
      <c r="EJR58"/>
      <c r="EJS58"/>
      <c r="EJT58"/>
      <c r="EJU58"/>
      <c r="EJV58"/>
      <c r="EJW58"/>
      <c r="EJX58"/>
      <c r="EJY58"/>
      <c r="EJZ58"/>
      <c r="EKA58"/>
      <c r="EKB58"/>
      <c r="EKC58"/>
      <c r="EKD58"/>
      <c r="EKE58"/>
      <c r="EKF58"/>
      <c r="EKG58"/>
      <c r="EKH58"/>
      <c r="EKI58"/>
      <c r="EKJ58"/>
      <c r="EKK58"/>
      <c r="EKL58"/>
      <c r="EKM58"/>
      <c r="EKN58"/>
      <c r="EKO58"/>
      <c r="EKP58"/>
      <c r="EKQ58"/>
      <c r="EKR58"/>
      <c r="EKS58"/>
      <c r="EKT58"/>
      <c r="EKU58"/>
      <c r="EKV58"/>
      <c r="EKW58"/>
      <c r="EKX58"/>
      <c r="EKY58"/>
      <c r="EKZ58"/>
      <c r="ELA58"/>
      <c r="ELB58"/>
      <c r="ELC58"/>
      <c r="ELD58"/>
      <c r="ELE58"/>
      <c r="ELF58"/>
      <c r="ELG58"/>
      <c r="ELH58"/>
      <c r="ELI58"/>
      <c r="ELJ58"/>
      <c r="ELK58"/>
      <c r="ELL58"/>
      <c r="ELM58"/>
      <c r="ELN58"/>
      <c r="ELO58"/>
      <c r="ELP58"/>
      <c r="ELQ58"/>
      <c r="ELR58"/>
      <c r="ELS58"/>
      <c r="ELT58"/>
      <c r="ELU58"/>
      <c r="ELV58"/>
      <c r="ELW58"/>
      <c r="ELX58"/>
      <c r="ELY58"/>
      <c r="ELZ58"/>
      <c r="EMA58"/>
      <c r="EMB58"/>
      <c r="EMC58"/>
      <c r="EMD58"/>
      <c r="EME58"/>
      <c r="EMF58"/>
      <c r="EMG58"/>
      <c r="EMH58"/>
      <c r="EMI58"/>
      <c r="EMJ58"/>
      <c r="EMK58"/>
      <c r="EML58"/>
      <c r="EMM58"/>
      <c r="EMN58"/>
      <c r="EMO58"/>
      <c r="EMP58"/>
      <c r="EMQ58"/>
      <c r="EMR58"/>
      <c r="EMS58"/>
      <c r="EMT58"/>
      <c r="EMU58"/>
      <c r="EMV58"/>
      <c r="EMW58"/>
      <c r="EMX58"/>
      <c r="EMY58"/>
      <c r="EMZ58"/>
      <c r="ENA58"/>
      <c r="ENB58"/>
      <c r="ENC58"/>
      <c r="END58"/>
      <c r="ENE58"/>
      <c r="ENF58"/>
      <c r="ENG58"/>
      <c r="ENH58"/>
      <c r="ENI58"/>
      <c r="ENJ58"/>
      <c r="ENK58"/>
      <c r="ENL58"/>
      <c r="ENM58"/>
      <c r="ENN58"/>
      <c r="ENO58"/>
      <c r="ENP58"/>
      <c r="ENQ58"/>
      <c r="ENR58"/>
      <c r="ENS58"/>
      <c r="ENT58"/>
      <c r="ENU58"/>
      <c r="ENV58"/>
      <c r="ENW58"/>
      <c r="ENX58"/>
      <c r="ENY58"/>
      <c r="ENZ58"/>
      <c r="EOA58"/>
      <c r="EOB58"/>
      <c r="EOC58"/>
      <c r="EOD58"/>
      <c r="EOE58"/>
      <c r="EOF58"/>
      <c r="EOG58"/>
      <c r="EOH58"/>
      <c r="EOI58"/>
      <c r="EOJ58"/>
      <c r="EOK58"/>
      <c r="EOL58"/>
      <c r="EOM58"/>
      <c r="EON58"/>
      <c r="EOO58"/>
      <c r="EOP58"/>
      <c r="EOQ58"/>
      <c r="EOR58"/>
      <c r="EOS58"/>
      <c r="EOT58"/>
      <c r="EOU58"/>
      <c r="EOV58"/>
      <c r="EOW58"/>
      <c r="EOX58"/>
      <c r="EOY58"/>
      <c r="EOZ58"/>
      <c r="EPA58"/>
      <c r="EPB58"/>
      <c r="EPC58"/>
      <c r="EPD58"/>
      <c r="EPE58"/>
      <c r="EPF58"/>
      <c r="EPG58"/>
      <c r="EPH58"/>
      <c r="EPI58"/>
      <c r="EPJ58"/>
      <c r="EPK58"/>
      <c r="EPL58"/>
      <c r="EPM58"/>
      <c r="EPN58"/>
      <c r="EPO58"/>
      <c r="EPP58"/>
      <c r="EPQ58"/>
      <c r="EPR58"/>
      <c r="EPS58"/>
      <c r="EPT58"/>
      <c r="EPU58"/>
      <c r="EPV58"/>
      <c r="EPW58"/>
      <c r="EPX58"/>
      <c r="EPY58"/>
      <c r="EPZ58"/>
      <c r="EQA58"/>
      <c r="EQB58"/>
      <c r="EQC58"/>
      <c r="EQD58"/>
      <c r="EQE58"/>
      <c r="EQF58"/>
      <c r="EQG58"/>
      <c r="EQH58"/>
      <c r="EQI58"/>
      <c r="EQJ58"/>
      <c r="EQK58"/>
      <c r="EQL58"/>
      <c r="EQM58"/>
      <c r="EQN58"/>
      <c r="EQO58"/>
      <c r="EQP58"/>
      <c r="EQQ58"/>
      <c r="EQR58"/>
      <c r="EQS58"/>
      <c r="EQT58"/>
      <c r="EQU58"/>
      <c r="EQV58"/>
      <c r="EQW58"/>
      <c r="EQX58"/>
      <c r="EQY58"/>
      <c r="EQZ58"/>
      <c r="ERA58"/>
      <c r="ERB58"/>
      <c r="ERC58"/>
      <c r="ERD58"/>
      <c r="ERE58"/>
      <c r="ERF58"/>
      <c r="ERG58"/>
      <c r="ERH58"/>
      <c r="ERI58"/>
      <c r="ERJ58"/>
      <c r="ERK58"/>
      <c r="ERL58"/>
      <c r="ERM58"/>
      <c r="ERN58"/>
      <c r="ERO58"/>
      <c r="ERP58"/>
      <c r="ERQ58"/>
      <c r="ERR58"/>
      <c r="ERS58"/>
      <c r="ERT58"/>
      <c r="ERU58"/>
      <c r="ERV58"/>
      <c r="ERW58"/>
      <c r="ERX58"/>
      <c r="ERY58"/>
      <c r="ERZ58"/>
      <c r="ESA58"/>
      <c r="ESB58"/>
      <c r="ESC58"/>
      <c r="ESD58"/>
      <c r="ESE58"/>
      <c r="ESF58"/>
      <c r="ESG58"/>
      <c r="ESH58"/>
      <c r="ESI58"/>
      <c r="ESJ58"/>
      <c r="ESK58"/>
      <c r="ESL58"/>
      <c r="ESM58"/>
      <c r="ESN58"/>
      <c r="ESO58"/>
      <c r="ESP58"/>
      <c r="ESQ58"/>
      <c r="ESR58"/>
      <c r="ESS58"/>
      <c r="EST58"/>
      <c r="ESU58"/>
      <c r="ESV58"/>
      <c r="ESW58"/>
      <c r="ESX58"/>
      <c r="ESY58"/>
      <c r="ESZ58"/>
      <c r="ETA58"/>
      <c r="ETB58"/>
      <c r="ETC58"/>
      <c r="ETD58"/>
      <c r="ETE58"/>
      <c r="ETF58"/>
      <c r="ETG58"/>
      <c r="ETH58"/>
      <c r="ETI58"/>
      <c r="ETJ58"/>
      <c r="ETK58"/>
      <c r="ETL58"/>
      <c r="ETM58"/>
      <c r="ETN58"/>
      <c r="ETO58"/>
      <c r="ETP58"/>
      <c r="ETQ58"/>
      <c r="ETR58"/>
      <c r="ETS58"/>
      <c r="ETT58"/>
      <c r="ETU58"/>
      <c r="ETV58"/>
      <c r="ETW58"/>
      <c r="ETX58"/>
      <c r="ETY58"/>
      <c r="ETZ58"/>
      <c r="EUA58"/>
      <c r="EUB58"/>
      <c r="EUC58"/>
      <c r="EUD58"/>
      <c r="EUE58"/>
      <c r="EUF58"/>
      <c r="EUG58"/>
      <c r="EUH58"/>
      <c r="EUI58"/>
      <c r="EUJ58"/>
      <c r="EUK58"/>
      <c r="EUL58"/>
      <c r="EUM58"/>
      <c r="EUN58"/>
      <c r="EUO58"/>
      <c r="EUP58"/>
      <c r="EUQ58"/>
      <c r="EUR58"/>
      <c r="EUS58"/>
      <c r="EUT58"/>
      <c r="EUU58"/>
      <c r="EUV58"/>
      <c r="EUW58"/>
      <c r="EUX58"/>
      <c r="EUY58"/>
      <c r="EUZ58"/>
      <c r="EVA58"/>
      <c r="EVB58"/>
      <c r="EVC58"/>
      <c r="EVD58"/>
      <c r="EVE58"/>
      <c r="EVF58"/>
      <c r="EVG58"/>
      <c r="EVH58"/>
      <c r="EVI58"/>
      <c r="EVJ58"/>
      <c r="EVK58"/>
      <c r="EVL58"/>
      <c r="EVM58"/>
      <c r="EVN58"/>
      <c r="EVO58"/>
      <c r="EVP58"/>
      <c r="EVQ58"/>
      <c r="EVR58"/>
      <c r="EVS58"/>
      <c r="EVT58"/>
      <c r="EVU58"/>
      <c r="EVV58"/>
      <c r="EVW58"/>
      <c r="EVX58"/>
      <c r="EVY58"/>
      <c r="EVZ58"/>
      <c r="EWA58"/>
      <c r="EWB58"/>
      <c r="EWC58"/>
      <c r="EWD58"/>
      <c r="EWE58"/>
      <c r="EWF58"/>
      <c r="EWG58"/>
      <c r="EWH58"/>
      <c r="EWI58"/>
      <c r="EWJ58"/>
      <c r="EWK58"/>
      <c r="EWL58"/>
      <c r="EWM58"/>
      <c r="EWN58"/>
      <c r="EWO58"/>
      <c r="EWP58"/>
      <c r="EWQ58"/>
      <c r="EWR58"/>
      <c r="EWS58"/>
      <c r="EWT58"/>
      <c r="EWU58"/>
      <c r="EWV58"/>
      <c r="EWW58"/>
      <c r="EWX58"/>
      <c r="EWY58"/>
      <c r="EWZ58"/>
      <c r="EXA58"/>
      <c r="EXB58"/>
      <c r="EXC58"/>
      <c r="EXD58"/>
      <c r="EXE58"/>
      <c r="EXF58"/>
      <c r="EXG58"/>
      <c r="EXH58"/>
      <c r="EXI58"/>
      <c r="EXJ58"/>
      <c r="EXK58"/>
      <c r="EXL58"/>
      <c r="EXM58"/>
      <c r="EXN58"/>
      <c r="EXO58"/>
      <c r="EXP58"/>
      <c r="EXQ58"/>
      <c r="EXR58"/>
      <c r="EXS58"/>
      <c r="EXT58"/>
      <c r="EXU58"/>
      <c r="EXV58"/>
      <c r="EXW58"/>
      <c r="EXX58"/>
      <c r="EXY58"/>
      <c r="EXZ58"/>
      <c r="EYA58"/>
      <c r="EYB58"/>
      <c r="EYC58"/>
      <c r="EYD58"/>
      <c r="EYE58"/>
      <c r="EYF58"/>
      <c r="EYG58"/>
      <c r="EYH58"/>
      <c r="EYI58"/>
      <c r="EYJ58"/>
      <c r="EYK58"/>
      <c r="EYL58"/>
      <c r="EYM58"/>
      <c r="EYN58"/>
      <c r="EYO58"/>
      <c r="EYP58"/>
      <c r="EYQ58"/>
      <c r="EYR58"/>
      <c r="EYS58"/>
      <c r="EYT58"/>
      <c r="EYU58"/>
      <c r="EYV58"/>
      <c r="EYW58"/>
      <c r="EYX58"/>
      <c r="EYY58"/>
      <c r="EYZ58"/>
      <c r="EZA58"/>
      <c r="EZB58"/>
      <c r="EZC58"/>
      <c r="EZD58"/>
      <c r="EZE58"/>
      <c r="EZF58"/>
      <c r="EZG58"/>
      <c r="EZH58"/>
      <c r="EZI58"/>
      <c r="EZJ58"/>
      <c r="EZK58"/>
      <c r="EZL58"/>
      <c r="EZM58"/>
      <c r="EZN58"/>
      <c r="EZO58"/>
      <c r="EZP58"/>
      <c r="EZQ58"/>
      <c r="EZR58"/>
      <c r="EZS58"/>
      <c r="EZT58"/>
      <c r="EZU58"/>
      <c r="EZV58"/>
      <c r="EZW58"/>
      <c r="EZX58"/>
      <c r="EZY58"/>
      <c r="EZZ58"/>
      <c r="FAA58"/>
      <c r="FAB58"/>
      <c r="FAC58"/>
      <c r="FAD58"/>
      <c r="FAE58"/>
      <c r="FAF58"/>
      <c r="FAG58"/>
      <c r="FAH58"/>
      <c r="FAI58"/>
      <c r="FAJ58"/>
      <c r="FAK58"/>
      <c r="FAL58"/>
      <c r="FAM58"/>
      <c r="FAN58"/>
      <c r="FAO58"/>
      <c r="FAP58"/>
      <c r="FAQ58"/>
      <c r="FAR58"/>
      <c r="FAS58"/>
      <c r="FAT58"/>
      <c r="FAU58"/>
      <c r="FAV58"/>
      <c r="FAW58"/>
      <c r="FAX58"/>
      <c r="FAY58"/>
      <c r="FAZ58"/>
      <c r="FBA58"/>
      <c r="FBB58"/>
      <c r="FBC58"/>
      <c r="FBD58"/>
      <c r="FBE58"/>
      <c r="FBF58"/>
      <c r="FBG58"/>
      <c r="FBH58"/>
      <c r="FBI58"/>
      <c r="FBJ58"/>
      <c r="FBK58"/>
      <c r="FBL58"/>
      <c r="FBM58"/>
      <c r="FBN58"/>
      <c r="FBO58"/>
      <c r="FBP58"/>
      <c r="FBQ58"/>
      <c r="FBR58"/>
      <c r="FBS58"/>
      <c r="FBT58"/>
      <c r="FBU58"/>
      <c r="FBV58"/>
      <c r="FBW58"/>
      <c r="FBX58"/>
      <c r="FBY58"/>
      <c r="FBZ58"/>
      <c r="FCA58"/>
      <c r="FCB58"/>
      <c r="FCC58"/>
      <c r="FCD58"/>
      <c r="FCE58"/>
      <c r="FCF58"/>
      <c r="FCG58"/>
      <c r="FCH58"/>
      <c r="FCI58"/>
      <c r="FCJ58"/>
      <c r="FCK58"/>
      <c r="FCL58"/>
      <c r="FCM58"/>
      <c r="FCN58"/>
      <c r="FCO58"/>
      <c r="FCP58"/>
      <c r="FCQ58"/>
      <c r="FCR58"/>
      <c r="FCS58"/>
      <c r="FCT58"/>
      <c r="FCU58"/>
      <c r="FCV58"/>
      <c r="FCW58"/>
      <c r="FCX58"/>
      <c r="FCY58"/>
      <c r="FCZ58"/>
      <c r="FDA58"/>
      <c r="FDB58"/>
      <c r="FDC58"/>
      <c r="FDD58"/>
      <c r="FDE58"/>
      <c r="FDF58"/>
      <c r="FDG58"/>
      <c r="FDH58"/>
      <c r="FDI58"/>
      <c r="FDJ58"/>
      <c r="FDK58"/>
      <c r="FDL58"/>
      <c r="FDM58"/>
      <c r="FDN58"/>
      <c r="FDO58"/>
      <c r="FDP58"/>
      <c r="FDQ58"/>
      <c r="FDR58"/>
      <c r="FDS58"/>
      <c r="FDT58"/>
      <c r="FDU58"/>
      <c r="FDV58"/>
      <c r="FDW58"/>
      <c r="FDX58"/>
      <c r="FDY58"/>
      <c r="FDZ58"/>
      <c r="FEA58"/>
      <c r="FEB58"/>
      <c r="FEC58"/>
      <c r="FED58"/>
      <c r="FEE58"/>
      <c r="FEF58"/>
      <c r="FEG58"/>
      <c r="FEH58"/>
      <c r="FEI58"/>
      <c r="FEJ58"/>
      <c r="FEK58"/>
      <c r="FEL58"/>
      <c r="FEM58"/>
      <c r="FEN58"/>
      <c r="FEO58"/>
      <c r="FEP58"/>
      <c r="FEQ58"/>
      <c r="FER58"/>
      <c r="FES58"/>
      <c r="FET58"/>
      <c r="FEU58"/>
      <c r="FEV58"/>
      <c r="FEW58"/>
      <c r="FEX58"/>
      <c r="FEY58"/>
      <c r="FEZ58"/>
      <c r="FFA58"/>
      <c r="FFB58"/>
      <c r="FFC58"/>
      <c r="FFD58"/>
      <c r="FFE58"/>
      <c r="FFF58"/>
      <c r="FFG58"/>
      <c r="FFH58"/>
      <c r="FFI58"/>
      <c r="FFJ58"/>
      <c r="FFK58"/>
      <c r="FFL58"/>
      <c r="FFM58"/>
      <c r="FFN58"/>
      <c r="FFO58"/>
      <c r="FFP58"/>
      <c r="FFQ58"/>
      <c r="FFR58"/>
      <c r="FFS58"/>
      <c r="FFT58"/>
      <c r="FFU58"/>
      <c r="FFV58"/>
      <c r="FFW58"/>
      <c r="FFX58"/>
      <c r="FFY58"/>
      <c r="FFZ58"/>
      <c r="FGA58"/>
      <c r="FGB58"/>
      <c r="FGC58"/>
      <c r="FGD58"/>
      <c r="FGE58"/>
      <c r="FGF58"/>
      <c r="FGG58"/>
      <c r="FGH58"/>
      <c r="FGI58"/>
      <c r="FGJ58"/>
      <c r="FGK58"/>
      <c r="FGL58"/>
      <c r="FGM58"/>
      <c r="FGN58"/>
      <c r="FGO58"/>
      <c r="FGP58"/>
      <c r="FGQ58"/>
      <c r="FGR58"/>
      <c r="FGS58"/>
      <c r="FGT58"/>
      <c r="FGU58"/>
      <c r="FGV58"/>
      <c r="FGW58"/>
      <c r="FGX58"/>
      <c r="FGY58"/>
      <c r="FGZ58"/>
      <c r="FHA58"/>
      <c r="FHB58"/>
      <c r="FHC58"/>
      <c r="FHD58"/>
      <c r="FHE58"/>
      <c r="FHF58"/>
      <c r="FHG58"/>
      <c r="FHH58"/>
      <c r="FHI58"/>
      <c r="FHJ58"/>
      <c r="FHK58"/>
      <c r="FHL58"/>
      <c r="FHM58"/>
      <c r="FHN58"/>
      <c r="FHO58"/>
      <c r="FHP58"/>
      <c r="FHQ58"/>
      <c r="FHR58"/>
      <c r="FHS58"/>
      <c r="FHT58"/>
      <c r="FHU58"/>
      <c r="FHV58"/>
      <c r="FHW58"/>
      <c r="FHX58"/>
      <c r="FHY58"/>
      <c r="FHZ58"/>
      <c r="FIA58"/>
      <c r="FIB58"/>
      <c r="FIC58"/>
      <c r="FID58"/>
      <c r="FIE58"/>
      <c r="FIF58"/>
      <c r="FIG58"/>
      <c r="FIH58"/>
      <c r="FII58"/>
      <c r="FIJ58"/>
      <c r="FIK58"/>
      <c r="FIL58"/>
      <c r="FIM58"/>
      <c r="FIN58"/>
      <c r="FIO58"/>
      <c r="FIP58"/>
      <c r="FIQ58"/>
      <c r="FIR58"/>
      <c r="FIS58"/>
      <c r="FIT58"/>
      <c r="FIU58"/>
      <c r="FIV58"/>
      <c r="FIW58"/>
      <c r="FIX58"/>
      <c r="FIY58"/>
      <c r="FIZ58"/>
      <c r="FJA58"/>
      <c r="FJB58"/>
      <c r="FJC58"/>
      <c r="FJD58"/>
      <c r="FJE58"/>
      <c r="FJF58"/>
      <c r="FJG58"/>
      <c r="FJH58"/>
      <c r="FJI58"/>
      <c r="FJJ58"/>
      <c r="FJK58"/>
      <c r="FJL58"/>
      <c r="FJM58"/>
      <c r="FJN58"/>
      <c r="FJO58"/>
      <c r="FJP58"/>
      <c r="FJQ58"/>
      <c r="FJR58"/>
      <c r="FJS58"/>
      <c r="FJT58"/>
      <c r="FJU58"/>
      <c r="FJV58"/>
      <c r="FJW58"/>
      <c r="FJX58"/>
      <c r="FJY58"/>
      <c r="FJZ58"/>
      <c r="FKA58"/>
      <c r="FKB58"/>
      <c r="FKC58"/>
      <c r="FKD58"/>
      <c r="FKE58"/>
      <c r="FKF58"/>
      <c r="FKG58"/>
      <c r="FKH58"/>
      <c r="FKI58"/>
      <c r="FKJ58"/>
      <c r="FKK58"/>
      <c r="FKL58"/>
      <c r="FKM58"/>
      <c r="FKN58"/>
      <c r="FKO58"/>
      <c r="FKP58"/>
      <c r="FKQ58"/>
      <c r="FKR58"/>
      <c r="FKS58"/>
      <c r="FKT58"/>
      <c r="FKU58"/>
      <c r="FKV58"/>
      <c r="FKW58"/>
      <c r="FKX58"/>
      <c r="FKY58"/>
      <c r="FKZ58"/>
      <c r="FLA58"/>
      <c r="FLB58"/>
      <c r="FLC58"/>
      <c r="FLD58"/>
      <c r="FLE58"/>
      <c r="FLF58"/>
      <c r="FLG58"/>
      <c r="FLH58"/>
      <c r="FLI58"/>
      <c r="FLJ58"/>
      <c r="FLK58"/>
      <c r="FLL58"/>
      <c r="FLM58"/>
      <c r="FLN58"/>
      <c r="FLO58"/>
      <c r="FLP58"/>
      <c r="FLQ58"/>
      <c r="FLR58"/>
      <c r="FLS58"/>
      <c r="FLT58"/>
      <c r="FLU58"/>
      <c r="FLV58"/>
      <c r="FLW58"/>
      <c r="FLX58"/>
      <c r="FLY58"/>
      <c r="FLZ58"/>
      <c r="FMA58"/>
      <c r="FMB58"/>
      <c r="FMC58"/>
      <c r="FMD58"/>
      <c r="FME58"/>
      <c r="FMF58"/>
      <c r="FMG58"/>
      <c r="FMH58"/>
      <c r="FMI58"/>
      <c r="FMJ58"/>
      <c r="FMK58"/>
      <c r="FML58"/>
      <c r="FMM58"/>
      <c r="FMN58"/>
      <c r="FMO58"/>
      <c r="FMP58"/>
      <c r="FMQ58"/>
      <c r="FMR58"/>
      <c r="FMS58"/>
      <c r="FMT58"/>
      <c r="FMU58"/>
      <c r="FMV58"/>
      <c r="FMW58"/>
      <c r="FMX58"/>
      <c r="FMY58"/>
      <c r="FMZ58"/>
      <c r="FNA58"/>
      <c r="FNB58"/>
      <c r="FNC58"/>
      <c r="FND58"/>
      <c r="FNE58"/>
      <c r="FNF58"/>
      <c r="FNG58"/>
      <c r="FNH58"/>
      <c r="FNI58"/>
      <c r="FNJ58"/>
      <c r="FNK58"/>
      <c r="FNL58"/>
      <c r="FNM58"/>
      <c r="FNN58"/>
      <c r="FNO58"/>
      <c r="FNP58"/>
      <c r="FNQ58"/>
      <c r="FNR58"/>
      <c r="FNS58"/>
      <c r="FNT58"/>
      <c r="FNU58"/>
      <c r="FNV58"/>
      <c r="FNW58"/>
      <c r="FNX58"/>
      <c r="FNY58"/>
      <c r="FNZ58"/>
      <c r="FOA58"/>
      <c r="FOB58"/>
      <c r="FOC58"/>
      <c r="FOD58"/>
      <c r="FOE58"/>
      <c r="FOF58"/>
      <c r="FOG58"/>
      <c r="FOH58"/>
      <c r="FOI58"/>
      <c r="FOJ58"/>
      <c r="FOK58"/>
      <c r="FOL58"/>
      <c r="FOM58"/>
      <c r="FON58"/>
      <c r="FOO58"/>
      <c r="FOP58"/>
      <c r="FOQ58"/>
      <c r="FOR58"/>
      <c r="FOS58"/>
      <c r="FOT58"/>
      <c r="FOU58"/>
      <c r="FOV58"/>
      <c r="FOW58"/>
      <c r="FOX58"/>
      <c r="FOY58"/>
      <c r="FOZ58"/>
      <c r="FPA58"/>
      <c r="FPB58"/>
      <c r="FPC58"/>
      <c r="FPD58"/>
      <c r="FPE58"/>
      <c r="FPF58"/>
      <c r="FPG58"/>
      <c r="FPH58"/>
      <c r="FPI58"/>
      <c r="FPJ58"/>
      <c r="FPK58"/>
      <c r="FPL58"/>
      <c r="FPM58"/>
      <c r="FPN58"/>
      <c r="FPO58"/>
      <c r="FPP58"/>
      <c r="FPQ58"/>
      <c r="FPR58"/>
      <c r="FPS58"/>
      <c r="FPT58"/>
      <c r="FPU58"/>
      <c r="FPV58"/>
      <c r="FPW58"/>
      <c r="FPX58"/>
      <c r="FPY58"/>
      <c r="FPZ58"/>
      <c r="FQA58"/>
      <c r="FQB58"/>
      <c r="FQC58"/>
      <c r="FQD58"/>
      <c r="FQE58"/>
      <c r="FQF58"/>
      <c r="FQG58"/>
      <c r="FQH58"/>
      <c r="FQI58"/>
      <c r="FQJ58"/>
      <c r="FQK58"/>
      <c r="FQL58"/>
      <c r="FQM58"/>
      <c r="FQN58"/>
      <c r="FQO58"/>
      <c r="FQP58"/>
      <c r="FQQ58"/>
      <c r="FQR58"/>
      <c r="FQS58"/>
      <c r="FQT58"/>
      <c r="FQU58"/>
      <c r="FQV58"/>
      <c r="FQW58"/>
      <c r="FQX58"/>
      <c r="FQY58"/>
      <c r="FQZ58"/>
      <c r="FRA58"/>
      <c r="FRB58"/>
      <c r="FRC58"/>
      <c r="FRD58"/>
      <c r="FRE58"/>
      <c r="FRF58"/>
      <c r="FRG58"/>
      <c r="FRH58"/>
      <c r="FRI58"/>
      <c r="FRJ58"/>
      <c r="FRK58"/>
      <c r="FRL58"/>
      <c r="FRM58"/>
      <c r="FRN58"/>
      <c r="FRO58"/>
      <c r="FRP58"/>
      <c r="FRQ58"/>
      <c r="FRR58"/>
      <c r="FRS58"/>
      <c r="FRT58"/>
      <c r="FRU58"/>
      <c r="FRV58"/>
      <c r="FRW58"/>
      <c r="FRX58"/>
      <c r="FRY58"/>
      <c r="FRZ58"/>
      <c r="FSA58"/>
      <c r="FSB58"/>
      <c r="FSC58"/>
      <c r="FSD58"/>
      <c r="FSE58"/>
      <c r="FSF58"/>
      <c r="FSG58"/>
      <c r="FSH58"/>
      <c r="FSI58"/>
      <c r="FSJ58"/>
      <c r="FSK58"/>
      <c r="FSL58"/>
      <c r="FSM58"/>
      <c r="FSN58"/>
      <c r="FSO58"/>
      <c r="FSP58"/>
      <c r="FSQ58"/>
      <c r="FSR58"/>
      <c r="FSS58"/>
      <c r="FST58"/>
      <c r="FSU58"/>
      <c r="FSV58"/>
      <c r="FSW58"/>
      <c r="FSX58"/>
      <c r="FSY58"/>
      <c r="FSZ58"/>
      <c r="FTA58"/>
      <c r="FTB58"/>
      <c r="FTC58"/>
      <c r="FTD58"/>
      <c r="FTE58"/>
      <c r="FTF58"/>
      <c r="FTG58"/>
      <c r="FTH58"/>
      <c r="FTI58"/>
      <c r="FTJ58"/>
      <c r="FTK58"/>
      <c r="FTL58"/>
      <c r="FTM58"/>
      <c r="FTN58"/>
      <c r="FTO58"/>
      <c r="FTP58"/>
      <c r="FTQ58"/>
      <c r="FTR58"/>
      <c r="FTS58"/>
      <c r="FTT58"/>
      <c r="FTU58"/>
      <c r="FTV58"/>
      <c r="FTW58"/>
      <c r="FTX58"/>
      <c r="FTY58"/>
      <c r="FTZ58"/>
      <c r="FUA58"/>
      <c r="FUB58"/>
      <c r="FUC58"/>
      <c r="FUD58"/>
      <c r="FUE58"/>
      <c r="FUF58"/>
      <c r="FUG58"/>
      <c r="FUH58"/>
      <c r="FUI58"/>
      <c r="FUJ58"/>
      <c r="FUK58"/>
      <c r="FUL58"/>
      <c r="FUM58"/>
      <c r="FUN58"/>
      <c r="FUO58"/>
      <c r="FUP58"/>
      <c r="FUQ58"/>
      <c r="FUR58"/>
      <c r="FUS58"/>
      <c r="FUT58"/>
      <c r="FUU58"/>
      <c r="FUV58"/>
      <c r="FUW58"/>
      <c r="FUX58"/>
      <c r="FUY58"/>
      <c r="FUZ58"/>
      <c r="FVA58"/>
      <c r="FVB58"/>
      <c r="FVC58"/>
      <c r="FVD58"/>
      <c r="FVE58"/>
      <c r="FVF58"/>
      <c r="FVG58"/>
      <c r="FVH58"/>
      <c r="FVI58"/>
      <c r="FVJ58"/>
      <c r="FVK58"/>
      <c r="FVL58"/>
      <c r="FVM58"/>
      <c r="FVN58"/>
      <c r="FVO58"/>
      <c r="FVP58"/>
      <c r="FVQ58"/>
      <c r="FVR58"/>
      <c r="FVS58"/>
      <c r="FVT58"/>
      <c r="FVU58"/>
      <c r="FVV58"/>
      <c r="FVW58"/>
      <c r="FVX58"/>
      <c r="FVY58"/>
      <c r="FVZ58"/>
      <c r="FWA58"/>
      <c r="FWB58"/>
      <c r="FWC58"/>
      <c r="FWD58"/>
      <c r="FWE58"/>
      <c r="FWF58"/>
      <c r="FWG58"/>
      <c r="FWH58"/>
      <c r="FWI58"/>
      <c r="FWJ58"/>
      <c r="FWK58"/>
      <c r="FWL58"/>
      <c r="FWM58"/>
      <c r="FWN58"/>
      <c r="FWO58"/>
      <c r="FWP58"/>
      <c r="FWQ58"/>
      <c r="FWR58"/>
      <c r="FWS58"/>
      <c r="FWT58"/>
      <c r="FWU58"/>
      <c r="FWV58"/>
      <c r="FWW58"/>
      <c r="FWX58"/>
      <c r="FWY58"/>
      <c r="FWZ58"/>
      <c r="FXA58"/>
      <c r="FXB58"/>
      <c r="FXC58"/>
      <c r="FXD58"/>
      <c r="FXE58"/>
      <c r="FXF58"/>
      <c r="FXG58"/>
      <c r="FXH58"/>
      <c r="FXI58"/>
      <c r="FXJ58"/>
      <c r="FXK58"/>
      <c r="FXL58"/>
      <c r="FXM58"/>
      <c r="FXN58"/>
      <c r="FXO58"/>
      <c r="FXP58"/>
      <c r="FXQ58"/>
      <c r="FXR58"/>
      <c r="FXS58"/>
      <c r="FXT58"/>
      <c r="FXU58"/>
      <c r="FXV58"/>
      <c r="FXW58"/>
      <c r="FXX58"/>
      <c r="FXY58"/>
      <c r="FXZ58"/>
      <c r="FYA58"/>
      <c r="FYB58"/>
      <c r="FYC58"/>
      <c r="FYD58"/>
      <c r="FYE58"/>
      <c r="FYF58"/>
      <c r="FYG58"/>
      <c r="FYH58"/>
      <c r="FYI58"/>
      <c r="FYJ58"/>
      <c r="FYK58"/>
      <c r="FYL58"/>
      <c r="FYM58"/>
      <c r="FYN58"/>
      <c r="FYO58"/>
      <c r="FYP58"/>
      <c r="FYQ58"/>
      <c r="FYR58"/>
      <c r="FYS58"/>
      <c r="FYT58"/>
      <c r="FYU58"/>
      <c r="FYV58"/>
      <c r="FYW58"/>
      <c r="FYX58"/>
      <c r="FYY58"/>
      <c r="FYZ58"/>
      <c r="FZA58"/>
      <c r="FZB58"/>
      <c r="FZC58"/>
      <c r="FZD58"/>
      <c r="FZE58"/>
      <c r="FZF58"/>
      <c r="FZG58"/>
      <c r="FZH58"/>
      <c r="FZI58"/>
      <c r="FZJ58"/>
      <c r="FZK58"/>
      <c r="FZL58"/>
      <c r="FZM58"/>
      <c r="FZN58"/>
      <c r="FZO58"/>
      <c r="FZP58"/>
      <c r="FZQ58"/>
      <c r="FZR58"/>
      <c r="FZS58"/>
      <c r="FZT58"/>
      <c r="FZU58"/>
      <c r="FZV58"/>
      <c r="FZW58"/>
      <c r="FZX58"/>
      <c r="FZY58"/>
      <c r="FZZ58"/>
      <c r="GAA58"/>
      <c r="GAB58"/>
      <c r="GAC58"/>
      <c r="GAD58"/>
      <c r="GAE58"/>
      <c r="GAF58"/>
      <c r="GAG58"/>
      <c r="GAH58"/>
      <c r="GAI58"/>
      <c r="GAJ58"/>
      <c r="GAK58"/>
      <c r="GAL58"/>
      <c r="GAM58"/>
      <c r="GAN58"/>
      <c r="GAO58"/>
      <c r="GAP58"/>
      <c r="GAQ58"/>
      <c r="GAR58"/>
      <c r="GAS58"/>
      <c r="GAT58"/>
      <c r="GAU58"/>
      <c r="GAV58"/>
      <c r="GAW58"/>
      <c r="GAX58"/>
      <c r="GAY58"/>
      <c r="GAZ58"/>
      <c r="GBA58"/>
      <c r="GBB58"/>
      <c r="GBC58"/>
      <c r="GBD58"/>
      <c r="GBE58"/>
      <c r="GBF58"/>
      <c r="GBG58"/>
      <c r="GBH58"/>
      <c r="GBI58"/>
      <c r="GBJ58"/>
      <c r="GBK58"/>
      <c r="GBL58"/>
      <c r="GBM58"/>
      <c r="GBN58"/>
      <c r="GBO58"/>
      <c r="GBP58"/>
      <c r="GBQ58"/>
      <c r="GBR58"/>
      <c r="GBS58"/>
      <c r="GBT58"/>
      <c r="GBU58"/>
      <c r="GBV58"/>
      <c r="GBW58"/>
      <c r="GBX58"/>
      <c r="GBY58"/>
      <c r="GBZ58"/>
      <c r="GCA58"/>
      <c r="GCB58"/>
      <c r="GCC58"/>
      <c r="GCD58"/>
      <c r="GCE58"/>
      <c r="GCF58"/>
      <c r="GCG58"/>
      <c r="GCH58"/>
      <c r="GCI58"/>
      <c r="GCJ58"/>
      <c r="GCK58"/>
      <c r="GCL58"/>
      <c r="GCM58"/>
      <c r="GCN58"/>
      <c r="GCO58"/>
      <c r="GCP58"/>
      <c r="GCQ58"/>
      <c r="GCR58"/>
      <c r="GCS58"/>
      <c r="GCT58"/>
      <c r="GCU58"/>
      <c r="GCV58"/>
      <c r="GCW58"/>
      <c r="GCX58"/>
      <c r="GCY58"/>
      <c r="GCZ58"/>
      <c r="GDA58"/>
      <c r="GDB58"/>
      <c r="GDC58"/>
      <c r="GDD58"/>
      <c r="GDE58"/>
      <c r="GDF58"/>
      <c r="GDG58"/>
      <c r="GDH58"/>
      <c r="GDI58"/>
      <c r="GDJ58"/>
      <c r="GDK58"/>
      <c r="GDL58"/>
      <c r="GDM58"/>
      <c r="GDN58"/>
      <c r="GDO58"/>
      <c r="GDP58"/>
      <c r="GDQ58"/>
      <c r="GDR58"/>
      <c r="GDS58"/>
      <c r="GDT58"/>
      <c r="GDU58"/>
      <c r="GDV58"/>
      <c r="GDW58"/>
      <c r="GDX58"/>
      <c r="GDY58"/>
      <c r="GDZ58"/>
      <c r="GEA58"/>
      <c r="GEB58"/>
      <c r="GEC58"/>
      <c r="GED58"/>
      <c r="GEE58"/>
      <c r="GEF58"/>
      <c r="GEG58"/>
      <c r="GEH58"/>
      <c r="GEI58"/>
      <c r="GEJ58"/>
      <c r="GEK58"/>
      <c r="GEL58"/>
      <c r="GEM58"/>
      <c r="GEN58"/>
      <c r="GEO58"/>
      <c r="GEP58"/>
      <c r="GEQ58"/>
      <c r="GER58"/>
      <c r="GES58"/>
      <c r="GET58"/>
      <c r="GEU58"/>
      <c r="GEV58"/>
      <c r="GEW58"/>
      <c r="GEX58"/>
      <c r="GEY58"/>
      <c r="GEZ58"/>
      <c r="GFA58"/>
      <c r="GFB58"/>
      <c r="GFC58"/>
      <c r="GFD58"/>
      <c r="GFE58"/>
      <c r="GFF58"/>
      <c r="GFG58"/>
      <c r="GFH58"/>
      <c r="GFI58"/>
      <c r="GFJ58"/>
      <c r="GFK58"/>
      <c r="GFL58"/>
      <c r="GFM58"/>
      <c r="GFN58"/>
      <c r="GFO58"/>
      <c r="GFP58"/>
      <c r="GFQ58"/>
      <c r="GFR58"/>
      <c r="GFS58"/>
      <c r="GFT58"/>
      <c r="GFU58"/>
      <c r="GFV58"/>
      <c r="GFW58"/>
      <c r="GFX58"/>
      <c r="GFY58"/>
      <c r="GFZ58"/>
      <c r="GGA58"/>
      <c r="GGB58"/>
      <c r="GGC58"/>
      <c r="GGD58"/>
      <c r="GGE58"/>
      <c r="GGF58"/>
      <c r="GGG58"/>
      <c r="GGH58"/>
      <c r="GGI58"/>
      <c r="GGJ58"/>
      <c r="GGK58"/>
      <c r="GGL58"/>
      <c r="GGM58"/>
      <c r="GGN58"/>
      <c r="GGO58"/>
      <c r="GGP58"/>
      <c r="GGQ58"/>
      <c r="GGR58"/>
      <c r="GGS58"/>
      <c r="GGT58"/>
      <c r="GGU58"/>
      <c r="GGV58"/>
      <c r="GGW58"/>
      <c r="GGX58"/>
      <c r="GGY58"/>
      <c r="GGZ58"/>
      <c r="GHA58"/>
      <c r="GHB58"/>
      <c r="GHC58"/>
      <c r="GHD58"/>
      <c r="GHE58"/>
      <c r="GHF58"/>
      <c r="GHG58"/>
      <c r="GHH58"/>
      <c r="GHI58"/>
      <c r="GHJ58"/>
      <c r="GHK58"/>
      <c r="GHL58"/>
      <c r="GHM58"/>
      <c r="GHN58"/>
      <c r="GHO58"/>
      <c r="GHP58"/>
      <c r="GHQ58"/>
      <c r="GHR58"/>
      <c r="GHS58"/>
      <c r="GHT58"/>
      <c r="GHU58"/>
      <c r="GHV58"/>
      <c r="GHW58"/>
      <c r="GHX58"/>
      <c r="GHY58"/>
      <c r="GHZ58"/>
      <c r="GIA58"/>
      <c r="GIB58"/>
      <c r="GIC58"/>
      <c r="GID58"/>
      <c r="GIE58"/>
      <c r="GIF58"/>
      <c r="GIG58"/>
      <c r="GIH58"/>
      <c r="GII58"/>
      <c r="GIJ58"/>
      <c r="GIK58"/>
      <c r="GIL58"/>
      <c r="GIM58"/>
      <c r="GIN58"/>
      <c r="GIO58"/>
      <c r="GIP58"/>
      <c r="GIQ58"/>
      <c r="GIR58"/>
      <c r="GIS58"/>
      <c r="GIT58"/>
      <c r="GIU58"/>
      <c r="GIV58"/>
      <c r="GIW58"/>
      <c r="GIX58"/>
      <c r="GIY58"/>
      <c r="GIZ58"/>
      <c r="GJA58"/>
      <c r="GJB58"/>
      <c r="GJC58"/>
      <c r="GJD58"/>
      <c r="GJE58"/>
      <c r="GJF58"/>
      <c r="GJG58"/>
      <c r="GJH58"/>
      <c r="GJI58"/>
      <c r="GJJ58"/>
      <c r="GJK58"/>
      <c r="GJL58"/>
      <c r="GJM58"/>
      <c r="GJN58"/>
      <c r="GJO58"/>
      <c r="GJP58"/>
      <c r="GJQ58"/>
      <c r="GJR58"/>
      <c r="GJS58"/>
      <c r="GJT58"/>
      <c r="GJU58"/>
      <c r="GJV58"/>
      <c r="GJW58"/>
      <c r="GJX58"/>
      <c r="GJY58"/>
      <c r="GJZ58"/>
      <c r="GKA58"/>
      <c r="GKB58"/>
      <c r="GKC58"/>
      <c r="GKD58"/>
      <c r="GKE58"/>
      <c r="GKF58"/>
      <c r="GKG58"/>
      <c r="GKH58"/>
      <c r="GKI58"/>
      <c r="GKJ58"/>
      <c r="GKK58"/>
      <c r="GKL58"/>
      <c r="GKM58"/>
      <c r="GKN58"/>
      <c r="GKO58"/>
      <c r="GKP58"/>
      <c r="GKQ58"/>
      <c r="GKR58"/>
      <c r="GKS58"/>
      <c r="GKT58"/>
      <c r="GKU58"/>
      <c r="GKV58"/>
      <c r="GKW58"/>
      <c r="GKX58"/>
      <c r="GKY58"/>
      <c r="GKZ58"/>
      <c r="GLA58"/>
      <c r="GLB58"/>
      <c r="GLC58"/>
      <c r="GLD58"/>
      <c r="GLE58"/>
      <c r="GLF58"/>
      <c r="GLG58"/>
      <c r="GLH58"/>
      <c r="GLI58"/>
      <c r="GLJ58"/>
      <c r="GLK58"/>
      <c r="GLL58"/>
      <c r="GLM58"/>
      <c r="GLN58"/>
      <c r="GLO58"/>
      <c r="GLP58"/>
      <c r="GLQ58"/>
      <c r="GLR58"/>
      <c r="GLS58"/>
      <c r="GLT58"/>
      <c r="GLU58"/>
      <c r="GLV58"/>
      <c r="GLW58"/>
      <c r="GLX58"/>
      <c r="GLY58"/>
      <c r="GLZ58"/>
      <c r="GMA58"/>
      <c r="GMB58"/>
      <c r="GMC58"/>
      <c r="GMD58"/>
      <c r="GME58"/>
      <c r="GMF58"/>
      <c r="GMG58"/>
      <c r="GMH58"/>
      <c r="GMI58"/>
      <c r="GMJ58"/>
      <c r="GMK58"/>
      <c r="GML58"/>
      <c r="GMM58"/>
      <c r="GMN58"/>
      <c r="GMO58"/>
      <c r="GMP58"/>
      <c r="GMQ58"/>
      <c r="GMR58"/>
      <c r="GMS58"/>
      <c r="GMT58"/>
      <c r="GMU58"/>
      <c r="GMV58"/>
      <c r="GMW58"/>
      <c r="GMX58"/>
      <c r="GMY58"/>
      <c r="GMZ58"/>
      <c r="GNA58"/>
      <c r="GNB58"/>
      <c r="GNC58"/>
      <c r="GND58"/>
      <c r="GNE58"/>
      <c r="GNF58"/>
      <c r="GNG58"/>
      <c r="GNH58"/>
      <c r="GNI58"/>
      <c r="GNJ58"/>
      <c r="GNK58"/>
      <c r="GNL58"/>
      <c r="GNM58"/>
      <c r="GNN58"/>
      <c r="GNO58"/>
      <c r="GNP58"/>
      <c r="GNQ58"/>
      <c r="GNR58"/>
      <c r="GNS58"/>
      <c r="GNT58"/>
      <c r="GNU58"/>
      <c r="GNV58"/>
      <c r="GNW58"/>
      <c r="GNX58"/>
      <c r="GNY58"/>
      <c r="GNZ58"/>
      <c r="GOA58"/>
      <c r="GOB58"/>
      <c r="GOC58"/>
      <c r="GOD58"/>
      <c r="GOE58"/>
      <c r="GOF58"/>
      <c r="GOG58"/>
      <c r="GOH58"/>
      <c r="GOI58"/>
      <c r="GOJ58"/>
      <c r="GOK58"/>
      <c r="GOL58"/>
      <c r="GOM58"/>
      <c r="GON58"/>
      <c r="GOO58"/>
      <c r="GOP58"/>
      <c r="GOQ58"/>
      <c r="GOR58"/>
      <c r="GOS58"/>
      <c r="GOT58"/>
      <c r="GOU58"/>
      <c r="GOV58"/>
      <c r="GOW58"/>
      <c r="GOX58"/>
      <c r="GOY58"/>
      <c r="GOZ58"/>
      <c r="GPA58"/>
      <c r="GPB58"/>
      <c r="GPC58"/>
      <c r="GPD58"/>
      <c r="GPE58"/>
      <c r="GPF58"/>
      <c r="GPG58"/>
      <c r="GPH58"/>
      <c r="GPI58"/>
      <c r="GPJ58"/>
      <c r="GPK58"/>
      <c r="GPL58"/>
      <c r="GPM58"/>
      <c r="GPN58"/>
      <c r="GPO58"/>
      <c r="GPP58"/>
      <c r="GPQ58"/>
      <c r="GPR58"/>
      <c r="GPS58"/>
      <c r="GPT58"/>
      <c r="GPU58"/>
      <c r="GPV58"/>
      <c r="GPW58"/>
      <c r="GPX58"/>
      <c r="GPY58"/>
      <c r="GPZ58"/>
      <c r="GQA58"/>
      <c r="GQB58"/>
      <c r="GQC58"/>
      <c r="GQD58"/>
      <c r="GQE58"/>
      <c r="GQF58"/>
      <c r="GQG58"/>
      <c r="GQH58"/>
      <c r="GQI58"/>
      <c r="GQJ58"/>
      <c r="GQK58"/>
      <c r="GQL58"/>
      <c r="GQM58"/>
      <c r="GQN58"/>
      <c r="GQO58"/>
      <c r="GQP58"/>
      <c r="GQQ58"/>
      <c r="GQR58"/>
      <c r="GQS58"/>
      <c r="GQT58"/>
      <c r="GQU58"/>
      <c r="GQV58"/>
      <c r="GQW58"/>
      <c r="GQX58"/>
      <c r="GQY58"/>
      <c r="GQZ58"/>
      <c r="GRA58"/>
      <c r="GRB58"/>
      <c r="GRC58"/>
      <c r="GRD58"/>
      <c r="GRE58"/>
      <c r="GRF58"/>
      <c r="GRG58"/>
      <c r="GRH58"/>
      <c r="GRI58"/>
      <c r="GRJ58"/>
      <c r="GRK58"/>
      <c r="GRL58"/>
      <c r="GRM58"/>
      <c r="GRN58"/>
      <c r="GRO58"/>
      <c r="GRP58"/>
      <c r="GRQ58"/>
      <c r="GRR58"/>
      <c r="GRS58"/>
      <c r="GRT58"/>
      <c r="GRU58"/>
      <c r="GRV58"/>
      <c r="GRW58"/>
      <c r="GRX58"/>
      <c r="GRY58"/>
      <c r="GRZ58"/>
      <c r="GSA58"/>
      <c r="GSB58"/>
      <c r="GSC58"/>
      <c r="GSD58"/>
      <c r="GSE58"/>
      <c r="GSF58"/>
      <c r="GSG58"/>
      <c r="GSH58"/>
      <c r="GSI58"/>
      <c r="GSJ58"/>
      <c r="GSK58"/>
      <c r="GSL58"/>
      <c r="GSM58"/>
      <c r="GSN58"/>
      <c r="GSO58"/>
      <c r="GSP58"/>
      <c r="GSQ58"/>
      <c r="GSR58"/>
      <c r="GSS58"/>
      <c r="GST58"/>
      <c r="GSU58"/>
      <c r="GSV58"/>
      <c r="GSW58"/>
      <c r="GSX58"/>
      <c r="GSY58"/>
      <c r="GSZ58"/>
      <c r="GTA58"/>
      <c r="GTB58"/>
      <c r="GTC58"/>
      <c r="GTD58"/>
      <c r="GTE58"/>
      <c r="GTF58"/>
      <c r="GTG58"/>
      <c r="GTH58"/>
      <c r="GTI58"/>
      <c r="GTJ58"/>
      <c r="GTK58"/>
      <c r="GTL58"/>
      <c r="GTM58"/>
      <c r="GTN58"/>
      <c r="GTO58"/>
      <c r="GTP58"/>
      <c r="GTQ58"/>
      <c r="GTR58"/>
      <c r="GTS58"/>
      <c r="GTT58"/>
      <c r="GTU58"/>
      <c r="GTV58"/>
      <c r="GTW58"/>
      <c r="GTX58"/>
      <c r="GTY58"/>
      <c r="GTZ58"/>
      <c r="GUA58"/>
      <c r="GUB58"/>
      <c r="GUC58"/>
      <c r="GUD58"/>
      <c r="GUE58"/>
      <c r="GUF58"/>
      <c r="GUG58"/>
      <c r="GUH58"/>
      <c r="GUI58"/>
      <c r="GUJ58"/>
      <c r="GUK58"/>
      <c r="GUL58"/>
      <c r="GUM58"/>
      <c r="GUN58"/>
      <c r="GUO58"/>
      <c r="GUP58"/>
      <c r="GUQ58"/>
      <c r="GUR58"/>
      <c r="GUS58"/>
      <c r="GUT58"/>
      <c r="GUU58"/>
      <c r="GUV58"/>
      <c r="GUW58"/>
      <c r="GUX58"/>
      <c r="GUY58"/>
      <c r="GUZ58"/>
      <c r="GVA58"/>
      <c r="GVB58"/>
      <c r="GVC58"/>
      <c r="GVD58"/>
      <c r="GVE58"/>
      <c r="GVF58"/>
      <c r="GVG58"/>
      <c r="GVH58"/>
      <c r="GVI58"/>
      <c r="GVJ58"/>
      <c r="GVK58"/>
      <c r="GVL58"/>
      <c r="GVM58"/>
      <c r="GVN58"/>
      <c r="GVO58"/>
      <c r="GVP58"/>
      <c r="GVQ58"/>
      <c r="GVR58"/>
      <c r="GVS58"/>
      <c r="GVT58"/>
      <c r="GVU58"/>
      <c r="GVV58"/>
      <c r="GVW58"/>
      <c r="GVX58"/>
      <c r="GVY58"/>
      <c r="GVZ58"/>
      <c r="GWA58"/>
      <c r="GWB58"/>
      <c r="GWC58"/>
      <c r="GWD58"/>
      <c r="GWE58"/>
      <c r="GWF58"/>
      <c r="GWG58"/>
      <c r="GWH58"/>
      <c r="GWI58"/>
      <c r="GWJ58"/>
      <c r="GWK58"/>
      <c r="GWL58"/>
      <c r="GWM58"/>
      <c r="GWN58"/>
      <c r="GWO58"/>
      <c r="GWP58"/>
      <c r="GWQ58"/>
      <c r="GWR58"/>
      <c r="GWS58"/>
      <c r="GWT58"/>
      <c r="GWU58"/>
      <c r="GWV58"/>
      <c r="GWW58"/>
      <c r="GWX58"/>
      <c r="GWY58"/>
      <c r="GWZ58"/>
      <c r="GXA58"/>
      <c r="GXB58"/>
      <c r="GXC58"/>
      <c r="GXD58"/>
      <c r="GXE58"/>
      <c r="GXF58"/>
      <c r="GXG58"/>
      <c r="GXH58"/>
      <c r="GXI58"/>
      <c r="GXJ58"/>
      <c r="GXK58"/>
      <c r="GXL58"/>
      <c r="GXM58"/>
      <c r="GXN58"/>
      <c r="GXO58"/>
      <c r="GXP58"/>
      <c r="GXQ58"/>
      <c r="GXR58"/>
      <c r="GXS58"/>
      <c r="GXT58"/>
      <c r="GXU58"/>
      <c r="GXV58"/>
      <c r="GXW58"/>
      <c r="GXX58"/>
      <c r="GXY58"/>
      <c r="GXZ58"/>
      <c r="GYA58"/>
      <c r="GYB58"/>
      <c r="GYC58"/>
      <c r="GYD58"/>
      <c r="GYE58"/>
      <c r="GYF58"/>
      <c r="GYG58"/>
      <c r="GYH58"/>
      <c r="GYI58"/>
      <c r="GYJ58"/>
      <c r="GYK58"/>
      <c r="GYL58"/>
      <c r="GYM58"/>
      <c r="GYN58"/>
      <c r="GYO58"/>
      <c r="GYP58"/>
      <c r="GYQ58"/>
      <c r="GYR58"/>
      <c r="GYS58"/>
      <c r="GYT58"/>
      <c r="GYU58"/>
      <c r="GYV58"/>
      <c r="GYW58"/>
      <c r="GYX58"/>
      <c r="GYY58"/>
      <c r="GYZ58"/>
      <c r="GZA58"/>
      <c r="GZB58"/>
      <c r="GZC58"/>
      <c r="GZD58"/>
      <c r="GZE58"/>
      <c r="GZF58"/>
      <c r="GZG58"/>
      <c r="GZH58"/>
      <c r="GZI58"/>
      <c r="GZJ58"/>
      <c r="GZK58"/>
      <c r="GZL58"/>
      <c r="GZM58"/>
      <c r="GZN58"/>
      <c r="GZO58"/>
      <c r="GZP58"/>
      <c r="GZQ58"/>
      <c r="GZR58"/>
      <c r="GZS58"/>
      <c r="GZT58"/>
      <c r="GZU58"/>
      <c r="GZV58"/>
      <c r="GZW58"/>
      <c r="GZX58"/>
      <c r="GZY58"/>
      <c r="GZZ58"/>
      <c r="HAA58"/>
      <c r="HAB58"/>
      <c r="HAC58"/>
      <c r="HAD58"/>
      <c r="HAE58"/>
      <c r="HAF58"/>
      <c r="HAG58"/>
      <c r="HAH58"/>
      <c r="HAI58"/>
      <c r="HAJ58"/>
      <c r="HAK58"/>
      <c r="HAL58"/>
      <c r="HAM58"/>
      <c r="HAN58"/>
      <c r="HAO58"/>
      <c r="HAP58"/>
      <c r="HAQ58"/>
      <c r="HAR58"/>
      <c r="HAS58"/>
      <c r="HAT58"/>
      <c r="HAU58"/>
      <c r="HAV58"/>
      <c r="HAW58"/>
      <c r="HAX58"/>
      <c r="HAY58"/>
      <c r="HAZ58"/>
      <c r="HBA58"/>
      <c r="HBB58"/>
      <c r="HBC58"/>
      <c r="HBD58"/>
      <c r="HBE58"/>
      <c r="HBF58"/>
      <c r="HBG58"/>
      <c r="HBH58"/>
      <c r="HBI58"/>
      <c r="HBJ58"/>
      <c r="HBK58"/>
      <c r="HBL58"/>
      <c r="HBM58"/>
      <c r="HBN58"/>
      <c r="HBO58"/>
      <c r="HBP58"/>
      <c r="HBQ58"/>
      <c r="HBR58"/>
      <c r="HBS58"/>
      <c r="HBT58"/>
      <c r="HBU58"/>
      <c r="HBV58"/>
      <c r="HBW58"/>
      <c r="HBX58"/>
      <c r="HBY58"/>
      <c r="HBZ58"/>
      <c r="HCA58"/>
      <c r="HCB58"/>
      <c r="HCC58"/>
      <c r="HCD58"/>
      <c r="HCE58"/>
      <c r="HCF58"/>
      <c r="HCG58"/>
      <c r="HCH58"/>
      <c r="HCI58"/>
      <c r="HCJ58"/>
      <c r="HCK58"/>
      <c r="HCL58"/>
      <c r="HCM58"/>
      <c r="HCN58"/>
      <c r="HCO58"/>
      <c r="HCP58"/>
      <c r="HCQ58"/>
      <c r="HCR58"/>
      <c r="HCS58"/>
      <c r="HCT58"/>
      <c r="HCU58"/>
      <c r="HCV58"/>
      <c r="HCW58"/>
      <c r="HCX58"/>
      <c r="HCY58"/>
      <c r="HCZ58"/>
      <c r="HDA58"/>
      <c r="HDB58"/>
      <c r="HDC58"/>
      <c r="HDD58"/>
      <c r="HDE58"/>
      <c r="HDF58"/>
      <c r="HDG58"/>
      <c r="HDH58"/>
      <c r="HDI58"/>
      <c r="HDJ58"/>
      <c r="HDK58"/>
      <c r="HDL58"/>
      <c r="HDM58"/>
      <c r="HDN58"/>
      <c r="HDO58"/>
      <c r="HDP58"/>
      <c r="HDQ58"/>
      <c r="HDR58"/>
      <c r="HDS58"/>
      <c r="HDT58"/>
      <c r="HDU58"/>
      <c r="HDV58"/>
      <c r="HDW58"/>
      <c r="HDX58"/>
      <c r="HDY58"/>
      <c r="HDZ58"/>
      <c r="HEA58"/>
      <c r="HEB58"/>
      <c r="HEC58"/>
      <c r="HED58"/>
      <c r="HEE58"/>
      <c r="HEF58"/>
      <c r="HEG58"/>
      <c r="HEH58"/>
      <c r="HEI58"/>
      <c r="HEJ58"/>
      <c r="HEK58"/>
      <c r="HEL58"/>
      <c r="HEM58"/>
      <c r="HEN58"/>
      <c r="HEO58"/>
      <c r="HEP58"/>
      <c r="HEQ58"/>
      <c r="HER58"/>
      <c r="HES58"/>
      <c r="HET58"/>
      <c r="HEU58"/>
      <c r="HEV58"/>
      <c r="HEW58"/>
      <c r="HEX58"/>
      <c r="HEY58"/>
      <c r="HEZ58"/>
      <c r="HFA58"/>
      <c r="HFB58"/>
      <c r="HFC58"/>
      <c r="HFD58"/>
      <c r="HFE58"/>
      <c r="HFF58"/>
      <c r="HFG58"/>
      <c r="HFH58"/>
      <c r="HFI58"/>
      <c r="HFJ58"/>
      <c r="HFK58"/>
      <c r="HFL58"/>
      <c r="HFM58"/>
      <c r="HFN58"/>
      <c r="HFO58"/>
      <c r="HFP58"/>
      <c r="HFQ58"/>
      <c r="HFR58"/>
      <c r="HFS58"/>
      <c r="HFT58"/>
      <c r="HFU58"/>
      <c r="HFV58"/>
      <c r="HFW58"/>
      <c r="HFX58"/>
      <c r="HFY58"/>
      <c r="HFZ58"/>
      <c r="HGA58"/>
      <c r="HGB58"/>
      <c r="HGC58"/>
      <c r="HGD58"/>
      <c r="HGE58"/>
      <c r="HGF58"/>
      <c r="HGG58"/>
      <c r="HGH58"/>
      <c r="HGI58"/>
      <c r="HGJ58"/>
      <c r="HGK58"/>
      <c r="HGL58"/>
      <c r="HGM58"/>
      <c r="HGN58"/>
      <c r="HGO58"/>
      <c r="HGP58"/>
      <c r="HGQ58"/>
      <c r="HGR58"/>
      <c r="HGS58"/>
      <c r="HGT58"/>
      <c r="HGU58"/>
      <c r="HGV58"/>
      <c r="HGW58"/>
      <c r="HGX58"/>
      <c r="HGY58"/>
      <c r="HGZ58"/>
      <c r="HHA58"/>
      <c r="HHB58"/>
      <c r="HHC58"/>
      <c r="HHD58"/>
      <c r="HHE58"/>
      <c r="HHF58"/>
      <c r="HHG58"/>
      <c r="HHH58"/>
      <c r="HHI58"/>
      <c r="HHJ58"/>
      <c r="HHK58"/>
      <c r="HHL58"/>
      <c r="HHM58"/>
      <c r="HHN58"/>
      <c r="HHO58"/>
      <c r="HHP58"/>
      <c r="HHQ58"/>
      <c r="HHR58"/>
      <c r="HHS58"/>
      <c r="HHT58"/>
      <c r="HHU58"/>
      <c r="HHV58"/>
      <c r="HHW58"/>
      <c r="HHX58"/>
      <c r="HHY58"/>
      <c r="HHZ58"/>
      <c r="HIA58"/>
      <c r="HIB58"/>
      <c r="HIC58"/>
      <c r="HID58"/>
      <c r="HIE58"/>
      <c r="HIF58"/>
      <c r="HIG58"/>
      <c r="HIH58"/>
      <c r="HII58"/>
      <c r="HIJ58"/>
      <c r="HIK58"/>
      <c r="HIL58"/>
      <c r="HIM58"/>
      <c r="HIN58"/>
      <c r="HIO58"/>
      <c r="HIP58"/>
      <c r="HIQ58"/>
      <c r="HIR58"/>
      <c r="HIS58"/>
      <c r="HIT58"/>
      <c r="HIU58"/>
      <c r="HIV58"/>
      <c r="HIW58"/>
      <c r="HIX58"/>
      <c r="HIY58"/>
      <c r="HIZ58"/>
      <c r="HJA58"/>
      <c r="HJB58"/>
      <c r="HJC58"/>
      <c r="HJD58"/>
      <c r="HJE58"/>
      <c r="HJF58"/>
      <c r="HJG58"/>
      <c r="HJH58"/>
      <c r="HJI58"/>
      <c r="HJJ58"/>
      <c r="HJK58"/>
      <c r="HJL58"/>
      <c r="HJM58"/>
      <c r="HJN58"/>
      <c r="HJO58"/>
      <c r="HJP58"/>
      <c r="HJQ58"/>
      <c r="HJR58"/>
      <c r="HJS58"/>
      <c r="HJT58"/>
    </row>
    <row r="59" spans="1:5688" x14ac:dyDescent="0.45">
      <c r="A59"/>
      <c r="B59"/>
      <c r="C59"/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  <c r="AMK59"/>
      <c r="AML59"/>
      <c r="AMM59"/>
      <c r="AMN59"/>
      <c r="AMO59"/>
      <c r="AMP59"/>
      <c r="AMQ59"/>
      <c r="AMR59"/>
      <c r="AMS59"/>
      <c r="AMT59"/>
      <c r="AMU59"/>
      <c r="AMV59"/>
      <c r="AMW59"/>
      <c r="AMX59"/>
      <c r="AMY59"/>
      <c r="AMZ59"/>
      <c r="ANA59"/>
      <c r="ANB59"/>
      <c r="ANC59"/>
      <c r="AND59"/>
      <c r="ANE59"/>
      <c r="ANF59"/>
      <c r="ANG59"/>
      <c r="ANH59"/>
      <c r="ANI59"/>
      <c r="ANJ59"/>
      <c r="ANK59"/>
      <c r="ANL59"/>
      <c r="ANM59"/>
      <c r="ANN59"/>
      <c r="ANO59"/>
      <c r="ANP59"/>
      <c r="ANQ59"/>
      <c r="ANR59"/>
      <c r="ANS59"/>
      <c r="ANT59"/>
      <c r="ANU59"/>
      <c r="ANV59"/>
      <c r="ANW59"/>
      <c r="ANX59"/>
      <c r="ANY59"/>
      <c r="ANZ59"/>
      <c r="AOA59"/>
      <c r="AOB59"/>
      <c r="AOC59"/>
      <c r="AOD59"/>
      <c r="AOE59"/>
      <c r="AOF59"/>
      <c r="AOG59"/>
      <c r="AOH59"/>
      <c r="AOI59"/>
      <c r="AOJ59"/>
      <c r="AOK59"/>
      <c r="AOL59"/>
      <c r="AOM59"/>
      <c r="AON59"/>
      <c r="AOO59"/>
      <c r="AOP59"/>
      <c r="AOQ59"/>
      <c r="AOR59"/>
      <c r="AOS59"/>
      <c r="AOT59"/>
      <c r="AOU59"/>
      <c r="AOV59"/>
      <c r="AOW59"/>
      <c r="AOX59"/>
      <c r="AOY59"/>
      <c r="AOZ59"/>
      <c r="APA59"/>
      <c r="APB59"/>
      <c r="APC59"/>
      <c r="APD59"/>
      <c r="APE59"/>
      <c r="APF59"/>
      <c r="APG59"/>
      <c r="APH59"/>
      <c r="API59"/>
      <c r="APJ59"/>
      <c r="APK59"/>
      <c r="APL59"/>
      <c r="APM59"/>
      <c r="APN59"/>
      <c r="APO59"/>
      <c r="APP59"/>
      <c r="APQ59"/>
      <c r="APR59"/>
      <c r="APS59"/>
      <c r="APT59"/>
      <c r="APU59"/>
      <c r="APV59"/>
      <c r="APW59"/>
      <c r="APX59"/>
      <c r="APY59"/>
      <c r="APZ59"/>
      <c r="AQA59"/>
      <c r="AQB59"/>
      <c r="AQC59"/>
      <c r="AQD59"/>
      <c r="AQE59"/>
      <c r="AQF59"/>
      <c r="AQG59"/>
      <c r="AQH59"/>
      <c r="AQI59"/>
      <c r="AQJ59"/>
      <c r="AQK59"/>
      <c r="AQL59"/>
      <c r="AQM59"/>
      <c r="AQN59"/>
      <c r="AQO59"/>
      <c r="AQP59"/>
      <c r="AQQ59"/>
      <c r="AQR59"/>
      <c r="AQS59"/>
      <c r="AQT59"/>
      <c r="AQU59"/>
      <c r="AQV59"/>
      <c r="AQW59"/>
      <c r="AQX59"/>
      <c r="AQY59"/>
      <c r="AQZ59"/>
      <c r="ARA59"/>
      <c r="ARB59"/>
      <c r="ARC59"/>
      <c r="ARD59"/>
      <c r="ARE59"/>
      <c r="ARF59"/>
      <c r="ARG59"/>
      <c r="ARH59"/>
      <c r="ARI59"/>
      <c r="ARJ59"/>
      <c r="ARK59"/>
      <c r="ARL59"/>
      <c r="ARM59"/>
      <c r="ARN59"/>
      <c r="ARO59"/>
      <c r="ARP59"/>
      <c r="ARQ59"/>
      <c r="ARR59"/>
      <c r="ARS59"/>
      <c r="ART59"/>
      <c r="ARU59"/>
      <c r="ARV59"/>
      <c r="ARW59"/>
      <c r="ARX59"/>
      <c r="ARY59"/>
      <c r="ARZ59"/>
      <c r="ASA59"/>
      <c r="ASB59"/>
      <c r="ASC59"/>
      <c r="ASD59"/>
      <c r="ASE59"/>
      <c r="ASF59"/>
      <c r="ASG59"/>
      <c r="ASH59"/>
      <c r="ASI59"/>
      <c r="ASJ59"/>
      <c r="ASK59"/>
      <c r="ASL59"/>
      <c r="ASM59"/>
      <c r="ASN59"/>
      <c r="ASO59"/>
      <c r="ASP59"/>
      <c r="ASQ59"/>
      <c r="ASR59"/>
      <c r="ASS59"/>
      <c r="AST59"/>
      <c r="ASU59"/>
      <c r="ASV59"/>
      <c r="ASW59"/>
      <c r="ASX59"/>
      <c r="ASY59"/>
      <c r="ASZ59"/>
      <c r="ATA59"/>
      <c r="ATB59"/>
      <c r="ATC59"/>
      <c r="ATD59"/>
      <c r="ATE59"/>
      <c r="ATF59"/>
      <c r="ATG59"/>
      <c r="ATH59"/>
      <c r="ATI59"/>
      <c r="ATJ59"/>
      <c r="ATK59"/>
      <c r="ATL59"/>
      <c r="ATM59"/>
      <c r="ATN59"/>
      <c r="ATO59"/>
      <c r="ATP59"/>
      <c r="ATQ59"/>
      <c r="ATR59"/>
      <c r="ATS59"/>
      <c r="ATT59"/>
      <c r="ATU59"/>
      <c r="ATV59"/>
      <c r="ATW59"/>
      <c r="ATX59"/>
      <c r="ATY59"/>
      <c r="ATZ59"/>
      <c r="AUA59"/>
      <c r="AUB59"/>
      <c r="AUC59"/>
      <c r="AUD59"/>
      <c r="AUE59"/>
      <c r="AUF59"/>
      <c r="AUG59"/>
      <c r="AUH59"/>
      <c r="AUI59"/>
      <c r="AUJ59"/>
      <c r="AUK59"/>
      <c r="AUL59"/>
      <c r="AUM59"/>
      <c r="AUN59"/>
      <c r="AUO59"/>
      <c r="AUP59"/>
      <c r="AUQ59"/>
      <c r="AUR59"/>
      <c r="AUS59"/>
      <c r="AUT59"/>
      <c r="AUU59"/>
      <c r="AUV59"/>
      <c r="AUW59"/>
      <c r="AUX59"/>
      <c r="AUY59"/>
      <c r="AUZ59"/>
      <c r="AVA59"/>
      <c r="AVB59"/>
      <c r="AVC59"/>
      <c r="AVD59"/>
      <c r="AVE59"/>
      <c r="AVF59"/>
      <c r="AVG59"/>
      <c r="AVH59"/>
      <c r="AVI59"/>
      <c r="AVJ59"/>
      <c r="AVK59"/>
      <c r="AVL59"/>
      <c r="AVM59"/>
      <c r="AVN59"/>
      <c r="AVO59"/>
      <c r="AVP59"/>
      <c r="AVQ59"/>
      <c r="AVR59"/>
      <c r="AVS59"/>
      <c r="AVT59"/>
      <c r="AVU59"/>
      <c r="AVV59"/>
      <c r="AVW59"/>
      <c r="AVX59"/>
      <c r="AVY59"/>
      <c r="AVZ59"/>
      <c r="AWA59"/>
      <c r="AWB59"/>
      <c r="AWC59"/>
      <c r="AWD59"/>
      <c r="AWE59"/>
      <c r="AWF59"/>
      <c r="AWG59"/>
      <c r="AWH59"/>
      <c r="AWI59"/>
      <c r="AWJ59"/>
      <c r="AWK59"/>
      <c r="AWL59"/>
      <c r="AWM59"/>
      <c r="AWN59"/>
      <c r="AWO59"/>
      <c r="AWP59"/>
      <c r="AWQ59"/>
      <c r="AWR59"/>
      <c r="AWS59"/>
      <c r="AWT59"/>
      <c r="AWU59"/>
      <c r="AWV59"/>
      <c r="AWW59"/>
      <c r="AWX59"/>
      <c r="AWY59"/>
      <c r="AWZ59"/>
      <c r="AXA59"/>
      <c r="AXB59"/>
      <c r="AXC59"/>
      <c r="AXD59"/>
      <c r="AXE59"/>
      <c r="AXF59"/>
      <c r="AXG59"/>
      <c r="AXH59"/>
      <c r="AXI59"/>
      <c r="AXJ59"/>
      <c r="AXK59"/>
      <c r="AXL59"/>
      <c r="AXM59"/>
      <c r="AXN59"/>
      <c r="AXO59"/>
      <c r="AXP59"/>
      <c r="AXQ59"/>
      <c r="AXR59"/>
      <c r="AXS59"/>
      <c r="AXT59"/>
      <c r="AXU59"/>
      <c r="AXV59"/>
      <c r="AXW59"/>
      <c r="AXX59"/>
      <c r="AXY59"/>
      <c r="AXZ59"/>
      <c r="AYA59"/>
      <c r="AYB59"/>
      <c r="AYC59"/>
      <c r="AYD59"/>
      <c r="AYE59"/>
      <c r="AYF59"/>
      <c r="AYG59"/>
      <c r="AYH59"/>
      <c r="AYI59"/>
      <c r="AYJ59"/>
      <c r="AYK59"/>
      <c r="AYL59"/>
      <c r="AYM59"/>
      <c r="AYN59"/>
      <c r="AYO59"/>
      <c r="AYP59"/>
      <c r="AYQ59"/>
      <c r="AYR59"/>
      <c r="AYS59"/>
      <c r="AYT59"/>
      <c r="AYU59"/>
      <c r="AYV59"/>
      <c r="AYW59"/>
      <c r="AYX59"/>
      <c r="AYY59"/>
      <c r="AYZ59"/>
      <c r="AZA59"/>
      <c r="AZB59"/>
      <c r="AZC59"/>
      <c r="AZD59"/>
      <c r="AZE59"/>
      <c r="AZF59"/>
      <c r="AZG59"/>
      <c r="AZH59"/>
      <c r="AZI59"/>
      <c r="AZJ59"/>
      <c r="AZK59"/>
      <c r="AZL59"/>
      <c r="AZM59"/>
      <c r="AZN59"/>
      <c r="AZO59"/>
      <c r="AZP59"/>
      <c r="AZQ59"/>
      <c r="AZR59"/>
      <c r="AZS59"/>
      <c r="AZT59"/>
      <c r="AZU59"/>
      <c r="AZV59"/>
      <c r="AZW59"/>
      <c r="AZX59"/>
      <c r="AZY59"/>
      <c r="AZZ59"/>
      <c r="BAA59"/>
      <c r="BAB59"/>
      <c r="BAC59"/>
      <c r="BAD59"/>
      <c r="BAE59"/>
      <c r="BAF59"/>
      <c r="BAG59"/>
      <c r="BAH59"/>
      <c r="BAI59"/>
      <c r="BAJ59"/>
      <c r="BAK59"/>
      <c r="BAL59"/>
      <c r="BAM59"/>
      <c r="BAN59"/>
      <c r="BAO59"/>
      <c r="BAP59"/>
      <c r="BAQ59"/>
      <c r="BAR59"/>
      <c r="BAS59"/>
      <c r="BAT59"/>
      <c r="BAU59"/>
      <c r="BAV59"/>
      <c r="BAW59"/>
      <c r="BAX59"/>
      <c r="BAY59"/>
      <c r="BAZ59"/>
      <c r="BBA59"/>
      <c r="BBB59"/>
      <c r="BBC59"/>
      <c r="BBD59"/>
      <c r="BBE59"/>
      <c r="BBF59"/>
      <c r="BBG59"/>
      <c r="BBH59"/>
      <c r="BBI59"/>
      <c r="BBJ59"/>
      <c r="BBK59"/>
      <c r="BBL59"/>
      <c r="BBM59"/>
      <c r="BBN59"/>
      <c r="BBO59"/>
      <c r="BBP59"/>
      <c r="BBQ59"/>
      <c r="BBR59"/>
      <c r="BBS59"/>
      <c r="BBT59"/>
      <c r="BBU59"/>
      <c r="BBV59"/>
      <c r="BBW59"/>
      <c r="BBX59"/>
      <c r="BBY59"/>
      <c r="BBZ59"/>
      <c r="BCA59"/>
      <c r="BCB59"/>
      <c r="BCC59"/>
      <c r="BCD59"/>
      <c r="BCE59"/>
      <c r="BCF59"/>
      <c r="BCG59"/>
      <c r="BCH59"/>
      <c r="BCI59"/>
      <c r="BCJ59"/>
      <c r="BCK59"/>
      <c r="BCL59"/>
      <c r="BCM59"/>
      <c r="BCN59"/>
      <c r="BCO59"/>
      <c r="BCP59"/>
      <c r="BCQ59"/>
      <c r="BCR59"/>
      <c r="BCS59"/>
      <c r="BCT59"/>
      <c r="BCU59"/>
      <c r="BCV59"/>
      <c r="BCW59"/>
      <c r="BCX59"/>
      <c r="BCY59"/>
      <c r="BCZ59"/>
      <c r="BDA59"/>
      <c r="BDB59"/>
      <c r="BDC59"/>
      <c r="BDD59"/>
      <c r="BDE59"/>
      <c r="BDF59"/>
      <c r="BDG59"/>
      <c r="BDH59"/>
      <c r="BDI59"/>
      <c r="BDJ59"/>
      <c r="BDK59"/>
      <c r="BDL59"/>
      <c r="BDM59"/>
      <c r="BDN59"/>
      <c r="BDO59"/>
      <c r="BDP59"/>
      <c r="BDQ59"/>
      <c r="BDR59"/>
      <c r="BDS59"/>
      <c r="BDT59"/>
      <c r="BDU59"/>
      <c r="BDV59"/>
      <c r="BDW59"/>
      <c r="BDX59"/>
      <c r="BDY59"/>
      <c r="BDZ59"/>
      <c r="BEA59"/>
      <c r="BEB59"/>
      <c r="BEC59"/>
      <c r="BED59"/>
      <c r="BEE59"/>
      <c r="BEF59"/>
      <c r="BEG59"/>
      <c r="BEH59"/>
      <c r="BEI59"/>
      <c r="BEJ59"/>
      <c r="BEK59"/>
      <c r="BEL59"/>
      <c r="BEM59"/>
      <c r="BEN59"/>
      <c r="BEO59"/>
      <c r="BEP59"/>
      <c r="BEQ59"/>
      <c r="BER59"/>
      <c r="BES59"/>
      <c r="BET59"/>
      <c r="BEU59"/>
      <c r="BEV59"/>
      <c r="BEW59"/>
      <c r="BEX59"/>
      <c r="BEY59"/>
      <c r="BEZ59"/>
      <c r="BFA59"/>
      <c r="BFB59"/>
      <c r="BFC59"/>
      <c r="BFD59"/>
      <c r="BFE59"/>
      <c r="BFF59"/>
      <c r="BFG59"/>
      <c r="BFH59"/>
      <c r="BFI59"/>
      <c r="BFJ59"/>
      <c r="BFK59"/>
      <c r="BFL59"/>
      <c r="BFM59"/>
      <c r="BFN59"/>
      <c r="BFO59"/>
      <c r="BFP59"/>
      <c r="BFQ59"/>
      <c r="BFR59"/>
      <c r="BFS59"/>
      <c r="BFT59"/>
      <c r="BFU59"/>
      <c r="BFV59"/>
      <c r="BFW59"/>
      <c r="BFX59"/>
      <c r="BFY59"/>
      <c r="BFZ59"/>
      <c r="BGA59"/>
      <c r="BGB59"/>
      <c r="BGC59"/>
      <c r="BGD59"/>
      <c r="BGE59"/>
      <c r="BGF59"/>
      <c r="BGG59"/>
      <c r="BGH59"/>
      <c r="BGI59"/>
      <c r="BGJ59"/>
      <c r="BGK59"/>
      <c r="BGL59"/>
      <c r="BGM59"/>
      <c r="BGN59"/>
      <c r="BGO59"/>
      <c r="BGP59"/>
      <c r="BGQ59"/>
      <c r="BGR59"/>
      <c r="BGS59"/>
      <c r="BGT59"/>
      <c r="BGU59"/>
      <c r="BGV59"/>
      <c r="BGW59"/>
      <c r="BGX59"/>
      <c r="BGY59"/>
      <c r="BGZ59"/>
      <c r="BHA59"/>
      <c r="BHB59"/>
      <c r="BHC59"/>
      <c r="BHD59"/>
      <c r="BHE59"/>
      <c r="BHF59"/>
      <c r="BHG59"/>
      <c r="BHH59"/>
      <c r="BHI59"/>
      <c r="BHJ59"/>
      <c r="BHK59"/>
      <c r="BHL59"/>
      <c r="BHM59"/>
      <c r="BHN59"/>
      <c r="BHO59"/>
      <c r="BHP59"/>
      <c r="BHQ59"/>
      <c r="BHR59"/>
      <c r="BHS59"/>
      <c r="BHT59"/>
      <c r="BHU59"/>
      <c r="BHV59"/>
      <c r="BHW59"/>
      <c r="BHX59"/>
      <c r="BHY59"/>
      <c r="BHZ59"/>
      <c r="BIA59"/>
      <c r="BIB59"/>
      <c r="BIC59"/>
      <c r="BID59"/>
      <c r="BIE59"/>
      <c r="BIF59"/>
      <c r="BIG59"/>
      <c r="BIH59"/>
      <c r="BII59"/>
      <c r="BIJ59"/>
      <c r="BIK59"/>
      <c r="BIL59"/>
      <c r="BIM59"/>
      <c r="BIN59"/>
      <c r="BIO59"/>
      <c r="BIP59"/>
      <c r="BIQ59"/>
      <c r="BIR59"/>
      <c r="BIS59"/>
      <c r="BIT59"/>
      <c r="BIU59"/>
      <c r="BIV59"/>
      <c r="BIW59"/>
      <c r="BIX59"/>
      <c r="BIY59"/>
      <c r="BIZ59"/>
      <c r="BJA59"/>
      <c r="BJB59"/>
      <c r="BJC59"/>
      <c r="BJD59"/>
      <c r="BJE59"/>
      <c r="BJF59"/>
      <c r="BJG59"/>
      <c r="BJH59"/>
      <c r="BJI59"/>
      <c r="BJJ59"/>
      <c r="BJK59"/>
      <c r="BJL59"/>
      <c r="BJM59"/>
      <c r="BJN59"/>
      <c r="BJO59"/>
      <c r="BJP59"/>
      <c r="BJQ59"/>
      <c r="BJR59"/>
      <c r="BJS59"/>
      <c r="BJT59"/>
      <c r="BJU59"/>
      <c r="BJV59"/>
      <c r="BJW59"/>
      <c r="BJX59"/>
      <c r="BJY59"/>
      <c r="BJZ59"/>
      <c r="BKA59"/>
      <c r="BKB59"/>
      <c r="BKC59"/>
      <c r="BKD59"/>
      <c r="BKE59"/>
      <c r="BKF59"/>
      <c r="BKG59"/>
      <c r="BKH59"/>
      <c r="BKI59"/>
      <c r="BKJ59"/>
      <c r="BKK59"/>
      <c r="BKL59"/>
      <c r="BKM59"/>
      <c r="BKN59"/>
      <c r="BKO59"/>
      <c r="BKP59"/>
      <c r="BKQ59"/>
      <c r="BKR59"/>
      <c r="BKS59"/>
      <c r="BKT59"/>
      <c r="BKU59"/>
      <c r="BKV59"/>
      <c r="BKW59"/>
      <c r="BKX59"/>
      <c r="BKY59"/>
      <c r="BKZ59"/>
      <c r="BLA59"/>
      <c r="BLB59"/>
      <c r="BLC59"/>
      <c r="BLD59"/>
      <c r="BLE59"/>
      <c r="BLF59"/>
      <c r="BLG59"/>
      <c r="BLH59"/>
      <c r="BLI59"/>
      <c r="BLJ59"/>
      <c r="BLK59"/>
      <c r="BLL59"/>
      <c r="BLM59"/>
      <c r="BLN59"/>
      <c r="BLO59"/>
      <c r="BLP59"/>
      <c r="BLQ59"/>
      <c r="BLR59"/>
      <c r="BLS59"/>
      <c r="BLT59"/>
      <c r="BLU59"/>
      <c r="BLV59"/>
      <c r="BLW59"/>
      <c r="BLX59"/>
      <c r="BLY59"/>
      <c r="BLZ59"/>
      <c r="BMA59"/>
      <c r="BMB59"/>
      <c r="BMC59"/>
      <c r="BMD59"/>
      <c r="BME59"/>
      <c r="BMF59"/>
      <c r="BMG59"/>
      <c r="BMH59"/>
      <c r="BMI59"/>
      <c r="BMJ59"/>
      <c r="BMK59"/>
      <c r="BML59"/>
      <c r="BMM59"/>
      <c r="BMN59"/>
      <c r="BMO59"/>
      <c r="BMP59"/>
      <c r="BMQ59"/>
      <c r="BMR59"/>
      <c r="BMS59"/>
      <c r="BMT59"/>
      <c r="BMU59"/>
      <c r="BMV59"/>
      <c r="BMW59"/>
      <c r="BMX59"/>
      <c r="BMY59"/>
      <c r="BMZ59"/>
      <c r="BNA59"/>
      <c r="BNB59"/>
      <c r="BNC59"/>
      <c r="BND59"/>
      <c r="BNE59"/>
      <c r="BNF59"/>
      <c r="BNG59"/>
      <c r="BNH59"/>
      <c r="BNI59"/>
      <c r="BNJ59"/>
      <c r="BNK59"/>
      <c r="BNL59"/>
      <c r="BNM59"/>
      <c r="BNN59"/>
      <c r="BNO59"/>
      <c r="BNP59"/>
      <c r="BNQ59"/>
      <c r="BNR59"/>
      <c r="BNS59"/>
      <c r="BNT59"/>
      <c r="BNU59"/>
      <c r="BNV59"/>
      <c r="BNW59"/>
      <c r="BNX59"/>
      <c r="BNY59"/>
      <c r="BNZ59"/>
      <c r="BOA59"/>
      <c r="BOB59"/>
      <c r="BOC59"/>
      <c r="BOD59"/>
      <c r="BOE59"/>
      <c r="BOF59"/>
      <c r="BOG59"/>
      <c r="BOH59"/>
      <c r="BOI59"/>
      <c r="BOJ59"/>
      <c r="BOK59"/>
      <c r="BOL59"/>
      <c r="BOM59"/>
      <c r="BON59"/>
      <c r="BOO59"/>
      <c r="BOP59"/>
      <c r="BOQ59"/>
      <c r="BOR59"/>
      <c r="BOS59"/>
      <c r="BOT59"/>
      <c r="BOU59"/>
      <c r="BOV59"/>
      <c r="BOW59"/>
      <c r="BOX59"/>
      <c r="BOY59"/>
      <c r="BOZ59"/>
      <c r="BPA59"/>
      <c r="BPB59"/>
      <c r="BPC59"/>
      <c r="BPD59"/>
      <c r="BPE59"/>
      <c r="BPF59"/>
      <c r="BPG59"/>
      <c r="BPH59"/>
      <c r="BPI59"/>
      <c r="BPJ59"/>
      <c r="BPK59"/>
      <c r="BPL59"/>
      <c r="BPM59"/>
      <c r="BPN59"/>
      <c r="BPO59"/>
      <c r="BPP59"/>
      <c r="BPQ59"/>
      <c r="BPR59"/>
      <c r="BPS59"/>
      <c r="BPT59"/>
      <c r="BPU59"/>
      <c r="BPV59"/>
      <c r="BPW59"/>
      <c r="BPX59"/>
      <c r="BPY59"/>
      <c r="BPZ59"/>
      <c r="BQA59"/>
      <c r="BQB59"/>
      <c r="BQC59"/>
      <c r="BQD59"/>
      <c r="BQE59"/>
      <c r="BQF59"/>
      <c r="BQG59"/>
      <c r="BQH59"/>
      <c r="BQI59"/>
      <c r="BQJ59"/>
      <c r="BQK59"/>
      <c r="BQL59"/>
      <c r="BQM59"/>
      <c r="BQN59"/>
      <c r="BQO59"/>
      <c r="BQP59"/>
      <c r="BQQ59"/>
      <c r="BQR59"/>
      <c r="BQS59"/>
      <c r="BQT59"/>
      <c r="BQU59"/>
      <c r="BQV59"/>
      <c r="BQW59"/>
      <c r="BQX59"/>
      <c r="BQY59"/>
      <c r="BQZ59"/>
      <c r="BRA59"/>
      <c r="BRB59"/>
      <c r="BRC59"/>
      <c r="BRD59"/>
      <c r="BRE59"/>
      <c r="BRF59"/>
      <c r="BRG59"/>
      <c r="BRH59"/>
      <c r="BRI59"/>
      <c r="BRJ59"/>
      <c r="BRK59"/>
      <c r="BRL59"/>
      <c r="BRM59"/>
      <c r="BRN59"/>
      <c r="BRO59"/>
      <c r="BRP59"/>
      <c r="BRQ59"/>
      <c r="BRR59"/>
      <c r="BRS59"/>
      <c r="BRT59"/>
      <c r="BRU59"/>
      <c r="BRV59"/>
      <c r="BRW59"/>
      <c r="BRX59"/>
      <c r="BRY59"/>
      <c r="BRZ59"/>
      <c r="BSA59"/>
      <c r="BSB59"/>
      <c r="BSC59"/>
      <c r="BSD59"/>
      <c r="BSE59"/>
      <c r="BSF59"/>
      <c r="BSG59"/>
      <c r="BSH59"/>
      <c r="BSI59"/>
      <c r="BSJ59"/>
      <c r="BSK59"/>
      <c r="BSL59"/>
      <c r="BSM59"/>
      <c r="BSN59"/>
      <c r="BSO59"/>
      <c r="BSP59"/>
      <c r="BSQ59"/>
      <c r="BSR59"/>
      <c r="BSS59"/>
      <c r="BST59"/>
      <c r="BSU59"/>
      <c r="BSV59"/>
      <c r="BSW59"/>
      <c r="BSX59"/>
      <c r="BSY59"/>
      <c r="BSZ59"/>
      <c r="BTA59"/>
      <c r="BTB59"/>
      <c r="BTC59"/>
      <c r="BTD59"/>
      <c r="BTE59"/>
      <c r="BTF59"/>
      <c r="BTG59"/>
      <c r="BTH59"/>
      <c r="BTI59"/>
      <c r="BTJ59"/>
      <c r="BTK59"/>
      <c r="BTL59"/>
      <c r="BTM59"/>
      <c r="BTN59"/>
      <c r="BTO59"/>
      <c r="BTP59"/>
      <c r="BTQ59"/>
      <c r="BTR59"/>
      <c r="BTS59"/>
      <c r="BTT59"/>
      <c r="BTU59"/>
      <c r="BTV59"/>
      <c r="BTW59"/>
      <c r="BTX59"/>
      <c r="BTY59"/>
      <c r="BTZ59"/>
      <c r="BUA59"/>
      <c r="BUB59"/>
      <c r="BUC59"/>
      <c r="BUD59"/>
      <c r="BUE59"/>
      <c r="BUF59"/>
      <c r="BUG59"/>
      <c r="BUH59"/>
      <c r="BUI59"/>
      <c r="BUJ59"/>
      <c r="BUK59"/>
      <c r="BUL59"/>
      <c r="BUM59"/>
      <c r="BUN59"/>
      <c r="BUO59"/>
      <c r="BUP59"/>
      <c r="BUQ59"/>
      <c r="BUR59"/>
      <c r="BUS59"/>
      <c r="BUT59"/>
      <c r="BUU59"/>
      <c r="BUV59"/>
      <c r="BUW59"/>
      <c r="BUX59"/>
      <c r="BUY59"/>
      <c r="BUZ59"/>
      <c r="BVA59"/>
      <c r="BVB59"/>
      <c r="BVC59"/>
      <c r="BVD59"/>
      <c r="BVE59"/>
      <c r="BVF59"/>
      <c r="BVG59"/>
      <c r="BVH59"/>
      <c r="BVI59"/>
      <c r="BVJ59"/>
      <c r="BVK59"/>
      <c r="BVL59"/>
      <c r="BVM59"/>
      <c r="BVN59"/>
      <c r="BVO59"/>
      <c r="BVP59"/>
      <c r="BVQ59"/>
      <c r="BVR59"/>
      <c r="BVS59"/>
      <c r="BVT59"/>
      <c r="BVU59"/>
      <c r="BVV59"/>
      <c r="BVW59"/>
      <c r="BVX59"/>
      <c r="BVY59"/>
      <c r="BVZ59"/>
      <c r="BWA59"/>
      <c r="BWB59"/>
      <c r="BWC59"/>
      <c r="BWD59"/>
      <c r="BWE59"/>
      <c r="BWF59"/>
      <c r="BWG59"/>
      <c r="BWH59"/>
      <c r="BWI59"/>
      <c r="BWJ59"/>
      <c r="BWK59"/>
      <c r="BWL59"/>
      <c r="BWM59"/>
      <c r="BWN59"/>
      <c r="BWO59"/>
      <c r="BWP59"/>
      <c r="BWQ59"/>
      <c r="BWR59"/>
      <c r="BWS59"/>
      <c r="BWT59"/>
      <c r="BWU59"/>
      <c r="BWV59"/>
      <c r="BWW59"/>
      <c r="BWX59"/>
      <c r="BWY59"/>
      <c r="BWZ59"/>
      <c r="BXA59"/>
      <c r="BXB59"/>
      <c r="BXC59"/>
      <c r="BXD59"/>
      <c r="BXE59"/>
      <c r="BXF59"/>
      <c r="BXG59"/>
      <c r="BXH59"/>
      <c r="BXI59"/>
      <c r="BXJ59"/>
      <c r="BXK59"/>
      <c r="BXL59"/>
      <c r="BXM59"/>
      <c r="BXN59"/>
      <c r="BXO59"/>
      <c r="BXP59"/>
      <c r="BXQ59"/>
      <c r="BXR59"/>
      <c r="BXS59"/>
      <c r="BXT59"/>
      <c r="BXU59"/>
      <c r="BXV59"/>
      <c r="BXW59"/>
      <c r="BXX59"/>
      <c r="BXY59"/>
      <c r="BXZ59"/>
      <c r="BYA59"/>
      <c r="BYB59"/>
      <c r="BYC59"/>
      <c r="BYD59"/>
      <c r="BYE59"/>
      <c r="BYF59"/>
      <c r="BYG59"/>
      <c r="BYH59"/>
      <c r="BYI59"/>
      <c r="BYJ59"/>
      <c r="BYK59"/>
      <c r="BYL59"/>
      <c r="BYM59"/>
      <c r="BYN59"/>
      <c r="BYO59"/>
      <c r="BYP59"/>
      <c r="BYQ59"/>
      <c r="BYR59"/>
      <c r="BYS59"/>
      <c r="BYT59"/>
      <c r="BYU59"/>
      <c r="BYV59"/>
      <c r="BYW59"/>
      <c r="BYX59"/>
      <c r="BYY59"/>
      <c r="BYZ59"/>
      <c r="BZA59"/>
      <c r="BZB59"/>
      <c r="BZC59"/>
      <c r="BZD59"/>
      <c r="BZE59"/>
      <c r="BZF59"/>
      <c r="BZG59"/>
      <c r="BZH59"/>
      <c r="BZI59"/>
      <c r="BZJ59"/>
      <c r="BZK59"/>
      <c r="BZL59"/>
      <c r="BZM59"/>
      <c r="BZN59"/>
      <c r="BZO59"/>
      <c r="BZP59"/>
      <c r="BZQ59"/>
      <c r="BZR59"/>
      <c r="BZS59"/>
      <c r="BZT59"/>
      <c r="BZU59"/>
      <c r="BZV59"/>
      <c r="BZW59"/>
      <c r="BZX59"/>
      <c r="BZY59"/>
      <c r="BZZ59"/>
      <c r="CAA59"/>
      <c r="CAB59"/>
      <c r="CAC59"/>
      <c r="CAD59"/>
      <c r="CAE59"/>
      <c r="CAF59"/>
      <c r="CAG59"/>
      <c r="CAH59"/>
      <c r="CAI59"/>
      <c r="CAJ59"/>
      <c r="CAK59"/>
      <c r="CAL59"/>
      <c r="CAM59"/>
      <c r="CAN59"/>
      <c r="CAO59"/>
      <c r="CAP59"/>
      <c r="CAQ59"/>
      <c r="CAR59"/>
      <c r="CAS59"/>
      <c r="CAT59"/>
      <c r="CAU59"/>
      <c r="CAV59"/>
      <c r="CAW59"/>
      <c r="CAX59"/>
      <c r="CAY59"/>
      <c r="CAZ59"/>
      <c r="CBA59"/>
      <c r="CBB59"/>
      <c r="CBC59"/>
      <c r="CBD59"/>
      <c r="CBE59"/>
      <c r="CBF59"/>
      <c r="CBG59"/>
      <c r="CBH59"/>
      <c r="CBI59"/>
      <c r="CBJ59"/>
      <c r="CBK59"/>
      <c r="CBL59"/>
      <c r="CBM59"/>
      <c r="CBN59"/>
      <c r="CBO59"/>
      <c r="CBP59"/>
      <c r="CBQ59"/>
      <c r="CBR59"/>
      <c r="CBS59"/>
      <c r="CBT59"/>
      <c r="CBU59"/>
      <c r="CBV59"/>
      <c r="CBW59"/>
      <c r="CBX59"/>
      <c r="CBY59"/>
      <c r="CBZ59"/>
      <c r="CCA59"/>
      <c r="CCB59"/>
      <c r="CCC59"/>
      <c r="CCD59"/>
      <c r="CCE59"/>
      <c r="CCF59"/>
      <c r="CCG59"/>
      <c r="CCH59"/>
      <c r="CCI59"/>
      <c r="CCJ59"/>
      <c r="CCK59"/>
      <c r="CCL59"/>
      <c r="CCM59"/>
      <c r="CCN59"/>
      <c r="CCO59"/>
      <c r="CCP59"/>
      <c r="CCQ59"/>
      <c r="CCR59"/>
      <c r="CCS59"/>
      <c r="CCT59"/>
      <c r="CCU59"/>
      <c r="CCV59"/>
      <c r="CCW59"/>
      <c r="CCX59"/>
      <c r="CCY59"/>
      <c r="CCZ59"/>
      <c r="CDA59"/>
      <c r="CDB59"/>
      <c r="CDC59"/>
      <c r="CDD59"/>
      <c r="CDE59"/>
      <c r="CDF59"/>
      <c r="CDG59"/>
      <c r="CDH59"/>
      <c r="CDI59"/>
      <c r="CDJ59"/>
      <c r="CDK59"/>
      <c r="CDL59"/>
      <c r="CDM59"/>
      <c r="CDN59"/>
      <c r="CDO59"/>
      <c r="CDP59"/>
      <c r="CDQ59"/>
      <c r="CDR59"/>
      <c r="CDS59"/>
      <c r="CDT59"/>
      <c r="CDU59"/>
      <c r="CDV59"/>
      <c r="CDW59"/>
      <c r="CDX59"/>
      <c r="CDY59"/>
      <c r="CDZ59"/>
      <c r="CEA59"/>
      <c r="CEB59"/>
      <c r="CEC59"/>
      <c r="CED59"/>
      <c r="CEE59"/>
      <c r="CEF59"/>
      <c r="CEG59"/>
      <c r="CEH59"/>
      <c r="CEI59"/>
      <c r="CEJ59"/>
      <c r="CEK59"/>
      <c r="CEL59"/>
      <c r="CEM59"/>
      <c r="CEN59"/>
      <c r="CEO59"/>
      <c r="CEP59"/>
      <c r="CEQ59"/>
      <c r="CER59"/>
      <c r="CES59"/>
      <c r="CET59"/>
      <c r="CEU59"/>
      <c r="CEV59"/>
      <c r="CEW59"/>
      <c r="CEX59"/>
      <c r="CEY59"/>
      <c r="CEZ59"/>
      <c r="CFA59"/>
      <c r="CFB59"/>
      <c r="CFC59"/>
      <c r="CFD59"/>
      <c r="CFE59"/>
      <c r="CFF59"/>
      <c r="CFG59"/>
      <c r="CFH59"/>
      <c r="CFI59"/>
      <c r="CFJ59"/>
      <c r="CFK59"/>
      <c r="CFL59"/>
      <c r="CFM59"/>
      <c r="CFN59"/>
      <c r="CFO59"/>
      <c r="CFP59"/>
      <c r="CFQ59"/>
      <c r="CFR59"/>
      <c r="CFS59"/>
      <c r="CFT59"/>
      <c r="CFU59"/>
      <c r="CFV59"/>
      <c r="CFW59"/>
      <c r="CFX59"/>
      <c r="CFY59"/>
      <c r="CFZ59"/>
      <c r="CGA59"/>
      <c r="CGB59"/>
      <c r="CGC59"/>
      <c r="CGD59"/>
      <c r="CGE59"/>
      <c r="CGF59"/>
      <c r="CGG59"/>
      <c r="CGH59"/>
      <c r="CGI59"/>
      <c r="CGJ59"/>
      <c r="CGK59"/>
      <c r="CGL59"/>
      <c r="CGM59"/>
      <c r="CGN59"/>
      <c r="CGO59"/>
      <c r="CGP59"/>
      <c r="CGQ59"/>
      <c r="CGR59"/>
      <c r="CGS59"/>
      <c r="CGT59"/>
      <c r="CGU59"/>
      <c r="CGV59"/>
      <c r="CGW59"/>
      <c r="CGX59"/>
      <c r="CGY59"/>
      <c r="CGZ59"/>
      <c r="CHA59"/>
      <c r="CHB59"/>
      <c r="CHC59"/>
      <c r="CHD59"/>
      <c r="CHE59"/>
      <c r="CHF59"/>
      <c r="CHG59"/>
      <c r="CHH59"/>
      <c r="CHI59"/>
      <c r="CHJ59"/>
      <c r="CHK59"/>
      <c r="CHL59"/>
      <c r="CHM59"/>
      <c r="CHN59"/>
      <c r="CHO59"/>
      <c r="CHP59"/>
      <c r="CHQ59"/>
      <c r="CHR59"/>
      <c r="CHS59"/>
      <c r="CHT59"/>
      <c r="CHU59"/>
      <c r="CHV59"/>
      <c r="CHW59"/>
      <c r="CHX59"/>
      <c r="CHY59"/>
      <c r="CHZ59"/>
      <c r="CIA59"/>
      <c r="CIB59"/>
      <c r="CIC59"/>
      <c r="CID59"/>
      <c r="CIE59"/>
      <c r="CIF59"/>
      <c r="CIG59"/>
      <c r="CIH59"/>
      <c r="CII59"/>
      <c r="CIJ59"/>
      <c r="CIK59"/>
      <c r="CIL59"/>
      <c r="CIM59"/>
      <c r="CIN59"/>
      <c r="CIO59"/>
      <c r="CIP59"/>
      <c r="CIQ59"/>
      <c r="CIR59"/>
      <c r="CIS59"/>
      <c r="CIT59"/>
      <c r="CIU59"/>
      <c r="CIV59"/>
      <c r="CIW59"/>
      <c r="CIX59"/>
      <c r="CIY59"/>
      <c r="CIZ59"/>
      <c r="CJA59"/>
      <c r="CJB59"/>
      <c r="CJC59"/>
      <c r="CJD59"/>
      <c r="CJE59"/>
      <c r="CJF59"/>
      <c r="CJG59"/>
      <c r="CJH59"/>
      <c r="CJI59"/>
      <c r="CJJ59"/>
      <c r="CJK59"/>
      <c r="CJL59"/>
      <c r="CJM59"/>
      <c r="CJN59"/>
      <c r="CJO59"/>
      <c r="CJP59"/>
      <c r="CJQ59"/>
      <c r="CJR59"/>
      <c r="CJS59"/>
      <c r="CJT59"/>
      <c r="CJU59"/>
      <c r="CJV59"/>
      <c r="CJW59"/>
      <c r="CJX59"/>
      <c r="CJY59"/>
      <c r="CJZ59"/>
      <c r="CKA59"/>
      <c r="CKB59"/>
      <c r="CKC59"/>
      <c r="CKD59"/>
      <c r="CKE59"/>
      <c r="CKF59"/>
      <c r="CKG59"/>
      <c r="CKH59"/>
      <c r="CKI59"/>
      <c r="CKJ59"/>
      <c r="CKK59"/>
      <c r="CKL59"/>
      <c r="CKM59"/>
      <c r="CKN59"/>
      <c r="CKO59"/>
      <c r="CKP59"/>
      <c r="CKQ59"/>
      <c r="CKR59"/>
      <c r="CKS59"/>
      <c r="CKT59"/>
      <c r="CKU59"/>
      <c r="CKV59"/>
      <c r="CKW59"/>
      <c r="CKX59"/>
      <c r="CKY59"/>
      <c r="CKZ59"/>
      <c r="CLA59"/>
      <c r="CLB59"/>
      <c r="CLC59"/>
      <c r="CLD59"/>
      <c r="CLE59"/>
      <c r="CLF59"/>
      <c r="CLG59"/>
      <c r="CLH59"/>
      <c r="CLI59"/>
      <c r="CLJ59"/>
      <c r="CLK59"/>
      <c r="CLL59"/>
      <c r="CLM59"/>
      <c r="CLN59"/>
      <c r="CLO59"/>
      <c r="CLP59"/>
      <c r="CLQ59"/>
      <c r="CLR59"/>
      <c r="CLS59"/>
      <c r="CLT59"/>
      <c r="CLU59"/>
      <c r="CLV59"/>
      <c r="CLW59"/>
      <c r="CLX59"/>
      <c r="CLY59"/>
      <c r="CLZ59"/>
      <c r="CMA59"/>
      <c r="CMB59"/>
      <c r="CMC59"/>
      <c r="CMD59"/>
      <c r="CME59"/>
      <c r="CMF59"/>
      <c r="CMG59"/>
      <c r="CMH59"/>
      <c r="CMI59"/>
      <c r="CMJ59"/>
      <c r="CMK59"/>
      <c r="CML59"/>
      <c r="CMM59"/>
      <c r="CMN59"/>
      <c r="CMO59"/>
      <c r="CMP59"/>
      <c r="CMQ59"/>
      <c r="CMR59"/>
      <c r="CMS59"/>
      <c r="CMT59"/>
      <c r="CMU59"/>
      <c r="CMV59"/>
      <c r="CMW59"/>
      <c r="CMX59"/>
      <c r="CMY59"/>
      <c r="CMZ59"/>
      <c r="CNA59"/>
      <c r="CNB59"/>
      <c r="CNC59"/>
      <c r="CND59"/>
      <c r="CNE59"/>
      <c r="CNF59"/>
      <c r="CNG59"/>
      <c r="CNH59"/>
      <c r="CNI59"/>
      <c r="CNJ59"/>
      <c r="CNK59"/>
      <c r="CNL59"/>
      <c r="CNM59"/>
      <c r="CNN59"/>
      <c r="CNO59"/>
      <c r="CNP59"/>
      <c r="CNQ59"/>
      <c r="CNR59"/>
      <c r="CNS59"/>
      <c r="CNT59"/>
      <c r="CNU59"/>
      <c r="CNV59"/>
      <c r="CNW59"/>
      <c r="CNX59"/>
      <c r="CNY59"/>
      <c r="CNZ59"/>
      <c r="COA59"/>
      <c r="COB59"/>
      <c r="COC59"/>
      <c r="COD59"/>
      <c r="COE59"/>
      <c r="COF59"/>
      <c r="COG59"/>
      <c r="COH59"/>
      <c r="COI59"/>
      <c r="COJ59"/>
      <c r="COK59"/>
      <c r="COL59"/>
      <c r="COM59"/>
      <c r="CON59"/>
      <c r="COO59"/>
      <c r="COP59"/>
      <c r="COQ59"/>
      <c r="COR59"/>
      <c r="COS59"/>
      <c r="COT59"/>
      <c r="COU59"/>
      <c r="COV59"/>
      <c r="COW59"/>
      <c r="COX59"/>
      <c r="COY59"/>
      <c r="COZ59"/>
      <c r="CPA59"/>
      <c r="CPB59"/>
      <c r="CPC59"/>
      <c r="CPD59"/>
      <c r="CPE59"/>
      <c r="CPF59"/>
      <c r="CPG59"/>
      <c r="CPH59"/>
      <c r="CPI59"/>
      <c r="CPJ59"/>
      <c r="CPK59"/>
      <c r="CPL59"/>
      <c r="CPM59"/>
      <c r="CPN59"/>
      <c r="CPO59"/>
      <c r="CPP59"/>
      <c r="CPQ59"/>
      <c r="CPR59"/>
      <c r="CPS59"/>
      <c r="CPT59"/>
      <c r="CPU59"/>
      <c r="CPV59"/>
      <c r="CPW59"/>
      <c r="CPX59"/>
      <c r="CPY59"/>
      <c r="CPZ59"/>
      <c r="CQA59"/>
      <c r="CQB59"/>
      <c r="CQC59"/>
      <c r="CQD59"/>
      <c r="CQE59"/>
      <c r="CQF59"/>
      <c r="CQG59"/>
      <c r="CQH59"/>
      <c r="CQI59"/>
      <c r="CQJ59"/>
      <c r="CQK59"/>
      <c r="CQL59"/>
      <c r="CQM59"/>
      <c r="CQN59"/>
      <c r="CQO59"/>
      <c r="CQP59"/>
      <c r="CQQ59"/>
      <c r="CQR59"/>
      <c r="CQS59"/>
      <c r="CQT59"/>
      <c r="CQU59"/>
      <c r="CQV59"/>
      <c r="CQW59"/>
      <c r="CQX59"/>
      <c r="CQY59"/>
      <c r="CQZ59"/>
      <c r="CRA59"/>
      <c r="CRB59"/>
      <c r="CRC59"/>
      <c r="CRD59"/>
      <c r="CRE59"/>
      <c r="CRF59"/>
      <c r="CRG59"/>
      <c r="CRH59"/>
      <c r="CRI59"/>
      <c r="CRJ59"/>
      <c r="CRK59"/>
      <c r="CRL59"/>
      <c r="CRM59"/>
      <c r="CRN59"/>
      <c r="CRO59"/>
      <c r="CRP59"/>
      <c r="CRQ59"/>
      <c r="CRR59"/>
      <c r="CRS59"/>
      <c r="CRT59"/>
      <c r="CRU59"/>
      <c r="CRV59"/>
      <c r="CRW59"/>
      <c r="CRX59"/>
      <c r="CRY59"/>
      <c r="CRZ59"/>
      <c r="CSA59"/>
      <c r="CSB59"/>
      <c r="CSC59"/>
      <c r="CSD59"/>
      <c r="CSE59"/>
      <c r="CSF59"/>
      <c r="CSG59"/>
      <c r="CSH59"/>
      <c r="CSI59"/>
      <c r="CSJ59"/>
      <c r="CSK59"/>
      <c r="CSL59"/>
      <c r="CSM59"/>
      <c r="CSN59"/>
      <c r="CSO59"/>
      <c r="CSP59"/>
      <c r="CSQ59"/>
      <c r="CSR59"/>
      <c r="CSS59"/>
      <c r="CST59"/>
      <c r="CSU59"/>
      <c r="CSV59"/>
      <c r="CSW59"/>
      <c r="CSX59"/>
      <c r="CSY59"/>
      <c r="CSZ59"/>
      <c r="CTA59"/>
      <c r="CTB59"/>
      <c r="CTC59"/>
      <c r="CTD59"/>
      <c r="CTE59"/>
      <c r="CTF59"/>
      <c r="CTG59"/>
      <c r="CTH59"/>
      <c r="CTI59"/>
      <c r="CTJ59"/>
      <c r="CTK59"/>
      <c r="CTL59"/>
      <c r="CTM59"/>
      <c r="CTN59"/>
      <c r="CTO59"/>
      <c r="CTP59"/>
      <c r="CTQ59"/>
      <c r="CTR59"/>
      <c r="CTS59"/>
      <c r="CTT59"/>
      <c r="CTU59"/>
      <c r="CTV59"/>
      <c r="CTW59"/>
      <c r="CTX59"/>
      <c r="CTY59"/>
      <c r="CTZ59"/>
      <c r="CUA59"/>
      <c r="CUB59"/>
      <c r="CUC59"/>
      <c r="CUD59"/>
      <c r="CUE59"/>
      <c r="CUF59"/>
      <c r="CUG59"/>
      <c r="CUH59"/>
      <c r="CUI59"/>
      <c r="CUJ59"/>
      <c r="CUK59"/>
      <c r="CUL59"/>
      <c r="CUM59"/>
      <c r="CUN59"/>
      <c r="CUO59"/>
      <c r="CUP59"/>
      <c r="CUQ59"/>
      <c r="CUR59"/>
      <c r="CUS59"/>
      <c r="CUT59"/>
      <c r="CUU59"/>
      <c r="CUV59"/>
      <c r="CUW59"/>
      <c r="CUX59"/>
      <c r="CUY59"/>
      <c r="CUZ59"/>
      <c r="CVA59"/>
      <c r="CVB59"/>
      <c r="CVC59"/>
      <c r="CVD59"/>
      <c r="CVE59"/>
      <c r="CVF59"/>
      <c r="CVG59"/>
      <c r="CVH59"/>
      <c r="CVI59"/>
      <c r="CVJ59"/>
      <c r="CVK59"/>
      <c r="CVL59"/>
      <c r="CVM59"/>
      <c r="CVN59"/>
      <c r="CVO59"/>
      <c r="CVP59"/>
      <c r="CVQ59"/>
      <c r="CVR59"/>
      <c r="CVS59"/>
      <c r="CVT59"/>
      <c r="CVU59"/>
      <c r="CVV59"/>
      <c r="CVW59"/>
      <c r="CVX59"/>
      <c r="CVY59"/>
      <c r="CVZ59"/>
      <c r="CWA59"/>
      <c r="CWB59"/>
      <c r="CWC59"/>
      <c r="CWD59"/>
      <c r="CWE59"/>
      <c r="CWF59"/>
      <c r="CWG59"/>
      <c r="CWH59"/>
      <c r="CWI59"/>
      <c r="CWJ59"/>
      <c r="CWK59"/>
      <c r="CWL59"/>
      <c r="CWM59"/>
      <c r="CWN59"/>
      <c r="CWO59"/>
      <c r="CWP59"/>
      <c r="CWQ59"/>
      <c r="CWR59"/>
      <c r="CWS59"/>
      <c r="CWT59"/>
      <c r="CWU59"/>
      <c r="CWV59"/>
      <c r="CWW59"/>
      <c r="CWX59"/>
      <c r="CWY59"/>
      <c r="CWZ59"/>
      <c r="CXA59"/>
      <c r="CXB59"/>
      <c r="CXC59"/>
      <c r="CXD59"/>
      <c r="CXE59"/>
      <c r="CXF59"/>
      <c r="CXG59"/>
      <c r="CXH59"/>
      <c r="CXI59"/>
      <c r="CXJ59"/>
      <c r="CXK59"/>
      <c r="CXL59"/>
      <c r="CXM59"/>
      <c r="CXN59"/>
      <c r="CXO59"/>
      <c r="CXP59"/>
      <c r="CXQ59"/>
      <c r="CXR59"/>
      <c r="CXS59"/>
      <c r="CXT59"/>
      <c r="CXU59"/>
      <c r="CXV59"/>
      <c r="CXW59"/>
      <c r="CXX59"/>
      <c r="CXY59"/>
      <c r="CXZ59"/>
      <c r="CYA59"/>
      <c r="CYB59"/>
      <c r="CYC59"/>
      <c r="CYD59"/>
      <c r="CYE59"/>
      <c r="CYF59"/>
      <c r="CYG59"/>
      <c r="CYH59"/>
      <c r="CYI59"/>
      <c r="CYJ59"/>
      <c r="CYK59"/>
      <c r="CYL59"/>
      <c r="CYM59"/>
      <c r="CYN59"/>
      <c r="CYO59"/>
      <c r="CYP59"/>
      <c r="CYQ59"/>
      <c r="CYR59"/>
      <c r="CYS59"/>
      <c r="CYT59"/>
      <c r="CYU59"/>
      <c r="CYV59"/>
      <c r="CYW59"/>
      <c r="CYX59"/>
      <c r="CYY59"/>
      <c r="CYZ59"/>
      <c r="CZA59"/>
      <c r="CZB59"/>
      <c r="CZC59"/>
      <c r="CZD59"/>
      <c r="CZE59"/>
      <c r="CZF59"/>
      <c r="CZG59"/>
      <c r="CZH59"/>
      <c r="CZI59"/>
      <c r="CZJ59"/>
      <c r="CZK59"/>
      <c r="CZL59"/>
      <c r="CZM59"/>
      <c r="CZN59"/>
      <c r="CZO59"/>
      <c r="CZP59"/>
      <c r="CZQ59"/>
      <c r="CZR59"/>
      <c r="CZS59"/>
      <c r="CZT59"/>
      <c r="CZU59"/>
      <c r="CZV59"/>
      <c r="CZW59"/>
      <c r="CZX59"/>
      <c r="CZY59"/>
      <c r="CZZ59"/>
      <c r="DAA59"/>
      <c r="DAB59"/>
      <c r="DAC59"/>
      <c r="DAD59"/>
      <c r="DAE59"/>
      <c r="DAF59"/>
      <c r="DAG59"/>
      <c r="DAH59"/>
      <c r="DAI59"/>
      <c r="DAJ59"/>
      <c r="DAK59"/>
      <c r="DAL59"/>
      <c r="DAM59"/>
      <c r="DAN59"/>
      <c r="DAO59"/>
      <c r="DAP59"/>
      <c r="DAQ59"/>
      <c r="DAR59"/>
      <c r="DAS59"/>
      <c r="DAT59"/>
      <c r="DAU59"/>
      <c r="DAV59"/>
      <c r="DAW59"/>
      <c r="DAX59"/>
      <c r="DAY59"/>
      <c r="DAZ59"/>
      <c r="DBA59"/>
      <c r="DBB59"/>
      <c r="DBC59"/>
      <c r="DBD59"/>
      <c r="DBE59"/>
      <c r="DBF59"/>
      <c r="DBG59"/>
      <c r="DBH59"/>
      <c r="DBI59"/>
      <c r="DBJ59"/>
      <c r="DBK59"/>
      <c r="DBL59"/>
      <c r="DBM59"/>
      <c r="DBN59"/>
      <c r="DBO59"/>
      <c r="DBP59"/>
      <c r="DBQ59"/>
      <c r="DBR59"/>
      <c r="DBS59"/>
      <c r="DBT59"/>
      <c r="DBU59"/>
      <c r="DBV59"/>
      <c r="DBW59"/>
      <c r="DBX59"/>
      <c r="DBY59"/>
      <c r="DBZ59"/>
      <c r="DCA59"/>
      <c r="DCB59"/>
      <c r="DCC59"/>
      <c r="DCD59"/>
      <c r="DCE59"/>
      <c r="DCF59"/>
      <c r="DCG59"/>
      <c r="DCH59"/>
      <c r="DCI59"/>
      <c r="DCJ59"/>
      <c r="DCK59"/>
      <c r="DCL59"/>
      <c r="DCM59"/>
      <c r="DCN59"/>
      <c r="DCO59"/>
      <c r="DCP59"/>
      <c r="DCQ59"/>
      <c r="DCR59"/>
      <c r="DCS59"/>
      <c r="DCT59"/>
      <c r="DCU59"/>
      <c r="DCV59"/>
      <c r="DCW59"/>
      <c r="DCX59"/>
      <c r="DCY59"/>
      <c r="DCZ59"/>
      <c r="DDA59"/>
      <c r="DDB59"/>
      <c r="DDC59"/>
      <c r="DDD59"/>
      <c r="DDE59"/>
      <c r="DDF59"/>
      <c r="DDG59"/>
      <c r="DDH59"/>
      <c r="DDI59"/>
      <c r="DDJ59"/>
      <c r="DDK59"/>
      <c r="DDL59"/>
      <c r="DDM59"/>
      <c r="DDN59"/>
      <c r="DDO59"/>
      <c r="DDP59"/>
      <c r="DDQ59"/>
      <c r="DDR59"/>
      <c r="DDS59"/>
      <c r="DDT59"/>
      <c r="DDU59"/>
      <c r="DDV59"/>
      <c r="DDW59"/>
      <c r="DDX59"/>
      <c r="DDY59"/>
      <c r="DDZ59"/>
      <c r="DEA59"/>
      <c r="DEB59"/>
      <c r="DEC59"/>
      <c r="DED59"/>
      <c r="DEE59"/>
      <c r="DEF59"/>
      <c r="DEG59"/>
      <c r="DEH59"/>
      <c r="DEI59"/>
      <c r="DEJ59"/>
      <c r="DEK59"/>
      <c r="DEL59"/>
      <c r="DEM59"/>
      <c r="DEN59"/>
      <c r="DEO59"/>
      <c r="DEP59"/>
      <c r="DEQ59"/>
      <c r="DER59"/>
      <c r="DES59"/>
      <c r="DET59"/>
      <c r="DEU59"/>
      <c r="DEV59"/>
      <c r="DEW59"/>
      <c r="DEX59"/>
      <c r="DEY59"/>
      <c r="DEZ59"/>
      <c r="DFA59"/>
      <c r="DFB59"/>
      <c r="DFC59"/>
      <c r="DFD59"/>
      <c r="DFE59"/>
      <c r="DFF59"/>
      <c r="DFG59"/>
      <c r="DFH59"/>
      <c r="DFI59"/>
      <c r="DFJ59"/>
      <c r="DFK59"/>
      <c r="DFL59"/>
      <c r="DFM59"/>
      <c r="DFN59"/>
      <c r="DFO59"/>
      <c r="DFP59"/>
      <c r="DFQ59"/>
      <c r="DFR59"/>
      <c r="DFS59"/>
      <c r="DFT59"/>
      <c r="DFU59"/>
      <c r="DFV59"/>
      <c r="DFW59"/>
      <c r="DFX59"/>
      <c r="DFY59"/>
      <c r="DFZ59"/>
      <c r="DGA59"/>
      <c r="DGB59"/>
      <c r="DGC59"/>
      <c r="DGD59"/>
      <c r="DGE59"/>
      <c r="DGF59"/>
      <c r="DGG59"/>
      <c r="DGH59"/>
      <c r="DGI59"/>
      <c r="DGJ59"/>
      <c r="DGK59"/>
      <c r="DGL59"/>
      <c r="DGM59"/>
      <c r="DGN59"/>
      <c r="DGO59"/>
      <c r="DGP59"/>
      <c r="DGQ59"/>
      <c r="DGR59"/>
      <c r="DGS59"/>
      <c r="DGT59"/>
      <c r="DGU59"/>
      <c r="DGV59"/>
      <c r="DGW59"/>
      <c r="DGX59"/>
      <c r="DGY59"/>
      <c r="DGZ59"/>
      <c r="DHA59"/>
      <c r="DHB59"/>
      <c r="DHC59"/>
      <c r="DHD59"/>
      <c r="DHE59"/>
      <c r="DHF59"/>
      <c r="DHG59"/>
      <c r="DHH59"/>
      <c r="DHI59"/>
      <c r="DHJ59"/>
      <c r="DHK59"/>
      <c r="DHL59"/>
      <c r="DHM59"/>
      <c r="DHN59"/>
      <c r="DHO59"/>
      <c r="DHP59"/>
      <c r="DHQ59"/>
      <c r="DHR59"/>
      <c r="DHS59"/>
      <c r="DHT59"/>
      <c r="DHU59"/>
      <c r="DHV59"/>
      <c r="DHW59"/>
      <c r="DHX59"/>
      <c r="DHY59"/>
      <c r="DHZ59"/>
      <c r="DIA59"/>
      <c r="DIB59"/>
      <c r="DIC59"/>
      <c r="DID59"/>
      <c r="DIE59"/>
      <c r="DIF59"/>
      <c r="DIG59"/>
      <c r="DIH59"/>
      <c r="DII59"/>
      <c r="DIJ59"/>
      <c r="DIK59"/>
      <c r="DIL59"/>
      <c r="DIM59"/>
      <c r="DIN59"/>
      <c r="DIO59"/>
      <c r="DIP59"/>
      <c r="DIQ59"/>
      <c r="DIR59"/>
      <c r="DIS59"/>
      <c r="DIT59"/>
      <c r="DIU59"/>
      <c r="DIV59"/>
      <c r="DIW59"/>
      <c r="DIX59"/>
      <c r="DIY59"/>
      <c r="DIZ59"/>
      <c r="DJA59"/>
      <c r="DJB59"/>
      <c r="DJC59"/>
      <c r="DJD59"/>
      <c r="DJE59"/>
      <c r="DJF59"/>
      <c r="DJG59"/>
      <c r="DJH59"/>
      <c r="DJI59"/>
      <c r="DJJ59"/>
      <c r="DJK59"/>
      <c r="DJL59"/>
      <c r="DJM59"/>
      <c r="DJN59"/>
      <c r="DJO59"/>
      <c r="DJP59"/>
      <c r="DJQ59"/>
      <c r="DJR59"/>
      <c r="DJS59"/>
      <c r="DJT59"/>
      <c r="DJU59"/>
      <c r="DJV59"/>
      <c r="DJW59"/>
      <c r="DJX59"/>
      <c r="DJY59"/>
      <c r="DJZ59"/>
      <c r="DKA59"/>
      <c r="DKB59"/>
      <c r="DKC59"/>
      <c r="DKD59"/>
      <c r="DKE59"/>
      <c r="DKF59"/>
      <c r="DKG59"/>
      <c r="DKH59"/>
      <c r="DKI59"/>
      <c r="DKJ59"/>
      <c r="DKK59"/>
      <c r="DKL59"/>
      <c r="DKM59"/>
      <c r="DKN59"/>
      <c r="DKO59"/>
      <c r="DKP59"/>
      <c r="DKQ59"/>
      <c r="DKR59"/>
      <c r="DKS59"/>
      <c r="DKT59"/>
      <c r="DKU59"/>
      <c r="DKV59"/>
      <c r="DKW59"/>
      <c r="DKX59"/>
      <c r="DKY59"/>
      <c r="DKZ59"/>
      <c r="DLA59"/>
      <c r="DLB59"/>
      <c r="DLC59"/>
      <c r="DLD59"/>
      <c r="DLE59"/>
      <c r="DLF59"/>
      <c r="DLG59"/>
      <c r="DLH59"/>
      <c r="DLI59"/>
      <c r="DLJ59"/>
      <c r="DLK59"/>
      <c r="DLL59"/>
      <c r="DLM59"/>
      <c r="DLN59"/>
      <c r="DLO59"/>
      <c r="DLP59"/>
      <c r="DLQ59"/>
      <c r="DLR59"/>
      <c r="DLS59"/>
      <c r="DLT59"/>
      <c r="DLU59"/>
      <c r="DLV59"/>
      <c r="DLW59"/>
      <c r="DLX59"/>
      <c r="DLY59"/>
      <c r="DLZ59"/>
      <c r="DMA59"/>
      <c r="DMB59"/>
      <c r="DMC59"/>
      <c r="DMD59"/>
      <c r="DME59"/>
      <c r="DMF59"/>
      <c r="DMG59"/>
      <c r="DMH59"/>
      <c r="DMI59"/>
      <c r="DMJ59"/>
      <c r="DMK59"/>
      <c r="DML59"/>
      <c r="DMM59"/>
      <c r="DMN59"/>
      <c r="DMO59"/>
      <c r="DMP59"/>
      <c r="DMQ59"/>
      <c r="DMR59"/>
      <c r="DMS59"/>
      <c r="DMT59"/>
      <c r="DMU59"/>
      <c r="DMV59"/>
      <c r="DMW59"/>
      <c r="DMX59"/>
      <c r="DMY59"/>
      <c r="DMZ59"/>
      <c r="DNA59"/>
      <c r="DNB59"/>
      <c r="DNC59"/>
      <c r="DND59"/>
      <c r="DNE59"/>
      <c r="DNF59"/>
      <c r="DNG59"/>
      <c r="DNH59"/>
      <c r="DNI59"/>
      <c r="DNJ59"/>
      <c r="DNK59"/>
      <c r="DNL59"/>
      <c r="DNM59"/>
      <c r="DNN59"/>
      <c r="DNO59"/>
      <c r="DNP59"/>
      <c r="DNQ59"/>
      <c r="DNR59"/>
      <c r="DNS59"/>
      <c r="DNT59"/>
      <c r="DNU59"/>
      <c r="DNV59"/>
      <c r="DNW59"/>
      <c r="DNX59"/>
      <c r="DNY59"/>
      <c r="DNZ59"/>
      <c r="DOA59"/>
      <c r="DOB59"/>
      <c r="DOC59"/>
      <c r="DOD59"/>
      <c r="DOE59"/>
      <c r="DOF59"/>
      <c r="DOG59"/>
      <c r="DOH59"/>
      <c r="DOI59"/>
      <c r="DOJ59"/>
      <c r="DOK59"/>
      <c r="DOL59"/>
      <c r="DOM59"/>
      <c r="DON59"/>
      <c r="DOO59"/>
      <c r="DOP59"/>
      <c r="DOQ59"/>
      <c r="DOR59"/>
      <c r="DOS59"/>
      <c r="DOT59"/>
      <c r="DOU59"/>
      <c r="DOV59"/>
      <c r="DOW59"/>
      <c r="DOX59"/>
      <c r="DOY59"/>
      <c r="DOZ59"/>
      <c r="DPA59"/>
      <c r="DPB59"/>
      <c r="DPC59"/>
      <c r="DPD59"/>
      <c r="DPE59"/>
      <c r="DPF59"/>
      <c r="DPG59"/>
      <c r="DPH59"/>
      <c r="DPI59"/>
      <c r="DPJ59"/>
      <c r="DPK59"/>
      <c r="DPL59"/>
      <c r="DPM59"/>
      <c r="DPN59"/>
      <c r="DPO59"/>
      <c r="DPP59"/>
      <c r="DPQ59"/>
      <c r="DPR59"/>
      <c r="DPS59"/>
      <c r="DPT59"/>
      <c r="DPU59"/>
      <c r="DPV59"/>
      <c r="DPW59"/>
      <c r="DPX59"/>
      <c r="DPY59"/>
      <c r="DPZ59"/>
      <c r="DQA59"/>
      <c r="DQB59"/>
      <c r="DQC59"/>
      <c r="DQD59"/>
      <c r="DQE59"/>
      <c r="DQF59"/>
      <c r="DQG59"/>
      <c r="DQH59"/>
      <c r="DQI59"/>
      <c r="DQJ59"/>
      <c r="DQK59"/>
      <c r="DQL59"/>
      <c r="DQM59"/>
      <c r="DQN59"/>
      <c r="DQO59"/>
      <c r="DQP59"/>
      <c r="DQQ59"/>
      <c r="DQR59"/>
      <c r="DQS59"/>
      <c r="DQT59"/>
      <c r="DQU59"/>
      <c r="DQV59"/>
      <c r="DQW59"/>
      <c r="DQX59"/>
      <c r="DQY59"/>
      <c r="DQZ59"/>
      <c r="DRA59"/>
      <c r="DRB59"/>
      <c r="DRC59"/>
      <c r="DRD59"/>
      <c r="DRE59"/>
      <c r="DRF59"/>
      <c r="DRG59"/>
      <c r="DRH59"/>
      <c r="DRI59"/>
      <c r="DRJ59"/>
      <c r="DRK59"/>
      <c r="DRL59"/>
      <c r="DRM59"/>
      <c r="DRN59"/>
      <c r="DRO59"/>
      <c r="DRP59"/>
      <c r="DRQ59"/>
      <c r="DRR59"/>
      <c r="DRS59"/>
      <c r="DRT59"/>
      <c r="DRU59"/>
      <c r="DRV59"/>
      <c r="DRW59"/>
      <c r="DRX59"/>
      <c r="DRY59"/>
      <c r="DRZ59"/>
      <c r="DSA59"/>
      <c r="DSB59"/>
      <c r="DSC59"/>
      <c r="DSD59"/>
      <c r="DSE59"/>
      <c r="DSF59"/>
      <c r="DSG59"/>
      <c r="DSH59"/>
      <c r="DSI59"/>
      <c r="DSJ59"/>
      <c r="DSK59"/>
      <c r="DSL59"/>
      <c r="DSM59"/>
      <c r="DSN59"/>
      <c r="DSO59"/>
      <c r="DSP59"/>
      <c r="DSQ59"/>
      <c r="DSR59"/>
      <c r="DSS59"/>
      <c r="DST59"/>
      <c r="DSU59"/>
      <c r="DSV59"/>
      <c r="DSW59"/>
      <c r="DSX59"/>
      <c r="DSY59"/>
      <c r="DSZ59"/>
      <c r="DTA59"/>
      <c r="DTB59"/>
      <c r="DTC59"/>
      <c r="DTD59"/>
      <c r="DTE59"/>
      <c r="DTF59"/>
      <c r="DTG59"/>
      <c r="DTH59"/>
      <c r="DTI59"/>
      <c r="DTJ59"/>
      <c r="DTK59"/>
      <c r="DTL59"/>
      <c r="DTM59"/>
      <c r="DTN59"/>
      <c r="DTO59"/>
      <c r="DTP59"/>
      <c r="DTQ59"/>
      <c r="DTR59"/>
      <c r="DTS59"/>
      <c r="DTT59"/>
      <c r="DTU59"/>
      <c r="DTV59"/>
      <c r="DTW59"/>
      <c r="DTX59"/>
      <c r="DTY59"/>
      <c r="DTZ59"/>
      <c r="DUA59"/>
      <c r="DUB59"/>
      <c r="DUC59"/>
      <c r="DUD59"/>
      <c r="DUE59"/>
      <c r="DUF59"/>
      <c r="DUG59"/>
      <c r="DUH59"/>
      <c r="DUI59"/>
      <c r="DUJ59"/>
      <c r="DUK59"/>
      <c r="DUL59"/>
      <c r="DUM59"/>
      <c r="DUN59"/>
      <c r="DUO59"/>
      <c r="DUP59"/>
      <c r="DUQ59"/>
      <c r="DUR59"/>
      <c r="DUS59"/>
      <c r="DUT59"/>
      <c r="DUU59"/>
      <c r="DUV59"/>
      <c r="DUW59"/>
      <c r="DUX59"/>
      <c r="DUY59"/>
      <c r="DUZ59"/>
      <c r="DVA59"/>
      <c r="DVB59"/>
      <c r="DVC59"/>
      <c r="DVD59"/>
      <c r="DVE59"/>
      <c r="DVF59"/>
      <c r="DVG59"/>
      <c r="DVH59"/>
      <c r="DVI59"/>
      <c r="DVJ59"/>
      <c r="DVK59"/>
      <c r="DVL59"/>
      <c r="DVM59"/>
      <c r="DVN59"/>
      <c r="DVO59"/>
      <c r="DVP59"/>
      <c r="DVQ59"/>
      <c r="DVR59"/>
      <c r="DVS59"/>
      <c r="DVT59"/>
      <c r="DVU59"/>
      <c r="DVV59"/>
      <c r="DVW59"/>
      <c r="DVX59"/>
      <c r="DVY59"/>
      <c r="DVZ59"/>
      <c r="DWA59"/>
      <c r="DWB59"/>
      <c r="DWC59"/>
      <c r="DWD59"/>
      <c r="DWE59"/>
      <c r="DWF59"/>
      <c r="DWG59"/>
      <c r="DWH59"/>
      <c r="DWI59"/>
      <c r="DWJ59"/>
      <c r="DWK59"/>
      <c r="DWL59"/>
      <c r="DWM59"/>
      <c r="DWN59"/>
      <c r="DWO59"/>
      <c r="DWP59"/>
      <c r="DWQ59"/>
      <c r="DWR59"/>
      <c r="DWS59"/>
      <c r="DWT59"/>
      <c r="DWU59"/>
      <c r="DWV59"/>
      <c r="DWW59"/>
      <c r="DWX59"/>
      <c r="DWY59"/>
      <c r="DWZ59"/>
      <c r="DXA59"/>
      <c r="DXB59"/>
      <c r="DXC59"/>
      <c r="DXD59"/>
      <c r="DXE59"/>
      <c r="DXF59"/>
      <c r="DXG59"/>
      <c r="DXH59"/>
      <c r="DXI59"/>
      <c r="DXJ59"/>
      <c r="DXK59"/>
      <c r="DXL59"/>
      <c r="DXM59"/>
      <c r="DXN59"/>
      <c r="DXO59"/>
      <c r="DXP59"/>
      <c r="DXQ59"/>
      <c r="DXR59"/>
      <c r="DXS59"/>
      <c r="DXT59"/>
      <c r="DXU59"/>
      <c r="DXV59"/>
      <c r="DXW59"/>
      <c r="DXX59"/>
      <c r="DXY59"/>
      <c r="DXZ59"/>
      <c r="DYA59"/>
      <c r="DYB59"/>
      <c r="DYC59"/>
      <c r="DYD59"/>
      <c r="DYE59"/>
      <c r="DYF59"/>
      <c r="DYG59"/>
      <c r="DYH59"/>
      <c r="DYI59"/>
      <c r="DYJ59"/>
      <c r="DYK59"/>
      <c r="DYL59"/>
      <c r="DYM59"/>
      <c r="DYN59"/>
      <c r="DYO59"/>
      <c r="DYP59"/>
      <c r="DYQ59"/>
      <c r="DYR59"/>
      <c r="DYS59"/>
      <c r="DYT59"/>
      <c r="DYU59"/>
      <c r="DYV59"/>
      <c r="DYW59"/>
      <c r="DYX59"/>
      <c r="DYY59"/>
      <c r="DYZ59"/>
      <c r="DZA59"/>
      <c r="DZB59"/>
      <c r="DZC59"/>
      <c r="DZD59"/>
      <c r="DZE59"/>
      <c r="DZF59"/>
      <c r="DZG59"/>
      <c r="DZH59"/>
      <c r="DZI59"/>
      <c r="DZJ59"/>
      <c r="DZK59"/>
      <c r="DZL59"/>
      <c r="DZM59"/>
      <c r="DZN59"/>
      <c r="DZO59"/>
      <c r="DZP59"/>
      <c r="DZQ59"/>
      <c r="DZR59"/>
      <c r="DZS59"/>
      <c r="DZT59"/>
      <c r="DZU59"/>
      <c r="DZV59"/>
      <c r="DZW59"/>
      <c r="DZX59"/>
      <c r="DZY59"/>
      <c r="DZZ59"/>
      <c r="EAA59"/>
      <c r="EAB59"/>
      <c r="EAC59"/>
      <c r="EAD59"/>
      <c r="EAE59"/>
      <c r="EAF59"/>
      <c r="EAG59"/>
      <c r="EAH59"/>
      <c r="EAI59"/>
      <c r="EAJ59"/>
      <c r="EAK59"/>
      <c r="EAL59"/>
      <c r="EAM59"/>
      <c r="EAN59"/>
      <c r="EAO59"/>
      <c r="EAP59"/>
      <c r="EAQ59"/>
      <c r="EAR59"/>
      <c r="EAS59"/>
      <c r="EAT59"/>
      <c r="EAU59"/>
      <c r="EAV59"/>
      <c r="EAW59"/>
      <c r="EAX59"/>
      <c r="EAY59"/>
      <c r="EAZ59"/>
      <c r="EBA59"/>
      <c r="EBB59"/>
      <c r="EBC59"/>
      <c r="EBD59"/>
      <c r="EBE59"/>
      <c r="EBF59"/>
      <c r="EBG59"/>
      <c r="EBH59"/>
      <c r="EBI59"/>
      <c r="EBJ59"/>
      <c r="EBK59"/>
      <c r="EBL59"/>
      <c r="EBM59"/>
      <c r="EBN59"/>
      <c r="EBO59"/>
      <c r="EBP59"/>
      <c r="EBQ59"/>
      <c r="EBR59"/>
      <c r="EBS59"/>
      <c r="EBT59"/>
      <c r="EBU59"/>
      <c r="EBV59"/>
      <c r="EBW59"/>
      <c r="EBX59"/>
      <c r="EBY59"/>
      <c r="EBZ59"/>
      <c r="ECA59"/>
      <c r="ECB59"/>
      <c r="ECC59"/>
      <c r="ECD59"/>
      <c r="ECE59"/>
      <c r="ECF59"/>
      <c r="ECG59"/>
      <c r="ECH59"/>
      <c r="ECI59"/>
      <c r="ECJ59"/>
      <c r="ECK59"/>
      <c r="ECL59"/>
      <c r="ECM59"/>
      <c r="ECN59"/>
      <c r="ECO59"/>
      <c r="ECP59"/>
      <c r="ECQ59"/>
      <c r="ECR59"/>
      <c r="ECS59"/>
      <c r="ECT59"/>
      <c r="ECU59"/>
      <c r="ECV59"/>
      <c r="ECW59"/>
      <c r="ECX59"/>
      <c r="ECY59"/>
      <c r="ECZ59"/>
      <c r="EDA59"/>
      <c r="EDB59"/>
      <c r="EDC59"/>
      <c r="EDD59"/>
      <c r="EDE59"/>
      <c r="EDF59"/>
      <c r="EDG59"/>
      <c r="EDH59"/>
      <c r="EDI59"/>
      <c r="EDJ59"/>
      <c r="EDK59"/>
      <c r="EDL59"/>
      <c r="EDM59"/>
      <c r="EDN59"/>
      <c r="EDO59"/>
      <c r="EDP59"/>
      <c r="EDQ59"/>
      <c r="EDR59"/>
      <c r="EDS59"/>
      <c r="EDT59"/>
      <c r="EDU59"/>
      <c r="EDV59"/>
      <c r="EDW59"/>
      <c r="EDX59"/>
      <c r="EDY59"/>
      <c r="EDZ59"/>
      <c r="EEA59"/>
      <c r="EEB59"/>
      <c r="EEC59"/>
      <c r="EED59"/>
      <c r="EEE59"/>
      <c r="EEF59"/>
      <c r="EEG59"/>
      <c r="EEH59"/>
      <c r="EEI59"/>
      <c r="EEJ59"/>
      <c r="EEK59"/>
      <c r="EEL59"/>
      <c r="EEM59"/>
      <c r="EEN59"/>
      <c r="EEO59"/>
      <c r="EEP59"/>
      <c r="EEQ59"/>
      <c r="EER59"/>
      <c r="EES59"/>
      <c r="EET59"/>
      <c r="EEU59"/>
      <c r="EEV59"/>
      <c r="EEW59"/>
      <c r="EEX59"/>
      <c r="EEY59"/>
      <c r="EEZ59"/>
      <c r="EFA59"/>
      <c r="EFB59"/>
      <c r="EFC59"/>
      <c r="EFD59"/>
      <c r="EFE59"/>
      <c r="EFF59"/>
      <c r="EFG59"/>
      <c r="EFH59"/>
      <c r="EFI59"/>
      <c r="EFJ59"/>
      <c r="EFK59"/>
      <c r="EFL59"/>
      <c r="EFM59"/>
      <c r="EFN59"/>
      <c r="EFO59"/>
      <c r="EFP59"/>
      <c r="EFQ59"/>
      <c r="EFR59"/>
      <c r="EFS59"/>
      <c r="EFT59"/>
      <c r="EFU59"/>
      <c r="EFV59"/>
      <c r="EFW59"/>
      <c r="EFX59"/>
      <c r="EFY59"/>
      <c r="EFZ59"/>
      <c r="EGA59"/>
      <c r="EGB59"/>
      <c r="EGC59"/>
      <c r="EGD59"/>
      <c r="EGE59"/>
      <c r="EGF59"/>
      <c r="EGG59"/>
      <c r="EGH59"/>
      <c r="EGI59"/>
      <c r="EGJ59"/>
      <c r="EGK59"/>
      <c r="EGL59"/>
      <c r="EGM59"/>
      <c r="EGN59"/>
      <c r="EGO59"/>
      <c r="EGP59"/>
      <c r="EGQ59"/>
      <c r="EGR59"/>
      <c r="EGS59"/>
      <c r="EGT59"/>
      <c r="EGU59"/>
      <c r="EGV59"/>
      <c r="EGW59"/>
      <c r="EGX59"/>
      <c r="EGY59"/>
      <c r="EGZ59"/>
      <c r="EHA59"/>
      <c r="EHB59"/>
      <c r="EHC59"/>
      <c r="EHD59"/>
      <c r="EHE59"/>
      <c r="EHF59"/>
      <c r="EHG59"/>
      <c r="EHH59"/>
      <c r="EHI59"/>
      <c r="EHJ59"/>
      <c r="EHK59"/>
      <c r="EHL59"/>
      <c r="EHM59"/>
      <c r="EHN59"/>
      <c r="EHO59"/>
      <c r="EHP59"/>
      <c r="EHQ59"/>
      <c r="EHR59"/>
      <c r="EHS59"/>
      <c r="EHT59"/>
      <c r="EHU59"/>
      <c r="EHV59"/>
      <c r="EHW59"/>
      <c r="EHX59"/>
      <c r="EHY59"/>
      <c r="EHZ59"/>
      <c r="EIA59"/>
      <c r="EIB59"/>
      <c r="EIC59"/>
      <c r="EID59"/>
      <c r="EIE59"/>
      <c r="EIF59"/>
      <c r="EIG59"/>
      <c r="EIH59"/>
      <c r="EII59"/>
      <c r="EIJ59"/>
      <c r="EIK59"/>
      <c r="EIL59"/>
      <c r="EIM59"/>
      <c r="EIN59"/>
      <c r="EIO59"/>
      <c r="EIP59"/>
      <c r="EIQ59"/>
      <c r="EIR59"/>
      <c r="EIS59"/>
      <c r="EIT59"/>
      <c r="EIU59"/>
      <c r="EIV59"/>
      <c r="EIW59"/>
      <c r="EIX59"/>
      <c r="EIY59"/>
      <c r="EIZ59"/>
      <c r="EJA59"/>
      <c r="EJB59"/>
      <c r="EJC59"/>
      <c r="EJD59"/>
      <c r="EJE59"/>
      <c r="EJF59"/>
      <c r="EJG59"/>
      <c r="EJH59"/>
      <c r="EJI59"/>
      <c r="EJJ59"/>
      <c r="EJK59"/>
      <c r="EJL59"/>
      <c r="EJM59"/>
      <c r="EJN59"/>
      <c r="EJO59"/>
      <c r="EJP59"/>
      <c r="EJQ59"/>
      <c r="EJR59"/>
      <c r="EJS59"/>
      <c r="EJT59"/>
      <c r="EJU59"/>
      <c r="EJV59"/>
      <c r="EJW59"/>
      <c r="EJX59"/>
      <c r="EJY59"/>
      <c r="EJZ59"/>
      <c r="EKA59"/>
      <c r="EKB59"/>
      <c r="EKC59"/>
      <c r="EKD59"/>
      <c r="EKE59"/>
      <c r="EKF59"/>
      <c r="EKG59"/>
      <c r="EKH59"/>
      <c r="EKI59"/>
      <c r="EKJ59"/>
      <c r="EKK59"/>
      <c r="EKL59"/>
      <c r="EKM59"/>
      <c r="EKN59"/>
      <c r="EKO59"/>
      <c r="EKP59"/>
      <c r="EKQ59"/>
      <c r="EKR59"/>
      <c r="EKS59"/>
      <c r="EKT59"/>
      <c r="EKU59"/>
      <c r="EKV59"/>
      <c r="EKW59"/>
      <c r="EKX59"/>
      <c r="EKY59"/>
      <c r="EKZ59"/>
      <c r="ELA59"/>
      <c r="ELB59"/>
      <c r="ELC59"/>
      <c r="ELD59"/>
      <c r="ELE59"/>
      <c r="ELF59"/>
      <c r="ELG59"/>
      <c r="ELH59"/>
      <c r="ELI59"/>
      <c r="ELJ59"/>
      <c r="ELK59"/>
      <c r="ELL59"/>
      <c r="ELM59"/>
      <c r="ELN59"/>
      <c r="ELO59"/>
      <c r="ELP59"/>
      <c r="ELQ59"/>
      <c r="ELR59"/>
      <c r="ELS59"/>
      <c r="ELT59"/>
      <c r="ELU59"/>
      <c r="ELV59"/>
      <c r="ELW59"/>
      <c r="ELX59"/>
      <c r="ELY59"/>
      <c r="ELZ59"/>
      <c r="EMA59"/>
      <c r="EMB59"/>
      <c r="EMC59"/>
      <c r="EMD59"/>
      <c r="EME59"/>
      <c r="EMF59"/>
      <c r="EMG59"/>
      <c r="EMH59"/>
      <c r="EMI59"/>
      <c r="EMJ59"/>
      <c r="EMK59"/>
      <c r="EML59"/>
      <c r="EMM59"/>
      <c r="EMN59"/>
      <c r="EMO59"/>
      <c r="EMP59"/>
      <c r="EMQ59"/>
      <c r="EMR59"/>
      <c r="EMS59"/>
      <c r="EMT59"/>
      <c r="EMU59"/>
      <c r="EMV59"/>
      <c r="EMW59"/>
      <c r="EMX59"/>
      <c r="EMY59"/>
      <c r="EMZ59"/>
      <c r="ENA59"/>
      <c r="ENB59"/>
      <c r="ENC59"/>
      <c r="END59"/>
      <c r="ENE59"/>
      <c r="ENF59"/>
      <c r="ENG59"/>
      <c r="ENH59"/>
      <c r="ENI59"/>
      <c r="ENJ59"/>
      <c r="ENK59"/>
      <c r="ENL59"/>
      <c r="ENM59"/>
      <c r="ENN59"/>
      <c r="ENO59"/>
      <c r="ENP59"/>
      <c r="ENQ59"/>
      <c r="ENR59"/>
      <c r="ENS59"/>
      <c r="ENT59"/>
      <c r="ENU59"/>
      <c r="ENV59"/>
      <c r="ENW59"/>
      <c r="ENX59"/>
      <c r="ENY59"/>
      <c r="ENZ59"/>
      <c r="EOA59"/>
      <c r="EOB59"/>
      <c r="EOC59"/>
      <c r="EOD59"/>
      <c r="EOE59"/>
      <c r="EOF59"/>
      <c r="EOG59"/>
      <c r="EOH59"/>
      <c r="EOI59"/>
      <c r="EOJ59"/>
      <c r="EOK59"/>
      <c r="EOL59"/>
      <c r="EOM59"/>
      <c r="EON59"/>
      <c r="EOO59"/>
      <c r="EOP59"/>
      <c r="EOQ59"/>
      <c r="EOR59"/>
      <c r="EOS59"/>
      <c r="EOT59"/>
      <c r="EOU59"/>
      <c r="EOV59"/>
      <c r="EOW59"/>
      <c r="EOX59"/>
      <c r="EOY59"/>
      <c r="EOZ59"/>
      <c r="EPA59"/>
      <c r="EPB59"/>
      <c r="EPC59"/>
      <c r="EPD59"/>
      <c r="EPE59"/>
      <c r="EPF59"/>
      <c r="EPG59"/>
      <c r="EPH59"/>
      <c r="EPI59"/>
      <c r="EPJ59"/>
      <c r="EPK59"/>
      <c r="EPL59"/>
      <c r="EPM59"/>
      <c r="EPN59"/>
      <c r="EPO59"/>
      <c r="EPP59"/>
      <c r="EPQ59"/>
      <c r="EPR59"/>
      <c r="EPS59"/>
      <c r="EPT59"/>
      <c r="EPU59"/>
      <c r="EPV59"/>
      <c r="EPW59"/>
      <c r="EPX59"/>
      <c r="EPY59"/>
      <c r="EPZ59"/>
      <c r="EQA59"/>
      <c r="EQB59"/>
      <c r="EQC59"/>
      <c r="EQD59"/>
      <c r="EQE59"/>
      <c r="EQF59"/>
      <c r="EQG59"/>
      <c r="EQH59"/>
      <c r="EQI59"/>
      <c r="EQJ59"/>
      <c r="EQK59"/>
      <c r="EQL59"/>
      <c r="EQM59"/>
      <c r="EQN59"/>
      <c r="EQO59"/>
      <c r="EQP59"/>
      <c r="EQQ59"/>
      <c r="EQR59"/>
      <c r="EQS59"/>
      <c r="EQT59"/>
      <c r="EQU59"/>
      <c r="EQV59"/>
      <c r="EQW59"/>
      <c r="EQX59"/>
      <c r="EQY59"/>
      <c r="EQZ59"/>
      <c r="ERA59"/>
      <c r="ERB59"/>
      <c r="ERC59"/>
      <c r="ERD59"/>
      <c r="ERE59"/>
      <c r="ERF59"/>
      <c r="ERG59"/>
      <c r="ERH59"/>
      <c r="ERI59"/>
      <c r="ERJ59"/>
      <c r="ERK59"/>
      <c r="ERL59"/>
      <c r="ERM59"/>
      <c r="ERN59"/>
      <c r="ERO59"/>
      <c r="ERP59"/>
      <c r="ERQ59"/>
      <c r="ERR59"/>
      <c r="ERS59"/>
      <c r="ERT59"/>
      <c r="ERU59"/>
      <c r="ERV59"/>
      <c r="ERW59"/>
      <c r="ERX59"/>
      <c r="ERY59"/>
      <c r="ERZ59"/>
      <c r="ESA59"/>
      <c r="ESB59"/>
      <c r="ESC59"/>
      <c r="ESD59"/>
      <c r="ESE59"/>
      <c r="ESF59"/>
      <c r="ESG59"/>
      <c r="ESH59"/>
      <c r="ESI59"/>
      <c r="ESJ59"/>
      <c r="ESK59"/>
      <c r="ESL59"/>
      <c r="ESM59"/>
      <c r="ESN59"/>
      <c r="ESO59"/>
      <c r="ESP59"/>
      <c r="ESQ59"/>
      <c r="ESR59"/>
      <c r="ESS59"/>
      <c r="EST59"/>
      <c r="ESU59"/>
      <c r="ESV59"/>
      <c r="ESW59"/>
      <c r="ESX59"/>
      <c r="ESY59"/>
      <c r="ESZ59"/>
      <c r="ETA59"/>
      <c r="ETB59"/>
      <c r="ETC59"/>
      <c r="ETD59"/>
      <c r="ETE59"/>
      <c r="ETF59"/>
      <c r="ETG59"/>
      <c r="ETH59"/>
      <c r="ETI59"/>
      <c r="ETJ59"/>
      <c r="ETK59"/>
      <c r="ETL59"/>
      <c r="ETM59"/>
      <c r="ETN59"/>
      <c r="ETO59"/>
      <c r="ETP59"/>
      <c r="ETQ59"/>
      <c r="ETR59"/>
      <c r="ETS59"/>
      <c r="ETT59"/>
      <c r="ETU59"/>
      <c r="ETV59"/>
      <c r="ETW59"/>
      <c r="ETX59"/>
      <c r="ETY59"/>
      <c r="ETZ59"/>
      <c r="EUA59"/>
      <c r="EUB59"/>
      <c r="EUC59"/>
      <c r="EUD59"/>
      <c r="EUE59"/>
      <c r="EUF59"/>
      <c r="EUG59"/>
      <c r="EUH59"/>
      <c r="EUI59"/>
      <c r="EUJ59"/>
      <c r="EUK59"/>
      <c r="EUL59"/>
      <c r="EUM59"/>
      <c r="EUN59"/>
      <c r="EUO59"/>
      <c r="EUP59"/>
      <c r="EUQ59"/>
      <c r="EUR59"/>
      <c r="EUS59"/>
      <c r="EUT59"/>
      <c r="EUU59"/>
      <c r="EUV59"/>
      <c r="EUW59"/>
      <c r="EUX59"/>
      <c r="EUY59"/>
      <c r="EUZ59"/>
      <c r="EVA59"/>
      <c r="EVB59"/>
      <c r="EVC59"/>
      <c r="EVD59"/>
      <c r="EVE59"/>
      <c r="EVF59"/>
      <c r="EVG59"/>
      <c r="EVH59"/>
      <c r="EVI59"/>
      <c r="EVJ59"/>
      <c r="EVK59"/>
      <c r="EVL59"/>
      <c r="EVM59"/>
      <c r="EVN59"/>
      <c r="EVO59"/>
      <c r="EVP59"/>
      <c r="EVQ59"/>
      <c r="EVR59"/>
      <c r="EVS59"/>
      <c r="EVT59"/>
      <c r="EVU59"/>
      <c r="EVV59"/>
      <c r="EVW59"/>
      <c r="EVX59"/>
      <c r="EVY59"/>
      <c r="EVZ59"/>
      <c r="EWA59"/>
      <c r="EWB59"/>
      <c r="EWC59"/>
      <c r="EWD59"/>
      <c r="EWE59"/>
      <c r="EWF59"/>
      <c r="EWG59"/>
      <c r="EWH59"/>
      <c r="EWI59"/>
      <c r="EWJ59"/>
      <c r="EWK59"/>
      <c r="EWL59"/>
      <c r="EWM59"/>
      <c r="EWN59"/>
      <c r="EWO59"/>
      <c r="EWP59"/>
      <c r="EWQ59"/>
      <c r="EWR59"/>
      <c r="EWS59"/>
      <c r="EWT59"/>
      <c r="EWU59"/>
      <c r="EWV59"/>
      <c r="EWW59"/>
      <c r="EWX59"/>
      <c r="EWY59"/>
      <c r="EWZ59"/>
      <c r="EXA59"/>
      <c r="EXB59"/>
      <c r="EXC59"/>
      <c r="EXD59"/>
      <c r="EXE59"/>
      <c r="EXF59"/>
      <c r="EXG59"/>
      <c r="EXH59"/>
      <c r="EXI59"/>
      <c r="EXJ59"/>
      <c r="EXK59"/>
      <c r="EXL59"/>
      <c r="EXM59"/>
      <c r="EXN59"/>
      <c r="EXO59"/>
      <c r="EXP59"/>
      <c r="EXQ59"/>
      <c r="EXR59"/>
      <c r="EXS59"/>
      <c r="EXT59"/>
      <c r="EXU59"/>
      <c r="EXV59"/>
      <c r="EXW59"/>
      <c r="EXX59"/>
      <c r="EXY59"/>
      <c r="EXZ59"/>
      <c r="EYA59"/>
      <c r="EYB59"/>
      <c r="EYC59"/>
      <c r="EYD59"/>
      <c r="EYE59"/>
      <c r="EYF59"/>
      <c r="EYG59"/>
      <c r="EYH59"/>
      <c r="EYI59"/>
      <c r="EYJ59"/>
      <c r="EYK59"/>
      <c r="EYL59"/>
      <c r="EYM59"/>
      <c r="EYN59"/>
      <c r="EYO59"/>
      <c r="EYP59"/>
      <c r="EYQ59"/>
      <c r="EYR59"/>
      <c r="EYS59"/>
      <c r="EYT59"/>
      <c r="EYU59"/>
      <c r="EYV59"/>
      <c r="EYW59"/>
      <c r="EYX59"/>
      <c r="EYY59"/>
      <c r="EYZ59"/>
      <c r="EZA59"/>
      <c r="EZB59"/>
      <c r="EZC59"/>
      <c r="EZD59"/>
      <c r="EZE59"/>
      <c r="EZF59"/>
      <c r="EZG59"/>
      <c r="EZH59"/>
      <c r="EZI59"/>
      <c r="EZJ59"/>
      <c r="EZK59"/>
      <c r="EZL59"/>
      <c r="EZM59"/>
      <c r="EZN59"/>
      <c r="EZO59"/>
      <c r="EZP59"/>
      <c r="EZQ59"/>
      <c r="EZR59"/>
      <c r="EZS59"/>
      <c r="EZT59"/>
      <c r="EZU59"/>
      <c r="EZV59"/>
      <c r="EZW59"/>
      <c r="EZX59"/>
      <c r="EZY59"/>
      <c r="EZZ59"/>
      <c r="FAA59"/>
      <c r="FAB59"/>
      <c r="FAC59"/>
      <c r="FAD59"/>
      <c r="FAE59"/>
      <c r="FAF59"/>
      <c r="FAG59"/>
      <c r="FAH59"/>
      <c r="FAI59"/>
      <c r="FAJ59"/>
      <c r="FAK59"/>
      <c r="FAL59"/>
      <c r="FAM59"/>
      <c r="FAN59"/>
      <c r="FAO59"/>
      <c r="FAP59"/>
      <c r="FAQ59"/>
      <c r="FAR59"/>
      <c r="FAS59"/>
      <c r="FAT59"/>
      <c r="FAU59"/>
      <c r="FAV59"/>
      <c r="FAW59"/>
      <c r="FAX59"/>
      <c r="FAY59"/>
      <c r="FAZ59"/>
      <c r="FBA59"/>
      <c r="FBB59"/>
      <c r="FBC59"/>
      <c r="FBD59"/>
      <c r="FBE59"/>
      <c r="FBF59"/>
      <c r="FBG59"/>
      <c r="FBH59"/>
      <c r="FBI59"/>
      <c r="FBJ59"/>
      <c r="FBK59"/>
      <c r="FBL59"/>
      <c r="FBM59"/>
      <c r="FBN59"/>
      <c r="FBO59"/>
      <c r="FBP59"/>
      <c r="FBQ59"/>
      <c r="FBR59"/>
      <c r="FBS59"/>
      <c r="FBT59"/>
      <c r="FBU59"/>
      <c r="FBV59"/>
      <c r="FBW59"/>
      <c r="FBX59"/>
      <c r="FBY59"/>
      <c r="FBZ59"/>
      <c r="FCA59"/>
      <c r="FCB59"/>
      <c r="FCC59"/>
      <c r="FCD59"/>
      <c r="FCE59"/>
      <c r="FCF59"/>
      <c r="FCG59"/>
      <c r="FCH59"/>
      <c r="FCI59"/>
      <c r="FCJ59"/>
      <c r="FCK59"/>
      <c r="FCL59"/>
      <c r="FCM59"/>
      <c r="FCN59"/>
      <c r="FCO59"/>
      <c r="FCP59"/>
      <c r="FCQ59"/>
      <c r="FCR59"/>
      <c r="FCS59"/>
      <c r="FCT59"/>
      <c r="FCU59"/>
      <c r="FCV59"/>
      <c r="FCW59"/>
      <c r="FCX59"/>
      <c r="FCY59"/>
      <c r="FCZ59"/>
      <c r="FDA59"/>
      <c r="FDB59"/>
      <c r="FDC59"/>
      <c r="FDD59"/>
      <c r="FDE59"/>
      <c r="FDF59"/>
      <c r="FDG59"/>
      <c r="FDH59"/>
      <c r="FDI59"/>
      <c r="FDJ59"/>
      <c r="FDK59"/>
      <c r="FDL59"/>
      <c r="FDM59"/>
      <c r="FDN59"/>
      <c r="FDO59"/>
      <c r="FDP59"/>
      <c r="FDQ59"/>
      <c r="FDR59"/>
      <c r="FDS59"/>
      <c r="FDT59"/>
      <c r="FDU59"/>
      <c r="FDV59"/>
      <c r="FDW59"/>
      <c r="FDX59"/>
      <c r="FDY59"/>
      <c r="FDZ59"/>
      <c r="FEA59"/>
      <c r="FEB59"/>
      <c r="FEC59"/>
      <c r="FED59"/>
      <c r="FEE59"/>
      <c r="FEF59"/>
      <c r="FEG59"/>
      <c r="FEH59"/>
      <c r="FEI59"/>
      <c r="FEJ59"/>
      <c r="FEK59"/>
      <c r="FEL59"/>
      <c r="FEM59"/>
      <c r="FEN59"/>
      <c r="FEO59"/>
      <c r="FEP59"/>
      <c r="FEQ59"/>
      <c r="FER59"/>
      <c r="FES59"/>
      <c r="FET59"/>
      <c r="FEU59"/>
      <c r="FEV59"/>
      <c r="FEW59"/>
      <c r="FEX59"/>
      <c r="FEY59"/>
      <c r="FEZ59"/>
      <c r="FFA59"/>
      <c r="FFB59"/>
      <c r="FFC59"/>
      <c r="FFD59"/>
      <c r="FFE59"/>
      <c r="FFF59"/>
      <c r="FFG59"/>
      <c r="FFH59"/>
      <c r="FFI59"/>
      <c r="FFJ59"/>
      <c r="FFK59"/>
      <c r="FFL59"/>
      <c r="FFM59"/>
      <c r="FFN59"/>
      <c r="FFO59"/>
      <c r="FFP59"/>
      <c r="FFQ59"/>
      <c r="FFR59"/>
      <c r="FFS59"/>
      <c r="FFT59"/>
      <c r="FFU59"/>
      <c r="FFV59"/>
      <c r="FFW59"/>
      <c r="FFX59"/>
      <c r="FFY59"/>
      <c r="FFZ59"/>
      <c r="FGA59"/>
      <c r="FGB59"/>
      <c r="FGC59"/>
      <c r="FGD59"/>
      <c r="FGE59"/>
      <c r="FGF59"/>
      <c r="FGG59"/>
      <c r="FGH59"/>
      <c r="FGI59"/>
      <c r="FGJ59"/>
      <c r="FGK59"/>
      <c r="FGL59"/>
      <c r="FGM59"/>
      <c r="FGN59"/>
      <c r="FGO59"/>
      <c r="FGP59"/>
      <c r="FGQ59"/>
      <c r="FGR59"/>
      <c r="FGS59"/>
      <c r="FGT59"/>
      <c r="FGU59"/>
      <c r="FGV59"/>
      <c r="FGW59"/>
      <c r="FGX59"/>
      <c r="FGY59"/>
      <c r="FGZ59"/>
      <c r="FHA59"/>
      <c r="FHB59"/>
      <c r="FHC59"/>
      <c r="FHD59"/>
      <c r="FHE59"/>
      <c r="FHF59"/>
      <c r="FHG59"/>
      <c r="FHH59"/>
      <c r="FHI59"/>
      <c r="FHJ59"/>
      <c r="FHK59"/>
      <c r="FHL59"/>
      <c r="FHM59"/>
      <c r="FHN59"/>
      <c r="FHO59"/>
      <c r="FHP59"/>
      <c r="FHQ59"/>
      <c r="FHR59"/>
      <c r="FHS59"/>
      <c r="FHT59"/>
      <c r="FHU59"/>
      <c r="FHV59"/>
      <c r="FHW59"/>
      <c r="FHX59"/>
      <c r="FHY59"/>
      <c r="FHZ59"/>
      <c r="FIA59"/>
      <c r="FIB59"/>
      <c r="FIC59"/>
      <c r="FID59"/>
      <c r="FIE59"/>
      <c r="FIF59"/>
      <c r="FIG59"/>
      <c r="FIH59"/>
      <c r="FII59"/>
      <c r="FIJ59"/>
      <c r="FIK59"/>
      <c r="FIL59"/>
      <c r="FIM59"/>
      <c r="FIN59"/>
      <c r="FIO59"/>
      <c r="FIP59"/>
      <c r="FIQ59"/>
      <c r="FIR59"/>
      <c r="FIS59"/>
      <c r="FIT59"/>
      <c r="FIU59"/>
      <c r="FIV59"/>
      <c r="FIW59"/>
      <c r="FIX59"/>
      <c r="FIY59"/>
      <c r="FIZ59"/>
      <c r="FJA59"/>
      <c r="FJB59"/>
      <c r="FJC59"/>
      <c r="FJD59"/>
      <c r="FJE59"/>
      <c r="FJF59"/>
      <c r="FJG59"/>
      <c r="FJH59"/>
      <c r="FJI59"/>
      <c r="FJJ59"/>
      <c r="FJK59"/>
      <c r="FJL59"/>
      <c r="FJM59"/>
      <c r="FJN59"/>
      <c r="FJO59"/>
      <c r="FJP59"/>
      <c r="FJQ59"/>
      <c r="FJR59"/>
      <c r="FJS59"/>
      <c r="FJT59"/>
      <c r="FJU59"/>
      <c r="FJV59"/>
      <c r="FJW59"/>
      <c r="FJX59"/>
      <c r="FJY59"/>
      <c r="FJZ59"/>
      <c r="FKA59"/>
      <c r="FKB59"/>
      <c r="FKC59"/>
      <c r="FKD59"/>
      <c r="FKE59"/>
      <c r="FKF59"/>
      <c r="FKG59"/>
      <c r="FKH59"/>
      <c r="FKI59"/>
      <c r="FKJ59"/>
      <c r="FKK59"/>
      <c r="FKL59"/>
      <c r="FKM59"/>
      <c r="FKN59"/>
      <c r="FKO59"/>
      <c r="FKP59"/>
      <c r="FKQ59"/>
      <c r="FKR59"/>
      <c r="FKS59"/>
      <c r="FKT59"/>
      <c r="FKU59"/>
      <c r="FKV59"/>
      <c r="FKW59"/>
      <c r="FKX59"/>
      <c r="FKY59"/>
      <c r="FKZ59"/>
      <c r="FLA59"/>
      <c r="FLB59"/>
      <c r="FLC59"/>
      <c r="FLD59"/>
      <c r="FLE59"/>
      <c r="FLF59"/>
      <c r="FLG59"/>
      <c r="FLH59"/>
      <c r="FLI59"/>
      <c r="FLJ59"/>
      <c r="FLK59"/>
      <c r="FLL59"/>
      <c r="FLM59"/>
      <c r="FLN59"/>
      <c r="FLO59"/>
      <c r="FLP59"/>
      <c r="FLQ59"/>
      <c r="FLR59"/>
      <c r="FLS59"/>
      <c r="FLT59"/>
      <c r="FLU59"/>
      <c r="FLV59"/>
      <c r="FLW59"/>
      <c r="FLX59"/>
      <c r="FLY59"/>
      <c r="FLZ59"/>
      <c r="FMA59"/>
      <c r="FMB59"/>
      <c r="FMC59"/>
      <c r="FMD59"/>
      <c r="FME59"/>
      <c r="FMF59"/>
      <c r="FMG59"/>
      <c r="FMH59"/>
      <c r="FMI59"/>
      <c r="FMJ59"/>
      <c r="FMK59"/>
      <c r="FML59"/>
      <c r="FMM59"/>
      <c r="FMN59"/>
      <c r="FMO59"/>
      <c r="FMP59"/>
      <c r="FMQ59"/>
      <c r="FMR59"/>
      <c r="FMS59"/>
      <c r="FMT59"/>
      <c r="FMU59"/>
      <c r="FMV59"/>
      <c r="FMW59"/>
      <c r="FMX59"/>
      <c r="FMY59"/>
      <c r="FMZ59"/>
      <c r="FNA59"/>
      <c r="FNB59"/>
      <c r="FNC59"/>
      <c r="FND59"/>
      <c r="FNE59"/>
      <c r="FNF59"/>
      <c r="FNG59"/>
      <c r="FNH59"/>
      <c r="FNI59"/>
      <c r="FNJ59"/>
      <c r="FNK59"/>
      <c r="FNL59"/>
      <c r="FNM59"/>
      <c r="FNN59"/>
      <c r="FNO59"/>
      <c r="FNP59"/>
      <c r="FNQ59"/>
      <c r="FNR59"/>
      <c r="FNS59"/>
      <c r="FNT59"/>
      <c r="FNU59"/>
      <c r="FNV59"/>
      <c r="FNW59"/>
      <c r="FNX59"/>
      <c r="FNY59"/>
      <c r="FNZ59"/>
      <c r="FOA59"/>
      <c r="FOB59"/>
      <c r="FOC59"/>
      <c r="FOD59"/>
      <c r="FOE59"/>
      <c r="FOF59"/>
      <c r="FOG59"/>
      <c r="FOH59"/>
      <c r="FOI59"/>
      <c r="FOJ59"/>
      <c r="FOK59"/>
      <c r="FOL59"/>
      <c r="FOM59"/>
      <c r="FON59"/>
      <c r="FOO59"/>
      <c r="FOP59"/>
      <c r="FOQ59"/>
      <c r="FOR59"/>
      <c r="FOS59"/>
      <c r="FOT59"/>
      <c r="FOU59"/>
      <c r="FOV59"/>
      <c r="FOW59"/>
      <c r="FOX59"/>
      <c r="FOY59"/>
      <c r="FOZ59"/>
      <c r="FPA59"/>
      <c r="FPB59"/>
      <c r="FPC59"/>
      <c r="FPD59"/>
      <c r="FPE59"/>
      <c r="FPF59"/>
      <c r="FPG59"/>
      <c r="FPH59"/>
      <c r="FPI59"/>
      <c r="FPJ59"/>
      <c r="FPK59"/>
      <c r="FPL59"/>
      <c r="FPM59"/>
      <c r="FPN59"/>
      <c r="FPO59"/>
      <c r="FPP59"/>
      <c r="FPQ59"/>
      <c r="FPR59"/>
      <c r="FPS59"/>
      <c r="FPT59"/>
      <c r="FPU59"/>
      <c r="FPV59"/>
      <c r="FPW59"/>
      <c r="FPX59"/>
      <c r="FPY59"/>
      <c r="FPZ59"/>
      <c r="FQA59"/>
      <c r="FQB59"/>
      <c r="FQC59"/>
      <c r="FQD59"/>
      <c r="FQE59"/>
      <c r="FQF59"/>
      <c r="FQG59"/>
      <c r="FQH59"/>
      <c r="FQI59"/>
      <c r="FQJ59"/>
      <c r="FQK59"/>
      <c r="FQL59"/>
      <c r="FQM59"/>
      <c r="FQN59"/>
      <c r="FQO59"/>
      <c r="FQP59"/>
      <c r="FQQ59"/>
      <c r="FQR59"/>
      <c r="FQS59"/>
      <c r="FQT59"/>
      <c r="FQU59"/>
      <c r="FQV59"/>
      <c r="FQW59"/>
      <c r="FQX59"/>
      <c r="FQY59"/>
      <c r="FQZ59"/>
      <c r="FRA59"/>
      <c r="FRB59"/>
      <c r="FRC59"/>
      <c r="FRD59"/>
      <c r="FRE59"/>
      <c r="FRF59"/>
      <c r="FRG59"/>
      <c r="FRH59"/>
      <c r="FRI59"/>
      <c r="FRJ59"/>
      <c r="FRK59"/>
      <c r="FRL59"/>
      <c r="FRM59"/>
      <c r="FRN59"/>
      <c r="FRO59"/>
      <c r="FRP59"/>
      <c r="FRQ59"/>
      <c r="FRR59"/>
      <c r="FRS59"/>
      <c r="FRT59"/>
      <c r="FRU59"/>
      <c r="FRV59"/>
      <c r="FRW59"/>
      <c r="FRX59"/>
      <c r="FRY59"/>
      <c r="FRZ59"/>
      <c r="FSA59"/>
      <c r="FSB59"/>
      <c r="FSC59"/>
      <c r="FSD59"/>
      <c r="FSE59"/>
      <c r="FSF59"/>
      <c r="FSG59"/>
      <c r="FSH59"/>
      <c r="FSI59"/>
      <c r="FSJ59"/>
      <c r="FSK59"/>
      <c r="FSL59"/>
      <c r="FSM59"/>
      <c r="FSN59"/>
      <c r="FSO59"/>
      <c r="FSP59"/>
      <c r="FSQ59"/>
      <c r="FSR59"/>
      <c r="FSS59"/>
      <c r="FST59"/>
      <c r="FSU59"/>
      <c r="FSV59"/>
      <c r="FSW59"/>
      <c r="FSX59"/>
      <c r="FSY59"/>
      <c r="FSZ59"/>
      <c r="FTA59"/>
      <c r="FTB59"/>
      <c r="FTC59"/>
      <c r="FTD59"/>
      <c r="FTE59"/>
      <c r="FTF59"/>
      <c r="FTG59"/>
      <c r="FTH59"/>
      <c r="FTI59"/>
      <c r="FTJ59"/>
      <c r="FTK59"/>
      <c r="FTL59"/>
      <c r="FTM59"/>
      <c r="FTN59"/>
      <c r="FTO59"/>
      <c r="FTP59"/>
      <c r="FTQ59"/>
      <c r="FTR59"/>
      <c r="FTS59"/>
      <c r="FTT59"/>
      <c r="FTU59"/>
      <c r="FTV59"/>
      <c r="FTW59"/>
      <c r="FTX59"/>
      <c r="FTY59"/>
      <c r="FTZ59"/>
      <c r="FUA59"/>
      <c r="FUB59"/>
      <c r="FUC59"/>
      <c r="FUD59"/>
      <c r="FUE59"/>
      <c r="FUF59"/>
      <c r="FUG59"/>
      <c r="FUH59"/>
      <c r="FUI59"/>
      <c r="FUJ59"/>
      <c r="FUK59"/>
      <c r="FUL59"/>
      <c r="FUM59"/>
      <c r="FUN59"/>
      <c r="FUO59"/>
      <c r="FUP59"/>
      <c r="FUQ59"/>
      <c r="FUR59"/>
      <c r="FUS59"/>
      <c r="FUT59"/>
      <c r="FUU59"/>
      <c r="FUV59"/>
      <c r="FUW59"/>
      <c r="FUX59"/>
      <c r="FUY59"/>
      <c r="FUZ59"/>
      <c r="FVA59"/>
      <c r="FVB59"/>
      <c r="FVC59"/>
      <c r="FVD59"/>
      <c r="FVE59"/>
      <c r="FVF59"/>
      <c r="FVG59"/>
      <c r="FVH59"/>
      <c r="FVI59"/>
      <c r="FVJ59"/>
      <c r="FVK59"/>
      <c r="FVL59"/>
      <c r="FVM59"/>
      <c r="FVN59"/>
      <c r="FVO59"/>
      <c r="FVP59"/>
      <c r="FVQ59"/>
      <c r="FVR59"/>
      <c r="FVS59"/>
      <c r="FVT59"/>
      <c r="FVU59"/>
      <c r="FVV59"/>
      <c r="FVW59"/>
      <c r="FVX59"/>
      <c r="FVY59"/>
      <c r="FVZ59"/>
      <c r="FWA59"/>
      <c r="FWB59"/>
      <c r="FWC59"/>
      <c r="FWD59"/>
      <c r="FWE59"/>
      <c r="FWF59"/>
      <c r="FWG59"/>
      <c r="FWH59"/>
      <c r="FWI59"/>
      <c r="FWJ59"/>
      <c r="FWK59"/>
      <c r="FWL59"/>
      <c r="FWM59"/>
      <c r="FWN59"/>
      <c r="FWO59"/>
      <c r="FWP59"/>
      <c r="FWQ59"/>
      <c r="FWR59"/>
      <c r="FWS59"/>
      <c r="FWT59"/>
      <c r="FWU59"/>
      <c r="FWV59"/>
      <c r="FWW59"/>
      <c r="FWX59"/>
      <c r="FWY59"/>
      <c r="FWZ59"/>
      <c r="FXA59"/>
      <c r="FXB59"/>
      <c r="FXC59"/>
      <c r="FXD59"/>
      <c r="FXE59"/>
      <c r="FXF59"/>
      <c r="FXG59"/>
      <c r="FXH59"/>
      <c r="FXI59"/>
      <c r="FXJ59"/>
      <c r="FXK59"/>
      <c r="FXL59"/>
      <c r="FXM59"/>
      <c r="FXN59"/>
      <c r="FXO59"/>
      <c r="FXP59"/>
      <c r="FXQ59"/>
      <c r="FXR59"/>
      <c r="FXS59"/>
      <c r="FXT59"/>
      <c r="FXU59"/>
      <c r="FXV59"/>
      <c r="FXW59"/>
      <c r="FXX59"/>
      <c r="FXY59"/>
      <c r="FXZ59"/>
      <c r="FYA59"/>
      <c r="FYB59"/>
      <c r="FYC59"/>
      <c r="FYD59"/>
      <c r="FYE59"/>
      <c r="FYF59"/>
      <c r="FYG59"/>
      <c r="FYH59"/>
      <c r="FYI59"/>
      <c r="FYJ59"/>
      <c r="FYK59"/>
      <c r="FYL59"/>
      <c r="FYM59"/>
      <c r="FYN59"/>
      <c r="FYO59"/>
      <c r="FYP59"/>
      <c r="FYQ59"/>
      <c r="FYR59"/>
      <c r="FYS59"/>
      <c r="FYT59"/>
      <c r="FYU59"/>
      <c r="FYV59"/>
      <c r="FYW59"/>
      <c r="FYX59"/>
      <c r="FYY59"/>
      <c r="FYZ59"/>
      <c r="FZA59"/>
      <c r="FZB59"/>
      <c r="FZC59"/>
      <c r="FZD59"/>
      <c r="FZE59"/>
      <c r="FZF59"/>
      <c r="FZG59"/>
      <c r="FZH59"/>
      <c r="FZI59"/>
      <c r="FZJ59"/>
      <c r="FZK59"/>
      <c r="FZL59"/>
      <c r="FZM59"/>
      <c r="FZN59"/>
      <c r="FZO59"/>
      <c r="FZP59"/>
      <c r="FZQ59"/>
      <c r="FZR59"/>
      <c r="FZS59"/>
      <c r="FZT59"/>
      <c r="FZU59"/>
      <c r="FZV59"/>
      <c r="FZW59"/>
      <c r="FZX59"/>
      <c r="FZY59"/>
      <c r="FZZ59"/>
      <c r="GAA59"/>
      <c r="GAB59"/>
      <c r="GAC59"/>
      <c r="GAD59"/>
      <c r="GAE59"/>
      <c r="GAF59"/>
      <c r="GAG59"/>
      <c r="GAH59"/>
      <c r="GAI59"/>
      <c r="GAJ59"/>
      <c r="GAK59"/>
      <c r="GAL59"/>
      <c r="GAM59"/>
      <c r="GAN59"/>
      <c r="GAO59"/>
      <c r="GAP59"/>
      <c r="GAQ59"/>
      <c r="GAR59"/>
      <c r="GAS59"/>
      <c r="GAT59"/>
      <c r="GAU59"/>
      <c r="GAV59"/>
      <c r="GAW59"/>
      <c r="GAX59"/>
      <c r="GAY59"/>
      <c r="GAZ59"/>
      <c r="GBA59"/>
      <c r="GBB59"/>
      <c r="GBC59"/>
      <c r="GBD59"/>
      <c r="GBE59"/>
      <c r="GBF59"/>
      <c r="GBG59"/>
      <c r="GBH59"/>
      <c r="GBI59"/>
      <c r="GBJ59"/>
      <c r="GBK59"/>
      <c r="GBL59"/>
      <c r="GBM59"/>
      <c r="GBN59"/>
      <c r="GBO59"/>
      <c r="GBP59"/>
      <c r="GBQ59"/>
      <c r="GBR59"/>
      <c r="GBS59"/>
      <c r="GBT59"/>
      <c r="GBU59"/>
      <c r="GBV59"/>
      <c r="GBW59"/>
      <c r="GBX59"/>
      <c r="GBY59"/>
      <c r="GBZ59"/>
      <c r="GCA59"/>
      <c r="GCB59"/>
      <c r="GCC59"/>
      <c r="GCD59"/>
      <c r="GCE59"/>
      <c r="GCF59"/>
      <c r="GCG59"/>
      <c r="GCH59"/>
      <c r="GCI59"/>
      <c r="GCJ59"/>
      <c r="GCK59"/>
      <c r="GCL59"/>
      <c r="GCM59"/>
      <c r="GCN59"/>
      <c r="GCO59"/>
      <c r="GCP59"/>
      <c r="GCQ59"/>
      <c r="GCR59"/>
      <c r="GCS59"/>
      <c r="GCT59"/>
      <c r="GCU59"/>
      <c r="GCV59"/>
      <c r="GCW59"/>
      <c r="GCX59"/>
      <c r="GCY59"/>
      <c r="GCZ59"/>
      <c r="GDA59"/>
      <c r="GDB59"/>
      <c r="GDC59"/>
      <c r="GDD59"/>
      <c r="GDE59"/>
      <c r="GDF59"/>
      <c r="GDG59"/>
      <c r="GDH59"/>
      <c r="GDI59"/>
      <c r="GDJ59"/>
      <c r="GDK59"/>
      <c r="GDL59"/>
      <c r="GDM59"/>
      <c r="GDN59"/>
      <c r="GDO59"/>
      <c r="GDP59"/>
      <c r="GDQ59"/>
      <c r="GDR59"/>
      <c r="GDS59"/>
      <c r="GDT59"/>
      <c r="GDU59"/>
      <c r="GDV59"/>
      <c r="GDW59"/>
      <c r="GDX59"/>
      <c r="GDY59"/>
      <c r="GDZ59"/>
      <c r="GEA59"/>
      <c r="GEB59"/>
      <c r="GEC59"/>
      <c r="GED59"/>
      <c r="GEE59"/>
      <c r="GEF59"/>
      <c r="GEG59"/>
      <c r="GEH59"/>
      <c r="GEI59"/>
      <c r="GEJ59"/>
      <c r="GEK59"/>
      <c r="GEL59"/>
      <c r="GEM59"/>
      <c r="GEN59"/>
      <c r="GEO59"/>
      <c r="GEP59"/>
      <c r="GEQ59"/>
      <c r="GER59"/>
      <c r="GES59"/>
      <c r="GET59"/>
      <c r="GEU59"/>
      <c r="GEV59"/>
      <c r="GEW59"/>
      <c r="GEX59"/>
      <c r="GEY59"/>
      <c r="GEZ59"/>
      <c r="GFA59"/>
      <c r="GFB59"/>
      <c r="GFC59"/>
      <c r="GFD59"/>
      <c r="GFE59"/>
      <c r="GFF59"/>
      <c r="GFG59"/>
      <c r="GFH59"/>
      <c r="GFI59"/>
      <c r="GFJ59"/>
      <c r="GFK59"/>
      <c r="GFL59"/>
      <c r="GFM59"/>
      <c r="GFN59"/>
      <c r="GFO59"/>
      <c r="GFP59"/>
      <c r="GFQ59"/>
      <c r="GFR59"/>
      <c r="GFS59"/>
      <c r="GFT59"/>
      <c r="GFU59"/>
      <c r="GFV59"/>
      <c r="GFW59"/>
      <c r="GFX59"/>
      <c r="GFY59"/>
      <c r="GFZ59"/>
      <c r="GGA59"/>
      <c r="GGB59"/>
      <c r="GGC59"/>
      <c r="GGD59"/>
      <c r="GGE59"/>
      <c r="GGF59"/>
      <c r="GGG59"/>
      <c r="GGH59"/>
      <c r="GGI59"/>
      <c r="GGJ59"/>
      <c r="GGK59"/>
      <c r="GGL59"/>
      <c r="GGM59"/>
      <c r="GGN59"/>
      <c r="GGO59"/>
      <c r="GGP59"/>
      <c r="GGQ59"/>
      <c r="GGR59"/>
      <c r="GGS59"/>
      <c r="GGT59"/>
      <c r="GGU59"/>
      <c r="GGV59"/>
      <c r="GGW59"/>
      <c r="GGX59"/>
      <c r="GGY59"/>
      <c r="GGZ59"/>
      <c r="GHA59"/>
      <c r="GHB59"/>
      <c r="GHC59"/>
      <c r="GHD59"/>
      <c r="GHE59"/>
      <c r="GHF59"/>
      <c r="GHG59"/>
      <c r="GHH59"/>
      <c r="GHI59"/>
      <c r="GHJ59"/>
      <c r="GHK59"/>
      <c r="GHL59"/>
      <c r="GHM59"/>
      <c r="GHN59"/>
      <c r="GHO59"/>
      <c r="GHP59"/>
      <c r="GHQ59"/>
      <c r="GHR59"/>
      <c r="GHS59"/>
      <c r="GHT59"/>
      <c r="GHU59"/>
      <c r="GHV59"/>
      <c r="GHW59"/>
      <c r="GHX59"/>
      <c r="GHY59"/>
      <c r="GHZ59"/>
      <c r="GIA59"/>
      <c r="GIB59"/>
      <c r="GIC59"/>
      <c r="GID59"/>
      <c r="GIE59"/>
      <c r="GIF59"/>
      <c r="GIG59"/>
      <c r="GIH59"/>
      <c r="GII59"/>
      <c r="GIJ59"/>
      <c r="GIK59"/>
      <c r="GIL59"/>
      <c r="GIM59"/>
      <c r="GIN59"/>
      <c r="GIO59"/>
      <c r="GIP59"/>
      <c r="GIQ59"/>
      <c r="GIR59"/>
      <c r="GIS59"/>
      <c r="GIT59"/>
      <c r="GIU59"/>
      <c r="GIV59"/>
      <c r="GIW59"/>
      <c r="GIX59"/>
      <c r="GIY59"/>
      <c r="GIZ59"/>
      <c r="GJA59"/>
      <c r="GJB59"/>
      <c r="GJC59"/>
      <c r="GJD59"/>
      <c r="GJE59"/>
      <c r="GJF59"/>
      <c r="GJG59"/>
      <c r="GJH59"/>
      <c r="GJI59"/>
      <c r="GJJ59"/>
      <c r="GJK59"/>
      <c r="GJL59"/>
      <c r="GJM59"/>
      <c r="GJN59"/>
      <c r="GJO59"/>
      <c r="GJP59"/>
      <c r="GJQ59"/>
      <c r="GJR59"/>
      <c r="GJS59"/>
      <c r="GJT59"/>
      <c r="GJU59"/>
      <c r="GJV59"/>
      <c r="GJW59"/>
      <c r="GJX59"/>
      <c r="GJY59"/>
      <c r="GJZ59"/>
      <c r="GKA59"/>
      <c r="GKB59"/>
      <c r="GKC59"/>
      <c r="GKD59"/>
      <c r="GKE59"/>
      <c r="GKF59"/>
      <c r="GKG59"/>
      <c r="GKH59"/>
      <c r="GKI59"/>
      <c r="GKJ59"/>
      <c r="GKK59"/>
      <c r="GKL59"/>
      <c r="GKM59"/>
      <c r="GKN59"/>
      <c r="GKO59"/>
      <c r="GKP59"/>
      <c r="GKQ59"/>
      <c r="GKR59"/>
      <c r="GKS59"/>
      <c r="GKT59"/>
      <c r="GKU59"/>
      <c r="GKV59"/>
      <c r="GKW59"/>
      <c r="GKX59"/>
      <c r="GKY59"/>
      <c r="GKZ59"/>
      <c r="GLA59"/>
      <c r="GLB59"/>
      <c r="GLC59"/>
      <c r="GLD59"/>
      <c r="GLE59"/>
      <c r="GLF59"/>
      <c r="GLG59"/>
      <c r="GLH59"/>
      <c r="GLI59"/>
      <c r="GLJ59"/>
      <c r="GLK59"/>
      <c r="GLL59"/>
      <c r="GLM59"/>
      <c r="GLN59"/>
      <c r="GLO59"/>
      <c r="GLP59"/>
      <c r="GLQ59"/>
      <c r="GLR59"/>
      <c r="GLS59"/>
      <c r="GLT59"/>
      <c r="GLU59"/>
      <c r="GLV59"/>
      <c r="GLW59"/>
      <c r="GLX59"/>
      <c r="GLY59"/>
      <c r="GLZ59"/>
      <c r="GMA59"/>
      <c r="GMB59"/>
      <c r="GMC59"/>
      <c r="GMD59"/>
      <c r="GME59"/>
      <c r="GMF59"/>
      <c r="GMG59"/>
      <c r="GMH59"/>
      <c r="GMI59"/>
      <c r="GMJ59"/>
      <c r="GMK59"/>
      <c r="GML59"/>
      <c r="GMM59"/>
      <c r="GMN59"/>
      <c r="GMO59"/>
      <c r="GMP59"/>
      <c r="GMQ59"/>
      <c r="GMR59"/>
      <c r="GMS59"/>
      <c r="GMT59"/>
      <c r="GMU59"/>
      <c r="GMV59"/>
      <c r="GMW59"/>
      <c r="GMX59"/>
      <c r="GMY59"/>
      <c r="GMZ59"/>
      <c r="GNA59"/>
      <c r="GNB59"/>
      <c r="GNC59"/>
      <c r="GND59"/>
      <c r="GNE59"/>
      <c r="GNF59"/>
      <c r="GNG59"/>
      <c r="GNH59"/>
      <c r="GNI59"/>
      <c r="GNJ59"/>
      <c r="GNK59"/>
      <c r="GNL59"/>
      <c r="GNM59"/>
      <c r="GNN59"/>
      <c r="GNO59"/>
      <c r="GNP59"/>
      <c r="GNQ59"/>
      <c r="GNR59"/>
      <c r="GNS59"/>
      <c r="GNT59"/>
      <c r="GNU59"/>
      <c r="GNV59"/>
      <c r="GNW59"/>
      <c r="GNX59"/>
      <c r="GNY59"/>
      <c r="GNZ59"/>
      <c r="GOA59"/>
      <c r="GOB59"/>
      <c r="GOC59"/>
      <c r="GOD59"/>
      <c r="GOE59"/>
      <c r="GOF59"/>
      <c r="GOG59"/>
      <c r="GOH59"/>
      <c r="GOI59"/>
      <c r="GOJ59"/>
      <c r="GOK59"/>
      <c r="GOL59"/>
      <c r="GOM59"/>
      <c r="GON59"/>
      <c r="GOO59"/>
      <c r="GOP59"/>
      <c r="GOQ59"/>
      <c r="GOR59"/>
      <c r="GOS59"/>
      <c r="GOT59"/>
      <c r="GOU59"/>
      <c r="GOV59"/>
      <c r="GOW59"/>
      <c r="GOX59"/>
      <c r="GOY59"/>
      <c r="GOZ59"/>
      <c r="GPA59"/>
      <c r="GPB59"/>
      <c r="GPC59"/>
      <c r="GPD59"/>
      <c r="GPE59"/>
      <c r="GPF59"/>
      <c r="GPG59"/>
      <c r="GPH59"/>
      <c r="GPI59"/>
      <c r="GPJ59"/>
      <c r="GPK59"/>
      <c r="GPL59"/>
      <c r="GPM59"/>
      <c r="GPN59"/>
      <c r="GPO59"/>
      <c r="GPP59"/>
      <c r="GPQ59"/>
      <c r="GPR59"/>
      <c r="GPS59"/>
      <c r="GPT59"/>
      <c r="GPU59"/>
      <c r="GPV59"/>
      <c r="GPW59"/>
      <c r="GPX59"/>
      <c r="GPY59"/>
      <c r="GPZ59"/>
      <c r="GQA59"/>
      <c r="GQB59"/>
      <c r="GQC59"/>
      <c r="GQD59"/>
      <c r="GQE59"/>
      <c r="GQF59"/>
      <c r="GQG59"/>
      <c r="GQH59"/>
      <c r="GQI59"/>
      <c r="GQJ59"/>
      <c r="GQK59"/>
      <c r="GQL59"/>
      <c r="GQM59"/>
      <c r="GQN59"/>
      <c r="GQO59"/>
      <c r="GQP59"/>
      <c r="GQQ59"/>
      <c r="GQR59"/>
      <c r="GQS59"/>
      <c r="GQT59"/>
      <c r="GQU59"/>
      <c r="GQV59"/>
      <c r="GQW59"/>
      <c r="GQX59"/>
      <c r="GQY59"/>
      <c r="GQZ59"/>
      <c r="GRA59"/>
      <c r="GRB59"/>
      <c r="GRC59"/>
      <c r="GRD59"/>
      <c r="GRE59"/>
      <c r="GRF59"/>
      <c r="GRG59"/>
      <c r="GRH59"/>
      <c r="GRI59"/>
      <c r="GRJ59"/>
      <c r="GRK59"/>
      <c r="GRL59"/>
      <c r="GRM59"/>
      <c r="GRN59"/>
      <c r="GRO59"/>
      <c r="GRP59"/>
      <c r="GRQ59"/>
      <c r="GRR59"/>
      <c r="GRS59"/>
      <c r="GRT59"/>
      <c r="GRU59"/>
      <c r="GRV59"/>
      <c r="GRW59"/>
      <c r="GRX59"/>
      <c r="GRY59"/>
      <c r="GRZ59"/>
      <c r="GSA59"/>
      <c r="GSB59"/>
      <c r="GSC59"/>
      <c r="GSD59"/>
      <c r="GSE59"/>
      <c r="GSF59"/>
      <c r="GSG59"/>
      <c r="GSH59"/>
      <c r="GSI59"/>
      <c r="GSJ59"/>
      <c r="GSK59"/>
      <c r="GSL59"/>
      <c r="GSM59"/>
      <c r="GSN59"/>
      <c r="GSO59"/>
      <c r="GSP59"/>
      <c r="GSQ59"/>
      <c r="GSR59"/>
      <c r="GSS59"/>
      <c r="GST59"/>
      <c r="GSU59"/>
      <c r="GSV59"/>
      <c r="GSW59"/>
      <c r="GSX59"/>
      <c r="GSY59"/>
      <c r="GSZ59"/>
      <c r="GTA59"/>
      <c r="GTB59"/>
      <c r="GTC59"/>
      <c r="GTD59"/>
      <c r="GTE59"/>
      <c r="GTF59"/>
      <c r="GTG59"/>
      <c r="GTH59"/>
      <c r="GTI59"/>
      <c r="GTJ59"/>
      <c r="GTK59"/>
      <c r="GTL59"/>
      <c r="GTM59"/>
      <c r="GTN59"/>
      <c r="GTO59"/>
      <c r="GTP59"/>
      <c r="GTQ59"/>
      <c r="GTR59"/>
      <c r="GTS59"/>
      <c r="GTT59"/>
      <c r="GTU59"/>
      <c r="GTV59"/>
      <c r="GTW59"/>
      <c r="GTX59"/>
      <c r="GTY59"/>
      <c r="GTZ59"/>
      <c r="GUA59"/>
      <c r="GUB59"/>
      <c r="GUC59"/>
      <c r="GUD59"/>
      <c r="GUE59"/>
      <c r="GUF59"/>
      <c r="GUG59"/>
      <c r="GUH59"/>
      <c r="GUI59"/>
      <c r="GUJ59"/>
      <c r="GUK59"/>
      <c r="GUL59"/>
      <c r="GUM59"/>
      <c r="GUN59"/>
      <c r="GUO59"/>
      <c r="GUP59"/>
      <c r="GUQ59"/>
      <c r="GUR59"/>
      <c r="GUS59"/>
      <c r="GUT59"/>
      <c r="GUU59"/>
      <c r="GUV59"/>
      <c r="GUW59"/>
      <c r="GUX59"/>
      <c r="GUY59"/>
      <c r="GUZ59"/>
      <c r="GVA59"/>
      <c r="GVB59"/>
      <c r="GVC59"/>
      <c r="GVD59"/>
      <c r="GVE59"/>
      <c r="GVF59"/>
      <c r="GVG59"/>
      <c r="GVH59"/>
      <c r="GVI59"/>
      <c r="GVJ59"/>
      <c r="GVK59"/>
      <c r="GVL59"/>
      <c r="GVM59"/>
      <c r="GVN59"/>
      <c r="GVO59"/>
      <c r="GVP59"/>
      <c r="GVQ59"/>
      <c r="GVR59"/>
      <c r="GVS59"/>
      <c r="GVT59"/>
      <c r="GVU59"/>
      <c r="GVV59"/>
      <c r="GVW59"/>
      <c r="GVX59"/>
      <c r="GVY59"/>
      <c r="GVZ59"/>
      <c r="GWA59"/>
      <c r="GWB59"/>
      <c r="GWC59"/>
      <c r="GWD59"/>
      <c r="GWE59"/>
      <c r="GWF59"/>
      <c r="GWG59"/>
      <c r="GWH59"/>
      <c r="GWI59"/>
      <c r="GWJ59"/>
      <c r="GWK59"/>
      <c r="GWL59"/>
      <c r="GWM59"/>
      <c r="GWN59"/>
      <c r="GWO59"/>
      <c r="GWP59"/>
      <c r="GWQ59"/>
      <c r="GWR59"/>
      <c r="GWS59"/>
      <c r="GWT59"/>
      <c r="GWU59"/>
      <c r="GWV59"/>
      <c r="GWW59"/>
      <c r="GWX59"/>
      <c r="GWY59"/>
      <c r="GWZ59"/>
      <c r="GXA59"/>
      <c r="GXB59"/>
      <c r="GXC59"/>
      <c r="GXD59"/>
      <c r="GXE59"/>
      <c r="GXF59"/>
      <c r="GXG59"/>
      <c r="GXH59"/>
      <c r="GXI59"/>
      <c r="GXJ59"/>
      <c r="GXK59"/>
      <c r="GXL59"/>
      <c r="GXM59"/>
      <c r="GXN59"/>
      <c r="GXO59"/>
      <c r="GXP59"/>
      <c r="GXQ59"/>
      <c r="GXR59"/>
      <c r="GXS59"/>
      <c r="GXT59"/>
      <c r="GXU59"/>
      <c r="GXV59"/>
      <c r="GXW59"/>
      <c r="GXX59"/>
      <c r="GXY59"/>
      <c r="GXZ59"/>
      <c r="GYA59"/>
      <c r="GYB59"/>
      <c r="GYC59"/>
      <c r="GYD59"/>
      <c r="GYE59"/>
      <c r="GYF59"/>
      <c r="GYG59"/>
      <c r="GYH59"/>
      <c r="GYI59"/>
      <c r="GYJ59"/>
      <c r="GYK59"/>
      <c r="GYL59"/>
      <c r="GYM59"/>
      <c r="GYN59"/>
      <c r="GYO59"/>
      <c r="GYP59"/>
      <c r="GYQ59"/>
      <c r="GYR59"/>
      <c r="GYS59"/>
      <c r="GYT59"/>
      <c r="GYU59"/>
      <c r="GYV59"/>
      <c r="GYW59"/>
      <c r="GYX59"/>
      <c r="GYY59"/>
      <c r="GYZ59"/>
      <c r="GZA59"/>
      <c r="GZB59"/>
      <c r="GZC59"/>
      <c r="GZD59"/>
      <c r="GZE59"/>
      <c r="GZF59"/>
      <c r="GZG59"/>
      <c r="GZH59"/>
      <c r="GZI59"/>
      <c r="GZJ59"/>
      <c r="GZK59"/>
      <c r="GZL59"/>
      <c r="GZM59"/>
      <c r="GZN59"/>
      <c r="GZO59"/>
      <c r="GZP59"/>
      <c r="GZQ59"/>
      <c r="GZR59"/>
      <c r="GZS59"/>
      <c r="GZT59"/>
      <c r="GZU59"/>
      <c r="GZV59"/>
      <c r="GZW59"/>
      <c r="GZX59"/>
      <c r="GZY59"/>
      <c r="GZZ59"/>
      <c r="HAA59"/>
      <c r="HAB59"/>
      <c r="HAC59"/>
      <c r="HAD59"/>
      <c r="HAE59"/>
      <c r="HAF59"/>
      <c r="HAG59"/>
      <c r="HAH59"/>
      <c r="HAI59"/>
      <c r="HAJ59"/>
      <c r="HAK59"/>
      <c r="HAL59"/>
      <c r="HAM59"/>
      <c r="HAN59"/>
      <c r="HAO59"/>
      <c r="HAP59"/>
      <c r="HAQ59"/>
      <c r="HAR59"/>
      <c r="HAS59"/>
      <c r="HAT59"/>
      <c r="HAU59"/>
      <c r="HAV59"/>
      <c r="HAW59"/>
      <c r="HAX59"/>
      <c r="HAY59"/>
      <c r="HAZ59"/>
      <c r="HBA59"/>
      <c r="HBB59"/>
      <c r="HBC59"/>
      <c r="HBD59"/>
      <c r="HBE59"/>
      <c r="HBF59"/>
      <c r="HBG59"/>
      <c r="HBH59"/>
      <c r="HBI59"/>
      <c r="HBJ59"/>
      <c r="HBK59"/>
      <c r="HBL59"/>
      <c r="HBM59"/>
      <c r="HBN59"/>
      <c r="HBO59"/>
      <c r="HBP59"/>
      <c r="HBQ59"/>
      <c r="HBR59"/>
      <c r="HBS59"/>
      <c r="HBT59"/>
      <c r="HBU59"/>
      <c r="HBV59"/>
      <c r="HBW59"/>
      <c r="HBX59"/>
      <c r="HBY59"/>
      <c r="HBZ59"/>
      <c r="HCA59"/>
      <c r="HCB59"/>
      <c r="HCC59"/>
      <c r="HCD59"/>
      <c r="HCE59"/>
      <c r="HCF59"/>
      <c r="HCG59"/>
      <c r="HCH59"/>
      <c r="HCI59"/>
      <c r="HCJ59"/>
      <c r="HCK59"/>
      <c r="HCL59"/>
      <c r="HCM59"/>
      <c r="HCN59"/>
      <c r="HCO59"/>
      <c r="HCP59"/>
      <c r="HCQ59"/>
      <c r="HCR59"/>
      <c r="HCS59"/>
      <c r="HCT59"/>
      <c r="HCU59"/>
      <c r="HCV59"/>
      <c r="HCW59"/>
      <c r="HCX59"/>
      <c r="HCY59"/>
      <c r="HCZ59"/>
      <c r="HDA59"/>
      <c r="HDB59"/>
      <c r="HDC59"/>
      <c r="HDD59"/>
      <c r="HDE59"/>
      <c r="HDF59"/>
      <c r="HDG59"/>
      <c r="HDH59"/>
      <c r="HDI59"/>
      <c r="HDJ59"/>
      <c r="HDK59"/>
      <c r="HDL59"/>
      <c r="HDM59"/>
      <c r="HDN59"/>
      <c r="HDO59"/>
      <c r="HDP59"/>
      <c r="HDQ59"/>
      <c r="HDR59"/>
      <c r="HDS59"/>
      <c r="HDT59"/>
      <c r="HDU59"/>
      <c r="HDV59"/>
      <c r="HDW59"/>
      <c r="HDX59"/>
      <c r="HDY59"/>
      <c r="HDZ59"/>
      <c r="HEA59"/>
      <c r="HEB59"/>
      <c r="HEC59"/>
      <c r="HED59"/>
      <c r="HEE59"/>
      <c r="HEF59"/>
      <c r="HEG59"/>
      <c r="HEH59"/>
      <c r="HEI59"/>
      <c r="HEJ59"/>
      <c r="HEK59"/>
      <c r="HEL59"/>
      <c r="HEM59"/>
      <c r="HEN59"/>
      <c r="HEO59"/>
      <c r="HEP59"/>
      <c r="HEQ59"/>
      <c r="HER59"/>
      <c r="HES59"/>
      <c r="HET59"/>
      <c r="HEU59"/>
      <c r="HEV59"/>
      <c r="HEW59"/>
      <c r="HEX59"/>
      <c r="HEY59"/>
      <c r="HEZ59"/>
      <c r="HFA59"/>
      <c r="HFB59"/>
      <c r="HFC59"/>
      <c r="HFD59"/>
      <c r="HFE59"/>
      <c r="HFF59"/>
      <c r="HFG59"/>
      <c r="HFH59"/>
      <c r="HFI59"/>
      <c r="HFJ59"/>
      <c r="HFK59"/>
      <c r="HFL59"/>
      <c r="HFM59"/>
      <c r="HFN59"/>
      <c r="HFO59"/>
      <c r="HFP59"/>
      <c r="HFQ59"/>
      <c r="HFR59"/>
      <c r="HFS59"/>
      <c r="HFT59"/>
      <c r="HFU59"/>
      <c r="HFV59"/>
      <c r="HFW59"/>
      <c r="HFX59"/>
      <c r="HFY59"/>
      <c r="HFZ59"/>
      <c r="HGA59"/>
      <c r="HGB59"/>
      <c r="HGC59"/>
      <c r="HGD59"/>
      <c r="HGE59"/>
      <c r="HGF59"/>
      <c r="HGG59"/>
      <c r="HGH59"/>
      <c r="HGI59"/>
      <c r="HGJ59"/>
      <c r="HGK59"/>
      <c r="HGL59"/>
      <c r="HGM59"/>
      <c r="HGN59"/>
      <c r="HGO59"/>
      <c r="HGP59"/>
      <c r="HGQ59"/>
      <c r="HGR59"/>
      <c r="HGS59"/>
      <c r="HGT59"/>
      <c r="HGU59"/>
      <c r="HGV59"/>
      <c r="HGW59"/>
      <c r="HGX59"/>
      <c r="HGY59"/>
      <c r="HGZ59"/>
      <c r="HHA59"/>
      <c r="HHB59"/>
      <c r="HHC59"/>
      <c r="HHD59"/>
      <c r="HHE59"/>
      <c r="HHF59"/>
      <c r="HHG59"/>
      <c r="HHH59"/>
      <c r="HHI59"/>
      <c r="HHJ59"/>
      <c r="HHK59"/>
      <c r="HHL59"/>
      <c r="HHM59"/>
      <c r="HHN59"/>
      <c r="HHO59"/>
      <c r="HHP59"/>
      <c r="HHQ59"/>
      <c r="HHR59"/>
      <c r="HHS59"/>
      <c r="HHT59"/>
      <c r="HHU59"/>
      <c r="HHV59"/>
      <c r="HHW59"/>
      <c r="HHX59"/>
      <c r="HHY59"/>
      <c r="HHZ59"/>
      <c r="HIA59"/>
      <c r="HIB59"/>
      <c r="HIC59"/>
      <c r="HID59"/>
      <c r="HIE59"/>
      <c r="HIF59"/>
      <c r="HIG59"/>
      <c r="HIH59"/>
      <c r="HII59"/>
      <c r="HIJ59"/>
      <c r="HIK59"/>
      <c r="HIL59"/>
      <c r="HIM59"/>
      <c r="HIN59"/>
      <c r="HIO59"/>
      <c r="HIP59"/>
      <c r="HIQ59"/>
      <c r="HIR59"/>
      <c r="HIS59"/>
      <c r="HIT59"/>
      <c r="HIU59"/>
      <c r="HIV59"/>
      <c r="HIW59"/>
      <c r="HIX59"/>
      <c r="HIY59"/>
      <c r="HIZ59"/>
      <c r="HJA59"/>
      <c r="HJB59"/>
      <c r="HJC59"/>
      <c r="HJD59"/>
      <c r="HJE59"/>
      <c r="HJF59"/>
      <c r="HJG59"/>
      <c r="HJH59"/>
      <c r="HJI59"/>
      <c r="HJJ59"/>
      <c r="HJK59"/>
      <c r="HJL59"/>
      <c r="HJM59"/>
      <c r="HJN59"/>
      <c r="HJO59"/>
      <c r="HJP59"/>
      <c r="HJQ59"/>
      <c r="HJR59"/>
      <c r="HJS59"/>
      <c r="HJT59"/>
    </row>
    <row r="60" spans="1:5688" x14ac:dyDescent="0.45">
      <c r="A60"/>
      <c r="B60"/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  <c r="AMK60"/>
      <c r="AML60"/>
      <c r="AMM60"/>
      <c r="AMN60"/>
      <c r="AMO60"/>
      <c r="AMP60"/>
      <c r="AMQ60"/>
      <c r="AMR60"/>
      <c r="AMS60"/>
      <c r="AMT60"/>
      <c r="AMU60"/>
      <c r="AMV60"/>
      <c r="AMW60"/>
      <c r="AMX60"/>
      <c r="AMY60"/>
      <c r="AMZ60"/>
      <c r="ANA60"/>
      <c r="ANB60"/>
      <c r="ANC60"/>
      <c r="AND60"/>
      <c r="ANE60"/>
      <c r="ANF60"/>
      <c r="ANG60"/>
      <c r="ANH60"/>
      <c r="ANI60"/>
      <c r="ANJ60"/>
      <c r="ANK60"/>
      <c r="ANL60"/>
      <c r="ANM60"/>
      <c r="ANN60"/>
      <c r="ANO60"/>
      <c r="ANP60"/>
      <c r="ANQ60"/>
      <c r="ANR60"/>
      <c r="ANS60"/>
      <c r="ANT60"/>
      <c r="ANU60"/>
      <c r="ANV60"/>
      <c r="ANW60"/>
      <c r="ANX60"/>
      <c r="ANY60"/>
      <c r="ANZ60"/>
      <c r="AOA60"/>
      <c r="AOB60"/>
      <c r="AOC60"/>
      <c r="AOD60"/>
      <c r="AOE60"/>
      <c r="AOF60"/>
      <c r="AOG60"/>
      <c r="AOH60"/>
      <c r="AOI60"/>
      <c r="AOJ60"/>
      <c r="AOK60"/>
      <c r="AOL60"/>
      <c r="AOM60"/>
      <c r="AON60"/>
      <c r="AOO60"/>
      <c r="AOP60"/>
      <c r="AOQ60"/>
      <c r="AOR60"/>
      <c r="AOS60"/>
      <c r="AOT60"/>
      <c r="AOU60"/>
      <c r="AOV60"/>
      <c r="AOW60"/>
      <c r="AOX60"/>
      <c r="AOY60"/>
      <c r="AOZ60"/>
      <c r="APA60"/>
      <c r="APB60"/>
      <c r="APC60"/>
      <c r="APD60"/>
      <c r="APE60"/>
      <c r="APF60"/>
      <c r="APG60"/>
      <c r="APH60"/>
      <c r="API60"/>
      <c r="APJ60"/>
      <c r="APK60"/>
      <c r="APL60"/>
      <c r="APM60"/>
      <c r="APN60"/>
      <c r="APO60"/>
      <c r="APP60"/>
      <c r="APQ60"/>
      <c r="APR60"/>
      <c r="APS60"/>
      <c r="APT60"/>
      <c r="APU60"/>
      <c r="APV60"/>
      <c r="APW60"/>
      <c r="APX60"/>
      <c r="APY60"/>
      <c r="APZ60"/>
      <c r="AQA60"/>
      <c r="AQB60"/>
      <c r="AQC60"/>
      <c r="AQD60"/>
      <c r="AQE60"/>
      <c r="AQF60"/>
      <c r="AQG60"/>
      <c r="AQH60"/>
      <c r="AQI60"/>
      <c r="AQJ60"/>
      <c r="AQK60"/>
      <c r="AQL60"/>
      <c r="AQM60"/>
      <c r="AQN60"/>
      <c r="AQO60"/>
      <c r="AQP60"/>
      <c r="AQQ60"/>
      <c r="AQR60"/>
      <c r="AQS60"/>
      <c r="AQT60"/>
      <c r="AQU60"/>
      <c r="AQV60"/>
      <c r="AQW60"/>
      <c r="AQX60"/>
      <c r="AQY60"/>
      <c r="AQZ60"/>
      <c r="ARA60"/>
      <c r="ARB60"/>
      <c r="ARC60"/>
      <c r="ARD60"/>
      <c r="ARE60"/>
      <c r="ARF60"/>
      <c r="ARG60"/>
      <c r="ARH60"/>
      <c r="ARI60"/>
      <c r="ARJ60"/>
      <c r="ARK60"/>
      <c r="ARL60"/>
      <c r="ARM60"/>
      <c r="ARN60"/>
      <c r="ARO60"/>
      <c r="ARP60"/>
      <c r="ARQ60"/>
      <c r="ARR60"/>
      <c r="ARS60"/>
      <c r="ART60"/>
      <c r="ARU60"/>
      <c r="ARV60"/>
      <c r="ARW60"/>
      <c r="ARX60"/>
      <c r="ARY60"/>
      <c r="ARZ60"/>
      <c r="ASA60"/>
      <c r="ASB60"/>
      <c r="ASC60"/>
      <c r="ASD60"/>
      <c r="ASE60"/>
      <c r="ASF60"/>
      <c r="ASG60"/>
      <c r="ASH60"/>
      <c r="ASI60"/>
      <c r="ASJ60"/>
      <c r="ASK60"/>
      <c r="ASL60"/>
      <c r="ASM60"/>
      <c r="ASN60"/>
      <c r="ASO60"/>
      <c r="ASP60"/>
      <c r="ASQ60"/>
      <c r="ASR60"/>
      <c r="ASS60"/>
      <c r="AST60"/>
      <c r="ASU60"/>
      <c r="ASV60"/>
      <c r="ASW60"/>
      <c r="ASX60"/>
      <c r="ASY60"/>
      <c r="ASZ60"/>
      <c r="ATA60"/>
      <c r="ATB60"/>
      <c r="ATC60"/>
      <c r="ATD60"/>
      <c r="ATE60"/>
      <c r="ATF60"/>
      <c r="ATG60"/>
      <c r="ATH60"/>
      <c r="ATI60"/>
      <c r="ATJ60"/>
      <c r="ATK60"/>
      <c r="ATL60"/>
      <c r="ATM60"/>
      <c r="ATN60"/>
      <c r="ATO60"/>
      <c r="ATP60"/>
      <c r="ATQ60"/>
      <c r="ATR60"/>
      <c r="ATS60"/>
      <c r="ATT60"/>
      <c r="ATU60"/>
      <c r="ATV60"/>
      <c r="ATW60"/>
      <c r="ATX60"/>
      <c r="ATY60"/>
      <c r="ATZ60"/>
      <c r="AUA60"/>
      <c r="AUB60"/>
      <c r="AUC60"/>
      <c r="AUD60"/>
      <c r="AUE60"/>
      <c r="AUF60"/>
      <c r="AUG60"/>
      <c r="AUH60"/>
      <c r="AUI60"/>
      <c r="AUJ60"/>
      <c r="AUK60"/>
      <c r="AUL60"/>
      <c r="AUM60"/>
      <c r="AUN60"/>
      <c r="AUO60"/>
      <c r="AUP60"/>
      <c r="AUQ60"/>
      <c r="AUR60"/>
      <c r="AUS60"/>
      <c r="AUT60"/>
      <c r="AUU60"/>
      <c r="AUV60"/>
      <c r="AUW60"/>
      <c r="AUX60"/>
      <c r="AUY60"/>
      <c r="AUZ60"/>
      <c r="AVA60"/>
      <c r="AVB60"/>
      <c r="AVC60"/>
      <c r="AVD60"/>
      <c r="AVE60"/>
      <c r="AVF60"/>
      <c r="AVG60"/>
      <c r="AVH60"/>
      <c r="AVI60"/>
      <c r="AVJ60"/>
      <c r="AVK60"/>
      <c r="AVL60"/>
      <c r="AVM60"/>
      <c r="AVN60"/>
      <c r="AVO60"/>
      <c r="AVP60"/>
      <c r="AVQ60"/>
      <c r="AVR60"/>
      <c r="AVS60"/>
      <c r="AVT60"/>
      <c r="AVU60"/>
      <c r="AVV60"/>
      <c r="AVW60"/>
      <c r="AVX60"/>
      <c r="AVY60"/>
      <c r="AVZ60"/>
      <c r="AWA60"/>
      <c r="AWB60"/>
      <c r="AWC60"/>
      <c r="AWD60"/>
      <c r="AWE60"/>
      <c r="AWF60"/>
      <c r="AWG60"/>
      <c r="AWH60"/>
      <c r="AWI60"/>
      <c r="AWJ60"/>
      <c r="AWK60"/>
      <c r="AWL60"/>
      <c r="AWM60"/>
      <c r="AWN60"/>
      <c r="AWO60"/>
      <c r="AWP60"/>
      <c r="AWQ60"/>
      <c r="AWR60"/>
      <c r="AWS60"/>
      <c r="AWT60"/>
      <c r="AWU60"/>
      <c r="AWV60"/>
      <c r="AWW60"/>
      <c r="AWX60"/>
      <c r="AWY60"/>
      <c r="AWZ60"/>
      <c r="AXA60"/>
      <c r="AXB60"/>
      <c r="AXC60"/>
      <c r="AXD60"/>
      <c r="AXE60"/>
      <c r="AXF60"/>
      <c r="AXG60"/>
      <c r="AXH60"/>
      <c r="AXI60"/>
      <c r="AXJ60"/>
      <c r="AXK60"/>
      <c r="AXL60"/>
      <c r="AXM60"/>
      <c r="AXN60"/>
      <c r="AXO60"/>
      <c r="AXP60"/>
      <c r="AXQ60"/>
      <c r="AXR60"/>
      <c r="AXS60"/>
      <c r="AXT60"/>
      <c r="AXU60"/>
      <c r="AXV60"/>
      <c r="AXW60"/>
      <c r="AXX60"/>
      <c r="AXY60"/>
      <c r="AXZ60"/>
      <c r="AYA60"/>
      <c r="AYB60"/>
      <c r="AYC60"/>
      <c r="AYD60"/>
      <c r="AYE60"/>
      <c r="AYF60"/>
      <c r="AYG60"/>
      <c r="AYH60"/>
      <c r="AYI60"/>
      <c r="AYJ60"/>
      <c r="AYK60"/>
      <c r="AYL60"/>
      <c r="AYM60"/>
      <c r="AYN60"/>
      <c r="AYO60"/>
      <c r="AYP60"/>
      <c r="AYQ60"/>
      <c r="AYR60"/>
      <c r="AYS60"/>
      <c r="AYT60"/>
      <c r="AYU60"/>
      <c r="AYV60"/>
      <c r="AYW60"/>
      <c r="AYX60"/>
      <c r="AYY60"/>
      <c r="AYZ60"/>
      <c r="AZA60"/>
      <c r="AZB60"/>
      <c r="AZC60"/>
      <c r="AZD60"/>
      <c r="AZE60"/>
      <c r="AZF60"/>
      <c r="AZG60"/>
      <c r="AZH60"/>
      <c r="AZI60"/>
      <c r="AZJ60"/>
      <c r="AZK60"/>
      <c r="AZL60"/>
      <c r="AZM60"/>
      <c r="AZN60"/>
      <c r="AZO60"/>
      <c r="AZP60"/>
      <c r="AZQ60"/>
      <c r="AZR60"/>
      <c r="AZS60"/>
      <c r="AZT60"/>
      <c r="AZU60"/>
      <c r="AZV60"/>
      <c r="AZW60"/>
      <c r="AZX60"/>
      <c r="AZY60"/>
      <c r="AZZ60"/>
      <c r="BAA60"/>
      <c r="BAB60"/>
      <c r="BAC60"/>
      <c r="BAD60"/>
      <c r="BAE60"/>
      <c r="BAF60"/>
      <c r="BAG60"/>
      <c r="BAH60"/>
      <c r="BAI60"/>
      <c r="BAJ60"/>
      <c r="BAK60"/>
      <c r="BAL60"/>
      <c r="BAM60"/>
      <c r="BAN60"/>
      <c r="BAO60"/>
      <c r="BAP60"/>
      <c r="BAQ60"/>
      <c r="BAR60"/>
      <c r="BAS60"/>
      <c r="BAT60"/>
      <c r="BAU60"/>
      <c r="BAV60"/>
      <c r="BAW60"/>
      <c r="BAX60"/>
      <c r="BAY60"/>
      <c r="BAZ60"/>
      <c r="BBA60"/>
      <c r="BBB60"/>
      <c r="BBC60"/>
      <c r="BBD60"/>
      <c r="BBE60"/>
      <c r="BBF60"/>
      <c r="BBG60"/>
      <c r="BBH60"/>
      <c r="BBI60"/>
      <c r="BBJ60"/>
      <c r="BBK60"/>
      <c r="BBL60"/>
      <c r="BBM60"/>
      <c r="BBN60"/>
      <c r="BBO60"/>
      <c r="BBP60"/>
      <c r="BBQ60"/>
      <c r="BBR60"/>
      <c r="BBS60"/>
      <c r="BBT60"/>
      <c r="BBU60"/>
      <c r="BBV60"/>
      <c r="BBW60"/>
      <c r="BBX60"/>
      <c r="BBY60"/>
      <c r="BBZ60"/>
      <c r="BCA60"/>
      <c r="BCB60"/>
      <c r="BCC60"/>
      <c r="BCD60"/>
      <c r="BCE60"/>
      <c r="BCF60"/>
      <c r="BCG60"/>
      <c r="BCH60"/>
      <c r="BCI60"/>
      <c r="BCJ60"/>
      <c r="BCK60"/>
      <c r="BCL60"/>
      <c r="BCM60"/>
      <c r="BCN60"/>
      <c r="BCO60"/>
      <c r="BCP60"/>
      <c r="BCQ60"/>
      <c r="BCR60"/>
      <c r="BCS60"/>
      <c r="BCT60"/>
      <c r="BCU60"/>
      <c r="BCV60"/>
      <c r="BCW60"/>
      <c r="BCX60"/>
      <c r="BCY60"/>
      <c r="BCZ60"/>
      <c r="BDA60"/>
      <c r="BDB60"/>
      <c r="BDC60"/>
      <c r="BDD60"/>
      <c r="BDE60"/>
      <c r="BDF60"/>
      <c r="BDG60"/>
      <c r="BDH60"/>
      <c r="BDI60"/>
      <c r="BDJ60"/>
      <c r="BDK60"/>
      <c r="BDL60"/>
      <c r="BDM60"/>
      <c r="BDN60"/>
      <c r="BDO60"/>
      <c r="BDP60"/>
      <c r="BDQ60"/>
      <c r="BDR60"/>
      <c r="BDS60"/>
      <c r="BDT60"/>
      <c r="BDU60"/>
      <c r="BDV60"/>
      <c r="BDW60"/>
      <c r="BDX60"/>
      <c r="BDY60"/>
      <c r="BDZ60"/>
      <c r="BEA60"/>
      <c r="BEB60"/>
      <c r="BEC60"/>
      <c r="BED60"/>
      <c r="BEE60"/>
      <c r="BEF60"/>
      <c r="BEG60"/>
      <c r="BEH60"/>
      <c r="BEI60"/>
      <c r="BEJ60"/>
      <c r="BEK60"/>
      <c r="BEL60"/>
      <c r="BEM60"/>
      <c r="BEN60"/>
      <c r="BEO60"/>
      <c r="BEP60"/>
      <c r="BEQ60"/>
      <c r="BER60"/>
      <c r="BES60"/>
      <c r="BET60"/>
      <c r="BEU60"/>
      <c r="BEV60"/>
      <c r="BEW60"/>
      <c r="BEX60"/>
      <c r="BEY60"/>
      <c r="BEZ60"/>
      <c r="BFA60"/>
      <c r="BFB60"/>
      <c r="BFC60"/>
      <c r="BFD60"/>
      <c r="BFE60"/>
      <c r="BFF60"/>
      <c r="BFG60"/>
      <c r="BFH60"/>
      <c r="BFI60"/>
      <c r="BFJ60"/>
      <c r="BFK60"/>
      <c r="BFL60"/>
      <c r="BFM60"/>
      <c r="BFN60"/>
      <c r="BFO60"/>
      <c r="BFP60"/>
      <c r="BFQ60"/>
      <c r="BFR60"/>
      <c r="BFS60"/>
      <c r="BFT60"/>
      <c r="BFU60"/>
      <c r="BFV60"/>
      <c r="BFW60"/>
      <c r="BFX60"/>
      <c r="BFY60"/>
      <c r="BFZ60"/>
      <c r="BGA60"/>
      <c r="BGB60"/>
      <c r="BGC60"/>
      <c r="BGD60"/>
      <c r="BGE60"/>
      <c r="BGF60"/>
      <c r="BGG60"/>
      <c r="BGH60"/>
      <c r="BGI60"/>
      <c r="BGJ60"/>
      <c r="BGK60"/>
      <c r="BGL60"/>
      <c r="BGM60"/>
      <c r="BGN60"/>
      <c r="BGO60"/>
      <c r="BGP60"/>
      <c r="BGQ60"/>
      <c r="BGR60"/>
      <c r="BGS60"/>
      <c r="BGT60"/>
      <c r="BGU60"/>
      <c r="BGV60"/>
      <c r="BGW60"/>
      <c r="BGX60"/>
      <c r="BGY60"/>
      <c r="BGZ60"/>
      <c r="BHA60"/>
      <c r="BHB60"/>
      <c r="BHC60"/>
      <c r="BHD60"/>
      <c r="BHE60"/>
      <c r="BHF60"/>
      <c r="BHG60"/>
      <c r="BHH60"/>
      <c r="BHI60"/>
      <c r="BHJ60"/>
      <c r="BHK60"/>
      <c r="BHL60"/>
      <c r="BHM60"/>
      <c r="BHN60"/>
      <c r="BHO60"/>
      <c r="BHP60"/>
      <c r="BHQ60"/>
      <c r="BHR60"/>
      <c r="BHS60"/>
      <c r="BHT60"/>
      <c r="BHU60"/>
      <c r="BHV60"/>
      <c r="BHW60"/>
      <c r="BHX60"/>
      <c r="BHY60"/>
      <c r="BHZ60"/>
      <c r="BIA60"/>
      <c r="BIB60"/>
      <c r="BIC60"/>
      <c r="BID60"/>
      <c r="BIE60"/>
      <c r="BIF60"/>
      <c r="BIG60"/>
      <c r="BIH60"/>
      <c r="BII60"/>
      <c r="BIJ60"/>
      <c r="BIK60"/>
      <c r="BIL60"/>
      <c r="BIM60"/>
      <c r="BIN60"/>
      <c r="BIO60"/>
      <c r="BIP60"/>
      <c r="BIQ60"/>
      <c r="BIR60"/>
      <c r="BIS60"/>
      <c r="BIT60"/>
      <c r="BIU60"/>
      <c r="BIV60"/>
      <c r="BIW60"/>
      <c r="BIX60"/>
      <c r="BIY60"/>
      <c r="BIZ60"/>
      <c r="BJA60"/>
      <c r="BJB60"/>
      <c r="BJC60"/>
      <c r="BJD60"/>
      <c r="BJE60"/>
      <c r="BJF60"/>
      <c r="BJG60"/>
      <c r="BJH60"/>
      <c r="BJI60"/>
      <c r="BJJ60"/>
      <c r="BJK60"/>
      <c r="BJL60"/>
      <c r="BJM60"/>
      <c r="BJN60"/>
      <c r="BJO60"/>
      <c r="BJP60"/>
      <c r="BJQ60"/>
      <c r="BJR60"/>
      <c r="BJS60"/>
      <c r="BJT60"/>
      <c r="BJU60"/>
      <c r="BJV60"/>
      <c r="BJW60"/>
      <c r="BJX60"/>
      <c r="BJY60"/>
      <c r="BJZ60"/>
      <c r="BKA60"/>
      <c r="BKB60"/>
      <c r="BKC60"/>
      <c r="BKD60"/>
      <c r="BKE60"/>
      <c r="BKF60"/>
      <c r="BKG60"/>
      <c r="BKH60"/>
      <c r="BKI60"/>
      <c r="BKJ60"/>
      <c r="BKK60"/>
      <c r="BKL60"/>
      <c r="BKM60"/>
      <c r="BKN60"/>
      <c r="BKO60"/>
      <c r="BKP60"/>
      <c r="BKQ60"/>
      <c r="BKR60"/>
      <c r="BKS60"/>
      <c r="BKT60"/>
      <c r="BKU60"/>
      <c r="BKV60"/>
      <c r="BKW60"/>
      <c r="BKX60"/>
      <c r="BKY60"/>
      <c r="BKZ60"/>
      <c r="BLA60"/>
      <c r="BLB60"/>
      <c r="BLC60"/>
      <c r="BLD60"/>
      <c r="BLE60"/>
      <c r="BLF60"/>
      <c r="BLG60"/>
      <c r="BLH60"/>
      <c r="BLI60"/>
      <c r="BLJ60"/>
      <c r="BLK60"/>
      <c r="BLL60"/>
      <c r="BLM60"/>
      <c r="BLN60"/>
      <c r="BLO60"/>
      <c r="BLP60"/>
      <c r="BLQ60"/>
      <c r="BLR60"/>
      <c r="BLS60"/>
      <c r="BLT60"/>
      <c r="BLU60"/>
      <c r="BLV60"/>
      <c r="BLW60"/>
      <c r="BLX60"/>
      <c r="BLY60"/>
      <c r="BLZ60"/>
      <c r="BMA60"/>
      <c r="BMB60"/>
      <c r="BMC60"/>
      <c r="BMD60"/>
      <c r="BME60"/>
      <c r="BMF60"/>
      <c r="BMG60"/>
      <c r="BMH60"/>
      <c r="BMI60"/>
      <c r="BMJ60"/>
      <c r="BMK60"/>
      <c r="BML60"/>
      <c r="BMM60"/>
      <c r="BMN60"/>
      <c r="BMO60"/>
      <c r="BMP60"/>
      <c r="BMQ60"/>
      <c r="BMR60"/>
      <c r="BMS60"/>
      <c r="BMT60"/>
      <c r="BMU60"/>
      <c r="BMV60"/>
      <c r="BMW60"/>
      <c r="BMX60"/>
      <c r="BMY60"/>
      <c r="BMZ60"/>
      <c r="BNA60"/>
      <c r="BNB60"/>
      <c r="BNC60"/>
      <c r="BND60"/>
      <c r="BNE60"/>
      <c r="BNF60"/>
      <c r="BNG60"/>
      <c r="BNH60"/>
      <c r="BNI60"/>
      <c r="BNJ60"/>
      <c r="BNK60"/>
      <c r="BNL60"/>
      <c r="BNM60"/>
      <c r="BNN60"/>
      <c r="BNO60"/>
      <c r="BNP60"/>
      <c r="BNQ60"/>
      <c r="BNR60"/>
      <c r="BNS60"/>
      <c r="BNT60"/>
      <c r="BNU60"/>
      <c r="BNV60"/>
      <c r="BNW60"/>
      <c r="BNX60"/>
      <c r="BNY60"/>
      <c r="BNZ60"/>
      <c r="BOA60"/>
      <c r="BOB60"/>
      <c r="BOC60"/>
      <c r="BOD60"/>
      <c r="BOE60"/>
      <c r="BOF60"/>
      <c r="BOG60"/>
      <c r="BOH60"/>
      <c r="BOI60"/>
      <c r="BOJ60"/>
      <c r="BOK60"/>
      <c r="BOL60"/>
      <c r="BOM60"/>
      <c r="BON60"/>
      <c r="BOO60"/>
      <c r="BOP60"/>
      <c r="BOQ60"/>
      <c r="BOR60"/>
      <c r="BOS60"/>
      <c r="BOT60"/>
      <c r="BOU60"/>
      <c r="BOV60"/>
      <c r="BOW60"/>
      <c r="BOX60"/>
      <c r="BOY60"/>
      <c r="BOZ60"/>
      <c r="BPA60"/>
      <c r="BPB60"/>
      <c r="BPC60"/>
      <c r="BPD60"/>
      <c r="BPE60"/>
      <c r="BPF60"/>
      <c r="BPG60"/>
      <c r="BPH60"/>
      <c r="BPI60"/>
      <c r="BPJ60"/>
      <c r="BPK60"/>
      <c r="BPL60"/>
      <c r="BPM60"/>
      <c r="BPN60"/>
      <c r="BPO60"/>
      <c r="BPP60"/>
      <c r="BPQ60"/>
      <c r="BPR60"/>
      <c r="BPS60"/>
      <c r="BPT60"/>
      <c r="BPU60"/>
      <c r="BPV60"/>
      <c r="BPW60"/>
      <c r="BPX60"/>
      <c r="BPY60"/>
      <c r="BPZ60"/>
      <c r="BQA60"/>
      <c r="BQB60"/>
      <c r="BQC60"/>
      <c r="BQD60"/>
      <c r="BQE60"/>
      <c r="BQF60"/>
      <c r="BQG60"/>
      <c r="BQH60"/>
      <c r="BQI60"/>
      <c r="BQJ60"/>
      <c r="BQK60"/>
      <c r="BQL60"/>
      <c r="BQM60"/>
      <c r="BQN60"/>
      <c r="BQO60"/>
      <c r="BQP60"/>
      <c r="BQQ60"/>
      <c r="BQR60"/>
      <c r="BQS60"/>
      <c r="BQT60"/>
      <c r="BQU60"/>
      <c r="BQV60"/>
      <c r="BQW60"/>
      <c r="BQX60"/>
      <c r="BQY60"/>
      <c r="BQZ60"/>
      <c r="BRA60"/>
      <c r="BRB60"/>
      <c r="BRC60"/>
      <c r="BRD60"/>
      <c r="BRE60"/>
      <c r="BRF60"/>
      <c r="BRG60"/>
      <c r="BRH60"/>
      <c r="BRI60"/>
      <c r="BRJ60"/>
      <c r="BRK60"/>
      <c r="BRL60"/>
      <c r="BRM60"/>
      <c r="BRN60"/>
      <c r="BRO60"/>
      <c r="BRP60"/>
      <c r="BRQ60"/>
      <c r="BRR60"/>
      <c r="BRS60"/>
      <c r="BRT60"/>
      <c r="BRU60"/>
      <c r="BRV60"/>
      <c r="BRW60"/>
      <c r="BRX60"/>
      <c r="BRY60"/>
      <c r="BRZ60"/>
      <c r="BSA60"/>
      <c r="BSB60"/>
      <c r="BSC60"/>
      <c r="BSD60"/>
      <c r="BSE60"/>
      <c r="BSF60"/>
      <c r="BSG60"/>
      <c r="BSH60"/>
      <c r="BSI60"/>
      <c r="BSJ60"/>
      <c r="BSK60"/>
      <c r="BSL60"/>
      <c r="BSM60"/>
      <c r="BSN60"/>
      <c r="BSO60"/>
      <c r="BSP60"/>
      <c r="BSQ60"/>
      <c r="BSR60"/>
      <c r="BSS60"/>
      <c r="BST60"/>
      <c r="BSU60"/>
      <c r="BSV60"/>
      <c r="BSW60"/>
      <c r="BSX60"/>
      <c r="BSY60"/>
      <c r="BSZ60"/>
      <c r="BTA60"/>
      <c r="BTB60"/>
      <c r="BTC60"/>
      <c r="BTD60"/>
      <c r="BTE60"/>
      <c r="BTF60"/>
      <c r="BTG60"/>
      <c r="BTH60"/>
      <c r="BTI60"/>
      <c r="BTJ60"/>
      <c r="BTK60"/>
      <c r="BTL60"/>
      <c r="BTM60"/>
      <c r="BTN60"/>
      <c r="BTO60"/>
      <c r="BTP60"/>
      <c r="BTQ60"/>
      <c r="BTR60"/>
      <c r="BTS60"/>
      <c r="BTT60"/>
      <c r="BTU60"/>
      <c r="BTV60"/>
      <c r="BTW60"/>
      <c r="BTX60"/>
      <c r="BTY60"/>
      <c r="BTZ60"/>
      <c r="BUA60"/>
      <c r="BUB60"/>
      <c r="BUC60"/>
      <c r="BUD60"/>
      <c r="BUE60"/>
      <c r="BUF60"/>
      <c r="BUG60"/>
      <c r="BUH60"/>
      <c r="BUI60"/>
      <c r="BUJ60"/>
      <c r="BUK60"/>
      <c r="BUL60"/>
      <c r="BUM60"/>
      <c r="BUN60"/>
      <c r="BUO60"/>
      <c r="BUP60"/>
      <c r="BUQ60"/>
      <c r="BUR60"/>
      <c r="BUS60"/>
      <c r="BUT60"/>
      <c r="BUU60"/>
      <c r="BUV60"/>
      <c r="BUW60"/>
      <c r="BUX60"/>
      <c r="BUY60"/>
      <c r="BUZ60"/>
      <c r="BVA60"/>
      <c r="BVB60"/>
      <c r="BVC60"/>
      <c r="BVD60"/>
      <c r="BVE60"/>
      <c r="BVF60"/>
      <c r="BVG60"/>
      <c r="BVH60"/>
      <c r="BVI60"/>
      <c r="BVJ60"/>
      <c r="BVK60"/>
      <c r="BVL60"/>
      <c r="BVM60"/>
      <c r="BVN60"/>
      <c r="BVO60"/>
      <c r="BVP60"/>
      <c r="BVQ60"/>
      <c r="BVR60"/>
      <c r="BVS60"/>
      <c r="BVT60"/>
      <c r="BVU60"/>
      <c r="BVV60"/>
      <c r="BVW60"/>
      <c r="BVX60"/>
      <c r="BVY60"/>
      <c r="BVZ60"/>
      <c r="BWA60"/>
      <c r="BWB60"/>
      <c r="BWC60"/>
      <c r="BWD60"/>
      <c r="BWE60"/>
      <c r="BWF60"/>
      <c r="BWG60"/>
      <c r="BWH60"/>
      <c r="BWI60"/>
      <c r="BWJ60"/>
      <c r="BWK60"/>
      <c r="BWL60"/>
      <c r="BWM60"/>
      <c r="BWN60"/>
      <c r="BWO60"/>
      <c r="BWP60"/>
      <c r="BWQ60"/>
      <c r="BWR60"/>
      <c r="BWS60"/>
      <c r="BWT60"/>
      <c r="BWU60"/>
      <c r="BWV60"/>
      <c r="BWW60"/>
      <c r="BWX60"/>
      <c r="BWY60"/>
      <c r="BWZ60"/>
      <c r="BXA60"/>
      <c r="BXB60"/>
      <c r="BXC60"/>
      <c r="BXD60"/>
      <c r="BXE60"/>
      <c r="BXF60"/>
      <c r="BXG60"/>
      <c r="BXH60"/>
      <c r="BXI60"/>
      <c r="BXJ60"/>
      <c r="BXK60"/>
      <c r="BXL60"/>
      <c r="BXM60"/>
      <c r="BXN60"/>
      <c r="BXO60"/>
      <c r="BXP60"/>
      <c r="BXQ60"/>
      <c r="BXR60"/>
      <c r="BXS60"/>
      <c r="BXT60"/>
      <c r="BXU60"/>
      <c r="BXV60"/>
      <c r="BXW60"/>
      <c r="BXX60"/>
      <c r="BXY60"/>
      <c r="BXZ60"/>
      <c r="BYA60"/>
      <c r="BYB60"/>
      <c r="BYC60"/>
      <c r="BYD60"/>
      <c r="BYE60"/>
      <c r="BYF60"/>
      <c r="BYG60"/>
      <c r="BYH60"/>
      <c r="BYI60"/>
      <c r="BYJ60"/>
      <c r="BYK60"/>
      <c r="BYL60"/>
      <c r="BYM60"/>
      <c r="BYN60"/>
      <c r="BYO60"/>
      <c r="BYP60"/>
      <c r="BYQ60"/>
      <c r="BYR60"/>
      <c r="BYS60"/>
      <c r="BYT60"/>
      <c r="BYU60"/>
      <c r="BYV60"/>
      <c r="BYW60"/>
      <c r="BYX60"/>
      <c r="BYY60"/>
      <c r="BYZ60"/>
      <c r="BZA60"/>
      <c r="BZB60"/>
      <c r="BZC60"/>
      <c r="BZD60"/>
      <c r="BZE60"/>
      <c r="BZF60"/>
      <c r="BZG60"/>
      <c r="BZH60"/>
      <c r="BZI60"/>
      <c r="BZJ60"/>
      <c r="BZK60"/>
      <c r="BZL60"/>
      <c r="BZM60"/>
      <c r="BZN60"/>
      <c r="BZO60"/>
      <c r="BZP60"/>
      <c r="BZQ60"/>
      <c r="BZR60"/>
      <c r="BZS60"/>
      <c r="BZT60"/>
      <c r="BZU60"/>
      <c r="BZV60"/>
      <c r="BZW60"/>
      <c r="BZX60"/>
      <c r="BZY60"/>
      <c r="BZZ60"/>
      <c r="CAA60"/>
      <c r="CAB60"/>
      <c r="CAC60"/>
      <c r="CAD60"/>
      <c r="CAE60"/>
      <c r="CAF60"/>
      <c r="CAG60"/>
      <c r="CAH60"/>
      <c r="CAI60"/>
      <c r="CAJ60"/>
      <c r="CAK60"/>
      <c r="CAL60"/>
      <c r="CAM60"/>
      <c r="CAN60"/>
      <c r="CAO60"/>
      <c r="CAP60"/>
      <c r="CAQ60"/>
      <c r="CAR60"/>
      <c r="CAS60"/>
      <c r="CAT60"/>
      <c r="CAU60"/>
      <c r="CAV60"/>
      <c r="CAW60"/>
      <c r="CAX60"/>
      <c r="CAY60"/>
      <c r="CAZ60"/>
      <c r="CBA60"/>
      <c r="CBB60"/>
      <c r="CBC60"/>
      <c r="CBD60"/>
      <c r="CBE60"/>
      <c r="CBF60"/>
      <c r="CBG60"/>
      <c r="CBH60"/>
      <c r="CBI60"/>
      <c r="CBJ60"/>
      <c r="CBK60"/>
      <c r="CBL60"/>
      <c r="CBM60"/>
      <c r="CBN60"/>
      <c r="CBO60"/>
      <c r="CBP60"/>
      <c r="CBQ60"/>
      <c r="CBR60"/>
      <c r="CBS60"/>
      <c r="CBT60"/>
      <c r="CBU60"/>
      <c r="CBV60"/>
      <c r="CBW60"/>
      <c r="CBX60"/>
      <c r="CBY60"/>
      <c r="CBZ60"/>
      <c r="CCA60"/>
      <c r="CCB60"/>
      <c r="CCC60"/>
      <c r="CCD60"/>
      <c r="CCE60"/>
      <c r="CCF60"/>
      <c r="CCG60"/>
      <c r="CCH60"/>
      <c r="CCI60"/>
      <c r="CCJ60"/>
      <c r="CCK60"/>
      <c r="CCL60"/>
      <c r="CCM60"/>
      <c r="CCN60"/>
      <c r="CCO60"/>
      <c r="CCP60"/>
      <c r="CCQ60"/>
      <c r="CCR60"/>
      <c r="CCS60"/>
      <c r="CCT60"/>
      <c r="CCU60"/>
      <c r="CCV60"/>
      <c r="CCW60"/>
      <c r="CCX60"/>
      <c r="CCY60"/>
      <c r="CCZ60"/>
      <c r="CDA60"/>
      <c r="CDB60"/>
      <c r="CDC60"/>
      <c r="CDD60"/>
      <c r="CDE60"/>
      <c r="CDF60"/>
      <c r="CDG60"/>
      <c r="CDH60"/>
      <c r="CDI60"/>
      <c r="CDJ60"/>
      <c r="CDK60"/>
      <c r="CDL60"/>
      <c r="CDM60"/>
      <c r="CDN60"/>
      <c r="CDO60"/>
      <c r="CDP60"/>
      <c r="CDQ60"/>
      <c r="CDR60"/>
      <c r="CDS60"/>
      <c r="CDT60"/>
      <c r="CDU60"/>
      <c r="CDV60"/>
      <c r="CDW60"/>
      <c r="CDX60"/>
      <c r="CDY60"/>
      <c r="CDZ60"/>
      <c r="CEA60"/>
      <c r="CEB60"/>
      <c r="CEC60"/>
      <c r="CED60"/>
      <c r="CEE60"/>
      <c r="CEF60"/>
      <c r="CEG60"/>
      <c r="CEH60"/>
      <c r="CEI60"/>
      <c r="CEJ60"/>
      <c r="CEK60"/>
      <c r="CEL60"/>
      <c r="CEM60"/>
      <c r="CEN60"/>
      <c r="CEO60"/>
      <c r="CEP60"/>
      <c r="CEQ60"/>
      <c r="CER60"/>
      <c r="CES60"/>
      <c r="CET60"/>
      <c r="CEU60"/>
      <c r="CEV60"/>
      <c r="CEW60"/>
      <c r="CEX60"/>
      <c r="CEY60"/>
      <c r="CEZ60"/>
      <c r="CFA60"/>
      <c r="CFB60"/>
      <c r="CFC60"/>
      <c r="CFD60"/>
      <c r="CFE60"/>
      <c r="CFF60"/>
      <c r="CFG60"/>
      <c r="CFH60"/>
      <c r="CFI60"/>
      <c r="CFJ60"/>
      <c r="CFK60"/>
      <c r="CFL60"/>
      <c r="CFM60"/>
      <c r="CFN60"/>
      <c r="CFO60"/>
      <c r="CFP60"/>
      <c r="CFQ60"/>
      <c r="CFR60"/>
      <c r="CFS60"/>
      <c r="CFT60"/>
      <c r="CFU60"/>
      <c r="CFV60"/>
      <c r="CFW60"/>
      <c r="CFX60"/>
      <c r="CFY60"/>
      <c r="CFZ60"/>
      <c r="CGA60"/>
      <c r="CGB60"/>
      <c r="CGC60"/>
      <c r="CGD60"/>
      <c r="CGE60"/>
      <c r="CGF60"/>
      <c r="CGG60"/>
      <c r="CGH60"/>
      <c r="CGI60"/>
      <c r="CGJ60"/>
      <c r="CGK60"/>
      <c r="CGL60"/>
      <c r="CGM60"/>
      <c r="CGN60"/>
      <c r="CGO60"/>
      <c r="CGP60"/>
      <c r="CGQ60"/>
      <c r="CGR60"/>
      <c r="CGS60"/>
      <c r="CGT60"/>
      <c r="CGU60"/>
      <c r="CGV60"/>
      <c r="CGW60"/>
      <c r="CGX60"/>
      <c r="CGY60"/>
      <c r="CGZ60"/>
      <c r="CHA60"/>
      <c r="CHB60"/>
      <c r="CHC60"/>
      <c r="CHD60"/>
      <c r="CHE60"/>
      <c r="CHF60"/>
      <c r="CHG60"/>
      <c r="CHH60"/>
      <c r="CHI60"/>
      <c r="CHJ60"/>
      <c r="CHK60"/>
      <c r="CHL60"/>
      <c r="CHM60"/>
      <c r="CHN60"/>
      <c r="CHO60"/>
      <c r="CHP60"/>
      <c r="CHQ60"/>
      <c r="CHR60"/>
      <c r="CHS60"/>
      <c r="CHT60"/>
      <c r="CHU60"/>
      <c r="CHV60"/>
      <c r="CHW60"/>
      <c r="CHX60"/>
      <c r="CHY60"/>
      <c r="CHZ60"/>
      <c r="CIA60"/>
      <c r="CIB60"/>
      <c r="CIC60"/>
      <c r="CID60"/>
      <c r="CIE60"/>
      <c r="CIF60"/>
      <c r="CIG60"/>
      <c r="CIH60"/>
      <c r="CII60"/>
      <c r="CIJ60"/>
      <c r="CIK60"/>
      <c r="CIL60"/>
      <c r="CIM60"/>
      <c r="CIN60"/>
      <c r="CIO60"/>
      <c r="CIP60"/>
      <c r="CIQ60"/>
      <c r="CIR60"/>
      <c r="CIS60"/>
      <c r="CIT60"/>
      <c r="CIU60"/>
      <c r="CIV60"/>
      <c r="CIW60"/>
      <c r="CIX60"/>
      <c r="CIY60"/>
      <c r="CIZ60"/>
      <c r="CJA60"/>
      <c r="CJB60"/>
      <c r="CJC60"/>
      <c r="CJD60"/>
      <c r="CJE60"/>
      <c r="CJF60"/>
      <c r="CJG60"/>
      <c r="CJH60"/>
      <c r="CJI60"/>
      <c r="CJJ60"/>
      <c r="CJK60"/>
      <c r="CJL60"/>
      <c r="CJM60"/>
      <c r="CJN60"/>
      <c r="CJO60"/>
      <c r="CJP60"/>
      <c r="CJQ60"/>
      <c r="CJR60"/>
      <c r="CJS60"/>
      <c r="CJT60"/>
      <c r="CJU60"/>
      <c r="CJV60"/>
      <c r="CJW60"/>
      <c r="CJX60"/>
      <c r="CJY60"/>
      <c r="CJZ60"/>
      <c r="CKA60"/>
      <c r="CKB60"/>
      <c r="CKC60"/>
      <c r="CKD60"/>
      <c r="CKE60"/>
      <c r="CKF60"/>
      <c r="CKG60"/>
      <c r="CKH60"/>
      <c r="CKI60"/>
      <c r="CKJ60"/>
      <c r="CKK60"/>
      <c r="CKL60"/>
      <c r="CKM60"/>
      <c r="CKN60"/>
      <c r="CKO60"/>
      <c r="CKP60"/>
      <c r="CKQ60"/>
      <c r="CKR60"/>
      <c r="CKS60"/>
      <c r="CKT60"/>
      <c r="CKU60"/>
      <c r="CKV60"/>
      <c r="CKW60"/>
      <c r="CKX60"/>
      <c r="CKY60"/>
      <c r="CKZ60"/>
      <c r="CLA60"/>
      <c r="CLB60"/>
      <c r="CLC60"/>
      <c r="CLD60"/>
      <c r="CLE60"/>
      <c r="CLF60"/>
      <c r="CLG60"/>
      <c r="CLH60"/>
      <c r="CLI60"/>
      <c r="CLJ60"/>
      <c r="CLK60"/>
      <c r="CLL60"/>
      <c r="CLM60"/>
      <c r="CLN60"/>
      <c r="CLO60"/>
      <c r="CLP60"/>
      <c r="CLQ60"/>
      <c r="CLR60"/>
      <c r="CLS60"/>
      <c r="CLT60"/>
      <c r="CLU60"/>
      <c r="CLV60"/>
      <c r="CLW60"/>
      <c r="CLX60"/>
      <c r="CLY60"/>
      <c r="CLZ60"/>
      <c r="CMA60"/>
      <c r="CMB60"/>
      <c r="CMC60"/>
      <c r="CMD60"/>
      <c r="CME60"/>
      <c r="CMF60"/>
      <c r="CMG60"/>
      <c r="CMH60"/>
      <c r="CMI60"/>
      <c r="CMJ60"/>
      <c r="CMK60"/>
      <c r="CML60"/>
      <c r="CMM60"/>
      <c r="CMN60"/>
      <c r="CMO60"/>
      <c r="CMP60"/>
      <c r="CMQ60"/>
      <c r="CMR60"/>
      <c r="CMS60"/>
      <c r="CMT60"/>
      <c r="CMU60"/>
      <c r="CMV60"/>
      <c r="CMW60"/>
      <c r="CMX60"/>
      <c r="CMY60"/>
      <c r="CMZ60"/>
      <c r="CNA60"/>
      <c r="CNB60"/>
      <c r="CNC60"/>
      <c r="CND60"/>
      <c r="CNE60"/>
      <c r="CNF60"/>
      <c r="CNG60"/>
      <c r="CNH60"/>
      <c r="CNI60"/>
      <c r="CNJ60"/>
      <c r="CNK60"/>
      <c r="CNL60"/>
      <c r="CNM60"/>
      <c r="CNN60"/>
      <c r="CNO60"/>
      <c r="CNP60"/>
      <c r="CNQ60"/>
      <c r="CNR60"/>
      <c r="CNS60"/>
      <c r="CNT60"/>
      <c r="CNU60"/>
      <c r="CNV60"/>
      <c r="CNW60"/>
      <c r="CNX60"/>
      <c r="CNY60"/>
      <c r="CNZ60"/>
      <c r="COA60"/>
      <c r="COB60"/>
      <c r="COC60"/>
      <c r="COD60"/>
      <c r="COE60"/>
      <c r="COF60"/>
      <c r="COG60"/>
      <c r="COH60"/>
      <c r="COI60"/>
      <c r="COJ60"/>
      <c r="COK60"/>
      <c r="COL60"/>
      <c r="COM60"/>
      <c r="CON60"/>
      <c r="COO60"/>
      <c r="COP60"/>
      <c r="COQ60"/>
      <c r="COR60"/>
      <c r="COS60"/>
      <c r="COT60"/>
      <c r="COU60"/>
      <c r="COV60"/>
      <c r="COW60"/>
      <c r="COX60"/>
      <c r="COY60"/>
      <c r="COZ60"/>
      <c r="CPA60"/>
      <c r="CPB60"/>
      <c r="CPC60"/>
      <c r="CPD60"/>
      <c r="CPE60"/>
      <c r="CPF60"/>
      <c r="CPG60"/>
      <c r="CPH60"/>
      <c r="CPI60"/>
      <c r="CPJ60"/>
      <c r="CPK60"/>
      <c r="CPL60"/>
      <c r="CPM60"/>
      <c r="CPN60"/>
      <c r="CPO60"/>
      <c r="CPP60"/>
      <c r="CPQ60"/>
      <c r="CPR60"/>
      <c r="CPS60"/>
      <c r="CPT60"/>
      <c r="CPU60"/>
      <c r="CPV60"/>
      <c r="CPW60"/>
      <c r="CPX60"/>
      <c r="CPY60"/>
      <c r="CPZ60"/>
      <c r="CQA60"/>
      <c r="CQB60"/>
      <c r="CQC60"/>
      <c r="CQD60"/>
      <c r="CQE60"/>
      <c r="CQF60"/>
      <c r="CQG60"/>
      <c r="CQH60"/>
      <c r="CQI60"/>
      <c r="CQJ60"/>
      <c r="CQK60"/>
      <c r="CQL60"/>
      <c r="CQM60"/>
      <c r="CQN60"/>
      <c r="CQO60"/>
      <c r="CQP60"/>
      <c r="CQQ60"/>
      <c r="CQR60"/>
      <c r="CQS60"/>
      <c r="CQT60"/>
      <c r="CQU60"/>
      <c r="CQV60"/>
      <c r="CQW60"/>
      <c r="CQX60"/>
      <c r="CQY60"/>
      <c r="CQZ60"/>
      <c r="CRA60"/>
      <c r="CRB60"/>
      <c r="CRC60"/>
      <c r="CRD60"/>
      <c r="CRE60"/>
      <c r="CRF60"/>
      <c r="CRG60"/>
      <c r="CRH60"/>
      <c r="CRI60"/>
      <c r="CRJ60"/>
      <c r="CRK60"/>
      <c r="CRL60"/>
      <c r="CRM60"/>
      <c r="CRN60"/>
      <c r="CRO60"/>
      <c r="CRP60"/>
      <c r="CRQ60"/>
      <c r="CRR60"/>
      <c r="CRS60"/>
      <c r="CRT60"/>
      <c r="CRU60"/>
      <c r="CRV60"/>
      <c r="CRW60"/>
      <c r="CRX60"/>
      <c r="CRY60"/>
      <c r="CRZ60"/>
      <c r="CSA60"/>
      <c r="CSB60"/>
      <c r="CSC60"/>
      <c r="CSD60"/>
      <c r="CSE60"/>
      <c r="CSF60"/>
      <c r="CSG60"/>
      <c r="CSH60"/>
      <c r="CSI60"/>
      <c r="CSJ60"/>
      <c r="CSK60"/>
      <c r="CSL60"/>
      <c r="CSM60"/>
      <c r="CSN60"/>
      <c r="CSO60"/>
      <c r="CSP60"/>
      <c r="CSQ60"/>
      <c r="CSR60"/>
      <c r="CSS60"/>
      <c r="CST60"/>
      <c r="CSU60"/>
      <c r="CSV60"/>
      <c r="CSW60"/>
      <c r="CSX60"/>
      <c r="CSY60"/>
      <c r="CSZ60"/>
      <c r="CTA60"/>
      <c r="CTB60"/>
      <c r="CTC60"/>
      <c r="CTD60"/>
      <c r="CTE60"/>
      <c r="CTF60"/>
      <c r="CTG60"/>
      <c r="CTH60"/>
      <c r="CTI60"/>
      <c r="CTJ60"/>
      <c r="CTK60"/>
      <c r="CTL60"/>
      <c r="CTM60"/>
      <c r="CTN60"/>
      <c r="CTO60"/>
      <c r="CTP60"/>
      <c r="CTQ60"/>
      <c r="CTR60"/>
      <c r="CTS60"/>
      <c r="CTT60"/>
      <c r="CTU60"/>
      <c r="CTV60"/>
      <c r="CTW60"/>
      <c r="CTX60"/>
      <c r="CTY60"/>
      <c r="CTZ60"/>
      <c r="CUA60"/>
      <c r="CUB60"/>
      <c r="CUC60"/>
      <c r="CUD60"/>
      <c r="CUE60"/>
      <c r="CUF60"/>
      <c r="CUG60"/>
      <c r="CUH60"/>
      <c r="CUI60"/>
      <c r="CUJ60"/>
      <c r="CUK60"/>
      <c r="CUL60"/>
      <c r="CUM60"/>
      <c r="CUN60"/>
      <c r="CUO60"/>
      <c r="CUP60"/>
      <c r="CUQ60"/>
      <c r="CUR60"/>
      <c r="CUS60"/>
      <c r="CUT60"/>
      <c r="CUU60"/>
      <c r="CUV60"/>
      <c r="CUW60"/>
      <c r="CUX60"/>
      <c r="CUY60"/>
      <c r="CUZ60"/>
      <c r="CVA60"/>
      <c r="CVB60"/>
      <c r="CVC60"/>
      <c r="CVD60"/>
      <c r="CVE60"/>
      <c r="CVF60"/>
      <c r="CVG60"/>
      <c r="CVH60"/>
      <c r="CVI60"/>
      <c r="CVJ60"/>
      <c r="CVK60"/>
      <c r="CVL60"/>
      <c r="CVM60"/>
      <c r="CVN60"/>
      <c r="CVO60"/>
      <c r="CVP60"/>
      <c r="CVQ60"/>
      <c r="CVR60"/>
      <c r="CVS60"/>
      <c r="CVT60"/>
      <c r="CVU60"/>
      <c r="CVV60"/>
      <c r="CVW60"/>
      <c r="CVX60"/>
      <c r="CVY60"/>
      <c r="CVZ60"/>
      <c r="CWA60"/>
      <c r="CWB60"/>
      <c r="CWC60"/>
      <c r="CWD60"/>
      <c r="CWE60"/>
      <c r="CWF60"/>
      <c r="CWG60"/>
      <c r="CWH60"/>
      <c r="CWI60"/>
      <c r="CWJ60"/>
      <c r="CWK60"/>
      <c r="CWL60"/>
      <c r="CWM60"/>
      <c r="CWN60"/>
      <c r="CWO60"/>
      <c r="CWP60"/>
      <c r="CWQ60"/>
      <c r="CWR60"/>
      <c r="CWS60"/>
      <c r="CWT60"/>
      <c r="CWU60"/>
      <c r="CWV60"/>
      <c r="CWW60"/>
      <c r="CWX60"/>
      <c r="CWY60"/>
      <c r="CWZ60"/>
      <c r="CXA60"/>
      <c r="CXB60"/>
      <c r="CXC60"/>
      <c r="CXD60"/>
      <c r="CXE60"/>
      <c r="CXF60"/>
      <c r="CXG60"/>
      <c r="CXH60"/>
      <c r="CXI60"/>
      <c r="CXJ60"/>
      <c r="CXK60"/>
      <c r="CXL60"/>
      <c r="CXM60"/>
      <c r="CXN60"/>
      <c r="CXO60"/>
      <c r="CXP60"/>
      <c r="CXQ60"/>
      <c r="CXR60"/>
      <c r="CXS60"/>
      <c r="CXT60"/>
      <c r="CXU60"/>
      <c r="CXV60"/>
      <c r="CXW60"/>
      <c r="CXX60"/>
      <c r="CXY60"/>
      <c r="CXZ60"/>
      <c r="CYA60"/>
      <c r="CYB60"/>
      <c r="CYC60"/>
      <c r="CYD60"/>
      <c r="CYE60"/>
      <c r="CYF60"/>
      <c r="CYG60"/>
      <c r="CYH60"/>
      <c r="CYI60"/>
      <c r="CYJ60"/>
      <c r="CYK60"/>
      <c r="CYL60"/>
      <c r="CYM60"/>
      <c r="CYN60"/>
      <c r="CYO60"/>
      <c r="CYP60"/>
      <c r="CYQ60"/>
      <c r="CYR60"/>
      <c r="CYS60"/>
      <c r="CYT60"/>
      <c r="CYU60"/>
      <c r="CYV60"/>
      <c r="CYW60"/>
      <c r="CYX60"/>
      <c r="CYY60"/>
      <c r="CYZ60"/>
      <c r="CZA60"/>
      <c r="CZB60"/>
      <c r="CZC60"/>
      <c r="CZD60"/>
      <c r="CZE60"/>
      <c r="CZF60"/>
      <c r="CZG60"/>
      <c r="CZH60"/>
      <c r="CZI60"/>
      <c r="CZJ60"/>
      <c r="CZK60"/>
      <c r="CZL60"/>
      <c r="CZM60"/>
      <c r="CZN60"/>
      <c r="CZO60"/>
      <c r="CZP60"/>
      <c r="CZQ60"/>
      <c r="CZR60"/>
      <c r="CZS60"/>
      <c r="CZT60"/>
      <c r="CZU60"/>
      <c r="CZV60"/>
      <c r="CZW60"/>
      <c r="CZX60"/>
      <c r="CZY60"/>
      <c r="CZZ60"/>
      <c r="DAA60"/>
      <c r="DAB60"/>
      <c r="DAC60"/>
      <c r="DAD60"/>
      <c r="DAE60"/>
      <c r="DAF60"/>
      <c r="DAG60"/>
      <c r="DAH60"/>
      <c r="DAI60"/>
      <c r="DAJ60"/>
      <c r="DAK60"/>
      <c r="DAL60"/>
      <c r="DAM60"/>
      <c r="DAN60"/>
      <c r="DAO60"/>
      <c r="DAP60"/>
      <c r="DAQ60"/>
      <c r="DAR60"/>
      <c r="DAS60"/>
      <c r="DAT60"/>
      <c r="DAU60"/>
      <c r="DAV60"/>
      <c r="DAW60"/>
      <c r="DAX60"/>
      <c r="DAY60"/>
      <c r="DAZ60"/>
      <c r="DBA60"/>
      <c r="DBB60"/>
      <c r="DBC60"/>
      <c r="DBD60"/>
      <c r="DBE60"/>
      <c r="DBF60"/>
      <c r="DBG60"/>
      <c r="DBH60"/>
      <c r="DBI60"/>
      <c r="DBJ60"/>
      <c r="DBK60"/>
      <c r="DBL60"/>
      <c r="DBM60"/>
      <c r="DBN60"/>
      <c r="DBO60"/>
      <c r="DBP60"/>
      <c r="DBQ60"/>
      <c r="DBR60"/>
      <c r="DBS60"/>
      <c r="DBT60"/>
      <c r="DBU60"/>
      <c r="DBV60"/>
      <c r="DBW60"/>
      <c r="DBX60"/>
      <c r="DBY60"/>
      <c r="DBZ60"/>
      <c r="DCA60"/>
      <c r="DCB60"/>
      <c r="DCC60"/>
      <c r="DCD60"/>
      <c r="DCE60"/>
      <c r="DCF60"/>
      <c r="DCG60"/>
      <c r="DCH60"/>
      <c r="DCI60"/>
      <c r="DCJ60"/>
      <c r="DCK60"/>
      <c r="DCL60"/>
      <c r="DCM60"/>
      <c r="DCN60"/>
      <c r="DCO60"/>
      <c r="DCP60"/>
      <c r="DCQ60"/>
      <c r="DCR60"/>
      <c r="DCS60"/>
      <c r="DCT60"/>
      <c r="DCU60"/>
      <c r="DCV60"/>
      <c r="DCW60"/>
      <c r="DCX60"/>
      <c r="DCY60"/>
      <c r="DCZ60"/>
      <c r="DDA60"/>
      <c r="DDB60"/>
      <c r="DDC60"/>
      <c r="DDD60"/>
      <c r="DDE60"/>
      <c r="DDF60"/>
      <c r="DDG60"/>
      <c r="DDH60"/>
      <c r="DDI60"/>
      <c r="DDJ60"/>
      <c r="DDK60"/>
      <c r="DDL60"/>
      <c r="DDM60"/>
      <c r="DDN60"/>
      <c r="DDO60"/>
      <c r="DDP60"/>
      <c r="DDQ60"/>
      <c r="DDR60"/>
      <c r="DDS60"/>
      <c r="DDT60"/>
      <c r="DDU60"/>
      <c r="DDV60"/>
      <c r="DDW60"/>
      <c r="DDX60"/>
      <c r="DDY60"/>
      <c r="DDZ60"/>
      <c r="DEA60"/>
      <c r="DEB60"/>
      <c r="DEC60"/>
      <c r="DED60"/>
      <c r="DEE60"/>
      <c r="DEF60"/>
      <c r="DEG60"/>
      <c r="DEH60"/>
      <c r="DEI60"/>
      <c r="DEJ60"/>
      <c r="DEK60"/>
      <c r="DEL60"/>
      <c r="DEM60"/>
      <c r="DEN60"/>
      <c r="DEO60"/>
      <c r="DEP60"/>
      <c r="DEQ60"/>
      <c r="DER60"/>
      <c r="DES60"/>
      <c r="DET60"/>
      <c r="DEU60"/>
      <c r="DEV60"/>
      <c r="DEW60"/>
      <c r="DEX60"/>
      <c r="DEY60"/>
      <c r="DEZ60"/>
      <c r="DFA60"/>
      <c r="DFB60"/>
      <c r="DFC60"/>
      <c r="DFD60"/>
      <c r="DFE60"/>
      <c r="DFF60"/>
      <c r="DFG60"/>
      <c r="DFH60"/>
      <c r="DFI60"/>
      <c r="DFJ60"/>
      <c r="DFK60"/>
      <c r="DFL60"/>
      <c r="DFM60"/>
      <c r="DFN60"/>
      <c r="DFO60"/>
      <c r="DFP60"/>
      <c r="DFQ60"/>
      <c r="DFR60"/>
      <c r="DFS60"/>
      <c r="DFT60"/>
      <c r="DFU60"/>
      <c r="DFV60"/>
      <c r="DFW60"/>
      <c r="DFX60"/>
      <c r="DFY60"/>
      <c r="DFZ60"/>
      <c r="DGA60"/>
      <c r="DGB60"/>
      <c r="DGC60"/>
      <c r="DGD60"/>
      <c r="DGE60"/>
      <c r="DGF60"/>
      <c r="DGG60"/>
      <c r="DGH60"/>
      <c r="DGI60"/>
      <c r="DGJ60"/>
      <c r="DGK60"/>
      <c r="DGL60"/>
      <c r="DGM60"/>
      <c r="DGN60"/>
      <c r="DGO60"/>
      <c r="DGP60"/>
      <c r="DGQ60"/>
      <c r="DGR60"/>
      <c r="DGS60"/>
      <c r="DGT60"/>
      <c r="DGU60"/>
      <c r="DGV60"/>
      <c r="DGW60"/>
      <c r="DGX60"/>
      <c r="DGY60"/>
      <c r="DGZ60"/>
      <c r="DHA60"/>
      <c r="DHB60"/>
      <c r="DHC60"/>
      <c r="DHD60"/>
      <c r="DHE60"/>
      <c r="DHF60"/>
      <c r="DHG60"/>
      <c r="DHH60"/>
      <c r="DHI60"/>
      <c r="DHJ60"/>
      <c r="DHK60"/>
      <c r="DHL60"/>
      <c r="DHM60"/>
      <c r="DHN60"/>
      <c r="DHO60"/>
      <c r="DHP60"/>
      <c r="DHQ60"/>
      <c r="DHR60"/>
      <c r="DHS60"/>
      <c r="DHT60"/>
      <c r="DHU60"/>
      <c r="DHV60"/>
      <c r="DHW60"/>
      <c r="DHX60"/>
      <c r="DHY60"/>
      <c r="DHZ60"/>
      <c r="DIA60"/>
      <c r="DIB60"/>
      <c r="DIC60"/>
      <c r="DID60"/>
      <c r="DIE60"/>
      <c r="DIF60"/>
      <c r="DIG60"/>
      <c r="DIH60"/>
      <c r="DII60"/>
      <c r="DIJ60"/>
      <c r="DIK60"/>
      <c r="DIL60"/>
      <c r="DIM60"/>
      <c r="DIN60"/>
      <c r="DIO60"/>
      <c r="DIP60"/>
      <c r="DIQ60"/>
      <c r="DIR60"/>
      <c r="DIS60"/>
      <c r="DIT60"/>
      <c r="DIU60"/>
      <c r="DIV60"/>
      <c r="DIW60"/>
      <c r="DIX60"/>
      <c r="DIY60"/>
      <c r="DIZ60"/>
      <c r="DJA60"/>
      <c r="DJB60"/>
      <c r="DJC60"/>
      <c r="DJD60"/>
      <c r="DJE60"/>
      <c r="DJF60"/>
      <c r="DJG60"/>
      <c r="DJH60"/>
      <c r="DJI60"/>
      <c r="DJJ60"/>
      <c r="DJK60"/>
      <c r="DJL60"/>
      <c r="DJM60"/>
      <c r="DJN60"/>
      <c r="DJO60"/>
      <c r="DJP60"/>
      <c r="DJQ60"/>
      <c r="DJR60"/>
      <c r="DJS60"/>
      <c r="DJT60"/>
      <c r="DJU60"/>
      <c r="DJV60"/>
      <c r="DJW60"/>
      <c r="DJX60"/>
      <c r="DJY60"/>
      <c r="DJZ60"/>
      <c r="DKA60"/>
      <c r="DKB60"/>
      <c r="DKC60"/>
      <c r="DKD60"/>
      <c r="DKE60"/>
      <c r="DKF60"/>
      <c r="DKG60"/>
      <c r="DKH60"/>
      <c r="DKI60"/>
      <c r="DKJ60"/>
      <c r="DKK60"/>
      <c r="DKL60"/>
      <c r="DKM60"/>
      <c r="DKN60"/>
      <c r="DKO60"/>
      <c r="DKP60"/>
      <c r="DKQ60"/>
      <c r="DKR60"/>
      <c r="DKS60"/>
      <c r="DKT60"/>
      <c r="DKU60"/>
      <c r="DKV60"/>
      <c r="DKW60"/>
      <c r="DKX60"/>
      <c r="DKY60"/>
      <c r="DKZ60"/>
      <c r="DLA60"/>
      <c r="DLB60"/>
      <c r="DLC60"/>
      <c r="DLD60"/>
      <c r="DLE60"/>
      <c r="DLF60"/>
      <c r="DLG60"/>
      <c r="DLH60"/>
      <c r="DLI60"/>
      <c r="DLJ60"/>
      <c r="DLK60"/>
      <c r="DLL60"/>
      <c r="DLM60"/>
      <c r="DLN60"/>
      <c r="DLO60"/>
      <c r="DLP60"/>
      <c r="DLQ60"/>
      <c r="DLR60"/>
      <c r="DLS60"/>
      <c r="DLT60"/>
      <c r="DLU60"/>
      <c r="DLV60"/>
      <c r="DLW60"/>
      <c r="DLX60"/>
      <c r="DLY60"/>
      <c r="DLZ60"/>
      <c r="DMA60"/>
      <c r="DMB60"/>
      <c r="DMC60"/>
      <c r="DMD60"/>
      <c r="DME60"/>
      <c r="DMF60"/>
      <c r="DMG60"/>
      <c r="DMH60"/>
      <c r="DMI60"/>
      <c r="DMJ60"/>
      <c r="DMK60"/>
      <c r="DML60"/>
      <c r="DMM60"/>
      <c r="DMN60"/>
      <c r="DMO60"/>
      <c r="DMP60"/>
      <c r="DMQ60"/>
      <c r="DMR60"/>
      <c r="DMS60"/>
      <c r="DMT60"/>
      <c r="DMU60"/>
      <c r="DMV60"/>
      <c r="DMW60"/>
      <c r="DMX60"/>
      <c r="DMY60"/>
      <c r="DMZ60"/>
      <c r="DNA60"/>
      <c r="DNB60"/>
      <c r="DNC60"/>
      <c r="DND60"/>
      <c r="DNE60"/>
      <c r="DNF60"/>
      <c r="DNG60"/>
      <c r="DNH60"/>
      <c r="DNI60"/>
      <c r="DNJ60"/>
      <c r="DNK60"/>
      <c r="DNL60"/>
      <c r="DNM60"/>
      <c r="DNN60"/>
      <c r="DNO60"/>
      <c r="DNP60"/>
      <c r="DNQ60"/>
      <c r="DNR60"/>
      <c r="DNS60"/>
      <c r="DNT60"/>
      <c r="DNU60"/>
      <c r="DNV60"/>
      <c r="DNW60"/>
      <c r="DNX60"/>
      <c r="DNY60"/>
      <c r="DNZ60"/>
      <c r="DOA60"/>
      <c r="DOB60"/>
      <c r="DOC60"/>
      <c r="DOD60"/>
      <c r="DOE60"/>
      <c r="DOF60"/>
      <c r="DOG60"/>
      <c r="DOH60"/>
      <c r="DOI60"/>
      <c r="DOJ60"/>
      <c r="DOK60"/>
      <c r="DOL60"/>
      <c r="DOM60"/>
      <c r="DON60"/>
      <c r="DOO60"/>
      <c r="DOP60"/>
      <c r="DOQ60"/>
      <c r="DOR60"/>
      <c r="DOS60"/>
      <c r="DOT60"/>
      <c r="DOU60"/>
      <c r="DOV60"/>
      <c r="DOW60"/>
      <c r="DOX60"/>
      <c r="DOY60"/>
      <c r="DOZ60"/>
      <c r="DPA60"/>
      <c r="DPB60"/>
      <c r="DPC60"/>
      <c r="DPD60"/>
      <c r="DPE60"/>
      <c r="DPF60"/>
      <c r="DPG60"/>
      <c r="DPH60"/>
      <c r="DPI60"/>
      <c r="DPJ60"/>
      <c r="DPK60"/>
      <c r="DPL60"/>
      <c r="DPM60"/>
      <c r="DPN60"/>
      <c r="DPO60"/>
      <c r="DPP60"/>
      <c r="DPQ60"/>
      <c r="DPR60"/>
      <c r="DPS60"/>
      <c r="DPT60"/>
      <c r="DPU60"/>
      <c r="DPV60"/>
      <c r="DPW60"/>
      <c r="DPX60"/>
      <c r="DPY60"/>
      <c r="DPZ60"/>
      <c r="DQA60"/>
      <c r="DQB60"/>
      <c r="DQC60"/>
      <c r="DQD60"/>
      <c r="DQE60"/>
      <c r="DQF60"/>
      <c r="DQG60"/>
      <c r="DQH60"/>
      <c r="DQI60"/>
      <c r="DQJ60"/>
      <c r="DQK60"/>
      <c r="DQL60"/>
      <c r="DQM60"/>
      <c r="DQN60"/>
      <c r="DQO60"/>
      <c r="DQP60"/>
      <c r="DQQ60"/>
      <c r="DQR60"/>
      <c r="DQS60"/>
      <c r="DQT60"/>
      <c r="DQU60"/>
      <c r="DQV60"/>
      <c r="DQW60"/>
      <c r="DQX60"/>
      <c r="DQY60"/>
      <c r="DQZ60"/>
      <c r="DRA60"/>
      <c r="DRB60"/>
      <c r="DRC60"/>
      <c r="DRD60"/>
      <c r="DRE60"/>
      <c r="DRF60"/>
      <c r="DRG60"/>
      <c r="DRH60"/>
      <c r="DRI60"/>
      <c r="DRJ60"/>
      <c r="DRK60"/>
      <c r="DRL60"/>
      <c r="DRM60"/>
      <c r="DRN60"/>
      <c r="DRO60"/>
      <c r="DRP60"/>
      <c r="DRQ60"/>
      <c r="DRR60"/>
      <c r="DRS60"/>
      <c r="DRT60"/>
      <c r="DRU60"/>
      <c r="DRV60"/>
      <c r="DRW60"/>
      <c r="DRX60"/>
      <c r="DRY60"/>
      <c r="DRZ60"/>
      <c r="DSA60"/>
      <c r="DSB60"/>
      <c r="DSC60"/>
      <c r="DSD60"/>
      <c r="DSE60"/>
      <c r="DSF60"/>
      <c r="DSG60"/>
      <c r="DSH60"/>
      <c r="DSI60"/>
      <c r="DSJ60"/>
      <c r="DSK60"/>
      <c r="DSL60"/>
      <c r="DSM60"/>
      <c r="DSN60"/>
      <c r="DSO60"/>
      <c r="DSP60"/>
      <c r="DSQ60"/>
      <c r="DSR60"/>
      <c r="DSS60"/>
      <c r="DST60"/>
      <c r="DSU60"/>
      <c r="DSV60"/>
      <c r="DSW60"/>
      <c r="DSX60"/>
      <c r="DSY60"/>
      <c r="DSZ60"/>
      <c r="DTA60"/>
      <c r="DTB60"/>
      <c r="DTC60"/>
      <c r="DTD60"/>
      <c r="DTE60"/>
      <c r="DTF60"/>
      <c r="DTG60"/>
      <c r="DTH60"/>
      <c r="DTI60"/>
      <c r="DTJ60"/>
      <c r="DTK60"/>
      <c r="DTL60"/>
      <c r="DTM60"/>
      <c r="DTN60"/>
      <c r="DTO60"/>
      <c r="DTP60"/>
      <c r="DTQ60"/>
      <c r="DTR60"/>
      <c r="DTS60"/>
      <c r="DTT60"/>
      <c r="DTU60"/>
      <c r="DTV60"/>
      <c r="DTW60"/>
      <c r="DTX60"/>
      <c r="DTY60"/>
      <c r="DTZ60"/>
      <c r="DUA60"/>
      <c r="DUB60"/>
      <c r="DUC60"/>
      <c r="DUD60"/>
      <c r="DUE60"/>
      <c r="DUF60"/>
      <c r="DUG60"/>
      <c r="DUH60"/>
      <c r="DUI60"/>
      <c r="DUJ60"/>
      <c r="DUK60"/>
      <c r="DUL60"/>
      <c r="DUM60"/>
      <c r="DUN60"/>
      <c r="DUO60"/>
      <c r="DUP60"/>
      <c r="DUQ60"/>
      <c r="DUR60"/>
      <c r="DUS60"/>
      <c r="DUT60"/>
      <c r="DUU60"/>
      <c r="DUV60"/>
      <c r="DUW60"/>
      <c r="DUX60"/>
      <c r="DUY60"/>
      <c r="DUZ60"/>
      <c r="DVA60"/>
      <c r="DVB60"/>
      <c r="DVC60"/>
      <c r="DVD60"/>
      <c r="DVE60"/>
      <c r="DVF60"/>
      <c r="DVG60"/>
      <c r="DVH60"/>
      <c r="DVI60"/>
      <c r="DVJ60"/>
      <c r="DVK60"/>
      <c r="DVL60"/>
      <c r="DVM60"/>
      <c r="DVN60"/>
      <c r="DVO60"/>
      <c r="DVP60"/>
      <c r="DVQ60"/>
      <c r="DVR60"/>
      <c r="DVS60"/>
      <c r="DVT60"/>
      <c r="DVU60"/>
      <c r="DVV60"/>
      <c r="DVW60"/>
      <c r="DVX60"/>
      <c r="DVY60"/>
      <c r="DVZ60"/>
      <c r="DWA60"/>
      <c r="DWB60"/>
      <c r="DWC60"/>
      <c r="DWD60"/>
      <c r="DWE60"/>
      <c r="DWF60"/>
      <c r="DWG60"/>
      <c r="DWH60"/>
      <c r="DWI60"/>
      <c r="DWJ60"/>
      <c r="DWK60"/>
      <c r="DWL60"/>
      <c r="DWM60"/>
      <c r="DWN60"/>
      <c r="DWO60"/>
      <c r="DWP60"/>
      <c r="DWQ60"/>
      <c r="DWR60"/>
      <c r="DWS60"/>
      <c r="DWT60"/>
      <c r="DWU60"/>
      <c r="DWV60"/>
      <c r="DWW60"/>
      <c r="DWX60"/>
      <c r="DWY60"/>
      <c r="DWZ60"/>
      <c r="DXA60"/>
      <c r="DXB60"/>
      <c r="DXC60"/>
      <c r="DXD60"/>
      <c r="DXE60"/>
      <c r="DXF60"/>
      <c r="DXG60"/>
      <c r="DXH60"/>
      <c r="DXI60"/>
      <c r="DXJ60"/>
      <c r="DXK60"/>
      <c r="DXL60"/>
      <c r="DXM60"/>
      <c r="DXN60"/>
      <c r="DXO60"/>
      <c r="DXP60"/>
      <c r="DXQ60"/>
      <c r="DXR60"/>
      <c r="DXS60"/>
      <c r="DXT60"/>
      <c r="DXU60"/>
      <c r="DXV60"/>
      <c r="DXW60"/>
      <c r="DXX60"/>
      <c r="DXY60"/>
      <c r="DXZ60"/>
      <c r="DYA60"/>
      <c r="DYB60"/>
      <c r="DYC60"/>
      <c r="DYD60"/>
      <c r="DYE60"/>
      <c r="DYF60"/>
      <c r="DYG60"/>
      <c r="DYH60"/>
      <c r="DYI60"/>
      <c r="DYJ60"/>
      <c r="DYK60"/>
      <c r="DYL60"/>
      <c r="DYM60"/>
      <c r="DYN60"/>
      <c r="DYO60"/>
      <c r="DYP60"/>
      <c r="DYQ60"/>
      <c r="DYR60"/>
      <c r="DYS60"/>
      <c r="DYT60"/>
      <c r="DYU60"/>
      <c r="DYV60"/>
      <c r="DYW60"/>
      <c r="DYX60"/>
      <c r="DYY60"/>
      <c r="DYZ60"/>
      <c r="DZA60"/>
      <c r="DZB60"/>
      <c r="DZC60"/>
      <c r="DZD60"/>
      <c r="DZE60"/>
      <c r="DZF60"/>
      <c r="DZG60"/>
      <c r="DZH60"/>
      <c r="DZI60"/>
      <c r="DZJ60"/>
      <c r="DZK60"/>
      <c r="DZL60"/>
      <c r="DZM60"/>
      <c r="DZN60"/>
      <c r="DZO60"/>
      <c r="DZP60"/>
      <c r="DZQ60"/>
      <c r="DZR60"/>
      <c r="DZS60"/>
      <c r="DZT60"/>
      <c r="DZU60"/>
      <c r="DZV60"/>
      <c r="DZW60"/>
      <c r="DZX60"/>
      <c r="DZY60"/>
      <c r="DZZ60"/>
      <c r="EAA60"/>
      <c r="EAB60"/>
      <c r="EAC60"/>
      <c r="EAD60"/>
      <c r="EAE60"/>
      <c r="EAF60"/>
      <c r="EAG60"/>
      <c r="EAH60"/>
      <c r="EAI60"/>
      <c r="EAJ60"/>
      <c r="EAK60"/>
      <c r="EAL60"/>
      <c r="EAM60"/>
      <c r="EAN60"/>
      <c r="EAO60"/>
      <c r="EAP60"/>
      <c r="EAQ60"/>
      <c r="EAR60"/>
      <c r="EAS60"/>
      <c r="EAT60"/>
      <c r="EAU60"/>
      <c r="EAV60"/>
      <c r="EAW60"/>
      <c r="EAX60"/>
      <c r="EAY60"/>
      <c r="EAZ60"/>
      <c r="EBA60"/>
      <c r="EBB60"/>
      <c r="EBC60"/>
      <c r="EBD60"/>
      <c r="EBE60"/>
      <c r="EBF60"/>
      <c r="EBG60"/>
      <c r="EBH60"/>
      <c r="EBI60"/>
      <c r="EBJ60"/>
      <c r="EBK60"/>
      <c r="EBL60"/>
      <c r="EBM60"/>
      <c r="EBN60"/>
      <c r="EBO60"/>
      <c r="EBP60"/>
      <c r="EBQ60"/>
      <c r="EBR60"/>
      <c r="EBS60"/>
      <c r="EBT60"/>
      <c r="EBU60"/>
      <c r="EBV60"/>
      <c r="EBW60"/>
      <c r="EBX60"/>
      <c r="EBY60"/>
      <c r="EBZ60"/>
      <c r="ECA60"/>
      <c r="ECB60"/>
      <c r="ECC60"/>
      <c r="ECD60"/>
      <c r="ECE60"/>
      <c r="ECF60"/>
      <c r="ECG60"/>
      <c r="ECH60"/>
      <c r="ECI60"/>
      <c r="ECJ60"/>
      <c r="ECK60"/>
      <c r="ECL60"/>
      <c r="ECM60"/>
      <c r="ECN60"/>
      <c r="ECO60"/>
      <c r="ECP60"/>
      <c r="ECQ60"/>
      <c r="ECR60"/>
      <c r="ECS60"/>
      <c r="ECT60"/>
      <c r="ECU60"/>
      <c r="ECV60"/>
      <c r="ECW60"/>
      <c r="ECX60"/>
      <c r="ECY60"/>
      <c r="ECZ60"/>
      <c r="EDA60"/>
      <c r="EDB60"/>
      <c r="EDC60"/>
      <c r="EDD60"/>
      <c r="EDE60"/>
      <c r="EDF60"/>
      <c r="EDG60"/>
      <c r="EDH60"/>
      <c r="EDI60"/>
      <c r="EDJ60"/>
      <c r="EDK60"/>
      <c r="EDL60"/>
      <c r="EDM60"/>
      <c r="EDN60"/>
      <c r="EDO60"/>
      <c r="EDP60"/>
      <c r="EDQ60"/>
      <c r="EDR60"/>
      <c r="EDS60"/>
      <c r="EDT60"/>
      <c r="EDU60"/>
      <c r="EDV60"/>
      <c r="EDW60"/>
      <c r="EDX60"/>
      <c r="EDY60"/>
      <c r="EDZ60"/>
      <c r="EEA60"/>
      <c r="EEB60"/>
      <c r="EEC60"/>
      <c r="EED60"/>
      <c r="EEE60"/>
      <c r="EEF60"/>
      <c r="EEG60"/>
      <c r="EEH60"/>
      <c r="EEI60"/>
      <c r="EEJ60"/>
      <c r="EEK60"/>
      <c r="EEL60"/>
      <c r="EEM60"/>
      <c r="EEN60"/>
      <c r="EEO60"/>
      <c r="EEP60"/>
      <c r="EEQ60"/>
      <c r="EER60"/>
      <c r="EES60"/>
      <c r="EET60"/>
      <c r="EEU60"/>
      <c r="EEV60"/>
      <c r="EEW60"/>
      <c r="EEX60"/>
      <c r="EEY60"/>
      <c r="EEZ60"/>
      <c r="EFA60"/>
      <c r="EFB60"/>
      <c r="EFC60"/>
      <c r="EFD60"/>
      <c r="EFE60"/>
      <c r="EFF60"/>
      <c r="EFG60"/>
      <c r="EFH60"/>
      <c r="EFI60"/>
      <c r="EFJ60"/>
      <c r="EFK60"/>
      <c r="EFL60"/>
      <c r="EFM60"/>
      <c r="EFN60"/>
      <c r="EFO60"/>
      <c r="EFP60"/>
      <c r="EFQ60"/>
      <c r="EFR60"/>
      <c r="EFS60"/>
      <c r="EFT60"/>
      <c r="EFU60"/>
      <c r="EFV60"/>
      <c r="EFW60"/>
      <c r="EFX60"/>
      <c r="EFY60"/>
      <c r="EFZ60"/>
      <c r="EGA60"/>
      <c r="EGB60"/>
      <c r="EGC60"/>
      <c r="EGD60"/>
      <c r="EGE60"/>
      <c r="EGF60"/>
      <c r="EGG60"/>
      <c r="EGH60"/>
      <c r="EGI60"/>
      <c r="EGJ60"/>
      <c r="EGK60"/>
      <c r="EGL60"/>
      <c r="EGM60"/>
      <c r="EGN60"/>
      <c r="EGO60"/>
      <c r="EGP60"/>
      <c r="EGQ60"/>
      <c r="EGR60"/>
      <c r="EGS60"/>
      <c r="EGT60"/>
      <c r="EGU60"/>
      <c r="EGV60"/>
      <c r="EGW60"/>
      <c r="EGX60"/>
      <c r="EGY60"/>
      <c r="EGZ60"/>
      <c r="EHA60"/>
      <c r="EHB60"/>
      <c r="EHC60"/>
      <c r="EHD60"/>
      <c r="EHE60"/>
      <c r="EHF60"/>
      <c r="EHG60"/>
      <c r="EHH60"/>
      <c r="EHI60"/>
      <c r="EHJ60"/>
      <c r="EHK60"/>
      <c r="EHL60"/>
      <c r="EHM60"/>
      <c r="EHN60"/>
      <c r="EHO60"/>
      <c r="EHP60"/>
      <c r="EHQ60"/>
      <c r="EHR60"/>
      <c r="EHS60"/>
      <c r="EHT60"/>
      <c r="EHU60"/>
      <c r="EHV60"/>
      <c r="EHW60"/>
      <c r="EHX60"/>
      <c r="EHY60"/>
      <c r="EHZ60"/>
      <c r="EIA60"/>
      <c r="EIB60"/>
      <c r="EIC60"/>
      <c r="EID60"/>
      <c r="EIE60"/>
      <c r="EIF60"/>
      <c r="EIG60"/>
      <c r="EIH60"/>
      <c r="EII60"/>
      <c r="EIJ60"/>
      <c r="EIK60"/>
      <c r="EIL60"/>
      <c r="EIM60"/>
      <c r="EIN60"/>
      <c r="EIO60"/>
      <c r="EIP60"/>
      <c r="EIQ60"/>
      <c r="EIR60"/>
      <c r="EIS60"/>
      <c r="EIT60"/>
      <c r="EIU60"/>
      <c r="EIV60"/>
      <c r="EIW60"/>
      <c r="EIX60"/>
      <c r="EIY60"/>
      <c r="EIZ60"/>
      <c r="EJA60"/>
      <c r="EJB60"/>
      <c r="EJC60"/>
      <c r="EJD60"/>
      <c r="EJE60"/>
      <c r="EJF60"/>
      <c r="EJG60"/>
      <c r="EJH60"/>
      <c r="EJI60"/>
      <c r="EJJ60"/>
      <c r="EJK60"/>
      <c r="EJL60"/>
      <c r="EJM60"/>
      <c r="EJN60"/>
      <c r="EJO60"/>
      <c r="EJP60"/>
      <c r="EJQ60"/>
      <c r="EJR60"/>
      <c r="EJS60"/>
      <c r="EJT60"/>
      <c r="EJU60"/>
      <c r="EJV60"/>
      <c r="EJW60"/>
      <c r="EJX60"/>
      <c r="EJY60"/>
      <c r="EJZ60"/>
      <c r="EKA60"/>
      <c r="EKB60"/>
      <c r="EKC60"/>
      <c r="EKD60"/>
      <c r="EKE60"/>
      <c r="EKF60"/>
      <c r="EKG60"/>
      <c r="EKH60"/>
      <c r="EKI60"/>
      <c r="EKJ60"/>
      <c r="EKK60"/>
      <c r="EKL60"/>
      <c r="EKM60"/>
      <c r="EKN60"/>
      <c r="EKO60"/>
      <c r="EKP60"/>
      <c r="EKQ60"/>
      <c r="EKR60"/>
      <c r="EKS60"/>
      <c r="EKT60"/>
      <c r="EKU60"/>
      <c r="EKV60"/>
      <c r="EKW60"/>
      <c r="EKX60"/>
      <c r="EKY60"/>
      <c r="EKZ60"/>
      <c r="ELA60"/>
      <c r="ELB60"/>
      <c r="ELC60"/>
      <c r="ELD60"/>
      <c r="ELE60"/>
      <c r="ELF60"/>
      <c r="ELG60"/>
      <c r="ELH60"/>
      <c r="ELI60"/>
      <c r="ELJ60"/>
      <c r="ELK60"/>
      <c r="ELL60"/>
      <c r="ELM60"/>
      <c r="ELN60"/>
      <c r="ELO60"/>
      <c r="ELP60"/>
      <c r="ELQ60"/>
      <c r="ELR60"/>
      <c r="ELS60"/>
      <c r="ELT60"/>
      <c r="ELU60"/>
      <c r="ELV60"/>
      <c r="ELW60"/>
      <c r="ELX60"/>
      <c r="ELY60"/>
      <c r="ELZ60"/>
      <c r="EMA60"/>
      <c r="EMB60"/>
      <c r="EMC60"/>
      <c r="EMD60"/>
      <c r="EME60"/>
      <c r="EMF60"/>
      <c r="EMG60"/>
      <c r="EMH60"/>
      <c r="EMI60"/>
      <c r="EMJ60"/>
      <c r="EMK60"/>
      <c r="EML60"/>
      <c r="EMM60"/>
      <c r="EMN60"/>
      <c r="EMO60"/>
      <c r="EMP60"/>
      <c r="EMQ60"/>
      <c r="EMR60"/>
      <c r="EMS60"/>
      <c r="EMT60"/>
      <c r="EMU60"/>
      <c r="EMV60"/>
      <c r="EMW60"/>
      <c r="EMX60"/>
      <c r="EMY60"/>
      <c r="EMZ60"/>
      <c r="ENA60"/>
      <c r="ENB60"/>
      <c r="ENC60"/>
      <c r="END60"/>
      <c r="ENE60"/>
      <c r="ENF60"/>
      <c r="ENG60"/>
      <c r="ENH60"/>
      <c r="ENI60"/>
      <c r="ENJ60"/>
      <c r="ENK60"/>
      <c r="ENL60"/>
      <c r="ENM60"/>
      <c r="ENN60"/>
      <c r="ENO60"/>
      <c r="ENP60"/>
      <c r="ENQ60"/>
      <c r="ENR60"/>
      <c r="ENS60"/>
      <c r="ENT60"/>
      <c r="ENU60"/>
      <c r="ENV60"/>
      <c r="ENW60"/>
      <c r="ENX60"/>
      <c r="ENY60"/>
      <c r="ENZ60"/>
      <c r="EOA60"/>
      <c r="EOB60"/>
      <c r="EOC60"/>
      <c r="EOD60"/>
      <c r="EOE60"/>
      <c r="EOF60"/>
      <c r="EOG60"/>
      <c r="EOH60"/>
      <c r="EOI60"/>
      <c r="EOJ60"/>
      <c r="EOK60"/>
      <c r="EOL60"/>
      <c r="EOM60"/>
      <c r="EON60"/>
      <c r="EOO60"/>
      <c r="EOP60"/>
      <c r="EOQ60"/>
      <c r="EOR60"/>
      <c r="EOS60"/>
      <c r="EOT60"/>
      <c r="EOU60"/>
      <c r="EOV60"/>
      <c r="EOW60"/>
      <c r="EOX60"/>
      <c r="EOY60"/>
      <c r="EOZ60"/>
      <c r="EPA60"/>
      <c r="EPB60"/>
      <c r="EPC60"/>
      <c r="EPD60"/>
      <c r="EPE60"/>
      <c r="EPF60"/>
      <c r="EPG60"/>
      <c r="EPH60"/>
      <c r="EPI60"/>
      <c r="EPJ60"/>
      <c r="EPK60"/>
      <c r="EPL60"/>
      <c r="EPM60"/>
      <c r="EPN60"/>
      <c r="EPO60"/>
      <c r="EPP60"/>
      <c r="EPQ60"/>
      <c r="EPR60"/>
      <c r="EPS60"/>
      <c r="EPT60"/>
      <c r="EPU60"/>
      <c r="EPV60"/>
      <c r="EPW60"/>
      <c r="EPX60"/>
      <c r="EPY60"/>
      <c r="EPZ60"/>
      <c r="EQA60"/>
      <c r="EQB60"/>
      <c r="EQC60"/>
      <c r="EQD60"/>
      <c r="EQE60"/>
      <c r="EQF60"/>
      <c r="EQG60"/>
      <c r="EQH60"/>
      <c r="EQI60"/>
      <c r="EQJ60"/>
      <c r="EQK60"/>
      <c r="EQL60"/>
      <c r="EQM60"/>
      <c r="EQN60"/>
      <c r="EQO60"/>
      <c r="EQP60"/>
      <c r="EQQ60"/>
      <c r="EQR60"/>
      <c r="EQS60"/>
      <c r="EQT60"/>
      <c r="EQU60"/>
      <c r="EQV60"/>
      <c r="EQW60"/>
      <c r="EQX60"/>
      <c r="EQY60"/>
      <c r="EQZ60"/>
      <c r="ERA60"/>
      <c r="ERB60"/>
      <c r="ERC60"/>
      <c r="ERD60"/>
      <c r="ERE60"/>
      <c r="ERF60"/>
      <c r="ERG60"/>
      <c r="ERH60"/>
      <c r="ERI60"/>
      <c r="ERJ60"/>
      <c r="ERK60"/>
      <c r="ERL60"/>
      <c r="ERM60"/>
      <c r="ERN60"/>
      <c r="ERO60"/>
      <c r="ERP60"/>
      <c r="ERQ60"/>
      <c r="ERR60"/>
      <c r="ERS60"/>
      <c r="ERT60"/>
      <c r="ERU60"/>
      <c r="ERV60"/>
      <c r="ERW60"/>
      <c r="ERX60"/>
      <c r="ERY60"/>
      <c r="ERZ60"/>
      <c r="ESA60"/>
      <c r="ESB60"/>
      <c r="ESC60"/>
      <c r="ESD60"/>
      <c r="ESE60"/>
      <c r="ESF60"/>
      <c r="ESG60"/>
      <c r="ESH60"/>
      <c r="ESI60"/>
      <c r="ESJ60"/>
      <c r="ESK60"/>
      <c r="ESL60"/>
      <c r="ESM60"/>
      <c r="ESN60"/>
      <c r="ESO60"/>
      <c r="ESP60"/>
      <c r="ESQ60"/>
      <c r="ESR60"/>
      <c r="ESS60"/>
      <c r="EST60"/>
      <c r="ESU60"/>
      <c r="ESV60"/>
      <c r="ESW60"/>
      <c r="ESX60"/>
      <c r="ESY60"/>
      <c r="ESZ60"/>
      <c r="ETA60"/>
      <c r="ETB60"/>
      <c r="ETC60"/>
      <c r="ETD60"/>
      <c r="ETE60"/>
      <c r="ETF60"/>
      <c r="ETG60"/>
      <c r="ETH60"/>
      <c r="ETI60"/>
      <c r="ETJ60"/>
      <c r="ETK60"/>
      <c r="ETL60"/>
      <c r="ETM60"/>
      <c r="ETN60"/>
      <c r="ETO60"/>
      <c r="ETP60"/>
      <c r="ETQ60"/>
      <c r="ETR60"/>
      <c r="ETS60"/>
      <c r="ETT60"/>
      <c r="ETU60"/>
      <c r="ETV60"/>
      <c r="ETW60"/>
      <c r="ETX60"/>
      <c r="ETY60"/>
      <c r="ETZ60"/>
      <c r="EUA60"/>
      <c r="EUB60"/>
      <c r="EUC60"/>
      <c r="EUD60"/>
      <c r="EUE60"/>
      <c r="EUF60"/>
      <c r="EUG60"/>
      <c r="EUH60"/>
      <c r="EUI60"/>
      <c r="EUJ60"/>
      <c r="EUK60"/>
      <c r="EUL60"/>
      <c r="EUM60"/>
      <c r="EUN60"/>
      <c r="EUO60"/>
      <c r="EUP60"/>
      <c r="EUQ60"/>
      <c r="EUR60"/>
      <c r="EUS60"/>
      <c r="EUT60"/>
      <c r="EUU60"/>
      <c r="EUV60"/>
      <c r="EUW60"/>
      <c r="EUX60"/>
      <c r="EUY60"/>
      <c r="EUZ60"/>
      <c r="EVA60"/>
      <c r="EVB60"/>
      <c r="EVC60"/>
      <c r="EVD60"/>
      <c r="EVE60"/>
      <c r="EVF60"/>
      <c r="EVG60"/>
      <c r="EVH60"/>
      <c r="EVI60"/>
      <c r="EVJ60"/>
      <c r="EVK60"/>
      <c r="EVL60"/>
      <c r="EVM60"/>
      <c r="EVN60"/>
      <c r="EVO60"/>
      <c r="EVP60"/>
      <c r="EVQ60"/>
      <c r="EVR60"/>
      <c r="EVS60"/>
      <c r="EVT60"/>
      <c r="EVU60"/>
      <c r="EVV60"/>
      <c r="EVW60"/>
      <c r="EVX60"/>
      <c r="EVY60"/>
      <c r="EVZ60"/>
      <c r="EWA60"/>
      <c r="EWB60"/>
      <c r="EWC60"/>
      <c r="EWD60"/>
      <c r="EWE60"/>
      <c r="EWF60"/>
      <c r="EWG60"/>
      <c r="EWH60"/>
      <c r="EWI60"/>
      <c r="EWJ60"/>
      <c r="EWK60"/>
      <c r="EWL60"/>
      <c r="EWM60"/>
      <c r="EWN60"/>
      <c r="EWO60"/>
      <c r="EWP60"/>
      <c r="EWQ60"/>
      <c r="EWR60"/>
      <c r="EWS60"/>
      <c r="EWT60"/>
      <c r="EWU60"/>
      <c r="EWV60"/>
      <c r="EWW60"/>
      <c r="EWX60"/>
      <c r="EWY60"/>
      <c r="EWZ60"/>
      <c r="EXA60"/>
      <c r="EXB60"/>
      <c r="EXC60"/>
      <c r="EXD60"/>
      <c r="EXE60"/>
      <c r="EXF60"/>
      <c r="EXG60"/>
      <c r="EXH60"/>
      <c r="EXI60"/>
      <c r="EXJ60"/>
      <c r="EXK60"/>
      <c r="EXL60"/>
      <c r="EXM60"/>
      <c r="EXN60"/>
      <c r="EXO60"/>
      <c r="EXP60"/>
      <c r="EXQ60"/>
      <c r="EXR60"/>
      <c r="EXS60"/>
      <c r="EXT60"/>
      <c r="EXU60"/>
      <c r="EXV60"/>
      <c r="EXW60"/>
      <c r="EXX60"/>
      <c r="EXY60"/>
      <c r="EXZ60"/>
      <c r="EYA60"/>
      <c r="EYB60"/>
      <c r="EYC60"/>
      <c r="EYD60"/>
      <c r="EYE60"/>
      <c r="EYF60"/>
      <c r="EYG60"/>
      <c r="EYH60"/>
      <c r="EYI60"/>
      <c r="EYJ60"/>
      <c r="EYK60"/>
      <c r="EYL60"/>
      <c r="EYM60"/>
      <c r="EYN60"/>
      <c r="EYO60"/>
      <c r="EYP60"/>
      <c r="EYQ60"/>
      <c r="EYR60"/>
      <c r="EYS60"/>
      <c r="EYT60"/>
      <c r="EYU60"/>
      <c r="EYV60"/>
      <c r="EYW60"/>
      <c r="EYX60"/>
      <c r="EYY60"/>
      <c r="EYZ60"/>
      <c r="EZA60"/>
      <c r="EZB60"/>
      <c r="EZC60"/>
      <c r="EZD60"/>
      <c r="EZE60"/>
      <c r="EZF60"/>
      <c r="EZG60"/>
      <c r="EZH60"/>
      <c r="EZI60"/>
      <c r="EZJ60"/>
      <c r="EZK60"/>
      <c r="EZL60"/>
      <c r="EZM60"/>
      <c r="EZN60"/>
      <c r="EZO60"/>
      <c r="EZP60"/>
      <c r="EZQ60"/>
      <c r="EZR60"/>
      <c r="EZS60"/>
      <c r="EZT60"/>
      <c r="EZU60"/>
      <c r="EZV60"/>
      <c r="EZW60"/>
      <c r="EZX60"/>
      <c r="EZY60"/>
      <c r="EZZ60"/>
      <c r="FAA60"/>
      <c r="FAB60"/>
      <c r="FAC60"/>
      <c r="FAD60"/>
      <c r="FAE60"/>
      <c r="FAF60"/>
      <c r="FAG60"/>
      <c r="FAH60"/>
      <c r="FAI60"/>
      <c r="FAJ60"/>
      <c r="FAK60"/>
      <c r="FAL60"/>
      <c r="FAM60"/>
      <c r="FAN60"/>
      <c r="FAO60"/>
      <c r="FAP60"/>
      <c r="FAQ60"/>
      <c r="FAR60"/>
      <c r="FAS60"/>
      <c r="FAT60"/>
      <c r="FAU60"/>
      <c r="FAV60"/>
      <c r="FAW60"/>
      <c r="FAX60"/>
      <c r="FAY60"/>
      <c r="FAZ60"/>
      <c r="FBA60"/>
      <c r="FBB60"/>
      <c r="FBC60"/>
      <c r="FBD60"/>
      <c r="FBE60"/>
      <c r="FBF60"/>
      <c r="FBG60"/>
      <c r="FBH60"/>
      <c r="FBI60"/>
      <c r="FBJ60"/>
      <c r="FBK60"/>
      <c r="FBL60"/>
      <c r="FBM60"/>
      <c r="FBN60"/>
      <c r="FBO60"/>
      <c r="FBP60"/>
      <c r="FBQ60"/>
      <c r="FBR60"/>
      <c r="FBS60"/>
      <c r="FBT60"/>
      <c r="FBU60"/>
      <c r="FBV60"/>
      <c r="FBW60"/>
      <c r="FBX60"/>
      <c r="FBY60"/>
      <c r="FBZ60"/>
      <c r="FCA60"/>
      <c r="FCB60"/>
      <c r="FCC60"/>
      <c r="FCD60"/>
      <c r="FCE60"/>
      <c r="FCF60"/>
      <c r="FCG60"/>
      <c r="FCH60"/>
      <c r="FCI60"/>
      <c r="FCJ60"/>
      <c r="FCK60"/>
      <c r="FCL60"/>
      <c r="FCM60"/>
      <c r="FCN60"/>
      <c r="FCO60"/>
      <c r="FCP60"/>
      <c r="FCQ60"/>
      <c r="FCR60"/>
      <c r="FCS60"/>
      <c r="FCT60"/>
      <c r="FCU60"/>
      <c r="FCV60"/>
      <c r="FCW60"/>
      <c r="FCX60"/>
      <c r="FCY60"/>
      <c r="FCZ60"/>
      <c r="FDA60"/>
      <c r="FDB60"/>
      <c r="FDC60"/>
      <c r="FDD60"/>
      <c r="FDE60"/>
      <c r="FDF60"/>
      <c r="FDG60"/>
      <c r="FDH60"/>
      <c r="FDI60"/>
      <c r="FDJ60"/>
      <c r="FDK60"/>
      <c r="FDL60"/>
      <c r="FDM60"/>
      <c r="FDN60"/>
      <c r="FDO60"/>
      <c r="FDP60"/>
      <c r="FDQ60"/>
      <c r="FDR60"/>
      <c r="FDS60"/>
      <c r="FDT60"/>
      <c r="FDU60"/>
      <c r="FDV60"/>
      <c r="FDW60"/>
      <c r="FDX60"/>
      <c r="FDY60"/>
      <c r="FDZ60"/>
      <c r="FEA60"/>
      <c r="FEB60"/>
      <c r="FEC60"/>
      <c r="FED60"/>
      <c r="FEE60"/>
      <c r="FEF60"/>
      <c r="FEG60"/>
      <c r="FEH60"/>
      <c r="FEI60"/>
      <c r="FEJ60"/>
      <c r="FEK60"/>
      <c r="FEL60"/>
      <c r="FEM60"/>
      <c r="FEN60"/>
      <c r="FEO60"/>
      <c r="FEP60"/>
      <c r="FEQ60"/>
      <c r="FER60"/>
      <c r="FES60"/>
      <c r="FET60"/>
      <c r="FEU60"/>
      <c r="FEV60"/>
      <c r="FEW60"/>
      <c r="FEX60"/>
      <c r="FEY60"/>
      <c r="FEZ60"/>
      <c r="FFA60"/>
      <c r="FFB60"/>
      <c r="FFC60"/>
      <c r="FFD60"/>
      <c r="FFE60"/>
      <c r="FFF60"/>
      <c r="FFG60"/>
      <c r="FFH60"/>
      <c r="FFI60"/>
      <c r="FFJ60"/>
      <c r="FFK60"/>
      <c r="FFL60"/>
      <c r="FFM60"/>
      <c r="FFN60"/>
      <c r="FFO60"/>
      <c r="FFP60"/>
      <c r="FFQ60"/>
      <c r="FFR60"/>
      <c r="FFS60"/>
      <c r="FFT60"/>
      <c r="FFU60"/>
      <c r="FFV60"/>
      <c r="FFW60"/>
      <c r="FFX60"/>
      <c r="FFY60"/>
      <c r="FFZ60"/>
      <c r="FGA60"/>
      <c r="FGB60"/>
      <c r="FGC60"/>
      <c r="FGD60"/>
      <c r="FGE60"/>
      <c r="FGF60"/>
      <c r="FGG60"/>
      <c r="FGH60"/>
      <c r="FGI60"/>
      <c r="FGJ60"/>
      <c r="FGK60"/>
      <c r="FGL60"/>
      <c r="FGM60"/>
      <c r="FGN60"/>
      <c r="FGO60"/>
      <c r="FGP60"/>
      <c r="FGQ60"/>
      <c r="FGR60"/>
      <c r="FGS60"/>
      <c r="FGT60"/>
      <c r="FGU60"/>
      <c r="FGV60"/>
      <c r="FGW60"/>
      <c r="FGX60"/>
      <c r="FGY60"/>
      <c r="FGZ60"/>
      <c r="FHA60"/>
      <c r="FHB60"/>
      <c r="FHC60"/>
      <c r="FHD60"/>
      <c r="FHE60"/>
      <c r="FHF60"/>
      <c r="FHG60"/>
      <c r="FHH60"/>
      <c r="FHI60"/>
      <c r="FHJ60"/>
      <c r="FHK60"/>
      <c r="FHL60"/>
      <c r="FHM60"/>
      <c r="FHN60"/>
      <c r="FHO60"/>
      <c r="FHP60"/>
      <c r="FHQ60"/>
      <c r="FHR60"/>
      <c r="FHS60"/>
      <c r="FHT60"/>
      <c r="FHU60"/>
      <c r="FHV60"/>
      <c r="FHW60"/>
      <c r="FHX60"/>
      <c r="FHY60"/>
      <c r="FHZ60"/>
      <c r="FIA60"/>
      <c r="FIB60"/>
      <c r="FIC60"/>
      <c r="FID60"/>
      <c r="FIE60"/>
      <c r="FIF60"/>
      <c r="FIG60"/>
      <c r="FIH60"/>
      <c r="FII60"/>
      <c r="FIJ60"/>
      <c r="FIK60"/>
      <c r="FIL60"/>
      <c r="FIM60"/>
      <c r="FIN60"/>
      <c r="FIO60"/>
      <c r="FIP60"/>
      <c r="FIQ60"/>
      <c r="FIR60"/>
      <c r="FIS60"/>
      <c r="FIT60"/>
      <c r="FIU60"/>
      <c r="FIV60"/>
      <c r="FIW60"/>
      <c r="FIX60"/>
      <c r="FIY60"/>
      <c r="FIZ60"/>
      <c r="FJA60"/>
      <c r="FJB60"/>
      <c r="FJC60"/>
      <c r="FJD60"/>
      <c r="FJE60"/>
      <c r="FJF60"/>
      <c r="FJG60"/>
      <c r="FJH60"/>
      <c r="FJI60"/>
      <c r="FJJ60"/>
      <c r="FJK60"/>
      <c r="FJL60"/>
      <c r="FJM60"/>
      <c r="FJN60"/>
      <c r="FJO60"/>
      <c r="FJP60"/>
      <c r="FJQ60"/>
      <c r="FJR60"/>
      <c r="FJS60"/>
      <c r="FJT60"/>
      <c r="FJU60"/>
      <c r="FJV60"/>
      <c r="FJW60"/>
      <c r="FJX60"/>
      <c r="FJY60"/>
      <c r="FJZ60"/>
      <c r="FKA60"/>
      <c r="FKB60"/>
      <c r="FKC60"/>
      <c r="FKD60"/>
      <c r="FKE60"/>
      <c r="FKF60"/>
      <c r="FKG60"/>
      <c r="FKH60"/>
      <c r="FKI60"/>
      <c r="FKJ60"/>
      <c r="FKK60"/>
      <c r="FKL60"/>
      <c r="FKM60"/>
      <c r="FKN60"/>
      <c r="FKO60"/>
      <c r="FKP60"/>
      <c r="FKQ60"/>
      <c r="FKR60"/>
      <c r="FKS60"/>
      <c r="FKT60"/>
      <c r="FKU60"/>
      <c r="FKV60"/>
      <c r="FKW60"/>
      <c r="FKX60"/>
      <c r="FKY60"/>
      <c r="FKZ60"/>
      <c r="FLA60"/>
      <c r="FLB60"/>
      <c r="FLC60"/>
      <c r="FLD60"/>
      <c r="FLE60"/>
      <c r="FLF60"/>
      <c r="FLG60"/>
      <c r="FLH60"/>
      <c r="FLI60"/>
      <c r="FLJ60"/>
      <c r="FLK60"/>
      <c r="FLL60"/>
      <c r="FLM60"/>
      <c r="FLN60"/>
      <c r="FLO60"/>
      <c r="FLP60"/>
      <c r="FLQ60"/>
      <c r="FLR60"/>
      <c r="FLS60"/>
      <c r="FLT60"/>
      <c r="FLU60"/>
      <c r="FLV60"/>
      <c r="FLW60"/>
      <c r="FLX60"/>
      <c r="FLY60"/>
      <c r="FLZ60"/>
      <c r="FMA60"/>
      <c r="FMB60"/>
      <c r="FMC60"/>
      <c r="FMD60"/>
      <c r="FME60"/>
      <c r="FMF60"/>
      <c r="FMG60"/>
      <c r="FMH60"/>
      <c r="FMI60"/>
      <c r="FMJ60"/>
      <c r="FMK60"/>
      <c r="FML60"/>
      <c r="FMM60"/>
      <c r="FMN60"/>
      <c r="FMO60"/>
      <c r="FMP60"/>
      <c r="FMQ60"/>
      <c r="FMR60"/>
      <c r="FMS60"/>
      <c r="FMT60"/>
      <c r="FMU60"/>
      <c r="FMV60"/>
      <c r="FMW60"/>
      <c r="FMX60"/>
      <c r="FMY60"/>
      <c r="FMZ60"/>
      <c r="FNA60"/>
      <c r="FNB60"/>
      <c r="FNC60"/>
      <c r="FND60"/>
      <c r="FNE60"/>
      <c r="FNF60"/>
      <c r="FNG60"/>
      <c r="FNH60"/>
      <c r="FNI60"/>
      <c r="FNJ60"/>
      <c r="FNK60"/>
      <c r="FNL60"/>
      <c r="FNM60"/>
      <c r="FNN60"/>
      <c r="FNO60"/>
      <c r="FNP60"/>
      <c r="FNQ60"/>
      <c r="FNR60"/>
      <c r="FNS60"/>
      <c r="FNT60"/>
      <c r="FNU60"/>
      <c r="FNV60"/>
      <c r="FNW60"/>
      <c r="FNX60"/>
      <c r="FNY60"/>
      <c r="FNZ60"/>
      <c r="FOA60"/>
      <c r="FOB60"/>
      <c r="FOC60"/>
      <c r="FOD60"/>
      <c r="FOE60"/>
      <c r="FOF60"/>
      <c r="FOG60"/>
      <c r="FOH60"/>
      <c r="FOI60"/>
      <c r="FOJ60"/>
      <c r="FOK60"/>
      <c r="FOL60"/>
      <c r="FOM60"/>
      <c r="FON60"/>
      <c r="FOO60"/>
      <c r="FOP60"/>
      <c r="FOQ60"/>
      <c r="FOR60"/>
      <c r="FOS60"/>
      <c r="FOT60"/>
      <c r="FOU60"/>
      <c r="FOV60"/>
      <c r="FOW60"/>
      <c r="FOX60"/>
      <c r="FOY60"/>
      <c r="FOZ60"/>
      <c r="FPA60"/>
      <c r="FPB60"/>
      <c r="FPC60"/>
      <c r="FPD60"/>
      <c r="FPE60"/>
      <c r="FPF60"/>
      <c r="FPG60"/>
      <c r="FPH60"/>
      <c r="FPI60"/>
      <c r="FPJ60"/>
      <c r="FPK60"/>
      <c r="FPL60"/>
      <c r="FPM60"/>
      <c r="FPN60"/>
      <c r="FPO60"/>
      <c r="FPP60"/>
      <c r="FPQ60"/>
      <c r="FPR60"/>
      <c r="FPS60"/>
      <c r="FPT60"/>
      <c r="FPU60"/>
      <c r="FPV60"/>
      <c r="FPW60"/>
      <c r="FPX60"/>
      <c r="FPY60"/>
      <c r="FPZ60"/>
      <c r="FQA60"/>
      <c r="FQB60"/>
      <c r="FQC60"/>
      <c r="FQD60"/>
      <c r="FQE60"/>
      <c r="FQF60"/>
      <c r="FQG60"/>
      <c r="FQH60"/>
      <c r="FQI60"/>
      <c r="FQJ60"/>
      <c r="FQK60"/>
      <c r="FQL60"/>
      <c r="FQM60"/>
      <c r="FQN60"/>
      <c r="FQO60"/>
      <c r="FQP60"/>
      <c r="FQQ60"/>
      <c r="FQR60"/>
      <c r="FQS60"/>
      <c r="FQT60"/>
      <c r="FQU60"/>
      <c r="FQV60"/>
      <c r="FQW60"/>
      <c r="FQX60"/>
      <c r="FQY60"/>
      <c r="FQZ60"/>
      <c r="FRA60"/>
      <c r="FRB60"/>
      <c r="FRC60"/>
      <c r="FRD60"/>
      <c r="FRE60"/>
      <c r="FRF60"/>
      <c r="FRG60"/>
      <c r="FRH60"/>
      <c r="FRI60"/>
      <c r="FRJ60"/>
      <c r="FRK60"/>
      <c r="FRL60"/>
      <c r="FRM60"/>
      <c r="FRN60"/>
      <c r="FRO60"/>
      <c r="FRP60"/>
      <c r="FRQ60"/>
      <c r="FRR60"/>
      <c r="FRS60"/>
      <c r="FRT60"/>
      <c r="FRU60"/>
      <c r="FRV60"/>
      <c r="FRW60"/>
      <c r="FRX60"/>
      <c r="FRY60"/>
      <c r="FRZ60"/>
      <c r="FSA60"/>
      <c r="FSB60"/>
      <c r="FSC60"/>
      <c r="FSD60"/>
      <c r="FSE60"/>
      <c r="FSF60"/>
      <c r="FSG60"/>
      <c r="FSH60"/>
      <c r="FSI60"/>
      <c r="FSJ60"/>
      <c r="FSK60"/>
      <c r="FSL60"/>
      <c r="FSM60"/>
      <c r="FSN60"/>
      <c r="FSO60"/>
      <c r="FSP60"/>
      <c r="FSQ60"/>
      <c r="FSR60"/>
      <c r="FSS60"/>
      <c r="FST60"/>
      <c r="FSU60"/>
      <c r="FSV60"/>
      <c r="FSW60"/>
      <c r="FSX60"/>
      <c r="FSY60"/>
      <c r="FSZ60"/>
      <c r="FTA60"/>
      <c r="FTB60"/>
      <c r="FTC60"/>
      <c r="FTD60"/>
      <c r="FTE60"/>
      <c r="FTF60"/>
      <c r="FTG60"/>
      <c r="FTH60"/>
      <c r="FTI60"/>
      <c r="FTJ60"/>
      <c r="FTK60"/>
      <c r="FTL60"/>
      <c r="FTM60"/>
      <c r="FTN60"/>
      <c r="FTO60"/>
      <c r="FTP60"/>
      <c r="FTQ60"/>
      <c r="FTR60"/>
      <c r="FTS60"/>
      <c r="FTT60"/>
      <c r="FTU60"/>
      <c r="FTV60"/>
      <c r="FTW60"/>
      <c r="FTX60"/>
      <c r="FTY60"/>
      <c r="FTZ60"/>
      <c r="FUA60"/>
      <c r="FUB60"/>
      <c r="FUC60"/>
      <c r="FUD60"/>
      <c r="FUE60"/>
      <c r="FUF60"/>
      <c r="FUG60"/>
      <c r="FUH60"/>
      <c r="FUI60"/>
      <c r="FUJ60"/>
      <c r="FUK60"/>
      <c r="FUL60"/>
      <c r="FUM60"/>
      <c r="FUN60"/>
      <c r="FUO60"/>
      <c r="FUP60"/>
      <c r="FUQ60"/>
      <c r="FUR60"/>
      <c r="FUS60"/>
      <c r="FUT60"/>
      <c r="FUU60"/>
      <c r="FUV60"/>
      <c r="FUW60"/>
      <c r="FUX60"/>
      <c r="FUY60"/>
      <c r="FUZ60"/>
      <c r="FVA60"/>
      <c r="FVB60"/>
      <c r="FVC60"/>
      <c r="FVD60"/>
      <c r="FVE60"/>
      <c r="FVF60"/>
      <c r="FVG60"/>
      <c r="FVH60"/>
      <c r="FVI60"/>
      <c r="FVJ60"/>
      <c r="FVK60"/>
      <c r="FVL60"/>
      <c r="FVM60"/>
      <c r="FVN60"/>
      <c r="FVO60"/>
      <c r="FVP60"/>
      <c r="FVQ60"/>
      <c r="FVR60"/>
      <c r="FVS60"/>
      <c r="FVT60"/>
      <c r="FVU60"/>
      <c r="FVV60"/>
      <c r="FVW60"/>
      <c r="FVX60"/>
      <c r="FVY60"/>
      <c r="FVZ60"/>
      <c r="FWA60"/>
      <c r="FWB60"/>
      <c r="FWC60"/>
      <c r="FWD60"/>
      <c r="FWE60"/>
      <c r="FWF60"/>
      <c r="FWG60"/>
      <c r="FWH60"/>
      <c r="FWI60"/>
      <c r="FWJ60"/>
      <c r="FWK60"/>
      <c r="FWL60"/>
      <c r="FWM60"/>
      <c r="FWN60"/>
      <c r="FWO60"/>
      <c r="FWP60"/>
      <c r="FWQ60"/>
      <c r="FWR60"/>
      <c r="FWS60"/>
      <c r="FWT60"/>
      <c r="FWU60"/>
      <c r="FWV60"/>
      <c r="FWW60"/>
      <c r="FWX60"/>
      <c r="FWY60"/>
      <c r="FWZ60"/>
      <c r="FXA60"/>
      <c r="FXB60"/>
      <c r="FXC60"/>
      <c r="FXD60"/>
      <c r="FXE60"/>
      <c r="FXF60"/>
      <c r="FXG60"/>
      <c r="FXH60"/>
      <c r="FXI60"/>
      <c r="FXJ60"/>
      <c r="FXK60"/>
      <c r="FXL60"/>
      <c r="FXM60"/>
      <c r="FXN60"/>
      <c r="FXO60"/>
      <c r="FXP60"/>
      <c r="FXQ60"/>
      <c r="FXR60"/>
      <c r="FXS60"/>
      <c r="FXT60"/>
      <c r="FXU60"/>
      <c r="FXV60"/>
      <c r="FXW60"/>
      <c r="FXX60"/>
      <c r="FXY60"/>
      <c r="FXZ60"/>
      <c r="FYA60"/>
      <c r="FYB60"/>
      <c r="FYC60"/>
      <c r="FYD60"/>
      <c r="FYE60"/>
      <c r="FYF60"/>
      <c r="FYG60"/>
      <c r="FYH60"/>
      <c r="FYI60"/>
      <c r="FYJ60"/>
      <c r="FYK60"/>
      <c r="FYL60"/>
      <c r="FYM60"/>
      <c r="FYN60"/>
      <c r="FYO60"/>
      <c r="FYP60"/>
      <c r="FYQ60"/>
      <c r="FYR60"/>
      <c r="FYS60"/>
      <c r="FYT60"/>
      <c r="FYU60"/>
      <c r="FYV60"/>
      <c r="FYW60"/>
      <c r="FYX60"/>
      <c r="FYY60"/>
      <c r="FYZ60"/>
      <c r="FZA60"/>
      <c r="FZB60"/>
      <c r="FZC60"/>
      <c r="FZD60"/>
      <c r="FZE60"/>
      <c r="FZF60"/>
      <c r="FZG60"/>
      <c r="FZH60"/>
      <c r="FZI60"/>
      <c r="FZJ60"/>
      <c r="FZK60"/>
      <c r="FZL60"/>
      <c r="FZM60"/>
      <c r="FZN60"/>
      <c r="FZO60"/>
      <c r="FZP60"/>
      <c r="FZQ60"/>
      <c r="FZR60"/>
      <c r="FZS60"/>
      <c r="FZT60"/>
      <c r="FZU60"/>
      <c r="FZV60"/>
      <c r="FZW60"/>
      <c r="FZX60"/>
      <c r="FZY60"/>
      <c r="FZZ60"/>
      <c r="GAA60"/>
      <c r="GAB60"/>
      <c r="GAC60"/>
      <c r="GAD60"/>
      <c r="GAE60"/>
      <c r="GAF60"/>
      <c r="GAG60"/>
      <c r="GAH60"/>
      <c r="GAI60"/>
      <c r="GAJ60"/>
      <c r="GAK60"/>
      <c r="GAL60"/>
      <c r="GAM60"/>
      <c r="GAN60"/>
      <c r="GAO60"/>
      <c r="GAP60"/>
      <c r="GAQ60"/>
      <c r="GAR60"/>
      <c r="GAS60"/>
      <c r="GAT60"/>
      <c r="GAU60"/>
      <c r="GAV60"/>
      <c r="GAW60"/>
      <c r="GAX60"/>
      <c r="GAY60"/>
      <c r="GAZ60"/>
      <c r="GBA60"/>
      <c r="GBB60"/>
      <c r="GBC60"/>
      <c r="GBD60"/>
      <c r="GBE60"/>
      <c r="GBF60"/>
      <c r="GBG60"/>
      <c r="GBH60"/>
      <c r="GBI60"/>
      <c r="GBJ60"/>
      <c r="GBK60"/>
      <c r="GBL60"/>
      <c r="GBM60"/>
      <c r="GBN60"/>
      <c r="GBO60"/>
      <c r="GBP60"/>
      <c r="GBQ60"/>
      <c r="GBR60"/>
      <c r="GBS60"/>
      <c r="GBT60"/>
      <c r="GBU60"/>
      <c r="GBV60"/>
      <c r="GBW60"/>
      <c r="GBX60"/>
      <c r="GBY60"/>
      <c r="GBZ60"/>
      <c r="GCA60"/>
      <c r="GCB60"/>
      <c r="GCC60"/>
      <c r="GCD60"/>
      <c r="GCE60"/>
      <c r="GCF60"/>
      <c r="GCG60"/>
      <c r="GCH60"/>
      <c r="GCI60"/>
      <c r="GCJ60"/>
      <c r="GCK60"/>
      <c r="GCL60"/>
      <c r="GCM60"/>
      <c r="GCN60"/>
      <c r="GCO60"/>
      <c r="GCP60"/>
      <c r="GCQ60"/>
      <c r="GCR60"/>
      <c r="GCS60"/>
      <c r="GCT60"/>
      <c r="GCU60"/>
      <c r="GCV60"/>
      <c r="GCW60"/>
      <c r="GCX60"/>
      <c r="GCY60"/>
      <c r="GCZ60"/>
      <c r="GDA60"/>
      <c r="GDB60"/>
      <c r="GDC60"/>
      <c r="GDD60"/>
      <c r="GDE60"/>
      <c r="GDF60"/>
      <c r="GDG60"/>
      <c r="GDH60"/>
      <c r="GDI60"/>
      <c r="GDJ60"/>
      <c r="GDK60"/>
      <c r="GDL60"/>
      <c r="GDM60"/>
      <c r="GDN60"/>
      <c r="GDO60"/>
      <c r="GDP60"/>
      <c r="GDQ60"/>
      <c r="GDR60"/>
      <c r="GDS60"/>
      <c r="GDT60"/>
      <c r="GDU60"/>
      <c r="GDV60"/>
      <c r="GDW60"/>
      <c r="GDX60"/>
      <c r="GDY60"/>
      <c r="GDZ60"/>
      <c r="GEA60"/>
      <c r="GEB60"/>
      <c r="GEC60"/>
      <c r="GED60"/>
      <c r="GEE60"/>
      <c r="GEF60"/>
      <c r="GEG60"/>
      <c r="GEH60"/>
      <c r="GEI60"/>
      <c r="GEJ60"/>
      <c r="GEK60"/>
      <c r="GEL60"/>
      <c r="GEM60"/>
      <c r="GEN60"/>
      <c r="GEO60"/>
      <c r="GEP60"/>
      <c r="GEQ60"/>
      <c r="GER60"/>
      <c r="GES60"/>
      <c r="GET60"/>
      <c r="GEU60"/>
      <c r="GEV60"/>
      <c r="GEW60"/>
      <c r="GEX60"/>
      <c r="GEY60"/>
      <c r="GEZ60"/>
      <c r="GFA60"/>
      <c r="GFB60"/>
      <c r="GFC60"/>
      <c r="GFD60"/>
      <c r="GFE60"/>
      <c r="GFF60"/>
      <c r="GFG60"/>
      <c r="GFH60"/>
      <c r="GFI60"/>
      <c r="GFJ60"/>
      <c r="GFK60"/>
      <c r="GFL60"/>
      <c r="GFM60"/>
      <c r="GFN60"/>
      <c r="GFO60"/>
      <c r="GFP60"/>
      <c r="GFQ60"/>
      <c r="GFR60"/>
      <c r="GFS60"/>
      <c r="GFT60"/>
      <c r="GFU60"/>
      <c r="GFV60"/>
      <c r="GFW60"/>
      <c r="GFX60"/>
      <c r="GFY60"/>
      <c r="GFZ60"/>
      <c r="GGA60"/>
      <c r="GGB60"/>
      <c r="GGC60"/>
      <c r="GGD60"/>
      <c r="GGE60"/>
      <c r="GGF60"/>
      <c r="GGG60"/>
      <c r="GGH60"/>
      <c r="GGI60"/>
      <c r="GGJ60"/>
      <c r="GGK60"/>
      <c r="GGL60"/>
      <c r="GGM60"/>
      <c r="GGN60"/>
      <c r="GGO60"/>
      <c r="GGP60"/>
      <c r="GGQ60"/>
      <c r="GGR60"/>
      <c r="GGS60"/>
      <c r="GGT60"/>
      <c r="GGU60"/>
      <c r="GGV60"/>
      <c r="GGW60"/>
      <c r="GGX60"/>
      <c r="GGY60"/>
      <c r="GGZ60"/>
      <c r="GHA60"/>
      <c r="GHB60"/>
      <c r="GHC60"/>
      <c r="GHD60"/>
      <c r="GHE60"/>
      <c r="GHF60"/>
      <c r="GHG60"/>
      <c r="GHH60"/>
      <c r="GHI60"/>
      <c r="GHJ60"/>
      <c r="GHK60"/>
      <c r="GHL60"/>
      <c r="GHM60"/>
      <c r="GHN60"/>
      <c r="GHO60"/>
      <c r="GHP60"/>
      <c r="GHQ60"/>
      <c r="GHR60"/>
      <c r="GHS60"/>
      <c r="GHT60"/>
      <c r="GHU60"/>
      <c r="GHV60"/>
      <c r="GHW60"/>
      <c r="GHX60"/>
      <c r="GHY60"/>
      <c r="GHZ60"/>
      <c r="GIA60"/>
      <c r="GIB60"/>
      <c r="GIC60"/>
      <c r="GID60"/>
      <c r="GIE60"/>
      <c r="GIF60"/>
      <c r="GIG60"/>
      <c r="GIH60"/>
      <c r="GII60"/>
      <c r="GIJ60"/>
      <c r="GIK60"/>
      <c r="GIL60"/>
      <c r="GIM60"/>
      <c r="GIN60"/>
      <c r="GIO60"/>
      <c r="GIP60"/>
      <c r="GIQ60"/>
      <c r="GIR60"/>
      <c r="GIS60"/>
      <c r="GIT60"/>
      <c r="GIU60"/>
      <c r="GIV60"/>
      <c r="GIW60"/>
      <c r="GIX60"/>
      <c r="GIY60"/>
      <c r="GIZ60"/>
      <c r="GJA60"/>
      <c r="GJB60"/>
      <c r="GJC60"/>
      <c r="GJD60"/>
      <c r="GJE60"/>
      <c r="GJF60"/>
      <c r="GJG60"/>
      <c r="GJH60"/>
      <c r="GJI60"/>
      <c r="GJJ60"/>
      <c r="GJK60"/>
      <c r="GJL60"/>
      <c r="GJM60"/>
      <c r="GJN60"/>
      <c r="GJO60"/>
      <c r="GJP60"/>
      <c r="GJQ60"/>
      <c r="GJR60"/>
      <c r="GJS60"/>
      <c r="GJT60"/>
      <c r="GJU60"/>
      <c r="GJV60"/>
      <c r="GJW60"/>
      <c r="GJX60"/>
      <c r="GJY60"/>
      <c r="GJZ60"/>
      <c r="GKA60"/>
      <c r="GKB60"/>
      <c r="GKC60"/>
      <c r="GKD60"/>
      <c r="GKE60"/>
      <c r="GKF60"/>
      <c r="GKG60"/>
      <c r="GKH60"/>
      <c r="GKI60"/>
      <c r="GKJ60"/>
      <c r="GKK60"/>
      <c r="GKL60"/>
      <c r="GKM60"/>
      <c r="GKN60"/>
      <c r="GKO60"/>
      <c r="GKP60"/>
      <c r="GKQ60"/>
      <c r="GKR60"/>
      <c r="GKS60"/>
      <c r="GKT60"/>
      <c r="GKU60"/>
      <c r="GKV60"/>
      <c r="GKW60"/>
      <c r="GKX60"/>
      <c r="GKY60"/>
      <c r="GKZ60"/>
      <c r="GLA60"/>
      <c r="GLB60"/>
      <c r="GLC60"/>
      <c r="GLD60"/>
      <c r="GLE60"/>
      <c r="GLF60"/>
      <c r="GLG60"/>
      <c r="GLH60"/>
      <c r="GLI60"/>
      <c r="GLJ60"/>
      <c r="GLK60"/>
      <c r="GLL60"/>
      <c r="GLM60"/>
      <c r="GLN60"/>
      <c r="GLO60"/>
      <c r="GLP60"/>
      <c r="GLQ60"/>
      <c r="GLR60"/>
      <c r="GLS60"/>
      <c r="GLT60"/>
      <c r="GLU60"/>
      <c r="GLV60"/>
      <c r="GLW60"/>
      <c r="GLX60"/>
      <c r="GLY60"/>
      <c r="GLZ60"/>
      <c r="GMA60"/>
      <c r="GMB60"/>
      <c r="GMC60"/>
      <c r="GMD60"/>
      <c r="GME60"/>
      <c r="GMF60"/>
      <c r="GMG60"/>
      <c r="GMH60"/>
      <c r="GMI60"/>
      <c r="GMJ60"/>
      <c r="GMK60"/>
      <c r="GML60"/>
      <c r="GMM60"/>
      <c r="GMN60"/>
      <c r="GMO60"/>
      <c r="GMP60"/>
      <c r="GMQ60"/>
      <c r="GMR60"/>
      <c r="GMS60"/>
      <c r="GMT60"/>
      <c r="GMU60"/>
      <c r="GMV60"/>
      <c r="GMW60"/>
      <c r="GMX60"/>
      <c r="GMY60"/>
      <c r="GMZ60"/>
      <c r="GNA60"/>
      <c r="GNB60"/>
      <c r="GNC60"/>
      <c r="GND60"/>
      <c r="GNE60"/>
      <c r="GNF60"/>
      <c r="GNG60"/>
      <c r="GNH60"/>
      <c r="GNI60"/>
      <c r="GNJ60"/>
      <c r="GNK60"/>
      <c r="GNL60"/>
      <c r="GNM60"/>
      <c r="GNN60"/>
      <c r="GNO60"/>
      <c r="GNP60"/>
      <c r="GNQ60"/>
      <c r="GNR60"/>
      <c r="GNS60"/>
      <c r="GNT60"/>
      <c r="GNU60"/>
      <c r="GNV60"/>
      <c r="GNW60"/>
      <c r="GNX60"/>
      <c r="GNY60"/>
      <c r="GNZ60"/>
      <c r="GOA60"/>
      <c r="GOB60"/>
      <c r="GOC60"/>
      <c r="GOD60"/>
      <c r="GOE60"/>
      <c r="GOF60"/>
      <c r="GOG60"/>
      <c r="GOH60"/>
      <c r="GOI60"/>
      <c r="GOJ60"/>
      <c r="GOK60"/>
      <c r="GOL60"/>
      <c r="GOM60"/>
      <c r="GON60"/>
      <c r="GOO60"/>
      <c r="GOP60"/>
      <c r="GOQ60"/>
      <c r="GOR60"/>
      <c r="GOS60"/>
      <c r="GOT60"/>
      <c r="GOU60"/>
      <c r="GOV60"/>
      <c r="GOW60"/>
      <c r="GOX60"/>
      <c r="GOY60"/>
      <c r="GOZ60"/>
      <c r="GPA60"/>
      <c r="GPB60"/>
      <c r="GPC60"/>
      <c r="GPD60"/>
      <c r="GPE60"/>
      <c r="GPF60"/>
      <c r="GPG60"/>
      <c r="GPH60"/>
      <c r="GPI60"/>
      <c r="GPJ60"/>
      <c r="GPK60"/>
      <c r="GPL60"/>
      <c r="GPM60"/>
      <c r="GPN60"/>
      <c r="GPO60"/>
      <c r="GPP60"/>
      <c r="GPQ60"/>
      <c r="GPR60"/>
      <c r="GPS60"/>
      <c r="GPT60"/>
      <c r="GPU60"/>
      <c r="GPV60"/>
      <c r="GPW60"/>
      <c r="GPX60"/>
      <c r="GPY60"/>
      <c r="GPZ60"/>
      <c r="GQA60"/>
      <c r="GQB60"/>
      <c r="GQC60"/>
      <c r="GQD60"/>
      <c r="GQE60"/>
      <c r="GQF60"/>
      <c r="GQG60"/>
      <c r="GQH60"/>
      <c r="GQI60"/>
      <c r="GQJ60"/>
      <c r="GQK60"/>
      <c r="GQL60"/>
      <c r="GQM60"/>
      <c r="GQN60"/>
      <c r="GQO60"/>
      <c r="GQP60"/>
      <c r="GQQ60"/>
      <c r="GQR60"/>
      <c r="GQS60"/>
      <c r="GQT60"/>
      <c r="GQU60"/>
      <c r="GQV60"/>
      <c r="GQW60"/>
      <c r="GQX60"/>
      <c r="GQY60"/>
      <c r="GQZ60"/>
      <c r="GRA60"/>
      <c r="GRB60"/>
      <c r="GRC60"/>
      <c r="GRD60"/>
      <c r="GRE60"/>
      <c r="GRF60"/>
      <c r="GRG60"/>
      <c r="GRH60"/>
      <c r="GRI60"/>
      <c r="GRJ60"/>
      <c r="GRK60"/>
      <c r="GRL60"/>
      <c r="GRM60"/>
      <c r="GRN60"/>
      <c r="GRO60"/>
      <c r="GRP60"/>
      <c r="GRQ60"/>
      <c r="GRR60"/>
      <c r="GRS60"/>
      <c r="GRT60"/>
      <c r="GRU60"/>
      <c r="GRV60"/>
      <c r="GRW60"/>
      <c r="GRX60"/>
      <c r="GRY60"/>
      <c r="GRZ60"/>
      <c r="GSA60"/>
      <c r="GSB60"/>
      <c r="GSC60"/>
      <c r="GSD60"/>
      <c r="GSE60"/>
      <c r="GSF60"/>
      <c r="GSG60"/>
      <c r="GSH60"/>
      <c r="GSI60"/>
      <c r="GSJ60"/>
      <c r="GSK60"/>
      <c r="GSL60"/>
      <c r="GSM60"/>
      <c r="GSN60"/>
      <c r="GSO60"/>
      <c r="GSP60"/>
      <c r="GSQ60"/>
      <c r="GSR60"/>
      <c r="GSS60"/>
      <c r="GST60"/>
      <c r="GSU60"/>
      <c r="GSV60"/>
      <c r="GSW60"/>
      <c r="GSX60"/>
      <c r="GSY60"/>
      <c r="GSZ60"/>
      <c r="GTA60"/>
      <c r="GTB60"/>
      <c r="GTC60"/>
      <c r="GTD60"/>
      <c r="GTE60"/>
      <c r="GTF60"/>
      <c r="GTG60"/>
      <c r="GTH60"/>
      <c r="GTI60"/>
      <c r="GTJ60"/>
      <c r="GTK60"/>
      <c r="GTL60"/>
      <c r="GTM60"/>
      <c r="GTN60"/>
      <c r="GTO60"/>
      <c r="GTP60"/>
      <c r="GTQ60"/>
      <c r="GTR60"/>
      <c r="GTS60"/>
      <c r="GTT60"/>
      <c r="GTU60"/>
      <c r="GTV60"/>
      <c r="GTW60"/>
      <c r="GTX60"/>
      <c r="GTY60"/>
      <c r="GTZ60"/>
      <c r="GUA60"/>
      <c r="GUB60"/>
      <c r="GUC60"/>
      <c r="GUD60"/>
      <c r="GUE60"/>
      <c r="GUF60"/>
      <c r="GUG60"/>
      <c r="GUH60"/>
      <c r="GUI60"/>
      <c r="GUJ60"/>
      <c r="GUK60"/>
      <c r="GUL60"/>
      <c r="GUM60"/>
      <c r="GUN60"/>
      <c r="GUO60"/>
      <c r="GUP60"/>
      <c r="GUQ60"/>
      <c r="GUR60"/>
      <c r="GUS60"/>
      <c r="GUT60"/>
      <c r="GUU60"/>
      <c r="GUV60"/>
      <c r="GUW60"/>
      <c r="GUX60"/>
      <c r="GUY60"/>
      <c r="GUZ60"/>
      <c r="GVA60"/>
      <c r="GVB60"/>
      <c r="GVC60"/>
      <c r="GVD60"/>
      <c r="GVE60"/>
      <c r="GVF60"/>
      <c r="GVG60"/>
      <c r="GVH60"/>
      <c r="GVI60"/>
      <c r="GVJ60"/>
      <c r="GVK60"/>
      <c r="GVL60"/>
      <c r="GVM60"/>
      <c r="GVN60"/>
      <c r="GVO60"/>
      <c r="GVP60"/>
      <c r="GVQ60"/>
      <c r="GVR60"/>
      <c r="GVS60"/>
      <c r="GVT60"/>
      <c r="GVU60"/>
      <c r="GVV60"/>
      <c r="GVW60"/>
      <c r="GVX60"/>
      <c r="GVY60"/>
      <c r="GVZ60"/>
      <c r="GWA60"/>
      <c r="GWB60"/>
      <c r="GWC60"/>
      <c r="GWD60"/>
      <c r="GWE60"/>
      <c r="GWF60"/>
      <c r="GWG60"/>
      <c r="GWH60"/>
      <c r="GWI60"/>
      <c r="GWJ60"/>
      <c r="GWK60"/>
      <c r="GWL60"/>
      <c r="GWM60"/>
      <c r="GWN60"/>
      <c r="GWO60"/>
      <c r="GWP60"/>
      <c r="GWQ60"/>
      <c r="GWR60"/>
      <c r="GWS60"/>
      <c r="GWT60"/>
      <c r="GWU60"/>
      <c r="GWV60"/>
      <c r="GWW60"/>
      <c r="GWX60"/>
      <c r="GWY60"/>
      <c r="GWZ60"/>
      <c r="GXA60"/>
      <c r="GXB60"/>
      <c r="GXC60"/>
      <c r="GXD60"/>
      <c r="GXE60"/>
      <c r="GXF60"/>
      <c r="GXG60"/>
      <c r="GXH60"/>
      <c r="GXI60"/>
      <c r="GXJ60"/>
      <c r="GXK60"/>
      <c r="GXL60"/>
      <c r="GXM60"/>
      <c r="GXN60"/>
      <c r="GXO60"/>
      <c r="GXP60"/>
      <c r="GXQ60"/>
      <c r="GXR60"/>
      <c r="GXS60"/>
      <c r="GXT60"/>
      <c r="GXU60"/>
      <c r="GXV60"/>
      <c r="GXW60"/>
      <c r="GXX60"/>
      <c r="GXY60"/>
      <c r="GXZ60"/>
      <c r="GYA60"/>
      <c r="GYB60"/>
      <c r="GYC60"/>
      <c r="GYD60"/>
      <c r="GYE60"/>
      <c r="GYF60"/>
      <c r="GYG60"/>
      <c r="GYH60"/>
      <c r="GYI60"/>
      <c r="GYJ60"/>
      <c r="GYK60"/>
      <c r="GYL60"/>
      <c r="GYM60"/>
      <c r="GYN60"/>
      <c r="GYO60"/>
      <c r="GYP60"/>
      <c r="GYQ60"/>
      <c r="GYR60"/>
      <c r="GYS60"/>
      <c r="GYT60"/>
      <c r="GYU60"/>
      <c r="GYV60"/>
      <c r="GYW60"/>
      <c r="GYX60"/>
      <c r="GYY60"/>
      <c r="GYZ60"/>
      <c r="GZA60"/>
      <c r="GZB60"/>
      <c r="GZC60"/>
      <c r="GZD60"/>
      <c r="GZE60"/>
      <c r="GZF60"/>
      <c r="GZG60"/>
      <c r="GZH60"/>
      <c r="GZI60"/>
      <c r="GZJ60"/>
      <c r="GZK60"/>
      <c r="GZL60"/>
      <c r="GZM60"/>
      <c r="GZN60"/>
      <c r="GZO60"/>
      <c r="GZP60"/>
      <c r="GZQ60"/>
      <c r="GZR60"/>
      <c r="GZS60"/>
      <c r="GZT60"/>
      <c r="GZU60"/>
      <c r="GZV60"/>
      <c r="GZW60"/>
      <c r="GZX60"/>
      <c r="GZY60"/>
      <c r="GZZ60"/>
      <c r="HAA60"/>
      <c r="HAB60"/>
      <c r="HAC60"/>
      <c r="HAD60"/>
      <c r="HAE60"/>
      <c r="HAF60"/>
      <c r="HAG60"/>
      <c r="HAH60"/>
      <c r="HAI60"/>
      <c r="HAJ60"/>
      <c r="HAK60"/>
      <c r="HAL60"/>
      <c r="HAM60"/>
      <c r="HAN60"/>
      <c r="HAO60"/>
      <c r="HAP60"/>
      <c r="HAQ60"/>
      <c r="HAR60"/>
      <c r="HAS60"/>
      <c r="HAT60"/>
      <c r="HAU60"/>
      <c r="HAV60"/>
      <c r="HAW60"/>
      <c r="HAX60"/>
      <c r="HAY60"/>
      <c r="HAZ60"/>
      <c r="HBA60"/>
      <c r="HBB60"/>
      <c r="HBC60"/>
      <c r="HBD60"/>
      <c r="HBE60"/>
      <c r="HBF60"/>
      <c r="HBG60"/>
      <c r="HBH60"/>
      <c r="HBI60"/>
      <c r="HBJ60"/>
      <c r="HBK60"/>
      <c r="HBL60"/>
      <c r="HBM60"/>
      <c r="HBN60"/>
      <c r="HBO60"/>
      <c r="HBP60"/>
      <c r="HBQ60"/>
      <c r="HBR60"/>
      <c r="HBS60"/>
      <c r="HBT60"/>
      <c r="HBU60"/>
      <c r="HBV60"/>
      <c r="HBW60"/>
      <c r="HBX60"/>
      <c r="HBY60"/>
      <c r="HBZ60"/>
      <c r="HCA60"/>
      <c r="HCB60"/>
      <c r="HCC60"/>
      <c r="HCD60"/>
      <c r="HCE60"/>
      <c r="HCF60"/>
      <c r="HCG60"/>
      <c r="HCH60"/>
      <c r="HCI60"/>
      <c r="HCJ60"/>
      <c r="HCK60"/>
      <c r="HCL60"/>
      <c r="HCM60"/>
      <c r="HCN60"/>
      <c r="HCO60"/>
      <c r="HCP60"/>
      <c r="HCQ60"/>
      <c r="HCR60"/>
      <c r="HCS60"/>
      <c r="HCT60"/>
      <c r="HCU60"/>
      <c r="HCV60"/>
      <c r="HCW60"/>
      <c r="HCX60"/>
      <c r="HCY60"/>
      <c r="HCZ60"/>
      <c r="HDA60"/>
      <c r="HDB60"/>
      <c r="HDC60"/>
      <c r="HDD60"/>
      <c r="HDE60"/>
      <c r="HDF60"/>
      <c r="HDG60"/>
      <c r="HDH60"/>
      <c r="HDI60"/>
      <c r="HDJ60"/>
      <c r="HDK60"/>
      <c r="HDL60"/>
      <c r="HDM60"/>
      <c r="HDN60"/>
      <c r="HDO60"/>
      <c r="HDP60"/>
      <c r="HDQ60"/>
      <c r="HDR60"/>
      <c r="HDS60"/>
      <c r="HDT60"/>
      <c r="HDU60"/>
      <c r="HDV60"/>
      <c r="HDW60"/>
      <c r="HDX60"/>
      <c r="HDY60"/>
      <c r="HDZ60"/>
      <c r="HEA60"/>
      <c r="HEB60"/>
      <c r="HEC60"/>
      <c r="HED60"/>
      <c r="HEE60"/>
      <c r="HEF60"/>
      <c r="HEG60"/>
      <c r="HEH60"/>
      <c r="HEI60"/>
      <c r="HEJ60"/>
      <c r="HEK60"/>
      <c r="HEL60"/>
      <c r="HEM60"/>
      <c r="HEN60"/>
      <c r="HEO60"/>
      <c r="HEP60"/>
      <c r="HEQ60"/>
      <c r="HER60"/>
      <c r="HES60"/>
      <c r="HET60"/>
      <c r="HEU60"/>
      <c r="HEV60"/>
      <c r="HEW60"/>
      <c r="HEX60"/>
      <c r="HEY60"/>
      <c r="HEZ60"/>
      <c r="HFA60"/>
      <c r="HFB60"/>
      <c r="HFC60"/>
      <c r="HFD60"/>
      <c r="HFE60"/>
      <c r="HFF60"/>
      <c r="HFG60"/>
      <c r="HFH60"/>
      <c r="HFI60"/>
      <c r="HFJ60"/>
      <c r="HFK60"/>
      <c r="HFL60"/>
      <c r="HFM60"/>
      <c r="HFN60"/>
      <c r="HFO60"/>
      <c r="HFP60"/>
      <c r="HFQ60"/>
      <c r="HFR60"/>
      <c r="HFS60"/>
      <c r="HFT60"/>
      <c r="HFU60"/>
      <c r="HFV60"/>
      <c r="HFW60"/>
      <c r="HFX60"/>
      <c r="HFY60"/>
      <c r="HFZ60"/>
      <c r="HGA60"/>
      <c r="HGB60"/>
      <c r="HGC60"/>
      <c r="HGD60"/>
      <c r="HGE60"/>
      <c r="HGF60"/>
      <c r="HGG60"/>
      <c r="HGH60"/>
      <c r="HGI60"/>
      <c r="HGJ60"/>
      <c r="HGK60"/>
      <c r="HGL60"/>
      <c r="HGM60"/>
      <c r="HGN60"/>
      <c r="HGO60"/>
      <c r="HGP60"/>
      <c r="HGQ60"/>
      <c r="HGR60"/>
      <c r="HGS60"/>
      <c r="HGT60"/>
      <c r="HGU60"/>
      <c r="HGV60"/>
      <c r="HGW60"/>
      <c r="HGX60"/>
      <c r="HGY60"/>
      <c r="HGZ60"/>
      <c r="HHA60"/>
      <c r="HHB60"/>
      <c r="HHC60"/>
      <c r="HHD60"/>
      <c r="HHE60"/>
      <c r="HHF60"/>
      <c r="HHG60"/>
      <c r="HHH60"/>
      <c r="HHI60"/>
      <c r="HHJ60"/>
      <c r="HHK60"/>
      <c r="HHL60"/>
      <c r="HHM60"/>
      <c r="HHN60"/>
      <c r="HHO60"/>
      <c r="HHP60"/>
      <c r="HHQ60"/>
      <c r="HHR60"/>
      <c r="HHS60"/>
      <c r="HHT60"/>
      <c r="HHU60"/>
      <c r="HHV60"/>
      <c r="HHW60"/>
      <c r="HHX60"/>
      <c r="HHY60"/>
      <c r="HHZ60"/>
      <c r="HIA60"/>
      <c r="HIB60"/>
      <c r="HIC60"/>
      <c r="HID60"/>
      <c r="HIE60"/>
      <c r="HIF60"/>
      <c r="HIG60"/>
      <c r="HIH60"/>
      <c r="HII60"/>
      <c r="HIJ60"/>
      <c r="HIK60"/>
      <c r="HIL60"/>
      <c r="HIM60"/>
      <c r="HIN60"/>
      <c r="HIO60"/>
      <c r="HIP60"/>
      <c r="HIQ60"/>
      <c r="HIR60"/>
      <c r="HIS60"/>
      <c r="HIT60"/>
      <c r="HIU60"/>
      <c r="HIV60"/>
      <c r="HIW60"/>
      <c r="HIX60"/>
      <c r="HIY60"/>
      <c r="HIZ60"/>
      <c r="HJA60"/>
      <c r="HJB60"/>
      <c r="HJC60"/>
      <c r="HJD60"/>
      <c r="HJE60"/>
      <c r="HJF60"/>
      <c r="HJG60"/>
      <c r="HJH60"/>
      <c r="HJI60"/>
      <c r="HJJ60"/>
      <c r="HJK60"/>
      <c r="HJL60"/>
      <c r="HJM60"/>
      <c r="HJN60"/>
      <c r="HJO60"/>
      <c r="HJP60"/>
      <c r="HJQ60"/>
      <c r="HJR60"/>
      <c r="HJS60"/>
      <c r="HJT60"/>
    </row>
    <row r="61" spans="1:5688" x14ac:dyDescent="0.45">
      <c r="A61"/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  <c r="AMK61"/>
      <c r="AML61"/>
      <c r="AMM61"/>
      <c r="AMN61"/>
      <c r="AMO61"/>
      <c r="AMP61"/>
      <c r="AMQ61"/>
      <c r="AMR61"/>
      <c r="AMS61"/>
      <c r="AMT61"/>
      <c r="AMU61"/>
      <c r="AMV61"/>
      <c r="AMW61"/>
      <c r="AMX61"/>
      <c r="AMY61"/>
      <c r="AMZ61"/>
      <c r="ANA61"/>
      <c r="ANB61"/>
      <c r="ANC61"/>
      <c r="AND61"/>
      <c r="ANE61"/>
      <c r="ANF61"/>
      <c r="ANG61"/>
      <c r="ANH61"/>
      <c r="ANI61"/>
      <c r="ANJ61"/>
      <c r="ANK61"/>
      <c r="ANL61"/>
      <c r="ANM61"/>
      <c r="ANN61"/>
      <c r="ANO61"/>
      <c r="ANP61"/>
      <c r="ANQ61"/>
      <c r="ANR61"/>
      <c r="ANS61"/>
      <c r="ANT61"/>
      <c r="ANU61"/>
      <c r="ANV61"/>
      <c r="ANW61"/>
      <c r="ANX61"/>
      <c r="ANY61"/>
      <c r="ANZ61"/>
      <c r="AOA61"/>
      <c r="AOB61"/>
      <c r="AOC61"/>
      <c r="AOD61"/>
      <c r="AOE61"/>
      <c r="AOF61"/>
      <c r="AOG61"/>
      <c r="AOH61"/>
      <c r="AOI61"/>
      <c r="AOJ61"/>
      <c r="AOK61"/>
      <c r="AOL61"/>
      <c r="AOM61"/>
      <c r="AON61"/>
      <c r="AOO61"/>
      <c r="AOP61"/>
      <c r="AOQ61"/>
      <c r="AOR61"/>
      <c r="AOS61"/>
      <c r="AOT61"/>
      <c r="AOU61"/>
      <c r="AOV61"/>
      <c r="AOW61"/>
      <c r="AOX61"/>
      <c r="AOY61"/>
      <c r="AOZ61"/>
      <c r="APA61"/>
      <c r="APB61"/>
      <c r="APC61"/>
      <c r="APD61"/>
      <c r="APE61"/>
      <c r="APF61"/>
      <c r="APG61"/>
      <c r="APH61"/>
      <c r="API61"/>
      <c r="APJ61"/>
      <c r="APK61"/>
      <c r="APL61"/>
      <c r="APM61"/>
      <c r="APN61"/>
      <c r="APO61"/>
      <c r="APP61"/>
      <c r="APQ61"/>
      <c r="APR61"/>
      <c r="APS61"/>
      <c r="APT61"/>
      <c r="APU61"/>
      <c r="APV61"/>
      <c r="APW61"/>
      <c r="APX61"/>
      <c r="APY61"/>
      <c r="APZ61"/>
      <c r="AQA61"/>
      <c r="AQB61"/>
      <c r="AQC61"/>
      <c r="AQD61"/>
      <c r="AQE61"/>
      <c r="AQF61"/>
      <c r="AQG61"/>
      <c r="AQH61"/>
      <c r="AQI61"/>
      <c r="AQJ61"/>
      <c r="AQK61"/>
      <c r="AQL61"/>
      <c r="AQM61"/>
      <c r="AQN61"/>
      <c r="AQO61"/>
      <c r="AQP61"/>
      <c r="AQQ61"/>
      <c r="AQR61"/>
      <c r="AQS61"/>
      <c r="AQT61"/>
      <c r="AQU61"/>
      <c r="AQV61"/>
      <c r="AQW61"/>
      <c r="AQX61"/>
      <c r="AQY61"/>
      <c r="AQZ61"/>
      <c r="ARA61"/>
      <c r="ARB61"/>
      <c r="ARC61"/>
      <c r="ARD61"/>
      <c r="ARE61"/>
      <c r="ARF61"/>
      <c r="ARG61"/>
      <c r="ARH61"/>
      <c r="ARI61"/>
      <c r="ARJ61"/>
      <c r="ARK61"/>
      <c r="ARL61"/>
      <c r="ARM61"/>
      <c r="ARN61"/>
      <c r="ARO61"/>
      <c r="ARP61"/>
      <c r="ARQ61"/>
      <c r="ARR61"/>
      <c r="ARS61"/>
      <c r="ART61"/>
      <c r="ARU61"/>
      <c r="ARV61"/>
      <c r="ARW61"/>
      <c r="ARX61"/>
      <c r="ARY61"/>
      <c r="ARZ61"/>
      <c r="ASA61"/>
      <c r="ASB61"/>
      <c r="ASC61"/>
      <c r="ASD61"/>
      <c r="ASE61"/>
      <c r="ASF61"/>
      <c r="ASG61"/>
      <c r="ASH61"/>
      <c r="ASI61"/>
      <c r="ASJ61"/>
      <c r="ASK61"/>
      <c r="ASL61"/>
      <c r="ASM61"/>
      <c r="ASN61"/>
      <c r="ASO61"/>
      <c r="ASP61"/>
      <c r="ASQ61"/>
      <c r="ASR61"/>
      <c r="ASS61"/>
      <c r="AST61"/>
      <c r="ASU61"/>
      <c r="ASV61"/>
      <c r="ASW61"/>
      <c r="ASX61"/>
      <c r="ASY61"/>
      <c r="ASZ61"/>
      <c r="ATA61"/>
      <c r="ATB61"/>
      <c r="ATC61"/>
      <c r="ATD61"/>
      <c r="ATE61"/>
      <c r="ATF61"/>
      <c r="ATG61"/>
      <c r="ATH61"/>
      <c r="ATI61"/>
      <c r="ATJ61"/>
      <c r="ATK61"/>
      <c r="ATL61"/>
      <c r="ATM61"/>
      <c r="ATN61"/>
      <c r="ATO61"/>
      <c r="ATP61"/>
      <c r="ATQ61"/>
      <c r="ATR61"/>
      <c r="ATS61"/>
      <c r="ATT61"/>
      <c r="ATU61"/>
      <c r="ATV61"/>
      <c r="ATW61"/>
      <c r="ATX61"/>
      <c r="ATY61"/>
      <c r="ATZ61"/>
      <c r="AUA61"/>
      <c r="AUB61"/>
      <c r="AUC61"/>
      <c r="AUD61"/>
      <c r="AUE61"/>
      <c r="AUF61"/>
      <c r="AUG61"/>
      <c r="AUH61"/>
      <c r="AUI61"/>
      <c r="AUJ61"/>
      <c r="AUK61"/>
      <c r="AUL61"/>
      <c r="AUM61"/>
      <c r="AUN61"/>
      <c r="AUO61"/>
      <c r="AUP61"/>
      <c r="AUQ61"/>
      <c r="AUR61"/>
      <c r="AUS61"/>
      <c r="AUT61"/>
      <c r="AUU61"/>
      <c r="AUV61"/>
      <c r="AUW61"/>
      <c r="AUX61"/>
      <c r="AUY61"/>
      <c r="AUZ61"/>
      <c r="AVA61"/>
      <c r="AVB61"/>
      <c r="AVC61"/>
      <c r="AVD61"/>
      <c r="AVE61"/>
      <c r="AVF61"/>
      <c r="AVG61"/>
      <c r="AVH61"/>
      <c r="AVI61"/>
      <c r="AVJ61"/>
      <c r="AVK61"/>
      <c r="AVL61"/>
      <c r="AVM61"/>
      <c r="AVN61"/>
      <c r="AVO61"/>
      <c r="AVP61"/>
      <c r="AVQ61"/>
      <c r="AVR61"/>
      <c r="AVS61"/>
      <c r="AVT61"/>
      <c r="AVU61"/>
      <c r="AVV61"/>
      <c r="AVW61"/>
      <c r="AVX61"/>
      <c r="AVY61"/>
      <c r="AVZ61"/>
      <c r="AWA61"/>
      <c r="AWB61"/>
      <c r="AWC61"/>
      <c r="AWD61"/>
      <c r="AWE61"/>
      <c r="AWF61"/>
      <c r="AWG61"/>
      <c r="AWH61"/>
      <c r="AWI61"/>
      <c r="AWJ61"/>
      <c r="AWK61"/>
      <c r="AWL61"/>
      <c r="AWM61"/>
      <c r="AWN61"/>
      <c r="AWO61"/>
      <c r="AWP61"/>
      <c r="AWQ61"/>
      <c r="AWR61"/>
      <c r="AWS61"/>
      <c r="AWT61"/>
      <c r="AWU61"/>
      <c r="AWV61"/>
      <c r="AWW61"/>
      <c r="AWX61"/>
      <c r="AWY61"/>
      <c r="AWZ61"/>
      <c r="AXA61"/>
      <c r="AXB61"/>
      <c r="AXC61"/>
      <c r="AXD61"/>
      <c r="AXE61"/>
      <c r="AXF61"/>
      <c r="AXG61"/>
      <c r="AXH61"/>
      <c r="AXI61"/>
      <c r="AXJ61"/>
      <c r="AXK61"/>
      <c r="AXL61"/>
      <c r="AXM61"/>
      <c r="AXN61"/>
      <c r="AXO61"/>
      <c r="AXP61"/>
      <c r="AXQ61"/>
      <c r="AXR61"/>
      <c r="AXS61"/>
      <c r="AXT61"/>
      <c r="AXU61"/>
      <c r="AXV61"/>
      <c r="AXW61"/>
      <c r="AXX61"/>
      <c r="AXY61"/>
      <c r="AXZ61"/>
      <c r="AYA61"/>
      <c r="AYB61"/>
      <c r="AYC61"/>
      <c r="AYD61"/>
      <c r="AYE61"/>
      <c r="AYF61"/>
      <c r="AYG61"/>
      <c r="AYH61"/>
      <c r="AYI61"/>
      <c r="AYJ61"/>
      <c r="AYK61"/>
      <c r="AYL61"/>
      <c r="AYM61"/>
      <c r="AYN61"/>
      <c r="AYO61"/>
      <c r="AYP61"/>
      <c r="AYQ61"/>
      <c r="AYR61"/>
      <c r="AYS61"/>
      <c r="AYT61"/>
      <c r="AYU61"/>
      <c r="AYV61"/>
      <c r="AYW61"/>
      <c r="AYX61"/>
      <c r="AYY61"/>
      <c r="AYZ61"/>
      <c r="AZA61"/>
      <c r="AZB61"/>
      <c r="AZC61"/>
      <c r="AZD61"/>
      <c r="AZE61"/>
      <c r="AZF61"/>
      <c r="AZG61"/>
      <c r="AZH61"/>
      <c r="AZI61"/>
      <c r="AZJ61"/>
      <c r="AZK61"/>
      <c r="AZL61"/>
      <c r="AZM61"/>
      <c r="AZN61"/>
      <c r="AZO61"/>
      <c r="AZP61"/>
      <c r="AZQ61"/>
      <c r="AZR61"/>
      <c r="AZS61"/>
      <c r="AZT61"/>
      <c r="AZU61"/>
      <c r="AZV61"/>
      <c r="AZW61"/>
      <c r="AZX61"/>
      <c r="AZY61"/>
      <c r="AZZ61"/>
      <c r="BAA61"/>
      <c r="BAB61"/>
      <c r="BAC61"/>
      <c r="BAD61"/>
      <c r="BAE61"/>
      <c r="BAF61"/>
      <c r="BAG61"/>
      <c r="BAH61"/>
      <c r="BAI61"/>
      <c r="BAJ61"/>
      <c r="BAK61"/>
      <c r="BAL61"/>
      <c r="BAM61"/>
      <c r="BAN61"/>
      <c r="BAO61"/>
      <c r="BAP61"/>
      <c r="BAQ61"/>
      <c r="BAR61"/>
      <c r="BAS61"/>
      <c r="BAT61"/>
      <c r="BAU61"/>
      <c r="BAV61"/>
      <c r="BAW61"/>
      <c r="BAX61"/>
      <c r="BAY61"/>
      <c r="BAZ61"/>
      <c r="BBA61"/>
      <c r="BBB61"/>
      <c r="BBC61"/>
      <c r="BBD61"/>
      <c r="BBE61"/>
      <c r="BBF61"/>
      <c r="BBG61"/>
      <c r="BBH61"/>
      <c r="BBI61"/>
      <c r="BBJ61"/>
      <c r="BBK61"/>
      <c r="BBL61"/>
      <c r="BBM61"/>
      <c r="BBN61"/>
      <c r="BBO61"/>
      <c r="BBP61"/>
      <c r="BBQ61"/>
      <c r="BBR61"/>
      <c r="BBS61"/>
      <c r="BBT61"/>
      <c r="BBU61"/>
      <c r="BBV61"/>
      <c r="BBW61"/>
      <c r="BBX61"/>
      <c r="BBY61"/>
      <c r="BBZ61"/>
      <c r="BCA61"/>
      <c r="BCB61"/>
      <c r="BCC61"/>
      <c r="BCD61"/>
      <c r="BCE61"/>
      <c r="BCF61"/>
      <c r="BCG61"/>
      <c r="BCH61"/>
      <c r="BCI61"/>
      <c r="BCJ61"/>
      <c r="BCK61"/>
      <c r="BCL61"/>
      <c r="BCM61"/>
      <c r="BCN61"/>
      <c r="BCO61"/>
      <c r="BCP61"/>
      <c r="BCQ61"/>
      <c r="BCR61"/>
      <c r="BCS61"/>
      <c r="BCT61"/>
      <c r="BCU61"/>
      <c r="BCV61"/>
      <c r="BCW61"/>
      <c r="BCX61"/>
      <c r="BCY61"/>
      <c r="BCZ61"/>
      <c r="BDA61"/>
      <c r="BDB61"/>
      <c r="BDC61"/>
      <c r="BDD61"/>
      <c r="BDE61"/>
      <c r="BDF61"/>
      <c r="BDG61"/>
      <c r="BDH61"/>
      <c r="BDI61"/>
      <c r="BDJ61"/>
      <c r="BDK61"/>
      <c r="BDL61"/>
      <c r="BDM61"/>
      <c r="BDN61"/>
      <c r="BDO61"/>
      <c r="BDP61"/>
      <c r="BDQ61"/>
      <c r="BDR61"/>
      <c r="BDS61"/>
      <c r="BDT61"/>
      <c r="BDU61"/>
      <c r="BDV61"/>
      <c r="BDW61"/>
      <c r="BDX61"/>
      <c r="BDY61"/>
      <c r="BDZ61"/>
      <c r="BEA61"/>
      <c r="BEB61"/>
      <c r="BEC61"/>
      <c r="BED61"/>
      <c r="BEE61"/>
      <c r="BEF61"/>
      <c r="BEG61"/>
      <c r="BEH61"/>
      <c r="BEI61"/>
      <c r="BEJ61"/>
      <c r="BEK61"/>
      <c r="BEL61"/>
      <c r="BEM61"/>
      <c r="BEN61"/>
      <c r="BEO61"/>
      <c r="BEP61"/>
      <c r="BEQ61"/>
      <c r="BER61"/>
      <c r="BES61"/>
      <c r="BET61"/>
      <c r="BEU61"/>
      <c r="BEV61"/>
      <c r="BEW61"/>
      <c r="BEX61"/>
      <c r="BEY61"/>
      <c r="BEZ61"/>
      <c r="BFA61"/>
      <c r="BFB61"/>
      <c r="BFC61"/>
      <c r="BFD61"/>
      <c r="BFE61"/>
      <c r="BFF61"/>
      <c r="BFG61"/>
      <c r="BFH61"/>
      <c r="BFI61"/>
      <c r="BFJ61"/>
      <c r="BFK61"/>
      <c r="BFL61"/>
      <c r="BFM61"/>
      <c r="BFN61"/>
      <c r="BFO61"/>
      <c r="BFP61"/>
      <c r="BFQ61"/>
      <c r="BFR61"/>
      <c r="BFS61"/>
      <c r="BFT61"/>
      <c r="BFU61"/>
      <c r="BFV61"/>
      <c r="BFW61"/>
      <c r="BFX61"/>
      <c r="BFY61"/>
      <c r="BFZ61"/>
      <c r="BGA61"/>
      <c r="BGB61"/>
      <c r="BGC61"/>
      <c r="BGD61"/>
      <c r="BGE61"/>
      <c r="BGF61"/>
      <c r="BGG61"/>
      <c r="BGH61"/>
      <c r="BGI61"/>
      <c r="BGJ61"/>
      <c r="BGK61"/>
      <c r="BGL61"/>
      <c r="BGM61"/>
      <c r="BGN61"/>
      <c r="BGO61"/>
      <c r="BGP61"/>
      <c r="BGQ61"/>
      <c r="BGR61"/>
      <c r="BGS61"/>
      <c r="BGT61"/>
      <c r="BGU61"/>
      <c r="BGV61"/>
      <c r="BGW61"/>
      <c r="BGX61"/>
      <c r="BGY61"/>
      <c r="BGZ61"/>
      <c r="BHA61"/>
      <c r="BHB61"/>
      <c r="BHC61"/>
      <c r="BHD61"/>
      <c r="BHE61"/>
      <c r="BHF61"/>
      <c r="BHG61"/>
      <c r="BHH61"/>
      <c r="BHI61"/>
      <c r="BHJ61"/>
      <c r="BHK61"/>
      <c r="BHL61"/>
      <c r="BHM61"/>
      <c r="BHN61"/>
      <c r="BHO61"/>
      <c r="BHP61"/>
      <c r="BHQ61"/>
      <c r="BHR61"/>
      <c r="BHS61"/>
      <c r="BHT61"/>
      <c r="BHU61"/>
      <c r="BHV61"/>
      <c r="BHW61"/>
      <c r="BHX61"/>
      <c r="BHY61"/>
      <c r="BHZ61"/>
      <c r="BIA61"/>
      <c r="BIB61"/>
      <c r="BIC61"/>
      <c r="BID61"/>
      <c r="BIE61"/>
      <c r="BIF61"/>
      <c r="BIG61"/>
      <c r="BIH61"/>
      <c r="BII61"/>
      <c r="BIJ61"/>
      <c r="BIK61"/>
      <c r="BIL61"/>
      <c r="BIM61"/>
      <c r="BIN61"/>
      <c r="BIO61"/>
      <c r="BIP61"/>
      <c r="BIQ61"/>
      <c r="BIR61"/>
      <c r="BIS61"/>
      <c r="BIT61"/>
      <c r="BIU61"/>
      <c r="BIV61"/>
      <c r="BIW61"/>
      <c r="BIX61"/>
      <c r="BIY61"/>
      <c r="BIZ61"/>
      <c r="BJA61"/>
      <c r="BJB61"/>
      <c r="BJC61"/>
      <c r="BJD61"/>
      <c r="BJE61"/>
      <c r="BJF61"/>
      <c r="BJG61"/>
      <c r="BJH61"/>
      <c r="BJI61"/>
      <c r="BJJ61"/>
      <c r="BJK61"/>
      <c r="BJL61"/>
      <c r="BJM61"/>
      <c r="BJN61"/>
      <c r="BJO61"/>
      <c r="BJP61"/>
      <c r="BJQ61"/>
      <c r="BJR61"/>
      <c r="BJS61"/>
      <c r="BJT61"/>
      <c r="BJU61"/>
      <c r="BJV61"/>
      <c r="BJW61"/>
      <c r="BJX61"/>
      <c r="BJY61"/>
      <c r="BJZ61"/>
      <c r="BKA61"/>
      <c r="BKB61"/>
      <c r="BKC61"/>
      <c r="BKD61"/>
      <c r="BKE61"/>
      <c r="BKF61"/>
      <c r="BKG61"/>
      <c r="BKH61"/>
      <c r="BKI61"/>
      <c r="BKJ61"/>
      <c r="BKK61"/>
      <c r="BKL61"/>
      <c r="BKM61"/>
      <c r="BKN61"/>
      <c r="BKO61"/>
      <c r="BKP61"/>
      <c r="BKQ61"/>
      <c r="BKR61"/>
      <c r="BKS61"/>
      <c r="BKT61"/>
      <c r="BKU61"/>
      <c r="BKV61"/>
      <c r="BKW61"/>
      <c r="BKX61"/>
      <c r="BKY61"/>
      <c r="BKZ61"/>
      <c r="BLA61"/>
      <c r="BLB61"/>
      <c r="BLC61"/>
      <c r="BLD61"/>
      <c r="BLE61"/>
      <c r="BLF61"/>
      <c r="BLG61"/>
      <c r="BLH61"/>
      <c r="BLI61"/>
      <c r="BLJ61"/>
      <c r="BLK61"/>
      <c r="BLL61"/>
      <c r="BLM61"/>
      <c r="BLN61"/>
      <c r="BLO61"/>
      <c r="BLP61"/>
      <c r="BLQ61"/>
      <c r="BLR61"/>
      <c r="BLS61"/>
      <c r="BLT61"/>
      <c r="BLU61"/>
      <c r="BLV61"/>
      <c r="BLW61"/>
      <c r="BLX61"/>
      <c r="BLY61"/>
      <c r="BLZ61"/>
      <c r="BMA61"/>
      <c r="BMB61"/>
      <c r="BMC61"/>
      <c r="BMD61"/>
      <c r="BME61"/>
      <c r="BMF61"/>
      <c r="BMG61"/>
      <c r="BMH61"/>
      <c r="BMI61"/>
      <c r="BMJ61"/>
      <c r="BMK61"/>
      <c r="BML61"/>
      <c r="BMM61"/>
      <c r="BMN61"/>
      <c r="BMO61"/>
      <c r="BMP61"/>
      <c r="BMQ61"/>
      <c r="BMR61"/>
      <c r="BMS61"/>
      <c r="BMT61"/>
      <c r="BMU61"/>
      <c r="BMV61"/>
      <c r="BMW61"/>
      <c r="BMX61"/>
      <c r="BMY61"/>
      <c r="BMZ61"/>
      <c r="BNA61"/>
      <c r="BNB61"/>
      <c r="BNC61"/>
      <c r="BND61"/>
      <c r="BNE61"/>
      <c r="BNF61"/>
      <c r="BNG61"/>
      <c r="BNH61"/>
      <c r="BNI61"/>
      <c r="BNJ61"/>
      <c r="BNK61"/>
      <c r="BNL61"/>
      <c r="BNM61"/>
      <c r="BNN61"/>
      <c r="BNO61"/>
      <c r="BNP61"/>
      <c r="BNQ61"/>
      <c r="BNR61"/>
      <c r="BNS61"/>
      <c r="BNT61"/>
      <c r="BNU61"/>
      <c r="BNV61"/>
      <c r="BNW61"/>
      <c r="BNX61"/>
      <c r="BNY61"/>
      <c r="BNZ61"/>
      <c r="BOA61"/>
      <c r="BOB61"/>
      <c r="BOC61"/>
      <c r="BOD61"/>
      <c r="BOE61"/>
      <c r="BOF61"/>
      <c r="BOG61"/>
      <c r="BOH61"/>
      <c r="BOI61"/>
      <c r="BOJ61"/>
      <c r="BOK61"/>
      <c r="BOL61"/>
      <c r="BOM61"/>
      <c r="BON61"/>
      <c r="BOO61"/>
      <c r="BOP61"/>
      <c r="BOQ61"/>
      <c r="BOR61"/>
      <c r="BOS61"/>
      <c r="BOT61"/>
      <c r="BOU61"/>
      <c r="BOV61"/>
      <c r="BOW61"/>
      <c r="BOX61"/>
      <c r="BOY61"/>
      <c r="BOZ61"/>
      <c r="BPA61"/>
      <c r="BPB61"/>
      <c r="BPC61"/>
      <c r="BPD61"/>
      <c r="BPE61"/>
      <c r="BPF61"/>
      <c r="BPG61"/>
      <c r="BPH61"/>
      <c r="BPI61"/>
      <c r="BPJ61"/>
      <c r="BPK61"/>
      <c r="BPL61"/>
      <c r="BPM61"/>
      <c r="BPN61"/>
      <c r="BPO61"/>
      <c r="BPP61"/>
      <c r="BPQ61"/>
      <c r="BPR61"/>
      <c r="BPS61"/>
      <c r="BPT61"/>
      <c r="BPU61"/>
      <c r="BPV61"/>
      <c r="BPW61"/>
      <c r="BPX61"/>
      <c r="BPY61"/>
      <c r="BPZ61"/>
      <c r="BQA61"/>
      <c r="BQB61"/>
      <c r="BQC61"/>
      <c r="BQD61"/>
      <c r="BQE61"/>
      <c r="BQF61"/>
      <c r="BQG61"/>
      <c r="BQH61"/>
      <c r="BQI61"/>
      <c r="BQJ61"/>
      <c r="BQK61"/>
      <c r="BQL61"/>
      <c r="BQM61"/>
      <c r="BQN61"/>
      <c r="BQO61"/>
      <c r="BQP61"/>
      <c r="BQQ61"/>
      <c r="BQR61"/>
      <c r="BQS61"/>
      <c r="BQT61"/>
      <c r="BQU61"/>
      <c r="BQV61"/>
      <c r="BQW61"/>
      <c r="BQX61"/>
      <c r="BQY61"/>
      <c r="BQZ61"/>
      <c r="BRA61"/>
      <c r="BRB61"/>
      <c r="BRC61"/>
      <c r="BRD61"/>
      <c r="BRE61"/>
      <c r="BRF61"/>
      <c r="BRG61"/>
      <c r="BRH61"/>
      <c r="BRI61"/>
      <c r="BRJ61"/>
      <c r="BRK61"/>
      <c r="BRL61"/>
      <c r="BRM61"/>
      <c r="BRN61"/>
      <c r="BRO61"/>
      <c r="BRP61"/>
      <c r="BRQ61"/>
      <c r="BRR61"/>
      <c r="BRS61"/>
      <c r="BRT61"/>
      <c r="BRU61"/>
      <c r="BRV61"/>
      <c r="BRW61"/>
      <c r="BRX61"/>
      <c r="BRY61"/>
      <c r="BRZ61"/>
      <c r="BSA61"/>
      <c r="BSB61"/>
      <c r="BSC61"/>
      <c r="BSD61"/>
      <c r="BSE61"/>
      <c r="BSF61"/>
      <c r="BSG61"/>
      <c r="BSH61"/>
      <c r="BSI61"/>
      <c r="BSJ61"/>
      <c r="BSK61"/>
      <c r="BSL61"/>
      <c r="BSM61"/>
      <c r="BSN61"/>
      <c r="BSO61"/>
      <c r="BSP61"/>
      <c r="BSQ61"/>
      <c r="BSR61"/>
      <c r="BSS61"/>
      <c r="BST61"/>
      <c r="BSU61"/>
      <c r="BSV61"/>
      <c r="BSW61"/>
      <c r="BSX61"/>
      <c r="BSY61"/>
      <c r="BSZ61"/>
      <c r="BTA61"/>
      <c r="BTB61"/>
      <c r="BTC61"/>
      <c r="BTD61"/>
      <c r="BTE61"/>
      <c r="BTF61"/>
      <c r="BTG61"/>
      <c r="BTH61"/>
      <c r="BTI61"/>
      <c r="BTJ61"/>
      <c r="BTK61"/>
      <c r="BTL61"/>
      <c r="BTM61"/>
      <c r="BTN61"/>
      <c r="BTO61"/>
      <c r="BTP61"/>
      <c r="BTQ61"/>
      <c r="BTR61"/>
      <c r="BTS61"/>
      <c r="BTT61"/>
      <c r="BTU61"/>
      <c r="BTV61"/>
      <c r="BTW61"/>
      <c r="BTX61"/>
      <c r="BTY61"/>
      <c r="BTZ61"/>
      <c r="BUA61"/>
      <c r="BUB61"/>
      <c r="BUC61"/>
      <c r="BUD61"/>
      <c r="BUE61"/>
      <c r="BUF61"/>
      <c r="BUG61"/>
      <c r="BUH61"/>
      <c r="BUI61"/>
      <c r="BUJ61"/>
      <c r="BUK61"/>
      <c r="BUL61"/>
      <c r="BUM61"/>
      <c r="BUN61"/>
      <c r="BUO61"/>
      <c r="BUP61"/>
      <c r="BUQ61"/>
      <c r="BUR61"/>
      <c r="BUS61"/>
      <c r="BUT61"/>
      <c r="BUU61"/>
      <c r="BUV61"/>
      <c r="BUW61"/>
      <c r="BUX61"/>
      <c r="BUY61"/>
      <c r="BUZ61"/>
      <c r="BVA61"/>
      <c r="BVB61"/>
      <c r="BVC61"/>
      <c r="BVD61"/>
      <c r="BVE61"/>
      <c r="BVF61"/>
      <c r="BVG61"/>
      <c r="BVH61"/>
      <c r="BVI61"/>
      <c r="BVJ61"/>
      <c r="BVK61"/>
      <c r="BVL61"/>
      <c r="BVM61"/>
      <c r="BVN61"/>
      <c r="BVO61"/>
      <c r="BVP61"/>
      <c r="BVQ61"/>
      <c r="BVR61"/>
      <c r="BVS61"/>
      <c r="BVT61"/>
      <c r="BVU61"/>
      <c r="BVV61"/>
      <c r="BVW61"/>
      <c r="BVX61"/>
      <c r="BVY61"/>
      <c r="BVZ61"/>
      <c r="BWA61"/>
      <c r="BWB61"/>
      <c r="BWC61"/>
      <c r="BWD61"/>
      <c r="BWE61"/>
      <c r="BWF61"/>
      <c r="BWG61"/>
      <c r="BWH61"/>
      <c r="BWI61"/>
      <c r="BWJ61"/>
      <c r="BWK61"/>
      <c r="BWL61"/>
      <c r="BWM61"/>
      <c r="BWN61"/>
      <c r="BWO61"/>
      <c r="BWP61"/>
      <c r="BWQ61"/>
      <c r="BWR61"/>
      <c r="BWS61"/>
      <c r="BWT61"/>
      <c r="BWU61"/>
      <c r="BWV61"/>
      <c r="BWW61"/>
      <c r="BWX61"/>
      <c r="BWY61"/>
      <c r="BWZ61"/>
      <c r="BXA61"/>
      <c r="BXB61"/>
      <c r="BXC61"/>
      <c r="BXD61"/>
      <c r="BXE61"/>
      <c r="BXF61"/>
      <c r="BXG61"/>
      <c r="BXH61"/>
      <c r="BXI61"/>
      <c r="BXJ61"/>
      <c r="BXK61"/>
      <c r="BXL61"/>
      <c r="BXM61"/>
      <c r="BXN61"/>
      <c r="BXO61"/>
      <c r="BXP61"/>
      <c r="BXQ61"/>
      <c r="BXR61"/>
      <c r="BXS61"/>
      <c r="BXT61"/>
      <c r="BXU61"/>
      <c r="BXV61"/>
      <c r="BXW61"/>
      <c r="BXX61"/>
      <c r="BXY61"/>
      <c r="BXZ61"/>
      <c r="BYA61"/>
      <c r="BYB61"/>
      <c r="BYC61"/>
      <c r="BYD61"/>
      <c r="BYE61"/>
      <c r="BYF61"/>
      <c r="BYG61"/>
      <c r="BYH61"/>
      <c r="BYI61"/>
      <c r="BYJ61"/>
      <c r="BYK61"/>
      <c r="BYL61"/>
      <c r="BYM61"/>
      <c r="BYN61"/>
      <c r="BYO61"/>
      <c r="BYP61"/>
      <c r="BYQ61"/>
      <c r="BYR61"/>
      <c r="BYS61"/>
      <c r="BYT61"/>
      <c r="BYU61"/>
      <c r="BYV61"/>
      <c r="BYW61"/>
      <c r="BYX61"/>
      <c r="BYY61"/>
      <c r="BYZ61"/>
      <c r="BZA61"/>
      <c r="BZB61"/>
      <c r="BZC61"/>
      <c r="BZD61"/>
      <c r="BZE61"/>
      <c r="BZF61"/>
      <c r="BZG61"/>
      <c r="BZH61"/>
      <c r="BZI61"/>
      <c r="BZJ61"/>
      <c r="BZK61"/>
      <c r="BZL61"/>
      <c r="BZM61"/>
      <c r="BZN61"/>
      <c r="BZO61"/>
      <c r="BZP61"/>
      <c r="BZQ61"/>
      <c r="BZR61"/>
      <c r="BZS61"/>
      <c r="BZT61"/>
      <c r="BZU61"/>
      <c r="BZV61"/>
      <c r="BZW61"/>
      <c r="BZX61"/>
      <c r="BZY61"/>
      <c r="BZZ61"/>
      <c r="CAA61"/>
      <c r="CAB61"/>
      <c r="CAC61"/>
      <c r="CAD61"/>
      <c r="CAE61"/>
      <c r="CAF61"/>
      <c r="CAG61"/>
      <c r="CAH61"/>
      <c r="CAI61"/>
      <c r="CAJ61"/>
      <c r="CAK61"/>
      <c r="CAL61"/>
      <c r="CAM61"/>
      <c r="CAN61"/>
      <c r="CAO61"/>
      <c r="CAP61"/>
      <c r="CAQ61"/>
      <c r="CAR61"/>
      <c r="CAS61"/>
      <c r="CAT61"/>
      <c r="CAU61"/>
      <c r="CAV61"/>
      <c r="CAW61"/>
      <c r="CAX61"/>
      <c r="CAY61"/>
      <c r="CAZ61"/>
      <c r="CBA61"/>
      <c r="CBB61"/>
      <c r="CBC61"/>
      <c r="CBD61"/>
      <c r="CBE61"/>
      <c r="CBF61"/>
      <c r="CBG61"/>
      <c r="CBH61"/>
      <c r="CBI61"/>
      <c r="CBJ61"/>
      <c r="CBK61"/>
      <c r="CBL61"/>
      <c r="CBM61"/>
      <c r="CBN61"/>
      <c r="CBO61"/>
      <c r="CBP61"/>
      <c r="CBQ61"/>
      <c r="CBR61"/>
      <c r="CBS61"/>
      <c r="CBT61"/>
      <c r="CBU61"/>
      <c r="CBV61"/>
      <c r="CBW61"/>
      <c r="CBX61"/>
      <c r="CBY61"/>
      <c r="CBZ61"/>
      <c r="CCA61"/>
      <c r="CCB61"/>
      <c r="CCC61"/>
      <c r="CCD61"/>
      <c r="CCE61"/>
      <c r="CCF61"/>
      <c r="CCG61"/>
      <c r="CCH61"/>
      <c r="CCI61"/>
      <c r="CCJ61"/>
      <c r="CCK61"/>
      <c r="CCL61"/>
      <c r="CCM61"/>
      <c r="CCN61"/>
      <c r="CCO61"/>
      <c r="CCP61"/>
      <c r="CCQ61"/>
      <c r="CCR61"/>
      <c r="CCS61"/>
      <c r="CCT61"/>
      <c r="CCU61"/>
      <c r="CCV61"/>
      <c r="CCW61"/>
      <c r="CCX61"/>
      <c r="CCY61"/>
      <c r="CCZ61"/>
      <c r="CDA61"/>
      <c r="CDB61"/>
      <c r="CDC61"/>
      <c r="CDD61"/>
      <c r="CDE61"/>
      <c r="CDF61"/>
      <c r="CDG61"/>
      <c r="CDH61"/>
      <c r="CDI61"/>
      <c r="CDJ61"/>
      <c r="CDK61"/>
      <c r="CDL61"/>
      <c r="CDM61"/>
      <c r="CDN61"/>
      <c r="CDO61"/>
      <c r="CDP61"/>
      <c r="CDQ61"/>
      <c r="CDR61"/>
      <c r="CDS61"/>
      <c r="CDT61"/>
      <c r="CDU61"/>
      <c r="CDV61"/>
      <c r="CDW61"/>
      <c r="CDX61"/>
      <c r="CDY61"/>
      <c r="CDZ61"/>
      <c r="CEA61"/>
      <c r="CEB61"/>
      <c r="CEC61"/>
      <c r="CED61"/>
      <c r="CEE61"/>
      <c r="CEF61"/>
      <c r="CEG61"/>
      <c r="CEH61"/>
      <c r="CEI61"/>
      <c r="CEJ61"/>
      <c r="CEK61"/>
      <c r="CEL61"/>
      <c r="CEM61"/>
      <c r="CEN61"/>
      <c r="CEO61"/>
      <c r="CEP61"/>
      <c r="CEQ61"/>
      <c r="CER61"/>
      <c r="CES61"/>
      <c r="CET61"/>
      <c r="CEU61"/>
      <c r="CEV61"/>
      <c r="CEW61"/>
      <c r="CEX61"/>
      <c r="CEY61"/>
      <c r="CEZ61"/>
      <c r="CFA61"/>
      <c r="CFB61"/>
      <c r="CFC61"/>
      <c r="CFD61"/>
      <c r="CFE61"/>
      <c r="CFF61"/>
      <c r="CFG61"/>
      <c r="CFH61"/>
      <c r="CFI61"/>
      <c r="CFJ61"/>
      <c r="CFK61"/>
      <c r="CFL61"/>
      <c r="CFM61"/>
      <c r="CFN61"/>
      <c r="CFO61"/>
      <c r="CFP61"/>
      <c r="CFQ61"/>
      <c r="CFR61"/>
      <c r="CFS61"/>
      <c r="CFT61"/>
      <c r="CFU61"/>
      <c r="CFV61"/>
      <c r="CFW61"/>
      <c r="CFX61"/>
      <c r="CFY61"/>
      <c r="CFZ61"/>
      <c r="CGA61"/>
      <c r="CGB61"/>
      <c r="CGC61"/>
      <c r="CGD61"/>
      <c r="CGE61"/>
      <c r="CGF61"/>
      <c r="CGG61"/>
      <c r="CGH61"/>
      <c r="CGI61"/>
      <c r="CGJ61"/>
      <c r="CGK61"/>
      <c r="CGL61"/>
      <c r="CGM61"/>
      <c r="CGN61"/>
      <c r="CGO61"/>
      <c r="CGP61"/>
      <c r="CGQ61"/>
      <c r="CGR61"/>
      <c r="CGS61"/>
      <c r="CGT61"/>
      <c r="CGU61"/>
      <c r="CGV61"/>
      <c r="CGW61"/>
      <c r="CGX61"/>
      <c r="CGY61"/>
      <c r="CGZ61"/>
      <c r="CHA61"/>
      <c r="CHB61"/>
      <c r="CHC61"/>
      <c r="CHD61"/>
      <c r="CHE61"/>
      <c r="CHF61"/>
      <c r="CHG61"/>
      <c r="CHH61"/>
      <c r="CHI61"/>
      <c r="CHJ61"/>
      <c r="CHK61"/>
      <c r="CHL61"/>
      <c r="CHM61"/>
      <c r="CHN61"/>
      <c r="CHO61"/>
      <c r="CHP61"/>
      <c r="CHQ61"/>
      <c r="CHR61"/>
      <c r="CHS61"/>
      <c r="CHT61"/>
      <c r="CHU61"/>
      <c r="CHV61"/>
      <c r="CHW61"/>
      <c r="CHX61"/>
      <c r="CHY61"/>
      <c r="CHZ61"/>
      <c r="CIA61"/>
      <c r="CIB61"/>
      <c r="CIC61"/>
      <c r="CID61"/>
      <c r="CIE61"/>
      <c r="CIF61"/>
      <c r="CIG61"/>
      <c r="CIH61"/>
      <c r="CII61"/>
      <c r="CIJ61"/>
      <c r="CIK61"/>
      <c r="CIL61"/>
      <c r="CIM61"/>
      <c r="CIN61"/>
      <c r="CIO61"/>
      <c r="CIP61"/>
      <c r="CIQ61"/>
      <c r="CIR61"/>
      <c r="CIS61"/>
      <c r="CIT61"/>
      <c r="CIU61"/>
      <c r="CIV61"/>
      <c r="CIW61"/>
      <c r="CIX61"/>
      <c r="CIY61"/>
      <c r="CIZ61"/>
      <c r="CJA61"/>
      <c r="CJB61"/>
      <c r="CJC61"/>
      <c r="CJD61"/>
      <c r="CJE61"/>
      <c r="CJF61"/>
      <c r="CJG61"/>
      <c r="CJH61"/>
      <c r="CJI61"/>
      <c r="CJJ61"/>
      <c r="CJK61"/>
      <c r="CJL61"/>
      <c r="CJM61"/>
      <c r="CJN61"/>
      <c r="CJO61"/>
      <c r="CJP61"/>
      <c r="CJQ61"/>
      <c r="CJR61"/>
      <c r="CJS61"/>
      <c r="CJT61"/>
      <c r="CJU61"/>
      <c r="CJV61"/>
      <c r="CJW61"/>
      <c r="CJX61"/>
      <c r="CJY61"/>
      <c r="CJZ61"/>
      <c r="CKA61"/>
      <c r="CKB61"/>
      <c r="CKC61"/>
      <c r="CKD61"/>
      <c r="CKE61"/>
      <c r="CKF61"/>
      <c r="CKG61"/>
      <c r="CKH61"/>
      <c r="CKI61"/>
      <c r="CKJ61"/>
      <c r="CKK61"/>
      <c r="CKL61"/>
      <c r="CKM61"/>
      <c r="CKN61"/>
      <c r="CKO61"/>
      <c r="CKP61"/>
      <c r="CKQ61"/>
      <c r="CKR61"/>
      <c r="CKS61"/>
      <c r="CKT61"/>
      <c r="CKU61"/>
      <c r="CKV61"/>
      <c r="CKW61"/>
      <c r="CKX61"/>
      <c r="CKY61"/>
      <c r="CKZ61"/>
      <c r="CLA61"/>
      <c r="CLB61"/>
      <c r="CLC61"/>
      <c r="CLD61"/>
      <c r="CLE61"/>
      <c r="CLF61"/>
      <c r="CLG61"/>
      <c r="CLH61"/>
      <c r="CLI61"/>
      <c r="CLJ61"/>
      <c r="CLK61"/>
      <c r="CLL61"/>
      <c r="CLM61"/>
      <c r="CLN61"/>
      <c r="CLO61"/>
      <c r="CLP61"/>
      <c r="CLQ61"/>
      <c r="CLR61"/>
      <c r="CLS61"/>
      <c r="CLT61"/>
      <c r="CLU61"/>
      <c r="CLV61"/>
      <c r="CLW61"/>
      <c r="CLX61"/>
      <c r="CLY61"/>
      <c r="CLZ61"/>
      <c r="CMA61"/>
      <c r="CMB61"/>
      <c r="CMC61"/>
      <c r="CMD61"/>
      <c r="CME61"/>
      <c r="CMF61"/>
      <c r="CMG61"/>
      <c r="CMH61"/>
      <c r="CMI61"/>
      <c r="CMJ61"/>
      <c r="CMK61"/>
      <c r="CML61"/>
      <c r="CMM61"/>
      <c r="CMN61"/>
      <c r="CMO61"/>
      <c r="CMP61"/>
      <c r="CMQ61"/>
      <c r="CMR61"/>
      <c r="CMS61"/>
      <c r="CMT61"/>
      <c r="CMU61"/>
      <c r="CMV61"/>
      <c r="CMW61"/>
      <c r="CMX61"/>
      <c r="CMY61"/>
      <c r="CMZ61"/>
      <c r="CNA61"/>
      <c r="CNB61"/>
      <c r="CNC61"/>
      <c r="CND61"/>
      <c r="CNE61"/>
      <c r="CNF61"/>
      <c r="CNG61"/>
      <c r="CNH61"/>
      <c r="CNI61"/>
      <c r="CNJ61"/>
      <c r="CNK61"/>
      <c r="CNL61"/>
      <c r="CNM61"/>
      <c r="CNN61"/>
      <c r="CNO61"/>
      <c r="CNP61"/>
      <c r="CNQ61"/>
      <c r="CNR61"/>
      <c r="CNS61"/>
      <c r="CNT61"/>
      <c r="CNU61"/>
      <c r="CNV61"/>
      <c r="CNW61"/>
      <c r="CNX61"/>
      <c r="CNY61"/>
      <c r="CNZ61"/>
      <c r="COA61"/>
      <c r="COB61"/>
      <c r="COC61"/>
      <c r="COD61"/>
      <c r="COE61"/>
      <c r="COF61"/>
      <c r="COG61"/>
      <c r="COH61"/>
      <c r="COI61"/>
      <c r="COJ61"/>
      <c r="COK61"/>
      <c r="COL61"/>
      <c r="COM61"/>
      <c r="CON61"/>
      <c r="COO61"/>
      <c r="COP61"/>
      <c r="COQ61"/>
      <c r="COR61"/>
      <c r="COS61"/>
      <c r="COT61"/>
      <c r="COU61"/>
      <c r="COV61"/>
      <c r="COW61"/>
      <c r="COX61"/>
      <c r="COY61"/>
      <c r="COZ61"/>
      <c r="CPA61"/>
      <c r="CPB61"/>
      <c r="CPC61"/>
      <c r="CPD61"/>
      <c r="CPE61"/>
      <c r="CPF61"/>
      <c r="CPG61"/>
      <c r="CPH61"/>
      <c r="CPI61"/>
      <c r="CPJ61"/>
      <c r="CPK61"/>
      <c r="CPL61"/>
      <c r="CPM61"/>
      <c r="CPN61"/>
      <c r="CPO61"/>
      <c r="CPP61"/>
      <c r="CPQ61"/>
      <c r="CPR61"/>
      <c r="CPS61"/>
      <c r="CPT61"/>
      <c r="CPU61"/>
      <c r="CPV61"/>
      <c r="CPW61"/>
      <c r="CPX61"/>
      <c r="CPY61"/>
      <c r="CPZ61"/>
      <c r="CQA61"/>
      <c r="CQB61"/>
      <c r="CQC61"/>
      <c r="CQD61"/>
      <c r="CQE61"/>
      <c r="CQF61"/>
      <c r="CQG61"/>
      <c r="CQH61"/>
      <c r="CQI61"/>
      <c r="CQJ61"/>
      <c r="CQK61"/>
      <c r="CQL61"/>
      <c r="CQM61"/>
      <c r="CQN61"/>
      <c r="CQO61"/>
      <c r="CQP61"/>
      <c r="CQQ61"/>
      <c r="CQR61"/>
      <c r="CQS61"/>
      <c r="CQT61"/>
      <c r="CQU61"/>
      <c r="CQV61"/>
      <c r="CQW61"/>
      <c r="CQX61"/>
      <c r="CQY61"/>
      <c r="CQZ61"/>
      <c r="CRA61"/>
      <c r="CRB61"/>
      <c r="CRC61"/>
      <c r="CRD61"/>
      <c r="CRE61"/>
      <c r="CRF61"/>
      <c r="CRG61"/>
      <c r="CRH61"/>
      <c r="CRI61"/>
      <c r="CRJ61"/>
      <c r="CRK61"/>
      <c r="CRL61"/>
      <c r="CRM61"/>
      <c r="CRN61"/>
      <c r="CRO61"/>
      <c r="CRP61"/>
      <c r="CRQ61"/>
      <c r="CRR61"/>
      <c r="CRS61"/>
      <c r="CRT61"/>
      <c r="CRU61"/>
      <c r="CRV61"/>
      <c r="CRW61"/>
      <c r="CRX61"/>
      <c r="CRY61"/>
      <c r="CRZ61"/>
      <c r="CSA61"/>
      <c r="CSB61"/>
      <c r="CSC61"/>
      <c r="CSD61"/>
      <c r="CSE61"/>
      <c r="CSF61"/>
      <c r="CSG61"/>
      <c r="CSH61"/>
      <c r="CSI61"/>
      <c r="CSJ61"/>
      <c r="CSK61"/>
      <c r="CSL61"/>
      <c r="CSM61"/>
      <c r="CSN61"/>
      <c r="CSO61"/>
      <c r="CSP61"/>
      <c r="CSQ61"/>
      <c r="CSR61"/>
      <c r="CSS61"/>
      <c r="CST61"/>
      <c r="CSU61"/>
      <c r="CSV61"/>
      <c r="CSW61"/>
      <c r="CSX61"/>
      <c r="CSY61"/>
      <c r="CSZ61"/>
      <c r="CTA61"/>
      <c r="CTB61"/>
      <c r="CTC61"/>
      <c r="CTD61"/>
      <c r="CTE61"/>
      <c r="CTF61"/>
      <c r="CTG61"/>
      <c r="CTH61"/>
      <c r="CTI61"/>
      <c r="CTJ61"/>
      <c r="CTK61"/>
      <c r="CTL61"/>
      <c r="CTM61"/>
      <c r="CTN61"/>
      <c r="CTO61"/>
      <c r="CTP61"/>
      <c r="CTQ61"/>
      <c r="CTR61"/>
      <c r="CTS61"/>
      <c r="CTT61"/>
      <c r="CTU61"/>
      <c r="CTV61"/>
      <c r="CTW61"/>
      <c r="CTX61"/>
      <c r="CTY61"/>
      <c r="CTZ61"/>
      <c r="CUA61"/>
      <c r="CUB61"/>
      <c r="CUC61"/>
      <c r="CUD61"/>
      <c r="CUE61"/>
      <c r="CUF61"/>
      <c r="CUG61"/>
      <c r="CUH61"/>
      <c r="CUI61"/>
      <c r="CUJ61"/>
      <c r="CUK61"/>
      <c r="CUL61"/>
      <c r="CUM61"/>
      <c r="CUN61"/>
      <c r="CUO61"/>
      <c r="CUP61"/>
      <c r="CUQ61"/>
      <c r="CUR61"/>
      <c r="CUS61"/>
      <c r="CUT61"/>
      <c r="CUU61"/>
      <c r="CUV61"/>
      <c r="CUW61"/>
      <c r="CUX61"/>
      <c r="CUY61"/>
      <c r="CUZ61"/>
      <c r="CVA61"/>
      <c r="CVB61"/>
      <c r="CVC61"/>
      <c r="CVD61"/>
      <c r="CVE61"/>
      <c r="CVF61"/>
      <c r="CVG61"/>
      <c r="CVH61"/>
      <c r="CVI61"/>
      <c r="CVJ61"/>
      <c r="CVK61"/>
      <c r="CVL61"/>
      <c r="CVM61"/>
      <c r="CVN61"/>
      <c r="CVO61"/>
      <c r="CVP61"/>
      <c r="CVQ61"/>
      <c r="CVR61"/>
      <c r="CVS61"/>
      <c r="CVT61"/>
      <c r="CVU61"/>
      <c r="CVV61"/>
      <c r="CVW61"/>
      <c r="CVX61"/>
      <c r="CVY61"/>
      <c r="CVZ61"/>
      <c r="CWA61"/>
      <c r="CWB61"/>
      <c r="CWC61"/>
      <c r="CWD61"/>
      <c r="CWE61"/>
      <c r="CWF61"/>
      <c r="CWG61"/>
      <c r="CWH61"/>
      <c r="CWI61"/>
      <c r="CWJ61"/>
      <c r="CWK61"/>
      <c r="CWL61"/>
      <c r="CWM61"/>
      <c r="CWN61"/>
      <c r="CWO61"/>
      <c r="CWP61"/>
      <c r="CWQ61"/>
      <c r="CWR61"/>
      <c r="CWS61"/>
      <c r="CWT61"/>
      <c r="CWU61"/>
      <c r="CWV61"/>
      <c r="CWW61"/>
      <c r="CWX61"/>
      <c r="CWY61"/>
      <c r="CWZ61"/>
      <c r="CXA61"/>
      <c r="CXB61"/>
      <c r="CXC61"/>
      <c r="CXD61"/>
      <c r="CXE61"/>
      <c r="CXF61"/>
      <c r="CXG61"/>
      <c r="CXH61"/>
      <c r="CXI61"/>
      <c r="CXJ61"/>
      <c r="CXK61"/>
      <c r="CXL61"/>
      <c r="CXM61"/>
      <c r="CXN61"/>
      <c r="CXO61"/>
      <c r="CXP61"/>
      <c r="CXQ61"/>
      <c r="CXR61"/>
      <c r="CXS61"/>
      <c r="CXT61"/>
      <c r="CXU61"/>
      <c r="CXV61"/>
      <c r="CXW61"/>
      <c r="CXX61"/>
      <c r="CXY61"/>
      <c r="CXZ61"/>
      <c r="CYA61"/>
      <c r="CYB61"/>
      <c r="CYC61"/>
      <c r="CYD61"/>
      <c r="CYE61"/>
      <c r="CYF61"/>
      <c r="CYG61"/>
      <c r="CYH61"/>
      <c r="CYI61"/>
      <c r="CYJ61"/>
      <c r="CYK61"/>
      <c r="CYL61"/>
      <c r="CYM61"/>
      <c r="CYN61"/>
      <c r="CYO61"/>
      <c r="CYP61"/>
      <c r="CYQ61"/>
      <c r="CYR61"/>
      <c r="CYS61"/>
      <c r="CYT61"/>
      <c r="CYU61"/>
      <c r="CYV61"/>
      <c r="CYW61"/>
      <c r="CYX61"/>
      <c r="CYY61"/>
      <c r="CYZ61"/>
      <c r="CZA61"/>
      <c r="CZB61"/>
      <c r="CZC61"/>
      <c r="CZD61"/>
      <c r="CZE61"/>
      <c r="CZF61"/>
      <c r="CZG61"/>
      <c r="CZH61"/>
      <c r="CZI61"/>
      <c r="CZJ61"/>
      <c r="CZK61"/>
      <c r="CZL61"/>
      <c r="CZM61"/>
      <c r="CZN61"/>
      <c r="CZO61"/>
      <c r="CZP61"/>
      <c r="CZQ61"/>
      <c r="CZR61"/>
      <c r="CZS61"/>
      <c r="CZT61"/>
      <c r="CZU61"/>
      <c r="CZV61"/>
      <c r="CZW61"/>
      <c r="CZX61"/>
      <c r="CZY61"/>
      <c r="CZZ61"/>
      <c r="DAA61"/>
      <c r="DAB61"/>
      <c r="DAC61"/>
      <c r="DAD61"/>
      <c r="DAE61"/>
      <c r="DAF61"/>
      <c r="DAG61"/>
      <c r="DAH61"/>
      <c r="DAI61"/>
      <c r="DAJ61"/>
      <c r="DAK61"/>
      <c r="DAL61"/>
      <c r="DAM61"/>
      <c r="DAN61"/>
      <c r="DAO61"/>
      <c r="DAP61"/>
      <c r="DAQ61"/>
      <c r="DAR61"/>
      <c r="DAS61"/>
      <c r="DAT61"/>
      <c r="DAU61"/>
      <c r="DAV61"/>
      <c r="DAW61"/>
      <c r="DAX61"/>
      <c r="DAY61"/>
      <c r="DAZ61"/>
      <c r="DBA61"/>
      <c r="DBB61"/>
      <c r="DBC61"/>
      <c r="DBD61"/>
      <c r="DBE61"/>
      <c r="DBF61"/>
      <c r="DBG61"/>
      <c r="DBH61"/>
      <c r="DBI61"/>
      <c r="DBJ61"/>
      <c r="DBK61"/>
      <c r="DBL61"/>
      <c r="DBM61"/>
      <c r="DBN61"/>
      <c r="DBO61"/>
      <c r="DBP61"/>
      <c r="DBQ61"/>
      <c r="DBR61"/>
      <c r="DBS61"/>
      <c r="DBT61"/>
      <c r="DBU61"/>
      <c r="DBV61"/>
      <c r="DBW61"/>
      <c r="DBX61"/>
      <c r="DBY61"/>
      <c r="DBZ61"/>
      <c r="DCA61"/>
      <c r="DCB61"/>
      <c r="DCC61"/>
      <c r="DCD61"/>
      <c r="DCE61"/>
      <c r="DCF61"/>
      <c r="DCG61"/>
      <c r="DCH61"/>
      <c r="DCI61"/>
      <c r="DCJ61"/>
      <c r="DCK61"/>
      <c r="DCL61"/>
      <c r="DCM61"/>
      <c r="DCN61"/>
      <c r="DCO61"/>
      <c r="DCP61"/>
      <c r="DCQ61"/>
      <c r="DCR61"/>
      <c r="DCS61"/>
      <c r="DCT61"/>
      <c r="DCU61"/>
      <c r="DCV61"/>
      <c r="DCW61"/>
      <c r="DCX61"/>
      <c r="DCY61"/>
      <c r="DCZ61"/>
      <c r="DDA61"/>
      <c r="DDB61"/>
      <c r="DDC61"/>
      <c r="DDD61"/>
      <c r="DDE61"/>
      <c r="DDF61"/>
      <c r="DDG61"/>
      <c r="DDH61"/>
      <c r="DDI61"/>
      <c r="DDJ61"/>
      <c r="DDK61"/>
      <c r="DDL61"/>
      <c r="DDM61"/>
      <c r="DDN61"/>
      <c r="DDO61"/>
      <c r="DDP61"/>
      <c r="DDQ61"/>
      <c r="DDR61"/>
      <c r="DDS61"/>
      <c r="DDT61"/>
      <c r="DDU61"/>
      <c r="DDV61"/>
      <c r="DDW61"/>
      <c r="DDX61"/>
      <c r="DDY61"/>
      <c r="DDZ61"/>
      <c r="DEA61"/>
      <c r="DEB61"/>
      <c r="DEC61"/>
      <c r="DED61"/>
      <c r="DEE61"/>
      <c r="DEF61"/>
      <c r="DEG61"/>
      <c r="DEH61"/>
      <c r="DEI61"/>
      <c r="DEJ61"/>
      <c r="DEK61"/>
      <c r="DEL61"/>
      <c r="DEM61"/>
      <c r="DEN61"/>
      <c r="DEO61"/>
      <c r="DEP61"/>
      <c r="DEQ61"/>
      <c r="DER61"/>
      <c r="DES61"/>
      <c r="DET61"/>
      <c r="DEU61"/>
      <c r="DEV61"/>
      <c r="DEW61"/>
      <c r="DEX61"/>
      <c r="DEY61"/>
      <c r="DEZ61"/>
      <c r="DFA61"/>
      <c r="DFB61"/>
      <c r="DFC61"/>
      <c r="DFD61"/>
      <c r="DFE61"/>
      <c r="DFF61"/>
      <c r="DFG61"/>
      <c r="DFH61"/>
      <c r="DFI61"/>
      <c r="DFJ61"/>
      <c r="DFK61"/>
      <c r="DFL61"/>
      <c r="DFM61"/>
      <c r="DFN61"/>
      <c r="DFO61"/>
      <c r="DFP61"/>
      <c r="DFQ61"/>
      <c r="DFR61"/>
      <c r="DFS61"/>
      <c r="DFT61"/>
      <c r="DFU61"/>
      <c r="DFV61"/>
      <c r="DFW61"/>
      <c r="DFX61"/>
      <c r="DFY61"/>
      <c r="DFZ61"/>
      <c r="DGA61"/>
      <c r="DGB61"/>
      <c r="DGC61"/>
      <c r="DGD61"/>
      <c r="DGE61"/>
      <c r="DGF61"/>
      <c r="DGG61"/>
      <c r="DGH61"/>
      <c r="DGI61"/>
      <c r="DGJ61"/>
      <c r="DGK61"/>
      <c r="DGL61"/>
      <c r="DGM61"/>
      <c r="DGN61"/>
      <c r="DGO61"/>
      <c r="DGP61"/>
      <c r="DGQ61"/>
      <c r="DGR61"/>
      <c r="DGS61"/>
      <c r="DGT61"/>
      <c r="DGU61"/>
      <c r="DGV61"/>
      <c r="DGW61"/>
      <c r="DGX61"/>
      <c r="DGY61"/>
      <c r="DGZ61"/>
      <c r="DHA61"/>
      <c r="DHB61"/>
      <c r="DHC61"/>
      <c r="DHD61"/>
      <c r="DHE61"/>
      <c r="DHF61"/>
      <c r="DHG61"/>
      <c r="DHH61"/>
      <c r="DHI61"/>
      <c r="DHJ61"/>
      <c r="DHK61"/>
      <c r="DHL61"/>
      <c r="DHM61"/>
      <c r="DHN61"/>
      <c r="DHO61"/>
      <c r="DHP61"/>
      <c r="DHQ61"/>
      <c r="DHR61"/>
      <c r="DHS61"/>
      <c r="DHT61"/>
      <c r="DHU61"/>
      <c r="DHV61"/>
      <c r="DHW61"/>
      <c r="DHX61"/>
      <c r="DHY61"/>
      <c r="DHZ61"/>
      <c r="DIA61"/>
      <c r="DIB61"/>
      <c r="DIC61"/>
      <c r="DID61"/>
      <c r="DIE61"/>
      <c r="DIF61"/>
      <c r="DIG61"/>
      <c r="DIH61"/>
      <c r="DII61"/>
      <c r="DIJ61"/>
      <c r="DIK61"/>
      <c r="DIL61"/>
      <c r="DIM61"/>
      <c r="DIN61"/>
      <c r="DIO61"/>
      <c r="DIP61"/>
      <c r="DIQ61"/>
      <c r="DIR61"/>
      <c r="DIS61"/>
      <c r="DIT61"/>
      <c r="DIU61"/>
      <c r="DIV61"/>
      <c r="DIW61"/>
      <c r="DIX61"/>
      <c r="DIY61"/>
      <c r="DIZ61"/>
      <c r="DJA61"/>
      <c r="DJB61"/>
      <c r="DJC61"/>
      <c r="DJD61"/>
      <c r="DJE61"/>
      <c r="DJF61"/>
      <c r="DJG61"/>
      <c r="DJH61"/>
      <c r="DJI61"/>
      <c r="DJJ61"/>
      <c r="DJK61"/>
      <c r="DJL61"/>
      <c r="DJM61"/>
      <c r="DJN61"/>
      <c r="DJO61"/>
      <c r="DJP61"/>
      <c r="DJQ61"/>
      <c r="DJR61"/>
      <c r="DJS61"/>
      <c r="DJT61"/>
      <c r="DJU61"/>
      <c r="DJV61"/>
      <c r="DJW61"/>
      <c r="DJX61"/>
      <c r="DJY61"/>
      <c r="DJZ61"/>
      <c r="DKA61"/>
      <c r="DKB61"/>
      <c r="DKC61"/>
      <c r="DKD61"/>
      <c r="DKE61"/>
      <c r="DKF61"/>
      <c r="DKG61"/>
      <c r="DKH61"/>
      <c r="DKI61"/>
      <c r="DKJ61"/>
      <c r="DKK61"/>
      <c r="DKL61"/>
      <c r="DKM61"/>
      <c r="DKN61"/>
      <c r="DKO61"/>
      <c r="DKP61"/>
      <c r="DKQ61"/>
      <c r="DKR61"/>
      <c r="DKS61"/>
      <c r="DKT61"/>
      <c r="DKU61"/>
      <c r="DKV61"/>
      <c r="DKW61"/>
      <c r="DKX61"/>
      <c r="DKY61"/>
      <c r="DKZ61"/>
      <c r="DLA61"/>
      <c r="DLB61"/>
      <c r="DLC61"/>
      <c r="DLD61"/>
      <c r="DLE61"/>
      <c r="DLF61"/>
      <c r="DLG61"/>
      <c r="DLH61"/>
      <c r="DLI61"/>
      <c r="DLJ61"/>
      <c r="DLK61"/>
      <c r="DLL61"/>
      <c r="DLM61"/>
      <c r="DLN61"/>
      <c r="DLO61"/>
      <c r="DLP61"/>
      <c r="DLQ61"/>
      <c r="DLR61"/>
      <c r="DLS61"/>
      <c r="DLT61"/>
      <c r="DLU61"/>
      <c r="DLV61"/>
      <c r="DLW61"/>
      <c r="DLX61"/>
      <c r="DLY61"/>
      <c r="DLZ61"/>
      <c r="DMA61"/>
      <c r="DMB61"/>
      <c r="DMC61"/>
      <c r="DMD61"/>
      <c r="DME61"/>
      <c r="DMF61"/>
      <c r="DMG61"/>
      <c r="DMH61"/>
      <c r="DMI61"/>
      <c r="DMJ61"/>
      <c r="DMK61"/>
      <c r="DML61"/>
      <c r="DMM61"/>
      <c r="DMN61"/>
      <c r="DMO61"/>
      <c r="DMP61"/>
      <c r="DMQ61"/>
      <c r="DMR61"/>
      <c r="DMS61"/>
      <c r="DMT61"/>
      <c r="DMU61"/>
      <c r="DMV61"/>
      <c r="DMW61"/>
      <c r="DMX61"/>
      <c r="DMY61"/>
      <c r="DMZ61"/>
      <c r="DNA61"/>
      <c r="DNB61"/>
      <c r="DNC61"/>
      <c r="DND61"/>
      <c r="DNE61"/>
      <c r="DNF61"/>
      <c r="DNG61"/>
      <c r="DNH61"/>
      <c r="DNI61"/>
      <c r="DNJ61"/>
      <c r="DNK61"/>
      <c r="DNL61"/>
      <c r="DNM61"/>
      <c r="DNN61"/>
      <c r="DNO61"/>
      <c r="DNP61"/>
      <c r="DNQ61"/>
      <c r="DNR61"/>
      <c r="DNS61"/>
      <c r="DNT61"/>
      <c r="DNU61"/>
      <c r="DNV61"/>
      <c r="DNW61"/>
      <c r="DNX61"/>
      <c r="DNY61"/>
      <c r="DNZ61"/>
      <c r="DOA61"/>
      <c r="DOB61"/>
      <c r="DOC61"/>
      <c r="DOD61"/>
      <c r="DOE61"/>
      <c r="DOF61"/>
      <c r="DOG61"/>
      <c r="DOH61"/>
      <c r="DOI61"/>
      <c r="DOJ61"/>
      <c r="DOK61"/>
      <c r="DOL61"/>
      <c r="DOM61"/>
      <c r="DON61"/>
      <c r="DOO61"/>
      <c r="DOP61"/>
      <c r="DOQ61"/>
      <c r="DOR61"/>
      <c r="DOS61"/>
      <c r="DOT61"/>
      <c r="DOU61"/>
      <c r="DOV61"/>
      <c r="DOW61"/>
      <c r="DOX61"/>
      <c r="DOY61"/>
      <c r="DOZ61"/>
      <c r="DPA61"/>
      <c r="DPB61"/>
      <c r="DPC61"/>
      <c r="DPD61"/>
      <c r="DPE61"/>
      <c r="DPF61"/>
      <c r="DPG61"/>
      <c r="DPH61"/>
      <c r="DPI61"/>
      <c r="DPJ61"/>
      <c r="DPK61"/>
      <c r="DPL61"/>
      <c r="DPM61"/>
      <c r="DPN61"/>
      <c r="DPO61"/>
      <c r="DPP61"/>
      <c r="DPQ61"/>
      <c r="DPR61"/>
      <c r="DPS61"/>
      <c r="DPT61"/>
      <c r="DPU61"/>
      <c r="DPV61"/>
      <c r="DPW61"/>
      <c r="DPX61"/>
      <c r="DPY61"/>
      <c r="DPZ61"/>
      <c r="DQA61"/>
      <c r="DQB61"/>
      <c r="DQC61"/>
      <c r="DQD61"/>
      <c r="DQE61"/>
      <c r="DQF61"/>
      <c r="DQG61"/>
      <c r="DQH61"/>
      <c r="DQI61"/>
      <c r="DQJ61"/>
      <c r="DQK61"/>
      <c r="DQL61"/>
      <c r="DQM61"/>
      <c r="DQN61"/>
      <c r="DQO61"/>
      <c r="DQP61"/>
      <c r="DQQ61"/>
      <c r="DQR61"/>
      <c r="DQS61"/>
      <c r="DQT61"/>
      <c r="DQU61"/>
      <c r="DQV61"/>
      <c r="DQW61"/>
      <c r="DQX61"/>
      <c r="DQY61"/>
      <c r="DQZ61"/>
      <c r="DRA61"/>
      <c r="DRB61"/>
      <c r="DRC61"/>
      <c r="DRD61"/>
      <c r="DRE61"/>
      <c r="DRF61"/>
      <c r="DRG61"/>
      <c r="DRH61"/>
      <c r="DRI61"/>
      <c r="DRJ61"/>
      <c r="DRK61"/>
      <c r="DRL61"/>
      <c r="DRM61"/>
      <c r="DRN61"/>
      <c r="DRO61"/>
      <c r="DRP61"/>
      <c r="DRQ61"/>
      <c r="DRR61"/>
      <c r="DRS61"/>
      <c r="DRT61"/>
      <c r="DRU61"/>
      <c r="DRV61"/>
      <c r="DRW61"/>
      <c r="DRX61"/>
      <c r="DRY61"/>
      <c r="DRZ61"/>
      <c r="DSA61"/>
      <c r="DSB61"/>
      <c r="DSC61"/>
      <c r="DSD61"/>
      <c r="DSE61"/>
      <c r="DSF61"/>
      <c r="DSG61"/>
      <c r="DSH61"/>
      <c r="DSI61"/>
      <c r="DSJ61"/>
      <c r="DSK61"/>
      <c r="DSL61"/>
      <c r="DSM61"/>
      <c r="DSN61"/>
      <c r="DSO61"/>
      <c r="DSP61"/>
      <c r="DSQ61"/>
      <c r="DSR61"/>
      <c r="DSS61"/>
      <c r="DST61"/>
      <c r="DSU61"/>
      <c r="DSV61"/>
      <c r="DSW61"/>
      <c r="DSX61"/>
      <c r="DSY61"/>
      <c r="DSZ61"/>
      <c r="DTA61"/>
      <c r="DTB61"/>
      <c r="DTC61"/>
      <c r="DTD61"/>
      <c r="DTE61"/>
      <c r="DTF61"/>
      <c r="DTG61"/>
      <c r="DTH61"/>
      <c r="DTI61"/>
      <c r="DTJ61"/>
      <c r="DTK61"/>
      <c r="DTL61"/>
      <c r="DTM61"/>
      <c r="DTN61"/>
      <c r="DTO61"/>
      <c r="DTP61"/>
      <c r="DTQ61"/>
      <c r="DTR61"/>
      <c r="DTS61"/>
      <c r="DTT61"/>
      <c r="DTU61"/>
      <c r="DTV61"/>
      <c r="DTW61"/>
      <c r="DTX61"/>
      <c r="DTY61"/>
      <c r="DTZ61"/>
      <c r="DUA61"/>
      <c r="DUB61"/>
      <c r="DUC61"/>
      <c r="DUD61"/>
      <c r="DUE61"/>
      <c r="DUF61"/>
      <c r="DUG61"/>
      <c r="DUH61"/>
      <c r="DUI61"/>
      <c r="DUJ61"/>
      <c r="DUK61"/>
      <c r="DUL61"/>
      <c r="DUM61"/>
      <c r="DUN61"/>
      <c r="DUO61"/>
      <c r="DUP61"/>
      <c r="DUQ61"/>
      <c r="DUR61"/>
      <c r="DUS61"/>
      <c r="DUT61"/>
      <c r="DUU61"/>
      <c r="DUV61"/>
      <c r="DUW61"/>
      <c r="DUX61"/>
      <c r="DUY61"/>
      <c r="DUZ61"/>
      <c r="DVA61"/>
      <c r="DVB61"/>
      <c r="DVC61"/>
      <c r="DVD61"/>
      <c r="DVE61"/>
      <c r="DVF61"/>
      <c r="DVG61"/>
      <c r="DVH61"/>
      <c r="DVI61"/>
      <c r="DVJ61"/>
      <c r="DVK61"/>
      <c r="DVL61"/>
      <c r="DVM61"/>
      <c r="DVN61"/>
      <c r="DVO61"/>
      <c r="DVP61"/>
      <c r="DVQ61"/>
      <c r="DVR61"/>
      <c r="DVS61"/>
      <c r="DVT61"/>
      <c r="DVU61"/>
      <c r="DVV61"/>
      <c r="DVW61"/>
      <c r="DVX61"/>
      <c r="DVY61"/>
      <c r="DVZ61"/>
      <c r="DWA61"/>
      <c r="DWB61"/>
      <c r="DWC61"/>
      <c r="DWD61"/>
      <c r="DWE61"/>
      <c r="DWF61"/>
      <c r="DWG61"/>
      <c r="DWH61"/>
      <c r="DWI61"/>
      <c r="DWJ61"/>
      <c r="DWK61"/>
      <c r="DWL61"/>
      <c r="DWM61"/>
      <c r="DWN61"/>
      <c r="DWO61"/>
      <c r="DWP61"/>
      <c r="DWQ61"/>
      <c r="DWR61"/>
      <c r="DWS61"/>
      <c r="DWT61"/>
      <c r="DWU61"/>
      <c r="DWV61"/>
      <c r="DWW61"/>
      <c r="DWX61"/>
      <c r="DWY61"/>
      <c r="DWZ61"/>
      <c r="DXA61"/>
      <c r="DXB61"/>
      <c r="DXC61"/>
      <c r="DXD61"/>
      <c r="DXE61"/>
      <c r="DXF61"/>
      <c r="DXG61"/>
      <c r="DXH61"/>
      <c r="DXI61"/>
      <c r="DXJ61"/>
      <c r="DXK61"/>
      <c r="DXL61"/>
      <c r="DXM61"/>
      <c r="DXN61"/>
      <c r="DXO61"/>
      <c r="DXP61"/>
      <c r="DXQ61"/>
      <c r="DXR61"/>
      <c r="DXS61"/>
      <c r="DXT61"/>
      <c r="DXU61"/>
      <c r="DXV61"/>
      <c r="DXW61"/>
      <c r="DXX61"/>
      <c r="DXY61"/>
      <c r="DXZ61"/>
      <c r="DYA61"/>
      <c r="DYB61"/>
      <c r="DYC61"/>
      <c r="DYD61"/>
      <c r="DYE61"/>
      <c r="DYF61"/>
      <c r="DYG61"/>
      <c r="DYH61"/>
      <c r="DYI61"/>
      <c r="DYJ61"/>
      <c r="DYK61"/>
      <c r="DYL61"/>
      <c r="DYM61"/>
      <c r="DYN61"/>
      <c r="DYO61"/>
      <c r="DYP61"/>
      <c r="DYQ61"/>
      <c r="DYR61"/>
      <c r="DYS61"/>
      <c r="DYT61"/>
      <c r="DYU61"/>
      <c r="DYV61"/>
      <c r="DYW61"/>
      <c r="DYX61"/>
      <c r="DYY61"/>
      <c r="DYZ61"/>
      <c r="DZA61"/>
      <c r="DZB61"/>
      <c r="DZC61"/>
      <c r="DZD61"/>
      <c r="DZE61"/>
      <c r="DZF61"/>
      <c r="DZG61"/>
      <c r="DZH61"/>
      <c r="DZI61"/>
      <c r="DZJ61"/>
      <c r="DZK61"/>
      <c r="DZL61"/>
      <c r="DZM61"/>
      <c r="DZN61"/>
      <c r="DZO61"/>
      <c r="DZP61"/>
      <c r="DZQ61"/>
      <c r="DZR61"/>
      <c r="DZS61"/>
      <c r="DZT61"/>
      <c r="DZU61"/>
      <c r="DZV61"/>
      <c r="DZW61"/>
      <c r="DZX61"/>
      <c r="DZY61"/>
      <c r="DZZ61"/>
      <c r="EAA61"/>
      <c r="EAB61"/>
      <c r="EAC61"/>
      <c r="EAD61"/>
      <c r="EAE61"/>
      <c r="EAF61"/>
      <c r="EAG61"/>
      <c r="EAH61"/>
      <c r="EAI61"/>
      <c r="EAJ61"/>
      <c r="EAK61"/>
      <c r="EAL61"/>
      <c r="EAM61"/>
      <c r="EAN61"/>
      <c r="EAO61"/>
      <c r="EAP61"/>
      <c r="EAQ61"/>
      <c r="EAR61"/>
      <c r="EAS61"/>
      <c r="EAT61"/>
      <c r="EAU61"/>
      <c r="EAV61"/>
      <c r="EAW61"/>
      <c r="EAX61"/>
      <c r="EAY61"/>
      <c r="EAZ61"/>
      <c r="EBA61"/>
      <c r="EBB61"/>
      <c r="EBC61"/>
      <c r="EBD61"/>
      <c r="EBE61"/>
      <c r="EBF61"/>
      <c r="EBG61"/>
      <c r="EBH61"/>
      <c r="EBI61"/>
      <c r="EBJ61"/>
      <c r="EBK61"/>
      <c r="EBL61"/>
      <c r="EBM61"/>
      <c r="EBN61"/>
      <c r="EBO61"/>
      <c r="EBP61"/>
      <c r="EBQ61"/>
      <c r="EBR61"/>
      <c r="EBS61"/>
      <c r="EBT61"/>
      <c r="EBU61"/>
      <c r="EBV61"/>
      <c r="EBW61"/>
      <c r="EBX61"/>
      <c r="EBY61"/>
      <c r="EBZ61"/>
      <c r="ECA61"/>
      <c r="ECB61"/>
      <c r="ECC61"/>
      <c r="ECD61"/>
      <c r="ECE61"/>
      <c r="ECF61"/>
      <c r="ECG61"/>
      <c r="ECH61"/>
      <c r="ECI61"/>
      <c r="ECJ61"/>
      <c r="ECK61"/>
      <c r="ECL61"/>
      <c r="ECM61"/>
      <c r="ECN61"/>
      <c r="ECO61"/>
      <c r="ECP61"/>
      <c r="ECQ61"/>
      <c r="ECR61"/>
      <c r="ECS61"/>
      <c r="ECT61"/>
      <c r="ECU61"/>
      <c r="ECV61"/>
      <c r="ECW61"/>
      <c r="ECX61"/>
      <c r="ECY61"/>
      <c r="ECZ61"/>
      <c r="EDA61"/>
      <c r="EDB61"/>
      <c r="EDC61"/>
      <c r="EDD61"/>
      <c r="EDE61"/>
      <c r="EDF61"/>
      <c r="EDG61"/>
      <c r="EDH61"/>
      <c r="EDI61"/>
      <c r="EDJ61"/>
      <c r="EDK61"/>
      <c r="EDL61"/>
      <c r="EDM61"/>
      <c r="EDN61"/>
      <c r="EDO61"/>
      <c r="EDP61"/>
      <c r="EDQ61"/>
      <c r="EDR61"/>
      <c r="EDS61"/>
      <c r="EDT61"/>
      <c r="EDU61"/>
      <c r="EDV61"/>
      <c r="EDW61"/>
      <c r="EDX61"/>
      <c r="EDY61"/>
      <c r="EDZ61"/>
      <c r="EEA61"/>
      <c r="EEB61"/>
      <c r="EEC61"/>
      <c r="EED61"/>
      <c r="EEE61"/>
      <c r="EEF61"/>
      <c r="EEG61"/>
      <c r="EEH61"/>
      <c r="EEI61"/>
      <c r="EEJ61"/>
      <c r="EEK61"/>
      <c r="EEL61"/>
      <c r="EEM61"/>
      <c r="EEN61"/>
      <c r="EEO61"/>
      <c r="EEP61"/>
      <c r="EEQ61"/>
      <c r="EER61"/>
      <c r="EES61"/>
      <c r="EET61"/>
      <c r="EEU61"/>
      <c r="EEV61"/>
      <c r="EEW61"/>
      <c r="EEX61"/>
      <c r="EEY61"/>
      <c r="EEZ61"/>
      <c r="EFA61"/>
      <c r="EFB61"/>
      <c r="EFC61"/>
      <c r="EFD61"/>
      <c r="EFE61"/>
      <c r="EFF61"/>
      <c r="EFG61"/>
      <c r="EFH61"/>
      <c r="EFI61"/>
      <c r="EFJ61"/>
      <c r="EFK61"/>
      <c r="EFL61"/>
      <c r="EFM61"/>
      <c r="EFN61"/>
      <c r="EFO61"/>
      <c r="EFP61"/>
      <c r="EFQ61"/>
      <c r="EFR61"/>
      <c r="EFS61"/>
      <c r="EFT61"/>
      <c r="EFU61"/>
      <c r="EFV61"/>
      <c r="EFW61"/>
      <c r="EFX61"/>
      <c r="EFY61"/>
      <c r="EFZ61"/>
      <c r="EGA61"/>
      <c r="EGB61"/>
      <c r="EGC61"/>
      <c r="EGD61"/>
      <c r="EGE61"/>
      <c r="EGF61"/>
      <c r="EGG61"/>
      <c r="EGH61"/>
      <c r="EGI61"/>
      <c r="EGJ61"/>
      <c r="EGK61"/>
      <c r="EGL61"/>
      <c r="EGM61"/>
      <c r="EGN61"/>
      <c r="EGO61"/>
      <c r="EGP61"/>
      <c r="EGQ61"/>
      <c r="EGR61"/>
      <c r="EGS61"/>
      <c r="EGT61"/>
      <c r="EGU61"/>
      <c r="EGV61"/>
      <c r="EGW61"/>
      <c r="EGX61"/>
      <c r="EGY61"/>
      <c r="EGZ61"/>
      <c r="EHA61"/>
      <c r="EHB61"/>
      <c r="EHC61"/>
      <c r="EHD61"/>
      <c r="EHE61"/>
      <c r="EHF61"/>
      <c r="EHG61"/>
      <c r="EHH61"/>
      <c r="EHI61"/>
      <c r="EHJ61"/>
      <c r="EHK61"/>
      <c r="EHL61"/>
      <c r="EHM61"/>
      <c r="EHN61"/>
      <c r="EHO61"/>
      <c r="EHP61"/>
      <c r="EHQ61"/>
      <c r="EHR61"/>
      <c r="EHS61"/>
      <c r="EHT61"/>
      <c r="EHU61"/>
      <c r="EHV61"/>
      <c r="EHW61"/>
      <c r="EHX61"/>
      <c r="EHY61"/>
      <c r="EHZ61"/>
      <c r="EIA61"/>
      <c r="EIB61"/>
      <c r="EIC61"/>
      <c r="EID61"/>
      <c r="EIE61"/>
      <c r="EIF61"/>
      <c r="EIG61"/>
      <c r="EIH61"/>
      <c r="EII61"/>
      <c r="EIJ61"/>
      <c r="EIK61"/>
      <c r="EIL61"/>
      <c r="EIM61"/>
      <c r="EIN61"/>
      <c r="EIO61"/>
      <c r="EIP61"/>
      <c r="EIQ61"/>
      <c r="EIR61"/>
      <c r="EIS61"/>
      <c r="EIT61"/>
      <c r="EIU61"/>
      <c r="EIV61"/>
      <c r="EIW61"/>
      <c r="EIX61"/>
      <c r="EIY61"/>
      <c r="EIZ61"/>
      <c r="EJA61"/>
      <c r="EJB61"/>
      <c r="EJC61"/>
      <c r="EJD61"/>
      <c r="EJE61"/>
      <c r="EJF61"/>
      <c r="EJG61"/>
      <c r="EJH61"/>
      <c r="EJI61"/>
      <c r="EJJ61"/>
      <c r="EJK61"/>
      <c r="EJL61"/>
      <c r="EJM61"/>
      <c r="EJN61"/>
      <c r="EJO61"/>
      <c r="EJP61"/>
      <c r="EJQ61"/>
      <c r="EJR61"/>
      <c r="EJS61"/>
      <c r="EJT61"/>
      <c r="EJU61"/>
      <c r="EJV61"/>
      <c r="EJW61"/>
      <c r="EJX61"/>
      <c r="EJY61"/>
      <c r="EJZ61"/>
      <c r="EKA61"/>
      <c r="EKB61"/>
      <c r="EKC61"/>
      <c r="EKD61"/>
      <c r="EKE61"/>
      <c r="EKF61"/>
      <c r="EKG61"/>
      <c r="EKH61"/>
      <c r="EKI61"/>
      <c r="EKJ61"/>
      <c r="EKK61"/>
      <c r="EKL61"/>
      <c r="EKM61"/>
      <c r="EKN61"/>
      <c r="EKO61"/>
      <c r="EKP61"/>
      <c r="EKQ61"/>
      <c r="EKR61"/>
      <c r="EKS61"/>
      <c r="EKT61"/>
      <c r="EKU61"/>
      <c r="EKV61"/>
      <c r="EKW61"/>
      <c r="EKX61"/>
      <c r="EKY61"/>
      <c r="EKZ61"/>
      <c r="ELA61"/>
      <c r="ELB61"/>
      <c r="ELC61"/>
      <c r="ELD61"/>
      <c r="ELE61"/>
      <c r="ELF61"/>
      <c r="ELG61"/>
      <c r="ELH61"/>
      <c r="ELI61"/>
      <c r="ELJ61"/>
      <c r="ELK61"/>
      <c r="ELL61"/>
      <c r="ELM61"/>
      <c r="ELN61"/>
      <c r="ELO61"/>
      <c r="ELP61"/>
      <c r="ELQ61"/>
      <c r="ELR61"/>
      <c r="ELS61"/>
      <c r="ELT61"/>
      <c r="ELU61"/>
      <c r="ELV61"/>
      <c r="ELW61"/>
      <c r="ELX61"/>
      <c r="ELY61"/>
      <c r="ELZ61"/>
      <c r="EMA61"/>
      <c r="EMB61"/>
      <c r="EMC61"/>
      <c r="EMD61"/>
      <c r="EME61"/>
      <c r="EMF61"/>
      <c r="EMG61"/>
      <c r="EMH61"/>
      <c r="EMI61"/>
      <c r="EMJ61"/>
      <c r="EMK61"/>
      <c r="EML61"/>
      <c r="EMM61"/>
      <c r="EMN61"/>
      <c r="EMO61"/>
      <c r="EMP61"/>
      <c r="EMQ61"/>
      <c r="EMR61"/>
      <c r="EMS61"/>
      <c r="EMT61"/>
      <c r="EMU61"/>
      <c r="EMV61"/>
      <c r="EMW61"/>
      <c r="EMX61"/>
      <c r="EMY61"/>
      <c r="EMZ61"/>
      <c r="ENA61"/>
      <c r="ENB61"/>
      <c r="ENC61"/>
      <c r="END61"/>
      <c r="ENE61"/>
      <c r="ENF61"/>
      <c r="ENG61"/>
      <c r="ENH61"/>
      <c r="ENI61"/>
      <c r="ENJ61"/>
      <c r="ENK61"/>
      <c r="ENL61"/>
      <c r="ENM61"/>
      <c r="ENN61"/>
      <c r="ENO61"/>
      <c r="ENP61"/>
      <c r="ENQ61"/>
      <c r="ENR61"/>
      <c r="ENS61"/>
      <c r="ENT61"/>
      <c r="ENU61"/>
      <c r="ENV61"/>
      <c r="ENW61"/>
      <c r="ENX61"/>
      <c r="ENY61"/>
      <c r="ENZ61"/>
      <c r="EOA61"/>
      <c r="EOB61"/>
      <c r="EOC61"/>
      <c r="EOD61"/>
      <c r="EOE61"/>
      <c r="EOF61"/>
      <c r="EOG61"/>
      <c r="EOH61"/>
      <c r="EOI61"/>
      <c r="EOJ61"/>
      <c r="EOK61"/>
      <c r="EOL61"/>
      <c r="EOM61"/>
      <c r="EON61"/>
      <c r="EOO61"/>
      <c r="EOP61"/>
      <c r="EOQ61"/>
      <c r="EOR61"/>
      <c r="EOS61"/>
      <c r="EOT61"/>
      <c r="EOU61"/>
      <c r="EOV61"/>
      <c r="EOW61"/>
      <c r="EOX61"/>
      <c r="EOY61"/>
      <c r="EOZ61"/>
      <c r="EPA61"/>
      <c r="EPB61"/>
      <c r="EPC61"/>
      <c r="EPD61"/>
      <c r="EPE61"/>
      <c r="EPF61"/>
      <c r="EPG61"/>
      <c r="EPH61"/>
      <c r="EPI61"/>
      <c r="EPJ61"/>
      <c r="EPK61"/>
      <c r="EPL61"/>
      <c r="EPM61"/>
      <c r="EPN61"/>
      <c r="EPO61"/>
      <c r="EPP61"/>
      <c r="EPQ61"/>
      <c r="EPR61"/>
      <c r="EPS61"/>
      <c r="EPT61"/>
      <c r="EPU61"/>
      <c r="EPV61"/>
      <c r="EPW61"/>
      <c r="EPX61"/>
      <c r="EPY61"/>
      <c r="EPZ61"/>
      <c r="EQA61"/>
      <c r="EQB61"/>
      <c r="EQC61"/>
      <c r="EQD61"/>
      <c r="EQE61"/>
      <c r="EQF61"/>
      <c r="EQG61"/>
      <c r="EQH61"/>
      <c r="EQI61"/>
      <c r="EQJ61"/>
      <c r="EQK61"/>
      <c r="EQL61"/>
      <c r="EQM61"/>
      <c r="EQN61"/>
      <c r="EQO61"/>
      <c r="EQP61"/>
      <c r="EQQ61"/>
      <c r="EQR61"/>
      <c r="EQS61"/>
      <c r="EQT61"/>
      <c r="EQU61"/>
      <c r="EQV61"/>
      <c r="EQW61"/>
      <c r="EQX61"/>
      <c r="EQY61"/>
      <c r="EQZ61"/>
      <c r="ERA61"/>
      <c r="ERB61"/>
      <c r="ERC61"/>
      <c r="ERD61"/>
      <c r="ERE61"/>
      <c r="ERF61"/>
      <c r="ERG61"/>
      <c r="ERH61"/>
      <c r="ERI61"/>
      <c r="ERJ61"/>
      <c r="ERK61"/>
      <c r="ERL61"/>
      <c r="ERM61"/>
      <c r="ERN61"/>
      <c r="ERO61"/>
      <c r="ERP61"/>
      <c r="ERQ61"/>
      <c r="ERR61"/>
      <c r="ERS61"/>
      <c r="ERT61"/>
      <c r="ERU61"/>
      <c r="ERV61"/>
      <c r="ERW61"/>
      <c r="ERX61"/>
      <c r="ERY61"/>
      <c r="ERZ61"/>
      <c r="ESA61"/>
      <c r="ESB61"/>
      <c r="ESC61"/>
      <c r="ESD61"/>
      <c r="ESE61"/>
      <c r="ESF61"/>
      <c r="ESG61"/>
      <c r="ESH61"/>
      <c r="ESI61"/>
      <c r="ESJ61"/>
      <c r="ESK61"/>
      <c r="ESL61"/>
      <c r="ESM61"/>
      <c r="ESN61"/>
      <c r="ESO61"/>
      <c r="ESP61"/>
      <c r="ESQ61"/>
      <c r="ESR61"/>
      <c r="ESS61"/>
      <c r="EST61"/>
      <c r="ESU61"/>
      <c r="ESV61"/>
      <c r="ESW61"/>
      <c r="ESX61"/>
      <c r="ESY61"/>
      <c r="ESZ61"/>
      <c r="ETA61"/>
      <c r="ETB61"/>
      <c r="ETC61"/>
      <c r="ETD61"/>
      <c r="ETE61"/>
      <c r="ETF61"/>
      <c r="ETG61"/>
      <c r="ETH61"/>
      <c r="ETI61"/>
      <c r="ETJ61"/>
      <c r="ETK61"/>
      <c r="ETL61"/>
      <c r="ETM61"/>
      <c r="ETN61"/>
      <c r="ETO61"/>
      <c r="ETP61"/>
      <c r="ETQ61"/>
      <c r="ETR61"/>
      <c r="ETS61"/>
      <c r="ETT61"/>
      <c r="ETU61"/>
      <c r="ETV61"/>
      <c r="ETW61"/>
      <c r="ETX61"/>
      <c r="ETY61"/>
      <c r="ETZ61"/>
      <c r="EUA61"/>
      <c r="EUB61"/>
      <c r="EUC61"/>
      <c r="EUD61"/>
      <c r="EUE61"/>
      <c r="EUF61"/>
      <c r="EUG61"/>
      <c r="EUH61"/>
      <c r="EUI61"/>
      <c r="EUJ61"/>
      <c r="EUK61"/>
      <c r="EUL61"/>
      <c r="EUM61"/>
      <c r="EUN61"/>
      <c r="EUO61"/>
      <c r="EUP61"/>
      <c r="EUQ61"/>
      <c r="EUR61"/>
      <c r="EUS61"/>
      <c r="EUT61"/>
      <c r="EUU61"/>
      <c r="EUV61"/>
      <c r="EUW61"/>
      <c r="EUX61"/>
      <c r="EUY61"/>
      <c r="EUZ61"/>
      <c r="EVA61"/>
      <c r="EVB61"/>
      <c r="EVC61"/>
      <c r="EVD61"/>
      <c r="EVE61"/>
      <c r="EVF61"/>
      <c r="EVG61"/>
      <c r="EVH61"/>
      <c r="EVI61"/>
      <c r="EVJ61"/>
      <c r="EVK61"/>
      <c r="EVL61"/>
      <c r="EVM61"/>
      <c r="EVN61"/>
      <c r="EVO61"/>
      <c r="EVP61"/>
      <c r="EVQ61"/>
      <c r="EVR61"/>
      <c r="EVS61"/>
      <c r="EVT61"/>
      <c r="EVU61"/>
      <c r="EVV61"/>
      <c r="EVW61"/>
      <c r="EVX61"/>
      <c r="EVY61"/>
      <c r="EVZ61"/>
      <c r="EWA61"/>
      <c r="EWB61"/>
      <c r="EWC61"/>
      <c r="EWD61"/>
      <c r="EWE61"/>
      <c r="EWF61"/>
      <c r="EWG61"/>
      <c r="EWH61"/>
      <c r="EWI61"/>
      <c r="EWJ61"/>
      <c r="EWK61"/>
      <c r="EWL61"/>
      <c r="EWM61"/>
      <c r="EWN61"/>
      <c r="EWO61"/>
      <c r="EWP61"/>
      <c r="EWQ61"/>
      <c r="EWR61"/>
      <c r="EWS61"/>
      <c r="EWT61"/>
      <c r="EWU61"/>
      <c r="EWV61"/>
      <c r="EWW61"/>
      <c r="EWX61"/>
      <c r="EWY61"/>
      <c r="EWZ61"/>
      <c r="EXA61"/>
      <c r="EXB61"/>
      <c r="EXC61"/>
      <c r="EXD61"/>
      <c r="EXE61"/>
      <c r="EXF61"/>
      <c r="EXG61"/>
      <c r="EXH61"/>
      <c r="EXI61"/>
      <c r="EXJ61"/>
      <c r="EXK61"/>
      <c r="EXL61"/>
      <c r="EXM61"/>
      <c r="EXN61"/>
      <c r="EXO61"/>
      <c r="EXP61"/>
      <c r="EXQ61"/>
      <c r="EXR61"/>
      <c r="EXS61"/>
      <c r="EXT61"/>
      <c r="EXU61"/>
      <c r="EXV61"/>
      <c r="EXW61"/>
      <c r="EXX61"/>
      <c r="EXY61"/>
      <c r="EXZ61"/>
      <c r="EYA61"/>
      <c r="EYB61"/>
      <c r="EYC61"/>
      <c r="EYD61"/>
      <c r="EYE61"/>
      <c r="EYF61"/>
      <c r="EYG61"/>
      <c r="EYH61"/>
      <c r="EYI61"/>
      <c r="EYJ61"/>
      <c r="EYK61"/>
      <c r="EYL61"/>
      <c r="EYM61"/>
      <c r="EYN61"/>
      <c r="EYO61"/>
      <c r="EYP61"/>
      <c r="EYQ61"/>
      <c r="EYR61"/>
      <c r="EYS61"/>
      <c r="EYT61"/>
      <c r="EYU61"/>
      <c r="EYV61"/>
      <c r="EYW61"/>
      <c r="EYX61"/>
      <c r="EYY61"/>
      <c r="EYZ61"/>
      <c r="EZA61"/>
      <c r="EZB61"/>
      <c r="EZC61"/>
      <c r="EZD61"/>
      <c r="EZE61"/>
      <c r="EZF61"/>
      <c r="EZG61"/>
      <c r="EZH61"/>
      <c r="EZI61"/>
      <c r="EZJ61"/>
      <c r="EZK61"/>
      <c r="EZL61"/>
      <c r="EZM61"/>
      <c r="EZN61"/>
      <c r="EZO61"/>
      <c r="EZP61"/>
      <c r="EZQ61"/>
      <c r="EZR61"/>
      <c r="EZS61"/>
      <c r="EZT61"/>
      <c r="EZU61"/>
      <c r="EZV61"/>
      <c r="EZW61"/>
      <c r="EZX61"/>
      <c r="EZY61"/>
      <c r="EZZ61"/>
      <c r="FAA61"/>
      <c r="FAB61"/>
      <c r="FAC61"/>
      <c r="FAD61"/>
      <c r="FAE61"/>
      <c r="FAF61"/>
      <c r="FAG61"/>
      <c r="FAH61"/>
      <c r="FAI61"/>
      <c r="FAJ61"/>
      <c r="FAK61"/>
      <c r="FAL61"/>
      <c r="FAM61"/>
      <c r="FAN61"/>
      <c r="FAO61"/>
      <c r="FAP61"/>
      <c r="FAQ61"/>
      <c r="FAR61"/>
      <c r="FAS61"/>
      <c r="FAT61"/>
      <c r="FAU61"/>
      <c r="FAV61"/>
      <c r="FAW61"/>
      <c r="FAX61"/>
      <c r="FAY61"/>
      <c r="FAZ61"/>
      <c r="FBA61"/>
      <c r="FBB61"/>
      <c r="FBC61"/>
      <c r="FBD61"/>
      <c r="FBE61"/>
      <c r="FBF61"/>
      <c r="FBG61"/>
      <c r="FBH61"/>
      <c r="FBI61"/>
      <c r="FBJ61"/>
      <c r="FBK61"/>
      <c r="FBL61"/>
      <c r="FBM61"/>
      <c r="FBN61"/>
      <c r="FBO61"/>
      <c r="FBP61"/>
      <c r="FBQ61"/>
      <c r="FBR61"/>
      <c r="FBS61"/>
      <c r="FBT61"/>
      <c r="FBU61"/>
      <c r="FBV61"/>
      <c r="FBW61"/>
      <c r="FBX61"/>
      <c r="FBY61"/>
      <c r="FBZ61"/>
      <c r="FCA61"/>
      <c r="FCB61"/>
      <c r="FCC61"/>
      <c r="FCD61"/>
      <c r="FCE61"/>
      <c r="FCF61"/>
      <c r="FCG61"/>
      <c r="FCH61"/>
      <c r="FCI61"/>
      <c r="FCJ61"/>
      <c r="FCK61"/>
      <c r="FCL61"/>
      <c r="FCM61"/>
      <c r="FCN61"/>
      <c r="FCO61"/>
      <c r="FCP61"/>
      <c r="FCQ61"/>
      <c r="FCR61"/>
      <c r="FCS61"/>
      <c r="FCT61"/>
      <c r="FCU61"/>
      <c r="FCV61"/>
      <c r="FCW61"/>
      <c r="FCX61"/>
      <c r="FCY61"/>
      <c r="FCZ61"/>
      <c r="FDA61"/>
      <c r="FDB61"/>
      <c r="FDC61"/>
      <c r="FDD61"/>
      <c r="FDE61"/>
      <c r="FDF61"/>
      <c r="FDG61"/>
      <c r="FDH61"/>
      <c r="FDI61"/>
      <c r="FDJ61"/>
      <c r="FDK61"/>
      <c r="FDL61"/>
      <c r="FDM61"/>
      <c r="FDN61"/>
      <c r="FDO61"/>
      <c r="FDP61"/>
      <c r="FDQ61"/>
      <c r="FDR61"/>
      <c r="FDS61"/>
      <c r="FDT61"/>
      <c r="FDU61"/>
      <c r="FDV61"/>
      <c r="FDW61"/>
      <c r="FDX61"/>
      <c r="FDY61"/>
      <c r="FDZ61"/>
      <c r="FEA61"/>
      <c r="FEB61"/>
      <c r="FEC61"/>
      <c r="FED61"/>
      <c r="FEE61"/>
      <c r="FEF61"/>
      <c r="FEG61"/>
      <c r="FEH61"/>
      <c r="FEI61"/>
      <c r="FEJ61"/>
      <c r="FEK61"/>
      <c r="FEL61"/>
      <c r="FEM61"/>
      <c r="FEN61"/>
      <c r="FEO61"/>
      <c r="FEP61"/>
      <c r="FEQ61"/>
      <c r="FER61"/>
      <c r="FES61"/>
      <c r="FET61"/>
      <c r="FEU61"/>
      <c r="FEV61"/>
      <c r="FEW61"/>
      <c r="FEX61"/>
      <c r="FEY61"/>
      <c r="FEZ61"/>
      <c r="FFA61"/>
      <c r="FFB61"/>
      <c r="FFC61"/>
      <c r="FFD61"/>
      <c r="FFE61"/>
      <c r="FFF61"/>
      <c r="FFG61"/>
      <c r="FFH61"/>
      <c r="FFI61"/>
      <c r="FFJ61"/>
      <c r="FFK61"/>
      <c r="FFL61"/>
      <c r="FFM61"/>
      <c r="FFN61"/>
      <c r="FFO61"/>
      <c r="FFP61"/>
      <c r="FFQ61"/>
      <c r="FFR61"/>
      <c r="FFS61"/>
      <c r="FFT61"/>
      <c r="FFU61"/>
      <c r="FFV61"/>
      <c r="FFW61"/>
      <c r="FFX61"/>
      <c r="FFY61"/>
      <c r="FFZ61"/>
      <c r="FGA61"/>
      <c r="FGB61"/>
      <c r="FGC61"/>
      <c r="FGD61"/>
      <c r="FGE61"/>
      <c r="FGF61"/>
      <c r="FGG61"/>
      <c r="FGH61"/>
      <c r="FGI61"/>
      <c r="FGJ61"/>
      <c r="FGK61"/>
      <c r="FGL61"/>
      <c r="FGM61"/>
      <c r="FGN61"/>
      <c r="FGO61"/>
      <c r="FGP61"/>
      <c r="FGQ61"/>
      <c r="FGR61"/>
      <c r="FGS61"/>
      <c r="FGT61"/>
      <c r="FGU61"/>
      <c r="FGV61"/>
      <c r="FGW61"/>
      <c r="FGX61"/>
      <c r="FGY61"/>
      <c r="FGZ61"/>
      <c r="FHA61"/>
      <c r="FHB61"/>
      <c r="FHC61"/>
      <c r="FHD61"/>
      <c r="FHE61"/>
      <c r="FHF61"/>
      <c r="FHG61"/>
      <c r="FHH61"/>
      <c r="FHI61"/>
      <c r="FHJ61"/>
      <c r="FHK61"/>
      <c r="FHL61"/>
      <c r="FHM61"/>
      <c r="FHN61"/>
      <c r="FHO61"/>
      <c r="FHP61"/>
      <c r="FHQ61"/>
      <c r="FHR61"/>
      <c r="FHS61"/>
      <c r="FHT61"/>
      <c r="FHU61"/>
      <c r="FHV61"/>
      <c r="FHW61"/>
      <c r="FHX61"/>
      <c r="FHY61"/>
      <c r="FHZ61"/>
      <c r="FIA61"/>
      <c r="FIB61"/>
      <c r="FIC61"/>
      <c r="FID61"/>
      <c r="FIE61"/>
      <c r="FIF61"/>
      <c r="FIG61"/>
      <c r="FIH61"/>
      <c r="FII61"/>
      <c r="FIJ61"/>
      <c r="FIK61"/>
      <c r="FIL61"/>
      <c r="FIM61"/>
      <c r="FIN61"/>
      <c r="FIO61"/>
      <c r="FIP61"/>
      <c r="FIQ61"/>
      <c r="FIR61"/>
      <c r="FIS61"/>
      <c r="FIT61"/>
      <c r="FIU61"/>
      <c r="FIV61"/>
      <c r="FIW61"/>
      <c r="FIX61"/>
      <c r="FIY61"/>
      <c r="FIZ61"/>
      <c r="FJA61"/>
      <c r="FJB61"/>
      <c r="FJC61"/>
      <c r="FJD61"/>
      <c r="FJE61"/>
      <c r="FJF61"/>
      <c r="FJG61"/>
      <c r="FJH61"/>
      <c r="FJI61"/>
      <c r="FJJ61"/>
      <c r="FJK61"/>
      <c r="FJL61"/>
      <c r="FJM61"/>
      <c r="FJN61"/>
      <c r="FJO61"/>
      <c r="FJP61"/>
      <c r="FJQ61"/>
      <c r="FJR61"/>
      <c r="FJS61"/>
      <c r="FJT61"/>
      <c r="FJU61"/>
      <c r="FJV61"/>
      <c r="FJW61"/>
      <c r="FJX61"/>
      <c r="FJY61"/>
      <c r="FJZ61"/>
      <c r="FKA61"/>
      <c r="FKB61"/>
      <c r="FKC61"/>
      <c r="FKD61"/>
      <c r="FKE61"/>
      <c r="FKF61"/>
      <c r="FKG61"/>
      <c r="FKH61"/>
      <c r="FKI61"/>
      <c r="FKJ61"/>
      <c r="FKK61"/>
      <c r="FKL61"/>
      <c r="FKM61"/>
      <c r="FKN61"/>
      <c r="FKO61"/>
      <c r="FKP61"/>
      <c r="FKQ61"/>
      <c r="FKR61"/>
      <c r="FKS61"/>
      <c r="FKT61"/>
      <c r="FKU61"/>
      <c r="FKV61"/>
      <c r="FKW61"/>
      <c r="FKX61"/>
      <c r="FKY61"/>
      <c r="FKZ61"/>
      <c r="FLA61"/>
      <c r="FLB61"/>
      <c r="FLC61"/>
      <c r="FLD61"/>
      <c r="FLE61"/>
      <c r="FLF61"/>
      <c r="FLG61"/>
      <c r="FLH61"/>
      <c r="FLI61"/>
      <c r="FLJ61"/>
      <c r="FLK61"/>
      <c r="FLL61"/>
      <c r="FLM61"/>
      <c r="FLN61"/>
      <c r="FLO61"/>
      <c r="FLP61"/>
      <c r="FLQ61"/>
      <c r="FLR61"/>
      <c r="FLS61"/>
      <c r="FLT61"/>
      <c r="FLU61"/>
      <c r="FLV61"/>
      <c r="FLW61"/>
      <c r="FLX61"/>
      <c r="FLY61"/>
      <c r="FLZ61"/>
      <c r="FMA61"/>
      <c r="FMB61"/>
      <c r="FMC61"/>
      <c r="FMD61"/>
      <c r="FME61"/>
      <c r="FMF61"/>
      <c r="FMG61"/>
      <c r="FMH61"/>
      <c r="FMI61"/>
      <c r="FMJ61"/>
      <c r="FMK61"/>
      <c r="FML61"/>
      <c r="FMM61"/>
      <c r="FMN61"/>
      <c r="FMO61"/>
      <c r="FMP61"/>
      <c r="FMQ61"/>
      <c r="FMR61"/>
      <c r="FMS61"/>
      <c r="FMT61"/>
      <c r="FMU61"/>
      <c r="FMV61"/>
      <c r="FMW61"/>
      <c r="FMX61"/>
      <c r="FMY61"/>
      <c r="FMZ61"/>
      <c r="FNA61"/>
      <c r="FNB61"/>
      <c r="FNC61"/>
      <c r="FND61"/>
      <c r="FNE61"/>
      <c r="FNF61"/>
      <c r="FNG61"/>
      <c r="FNH61"/>
      <c r="FNI61"/>
      <c r="FNJ61"/>
      <c r="FNK61"/>
      <c r="FNL61"/>
      <c r="FNM61"/>
      <c r="FNN61"/>
      <c r="FNO61"/>
      <c r="FNP61"/>
      <c r="FNQ61"/>
      <c r="FNR61"/>
      <c r="FNS61"/>
      <c r="FNT61"/>
      <c r="FNU61"/>
      <c r="FNV61"/>
      <c r="FNW61"/>
      <c r="FNX61"/>
      <c r="FNY61"/>
      <c r="FNZ61"/>
      <c r="FOA61"/>
      <c r="FOB61"/>
      <c r="FOC61"/>
      <c r="FOD61"/>
      <c r="FOE61"/>
      <c r="FOF61"/>
      <c r="FOG61"/>
      <c r="FOH61"/>
      <c r="FOI61"/>
      <c r="FOJ61"/>
      <c r="FOK61"/>
      <c r="FOL61"/>
      <c r="FOM61"/>
      <c r="FON61"/>
      <c r="FOO61"/>
      <c r="FOP61"/>
      <c r="FOQ61"/>
      <c r="FOR61"/>
      <c r="FOS61"/>
      <c r="FOT61"/>
      <c r="FOU61"/>
      <c r="FOV61"/>
      <c r="FOW61"/>
      <c r="FOX61"/>
      <c r="FOY61"/>
      <c r="FOZ61"/>
      <c r="FPA61"/>
      <c r="FPB61"/>
      <c r="FPC61"/>
      <c r="FPD61"/>
      <c r="FPE61"/>
      <c r="FPF61"/>
      <c r="FPG61"/>
      <c r="FPH61"/>
      <c r="FPI61"/>
      <c r="FPJ61"/>
      <c r="FPK61"/>
      <c r="FPL61"/>
      <c r="FPM61"/>
      <c r="FPN61"/>
      <c r="FPO61"/>
      <c r="FPP61"/>
      <c r="FPQ61"/>
      <c r="FPR61"/>
      <c r="FPS61"/>
      <c r="FPT61"/>
      <c r="FPU61"/>
      <c r="FPV61"/>
      <c r="FPW61"/>
      <c r="FPX61"/>
      <c r="FPY61"/>
      <c r="FPZ61"/>
      <c r="FQA61"/>
      <c r="FQB61"/>
      <c r="FQC61"/>
      <c r="FQD61"/>
      <c r="FQE61"/>
      <c r="FQF61"/>
      <c r="FQG61"/>
      <c r="FQH61"/>
      <c r="FQI61"/>
      <c r="FQJ61"/>
      <c r="FQK61"/>
      <c r="FQL61"/>
      <c r="FQM61"/>
      <c r="FQN61"/>
      <c r="FQO61"/>
      <c r="FQP61"/>
      <c r="FQQ61"/>
      <c r="FQR61"/>
      <c r="FQS61"/>
      <c r="FQT61"/>
      <c r="FQU61"/>
      <c r="FQV61"/>
      <c r="FQW61"/>
      <c r="FQX61"/>
      <c r="FQY61"/>
      <c r="FQZ61"/>
      <c r="FRA61"/>
      <c r="FRB61"/>
      <c r="FRC61"/>
      <c r="FRD61"/>
      <c r="FRE61"/>
      <c r="FRF61"/>
      <c r="FRG61"/>
      <c r="FRH61"/>
      <c r="FRI61"/>
      <c r="FRJ61"/>
      <c r="FRK61"/>
      <c r="FRL61"/>
      <c r="FRM61"/>
      <c r="FRN61"/>
      <c r="FRO61"/>
      <c r="FRP61"/>
      <c r="FRQ61"/>
      <c r="FRR61"/>
      <c r="FRS61"/>
      <c r="FRT61"/>
      <c r="FRU61"/>
      <c r="FRV61"/>
      <c r="FRW61"/>
      <c r="FRX61"/>
      <c r="FRY61"/>
      <c r="FRZ61"/>
      <c r="FSA61"/>
      <c r="FSB61"/>
      <c r="FSC61"/>
      <c r="FSD61"/>
      <c r="FSE61"/>
      <c r="FSF61"/>
      <c r="FSG61"/>
      <c r="FSH61"/>
      <c r="FSI61"/>
      <c r="FSJ61"/>
      <c r="FSK61"/>
      <c r="FSL61"/>
      <c r="FSM61"/>
      <c r="FSN61"/>
      <c r="FSO61"/>
      <c r="FSP61"/>
      <c r="FSQ61"/>
      <c r="FSR61"/>
      <c r="FSS61"/>
      <c r="FST61"/>
      <c r="FSU61"/>
      <c r="FSV61"/>
      <c r="FSW61"/>
      <c r="FSX61"/>
      <c r="FSY61"/>
      <c r="FSZ61"/>
      <c r="FTA61"/>
      <c r="FTB61"/>
      <c r="FTC61"/>
      <c r="FTD61"/>
      <c r="FTE61"/>
      <c r="FTF61"/>
      <c r="FTG61"/>
      <c r="FTH61"/>
      <c r="FTI61"/>
      <c r="FTJ61"/>
      <c r="FTK61"/>
      <c r="FTL61"/>
      <c r="FTM61"/>
      <c r="FTN61"/>
      <c r="FTO61"/>
      <c r="FTP61"/>
      <c r="FTQ61"/>
      <c r="FTR61"/>
      <c r="FTS61"/>
      <c r="FTT61"/>
      <c r="FTU61"/>
      <c r="FTV61"/>
      <c r="FTW61"/>
      <c r="FTX61"/>
      <c r="FTY61"/>
      <c r="FTZ61"/>
      <c r="FUA61"/>
      <c r="FUB61"/>
      <c r="FUC61"/>
      <c r="FUD61"/>
      <c r="FUE61"/>
      <c r="FUF61"/>
      <c r="FUG61"/>
      <c r="FUH61"/>
      <c r="FUI61"/>
      <c r="FUJ61"/>
      <c r="FUK61"/>
      <c r="FUL61"/>
      <c r="FUM61"/>
      <c r="FUN61"/>
      <c r="FUO61"/>
      <c r="FUP61"/>
      <c r="FUQ61"/>
      <c r="FUR61"/>
      <c r="FUS61"/>
      <c r="FUT61"/>
      <c r="FUU61"/>
      <c r="FUV61"/>
      <c r="FUW61"/>
      <c r="FUX61"/>
      <c r="FUY61"/>
      <c r="FUZ61"/>
      <c r="FVA61"/>
      <c r="FVB61"/>
      <c r="FVC61"/>
      <c r="FVD61"/>
      <c r="FVE61"/>
      <c r="FVF61"/>
      <c r="FVG61"/>
      <c r="FVH61"/>
      <c r="FVI61"/>
      <c r="FVJ61"/>
      <c r="FVK61"/>
      <c r="FVL61"/>
      <c r="FVM61"/>
      <c r="FVN61"/>
      <c r="FVO61"/>
      <c r="FVP61"/>
      <c r="FVQ61"/>
      <c r="FVR61"/>
      <c r="FVS61"/>
      <c r="FVT61"/>
      <c r="FVU61"/>
      <c r="FVV61"/>
      <c r="FVW61"/>
      <c r="FVX61"/>
      <c r="FVY61"/>
      <c r="FVZ61"/>
      <c r="FWA61"/>
      <c r="FWB61"/>
      <c r="FWC61"/>
      <c r="FWD61"/>
      <c r="FWE61"/>
      <c r="FWF61"/>
      <c r="FWG61"/>
      <c r="FWH61"/>
      <c r="FWI61"/>
      <c r="FWJ61"/>
      <c r="FWK61"/>
      <c r="FWL61"/>
      <c r="FWM61"/>
      <c r="FWN61"/>
      <c r="FWO61"/>
      <c r="FWP61"/>
      <c r="FWQ61"/>
      <c r="FWR61"/>
      <c r="FWS61"/>
      <c r="FWT61"/>
      <c r="FWU61"/>
      <c r="FWV61"/>
      <c r="FWW61"/>
      <c r="FWX61"/>
      <c r="FWY61"/>
      <c r="FWZ61"/>
      <c r="FXA61"/>
      <c r="FXB61"/>
      <c r="FXC61"/>
      <c r="FXD61"/>
      <c r="FXE61"/>
      <c r="FXF61"/>
      <c r="FXG61"/>
      <c r="FXH61"/>
      <c r="FXI61"/>
      <c r="FXJ61"/>
      <c r="FXK61"/>
      <c r="FXL61"/>
      <c r="FXM61"/>
      <c r="FXN61"/>
      <c r="FXO61"/>
      <c r="FXP61"/>
      <c r="FXQ61"/>
      <c r="FXR61"/>
      <c r="FXS61"/>
      <c r="FXT61"/>
      <c r="FXU61"/>
      <c r="FXV61"/>
      <c r="FXW61"/>
      <c r="FXX61"/>
      <c r="FXY61"/>
      <c r="FXZ61"/>
      <c r="FYA61"/>
      <c r="FYB61"/>
      <c r="FYC61"/>
      <c r="FYD61"/>
      <c r="FYE61"/>
      <c r="FYF61"/>
      <c r="FYG61"/>
      <c r="FYH61"/>
      <c r="FYI61"/>
      <c r="FYJ61"/>
      <c r="FYK61"/>
      <c r="FYL61"/>
      <c r="FYM61"/>
      <c r="FYN61"/>
      <c r="FYO61"/>
      <c r="FYP61"/>
      <c r="FYQ61"/>
      <c r="FYR61"/>
      <c r="FYS61"/>
      <c r="FYT61"/>
      <c r="FYU61"/>
      <c r="FYV61"/>
      <c r="FYW61"/>
      <c r="FYX61"/>
      <c r="FYY61"/>
      <c r="FYZ61"/>
      <c r="FZA61"/>
      <c r="FZB61"/>
      <c r="FZC61"/>
      <c r="FZD61"/>
      <c r="FZE61"/>
      <c r="FZF61"/>
      <c r="FZG61"/>
      <c r="FZH61"/>
      <c r="FZI61"/>
      <c r="FZJ61"/>
      <c r="FZK61"/>
      <c r="FZL61"/>
      <c r="FZM61"/>
      <c r="FZN61"/>
      <c r="FZO61"/>
      <c r="FZP61"/>
      <c r="FZQ61"/>
      <c r="FZR61"/>
      <c r="FZS61"/>
      <c r="FZT61"/>
      <c r="FZU61"/>
      <c r="FZV61"/>
      <c r="FZW61"/>
      <c r="FZX61"/>
      <c r="FZY61"/>
      <c r="FZZ61"/>
      <c r="GAA61"/>
      <c r="GAB61"/>
      <c r="GAC61"/>
      <c r="GAD61"/>
      <c r="GAE61"/>
      <c r="GAF61"/>
      <c r="GAG61"/>
      <c r="GAH61"/>
      <c r="GAI61"/>
      <c r="GAJ61"/>
      <c r="GAK61"/>
      <c r="GAL61"/>
      <c r="GAM61"/>
      <c r="GAN61"/>
      <c r="GAO61"/>
      <c r="GAP61"/>
      <c r="GAQ61"/>
      <c r="GAR61"/>
      <c r="GAS61"/>
      <c r="GAT61"/>
      <c r="GAU61"/>
      <c r="GAV61"/>
      <c r="GAW61"/>
      <c r="GAX61"/>
      <c r="GAY61"/>
      <c r="GAZ61"/>
      <c r="GBA61"/>
      <c r="GBB61"/>
      <c r="GBC61"/>
      <c r="GBD61"/>
      <c r="GBE61"/>
      <c r="GBF61"/>
      <c r="GBG61"/>
      <c r="GBH61"/>
      <c r="GBI61"/>
      <c r="GBJ61"/>
      <c r="GBK61"/>
      <c r="GBL61"/>
      <c r="GBM61"/>
      <c r="GBN61"/>
      <c r="GBO61"/>
      <c r="GBP61"/>
      <c r="GBQ61"/>
      <c r="GBR61"/>
      <c r="GBS61"/>
      <c r="GBT61"/>
      <c r="GBU61"/>
      <c r="GBV61"/>
      <c r="GBW61"/>
      <c r="GBX61"/>
      <c r="GBY61"/>
      <c r="GBZ61"/>
      <c r="GCA61"/>
      <c r="GCB61"/>
      <c r="GCC61"/>
      <c r="GCD61"/>
      <c r="GCE61"/>
      <c r="GCF61"/>
      <c r="GCG61"/>
      <c r="GCH61"/>
      <c r="GCI61"/>
      <c r="GCJ61"/>
      <c r="GCK61"/>
      <c r="GCL61"/>
      <c r="GCM61"/>
      <c r="GCN61"/>
      <c r="GCO61"/>
      <c r="GCP61"/>
      <c r="GCQ61"/>
      <c r="GCR61"/>
      <c r="GCS61"/>
      <c r="GCT61"/>
      <c r="GCU61"/>
      <c r="GCV61"/>
      <c r="GCW61"/>
      <c r="GCX61"/>
      <c r="GCY61"/>
      <c r="GCZ61"/>
      <c r="GDA61"/>
      <c r="GDB61"/>
      <c r="GDC61"/>
      <c r="GDD61"/>
      <c r="GDE61"/>
      <c r="GDF61"/>
      <c r="GDG61"/>
      <c r="GDH61"/>
      <c r="GDI61"/>
      <c r="GDJ61"/>
      <c r="GDK61"/>
      <c r="GDL61"/>
      <c r="GDM61"/>
      <c r="GDN61"/>
      <c r="GDO61"/>
      <c r="GDP61"/>
      <c r="GDQ61"/>
      <c r="GDR61"/>
      <c r="GDS61"/>
      <c r="GDT61"/>
      <c r="GDU61"/>
      <c r="GDV61"/>
      <c r="GDW61"/>
      <c r="GDX61"/>
      <c r="GDY61"/>
      <c r="GDZ61"/>
      <c r="GEA61"/>
      <c r="GEB61"/>
      <c r="GEC61"/>
      <c r="GED61"/>
      <c r="GEE61"/>
      <c r="GEF61"/>
      <c r="GEG61"/>
      <c r="GEH61"/>
      <c r="GEI61"/>
      <c r="GEJ61"/>
      <c r="GEK61"/>
      <c r="GEL61"/>
      <c r="GEM61"/>
      <c r="GEN61"/>
      <c r="GEO61"/>
      <c r="GEP61"/>
      <c r="GEQ61"/>
      <c r="GER61"/>
      <c r="GES61"/>
      <c r="GET61"/>
      <c r="GEU61"/>
      <c r="GEV61"/>
      <c r="GEW61"/>
      <c r="GEX61"/>
      <c r="GEY61"/>
      <c r="GEZ61"/>
      <c r="GFA61"/>
      <c r="GFB61"/>
      <c r="GFC61"/>
      <c r="GFD61"/>
      <c r="GFE61"/>
      <c r="GFF61"/>
      <c r="GFG61"/>
      <c r="GFH61"/>
      <c r="GFI61"/>
      <c r="GFJ61"/>
      <c r="GFK61"/>
      <c r="GFL61"/>
      <c r="GFM61"/>
      <c r="GFN61"/>
      <c r="GFO61"/>
      <c r="GFP61"/>
      <c r="GFQ61"/>
      <c r="GFR61"/>
      <c r="GFS61"/>
      <c r="GFT61"/>
      <c r="GFU61"/>
      <c r="GFV61"/>
      <c r="GFW61"/>
      <c r="GFX61"/>
      <c r="GFY61"/>
      <c r="GFZ61"/>
      <c r="GGA61"/>
      <c r="GGB61"/>
      <c r="GGC61"/>
      <c r="GGD61"/>
      <c r="GGE61"/>
      <c r="GGF61"/>
      <c r="GGG61"/>
      <c r="GGH61"/>
      <c r="GGI61"/>
      <c r="GGJ61"/>
      <c r="GGK61"/>
      <c r="GGL61"/>
      <c r="GGM61"/>
      <c r="GGN61"/>
      <c r="GGO61"/>
      <c r="GGP61"/>
      <c r="GGQ61"/>
      <c r="GGR61"/>
      <c r="GGS61"/>
      <c r="GGT61"/>
      <c r="GGU61"/>
      <c r="GGV61"/>
      <c r="GGW61"/>
      <c r="GGX61"/>
      <c r="GGY61"/>
      <c r="GGZ61"/>
      <c r="GHA61"/>
      <c r="GHB61"/>
      <c r="GHC61"/>
      <c r="GHD61"/>
      <c r="GHE61"/>
      <c r="GHF61"/>
      <c r="GHG61"/>
      <c r="GHH61"/>
      <c r="GHI61"/>
      <c r="GHJ61"/>
      <c r="GHK61"/>
      <c r="GHL61"/>
      <c r="GHM61"/>
      <c r="GHN61"/>
      <c r="GHO61"/>
      <c r="GHP61"/>
      <c r="GHQ61"/>
      <c r="GHR61"/>
      <c r="GHS61"/>
      <c r="GHT61"/>
      <c r="GHU61"/>
      <c r="GHV61"/>
      <c r="GHW61"/>
      <c r="GHX61"/>
      <c r="GHY61"/>
      <c r="GHZ61"/>
      <c r="GIA61"/>
      <c r="GIB61"/>
      <c r="GIC61"/>
      <c r="GID61"/>
      <c r="GIE61"/>
      <c r="GIF61"/>
      <c r="GIG61"/>
      <c r="GIH61"/>
      <c r="GII61"/>
      <c r="GIJ61"/>
      <c r="GIK61"/>
      <c r="GIL61"/>
      <c r="GIM61"/>
      <c r="GIN61"/>
      <c r="GIO61"/>
      <c r="GIP61"/>
      <c r="GIQ61"/>
      <c r="GIR61"/>
      <c r="GIS61"/>
      <c r="GIT61"/>
      <c r="GIU61"/>
      <c r="GIV61"/>
      <c r="GIW61"/>
      <c r="GIX61"/>
      <c r="GIY61"/>
      <c r="GIZ61"/>
      <c r="GJA61"/>
      <c r="GJB61"/>
      <c r="GJC61"/>
      <c r="GJD61"/>
      <c r="GJE61"/>
      <c r="GJF61"/>
      <c r="GJG61"/>
      <c r="GJH61"/>
      <c r="GJI61"/>
      <c r="GJJ61"/>
      <c r="GJK61"/>
      <c r="GJL61"/>
      <c r="GJM61"/>
      <c r="GJN61"/>
      <c r="GJO61"/>
      <c r="GJP61"/>
      <c r="GJQ61"/>
      <c r="GJR61"/>
      <c r="GJS61"/>
      <c r="GJT61"/>
      <c r="GJU61"/>
      <c r="GJV61"/>
      <c r="GJW61"/>
      <c r="GJX61"/>
      <c r="GJY61"/>
      <c r="GJZ61"/>
      <c r="GKA61"/>
      <c r="GKB61"/>
      <c r="GKC61"/>
      <c r="GKD61"/>
      <c r="GKE61"/>
      <c r="GKF61"/>
      <c r="GKG61"/>
      <c r="GKH61"/>
      <c r="GKI61"/>
      <c r="GKJ61"/>
      <c r="GKK61"/>
      <c r="GKL61"/>
      <c r="GKM61"/>
      <c r="GKN61"/>
      <c r="GKO61"/>
      <c r="GKP61"/>
      <c r="GKQ61"/>
      <c r="GKR61"/>
      <c r="GKS61"/>
      <c r="GKT61"/>
      <c r="GKU61"/>
      <c r="GKV61"/>
      <c r="GKW61"/>
      <c r="GKX61"/>
      <c r="GKY61"/>
      <c r="GKZ61"/>
      <c r="GLA61"/>
      <c r="GLB61"/>
      <c r="GLC61"/>
      <c r="GLD61"/>
      <c r="GLE61"/>
      <c r="GLF61"/>
      <c r="GLG61"/>
      <c r="GLH61"/>
      <c r="GLI61"/>
      <c r="GLJ61"/>
      <c r="GLK61"/>
      <c r="GLL61"/>
      <c r="GLM61"/>
      <c r="GLN61"/>
      <c r="GLO61"/>
      <c r="GLP61"/>
      <c r="GLQ61"/>
      <c r="GLR61"/>
      <c r="GLS61"/>
      <c r="GLT61"/>
      <c r="GLU61"/>
      <c r="GLV61"/>
      <c r="GLW61"/>
      <c r="GLX61"/>
      <c r="GLY61"/>
      <c r="GLZ61"/>
      <c r="GMA61"/>
      <c r="GMB61"/>
      <c r="GMC61"/>
      <c r="GMD61"/>
      <c r="GME61"/>
      <c r="GMF61"/>
      <c r="GMG61"/>
      <c r="GMH61"/>
      <c r="GMI61"/>
      <c r="GMJ61"/>
      <c r="GMK61"/>
      <c r="GML61"/>
      <c r="GMM61"/>
      <c r="GMN61"/>
      <c r="GMO61"/>
      <c r="GMP61"/>
      <c r="GMQ61"/>
      <c r="GMR61"/>
      <c r="GMS61"/>
      <c r="GMT61"/>
      <c r="GMU61"/>
      <c r="GMV61"/>
      <c r="GMW61"/>
      <c r="GMX61"/>
      <c r="GMY61"/>
      <c r="GMZ61"/>
      <c r="GNA61"/>
      <c r="GNB61"/>
      <c r="GNC61"/>
      <c r="GND61"/>
      <c r="GNE61"/>
      <c r="GNF61"/>
      <c r="GNG61"/>
      <c r="GNH61"/>
      <c r="GNI61"/>
      <c r="GNJ61"/>
      <c r="GNK61"/>
      <c r="GNL61"/>
      <c r="GNM61"/>
      <c r="GNN61"/>
      <c r="GNO61"/>
      <c r="GNP61"/>
      <c r="GNQ61"/>
      <c r="GNR61"/>
      <c r="GNS61"/>
      <c r="GNT61"/>
      <c r="GNU61"/>
      <c r="GNV61"/>
      <c r="GNW61"/>
      <c r="GNX61"/>
      <c r="GNY61"/>
      <c r="GNZ61"/>
      <c r="GOA61"/>
      <c r="GOB61"/>
      <c r="GOC61"/>
      <c r="GOD61"/>
      <c r="GOE61"/>
      <c r="GOF61"/>
      <c r="GOG61"/>
      <c r="GOH61"/>
      <c r="GOI61"/>
      <c r="GOJ61"/>
      <c r="GOK61"/>
      <c r="GOL61"/>
      <c r="GOM61"/>
      <c r="GON61"/>
      <c r="GOO61"/>
      <c r="GOP61"/>
      <c r="GOQ61"/>
      <c r="GOR61"/>
      <c r="GOS61"/>
      <c r="GOT61"/>
      <c r="GOU61"/>
      <c r="GOV61"/>
      <c r="GOW61"/>
      <c r="GOX61"/>
      <c r="GOY61"/>
      <c r="GOZ61"/>
      <c r="GPA61"/>
      <c r="GPB61"/>
      <c r="GPC61"/>
      <c r="GPD61"/>
      <c r="GPE61"/>
      <c r="GPF61"/>
      <c r="GPG61"/>
      <c r="GPH61"/>
      <c r="GPI61"/>
      <c r="GPJ61"/>
      <c r="GPK61"/>
      <c r="GPL61"/>
      <c r="GPM61"/>
      <c r="GPN61"/>
      <c r="GPO61"/>
      <c r="GPP61"/>
      <c r="GPQ61"/>
      <c r="GPR61"/>
      <c r="GPS61"/>
      <c r="GPT61"/>
      <c r="GPU61"/>
      <c r="GPV61"/>
      <c r="GPW61"/>
      <c r="GPX61"/>
      <c r="GPY61"/>
      <c r="GPZ61"/>
      <c r="GQA61"/>
      <c r="GQB61"/>
      <c r="GQC61"/>
      <c r="GQD61"/>
      <c r="GQE61"/>
      <c r="GQF61"/>
      <c r="GQG61"/>
      <c r="GQH61"/>
      <c r="GQI61"/>
      <c r="GQJ61"/>
      <c r="GQK61"/>
      <c r="GQL61"/>
      <c r="GQM61"/>
      <c r="GQN61"/>
      <c r="GQO61"/>
      <c r="GQP61"/>
      <c r="GQQ61"/>
      <c r="GQR61"/>
      <c r="GQS61"/>
      <c r="GQT61"/>
      <c r="GQU61"/>
      <c r="GQV61"/>
      <c r="GQW61"/>
      <c r="GQX61"/>
      <c r="GQY61"/>
      <c r="GQZ61"/>
      <c r="GRA61"/>
      <c r="GRB61"/>
      <c r="GRC61"/>
      <c r="GRD61"/>
      <c r="GRE61"/>
      <c r="GRF61"/>
      <c r="GRG61"/>
      <c r="GRH61"/>
      <c r="GRI61"/>
      <c r="GRJ61"/>
      <c r="GRK61"/>
      <c r="GRL61"/>
      <c r="GRM61"/>
      <c r="GRN61"/>
      <c r="GRO61"/>
      <c r="GRP61"/>
      <c r="GRQ61"/>
      <c r="GRR61"/>
      <c r="GRS61"/>
      <c r="GRT61"/>
      <c r="GRU61"/>
      <c r="GRV61"/>
      <c r="GRW61"/>
      <c r="GRX61"/>
      <c r="GRY61"/>
      <c r="GRZ61"/>
      <c r="GSA61"/>
      <c r="GSB61"/>
      <c r="GSC61"/>
      <c r="GSD61"/>
      <c r="GSE61"/>
      <c r="GSF61"/>
      <c r="GSG61"/>
      <c r="GSH61"/>
      <c r="GSI61"/>
      <c r="GSJ61"/>
      <c r="GSK61"/>
      <c r="GSL61"/>
      <c r="GSM61"/>
      <c r="GSN61"/>
      <c r="GSO61"/>
      <c r="GSP61"/>
      <c r="GSQ61"/>
      <c r="GSR61"/>
      <c r="GSS61"/>
      <c r="GST61"/>
      <c r="GSU61"/>
      <c r="GSV61"/>
      <c r="GSW61"/>
      <c r="GSX61"/>
      <c r="GSY61"/>
      <c r="GSZ61"/>
      <c r="GTA61"/>
      <c r="GTB61"/>
      <c r="GTC61"/>
      <c r="GTD61"/>
      <c r="GTE61"/>
      <c r="GTF61"/>
      <c r="GTG61"/>
      <c r="GTH61"/>
      <c r="GTI61"/>
      <c r="GTJ61"/>
      <c r="GTK61"/>
      <c r="GTL61"/>
      <c r="GTM61"/>
      <c r="GTN61"/>
      <c r="GTO61"/>
      <c r="GTP61"/>
      <c r="GTQ61"/>
      <c r="GTR61"/>
      <c r="GTS61"/>
      <c r="GTT61"/>
      <c r="GTU61"/>
      <c r="GTV61"/>
      <c r="GTW61"/>
      <c r="GTX61"/>
      <c r="GTY61"/>
      <c r="GTZ61"/>
      <c r="GUA61"/>
      <c r="GUB61"/>
      <c r="GUC61"/>
      <c r="GUD61"/>
      <c r="GUE61"/>
      <c r="GUF61"/>
      <c r="GUG61"/>
      <c r="GUH61"/>
      <c r="GUI61"/>
      <c r="GUJ61"/>
      <c r="GUK61"/>
      <c r="GUL61"/>
      <c r="GUM61"/>
      <c r="GUN61"/>
      <c r="GUO61"/>
      <c r="GUP61"/>
      <c r="GUQ61"/>
      <c r="GUR61"/>
      <c r="GUS61"/>
      <c r="GUT61"/>
      <c r="GUU61"/>
      <c r="GUV61"/>
      <c r="GUW61"/>
      <c r="GUX61"/>
      <c r="GUY61"/>
      <c r="GUZ61"/>
      <c r="GVA61"/>
      <c r="GVB61"/>
      <c r="GVC61"/>
      <c r="GVD61"/>
      <c r="GVE61"/>
      <c r="GVF61"/>
      <c r="GVG61"/>
      <c r="GVH61"/>
      <c r="GVI61"/>
      <c r="GVJ61"/>
      <c r="GVK61"/>
      <c r="GVL61"/>
      <c r="GVM61"/>
      <c r="GVN61"/>
      <c r="GVO61"/>
      <c r="GVP61"/>
      <c r="GVQ61"/>
      <c r="GVR61"/>
      <c r="GVS61"/>
      <c r="GVT61"/>
      <c r="GVU61"/>
      <c r="GVV61"/>
      <c r="GVW61"/>
      <c r="GVX61"/>
      <c r="GVY61"/>
      <c r="GVZ61"/>
      <c r="GWA61"/>
      <c r="GWB61"/>
      <c r="GWC61"/>
      <c r="GWD61"/>
      <c r="GWE61"/>
      <c r="GWF61"/>
      <c r="GWG61"/>
      <c r="GWH61"/>
      <c r="GWI61"/>
      <c r="GWJ61"/>
      <c r="GWK61"/>
      <c r="GWL61"/>
      <c r="GWM61"/>
      <c r="GWN61"/>
      <c r="GWO61"/>
      <c r="GWP61"/>
      <c r="GWQ61"/>
      <c r="GWR61"/>
      <c r="GWS61"/>
      <c r="GWT61"/>
      <c r="GWU61"/>
      <c r="GWV61"/>
      <c r="GWW61"/>
      <c r="GWX61"/>
      <c r="GWY61"/>
      <c r="GWZ61"/>
      <c r="GXA61"/>
      <c r="GXB61"/>
      <c r="GXC61"/>
      <c r="GXD61"/>
      <c r="GXE61"/>
      <c r="GXF61"/>
      <c r="GXG61"/>
      <c r="GXH61"/>
      <c r="GXI61"/>
      <c r="GXJ61"/>
      <c r="GXK61"/>
      <c r="GXL61"/>
      <c r="GXM61"/>
      <c r="GXN61"/>
      <c r="GXO61"/>
      <c r="GXP61"/>
      <c r="GXQ61"/>
      <c r="GXR61"/>
      <c r="GXS61"/>
      <c r="GXT61"/>
      <c r="GXU61"/>
      <c r="GXV61"/>
      <c r="GXW61"/>
      <c r="GXX61"/>
      <c r="GXY61"/>
      <c r="GXZ61"/>
      <c r="GYA61"/>
      <c r="GYB61"/>
      <c r="GYC61"/>
      <c r="GYD61"/>
      <c r="GYE61"/>
      <c r="GYF61"/>
      <c r="GYG61"/>
      <c r="GYH61"/>
      <c r="GYI61"/>
      <c r="GYJ61"/>
      <c r="GYK61"/>
      <c r="GYL61"/>
      <c r="GYM61"/>
      <c r="GYN61"/>
      <c r="GYO61"/>
      <c r="GYP61"/>
      <c r="GYQ61"/>
      <c r="GYR61"/>
      <c r="GYS61"/>
      <c r="GYT61"/>
      <c r="GYU61"/>
      <c r="GYV61"/>
      <c r="GYW61"/>
      <c r="GYX61"/>
      <c r="GYY61"/>
      <c r="GYZ61"/>
      <c r="GZA61"/>
      <c r="GZB61"/>
      <c r="GZC61"/>
      <c r="GZD61"/>
      <c r="GZE61"/>
      <c r="GZF61"/>
      <c r="GZG61"/>
      <c r="GZH61"/>
      <c r="GZI61"/>
      <c r="GZJ61"/>
      <c r="GZK61"/>
      <c r="GZL61"/>
      <c r="GZM61"/>
      <c r="GZN61"/>
      <c r="GZO61"/>
      <c r="GZP61"/>
      <c r="GZQ61"/>
      <c r="GZR61"/>
      <c r="GZS61"/>
      <c r="GZT61"/>
      <c r="GZU61"/>
      <c r="GZV61"/>
      <c r="GZW61"/>
      <c r="GZX61"/>
      <c r="GZY61"/>
      <c r="GZZ61"/>
      <c r="HAA61"/>
      <c r="HAB61"/>
      <c r="HAC61"/>
      <c r="HAD61"/>
      <c r="HAE61"/>
      <c r="HAF61"/>
      <c r="HAG61"/>
      <c r="HAH61"/>
      <c r="HAI61"/>
      <c r="HAJ61"/>
      <c r="HAK61"/>
      <c r="HAL61"/>
      <c r="HAM61"/>
      <c r="HAN61"/>
      <c r="HAO61"/>
      <c r="HAP61"/>
      <c r="HAQ61"/>
      <c r="HAR61"/>
      <c r="HAS61"/>
      <c r="HAT61"/>
      <c r="HAU61"/>
      <c r="HAV61"/>
      <c r="HAW61"/>
      <c r="HAX61"/>
      <c r="HAY61"/>
      <c r="HAZ61"/>
      <c r="HBA61"/>
      <c r="HBB61"/>
      <c r="HBC61"/>
      <c r="HBD61"/>
      <c r="HBE61"/>
      <c r="HBF61"/>
      <c r="HBG61"/>
      <c r="HBH61"/>
      <c r="HBI61"/>
      <c r="HBJ61"/>
      <c r="HBK61"/>
      <c r="HBL61"/>
      <c r="HBM61"/>
      <c r="HBN61"/>
      <c r="HBO61"/>
      <c r="HBP61"/>
      <c r="HBQ61"/>
      <c r="HBR61"/>
      <c r="HBS61"/>
      <c r="HBT61"/>
      <c r="HBU61"/>
      <c r="HBV61"/>
      <c r="HBW61"/>
      <c r="HBX61"/>
      <c r="HBY61"/>
      <c r="HBZ61"/>
      <c r="HCA61"/>
      <c r="HCB61"/>
      <c r="HCC61"/>
      <c r="HCD61"/>
      <c r="HCE61"/>
      <c r="HCF61"/>
      <c r="HCG61"/>
      <c r="HCH61"/>
      <c r="HCI61"/>
      <c r="HCJ61"/>
      <c r="HCK61"/>
      <c r="HCL61"/>
      <c r="HCM61"/>
      <c r="HCN61"/>
      <c r="HCO61"/>
      <c r="HCP61"/>
      <c r="HCQ61"/>
      <c r="HCR61"/>
      <c r="HCS61"/>
      <c r="HCT61"/>
      <c r="HCU61"/>
      <c r="HCV61"/>
      <c r="HCW61"/>
      <c r="HCX61"/>
      <c r="HCY61"/>
      <c r="HCZ61"/>
      <c r="HDA61"/>
      <c r="HDB61"/>
      <c r="HDC61"/>
      <c r="HDD61"/>
      <c r="HDE61"/>
      <c r="HDF61"/>
      <c r="HDG61"/>
      <c r="HDH61"/>
      <c r="HDI61"/>
      <c r="HDJ61"/>
      <c r="HDK61"/>
      <c r="HDL61"/>
      <c r="HDM61"/>
      <c r="HDN61"/>
      <c r="HDO61"/>
      <c r="HDP61"/>
      <c r="HDQ61"/>
      <c r="HDR61"/>
      <c r="HDS61"/>
      <c r="HDT61"/>
      <c r="HDU61"/>
      <c r="HDV61"/>
      <c r="HDW61"/>
      <c r="HDX61"/>
      <c r="HDY61"/>
      <c r="HDZ61"/>
      <c r="HEA61"/>
      <c r="HEB61"/>
      <c r="HEC61"/>
      <c r="HED61"/>
      <c r="HEE61"/>
      <c r="HEF61"/>
      <c r="HEG61"/>
      <c r="HEH61"/>
      <c r="HEI61"/>
      <c r="HEJ61"/>
      <c r="HEK61"/>
      <c r="HEL61"/>
      <c r="HEM61"/>
      <c r="HEN61"/>
      <c r="HEO61"/>
      <c r="HEP61"/>
      <c r="HEQ61"/>
      <c r="HER61"/>
      <c r="HES61"/>
      <c r="HET61"/>
      <c r="HEU61"/>
      <c r="HEV61"/>
      <c r="HEW61"/>
      <c r="HEX61"/>
      <c r="HEY61"/>
      <c r="HEZ61"/>
      <c r="HFA61"/>
      <c r="HFB61"/>
      <c r="HFC61"/>
      <c r="HFD61"/>
      <c r="HFE61"/>
      <c r="HFF61"/>
      <c r="HFG61"/>
      <c r="HFH61"/>
      <c r="HFI61"/>
      <c r="HFJ61"/>
      <c r="HFK61"/>
      <c r="HFL61"/>
      <c r="HFM61"/>
      <c r="HFN61"/>
      <c r="HFO61"/>
      <c r="HFP61"/>
      <c r="HFQ61"/>
      <c r="HFR61"/>
      <c r="HFS61"/>
      <c r="HFT61"/>
      <c r="HFU61"/>
      <c r="HFV61"/>
      <c r="HFW61"/>
      <c r="HFX61"/>
      <c r="HFY61"/>
      <c r="HFZ61"/>
      <c r="HGA61"/>
      <c r="HGB61"/>
      <c r="HGC61"/>
      <c r="HGD61"/>
      <c r="HGE61"/>
      <c r="HGF61"/>
      <c r="HGG61"/>
      <c r="HGH61"/>
      <c r="HGI61"/>
      <c r="HGJ61"/>
      <c r="HGK61"/>
      <c r="HGL61"/>
      <c r="HGM61"/>
      <c r="HGN61"/>
      <c r="HGO61"/>
      <c r="HGP61"/>
      <c r="HGQ61"/>
      <c r="HGR61"/>
      <c r="HGS61"/>
      <c r="HGT61"/>
      <c r="HGU61"/>
      <c r="HGV61"/>
      <c r="HGW61"/>
      <c r="HGX61"/>
      <c r="HGY61"/>
      <c r="HGZ61"/>
      <c r="HHA61"/>
      <c r="HHB61"/>
      <c r="HHC61"/>
      <c r="HHD61"/>
      <c r="HHE61"/>
      <c r="HHF61"/>
      <c r="HHG61"/>
      <c r="HHH61"/>
      <c r="HHI61"/>
      <c r="HHJ61"/>
      <c r="HHK61"/>
      <c r="HHL61"/>
      <c r="HHM61"/>
      <c r="HHN61"/>
      <c r="HHO61"/>
      <c r="HHP61"/>
      <c r="HHQ61"/>
      <c r="HHR61"/>
      <c r="HHS61"/>
      <c r="HHT61"/>
      <c r="HHU61"/>
      <c r="HHV61"/>
      <c r="HHW61"/>
      <c r="HHX61"/>
      <c r="HHY61"/>
      <c r="HHZ61"/>
      <c r="HIA61"/>
      <c r="HIB61"/>
      <c r="HIC61"/>
      <c r="HID61"/>
      <c r="HIE61"/>
      <c r="HIF61"/>
      <c r="HIG61"/>
      <c r="HIH61"/>
      <c r="HII61"/>
      <c r="HIJ61"/>
      <c r="HIK61"/>
      <c r="HIL61"/>
      <c r="HIM61"/>
      <c r="HIN61"/>
      <c r="HIO61"/>
      <c r="HIP61"/>
      <c r="HIQ61"/>
      <c r="HIR61"/>
      <c r="HIS61"/>
      <c r="HIT61"/>
      <c r="HIU61"/>
      <c r="HIV61"/>
      <c r="HIW61"/>
      <c r="HIX61"/>
      <c r="HIY61"/>
      <c r="HIZ61"/>
      <c r="HJA61"/>
      <c r="HJB61"/>
      <c r="HJC61"/>
      <c r="HJD61"/>
      <c r="HJE61"/>
      <c r="HJF61"/>
      <c r="HJG61"/>
      <c r="HJH61"/>
      <c r="HJI61"/>
      <c r="HJJ61"/>
      <c r="HJK61"/>
      <c r="HJL61"/>
      <c r="HJM61"/>
      <c r="HJN61"/>
      <c r="HJO61"/>
      <c r="HJP61"/>
      <c r="HJQ61"/>
      <c r="HJR61"/>
      <c r="HJS61"/>
      <c r="HJT61"/>
    </row>
    <row r="62" spans="1:5688" x14ac:dyDescent="0.45">
      <c r="A62"/>
      <c r="B62"/>
      <c r="C62"/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  <c r="AMK62"/>
      <c r="AML62"/>
      <c r="AMM62"/>
      <c r="AMN62"/>
      <c r="AMO62"/>
      <c r="AMP62"/>
      <c r="AMQ62"/>
      <c r="AMR62"/>
      <c r="AMS62"/>
      <c r="AMT62"/>
      <c r="AMU62"/>
      <c r="AMV62"/>
      <c r="AMW62"/>
      <c r="AMX62"/>
      <c r="AMY62"/>
      <c r="AMZ62"/>
      <c r="ANA62"/>
      <c r="ANB62"/>
      <c r="ANC62"/>
      <c r="AND62"/>
      <c r="ANE62"/>
      <c r="ANF62"/>
      <c r="ANG62"/>
      <c r="ANH62"/>
      <c r="ANI62"/>
      <c r="ANJ62"/>
      <c r="ANK62"/>
      <c r="ANL62"/>
      <c r="ANM62"/>
      <c r="ANN62"/>
      <c r="ANO62"/>
      <c r="ANP62"/>
      <c r="ANQ62"/>
      <c r="ANR62"/>
      <c r="ANS62"/>
      <c r="ANT62"/>
      <c r="ANU62"/>
      <c r="ANV62"/>
      <c r="ANW62"/>
      <c r="ANX62"/>
      <c r="ANY62"/>
      <c r="ANZ62"/>
      <c r="AOA62"/>
      <c r="AOB62"/>
      <c r="AOC62"/>
      <c r="AOD62"/>
      <c r="AOE62"/>
      <c r="AOF62"/>
      <c r="AOG62"/>
      <c r="AOH62"/>
      <c r="AOI62"/>
      <c r="AOJ62"/>
      <c r="AOK62"/>
      <c r="AOL62"/>
      <c r="AOM62"/>
      <c r="AON62"/>
      <c r="AOO62"/>
      <c r="AOP62"/>
      <c r="AOQ62"/>
      <c r="AOR62"/>
      <c r="AOS62"/>
      <c r="AOT62"/>
      <c r="AOU62"/>
      <c r="AOV62"/>
      <c r="AOW62"/>
      <c r="AOX62"/>
      <c r="AOY62"/>
      <c r="AOZ62"/>
      <c r="APA62"/>
      <c r="APB62"/>
      <c r="APC62"/>
      <c r="APD62"/>
      <c r="APE62"/>
      <c r="APF62"/>
      <c r="APG62"/>
      <c r="APH62"/>
      <c r="API62"/>
      <c r="APJ62"/>
      <c r="APK62"/>
      <c r="APL62"/>
      <c r="APM62"/>
      <c r="APN62"/>
      <c r="APO62"/>
      <c r="APP62"/>
      <c r="APQ62"/>
      <c r="APR62"/>
      <c r="APS62"/>
      <c r="APT62"/>
      <c r="APU62"/>
      <c r="APV62"/>
      <c r="APW62"/>
      <c r="APX62"/>
      <c r="APY62"/>
      <c r="APZ62"/>
      <c r="AQA62"/>
      <c r="AQB62"/>
      <c r="AQC62"/>
      <c r="AQD62"/>
      <c r="AQE62"/>
      <c r="AQF62"/>
      <c r="AQG62"/>
      <c r="AQH62"/>
      <c r="AQI62"/>
      <c r="AQJ62"/>
      <c r="AQK62"/>
      <c r="AQL62"/>
      <c r="AQM62"/>
      <c r="AQN62"/>
      <c r="AQO62"/>
      <c r="AQP62"/>
      <c r="AQQ62"/>
      <c r="AQR62"/>
      <c r="AQS62"/>
      <c r="AQT62"/>
      <c r="AQU62"/>
      <c r="AQV62"/>
      <c r="AQW62"/>
      <c r="AQX62"/>
      <c r="AQY62"/>
      <c r="AQZ62"/>
      <c r="ARA62"/>
      <c r="ARB62"/>
      <c r="ARC62"/>
      <c r="ARD62"/>
      <c r="ARE62"/>
      <c r="ARF62"/>
      <c r="ARG62"/>
      <c r="ARH62"/>
      <c r="ARI62"/>
      <c r="ARJ62"/>
      <c r="ARK62"/>
      <c r="ARL62"/>
      <c r="ARM62"/>
      <c r="ARN62"/>
      <c r="ARO62"/>
      <c r="ARP62"/>
      <c r="ARQ62"/>
      <c r="ARR62"/>
      <c r="ARS62"/>
      <c r="ART62"/>
      <c r="ARU62"/>
      <c r="ARV62"/>
      <c r="ARW62"/>
      <c r="ARX62"/>
      <c r="ARY62"/>
      <c r="ARZ62"/>
      <c r="ASA62"/>
      <c r="ASB62"/>
      <c r="ASC62"/>
      <c r="ASD62"/>
      <c r="ASE62"/>
      <c r="ASF62"/>
      <c r="ASG62"/>
      <c r="ASH62"/>
      <c r="ASI62"/>
      <c r="ASJ62"/>
      <c r="ASK62"/>
      <c r="ASL62"/>
      <c r="ASM62"/>
      <c r="ASN62"/>
      <c r="ASO62"/>
      <c r="ASP62"/>
      <c r="ASQ62"/>
      <c r="ASR62"/>
      <c r="ASS62"/>
      <c r="AST62"/>
      <c r="ASU62"/>
      <c r="ASV62"/>
      <c r="ASW62"/>
      <c r="ASX62"/>
      <c r="ASY62"/>
      <c r="ASZ62"/>
      <c r="ATA62"/>
      <c r="ATB62"/>
      <c r="ATC62"/>
      <c r="ATD62"/>
      <c r="ATE62"/>
      <c r="ATF62"/>
      <c r="ATG62"/>
      <c r="ATH62"/>
      <c r="ATI62"/>
      <c r="ATJ62"/>
      <c r="ATK62"/>
      <c r="ATL62"/>
      <c r="ATM62"/>
      <c r="ATN62"/>
      <c r="ATO62"/>
      <c r="ATP62"/>
      <c r="ATQ62"/>
      <c r="ATR62"/>
      <c r="ATS62"/>
      <c r="ATT62"/>
      <c r="ATU62"/>
      <c r="ATV62"/>
      <c r="ATW62"/>
      <c r="ATX62"/>
      <c r="ATY62"/>
      <c r="ATZ62"/>
      <c r="AUA62"/>
      <c r="AUB62"/>
      <c r="AUC62"/>
      <c r="AUD62"/>
      <c r="AUE62"/>
      <c r="AUF62"/>
      <c r="AUG62"/>
      <c r="AUH62"/>
      <c r="AUI62"/>
      <c r="AUJ62"/>
      <c r="AUK62"/>
      <c r="AUL62"/>
      <c r="AUM62"/>
      <c r="AUN62"/>
      <c r="AUO62"/>
      <c r="AUP62"/>
      <c r="AUQ62"/>
      <c r="AUR62"/>
      <c r="AUS62"/>
      <c r="AUT62"/>
      <c r="AUU62"/>
      <c r="AUV62"/>
      <c r="AUW62"/>
      <c r="AUX62"/>
      <c r="AUY62"/>
      <c r="AUZ62"/>
      <c r="AVA62"/>
      <c r="AVB62"/>
      <c r="AVC62"/>
      <c r="AVD62"/>
      <c r="AVE62"/>
      <c r="AVF62"/>
      <c r="AVG62"/>
      <c r="AVH62"/>
      <c r="AVI62"/>
      <c r="AVJ62"/>
      <c r="AVK62"/>
      <c r="AVL62"/>
      <c r="AVM62"/>
      <c r="AVN62"/>
      <c r="AVO62"/>
      <c r="AVP62"/>
      <c r="AVQ62"/>
      <c r="AVR62"/>
      <c r="AVS62"/>
      <c r="AVT62"/>
      <c r="AVU62"/>
      <c r="AVV62"/>
      <c r="AVW62"/>
      <c r="AVX62"/>
      <c r="AVY62"/>
      <c r="AVZ62"/>
      <c r="AWA62"/>
      <c r="AWB62"/>
      <c r="AWC62"/>
      <c r="AWD62"/>
      <c r="AWE62"/>
      <c r="AWF62"/>
      <c r="AWG62"/>
      <c r="AWH62"/>
      <c r="AWI62"/>
      <c r="AWJ62"/>
      <c r="AWK62"/>
      <c r="AWL62"/>
      <c r="AWM62"/>
      <c r="AWN62"/>
      <c r="AWO62"/>
      <c r="AWP62"/>
      <c r="AWQ62"/>
      <c r="AWR62"/>
      <c r="AWS62"/>
      <c r="AWT62"/>
      <c r="AWU62"/>
      <c r="AWV62"/>
      <c r="AWW62"/>
      <c r="AWX62"/>
      <c r="AWY62"/>
      <c r="AWZ62"/>
      <c r="AXA62"/>
      <c r="AXB62"/>
      <c r="AXC62"/>
      <c r="AXD62"/>
      <c r="AXE62"/>
      <c r="AXF62"/>
      <c r="AXG62"/>
      <c r="AXH62"/>
      <c r="AXI62"/>
      <c r="AXJ62"/>
      <c r="AXK62"/>
      <c r="AXL62"/>
      <c r="AXM62"/>
      <c r="AXN62"/>
      <c r="AXO62"/>
      <c r="AXP62"/>
      <c r="AXQ62"/>
      <c r="AXR62"/>
      <c r="AXS62"/>
      <c r="AXT62"/>
      <c r="AXU62"/>
      <c r="AXV62"/>
      <c r="AXW62"/>
      <c r="AXX62"/>
      <c r="AXY62"/>
      <c r="AXZ62"/>
      <c r="AYA62"/>
      <c r="AYB62"/>
      <c r="AYC62"/>
      <c r="AYD62"/>
      <c r="AYE62"/>
      <c r="AYF62"/>
      <c r="AYG62"/>
      <c r="AYH62"/>
      <c r="AYI62"/>
      <c r="AYJ62"/>
      <c r="AYK62"/>
      <c r="AYL62"/>
      <c r="AYM62"/>
      <c r="AYN62"/>
      <c r="AYO62"/>
      <c r="AYP62"/>
      <c r="AYQ62"/>
      <c r="AYR62"/>
      <c r="AYS62"/>
      <c r="AYT62"/>
      <c r="AYU62"/>
      <c r="AYV62"/>
      <c r="AYW62"/>
      <c r="AYX62"/>
      <c r="AYY62"/>
      <c r="AYZ62"/>
      <c r="AZA62"/>
      <c r="AZB62"/>
      <c r="AZC62"/>
      <c r="AZD62"/>
      <c r="AZE62"/>
      <c r="AZF62"/>
      <c r="AZG62"/>
      <c r="AZH62"/>
      <c r="AZI62"/>
      <c r="AZJ62"/>
      <c r="AZK62"/>
      <c r="AZL62"/>
      <c r="AZM62"/>
      <c r="AZN62"/>
      <c r="AZO62"/>
      <c r="AZP62"/>
      <c r="AZQ62"/>
      <c r="AZR62"/>
      <c r="AZS62"/>
      <c r="AZT62"/>
      <c r="AZU62"/>
      <c r="AZV62"/>
      <c r="AZW62"/>
      <c r="AZX62"/>
      <c r="AZY62"/>
      <c r="AZZ62"/>
      <c r="BAA62"/>
      <c r="BAB62"/>
      <c r="BAC62"/>
      <c r="BAD62"/>
      <c r="BAE62"/>
      <c r="BAF62"/>
      <c r="BAG62"/>
      <c r="BAH62"/>
      <c r="BAI62"/>
      <c r="BAJ62"/>
      <c r="BAK62"/>
      <c r="BAL62"/>
      <c r="BAM62"/>
      <c r="BAN62"/>
      <c r="BAO62"/>
      <c r="BAP62"/>
      <c r="BAQ62"/>
      <c r="BAR62"/>
      <c r="BAS62"/>
      <c r="BAT62"/>
      <c r="BAU62"/>
      <c r="BAV62"/>
      <c r="BAW62"/>
      <c r="BAX62"/>
      <c r="BAY62"/>
      <c r="BAZ62"/>
      <c r="BBA62"/>
      <c r="BBB62"/>
      <c r="BBC62"/>
      <c r="BBD62"/>
      <c r="BBE62"/>
      <c r="BBF62"/>
      <c r="BBG62"/>
      <c r="BBH62"/>
      <c r="BBI62"/>
      <c r="BBJ62"/>
      <c r="BBK62"/>
      <c r="BBL62"/>
      <c r="BBM62"/>
      <c r="BBN62"/>
      <c r="BBO62"/>
      <c r="BBP62"/>
      <c r="BBQ62"/>
      <c r="BBR62"/>
      <c r="BBS62"/>
      <c r="BBT62"/>
      <c r="BBU62"/>
      <c r="BBV62"/>
      <c r="BBW62"/>
      <c r="BBX62"/>
      <c r="BBY62"/>
      <c r="BBZ62"/>
      <c r="BCA62"/>
      <c r="BCB62"/>
      <c r="BCC62"/>
      <c r="BCD62"/>
      <c r="BCE62"/>
      <c r="BCF62"/>
      <c r="BCG62"/>
      <c r="BCH62"/>
      <c r="BCI62"/>
      <c r="BCJ62"/>
      <c r="BCK62"/>
      <c r="BCL62"/>
      <c r="BCM62"/>
      <c r="BCN62"/>
      <c r="BCO62"/>
      <c r="BCP62"/>
      <c r="BCQ62"/>
      <c r="BCR62"/>
      <c r="BCS62"/>
      <c r="BCT62"/>
      <c r="BCU62"/>
      <c r="BCV62"/>
      <c r="BCW62"/>
      <c r="BCX62"/>
      <c r="BCY62"/>
      <c r="BCZ62"/>
      <c r="BDA62"/>
      <c r="BDB62"/>
      <c r="BDC62"/>
      <c r="BDD62"/>
      <c r="BDE62"/>
      <c r="BDF62"/>
      <c r="BDG62"/>
      <c r="BDH62"/>
      <c r="BDI62"/>
      <c r="BDJ62"/>
      <c r="BDK62"/>
      <c r="BDL62"/>
      <c r="BDM62"/>
      <c r="BDN62"/>
      <c r="BDO62"/>
      <c r="BDP62"/>
      <c r="BDQ62"/>
      <c r="BDR62"/>
      <c r="BDS62"/>
      <c r="BDT62"/>
      <c r="BDU62"/>
      <c r="BDV62"/>
      <c r="BDW62"/>
      <c r="BDX62"/>
      <c r="BDY62"/>
      <c r="BDZ62"/>
      <c r="BEA62"/>
      <c r="BEB62"/>
      <c r="BEC62"/>
      <c r="BED62"/>
      <c r="BEE62"/>
      <c r="BEF62"/>
      <c r="BEG62"/>
      <c r="BEH62"/>
      <c r="BEI62"/>
      <c r="BEJ62"/>
      <c r="BEK62"/>
      <c r="BEL62"/>
      <c r="BEM62"/>
      <c r="BEN62"/>
      <c r="BEO62"/>
      <c r="BEP62"/>
      <c r="BEQ62"/>
      <c r="BER62"/>
      <c r="BES62"/>
      <c r="BET62"/>
      <c r="BEU62"/>
      <c r="BEV62"/>
      <c r="BEW62"/>
      <c r="BEX62"/>
      <c r="BEY62"/>
      <c r="BEZ62"/>
      <c r="BFA62"/>
      <c r="BFB62"/>
      <c r="BFC62"/>
      <c r="BFD62"/>
      <c r="BFE62"/>
      <c r="BFF62"/>
      <c r="BFG62"/>
      <c r="BFH62"/>
      <c r="BFI62"/>
      <c r="BFJ62"/>
      <c r="BFK62"/>
      <c r="BFL62"/>
      <c r="BFM62"/>
      <c r="BFN62"/>
      <c r="BFO62"/>
      <c r="BFP62"/>
      <c r="BFQ62"/>
      <c r="BFR62"/>
      <c r="BFS62"/>
      <c r="BFT62"/>
      <c r="BFU62"/>
      <c r="BFV62"/>
      <c r="BFW62"/>
      <c r="BFX62"/>
      <c r="BFY62"/>
      <c r="BFZ62"/>
      <c r="BGA62"/>
      <c r="BGB62"/>
      <c r="BGC62"/>
      <c r="BGD62"/>
      <c r="BGE62"/>
      <c r="BGF62"/>
      <c r="BGG62"/>
      <c r="BGH62"/>
      <c r="BGI62"/>
      <c r="BGJ62"/>
      <c r="BGK62"/>
      <c r="BGL62"/>
      <c r="BGM62"/>
      <c r="BGN62"/>
      <c r="BGO62"/>
      <c r="BGP62"/>
      <c r="BGQ62"/>
      <c r="BGR62"/>
      <c r="BGS62"/>
      <c r="BGT62"/>
      <c r="BGU62"/>
      <c r="BGV62"/>
      <c r="BGW62"/>
      <c r="BGX62"/>
      <c r="BGY62"/>
      <c r="BGZ62"/>
      <c r="BHA62"/>
      <c r="BHB62"/>
      <c r="BHC62"/>
      <c r="BHD62"/>
      <c r="BHE62"/>
      <c r="BHF62"/>
      <c r="BHG62"/>
      <c r="BHH62"/>
      <c r="BHI62"/>
      <c r="BHJ62"/>
      <c r="BHK62"/>
      <c r="BHL62"/>
      <c r="BHM62"/>
      <c r="BHN62"/>
      <c r="BHO62"/>
      <c r="BHP62"/>
      <c r="BHQ62"/>
      <c r="BHR62"/>
      <c r="BHS62"/>
      <c r="BHT62"/>
      <c r="BHU62"/>
      <c r="BHV62"/>
      <c r="BHW62"/>
      <c r="BHX62"/>
      <c r="BHY62"/>
      <c r="BHZ62"/>
      <c r="BIA62"/>
      <c r="BIB62"/>
      <c r="BIC62"/>
      <c r="BID62"/>
      <c r="BIE62"/>
      <c r="BIF62"/>
      <c r="BIG62"/>
      <c r="BIH62"/>
      <c r="BII62"/>
      <c r="BIJ62"/>
      <c r="BIK62"/>
      <c r="BIL62"/>
      <c r="BIM62"/>
      <c r="BIN62"/>
      <c r="BIO62"/>
      <c r="BIP62"/>
      <c r="BIQ62"/>
      <c r="BIR62"/>
      <c r="BIS62"/>
      <c r="BIT62"/>
      <c r="BIU62"/>
      <c r="BIV62"/>
      <c r="BIW62"/>
      <c r="BIX62"/>
      <c r="BIY62"/>
      <c r="BIZ62"/>
      <c r="BJA62"/>
      <c r="BJB62"/>
      <c r="BJC62"/>
      <c r="BJD62"/>
      <c r="BJE62"/>
      <c r="BJF62"/>
      <c r="BJG62"/>
      <c r="BJH62"/>
      <c r="BJI62"/>
      <c r="BJJ62"/>
      <c r="BJK62"/>
      <c r="BJL62"/>
      <c r="BJM62"/>
      <c r="BJN62"/>
      <c r="BJO62"/>
      <c r="BJP62"/>
      <c r="BJQ62"/>
      <c r="BJR62"/>
      <c r="BJS62"/>
      <c r="BJT62"/>
      <c r="BJU62"/>
      <c r="BJV62"/>
      <c r="BJW62"/>
      <c r="BJX62"/>
      <c r="BJY62"/>
      <c r="BJZ62"/>
      <c r="BKA62"/>
      <c r="BKB62"/>
      <c r="BKC62"/>
      <c r="BKD62"/>
      <c r="BKE62"/>
      <c r="BKF62"/>
      <c r="BKG62"/>
      <c r="BKH62"/>
      <c r="BKI62"/>
      <c r="BKJ62"/>
      <c r="BKK62"/>
      <c r="BKL62"/>
      <c r="BKM62"/>
      <c r="BKN62"/>
      <c r="BKO62"/>
      <c r="BKP62"/>
      <c r="BKQ62"/>
      <c r="BKR62"/>
      <c r="BKS62"/>
      <c r="BKT62"/>
      <c r="BKU62"/>
      <c r="BKV62"/>
      <c r="BKW62"/>
      <c r="BKX62"/>
      <c r="BKY62"/>
      <c r="BKZ62"/>
      <c r="BLA62"/>
      <c r="BLB62"/>
      <c r="BLC62"/>
      <c r="BLD62"/>
      <c r="BLE62"/>
      <c r="BLF62"/>
      <c r="BLG62"/>
      <c r="BLH62"/>
      <c r="BLI62"/>
      <c r="BLJ62"/>
      <c r="BLK62"/>
      <c r="BLL62"/>
      <c r="BLM62"/>
      <c r="BLN62"/>
      <c r="BLO62"/>
      <c r="BLP62"/>
      <c r="BLQ62"/>
      <c r="BLR62"/>
      <c r="BLS62"/>
      <c r="BLT62"/>
      <c r="BLU62"/>
      <c r="BLV62"/>
      <c r="BLW62"/>
      <c r="BLX62"/>
      <c r="BLY62"/>
      <c r="BLZ62"/>
      <c r="BMA62"/>
      <c r="BMB62"/>
      <c r="BMC62"/>
      <c r="BMD62"/>
      <c r="BME62"/>
      <c r="BMF62"/>
      <c r="BMG62"/>
      <c r="BMH62"/>
      <c r="BMI62"/>
      <c r="BMJ62"/>
      <c r="BMK62"/>
      <c r="BML62"/>
      <c r="BMM62"/>
      <c r="BMN62"/>
      <c r="BMO62"/>
      <c r="BMP62"/>
      <c r="BMQ62"/>
      <c r="BMR62"/>
      <c r="BMS62"/>
      <c r="BMT62"/>
      <c r="BMU62"/>
      <c r="BMV62"/>
      <c r="BMW62"/>
      <c r="BMX62"/>
      <c r="BMY62"/>
      <c r="BMZ62"/>
      <c r="BNA62"/>
      <c r="BNB62"/>
      <c r="BNC62"/>
      <c r="BND62"/>
      <c r="BNE62"/>
      <c r="BNF62"/>
      <c r="BNG62"/>
      <c r="BNH62"/>
      <c r="BNI62"/>
      <c r="BNJ62"/>
      <c r="BNK62"/>
      <c r="BNL62"/>
      <c r="BNM62"/>
      <c r="BNN62"/>
      <c r="BNO62"/>
      <c r="BNP62"/>
      <c r="BNQ62"/>
      <c r="BNR62"/>
      <c r="BNS62"/>
      <c r="BNT62"/>
      <c r="BNU62"/>
      <c r="BNV62"/>
      <c r="BNW62"/>
      <c r="BNX62"/>
      <c r="BNY62"/>
      <c r="BNZ62"/>
      <c r="BOA62"/>
      <c r="BOB62"/>
      <c r="BOC62"/>
      <c r="BOD62"/>
      <c r="BOE62"/>
      <c r="BOF62"/>
      <c r="BOG62"/>
      <c r="BOH62"/>
      <c r="BOI62"/>
      <c r="BOJ62"/>
      <c r="BOK62"/>
      <c r="BOL62"/>
      <c r="BOM62"/>
      <c r="BON62"/>
      <c r="BOO62"/>
      <c r="BOP62"/>
      <c r="BOQ62"/>
      <c r="BOR62"/>
      <c r="BOS62"/>
      <c r="BOT62"/>
      <c r="BOU62"/>
      <c r="BOV62"/>
      <c r="BOW62"/>
      <c r="BOX62"/>
      <c r="BOY62"/>
      <c r="BOZ62"/>
      <c r="BPA62"/>
      <c r="BPB62"/>
      <c r="BPC62"/>
      <c r="BPD62"/>
      <c r="BPE62"/>
      <c r="BPF62"/>
      <c r="BPG62"/>
      <c r="BPH62"/>
      <c r="BPI62"/>
      <c r="BPJ62"/>
      <c r="BPK62"/>
      <c r="BPL62"/>
      <c r="BPM62"/>
      <c r="BPN62"/>
      <c r="BPO62"/>
      <c r="BPP62"/>
      <c r="BPQ62"/>
      <c r="BPR62"/>
      <c r="BPS62"/>
      <c r="BPT62"/>
      <c r="BPU62"/>
      <c r="BPV62"/>
      <c r="BPW62"/>
      <c r="BPX62"/>
      <c r="BPY62"/>
      <c r="BPZ62"/>
      <c r="BQA62"/>
      <c r="BQB62"/>
      <c r="BQC62"/>
      <c r="BQD62"/>
      <c r="BQE62"/>
      <c r="BQF62"/>
      <c r="BQG62"/>
      <c r="BQH62"/>
      <c r="BQI62"/>
      <c r="BQJ62"/>
      <c r="BQK62"/>
      <c r="BQL62"/>
      <c r="BQM62"/>
      <c r="BQN62"/>
      <c r="BQO62"/>
      <c r="BQP62"/>
      <c r="BQQ62"/>
      <c r="BQR62"/>
      <c r="BQS62"/>
      <c r="BQT62"/>
      <c r="BQU62"/>
      <c r="BQV62"/>
      <c r="BQW62"/>
      <c r="BQX62"/>
      <c r="BQY62"/>
      <c r="BQZ62"/>
      <c r="BRA62"/>
      <c r="BRB62"/>
      <c r="BRC62"/>
      <c r="BRD62"/>
      <c r="BRE62"/>
      <c r="BRF62"/>
      <c r="BRG62"/>
      <c r="BRH62"/>
      <c r="BRI62"/>
      <c r="BRJ62"/>
      <c r="BRK62"/>
      <c r="BRL62"/>
      <c r="BRM62"/>
      <c r="BRN62"/>
      <c r="BRO62"/>
      <c r="BRP62"/>
      <c r="BRQ62"/>
      <c r="BRR62"/>
      <c r="BRS62"/>
      <c r="BRT62"/>
      <c r="BRU62"/>
      <c r="BRV62"/>
      <c r="BRW62"/>
      <c r="BRX62"/>
      <c r="BRY62"/>
      <c r="BRZ62"/>
      <c r="BSA62"/>
      <c r="BSB62"/>
      <c r="BSC62"/>
      <c r="BSD62"/>
      <c r="BSE62"/>
      <c r="BSF62"/>
      <c r="BSG62"/>
      <c r="BSH62"/>
      <c r="BSI62"/>
      <c r="BSJ62"/>
      <c r="BSK62"/>
      <c r="BSL62"/>
      <c r="BSM62"/>
      <c r="BSN62"/>
      <c r="BSO62"/>
      <c r="BSP62"/>
      <c r="BSQ62"/>
      <c r="BSR62"/>
      <c r="BSS62"/>
      <c r="BST62"/>
      <c r="BSU62"/>
      <c r="BSV62"/>
      <c r="BSW62"/>
      <c r="BSX62"/>
      <c r="BSY62"/>
      <c r="BSZ62"/>
      <c r="BTA62"/>
      <c r="BTB62"/>
      <c r="BTC62"/>
      <c r="BTD62"/>
      <c r="BTE62"/>
      <c r="BTF62"/>
      <c r="BTG62"/>
      <c r="BTH62"/>
      <c r="BTI62"/>
      <c r="BTJ62"/>
      <c r="BTK62"/>
      <c r="BTL62"/>
      <c r="BTM62"/>
      <c r="BTN62"/>
      <c r="BTO62"/>
      <c r="BTP62"/>
      <c r="BTQ62"/>
      <c r="BTR62"/>
      <c r="BTS62"/>
      <c r="BTT62"/>
      <c r="BTU62"/>
      <c r="BTV62"/>
      <c r="BTW62"/>
      <c r="BTX62"/>
      <c r="BTY62"/>
      <c r="BTZ62"/>
      <c r="BUA62"/>
      <c r="BUB62"/>
      <c r="BUC62"/>
      <c r="BUD62"/>
      <c r="BUE62"/>
      <c r="BUF62"/>
      <c r="BUG62"/>
      <c r="BUH62"/>
      <c r="BUI62"/>
      <c r="BUJ62"/>
      <c r="BUK62"/>
      <c r="BUL62"/>
      <c r="BUM62"/>
      <c r="BUN62"/>
      <c r="BUO62"/>
      <c r="BUP62"/>
      <c r="BUQ62"/>
      <c r="BUR62"/>
      <c r="BUS62"/>
      <c r="BUT62"/>
      <c r="BUU62"/>
      <c r="BUV62"/>
      <c r="BUW62"/>
      <c r="BUX62"/>
      <c r="BUY62"/>
      <c r="BUZ62"/>
      <c r="BVA62"/>
      <c r="BVB62"/>
      <c r="BVC62"/>
      <c r="BVD62"/>
      <c r="BVE62"/>
      <c r="BVF62"/>
      <c r="BVG62"/>
      <c r="BVH62"/>
      <c r="BVI62"/>
      <c r="BVJ62"/>
      <c r="BVK62"/>
      <c r="BVL62"/>
      <c r="BVM62"/>
      <c r="BVN62"/>
      <c r="BVO62"/>
      <c r="BVP62"/>
      <c r="BVQ62"/>
      <c r="BVR62"/>
      <c r="BVS62"/>
      <c r="BVT62"/>
      <c r="BVU62"/>
      <c r="BVV62"/>
      <c r="BVW62"/>
      <c r="BVX62"/>
      <c r="BVY62"/>
      <c r="BVZ62"/>
      <c r="BWA62"/>
      <c r="BWB62"/>
      <c r="BWC62"/>
      <c r="BWD62"/>
      <c r="BWE62"/>
      <c r="BWF62"/>
      <c r="BWG62"/>
      <c r="BWH62"/>
      <c r="BWI62"/>
      <c r="BWJ62"/>
      <c r="BWK62"/>
      <c r="BWL62"/>
      <c r="BWM62"/>
      <c r="BWN62"/>
      <c r="BWO62"/>
      <c r="BWP62"/>
      <c r="BWQ62"/>
      <c r="BWR62"/>
      <c r="BWS62"/>
      <c r="BWT62"/>
      <c r="BWU62"/>
      <c r="BWV62"/>
      <c r="BWW62"/>
      <c r="BWX62"/>
      <c r="BWY62"/>
      <c r="BWZ62"/>
      <c r="BXA62"/>
      <c r="BXB62"/>
      <c r="BXC62"/>
      <c r="BXD62"/>
      <c r="BXE62"/>
      <c r="BXF62"/>
      <c r="BXG62"/>
      <c r="BXH62"/>
      <c r="BXI62"/>
      <c r="BXJ62"/>
      <c r="BXK62"/>
      <c r="BXL62"/>
      <c r="BXM62"/>
      <c r="BXN62"/>
      <c r="BXO62"/>
      <c r="BXP62"/>
      <c r="BXQ62"/>
      <c r="BXR62"/>
      <c r="BXS62"/>
      <c r="BXT62"/>
      <c r="BXU62"/>
      <c r="BXV62"/>
      <c r="BXW62"/>
      <c r="BXX62"/>
      <c r="BXY62"/>
      <c r="BXZ62"/>
      <c r="BYA62"/>
      <c r="BYB62"/>
      <c r="BYC62"/>
      <c r="BYD62"/>
      <c r="BYE62"/>
      <c r="BYF62"/>
      <c r="BYG62"/>
      <c r="BYH62"/>
      <c r="BYI62"/>
      <c r="BYJ62"/>
      <c r="BYK62"/>
      <c r="BYL62"/>
      <c r="BYM62"/>
      <c r="BYN62"/>
      <c r="BYO62"/>
      <c r="BYP62"/>
      <c r="BYQ62"/>
      <c r="BYR62"/>
      <c r="BYS62"/>
      <c r="BYT62"/>
      <c r="BYU62"/>
      <c r="BYV62"/>
      <c r="BYW62"/>
      <c r="BYX62"/>
      <c r="BYY62"/>
      <c r="BYZ62"/>
      <c r="BZA62"/>
      <c r="BZB62"/>
      <c r="BZC62"/>
      <c r="BZD62"/>
      <c r="BZE62"/>
      <c r="BZF62"/>
      <c r="BZG62"/>
      <c r="BZH62"/>
      <c r="BZI62"/>
      <c r="BZJ62"/>
      <c r="BZK62"/>
      <c r="BZL62"/>
      <c r="BZM62"/>
      <c r="BZN62"/>
      <c r="BZO62"/>
      <c r="BZP62"/>
      <c r="BZQ62"/>
      <c r="BZR62"/>
      <c r="BZS62"/>
      <c r="BZT62"/>
      <c r="BZU62"/>
      <c r="BZV62"/>
      <c r="BZW62"/>
      <c r="BZX62"/>
      <c r="BZY62"/>
      <c r="BZZ62"/>
      <c r="CAA62"/>
      <c r="CAB62"/>
      <c r="CAC62"/>
      <c r="CAD62"/>
      <c r="CAE62"/>
      <c r="CAF62"/>
      <c r="CAG62"/>
      <c r="CAH62"/>
      <c r="CAI62"/>
      <c r="CAJ62"/>
      <c r="CAK62"/>
      <c r="CAL62"/>
      <c r="CAM62"/>
      <c r="CAN62"/>
      <c r="CAO62"/>
      <c r="CAP62"/>
      <c r="CAQ62"/>
      <c r="CAR62"/>
      <c r="CAS62"/>
      <c r="CAT62"/>
      <c r="CAU62"/>
      <c r="CAV62"/>
      <c r="CAW62"/>
      <c r="CAX62"/>
      <c r="CAY62"/>
      <c r="CAZ62"/>
      <c r="CBA62"/>
      <c r="CBB62"/>
      <c r="CBC62"/>
      <c r="CBD62"/>
      <c r="CBE62"/>
      <c r="CBF62"/>
      <c r="CBG62"/>
      <c r="CBH62"/>
      <c r="CBI62"/>
      <c r="CBJ62"/>
      <c r="CBK62"/>
      <c r="CBL62"/>
      <c r="CBM62"/>
      <c r="CBN62"/>
      <c r="CBO62"/>
      <c r="CBP62"/>
      <c r="CBQ62"/>
      <c r="CBR62"/>
      <c r="CBS62"/>
      <c r="CBT62"/>
      <c r="CBU62"/>
      <c r="CBV62"/>
      <c r="CBW62"/>
      <c r="CBX62"/>
      <c r="CBY62"/>
      <c r="CBZ62"/>
      <c r="CCA62"/>
      <c r="CCB62"/>
      <c r="CCC62"/>
      <c r="CCD62"/>
      <c r="CCE62"/>
      <c r="CCF62"/>
      <c r="CCG62"/>
      <c r="CCH62"/>
      <c r="CCI62"/>
      <c r="CCJ62"/>
      <c r="CCK62"/>
      <c r="CCL62"/>
      <c r="CCM62"/>
      <c r="CCN62"/>
      <c r="CCO62"/>
      <c r="CCP62"/>
      <c r="CCQ62"/>
      <c r="CCR62"/>
      <c r="CCS62"/>
      <c r="CCT62"/>
      <c r="CCU62"/>
      <c r="CCV62"/>
      <c r="CCW62"/>
      <c r="CCX62"/>
      <c r="CCY62"/>
      <c r="CCZ62"/>
      <c r="CDA62"/>
      <c r="CDB62"/>
      <c r="CDC62"/>
      <c r="CDD62"/>
      <c r="CDE62"/>
      <c r="CDF62"/>
      <c r="CDG62"/>
      <c r="CDH62"/>
      <c r="CDI62"/>
      <c r="CDJ62"/>
      <c r="CDK62"/>
      <c r="CDL62"/>
      <c r="CDM62"/>
      <c r="CDN62"/>
      <c r="CDO62"/>
      <c r="CDP62"/>
      <c r="CDQ62"/>
      <c r="CDR62"/>
      <c r="CDS62"/>
      <c r="CDT62"/>
      <c r="CDU62"/>
      <c r="CDV62"/>
      <c r="CDW62"/>
      <c r="CDX62"/>
      <c r="CDY62"/>
      <c r="CDZ62"/>
      <c r="CEA62"/>
      <c r="CEB62"/>
      <c r="CEC62"/>
      <c r="CED62"/>
      <c r="CEE62"/>
      <c r="CEF62"/>
      <c r="CEG62"/>
      <c r="CEH62"/>
      <c r="CEI62"/>
      <c r="CEJ62"/>
      <c r="CEK62"/>
      <c r="CEL62"/>
      <c r="CEM62"/>
      <c r="CEN62"/>
      <c r="CEO62"/>
      <c r="CEP62"/>
      <c r="CEQ62"/>
      <c r="CER62"/>
      <c r="CES62"/>
      <c r="CET62"/>
      <c r="CEU62"/>
      <c r="CEV62"/>
      <c r="CEW62"/>
      <c r="CEX62"/>
      <c r="CEY62"/>
      <c r="CEZ62"/>
      <c r="CFA62"/>
      <c r="CFB62"/>
      <c r="CFC62"/>
      <c r="CFD62"/>
      <c r="CFE62"/>
      <c r="CFF62"/>
      <c r="CFG62"/>
      <c r="CFH62"/>
      <c r="CFI62"/>
      <c r="CFJ62"/>
      <c r="CFK62"/>
      <c r="CFL62"/>
      <c r="CFM62"/>
      <c r="CFN62"/>
      <c r="CFO62"/>
      <c r="CFP62"/>
      <c r="CFQ62"/>
      <c r="CFR62"/>
      <c r="CFS62"/>
      <c r="CFT62"/>
      <c r="CFU62"/>
      <c r="CFV62"/>
      <c r="CFW62"/>
      <c r="CFX62"/>
      <c r="CFY62"/>
      <c r="CFZ62"/>
      <c r="CGA62"/>
      <c r="CGB62"/>
      <c r="CGC62"/>
      <c r="CGD62"/>
      <c r="CGE62"/>
      <c r="CGF62"/>
      <c r="CGG62"/>
      <c r="CGH62"/>
      <c r="CGI62"/>
      <c r="CGJ62"/>
      <c r="CGK62"/>
      <c r="CGL62"/>
      <c r="CGM62"/>
      <c r="CGN62"/>
      <c r="CGO62"/>
      <c r="CGP62"/>
      <c r="CGQ62"/>
      <c r="CGR62"/>
      <c r="CGS62"/>
      <c r="CGT62"/>
      <c r="CGU62"/>
      <c r="CGV62"/>
      <c r="CGW62"/>
      <c r="CGX62"/>
      <c r="CGY62"/>
      <c r="CGZ62"/>
      <c r="CHA62"/>
      <c r="CHB62"/>
      <c r="CHC62"/>
      <c r="CHD62"/>
      <c r="CHE62"/>
      <c r="CHF62"/>
      <c r="CHG62"/>
      <c r="CHH62"/>
      <c r="CHI62"/>
      <c r="CHJ62"/>
      <c r="CHK62"/>
      <c r="CHL62"/>
      <c r="CHM62"/>
      <c r="CHN62"/>
      <c r="CHO62"/>
      <c r="CHP62"/>
      <c r="CHQ62"/>
      <c r="CHR62"/>
      <c r="CHS62"/>
      <c r="CHT62"/>
      <c r="CHU62"/>
      <c r="CHV62"/>
      <c r="CHW62"/>
      <c r="CHX62"/>
      <c r="CHY62"/>
      <c r="CHZ62"/>
      <c r="CIA62"/>
      <c r="CIB62"/>
      <c r="CIC62"/>
      <c r="CID62"/>
      <c r="CIE62"/>
      <c r="CIF62"/>
      <c r="CIG62"/>
      <c r="CIH62"/>
      <c r="CII62"/>
      <c r="CIJ62"/>
      <c r="CIK62"/>
      <c r="CIL62"/>
      <c r="CIM62"/>
      <c r="CIN62"/>
      <c r="CIO62"/>
      <c r="CIP62"/>
      <c r="CIQ62"/>
      <c r="CIR62"/>
      <c r="CIS62"/>
      <c r="CIT62"/>
      <c r="CIU62"/>
      <c r="CIV62"/>
      <c r="CIW62"/>
      <c r="CIX62"/>
      <c r="CIY62"/>
      <c r="CIZ62"/>
      <c r="CJA62"/>
      <c r="CJB62"/>
      <c r="CJC62"/>
      <c r="CJD62"/>
      <c r="CJE62"/>
      <c r="CJF62"/>
      <c r="CJG62"/>
      <c r="CJH62"/>
      <c r="CJI62"/>
      <c r="CJJ62"/>
      <c r="CJK62"/>
      <c r="CJL62"/>
      <c r="CJM62"/>
      <c r="CJN62"/>
      <c r="CJO62"/>
      <c r="CJP62"/>
      <c r="CJQ62"/>
      <c r="CJR62"/>
      <c r="CJS62"/>
      <c r="CJT62"/>
      <c r="CJU62"/>
      <c r="CJV62"/>
      <c r="CJW62"/>
      <c r="CJX62"/>
      <c r="CJY62"/>
      <c r="CJZ62"/>
      <c r="CKA62"/>
      <c r="CKB62"/>
      <c r="CKC62"/>
      <c r="CKD62"/>
      <c r="CKE62"/>
      <c r="CKF62"/>
      <c r="CKG62"/>
      <c r="CKH62"/>
      <c r="CKI62"/>
      <c r="CKJ62"/>
      <c r="CKK62"/>
      <c r="CKL62"/>
      <c r="CKM62"/>
      <c r="CKN62"/>
      <c r="CKO62"/>
      <c r="CKP62"/>
      <c r="CKQ62"/>
      <c r="CKR62"/>
      <c r="CKS62"/>
      <c r="CKT62"/>
      <c r="CKU62"/>
      <c r="CKV62"/>
      <c r="CKW62"/>
      <c r="CKX62"/>
      <c r="CKY62"/>
      <c r="CKZ62"/>
      <c r="CLA62"/>
      <c r="CLB62"/>
      <c r="CLC62"/>
      <c r="CLD62"/>
      <c r="CLE62"/>
      <c r="CLF62"/>
      <c r="CLG62"/>
      <c r="CLH62"/>
      <c r="CLI62"/>
      <c r="CLJ62"/>
      <c r="CLK62"/>
      <c r="CLL62"/>
      <c r="CLM62"/>
      <c r="CLN62"/>
      <c r="CLO62"/>
      <c r="CLP62"/>
      <c r="CLQ62"/>
      <c r="CLR62"/>
      <c r="CLS62"/>
      <c r="CLT62"/>
      <c r="CLU62"/>
      <c r="CLV62"/>
      <c r="CLW62"/>
      <c r="CLX62"/>
      <c r="CLY62"/>
      <c r="CLZ62"/>
      <c r="CMA62"/>
      <c r="CMB62"/>
      <c r="CMC62"/>
      <c r="CMD62"/>
      <c r="CME62"/>
      <c r="CMF62"/>
      <c r="CMG62"/>
      <c r="CMH62"/>
      <c r="CMI62"/>
      <c r="CMJ62"/>
      <c r="CMK62"/>
      <c r="CML62"/>
      <c r="CMM62"/>
      <c r="CMN62"/>
      <c r="CMO62"/>
      <c r="CMP62"/>
      <c r="CMQ62"/>
      <c r="CMR62"/>
      <c r="CMS62"/>
      <c r="CMT62"/>
      <c r="CMU62"/>
      <c r="CMV62"/>
      <c r="CMW62"/>
      <c r="CMX62"/>
      <c r="CMY62"/>
      <c r="CMZ62"/>
      <c r="CNA62"/>
      <c r="CNB62"/>
      <c r="CNC62"/>
      <c r="CND62"/>
      <c r="CNE62"/>
      <c r="CNF62"/>
      <c r="CNG62"/>
      <c r="CNH62"/>
      <c r="CNI62"/>
      <c r="CNJ62"/>
      <c r="CNK62"/>
      <c r="CNL62"/>
      <c r="CNM62"/>
      <c r="CNN62"/>
      <c r="CNO62"/>
      <c r="CNP62"/>
      <c r="CNQ62"/>
      <c r="CNR62"/>
      <c r="CNS62"/>
      <c r="CNT62"/>
      <c r="CNU62"/>
      <c r="CNV62"/>
      <c r="CNW62"/>
      <c r="CNX62"/>
      <c r="CNY62"/>
      <c r="CNZ62"/>
      <c r="COA62"/>
      <c r="COB62"/>
      <c r="COC62"/>
      <c r="COD62"/>
      <c r="COE62"/>
      <c r="COF62"/>
      <c r="COG62"/>
      <c r="COH62"/>
      <c r="COI62"/>
      <c r="COJ62"/>
      <c r="COK62"/>
      <c r="COL62"/>
      <c r="COM62"/>
      <c r="CON62"/>
      <c r="COO62"/>
      <c r="COP62"/>
      <c r="COQ62"/>
      <c r="COR62"/>
      <c r="COS62"/>
      <c r="COT62"/>
      <c r="COU62"/>
      <c r="COV62"/>
      <c r="COW62"/>
      <c r="COX62"/>
      <c r="COY62"/>
      <c r="COZ62"/>
      <c r="CPA62"/>
      <c r="CPB62"/>
      <c r="CPC62"/>
      <c r="CPD62"/>
      <c r="CPE62"/>
      <c r="CPF62"/>
      <c r="CPG62"/>
      <c r="CPH62"/>
      <c r="CPI62"/>
      <c r="CPJ62"/>
      <c r="CPK62"/>
      <c r="CPL62"/>
      <c r="CPM62"/>
      <c r="CPN62"/>
      <c r="CPO62"/>
      <c r="CPP62"/>
      <c r="CPQ62"/>
      <c r="CPR62"/>
      <c r="CPS62"/>
      <c r="CPT62"/>
      <c r="CPU62"/>
      <c r="CPV62"/>
      <c r="CPW62"/>
      <c r="CPX62"/>
      <c r="CPY62"/>
      <c r="CPZ62"/>
      <c r="CQA62"/>
      <c r="CQB62"/>
      <c r="CQC62"/>
      <c r="CQD62"/>
      <c r="CQE62"/>
      <c r="CQF62"/>
      <c r="CQG62"/>
      <c r="CQH62"/>
      <c r="CQI62"/>
      <c r="CQJ62"/>
      <c r="CQK62"/>
      <c r="CQL62"/>
      <c r="CQM62"/>
      <c r="CQN62"/>
      <c r="CQO62"/>
      <c r="CQP62"/>
      <c r="CQQ62"/>
      <c r="CQR62"/>
      <c r="CQS62"/>
      <c r="CQT62"/>
      <c r="CQU62"/>
      <c r="CQV62"/>
      <c r="CQW62"/>
      <c r="CQX62"/>
      <c r="CQY62"/>
      <c r="CQZ62"/>
      <c r="CRA62"/>
      <c r="CRB62"/>
      <c r="CRC62"/>
      <c r="CRD62"/>
      <c r="CRE62"/>
      <c r="CRF62"/>
      <c r="CRG62"/>
      <c r="CRH62"/>
      <c r="CRI62"/>
      <c r="CRJ62"/>
      <c r="CRK62"/>
      <c r="CRL62"/>
      <c r="CRM62"/>
      <c r="CRN62"/>
      <c r="CRO62"/>
      <c r="CRP62"/>
      <c r="CRQ62"/>
      <c r="CRR62"/>
      <c r="CRS62"/>
      <c r="CRT62"/>
      <c r="CRU62"/>
      <c r="CRV62"/>
      <c r="CRW62"/>
      <c r="CRX62"/>
      <c r="CRY62"/>
      <c r="CRZ62"/>
      <c r="CSA62"/>
      <c r="CSB62"/>
      <c r="CSC62"/>
      <c r="CSD62"/>
      <c r="CSE62"/>
      <c r="CSF62"/>
      <c r="CSG62"/>
      <c r="CSH62"/>
      <c r="CSI62"/>
      <c r="CSJ62"/>
      <c r="CSK62"/>
      <c r="CSL62"/>
      <c r="CSM62"/>
      <c r="CSN62"/>
      <c r="CSO62"/>
      <c r="CSP62"/>
      <c r="CSQ62"/>
      <c r="CSR62"/>
      <c r="CSS62"/>
      <c r="CST62"/>
      <c r="CSU62"/>
      <c r="CSV62"/>
      <c r="CSW62"/>
      <c r="CSX62"/>
      <c r="CSY62"/>
      <c r="CSZ62"/>
      <c r="CTA62"/>
      <c r="CTB62"/>
      <c r="CTC62"/>
      <c r="CTD62"/>
      <c r="CTE62"/>
      <c r="CTF62"/>
      <c r="CTG62"/>
      <c r="CTH62"/>
      <c r="CTI62"/>
      <c r="CTJ62"/>
      <c r="CTK62"/>
      <c r="CTL62"/>
      <c r="CTM62"/>
      <c r="CTN62"/>
      <c r="CTO62"/>
      <c r="CTP62"/>
      <c r="CTQ62"/>
      <c r="CTR62"/>
      <c r="CTS62"/>
      <c r="CTT62"/>
      <c r="CTU62"/>
      <c r="CTV62"/>
      <c r="CTW62"/>
      <c r="CTX62"/>
      <c r="CTY62"/>
      <c r="CTZ62"/>
      <c r="CUA62"/>
      <c r="CUB62"/>
      <c r="CUC62"/>
      <c r="CUD62"/>
      <c r="CUE62"/>
      <c r="CUF62"/>
      <c r="CUG62"/>
      <c r="CUH62"/>
      <c r="CUI62"/>
      <c r="CUJ62"/>
      <c r="CUK62"/>
      <c r="CUL62"/>
      <c r="CUM62"/>
      <c r="CUN62"/>
      <c r="CUO62"/>
      <c r="CUP62"/>
      <c r="CUQ62"/>
      <c r="CUR62"/>
      <c r="CUS62"/>
      <c r="CUT62"/>
      <c r="CUU62"/>
      <c r="CUV62"/>
      <c r="CUW62"/>
      <c r="CUX62"/>
      <c r="CUY62"/>
      <c r="CUZ62"/>
      <c r="CVA62"/>
      <c r="CVB62"/>
      <c r="CVC62"/>
      <c r="CVD62"/>
      <c r="CVE62"/>
      <c r="CVF62"/>
      <c r="CVG62"/>
      <c r="CVH62"/>
      <c r="CVI62"/>
      <c r="CVJ62"/>
      <c r="CVK62"/>
      <c r="CVL62"/>
      <c r="CVM62"/>
      <c r="CVN62"/>
      <c r="CVO62"/>
      <c r="CVP62"/>
      <c r="CVQ62"/>
      <c r="CVR62"/>
      <c r="CVS62"/>
      <c r="CVT62"/>
      <c r="CVU62"/>
      <c r="CVV62"/>
      <c r="CVW62"/>
      <c r="CVX62"/>
      <c r="CVY62"/>
      <c r="CVZ62"/>
      <c r="CWA62"/>
      <c r="CWB62"/>
      <c r="CWC62"/>
      <c r="CWD62"/>
      <c r="CWE62"/>
      <c r="CWF62"/>
      <c r="CWG62"/>
      <c r="CWH62"/>
      <c r="CWI62"/>
      <c r="CWJ62"/>
      <c r="CWK62"/>
      <c r="CWL62"/>
      <c r="CWM62"/>
      <c r="CWN62"/>
      <c r="CWO62"/>
      <c r="CWP62"/>
      <c r="CWQ62"/>
      <c r="CWR62"/>
      <c r="CWS62"/>
      <c r="CWT62"/>
      <c r="CWU62"/>
      <c r="CWV62"/>
      <c r="CWW62"/>
      <c r="CWX62"/>
      <c r="CWY62"/>
      <c r="CWZ62"/>
      <c r="CXA62"/>
      <c r="CXB62"/>
      <c r="CXC62"/>
      <c r="CXD62"/>
      <c r="CXE62"/>
      <c r="CXF62"/>
      <c r="CXG62"/>
      <c r="CXH62"/>
      <c r="CXI62"/>
      <c r="CXJ62"/>
      <c r="CXK62"/>
      <c r="CXL62"/>
      <c r="CXM62"/>
      <c r="CXN62"/>
      <c r="CXO62"/>
      <c r="CXP62"/>
      <c r="CXQ62"/>
      <c r="CXR62"/>
      <c r="CXS62"/>
      <c r="CXT62"/>
      <c r="CXU62"/>
      <c r="CXV62"/>
      <c r="CXW62"/>
      <c r="CXX62"/>
      <c r="CXY62"/>
      <c r="CXZ62"/>
      <c r="CYA62"/>
      <c r="CYB62"/>
      <c r="CYC62"/>
      <c r="CYD62"/>
      <c r="CYE62"/>
      <c r="CYF62"/>
      <c r="CYG62"/>
      <c r="CYH62"/>
      <c r="CYI62"/>
      <c r="CYJ62"/>
      <c r="CYK62"/>
      <c r="CYL62"/>
      <c r="CYM62"/>
      <c r="CYN62"/>
      <c r="CYO62"/>
      <c r="CYP62"/>
      <c r="CYQ62"/>
      <c r="CYR62"/>
      <c r="CYS62"/>
      <c r="CYT62"/>
      <c r="CYU62"/>
      <c r="CYV62"/>
      <c r="CYW62"/>
      <c r="CYX62"/>
      <c r="CYY62"/>
      <c r="CYZ62"/>
      <c r="CZA62"/>
      <c r="CZB62"/>
      <c r="CZC62"/>
      <c r="CZD62"/>
      <c r="CZE62"/>
      <c r="CZF62"/>
      <c r="CZG62"/>
      <c r="CZH62"/>
      <c r="CZI62"/>
      <c r="CZJ62"/>
      <c r="CZK62"/>
      <c r="CZL62"/>
      <c r="CZM62"/>
      <c r="CZN62"/>
      <c r="CZO62"/>
      <c r="CZP62"/>
      <c r="CZQ62"/>
      <c r="CZR62"/>
      <c r="CZS62"/>
      <c r="CZT62"/>
      <c r="CZU62"/>
      <c r="CZV62"/>
      <c r="CZW62"/>
      <c r="CZX62"/>
      <c r="CZY62"/>
      <c r="CZZ62"/>
      <c r="DAA62"/>
      <c r="DAB62"/>
      <c r="DAC62"/>
      <c r="DAD62"/>
      <c r="DAE62"/>
      <c r="DAF62"/>
      <c r="DAG62"/>
      <c r="DAH62"/>
      <c r="DAI62"/>
      <c r="DAJ62"/>
      <c r="DAK62"/>
      <c r="DAL62"/>
      <c r="DAM62"/>
      <c r="DAN62"/>
      <c r="DAO62"/>
      <c r="DAP62"/>
      <c r="DAQ62"/>
      <c r="DAR62"/>
      <c r="DAS62"/>
      <c r="DAT62"/>
      <c r="DAU62"/>
      <c r="DAV62"/>
      <c r="DAW62"/>
      <c r="DAX62"/>
      <c r="DAY62"/>
      <c r="DAZ62"/>
      <c r="DBA62"/>
      <c r="DBB62"/>
      <c r="DBC62"/>
      <c r="DBD62"/>
      <c r="DBE62"/>
      <c r="DBF62"/>
      <c r="DBG62"/>
      <c r="DBH62"/>
      <c r="DBI62"/>
      <c r="DBJ62"/>
      <c r="DBK62"/>
      <c r="DBL62"/>
      <c r="DBM62"/>
      <c r="DBN62"/>
      <c r="DBO62"/>
      <c r="DBP62"/>
      <c r="DBQ62"/>
      <c r="DBR62"/>
      <c r="DBS62"/>
      <c r="DBT62"/>
      <c r="DBU62"/>
      <c r="DBV62"/>
      <c r="DBW62"/>
      <c r="DBX62"/>
      <c r="DBY62"/>
      <c r="DBZ62"/>
      <c r="DCA62"/>
      <c r="DCB62"/>
      <c r="DCC62"/>
      <c r="DCD62"/>
      <c r="DCE62"/>
      <c r="DCF62"/>
      <c r="DCG62"/>
      <c r="DCH62"/>
      <c r="DCI62"/>
      <c r="DCJ62"/>
      <c r="DCK62"/>
      <c r="DCL62"/>
      <c r="DCM62"/>
      <c r="DCN62"/>
      <c r="DCO62"/>
      <c r="DCP62"/>
      <c r="DCQ62"/>
      <c r="DCR62"/>
      <c r="DCS62"/>
      <c r="DCT62"/>
      <c r="DCU62"/>
      <c r="DCV62"/>
      <c r="DCW62"/>
      <c r="DCX62"/>
      <c r="DCY62"/>
      <c r="DCZ62"/>
      <c r="DDA62"/>
      <c r="DDB62"/>
      <c r="DDC62"/>
      <c r="DDD62"/>
      <c r="DDE62"/>
      <c r="DDF62"/>
      <c r="DDG62"/>
      <c r="DDH62"/>
      <c r="DDI62"/>
      <c r="DDJ62"/>
      <c r="DDK62"/>
      <c r="DDL62"/>
      <c r="DDM62"/>
      <c r="DDN62"/>
      <c r="DDO62"/>
      <c r="DDP62"/>
      <c r="DDQ62"/>
      <c r="DDR62"/>
      <c r="DDS62"/>
      <c r="DDT62"/>
      <c r="DDU62"/>
      <c r="DDV62"/>
      <c r="DDW62"/>
      <c r="DDX62"/>
      <c r="DDY62"/>
      <c r="DDZ62"/>
      <c r="DEA62"/>
      <c r="DEB62"/>
      <c r="DEC62"/>
      <c r="DED62"/>
      <c r="DEE62"/>
      <c r="DEF62"/>
      <c r="DEG62"/>
      <c r="DEH62"/>
      <c r="DEI62"/>
      <c r="DEJ62"/>
      <c r="DEK62"/>
      <c r="DEL62"/>
      <c r="DEM62"/>
      <c r="DEN62"/>
      <c r="DEO62"/>
      <c r="DEP62"/>
      <c r="DEQ62"/>
      <c r="DER62"/>
      <c r="DES62"/>
      <c r="DET62"/>
      <c r="DEU62"/>
      <c r="DEV62"/>
      <c r="DEW62"/>
      <c r="DEX62"/>
      <c r="DEY62"/>
      <c r="DEZ62"/>
      <c r="DFA62"/>
      <c r="DFB62"/>
      <c r="DFC62"/>
      <c r="DFD62"/>
      <c r="DFE62"/>
      <c r="DFF62"/>
      <c r="DFG62"/>
      <c r="DFH62"/>
      <c r="DFI62"/>
      <c r="DFJ62"/>
      <c r="DFK62"/>
      <c r="DFL62"/>
      <c r="DFM62"/>
      <c r="DFN62"/>
      <c r="DFO62"/>
      <c r="DFP62"/>
      <c r="DFQ62"/>
      <c r="DFR62"/>
      <c r="DFS62"/>
      <c r="DFT62"/>
      <c r="DFU62"/>
      <c r="DFV62"/>
      <c r="DFW62"/>
      <c r="DFX62"/>
      <c r="DFY62"/>
      <c r="DFZ62"/>
      <c r="DGA62"/>
      <c r="DGB62"/>
      <c r="DGC62"/>
      <c r="DGD62"/>
      <c r="DGE62"/>
      <c r="DGF62"/>
      <c r="DGG62"/>
      <c r="DGH62"/>
      <c r="DGI62"/>
      <c r="DGJ62"/>
      <c r="DGK62"/>
      <c r="DGL62"/>
      <c r="DGM62"/>
      <c r="DGN62"/>
      <c r="DGO62"/>
      <c r="DGP62"/>
      <c r="DGQ62"/>
      <c r="DGR62"/>
      <c r="DGS62"/>
      <c r="DGT62"/>
      <c r="DGU62"/>
      <c r="DGV62"/>
      <c r="DGW62"/>
      <c r="DGX62"/>
      <c r="DGY62"/>
      <c r="DGZ62"/>
      <c r="DHA62"/>
      <c r="DHB62"/>
      <c r="DHC62"/>
      <c r="DHD62"/>
      <c r="DHE62"/>
      <c r="DHF62"/>
      <c r="DHG62"/>
      <c r="DHH62"/>
      <c r="DHI62"/>
      <c r="DHJ62"/>
      <c r="DHK62"/>
      <c r="DHL62"/>
      <c r="DHM62"/>
      <c r="DHN62"/>
      <c r="DHO62"/>
      <c r="DHP62"/>
      <c r="DHQ62"/>
      <c r="DHR62"/>
      <c r="DHS62"/>
      <c r="DHT62"/>
      <c r="DHU62"/>
      <c r="DHV62"/>
      <c r="DHW62"/>
      <c r="DHX62"/>
      <c r="DHY62"/>
      <c r="DHZ62"/>
      <c r="DIA62"/>
      <c r="DIB62"/>
      <c r="DIC62"/>
      <c r="DID62"/>
      <c r="DIE62"/>
      <c r="DIF62"/>
      <c r="DIG62"/>
      <c r="DIH62"/>
      <c r="DII62"/>
      <c r="DIJ62"/>
      <c r="DIK62"/>
      <c r="DIL62"/>
      <c r="DIM62"/>
      <c r="DIN62"/>
      <c r="DIO62"/>
      <c r="DIP62"/>
      <c r="DIQ62"/>
      <c r="DIR62"/>
      <c r="DIS62"/>
      <c r="DIT62"/>
      <c r="DIU62"/>
      <c r="DIV62"/>
      <c r="DIW62"/>
      <c r="DIX62"/>
      <c r="DIY62"/>
      <c r="DIZ62"/>
      <c r="DJA62"/>
      <c r="DJB62"/>
      <c r="DJC62"/>
      <c r="DJD62"/>
      <c r="DJE62"/>
      <c r="DJF62"/>
      <c r="DJG62"/>
      <c r="DJH62"/>
      <c r="DJI62"/>
      <c r="DJJ62"/>
      <c r="DJK62"/>
      <c r="DJL62"/>
      <c r="DJM62"/>
      <c r="DJN62"/>
      <c r="DJO62"/>
      <c r="DJP62"/>
      <c r="DJQ62"/>
      <c r="DJR62"/>
      <c r="DJS62"/>
      <c r="DJT62"/>
      <c r="DJU62"/>
      <c r="DJV62"/>
      <c r="DJW62"/>
      <c r="DJX62"/>
      <c r="DJY62"/>
      <c r="DJZ62"/>
      <c r="DKA62"/>
      <c r="DKB62"/>
      <c r="DKC62"/>
      <c r="DKD62"/>
      <c r="DKE62"/>
      <c r="DKF62"/>
      <c r="DKG62"/>
      <c r="DKH62"/>
      <c r="DKI62"/>
      <c r="DKJ62"/>
      <c r="DKK62"/>
      <c r="DKL62"/>
      <c r="DKM62"/>
      <c r="DKN62"/>
      <c r="DKO62"/>
      <c r="DKP62"/>
      <c r="DKQ62"/>
      <c r="DKR62"/>
      <c r="DKS62"/>
      <c r="DKT62"/>
      <c r="DKU62"/>
      <c r="DKV62"/>
      <c r="DKW62"/>
      <c r="DKX62"/>
      <c r="DKY62"/>
      <c r="DKZ62"/>
      <c r="DLA62"/>
      <c r="DLB62"/>
      <c r="DLC62"/>
      <c r="DLD62"/>
      <c r="DLE62"/>
      <c r="DLF62"/>
      <c r="DLG62"/>
      <c r="DLH62"/>
      <c r="DLI62"/>
      <c r="DLJ62"/>
      <c r="DLK62"/>
      <c r="DLL62"/>
      <c r="DLM62"/>
      <c r="DLN62"/>
      <c r="DLO62"/>
      <c r="DLP62"/>
      <c r="DLQ62"/>
      <c r="DLR62"/>
      <c r="DLS62"/>
      <c r="DLT62"/>
      <c r="DLU62"/>
      <c r="DLV62"/>
      <c r="DLW62"/>
      <c r="DLX62"/>
      <c r="DLY62"/>
      <c r="DLZ62"/>
      <c r="DMA62"/>
      <c r="DMB62"/>
      <c r="DMC62"/>
      <c r="DMD62"/>
      <c r="DME62"/>
      <c r="DMF62"/>
      <c r="DMG62"/>
      <c r="DMH62"/>
      <c r="DMI62"/>
      <c r="DMJ62"/>
      <c r="DMK62"/>
      <c r="DML62"/>
      <c r="DMM62"/>
      <c r="DMN62"/>
      <c r="DMO62"/>
      <c r="DMP62"/>
      <c r="DMQ62"/>
      <c r="DMR62"/>
      <c r="DMS62"/>
      <c r="DMT62"/>
      <c r="DMU62"/>
      <c r="DMV62"/>
      <c r="DMW62"/>
      <c r="DMX62"/>
      <c r="DMY62"/>
      <c r="DMZ62"/>
      <c r="DNA62"/>
      <c r="DNB62"/>
      <c r="DNC62"/>
      <c r="DND62"/>
      <c r="DNE62"/>
      <c r="DNF62"/>
      <c r="DNG62"/>
      <c r="DNH62"/>
      <c r="DNI62"/>
      <c r="DNJ62"/>
      <c r="DNK62"/>
      <c r="DNL62"/>
      <c r="DNM62"/>
      <c r="DNN62"/>
      <c r="DNO62"/>
      <c r="DNP62"/>
      <c r="DNQ62"/>
      <c r="DNR62"/>
      <c r="DNS62"/>
      <c r="DNT62"/>
      <c r="DNU62"/>
      <c r="DNV62"/>
      <c r="DNW62"/>
      <c r="DNX62"/>
      <c r="DNY62"/>
      <c r="DNZ62"/>
      <c r="DOA62"/>
      <c r="DOB62"/>
      <c r="DOC62"/>
      <c r="DOD62"/>
      <c r="DOE62"/>
      <c r="DOF62"/>
      <c r="DOG62"/>
      <c r="DOH62"/>
      <c r="DOI62"/>
      <c r="DOJ62"/>
      <c r="DOK62"/>
      <c r="DOL62"/>
      <c r="DOM62"/>
      <c r="DON62"/>
      <c r="DOO62"/>
      <c r="DOP62"/>
      <c r="DOQ62"/>
      <c r="DOR62"/>
      <c r="DOS62"/>
      <c r="DOT62"/>
      <c r="DOU62"/>
      <c r="DOV62"/>
      <c r="DOW62"/>
      <c r="DOX62"/>
      <c r="DOY62"/>
      <c r="DOZ62"/>
      <c r="DPA62"/>
      <c r="DPB62"/>
      <c r="DPC62"/>
      <c r="DPD62"/>
      <c r="DPE62"/>
      <c r="DPF62"/>
      <c r="DPG62"/>
      <c r="DPH62"/>
      <c r="DPI62"/>
      <c r="DPJ62"/>
      <c r="DPK62"/>
      <c r="DPL62"/>
      <c r="DPM62"/>
      <c r="DPN62"/>
      <c r="DPO62"/>
      <c r="DPP62"/>
      <c r="DPQ62"/>
      <c r="DPR62"/>
      <c r="DPS62"/>
      <c r="DPT62"/>
      <c r="DPU62"/>
      <c r="DPV62"/>
      <c r="DPW62"/>
      <c r="DPX62"/>
      <c r="DPY62"/>
      <c r="DPZ62"/>
      <c r="DQA62"/>
      <c r="DQB62"/>
      <c r="DQC62"/>
      <c r="DQD62"/>
      <c r="DQE62"/>
      <c r="DQF62"/>
      <c r="DQG62"/>
      <c r="DQH62"/>
      <c r="DQI62"/>
      <c r="DQJ62"/>
      <c r="DQK62"/>
      <c r="DQL62"/>
      <c r="DQM62"/>
      <c r="DQN62"/>
      <c r="DQO62"/>
      <c r="DQP62"/>
      <c r="DQQ62"/>
      <c r="DQR62"/>
      <c r="DQS62"/>
      <c r="DQT62"/>
      <c r="DQU62"/>
      <c r="DQV62"/>
      <c r="DQW62"/>
      <c r="DQX62"/>
      <c r="DQY62"/>
      <c r="DQZ62"/>
      <c r="DRA62"/>
      <c r="DRB62"/>
      <c r="DRC62"/>
      <c r="DRD62"/>
      <c r="DRE62"/>
      <c r="DRF62"/>
      <c r="DRG62"/>
      <c r="DRH62"/>
      <c r="DRI62"/>
      <c r="DRJ62"/>
      <c r="DRK62"/>
      <c r="DRL62"/>
      <c r="DRM62"/>
      <c r="DRN62"/>
      <c r="DRO62"/>
      <c r="DRP62"/>
      <c r="DRQ62"/>
      <c r="DRR62"/>
      <c r="DRS62"/>
      <c r="DRT62"/>
      <c r="DRU62"/>
      <c r="DRV62"/>
      <c r="DRW62"/>
      <c r="DRX62"/>
      <c r="DRY62"/>
      <c r="DRZ62"/>
      <c r="DSA62"/>
      <c r="DSB62"/>
      <c r="DSC62"/>
      <c r="DSD62"/>
      <c r="DSE62"/>
      <c r="DSF62"/>
      <c r="DSG62"/>
      <c r="DSH62"/>
      <c r="DSI62"/>
      <c r="DSJ62"/>
      <c r="DSK62"/>
      <c r="DSL62"/>
      <c r="DSM62"/>
      <c r="DSN62"/>
      <c r="DSO62"/>
      <c r="DSP62"/>
      <c r="DSQ62"/>
      <c r="DSR62"/>
      <c r="DSS62"/>
      <c r="DST62"/>
      <c r="DSU62"/>
      <c r="DSV62"/>
      <c r="DSW62"/>
      <c r="DSX62"/>
      <c r="DSY62"/>
      <c r="DSZ62"/>
      <c r="DTA62"/>
      <c r="DTB62"/>
      <c r="DTC62"/>
      <c r="DTD62"/>
      <c r="DTE62"/>
      <c r="DTF62"/>
      <c r="DTG62"/>
      <c r="DTH62"/>
      <c r="DTI62"/>
      <c r="DTJ62"/>
      <c r="DTK62"/>
      <c r="DTL62"/>
      <c r="DTM62"/>
      <c r="DTN62"/>
      <c r="DTO62"/>
      <c r="DTP62"/>
      <c r="DTQ62"/>
      <c r="DTR62"/>
      <c r="DTS62"/>
      <c r="DTT62"/>
      <c r="DTU62"/>
      <c r="DTV62"/>
      <c r="DTW62"/>
      <c r="DTX62"/>
      <c r="DTY62"/>
      <c r="DTZ62"/>
      <c r="DUA62"/>
      <c r="DUB62"/>
      <c r="DUC62"/>
      <c r="DUD62"/>
      <c r="DUE62"/>
      <c r="DUF62"/>
      <c r="DUG62"/>
      <c r="DUH62"/>
      <c r="DUI62"/>
      <c r="DUJ62"/>
      <c r="DUK62"/>
      <c r="DUL62"/>
      <c r="DUM62"/>
      <c r="DUN62"/>
      <c r="DUO62"/>
      <c r="DUP62"/>
      <c r="DUQ62"/>
      <c r="DUR62"/>
      <c r="DUS62"/>
      <c r="DUT62"/>
      <c r="DUU62"/>
      <c r="DUV62"/>
      <c r="DUW62"/>
      <c r="DUX62"/>
      <c r="DUY62"/>
      <c r="DUZ62"/>
      <c r="DVA62"/>
      <c r="DVB62"/>
      <c r="DVC62"/>
      <c r="DVD62"/>
      <c r="DVE62"/>
      <c r="DVF62"/>
      <c r="DVG62"/>
      <c r="DVH62"/>
      <c r="DVI62"/>
      <c r="DVJ62"/>
      <c r="DVK62"/>
      <c r="DVL62"/>
      <c r="DVM62"/>
      <c r="DVN62"/>
      <c r="DVO62"/>
      <c r="DVP62"/>
      <c r="DVQ62"/>
      <c r="DVR62"/>
      <c r="DVS62"/>
      <c r="DVT62"/>
      <c r="DVU62"/>
      <c r="DVV62"/>
      <c r="DVW62"/>
      <c r="DVX62"/>
      <c r="DVY62"/>
      <c r="DVZ62"/>
      <c r="DWA62"/>
      <c r="DWB62"/>
      <c r="DWC62"/>
      <c r="DWD62"/>
      <c r="DWE62"/>
      <c r="DWF62"/>
      <c r="DWG62"/>
      <c r="DWH62"/>
      <c r="DWI62"/>
      <c r="DWJ62"/>
      <c r="DWK62"/>
      <c r="DWL62"/>
      <c r="DWM62"/>
      <c r="DWN62"/>
      <c r="DWO62"/>
      <c r="DWP62"/>
      <c r="DWQ62"/>
      <c r="DWR62"/>
      <c r="DWS62"/>
      <c r="DWT62"/>
      <c r="DWU62"/>
      <c r="DWV62"/>
      <c r="DWW62"/>
      <c r="DWX62"/>
      <c r="DWY62"/>
      <c r="DWZ62"/>
      <c r="DXA62"/>
      <c r="DXB62"/>
      <c r="DXC62"/>
      <c r="DXD62"/>
      <c r="DXE62"/>
      <c r="DXF62"/>
      <c r="DXG62"/>
      <c r="DXH62"/>
      <c r="DXI62"/>
      <c r="DXJ62"/>
      <c r="DXK62"/>
      <c r="DXL62"/>
      <c r="DXM62"/>
      <c r="DXN62"/>
      <c r="DXO62"/>
      <c r="DXP62"/>
      <c r="DXQ62"/>
      <c r="DXR62"/>
      <c r="DXS62"/>
      <c r="DXT62"/>
      <c r="DXU62"/>
      <c r="DXV62"/>
      <c r="DXW62"/>
      <c r="DXX62"/>
      <c r="DXY62"/>
      <c r="DXZ62"/>
      <c r="DYA62"/>
      <c r="DYB62"/>
      <c r="DYC62"/>
      <c r="DYD62"/>
      <c r="DYE62"/>
      <c r="DYF62"/>
      <c r="DYG62"/>
      <c r="DYH62"/>
      <c r="DYI62"/>
      <c r="DYJ62"/>
      <c r="DYK62"/>
      <c r="DYL62"/>
      <c r="DYM62"/>
      <c r="DYN62"/>
      <c r="DYO62"/>
      <c r="DYP62"/>
      <c r="DYQ62"/>
      <c r="DYR62"/>
      <c r="DYS62"/>
      <c r="DYT62"/>
      <c r="DYU62"/>
      <c r="DYV62"/>
      <c r="DYW62"/>
      <c r="DYX62"/>
      <c r="DYY62"/>
      <c r="DYZ62"/>
      <c r="DZA62"/>
      <c r="DZB62"/>
      <c r="DZC62"/>
      <c r="DZD62"/>
      <c r="DZE62"/>
      <c r="DZF62"/>
      <c r="DZG62"/>
      <c r="DZH62"/>
      <c r="DZI62"/>
      <c r="DZJ62"/>
      <c r="DZK62"/>
      <c r="DZL62"/>
      <c r="DZM62"/>
      <c r="DZN62"/>
      <c r="DZO62"/>
      <c r="DZP62"/>
      <c r="DZQ62"/>
      <c r="DZR62"/>
      <c r="DZS62"/>
      <c r="DZT62"/>
      <c r="DZU62"/>
      <c r="DZV62"/>
      <c r="DZW62"/>
      <c r="DZX62"/>
      <c r="DZY62"/>
      <c r="DZZ62"/>
      <c r="EAA62"/>
      <c r="EAB62"/>
      <c r="EAC62"/>
      <c r="EAD62"/>
      <c r="EAE62"/>
      <c r="EAF62"/>
      <c r="EAG62"/>
      <c r="EAH62"/>
      <c r="EAI62"/>
      <c r="EAJ62"/>
      <c r="EAK62"/>
      <c r="EAL62"/>
      <c r="EAM62"/>
      <c r="EAN62"/>
      <c r="EAO62"/>
      <c r="EAP62"/>
      <c r="EAQ62"/>
      <c r="EAR62"/>
      <c r="EAS62"/>
      <c r="EAT62"/>
      <c r="EAU62"/>
      <c r="EAV62"/>
      <c r="EAW62"/>
      <c r="EAX62"/>
      <c r="EAY62"/>
      <c r="EAZ62"/>
      <c r="EBA62"/>
      <c r="EBB62"/>
      <c r="EBC62"/>
      <c r="EBD62"/>
      <c r="EBE62"/>
      <c r="EBF62"/>
      <c r="EBG62"/>
      <c r="EBH62"/>
      <c r="EBI62"/>
      <c r="EBJ62"/>
      <c r="EBK62"/>
      <c r="EBL62"/>
      <c r="EBM62"/>
      <c r="EBN62"/>
      <c r="EBO62"/>
      <c r="EBP62"/>
      <c r="EBQ62"/>
      <c r="EBR62"/>
      <c r="EBS62"/>
      <c r="EBT62"/>
      <c r="EBU62"/>
      <c r="EBV62"/>
      <c r="EBW62"/>
      <c r="EBX62"/>
      <c r="EBY62"/>
      <c r="EBZ62"/>
      <c r="ECA62"/>
      <c r="ECB62"/>
      <c r="ECC62"/>
      <c r="ECD62"/>
      <c r="ECE62"/>
      <c r="ECF62"/>
      <c r="ECG62"/>
      <c r="ECH62"/>
      <c r="ECI62"/>
      <c r="ECJ62"/>
      <c r="ECK62"/>
      <c r="ECL62"/>
      <c r="ECM62"/>
      <c r="ECN62"/>
      <c r="ECO62"/>
      <c r="ECP62"/>
      <c r="ECQ62"/>
      <c r="ECR62"/>
      <c r="ECS62"/>
      <c r="ECT62"/>
      <c r="ECU62"/>
      <c r="ECV62"/>
      <c r="ECW62"/>
      <c r="ECX62"/>
      <c r="ECY62"/>
      <c r="ECZ62"/>
      <c r="EDA62"/>
      <c r="EDB62"/>
      <c r="EDC62"/>
      <c r="EDD62"/>
      <c r="EDE62"/>
      <c r="EDF62"/>
      <c r="EDG62"/>
      <c r="EDH62"/>
      <c r="EDI62"/>
      <c r="EDJ62"/>
      <c r="EDK62"/>
      <c r="EDL62"/>
      <c r="EDM62"/>
      <c r="EDN62"/>
      <c r="EDO62"/>
      <c r="EDP62"/>
      <c r="EDQ62"/>
      <c r="EDR62"/>
      <c r="EDS62"/>
      <c r="EDT62"/>
      <c r="EDU62"/>
      <c r="EDV62"/>
      <c r="EDW62"/>
      <c r="EDX62"/>
      <c r="EDY62"/>
      <c r="EDZ62"/>
      <c r="EEA62"/>
      <c r="EEB62"/>
      <c r="EEC62"/>
      <c r="EED62"/>
      <c r="EEE62"/>
      <c r="EEF62"/>
      <c r="EEG62"/>
      <c r="EEH62"/>
      <c r="EEI62"/>
      <c r="EEJ62"/>
      <c r="EEK62"/>
      <c r="EEL62"/>
      <c r="EEM62"/>
      <c r="EEN62"/>
      <c r="EEO62"/>
      <c r="EEP62"/>
      <c r="EEQ62"/>
      <c r="EER62"/>
      <c r="EES62"/>
      <c r="EET62"/>
      <c r="EEU62"/>
      <c r="EEV62"/>
      <c r="EEW62"/>
      <c r="EEX62"/>
      <c r="EEY62"/>
      <c r="EEZ62"/>
      <c r="EFA62"/>
      <c r="EFB62"/>
      <c r="EFC62"/>
      <c r="EFD62"/>
      <c r="EFE62"/>
      <c r="EFF62"/>
      <c r="EFG62"/>
      <c r="EFH62"/>
      <c r="EFI62"/>
      <c r="EFJ62"/>
      <c r="EFK62"/>
      <c r="EFL62"/>
      <c r="EFM62"/>
      <c r="EFN62"/>
      <c r="EFO62"/>
      <c r="EFP62"/>
      <c r="EFQ62"/>
      <c r="EFR62"/>
      <c r="EFS62"/>
      <c r="EFT62"/>
      <c r="EFU62"/>
      <c r="EFV62"/>
      <c r="EFW62"/>
      <c r="EFX62"/>
      <c r="EFY62"/>
      <c r="EFZ62"/>
      <c r="EGA62"/>
      <c r="EGB62"/>
      <c r="EGC62"/>
      <c r="EGD62"/>
      <c r="EGE62"/>
      <c r="EGF62"/>
      <c r="EGG62"/>
      <c r="EGH62"/>
      <c r="EGI62"/>
      <c r="EGJ62"/>
      <c r="EGK62"/>
      <c r="EGL62"/>
      <c r="EGM62"/>
      <c r="EGN62"/>
      <c r="EGO62"/>
      <c r="EGP62"/>
      <c r="EGQ62"/>
      <c r="EGR62"/>
      <c r="EGS62"/>
      <c r="EGT62"/>
      <c r="EGU62"/>
      <c r="EGV62"/>
      <c r="EGW62"/>
      <c r="EGX62"/>
      <c r="EGY62"/>
      <c r="EGZ62"/>
      <c r="EHA62"/>
      <c r="EHB62"/>
      <c r="EHC62"/>
      <c r="EHD62"/>
      <c r="EHE62"/>
      <c r="EHF62"/>
      <c r="EHG62"/>
      <c r="EHH62"/>
      <c r="EHI62"/>
      <c r="EHJ62"/>
      <c r="EHK62"/>
      <c r="EHL62"/>
      <c r="EHM62"/>
      <c r="EHN62"/>
      <c r="EHO62"/>
      <c r="EHP62"/>
      <c r="EHQ62"/>
      <c r="EHR62"/>
      <c r="EHS62"/>
      <c r="EHT62"/>
      <c r="EHU62"/>
      <c r="EHV62"/>
      <c r="EHW62"/>
      <c r="EHX62"/>
      <c r="EHY62"/>
      <c r="EHZ62"/>
      <c r="EIA62"/>
      <c r="EIB62"/>
      <c r="EIC62"/>
      <c r="EID62"/>
      <c r="EIE62"/>
      <c r="EIF62"/>
      <c r="EIG62"/>
      <c r="EIH62"/>
      <c r="EII62"/>
      <c r="EIJ62"/>
      <c r="EIK62"/>
      <c r="EIL62"/>
      <c r="EIM62"/>
      <c r="EIN62"/>
      <c r="EIO62"/>
      <c r="EIP62"/>
      <c r="EIQ62"/>
      <c r="EIR62"/>
      <c r="EIS62"/>
      <c r="EIT62"/>
      <c r="EIU62"/>
      <c r="EIV62"/>
      <c r="EIW62"/>
      <c r="EIX62"/>
      <c r="EIY62"/>
      <c r="EIZ62"/>
      <c r="EJA62"/>
      <c r="EJB62"/>
      <c r="EJC62"/>
      <c r="EJD62"/>
      <c r="EJE62"/>
      <c r="EJF62"/>
      <c r="EJG62"/>
      <c r="EJH62"/>
      <c r="EJI62"/>
      <c r="EJJ62"/>
      <c r="EJK62"/>
      <c r="EJL62"/>
      <c r="EJM62"/>
      <c r="EJN62"/>
      <c r="EJO62"/>
      <c r="EJP62"/>
      <c r="EJQ62"/>
      <c r="EJR62"/>
      <c r="EJS62"/>
      <c r="EJT62"/>
      <c r="EJU62"/>
      <c r="EJV62"/>
      <c r="EJW62"/>
      <c r="EJX62"/>
      <c r="EJY62"/>
      <c r="EJZ62"/>
      <c r="EKA62"/>
      <c r="EKB62"/>
      <c r="EKC62"/>
      <c r="EKD62"/>
      <c r="EKE62"/>
      <c r="EKF62"/>
      <c r="EKG62"/>
      <c r="EKH62"/>
      <c r="EKI62"/>
      <c r="EKJ62"/>
      <c r="EKK62"/>
      <c r="EKL62"/>
      <c r="EKM62"/>
      <c r="EKN62"/>
      <c r="EKO62"/>
      <c r="EKP62"/>
      <c r="EKQ62"/>
      <c r="EKR62"/>
      <c r="EKS62"/>
      <c r="EKT62"/>
      <c r="EKU62"/>
      <c r="EKV62"/>
      <c r="EKW62"/>
      <c r="EKX62"/>
      <c r="EKY62"/>
      <c r="EKZ62"/>
      <c r="ELA62"/>
      <c r="ELB62"/>
      <c r="ELC62"/>
      <c r="ELD62"/>
      <c r="ELE62"/>
      <c r="ELF62"/>
      <c r="ELG62"/>
      <c r="ELH62"/>
      <c r="ELI62"/>
      <c r="ELJ62"/>
      <c r="ELK62"/>
      <c r="ELL62"/>
      <c r="ELM62"/>
      <c r="ELN62"/>
      <c r="ELO62"/>
      <c r="ELP62"/>
      <c r="ELQ62"/>
      <c r="ELR62"/>
      <c r="ELS62"/>
      <c r="ELT62"/>
      <c r="ELU62"/>
      <c r="ELV62"/>
      <c r="ELW62"/>
      <c r="ELX62"/>
      <c r="ELY62"/>
      <c r="ELZ62"/>
      <c r="EMA62"/>
      <c r="EMB62"/>
      <c r="EMC62"/>
      <c r="EMD62"/>
      <c r="EME62"/>
      <c r="EMF62"/>
      <c r="EMG62"/>
      <c r="EMH62"/>
      <c r="EMI62"/>
      <c r="EMJ62"/>
      <c r="EMK62"/>
      <c r="EML62"/>
      <c r="EMM62"/>
      <c r="EMN62"/>
      <c r="EMO62"/>
      <c r="EMP62"/>
      <c r="EMQ62"/>
      <c r="EMR62"/>
      <c r="EMS62"/>
      <c r="EMT62"/>
      <c r="EMU62"/>
      <c r="EMV62"/>
      <c r="EMW62"/>
      <c r="EMX62"/>
      <c r="EMY62"/>
      <c r="EMZ62"/>
      <c r="ENA62"/>
      <c r="ENB62"/>
      <c r="ENC62"/>
      <c r="END62"/>
      <c r="ENE62"/>
      <c r="ENF62"/>
      <c r="ENG62"/>
      <c r="ENH62"/>
      <c r="ENI62"/>
      <c r="ENJ62"/>
      <c r="ENK62"/>
      <c r="ENL62"/>
      <c r="ENM62"/>
      <c r="ENN62"/>
      <c r="ENO62"/>
      <c r="ENP62"/>
      <c r="ENQ62"/>
      <c r="ENR62"/>
      <c r="ENS62"/>
      <c r="ENT62"/>
      <c r="ENU62"/>
      <c r="ENV62"/>
      <c r="ENW62"/>
      <c r="ENX62"/>
      <c r="ENY62"/>
      <c r="ENZ62"/>
      <c r="EOA62"/>
      <c r="EOB62"/>
      <c r="EOC62"/>
      <c r="EOD62"/>
      <c r="EOE62"/>
      <c r="EOF62"/>
      <c r="EOG62"/>
      <c r="EOH62"/>
      <c r="EOI62"/>
      <c r="EOJ62"/>
      <c r="EOK62"/>
      <c r="EOL62"/>
      <c r="EOM62"/>
      <c r="EON62"/>
      <c r="EOO62"/>
      <c r="EOP62"/>
      <c r="EOQ62"/>
      <c r="EOR62"/>
      <c r="EOS62"/>
      <c r="EOT62"/>
      <c r="EOU62"/>
      <c r="EOV62"/>
      <c r="EOW62"/>
      <c r="EOX62"/>
      <c r="EOY62"/>
      <c r="EOZ62"/>
      <c r="EPA62"/>
      <c r="EPB62"/>
      <c r="EPC62"/>
      <c r="EPD62"/>
      <c r="EPE62"/>
      <c r="EPF62"/>
      <c r="EPG62"/>
      <c r="EPH62"/>
      <c r="EPI62"/>
      <c r="EPJ62"/>
      <c r="EPK62"/>
      <c r="EPL62"/>
      <c r="EPM62"/>
      <c r="EPN62"/>
      <c r="EPO62"/>
      <c r="EPP62"/>
      <c r="EPQ62"/>
      <c r="EPR62"/>
      <c r="EPS62"/>
      <c r="EPT62"/>
      <c r="EPU62"/>
      <c r="EPV62"/>
      <c r="EPW62"/>
      <c r="EPX62"/>
      <c r="EPY62"/>
      <c r="EPZ62"/>
      <c r="EQA62"/>
      <c r="EQB62"/>
      <c r="EQC62"/>
      <c r="EQD62"/>
      <c r="EQE62"/>
      <c r="EQF62"/>
      <c r="EQG62"/>
      <c r="EQH62"/>
      <c r="EQI62"/>
      <c r="EQJ62"/>
      <c r="EQK62"/>
      <c r="EQL62"/>
      <c r="EQM62"/>
      <c r="EQN62"/>
      <c r="EQO62"/>
      <c r="EQP62"/>
      <c r="EQQ62"/>
      <c r="EQR62"/>
      <c r="EQS62"/>
      <c r="EQT62"/>
      <c r="EQU62"/>
      <c r="EQV62"/>
      <c r="EQW62"/>
      <c r="EQX62"/>
      <c r="EQY62"/>
      <c r="EQZ62"/>
      <c r="ERA62"/>
      <c r="ERB62"/>
      <c r="ERC62"/>
      <c r="ERD62"/>
      <c r="ERE62"/>
      <c r="ERF62"/>
      <c r="ERG62"/>
      <c r="ERH62"/>
      <c r="ERI62"/>
      <c r="ERJ62"/>
      <c r="ERK62"/>
      <c r="ERL62"/>
      <c r="ERM62"/>
      <c r="ERN62"/>
      <c r="ERO62"/>
      <c r="ERP62"/>
      <c r="ERQ62"/>
      <c r="ERR62"/>
      <c r="ERS62"/>
      <c r="ERT62"/>
      <c r="ERU62"/>
      <c r="ERV62"/>
      <c r="ERW62"/>
      <c r="ERX62"/>
      <c r="ERY62"/>
      <c r="ERZ62"/>
      <c r="ESA62"/>
      <c r="ESB62"/>
      <c r="ESC62"/>
      <c r="ESD62"/>
      <c r="ESE62"/>
      <c r="ESF62"/>
      <c r="ESG62"/>
      <c r="ESH62"/>
      <c r="ESI62"/>
      <c r="ESJ62"/>
      <c r="ESK62"/>
      <c r="ESL62"/>
      <c r="ESM62"/>
      <c r="ESN62"/>
      <c r="ESO62"/>
      <c r="ESP62"/>
      <c r="ESQ62"/>
      <c r="ESR62"/>
      <c r="ESS62"/>
      <c r="EST62"/>
      <c r="ESU62"/>
      <c r="ESV62"/>
      <c r="ESW62"/>
      <c r="ESX62"/>
      <c r="ESY62"/>
      <c r="ESZ62"/>
      <c r="ETA62"/>
      <c r="ETB62"/>
      <c r="ETC62"/>
      <c r="ETD62"/>
      <c r="ETE62"/>
      <c r="ETF62"/>
      <c r="ETG62"/>
      <c r="ETH62"/>
      <c r="ETI62"/>
      <c r="ETJ62"/>
      <c r="ETK62"/>
      <c r="ETL62"/>
      <c r="ETM62"/>
      <c r="ETN62"/>
      <c r="ETO62"/>
      <c r="ETP62"/>
      <c r="ETQ62"/>
      <c r="ETR62"/>
      <c r="ETS62"/>
      <c r="ETT62"/>
      <c r="ETU62"/>
      <c r="ETV62"/>
      <c r="ETW62"/>
      <c r="ETX62"/>
      <c r="ETY62"/>
      <c r="ETZ62"/>
      <c r="EUA62"/>
      <c r="EUB62"/>
      <c r="EUC62"/>
      <c r="EUD62"/>
      <c r="EUE62"/>
      <c r="EUF62"/>
      <c r="EUG62"/>
      <c r="EUH62"/>
      <c r="EUI62"/>
      <c r="EUJ62"/>
      <c r="EUK62"/>
      <c r="EUL62"/>
      <c r="EUM62"/>
      <c r="EUN62"/>
      <c r="EUO62"/>
      <c r="EUP62"/>
      <c r="EUQ62"/>
      <c r="EUR62"/>
      <c r="EUS62"/>
      <c r="EUT62"/>
      <c r="EUU62"/>
      <c r="EUV62"/>
      <c r="EUW62"/>
      <c r="EUX62"/>
      <c r="EUY62"/>
      <c r="EUZ62"/>
      <c r="EVA62"/>
      <c r="EVB62"/>
      <c r="EVC62"/>
      <c r="EVD62"/>
      <c r="EVE62"/>
      <c r="EVF62"/>
      <c r="EVG62"/>
      <c r="EVH62"/>
      <c r="EVI62"/>
      <c r="EVJ62"/>
      <c r="EVK62"/>
      <c r="EVL62"/>
      <c r="EVM62"/>
      <c r="EVN62"/>
      <c r="EVO62"/>
      <c r="EVP62"/>
      <c r="EVQ62"/>
      <c r="EVR62"/>
      <c r="EVS62"/>
      <c r="EVT62"/>
      <c r="EVU62"/>
      <c r="EVV62"/>
      <c r="EVW62"/>
      <c r="EVX62"/>
      <c r="EVY62"/>
      <c r="EVZ62"/>
      <c r="EWA62"/>
      <c r="EWB62"/>
      <c r="EWC62"/>
      <c r="EWD62"/>
      <c r="EWE62"/>
      <c r="EWF62"/>
      <c r="EWG62"/>
      <c r="EWH62"/>
      <c r="EWI62"/>
      <c r="EWJ62"/>
      <c r="EWK62"/>
      <c r="EWL62"/>
      <c r="EWM62"/>
      <c r="EWN62"/>
      <c r="EWO62"/>
      <c r="EWP62"/>
      <c r="EWQ62"/>
      <c r="EWR62"/>
      <c r="EWS62"/>
      <c r="EWT62"/>
      <c r="EWU62"/>
      <c r="EWV62"/>
      <c r="EWW62"/>
      <c r="EWX62"/>
      <c r="EWY62"/>
      <c r="EWZ62"/>
      <c r="EXA62"/>
      <c r="EXB62"/>
      <c r="EXC62"/>
      <c r="EXD62"/>
      <c r="EXE62"/>
      <c r="EXF62"/>
      <c r="EXG62"/>
      <c r="EXH62"/>
      <c r="EXI62"/>
      <c r="EXJ62"/>
      <c r="EXK62"/>
      <c r="EXL62"/>
      <c r="EXM62"/>
      <c r="EXN62"/>
      <c r="EXO62"/>
      <c r="EXP62"/>
      <c r="EXQ62"/>
      <c r="EXR62"/>
      <c r="EXS62"/>
      <c r="EXT62"/>
      <c r="EXU62"/>
      <c r="EXV62"/>
      <c r="EXW62"/>
      <c r="EXX62"/>
      <c r="EXY62"/>
      <c r="EXZ62"/>
      <c r="EYA62"/>
      <c r="EYB62"/>
      <c r="EYC62"/>
      <c r="EYD62"/>
      <c r="EYE62"/>
      <c r="EYF62"/>
      <c r="EYG62"/>
      <c r="EYH62"/>
      <c r="EYI62"/>
      <c r="EYJ62"/>
      <c r="EYK62"/>
      <c r="EYL62"/>
      <c r="EYM62"/>
      <c r="EYN62"/>
      <c r="EYO62"/>
      <c r="EYP62"/>
      <c r="EYQ62"/>
      <c r="EYR62"/>
      <c r="EYS62"/>
      <c r="EYT62"/>
      <c r="EYU62"/>
      <c r="EYV62"/>
      <c r="EYW62"/>
      <c r="EYX62"/>
      <c r="EYY62"/>
      <c r="EYZ62"/>
      <c r="EZA62"/>
      <c r="EZB62"/>
      <c r="EZC62"/>
      <c r="EZD62"/>
      <c r="EZE62"/>
      <c r="EZF62"/>
      <c r="EZG62"/>
      <c r="EZH62"/>
      <c r="EZI62"/>
      <c r="EZJ62"/>
      <c r="EZK62"/>
      <c r="EZL62"/>
      <c r="EZM62"/>
      <c r="EZN62"/>
      <c r="EZO62"/>
      <c r="EZP62"/>
      <c r="EZQ62"/>
      <c r="EZR62"/>
      <c r="EZS62"/>
      <c r="EZT62"/>
      <c r="EZU62"/>
      <c r="EZV62"/>
      <c r="EZW62"/>
      <c r="EZX62"/>
      <c r="EZY62"/>
      <c r="EZZ62"/>
      <c r="FAA62"/>
      <c r="FAB62"/>
      <c r="FAC62"/>
      <c r="FAD62"/>
      <c r="FAE62"/>
      <c r="FAF62"/>
      <c r="FAG62"/>
      <c r="FAH62"/>
      <c r="FAI62"/>
      <c r="FAJ62"/>
      <c r="FAK62"/>
      <c r="FAL62"/>
      <c r="FAM62"/>
      <c r="FAN62"/>
      <c r="FAO62"/>
      <c r="FAP62"/>
      <c r="FAQ62"/>
      <c r="FAR62"/>
      <c r="FAS62"/>
      <c r="FAT62"/>
      <c r="FAU62"/>
      <c r="FAV62"/>
      <c r="FAW62"/>
      <c r="FAX62"/>
      <c r="FAY62"/>
      <c r="FAZ62"/>
      <c r="FBA62"/>
      <c r="FBB62"/>
      <c r="FBC62"/>
      <c r="FBD62"/>
      <c r="FBE62"/>
      <c r="FBF62"/>
      <c r="FBG62"/>
      <c r="FBH62"/>
      <c r="FBI62"/>
      <c r="FBJ62"/>
      <c r="FBK62"/>
      <c r="FBL62"/>
      <c r="FBM62"/>
      <c r="FBN62"/>
      <c r="FBO62"/>
      <c r="FBP62"/>
      <c r="FBQ62"/>
      <c r="FBR62"/>
      <c r="FBS62"/>
      <c r="FBT62"/>
      <c r="FBU62"/>
      <c r="FBV62"/>
      <c r="FBW62"/>
      <c r="FBX62"/>
      <c r="FBY62"/>
      <c r="FBZ62"/>
      <c r="FCA62"/>
      <c r="FCB62"/>
      <c r="FCC62"/>
      <c r="FCD62"/>
      <c r="FCE62"/>
      <c r="FCF62"/>
      <c r="FCG62"/>
      <c r="FCH62"/>
      <c r="FCI62"/>
      <c r="FCJ62"/>
      <c r="FCK62"/>
      <c r="FCL62"/>
      <c r="FCM62"/>
      <c r="FCN62"/>
      <c r="FCO62"/>
      <c r="FCP62"/>
      <c r="FCQ62"/>
      <c r="FCR62"/>
      <c r="FCS62"/>
      <c r="FCT62"/>
      <c r="FCU62"/>
      <c r="FCV62"/>
      <c r="FCW62"/>
      <c r="FCX62"/>
      <c r="FCY62"/>
      <c r="FCZ62"/>
      <c r="FDA62"/>
      <c r="FDB62"/>
      <c r="FDC62"/>
      <c r="FDD62"/>
      <c r="FDE62"/>
      <c r="FDF62"/>
      <c r="FDG62"/>
      <c r="FDH62"/>
      <c r="FDI62"/>
      <c r="FDJ62"/>
      <c r="FDK62"/>
      <c r="FDL62"/>
      <c r="FDM62"/>
      <c r="FDN62"/>
      <c r="FDO62"/>
      <c r="FDP62"/>
      <c r="FDQ62"/>
      <c r="FDR62"/>
      <c r="FDS62"/>
      <c r="FDT62"/>
      <c r="FDU62"/>
      <c r="FDV62"/>
      <c r="FDW62"/>
      <c r="FDX62"/>
      <c r="FDY62"/>
      <c r="FDZ62"/>
      <c r="FEA62"/>
      <c r="FEB62"/>
      <c r="FEC62"/>
      <c r="FED62"/>
      <c r="FEE62"/>
      <c r="FEF62"/>
      <c r="FEG62"/>
      <c r="FEH62"/>
      <c r="FEI62"/>
      <c r="FEJ62"/>
      <c r="FEK62"/>
      <c r="FEL62"/>
      <c r="FEM62"/>
      <c r="FEN62"/>
      <c r="FEO62"/>
      <c r="FEP62"/>
      <c r="FEQ62"/>
      <c r="FER62"/>
      <c r="FES62"/>
      <c r="FET62"/>
      <c r="FEU62"/>
      <c r="FEV62"/>
      <c r="FEW62"/>
      <c r="FEX62"/>
      <c r="FEY62"/>
      <c r="FEZ62"/>
      <c r="FFA62"/>
      <c r="FFB62"/>
      <c r="FFC62"/>
      <c r="FFD62"/>
      <c r="FFE62"/>
      <c r="FFF62"/>
      <c r="FFG62"/>
      <c r="FFH62"/>
      <c r="FFI62"/>
      <c r="FFJ62"/>
      <c r="FFK62"/>
      <c r="FFL62"/>
      <c r="FFM62"/>
      <c r="FFN62"/>
      <c r="FFO62"/>
      <c r="FFP62"/>
      <c r="FFQ62"/>
      <c r="FFR62"/>
      <c r="FFS62"/>
      <c r="FFT62"/>
      <c r="FFU62"/>
      <c r="FFV62"/>
      <c r="FFW62"/>
      <c r="FFX62"/>
      <c r="FFY62"/>
      <c r="FFZ62"/>
      <c r="FGA62"/>
      <c r="FGB62"/>
      <c r="FGC62"/>
      <c r="FGD62"/>
      <c r="FGE62"/>
      <c r="FGF62"/>
      <c r="FGG62"/>
      <c r="FGH62"/>
      <c r="FGI62"/>
      <c r="FGJ62"/>
      <c r="FGK62"/>
      <c r="FGL62"/>
      <c r="FGM62"/>
      <c r="FGN62"/>
      <c r="FGO62"/>
      <c r="FGP62"/>
      <c r="FGQ62"/>
      <c r="FGR62"/>
      <c r="FGS62"/>
      <c r="FGT62"/>
      <c r="FGU62"/>
      <c r="FGV62"/>
      <c r="FGW62"/>
      <c r="FGX62"/>
      <c r="FGY62"/>
      <c r="FGZ62"/>
      <c r="FHA62"/>
      <c r="FHB62"/>
      <c r="FHC62"/>
      <c r="FHD62"/>
      <c r="FHE62"/>
      <c r="FHF62"/>
      <c r="FHG62"/>
      <c r="FHH62"/>
      <c r="FHI62"/>
      <c r="FHJ62"/>
      <c r="FHK62"/>
      <c r="FHL62"/>
      <c r="FHM62"/>
      <c r="FHN62"/>
      <c r="FHO62"/>
      <c r="FHP62"/>
      <c r="FHQ62"/>
      <c r="FHR62"/>
      <c r="FHS62"/>
      <c r="FHT62"/>
      <c r="FHU62"/>
      <c r="FHV62"/>
      <c r="FHW62"/>
      <c r="FHX62"/>
      <c r="FHY62"/>
      <c r="FHZ62"/>
      <c r="FIA62"/>
      <c r="FIB62"/>
      <c r="FIC62"/>
      <c r="FID62"/>
      <c r="FIE62"/>
      <c r="FIF62"/>
      <c r="FIG62"/>
      <c r="FIH62"/>
      <c r="FII62"/>
      <c r="FIJ62"/>
      <c r="FIK62"/>
      <c r="FIL62"/>
      <c r="FIM62"/>
      <c r="FIN62"/>
      <c r="FIO62"/>
      <c r="FIP62"/>
      <c r="FIQ62"/>
      <c r="FIR62"/>
      <c r="FIS62"/>
      <c r="FIT62"/>
      <c r="FIU62"/>
      <c r="FIV62"/>
      <c r="FIW62"/>
      <c r="FIX62"/>
      <c r="FIY62"/>
      <c r="FIZ62"/>
      <c r="FJA62"/>
      <c r="FJB62"/>
      <c r="FJC62"/>
      <c r="FJD62"/>
      <c r="FJE62"/>
      <c r="FJF62"/>
      <c r="FJG62"/>
      <c r="FJH62"/>
      <c r="FJI62"/>
      <c r="FJJ62"/>
      <c r="FJK62"/>
      <c r="FJL62"/>
      <c r="FJM62"/>
      <c r="FJN62"/>
      <c r="FJO62"/>
      <c r="FJP62"/>
      <c r="FJQ62"/>
      <c r="FJR62"/>
      <c r="FJS62"/>
      <c r="FJT62"/>
      <c r="FJU62"/>
      <c r="FJV62"/>
      <c r="FJW62"/>
      <c r="FJX62"/>
      <c r="FJY62"/>
      <c r="FJZ62"/>
      <c r="FKA62"/>
      <c r="FKB62"/>
      <c r="FKC62"/>
      <c r="FKD62"/>
      <c r="FKE62"/>
      <c r="FKF62"/>
      <c r="FKG62"/>
      <c r="FKH62"/>
      <c r="FKI62"/>
      <c r="FKJ62"/>
      <c r="FKK62"/>
      <c r="FKL62"/>
      <c r="FKM62"/>
      <c r="FKN62"/>
      <c r="FKO62"/>
      <c r="FKP62"/>
      <c r="FKQ62"/>
      <c r="FKR62"/>
      <c r="FKS62"/>
      <c r="FKT62"/>
      <c r="FKU62"/>
      <c r="FKV62"/>
      <c r="FKW62"/>
      <c r="FKX62"/>
      <c r="FKY62"/>
      <c r="FKZ62"/>
      <c r="FLA62"/>
      <c r="FLB62"/>
      <c r="FLC62"/>
      <c r="FLD62"/>
      <c r="FLE62"/>
      <c r="FLF62"/>
      <c r="FLG62"/>
      <c r="FLH62"/>
      <c r="FLI62"/>
      <c r="FLJ62"/>
      <c r="FLK62"/>
      <c r="FLL62"/>
      <c r="FLM62"/>
      <c r="FLN62"/>
      <c r="FLO62"/>
      <c r="FLP62"/>
      <c r="FLQ62"/>
      <c r="FLR62"/>
      <c r="FLS62"/>
      <c r="FLT62"/>
      <c r="FLU62"/>
      <c r="FLV62"/>
      <c r="FLW62"/>
      <c r="FLX62"/>
      <c r="FLY62"/>
      <c r="FLZ62"/>
      <c r="FMA62"/>
      <c r="FMB62"/>
      <c r="FMC62"/>
      <c r="FMD62"/>
      <c r="FME62"/>
      <c r="FMF62"/>
      <c r="FMG62"/>
      <c r="FMH62"/>
      <c r="FMI62"/>
      <c r="FMJ62"/>
      <c r="FMK62"/>
      <c r="FML62"/>
      <c r="FMM62"/>
      <c r="FMN62"/>
      <c r="FMO62"/>
      <c r="FMP62"/>
      <c r="FMQ62"/>
      <c r="FMR62"/>
      <c r="FMS62"/>
      <c r="FMT62"/>
      <c r="FMU62"/>
      <c r="FMV62"/>
      <c r="FMW62"/>
      <c r="FMX62"/>
      <c r="FMY62"/>
      <c r="FMZ62"/>
      <c r="FNA62"/>
      <c r="FNB62"/>
      <c r="FNC62"/>
      <c r="FND62"/>
      <c r="FNE62"/>
      <c r="FNF62"/>
      <c r="FNG62"/>
      <c r="FNH62"/>
      <c r="FNI62"/>
      <c r="FNJ62"/>
      <c r="FNK62"/>
      <c r="FNL62"/>
      <c r="FNM62"/>
      <c r="FNN62"/>
      <c r="FNO62"/>
      <c r="FNP62"/>
      <c r="FNQ62"/>
      <c r="FNR62"/>
      <c r="FNS62"/>
      <c r="FNT62"/>
      <c r="FNU62"/>
      <c r="FNV62"/>
      <c r="FNW62"/>
      <c r="FNX62"/>
      <c r="FNY62"/>
      <c r="FNZ62"/>
      <c r="FOA62"/>
      <c r="FOB62"/>
      <c r="FOC62"/>
      <c r="FOD62"/>
      <c r="FOE62"/>
      <c r="FOF62"/>
      <c r="FOG62"/>
      <c r="FOH62"/>
      <c r="FOI62"/>
      <c r="FOJ62"/>
      <c r="FOK62"/>
      <c r="FOL62"/>
      <c r="FOM62"/>
      <c r="FON62"/>
      <c r="FOO62"/>
      <c r="FOP62"/>
      <c r="FOQ62"/>
      <c r="FOR62"/>
      <c r="FOS62"/>
      <c r="FOT62"/>
      <c r="FOU62"/>
      <c r="FOV62"/>
      <c r="FOW62"/>
      <c r="FOX62"/>
      <c r="FOY62"/>
      <c r="FOZ62"/>
      <c r="FPA62"/>
      <c r="FPB62"/>
      <c r="FPC62"/>
      <c r="FPD62"/>
      <c r="FPE62"/>
      <c r="FPF62"/>
      <c r="FPG62"/>
      <c r="FPH62"/>
      <c r="FPI62"/>
      <c r="FPJ62"/>
      <c r="FPK62"/>
      <c r="FPL62"/>
      <c r="FPM62"/>
      <c r="FPN62"/>
      <c r="FPO62"/>
      <c r="FPP62"/>
      <c r="FPQ62"/>
      <c r="FPR62"/>
      <c r="FPS62"/>
      <c r="FPT62"/>
      <c r="FPU62"/>
      <c r="FPV62"/>
      <c r="FPW62"/>
      <c r="FPX62"/>
      <c r="FPY62"/>
      <c r="FPZ62"/>
      <c r="FQA62"/>
      <c r="FQB62"/>
      <c r="FQC62"/>
      <c r="FQD62"/>
      <c r="FQE62"/>
      <c r="FQF62"/>
      <c r="FQG62"/>
      <c r="FQH62"/>
      <c r="FQI62"/>
      <c r="FQJ62"/>
      <c r="FQK62"/>
      <c r="FQL62"/>
      <c r="FQM62"/>
      <c r="FQN62"/>
      <c r="FQO62"/>
      <c r="FQP62"/>
      <c r="FQQ62"/>
      <c r="FQR62"/>
      <c r="FQS62"/>
      <c r="FQT62"/>
      <c r="FQU62"/>
      <c r="FQV62"/>
      <c r="FQW62"/>
      <c r="FQX62"/>
      <c r="FQY62"/>
      <c r="FQZ62"/>
      <c r="FRA62"/>
      <c r="FRB62"/>
      <c r="FRC62"/>
      <c r="FRD62"/>
      <c r="FRE62"/>
      <c r="FRF62"/>
      <c r="FRG62"/>
      <c r="FRH62"/>
      <c r="FRI62"/>
      <c r="FRJ62"/>
      <c r="FRK62"/>
      <c r="FRL62"/>
      <c r="FRM62"/>
      <c r="FRN62"/>
      <c r="FRO62"/>
      <c r="FRP62"/>
      <c r="FRQ62"/>
      <c r="FRR62"/>
      <c r="FRS62"/>
      <c r="FRT62"/>
      <c r="FRU62"/>
      <c r="FRV62"/>
      <c r="FRW62"/>
      <c r="FRX62"/>
      <c r="FRY62"/>
      <c r="FRZ62"/>
      <c r="FSA62"/>
      <c r="FSB62"/>
      <c r="FSC62"/>
      <c r="FSD62"/>
      <c r="FSE62"/>
      <c r="FSF62"/>
      <c r="FSG62"/>
      <c r="FSH62"/>
      <c r="FSI62"/>
      <c r="FSJ62"/>
      <c r="FSK62"/>
      <c r="FSL62"/>
      <c r="FSM62"/>
      <c r="FSN62"/>
      <c r="FSO62"/>
      <c r="FSP62"/>
      <c r="FSQ62"/>
      <c r="FSR62"/>
      <c r="FSS62"/>
      <c r="FST62"/>
      <c r="FSU62"/>
      <c r="FSV62"/>
      <c r="FSW62"/>
      <c r="FSX62"/>
      <c r="FSY62"/>
      <c r="FSZ62"/>
      <c r="FTA62"/>
      <c r="FTB62"/>
      <c r="FTC62"/>
      <c r="FTD62"/>
      <c r="FTE62"/>
      <c r="FTF62"/>
      <c r="FTG62"/>
      <c r="FTH62"/>
      <c r="FTI62"/>
      <c r="FTJ62"/>
      <c r="FTK62"/>
      <c r="FTL62"/>
      <c r="FTM62"/>
      <c r="FTN62"/>
      <c r="FTO62"/>
      <c r="FTP62"/>
      <c r="FTQ62"/>
      <c r="FTR62"/>
      <c r="FTS62"/>
      <c r="FTT62"/>
      <c r="FTU62"/>
      <c r="FTV62"/>
      <c r="FTW62"/>
      <c r="FTX62"/>
      <c r="FTY62"/>
      <c r="FTZ62"/>
      <c r="FUA62"/>
      <c r="FUB62"/>
      <c r="FUC62"/>
      <c r="FUD62"/>
      <c r="FUE62"/>
      <c r="FUF62"/>
      <c r="FUG62"/>
      <c r="FUH62"/>
      <c r="FUI62"/>
      <c r="FUJ62"/>
      <c r="FUK62"/>
      <c r="FUL62"/>
      <c r="FUM62"/>
      <c r="FUN62"/>
      <c r="FUO62"/>
      <c r="FUP62"/>
      <c r="FUQ62"/>
      <c r="FUR62"/>
      <c r="FUS62"/>
      <c r="FUT62"/>
      <c r="FUU62"/>
      <c r="FUV62"/>
      <c r="FUW62"/>
      <c r="FUX62"/>
      <c r="FUY62"/>
      <c r="FUZ62"/>
      <c r="FVA62"/>
      <c r="FVB62"/>
      <c r="FVC62"/>
      <c r="FVD62"/>
      <c r="FVE62"/>
      <c r="FVF62"/>
      <c r="FVG62"/>
      <c r="FVH62"/>
      <c r="FVI62"/>
      <c r="FVJ62"/>
      <c r="FVK62"/>
      <c r="FVL62"/>
      <c r="FVM62"/>
      <c r="FVN62"/>
      <c r="FVO62"/>
      <c r="FVP62"/>
      <c r="FVQ62"/>
      <c r="FVR62"/>
      <c r="FVS62"/>
      <c r="FVT62"/>
      <c r="FVU62"/>
      <c r="FVV62"/>
      <c r="FVW62"/>
      <c r="FVX62"/>
      <c r="FVY62"/>
      <c r="FVZ62"/>
      <c r="FWA62"/>
      <c r="FWB62"/>
      <c r="FWC62"/>
      <c r="FWD62"/>
      <c r="FWE62"/>
      <c r="FWF62"/>
      <c r="FWG62"/>
      <c r="FWH62"/>
      <c r="FWI62"/>
      <c r="FWJ62"/>
      <c r="FWK62"/>
      <c r="FWL62"/>
      <c r="FWM62"/>
      <c r="FWN62"/>
      <c r="FWO62"/>
      <c r="FWP62"/>
      <c r="FWQ62"/>
      <c r="FWR62"/>
      <c r="FWS62"/>
      <c r="FWT62"/>
      <c r="FWU62"/>
      <c r="FWV62"/>
      <c r="FWW62"/>
      <c r="FWX62"/>
      <c r="FWY62"/>
      <c r="FWZ62"/>
      <c r="FXA62"/>
      <c r="FXB62"/>
      <c r="FXC62"/>
      <c r="FXD62"/>
      <c r="FXE62"/>
      <c r="FXF62"/>
      <c r="FXG62"/>
      <c r="FXH62"/>
      <c r="FXI62"/>
      <c r="FXJ62"/>
      <c r="FXK62"/>
      <c r="FXL62"/>
      <c r="FXM62"/>
      <c r="FXN62"/>
      <c r="FXO62"/>
      <c r="FXP62"/>
      <c r="FXQ62"/>
      <c r="FXR62"/>
      <c r="FXS62"/>
      <c r="FXT62"/>
      <c r="FXU62"/>
      <c r="FXV62"/>
      <c r="FXW62"/>
      <c r="FXX62"/>
      <c r="FXY62"/>
      <c r="FXZ62"/>
      <c r="FYA62"/>
      <c r="FYB62"/>
      <c r="FYC62"/>
      <c r="FYD62"/>
      <c r="FYE62"/>
      <c r="FYF62"/>
      <c r="FYG62"/>
      <c r="FYH62"/>
      <c r="FYI62"/>
      <c r="FYJ62"/>
      <c r="FYK62"/>
      <c r="FYL62"/>
      <c r="FYM62"/>
      <c r="FYN62"/>
      <c r="FYO62"/>
      <c r="FYP62"/>
      <c r="FYQ62"/>
      <c r="FYR62"/>
      <c r="FYS62"/>
      <c r="FYT62"/>
      <c r="FYU62"/>
      <c r="FYV62"/>
      <c r="FYW62"/>
      <c r="FYX62"/>
      <c r="FYY62"/>
      <c r="FYZ62"/>
      <c r="FZA62"/>
      <c r="FZB62"/>
      <c r="FZC62"/>
      <c r="FZD62"/>
      <c r="FZE62"/>
      <c r="FZF62"/>
      <c r="FZG62"/>
      <c r="FZH62"/>
      <c r="FZI62"/>
      <c r="FZJ62"/>
      <c r="FZK62"/>
      <c r="FZL62"/>
      <c r="FZM62"/>
      <c r="FZN62"/>
      <c r="FZO62"/>
      <c r="FZP62"/>
      <c r="FZQ62"/>
      <c r="FZR62"/>
      <c r="FZS62"/>
      <c r="FZT62"/>
      <c r="FZU62"/>
      <c r="FZV62"/>
      <c r="FZW62"/>
      <c r="FZX62"/>
      <c r="FZY62"/>
      <c r="FZZ62"/>
      <c r="GAA62"/>
      <c r="GAB62"/>
      <c r="GAC62"/>
      <c r="GAD62"/>
      <c r="GAE62"/>
      <c r="GAF62"/>
      <c r="GAG62"/>
      <c r="GAH62"/>
      <c r="GAI62"/>
      <c r="GAJ62"/>
      <c r="GAK62"/>
      <c r="GAL62"/>
      <c r="GAM62"/>
      <c r="GAN62"/>
      <c r="GAO62"/>
      <c r="GAP62"/>
      <c r="GAQ62"/>
      <c r="GAR62"/>
      <c r="GAS62"/>
      <c r="GAT62"/>
      <c r="GAU62"/>
      <c r="GAV62"/>
      <c r="GAW62"/>
      <c r="GAX62"/>
      <c r="GAY62"/>
      <c r="GAZ62"/>
      <c r="GBA62"/>
      <c r="GBB62"/>
      <c r="GBC62"/>
      <c r="GBD62"/>
      <c r="GBE62"/>
      <c r="GBF62"/>
      <c r="GBG62"/>
      <c r="GBH62"/>
      <c r="GBI62"/>
      <c r="GBJ62"/>
      <c r="GBK62"/>
      <c r="GBL62"/>
      <c r="GBM62"/>
      <c r="GBN62"/>
      <c r="GBO62"/>
      <c r="GBP62"/>
      <c r="GBQ62"/>
      <c r="GBR62"/>
      <c r="GBS62"/>
      <c r="GBT62"/>
      <c r="GBU62"/>
      <c r="GBV62"/>
      <c r="GBW62"/>
      <c r="GBX62"/>
      <c r="GBY62"/>
      <c r="GBZ62"/>
      <c r="GCA62"/>
      <c r="GCB62"/>
      <c r="GCC62"/>
      <c r="GCD62"/>
      <c r="GCE62"/>
      <c r="GCF62"/>
      <c r="GCG62"/>
      <c r="GCH62"/>
      <c r="GCI62"/>
      <c r="GCJ62"/>
      <c r="GCK62"/>
      <c r="GCL62"/>
      <c r="GCM62"/>
      <c r="GCN62"/>
      <c r="GCO62"/>
      <c r="GCP62"/>
      <c r="GCQ62"/>
      <c r="GCR62"/>
      <c r="GCS62"/>
      <c r="GCT62"/>
      <c r="GCU62"/>
      <c r="GCV62"/>
      <c r="GCW62"/>
      <c r="GCX62"/>
      <c r="GCY62"/>
      <c r="GCZ62"/>
      <c r="GDA62"/>
      <c r="GDB62"/>
      <c r="GDC62"/>
      <c r="GDD62"/>
      <c r="GDE62"/>
      <c r="GDF62"/>
      <c r="GDG62"/>
      <c r="GDH62"/>
      <c r="GDI62"/>
      <c r="GDJ62"/>
      <c r="GDK62"/>
      <c r="GDL62"/>
      <c r="GDM62"/>
      <c r="GDN62"/>
      <c r="GDO62"/>
      <c r="GDP62"/>
      <c r="GDQ62"/>
      <c r="GDR62"/>
      <c r="GDS62"/>
      <c r="GDT62"/>
      <c r="GDU62"/>
      <c r="GDV62"/>
      <c r="GDW62"/>
      <c r="GDX62"/>
      <c r="GDY62"/>
      <c r="GDZ62"/>
      <c r="GEA62"/>
      <c r="GEB62"/>
      <c r="GEC62"/>
      <c r="GED62"/>
      <c r="GEE62"/>
      <c r="GEF62"/>
      <c r="GEG62"/>
      <c r="GEH62"/>
      <c r="GEI62"/>
      <c r="GEJ62"/>
      <c r="GEK62"/>
      <c r="GEL62"/>
      <c r="GEM62"/>
      <c r="GEN62"/>
      <c r="GEO62"/>
      <c r="GEP62"/>
      <c r="GEQ62"/>
      <c r="GER62"/>
      <c r="GES62"/>
      <c r="GET62"/>
      <c r="GEU62"/>
      <c r="GEV62"/>
      <c r="GEW62"/>
      <c r="GEX62"/>
      <c r="GEY62"/>
      <c r="GEZ62"/>
      <c r="GFA62"/>
      <c r="GFB62"/>
      <c r="GFC62"/>
      <c r="GFD62"/>
      <c r="GFE62"/>
      <c r="GFF62"/>
      <c r="GFG62"/>
      <c r="GFH62"/>
      <c r="GFI62"/>
      <c r="GFJ62"/>
      <c r="GFK62"/>
      <c r="GFL62"/>
      <c r="GFM62"/>
      <c r="GFN62"/>
      <c r="GFO62"/>
      <c r="GFP62"/>
      <c r="GFQ62"/>
      <c r="GFR62"/>
      <c r="GFS62"/>
      <c r="GFT62"/>
      <c r="GFU62"/>
      <c r="GFV62"/>
      <c r="GFW62"/>
      <c r="GFX62"/>
      <c r="GFY62"/>
      <c r="GFZ62"/>
      <c r="GGA62"/>
      <c r="GGB62"/>
      <c r="GGC62"/>
      <c r="GGD62"/>
      <c r="GGE62"/>
      <c r="GGF62"/>
      <c r="GGG62"/>
      <c r="GGH62"/>
      <c r="GGI62"/>
      <c r="GGJ62"/>
      <c r="GGK62"/>
      <c r="GGL62"/>
      <c r="GGM62"/>
      <c r="GGN62"/>
      <c r="GGO62"/>
      <c r="GGP62"/>
      <c r="GGQ62"/>
      <c r="GGR62"/>
      <c r="GGS62"/>
      <c r="GGT62"/>
      <c r="GGU62"/>
      <c r="GGV62"/>
      <c r="GGW62"/>
      <c r="GGX62"/>
      <c r="GGY62"/>
      <c r="GGZ62"/>
      <c r="GHA62"/>
      <c r="GHB62"/>
      <c r="GHC62"/>
      <c r="GHD62"/>
      <c r="GHE62"/>
      <c r="GHF62"/>
      <c r="GHG62"/>
      <c r="GHH62"/>
      <c r="GHI62"/>
      <c r="GHJ62"/>
      <c r="GHK62"/>
      <c r="GHL62"/>
      <c r="GHM62"/>
      <c r="GHN62"/>
      <c r="GHO62"/>
      <c r="GHP62"/>
      <c r="GHQ62"/>
      <c r="GHR62"/>
      <c r="GHS62"/>
      <c r="GHT62"/>
      <c r="GHU62"/>
      <c r="GHV62"/>
      <c r="GHW62"/>
      <c r="GHX62"/>
      <c r="GHY62"/>
      <c r="GHZ62"/>
      <c r="GIA62"/>
      <c r="GIB62"/>
      <c r="GIC62"/>
      <c r="GID62"/>
      <c r="GIE62"/>
      <c r="GIF62"/>
      <c r="GIG62"/>
      <c r="GIH62"/>
      <c r="GII62"/>
      <c r="GIJ62"/>
      <c r="GIK62"/>
      <c r="GIL62"/>
      <c r="GIM62"/>
      <c r="GIN62"/>
      <c r="GIO62"/>
      <c r="GIP62"/>
      <c r="GIQ62"/>
      <c r="GIR62"/>
      <c r="GIS62"/>
      <c r="GIT62"/>
      <c r="GIU62"/>
      <c r="GIV62"/>
      <c r="GIW62"/>
      <c r="GIX62"/>
      <c r="GIY62"/>
      <c r="GIZ62"/>
      <c r="GJA62"/>
      <c r="GJB62"/>
      <c r="GJC62"/>
      <c r="GJD62"/>
      <c r="GJE62"/>
      <c r="GJF62"/>
      <c r="GJG62"/>
      <c r="GJH62"/>
      <c r="GJI62"/>
      <c r="GJJ62"/>
      <c r="GJK62"/>
      <c r="GJL62"/>
      <c r="GJM62"/>
      <c r="GJN62"/>
      <c r="GJO62"/>
      <c r="GJP62"/>
      <c r="GJQ62"/>
      <c r="GJR62"/>
      <c r="GJS62"/>
      <c r="GJT62"/>
      <c r="GJU62"/>
      <c r="GJV62"/>
      <c r="GJW62"/>
      <c r="GJX62"/>
      <c r="GJY62"/>
      <c r="GJZ62"/>
      <c r="GKA62"/>
      <c r="GKB62"/>
      <c r="GKC62"/>
      <c r="GKD62"/>
      <c r="GKE62"/>
      <c r="GKF62"/>
      <c r="GKG62"/>
      <c r="GKH62"/>
      <c r="GKI62"/>
      <c r="GKJ62"/>
      <c r="GKK62"/>
      <c r="GKL62"/>
      <c r="GKM62"/>
      <c r="GKN62"/>
      <c r="GKO62"/>
      <c r="GKP62"/>
      <c r="GKQ62"/>
      <c r="GKR62"/>
      <c r="GKS62"/>
      <c r="GKT62"/>
      <c r="GKU62"/>
      <c r="GKV62"/>
      <c r="GKW62"/>
      <c r="GKX62"/>
      <c r="GKY62"/>
      <c r="GKZ62"/>
      <c r="GLA62"/>
      <c r="GLB62"/>
      <c r="GLC62"/>
      <c r="GLD62"/>
      <c r="GLE62"/>
      <c r="GLF62"/>
      <c r="GLG62"/>
      <c r="GLH62"/>
      <c r="GLI62"/>
      <c r="GLJ62"/>
      <c r="GLK62"/>
      <c r="GLL62"/>
      <c r="GLM62"/>
      <c r="GLN62"/>
      <c r="GLO62"/>
      <c r="GLP62"/>
      <c r="GLQ62"/>
      <c r="GLR62"/>
      <c r="GLS62"/>
      <c r="GLT62"/>
      <c r="GLU62"/>
      <c r="GLV62"/>
      <c r="GLW62"/>
      <c r="GLX62"/>
      <c r="GLY62"/>
      <c r="GLZ62"/>
      <c r="GMA62"/>
      <c r="GMB62"/>
      <c r="GMC62"/>
      <c r="GMD62"/>
      <c r="GME62"/>
      <c r="GMF62"/>
      <c r="GMG62"/>
      <c r="GMH62"/>
      <c r="GMI62"/>
      <c r="GMJ62"/>
      <c r="GMK62"/>
      <c r="GML62"/>
      <c r="GMM62"/>
      <c r="GMN62"/>
      <c r="GMO62"/>
      <c r="GMP62"/>
      <c r="GMQ62"/>
      <c r="GMR62"/>
      <c r="GMS62"/>
      <c r="GMT62"/>
      <c r="GMU62"/>
      <c r="GMV62"/>
      <c r="GMW62"/>
      <c r="GMX62"/>
      <c r="GMY62"/>
      <c r="GMZ62"/>
      <c r="GNA62"/>
      <c r="GNB62"/>
      <c r="GNC62"/>
      <c r="GND62"/>
      <c r="GNE62"/>
      <c r="GNF62"/>
      <c r="GNG62"/>
      <c r="GNH62"/>
      <c r="GNI62"/>
      <c r="GNJ62"/>
      <c r="GNK62"/>
      <c r="GNL62"/>
      <c r="GNM62"/>
      <c r="GNN62"/>
      <c r="GNO62"/>
      <c r="GNP62"/>
      <c r="GNQ62"/>
      <c r="GNR62"/>
      <c r="GNS62"/>
      <c r="GNT62"/>
      <c r="GNU62"/>
      <c r="GNV62"/>
      <c r="GNW62"/>
      <c r="GNX62"/>
      <c r="GNY62"/>
      <c r="GNZ62"/>
      <c r="GOA62"/>
      <c r="GOB62"/>
      <c r="GOC62"/>
      <c r="GOD62"/>
      <c r="GOE62"/>
      <c r="GOF62"/>
      <c r="GOG62"/>
      <c r="GOH62"/>
      <c r="GOI62"/>
      <c r="GOJ62"/>
      <c r="GOK62"/>
      <c r="GOL62"/>
      <c r="GOM62"/>
      <c r="GON62"/>
      <c r="GOO62"/>
      <c r="GOP62"/>
      <c r="GOQ62"/>
      <c r="GOR62"/>
      <c r="GOS62"/>
      <c r="GOT62"/>
      <c r="GOU62"/>
      <c r="GOV62"/>
      <c r="GOW62"/>
      <c r="GOX62"/>
      <c r="GOY62"/>
      <c r="GOZ62"/>
      <c r="GPA62"/>
      <c r="GPB62"/>
      <c r="GPC62"/>
      <c r="GPD62"/>
      <c r="GPE62"/>
      <c r="GPF62"/>
      <c r="GPG62"/>
      <c r="GPH62"/>
      <c r="GPI62"/>
      <c r="GPJ62"/>
      <c r="GPK62"/>
      <c r="GPL62"/>
      <c r="GPM62"/>
      <c r="GPN62"/>
      <c r="GPO62"/>
      <c r="GPP62"/>
      <c r="GPQ62"/>
      <c r="GPR62"/>
      <c r="GPS62"/>
      <c r="GPT62"/>
      <c r="GPU62"/>
      <c r="GPV62"/>
      <c r="GPW62"/>
      <c r="GPX62"/>
      <c r="GPY62"/>
      <c r="GPZ62"/>
      <c r="GQA62"/>
      <c r="GQB62"/>
      <c r="GQC62"/>
      <c r="GQD62"/>
      <c r="GQE62"/>
      <c r="GQF62"/>
      <c r="GQG62"/>
      <c r="GQH62"/>
      <c r="GQI62"/>
      <c r="GQJ62"/>
      <c r="GQK62"/>
      <c r="GQL62"/>
      <c r="GQM62"/>
      <c r="GQN62"/>
      <c r="GQO62"/>
      <c r="GQP62"/>
      <c r="GQQ62"/>
      <c r="GQR62"/>
      <c r="GQS62"/>
      <c r="GQT62"/>
      <c r="GQU62"/>
      <c r="GQV62"/>
      <c r="GQW62"/>
      <c r="GQX62"/>
      <c r="GQY62"/>
      <c r="GQZ62"/>
      <c r="GRA62"/>
      <c r="GRB62"/>
      <c r="GRC62"/>
      <c r="GRD62"/>
      <c r="GRE62"/>
      <c r="GRF62"/>
      <c r="GRG62"/>
      <c r="GRH62"/>
      <c r="GRI62"/>
      <c r="GRJ62"/>
      <c r="GRK62"/>
      <c r="GRL62"/>
      <c r="GRM62"/>
      <c r="GRN62"/>
      <c r="GRO62"/>
      <c r="GRP62"/>
      <c r="GRQ62"/>
      <c r="GRR62"/>
      <c r="GRS62"/>
      <c r="GRT62"/>
      <c r="GRU62"/>
      <c r="GRV62"/>
      <c r="GRW62"/>
      <c r="GRX62"/>
      <c r="GRY62"/>
      <c r="GRZ62"/>
      <c r="GSA62"/>
      <c r="GSB62"/>
      <c r="GSC62"/>
      <c r="GSD62"/>
      <c r="GSE62"/>
      <c r="GSF62"/>
      <c r="GSG62"/>
      <c r="GSH62"/>
      <c r="GSI62"/>
      <c r="GSJ62"/>
      <c r="GSK62"/>
      <c r="GSL62"/>
      <c r="GSM62"/>
      <c r="GSN62"/>
      <c r="GSO62"/>
      <c r="GSP62"/>
      <c r="GSQ62"/>
      <c r="GSR62"/>
      <c r="GSS62"/>
      <c r="GST62"/>
      <c r="GSU62"/>
      <c r="GSV62"/>
      <c r="GSW62"/>
      <c r="GSX62"/>
      <c r="GSY62"/>
      <c r="GSZ62"/>
      <c r="GTA62"/>
      <c r="GTB62"/>
      <c r="GTC62"/>
      <c r="GTD62"/>
      <c r="GTE62"/>
      <c r="GTF62"/>
      <c r="GTG62"/>
      <c r="GTH62"/>
      <c r="GTI62"/>
      <c r="GTJ62"/>
      <c r="GTK62"/>
      <c r="GTL62"/>
      <c r="GTM62"/>
      <c r="GTN62"/>
      <c r="GTO62"/>
      <c r="GTP62"/>
      <c r="GTQ62"/>
      <c r="GTR62"/>
      <c r="GTS62"/>
      <c r="GTT62"/>
      <c r="GTU62"/>
      <c r="GTV62"/>
      <c r="GTW62"/>
      <c r="GTX62"/>
      <c r="GTY62"/>
      <c r="GTZ62"/>
      <c r="GUA62"/>
      <c r="GUB62"/>
      <c r="GUC62"/>
      <c r="GUD62"/>
      <c r="GUE62"/>
      <c r="GUF62"/>
      <c r="GUG62"/>
      <c r="GUH62"/>
      <c r="GUI62"/>
      <c r="GUJ62"/>
      <c r="GUK62"/>
      <c r="GUL62"/>
      <c r="GUM62"/>
      <c r="GUN62"/>
      <c r="GUO62"/>
      <c r="GUP62"/>
      <c r="GUQ62"/>
      <c r="GUR62"/>
      <c r="GUS62"/>
      <c r="GUT62"/>
      <c r="GUU62"/>
      <c r="GUV62"/>
      <c r="GUW62"/>
      <c r="GUX62"/>
      <c r="GUY62"/>
      <c r="GUZ62"/>
      <c r="GVA62"/>
      <c r="GVB62"/>
      <c r="GVC62"/>
      <c r="GVD62"/>
      <c r="GVE62"/>
      <c r="GVF62"/>
      <c r="GVG62"/>
      <c r="GVH62"/>
      <c r="GVI62"/>
      <c r="GVJ62"/>
      <c r="GVK62"/>
      <c r="GVL62"/>
      <c r="GVM62"/>
      <c r="GVN62"/>
      <c r="GVO62"/>
      <c r="GVP62"/>
      <c r="GVQ62"/>
      <c r="GVR62"/>
      <c r="GVS62"/>
      <c r="GVT62"/>
      <c r="GVU62"/>
      <c r="GVV62"/>
      <c r="GVW62"/>
      <c r="GVX62"/>
      <c r="GVY62"/>
      <c r="GVZ62"/>
      <c r="GWA62"/>
      <c r="GWB62"/>
      <c r="GWC62"/>
      <c r="GWD62"/>
      <c r="GWE62"/>
      <c r="GWF62"/>
      <c r="GWG62"/>
      <c r="GWH62"/>
      <c r="GWI62"/>
      <c r="GWJ62"/>
      <c r="GWK62"/>
      <c r="GWL62"/>
      <c r="GWM62"/>
      <c r="GWN62"/>
      <c r="GWO62"/>
      <c r="GWP62"/>
      <c r="GWQ62"/>
      <c r="GWR62"/>
      <c r="GWS62"/>
      <c r="GWT62"/>
      <c r="GWU62"/>
      <c r="GWV62"/>
      <c r="GWW62"/>
      <c r="GWX62"/>
      <c r="GWY62"/>
      <c r="GWZ62"/>
      <c r="GXA62"/>
      <c r="GXB62"/>
      <c r="GXC62"/>
      <c r="GXD62"/>
      <c r="GXE62"/>
      <c r="GXF62"/>
      <c r="GXG62"/>
      <c r="GXH62"/>
      <c r="GXI62"/>
      <c r="GXJ62"/>
      <c r="GXK62"/>
      <c r="GXL62"/>
      <c r="GXM62"/>
      <c r="GXN62"/>
      <c r="GXO62"/>
      <c r="GXP62"/>
      <c r="GXQ62"/>
      <c r="GXR62"/>
      <c r="GXS62"/>
      <c r="GXT62"/>
      <c r="GXU62"/>
      <c r="GXV62"/>
      <c r="GXW62"/>
      <c r="GXX62"/>
      <c r="GXY62"/>
      <c r="GXZ62"/>
      <c r="GYA62"/>
      <c r="GYB62"/>
      <c r="GYC62"/>
      <c r="GYD62"/>
      <c r="GYE62"/>
      <c r="GYF62"/>
      <c r="GYG62"/>
      <c r="GYH62"/>
      <c r="GYI62"/>
      <c r="GYJ62"/>
      <c r="GYK62"/>
      <c r="GYL62"/>
      <c r="GYM62"/>
      <c r="GYN62"/>
      <c r="GYO62"/>
      <c r="GYP62"/>
      <c r="GYQ62"/>
      <c r="GYR62"/>
      <c r="GYS62"/>
      <c r="GYT62"/>
      <c r="GYU62"/>
      <c r="GYV62"/>
      <c r="GYW62"/>
      <c r="GYX62"/>
      <c r="GYY62"/>
      <c r="GYZ62"/>
      <c r="GZA62"/>
      <c r="GZB62"/>
      <c r="GZC62"/>
      <c r="GZD62"/>
      <c r="GZE62"/>
      <c r="GZF62"/>
      <c r="GZG62"/>
      <c r="GZH62"/>
      <c r="GZI62"/>
      <c r="GZJ62"/>
      <c r="GZK62"/>
      <c r="GZL62"/>
      <c r="GZM62"/>
      <c r="GZN62"/>
      <c r="GZO62"/>
      <c r="GZP62"/>
      <c r="GZQ62"/>
      <c r="GZR62"/>
      <c r="GZS62"/>
      <c r="GZT62"/>
      <c r="GZU62"/>
      <c r="GZV62"/>
      <c r="GZW62"/>
      <c r="GZX62"/>
      <c r="GZY62"/>
      <c r="GZZ62"/>
      <c r="HAA62"/>
      <c r="HAB62"/>
      <c r="HAC62"/>
      <c r="HAD62"/>
      <c r="HAE62"/>
      <c r="HAF62"/>
      <c r="HAG62"/>
      <c r="HAH62"/>
      <c r="HAI62"/>
      <c r="HAJ62"/>
      <c r="HAK62"/>
      <c r="HAL62"/>
      <c r="HAM62"/>
      <c r="HAN62"/>
      <c r="HAO62"/>
      <c r="HAP62"/>
      <c r="HAQ62"/>
      <c r="HAR62"/>
      <c r="HAS62"/>
      <c r="HAT62"/>
      <c r="HAU62"/>
      <c r="HAV62"/>
      <c r="HAW62"/>
      <c r="HAX62"/>
      <c r="HAY62"/>
      <c r="HAZ62"/>
      <c r="HBA62"/>
      <c r="HBB62"/>
      <c r="HBC62"/>
      <c r="HBD62"/>
      <c r="HBE62"/>
      <c r="HBF62"/>
      <c r="HBG62"/>
      <c r="HBH62"/>
      <c r="HBI62"/>
      <c r="HBJ62"/>
      <c r="HBK62"/>
      <c r="HBL62"/>
      <c r="HBM62"/>
      <c r="HBN62"/>
      <c r="HBO62"/>
      <c r="HBP62"/>
      <c r="HBQ62"/>
      <c r="HBR62"/>
      <c r="HBS62"/>
      <c r="HBT62"/>
      <c r="HBU62"/>
      <c r="HBV62"/>
      <c r="HBW62"/>
      <c r="HBX62"/>
      <c r="HBY62"/>
      <c r="HBZ62"/>
      <c r="HCA62"/>
      <c r="HCB62"/>
      <c r="HCC62"/>
      <c r="HCD62"/>
      <c r="HCE62"/>
      <c r="HCF62"/>
      <c r="HCG62"/>
      <c r="HCH62"/>
      <c r="HCI62"/>
      <c r="HCJ62"/>
      <c r="HCK62"/>
      <c r="HCL62"/>
      <c r="HCM62"/>
      <c r="HCN62"/>
      <c r="HCO62"/>
      <c r="HCP62"/>
      <c r="HCQ62"/>
      <c r="HCR62"/>
      <c r="HCS62"/>
      <c r="HCT62"/>
      <c r="HCU62"/>
      <c r="HCV62"/>
      <c r="HCW62"/>
      <c r="HCX62"/>
      <c r="HCY62"/>
      <c r="HCZ62"/>
      <c r="HDA62"/>
      <c r="HDB62"/>
      <c r="HDC62"/>
      <c r="HDD62"/>
      <c r="HDE62"/>
      <c r="HDF62"/>
      <c r="HDG62"/>
      <c r="HDH62"/>
      <c r="HDI62"/>
      <c r="HDJ62"/>
      <c r="HDK62"/>
      <c r="HDL62"/>
      <c r="HDM62"/>
      <c r="HDN62"/>
      <c r="HDO62"/>
      <c r="HDP62"/>
      <c r="HDQ62"/>
      <c r="HDR62"/>
      <c r="HDS62"/>
      <c r="HDT62"/>
      <c r="HDU62"/>
      <c r="HDV62"/>
      <c r="HDW62"/>
      <c r="HDX62"/>
      <c r="HDY62"/>
      <c r="HDZ62"/>
      <c r="HEA62"/>
      <c r="HEB62"/>
      <c r="HEC62"/>
      <c r="HED62"/>
      <c r="HEE62"/>
      <c r="HEF62"/>
      <c r="HEG62"/>
      <c r="HEH62"/>
      <c r="HEI62"/>
      <c r="HEJ62"/>
      <c r="HEK62"/>
      <c r="HEL62"/>
      <c r="HEM62"/>
      <c r="HEN62"/>
      <c r="HEO62"/>
      <c r="HEP62"/>
      <c r="HEQ62"/>
      <c r="HER62"/>
      <c r="HES62"/>
      <c r="HET62"/>
      <c r="HEU62"/>
      <c r="HEV62"/>
      <c r="HEW62"/>
      <c r="HEX62"/>
      <c r="HEY62"/>
      <c r="HEZ62"/>
      <c r="HFA62"/>
      <c r="HFB62"/>
      <c r="HFC62"/>
      <c r="HFD62"/>
      <c r="HFE62"/>
      <c r="HFF62"/>
      <c r="HFG62"/>
      <c r="HFH62"/>
      <c r="HFI62"/>
      <c r="HFJ62"/>
      <c r="HFK62"/>
      <c r="HFL62"/>
      <c r="HFM62"/>
      <c r="HFN62"/>
      <c r="HFO62"/>
      <c r="HFP62"/>
      <c r="HFQ62"/>
      <c r="HFR62"/>
      <c r="HFS62"/>
      <c r="HFT62"/>
      <c r="HFU62"/>
      <c r="HFV62"/>
      <c r="HFW62"/>
      <c r="HFX62"/>
      <c r="HFY62"/>
      <c r="HFZ62"/>
      <c r="HGA62"/>
      <c r="HGB62"/>
      <c r="HGC62"/>
      <c r="HGD62"/>
      <c r="HGE62"/>
      <c r="HGF62"/>
      <c r="HGG62"/>
      <c r="HGH62"/>
      <c r="HGI62"/>
      <c r="HGJ62"/>
      <c r="HGK62"/>
      <c r="HGL62"/>
      <c r="HGM62"/>
      <c r="HGN62"/>
      <c r="HGO62"/>
      <c r="HGP62"/>
      <c r="HGQ62"/>
      <c r="HGR62"/>
      <c r="HGS62"/>
      <c r="HGT62"/>
      <c r="HGU62"/>
      <c r="HGV62"/>
      <c r="HGW62"/>
      <c r="HGX62"/>
      <c r="HGY62"/>
      <c r="HGZ62"/>
      <c r="HHA62"/>
      <c r="HHB62"/>
      <c r="HHC62"/>
      <c r="HHD62"/>
      <c r="HHE62"/>
      <c r="HHF62"/>
      <c r="HHG62"/>
      <c r="HHH62"/>
      <c r="HHI62"/>
      <c r="HHJ62"/>
      <c r="HHK62"/>
      <c r="HHL62"/>
      <c r="HHM62"/>
      <c r="HHN62"/>
      <c r="HHO62"/>
      <c r="HHP62"/>
      <c r="HHQ62"/>
      <c r="HHR62"/>
      <c r="HHS62"/>
      <c r="HHT62"/>
      <c r="HHU62"/>
      <c r="HHV62"/>
      <c r="HHW62"/>
      <c r="HHX62"/>
      <c r="HHY62"/>
      <c r="HHZ62"/>
      <c r="HIA62"/>
      <c r="HIB62"/>
      <c r="HIC62"/>
      <c r="HID62"/>
      <c r="HIE62"/>
      <c r="HIF62"/>
      <c r="HIG62"/>
      <c r="HIH62"/>
      <c r="HII62"/>
      <c r="HIJ62"/>
      <c r="HIK62"/>
      <c r="HIL62"/>
      <c r="HIM62"/>
      <c r="HIN62"/>
      <c r="HIO62"/>
      <c r="HIP62"/>
      <c r="HIQ62"/>
      <c r="HIR62"/>
      <c r="HIS62"/>
      <c r="HIT62"/>
      <c r="HIU62"/>
      <c r="HIV62"/>
      <c r="HIW62"/>
      <c r="HIX62"/>
      <c r="HIY62"/>
      <c r="HIZ62"/>
      <c r="HJA62"/>
      <c r="HJB62"/>
      <c r="HJC62"/>
      <c r="HJD62"/>
      <c r="HJE62"/>
      <c r="HJF62"/>
      <c r="HJG62"/>
      <c r="HJH62"/>
      <c r="HJI62"/>
      <c r="HJJ62"/>
      <c r="HJK62"/>
      <c r="HJL62"/>
      <c r="HJM62"/>
      <c r="HJN62"/>
      <c r="HJO62"/>
      <c r="HJP62"/>
      <c r="HJQ62"/>
      <c r="HJR62"/>
      <c r="HJS62"/>
      <c r="HJT62"/>
    </row>
    <row r="63" spans="1:5688" x14ac:dyDescent="0.45">
      <c r="A63"/>
      <c r="B63"/>
      <c r="C63"/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  <c r="AMK63"/>
      <c r="AML63"/>
      <c r="AMM63"/>
      <c r="AMN63"/>
      <c r="AMO63"/>
      <c r="AMP63"/>
      <c r="AMQ63"/>
      <c r="AMR63"/>
      <c r="AMS63"/>
      <c r="AMT63"/>
      <c r="AMU63"/>
      <c r="AMV63"/>
      <c r="AMW63"/>
      <c r="AMX63"/>
      <c r="AMY63"/>
      <c r="AMZ63"/>
      <c r="ANA63"/>
      <c r="ANB63"/>
      <c r="ANC63"/>
      <c r="AND63"/>
      <c r="ANE63"/>
      <c r="ANF63"/>
      <c r="ANG63"/>
      <c r="ANH63"/>
      <c r="ANI63"/>
      <c r="ANJ63"/>
      <c r="ANK63"/>
      <c r="ANL63"/>
      <c r="ANM63"/>
      <c r="ANN63"/>
      <c r="ANO63"/>
      <c r="ANP63"/>
      <c r="ANQ63"/>
      <c r="ANR63"/>
      <c r="ANS63"/>
      <c r="ANT63"/>
      <c r="ANU63"/>
      <c r="ANV63"/>
      <c r="ANW63"/>
      <c r="ANX63"/>
      <c r="ANY63"/>
      <c r="ANZ63"/>
      <c r="AOA63"/>
      <c r="AOB63"/>
      <c r="AOC63"/>
      <c r="AOD63"/>
      <c r="AOE63"/>
      <c r="AOF63"/>
      <c r="AOG63"/>
      <c r="AOH63"/>
      <c r="AOI63"/>
      <c r="AOJ63"/>
      <c r="AOK63"/>
      <c r="AOL63"/>
      <c r="AOM63"/>
      <c r="AON63"/>
      <c r="AOO63"/>
      <c r="AOP63"/>
      <c r="AOQ63"/>
      <c r="AOR63"/>
      <c r="AOS63"/>
      <c r="AOT63"/>
      <c r="AOU63"/>
      <c r="AOV63"/>
      <c r="AOW63"/>
      <c r="AOX63"/>
      <c r="AOY63"/>
      <c r="AOZ63"/>
      <c r="APA63"/>
      <c r="APB63"/>
      <c r="APC63"/>
      <c r="APD63"/>
      <c r="APE63"/>
      <c r="APF63"/>
      <c r="APG63"/>
      <c r="APH63"/>
      <c r="API63"/>
      <c r="APJ63"/>
      <c r="APK63"/>
      <c r="APL63"/>
      <c r="APM63"/>
      <c r="APN63"/>
      <c r="APO63"/>
      <c r="APP63"/>
      <c r="APQ63"/>
      <c r="APR63"/>
      <c r="APS63"/>
      <c r="APT63"/>
      <c r="APU63"/>
      <c r="APV63"/>
      <c r="APW63"/>
      <c r="APX63"/>
      <c r="APY63"/>
      <c r="APZ63"/>
      <c r="AQA63"/>
      <c r="AQB63"/>
      <c r="AQC63"/>
      <c r="AQD63"/>
      <c r="AQE63"/>
      <c r="AQF63"/>
      <c r="AQG63"/>
      <c r="AQH63"/>
      <c r="AQI63"/>
      <c r="AQJ63"/>
      <c r="AQK63"/>
      <c r="AQL63"/>
      <c r="AQM63"/>
      <c r="AQN63"/>
      <c r="AQO63"/>
      <c r="AQP63"/>
      <c r="AQQ63"/>
      <c r="AQR63"/>
      <c r="AQS63"/>
      <c r="AQT63"/>
      <c r="AQU63"/>
      <c r="AQV63"/>
      <c r="AQW63"/>
      <c r="AQX63"/>
      <c r="AQY63"/>
      <c r="AQZ63"/>
      <c r="ARA63"/>
      <c r="ARB63"/>
      <c r="ARC63"/>
      <c r="ARD63"/>
      <c r="ARE63"/>
      <c r="ARF63"/>
      <c r="ARG63"/>
      <c r="ARH63"/>
      <c r="ARI63"/>
      <c r="ARJ63"/>
      <c r="ARK63"/>
      <c r="ARL63"/>
      <c r="ARM63"/>
      <c r="ARN63"/>
      <c r="ARO63"/>
      <c r="ARP63"/>
      <c r="ARQ63"/>
      <c r="ARR63"/>
      <c r="ARS63"/>
      <c r="ART63"/>
      <c r="ARU63"/>
      <c r="ARV63"/>
      <c r="ARW63"/>
      <c r="ARX63"/>
      <c r="ARY63"/>
      <c r="ARZ63"/>
      <c r="ASA63"/>
      <c r="ASB63"/>
      <c r="ASC63"/>
      <c r="ASD63"/>
      <c r="ASE63"/>
      <c r="ASF63"/>
      <c r="ASG63"/>
      <c r="ASH63"/>
      <c r="ASI63"/>
      <c r="ASJ63"/>
      <c r="ASK63"/>
      <c r="ASL63"/>
      <c r="ASM63"/>
      <c r="ASN63"/>
      <c r="ASO63"/>
      <c r="ASP63"/>
      <c r="ASQ63"/>
      <c r="ASR63"/>
      <c r="ASS63"/>
      <c r="AST63"/>
      <c r="ASU63"/>
      <c r="ASV63"/>
      <c r="ASW63"/>
      <c r="ASX63"/>
      <c r="ASY63"/>
      <c r="ASZ63"/>
      <c r="ATA63"/>
      <c r="ATB63"/>
      <c r="ATC63"/>
      <c r="ATD63"/>
      <c r="ATE63"/>
      <c r="ATF63"/>
      <c r="ATG63"/>
      <c r="ATH63"/>
      <c r="ATI63"/>
      <c r="ATJ63"/>
      <c r="ATK63"/>
      <c r="ATL63"/>
      <c r="ATM63"/>
      <c r="ATN63"/>
      <c r="ATO63"/>
      <c r="ATP63"/>
      <c r="ATQ63"/>
      <c r="ATR63"/>
      <c r="ATS63"/>
      <c r="ATT63"/>
      <c r="ATU63"/>
      <c r="ATV63"/>
      <c r="ATW63"/>
      <c r="ATX63"/>
      <c r="ATY63"/>
      <c r="ATZ63"/>
      <c r="AUA63"/>
      <c r="AUB63"/>
      <c r="AUC63"/>
      <c r="AUD63"/>
      <c r="AUE63"/>
      <c r="AUF63"/>
      <c r="AUG63"/>
      <c r="AUH63"/>
      <c r="AUI63"/>
      <c r="AUJ63"/>
      <c r="AUK63"/>
      <c r="AUL63"/>
      <c r="AUM63"/>
      <c r="AUN63"/>
      <c r="AUO63"/>
      <c r="AUP63"/>
      <c r="AUQ63"/>
      <c r="AUR63"/>
      <c r="AUS63"/>
      <c r="AUT63"/>
      <c r="AUU63"/>
      <c r="AUV63"/>
      <c r="AUW63"/>
      <c r="AUX63"/>
      <c r="AUY63"/>
      <c r="AUZ63"/>
      <c r="AVA63"/>
      <c r="AVB63"/>
      <c r="AVC63"/>
      <c r="AVD63"/>
      <c r="AVE63"/>
      <c r="AVF63"/>
      <c r="AVG63"/>
      <c r="AVH63"/>
      <c r="AVI63"/>
      <c r="AVJ63"/>
      <c r="AVK63"/>
      <c r="AVL63"/>
      <c r="AVM63"/>
      <c r="AVN63"/>
      <c r="AVO63"/>
      <c r="AVP63"/>
      <c r="AVQ63"/>
      <c r="AVR63"/>
      <c r="AVS63"/>
      <c r="AVT63"/>
      <c r="AVU63"/>
      <c r="AVV63"/>
      <c r="AVW63"/>
      <c r="AVX63"/>
      <c r="AVY63"/>
      <c r="AVZ63"/>
      <c r="AWA63"/>
      <c r="AWB63"/>
      <c r="AWC63"/>
      <c r="AWD63"/>
      <c r="AWE63"/>
      <c r="AWF63"/>
      <c r="AWG63"/>
      <c r="AWH63"/>
      <c r="AWI63"/>
      <c r="AWJ63"/>
      <c r="AWK63"/>
      <c r="AWL63"/>
      <c r="AWM63"/>
      <c r="AWN63"/>
      <c r="AWO63"/>
      <c r="AWP63"/>
      <c r="AWQ63"/>
      <c r="AWR63"/>
      <c r="AWS63"/>
      <c r="AWT63"/>
      <c r="AWU63"/>
      <c r="AWV63"/>
      <c r="AWW63"/>
      <c r="AWX63"/>
      <c r="AWY63"/>
      <c r="AWZ63"/>
      <c r="AXA63"/>
      <c r="AXB63"/>
      <c r="AXC63"/>
      <c r="AXD63"/>
      <c r="AXE63"/>
      <c r="AXF63"/>
      <c r="AXG63"/>
      <c r="AXH63"/>
      <c r="AXI63"/>
      <c r="AXJ63"/>
      <c r="AXK63"/>
      <c r="AXL63"/>
      <c r="AXM63"/>
      <c r="AXN63"/>
      <c r="AXO63"/>
      <c r="AXP63"/>
      <c r="AXQ63"/>
      <c r="AXR63"/>
      <c r="AXS63"/>
      <c r="AXT63"/>
      <c r="AXU63"/>
      <c r="AXV63"/>
      <c r="AXW63"/>
      <c r="AXX63"/>
      <c r="AXY63"/>
      <c r="AXZ63"/>
      <c r="AYA63"/>
      <c r="AYB63"/>
      <c r="AYC63"/>
      <c r="AYD63"/>
      <c r="AYE63"/>
      <c r="AYF63"/>
      <c r="AYG63"/>
      <c r="AYH63"/>
      <c r="AYI63"/>
      <c r="AYJ63"/>
      <c r="AYK63"/>
      <c r="AYL63"/>
      <c r="AYM63"/>
      <c r="AYN63"/>
      <c r="AYO63"/>
      <c r="AYP63"/>
      <c r="AYQ63"/>
      <c r="AYR63"/>
      <c r="AYS63"/>
      <c r="AYT63"/>
      <c r="AYU63"/>
      <c r="AYV63"/>
      <c r="AYW63"/>
      <c r="AYX63"/>
      <c r="AYY63"/>
      <c r="AYZ63"/>
      <c r="AZA63"/>
      <c r="AZB63"/>
      <c r="AZC63"/>
      <c r="AZD63"/>
      <c r="AZE63"/>
      <c r="AZF63"/>
      <c r="AZG63"/>
      <c r="AZH63"/>
      <c r="AZI63"/>
      <c r="AZJ63"/>
      <c r="AZK63"/>
      <c r="AZL63"/>
      <c r="AZM63"/>
      <c r="AZN63"/>
      <c r="AZO63"/>
      <c r="AZP63"/>
      <c r="AZQ63"/>
      <c r="AZR63"/>
      <c r="AZS63"/>
      <c r="AZT63"/>
      <c r="AZU63"/>
      <c r="AZV63"/>
      <c r="AZW63"/>
      <c r="AZX63"/>
      <c r="AZY63"/>
      <c r="AZZ63"/>
      <c r="BAA63"/>
      <c r="BAB63"/>
      <c r="BAC63"/>
      <c r="BAD63"/>
      <c r="BAE63"/>
      <c r="BAF63"/>
      <c r="BAG63"/>
      <c r="BAH63"/>
      <c r="BAI63"/>
      <c r="BAJ63"/>
      <c r="BAK63"/>
      <c r="BAL63"/>
      <c r="BAM63"/>
      <c r="BAN63"/>
      <c r="BAO63"/>
      <c r="BAP63"/>
      <c r="BAQ63"/>
      <c r="BAR63"/>
      <c r="BAS63"/>
      <c r="BAT63"/>
      <c r="BAU63"/>
      <c r="BAV63"/>
      <c r="BAW63"/>
      <c r="BAX63"/>
      <c r="BAY63"/>
      <c r="BAZ63"/>
      <c r="BBA63"/>
      <c r="BBB63"/>
      <c r="BBC63"/>
      <c r="BBD63"/>
      <c r="BBE63"/>
      <c r="BBF63"/>
      <c r="BBG63"/>
      <c r="BBH63"/>
      <c r="BBI63"/>
      <c r="BBJ63"/>
      <c r="BBK63"/>
      <c r="BBL63"/>
      <c r="BBM63"/>
      <c r="BBN63"/>
      <c r="BBO63"/>
      <c r="BBP63"/>
      <c r="BBQ63"/>
      <c r="BBR63"/>
      <c r="BBS63"/>
      <c r="BBT63"/>
      <c r="BBU63"/>
      <c r="BBV63"/>
      <c r="BBW63"/>
      <c r="BBX63"/>
      <c r="BBY63"/>
      <c r="BBZ63"/>
      <c r="BCA63"/>
      <c r="BCB63"/>
      <c r="BCC63"/>
      <c r="BCD63"/>
      <c r="BCE63"/>
      <c r="BCF63"/>
      <c r="BCG63"/>
      <c r="BCH63"/>
      <c r="BCI63"/>
      <c r="BCJ63"/>
      <c r="BCK63"/>
      <c r="BCL63"/>
      <c r="BCM63"/>
      <c r="BCN63"/>
      <c r="BCO63"/>
      <c r="BCP63"/>
      <c r="BCQ63"/>
      <c r="BCR63"/>
      <c r="BCS63"/>
      <c r="BCT63"/>
      <c r="BCU63"/>
      <c r="BCV63"/>
      <c r="BCW63"/>
      <c r="BCX63"/>
      <c r="BCY63"/>
      <c r="BCZ63"/>
      <c r="BDA63"/>
      <c r="BDB63"/>
      <c r="BDC63"/>
      <c r="BDD63"/>
      <c r="BDE63"/>
      <c r="BDF63"/>
      <c r="BDG63"/>
      <c r="BDH63"/>
      <c r="BDI63"/>
      <c r="BDJ63"/>
      <c r="BDK63"/>
      <c r="BDL63"/>
      <c r="BDM63"/>
      <c r="BDN63"/>
      <c r="BDO63"/>
      <c r="BDP63"/>
      <c r="BDQ63"/>
      <c r="BDR63"/>
      <c r="BDS63"/>
      <c r="BDT63"/>
      <c r="BDU63"/>
      <c r="BDV63"/>
      <c r="BDW63"/>
      <c r="BDX63"/>
      <c r="BDY63"/>
      <c r="BDZ63"/>
      <c r="BEA63"/>
      <c r="BEB63"/>
      <c r="BEC63"/>
      <c r="BED63"/>
      <c r="BEE63"/>
      <c r="BEF63"/>
      <c r="BEG63"/>
      <c r="BEH63"/>
      <c r="BEI63"/>
      <c r="BEJ63"/>
      <c r="BEK63"/>
      <c r="BEL63"/>
      <c r="BEM63"/>
      <c r="BEN63"/>
      <c r="BEO63"/>
      <c r="BEP63"/>
      <c r="BEQ63"/>
      <c r="BER63"/>
      <c r="BES63"/>
      <c r="BET63"/>
      <c r="BEU63"/>
      <c r="BEV63"/>
      <c r="BEW63"/>
      <c r="BEX63"/>
      <c r="BEY63"/>
      <c r="BEZ63"/>
      <c r="BFA63"/>
      <c r="BFB63"/>
      <c r="BFC63"/>
      <c r="BFD63"/>
      <c r="BFE63"/>
      <c r="BFF63"/>
      <c r="BFG63"/>
      <c r="BFH63"/>
      <c r="BFI63"/>
      <c r="BFJ63"/>
      <c r="BFK63"/>
      <c r="BFL63"/>
      <c r="BFM63"/>
      <c r="BFN63"/>
      <c r="BFO63"/>
      <c r="BFP63"/>
      <c r="BFQ63"/>
      <c r="BFR63"/>
      <c r="BFS63"/>
      <c r="BFT63"/>
      <c r="BFU63"/>
      <c r="BFV63"/>
      <c r="BFW63"/>
      <c r="BFX63"/>
      <c r="BFY63"/>
      <c r="BFZ63"/>
      <c r="BGA63"/>
      <c r="BGB63"/>
      <c r="BGC63"/>
      <c r="BGD63"/>
      <c r="BGE63"/>
      <c r="BGF63"/>
      <c r="BGG63"/>
      <c r="BGH63"/>
      <c r="BGI63"/>
      <c r="BGJ63"/>
      <c r="BGK63"/>
      <c r="BGL63"/>
      <c r="BGM63"/>
      <c r="BGN63"/>
      <c r="BGO63"/>
      <c r="BGP63"/>
      <c r="BGQ63"/>
      <c r="BGR63"/>
      <c r="BGS63"/>
      <c r="BGT63"/>
      <c r="BGU63"/>
      <c r="BGV63"/>
      <c r="BGW63"/>
      <c r="BGX63"/>
      <c r="BGY63"/>
      <c r="BGZ63"/>
      <c r="BHA63"/>
      <c r="BHB63"/>
      <c r="BHC63"/>
      <c r="BHD63"/>
      <c r="BHE63"/>
      <c r="BHF63"/>
      <c r="BHG63"/>
      <c r="BHH63"/>
      <c r="BHI63"/>
      <c r="BHJ63"/>
      <c r="BHK63"/>
      <c r="BHL63"/>
      <c r="BHM63"/>
      <c r="BHN63"/>
      <c r="BHO63"/>
      <c r="BHP63"/>
      <c r="BHQ63"/>
      <c r="BHR63"/>
      <c r="BHS63"/>
      <c r="BHT63"/>
      <c r="BHU63"/>
      <c r="BHV63"/>
      <c r="BHW63"/>
      <c r="BHX63"/>
      <c r="BHY63"/>
      <c r="BHZ63"/>
      <c r="BIA63"/>
      <c r="BIB63"/>
      <c r="BIC63"/>
      <c r="BID63"/>
      <c r="BIE63"/>
      <c r="BIF63"/>
      <c r="BIG63"/>
      <c r="BIH63"/>
      <c r="BII63"/>
      <c r="BIJ63"/>
      <c r="BIK63"/>
      <c r="BIL63"/>
      <c r="BIM63"/>
      <c r="BIN63"/>
      <c r="BIO63"/>
      <c r="BIP63"/>
      <c r="BIQ63"/>
      <c r="BIR63"/>
      <c r="BIS63"/>
      <c r="BIT63"/>
      <c r="BIU63"/>
      <c r="BIV63"/>
      <c r="BIW63"/>
      <c r="BIX63"/>
      <c r="BIY63"/>
      <c r="BIZ63"/>
      <c r="BJA63"/>
      <c r="BJB63"/>
      <c r="BJC63"/>
      <c r="BJD63"/>
      <c r="BJE63"/>
      <c r="BJF63"/>
      <c r="BJG63"/>
      <c r="BJH63"/>
      <c r="BJI63"/>
      <c r="BJJ63"/>
      <c r="BJK63"/>
      <c r="BJL63"/>
      <c r="BJM63"/>
      <c r="BJN63"/>
      <c r="BJO63"/>
      <c r="BJP63"/>
      <c r="BJQ63"/>
      <c r="BJR63"/>
      <c r="BJS63"/>
      <c r="BJT63"/>
      <c r="BJU63"/>
      <c r="BJV63"/>
      <c r="BJW63"/>
      <c r="BJX63"/>
      <c r="BJY63"/>
      <c r="BJZ63"/>
      <c r="BKA63"/>
      <c r="BKB63"/>
      <c r="BKC63"/>
      <c r="BKD63"/>
      <c r="BKE63"/>
      <c r="BKF63"/>
      <c r="BKG63"/>
      <c r="BKH63"/>
      <c r="BKI63"/>
      <c r="BKJ63"/>
      <c r="BKK63"/>
      <c r="BKL63"/>
      <c r="BKM63"/>
      <c r="BKN63"/>
      <c r="BKO63"/>
      <c r="BKP63"/>
      <c r="BKQ63"/>
      <c r="BKR63"/>
      <c r="BKS63"/>
      <c r="BKT63"/>
      <c r="BKU63"/>
      <c r="BKV63"/>
      <c r="BKW63"/>
      <c r="BKX63"/>
      <c r="BKY63"/>
      <c r="BKZ63"/>
      <c r="BLA63"/>
      <c r="BLB63"/>
      <c r="BLC63"/>
      <c r="BLD63"/>
      <c r="BLE63"/>
      <c r="BLF63"/>
      <c r="BLG63"/>
      <c r="BLH63"/>
      <c r="BLI63"/>
      <c r="BLJ63"/>
      <c r="BLK63"/>
      <c r="BLL63"/>
      <c r="BLM63"/>
      <c r="BLN63"/>
      <c r="BLO63"/>
      <c r="BLP63"/>
      <c r="BLQ63"/>
      <c r="BLR63"/>
      <c r="BLS63"/>
      <c r="BLT63"/>
      <c r="BLU63"/>
      <c r="BLV63"/>
      <c r="BLW63"/>
      <c r="BLX63"/>
      <c r="BLY63"/>
      <c r="BLZ63"/>
      <c r="BMA63"/>
      <c r="BMB63"/>
      <c r="BMC63"/>
      <c r="BMD63"/>
      <c r="BME63"/>
      <c r="BMF63"/>
      <c r="BMG63"/>
      <c r="BMH63"/>
      <c r="BMI63"/>
      <c r="BMJ63"/>
      <c r="BMK63"/>
      <c r="BML63"/>
      <c r="BMM63"/>
      <c r="BMN63"/>
      <c r="BMO63"/>
      <c r="BMP63"/>
      <c r="BMQ63"/>
      <c r="BMR63"/>
      <c r="BMS63"/>
      <c r="BMT63"/>
      <c r="BMU63"/>
      <c r="BMV63"/>
      <c r="BMW63"/>
      <c r="BMX63"/>
      <c r="BMY63"/>
      <c r="BMZ63"/>
      <c r="BNA63"/>
      <c r="BNB63"/>
      <c r="BNC63"/>
      <c r="BND63"/>
      <c r="BNE63"/>
      <c r="BNF63"/>
      <c r="BNG63"/>
      <c r="BNH63"/>
      <c r="BNI63"/>
      <c r="BNJ63"/>
      <c r="BNK63"/>
      <c r="BNL63"/>
      <c r="BNM63"/>
      <c r="BNN63"/>
      <c r="BNO63"/>
      <c r="BNP63"/>
      <c r="BNQ63"/>
      <c r="BNR63"/>
      <c r="BNS63"/>
      <c r="BNT63"/>
      <c r="BNU63"/>
      <c r="BNV63"/>
      <c r="BNW63"/>
      <c r="BNX63"/>
      <c r="BNY63"/>
      <c r="BNZ63"/>
      <c r="BOA63"/>
      <c r="BOB63"/>
      <c r="BOC63"/>
      <c r="BOD63"/>
      <c r="BOE63"/>
      <c r="BOF63"/>
      <c r="BOG63"/>
      <c r="BOH63"/>
      <c r="BOI63"/>
      <c r="BOJ63"/>
      <c r="BOK63"/>
      <c r="BOL63"/>
      <c r="BOM63"/>
      <c r="BON63"/>
      <c r="BOO63"/>
      <c r="BOP63"/>
      <c r="BOQ63"/>
      <c r="BOR63"/>
      <c r="BOS63"/>
      <c r="BOT63"/>
      <c r="BOU63"/>
      <c r="BOV63"/>
      <c r="BOW63"/>
      <c r="BOX63"/>
      <c r="BOY63"/>
      <c r="BOZ63"/>
      <c r="BPA63"/>
      <c r="BPB63"/>
      <c r="BPC63"/>
      <c r="BPD63"/>
      <c r="BPE63"/>
      <c r="BPF63"/>
      <c r="BPG63"/>
      <c r="BPH63"/>
      <c r="BPI63"/>
      <c r="BPJ63"/>
      <c r="BPK63"/>
      <c r="BPL63"/>
      <c r="BPM63"/>
      <c r="BPN63"/>
      <c r="BPO63"/>
      <c r="BPP63"/>
      <c r="BPQ63"/>
      <c r="BPR63"/>
      <c r="BPS63"/>
      <c r="BPT63"/>
      <c r="BPU63"/>
      <c r="BPV63"/>
      <c r="BPW63"/>
      <c r="BPX63"/>
      <c r="BPY63"/>
      <c r="BPZ63"/>
      <c r="BQA63"/>
      <c r="BQB63"/>
      <c r="BQC63"/>
      <c r="BQD63"/>
      <c r="BQE63"/>
      <c r="BQF63"/>
      <c r="BQG63"/>
      <c r="BQH63"/>
      <c r="BQI63"/>
      <c r="BQJ63"/>
      <c r="BQK63"/>
      <c r="BQL63"/>
      <c r="BQM63"/>
      <c r="BQN63"/>
      <c r="BQO63"/>
      <c r="BQP63"/>
      <c r="BQQ63"/>
      <c r="BQR63"/>
      <c r="BQS63"/>
      <c r="BQT63"/>
      <c r="BQU63"/>
      <c r="BQV63"/>
      <c r="BQW63"/>
      <c r="BQX63"/>
      <c r="BQY63"/>
      <c r="BQZ63"/>
      <c r="BRA63"/>
      <c r="BRB63"/>
      <c r="BRC63"/>
      <c r="BRD63"/>
      <c r="BRE63"/>
      <c r="BRF63"/>
      <c r="BRG63"/>
      <c r="BRH63"/>
      <c r="BRI63"/>
      <c r="BRJ63"/>
      <c r="BRK63"/>
      <c r="BRL63"/>
      <c r="BRM63"/>
      <c r="BRN63"/>
      <c r="BRO63"/>
      <c r="BRP63"/>
      <c r="BRQ63"/>
      <c r="BRR63"/>
      <c r="BRS63"/>
      <c r="BRT63"/>
      <c r="BRU63"/>
      <c r="BRV63"/>
      <c r="BRW63"/>
      <c r="BRX63"/>
      <c r="BRY63"/>
      <c r="BRZ63"/>
      <c r="BSA63"/>
      <c r="BSB63"/>
      <c r="BSC63"/>
      <c r="BSD63"/>
      <c r="BSE63"/>
      <c r="BSF63"/>
      <c r="BSG63"/>
      <c r="BSH63"/>
      <c r="BSI63"/>
      <c r="BSJ63"/>
      <c r="BSK63"/>
      <c r="BSL63"/>
      <c r="BSM63"/>
      <c r="BSN63"/>
      <c r="BSO63"/>
      <c r="BSP63"/>
      <c r="BSQ63"/>
      <c r="BSR63"/>
      <c r="BSS63"/>
      <c r="BST63"/>
      <c r="BSU63"/>
      <c r="BSV63"/>
      <c r="BSW63"/>
      <c r="BSX63"/>
      <c r="BSY63"/>
      <c r="BSZ63"/>
      <c r="BTA63"/>
      <c r="BTB63"/>
      <c r="BTC63"/>
      <c r="BTD63"/>
      <c r="BTE63"/>
      <c r="BTF63"/>
      <c r="BTG63"/>
      <c r="BTH63"/>
      <c r="BTI63"/>
      <c r="BTJ63"/>
      <c r="BTK63"/>
      <c r="BTL63"/>
      <c r="BTM63"/>
      <c r="BTN63"/>
      <c r="BTO63"/>
      <c r="BTP63"/>
      <c r="BTQ63"/>
      <c r="BTR63"/>
      <c r="BTS63"/>
      <c r="BTT63"/>
      <c r="BTU63"/>
      <c r="BTV63"/>
      <c r="BTW63"/>
      <c r="BTX63"/>
      <c r="BTY63"/>
      <c r="BTZ63"/>
      <c r="BUA63"/>
      <c r="BUB63"/>
      <c r="BUC63"/>
      <c r="BUD63"/>
      <c r="BUE63"/>
      <c r="BUF63"/>
      <c r="BUG63"/>
      <c r="BUH63"/>
      <c r="BUI63"/>
      <c r="BUJ63"/>
      <c r="BUK63"/>
      <c r="BUL63"/>
      <c r="BUM63"/>
      <c r="BUN63"/>
      <c r="BUO63"/>
      <c r="BUP63"/>
      <c r="BUQ63"/>
      <c r="BUR63"/>
      <c r="BUS63"/>
      <c r="BUT63"/>
      <c r="BUU63"/>
      <c r="BUV63"/>
      <c r="BUW63"/>
      <c r="BUX63"/>
      <c r="BUY63"/>
      <c r="BUZ63"/>
      <c r="BVA63"/>
      <c r="BVB63"/>
      <c r="BVC63"/>
      <c r="BVD63"/>
      <c r="BVE63"/>
      <c r="BVF63"/>
      <c r="BVG63"/>
      <c r="BVH63"/>
      <c r="BVI63"/>
      <c r="BVJ63"/>
      <c r="BVK63"/>
      <c r="BVL63"/>
      <c r="BVM63"/>
      <c r="BVN63"/>
      <c r="BVO63"/>
      <c r="BVP63"/>
      <c r="BVQ63"/>
      <c r="BVR63"/>
      <c r="BVS63"/>
      <c r="BVT63"/>
      <c r="BVU63"/>
      <c r="BVV63"/>
      <c r="BVW63"/>
      <c r="BVX63"/>
      <c r="BVY63"/>
      <c r="BVZ63"/>
      <c r="BWA63"/>
      <c r="BWB63"/>
      <c r="BWC63"/>
      <c r="BWD63"/>
      <c r="BWE63"/>
      <c r="BWF63"/>
      <c r="BWG63"/>
      <c r="BWH63"/>
      <c r="BWI63"/>
      <c r="BWJ63"/>
      <c r="BWK63"/>
      <c r="BWL63"/>
      <c r="BWM63"/>
      <c r="BWN63"/>
      <c r="BWO63"/>
      <c r="BWP63"/>
      <c r="BWQ63"/>
      <c r="BWR63"/>
      <c r="BWS63"/>
      <c r="BWT63"/>
      <c r="BWU63"/>
      <c r="BWV63"/>
      <c r="BWW63"/>
      <c r="BWX63"/>
      <c r="BWY63"/>
      <c r="BWZ63"/>
      <c r="BXA63"/>
      <c r="BXB63"/>
      <c r="BXC63"/>
      <c r="BXD63"/>
      <c r="BXE63"/>
      <c r="BXF63"/>
      <c r="BXG63"/>
      <c r="BXH63"/>
      <c r="BXI63"/>
      <c r="BXJ63"/>
      <c r="BXK63"/>
      <c r="BXL63"/>
      <c r="BXM63"/>
      <c r="BXN63"/>
      <c r="BXO63"/>
      <c r="BXP63"/>
      <c r="BXQ63"/>
      <c r="BXR63"/>
      <c r="BXS63"/>
      <c r="BXT63"/>
      <c r="BXU63"/>
      <c r="BXV63"/>
      <c r="BXW63"/>
      <c r="BXX63"/>
      <c r="BXY63"/>
      <c r="BXZ63"/>
      <c r="BYA63"/>
      <c r="BYB63"/>
      <c r="BYC63"/>
      <c r="BYD63"/>
      <c r="BYE63"/>
      <c r="BYF63"/>
      <c r="BYG63"/>
      <c r="BYH63"/>
      <c r="BYI63"/>
      <c r="BYJ63"/>
      <c r="BYK63"/>
      <c r="BYL63"/>
      <c r="BYM63"/>
      <c r="BYN63"/>
      <c r="BYO63"/>
      <c r="BYP63"/>
      <c r="BYQ63"/>
      <c r="BYR63"/>
      <c r="BYS63"/>
      <c r="BYT63"/>
      <c r="BYU63"/>
      <c r="BYV63"/>
      <c r="BYW63"/>
      <c r="BYX63"/>
      <c r="BYY63"/>
      <c r="BYZ63"/>
      <c r="BZA63"/>
      <c r="BZB63"/>
      <c r="BZC63"/>
      <c r="BZD63"/>
      <c r="BZE63"/>
      <c r="BZF63"/>
      <c r="BZG63"/>
      <c r="BZH63"/>
      <c r="BZI63"/>
      <c r="BZJ63"/>
      <c r="BZK63"/>
      <c r="BZL63"/>
      <c r="BZM63"/>
      <c r="BZN63"/>
      <c r="BZO63"/>
      <c r="BZP63"/>
      <c r="BZQ63"/>
      <c r="BZR63"/>
      <c r="BZS63"/>
      <c r="BZT63"/>
      <c r="BZU63"/>
      <c r="BZV63"/>
      <c r="BZW63"/>
      <c r="BZX63"/>
      <c r="BZY63"/>
      <c r="BZZ63"/>
      <c r="CAA63"/>
      <c r="CAB63"/>
      <c r="CAC63"/>
      <c r="CAD63"/>
      <c r="CAE63"/>
      <c r="CAF63"/>
      <c r="CAG63"/>
      <c r="CAH63"/>
      <c r="CAI63"/>
      <c r="CAJ63"/>
      <c r="CAK63"/>
      <c r="CAL63"/>
      <c r="CAM63"/>
      <c r="CAN63"/>
      <c r="CAO63"/>
      <c r="CAP63"/>
      <c r="CAQ63"/>
      <c r="CAR63"/>
      <c r="CAS63"/>
      <c r="CAT63"/>
      <c r="CAU63"/>
      <c r="CAV63"/>
      <c r="CAW63"/>
      <c r="CAX63"/>
      <c r="CAY63"/>
      <c r="CAZ63"/>
      <c r="CBA63"/>
      <c r="CBB63"/>
      <c r="CBC63"/>
      <c r="CBD63"/>
      <c r="CBE63"/>
      <c r="CBF63"/>
      <c r="CBG63"/>
      <c r="CBH63"/>
      <c r="CBI63"/>
      <c r="CBJ63"/>
      <c r="CBK63"/>
      <c r="CBL63"/>
      <c r="CBM63"/>
      <c r="CBN63"/>
      <c r="CBO63"/>
      <c r="CBP63"/>
      <c r="CBQ63"/>
      <c r="CBR63"/>
      <c r="CBS63"/>
      <c r="CBT63"/>
      <c r="CBU63"/>
      <c r="CBV63"/>
      <c r="CBW63"/>
      <c r="CBX63"/>
      <c r="CBY63"/>
      <c r="CBZ63"/>
      <c r="CCA63"/>
      <c r="CCB63"/>
      <c r="CCC63"/>
      <c r="CCD63"/>
      <c r="CCE63"/>
      <c r="CCF63"/>
      <c r="CCG63"/>
      <c r="CCH63"/>
      <c r="CCI63"/>
      <c r="CCJ63"/>
      <c r="CCK63"/>
      <c r="CCL63"/>
      <c r="CCM63"/>
      <c r="CCN63"/>
      <c r="CCO63"/>
      <c r="CCP63"/>
      <c r="CCQ63"/>
      <c r="CCR63"/>
      <c r="CCS63"/>
      <c r="CCT63"/>
      <c r="CCU63"/>
      <c r="CCV63"/>
      <c r="CCW63"/>
      <c r="CCX63"/>
      <c r="CCY63"/>
      <c r="CCZ63"/>
      <c r="CDA63"/>
      <c r="CDB63"/>
      <c r="CDC63"/>
      <c r="CDD63"/>
      <c r="CDE63"/>
      <c r="CDF63"/>
      <c r="CDG63"/>
      <c r="CDH63"/>
      <c r="CDI63"/>
      <c r="CDJ63"/>
      <c r="CDK63"/>
      <c r="CDL63"/>
      <c r="CDM63"/>
      <c r="CDN63"/>
      <c r="CDO63"/>
      <c r="CDP63"/>
      <c r="CDQ63"/>
      <c r="CDR63"/>
      <c r="CDS63"/>
      <c r="CDT63"/>
      <c r="CDU63"/>
      <c r="CDV63"/>
      <c r="CDW63"/>
      <c r="CDX63"/>
      <c r="CDY63"/>
      <c r="CDZ63"/>
      <c r="CEA63"/>
      <c r="CEB63"/>
      <c r="CEC63"/>
      <c r="CED63"/>
      <c r="CEE63"/>
      <c r="CEF63"/>
      <c r="CEG63"/>
      <c r="CEH63"/>
      <c r="CEI63"/>
      <c r="CEJ63"/>
      <c r="CEK63"/>
      <c r="CEL63"/>
      <c r="CEM63"/>
      <c r="CEN63"/>
      <c r="CEO63"/>
      <c r="CEP63"/>
      <c r="CEQ63"/>
      <c r="CER63"/>
      <c r="CES63"/>
      <c r="CET63"/>
      <c r="CEU63"/>
      <c r="CEV63"/>
      <c r="CEW63"/>
      <c r="CEX63"/>
      <c r="CEY63"/>
      <c r="CEZ63"/>
      <c r="CFA63"/>
      <c r="CFB63"/>
      <c r="CFC63"/>
      <c r="CFD63"/>
      <c r="CFE63"/>
      <c r="CFF63"/>
      <c r="CFG63"/>
      <c r="CFH63"/>
      <c r="CFI63"/>
      <c r="CFJ63"/>
      <c r="CFK63"/>
      <c r="CFL63"/>
      <c r="CFM63"/>
      <c r="CFN63"/>
      <c r="CFO63"/>
      <c r="CFP63"/>
      <c r="CFQ63"/>
      <c r="CFR63"/>
      <c r="CFS63"/>
      <c r="CFT63"/>
      <c r="CFU63"/>
      <c r="CFV63"/>
      <c r="CFW63"/>
      <c r="CFX63"/>
      <c r="CFY63"/>
      <c r="CFZ63"/>
      <c r="CGA63"/>
      <c r="CGB63"/>
      <c r="CGC63"/>
      <c r="CGD63"/>
      <c r="CGE63"/>
      <c r="CGF63"/>
      <c r="CGG63"/>
      <c r="CGH63"/>
      <c r="CGI63"/>
      <c r="CGJ63"/>
      <c r="CGK63"/>
      <c r="CGL63"/>
      <c r="CGM63"/>
      <c r="CGN63"/>
      <c r="CGO63"/>
      <c r="CGP63"/>
      <c r="CGQ63"/>
      <c r="CGR63"/>
      <c r="CGS63"/>
      <c r="CGT63"/>
      <c r="CGU63"/>
      <c r="CGV63"/>
      <c r="CGW63"/>
      <c r="CGX63"/>
      <c r="CGY63"/>
      <c r="CGZ63"/>
      <c r="CHA63"/>
      <c r="CHB63"/>
      <c r="CHC63"/>
      <c r="CHD63"/>
      <c r="CHE63"/>
      <c r="CHF63"/>
      <c r="CHG63"/>
      <c r="CHH63"/>
      <c r="CHI63"/>
      <c r="CHJ63"/>
      <c r="CHK63"/>
      <c r="CHL63"/>
      <c r="CHM63"/>
      <c r="CHN63"/>
      <c r="CHO63"/>
      <c r="CHP63"/>
      <c r="CHQ63"/>
      <c r="CHR63"/>
      <c r="CHS63"/>
      <c r="CHT63"/>
      <c r="CHU63"/>
      <c r="CHV63"/>
      <c r="CHW63"/>
      <c r="CHX63"/>
      <c r="CHY63"/>
      <c r="CHZ63"/>
      <c r="CIA63"/>
      <c r="CIB63"/>
      <c r="CIC63"/>
      <c r="CID63"/>
      <c r="CIE63"/>
      <c r="CIF63"/>
      <c r="CIG63"/>
      <c r="CIH63"/>
      <c r="CII63"/>
      <c r="CIJ63"/>
      <c r="CIK63"/>
      <c r="CIL63"/>
      <c r="CIM63"/>
      <c r="CIN63"/>
      <c r="CIO63"/>
      <c r="CIP63"/>
      <c r="CIQ63"/>
      <c r="CIR63"/>
      <c r="CIS63"/>
      <c r="CIT63"/>
      <c r="CIU63"/>
      <c r="CIV63"/>
      <c r="CIW63"/>
      <c r="CIX63"/>
      <c r="CIY63"/>
      <c r="CIZ63"/>
      <c r="CJA63"/>
      <c r="CJB63"/>
      <c r="CJC63"/>
      <c r="CJD63"/>
      <c r="CJE63"/>
      <c r="CJF63"/>
      <c r="CJG63"/>
      <c r="CJH63"/>
      <c r="CJI63"/>
      <c r="CJJ63"/>
      <c r="CJK63"/>
      <c r="CJL63"/>
      <c r="CJM63"/>
      <c r="CJN63"/>
      <c r="CJO63"/>
      <c r="CJP63"/>
      <c r="CJQ63"/>
      <c r="CJR63"/>
      <c r="CJS63"/>
      <c r="CJT63"/>
      <c r="CJU63"/>
      <c r="CJV63"/>
      <c r="CJW63"/>
      <c r="CJX63"/>
      <c r="CJY63"/>
      <c r="CJZ63"/>
      <c r="CKA63"/>
      <c r="CKB63"/>
      <c r="CKC63"/>
      <c r="CKD63"/>
      <c r="CKE63"/>
      <c r="CKF63"/>
      <c r="CKG63"/>
      <c r="CKH63"/>
      <c r="CKI63"/>
      <c r="CKJ63"/>
      <c r="CKK63"/>
      <c r="CKL63"/>
      <c r="CKM63"/>
      <c r="CKN63"/>
      <c r="CKO63"/>
      <c r="CKP63"/>
      <c r="CKQ63"/>
      <c r="CKR63"/>
      <c r="CKS63"/>
      <c r="CKT63"/>
      <c r="CKU63"/>
      <c r="CKV63"/>
      <c r="CKW63"/>
      <c r="CKX63"/>
      <c r="CKY63"/>
      <c r="CKZ63"/>
      <c r="CLA63"/>
      <c r="CLB63"/>
      <c r="CLC63"/>
      <c r="CLD63"/>
      <c r="CLE63"/>
      <c r="CLF63"/>
      <c r="CLG63"/>
      <c r="CLH63"/>
      <c r="CLI63"/>
      <c r="CLJ63"/>
      <c r="CLK63"/>
      <c r="CLL63"/>
      <c r="CLM63"/>
      <c r="CLN63"/>
      <c r="CLO63"/>
      <c r="CLP63"/>
      <c r="CLQ63"/>
      <c r="CLR63"/>
      <c r="CLS63"/>
      <c r="CLT63"/>
      <c r="CLU63"/>
      <c r="CLV63"/>
      <c r="CLW63"/>
      <c r="CLX63"/>
      <c r="CLY63"/>
      <c r="CLZ63"/>
      <c r="CMA63"/>
      <c r="CMB63"/>
      <c r="CMC63"/>
      <c r="CMD63"/>
      <c r="CME63"/>
      <c r="CMF63"/>
      <c r="CMG63"/>
      <c r="CMH63"/>
      <c r="CMI63"/>
      <c r="CMJ63"/>
      <c r="CMK63"/>
      <c r="CML63"/>
      <c r="CMM63"/>
      <c r="CMN63"/>
      <c r="CMO63"/>
      <c r="CMP63"/>
      <c r="CMQ63"/>
      <c r="CMR63"/>
      <c r="CMS63"/>
      <c r="CMT63"/>
      <c r="CMU63"/>
      <c r="CMV63"/>
      <c r="CMW63"/>
      <c r="CMX63"/>
      <c r="CMY63"/>
      <c r="CMZ63"/>
      <c r="CNA63"/>
      <c r="CNB63"/>
      <c r="CNC63"/>
      <c r="CND63"/>
      <c r="CNE63"/>
      <c r="CNF63"/>
      <c r="CNG63"/>
      <c r="CNH63"/>
      <c r="CNI63"/>
      <c r="CNJ63"/>
      <c r="CNK63"/>
      <c r="CNL63"/>
      <c r="CNM63"/>
      <c r="CNN63"/>
      <c r="CNO63"/>
      <c r="CNP63"/>
      <c r="CNQ63"/>
      <c r="CNR63"/>
      <c r="CNS63"/>
      <c r="CNT63"/>
      <c r="CNU63"/>
      <c r="CNV63"/>
      <c r="CNW63"/>
      <c r="CNX63"/>
      <c r="CNY63"/>
      <c r="CNZ63"/>
      <c r="COA63"/>
      <c r="COB63"/>
      <c r="COC63"/>
      <c r="COD63"/>
      <c r="COE63"/>
      <c r="COF63"/>
      <c r="COG63"/>
      <c r="COH63"/>
      <c r="COI63"/>
      <c r="COJ63"/>
      <c r="COK63"/>
      <c r="COL63"/>
      <c r="COM63"/>
      <c r="CON63"/>
      <c r="COO63"/>
      <c r="COP63"/>
      <c r="COQ63"/>
      <c r="COR63"/>
      <c r="COS63"/>
      <c r="COT63"/>
      <c r="COU63"/>
      <c r="COV63"/>
      <c r="COW63"/>
      <c r="COX63"/>
      <c r="COY63"/>
      <c r="COZ63"/>
      <c r="CPA63"/>
      <c r="CPB63"/>
      <c r="CPC63"/>
      <c r="CPD63"/>
      <c r="CPE63"/>
      <c r="CPF63"/>
      <c r="CPG63"/>
      <c r="CPH63"/>
      <c r="CPI63"/>
      <c r="CPJ63"/>
      <c r="CPK63"/>
      <c r="CPL63"/>
      <c r="CPM63"/>
      <c r="CPN63"/>
      <c r="CPO63"/>
      <c r="CPP63"/>
      <c r="CPQ63"/>
      <c r="CPR63"/>
      <c r="CPS63"/>
      <c r="CPT63"/>
      <c r="CPU63"/>
      <c r="CPV63"/>
      <c r="CPW63"/>
      <c r="CPX63"/>
      <c r="CPY63"/>
      <c r="CPZ63"/>
      <c r="CQA63"/>
      <c r="CQB63"/>
      <c r="CQC63"/>
      <c r="CQD63"/>
      <c r="CQE63"/>
      <c r="CQF63"/>
      <c r="CQG63"/>
      <c r="CQH63"/>
      <c r="CQI63"/>
      <c r="CQJ63"/>
      <c r="CQK63"/>
      <c r="CQL63"/>
      <c r="CQM63"/>
      <c r="CQN63"/>
      <c r="CQO63"/>
      <c r="CQP63"/>
      <c r="CQQ63"/>
      <c r="CQR63"/>
      <c r="CQS63"/>
      <c r="CQT63"/>
      <c r="CQU63"/>
      <c r="CQV63"/>
      <c r="CQW63"/>
      <c r="CQX63"/>
      <c r="CQY63"/>
      <c r="CQZ63"/>
      <c r="CRA63"/>
      <c r="CRB63"/>
      <c r="CRC63"/>
      <c r="CRD63"/>
      <c r="CRE63"/>
      <c r="CRF63"/>
      <c r="CRG63"/>
      <c r="CRH63"/>
      <c r="CRI63"/>
      <c r="CRJ63"/>
      <c r="CRK63"/>
      <c r="CRL63"/>
      <c r="CRM63"/>
      <c r="CRN63"/>
      <c r="CRO63"/>
      <c r="CRP63"/>
      <c r="CRQ63"/>
      <c r="CRR63"/>
      <c r="CRS63"/>
      <c r="CRT63"/>
      <c r="CRU63"/>
      <c r="CRV63"/>
      <c r="CRW63"/>
      <c r="CRX63"/>
      <c r="CRY63"/>
      <c r="CRZ63"/>
      <c r="CSA63"/>
      <c r="CSB63"/>
      <c r="CSC63"/>
      <c r="CSD63"/>
      <c r="CSE63"/>
      <c r="CSF63"/>
      <c r="CSG63"/>
      <c r="CSH63"/>
      <c r="CSI63"/>
      <c r="CSJ63"/>
      <c r="CSK63"/>
      <c r="CSL63"/>
      <c r="CSM63"/>
      <c r="CSN63"/>
      <c r="CSO63"/>
      <c r="CSP63"/>
      <c r="CSQ63"/>
      <c r="CSR63"/>
      <c r="CSS63"/>
      <c r="CST63"/>
      <c r="CSU63"/>
      <c r="CSV63"/>
      <c r="CSW63"/>
      <c r="CSX63"/>
      <c r="CSY63"/>
      <c r="CSZ63"/>
      <c r="CTA63"/>
      <c r="CTB63"/>
      <c r="CTC63"/>
      <c r="CTD63"/>
      <c r="CTE63"/>
      <c r="CTF63"/>
      <c r="CTG63"/>
      <c r="CTH63"/>
      <c r="CTI63"/>
      <c r="CTJ63"/>
      <c r="CTK63"/>
      <c r="CTL63"/>
      <c r="CTM63"/>
      <c r="CTN63"/>
      <c r="CTO63"/>
      <c r="CTP63"/>
      <c r="CTQ63"/>
      <c r="CTR63"/>
      <c r="CTS63"/>
      <c r="CTT63"/>
      <c r="CTU63"/>
      <c r="CTV63"/>
      <c r="CTW63"/>
      <c r="CTX63"/>
      <c r="CTY63"/>
      <c r="CTZ63"/>
      <c r="CUA63"/>
      <c r="CUB63"/>
      <c r="CUC63"/>
      <c r="CUD63"/>
      <c r="CUE63"/>
      <c r="CUF63"/>
      <c r="CUG63"/>
      <c r="CUH63"/>
      <c r="CUI63"/>
      <c r="CUJ63"/>
      <c r="CUK63"/>
      <c r="CUL63"/>
      <c r="CUM63"/>
      <c r="CUN63"/>
      <c r="CUO63"/>
      <c r="CUP63"/>
      <c r="CUQ63"/>
      <c r="CUR63"/>
      <c r="CUS63"/>
      <c r="CUT63"/>
      <c r="CUU63"/>
      <c r="CUV63"/>
      <c r="CUW63"/>
      <c r="CUX63"/>
      <c r="CUY63"/>
      <c r="CUZ63"/>
      <c r="CVA63"/>
      <c r="CVB63"/>
      <c r="CVC63"/>
      <c r="CVD63"/>
      <c r="CVE63"/>
      <c r="CVF63"/>
      <c r="CVG63"/>
      <c r="CVH63"/>
      <c r="CVI63"/>
      <c r="CVJ63"/>
      <c r="CVK63"/>
      <c r="CVL63"/>
      <c r="CVM63"/>
      <c r="CVN63"/>
      <c r="CVO63"/>
      <c r="CVP63"/>
      <c r="CVQ63"/>
      <c r="CVR63"/>
      <c r="CVS63"/>
      <c r="CVT63"/>
      <c r="CVU63"/>
      <c r="CVV63"/>
      <c r="CVW63"/>
      <c r="CVX63"/>
      <c r="CVY63"/>
      <c r="CVZ63"/>
      <c r="CWA63"/>
      <c r="CWB63"/>
      <c r="CWC63"/>
      <c r="CWD63"/>
      <c r="CWE63"/>
      <c r="CWF63"/>
      <c r="CWG63"/>
      <c r="CWH63"/>
      <c r="CWI63"/>
      <c r="CWJ63"/>
      <c r="CWK63"/>
      <c r="CWL63"/>
      <c r="CWM63"/>
      <c r="CWN63"/>
      <c r="CWO63"/>
      <c r="CWP63"/>
      <c r="CWQ63"/>
      <c r="CWR63"/>
      <c r="CWS63"/>
      <c r="CWT63"/>
      <c r="CWU63"/>
      <c r="CWV63"/>
      <c r="CWW63"/>
      <c r="CWX63"/>
      <c r="CWY63"/>
      <c r="CWZ63"/>
      <c r="CXA63"/>
      <c r="CXB63"/>
      <c r="CXC63"/>
      <c r="CXD63"/>
      <c r="CXE63"/>
      <c r="CXF63"/>
      <c r="CXG63"/>
      <c r="CXH63"/>
      <c r="CXI63"/>
      <c r="CXJ63"/>
      <c r="CXK63"/>
      <c r="CXL63"/>
      <c r="CXM63"/>
      <c r="CXN63"/>
      <c r="CXO63"/>
      <c r="CXP63"/>
      <c r="CXQ63"/>
      <c r="CXR63"/>
      <c r="CXS63"/>
      <c r="CXT63"/>
      <c r="CXU63"/>
      <c r="CXV63"/>
      <c r="CXW63"/>
      <c r="CXX63"/>
      <c r="CXY63"/>
      <c r="CXZ63"/>
      <c r="CYA63"/>
      <c r="CYB63"/>
      <c r="CYC63"/>
      <c r="CYD63"/>
      <c r="CYE63"/>
      <c r="CYF63"/>
      <c r="CYG63"/>
      <c r="CYH63"/>
      <c r="CYI63"/>
      <c r="CYJ63"/>
      <c r="CYK63"/>
      <c r="CYL63"/>
      <c r="CYM63"/>
      <c r="CYN63"/>
      <c r="CYO63"/>
      <c r="CYP63"/>
      <c r="CYQ63"/>
      <c r="CYR63"/>
      <c r="CYS63"/>
      <c r="CYT63"/>
      <c r="CYU63"/>
      <c r="CYV63"/>
      <c r="CYW63"/>
      <c r="CYX63"/>
      <c r="CYY63"/>
      <c r="CYZ63"/>
      <c r="CZA63"/>
      <c r="CZB63"/>
      <c r="CZC63"/>
      <c r="CZD63"/>
      <c r="CZE63"/>
      <c r="CZF63"/>
      <c r="CZG63"/>
      <c r="CZH63"/>
      <c r="CZI63"/>
      <c r="CZJ63"/>
      <c r="CZK63"/>
      <c r="CZL63"/>
      <c r="CZM63"/>
      <c r="CZN63"/>
      <c r="CZO63"/>
      <c r="CZP63"/>
      <c r="CZQ63"/>
      <c r="CZR63"/>
      <c r="CZS63"/>
      <c r="CZT63"/>
      <c r="CZU63"/>
      <c r="CZV63"/>
      <c r="CZW63"/>
      <c r="CZX63"/>
      <c r="CZY63"/>
      <c r="CZZ63"/>
      <c r="DAA63"/>
      <c r="DAB63"/>
      <c r="DAC63"/>
      <c r="DAD63"/>
      <c r="DAE63"/>
      <c r="DAF63"/>
      <c r="DAG63"/>
      <c r="DAH63"/>
      <c r="DAI63"/>
      <c r="DAJ63"/>
      <c r="DAK63"/>
      <c r="DAL63"/>
      <c r="DAM63"/>
      <c r="DAN63"/>
      <c r="DAO63"/>
      <c r="DAP63"/>
      <c r="DAQ63"/>
      <c r="DAR63"/>
      <c r="DAS63"/>
      <c r="DAT63"/>
      <c r="DAU63"/>
      <c r="DAV63"/>
      <c r="DAW63"/>
      <c r="DAX63"/>
      <c r="DAY63"/>
      <c r="DAZ63"/>
      <c r="DBA63"/>
      <c r="DBB63"/>
      <c r="DBC63"/>
      <c r="DBD63"/>
      <c r="DBE63"/>
      <c r="DBF63"/>
      <c r="DBG63"/>
      <c r="DBH63"/>
      <c r="DBI63"/>
      <c r="DBJ63"/>
      <c r="DBK63"/>
      <c r="DBL63"/>
      <c r="DBM63"/>
      <c r="DBN63"/>
      <c r="DBO63"/>
      <c r="DBP63"/>
      <c r="DBQ63"/>
      <c r="DBR63"/>
      <c r="DBS63"/>
      <c r="DBT63"/>
      <c r="DBU63"/>
      <c r="DBV63"/>
      <c r="DBW63"/>
      <c r="DBX63"/>
      <c r="DBY63"/>
      <c r="DBZ63"/>
      <c r="DCA63"/>
      <c r="DCB63"/>
      <c r="DCC63"/>
      <c r="DCD63"/>
      <c r="DCE63"/>
      <c r="DCF63"/>
      <c r="DCG63"/>
      <c r="DCH63"/>
      <c r="DCI63"/>
      <c r="DCJ63"/>
      <c r="DCK63"/>
      <c r="DCL63"/>
      <c r="DCM63"/>
      <c r="DCN63"/>
      <c r="DCO63"/>
      <c r="DCP63"/>
      <c r="DCQ63"/>
      <c r="DCR63"/>
      <c r="DCS63"/>
      <c r="DCT63"/>
      <c r="DCU63"/>
      <c r="DCV63"/>
      <c r="DCW63"/>
      <c r="DCX63"/>
      <c r="DCY63"/>
      <c r="DCZ63"/>
      <c r="DDA63"/>
      <c r="DDB63"/>
      <c r="DDC63"/>
      <c r="DDD63"/>
      <c r="DDE63"/>
      <c r="DDF63"/>
      <c r="DDG63"/>
      <c r="DDH63"/>
      <c r="DDI63"/>
      <c r="DDJ63"/>
      <c r="DDK63"/>
      <c r="DDL63"/>
      <c r="DDM63"/>
      <c r="DDN63"/>
      <c r="DDO63"/>
      <c r="DDP63"/>
      <c r="DDQ63"/>
      <c r="DDR63"/>
      <c r="DDS63"/>
      <c r="DDT63"/>
      <c r="DDU63"/>
      <c r="DDV63"/>
      <c r="DDW63"/>
      <c r="DDX63"/>
      <c r="DDY63"/>
      <c r="DDZ63"/>
      <c r="DEA63"/>
      <c r="DEB63"/>
      <c r="DEC63"/>
      <c r="DED63"/>
      <c r="DEE63"/>
      <c r="DEF63"/>
      <c r="DEG63"/>
      <c r="DEH63"/>
      <c r="DEI63"/>
      <c r="DEJ63"/>
      <c r="DEK63"/>
      <c r="DEL63"/>
      <c r="DEM63"/>
      <c r="DEN63"/>
      <c r="DEO63"/>
      <c r="DEP63"/>
      <c r="DEQ63"/>
      <c r="DER63"/>
      <c r="DES63"/>
      <c r="DET63"/>
      <c r="DEU63"/>
      <c r="DEV63"/>
      <c r="DEW63"/>
      <c r="DEX63"/>
      <c r="DEY63"/>
      <c r="DEZ63"/>
      <c r="DFA63"/>
      <c r="DFB63"/>
      <c r="DFC63"/>
      <c r="DFD63"/>
      <c r="DFE63"/>
      <c r="DFF63"/>
      <c r="DFG63"/>
      <c r="DFH63"/>
      <c r="DFI63"/>
      <c r="DFJ63"/>
      <c r="DFK63"/>
      <c r="DFL63"/>
      <c r="DFM63"/>
      <c r="DFN63"/>
      <c r="DFO63"/>
      <c r="DFP63"/>
      <c r="DFQ63"/>
      <c r="DFR63"/>
      <c r="DFS63"/>
      <c r="DFT63"/>
      <c r="DFU63"/>
      <c r="DFV63"/>
      <c r="DFW63"/>
      <c r="DFX63"/>
      <c r="DFY63"/>
      <c r="DFZ63"/>
      <c r="DGA63"/>
      <c r="DGB63"/>
      <c r="DGC63"/>
      <c r="DGD63"/>
      <c r="DGE63"/>
      <c r="DGF63"/>
      <c r="DGG63"/>
      <c r="DGH63"/>
      <c r="DGI63"/>
      <c r="DGJ63"/>
      <c r="DGK63"/>
      <c r="DGL63"/>
      <c r="DGM63"/>
      <c r="DGN63"/>
      <c r="DGO63"/>
      <c r="DGP63"/>
      <c r="DGQ63"/>
      <c r="DGR63"/>
      <c r="DGS63"/>
      <c r="DGT63"/>
      <c r="DGU63"/>
      <c r="DGV63"/>
      <c r="DGW63"/>
      <c r="DGX63"/>
      <c r="DGY63"/>
      <c r="DGZ63"/>
      <c r="DHA63"/>
      <c r="DHB63"/>
      <c r="DHC63"/>
      <c r="DHD63"/>
      <c r="DHE63"/>
      <c r="DHF63"/>
      <c r="DHG63"/>
      <c r="DHH63"/>
      <c r="DHI63"/>
      <c r="DHJ63"/>
      <c r="DHK63"/>
      <c r="DHL63"/>
      <c r="DHM63"/>
      <c r="DHN63"/>
      <c r="DHO63"/>
      <c r="DHP63"/>
      <c r="DHQ63"/>
      <c r="DHR63"/>
      <c r="DHS63"/>
      <c r="DHT63"/>
      <c r="DHU63"/>
      <c r="DHV63"/>
      <c r="DHW63"/>
      <c r="DHX63"/>
      <c r="DHY63"/>
      <c r="DHZ63"/>
      <c r="DIA63"/>
      <c r="DIB63"/>
      <c r="DIC63"/>
      <c r="DID63"/>
      <c r="DIE63"/>
      <c r="DIF63"/>
      <c r="DIG63"/>
      <c r="DIH63"/>
      <c r="DII63"/>
      <c r="DIJ63"/>
      <c r="DIK63"/>
      <c r="DIL63"/>
      <c r="DIM63"/>
      <c r="DIN63"/>
      <c r="DIO63"/>
      <c r="DIP63"/>
      <c r="DIQ63"/>
      <c r="DIR63"/>
      <c r="DIS63"/>
      <c r="DIT63"/>
      <c r="DIU63"/>
      <c r="DIV63"/>
      <c r="DIW63"/>
      <c r="DIX63"/>
      <c r="DIY63"/>
      <c r="DIZ63"/>
      <c r="DJA63"/>
      <c r="DJB63"/>
      <c r="DJC63"/>
      <c r="DJD63"/>
      <c r="DJE63"/>
      <c r="DJF63"/>
      <c r="DJG63"/>
      <c r="DJH63"/>
      <c r="DJI63"/>
      <c r="DJJ63"/>
      <c r="DJK63"/>
      <c r="DJL63"/>
      <c r="DJM63"/>
      <c r="DJN63"/>
      <c r="DJO63"/>
      <c r="DJP63"/>
      <c r="DJQ63"/>
      <c r="DJR63"/>
      <c r="DJS63"/>
      <c r="DJT63"/>
      <c r="DJU63"/>
      <c r="DJV63"/>
      <c r="DJW63"/>
      <c r="DJX63"/>
      <c r="DJY63"/>
      <c r="DJZ63"/>
      <c r="DKA63"/>
      <c r="DKB63"/>
      <c r="DKC63"/>
      <c r="DKD63"/>
      <c r="DKE63"/>
      <c r="DKF63"/>
      <c r="DKG63"/>
      <c r="DKH63"/>
      <c r="DKI63"/>
      <c r="DKJ63"/>
      <c r="DKK63"/>
      <c r="DKL63"/>
      <c r="DKM63"/>
      <c r="DKN63"/>
      <c r="DKO63"/>
      <c r="DKP63"/>
      <c r="DKQ63"/>
      <c r="DKR63"/>
      <c r="DKS63"/>
      <c r="DKT63"/>
      <c r="DKU63"/>
      <c r="DKV63"/>
      <c r="DKW63"/>
      <c r="DKX63"/>
      <c r="DKY63"/>
      <c r="DKZ63"/>
      <c r="DLA63"/>
      <c r="DLB63"/>
      <c r="DLC63"/>
      <c r="DLD63"/>
      <c r="DLE63"/>
      <c r="DLF63"/>
      <c r="DLG63"/>
      <c r="DLH63"/>
      <c r="DLI63"/>
      <c r="DLJ63"/>
      <c r="DLK63"/>
      <c r="DLL63"/>
      <c r="DLM63"/>
      <c r="DLN63"/>
      <c r="DLO63"/>
      <c r="DLP63"/>
      <c r="DLQ63"/>
      <c r="DLR63"/>
      <c r="DLS63"/>
      <c r="DLT63"/>
      <c r="DLU63"/>
      <c r="DLV63"/>
      <c r="DLW63"/>
      <c r="DLX63"/>
      <c r="DLY63"/>
      <c r="DLZ63"/>
      <c r="DMA63"/>
      <c r="DMB63"/>
      <c r="DMC63"/>
      <c r="DMD63"/>
      <c r="DME63"/>
      <c r="DMF63"/>
      <c r="DMG63"/>
      <c r="DMH63"/>
      <c r="DMI63"/>
      <c r="DMJ63"/>
      <c r="DMK63"/>
      <c r="DML63"/>
      <c r="DMM63"/>
      <c r="DMN63"/>
      <c r="DMO63"/>
      <c r="DMP63"/>
      <c r="DMQ63"/>
      <c r="DMR63"/>
      <c r="DMS63"/>
      <c r="DMT63"/>
      <c r="DMU63"/>
      <c r="DMV63"/>
      <c r="DMW63"/>
      <c r="DMX63"/>
      <c r="DMY63"/>
      <c r="DMZ63"/>
      <c r="DNA63"/>
      <c r="DNB63"/>
      <c r="DNC63"/>
      <c r="DND63"/>
      <c r="DNE63"/>
      <c r="DNF63"/>
      <c r="DNG63"/>
      <c r="DNH63"/>
      <c r="DNI63"/>
      <c r="DNJ63"/>
      <c r="DNK63"/>
      <c r="DNL63"/>
      <c r="DNM63"/>
      <c r="DNN63"/>
      <c r="DNO63"/>
      <c r="DNP63"/>
      <c r="DNQ63"/>
      <c r="DNR63"/>
      <c r="DNS63"/>
      <c r="DNT63"/>
      <c r="DNU63"/>
      <c r="DNV63"/>
      <c r="DNW63"/>
      <c r="DNX63"/>
      <c r="DNY63"/>
      <c r="DNZ63"/>
      <c r="DOA63"/>
      <c r="DOB63"/>
      <c r="DOC63"/>
      <c r="DOD63"/>
      <c r="DOE63"/>
      <c r="DOF63"/>
      <c r="DOG63"/>
      <c r="DOH63"/>
      <c r="DOI63"/>
      <c r="DOJ63"/>
      <c r="DOK63"/>
      <c r="DOL63"/>
      <c r="DOM63"/>
      <c r="DON63"/>
      <c r="DOO63"/>
      <c r="DOP63"/>
      <c r="DOQ63"/>
      <c r="DOR63"/>
      <c r="DOS63"/>
      <c r="DOT63"/>
      <c r="DOU63"/>
      <c r="DOV63"/>
      <c r="DOW63"/>
      <c r="DOX63"/>
      <c r="DOY63"/>
      <c r="DOZ63"/>
      <c r="DPA63"/>
      <c r="DPB63"/>
      <c r="DPC63"/>
      <c r="DPD63"/>
      <c r="DPE63"/>
      <c r="DPF63"/>
      <c r="DPG63"/>
      <c r="DPH63"/>
      <c r="DPI63"/>
      <c r="DPJ63"/>
      <c r="DPK63"/>
      <c r="DPL63"/>
      <c r="DPM63"/>
      <c r="DPN63"/>
      <c r="DPO63"/>
      <c r="DPP63"/>
      <c r="DPQ63"/>
      <c r="DPR63"/>
      <c r="DPS63"/>
      <c r="DPT63"/>
      <c r="DPU63"/>
      <c r="DPV63"/>
      <c r="DPW63"/>
      <c r="DPX63"/>
      <c r="DPY63"/>
      <c r="DPZ63"/>
      <c r="DQA63"/>
      <c r="DQB63"/>
      <c r="DQC63"/>
      <c r="DQD63"/>
      <c r="DQE63"/>
      <c r="DQF63"/>
      <c r="DQG63"/>
      <c r="DQH63"/>
      <c r="DQI63"/>
      <c r="DQJ63"/>
      <c r="DQK63"/>
      <c r="DQL63"/>
      <c r="DQM63"/>
      <c r="DQN63"/>
      <c r="DQO63"/>
      <c r="DQP63"/>
      <c r="DQQ63"/>
      <c r="DQR63"/>
      <c r="DQS63"/>
      <c r="DQT63"/>
      <c r="DQU63"/>
      <c r="DQV63"/>
      <c r="DQW63"/>
      <c r="DQX63"/>
      <c r="DQY63"/>
      <c r="DQZ63"/>
      <c r="DRA63"/>
      <c r="DRB63"/>
      <c r="DRC63"/>
      <c r="DRD63"/>
      <c r="DRE63"/>
      <c r="DRF63"/>
      <c r="DRG63"/>
      <c r="DRH63"/>
      <c r="DRI63"/>
      <c r="DRJ63"/>
      <c r="DRK63"/>
      <c r="DRL63"/>
      <c r="DRM63"/>
      <c r="DRN63"/>
      <c r="DRO63"/>
      <c r="DRP63"/>
      <c r="DRQ63"/>
      <c r="DRR63"/>
      <c r="DRS63"/>
      <c r="DRT63"/>
      <c r="DRU63"/>
      <c r="DRV63"/>
      <c r="DRW63"/>
      <c r="DRX63"/>
      <c r="DRY63"/>
      <c r="DRZ63"/>
      <c r="DSA63"/>
      <c r="DSB63"/>
      <c r="DSC63"/>
      <c r="DSD63"/>
      <c r="DSE63"/>
      <c r="DSF63"/>
      <c r="DSG63"/>
      <c r="DSH63"/>
      <c r="DSI63"/>
      <c r="DSJ63"/>
      <c r="DSK63"/>
      <c r="DSL63"/>
      <c r="DSM63"/>
      <c r="DSN63"/>
      <c r="DSO63"/>
      <c r="DSP63"/>
      <c r="DSQ63"/>
      <c r="DSR63"/>
      <c r="DSS63"/>
      <c r="DST63"/>
      <c r="DSU63"/>
      <c r="DSV63"/>
      <c r="DSW63"/>
      <c r="DSX63"/>
      <c r="DSY63"/>
      <c r="DSZ63"/>
      <c r="DTA63"/>
      <c r="DTB63"/>
      <c r="DTC63"/>
      <c r="DTD63"/>
      <c r="DTE63"/>
      <c r="DTF63"/>
      <c r="DTG63"/>
      <c r="DTH63"/>
      <c r="DTI63"/>
      <c r="DTJ63"/>
      <c r="DTK63"/>
      <c r="DTL63"/>
      <c r="DTM63"/>
      <c r="DTN63"/>
      <c r="DTO63"/>
      <c r="DTP63"/>
      <c r="DTQ63"/>
      <c r="DTR63"/>
      <c r="DTS63"/>
      <c r="DTT63"/>
      <c r="DTU63"/>
      <c r="DTV63"/>
      <c r="DTW63"/>
      <c r="DTX63"/>
      <c r="DTY63"/>
      <c r="DTZ63"/>
      <c r="DUA63"/>
      <c r="DUB63"/>
      <c r="DUC63"/>
      <c r="DUD63"/>
      <c r="DUE63"/>
      <c r="DUF63"/>
      <c r="DUG63"/>
      <c r="DUH63"/>
      <c r="DUI63"/>
      <c r="DUJ63"/>
      <c r="DUK63"/>
      <c r="DUL63"/>
      <c r="DUM63"/>
      <c r="DUN63"/>
      <c r="DUO63"/>
      <c r="DUP63"/>
      <c r="DUQ63"/>
      <c r="DUR63"/>
      <c r="DUS63"/>
      <c r="DUT63"/>
      <c r="DUU63"/>
      <c r="DUV63"/>
      <c r="DUW63"/>
      <c r="DUX63"/>
      <c r="DUY63"/>
      <c r="DUZ63"/>
      <c r="DVA63"/>
      <c r="DVB63"/>
      <c r="DVC63"/>
      <c r="DVD63"/>
      <c r="DVE63"/>
      <c r="DVF63"/>
      <c r="DVG63"/>
      <c r="DVH63"/>
      <c r="DVI63"/>
      <c r="DVJ63"/>
      <c r="DVK63"/>
      <c r="DVL63"/>
      <c r="DVM63"/>
      <c r="DVN63"/>
      <c r="DVO63"/>
      <c r="DVP63"/>
      <c r="DVQ63"/>
      <c r="DVR63"/>
      <c r="DVS63"/>
      <c r="DVT63"/>
      <c r="DVU63"/>
      <c r="DVV63"/>
      <c r="DVW63"/>
      <c r="DVX63"/>
      <c r="DVY63"/>
      <c r="DVZ63"/>
      <c r="DWA63"/>
      <c r="DWB63"/>
      <c r="DWC63"/>
      <c r="DWD63"/>
      <c r="DWE63"/>
      <c r="DWF63"/>
      <c r="DWG63"/>
      <c r="DWH63"/>
      <c r="DWI63"/>
      <c r="DWJ63"/>
      <c r="DWK63"/>
      <c r="DWL63"/>
      <c r="DWM63"/>
      <c r="DWN63"/>
      <c r="DWO63"/>
      <c r="DWP63"/>
      <c r="DWQ63"/>
      <c r="DWR63"/>
      <c r="DWS63"/>
      <c r="DWT63"/>
      <c r="DWU63"/>
      <c r="DWV63"/>
      <c r="DWW63"/>
      <c r="DWX63"/>
      <c r="DWY63"/>
      <c r="DWZ63"/>
      <c r="DXA63"/>
      <c r="DXB63"/>
      <c r="DXC63"/>
      <c r="DXD63"/>
      <c r="DXE63"/>
      <c r="DXF63"/>
      <c r="DXG63"/>
      <c r="DXH63"/>
      <c r="DXI63"/>
      <c r="DXJ63"/>
      <c r="DXK63"/>
      <c r="DXL63"/>
      <c r="DXM63"/>
      <c r="DXN63"/>
      <c r="DXO63"/>
      <c r="DXP63"/>
      <c r="DXQ63"/>
      <c r="DXR63"/>
      <c r="DXS63"/>
      <c r="DXT63"/>
      <c r="DXU63"/>
      <c r="DXV63"/>
      <c r="DXW63"/>
      <c r="DXX63"/>
      <c r="DXY63"/>
      <c r="DXZ63"/>
      <c r="DYA63"/>
      <c r="DYB63"/>
      <c r="DYC63"/>
      <c r="DYD63"/>
      <c r="DYE63"/>
      <c r="DYF63"/>
      <c r="DYG63"/>
      <c r="DYH63"/>
      <c r="DYI63"/>
      <c r="DYJ63"/>
      <c r="DYK63"/>
      <c r="DYL63"/>
      <c r="DYM63"/>
      <c r="DYN63"/>
      <c r="DYO63"/>
      <c r="DYP63"/>
      <c r="DYQ63"/>
      <c r="DYR63"/>
      <c r="DYS63"/>
      <c r="DYT63"/>
      <c r="DYU63"/>
      <c r="DYV63"/>
      <c r="DYW63"/>
      <c r="DYX63"/>
      <c r="DYY63"/>
      <c r="DYZ63"/>
      <c r="DZA63"/>
      <c r="DZB63"/>
      <c r="DZC63"/>
      <c r="DZD63"/>
      <c r="DZE63"/>
      <c r="DZF63"/>
      <c r="DZG63"/>
      <c r="DZH63"/>
      <c r="DZI63"/>
      <c r="DZJ63"/>
      <c r="DZK63"/>
      <c r="DZL63"/>
      <c r="DZM63"/>
      <c r="DZN63"/>
      <c r="DZO63"/>
      <c r="DZP63"/>
      <c r="DZQ63"/>
      <c r="DZR63"/>
      <c r="DZS63"/>
      <c r="DZT63"/>
      <c r="DZU63"/>
      <c r="DZV63"/>
      <c r="DZW63"/>
      <c r="DZX63"/>
      <c r="DZY63"/>
      <c r="DZZ63"/>
      <c r="EAA63"/>
      <c r="EAB63"/>
      <c r="EAC63"/>
      <c r="EAD63"/>
      <c r="EAE63"/>
      <c r="EAF63"/>
      <c r="EAG63"/>
      <c r="EAH63"/>
      <c r="EAI63"/>
      <c r="EAJ63"/>
      <c r="EAK63"/>
      <c r="EAL63"/>
      <c r="EAM63"/>
      <c r="EAN63"/>
      <c r="EAO63"/>
      <c r="EAP63"/>
      <c r="EAQ63"/>
      <c r="EAR63"/>
      <c r="EAS63"/>
      <c r="EAT63"/>
      <c r="EAU63"/>
      <c r="EAV63"/>
      <c r="EAW63"/>
      <c r="EAX63"/>
      <c r="EAY63"/>
      <c r="EAZ63"/>
      <c r="EBA63"/>
      <c r="EBB63"/>
      <c r="EBC63"/>
      <c r="EBD63"/>
      <c r="EBE63"/>
      <c r="EBF63"/>
      <c r="EBG63"/>
      <c r="EBH63"/>
      <c r="EBI63"/>
      <c r="EBJ63"/>
      <c r="EBK63"/>
      <c r="EBL63"/>
      <c r="EBM63"/>
      <c r="EBN63"/>
      <c r="EBO63"/>
      <c r="EBP63"/>
      <c r="EBQ63"/>
      <c r="EBR63"/>
      <c r="EBS63"/>
      <c r="EBT63"/>
      <c r="EBU63"/>
      <c r="EBV63"/>
      <c r="EBW63"/>
      <c r="EBX63"/>
      <c r="EBY63"/>
      <c r="EBZ63"/>
      <c r="ECA63"/>
      <c r="ECB63"/>
      <c r="ECC63"/>
      <c r="ECD63"/>
      <c r="ECE63"/>
      <c r="ECF63"/>
      <c r="ECG63"/>
      <c r="ECH63"/>
      <c r="ECI63"/>
      <c r="ECJ63"/>
      <c r="ECK63"/>
      <c r="ECL63"/>
      <c r="ECM63"/>
      <c r="ECN63"/>
      <c r="ECO63"/>
      <c r="ECP63"/>
      <c r="ECQ63"/>
      <c r="ECR63"/>
      <c r="ECS63"/>
      <c r="ECT63"/>
      <c r="ECU63"/>
      <c r="ECV63"/>
      <c r="ECW63"/>
      <c r="ECX63"/>
      <c r="ECY63"/>
      <c r="ECZ63"/>
      <c r="EDA63"/>
      <c r="EDB63"/>
      <c r="EDC63"/>
      <c r="EDD63"/>
      <c r="EDE63"/>
      <c r="EDF63"/>
      <c r="EDG63"/>
      <c r="EDH63"/>
      <c r="EDI63"/>
      <c r="EDJ63"/>
      <c r="EDK63"/>
      <c r="EDL63"/>
      <c r="EDM63"/>
      <c r="EDN63"/>
      <c r="EDO63"/>
      <c r="EDP63"/>
      <c r="EDQ63"/>
      <c r="EDR63"/>
      <c r="EDS63"/>
      <c r="EDT63"/>
      <c r="EDU63"/>
      <c r="EDV63"/>
      <c r="EDW63"/>
      <c r="EDX63"/>
      <c r="EDY63"/>
      <c r="EDZ63"/>
      <c r="EEA63"/>
      <c r="EEB63"/>
      <c r="EEC63"/>
      <c r="EED63"/>
      <c r="EEE63"/>
      <c r="EEF63"/>
      <c r="EEG63"/>
      <c r="EEH63"/>
      <c r="EEI63"/>
      <c r="EEJ63"/>
      <c r="EEK63"/>
      <c r="EEL63"/>
      <c r="EEM63"/>
      <c r="EEN63"/>
      <c r="EEO63"/>
      <c r="EEP63"/>
      <c r="EEQ63"/>
      <c r="EER63"/>
      <c r="EES63"/>
      <c r="EET63"/>
      <c r="EEU63"/>
      <c r="EEV63"/>
      <c r="EEW63"/>
      <c r="EEX63"/>
      <c r="EEY63"/>
      <c r="EEZ63"/>
      <c r="EFA63"/>
      <c r="EFB63"/>
      <c r="EFC63"/>
      <c r="EFD63"/>
      <c r="EFE63"/>
      <c r="EFF63"/>
      <c r="EFG63"/>
      <c r="EFH63"/>
      <c r="EFI63"/>
      <c r="EFJ63"/>
      <c r="EFK63"/>
      <c r="EFL63"/>
      <c r="EFM63"/>
      <c r="EFN63"/>
      <c r="EFO63"/>
      <c r="EFP63"/>
      <c r="EFQ63"/>
      <c r="EFR63"/>
      <c r="EFS63"/>
      <c r="EFT63"/>
      <c r="EFU63"/>
      <c r="EFV63"/>
      <c r="EFW63"/>
      <c r="EFX63"/>
      <c r="EFY63"/>
      <c r="EFZ63"/>
      <c r="EGA63"/>
      <c r="EGB63"/>
      <c r="EGC63"/>
      <c r="EGD63"/>
      <c r="EGE63"/>
      <c r="EGF63"/>
      <c r="EGG63"/>
      <c r="EGH63"/>
      <c r="EGI63"/>
      <c r="EGJ63"/>
      <c r="EGK63"/>
      <c r="EGL63"/>
      <c r="EGM63"/>
      <c r="EGN63"/>
      <c r="EGO63"/>
      <c r="EGP63"/>
      <c r="EGQ63"/>
      <c r="EGR63"/>
      <c r="EGS63"/>
      <c r="EGT63"/>
      <c r="EGU63"/>
      <c r="EGV63"/>
      <c r="EGW63"/>
      <c r="EGX63"/>
      <c r="EGY63"/>
      <c r="EGZ63"/>
      <c r="EHA63"/>
      <c r="EHB63"/>
      <c r="EHC63"/>
      <c r="EHD63"/>
      <c r="EHE63"/>
      <c r="EHF63"/>
      <c r="EHG63"/>
      <c r="EHH63"/>
      <c r="EHI63"/>
      <c r="EHJ63"/>
      <c r="EHK63"/>
      <c r="EHL63"/>
      <c r="EHM63"/>
      <c r="EHN63"/>
      <c r="EHO63"/>
      <c r="EHP63"/>
      <c r="EHQ63"/>
      <c r="EHR63"/>
      <c r="EHS63"/>
      <c r="EHT63"/>
      <c r="EHU63"/>
      <c r="EHV63"/>
      <c r="EHW63"/>
      <c r="EHX63"/>
      <c r="EHY63"/>
      <c r="EHZ63"/>
      <c r="EIA63"/>
      <c r="EIB63"/>
      <c r="EIC63"/>
      <c r="EID63"/>
      <c r="EIE63"/>
      <c r="EIF63"/>
      <c r="EIG63"/>
      <c r="EIH63"/>
      <c r="EII63"/>
      <c r="EIJ63"/>
      <c r="EIK63"/>
      <c r="EIL63"/>
      <c r="EIM63"/>
      <c r="EIN63"/>
      <c r="EIO63"/>
      <c r="EIP63"/>
      <c r="EIQ63"/>
      <c r="EIR63"/>
      <c r="EIS63"/>
      <c r="EIT63"/>
      <c r="EIU63"/>
      <c r="EIV63"/>
      <c r="EIW63"/>
      <c r="EIX63"/>
      <c r="EIY63"/>
      <c r="EIZ63"/>
      <c r="EJA63"/>
      <c r="EJB63"/>
      <c r="EJC63"/>
      <c r="EJD63"/>
      <c r="EJE63"/>
      <c r="EJF63"/>
      <c r="EJG63"/>
      <c r="EJH63"/>
      <c r="EJI63"/>
      <c r="EJJ63"/>
      <c r="EJK63"/>
      <c r="EJL63"/>
      <c r="EJM63"/>
      <c r="EJN63"/>
      <c r="EJO63"/>
      <c r="EJP63"/>
      <c r="EJQ63"/>
      <c r="EJR63"/>
      <c r="EJS63"/>
      <c r="EJT63"/>
      <c r="EJU63"/>
      <c r="EJV63"/>
      <c r="EJW63"/>
      <c r="EJX63"/>
      <c r="EJY63"/>
      <c r="EJZ63"/>
      <c r="EKA63"/>
      <c r="EKB63"/>
      <c r="EKC63"/>
      <c r="EKD63"/>
      <c r="EKE63"/>
      <c r="EKF63"/>
      <c r="EKG63"/>
      <c r="EKH63"/>
      <c r="EKI63"/>
      <c r="EKJ63"/>
      <c r="EKK63"/>
      <c r="EKL63"/>
      <c r="EKM63"/>
      <c r="EKN63"/>
      <c r="EKO63"/>
      <c r="EKP63"/>
      <c r="EKQ63"/>
      <c r="EKR63"/>
      <c r="EKS63"/>
      <c r="EKT63"/>
      <c r="EKU63"/>
      <c r="EKV63"/>
      <c r="EKW63"/>
      <c r="EKX63"/>
      <c r="EKY63"/>
      <c r="EKZ63"/>
      <c r="ELA63"/>
      <c r="ELB63"/>
      <c r="ELC63"/>
      <c r="ELD63"/>
      <c r="ELE63"/>
      <c r="ELF63"/>
      <c r="ELG63"/>
      <c r="ELH63"/>
      <c r="ELI63"/>
      <c r="ELJ63"/>
      <c r="ELK63"/>
      <c r="ELL63"/>
      <c r="ELM63"/>
      <c r="ELN63"/>
      <c r="ELO63"/>
      <c r="ELP63"/>
      <c r="ELQ63"/>
      <c r="ELR63"/>
      <c r="ELS63"/>
      <c r="ELT63"/>
      <c r="ELU63"/>
      <c r="ELV63"/>
      <c r="ELW63"/>
      <c r="ELX63"/>
      <c r="ELY63"/>
      <c r="ELZ63"/>
      <c r="EMA63"/>
      <c r="EMB63"/>
      <c r="EMC63"/>
      <c r="EMD63"/>
      <c r="EME63"/>
      <c r="EMF63"/>
      <c r="EMG63"/>
      <c r="EMH63"/>
      <c r="EMI63"/>
      <c r="EMJ63"/>
      <c r="EMK63"/>
      <c r="EML63"/>
      <c r="EMM63"/>
      <c r="EMN63"/>
      <c r="EMO63"/>
      <c r="EMP63"/>
      <c r="EMQ63"/>
      <c r="EMR63"/>
      <c r="EMS63"/>
      <c r="EMT63"/>
      <c r="EMU63"/>
      <c r="EMV63"/>
      <c r="EMW63"/>
      <c r="EMX63"/>
      <c r="EMY63"/>
      <c r="EMZ63"/>
      <c r="ENA63"/>
      <c r="ENB63"/>
      <c r="ENC63"/>
      <c r="END63"/>
      <c r="ENE63"/>
      <c r="ENF63"/>
      <c r="ENG63"/>
      <c r="ENH63"/>
      <c r="ENI63"/>
      <c r="ENJ63"/>
      <c r="ENK63"/>
      <c r="ENL63"/>
      <c r="ENM63"/>
      <c r="ENN63"/>
      <c r="ENO63"/>
      <c r="ENP63"/>
      <c r="ENQ63"/>
      <c r="ENR63"/>
      <c r="ENS63"/>
      <c r="ENT63"/>
      <c r="ENU63"/>
      <c r="ENV63"/>
      <c r="ENW63"/>
      <c r="ENX63"/>
      <c r="ENY63"/>
      <c r="ENZ63"/>
      <c r="EOA63"/>
      <c r="EOB63"/>
      <c r="EOC63"/>
      <c r="EOD63"/>
      <c r="EOE63"/>
      <c r="EOF63"/>
      <c r="EOG63"/>
      <c r="EOH63"/>
      <c r="EOI63"/>
      <c r="EOJ63"/>
      <c r="EOK63"/>
      <c r="EOL63"/>
      <c r="EOM63"/>
      <c r="EON63"/>
      <c r="EOO63"/>
      <c r="EOP63"/>
      <c r="EOQ63"/>
      <c r="EOR63"/>
      <c r="EOS63"/>
      <c r="EOT63"/>
      <c r="EOU63"/>
      <c r="EOV63"/>
      <c r="EOW63"/>
      <c r="EOX63"/>
      <c r="EOY63"/>
      <c r="EOZ63"/>
      <c r="EPA63"/>
      <c r="EPB63"/>
      <c r="EPC63"/>
      <c r="EPD63"/>
      <c r="EPE63"/>
      <c r="EPF63"/>
      <c r="EPG63"/>
      <c r="EPH63"/>
      <c r="EPI63"/>
      <c r="EPJ63"/>
      <c r="EPK63"/>
      <c r="EPL63"/>
      <c r="EPM63"/>
      <c r="EPN63"/>
      <c r="EPO63"/>
      <c r="EPP63"/>
      <c r="EPQ63"/>
      <c r="EPR63"/>
      <c r="EPS63"/>
      <c r="EPT63"/>
      <c r="EPU63"/>
      <c r="EPV63"/>
      <c r="EPW63"/>
      <c r="EPX63"/>
      <c r="EPY63"/>
      <c r="EPZ63"/>
      <c r="EQA63"/>
      <c r="EQB63"/>
      <c r="EQC63"/>
      <c r="EQD63"/>
      <c r="EQE63"/>
      <c r="EQF63"/>
      <c r="EQG63"/>
      <c r="EQH63"/>
      <c r="EQI63"/>
      <c r="EQJ63"/>
      <c r="EQK63"/>
      <c r="EQL63"/>
      <c r="EQM63"/>
      <c r="EQN63"/>
      <c r="EQO63"/>
      <c r="EQP63"/>
      <c r="EQQ63"/>
      <c r="EQR63"/>
      <c r="EQS63"/>
      <c r="EQT63"/>
      <c r="EQU63"/>
      <c r="EQV63"/>
      <c r="EQW63"/>
      <c r="EQX63"/>
      <c r="EQY63"/>
      <c r="EQZ63"/>
      <c r="ERA63"/>
      <c r="ERB63"/>
      <c r="ERC63"/>
      <c r="ERD63"/>
      <c r="ERE63"/>
      <c r="ERF63"/>
      <c r="ERG63"/>
      <c r="ERH63"/>
      <c r="ERI63"/>
      <c r="ERJ63"/>
      <c r="ERK63"/>
      <c r="ERL63"/>
      <c r="ERM63"/>
      <c r="ERN63"/>
      <c r="ERO63"/>
      <c r="ERP63"/>
      <c r="ERQ63"/>
      <c r="ERR63"/>
      <c r="ERS63"/>
      <c r="ERT63"/>
      <c r="ERU63"/>
      <c r="ERV63"/>
      <c r="ERW63"/>
      <c r="ERX63"/>
      <c r="ERY63"/>
      <c r="ERZ63"/>
      <c r="ESA63"/>
      <c r="ESB63"/>
      <c r="ESC63"/>
      <c r="ESD63"/>
      <c r="ESE63"/>
      <c r="ESF63"/>
      <c r="ESG63"/>
      <c r="ESH63"/>
      <c r="ESI63"/>
      <c r="ESJ63"/>
      <c r="ESK63"/>
      <c r="ESL63"/>
      <c r="ESM63"/>
      <c r="ESN63"/>
      <c r="ESO63"/>
      <c r="ESP63"/>
      <c r="ESQ63"/>
      <c r="ESR63"/>
      <c r="ESS63"/>
      <c r="EST63"/>
      <c r="ESU63"/>
      <c r="ESV63"/>
      <c r="ESW63"/>
      <c r="ESX63"/>
      <c r="ESY63"/>
      <c r="ESZ63"/>
      <c r="ETA63"/>
      <c r="ETB63"/>
      <c r="ETC63"/>
      <c r="ETD63"/>
      <c r="ETE63"/>
      <c r="ETF63"/>
      <c r="ETG63"/>
      <c r="ETH63"/>
      <c r="ETI63"/>
      <c r="ETJ63"/>
      <c r="ETK63"/>
      <c r="ETL63"/>
      <c r="ETM63"/>
      <c r="ETN63"/>
      <c r="ETO63"/>
      <c r="ETP63"/>
      <c r="ETQ63"/>
      <c r="ETR63"/>
      <c r="ETS63"/>
      <c r="ETT63"/>
      <c r="ETU63"/>
      <c r="ETV63"/>
      <c r="ETW63"/>
      <c r="ETX63"/>
      <c r="ETY63"/>
      <c r="ETZ63"/>
      <c r="EUA63"/>
      <c r="EUB63"/>
      <c r="EUC63"/>
      <c r="EUD63"/>
      <c r="EUE63"/>
      <c r="EUF63"/>
      <c r="EUG63"/>
      <c r="EUH63"/>
      <c r="EUI63"/>
      <c r="EUJ63"/>
      <c r="EUK63"/>
      <c r="EUL63"/>
      <c r="EUM63"/>
      <c r="EUN63"/>
      <c r="EUO63"/>
      <c r="EUP63"/>
      <c r="EUQ63"/>
      <c r="EUR63"/>
      <c r="EUS63"/>
      <c r="EUT63"/>
      <c r="EUU63"/>
      <c r="EUV63"/>
      <c r="EUW63"/>
      <c r="EUX63"/>
      <c r="EUY63"/>
      <c r="EUZ63"/>
      <c r="EVA63"/>
      <c r="EVB63"/>
      <c r="EVC63"/>
      <c r="EVD63"/>
      <c r="EVE63"/>
      <c r="EVF63"/>
      <c r="EVG63"/>
      <c r="EVH63"/>
      <c r="EVI63"/>
      <c r="EVJ63"/>
      <c r="EVK63"/>
      <c r="EVL63"/>
      <c r="EVM63"/>
      <c r="EVN63"/>
      <c r="EVO63"/>
      <c r="EVP63"/>
      <c r="EVQ63"/>
      <c r="EVR63"/>
      <c r="EVS63"/>
      <c r="EVT63"/>
      <c r="EVU63"/>
      <c r="EVV63"/>
      <c r="EVW63"/>
      <c r="EVX63"/>
      <c r="EVY63"/>
      <c r="EVZ63"/>
      <c r="EWA63"/>
      <c r="EWB63"/>
      <c r="EWC63"/>
      <c r="EWD63"/>
      <c r="EWE63"/>
      <c r="EWF63"/>
      <c r="EWG63"/>
      <c r="EWH63"/>
      <c r="EWI63"/>
      <c r="EWJ63"/>
      <c r="EWK63"/>
      <c r="EWL63"/>
      <c r="EWM63"/>
      <c r="EWN63"/>
      <c r="EWO63"/>
      <c r="EWP63"/>
      <c r="EWQ63"/>
      <c r="EWR63"/>
      <c r="EWS63"/>
      <c r="EWT63"/>
      <c r="EWU63"/>
      <c r="EWV63"/>
      <c r="EWW63"/>
      <c r="EWX63"/>
      <c r="EWY63"/>
      <c r="EWZ63"/>
      <c r="EXA63"/>
      <c r="EXB63"/>
      <c r="EXC63"/>
      <c r="EXD63"/>
      <c r="EXE63"/>
      <c r="EXF63"/>
      <c r="EXG63"/>
      <c r="EXH63"/>
      <c r="EXI63"/>
      <c r="EXJ63"/>
      <c r="EXK63"/>
      <c r="EXL63"/>
      <c r="EXM63"/>
      <c r="EXN63"/>
      <c r="EXO63"/>
      <c r="EXP63"/>
      <c r="EXQ63"/>
      <c r="EXR63"/>
      <c r="EXS63"/>
      <c r="EXT63"/>
      <c r="EXU63"/>
      <c r="EXV63"/>
      <c r="EXW63"/>
      <c r="EXX63"/>
      <c r="EXY63"/>
      <c r="EXZ63"/>
      <c r="EYA63"/>
      <c r="EYB63"/>
      <c r="EYC63"/>
      <c r="EYD63"/>
      <c r="EYE63"/>
      <c r="EYF63"/>
      <c r="EYG63"/>
      <c r="EYH63"/>
      <c r="EYI63"/>
      <c r="EYJ63"/>
      <c r="EYK63"/>
      <c r="EYL63"/>
      <c r="EYM63"/>
      <c r="EYN63"/>
      <c r="EYO63"/>
      <c r="EYP63"/>
      <c r="EYQ63"/>
      <c r="EYR63"/>
      <c r="EYS63"/>
      <c r="EYT63"/>
      <c r="EYU63"/>
      <c r="EYV63"/>
      <c r="EYW63"/>
      <c r="EYX63"/>
      <c r="EYY63"/>
      <c r="EYZ63"/>
      <c r="EZA63"/>
      <c r="EZB63"/>
      <c r="EZC63"/>
      <c r="EZD63"/>
      <c r="EZE63"/>
      <c r="EZF63"/>
      <c r="EZG63"/>
      <c r="EZH63"/>
      <c r="EZI63"/>
      <c r="EZJ63"/>
      <c r="EZK63"/>
      <c r="EZL63"/>
      <c r="EZM63"/>
      <c r="EZN63"/>
      <c r="EZO63"/>
      <c r="EZP63"/>
      <c r="EZQ63"/>
      <c r="EZR63"/>
      <c r="EZS63"/>
      <c r="EZT63"/>
      <c r="EZU63"/>
      <c r="EZV63"/>
      <c r="EZW63"/>
      <c r="EZX63"/>
      <c r="EZY63"/>
      <c r="EZZ63"/>
      <c r="FAA63"/>
      <c r="FAB63"/>
      <c r="FAC63"/>
      <c r="FAD63"/>
      <c r="FAE63"/>
      <c r="FAF63"/>
      <c r="FAG63"/>
      <c r="FAH63"/>
      <c r="FAI63"/>
      <c r="FAJ63"/>
      <c r="FAK63"/>
      <c r="FAL63"/>
      <c r="FAM63"/>
      <c r="FAN63"/>
      <c r="FAO63"/>
      <c r="FAP63"/>
      <c r="FAQ63"/>
      <c r="FAR63"/>
      <c r="FAS63"/>
      <c r="FAT63"/>
      <c r="FAU63"/>
      <c r="FAV63"/>
      <c r="FAW63"/>
      <c r="FAX63"/>
      <c r="FAY63"/>
      <c r="FAZ63"/>
      <c r="FBA63"/>
      <c r="FBB63"/>
      <c r="FBC63"/>
      <c r="FBD63"/>
      <c r="FBE63"/>
      <c r="FBF63"/>
      <c r="FBG63"/>
      <c r="FBH63"/>
      <c r="FBI63"/>
      <c r="FBJ63"/>
      <c r="FBK63"/>
      <c r="FBL63"/>
      <c r="FBM63"/>
      <c r="FBN63"/>
      <c r="FBO63"/>
      <c r="FBP63"/>
      <c r="FBQ63"/>
      <c r="FBR63"/>
      <c r="FBS63"/>
      <c r="FBT63"/>
      <c r="FBU63"/>
      <c r="FBV63"/>
      <c r="FBW63"/>
      <c r="FBX63"/>
      <c r="FBY63"/>
      <c r="FBZ63"/>
      <c r="FCA63"/>
      <c r="FCB63"/>
      <c r="FCC63"/>
      <c r="FCD63"/>
      <c r="FCE63"/>
      <c r="FCF63"/>
      <c r="FCG63"/>
      <c r="FCH63"/>
      <c r="FCI63"/>
      <c r="FCJ63"/>
      <c r="FCK63"/>
      <c r="FCL63"/>
      <c r="FCM63"/>
      <c r="FCN63"/>
      <c r="FCO63"/>
      <c r="FCP63"/>
      <c r="FCQ63"/>
      <c r="FCR63"/>
      <c r="FCS63"/>
      <c r="FCT63"/>
      <c r="FCU63"/>
      <c r="FCV63"/>
      <c r="FCW63"/>
      <c r="FCX63"/>
      <c r="FCY63"/>
      <c r="FCZ63"/>
      <c r="FDA63"/>
      <c r="FDB63"/>
      <c r="FDC63"/>
      <c r="FDD63"/>
      <c r="FDE63"/>
      <c r="FDF63"/>
      <c r="FDG63"/>
      <c r="FDH63"/>
      <c r="FDI63"/>
      <c r="FDJ63"/>
      <c r="FDK63"/>
      <c r="FDL63"/>
      <c r="FDM63"/>
      <c r="FDN63"/>
      <c r="FDO63"/>
      <c r="FDP63"/>
      <c r="FDQ63"/>
      <c r="FDR63"/>
      <c r="FDS63"/>
      <c r="FDT63"/>
      <c r="FDU63"/>
      <c r="FDV63"/>
      <c r="FDW63"/>
      <c r="FDX63"/>
      <c r="FDY63"/>
      <c r="FDZ63"/>
      <c r="FEA63"/>
      <c r="FEB63"/>
      <c r="FEC63"/>
      <c r="FED63"/>
      <c r="FEE63"/>
      <c r="FEF63"/>
      <c r="FEG63"/>
      <c r="FEH63"/>
      <c r="FEI63"/>
      <c r="FEJ63"/>
      <c r="FEK63"/>
      <c r="FEL63"/>
      <c r="FEM63"/>
      <c r="FEN63"/>
      <c r="FEO63"/>
      <c r="FEP63"/>
      <c r="FEQ63"/>
      <c r="FER63"/>
      <c r="FES63"/>
      <c r="FET63"/>
      <c r="FEU63"/>
      <c r="FEV63"/>
      <c r="FEW63"/>
      <c r="FEX63"/>
      <c r="FEY63"/>
      <c r="FEZ63"/>
      <c r="FFA63"/>
      <c r="FFB63"/>
      <c r="FFC63"/>
      <c r="FFD63"/>
      <c r="FFE63"/>
      <c r="FFF63"/>
      <c r="FFG63"/>
      <c r="FFH63"/>
      <c r="FFI63"/>
      <c r="FFJ63"/>
      <c r="FFK63"/>
      <c r="FFL63"/>
      <c r="FFM63"/>
      <c r="FFN63"/>
      <c r="FFO63"/>
      <c r="FFP63"/>
      <c r="FFQ63"/>
      <c r="FFR63"/>
      <c r="FFS63"/>
      <c r="FFT63"/>
      <c r="FFU63"/>
      <c r="FFV63"/>
      <c r="FFW63"/>
      <c r="FFX63"/>
      <c r="FFY63"/>
      <c r="FFZ63"/>
      <c r="FGA63"/>
      <c r="FGB63"/>
      <c r="FGC63"/>
      <c r="FGD63"/>
      <c r="FGE63"/>
      <c r="FGF63"/>
      <c r="FGG63"/>
      <c r="FGH63"/>
      <c r="FGI63"/>
      <c r="FGJ63"/>
      <c r="FGK63"/>
      <c r="FGL63"/>
      <c r="FGM63"/>
      <c r="FGN63"/>
      <c r="FGO63"/>
      <c r="FGP63"/>
      <c r="FGQ63"/>
      <c r="FGR63"/>
      <c r="FGS63"/>
      <c r="FGT63"/>
      <c r="FGU63"/>
      <c r="FGV63"/>
      <c r="FGW63"/>
      <c r="FGX63"/>
      <c r="FGY63"/>
      <c r="FGZ63"/>
      <c r="FHA63"/>
      <c r="FHB63"/>
      <c r="FHC63"/>
      <c r="FHD63"/>
      <c r="FHE63"/>
      <c r="FHF63"/>
      <c r="FHG63"/>
      <c r="FHH63"/>
      <c r="FHI63"/>
      <c r="FHJ63"/>
      <c r="FHK63"/>
      <c r="FHL63"/>
      <c r="FHM63"/>
      <c r="FHN63"/>
      <c r="FHO63"/>
      <c r="FHP63"/>
      <c r="FHQ63"/>
      <c r="FHR63"/>
      <c r="FHS63"/>
      <c r="FHT63"/>
      <c r="FHU63"/>
      <c r="FHV63"/>
      <c r="FHW63"/>
      <c r="FHX63"/>
      <c r="FHY63"/>
      <c r="FHZ63"/>
      <c r="FIA63"/>
      <c r="FIB63"/>
      <c r="FIC63"/>
      <c r="FID63"/>
      <c r="FIE63"/>
      <c r="FIF63"/>
      <c r="FIG63"/>
      <c r="FIH63"/>
      <c r="FII63"/>
      <c r="FIJ63"/>
      <c r="FIK63"/>
      <c r="FIL63"/>
      <c r="FIM63"/>
      <c r="FIN63"/>
      <c r="FIO63"/>
      <c r="FIP63"/>
      <c r="FIQ63"/>
      <c r="FIR63"/>
      <c r="FIS63"/>
      <c r="FIT63"/>
      <c r="FIU63"/>
      <c r="FIV63"/>
      <c r="FIW63"/>
      <c r="FIX63"/>
      <c r="FIY63"/>
      <c r="FIZ63"/>
      <c r="FJA63"/>
      <c r="FJB63"/>
      <c r="FJC63"/>
      <c r="FJD63"/>
      <c r="FJE63"/>
      <c r="FJF63"/>
      <c r="FJG63"/>
      <c r="FJH63"/>
      <c r="FJI63"/>
      <c r="FJJ63"/>
      <c r="FJK63"/>
      <c r="FJL63"/>
      <c r="FJM63"/>
      <c r="FJN63"/>
      <c r="FJO63"/>
      <c r="FJP63"/>
      <c r="FJQ63"/>
      <c r="FJR63"/>
      <c r="FJS63"/>
      <c r="FJT63"/>
      <c r="FJU63"/>
      <c r="FJV63"/>
      <c r="FJW63"/>
      <c r="FJX63"/>
      <c r="FJY63"/>
      <c r="FJZ63"/>
      <c r="FKA63"/>
      <c r="FKB63"/>
      <c r="FKC63"/>
      <c r="FKD63"/>
      <c r="FKE63"/>
      <c r="FKF63"/>
      <c r="FKG63"/>
      <c r="FKH63"/>
      <c r="FKI63"/>
      <c r="FKJ63"/>
      <c r="FKK63"/>
      <c r="FKL63"/>
      <c r="FKM63"/>
      <c r="FKN63"/>
      <c r="FKO63"/>
      <c r="FKP63"/>
      <c r="FKQ63"/>
      <c r="FKR63"/>
      <c r="FKS63"/>
      <c r="FKT63"/>
      <c r="FKU63"/>
      <c r="FKV63"/>
      <c r="FKW63"/>
      <c r="FKX63"/>
      <c r="FKY63"/>
      <c r="FKZ63"/>
      <c r="FLA63"/>
      <c r="FLB63"/>
      <c r="FLC63"/>
      <c r="FLD63"/>
      <c r="FLE63"/>
      <c r="FLF63"/>
      <c r="FLG63"/>
      <c r="FLH63"/>
      <c r="FLI63"/>
      <c r="FLJ63"/>
      <c r="FLK63"/>
      <c r="FLL63"/>
      <c r="FLM63"/>
      <c r="FLN63"/>
      <c r="FLO63"/>
      <c r="FLP63"/>
      <c r="FLQ63"/>
      <c r="FLR63"/>
      <c r="FLS63"/>
      <c r="FLT63"/>
      <c r="FLU63"/>
      <c r="FLV63"/>
      <c r="FLW63"/>
      <c r="FLX63"/>
      <c r="FLY63"/>
      <c r="FLZ63"/>
      <c r="FMA63"/>
      <c r="FMB63"/>
      <c r="FMC63"/>
      <c r="FMD63"/>
      <c r="FME63"/>
      <c r="FMF63"/>
      <c r="FMG63"/>
      <c r="FMH63"/>
      <c r="FMI63"/>
      <c r="FMJ63"/>
      <c r="FMK63"/>
      <c r="FML63"/>
      <c r="FMM63"/>
      <c r="FMN63"/>
      <c r="FMO63"/>
      <c r="FMP63"/>
      <c r="FMQ63"/>
      <c r="FMR63"/>
      <c r="FMS63"/>
      <c r="FMT63"/>
      <c r="FMU63"/>
      <c r="FMV63"/>
      <c r="FMW63"/>
      <c r="FMX63"/>
      <c r="FMY63"/>
      <c r="FMZ63"/>
      <c r="FNA63"/>
      <c r="FNB63"/>
      <c r="FNC63"/>
      <c r="FND63"/>
      <c r="FNE63"/>
      <c r="FNF63"/>
      <c r="FNG63"/>
      <c r="FNH63"/>
      <c r="FNI63"/>
      <c r="FNJ63"/>
      <c r="FNK63"/>
      <c r="FNL63"/>
      <c r="FNM63"/>
      <c r="FNN63"/>
      <c r="FNO63"/>
      <c r="FNP63"/>
      <c r="FNQ63"/>
      <c r="FNR63"/>
      <c r="FNS63"/>
      <c r="FNT63"/>
      <c r="FNU63"/>
      <c r="FNV63"/>
      <c r="FNW63"/>
      <c r="FNX63"/>
      <c r="FNY63"/>
      <c r="FNZ63"/>
      <c r="FOA63"/>
      <c r="FOB63"/>
      <c r="FOC63"/>
      <c r="FOD63"/>
      <c r="FOE63"/>
      <c r="FOF63"/>
      <c r="FOG63"/>
      <c r="FOH63"/>
      <c r="FOI63"/>
      <c r="FOJ63"/>
      <c r="FOK63"/>
      <c r="FOL63"/>
      <c r="FOM63"/>
      <c r="FON63"/>
      <c r="FOO63"/>
      <c r="FOP63"/>
      <c r="FOQ63"/>
      <c r="FOR63"/>
      <c r="FOS63"/>
      <c r="FOT63"/>
      <c r="FOU63"/>
      <c r="FOV63"/>
      <c r="FOW63"/>
      <c r="FOX63"/>
      <c r="FOY63"/>
      <c r="FOZ63"/>
      <c r="FPA63"/>
      <c r="FPB63"/>
      <c r="FPC63"/>
      <c r="FPD63"/>
      <c r="FPE63"/>
      <c r="FPF63"/>
      <c r="FPG63"/>
      <c r="FPH63"/>
      <c r="FPI63"/>
      <c r="FPJ63"/>
      <c r="FPK63"/>
      <c r="FPL63"/>
      <c r="FPM63"/>
      <c r="FPN63"/>
      <c r="FPO63"/>
      <c r="FPP63"/>
      <c r="FPQ63"/>
      <c r="FPR63"/>
      <c r="FPS63"/>
      <c r="FPT63"/>
      <c r="FPU63"/>
      <c r="FPV63"/>
      <c r="FPW63"/>
      <c r="FPX63"/>
      <c r="FPY63"/>
      <c r="FPZ63"/>
      <c r="FQA63"/>
      <c r="FQB63"/>
      <c r="FQC63"/>
      <c r="FQD63"/>
      <c r="FQE63"/>
      <c r="FQF63"/>
      <c r="FQG63"/>
      <c r="FQH63"/>
      <c r="FQI63"/>
      <c r="FQJ63"/>
      <c r="FQK63"/>
      <c r="FQL63"/>
      <c r="FQM63"/>
      <c r="FQN63"/>
      <c r="FQO63"/>
      <c r="FQP63"/>
      <c r="FQQ63"/>
      <c r="FQR63"/>
      <c r="FQS63"/>
      <c r="FQT63"/>
      <c r="FQU63"/>
      <c r="FQV63"/>
      <c r="FQW63"/>
      <c r="FQX63"/>
      <c r="FQY63"/>
      <c r="FQZ63"/>
      <c r="FRA63"/>
      <c r="FRB63"/>
      <c r="FRC63"/>
      <c r="FRD63"/>
      <c r="FRE63"/>
      <c r="FRF63"/>
      <c r="FRG63"/>
      <c r="FRH63"/>
      <c r="FRI63"/>
      <c r="FRJ63"/>
      <c r="FRK63"/>
      <c r="FRL63"/>
      <c r="FRM63"/>
      <c r="FRN63"/>
      <c r="FRO63"/>
      <c r="FRP63"/>
      <c r="FRQ63"/>
      <c r="FRR63"/>
      <c r="FRS63"/>
      <c r="FRT63"/>
      <c r="FRU63"/>
      <c r="FRV63"/>
      <c r="FRW63"/>
      <c r="FRX63"/>
      <c r="FRY63"/>
      <c r="FRZ63"/>
      <c r="FSA63"/>
      <c r="FSB63"/>
      <c r="FSC63"/>
      <c r="FSD63"/>
      <c r="FSE63"/>
      <c r="FSF63"/>
      <c r="FSG63"/>
      <c r="FSH63"/>
      <c r="FSI63"/>
      <c r="FSJ63"/>
      <c r="FSK63"/>
      <c r="FSL63"/>
      <c r="FSM63"/>
      <c r="FSN63"/>
      <c r="FSO63"/>
      <c r="FSP63"/>
      <c r="FSQ63"/>
      <c r="FSR63"/>
      <c r="FSS63"/>
      <c r="FST63"/>
      <c r="FSU63"/>
      <c r="FSV63"/>
      <c r="FSW63"/>
      <c r="FSX63"/>
      <c r="FSY63"/>
      <c r="FSZ63"/>
      <c r="FTA63"/>
      <c r="FTB63"/>
      <c r="FTC63"/>
      <c r="FTD63"/>
      <c r="FTE63"/>
      <c r="FTF63"/>
      <c r="FTG63"/>
      <c r="FTH63"/>
      <c r="FTI63"/>
      <c r="FTJ63"/>
      <c r="FTK63"/>
      <c r="FTL63"/>
      <c r="FTM63"/>
      <c r="FTN63"/>
      <c r="FTO63"/>
      <c r="FTP63"/>
      <c r="FTQ63"/>
      <c r="FTR63"/>
      <c r="FTS63"/>
      <c r="FTT63"/>
      <c r="FTU63"/>
      <c r="FTV63"/>
      <c r="FTW63"/>
      <c r="FTX63"/>
      <c r="FTY63"/>
      <c r="FTZ63"/>
      <c r="FUA63"/>
      <c r="FUB63"/>
      <c r="FUC63"/>
      <c r="FUD63"/>
      <c r="FUE63"/>
      <c r="FUF63"/>
      <c r="FUG63"/>
      <c r="FUH63"/>
      <c r="FUI63"/>
      <c r="FUJ63"/>
      <c r="FUK63"/>
      <c r="FUL63"/>
      <c r="FUM63"/>
      <c r="FUN63"/>
      <c r="FUO63"/>
      <c r="FUP63"/>
      <c r="FUQ63"/>
      <c r="FUR63"/>
      <c r="FUS63"/>
      <c r="FUT63"/>
      <c r="FUU63"/>
      <c r="FUV63"/>
      <c r="FUW63"/>
      <c r="FUX63"/>
      <c r="FUY63"/>
      <c r="FUZ63"/>
      <c r="FVA63"/>
      <c r="FVB63"/>
      <c r="FVC63"/>
      <c r="FVD63"/>
      <c r="FVE63"/>
      <c r="FVF63"/>
      <c r="FVG63"/>
      <c r="FVH63"/>
      <c r="FVI63"/>
      <c r="FVJ63"/>
      <c r="FVK63"/>
      <c r="FVL63"/>
      <c r="FVM63"/>
      <c r="FVN63"/>
      <c r="FVO63"/>
      <c r="FVP63"/>
      <c r="FVQ63"/>
      <c r="FVR63"/>
      <c r="FVS63"/>
      <c r="FVT63"/>
      <c r="FVU63"/>
      <c r="FVV63"/>
      <c r="FVW63"/>
      <c r="FVX63"/>
      <c r="FVY63"/>
      <c r="FVZ63"/>
      <c r="FWA63"/>
      <c r="FWB63"/>
      <c r="FWC63"/>
      <c r="FWD63"/>
      <c r="FWE63"/>
      <c r="FWF63"/>
      <c r="FWG63"/>
      <c r="FWH63"/>
      <c r="FWI63"/>
      <c r="FWJ63"/>
      <c r="FWK63"/>
      <c r="FWL63"/>
      <c r="FWM63"/>
      <c r="FWN63"/>
      <c r="FWO63"/>
      <c r="FWP63"/>
      <c r="FWQ63"/>
      <c r="FWR63"/>
      <c r="FWS63"/>
      <c r="FWT63"/>
      <c r="FWU63"/>
      <c r="FWV63"/>
      <c r="FWW63"/>
      <c r="FWX63"/>
      <c r="FWY63"/>
      <c r="FWZ63"/>
      <c r="FXA63"/>
      <c r="FXB63"/>
      <c r="FXC63"/>
      <c r="FXD63"/>
      <c r="FXE63"/>
      <c r="FXF63"/>
      <c r="FXG63"/>
      <c r="FXH63"/>
      <c r="FXI63"/>
      <c r="FXJ63"/>
      <c r="FXK63"/>
      <c r="FXL63"/>
      <c r="FXM63"/>
      <c r="FXN63"/>
      <c r="FXO63"/>
      <c r="FXP63"/>
      <c r="FXQ63"/>
      <c r="FXR63"/>
      <c r="FXS63"/>
      <c r="FXT63"/>
      <c r="FXU63"/>
      <c r="FXV63"/>
      <c r="FXW63"/>
      <c r="FXX63"/>
      <c r="FXY63"/>
      <c r="FXZ63"/>
      <c r="FYA63"/>
      <c r="FYB63"/>
      <c r="FYC63"/>
      <c r="FYD63"/>
      <c r="FYE63"/>
      <c r="FYF63"/>
      <c r="FYG63"/>
      <c r="FYH63"/>
      <c r="FYI63"/>
      <c r="FYJ63"/>
      <c r="FYK63"/>
      <c r="FYL63"/>
      <c r="FYM63"/>
      <c r="FYN63"/>
      <c r="FYO63"/>
      <c r="FYP63"/>
      <c r="FYQ63"/>
      <c r="FYR63"/>
      <c r="FYS63"/>
      <c r="FYT63"/>
      <c r="FYU63"/>
      <c r="FYV63"/>
      <c r="FYW63"/>
      <c r="FYX63"/>
      <c r="FYY63"/>
      <c r="FYZ63"/>
      <c r="FZA63"/>
      <c r="FZB63"/>
      <c r="FZC63"/>
      <c r="FZD63"/>
      <c r="FZE63"/>
      <c r="FZF63"/>
      <c r="FZG63"/>
      <c r="FZH63"/>
      <c r="FZI63"/>
      <c r="FZJ63"/>
      <c r="FZK63"/>
      <c r="FZL63"/>
      <c r="FZM63"/>
      <c r="FZN63"/>
      <c r="FZO63"/>
      <c r="FZP63"/>
      <c r="FZQ63"/>
      <c r="FZR63"/>
      <c r="FZS63"/>
      <c r="FZT63"/>
      <c r="FZU63"/>
      <c r="FZV63"/>
      <c r="FZW63"/>
      <c r="FZX63"/>
      <c r="FZY63"/>
      <c r="FZZ63"/>
      <c r="GAA63"/>
      <c r="GAB63"/>
      <c r="GAC63"/>
      <c r="GAD63"/>
      <c r="GAE63"/>
      <c r="GAF63"/>
      <c r="GAG63"/>
      <c r="GAH63"/>
      <c r="GAI63"/>
      <c r="GAJ63"/>
      <c r="GAK63"/>
      <c r="GAL63"/>
      <c r="GAM63"/>
      <c r="GAN63"/>
      <c r="GAO63"/>
      <c r="GAP63"/>
      <c r="GAQ63"/>
      <c r="GAR63"/>
      <c r="GAS63"/>
      <c r="GAT63"/>
      <c r="GAU63"/>
      <c r="GAV63"/>
      <c r="GAW63"/>
      <c r="GAX63"/>
      <c r="GAY63"/>
      <c r="GAZ63"/>
      <c r="GBA63"/>
      <c r="GBB63"/>
      <c r="GBC63"/>
      <c r="GBD63"/>
      <c r="GBE63"/>
      <c r="GBF63"/>
      <c r="GBG63"/>
      <c r="GBH63"/>
      <c r="GBI63"/>
      <c r="GBJ63"/>
      <c r="GBK63"/>
      <c r="GBL63"/>
      <c r="GBM63"/>
      <c r="GBN63"/>
      <c r="GBO63"/>
      <c r="GBP63"/>
      <c r="GBQ63"/>
      <c r="GBR63"/>
      <c r="GBS63"/>
      <c r="GBT63"/>
      <c r="GBU63"/>
      <c r="GBV63"/>
      <c r="GBW63"/>
      <c r="GBX63"/>
      <c r="GBY63"/>
      <c r="GBZ63"/>
      <c r="GCA63"/>
      <c r="GCB63"/>
      <c r="GCC63"/>
      <c r="GCD63"/>
      <c r="GCE63"/>
      <c r="GCF63"/>
      <c r="GCG63"/>
      <c r="GCH63"/>
      <c r="GCI63"/>
      <c r="GCJ63"/>
      <c r="GCK63"/>
      <c r="GCL63"/>
      <c r="GCM63"/>
      <c r="GCN63"/>
      <c r="GCO63"/>
      <c r="GCP63"/>
      <c r="GCQ63"/>
      <c r="GCR63"/>
      <c r="GCS63"/>
      <c r="GCT63"/>
      <c r="GCU63"/>
      <c r="GCV63"/>
      <c r="GCW63"/>
      <c r="GCX63"/>
      <c r="GCY63"/>
      <c r="GCZ63"/>
      <c r="GDA63"/>
      <c r="GDB63"/>
      <c r="GDC63"/>
      <c r="GDD63"/>
      <c r="GDE63"/>
      <c r="GDF63"/>
      <c r="GDG63"/>
      <c r="GDH63"/>
      <c r="GDI63"/>
      <c r="GDJ63"/>
      <c r="GDK63"/>
      <c r="GDL63"/>
      <c r="GDM63"/>
      <c r="GDN63"/>
      <c r="GDO63"/>
      <c r="GDP63"/>
      <c r="GDQ63"/>
      <c r="GDR63"/>
      <c r="GDS63"/>
      <c r="GDT63"/>
      <c r="GDU63"/>
      <c r="GDV63"/>
      <c r="GDW63"/>
      <c r="GDX63"/>
      <c r="GDY63"/>
      <c r="GDZ63"/>
      <c r="GEA63"/>
      <c r="GEB63"/>
      <c r="GEC63"/>
      <c r="GED63"/>
      <c r="GEE63"/>
      <c r="GEF63"/>
      <c r="GEG63"/>
      <c r="GEH63"/>
      <c r="GEI63"/>
      <c r="GEJ63"/>
      <c r="GEK63"/>
      <c r="GEL63"/>
      <c r="GEM63"/>
      <c r="GEN63"/>
      <c r="GEO63"/>
      <c r="GEP63"/>
      <c r="GEQ63"/>
      <c r="GER63"/>
      <c r="GES63"/>
      <c r="GET63"/>
      <c r="GEU63"/>
      <c r="GEV63"/>
      <c r="GEW63"/>
      <c r="GEX63"/>
      <c r="GEY63"/>
      <c r="GEZ63"/>
      <c r="GFA63"/>
      <c r="GFB63"/>
      <c r="GFC63"/>
      <c r="GFD63"/>
      <c r="GFE63"/>
      <c r="GFF63"/>
      <c r="GFG63"/>
      <c r="GFH63"/>
      <c r="GFI63"/>
      <c r="GFJ63"/>
      <c r="GFK63"/>
      <c r="GFL63"/>
      <c r="GFM63"/>
      <c r="GFN63"/>
      <c r="GFO63"/>
      <c r="GFP63"/>
      <c r="GFQ63"/>
      <c r="GFR63"/>
      <c r="GFS63"/>
      <c r="GFT63"/>
      <c r="GFU63"/>
      <c r="GFV63"/>
      <c r="GFW63"/>
      <c r="GFX63"/>
      <c r="GFY63"/>
      <c r="GFZ63"/>
      <c r="GGA63"/>
      <c r="GGB63"/>
      <c r="GGC63"/>
      <c r="GGD63"/>
      <c r="GGE63"/>
      <c r="GGF63"/>
      <c r="GGG63"/>
      <c r="GGH63"/>
      <c r="GGI63"/>
      <c r="GGJ63"/>
      <c r="GGK63"/>
      <c r="GGL63"/>
      <c r="GGM63"/>
      <c r="GGN63"/>
      <c r="GGO63"/>
      <c r="GGP63"/>
      <c r="GGQ63"/>
      <c r="GGR63"/>
      <c r="GGS63"/>
      <c r="GGT63"/>
      <c r="GGU63"/>
      <c r="GGV63"/>
      <c r="GGW63"/>
      <c r="GGX63"/>
      <c r="GGY63"/>
      <c r="GGZ63"/>
      <c r="GHA63"/>
      <c r="GHB63"/>
      <c r="GHC63"/>
      <c r="GHD63"/>
      <c r="GHE63"/>
      <c r="GHF63"/>
      <c r="GHG63"/>
      <c r="GHH63"/>
      <c r="GHI63"/>
      <c r="GHJ63"/>
      <c r="GHK63"/>
      <c r="GHL63"/>
      <c r="GHM63"/>
      <c r="GHN63"/>
      <c r="GHO63"/>
      <c r="GHP63"/>
      <c r="GHQ63"/>
      <c r="GHR63"/>
      <c r="GHS63"/>
      <c r="GHT63"/>
      <c r="GHU63"/>
      <c r="GHV63"/>
      <c r="GHW63"/>
      <c r="GHX63"/>
      <c r="GHY63"/>
      <c r="GHZ63"/>
      <c r="GIA63"/>
      <c r="GIB63"/>
      <c r="GIC63"/>
      <c r="GID63"/>
      <c r="GIE63"/>
      <c r="GIF63"/>
      <c r="GIG63"/>
      <c r="GIH63"/>
      <c r="GII63"/>
      <c r="GIJ63"/>
      <c r="GIK63"/>
      <c r="GIL63"/>
      <c r="GIM63"/>
      <c r="GIN63"/>
      <c r="GIO63"/>
      <c r="GIP63"/>
      <c r="GIQ63"/>
      <c r="GIR63"/>
      <c r="GIS63"/>
      <c r="GIT63"/>
      <c r="GIU63"/>
      <c r="GIV63"/>
      <c r="GIW63"/>
      <c r="GIX63"/>
      <c r="GIY63"/>
      <c r="GIZ63"/>
      <c r="GJA63"/>
      <c r="GJB63"/>
      <c r="GJC63"/>
      <c r="GJD63"/>
      <c r="GJE63"/>
      <c r="GJF63"/>
      <c r="GJG63"/>
      <c r="GJH63"/>
      <c r="GJI63"/>
      <c r="GJJ63"/>
      <c r="GJK63"/>
      <c r="GJL63"/>
      <c r="GJM63"/>
      <c r="GJN63"/>
      <c r="GJO63"/>
      <c r="GJP63"/>
      <c r="GJQ63"/>
      <c r="GJR63"/>
      <c r="GJS63"/>
      <c r="GJT63"/>
      <c r="GJU63"/>
      <c r="GJV63"/>
      <c r="GJW63"/>
      <c r="GJX63"/>
      <c r="GJY63"/>
      <c r="GJZ63"/>
      <c r="GKA63"/>
      <c r="GKB63"/>
      <c r="GKC63"/>
      <c r="GKD63"/>
      <c r="GKE63"/>
      <c r="GKF63"/>
      <c r="GKG63"/>
      <c r="GKH63"/>
      <c r="GKI63"/>
      <c r="GKJ63"/>
      <c r="GKK63"/>
      <c r="GKL63"/>
      <c r="GKM63"/>
      <c r="GKN63"/>
      <c r="GKO63"/>
      <c r="GKP63"/>
      <c r="GKQ63"/>
      <c r="GKR63"/>
      <c r="GKS63"/>
      <c r="GKT63"/>
      <c r="GKU63"/>
      <c r="GKV63"/>
      <c r="GKW63"/>
      <c r="GKX63"/>
      <c r="GKY63"/>
      <c r="GKZ63"/>
      <c r="GLA63"/>
      <c r="GLB63"/>
      <c r="GLC63"/>
      <c r="GLD63"/>
      <c r="GLE63"/>
      <c r="GLF63"/>
      <c r="GLG63"/>
      <c r="GLH63"/>
      <c r="GLI63"/>
      <c r="GLJ63"/>
      <c r="GLK63"/>
      <c r="GLL63"/>
      <c r="GLM63"/>
      <c r="GLN63"/>
      <c r="GLO63"/>
      <c r="GLP63"/>
      <c r="GLQ63"/>
      <c r="GLR63"/>
      <c r="GLS63"/>
      <c r="GLT63"/>
      <c r="GLU63"/>
      <c r="GLV63"/>
      <c r="GLW63"/>
      <c r="GLX63"/>
      <c r="GLY63"/>
      <c r="GLZ63"/>
      <c r="GMA63"/>
      <c r="GMB63"/>
      <c r="GMC63"/>
      <c r="GMD63"/>
      <c r="GME63"/>
      <c r="GMF63"/>
      <c r="GMG63"/>
      <c r="GMH63"/>
      <c r="GMI63"/>
      <c r="GMJ63"/>
      <c r="GMK63"/>
      <c r="GML63"/>
      <c r="GMM63"/>
      <c r="GMN63"/>
      <c r="GMO63"/>
      <c r="GMP63"/>
      <c r="GMQ63"/>
      <c r="GMR63"/>
      <c r="GMS63"/>
      <c r="GMT63"/>
      <c r="GMU63"/>
      <c r="GMV63"/>
      <c r="GMW63"/>
      <c r="GMX63"/>
      <c r="GMY63"/>
      <c r="GMZ63"/>
      <c r="GNA63"/>
      <c r="GNB63"/>
      <c r="GNC63"/>
      <c r="GND63"/>
      <c r="GNE63"/>
      <c r="GNF63"/>
      <c r="GNG63"/>
      <c r="GNH63"/>
      <c r="GNI63"/>
      <c r="GNJ63"/>
      <c r="GNK63"/>
      <c r="GNL63"/>
      <c r="GNM63"/>
      <c r="GNN63"/>
      <c r="GNO63"/>
      <c r="GNP63"/>
      <c r="GNQ63"/>
      <c r="GNR63"/>
      <c r="GNS63"/>
      <c r="GNT63"/>
      <c r="GNU63"/>
      <c r="GNV63"/>
      <c r="GNW63"/>
      <c r="GNX63"/>
      <c r="GNY63"/>
      <c r="GNZ63"/>
      <c r="GOA63"/>
      <c r="GOB63"/>
      <c r="GOC63"/>
      <c r="GOD63"/>
      <c r="GOE63"/>
      <c r="GOF63"/>
      <c r="GOG63"/>
      <c r="GOH63"/>
      <c r="GOI63"/>
      <c r="GOJ63"/>
      <c r="GOK63"/>
      <c r="GOL63"/>
      <c r="GOM63"/>
      <c r="GON63"/>
      <c r="GOO63"/>
      <c r="GOP63"/>
      <c r="GOQ63"/>
      <c r="GOR63"/>
      <c r="GOS63"/>
      <c r="GOT63"/>
      <c r="GOU63"/>
      <c r="GOV63"/>
      <c r="GOW63"/>
      <c r="GOX63"/>
      <c r="GOY63"/>
      <c r="GOZ63"/>
      <c r="GPA63"/>
      <c r="GPB63"/>
      <c r="GPC63"/>
      <c r="GPD63"/>
      <c r="GPE63"/>
      <c r="GPF63"/>
      <c r="GPG63"/>
      <c r="GPH63"/>
      <c r="GPI63"/>
      <c r="GPJ63"/>
      <c r="GPK63"/>
      <c r="GPL63"/>
      <c r="GPM63"/>
      <c r="GPN63"/>
      <c r="GPO63"/>
      <c r="GPP63"/>
      <c r="GPQ63"/>
      <c r="GPR63"/>
      <c r="GPS63"/>
      <c r="GPT63"/>
      <c r="GPU63"/>
      <c r="GPV63"/>
      <c r="GPW63"/>
      <c r="GPX63"/>
      <c r="GPY63"/>
      <c r="GPZ63"/>
      <c r="GQA63"/>
      <c r="GQB63"/>
      <c r="GQC63"/>
      <c r="GQD63"/>
      <c r="GQE63"/>
      <c r="GQF63"/>
      <c r="GQG63"/>
      <c r="GQH63"/>
      <c r="GQI63"/>
      <c r="GQJ63"/>
      <c r="GQK63"/>
      <c r="GQL63"/>
      <c r="GQM63"/>
      <c r="GQN63"/>
      <c r="GQO63"/>
      <c r="GQP63"/>
      <c r="GQQ63"/>
      <c r="GQR63"/>
      <c r="GQS63"/>
      <c r="GQT63"/>
      <c r="GQU63"/>
      <c r="GQV63"/>
      <c r="GQW63"/>
      <c r="GQX63"/>
      <c r="GQY63"/>
      <c r="GQZ63"/>
      <c r="GRA63"/>
      <c r="GRB63"/>
      <c r="GRC63"/>
      <c r="GRD63"/>
      <c r="GRE63"/>
      <c r="GRF63"/>
      <c r="GRG63"/>
      <c r="GRH63"/>
      <c r="GRI63"/>
      <c r="GRJ63"/>
      <c r="GRK63"/>
      <c r="GRL63"/>
      <c r="GRM63"/>
      <c r="GRN63"/>
      <c r="GRO63"/>
      <c r="GRP63"/>
      <c r="GRQ63"/>
      <c r="GRR63"/>
      <c r="GRS63"/>
      <c r="GRT63"/>
      <c r="GRU63"/>
      <c r="GRV63"/>
      <c r="GRW63"/>
      <c r="GRX63"/>
      <c r="GRY63"/>
      <c r="GRZ63"/>
      <c r="GSA63"/>
      <c r="GSB63"/>
      <c r="GSC63"/>
      <c r="GSD63"/>
      <c r="GSE63"/>
      <c r="GSF63"/>
      <c r="GSG63"/>
      <c r="GSH63"/>
      <c r="GSI63"/>
      <c r="GSJ63"/>
      <c r="GSK63"/>
      <c r="GSL63"/>
      <c r="GSM63"/>
      <c r="GSN63"/>
      <c r="GSO63"/>
      <c r="GSP63"/>
      <c r="GSQ63"/>
      <c r="GSR63"/>
      <c r="GSS63"/>
      <c r="GST63"/>
      <c r="GSU63"/>
      <c r="GSV63"/>
      <c r="GSW63"/>
      <c r="GSX63"/>
      <c r="GSY63"/>
      <c r="GSZ63"/>
      <c r="GTA63"/>
      <c r="GTB63"/>
      <c r="GTC63"/>
      <c r="GTD63"/>
      <c r="GTE63"/>
      <c r="GTF63"/>
      <c r="GTG63"/>
      <c r="GTH63"/>
      <c r="GTI63"/>
      <c r="GTJ63"/>
      <c r="GTK63"/>
      <c r="GTL63"/>
      <c r="GTM63"/>
      <c r="GTN63"/>
      <c r="GTO63"/>
      <c r="GTP63"/>
      <c r="GTQ63"/>
      <c r="GTR63"/>
      <c r="GTS63"/>
      <c r="GTT63"/>
      <c r="GTU63"/>
      <c r="GTV63"/>
      <c r="GTW63"/>
      <c r="GTX63"/>
      <c r="GTY63"/>
      <c r="GTZ63"/>
      <c r="GUA63"/>
      <c r="GUB63"/>
      <c r="GUC63"/>
      <c r="GUD63"/>
      <c r="GUE63"/>
      <c r="GUF63"/>
      <c r="GUG63"/>
      <c r="GUH63"/>
      <c r="GUI63"/>
      <c r="GUJ63"/>
      <c r="GUK63"/>
      <c r="GUL63"/>
      <c r="GUM63"/>
      <c r="GUN63"/>
      <c r="GUO63"/>
      <c r="GUP63"/>
      <c r="GUQ63"/>
      <c r="GUR63"/>
      <c r="GUS63"/>
      <c r="GUT63"/>
      <c r="GUU63"/>
      <c r="GUV63"/>
      <c r="GUW63"/>
      <c r="GUX63"/>
      <c r="GUY63"/>
      <c r="GUZ63"/>
      <c r="GVA63"/>
      <c r="GVB63"/>
      <c r="GVC63"/>
      <c r="GVD63"/>
      <c r="GVE63"/>
      <c r="GVF63"/>
      <c r="GVG63"/>
      <c r="GVH63"/>
      <c r="GVI63"/>
      <c r="GVJ63"/>
      <c r="GVK63"/>
      <c r="GVL63"/>
      <c r="GVM63"/>
      <c r="GVN63"/>
      <c r="GVO63"/>
      <c r="GVP63"/>
      <c r="GVQ63"/>
      <c r="GVR63"/>
      <c r="GVS63"/>
      <c r="GVT63"/>
      <c r="GVU63"/>
      <c r="GVV63"/>
      <c r="GVW63"/>
      <c r="GVX63"/>
      <c r="GVY63"/>
      <c r="GVZ63"/>
      <c r="GWA63"/>
      <c r="GWB63"/>
      <c r="GWC63"/>
      <c r="GWD63"/>
      <c r="GWE63"/>
      <c r="GWF63"/>
      <c r="GWG63"/>
      <c r="GWH63"/>
      <c r="GWI63"/>
      <c r="GWJ63"/>
      <c r="GWK63"/>
      <c r="GWL63"/>
      <c r="GWM63"/>
      <c r="GWN63"/>
      <c r="GWO63"/>
      <c r="GWP63"/>
      <c r="GWQ63"/>
      <c r="GWR63"/>
      <c r="GWS63"/>
      <c r="GWT63"/>
      <c r="GWU63"/>
      <c r="GWV63"/>
      <c r="GWW63"/>
      <c r="GWX63"/>
      <c r="GWY63"/>
      <c r="GWZ63"/>
      <c r="GXA63"/>
      <c r="GXB63"/>
      <c r="GXC63"/>
      <c r="GXD63"/>
      <c r="GXE63"/>
      <c r="GXF63"/>
      <c r="GXG63"/>
      <c r="GXH63"/>
      <c r="GXI63"/>
      <c r="GXJ63"/>
      <c r="GXK63"/>
      <c r="GXL63"/>
      <c r="GXM63"/>
      <c r="GXN63"/>
      <c r="GXO63"/>
      <c r="GXP63"/>
      <c r="GXQ63"/>
      <c r="GXR63"/>
      <c r="GXS63"/>
      <c r="GXT63"/>
      <c r="GXU63"/>
      <c r="GXV63"/>
      <c r="GXW63"/>
      <c r="GXX63"/>
      <c r="GXY63"/>
      <c r="GXZ63"/>
      <c r="GYA63"/>
      <c r="GYB63"/>
      <c r="GYC63"/>
      <c r="GYD63"/>
      <c r="GYE63"/>
      <c r="GYF63"/>
      <c r="GYG63"/>
      <c r="GYH63"/>
      <c r="GYI63"/>
      <c r="GYJ63"/>
      <c r="GYK63"/>
      <c r="GYL63"/>
      <c r="GYM63"/>
      <c r="GYN63"/>
      <c r="GYO63"/>
      <c r="GYP63"/>
      <c r="GYQ63"/>
      <c r="GYR63"/>
      <c r="GYS63"/>
      <c r="GYT63"/>
      <c r="GYU63"/>
      <c r="GYV63"/>
      <c r="GYW63"/>
      <c r="GYX63"/>
      <c r="GYY63"/>
      <c r="GYZ63"/>
      <c r="GZA63"/>
      <c r="GZB63"/>
      <c r="GZC63"/>
      <c r="GZD63"/>
      <c r="GZE63"/>
      <c r="GZF63"/>
      <c r="GZG63"/>
      <c r="GZH63"/>
      <c r="GZI63"/>
      <c r="GZJ63"/>
      <c r="GZK63"/>
      <c r="GZL63"/>
      <c r="GZM63"/>
      <c r="GZN63"/>
      <c r="GZO63"/>
      <c r="GZP63"/>
      <c r="GZQ63"/>
      <c r="GZR63"/>
      <c r="GZS63"/>
      <c r="GZT63"/>
      <c r="GZU63"/>
      <c r="GZV63"/>
      <c r="GZW63"/>
      <c r="GZX63"/>
      <c r="GZY63"/>
      <c r="GZZ63"/>
      <c r="HAA63"/>
      <c r="HAB63"/>
      <c r="HAC63"/>
      <c r="HAD63"/>
      <c r="HAE63"/>
      <c r="HAF63"/>
      <c r="HAG63"/>
      <c r="HAH63"/>
      <c r="HAI63"/>
      <c r="HAJ63"/>
      <c r="HAK63"/>
      <c r="HAL63"/>
      <c r="HAM63"/>
      <c r="HAN63"/>
      <c r="HAO63"/>
      <c r="HAP63"/>
      <c r="HAQ63"/>
      <c r="HAR63"/>
      <c r="HAS63"/>
      <c r="HAT63"/>
      <c r="HAU63"/>
      <c r="HAV63"/>
      <c r="HAW63"/>
      <c r="HAX63"/>
      <c r="HAY63"/>
      <c r="HAZ63"/>
      <c r="HBA63"/>
      <c r="HBB63"/>
      <c r="HBC63"/>
      <c r="HBD63"/>
      <c r="HBE63"/>
      <c r="HBF63"/>
      <c r="HBG63"/>
      <c r="HBH63"/>
      <c r="HBI63"/>
      <c r="HBJ63"/>
      <c r="HBK63"/>
      <c r="HBL63"/>
      <c r="HBM63"/>
      <c r="HBN63"/>
      <c r="HBO63"/>
      <c r="HBP63"/>
      <c r="HBQ63"/>
      <c r="HBR63"/>
      <c r="HBS63"/>
      <c r="HBT63"/>
      <c r="HBU63"/>
      <c r="HBV63"/>
      <c r="HBW63"/>
      <c r="HBX63"/>
      <c r="HBY63"/>
      <c r="HBZ63"/>
      <c r="HCA63"/>
      <c r="HCB63"/>
      <c r="HCC63"/>
      <c r="HCD63"/>
      <c r="HCE63"/>
      <c r="HCF63"/>
      <c r="HCG63"/>
      <c r="HCH63"/>
      <c r="HCI63"/>
      <c r="HCJ63"/>
      <c r="HCK63"/>
      <c r="HCL63"/>
      <c r="HCM63"/>
      <c r="HCN63"/>
      <c r="HCO63"/>
      <c r="HCP63"/>
      <c r="HCQ63"/>
      <c r="HCR63"/>
      <c r="HCS63"/>
      <c r="HCT63"/>
      <c r="HCU63"/>
      <c r="HCV63"/>
      <c r="HCW63"/>
      <c r="HCX63"/>
      <c r="HCY63"/>
      <c r="HCZ63"/>
      <c r="HDA63"/>
      <c r="HDB63"/>
      <c r="HDC63"/>
      <c r="HDD63"/>
      <c r="HDE63"/>
      <c r="HDF63"/>
      <c r="HDG63"/>
      <c r="HDH63"/>
      <c r="HDI63"/>
      <c r="HDJ63"/>
      <c r="HDK63"/>
      <c r="HDL63"/>
      <c r="HDM63"/>
      <c r="HDN63"/>
      <c r="HDO63"/>
      <c r="HDP63"/>
      <c r="HDQ63"/>
      <c r="HDR63"/>
      <c r="HDS63"/>
      <c r="HDT63"/>
      <c r="HDU63"/>
      <c r="HDV63"/>
      <c r="HDW63"/>
      <c r="HDX63"/>
      <c r="HDY63"/>
      <c r="HDZ63"/>
      <c r="HEA63"/>
      <c r="HEB63"/>
      <c r="HEC63"/>
      <c r="HED63"/>
      <c r="HEE63"/>
      <c r="HEF63"/>
      <c r="HEG63"/>
      <c r="HEH63"/>
      <c r="HEI63"/>
      <c r="HEJ63"/>
      <c r="HEK63"/>
      <c r="HEL63"/>
      <c r="HEM63"/>
      <c r="HEN63"/>
      <c r="HEO63"/>
      <c r="HEP63"/>
      <c r="HEQ63"/>
      <c r="HER63"/>
      <c r="HES63"/>
      <c r="HET63"/>
      <c r="HEU63"/>
      <c r="HEV63"/>
      <c r="HEW63"/>
      <c r="HEX63"/>
      <c r="HEY63"/>
      <c r="HEZ63"/>
      <c r="HFA63"/>
      <c r="HFB63"/>
      <c r="HFC63"/>
      <c r="HFD63"/>
      <c r="HFE63"/>
      <c r="HFF63"/>
      <c r="HFG63"/>
      <c r="HFH63"/>
      <c r="HFI63"/>
      <c r="HFJ63"/>
      <c r="HFK63"/>
      <c r="HFL63"/>
      <c r="HFM63"/>
      <c r="HFN63"/>
      <c r="HFO63"/>
      <c r="HFP63"/>
      <c r="HFQ63"/>
      <c r="HFR63"/>
      <c r="HFS63"/>
      <c r="HFT63"/>
      <c r="HFU63"/>
      <c r="HFV63"/>
      <c r="HFW63"/>
      <c r="HFX63"/>
      <c r="HFY63"/>
      <c r="HFZ63"/>
      <c r="HGA63"/>
      <c r="HGB63"/>
      <c r="HGC63"/>
      <c r="HGD63"/>
      <c r="HGE63"/>
      <c r="HGF63"/>
      <c r="HGG63"/>
      <c r="HGH63"/>
      <c r="HGI63"/>
      <c r="HGJ63"/>
      <c r="HGK63"/>
      <c r="HGL63"/>
      <c r="HGM63"/>
      <c r="HGN63"/>
      <c r="HGO63"/>
      <c r="HGP63"/>
      <c r="HGQ63"/>
      <c r="HGR63"/>
      <c r="HGS63"/>
      <c r="HGT63"/>
      <c r="HGU63"/>
      <c r="HGV63"/>
      <c r="HGW63"/>
      <c r="HGX63"/>
      <c r="HGY63"/>
      <c r="HGZ63"/>
      <c r="HHA63"/>
      <c r="HHB63"/>
      <c r="HHC63"/>
      <c r="HHD63"/>
      <c r="HHE63"/>
      <c r="HHF63"/>
      <c r="HHG63"/>
      <c r="HHH63"/>
      <c r="HHI63"/>
      <c r="HHJ63"/>
      <c r="HHK63"/>
      <c r="HHL63"/>
      <c r="HHM63"/>
      <c r="HHN63"/>
      <c r="HHO63"/>
      <c r="HHP63"/>
      <c r="HHQ63"/>
      <c r="HHR63"/>
      <c r="HHS63"/>
      <c r="HHT63"/>
      <c r="HHU63"/>
      <c r="HHV63"/>
      <c r="HHW63"/>
      <c r="HHX63"/>
      <c r="HHY63"/>
      <c r="HHZ63"/>
      <c r="HIA63"/>
      <c r="HIB63"/>
      <c r="HIC63"/>
      <c r="HID63"/>
      <c r="HIE63"/>
      <c r="HIF63"/>
      <c r="HIG63"/>
      <c r="HIH63"/>
      <c r="HII63"/>
      <c r="HIJ63"/>
      <c r="HIK63"/>
      <c r="HIL63"/>
      <c r="HIM63"/>
      <c r="HIN63"/>
      <c r="HIO63"/>
      <c r="HIP63"/>
      <c r="HIQ63"/>
      <c r="HIR63"/>
      <c r="HIS63"/>
      <c r="HIT63"/>
      <c r="HIU63"/>
      <c r="HIV63"/>
      <c r="HIW63"/>
      <c r="HIX63"/>
      <c r="HIY63"/>
      <c r="HIZ63"/>
      <c r="HJA63"/>
      <c r="HJB63"/>
      <c r="HJC63"/>
      <c r="HJD63"/>
      <c r="HJE63"/>
      <c r="HJF63"/>
      <c r="HJG63"/>
      <c r="HJH63"/>
      <c r="HJI63"/>
      <c r="HJJ63"/>
      <c r="HJK63"/>
      <c r="HJL63"/>
      <c r="HJM63"/>
      <c r="HJN63"/>
      <c r="HJO63"/>
      <c r="HJP63"/>
      <c r="HJQ63"/>
      <c r="HJR63"/>
      <c r="HJS63"/>
      <c r="HJT63"/>
    </row>
    <row r="64" spans="1:5688" x14ac:dyDescent="0.45">
      <c r="A64"/>
      <c r="B64"/>
      <c r="C64"/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  <c r="AMK64"/>
      <c r="AML64"/>
      <c r="AMM64"/>
      <c r="AMN64"/>
      <c r="AMO64"/>
      <c r="AMP64"/>
      <c r="AMQ64"/>
      <c r="AMR64"/>
      <c r="AMS64"/>
      <c r="AMT64"/>
      <c r="AMU64"/>
      <c r="AMV64"/>
      <c r="AMW64"/>
      <c r="AMX64"/>
      <c r="AMY64"/>
      <c r="AMZ64"/>
      <c r="ANA64"/>
      <c r="ANB64"/>
      <c r="ANC64"/>
      <c r="AND64"/>
      <c r="ANE64"/>
      <c r="ANF64"/>
      <c r="ANG64"/>
      <c r="ANH64"/>
      <c r="ANI64"/>
      <c r="ANJ64"/>
      <c r="ANK64"/>
      <c r="ANL64"/>
      <c r="ANM64"/>
      <c r="ANN64"/>
      <c r="ANO64"/>
      <c r="ANP64"/>
      <c r="ANQ64"/>
      <c r="ANR64"/>
      <c r="ANS64"/>
      <c r="ANT64"/>
      <c r="ANU64"/>
      <c r="ANV64"/>
      <c r="ANW64"/>
      <c r="ANX64"/>
      <c r="ANY64"/>
      <c r="ANZ64"/>
      <c r="AOA64"/>
      <c r="AOB64"/>
      <c r="AOC64"/>
      <c r="AOD64"/>
      <c r="AOE64"/>
      <c r="AOF64"/>
      <c r="AOG64"/>
      <c r="AOH64"/>
      <c r="AOI64"/>
      <c r="AOJ64"/>
      <c r="AOK64"/>
      <c r="AOL64"/>
      <c r="AOM64"/>
      <c r="AON64"/>
      <c r="AOO64"/>
      <c r="AOP64"/>
      <c r="AOQ64"/>
      <c r="AOR64"/>
      <c r="AOS64"/>
      <c r="AOT64"/>
      <c r="AOU64"/>
      <c r="AOV64"/>
      <c r="AOW64"/>
      <c r="AOX64"/>
      <c r="AOY64"/>
      <c r="AOZ64"/>
      <c r="APA64"/>
      <c r="APB64"/>
      <c r="APC64"/>
      <c r="APD64"/>
      <c r="APE64"/>
      <c r="APF64"/>
      <c r="APG64"/>
      <c r="APH64"/>
      <c r="API64"/>
      <c r="APJ64"/>
      <c r="APK64"/>
      <c r="APL64"/>
      <c r="APM64"/>
      <c r="APN64"/>
      <c r="APO64"/>
      <c r="APP64"/>
      <c r="APQ64"/>
      <c r="APR64"/>
      <c r="APS64"/>
      <c r="APT64"/>
      <c r="APU64"/>
      <c r="APV64"/>
      <c r="APW64"/>
      <c r="APX64"/>
      <c r="APY64"/>
      <c r="APZ64"/>
      <c r="AQA64"/>
      <c r="AQB64"/>
      <c r="AQC64"/>
      <c r="AQD64"/>
      <c r="AQE64"/>
      <c r="AQF64"/>
      <c r="AQG64"/>
      <c r="AQH64"/>
      <c r="AQI64"/>
      <c r="AQJ64"/>
      <c r="AQK64"/>
      <c r="AQL64"/>
      <c r="AQM64"/>
      <c r="AQN64"/>
      <c r="AQO64"/>
      <c r="AQP64"/>
      <c r="AQQ64"/>
      <c r="AQR64"/>
      <c r="AQS64"/>
      <c r="AQT64"/>
      <c r="AQU64"/>
      <c r="AQV64"/>
      <c r="AQW64"/>
      <c r="AQX64"/>
      <c r="AQY64"/>
      <c r="AQZ64"/>
      <c r="ARA64"/>
      <c r="ARB64"/>
      <c r="ARC64"/>
      <c r="ARD64"/>
      <c r="ARE64"/>
      <c r="ARF64"/>
      <c r="ARG64"/>
      <c r="ARH64"/>
      <c r="ARI64"/>
      <c r="ARJ64"/>
      <c r="ARK64"/>
      <c r="ARL64"/>
      <c r="ARM64"/>
      <c r="ARN64"/>
      <c r="ARO64"/>
      <c r="ARP64"/>
      <c r="ARQ64"/>
      <c r="ARR64"/>
      <c r="ARS64"/>
      <c r="ART64"/>
      <c r="ARU64"/>
      <c r="ARV64"/>
      <c r="ARW64"/>
      <c r="ARX64"/>
      <c r="ARY64"/>
      <c r="ARZ64"/>
      <c r="ASA64"/>
      <c r="ASB64"/>
      <c r="ASC64"/>
      <c r="ASD64"/>
      <c r="ASE64"/>
      <c r="ASF64"/>
      <c r="ASG64"/>
      <c r="ASH64"/>
      <c r="ASI64"/>
      <c r="ASJ64"/>
      <c r="ASK64"/>
      <c r="ASL64"/>
      <c r="ASM64"/>
      <c r="ASN64"/>
      <c r="ASO64"/>
      <c r="ASP64"/>
      <c r="ASQ64"/>
      <c r="ASR64"/>
      <c r="ASS64"/>
      <c r="AST64"/>
      <c r="ASU64"/>
      <c r="ASV64"/>
      <c r="ASW64"/>
      <c r="ASX64"/>
      <c r="ASY64"/>
      <c r="ASZ64"/>
      <c r="ATA64"/>
      <c r="ATB64"/>
      <c r="ATC64"/>
      <c r="ATD64"/>
      <c r="ATE64"/>
      <c r="ATF64"/>
      <c r="ATG64"/>
      <c r="ATH64"/>
      <c r="ATI64"/>
      <c r="ATJ64"/>
      <c r="ATK64"/>
      <c r="ATL64"/>
      <c r="ATM64"/>
      <c r="ATN64"/>
      <c r="ATO64"/>
      <c r="ATP64"/>
      <c r="ATQ64"/>
      <c r="ATR64"/>
      <c r="ATS64"/>
      <c r="ATT64"/>
      <c r="ATU64"/>
      <c r="ATV64"/>
      <c r="ATW64"/>
      <c r="ATX64"/>
      <c r="ATY64"/>
      <c r="ATZ64"/>
      <c r="AUA64"/>
      <c r="AUB64"/>
      <c r="AUC64"/>
      <c r="AUD64"/>
      <c r="AUE64"/>
      <c r="AUF64"/>
      <c r="AUG64"/>
      <c r="AUH64"/>
      <c r="AUI64"/>
      <c r="AUJ64"/>
      <c r="AUK64"/>
      <c r="AUL64"/>
      <c r="AUM64"/>
      <c r="AUN64"/>
      <c r="AUO64"/>
      <c r="AUP64"/>
      <c r="AUQ64"/>
      <c r="AUR64"/>
      <c r="AUS64"/>
      <c r="AUT64"/>
      <c r="AUU64"/>
      <c r="AUV64"/>
      <c r="AUW64"/>
      <c r="AUX64"/>
      <c r="AUY64"/>
      <c r="AUZ64"/>
      <c r="AVA64"/>
      <c r="AVB64"/>
      <c r="AVC64"/>
      <c r="AVD64"/>
      <c r="AVE64"/>
      <c r="AVF64"/>
      <c r="AVG64"/>
      <c r="AVH64"/>
      <c r="AVI64"/>
      <c r="AVJ64"/>
      <c r="AVK64"/>
      <c r="AVL64"/>
      <c r="AVM64"/>
      <c r="AVN64"/>
      <c r="AVO64"/>
      <c r="AVP64"/>
      <c r="AVQ64"/>
      <c r="AVR64"/>
      <c r="AVS64"/>
      <c r="AVT64"/>
      <c r="AVU64"/>
      <c r="AVV64"/>
      <c r="AVW64"/>
      <c r="AVX64"/>
      <c r="AVY64"/>
      <c r="AVZ64"/>
      <c r="AWA64"/>
      <c r="AWB64"/>
      <c r="AWC64"/>
      <c r="AWD64"/>
      <c r="AWE64"/>
      <c r="AWF64"/>
      <c r="AWG64"/>
      <c r="AWH64"/>
      <c r="AWI64"/>
      <c r="AWJ64"/>
      <c r="AWK64"/>
      <c r="AWL64"/>
      <c r="AWM64"/>
      <c r="AWN64"/>
      <c r="AWO64"/>
      <c r="AWP64"/>
      <c r="AWQ64"/>
      <c r="AWR64"/>
      <c r="AWS64"/>
      <c r="AWT64"/>
      <c r="AWU64"/>
      <c r="AWV64"/>
      <c r="AWW64"/>
      <c r="AWX64"/>
      <c r="AWY64"/>
      <c r="AWZ64"/>
      <c r="AXA64"/>
      <c r="AXB64"/>
      <c r="AXC64"/>
      <c r="AXD64"/>
      <c r="AXE64"/>
      <c r="AXF64"/>
      <c r="AXG64"/>
      <c r="AXH64"/>
      <c r="AXI64"/>
      <c r="AXJ64"/>
      <c r="AXK64"/>
      <c r="AXL64"/>
      <c r="AXM64"/>
      <c r="AXN64"/>
      <c r="AXO64"/>
      <c r="AXP64"/>
      <c r="AXQ64"/>
      <c r="AXR64"/>
      <c r="AXS64"/>
      <c r="AXT64"/>
      <c r="AXU64"/>
      <c r="AXV64"/>
      <c r="AXW64"/>
      <c r="AXX64"/>
      <c r="AXY64"/>
      <c r="AXZ64"/>
      <c r="AYA64"/>
      <c r="AYB64"/>
      <c r="AYC64"/>
      <c r="AYD64"/>
      <c r="AYE64"/>
      <c r="AYF64"/>
      <c r="AYG64"/>
      <c r="AYH64"/>
      <c r="AYI64"/>
      <c r="AYJ64"/>
      <c r="AYK64"/>
      <c r="AYL64"/>
      <c r="AYM64"/>
      <c r="AYN64"/>
      <c r="AYO64"/>
      <c r="AYP64"/>
      <c r="AYQ64"/>
      <c r="AYR64"/>
      <c r="AYS64"/>
      <c r="AYT64"/>
      <c r="AYU64"/>
      <c r="AYV64"/>
      <c r="AYW64"/>
      <c r="AYX64"/>
      <c r="AYY64"/>
      <c r="AYZ64"/>
      <c r="AZA64"/>
      <c r="AZB64"/>
      <c r="AZC64"/>
      <c r="AZD64"/>
      <c r="AZE64"/>
      <c r="AZF64"/>
      <c r="AZG64"/>
      <c r="AZH64"/>
      <c r="AZI64"/>
      <c r="AZJ64"/>
      <c r="AZK64"/>
      <c r="AZL64"/>
      <c r="AZM64"/>
      <c r="AZN64"/>
      <c r="AZO64"/>
      <c r="AZP64"/>
      <c r="AZQ64"/>
      <c r="AZR64"/>
      <c r="AZS64"/>
      <c r="AZT64"/>
      <c r="AZU64"/>
      <c r="AZV64"/>
      <c r="AZW64"/>
      <c r="AZX64"/>
      <c r="AZY64"/>
      <c r="AZZ64"/>
      <c r="BAA64"/>
      <c r="BAB64"/>
      <c r="BAC64"/>
      <c r="BAD64"/>
      <c r="BAE64"/>
      <c r="BAF64"/>
      <c r="BAG64"/>
      <c r="BAH64"/>
      <c r="BAI64"/>
      <c r="BAJ64"/>
      <c r="BAK64"/>
      <c r="BAL64"/>
      <c r="BAM64"/>
      <c r="BAN64"/>
      <c r="BAO64"/>
      <c r="BAP64"/>
      <c r="BAQ64"/>
      <c r="BAR64"/>
      <c r="BAS64"/>
      <c r="BAT64"/>
      <c r="BAU64"/>
      <c r="BAV64"/>
      <c r="BAW64"/>
      <c r="BAX64"/>
      <c r="BAY64"/>
      <c r="BAZ64"/>
      <c r="BBA64"/>
      <c r="BBB64"/>
      <c r="BBC64"/>
      <c r="BBD64"/>
      <c r="BBE64"/>
      <c r="BBF64"/>
      <c r="BBG64"/>
      <c r="BBH64"/>
      <c r="BBI64"/>
      <c r="BBJ64"/>
      <c r="BBK64"/>
      <c r="BBL64"/>
      <c r="BBM64"/>
      <c r="BBN64"/>
      <c r="BBO64"/>
      <c r="BBP64"/>
      <c r="BBQ64"/>
      <c r="BBR64"/>
      <c r="BBS64"/>
      <c r="BBT64"/>
      <c r="BBU64"/>
      <c r="BBV64"/>
      <c r="BBW64"/>
      <c r="BBX64"/>
      <c r="BBY64"/>
      <c r="BBZ64"/>
      <c r="BCA64"/>
      <c r="BCB64"/>
      <c r="BCC64"/>
      <c r="BCD64"/>
      <c r="BCE64"/>
      <c r="BCF64"/>
      <c r="BCG64"/>
      <c r="BCH64"/>
      <c r="BCI64"/>
      <c r="BCJ64"/>
      <c r="BCK64"/>
      <c r="BCL64"/>
      <c r="BCM64"/>
      <c r="BCN64"/>
      <c r="BCO64"/>
      <c r="BCP64"/>
      <c r="BCQ64"/>
      <c r="BCR64"/>
      <c r="BCS64"/>
      <c r="BCT64"/>
      <c r="BCU64"/>
      <c r="BCV64"/>
      <c r="BCW64"/>
      <c r="BCX64"/>
      <c r="BCY64"/>
      <c r="BCZ64"/>
      <c r="BDA64"/>
      <c r="BDB64"/>
      <c r="BDC64"/>
      <c r="BDD64"/>
      <c r="BDE64"/>
      <c r="BDF64"/>
      <c r="BDG64"/>
      <c r="BDH64"/>
      <c r="BDI64"/>
      <c r="BDJ64"/>
      <c r="BDK64"/>
      <c r="BDL64"/>
      <c r="BDM64"/>
      <c r="BDN64"/>
      <c r="BDO64"/>
      <c r="BDP64"/>
      <c r="BDQ64"/>
      <c r="BDR64"/>
      <c r="BDS64"/>
      <c r="BDT64"/>
      <c r="BDU64"/>
      <c r="BDV64"/>
      <c r="BDW64"/>
      <c r="BDX64"/>
      <c r="BDY64"/>
      <c r="BDZ64"/>
      <c r="BEA64"/>
      <c r="BEB64"/>
      <c r="BEC64"/>
      <c r="BED64"/>
      <c r="BEE64"/>
      <c r="BEF64"/>
      <c r="BEG64"/>
      <c r="BEH64"/>
      <c r="BEI64"/>
      <c r="BEJ64"/>
      <c r="BEK64"/>
      <c r="BEL64"/>
      <c r="BEM64"/>
      <c r="BEN64"/>
      <c r="BEO64"/>
      <c r="BEP64"/>
      <c r="BEQ64"/>
      <c r="BER64"/>
      <c r="BES64"/>
      <c r="BET64"/>
      <c r="BEU64"/>
      <c r="BEV64"/>
      <c r="BEW64"/>
      <c r="BEX64"/>
      <c r="BEY64"/>
      <c r="BEZ64"/>
      <c r="BFA64"/>
      <c r="BFB64"/>
      <c r="BFC64"/>
      <c r="BFD64"/>
      <c r="BFE64"/>
      <c r="BFF64"/>
      <c r="BFG64"/>
      <c r="BFH64"/>
      <c r="BFI64"/>
      <c r="BFJ64"/>
      <c r="BFK64"/>
      <c r="BFL64"/>
      <c r="BFM64"/>
      <c r="BFN64"/>
      <c r="BFO64"/>
      <c r="BFP64"/>
      <c r="BFQ64"/>
      <c r="BFR64"/>
      <c r="BFS64"/>
      <c r="BFT64"/>
      <c r="BFU64"/>
      <c r="BFV64"/>
      <c r="BFW64"/>
      <c r="BFX64"/>
      <c r="BFY64"/>
      <c r="BFZ64"/>
      <c r="BGA64"/>
      <c r="BGB64"/>
      <c r="BGC64"/>
      <c r="BGD64"/>
      <c r="BGE64"/>
      <c r="BGF64"/>
      <c r="BGG64"/>
      <c r="BGH64"/>
      <c r="BGI64"/>
      <c r="BGJ64"/>
      <c r="BGK64"/>
      <c r="BGL64"/>
      <c r="BGM64"/>
      <c r="BGN64"/>
      <c r="BGO64"/>
      <c r="BGP64"/>
      <c r="BGQ64"/>
      <c r="BGR64"/>
      <c r="BGS64"/>
      <c r="BGT64"/>
      <c r="BGU64"/>
      <c r="BGV64"/>
      <c r="BGW64"/>
      <c r="BGX64"/>
      <c r="BGY64"/>
      <c r="BGZ64"/>
      <c r="BHA64"/>
      <c r="BHB64"/>
      <c r="BHC64"/>
      <c r="BHD64"/>
      <c r="BHE64"/>
      <c r="BHF64"/>
      <c r="BHG64"/>
      <c r="BHH64"/>
      <c r="BHI64"/>
      <c r="BHJ64"/>
      <c r="BHK64"/>
      <c r="BHL64"/>
      <c r="BHM64"/>
      <c r="BHN64"/>
      <c r="BHO64"/>
      <c r="BHP64"/>
      <c r="BHQ64"/>
      <c r="BHR64"/>
      <c r="BHS64"/>
      <c r="BHT64"/>
      <c r="BHU64"/>
      <c r="BHV64"/>
      <c r="BHW64"/>
      <c r="BHX64"/>
      <c r="BHY64"/>
      <c r="BHZ64"/>
      <c r="BIA64"/>
      <c r="BIB64"/>
      <c r="BIC64"/>
      <c r="BID64"/>
      <c r="BIE64"/>
      <c r="BIF64"/>
      <c r="BIG64"/>
      <c r="BIH64"/>
      <c r="BII64"/>
      <c r="BIJ64"/>
      <c r="BIK64"/>
      <c r="BIL64"/>
      <c r="BIM64"/>
      <c r="BIN64"/>
      <c r="BIO64"/>
      <c r="BIP64"/>
      <c r="BIQ64"/>
      <c r="BIR64"/>
      <c r="BIS64"/>
      <c r="BIT64"/>
      <c r="BIU64"/>
      <c r="BIV64"/>
      <c r="BIW64"/>
      <c r="BIX64"/>
      <c r="BIY64"/>
      <c r="BIZ64"/>
      <c r="BJA64"/>
      <c r="BJB64"/>
      <c r="BJC64"/>
      <c r="BJD64"/>
      <c r="BJE64"/>
      <c r="BJF64"/>
      <c r="BJG64"/>
      <c r="BJH64"/>
      <c r="BJI64"/>
      <c r="BJJ64"/>
      <c r="BJK64"/>
      <c r="BJL64"/>
      <c r="BJM64"/>
      <c r="BJN64"/>
      <c r="BJO64"/>
      <c r="BJP64"/>
      <c r="BJQ64"/>
      <c r="BJR64"/>
      <c r="BJS64"/>
      <c r="BJT64"/>
      <c r="BJU64"/>
      <c r="BJV64"/>
      <c r="BJW64"/>
      <c r="BJX64"/>
      <c r="BJY64"/>
      <c r="BJZ64"/>
      <c r="BKA64"/>
      <c r="BKB64"/>
      <c r="BKC64"/>
      <c r="BKD64"/>
      <c r="BKE64"/>
      <c r="BKF64"/>
      <c r="BKG64"/>
      <c r="BKH64"/>
      <c r="BKI64"/>
      <c r="BKJ64"/>
      <c r="BKK64"/>
      <c r="BKL64"/>
      <c r="BKM64"/>
      <c r="BKN64"/>
      <c r="BKO64"/>
      <c r="BKP64"/>
      <c r="BKQ64"/>
      <c r="BKR64"/>
      <c r="BKS64"/>
      <c r="BKT64"/>
      <c r="BKU64"/>
      <c r="BKV64"/>
      <c r="BKW64"/>
      <c r="BKX64"/>
      <c r="BKY64"/>
      <c r="BKZ64"/>
      <c r="BLA64"/>
      <c r="BLB64"/>
      <c r="BLC64"/>
      <c r="BLD64"/>
      <c r="BLE64"/>
      <c r="BLF64"/>
      <c r="BLG64"/>
      <c r="BLH64"/>
      <c r="BLI64"/>
      <c r="BLJ64"/>
      <c r="BLK64"/>
      <c r="BLL64"/>
      <c r="BLM64"/>
      <c r="BLN64"/>
      <c r="BLO64"/>
      <c r="BLP64"/>
      <c r="BLQ64"/>
      <c r="BLR64"/>
      <c r="BLS64"/>
      <c r="BLT64"/>
      <c r="BLU64"/>
      <c r="BLV64"/>
      <c r="BLW64"/>
      <c r="BLX64"/>
      <c r="BLY64"/>
      <c r="BLZ64"/>
      <c r="BMA64"/>
      <c r="BMB64"/>
      <c r="BMC64"/>
      <c r="BMD64"/>
      <c r="BME64"/>
      <c r="BMF64"/>
      <c r="BMG64"/>
      <c r="BMH64"/>
      <c r="BMI64"/>
      <c r="BMJ64"/>
      <c r="BMK64"/>
      <c r="BML64"/>
      <c r="BMM64"/>
      <c r="BMN64"/>
      <c r="BMO64"/>
      <c r="BMP64"/>
      <c r="BMQ64"/>
      <c r="BMR64"/>
      <c r="BMS64"/>
      <c r="BMT64"/>
      <c r="BMU64"/>
      <c r="BMV64"/>
      <c r="BMW64"/>
      <c r="BMX64"/>
      <c r="BMY64"/>
      <c r="BMZ64"/>
      <c r="BNA64"/>
      <c r="BNB64"/>
      <c r="BNC64"/>
      <c r="BND64"/>
      <c r="BNE64"/>
      <c r="BNF64"/>
      <c r="BNG64"/>
      <c r="BNH64"/>
      <c r="BNI64"/>
      <c r="BNJ64"/>
      <c r="BNK64"/>
      <c r="BNL64"/>
      <c r="BNM64"/>
      <c r="BNN64"/>
      <c r="BNO64"/>
      <c r="BNP64"/>
      <c r="BNQ64"/>
      <c r="BNR64"/>
      <c r="BNS64"/>
      <c r="BNT64"/>
      <c r="BNU64"/>
      <c r="BNV64"/>
      <c r="BNW64"/>
      <c r="BNX64"/>
      <c r="BNY64"/>
      <c r="BNZ64"/>
      <c r="BOA64"/>
      <c r="BOB64"/>
      <c r="BOC64"/>
      <c r="BOD64"/>
      <c r="BOE64"/>
      <c r="BOF64"/>
      <c r="BOG64"/>
      <c r="BOH64"/>
      <c r="BOI64"/>
      <c r="BOJ64"/>
      <c r="BOK64"/>
      <c r="BOL64"/>
      <c r="BOM64"/>
      <c r="BON64"/>
      <c r="BOO64"/>
      <c r="BOP64"/>
      <c r="BOQ64"/>
      <c r="BOR64"/>
      <c r="BOS64"/>
      <c r="BOT64"/>
      <c r="BOU64"/>
      <c r="BOV64"/>
      <c r="BOW64"/>
      <c r="BOX64"/>
      <c r="BOY64"/>
      <c r="BOZ64"/>
      <c r="BPA64"/>
      <c r="BPB64"/>
      <c r="BPC64"/>
      <c r="BPD64"/>
      <c r="BPE64"/>
      <c r="BPF64"/>
      <c r="BPG64"/>
      <c r="BPH64"/>
      <c r="BPI64"/>
      <c r="BPJ64"/>
      <c r="BPK64"/>
      <c r="BPL64"/>
      <c r="BPM64"/>
      <c r="BPN64"/>
      <c r="BPO64"/>
      <c r="BPP64"/>
      <c r="BPQ64"/>
      <c r="BPR64"/>
      <c r="BPS64"/>
      <c r="BPT64"/>
      <c r="BPU64"/>
      <c r="BPV64"/>
      <c r="BPW64"/>
      <c r="BPX64"/>
      <c r="BPY64"/>
      <c r="BPZ64"/>
      <c r="BQA64"/>
      <c r="BQB64"/>
      <c r="BQC64"/>
      <c r="BQD64"/>
      <c r="BQE64"/>
      <c r="BQF64"/>
      <c r="BQG64"/>
      <c r="BQH64"/>
      <c r="BQI64"/>
      <c r="BQJ64"/>
      <c r="BQK64"/>
      <c r="BQL64"/>
      <c r="BQM64"/>
      <c r="BQN64"/>
      <c r="BQO64"/>
      <c r="BQP64"/>
      <c r="BQQ64"/>
      <c r="BQR64"/>
      <c r="BQS64"/>
      <c r="BQT64"/>
      <c r="BQU64"/>
      <c r="BQV64"/>
      <c r="BQW64"/>
      <c r="BQX64"/>
      <c r="BQY64"/>
      <c r="BQZ64"/>
      <c r="BRA64"/>
      <c r="BRB64"/>
      <c r="BRC64"/>
      <c r="BRD64"/>
      <c r="BRE64"/>
      <c r="BRF64"/>
      <c r="BRG64"/>
      <c r="BRH64"/>
      <c r="BRI64"/>
      <c r="BRJ64"/>
      <c r="BRK64"/>
      <c r="BRL64"/>
      <c r="BRM64"/>
      <c r="BRN64"/>
      <c r="BRO64"/>
      <c r="BRP64"/>
      <c r="BRQ64"/>
      <c r="BRR64"/>
      <c r="BRS64"/>
      <c r="BRT64"/>
      <c r="BRU64"/>
      <c r="BRV64"/>
      <c r="BRW64"/>
      <c r="BRX64"/>
      <c r="BRY64"/>
      <c r="BRZ64"/>
      <c r="BSA64"/>
      <c r="BSB64"/>
      <c r="BSC64"/>
      <c r="BSD64"/>
      <c r="BSE64"/>
      <c r="BSF64"/>
      <c r="BSG64"/>
      <c r="BSH64"/>
      <c r="BSI64"/>
      <c r="BSJ64"/>
      <c r="BSK64"/>
      <c r="BSL64"/>
      <c r="BSM64"/>
      <c r="BSN64"/>
      <c r="BSO64"/>
      <c r="BSP64"/>
      <c r="BSQ64"/>
      <c r="BSR64"/>
      <c r="BSS64"/>
      <c r="BST64"/>
      <c r="BSU64"/>
      <c r="BSV64"/>
      <c r="BSW64"/>
      <c r="BSX64"/>
      <c r="BSY64"/>
      <c r="BSZ64"/>
      <c r="BTA64"/>
      <c r="BTB64"/>
      <c r="BTC64"/>
      <c r="BTD64"/>
      <c r="BTE64"/>
      <c r="BTF64"/>
      <c r="BTG64"/>
      <c r="BTH64"/>
      <c r="BTI64"/>
      <c r="BTJ64"/>
      <c r="BTK64"/>
      <c r="BTL64"/>
      <c r="BTM64"/>
      <c r="BTN64"/>
      <c r="BTO64"/>
      <c r="BTP64"/>
      <c r="BTQ64"/>
      <c r="BTR64"/>
      <c r="BTS64"/>
      <c r="BTT64"/>
      <c r="BTU64"/>
      <c r="BTV64"/>
      <c r="BTW64"/>
      <c r="BTX64"/>
      <c r="BTY64"/>
      <c r="BTZ64"/>
      <c r="BUA64"/>
      <c r="BUB64"/>
      <c r="BUC64"/>
      <c r="BUD64"/>
      <c r="BUE64"/>
      <c r="BUF64"/>
      <c r="BUG64"/>
      <c r="BUH64"/>
      <c r="BUI64"/>
      <c r="BUJ64"/>
      <c r="BUK64"/>
      <c r="BUL64"/>
      <c r="BUM64"/>
      <c r="BUN64"/>
      <c r="BUO64"/>
      <c r="BUP64"/>
      <c r="BUQ64"/>
      <c r="BUR64"/>
      <c r="BUS64"/>
      <c r="BUT64"/>
      <c r="BUU64"/>
      <c r="BUV64"/>
      <c r="BUW64"/>
      <c r="BUX64"/>
      <c r="BUY64"/>
      <c r="BUZ64"/>
      <c r="BVA64"/>
      <c r="BVB64"/>
      <c r="BVC64"/>
      <c r="BVD64"/>
      <c r="BVE64"/>
      <c r="BVF64"/>
      <c r="BVG64"/>
      <c r="BVH64"/>
      <c r="BVI64"/>
      <c r="BVJ64"/>
      <c r="BVK64"/>
      <c r="BVL64"/>
      <c r="BVM64"/>
      <c r="BVN64"/>
      <c r="BVO64"/>
      <c r="BVP64"/>
      <c r="BVQ64"/>
      <c r="BVR64"/>
      <c r="BVS64"/>
      <c r="BVT64"/>
      <c r="BVU64"/>
      <c r="BVV64"/>
      <c r="BVW64"/>
      <c r="BVX64"/>
      <c r="BVY64"/>
      <c r="BVZ64"/>
      <c r="BWA64"/>
      <c r="BWB64"/>
      <c r="BWC64"/>
      <c r="BWD64"/>
      <c r="BWE64"/>
      <c r="BWF64"/>
      <c r="BWG64"/>
      <c r="BWH64"/>
      <c r="BWI64"/>
      <c r="BWJ64"/>
      <c r="BWK64"/>
      <c r="BWL64"/>
      <c r="BWM64"/>
      <c r="BWN64"/>
      <c r="BWO64"/>
      <c r="BWP64"/>
      <c r="BWQ64"/>
      <c r="BWR64"/>
      <c r="BWS64"/>
      <c r="BWT64"/>
      <c r="BWU64"/>
      <c r="BWV64"/>
      <c r="BWW64"/>
      <c r="BWX64"/>
      <c r="BWY64"/>
      <c r="BWZ64"/>
      <c r="BXA64"/>
      <c r="BXB64"/>
      <c r="BXC64"/>
      <c r="BXD64"/>
      <c r="BXE64"/>
      <c r="BXF64"/>
      <c r="BXG64"/>
      <c r="BXH64"/>
      <c r="BXI64"/>
      <c r="BXJ64"/>
      <c r="BXK64"/>
      <c r="BXL64"/>
      <c r="BXM64"/>
      <c r="BXN64"/>
      <c r="BXO64"/>
      <c r="BXP64"/>
      <c r="BXQ64"/>
      <c r="BXR64"/>
      <c r="BXS64"/>
      <c r="BXT64"/>
      <c r="BXU64"/>
      <c r="BXV64"/>
      <c r="BXW64"/>
      <c r="BXX64"/>
      <c r="BXY64"/>
      <c r="BXZ64"/>
      <c r="BYA64"/>
      <c r="BYB64"/>
      <c r="BYC64"/>
      <c r="BYD64"/>
      <c r="BYE64"/>
      <c r="BYF64"/>
      <c r="BYG64"/>
      <c r="BYH64"/>
      <c r="BYI64"/>
      <c r="BYJ64"/>
      <c r="BYK64"/>
      <c r="BYL64"/>
      <c r="BYM64"/>
      <c r="BYN64"/>
      <c r="BYO64"/>
      <c r="BYP64"/>
      <c r="BYQ64"/>
      <c r="BYR64"/>
      <c r="BYS64"/>
      <c r="BYT64"/>
      <c r="BYU64"/>
      <c r="BYV64"/>
      <c r="BYW64"/>
      <c r="BYX64"/>
      <c r="BYY64"/>
      <c r="BYZ64"/>
      <c r="BZA64"/>
      <c r="BZB64"/>
      <c r="BZC64"/>
      <c r="BZD64"/>
      <c r="BZE64"/>
      <c r="BZF64"/>
      <c r="BZG64"/>
      <c r="BZH64"/>
      <c r="BZI64"/>
      <c r="BZJ64"/>
      <c r="BZK64"/>
      <c r="BZL64"/>
      <c r="BZM64"/>
      <c r="BZN64"/>
      <c r="BZO64"/>
      <c r="BZP64"/>
      <c r="BZQ64"/>
      <c r="BZR64"/>
      <c r="BZS64"/>
      <c r="BZT64"/>
      <c r="BZU64"/>
      <c r="BZV64"/>
      <c r="BZW64"/>
      <c r="BZX64"/>
      <c r="BZY64"/>
      <c r="BZZ64"/>
      <c r="CAA64"/>
      <c r="CAB64"/>
      <c r="CAC64"/>
      <c r="CAD64"/>
      <c r="CAE64"/>
      <c r="CAF64"/>
      <c r="CAG64"/>
      <c r="CAH64"/>
      <c r="CAI64"/>
      <c r="CAJ64"/>
      <c r="CAK64"/>
      <c r="CAL64"/>
      <c r="CAM64"/>
      <c r="CAN64"/>
      <c r="CAO64"/>
      <c r="CAP64"/>
      <c r="CAQ64"/>
      <c r="CAR64"/>
      <c r="CAS64"/>
      <c r="CAT64"/>
      <c r="CAU64"/>
      <c r="CAV64"/>
      <c r="CAW64"/>
      <c r="CAX64"/>
      <c r="CAY64"/>
      <c r="CAZ64"/>
      <c r="CBA64"/>
      <c r="CBB64"/>
      <c r="CBC64"/>
      <c r="CBD64"/>
      <c r="CBE64"/>
      <c r="CBF64"/>
      <c r="CBG64"/>
      <c r="CBH64"/>
      <c r="CBI64"/>
      <c r="CBJ64"/>
      <c r="CBK64"/>
      <c r="CBL64"/>
      <c r="CBM64"/>
      <c r="CBN64"/>
      <c r="CBO64"/>
      <c r="CBP64"/>
      <c r="CBQ64"/>
      <c r="CBR64"/>
      <c r="CBS64"/>
      <c r="CBT64"/>
      <c r="CBU64"/>
      <c r="CBV64"/>
      <c r="CBW64"/>
      <c r="CBX64"/>
      <c r="CBY64"/>
      <c r="CBZ64"/>
      <c r="CCA64"/>
      <c r="CCB64"/>
      <c r="CCC64"/>
      <c r="CCD64"/>
      <c r="CCE64"/>
      <c r="CCF64"/>
      <c r="CCG64"/>
      <c r="CCH64"/>
      <c r="CCI64"/>
      <c r="CCJ64"/>
      <c r="CCK64"/>
      <c r="CCL64"/>
      <c r="CCM64"/>
      <c r="CCN64"/>
      <c r="CCO64"/>
      <c r="CCP64"/>
      <c r="CCQ64"/>
      <c r="CCR64"/>
      <c r="CCS64"/>
      <c r="CCT64"/>
      <c r="CCU64"/>
      <c r="CCV64"/>
      <c r="CCW64"/>
      <c r="CCX64"/>
      <c r="CCY64"/>
      <c r="CCZ64"/>
      <c r="CDA64"/>
      <c r="CDB64"/>
      <c r="CDC64"/>
      <c r="CDD64"/>
      <c r="CDE64"/>
      <c r="CDF64"/>
      <c r="CDG64"/>
      <c r="CDH64"/>
      <c r="CDI64"/>
      <c r="CDJ64"/>
      <c r="CDK64"/>
      <c r="CDL64"/>
      <c r="CDM64"/>
      <c r="CDN64"/>
      <c r="CDO64"/>
      <c r="CDP64"/>
      <c r="CDQ64"/>
      <c r="CDR64"/>
      <c r="CDS64"/>
      <c r="CDT64"/>
      <c r="CDU64"/>
      <c r="CDV64"/>
      <c r="CDW64"/>
      <c r="CDX64"/>
      <c r="CDY64"/>
      <c r="CDZ64"/>
      <c r="CEA64"/>
      <c r="CEB64"/>
      <c r="CEC64"/>
      <c r="CED64"/>
      <c r="CEE64"/>
      <c r="CEF64"/>
      <c r="CEG64"/>
      <c r="CEH64"/>
      <c r="CEI64"/>
      <c r="CEJ64"/>
      <c r="CEK64"/>
      <c r="CEL64"/>
      <c r="CEM64"/>
      <c r="CEN64"/>
      <c r="CEO64"/>
      <c r="CEP64"/>
      <c r="CEQ64"/>
      <c r="CER64"/>
      <c r="CES64"/>
      <c r="CET64"/>
      <c r="CEU64"/>
      <c r="CEV64"/>
      <c r="CEW64"/>
      <c r="CEX64"/>
      <c r="CEY64"/>
      <c r="CEZ64"/>
      <c r="CFA64"/>
      <c r="CFB64"/>
      <c r="CFC64"/>
      <c r="CFD64"/>
      <c r="CFE64"/>
      <c r="CFF64"/>
      <c r="CFG64"/>
      <c r="CFH64"/>
      <c r="CFI64"/>
      <c r="CFJ64"/>
      <c r="CFK64"/>
      <c r="CFL64"/>
      <c r="CFM64"/>
      <c r="CFN64"/>
      <c r="CFO64"/>
      <c r="CFP64"/>
      <c r="CFQ64"/>
      <c r="CFR64"/>
      <c r="CFS64"/>
      <c r="CFT64"/>
      <c r="CFU64"/>
      <c r="CFV64"/>
      <c r="CFW64"/>
      <c r="CFX64"/>
      <c r="CFY64"/>
      <c r="CFZ64"/>
      <c r="CGA64"/>
      <c r="CGB64"/>
      <c r="CGC64"/>
      <c r="CGD64"/>
      <c r="CGE64"/>
      <c r="CGF64"/>
      <c r="CGG64"/>
      <c r="CGH64"/>
      <c r="CGI64"/>
      <c r="CGJ64"/>
      <c r="CGK64"/>
      <c r="CGL64"/>
      <c r="CGM64"/>
      <c r="CGN64"/>
      <c r="CGO64"/>
      <c r="CGP64"/>
      <c r="CGQ64"/>
      <c r="CGR64"/>
      <c r="CGS64"/>
      <c r="CGT64"/>
      <c r="CGU64"/>
      <c r="CGV64"/>
      <c r="CGW64"/>
      <c r="CGX64"/>
      <c r="CGY64"/>
      <c r="CGZ64"/>
      <c r="CHA64"/>
      <c r="CHB64"/>
      <c r="CHC64"/>
      <c r="CHD64"/>
      <c r="CHE64"/>
      <c r="CHF64"/>
      <c r="CHG64"/>
      <c r="CHH64"/>
      <c r="CHI64"/>
      <c r="CHJ64"/>
      <c r="CHK64"/>
      <c r="CHL64"/>
      <c r="CHM64"/>
      <c r="CHN64"/>
      <c r="CHO64"/>
      <c r="CHP64"/>
      <c r="CHQ64"/>
      <c r="CHR64"/>
      <c r="CHS64"/>
      <c r="CHT64"/>
      <c r="CHU64"/>
      <c r="CHV64"/>
      <c r="CHW64"/>
      <c r="CHX64"/>
      <c r="CHY64"/>
      <c r="CHZ64"/>
      <c r="CIA64"/>
      <c r="CIB64"/>
      <c r="CIC64"/>
      <c r="CID64"/>
      <c r="CIE64"/>
      <c r="CIF64"/>
      <c r="CIG64"/>
      <c r="CIH64"/>
      <c r="CII64"/>
      <c r="CIJ64"/>
      <c r="CIK64"/>
      <c r="CIL64"/>
      <c r="CIM64"/>
      <c r="CIN64"/>
      <c r="CIO64"/>
      <c r="CIP64"/>
      <c r="CIQ64"/>
      <c r="CIR64"/>
      <c r="CIS64"/>
      <c r="CIT64"/>
      <c r="CIU64"/>
      <c r="CIV64"/>
      <c r="CIW64"/>
      <c r="CIX64"/>
      <c r="CIY64"/>
      <c r="CIZ64"/>
      <c r="CJA64"/>
      <c r="CJB64"/>
      <c r="CJC64"/>
      <c r="CJD64"/>
      <c r="CJE64"/>
      <c r="CJF64"/>
      <c r="CJG64"/>
      <c r="CJH64"/>
      <c r="CJI64"/>
      <c r="CJJ64"/>
      <c r="CJK64"/>
      <c r="CJL64"/>
      <c r="CJM64"/>
      <c r="CJN64"/>
      <c r="CJO64"/>
      <c r="CJP64"/>
      <c r="CJQ64"/>
      <c r="CJR64"/>
      <c r="CJS64"/>
      <c r="CJT64"/>
      <c r="CJU64"/>
      <c r="CJV64"/>
      <c r="CJW64"/>
      <c r="CJX64"/>
      <c r="CJY64"/>
      <c r="CJZ64"/>
      <c r="CKA64"/>
      <c r="CKB64"/>
      <c r="CKC64"/>
      <c r="CKD64"/>
      <c r="CKE64"/>
      <c r="CKF64"/>
      <c r="CKG64"/>
      <c r="CKH64"/>
      <c r="CKI64"/>
      <c r="CKJ64"/>
      <c r="CKK64"/>
      <c r="CKL64"/>
      <c r="CKM64"/>
      <c r="CKN64"/>
      <c r="CKO64"/>
      <c r="CKP64"/>
      <c r="CKQ64"/>
      <c r="CKR64"/>
      <c r="CKS64"/>
      <c r="CKT64"/>
      <c r="CKU64"/>
      <c r="CKV64"/>
      <c r="CKW64"/>
      <c r="CKX64"/>
      <c r="CKY64"/>
      <c r="CKZ64"/>
      <c r="CLA64"/>
      <c r="CLB64"/>
      <c r="CLC64"/>
      <c r="CLD64"/>
      <c r="CLE64"/>
      <c r="CLF64"/>
      <c r="CLG64"/>
      <c r="CLH64"/>
      <c r="CLI64"/>
      <c r="CLJ64"/>
      <c r="CLK64"/>
      <c r="CLL64"/>
      <c r="CLM64"/>
      <c r="CLN64"/>
      <c r="CLO64"/>
      <c r="CLP64"/>
      <c r="CLQ64"/>
      <c r="CLR64"/>
      <c r="CLS64"/>
      <c r="CLT64"/>
      <c r="CLU64"/>
      <c r="CLV64"/>
      <c r="CLW64"/>
      <c r="CLX64"/>
      <c r="CLY64"/>
      <c r="CLZ64"/>
      <c r="CMA64"/>
      <c r="CMB64"/>
      <c r="CMC64"/>
      <c r="CMD64"/>
      <c r="CME64"/>
      <c r="CMF64"/>
      <c r="CMG64"/>
      <c r="CMH64"/>
      <c r="CMI64"/>
      <c r="CMJ64"/>
      <c r="CMK64"/>
      <c r="CML64"/>
      <c r="CMM64"/>
      <c r="CMN64"/>
      <c r="CMO64"/>
      <c r="CMP64"/>
      <c r="CMQ64"/>
      <c r="CMR64"/>
      <c r="CMS64"/>
      <c r="CMT64"/>
      <c r="CMU64"/>
      <c r="CMV64"/>
      <c r="CMW64"/>
      <c r="CMX64"/>
      <c r="CMY64"/>
      <c r="CMZ64"/>
      <c r="CNA64"/>
      <c r="CNB64"/>
      <c r="CNC64"/>
      <c r="CND64"/>
      <c r="CNE64"/>
      <c r="CNF64"/>
      <c r="CNG64"/>
      <c r="CNH64"/>
      <c r="CNI64"/>
      <c r="CNJ64"/>
      <c r="CNK64"/>
      <c r="CNL64"/>
      <c r="CNM64"/>
      <c r="CNN64"/>
      <c r="CNO64"/>
      <c r="CNP64"/>
      <c r="CNQ64"/>
      <c r="CNR64"/>
      <c r="CNS64"/>
      <c r="CNT64"/>
      <c r="CNU64"/>
      <c r="CNV64"/>
      <c r="CNW64"/>
      <c r="CNX64"/>
      <c r="CNY64"/>
      <c r="CNZ64"/>
      <c r="COA64"/>
      <c r="COB64"/>
      <c r="COC64"/>
      <c r="COD64"/>
      <c r="COE64"/>
      <c r="COF64"/>
      <c r="COG64"/>
      <c r="COH64"/>
      <c r="COI64"/>
      <c r="COJ64"/>
      <c r="COK64"/>
      <c r="COL64"/>
      <c r="COM64"/>
      <c r="CON64"/>
      <c r="COO64"/>
      <c r="COP64"/>
      <c r="COQ64"/>
      <c r="COR64"/>
      <c r="COS64"/>
      <c r="COT64"/>
      <c r="COU64"/>
      <c r="COV64"/>
      <c r="COW64"/>
      <c r="COX64"/>
      <c r="COY64"/>
      <c r="COZ64"/>
      <c r="CPA64"/>
      <c r="CPB64"/>
      <c r="CPC64"/>
      <c r="CPD64"/>
      <c r="CPE64"/>
      <c r="CPF64"/>
      <c r="CPG64"/>
      <c r="CPH64"/>
      <c r="CPI64"/>
      <c r="CPJ64"/>
      <c r="CPK64"/>
      <c r="CPL64"/>
      <c r="CPM64"/>
      <c r="CPN64"/>
      <c r="CPO64"/>
      <c r="CPP64"/>
      <c r="CPQ64"/>
      <c r="CPR64"/>
      <c r="CPS64"/>
      <c r="CPT64"/>
      <c r="CPU64"/>
      <c r="CPV64"/>
      <c r="CPW64"/>
      <c r="CPX64"/>
      <c r="CPY64"/>
      <c r="CPZ64"/>
      <c r="CQA64"/>
      <c r="CQB64"/>
      <c r="CQC64"/>
      <c r="CQD64"/>
      <c r="CQE64"/>
      <c r="CQF64"/>
      <c r="CQG64"/>
      <c r="CQH64"/>
      <c r="CQI64"/>
      <c r="CQJ64"/>
      <c r="CQK64"/>
      <c r="CQL64"/>
      <c r="CQM64"/>
      <c r="CQN64"/>
      <c r="CQO64"/>
      <c r="CQP64"/>
      <c r="CQQ64"/>
      <c r="CQR64"/>
      <c r="CQS64"/>
      <c r="CQT64"/>
      <c r="CQU64"/>
      <c r="CQV64"/>
      <c r="CQW64"/>
      <c r="CQX64"/>
      <c r="CQY64"/>
      <c r="CQZ64"/>
      <c r="CRA64"/>
      <c r="CRB64"/>
      <c r="CRC64"/>
      <c r="CRD64"/>
      <c r="CRE64"/>
      <c r="CRF64"/>
      <c r="CRG64"/>
      <c r="CRH64"/>
      <c r="CRI64"/>
      <c r="CRJ64"/>
      <c r="CRK64"/>
      <c r="CRL64"/>
      <c r="CRM64"/>
      <c r="CRN64"/>
      <c r="CRO64"/>
      <c r="CRP64"/>
      <c r="CRQ64"/>
      <c r="CRR64"/>
      <c r="CRS64"/>
      <c r="CRT64"/>
      <c r="CRU64"/>
      <c r="CRV64"/>
      <c r="CRW64"/>
      <c r="CRX64"/>
      <c r="CRY64"/>
      <c r="CRZ64"/>
      <c r="CSA64"/>
      <c r="CSB64"/>
      <c r="CSC64"/>
      <c r="CSD64"/>
      <c r="CSE64"/>
      <c r="CSF64"/>
      <c r="CSG64"/>
      <c r="CSH64"/>
      <c r="CSI64"/>
      <c r="CSJ64"/>
      <c r="CSK64"/>
      <c r="CSL64"/>
      <c r="CSM64"/>
      <c r="CSN64"/>
      <c r="CSO64"/>
      <c r="CSP64"/>
      <c r="CSQ64"/>
      <c r="CSR64"/>
      <c r="CSS64"/>
      <c r="CST64"/>
      <c r="CSU64"/>
      <c r="CSV64"/>
      <c r="CSW64"/>
      <c r="CSX64"/>
      <c r="CSY64"/>
      <c r="CSZ64"/>
      <c r="CTA64"/>
      <c r="CTB64"/>
      <c r="CTC64"/>
      <c r="CTD64"/>
      <c r="CTE64"/>
      <c r="CTF64"/>
      <c r="CTG64"/>
      <c r="CTH64"/>
      <c r="CTI64"/>
      <c r="CTJ64"/>
      <c r="CTK64"/>
      <c r="CTL64"/>
      <c r="CTM64"/>
      <c r="CTN64"/>
      <c r="CTO64"/>
      <c r="CTP64"/>
      <c r="CTQ64"/>
      <c r="CTR64"/>
      <c r="CTS64"/>
      <c r="CTT64"/>
      <c r="CTU64"/>
      <c r="CTV64"/>
      <c r="CTW64"/>
      <c r="CTX64"/>
      <c r="CTY64"/>
      <c r="CTZ64"/>
      <c r="CUA64"/>
      <c r="CUB64"/>
      <c r="CUC64"/>
      <c r="CUD64"/>
      <c r="CUE64"/>
      <c r="CUF64"/>
      <c r="CUG64"/>
      <c r="CUH64"/>
      <c r="CUI64"/>
      <c r="CUJ64"/>
      <c r="CUK64"/>
      <c r="CUL64"/>
      <c r="CUM64"/>
      <c r="CUN64"/>
      <c r="CUO64"/>
      <c r="CUP64"/>
      <c r="CUQ64"/>
      <c r="CUR64"/>
      <c r="CUS64"/>
      <c r="CUT64"/>
      <c r="CUU64"/>
      <c r="CUV64"/>
      <c r="CUW64"/>
      <c r="CUX64"/>
      <c r="CUY64"/>
      <c r="CUZ64"/>
      <c r="CVA64"/>
      <c r="CVB64"/>
      <c r="CVC64"/>
      <c r="CVD64"/>
      <c r="CVE64"/>
      <c r="CVF64"/>
      <c r="CVG64"/>
      <c r="CVH64"/>
      <c r="CVI64"/>
      <c r="CVJ64"/>
      <c r="CVK64"/>
      <c r="CVL64"/>
      <c r="CVM64"/>
      <c r="CVN64"/>
      <c r="CVO64"/>
      <c r="CVP64"/>
      <c r="CVQ64"/>
      <c r="CVR64"/>
      <c r="CVS64"/>
      <c r="CVT64"/>
      <c r="CVU64"/>
      <c r="CVV64"/>
      <c r="CVW64"/>
      <c r="CVX64"/>
      <c r="CVY64"/>
      <c r="CVZ64"/>
      <c r="CWA64"/>
      <c r="CWB64"/>
      <c r="CWC64"/>
      <c r="CWD64"/>
      <c r="CWE64"/>
      <c r="CWF64"/>
      <c r="CWG64"/>
      <c r="CWH64"/>
      <c r="CWI64"/>
      <c r="CWJ64"/>
      <c r="CWK64"/>
      <c r="CWL64"/>
      <c r="CWM64"/>
      <c r="CWN64"/>
      <c r="CWO64"/>
      <c r="CWP64"/>
      <c r="CWQ64"/>
      <c r="CWR64"/>
      <c r="CWS64"/>
      <c r="CWT64"/>
      <c r="CWU64"/>
      <c r="CWV64"/>
      <c r="CWW64"/>
      <c r="CWX64"/>
      <c r="CWY64"/>
      <c r="CWZ64"/>
      <c r="CXA64"/>
      <c r="CXB64"/>
      <c r="CXC64"/>
      <c r="CXD64"/>
      <c r="CXE64"/>
      <c r="CXF64"/>
      <c r="CXG64"/>
      <c r="CXH64"/>
      <c r="CXI64"/>
      <c r="CXJ64"/>
      <c r="CXK64"/>
      <c r="CXL64"/>
      <c r="CXM64"/>
      <c r="CXN64"/>
      <c r="CXO64"/>
      <c r="CXP64"/>
      <c r="CXQ64"/>
      <c r="CXR64"/>
      <c r="CXS64"/>
      <c r="CXT64"/>
      <c r="CXU64"/>
      <c r="CXV64"/>
      <c r="CXW64"/>
      <c r="CXX64"/>
      <c r="CXY64"/>
      <c r="CXZ64"/>
      <c r="CYA64"/>
      <c r="CYB64"/>
      <c r="CYC64"/>
      <c r="CYD64"/>
      <c r="CYE64"/>
      <c r="CYF64"/>
      <c r="CYG64"/>
      <c r="CYH64"/>
      <c r="CYI64"/>
      <c r="CYJ64"/>
      <c r="CYK64"/>
      <c r="CYL64"/>
      <c r="CYM64"/>
      <c r="CYN64"/>
      <c r="CYO64"/>
      <c r="CYP64"/>
      <c r="CYQ64"/>
      <c r="CYR64"/>
      <c r="CYS64"/>
      <c r="CYT64"/>
      <c r="CYU64"/>
      <c r="CYV64"/>
      <c r="CYW64"/>
      <c r="CYX64"/>
      <c r="CYY64"/>
      <c r="CYZ64"/>
      <c r="CZA64"/>
      <c r="CZB64"/>
      <c r="CZC64"/>
      <c r="CZD64"/>
      <c r="CZE64"/>
      <c r="CZF64"/>
      <c r="CZG64"/>
      <c r="CZH64"/>
      <c r="CZI64"/>
      <c r="CZJ64"/>
      <c r="CZK64"/>
      <c r="CZL64"/>
      <c r="CZM64"/>
      <c r="CZN64"/>
      <c r="CZO64"/>
      <c r="CZP64"/>
      <c r="CZQ64"/>
      <c r="CZR64"/>
      <c r="CZS64"/>
      <c r="CZT64"/>
      <c r="CZU64"/>
      <c r="CZV64"/>
      <c r="CZW64"/>
      <c r="CZX64"/>
      <c r="CZY64"/>
      <c r="CZZ64"/>
      <c r="DAA64"/>
      <c r="DAB64"/>
      <c r="DAC64"/>
      <c r="DAD64"/>
      <c r="DAE64"/>
      <c r="DAF64"/>
      <c r="DAG64"/>
      <c r="DAH64"/>
      <c r="DAI64"/>
      <c r="DAJ64"/>
      <c r="DAK64"/>
      <c r="DAL64"/>
      <c r="DAM64"/>
      <c r="DAN64"/>
      <c r="DAO64"/>
      <c r="DAP64"/>
      <c r="DAQ64"/>
      <c r="DAR64"/>
      <c r="DAS64"/>
      <c r="DAT64"/>
      <c r="DAU64"/>
      <c r="DAV64"/>
      <c r="DAW64"/>
      <c r="DAX64"/>
      <c r="DAY64"/>
      <c r="DAZ64"/>
      <c r="DBA64"/>
      <c r="DBB64"/>
      <c r="DBC64"/>
      <c r="DBD64"/>
      <c r="DBE64"/>
      <c r="DBF64"/>
      <c r="DBG64"/>
      <c r="DBH64"/>
      <c r="DBI64"/>
      <c r="DBJ64"/>
      <c r="DBK64"/>
      <c r="DBL64"/>
      <c r="DBM64"/>
      <c r="DBN64"/>
      <c r="DBO64"/>
      <c r="DBP64"/>
      <c r="DBQ64"/>
      <c r="DBR64"/>
      <c r="DBS64"/>
      <c r="DBT64"/>
      <c r="DBU64"/>
      <c r="DBV64"/>
      <c r="DBW64"/>
      <c r="DBX64"/>
      <c r="DBY64"/>
      <c r="DBZ64"/>
      <c r="DCA64"/>
      <c r="DCB64"/>
      <c r="DCC64"/>
      <c r="DCD64"/>
      <c r="DCE64"/>
      <c r="DCF64"/>
      <c r="DCG64"/>
      <c r="DCH64"/>
      <c r="DCI64"/>
      <c r="DCJ64"/>
      <c r="DCK64"/>
      <c r="DCL64"/>
      <c r="DCM64"/>
      <c r="DCN64"/>
      <c r="DCO64"/>
      <c r="DCP64"/>
      <c r="DCQ64"/>
      <c r="DCR64"/>
      <c r="DCS64"/>
      <c r="DCT64"/>
      <c r="DCU64"/>
      <c r="DCV64"/>
      <c r="DCW64"/>
      <c r="DCX64"/>
      <c r="DCY64"/>
      <c r="DCZ64"/>
      <c r="DDA64"/>
      <c r="DDB64"/>
      <c r="DDC64"/>
      <c r="DDD64"/>
      <c r="DDE64"/>
      <c r="DDF64"/>
      <c r="DDG64"/>
      <c r="DDH64"/>
      <c r="DDI64"/>
      <c r="DDJ64"/>
      <c r="DDK64"/>
      <c r="DDL64"/>
      <c r="DDM64"/>
      <c r="DDN64"/>
      <c r="DDO64"/>
      <c r="DDP64"/>
      <c r="DDQ64"/>
      <c r="DDR64"/>
      <c r="DDS64"/>
      <c r="DDT64"/>
      <c r="DDU64"/>
      <c r="DDV64"/>
      <c r="DDW64"/>
      <c r="DDX64"/>
      <c r="DDY64"/>
      <c r="DDZ64"/>
      <c r="DEA64"/>
      <c r="DEB64"/>
      <c r="DEC64"/>
      <c r="DED64"/>
      <c r="DEE64"/>
      <c r="DEF64"/>
      <c r="DEG64"/>
      <c r="DEH64"/>
      <c r="DEI64"/>
      <c r="DEJ64"/>
      <c r="DEK64"/>
      <c r="DEL64"/>
      <c r="DEM64"/>
      <c r="DEN64"/>
      <c r="DEO64"/>
      <c r="DEP64"/>
      <c r="DEQ64"/>
      <c r="DER64"/>
      <c r="DES64"/>
      <c r="DET64"/>
      <c r="DEU64"/>
      <c r="DEV64"/>
      <c r="DEW64"/>
      <c r="DEX64"/>
      <c r="DEY64"/>
      <c r="DEZ64"/>
      <c r="DFA64"/>
      <c r="DFB64"/>
      <c r="DFC64"/>
      <c r="DFD64"/>
      <c r="DFE64"/>
      <c r="DFF64"/>
      <c r="DFG64"/>
      <c r="DFH64"/>
      <c r="DFI64"/>
      <c r="DFJ64"/>
      <c r="DFK64"/>
      <c r="DFL64"/>
      <c r="DFM64"/>
      <c r="DFN64"/>
      <c r="DFO64"/>
      <c r="DFP64"/>
      <c r="DFQ64"/>
      <c r="DFR64"/>
      <c r="DFS64"/>
      <c r="DFT64"/>
      <c r="DFU64"/>
      <c r="DFV64"/>
      <c r="DFW64"/>
      <c r="DFX64"/>
      <c r="DFY64"/>
      <c r="DFZ64"/>
      <c r="DGA64"/>
      <c r="DGB64"/>
      <c r="DGC64"/>
      <c r="DGD64"/>
      <c r="DGE64"/>
      <c r="DGF64"/>
      <c r="DGG64"/>
      <c r="DGH64"/>
      <c r="DGI64"/>
      <c r="DGJ64"/>
      <c r="DGK64"/>
      <c r="DGL64"/>
      <c r="DGM64"/>
      <c r="DGN64"/>
      <c r="DGO64"/>
      <c r="DGP64"/>
      <c r="DGQ64"/>
      <c r="DGR64"/>
      <c r="DGS64"/>
      <c r="DGT64"/>
      <c r="DGU64"/>
      <c r="DGV64"/>
      <c r="DGW64"/>
      <c r="DGX64"/>
      <c r="DGY64"/>
      <c r="DGZ64"/>
      <c r="DHA64"/>
      <c r="DHB64"/>
      <c r="DHC64"/>
      <c r="DHD64"/>
      <c r="DHE64"/>
      <c r="DHF64"/>
      <c r="DHG64"/>
      <c r="DHH64"/>
      <c r="DHI64"/>
      <c r="DHJ64"/>
      <c r="DHK64"/>
      <c r="DHL64"/>
      <c r="DHM64"/>
      <c r="DHN64"/>
      <c r="DHO64"/>
      <c r="DHP64"/>
      <c r="DHQ64"/>
      <c r="DHR64"/>
      <c r="DHS64"/>
      <c r="DHT64"/>
      <c r="DHU64"/>
      <c r="DHV64"/>
      <c r="DHW64"/>
      <c r="DHX64"/>
      <c r="DHY64"/>
      <c r="DHZ64"/>
      <c r="DIA64"/>
      <c r="DIB64"/>
      <c r="DIC64"/>
      <c r="DID64"/>
      <c r="DIE64"/>
      <c r="DIF64"/>
      <c r="DIG64"/>
      <c r="DIH64"/>
      <c r="DII64"/>
      <c r="DIJ64"/>
      <c r="DIK64"/>
      <c r="DIL64"/>
      <c r="DIM64"/>
      <c r="DIN64"/>
      <c r="DIO64"/>
      <c r="DIP64"/>
      <c r="DIQ64"/>
      <c r="DIR64"/>
      <c r="DIS64"/>
      <c r="DIT64"/>
      <c r="DIU64"/>
      <c r="DIV64"/>
      <c r="DIW64"/>
      <c r="DIX64"/>
      <c r="DIY64"/>
      <c r="DIZ64"/>
      <c r="DJA64"/>
      <c r="DJB64"/>
      <c r="DJC64"/>
      <c r="DJD64"/>
      <c r="DJE64"/>
      <c r="DJF64"/>
      <c r="DJG64"/>
      <c r="DJH64"/>
      <c r="DJI64"/>
      <c r="DJJ64"/>
      <c r="DJK64"/>
      <c r="DJL64"/>
      <c r="DJM64"/>
      <c r="DJN64"/>
      <c r="DJO64"/>
      <c r="DJP64"/>
      <c r="DJQ64"/>
      <c r="DJR64"/>
      <c r="DJS64"/>
      <c r="DJT64"/>
      <c r="DJU64"/>
      <c r="DJV64"/>
      <c r="DJW64"/>
      <c r="DJX64"/>
      <c r="DJY64"/>
      <c r="DJZ64"/>
      <c r="DKA64"/>
      <c r="DKB64"/>
      <c r="DKC64"/>
      <c r="DKD64"/>
      <c r="DKE64"/>
      <c r="DKF64"/>
      <c r="DKG64"/>
      <c r="DKH64"/>
      <c r="DKI64"/>
      <c r="DKJ64"/>
      <c r="DKK64"/>
      <c r="DKL64"/>
      <c r="DKM64"/>
      <c r="DKN64"/>
      <c r="DKO64"/>
      <c r="DKP64"/>
      <c r="DKQ64"/>
      <c r="DKR64"/>
      <c r="DKS64"/>
      <c r="DKT64"/>
      <c r="DKU64"/>
      <c r="DKV64"/>
      <c r="DKW64"/>
      <c r="DKX64"/>
      <c r="DKY64"/>
      <c r="DKZ64"/>
      <c r="DLA64"/>
      <c r="DLB64"/>
      <c r="DLC64"/>
      <c r="DLD64"/>
      <c r="DLE64"/>
      <c r="DLF64"/>
      <c r="DLG64"/>
      <c r="DLH64"/>
      <c r="DLI64"/>
      <c r="DLJ64"/>
      <c r="DLK64"/>
      <c r="DLL64"/>
      <c r="DLM64"/>
      <c r="DLN64"/>
      <c r="DLO64"/>
      <c r="DLP64"/>
      <c r="DLQ64"/>
      <c r="DLR64"/>
      <c r="DLS64"/>
      <c r="DLT64"/>
      <c r="DLU64"/>
      <c r="DLV64"/>
      <c r="DLW64"/>
      <c r="DLX64"/>
      <c r="DLY64"/>
      <c r="DLZ64"/>
      <c r="DMA64"/>
      <c r="DMB64"/>
      <c r="DMC64"/>
      <c r="DMD64"/>
      <c r="DME64"/>
      <c r="DMF64"/>
      <c r="DMG64"/>
      <c r="DMH64"/>
      <c r="DMI64"/>
      <c r="DMJ64"/>
      <c r="DMK64"/>
      <c r="DML64"/>
      <c r="DMM64"/>
      <c r="DMN64"/>
      <c r="DMO64"/>
      <c r="DMP64"/>
      <c r="DMQ64"/>
      <c r="DMR64"/>
      <c r="DMS64"/>
      <c r="DMT64"/>
      <c r="DMU64"/>
      <c r="DMV64"/>
      <c r="DMW64"/>
      <c r="DMX64"/>
      <c r="DMY64"/>
      <c r="DMZ64"/>
      <c r="DNA64"/>
      <c r="DNB64"/>
      <c r="DNC64"/>
      <c r="DND64"/>
      <c r="DNE64"/>
      <c r="DNF64"/>
      <c r="DNG64"/>
      <c r="DNH64"/>
      <c r="DNI64"/>
      <c r="DNJ64"/>
      <c r="DNK64"/>
      <c r="DNL64"/>
      <c r="DNM64"/>
      <c r="DNN64"/>
      <c r="DNO64"/>
      <c r="DNP64"/>
      <c r="DNQ64"/>
      <c r="DNR64"/>
      <c r="DNS64"/>
      <c r="DNT64"/>
      <c r="DNU64"/>
      <c r="DNV64"/>
      <c r="DNW64"/>
      <c r="DNX64"/>
      <c r="DNY64"/>
      <c r="DNZ64"/>
      <c r="DOA64"/>
      <c r="DOB64"/>
      <c r="DOC64"/>
      <c r="DOD64"/>
      <c r="DOE64"/>
      <c r="DOF64"/>
      <c r="DOG64"/>
      <c r="DOH64"/>
      <c r="DOI64"/>
      <c r="DOJ64"/>
      <c r="DOK64"/>
      <c r="DOL64"/>
      <c r="DOM64"/>
      <c r="DON64"/>
      <c r="DOO64"/>
      <c r="DOP64"/>
      <c r="DOQ64"/>
      <c r="DOR64"/>
      <c r="DOS64"/>
      <c r="DOT64"/>
      <c r="DOU64"/>
      <c r="DOV64"/>
      <c r="DOW64"/>
      <c r="DOX64"/>
      <c r="DOY64"/>
      <c r="DOZ64"/>
      <c r="DPA64"/>
      <c r="DPB64"/>
      <c r="DPC64"/>
      <c r="DPD64"/>
      <c r="DPE64"/>
      <c r="DPF64"/>
      <c r="DPG64"/>
      <c r="DPH64"/>
      <c r="DPI64"/>
      <c r="DPJ64"/>
      <c r="DPK64"/>
      <c r="DPL64"/>
      <c r="DPM64"/>
      <c r="DPN64"/>
      <c r="DPO64"/>
      <c r="DPP64"/>
      <c r="DPQ64"/>
      <c r="DPR64"/>
      <c r="DPS64"/>
      <c r="DPT64"/>
      <c r="DPU64"/>
      <c r="DPV64"/>
      <c r="DPW64"/>
      <c r="DPX64"/>
      <c r="DPY64"/>
      <c r="DPZ64"/>
      <c r="DQA64"/>
      <c r="DQB64"/>
      <c r="DQC64"/>
      <c r="DQD64"/>
      <c r="DQE64"/>
      <c r="DQF64"/>
      <c r="DQG64"/>
      <c r="DQH64"/>
      <c r="DQI64"/>
      <c r="DQJ64"/>
      <c r="DQK64"/>
      <c r="DQL64"/>
      <c r="DQM64"/>
      <c r="DQN64"/>
      <c r="DQO64"/>
      <c r="DQP64"/>
      <c r="DQQ64"/>
      <c r="DQR64"/>
      <c r="DQS64"/>
      <c r="DQT64"/>
      <c r="DQU64"/>
      <c r="DQV64"/>
      <c r="DQW64"/>
      <c r="DQX64"/>
      <c r="DQY64"/>
      <c r="DQZ64"/>
      <c r="DRA64"/>
      <c r="DRB64"/>
      <c r="DRC64"/>
      <c r="DRD64"/>
      <c r="DRE64"/>
      <c r="DRF64"/>
      <c r="DRG64"/>
      <c r="DRH64"/>
      <c r="DRI64"/>
      <c r="DRJ64"/>
      <c r="DRK64"/>
      <c r="DRL64"/>
      <c r="DRM64"/>
      <c r="DRN64"/>
      <c r="DRO64"/>
      <c r="DRP64"/>
      <c r="DRQ64"/>
      <c r="DRR64"/>
      <c r="DRS64"/>
      <c r="DRT64"/>
      <c r="DRU64"/>
      <c r="DRV64"/>
      <c r="DRW64"/>
      <c r="DRX64"/>
      <c r="DRY64"/>
      <c r="DRZ64"/>
      <c r="DSA64"/>
      <c r="DSB64"/>
      <c r="DSC64"/>
      <c r="DSD64"/>
      <c r="DSE64"/>
      <c r="DSF64"/>
      <c r="DSG64"/>
      <c r="DSH64"/>
      <c r="DSI64"/>
      <c r="DSJ64"/>
      <c r="DSK64"/>
      <c r="DSL64"/>
      <c r="DSM64"/>
      <c r="DSN64"/>
      <c r="DSO64"/>
      <c r="DSP64"/>
      <c r="DSQ64"/>
      <c r="DSR64"/>
      <c r="DSS64"/>
      <c r="DST64"/>
      <c r="DSU64"/>
      <c r="DSV64"/>
      <c r="DSW64"/>
      <c r="DSX64"/>
      <c r="DSY64"/>
      <c r="DSZ64"/>
      <c r="DTA64"/>
      <c r="DTB64"/>
      <c r="DTC64"/>
      <c r="DTD64"/>
      <c r="DTE64"/>
      <c r="DTF64"/>
      <c r="DTG64"/>
      <c r="DTH64"/>
      <c r="DTI64"/>
      <c r="DTJ64"/>
      <c r="DTK64"/>
      <c r="DTL64"/>
      <c r="DTM64"/>
      <c r="DTN64"/>
      <c r="DTO64"/>
      <c r="DTP64"/>
      <c r="DTQ64"/>
      <c r="DTR64"/>
      <c r="DTS64"/>
      <c r="DTT64"/>
      <c r="DTU64"/>
      <c r="DTV64"/>
      <c r="DTW64"/>
      <c r="DTX64"/>
      <c r="DTY64"/>
      <c r="DTZ64"/>
      <c r="DUA64"/>
      <c r="DUB64"/>
      <c r="DUC64"/>
      <c r="DUD64"/>
      <c r="DUE64"/>
      <c r="DUF64"/>
      <c r="DUG64"/>
      <c r="DUH64"/>
      <c r="DUI64"/>
      <c r="DUJ64"/>
      <c r="DUK64"/>
      <c r="DUL64"/>
      <c r="DUM64"/>
      <c r="DUN64"/>
      <c r="DUO64"/>
      <c r="DUP64"/>
      <c r="DUQ64"/>
      <c r="DUR64"/>
      <c r="DUS64"/>
      <c r="DUT64"/>
      <c r="DUU64"/>
      <c r="DUV64"/>
      <c r="DUW64"/>
      <c r="DUX64"/>
      <c r="DUY64"/>
      <c r="DUZ64"/>
      <c r="DVA64"/>
      <c r="DVB64"/>
      <c r="DVC64"/>
      <c r="DVD64"/>
      <c r="DVE64"/>
      <c r="DVF64"/>
      <c r="DVG64"/>
      <c r="DVH64"/>
      <c r="DVI64"/>
      <c r="DVJ64"/>
      <c r="DVK64"/>
      <c r="DVL64"/>
      <c r="DVM64"/>
      <c r="DVN64"/>
      <c r="DVO64"/>
      <c r="DVP64"/>
      <c r="DVQ64"/>
      <c r="DVR64"/>
      <c r="DVS64"/>
      <c r="DVT64"/>
      <c r="DVU64"/>
      <c r="DVV64"/>
      <c r="DVW64"/>
      <c r="DVX64"/>
      <c r="DVY64"/>
      <c r="DVZ64"/>
      <c r="DWA64"/>
      <c r="DWB64"/>
      <c r="DWC64"/>
      <c r="DWD64"/>
      <c r="DWE64"/>
      <c r="DWF64"/>
      <c r="DWG64"/>
      <c r="DWH64"/>
      <c r="DWI64"/>
      <c r="DWJ64"/>
      <c r="DWK64"/>
      <c r="DWL64"/>
      <c r="DWM64"/>
      <c r="DWN64"/>
      <c r="DWO64"/>
      <c r="DWP64"/>
      <c r="DWQ64"/>
      <c r="DWR64"/>
      <c r="DWS64"/>
      <c r="DWT64"/>
      <c r="DWU64"/>
      <c r="DWV64"/>
      <c r="DWW64"/>
      <c r="DWX64"/>
      <c r="DWY64"/>
      <c r="DWZ64"/>
      <c r="DXA64"/>
      <c r="DXB64"/>
      <c r="DXC64"/>
      <c r="DXD64"/>
      <c r="DXE64"/>
      <c r="DXF64"/>
      <c r="DXG64"/>
      <c r="DXH64"/>
      <c r="DXI64"/>
      <c r="DXJ64"/>
      <c r="DXK64"/>
      <c r="DXL64"/>
      <c r="DXM64"/>
      <c r="DXN64"/>
      <c r="DXO64"/>
      <c r="DXP64"/>
      <c r="DXQ64"/>
      <c r="DXR64"/>
      <c r="DXS64"/>
      <c r="DXT64"/>
      <c r="DXU64"/>
      <c r="DXV64"/>
      <c r="DXW64"/>
      <c r="DXX64"/>
      <c r="DXY64"/>
      <c r="DXZ64"/>
      <c r="DYA64"/>
      <c r="DYB64"/>
      <c r="DYC64"/>
      <c r="DYD64"/>
      <c r="DYE64"/>
      <c r="DYF64"/>
      <c r="DYG64"/>
      <c r="DYH64"/>
      <c r="DYI64"/>
      <c r="DYJ64"/>
      <c r="DYK64"/>
      <c r="DYL64"/>
      <c r="DYM64"/>
      <c r="DYN64"/>
      <c r="DYO64"/>
      <c r="DYP64"/>
      <c r="DYQ64"/>
      <c r="DYR64"/>
      <c r="DYS64"/>
      <c r="DYT64"/>
      <c r="DYU64"/>
      <c r="DYV64"/>
      <c r="DYW64"/>
      <c r="DYX64"/>
      <c r="DYY64"/>
      <c r="DYZ64"/>
      <c r="DZA64"/>
      <c r="DZB64"/>
      <c r="DZC64"/>
      <c r="DZD64"/>
      <c r="DZE64"/>
      <c r="DZF64"/>
      <c r="DZG64"/>
      <c r="DZH64"/>
      <c r="DZI64"/>
      <c r="DZJ64"/>
      <c r="DZK64"/>
      <c r="DZL64"/>
      <c r="DZM64"/>
      <c r="DZN64"/>
      <c r="DZO64"/>
      <c r="DZP64"/>
      <c r="DZQ64"/>
      <c r="DZR64"/>
      <c r="DZS64"/>
      <c r="DZT64"/>
      <c r="DZU64"/>
      <c r="DZV64"/>
      <c r="DZW64"/>
      <c r="DZX64"/>
      <c r="DZY64"/>
      <c r="DZZ64"/>
      <c r="EAA64"/>
      <c r="EAB64"/>
      <c r="EAC64"/>
      <c r="EAD64"/>
      <c r="EAE64"/>
      <c r="EAF64"/>
      <c r="EAG64"/>
      <c r="EAH64"/>
      <c r="EAI64"/>
      <c r="EAJ64"/>
      <c r="EAK64"/>
      <c r="EAL64"/>
      <c r="EAM64"/>
      <c r="EAN64"/>
      <c r="EAO64"/>
      <c r="EAP64"/>
      <c r="EAQ64"/>
      <c r="EAR64"/>
      <c r="EAS64"/>
      <c r="EAT64"/>
      <c r="EAU64"/>
      <c r="EAV64"/>
      <c r="EAW64"/>
      <c r="EAX64"/>
      <c r="EAY64"/>
      <c r="EAZ64"/>
      <c r="EBA64"/>
      <c r="EBB64"/>
      <c r="EBC64"/>
      <c r="EBD64"/>
      <c r="EBE64"/>
      <c r="EBF64"/>
      <c r="EBG64"/>
      <c r="EBH64"/>
      <c r="EBI64"/>
      <c r="EBJ64"/>
      <c r="EBK64"/>
      <c r="EBL64"/>
      <c r="EBM64"/>
      <c r="EBN64"/>
      <c r="EBO64"/>
      <c r="EBP64"/>
      <c r="EBQ64"/>
      <c r="EBR64"/>
      <c r="EBS64"/>
      <c r="EBT64"/>
      <c r="EBU64"/>
      <c r="EBV64"/>
      <c r="EBW64"/>
      <c r="EBX64"/>
      <c r="EBY64"/>
      <c r="EBZ64"/>
      <c r="ECA64"/>
      <c r="ECB64"/>
      <c r="ECC64"/>
      <c r="ECD64"/>
      <c r="ECE64"/>
      <c r="ECF64"/>
      <c r="ECG64"/>
      <c r="ECH64"/>
      <c r="ECI64"/>
      <c r="ECJ64"/>
      <c r="ECK64"/>
      <c r="ECL64"/>
      <c r="ECM64"/>
      <c r="ECN64"/>
      <c r="ECO64"/>
      <c r="ECP64"/>
      <c r="ECQ64"/>
      <c r="ECR64"/>
      <c r="ECS64"/>
      <c r="ECT64"/>
      <c r="ECU64"/>
      <c r="ECV64"/>
      <c r="ECW64"/>
      <c r="ECX64"/>
      <c r="ECY64"/>
      <c r="ECZ64"/>
      <c r="EDA64"/>
      <c r="EDB64"/>
      <c r="EDC64"/>
      <c r="EDD64"/>
      <c r="EDE64"/>
      <c r="EDF64"/>
      <c r="EDG64"/>
      <c r="EDH64"/>
      <c r="EDI64"/>
      <c r="EDJ64"/>
      <c r="EDK64"/>
      <c r="EDL64"/>
      <c r="EDM64"/>
      <c r="EDN64"/>
      <c r="EDO64"/>
      <c r="EDP64"/>
      <c r="EDQ64"/>
      <c r="EDR64"/>
      <c r="EDS64"/>
      <c r="EDT64"/>
      <c r="EDU64"/>
      <c r="EDV64"/>
      <c r="EDW64"/>
      <c r="EDX64"/>
      <c r="EDY64"/>
      <c r="EDZ64"/>
      <c r="EEA64"/>
      <c r="EEB64"/>
      <c r="EEC64"/>
      <c r="EED64"/>
      <c r="EEE64"/>
      <c r="EEF64"/>
      <c r="EEG64"/>
      <c r="EEH64"/>
      <c r="EEI64"/>
      <c r="EEJ64"/>
      <c r="EEK64"/>
      <c r="EEL64"/>
      <c r="EEM64"/>
      <c r="EEN64"/>
      <c r="EEO64"/>
      <c r="EEP64"/>
      <c r="EEQ64"/>
      <c r="EER64"/>
      <c r="EES64"/>
      <c r="EET64"/>
      <c r="EEU64"/>
      <c r="EEV64"/>
      <c r="EEW64"/>
      <c r="EEX64"/>
      <c r="EEY64"/>
      <c r="EEZ64"/>
      <c r="EFA64"/>
      <c r="EFB64"/>
      <c r="EFC64"/>
      <c r="EFD64"/>
      <c r="EFE64"/>
      <c r="EFF64"/>
      <c r="EFG64"/>
      <c r="EFH64"/>
      <c r="EFI64"/>
      <c r="EFJ64"/>
      <c r="EFK64"/>
      <c r="EFL64"/>
      <c r="EFM64"/>
      <c r="EFN64"/>
      <c r="EFO64"/>
      <c r="EFP64"/>
      <c r="EFQ64"/>
      <c r="EFR64"/>
      <c r="EFS64"/>
      <c r="EFT64"/>
      <c r="EFU64"/>
      <c r="EFV64"/>
      <c r="EFW64"/>
      <c r="EFX64"/>
      <c r="EFY64"/>
      <c r="EFZ64"/>
      <c r="EGA64"/>
      <c r="EGB64"/>
      <c r="EGC64"/>
      <c r="EGD64"/>
      <c r="EGE64"/>
      <c r="EGF64"/>
      <c r="EGG64"/>
      <c r="EGH64"/>
      <c r="EGI64"/>
      <c r="EGJ64"/>
      <c r="EGK64"/>
      <c r="EGL64"/>
      <c r="EGM64"/>
      <c r="EGN64"/>
      <c r="EGO64"/>
      <c r="EGP64"/>
      <c r="EGQ64"/>
      <c r="EGR64"/>
      <c r="EGS64"/>
      <c r="EGT64"/>
      <c r="EGU64"/>
      <c r="EGV64"/>
      <c r="EGW64"/>
      <c r="EGX64"/>
      <c r="EGY64"/>
      <c r="EGZ64"/>
      <c r="EHA64"/>
      <c r="EHB64"/>
      <c r="EHC64"/>
      <c r="EHD64"/>
      <c r="EHE64"/>
      <c r="EHF64"/>
      <c r="EHG64"/>
      <c r="EHH64"/>
      <c r="EHI64"/>
      <c r="EHJ64"/>
      <c r="EHK64"/>
      <c r="EHL64"/>
      <c r="EHM64"/>
      <c r="EHN64"/>
      <c r="EHO64"/>
      <c r="EHP64"/>
      <c r="EHQ64"/>
      <c r="EHR64"/>
      <c r="EHS64"/>
      <c r="EHT64"/>
      <c r="EHU64"/>
      <c r="EHV64"/>
      <c r="EHW64"/>
      <c r="EHX64"/>
      <c r="EHY64"/>
      <c r="EHZ64"/>
      <c r="EIA64"/>
      <c r="EIB64"/>
      <c r="EIC64"/>
      <c r="EID64"/>
      <c r="EIE64"/>
      <c r="EIF64"/>
      <c r="EIG64"/>
      <c r="EIH64"/>
      <c r="EII64"/>
      <c r="EIJ64"/>
      <c r="EIK64"/>
      <c r="EIL64"/>
      <c r="EIM64"/>
      <c r="EIN64"/>
      <c r="EIO64"/>
      <c r="EIP64"/>
      <c r="EIQ64"/>
      <c r="EIR64"/>
      <c r="EIS64"/>
      <c r="EIT64"/>
      <c r="EIU64"/>
      <c r="EIV64"/>
      <c r="EIW64"/>
      <c r="EIX64"/>
      <c r="EIY64"/>
      <c r="EIZ64"/>
      <c r="EJA64"/>
      <c r="EJB64"/>
      <c r="EJC64"/>
      <c r="EJD64"/>
      <c r="EJE64"/>
      <c r="EJF64"/>
      <c r="EJG64"/>
      <c r="EJH64"/>
      <c r="EJI64"/>
      <c r="EJJ64"/>
      <c r="EJK64"/>
      <c r="EJL64"/>
      <c r="EJM64"/>
      <c r="EJN64"/>
      <c r="EJO64"/>
      <c r="EJP64"/>
      <c r="EJQ64"/>
      <c r="EJR64"/>
      <c r="EJS64"/>
      <c r="EJT64"/>
      <c r="EJU64"/>
      <c r="EJV64"/>
      <c r="EJW64"/>
      <c r="EJX64"/>
      <c r="EJY64"/>
      <c r="EJZ64"/>
      <c r="EKA64"/>
      <c r="EKB64"/>
      <c r="EKC64"/>
      <c r="EKD64"/>
      <c r="EKE64"/>
      <c r="EKF64"/>
      <c r="EKG64"/>
      <c r="EKH64"/>
      <c r="EKI64"/>
      <c r="EKJ64"/>
      <c r="EKK64"/>
      <c r="EKL64"/>
      <c r="EKM64"/>
      <c r="EKN64"/>
      <c r="EKO64"/>
      <c r="EKP64"/>
      <c r="EKQ64"/>
      <c r="EKR64"/>
      <c r="EKS64"/>
      <c r="EKT64"/>
      <c r="EKU64"/>
      <c r="EKV64"/>
      <c r="EKW64"/>
      <c r="EKX64"/>
      <c r="EKY64"/>
      <c r="EKZ64"/>
      <c r="ELA64"/>
      <c r="ELB64"/>
      <c r="ELC64"/>
      <c r="ELD64"/>
      <c r="ELE64"/>
      <c r="ELF64"/>
      <c r="ELG64"/>
      <c r="ELH64"/>
      <c r="ELI64"/>
      <c r="ELJ64"/>
      <c r="ELK64"/>
      <c r="ELL64"/>
      <c r="ELM64"/>
      <c r="ELN64"/>
      <c r="ELO64"/>
      <c r="ELP64"/>
      <c r="ELQ64"/>
      <c r="ELR64"/>
      <c r="ELS64"/>
      <c r="ELT64"/>
      <c r="ELU64"/>
      <c r="ELV64"/>
      <c r="ELW64"/>
      <c r="ELX64"/>
      <c r="ELY64"/>
      <c r="ELZ64"/>
      <c r="EMA64"/>
      <c r="EMB64"/>
      <c r="EMC64"/>
      <c r="EMD64"/>
      <c r="EME64"/>
      <c r="EMF64"/>
      <c r="EMG64"/>
      <c r="EMH64"/>
      <c r="EMI64"/>
      <c r="EMJ64"/>
      <c r="EMK64"/>
      <c r="EML64"/>
      <c r="EMM64"/>
      <c r="EMN64"/>
      <c r="EMO64"/>
      <c r="EMP64"/>
      <c r="EMQ64"/>
      <c r="EMR64"/>
      <c r="EMS64"/>
      <c r="EMT64"/>
      <c r="EMU64"/>
      <c r="EMV64"/>
      <c r="EMW64"/>
      <c r="EMX64"/>
      <c r="EMY64"/>
      <c r="EMZ64"/>
      <c r="ENA64"/>
      <c r="ENB64"/>
      <c r="ENC64"/>
      <c r="END64"/>
      <c r="ENE64"/>
      <c r="ENF64"/>
      <c r="ENG64"/>
      <c r="ENH64"/>
      <c r="ENI64"/>
      <c r="ENJ64"/>
      <c r="ENK64"/>
      <c r="ENL64"/>
      <c r="ENM64"/>
      <c r="ENN64"/>
      <c r="ENO64"/>
      <c r="ENP64"/>
      <c r="ENQ64"/>
      <c r="ENR64"/>
      <c r="ENS64"/>
      <c r="ENT64"/>
      <c r="ENU64"/>
      <c r="ENV64"/>
      <c r="ENW64"/>
      <c r="ENX64"/>
      <c r="ENY64"/>
      <c r="ENZ64"/>
      <c r="EOA64"/>
      <c r="EOB64"/>
      <c r="EOC64"/>
      <c r="EOD64"/>
      <c r="EOE64"/>
      <c r="EOF64"/>
      <c r="EOG64"/>
      <c r="EOH64"/>
      <c r="EOI64"/>
      <c r="EOJ64"/>
      <c r="EOK64"/>
      <c r="EOL64"/>
      <c r="EOM64"/>
      <c r="EON64"/>
      <c r="EOO64"/>
      <c r="EOP64"/>
      <c r="EOQ64"/>
      <c r="EOR64"/>
      <c r="EOS64"/>
      <c r="EOT64"/>
      <c r="EOU64"/>
      <c r="EOV64"/>
      <c r="EOW64"/>
      <c r="EOX64"/>
      <c r="EOY64"/>
      <c r="EOZ64"/>
      <c r="EPA64"/>
      <c r="EPB64"/>
      <c r="EPC64"/>
      <c r="EPD64"/>
      <c r="EPE64"/>
      <c r="EPF64"/>
      <c r="EPG64"/>
      <c r="EPH64"/>
      <c r="EPI64"/>
      <c r="EPJ64"/>
      <c r="EPK64"/>
      <c r="EPL64"/>
      <c r="EPM64"/>
      <c r="EPN64"/>
      <c r="EPO64"/>
      <c r="EPP64"/>
      <c r="EPQ64"/>
      <c r="EPR64"/>
      <c r="EPS64"/>
      <c r="EPT64"/>
      <c r="EPU64"/>
      <c r="EPV64"/>
      <c r="EPW64"/>
      <c r="EPX64"/>
      <c r="EPY64"/>
      <c r="EPZ64"/>
      <c r="EQA64"/>
      <c r="EQB64"/>
      <c r="EQC64"/>
      <c r="EQD64"/>
      <c r="EQE64"/>
      <c r="EQF64"/>
      <c r="EQG64"/>
      <c r="EQH64"/>
      <c r="EQI64"/>
      <c r="EQJ64"/>
      <c r="EQK64"/>
      <c r="EQL64"/>
      <c r="EQM64"/>
      <c r="EQN64"/>
      <c r="EQO64"/>
      <c r="EQP64"/>
      <c r="EQQ64"/>
      <c r="EQR64"/>
      <c r="EQS64"/>
      <c r="EQT64"/>
      <c r="EQU64"/>
      <c r="EQV64"/>
      <c r="EQW64"/>
      <c r="EQX64"/>
      <c r="EQY64"/>
      <c r="EQZ64"/>
      <c r="ERA64"/>
      <c r="ERB64"/>
      <c r="ERC64"/>
      <c r="ERD64"/>
      <c r="ERE64"/>
      <c r="ERF64"/>
      <c r="ERG64"/>
      <c r="ERH64"/>
      <c r="ERI64"/>
      <c r="ERJ64"/>
      <c r="ERK64"/>
      <c r="ERL64"/>
      <c r="ERM64"/>
      <c r="ERN64"/>
      <c r="ERO64"/>
      <c r="ERP64"/>
      <c r="ERQ64"/>
      <c r="ERR64"/>
      <c r="ERS64"/>
      <c r="ERT64"/>
      <c r="ERU64"/>
      <c r="ERV64"/>
      <c r="ERW64"/>
      <c r="ERX64"/>
      <c r="ERY64"/>
      <c r="ERZ64"/>
      <c r="ESA64"/>
      <c r="ESB64"/>
      <c r="ESC64"/>
      <c r="ESD64"/>
      <c r="ESE64"/>
      <c r="ESF64"/>
      <c r="ESG64"/>
      <c r="ESH64"/>
      <c r="ESI64"/>
      <c r="ESJ64"/>
      <c r="ESK64"/>
      <c r="ESL64"/>
      <c r="ESM64"/>
      <c r="ESN64"/>
      <c r="ESO64"/>
      <c r="ESP64"/>
      <c r="ESQ64"/>
      <c r="ESR64"/>
      <c r="ESS64"/>
      <c r="EST64"/>
      <c r="ESU64"/>
      <c r="ESV64"/>
      <c r="ESW64"/>
      <c r="ESX64"/>
      <c r="ESY64"/>
      <c r="ESZ64"/>
      <c r="ETA64"/>
      <c r="ETB64"/>
      <c r="ETC64"/>
      <c r="ETD64"/>
      <c r="ETE64"/>
      <c r="ETF64"/>
      <c r="ETG64"/>
      <c r="ETH64"/>
      <c r="ETI64"/>
      <c r="ETJ64"/>
      <c r="ETK64"/>
      <c r="ETL64"/>
      <c r="ETM64"/>
      <c r="ETN64"/>
      <c r="ETO64"/>
      <c r="ETP64"/>
      <c r="ETQ64"/>
      <c r="ETR64"/>
      <c r="ETS64"/>
      <c r="ETT64"/>
      <c r="ETU64"/>
      <c r="ETV64"/>
      <c r="ETW64"/>
      <c r="ETX64"/>
      <c r="ETY64"/>
      <c r="ETZ64"/>
      <c r="EUA64"/>
      <c r="EUB64"/>
      <c r="EUC64"/>
      <c r="EUD64"/>
      <c r="EUE64"/>
      <c r="EUF64"/>
      <c r="EUG64"/>
      <c r="EUH64"/>
      <c r="EUI64"/>
      <c r="EUJ64"/>
      <c r="EUK64"/>
      <c r="EUL64"/>
      <c r="EUM64"/>
      <c r="EUN64"/>
      <c r="EUO64"/>
      <c r="EUP64"/>
      <c r="EUQ64"/>
      <c r="EUR64"/>
      <c r="EUS64"/>
      <c r="EUT64"/>
      <c r="EUU64"/>
      <c r="EUV64"/>
      <c r="EUW64"/>
      <c r="EUX64"/>
      <c r="EUY64"/>
      <c r="EUZ64"/>
      <c r="EVA64"/>
      <c r="EVB64"/>
      <c r="EVC64"/>
      <c r="EVD64"/>
      <c r="EVE64"/>
      <c r="EVF64"/>
      <c r="EVG64"/>
      <c r="EVH64"/>
      <c r="EVI64"/>
      <c r="EVJ64"/>
      <c r="EVK64"/>
      <c r="EVL64"/>
      <c r="EVM64"/>
      <c r="EVN64"/>
      <c r="EVO64"/>
      <c r="EVP64"/>
      <c r="EVQ64"/>
      <c r="EVR64"/>
      <c r="EVS64"/>
      <c r="EVT64"/>
      <c r="EVU64"/>
      <c r="EVV64"/>
      <c r="EVW64"/>
      <c r="EVX64"/>
      <c r="EVY64"/>
      <c r="EVZ64"/>
      <c r="EWA64"/>
      <c r="EWB64"/>
      <c r="EWC64"/>
      <c r="EWD64"/>
      <c r="EWE64"/>
      <c r="EWF64"/>
      <c r="EWG64"/>
      <c r="EWH64"/>
      <c r="EWI64"/>
      <c r="EWJ64"/>
      <c r="EWK64"/>
      <c r="EWL64"/>
      <c r="EWM64"/>
      <c r="EWN64"/>
      <c r="EWO64"/>
      <c r="EWP64"/>
      <c r="EWQ64"/>
      <c r="EWR64"/>
      <c r="EWS64"/>
      <c r="EWT64"/>
      <c r="EWU64"/>
      <c r="EWV64"/>
      <c r="EWW64"/>
      <c r="EWX64"/>
      <c r="EWY64"/>
      <c r="EWZ64"/>
      <c r="EXA64"/>
      <c r="EXB64"/>
      <c r="EXC64"/>
      <c r="EXD64"/>
      <c r="EXE64"/>
      <c r="EXF64"/>
      <c r="EXG64"/>
      <c r="EXH64"/>
      <c r="EXI64"/>
      <c r="EXJ64"/>
      <c r="EXK64"/>
      <c r="EXL64"/>
      <c r="EXM64"/>
      <c r="EXN64"/>
      <c r="EXO64"/>
      <c r="EXP64"/>
      <c r="EXQ64"/>
      <c r="EXR64"/>
      <c r="EXS64"/>
      <c r="EXT64"/>
      <c r="EXU64"/>
      <c r="EXV64"/>
      <c r="EXW64"/>
      <c r="EXX64"/>
      <c r="EXY64"/>
      <c r="EXZ64"/>
      <c r="EYA64"/>
      <c r="EYB64"/>
      <c r="EYC64"/>
      <c r="EYD64"/>
      <c r="EYE64"/>
      <c r="EYF64"/>
      <c r="EYG64"/>
      <c r="EYH64"/>
      <c r="EYI64"/>
      <c r="EYJ64"/>
      <c r="EYK64"/>
      <c r="EYL64"/>
      <c r="EYM64"/>
      <c r="EYN64"/>
      <c r="EYO64"/>
      <c r="EYP64"/>
      <c r="EYQ64"/>
      <c r="EYR64"/>
      <c r="EYS64"/>
      <c r="EYT64"/>
      <c r="EYU64"/>
      <c r="EYV64"/>
      <c r="EYW64"/>
      <c r="EYX64"/>
      <c r="EYY64"/>
      <c r="EYZ64"/>
      <c r="EZA64"/>
      <c r="EZB64"/>
      <c r="EZC64"/>
      <c r="EZD64"/>
      <c r="EZE64"/>
      <c r="EZF64"/>
      <c r="EZG64"/>
      <c r="EZH64"/>
      <c r="EZI64"/>
      <c r="EZJ64"/>
      <c r="EZK64"/>
      <c r="EZL64"/>
      <c r="EZM64"/>
      <c r="EZN64"/>
      <c r="EZO64"/>
      <c r="EZP64"/>
      <c r="EZQ64"/>
      <c r="EZR64"/>
      <c r="EZS64"/>
      <c r="EZT64"/>
      <c r="EZU64"/>
      <c r="EZV64"/>
      <c r="EZW64"/>
      <c r="EZX64"/>
      <c r="EZY64"/>
      <c r="EZZ64"/>
      <c r="FAA64"/>
      <c r="FAB64"/>
      <c r="FAC64"/>
      <c r="FAD64"/>
      <c r="FAE64"/>
      <c r="FAF64"/>
      <c r="FAG64"/>
      <c r="FAH64"/>
      <c r="FAI64"/>
      <c r="FAJ64"/>
      <c r="FAK64"/>
      <c r="FAL64"/>
      <c r="FAM64"/>
      <c r="FAN64"/>
      <c r="FAO64"/>
      <c r="FAP64"/>
      <c r="FAQ64"/>
      <c r="FAR64"/>
      <c r="FAS64"/>
      <c r="FAT64"/>
      <c r="FAU64"/>
      <c r="FAV64"/>
      <c r="FAW64"/>
      <c r="FAX64"/>
      <c r="FAY64"/>
      <c r="FAZ64"/>
      <c r="FBA64"/>
      <c r="FBB64"/>
      <c r="FBC64"/>
      <c r="FBD64"/>
      <c r="FBE64"/>
      <c r="FBF64"/>
      <c r="FBG64"/>
      <c r="FBH64"/>
      <c r="FBI64"/>
      <c r="FBJ64"/>
      <c r="FBK64"/>
      <c r="FBL64"/>
      <c r="FBM64"/>
      <c r="FBN64"/>
      <c r="FBO64"/>
      <c r="FBP64"/>
      <c r="FBQ64"/>
      <c r="FBR64"/>
      <c r="FBS64"/>
      <c r="FBT64"/>
      <c r="FBU64"/>
      <c r="FBV64"/>
      <c r="FBW64"/>
      <c r="FBX64"/>
      <c r="FBY64"/>
      <c r="FBZ64"/>
      <c r="FCA64"/>
      <c r="FCB64"/>
      <c r="FCC64"/>
      <c r="FCD64"/>
      <c r="FCE64"/>
      <c r="FCF64"/>
      <c r="FCG64"/>
      <c r="FCH64"/>
      <c r="FCI64"/>
      <c r="FCJ64"/>
      <c r="FCK64"/>
      <c r="FCL64"/>
      <c r="FCM64"/>
      <c r="FCN64"/>
      <c r="FCO64"/>
      <c r="FCP64"/>
      <c r="FCQ64"/>
      <c r="FCR64"/>
      <c r="FCS64"/>
      <c r="FCT64"/>
      <c r="FCU64"/>
      <c r="FCV64"/>
      <c r="FCW64"/>
      <c r="FCX64"/>
      <c r="FCY64"/>
      <c r="FCZ64"/>
      <c r="FDA64"/>
      <c r="FDB64"/>
      <c r="FDC64"/>
      <c r="FDD64"/>
      <c r="FDE64"/>
      <c r="FDF64"/>
      <c r="FDG64"/>
      <c r="FDH64"/>
      <c r="FDI64"/>
      <c r="FDJ64"/>
      <c r="FDK64"/>
      <c r="FDL64"/>
      <c r="FDM64"/>
      <c r="FDN64"/>
      <c r="FDO64"/>
      <c r="FDP64"/>
      <c r="FDQ64"/>
      <c r="FDR64"/>
      <c r="FDS64"/>
      <c r="FDT64"/>
      <c r="FDU64"/>
      <c r="FDV64"/>
      <c r="FDW64"/>
      <c r="FDX64"/>
      <c r="FDY64"/>
      <c r="FDZ64"/>
      <c r="FEA64"/>
      <c r="FEB64"/>
      <c r="FEC64"/>
      <c r="FED64"/>
      <c r="FEE64"/>
      <c r="FEF64"/>
      <c r="FEG64"/>
      <c r="FEH64"/>
      <c r="FEI64"/>
      <c r="FEJ64"/>
      <c r="FEK64"/>
      <c r="FEL64"/>
      <c r="FEM64"/>
      <c r="FEN64"/>
      <c r="FEO64"/>
      <c r="FEP64"/>
      <c r="FEQ64"/>
      <c r="FER64"/>
      <c r="FES64"/>
      <c r="FET64"/>
      <c r="FEU64"/>
      <c r="FEV64"/>
      <c r="FEW64"/>
      <c r="FEX64"/>
      <c r="FEY64"/>
      <c r="FEZ64"/>
      <c r="FFA64"/>
      <c r="FFB64"/>
      <c r="FFC64"/>
      <c r="FFD64"/>
      <c r="FFE64"/>
      <c r="FFF64"/>
      <c r="FFG64"/>
      <c r="FFH64"/>
      <c r="FFI64"/>
      <c r="FFJ64"/>
      <c r="FFK64"/>
      <c r="FFL64"/>
      <c r="FFM64"/>
      <c r="FFN64"/>
      <c r="FFO64"/>
      <c r="FFP64"/>
      <c r="FFQ64"/>
      <c r="FFR64"/>
      <c r="FFS64"/>
      <c r="FFT64"/>
      <c r="FFU64"/>
      <c r="FFV64"/>
      <c r="FFW64"/>
      <c r="FFX64"/>
      <c r="FFY64"/>
      <c r="FFZ64"/>
      <c r="FGA64"/>
      <c r="FGB64"/>
      <c r="FGC64"/>
      <c r="FGD64"/>
      <c r="FGE64"/>
      <c r="FGF64"/>
      <c r="FGG64"/>
      <c r="FGH64"/>
      <c r="FGI64"/>
      <c r="FGJ64"/>
      <c r="FGK64"/>
      <c r="FGL64"/>
      <c r="FGM64"/>
      <c r="FGN64"/>
      <c r="FGO64"/>
      <c r="FGP64"/>
      <c r="FGQ64"/>
      <c r="FGR64"/>
      <c r="FGS64"/>
      <c r="FGT64"/>
      <c r="FGU64"/>
      <c r="FGV64"/>
      <c r="FGW64"/>
      <c r="FGX64"/>
      <c r="FGY64"/>
      <c r="FGZ64"/>
      <c r="FHA64"/>
      <c r="FHB64"/>
      <c r="FHC64"/>
      <c r="FHD64"/>
      <c r="FHE64"/>
      <c r="FHF64"/>
      <c r="FHG64"/>
      <c r="FHH64"/>
      <c r="FHI64"/>
      <c r="FHJ64"/>
      <c r="FHK64"/>
      <c r="FHL64"/>
      <c r="FHM64"/>
      <c r="FHN64"/>
      <c r="FHO64"/>
      <c r="FHP64"/>
      <c r="FHQ64"/>
      <c r="FHR64"/>
      <c r="FHS64"/>
      <c r="FHT64"/>
      <c r="FHU64"/>
      <c r="FHV64"/>
      <c r="FHW64"/>
      <c r="FHX64"/>
      <c r="FHY64"/>
      <c r="FHZ64"/>
      <c r="FIA64"/>
      <c r="FIB64"/>
      <c r="FIC64"/>
      <c r="FID64"/>
      <c r="FIE64"/>
      <c r="FIF64"/>
      <c r="FIG64"/>
      <c r="FIH64"/>
      <c r="FII64"/>
      <c r="FIJ64"/>
      <c r="FIK64"/>
      <c r="FIL64"/>
      <c r="FIM64"/>
      <c r="FIN64"/>
      <c r="FIO64"/>
      <c r="FIP64"/>
      <c r="FIQ64"/>
      <c r="FIR64"/>
      <c r="FIS64"/>
      <c r="FIT64"/>
      <c r="FIU64"/>
      <c r="FIV64"/>
      <c r="FIW64"/>
      <c r="FIX64"/>
      <c r="FIY64"/>
      <c r="FIZ64"/>
      <c r="FJA64"/>
      <c r="FJB64"/>
      <c r="FJC64"/>
      <c r="FJD64"/>
      <c r="FJE64"/>
      <c r="FJF64"/>
      <c r="FJG64"/>
      <c r="FJH64"/>
      <c r="FJI64"/>
      <c r="FJJ64"/>
      <c r="FJK64"/>
      <c r="FJL64"/>
      <c r="FJM64"/>
      <c r="FJN64"/>
      <c r="FJO64"/>
      <c r="FJP64"/>
      <c r="FJQ64"/>
      <c r="FJR64"/>
      <c r="FJS64"/>
      <c r="FJT64"/>
      <c r="FJU64"/>
      <c r="FJV64"/>
      <c r="FJW64"/>
      <c r="FJX64"/>
      <c r="FJY64"/>
      <c r="FJZ64"/>
      <c r="FKA64"/>
      <c r="FKB64"/>
      <c r="FKC64"/>
      <c r="FKD64"/>
      <c r="FKE64"/>
      <c r="FKF64"/>
      <c r="FKG64"/>
      <c r="FKH64"/>
      <c r="FKI64"/>
      <c r="FKJ64"/>
      <c r="FKK64"/>
      <c r="FKL64"/>
      <c r="FKM64"/>
      <c r="FKN64"/>
      <c r="FKO64"/>
      <c r="FKP64"/>
      <c r="FKQ64"/>
      <c r="FKR64"/>
      <c r="FKS64"/>
      <c r="FKT64"/>
      <c r="FKU64"/>
      <c r="FKV64"/>
      <c r="FKW64"/>
      <c r="FKX64"/>
      <c r="FKY64"/>
      <c r="FKZ64"/>
      <c r="FLA64"/>
      <c r="FLB64"/>
      <c r="FLC64"/>
      <c r="FLD64"/>
      <c r="FLE64"/>
      <c r="FLF64"/>
      <c r="FLG64"/>
      <c r="FLH64"/>
      <c r="FLI64"/>
      <c r="FLJ64"/>
      <c r="FLK64"/>
      <c r="FLL64"/>
      <c r="FLM64"/>
      <c r="FLN64"/>
      <c r="FLO64"/>
      <c r="FLP64"/>
      <c r="FLQ64"/>
      <c r="FLR64"/>
      <c r="FLS64"/>
      <c r="FLT64"/>
      <c r="FLU64"/>
      <c r="FLV64"/>
      <c r="FLW64"/>
      <c r="FLX64"/>
      <c r="FLY64"/>
      <c r="FLZ64"/>
      <c r="FMA64"/>
      <c r="FMB64"/>
      <c r="FMC64"/>
      <c r="FMD64"/>
      <c r="FME64"/>
      <c r="FMF64"/>
      <c r="FMG64"/>
      <c r="FMH64"/>
      <c r="FMI64"/>
      <c r="FMJ64"/>
      <c r="FMK64"/>
      <c r="FML64"/>
      <c r="FMM64"/>
      <c r="FMN64"/>
      <c r="FMO64"/>
      <c r="FMP64"/>
      <c r="FMQ64"/>
      <c r="FMR64"/>
      <c r="FMS64"/>
      <c r="FMT64"/>
      <c r="FMU64"/>
      <c r="FMV64"/>
      <c r="FMW64"/>
      <c r="FMX64"/>
      <c r="FMY64"/>
      <c r="FMZ64"/>
      <c r="FNA64"/>
      <c r="FNB64"/>
      <c r="FNC64"/>
      <c r="FND64"/>
      <c r="FNE64"/>
      <c r="FNF64"/>
      <c r="FNG64"/>
      <c r="FNH64"/>
      <c r="FNI64"/>
      <c r="FNJ64"/>
      <c r="FNK64"/>
      <c r="FNL64"/>
      <c r="FNM64"/>
      <c r="FNN64"/>
      <c r="FNO64"/>
      <c r="FNP64"/>
      <c r="FNQ64"/>
      <c r="FNR64"/>
      <c r="FNS64"/>
      <c r="FNT64"/>
      <c r="FNU64"/>
      <c r="FNV64"/>
      <c r="FNW64"/>
      <c r="FNX64"/>
      <c r="FNY64"/>
      <c r="FNZ64"/>
      <c r="FOA64"/>
      <c r="FOB64"/>
      <c r="FOC64"/>
      <c r="FOD64"/>
      <c r="FOE64"/>
      <c r="FOF64"/>
      <c r="FOG64"/>
      <c r="FOH64"/>
      <c r="FOI64"/>
      <c r="FOJ64"/>
      <c r="FOK64"/>
      <c r="FOL64"/>
      <c r="FOM64"/>
      <c r="FON64"/>
      <c r="FOO64"/>
      <c r="FOP64"/>
      <c r="FOQ64"/>
      <c r="FOR64"/>
      <c r="FOS64"/>
      <c r="FOT64"/>
      <c r="FOU64"/>
      <c r="FOV64"/>
      <c r="FOW64"/>
      <c r="FOX64"/>
      <c r="FOY64"/>
      <c r="FOZ64"/>
      <c r="FPA64"/>
      <c r="FPB64"/>
      <c r="FPC64"/>
      <c r="FPD64"/>
      <c r="FPE64"/>
      <c r="FPF64"/>
      <c r="FPG64"/>
      <c r="FPH64"/>
      <c r="FPI64"/>
      <c r="FPJ64"/>
      <c r="FPK64"/>
      <c r="FPL64"/>
      <c r="FPM64"/>
      <c r="FPN64"/>
      <c r="FPO64"/>
      <c r="FPP64"/>
      <c r="FPQ64"/>
      <c r="FPR64"/>
      <c r="FPS64"/>
      <c r="FPT64"/>
      <c r="FPU64"/>
      <c r="FPV64"/>
      <c r="FPW64"/>
      <c r="FPX64"/>
      <c r="FPY64"/>
      <c r="FPZ64"/>
      <c r="FQA64"/>
      <c r="FQB64"/>
      <c r="FQC64"/>
      <c r="FQD64"/>
      <c r="FQE64"/>
      <c r="FQF64"/>
      <c r="FQG64"/>
      <c r="FQH64"/>
      <c r="FQI64"/>
      <c r="FQJ64"/>
      <c r="FQK64"/>
      <c r="FQL64"/>
      <c r="FQM64"/>
      <c r="FQN64"/>
      <c r="FQO64"/>
      <c r="FQP64"/>
      <c r="FQQ64"/>
      <c r="FQR64"/>
      <c r="FQS64"/>
      <c r="FQT64"/>
      <c r="FQU64"/>
      <c r="FQV64"/>
      <c r="FQW64"/>
      <c r="FQX64"/>
      <c r="FQY64"/>
      <c r="FQZ64"/>
      <c r="FRA64"/>
      <c r="FRB64"/>
      <c r="FRC64"/>
      <c r="FRD64"/>
      <c r="FRE64"/>
      <c r="FRF64"/>
      <c r="FRG64"/>
      <c r="FRH64"/>
      <c r="FRI64"/>
      <c r="FRJ64"/>
      <c r="FRK64"/>
      <c r="FRL64"/>
      <c r="FRM64"/>
      <c r="FRN64"/>
      <c r="FRO64"/>
      <c r="FRP64"/>
      <c r="FRQ64"/>
      <c r="FRR64"/>
      <c r="FRS64"/>
      <c r="FRT64"/>
      <c r="FRU64"/>
      <c r="FRV64"/>
      <c r="FRW64"/>
      <c r="FRX64"/>
      <c r="FRY64"/>
      <c r="FRZ64"/>
      <c r="FSA64"/>
      <c r="FSB64"/>
      <c r="FSC64"/>
      <c r="FSD64"/>
      <c r="FSE64"/>
      <c r="FSF64"/>
      <c r="FSG64"/>
      <c r="FSH64"/>
      <c r="FSI64"/>
      <c r="FSJ64"/>
      <c r="FSK64"/>
      <c r="FSL64"/>
      <c r="FSM64"/>
      <c r="FSN64"/>
      <c r="FSO64"/>
      <c r="FSP64"/>
      <c r="FSQ64"/>
      <c r="FSR64"/>
      <c r="FSS64"/>
      <c r="FST64"/>
      <c r="FSU64"/>
      <c r="FSV64"/>
      <c r="FSW64"/>
      <c r="FSX64"/>
      <c r="FSY64"/>
      <c r="FSZ64"/>
      <c r="FTA64"/>
      <c r="FTB64"/>
      <c r="FTC64"/>
      <c r="FTD64"/>
      <c r="FTE64"/>
      <c r="FTF64"/>
      <c r="FTG64"/>
      <c r="FTH64"/>
      <c r="FTI64"/>
      <c r="FTJ64"/>
      <c r="FTK64"/>
      <c r="FTL64"/>
      <c r="FTM64"/>
      <c r="FTN64"/>
      <c r="FTO64"/>
      <c r="FTP64"/>
      <c r="FTQ64"/>
      <c r="FTR64"/>
      <c r="FTS64"/>
      <c r="FTT64"/>
      <c r="FTU64"/>
      <c r="FTV64"/>
      <c r="FTW64"/>
      <c r="FTX64"/>
      <c r="FTY64"/>
      <c r="FTZ64"/>
      <c r="FUA64"/>
      <c r="FUB64"/>
      <c r="FUC64"/>
      <c r="FUD64"/>
      <c r="FUE64"/>
      <c r="FUF64"/>
      <c r="FUG64"/>
      <c r="FUH64"/>
      <c r="FUI64"/>
      <c r="FUJ64"/>
      <c r="FUK64"/>
      <c r="FUL64"/>
      <c r="FUM64"/>
      <c r="FUN64"/>
      <c r="FUO64"/>
      <c r="FUP64"/>
      <c r="FUQ64"/>
      <c r="FUR64"/>
      <c r="FUS64"/>
      <c r="FUT64"/>
      <c r="FUU64"/>
      <c r="FUV64"/>
      <c r="FUW64"/>
      <c r="FUX64"/>
      <c r="FUY64"/>
      <c r="FUZ64"/>
      <c r="FVA64"/>
      <c r="FVB64"/>
      <c r="FVC64"/>
      <c r="FVD64"/>
      <c r="FVE64"/>
      <c r="FVF64"/>
      <c r="FVG64"/>
      <c r="FVH64"/>
      <c r="FVI64"/>
      <c r="FVJ64"/>
      <c r="FVK64"/>
      <c r="FVL64"/>
      <c r="FVM64"/>
      <c r="FVN64"/>
      <c r="FVO64"/>
      <c r="FVP64"/>
      <c r="FVQ64"/>
      <c r="FVR64"/>
      <c r="FVS64"/>
      <c r="FVT64"/>
      <c r="FVU64"/>
      <c r="FVV64"/>
      <c r="FVW64"/>
      <c r="FVX64"/>
      <c r="FVY64"/>
      <c r="FVZ64"/>
      <c r="FWA64"/>
      <c r="FWB64"/>
      <c r="FWC64"/>
      <c r="FWD64"/>
      <c r="FWE64"/>
      <c r="FWF64"/>
      <c r="FWG64"/>
      <c r="FWH64"/>
      <c r="FWI64"/>
      <c r="FWJ64"/>
      <c r="FWK64"/>
      <c r="FWL64"/>
      <c r="FWM64"/>
      <c r="FWN64"/>
      <c r="FWO64"/>
      <c r="FWP64"/>
      <c r="FWQ64"/>
      <c r="FWR64"/>
      <c r="FWS64"/>
      <c r="FWT64"/>
      <c r="FWU64"/>
      <c r="FWV64"/>
      <c r="FWW64"/>
      <c r="FWX64"/>
      <c r="FWY64"/>
      <c r="FWZ64"/>
      <c r="FXA64"/>
      <c r="FXB64"/>
      <c r="FXC64"/>
      <c r="FXD64"/>
      <c r="FXE64"/>
      <c r="FXF64"/>
      <c r="FXG64"/>
      <c r="FXH64"/>
      <c r="FXI64"/>
      <c r="FXJ64"/>
      <c r="FXK64"/>
      <c r="FXL64"/>
      <c r="FXM64"/>
      <c r="FXN64"/>
      <c r="FXO64"/>
      <c r="FXP64"/>
      <c r="FXQ64"/>
      <c r="FXR64"/>
      <c r="FXS64"/>
      <c r="FXT64"/>
      <c r="FXU64"/>
      <c r="FXV64"/>
      <c r="FXW64"/>
      <c r="FXX64"/>
      <c r="FXY64"/>
      <c r="FXZ64"/>
      <c r="FYA64"/>
      <c r="FYB64"/>
      <c r="FYC64"/>
      <c r="FYD64"/>
      <c r="FYE64"/>
      <c r="FYF64"/>
      <c r="FYG64"/>
      <c r="FYH64"/>
      <c r="FYI64"/>
      <c r="FYJ64"/>
      <c r="FYK64"/>
      <c r="FYL64"/>
      <c r="FYM64"/>
      <c r="FYN64"/>
      <c r="FYO64"/>
      <c r="FYP64"/>
      <c r="FYQ64"/>
      <c r="FYR64"/>
      <c r="FYS64"/>
      <c r="FYT64"/>
      <c r="FYU64"/>
      <c r="FYV64"/>
      <c r="FYW64"/>
      <c r="FYX64"/>
      <c r="FYY64"/>
      <c r="FYZ64"/>
      <c r="FZA64"/>
      <c r="FZB64"/>
      <c r="FZC64"/>
      <c r="FZD64"/>
      <c r="FZE64"/>
      <c r="FZF64"/>
      <c r="FZG64"/>
      <c r="FZH64"/>
      <c r="FZI64"/>
      <c r="FZJ64"/>
      <c r="FZK64"/>
      <c r="FZL64"/>
      <c r="FZM64"/>
      <c r="FZN64"/>
      <c r="FZO64"/>
      <c r="FZP64"/>
      <c r="FZQ64"/>
      <c r="FZR64"/>
      <c r="FZS64"/>
      <c r="FZT64"/>
      <c r="FZU64"/>
      <c r="FZV64"/>
      <c r="FZW64"/>
      <c r="FZX64"/>
      <c r="FZY64"/>
      <c r="FZZ64"/>
      <c r="GAA64"/>
      <c r="GAB64"/>
      <c r="GAC64"/>
      <c r="GAD64"/>
      <c r="GAE64"/>
      <c r="GAF64"/>
      <c r="GAG64"/>
      <c r="GAH64"/>
      <c r="GAI64"/>
      <c r="GAJ64"/>
      <c r="GAK64"/>
      <c r="GAL64"/>
      <c r="GAM64"/>
      <c r="GAN64"/>
      <c r="GAO64"/>
      <c r="GAP64"/>
      <c r="GAQ64"/>
      <c r="GAR64"/>
      <c r="GAS64"/>
      <c r="GAT64"/>
      <c r="GAU64"/>
      <c r="GAV64"/>
      <c r="GAW64"/>
      <c r="GAX64"/>
      <c r="GAY64"/>
      <c r="GAZ64"/>
      <c r="GBA64"/>
      <c r="GBB64"/>
      <c r="GBC64"/>
      <c r="GBD64"/>
      <c r="GBE64"/>
      <c r="GBF64"/>
      <c r="GBG64"/>
      <c r="GBH64"/>
      <c r="GBI64"/>
      <c r="GBJ64"/>
      <c r="GBK64"/>
      <c r="GBL64"/>
      <c r="GBM64"/>
      <c r="GBN64"/>
      <c r="GBO64"/>
      <c r="GBP64"/>
      <c r="GBQ64"/>
      <c r="GBR64"/>
      <c r="GBS64"/>
      <c r="GBT64"/>
      <c r="GBU64"/>
      <c r="GBV64"/>
      <c r="GBW64"/>
      <c r="GBX64"/>
      <c r="GBY64"/>
      <c r="GBZ64"/>
      <c r="GCA64"/>
      <c r="GCB64"/>
      <c r="GCC64"/>
      <c r="GCD64"/>
      <c r="GCE64"/>
      <c r="GCF64"/>
      <c r="GCG64"/>
      <c r="GCH64"/>
      <c r="GCI64"/>
      <c r="GCJ64"/>
      <c r="GCK64"/>
      <c r="GCL64"/>
      <c r="GCM64"/>
      <c r="GCN64"/>
      <c r="GCO64"/>
      <c r="GCP64"/>
      <c r="GCQ64"/>
      <c r="GCR64"/>
      <c r="GCS64"/>
      <c r="GCT64"/>
      <c r="GCU64"/>
      <c r="GCV64"/>
      <c r="GCW64"/>
      <c r="GCX64"/>
      <c r="GCY64"/>
      <c r="GCZ64"/>
      <c r="GDA64"/>
      <c r="GDB64"/>
      <c r="GDC64"/>
      <c r="GDD64"/>
      <c r="GDE64"/>
      <c r="GDF64"/>
      <c r="GDG64"/>
      <c r="GDH64"/>
      <c r="GDI64"/>
      <c r="GDJ64"/>
      <c r="GDK64"/>
      <c r="GDL64"/>
      <c r="GDM64"/>
      <c r="GDN64"/>
      <c r="GDO64"/>
      <c r="GDP64"/>
      <c r="GDQ64"/>
      <c r="GDR64"/>
      <c r="GDS64"/>
      <c r="GDT64"/>
      <c r="GDU64"/>
      <c r="GDV64"/>
      <c r="GDW64"/>
      <c r="GDX64"/>
      <c r="GDY64"/>
      <c r="GDZ64"/>
      <c r="GEA64"/>
      <c r="GEB64"/>
      <c r="GEC64"/>
      <c r="GED64"/>
      <c r="GEE64"/>
      <c r="GEF64"/>
      <c r="GEG64"/>
      <c r="GEH64"/>
      <c r="GEI64"/>
      <c r="GEJ64"/>
      <c r="GEK64"/>
      <c r="GEL64"/>
      <c r="GEM64"/>
      <c r="GEN64"/>
      <c r="GEO64"/>
      <c r="GEP64"/>
      <c r="GEQ64"/>
      <c r="GER64"/>
      <c r="GES64"/>
      <c r="GET64"/>
      <c r="GEU64"/>
      <c r="GEV64"/>
      <c r="GEW64"/>
      <c r="GEX64"/>
      <c r="GEY64"/>
      <c r="GEZ64"/>
      <c r="GFA64"/>
      <c r="GFB64"/>
      <c r="GFC64"/>
      <c r="GFD64"/>
      <c r="GFE64"/>
      <c r="GFF64"/>
      <c r="GFG64"/>
      <c r="GFH64"/>
      <c r="GFI64"/>
      <c r="GFJ64"/>
      <c r="GFK64"/>
      <c r="GFL64"/>
      <c r="GFM64"/>
      <c r="GFN64"/>
      <c r="GFO64"/>
      <c r="GFP64"/>
      <c r="GFQ64"/>
      <c r="GFR64"/>
      <c r="GFS64"/>
      <c r="GFT64"/>
      <c r="GFU64"/>
      <c r="GFV64"/>
      <c r="GFW64"/>
      <c r="GFX64"/>
      <c r="GFY64"/>
      <c r="GFZ64"/>
      <c r="GGA64"/>
      <c r="GGB64"/>
      <c r="GGC64"/>
      <c r="GGD64"/>
      <c r="GGE64"/>
      <c r="GGF64"/>
      <c r="GGG64"/>
      <c r="GGH64"/>
      <c r="GGI64"/>
      <c r="GGJ64"/>
      <c r="GGK64"/>
      <c r="GGL64"/>
      <c r="GGM64"/>
      <c r="GGN64"/>
      <c r="GGO64"/>
      <c r="GGP64"/>
      <c r="GGQ64"/>
      <c r="GGR64"/>
      <c r="GGS64"/>
      <c r="GGT64"/>
      <c r="GGU64"/>
      <c r="GGV64"/>
      <c r="GGW64"/>
      <c r="GGX64"/>
      <c r="GGY64"/>
      <c r="GGZ64"/>
      <c r="GHA64"/>
      <c r="GHB64"/>
      <c r="GHC64"/>
      <c r="GHD64"/>
      <c r="GHE64"/>
      <c r="GHF64"/>
      <c r="GHG64"/>
      <c r="GHH64"/>
      <c r="GHI64"/>
      <c r="GHJ64"/>
      <c r="GHK64"/>
      <c r="GHL64"/>
      <c r="GHM64"/>
      <c r="GHN64"/>
      <c r="GHO64"/>
      <c r="GHP64"/>
      <c r="GHQ64"/>
      <c r="GHR64"/>
      <c r="GHS64"/>
      <c r="GHT64"/>
      <c r="GHU64"/>
      <c r="GHV64"/>
      <c r="GHW64"/>
      <c r="GHX64"/>
      <c r="GHY64"/>
      <c r="GHZ64"/>
      <c r="GIA64"/>
      <c r="GIB64"/>
      <c r="GIC64"/>
      <c r="GID64"/>
      <c r="GIE64"/>
      <c r="GIF64"/>
      <c r="GIG64"/>
      <c r="GIH64"/>
      <c r="GII64"/>
      <c r="GIJ64"/>
      <c r="GIK64"/>
      <c r="GIL64"/>
      <c r="GIM64"/>
      <c r="GIN64"/>
      <c r="GIO64"/>
      <c r="GIP64"/>
      <c r="GIQ64"/>
      <c r="GIR64"/>
      <c r="GIS64"/>
      <c r="GIT64"/>
      <c r="GIU64"/>
      <c r="GIV64"/>
      <c r="GIW64"/>
      <c r="GIX64"/>
      <c r="GIY64"/>
      <c r="GIZ64"/>
      <c r="GJA64"/>
      <c r="GJB64"/>
      <c r="GJC64"/>
      <c r="GJD64"/>
      <c r="GJE64"/>
      <c r="GJF64"/>
      <c r="GJG64"/>
      <c r="GJH64"/>
      <c r="GJI64"/>
      <c r="GJJ64"/>
      <c r="GJK64"/>
      <c r="GJL64"/>
      <c r="GJM64"/>
      <c r="GJN64"/>
      <c r="GJO64"/>
      <c r="GJP64"/>
      <c r="GJQ64"/>
      <c r="GJR64"/>
      <c r="GJS64"/>
      <c r="GJT64"/>
      <c r="GJU64"/>
      <c r="GJV64"/>
      <c r="GJW64"/>
      <c r="GJX64"/>
      <c r="GJY64"/>
      <c r="GJZ64"/>
      <c r="GKA64"/>
      <c r="GKB64"/>
      <c r="GKC64"/>
      <c r="GKD64"/>
      <c r="GKE64"/>
      <c r="GKF64"/>
      <c r="GKG64"/>
      <c r="GKH64"/>
      <c r="GKI64"/>
      <c r="GKJ64"/>
      <c r="GKK64"/>
      <c r="GKL64"/>
      <c r="GKM64"/>
      <c r="GKN64"/>
      <c r="GKO64"/>
      <c r="GKP64"/>
      <c r="GKQ64"/>
      <c r="GKR64"/>
      <c r="GKS64"/>
      <c r="GKT64"/>
      <c r="GKU64"/>
      <c r="GKV64"/>
      <c r="GKW64"/>
      <c r="GKX64"/>
      <c r="GKY64"/>
      <c r="GKZ64"/>
      <c r="GLA64"/>
      <c r="GLB64"/>
      <c r="GLC64"/>
      <c r="GLD64"/>
      <c r="GLE64"/>
      <c r="GLF64"/>
      <c r="GLG64"/>
      <c r="GLH64"/>
      <c r="GLI64"/>
      <c r="GLJ64"/>
      <c r="GLK64"/>
      <c r="GLL64"/>
      <c r="GLM64"/>
      <c r="GLN64"/>
      <c r="GLO64"/>
      <c r="GLP64"/>
      <c r="GLQ64"/>
      <c r="GLR64"/>
      <c r="GLS64"/>
      <c r="GLT64"/>
      <c r="GLU64"/>
      <c r="GLV64"/>
      <c r="GLW64"/>
      <c r="GLX64"/>
      <c r="GLY64"/>
      <c r="GLZ64"/>
      <c r="GMA64"/>
      <c r="GMB64"/>
      <c r="GMC64"/>
      <c r="GMD64"/>
      <c r="GME64"/>
      <c r="GMF64"/>
      <c r="GMG64"/>
      <c r="GMH64"/>
      <c r="GMI64"/>
      <c r="GMJ64"/>
      <c r="GMK64"/>
      <c r="GML64"/>
      <c r="GMM64"/>
      <c r="GMN64"/>
      <c r="GMO64"/>
      <c r="GMP64"/>
      <c r="GMQ64"/>
      <c r="GMR64"/>
      <c r="GMS64"/>
      <c r="GMT64"/>
      <c r="GMU64"/>
      <c r="GMV64"/>
      <c r="GMW64"/>
      <c r="GMX64"/>
      <c r="GMY64"/>
      <c r="GMZ64"/>
      <c r="GNA64"/>
      <c r="GNB64"/>
      <c r="GNC64"/>
      <c r="GND64"/>
      <c r="GNE64"/>
      <c r="GNF64"/>
      <c r="GNG64"/>
      <c r="GNH64"/>
      <c r="GNI64"/>
      <c r="GNJ64"/>
      <c r="GNK64"/>
      <c r="GNL64"/>
      <c r="GNM64"/>
      <c r="GNN64"/>
      <c r="GNO64"/>
      <c r="GNP64"/>
      <c r="GNQ64"/>
      <c r="GNR64"/>
      <c r="GNS64"/>
      <c r="GNT64"/>
      <c r="GNU64"/>
      <c r="GNV64"/>
      <c r="GNW64"/>
      <c r="GNX64"/>
      <c r="GNY64"/>
      <c r="GNZ64"/>
      <c r="GOA64"/>
      <c r="GOB64"/>
      <c r="GOC64"/>
      <c r="GOD64"/>
      <c r="GOE64"/>
      <c r="GOF64"/>
      <c r="GOG64"/>
      <c r="GOH64"/>
      <c r="GOI64"/>
      <c r="GOJ64"/>
      <c r="GOK64"/>
      <c r="GOL64"/>
      <c r="GOM64"/>
      <c r="GON64"/>
      <c r="GOO64"/>
      <c r="GOP64"/>
      <c r="GOQ64"/>
      <c r="GOR64"/>
      <c r="GOS64"/>
      <c r="GOT64"/>
      <c r="GOU64"/>
      <c r="GOV64"/>
      <c r="GOW64"/>
      <c r="GOX64"/>
      <c r="GOY64"/>
      <c r="GOZ64"/>
      <c r="GPA64"/>
      <c r="GPB64"/>
      <c r="GPC64"/>
      <c r="GPD64"/>
      <c r="GPE64"/>
      <c r="GPF64"/>
      <c r="GPG64"/>
      <c r="GPH64"/>
      <c r="GPI64"/>
      <c r="GPJ64"/>
      <c r="GPK64"/>
      <c r="GPL64"/>
      <c r="GPM64"/>
      <c r="GPN64"/>
      <c r="GPO64"/>
      <c r="GPP64"/>
      <c r="GPQ64"/>
      <c r="GPR64"/>
      <c r="GPS64"/>
      <c r="GPT64"/>
      <c r="GPU64"/>
      <c r="GPV64"/>
      <c r="GPW64"/>
      <c r="GPX64"/>
      <c r="GPY64"/>
      <c r="GPZ64"/>
      <c r="GQA64"/>
      <c r="GQB64"/>
      <c r="GQC64"/>
      <c r="GQD64"/>
      <c r="GQE64"/>
      <c r="GQF64"/>
      <c r="GQG64"/>
      <c r="GQH64"/>
      <c r="GQI64"/>
      <c r="GQJ64"/>
      <c r="GQK64"/>
      <c r="GQL64"/>
      <c r="GQM64"/>
      <c r="GQN64"/>
      <c r="GQO64"/>
      <c r="GQP64"/>
      <c r="GQQ64"/>
      <c r="GQR64"/>
      <c r="GQS64"/>
      <c r="GQT64"/>
      <c r="GQU64"/>
      <c r="GQV64"/>
      <c r="GQW64"/>
      <c r="GQX64"/>
      <c r="GQY64"/>
      <c r="GQZ64"/>
      <c r="GRA64"/>
      <c r="GRB64"/>
      <c r="GRC64"/>
      <c r="GRD64"/>
      <c r="GRE64"/>
      <c r="GRF64"/>
      <c r="GRG64"/>
      <c r="GRH64"/>
      <c r="GRI64"/>
      <c r="GRJ64"/>
      <c r="GRK64"/>
      <c r="GRL64"/>
      <c r="GRM64"/>
      <c r="GRN64"/>
      <c r="GRO64"/>
      <c r="GRP64"/>
      <c r="GRQ64"/>
      <c r="GRR64"/>
      <c r="GRS64"/>
      <c r="GRT64"/>
      <c r="GRU64"/>
      <c r="GRV64"/>
      <c r="GRW64"/>
      <c r="GRX64"/>
      <c r="GRY64"/>
      <c r="GRZ64"/>
      <c r="GSA64"/>
      <c r="GSB64"/>
      <c r="GSC64"/>
      <c r="GSD64"/>
      <c r="GSE64"/>
      <c r="GSF64"/>
      <c r="GSG64"/>
      <c r="GSH64"/>
      <c r="GSI64"/>
      <c r="GSJ64"/>
      <c r="GSK64"/>
      <c r="GSL64"/>
      <c r="GSM64"/>
      <c r="GSN64"/>
      <c r="GSO64"/>
      <c r="GSP64"/>
      <c r="GSQ64"/>
      <c r="GSR64"/>
      <c r="GSS64"/>
      <c r="GST64"/>
      <c r="GSU64"/>
      <c r="GSV64"/>
      <c r="GSW64"/>
      <c r="GSX64"/>
      <c r="GSY64"/>
      <c r="GSZ64"/>
      <c r="GTA64"/>
      <c r="GTB64"/>
      <c r="GTC64"/>
      <c r="GTD64"/>
      <c r="GTE64"/>
      <c r="GTF64"/>
      <c r="GTG64"/>
      <c r="GTH64"/>
      <c r="GTI64"/>
      <c r="GTJ64"/>
      <c r="GTK64"/>
      <c r="GTL64"/>
      <c r="GTM64"/>
      <c r="GTN64"/>
      <c r="GTO64"/>
      <c r="GTP64"/>
      <c r="GTQ64"/>
      <c r="GTR64"/>
      <c r="GTS64"/>
      <c r="GTT64"/>
      <c r="GTU64"/>
      <c r="GTV64"/>
      <c r="GTW64"/>
      <c r="GTX64"/>
      <c r="GTY64"/>
      <c r="GTZ64"/>
      <c r="GUA64"/>
      <c r="GUB64"/>
      <c r="GUC64"/>
      <c r="GUD64"/>
      <c r="GUE64"/>
      <c r="GUF64"/>
      <c r="GUG64"/>
      <c r="GUH64"/>
      <c r="GUI64"/>
      <c r="GUJ64"/>
      <c r="GUK64"/>
      <c r="GUL64"/>
      <c r="GUM64"/>
      <c r="GUN64"/>
      <c r="GUO64"/>
      <c r="GUP64"/>
      <c r="GUQ64"/>
      <c r="GUR64"/>
      <c r="GUS64"/>
      <c r="GUT64"/>
      <c r="GUU64"/>
      <c r="GUV64"/>
      <c r="GUW64"/>
      <c r="GUX64"/>
      <c r="GUY64"/>
      <c r="GUZ64"/>
      <c r="GVA64"/>
      <c r="GVB64"/>
      <c r="GVC64"/>
      <c r="GVD64"/>
      <c r="GVE64"/>
      <c r="GVF64"/>
      <c r="GVG64"/>
      <c r="GVH64"/>
      <c r="GVI64"/>
      <c r="GVJ64"/>
      <c r="GVK64"/>
      <c r="GVL64"/>
      <c r="GVM64"/>
      <c r="GVN64"/>
      <c r="GVO64"/>
      <c r="GVP64"/>
      <c r="GVQ64"/>
      <c r="GVR64"/>
      <c r="GVS64"/>
      <c r="GVT64"/>
      <c r="GVU64"/>
      <c r="GVV64"/>
      <c r="GVW64"/>
      <c r="GVX64"/>
      <c r="GVY64"/>
      <c r="GVZ64"/>
      <c r="GWA64"/>
      <c r="GWB64"/>
      <c r="GWC64"/>
      <c r="GWD64"/>
      <c r="GWE64"/>
      <c r="GWF64"/>
      <c r="GWG64"/>
      <c r="GWH64"/>
      <c r="GWI64"/>
      <c r="GWJ64"/>
      <c r="GWK64"/>
      <c r="GWL64"/>
      <c r="GWM64"/>
      <c r="GWN64"/>
      <c r="GWO64"/>
      <c r="GWP64"/>
      <c r="GWQ64"/>
      <c r="GWR64"/>
      <c r="GWS64"/>
      <c r="GWT64"/>
      <c r="GWU64"/>
      <c r="GWV64"/>
      <c r="GWW64"/>
      <c r="GWX64"/>
      <c r="GWY64"/>
      <c r="GWZ64"/>
      <c r="GXA64"/>
      <c r="GXB64"/>
      <c r="GXC64"/>
      <c r="GXD64"/>
      <c r="GXE64"/>
      <c r="GXF64"/>
      <c r="GXG64"/>
      <c r="GXH64"/>
      <c r="GXI64"/>
      <c r="GXJ64"/>
      <c r="GXK64"/>
      <c r="GXL64"/>
      <c r="GXM64"/>
      <c r="GXN64"/>
      <c r="GXO64"/>
      <c r="GXP64"/>
      <c r="GXQ64"/>
      <c r="GXR64"/>
      <c r="GXS64"/>
      <c r="GXT64"/>
      <c r="GXU64"/>
      <c r="GXV64"/>
      <c r="GXW64"/>
      <c r="GXX64"/>
      <c r="GXY64"/>
      <c r="GXZ64"/>
      <c r="GYA64"/>
      <c r="GYB64"/>
      <c r="GYC64"/>
      <c r="GYD64"/>
      <c r="GYE64"/>
      <c r="GYF64"/>
      <c r="GYG64"/>
      <c r="GYH64"/>
      <c r="GYI64"/>
      <c r="GYJ64"/>
      <c r="GYK64"/>
      <c r="GYL64"/>
      <c r="GYM64"/>
      <c r="GYN64"/>
      <c r="GYO64"/>
      <c r="GYP64"/>
      <c r="GYQ64"/>
      <c r="GYR64"/>
      <c r="GYS64"/>
      <c r="GYT64"/>
      <c r="GYU64"/>
      <c r="GYV64"/>
      <c r="GYW64"/>
      <c r="GYX64"/>
      <c r="GYY64"/>
      <c r="GYZ64"/>
      <c r="GZA64"/>
      <c r="GZB64"/>
      <c r="GZC64"/>
      <c r="GZD64"/>
      <c r="GZE64"/>
      <c r="GZF64"/>
      <c r="GZG64"/>
      <c r="GZH64"/>
      <c r="GZI64"/>
      <c r="GZJ64"/>
      <c r="GZK64"/>
      <c r="GZL64"/>
      <c r="GZM64"/>
      <c r="GZN64"/>
      <c r="GZO64"/>
      <c r="GZP64"/>
      <c r="GZQ64"/>
      <c r="GZR64"/>
      <c r="GZS64"/>
      <c r="GZT64"/>
      <c r="GZU64"/>
      <c r="GZV64"/>
      <c r="GZW64"/>
      <c r="GZX64"/>
      <c r="GZY64"/>
      <c r="GZZ64"/>
      <c r="HAA64"/>
      <c r="HAB64"/>
      <c r="HAC64"/>
      <c r="HAD64"/>
      <c r="HAE64"/>
      <c r="HAF64"/>
      <c r="HAG64"/>
      <c r="HAH64"/>
      <c r="HAI64"/>
      <c r="HAJ64"/>
      <c r="HAK64"/>
      <c r="HAL64"/>
      <c r="HAM64"/>
      <c r="HAN64"/>
      <c r="HAO64"/>
      <c r="HAP64"/>
      <c r="HAQ64"/>
      <c r="HAR64"/>
      <c r="HAS64"/>
      <c r="HAT64"/>
      <c r="HAU64"/>
      <c r="HAV64"/>
      <c r="HAW64"/>
      <c r="HAX64"/>
      <c r="HAY64"/>
      <c r="HAZ64"/>
      <c r="HBA64"/>
      <c r="HBB64"/>
      <c r="HBC64"/>
      <c r="HBD64"/>
      <c r="HBE64"/>
      <c r="HBF64"/>
      <c r="HBG64"/>
      <c r="HBH64"/>
      <c r="HBI64"/>
      <c r="HBJ64"/>
      <c r="HBK64"/>
      <c r="HBL64"/>
      <c r="HBM64"/>
      <c r="HBN64"/>
      <c r="HBO64"/>
      <c r="HBP64"/>
      <c r="HBQ64"/>
      <c r="HBR64"/>
      <c r="HBS64"/>
      <c r="HBT64"/>
      <c r="HBU64"/>
      <c r="HBV64"/>
      <c r="HBW64"/>
      <c r="HBX64"/>
      <c r="HBY64"/>
      <c r="HBZ64"/>
      <c r="HCA64"/>
      <c r="HCB64"/>
      <c r="HCC64"/>
      <c r="HCD64"/>
      <c r="HCE64"/>
      <c r="HCF64"/>
      <c r="HCG64"/>
      <c r="HCH64"/>
      <c r="HCI64"/>
      <c r="HCJ64"/>
      <c r="HCK64"/>
      <c r="HCL64"/>
      <c r="HCM64"/>
      <c r="HCN64"/>
      <c r="HCO64"/>
      <c r="HCP64"/>
      <c r="HCQ64"/>
      <c r="HCR64"/>
      <c r="HCS64"/>
      <c r="HCT64"/>
      <c r="HCU64"/>
      <c r="HCV64"/>
      <c r="HCW64"/>
      <c r="HCX64"/>
      <c r="HCY64"/>
      <c r="HCZ64"/>
      <c r="HDA64"/>
      <c r="HDB64"/>
      <c r="HDC64"/>
      <c r="HDD64"/>
      <c r="HDE64"/>
      <c r="HDF64"/>
      <c r="HDG64"/>
      <c r="HDH64"/>
      <c r="HDI64"/>
      <c r="HDJ64"/>
      <c r="HDK64"/>
      <c r="HDL64"/>
      <c r="HDM64"/>
      <c r="HDN64"/>
      <c r="HDO64"/>
      <c r="HDP64"/>
      <c r="HDQ64"/>
      <c r="HDR64"/>
      <c r="HDS64"/>
      <c r="HDT64"/>
      <c r="HDU64"/>
      <c r="HDV64"/>
      <c r="HDW64"/>
      <c r="HDX64"/>
      <c r="HDY64"/>
      <c r="HDZ64"/>
      <c r="HEA64"/>
      <c r="HEB64"/>
      <c r="HEC64"/>
      <c r="HED64"/>
      <c r="HEE64"/>
      <c r="HEF64"/>
      <c r="HEG64"/>
      <c r="HEH64"/>
      <c r="HEI64"/>
      <c r="HEJ64"/>
      <c r="HEK64"/>
      <c r="HEL64"/>
      <c r="HEM64"/>
      <c r="HEN64"/>
      <c r="HEO64"/>
      <c r="HEP64"/>
      <c r="HEQ64"/>
      <c r="HER64"/>
      <c r="HES64"/>
      <c r="HET64"/>
      <c r="HEU64"/>
      <c r="HEV64"/>
      <c r="HEW64"/>
      <c r="HEX64"/>
      <c r="HEY64"/>
      <c r="HEZ64"/>
      <c r="HFA64"/>
      <c r="HFB64"/>
      <c r="HFC64"/>
      <c r="HFD64"/>
      <c r="HFE64"/>
      <c r="HFF64"/>
      <c r="HFG64"/>
      <c r="HFH64"/>
      <c r="HFI64"/>
      <c r="HFJ64"/>
      <c r="HFK64"/>
      <c r="HFL64"/>
      <c r="HFM64"/>
      <c r="HFN64"/>
      <c r="HFO64"/>
      <c r="HFP64"/>
      <c r="HFQ64"/>
      <c r="HFR64"/>
      <c r="HFS64"/>
      <c r="HFT64"/>
      <c r="HFU64"/>
      <c r="HFV64"/>
      <c r="HFW64"/>
      <c r="HFX64"/>
      <c r="HFY64"/>
      <c r="HFZ64"/>
      <c r="HGA64"/>
      <c r="HGB64"/>
      <c r="HGC64"/>
      <c r="HGD64"/>
      <c r="HGE64"/>
      <c r="HGF64"/>
      <c r="HGG64"/>
      <c r="HGH64"/>
      <c r="HGI64"/>
      <c r="HGJ64"/>
      <c r="HGK64"/>
      <c r="HGL64"/>
      <c r="HGM64"/>
      <c r="HGN64"/>
      <c r="HGO64"/>
      <c r="HGP64"/>
      <c r="HGQ64"/>
      <c r="HGR64"/>
      <c r="HGS64"/>
      <c r="HGT64"/>
      <c r="HGU64"/>
      <c r="HGV64"/>
      <c r="HGW64"/>
      <c r="HGX64"/>
      <c r="HGY64"/>
      <c r="HGZ64"/>
      <c r="HHA64"/>
      <c r="HHB64"/>
      <c r="HHC64"/>
      <c r="HHD64"/>
      <c r="HHE64"/>
      <c r="HHF64"/>
      <c r="HHG64"/>
      <c r="HHH64"/>
      <c r="HHI64"/>
      <c r="HHJ64"/>
      <c r="HHK64"/>
      <c r="HHL64"/>
      <c r="HHM64"/>
      <c r="HHN64"/>
      <c r="HHO64"/>
      <c r="HHP64"/>
      <c r="HHQ64"/>
      <c r="HHR64"/>
      <c r="HHS64"/>
      <c r="HHT64"/>
      <c r="HHU64"/>
      <c r="HHV64"/>
      <c r="HHW64"/>
      <c r="HHX64"/>
      <c r="HHY64"/>
      <c r="HHZ64"/>
      <c r="HIA64"/>
      <c r="HIB64"/>
      <c r="HIC64"/>
      <c r="HID64"/>
      <c r="HIE64"/>
      <c r="HIF64"/>
      <c r="HIG64"/>
      <c r="HIH64"/>
      <c r="HII64"/>
      <c r="HIJ64"/>
      <c r="HIK64"/>
      <c r="HIL64"/>
      <c r="HIM64"/>
      <c r="HIN64"/>
      <c r="HIO64"/>
      <c r="HIP64"/>
      <c r="HIQ64"/>
      <c r="HIR64"/>
      <c r="HIS64"/>
      <c r="HIT64"/>
      <c r="HIU64"/>
      <c r="HIV64"/>
      <c r="HIW64"/>
      <c r="HIX64"/>
      <c r="HIY64"/>
      <c r="HIZ64"/>
      <c r="HJA64"/>
      <c r="HJB64"/>
      <c r="HJC64"/>
      <c r="HJD64"/>
      <c r="HJE64"/>
      <c r="HJF64"/>
      <c r="HJG64"/>
      <c r="HJH64"/>
      <c r="HJI64"/>
      <c r="HJJ64"/>
      <c r="HJK64"/>
      <c r="HJL64"/>
      <c r="HJM64"/>
      <c r="HJN64"/>
      <c r="HJO64"/>
      <c r="HJP64"/>
      <c r="HJQ64"/>
      <c r="HJR64"/>
      <c r="HJS64"/>
      <c r="HJT64"/>
    </row>
    <row r="65" spans="1:5688" x14ac:dyDescent="0.45">
      <c r="A65"/>
      <c r="B65"/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  <c r="AMK65"/>
      <c r="AML65"/>
      <c r="AMM65"/>
      <c r="AMN65"/>
      <c r="AMO65"/>
      <c r="AMP65"/>
      <c r="AMQ65"/>
      <c r="AMR65"/>
      <c r="AMS65"/>
      <c r="AMT65"/>
      <c r="AMU65"/>
      <c r="AMV65"/>
      <c r="AMW65"/>
      <c r="AMX65"/>
      <c r="AMY65"/>
      <c r="AMZ65"/>
      <c r="ANA65"/>
      <c r="ANB65"/>
      <c r="ANC65"/>
      <c r="AND65"/>
      <c r="ANE65"/>
      <c r="ANF65"/>
      <c r="ANG65"/>
      <c r="ANH65"/>
      <c r="ANI65"/>
      <c r="ANJ65"/>
      <c r="ANK65"/>
      <c r="ANL65"/>
      <c r="ANM65"/>
      <c r="ANN65"/>
      <c r="ANO65"/>
      <c r="ANP65"/>
      <c r="ANQ65"/>
      <c r="ANR65"/>
      <c r="ANS65"/>
      <c r="ANT65"/>
      <c r="ANU65"/>
      <c r="ANV65"/>
      <c r="ANW65"/>
      <c r="ANX65"/>
      <c r="ANY65"/>
      <c r="ANZ65"/>
      <c r="AOA65"/>
      <c r="AOB65"/>
      <c r="AOC65"/>
      <c r="AOD65"/>
      <c r="AOE65"/>
      <c r="AOF65"/>
      <c r="AOG65"/>
      <c r="AOH65"/>
      <c r="AOI65"/>
      <c r="AOJ65"/>
      <c r="AOK65"/>
      <c r="AOL65"/>
      <c r="AOM65"/>
      <c r="AON65"/>
      <c r="AOO65"/>
      <c r="AOP65"/>
      <c r="AOQ65"/>
      <c r="AOR65"/>
      <c r="AOS65"/>
      <c r="AOT65"/>
      <c r="AOU65"/>
      <c r="AOV65"/>
      <c r="AOW65"/>
      <c r="AOX65"/>
      <c r="AOY65"/>
      <c r="AOZ65"/>
      <c r="APA65"/>
      <c r="APB65"/>
      <c r="APC65"/>
      <c r="APD65"/>
      <c r="APE65"/>
      <c r="APF65"/>
      <c r="APG65"/>
      <c r="APH65"/>
      <c r="API65"/>
      <c r="APJ65"/>
      <c r="APK65"/>
      <c r="APL65"/>
      <c r="APM65"/>
      <c r="APN65"/>
      <c r="APO65"/>
      <c r="APP65"/>
      <c r="APQ65"/>
      <c r="APR65"/>
      <c r="APS65"/>
      <c r="APT65"/>
      <c r="APU65"/>
      <c r="APV65"/>
      <c r="APW65"/>
      <c r="APX65"/>
      <c r="APY65"/>
      <c r="APZ65"/>
      <c r="AQA65"/>
      <c r="AQB65"/>
      <c r="AQC65"/>
      <c r="AQD65"/>
      <c r="AQE65"/>
      <c r="AQF65"/>
      <c r="AQG65"/>
      <c r="AQH65"/>
      <c r="AQI65"/>
      <c r="AQJ65"/>
      <c r="AQK65"/>
      <c r="AQL65"/>
      <c r="AQM65"/>
      <c r="AQN65"/>
      <c r="AQO65"/>
      <c r="AQP65"/>
      <c r="AQQ65"/>
      <c r="AQR65"/>
      <c r="AQS65"/>
      <c r="AQT65"/>
      <c r="AQU65"/>
      <c r="AQV65"/>
      <c r="AQW65"/>
      <c r="AQX65"/>
      <c r="AQY65"/>
      <c r="AQZ65"/>
      <c r="ARA65"/>
      <c r="ARB65"/>
      <c r="ARC65"/>
      <c r="ARD65"/>
      <c r="ARE65"/>
      <c r="ARF65"/>
      <c r="ARG65"/>
      <c r="ARH65"/>
      <c r="ARI65"/>
      <c r="ARJ65"/>
      <c r="ARK65"/>
      <c r="ARL65"/>
      <c r="ARM65"/>
      <c r="ARN65"/>
      <c r="ARO65"/>
      <c r="ARP65"/>
      <c r="ARQ65"/>
      <c r="ARR65"/>
      <c r="ARS65"/>
      <c r="ART65"/>
      <c r="ARU65"/>
      <c r="ARV65"/>
      <c r="ARW65"/>
      <c r="ARX65"/>
      <c r="ARY65"/>
      <c r="ARZ65"/>
      <c r="ASA65"/>
      <c r="ASB65"/>
      <c r="ASC65"/>
      <c r="ASD65"/>
      <c r="ASE65"/>
      <c r="ASF65"/>
      <c r="ASG65"/>
      <c r="ASH65"/>
      <c r="ASI65"/>
      <c r="ASJ65"/>
      <c r="ASK65"/>
      <c r="ASL65"/>
      <c r="ASM65"/>
      <c r="ASN65"/>
      <c r="ASO65"/>
      <c r="ASP65"/>
      <c r="ASQ65"/>
      <c r="ASR65"/>
      <c r="ASS65"/>
      <c r="AST65"/>
      <c r="ASU65"/>
      <c r="ASV65"/>
      <c r="ASW65"/>
      <c r="ASX65"/>
      <c r="ASY65"/>
      <c r="ASZ65"/>
      <c r="ATA65"/>
      <c r="ATB65"/>
      <c r="ATC65"/>
      <c r="ATD65"/>
      <c r="ATE65"/>
      <c r="ATF65"/>
      <c r="ATG65"/>
      <c r="ATH65"/>
      <c r="ATI65"/>
      <c r="ATJ65"/>
      <c r="ATK65"/>
      <c r="ATL65"/>
      <c r="ATM65"/>
      <c r="ATN65"/>
      <c r="ATO65"/>
      <c r="ATP65"/>
      <c r="ATQ65"/>
      <c r="ATR65"/>
      <c r="ATS65"/>
      <c r="ATT65"/>
      <c r="ATU65"/>
      <c r="ATV65"/>
      <c r="ATW65"/>
      <c r="ATX65"/>
      <c r="ATY65"/>
      <c r="ATZ65"/>
      <c r="AUA65"/>
      <c r="AUB65"/>
      <c r="AUC65"/>
      <c r="AUD65"/>
      <c r="AUE65"/>
      <c r="AUF65"/>
      <c r="AUG65"/>
      <c r="AUH65"/>
      <c r="AUI65"/>
      <c r="AUJ65"/>
      <c r="AUK65"/>
      <c r="AUL65"/>
      <c r="AUM65"/>
      <c r="AUN65"/>
      <c r="AUO65"/>
      <c r="AUP65"/>
      <c r="AUQ65"/>
      <c r="AUR65"/>
      <c r="AUS65"/>
      <c r="AUT65"/>
      <c r="AUU65"/>
      <c r="AUV65"/>
      <c r="AUW65"/>
      <c r="AUX65"/>
      <c r="AUY65"/>
      <c r="AUZ65"/>
      <c r="AVA65"/>
      <c r="AVB65"/>
      <c r="AVC65"/>
      <c r="AVD65"/>
      <c r="AVE65"/>
      <c r="AVF65"/>
      <c r="AVG65"/>
      <c r="AVH65"/>
      <c r="AVI65"/>
      <c r="AVJ65"/>
      <c r="AVK65"/>
      <c r="AVL65"/>
      <c r="AVM65"/>
      <c r="AVN65"/>
      <c r="AVO65"/>
      <c r="AVP65"/>
      <c r="AVQ65"/>
      <c r="AVR65"/>
      <c r="AVS65"/>
      <c r="AVT65"/>
      <c r="AVU65"/>
      <c r="AVV65"/>
      <c r="AVW65"/>
      <c r="AVX65"/>
      <c r="AVY65"/>
      <c r="AVZ65"/>
      <c r="AWA65"/>
      <c r="AWB65"/>
      <c r="AWC65"/>
      <c r="AWD65"/>
      <c r="AWE65"/>
      <c r="AWF65"/>
      <c r="AWG65"/>
      <c r="AWH65"/>
      <c r="AWI65"/>
      <c r="AWJ65"/>
      <c r="AWK65"/>
      <c r="AWL65"/>
      <c r="AWM65"/>
      <c r="AWN65"/>
      <c r="AWO65"/>
      <c r="AWP65"/>
      <c r="AWQ65"/>
      <c r="AWR65"/>
      <c r="AWS65"/>
      <c r="AWT65"/>
      <c r="AWU65"/>
      <c r="AWV65"/>
      <c r="AWW65"/>
      <c r="AWX65"/>
      <c r="AWY65"/>
      <c r="AWZ65"/>
      <c r="AXA65"/>
      <c r="AXB65"/>
      <c r="AXC65"/>
      <c r="AXD65"/>
      <c r="AXE65"/>
      <c r="AXF65"/>
      <c r="AXG65"/>
      <c r="AXH65"/>
      <c r="AXI65"/>
      <c r="AXJ65"/>
      <c r="AXK65"/>
      <c r="AXL65"/>
      <c r="AXM65"/>
      <c r="AXN65"/>
      <c r="AXO65"/>
      <c r="AXP65"/>
      <c r="AXQ65"/>
      <c r="AXR65"/>
      <c r="AXS65"/>
      <c r="AXT65"/>
      <c r="AXU65"/>
      <c r="AXV65"/>
      <c r="AXW65"/>
      <c r="AXX65"/>
      <c r="AXY65"/>
      <c r="AXZ65"/>
      <c r="AYA65"/>
      <c r="AYB65"/>
      <c r="AYC65"/>
      <c r="AYD65"/>
      <c r="AYE65"/>
      <c r="AYF65"/>
      <c r="AYG65"/>
      <c r="AYH65"/>
      <c r="AYI65"/>
      <c r="AYJ65"/>
      <c r="AYK65"/>
      <c r="AYL65"/>
      <c r="AYM65"/>
      <c r="AYN65"/>
      <c r="AYO65"/>
      <c r="AYP65"/>
      <c r="AYQ65"/>
      <c r="AYR65"/>
      <c r="AYS65"/>
      <c r="AYT65"/>
      <c r="AYU65"/>
      <c r="AYV65"/>
      <c r="AYW65"/>
      <c r="AYX65"/>
      <c r="AYY65"/>
      <c r="AYZ65"/>
      <c r="AZA65"/>
      <c r="AZB65"/>
      <c r="AZC65"/>
      <c r="AZD65"/>
      <c r="AZE65"/>
      <c r="AZF65"/>
      <c r="AZG65"/>
      <c r="AZH65"/>
      <c r="AZI65"/>
      <c r="AZJ65"/>
      <c r="AZK65"/>
      <c r="AZL65"/>
      <c r="AZM65"/>
      <c r="AZN65"/>
      <c r="AZO65"/>
      <c r="AZP65"/>
      <c r="AZQ65"/>
      <c r="AZR65"/>
      <c r="AZS65"/>
      <c r="AZT65"/>
      <c r="AZU65"/>
      <c r="AZV65"/>
      <c r="AZW65"/>
      <c r="AZX65"/>
      <c r="AZY65"/>
      <c r="AZZ65"/>
      <c r="BAA65"/>
      <c r="BAB65"/>
      <c r="BAC65"/>
      <c r="BAD65"/>
      <c r="BAE65"/>
      <c r="BAF65"/>
      <c r="BAG65"/>
      <c r="BAH65"/>
      <c r="BAI65"/>
      <c r="BAJ65"/>
      <c r="BAK65"/>
      <c r="BAL65"/>
      <c r="BAM65"/>
      <c r="BAN65"/>
      <c r="BAO65"/>
      <c r="BAP65"/>
      <c r="BAQ65"/>
      <c r="BAR65"/>
      <c r="BAS65"/>
      <c r="BAT65"/>
      <c r="BAU65"/>
      <c r="BAV65"/>
      <c r="BAW65"/>
      <c r="BAX65"/>
      <c r="BAY65"/>
      <c r="BAZ65"/>
      <c r="BBA65"/>
      <c r="BBB65"/>
      <c r="BBC65"/>
      <c r="BBD65"/>
      <c r="BBE65"/>
      <c r="BBF65"/>
      <c r="BBG65"/>
      <c r="BBH65"/>
      <c r="BBI65"/>
      <c r="BBJ65"/>
      <c r="BBK65"/>
      <c r="BBL65"/>
      <c r="BBM65"/>
      <c r="BBN65"/>
      <c r="BBO65"/>
      <c r="BBP65"/>
      <c r="BBQ65"/>
      <c r="BBR65"/>
      <c r="BBS65"/>
      <c r="BBT65"/>
      <c r="BBU65"/>
      <c r="BBV65"/>
      <c r="BBW65"/>
      <c r="BBX65"/>
      <c r="BBY65"/>
      <c r="BBZ65"/>
      <c r="BCA65"/>
      <c r="BCB65"/>
      <c r="BCC65"/>
      <c r="BCD65"/>
      <c r="BCE65"/>
      <c r="BCF65"/>
      <c r="BCG65"/>
      <c r="BCH65"/>
      <c r="BCI65"/>
      <c r="BCJ65"/>
      <c r="BCK65"/>
      <c r="BCL65"/>
      <c r="BCM65"/>
      <c r="BCN65"/>
      <c r="BCO65"/>
      <c r="BCP65"/>
      <c r="BCQ65"/>
      <c r="BCR65"/>
      <c r="BCS65"/>
      <c r="BCT65"/>
      <c r="BCU65"/>
      <c r="BCV65"/>
      <c r="BCW65"/>
      <c r="BCX65"/>
      <c r="BCY65"/>
      <c r="BCZ65"/>
      <c r="BDA65"/>
      <c r="BDB65"/>
      <c r="BDC65"/>
      <c r="BDD65"/>
      <c r="BDE65"/>
      <c r="BDF65"/>
      <c r="BDG65"/>
      <c r="BDH65"/>
      <c r="BDI65"/>
      <c r="BDJ65"/>
      <c r="BDK65"/>
      <c r="BDL65"/>
      <c r="BDM65"/>
      <c r="BDN65"/>
      <c r="BDO65"/>
      <c r="BDP65"/>
      <c r="BDQ65"/>
      <c r="BDR65"/>
      <c r="BDS65"/>
      <c r="BDT65"/>
      <c r="BDU65"/>
      <c r="BDV65"/>
      <c r="BDW65"/>
      <c r="BDX65"/>
      <c r="BDY65"/>
      <c r="BDZ65"/>
      <c r="BEA65"/>
      <c r="BEB65"/>
      <c r="BEC65"/>
      <c r="BED65"/>
      <c r="BEE65"/>
      <c r="BEF65"/>
      <c r="BEG65"/>
      <c r="BEH65"/>
      <c r="BEI65"/>
      <c r="BEJ65"/>
      <c r="BEK65"/>
      <c r="BEL65"/>
      <c r="BEM65"/>
      <c r="BEN65"/>
      <c r="BEO65"/>
      <c r="BEP65"/>
      <c r="BEQ65"/>
      <c r="BER65"/>
      <c r="BES65"/>
      <c r="BET65"/>
      <c r="BEU65"/>
      <c r="BEV65"/>
      <c r="BEW65"/>
      <c r="BEX65"/>
      <c r="BEY65"/>
      <c r="BEZ65"/>
      <c r="BFA65"/>
      <c r="BFB65"/>
      <c r="BFC65"/>
      <c r="BFD65"/>
      <c r="BFE65"/>
      <c r="BFF65"/>
      <c r="BFG65"/>
      <c r="BFH65"/>
      <c r="BFI65"/>
      <c r="BFJ65"/>
      <c r="BFK65"/>
      <c r="BFL65"/>
      <c r="BFM65"/>
      <c r="BFN65"/>
      <c r="BFO65"/>
      <c r="BFP65"/>
      <c r="BFQ65"/>
      <c r="BFR65"/>
      <c r="BFS65"/>
      <c r="BFT65"/>
      <c r="BFU65"/>
      <c r="BFV65"/>
      <c r="BFW65"/>
      <c r="BFX65"/>
      <c r="BFY65"/>
      <c r="BFZ65"/>
      <c r="BGA65"/>
      <c r="BGB65"/>
      <c r="BGC65"/>
      <c r="BGD65"/>
      <c r="BGE65"/>
      <c r="BGF65"/>
      <c r="BGG65"/>
      <c r="BGH65"/>
      <c r="BGI65"/>
      <c r="BGJ65"/>
      <c r="BGK65"/>
      <c r="BGL65"/>
      <c r="BGM65"/>
      <c r="BGN65"/>
      <c r="BGO65"/>
      <c r="BGP65"/>
      <c r="BGQ65"/>
      <c r="BGR65"/>
      <c r="BGS65"/>
      <c r="BGT65"/>
      <c r="BGU65"/>
      <c r="BGV65"/>
      <c r="BGW65"/>
      <c r="BGX65"/>
      <c r="BGY65"/>
      <c r="BGZ65"/>
      <c r="BHA65"/>
      <c r="BHB65"/>
      <c r="BHC65"/>
      <c r="BHD65"/>
      <c r="BHE65"/>
      <c r="BHF65"/>
      <c r="BHG65"/>
      <c r="BHH65"/>
      <c r="BHI65"/>
      <c r="BHJ65"/>
      <c r="BHK65"/>
      <c r="BHL65"/>
      <c r="BHM65"/>
      <c r="BHN65"/>
      <c r="BHO65"/>
      <c r="BHP65"/>
      <c r="BHQ65"/>
      <c r="BHR65"/>
      <c r="BHS65"/>
      <c r="BHT65"/>
      <c r="BHU65"/>
      <c r="BHV65"/>
      <c r="BHW65"/>
      <c r="BHX65"/>
      <c r="BHY65"/>
      <c r="BHZ65"/>
      <c r="BIA65"/>
      <c r="BIB65"/>
      <c r="BIC65"/>
      <c r="BID65"/>
      <c r="BIE65"/>
      <c r="BIF65"/>
      <c r="BIG65"/>
      <c r="BIH65"/>
      <c r="BII65"/>
      <c r="BIJ65"/>
      <c r="BIK65"/>
      <c r="BIL65"/>
      <c r="BIM65"/>
      <c r="BIN65"/>
      <c r="BIO65"/>
      <c r="BIP65"/>
      <c r="BIQ65"/>
      <c r="BIR65"/>
      <c r="BIS65"/>
      <c r="BIT65"/>
      <c r="BIU65"/>
      <c r="BIV65"/>
      <c r="BIW65"/>
      <c r="BIX65"/>
      <c r="BIY65"/>
      <c r="BIZ65"/>
      <c r="BJA65"/>
      <c r="BJB65"/>
      <c r="BJC65"/>
      <c r="BJD65"/>
      <c r="BJE65"/>
      <c r="BJF65"/>
      <c r="BJG65"/>
      <c r="BJH65"/>
      <c r="BJI65"/>
      <c r="BJJ65"/>
      <c r="BJK65"/>
      <c r="BJL65"/>
      <c r="BJM65"/>
      <c r="BJN65"/>
      <c r="BJO65"/>
      <c r="BJP65"/>
      <c r="BJQ65"/>
      <c r="BJR65"/>
      <c r="BJS65"/>
      <c r="BJT65"/>
      <c r="BJU65"/>
      <c r="BJV65"/>
      <c r="BJW65"/>
      <c r="BJX65"/>
      <c r="BJY65"/>
      <c r="BJZ65"/>
      <c r="BKA65"/>
      <c r="BKB65"/>
      <c r="BKC65"/>
      <c r="BKD65"/>
      <c r="BKE65"/>
      <c r="BKF65"/>
      <c r="BKG65"/>
      <c r="BKH65"/>
      <c r="BKI65"/>
      <c r="BKJ65"/>
      <c r="BKK65"/>
      <c r="BKL65"/>
      <c r="BKM65"/>
      <c r="BKN65"/>
      <c r="BKO65"/>
      <c r="BKP65"/>
      <c r="BKQ65"/>
      <c r="BKR65"/>
      <c r="BKS65"/>
      <c r="BKT65"/>
      <c r="BKU65"/>
      <c r="BKV65"/>
      <c r="BKW65"/>
      <c r="BKX65"/>
      <c r="BKY65"/>
      <c r="BKZ65"/>
      <c r="BLA65"/>
      <c r="BLB65"/>
      <c r="BLC65"/>
      <c r="BLD65"/>
      <c r="BLE65"/>
      <c r="BLF65"/>
      <c r="BLG65"/>
      <c r="BLH65"/>
      <c r="BLI65"/>
      <c r="BLJ65"/>
      <c r="BLK65"/>
      <c r="BLL65"/>
      <c r="BLM65"/>
      <c r="BLN65"/>
      <c r="BLO65"/>
      <c r="BLP65"/>
      <c r="BLQ65"/>
      <c r="BLR65"/>
      <c r="BLS65"/>
      <c r="BLT65"/>
      <c r="BLU65"/>
      <c r="BLV65"/>
      <c r="BLW65"/>
      <c r="BLX65"/>
      <c r="BLY65"/>
      <c r="BLZ65"/>
      <c r="BMA65"/>
      <c r="BMB65"/>
      <c r="BMC65"/>
      <c r="BMD65"/>
      <c r="BME65"/>
      <c r="BMF65"/>
      <c r="BMG65"/>
      <c r="BMH65"/>
      <c r="BMI65"/>
      <c r="BMJ65"/>
      <c r="BMK65"/>
      <c r="BML65"/>
      <c r="BMM65"/>
      <c r="BMN65"/>
      <c r="BMO65"/>
      <c r="BMP65"/>
      <c r="BMQ65"/>
      <c r="BMR65"/>
      <c r="BMS65"/>
      <c r="BMT65"/>
      <c r="BMU65"/>
      <c r="BMV65"/>
      <c r="BMW65"/>
      <c r="BMX65"/>
      <c r="BMY65"/>
      <c r="BMZ65"/>
      <c r="BNA65"/>
      <c r="BNB65"/>
      <c r="BNC65"/>
      <c r="BND65"/>
      <c r="BNE65"/>
      <c r="BNF65"/>
      <c r="BNG65"/>
      <c r="BNH65"/>
      <c r="BNI65"/>
      <c r="BNJ65"/>
      <c r="BNK65"/>
      <c r="BNL65"/>
      <c r="BNM65"/>
      <c r="BNN65"/>
      <c r="BNO65"/>
      <c r="BNP65"/>
      <c r="BNQ65"/>
      <c r="BNR65"/>
      <c r="BNS65"/>
      <c r="BNT65"/>
      <c r="BNU65"/>
      <c r="BNV65"/>
      <c r="BNW65"/>
      <c r="BNX65"/>
      <c r="BNY65"/>
      <c r="BNZ65"/>
      <c r="BOA65"/>
      <c r="BOB65"/>
      <c r="BOC65"/>
      <c r="BOD65"/>
      <c r="BOE65"/>
      <c r="BOF65"/>
      <c r="BOG65"/>
      <c r="BOH65"/>
      <c r="BOI65"/>
      <c r="BOJ65"/>
      <c r="BOK65"/>
      <c r="BOL65"/>
      <c r="BOM65"/>
      <c r="BON65"/>
      <c r="BOO65"/>
      <c r="BOP65"/>
      <c r="BOQ65"/>
      <c r="BOR65"/>
      <c r="BOS65"/>
      <c r="BOT65"/>
      <c r="BOU65"/>
      <c r="BOV65"/>
      <c r="BOW65"/>
      <c r="BOX65"/>
      <c r="BOY65"/>
      <c r="BOZ65"/>
      <c r="BPA65"/>
      <c r="BPB65"/>
      <c r="BPC65"/>
      <c r="BPD65"/>
      <c r="BPE65"/>
      <c r="BPF65"/>
      <c r="BPG65"/>
      <c r="BPH65"/>
      <c r="BPI65"/>
      <c r="BPJ65"/>
      <c r="BPK65"/>
      <c r="BPL65"/>
      <c r="BPM65"/>
      <c r="BPN65"/>
      <c r="BPO65"/>
      <c r="BPP65"/>
      <c r="BPQ65"/>
      <c r="BPR65"/>
      <c r="BPS65"/>
      <c r="BPT65"/>
      <c r="BPU65"/>
      <c r="BPV65"/>
      <c r="BPW65"/>
      <c r="BPX65"/>
      <c r="BPY65"/>
      <c r="BPZ65"/>
      <c r="BQA65"/>
      <c r="BQB65"/>
      <c r="BQC65"/>
      <c r="BQD65"/>
      <c r="BQE65"/>
      <c r="BQF65"/>
      <c r="BQG65"/>
      <c r="BQH65"/>
      <c r="BQI65"/>
      <c r="BQJ65"/>
      <c r="BQK65"/>
      <c r="BQL65"/>
      <c r="BQM65"/>
      <c r="BQN65"/>
      <c r="BQO65"/>
      <c r="BQP65"/>
      <c r="BQQ65"/>
      <c r="BQR65"/>
      <c r="BQS65"/>
      <c r="BQT65"/>
      <c r="BQU65"/>
      <c r="BQV65"/>
      <c r="BQW65"/>
      <c r="BQX65"/>
      <c r="BQY65"/>
      <c r="BQZ65"/>
      <c r="BRA65"/>
      <c r="BRB65"/>
      <c r="BRC65"/>
      <c r="BRD65"/>
      <c r="BRE65"/>
      <c r="BRF65"/>
      <c r="BRG65"/>
      <c r="BRH65"/>
      <c r="BRI65"/>
      <c r="BRJ65"/>
      <c r="BRK65"/>
      <c r="BRL65"/>
      <c r="BRM65"/>
      <c r="BRN65"/>
      <c r="BRO65"/>
      <c r="BRP65"/>
      <c r="BRQ65"/>
      <c r="BRR65"/>
      <c r="BRS65"/>
      <c r="BRT65"/>
      <c r="BRU65"/>
      <c r="BRV65"/>
      <c r="BRW65"/>
      <c r="BRX65"/>
      <c r="BRY65"/>
      <c r="BRZ65"/>
      <c r="BSA65"/>
      <c r="BSB65"/>
      <c r="BSC65"/>
      <c r="BSD65"/>
      <c r="BSE65"/>
      <c r="BSF65"/>
      <c r="BSG65"/>
      <c r="BSH65"/>
      <c r="BSI65"/>
      <c r="BSJ65"/>
      <c r="BSK65"/>
      <c r="BSL65"/>
      <c r="BSM65"/>
      <c r="BSN65"/>
      <c r="BSO65"/>
      <c r="BSP65"/>
      <c r="BSQ65"/>
      <c r="BSR65"/>
      <c r="BSS65"/>
      <c r="BST65"/>
      <c r="BSU65"/>
      <c r="BSV65"/>
      <c r="BSW65"/>
      <c r="BSX65"/>
      <c r="BSY65"/>
      <c r="BSZ65"/>
      <c r="BTA65"/>
      <c r="BTB65"/>
      <c r="BTC65"/>
      <c r="BTD65"/>
      <c r="BTE65"/>
      <c r="BTF65"/>
      <c r="BTG65"/>
      <c r="BTH65"/>
      <c r="BTI65"/>
      <c r="BTJ65"/>
      <c r="BTK65"/>
      <c r="BTL65"/>
      <c r="BTM65"/>
      <c r="BTN65"/>
      <c r="BTO65"/>
      <c r="BTP65"/>
      <c r="BTQ65"/>
      <c r="BTR65"/>
      <c r="BTS65"/>
      <c r="BTT65"/>
      <c r="BTU65"/>
      <c r="BTV65"/>
      <c r="BTW65"/>
      <c r="BTX65"/>
      <c r="BTY65"/>
      <c r="BTZ65"/>
      <c r="BUA65"/>
      <c r="BUB65"/>
      <c r="BUC65"/>
      <c r="BUD65"/>
      <c r="BUE65"/>
      <c r="BUF65"/>
      <c r="BUG65"/>
      <c r="BUH65"/>
      <c r="BUI65"/>
      <c r="BUJ65"/>
      <c r="BUK65"/>
      <c r="BUL65"/>
      <c r="BUM65"/>
      <c r="BUN65"/>
      <c r="BUO65"/>
      <c r="BUP65"/>
      <c r="BUQ65"/>
      <c r="BUR65"/>
      <c r="BUS65"/>
      <c r="BUT65"/>
      <c r="BUU65"/>
      <c r="BUV65"/>
      <c r="BUW65"/>
      <c r="BUX65"/>
      <c r="BUY65"/>
      <c r="BUZ65"/>
      <c r="BVA65"/>
      <c r="BVB65"/>
      <c r="BVC65"/>
      <c r="BVD65"/>
      <c r="BVE65"/>
      <c r="BVF65"/>
      <c r="BVG65"/>
      <c r="BVH65"/>
      <c r="BVI65"/>
      <c r="BVJ65"/>
      <c r="BVK65"/>
      <c r="BVL65"/>
      <c r="BVM65"/>
      <c r="BVN65"/>
      <c r="BVO65"/>
      <c r="BVP65"/>
      <c r="BVQ65"/>
      <c r="BVR65"/>
      <c r="BVS65"/>
      <c r="BVT65"/>
      <c r="BVU65"/>
      <c r="BVV65"/>
      <c r="BVW65"/>
      <c r="BVX65"/>
      <c r="BVY65"/>
      <c r="BVZ65"/>
      <c r="BWA65"/>
      <c r="BWB65"/>
      <c r="BWC65"/>
      <c r="BWD65"/>
      <c r="BWE65"/>
      <c r="BWF65"/>
      <c r="BWG65"/>
      <c r="BWH65"/>
      <c r="BWI65"/>
      <c r="BWJ65"/>
      <c r="BWK65"/>
      <c r="BWL65"/>
      <c r="BWM65"/>
      <c r="BWN65"/>
      <c r="BWO65"/>
      <c r="BWP65"/>
      <c r="BWQ65"/>
      <c r="BWR65"/>
      <c r="BWS65"/>
      <c r="BWT65"/>
      <c r="BWU65"/>
      <c r="BWV65"/>
      <c r="BWW65"/>
      <c r="BWX65"/>
      <c r="BWY65"/>
      <c r="BWZ65"/>
      <c r="BXA65"/>
      <c r="BXB65"/>
      <c r="BXC65"/>
      <c r="BXD65"/>
      <c r="BXE65"/>
      <c r="BXF65"/>
      <c r="BXG65"/>
      <c r="BXH65"/>
      <c r="BXI65"/>
      <c r="BXJ65"/>
      <c r="BXK65"/>
      <c r="BXL65"/>
      <c r="BXM65"/>
      <c r="BXN65"/>
      <c r="BXO65"/>
      <c r="BXP65"/>
      <c r="BXQ65"/>
      <c r="BXR65"/>
      <c r="BXS65"/>
      <c r="BXT65"/>
      <c r="BXU65"/>
      <c r="BXV65"/>
      <c r="BXW65"/>
      <c r="BXX65"/>
      <c r="BXY65"/>
      <c r="BXZ65"/>
      <c r="BYA65"/>
      <c r="BYB65"/>
      <c r="BYC65"/>
      <c r="BYD65"/>
      <c r="BYE65"/>
      <c r="BYF65"/>
      <c r="BYG65"/>
      <c r="BYH65"/>
      <c r="BYI65"/>
      <c r="BYJ65"/>
      <c r="BYK65"/>
      <c r="BYL65"/>
      <c r="BYM65"/>
      <c r="BYN65"/>
      <c r="BYO65"/>
      <c r="BYP65"/>
      <c r="BYQ65"/>
      <c r="BYR65"/>
      <c r="BYS65"/>
      <c r="BYT65"/>
      <c r="BYU65"/>
      <c r="BYV65"/>
      <c r="BYW65"/>
      <c r="BYX65"/>
      <c r="BYY65"/>
      <c r="BYZ65"/>
      <c r="BZA65"/>
      <c r="BZB65"/>
      <c r="BZC65"/>
      <c r="BZD65"/>
      <c r="BZE65"/>
      <c r="BZF65"/>
      <c r="BZG65"/>
      <c r="BZH65"/>
      <c r="BZI65"/>
      <c r="BZJ65"/>
      <c r="BZK65"/>
      <c r="BZL65"/>
      <c r="BZM65"/>
      <c r="BZN65"/>
      <c r="BZO65"/>
      <c r="BZP65"/>
      <c r="BZQ65"/>
      <c r="BZR65"/>
      <c r="BZS65"/>
      <c r="BZT65"/>
      <c r="BZU65"/>
      <c r="BZV65"/>
      <c r="BZW65"/>
      <c r="BZX65"/>
      <c r="BZY65"/>
      <c r="BZZ65"/>
      <c r="CAA65"/>
      <c r="CAB65"/>
      <c r="CAC65"/>
      <c r="CAD65"/>
      <c r="CAE65"/>
      <c r="CAF65"/>
      <c r="CAG65"/>
      <c r="CAH65"/>
      <c r="CAI65"/>
      <c r="CAJ65"/>
      <c r="CAK65"/>
      <c r="CAL65"/>
      <c r="CAM65"/>
      <c r="CAN65"/>
      <c r="CAO65"/>
      <c r="CAP65"/>
      <c r="CAQ65"/>
      <c r="CAR65"/>
      <c r="CAS65"/>
      <c r="CAT65"/>
      <c r="CAU65"/>
      <c r="CAV65"/>
      <c r="CAW65"/>
      <c r="CAX65"/>
      <c r="CAY65"/>
      <c r="CAZ65"/>
      <c r="CBA65"/>
      <c r="CBB65"/>
      <c r="CBC65"/>
      <c r="CBD65"/>
      <c r="CBE65"/>
      <c r="CBF65"/>
      <c r="CBG65"/>
      <c r="CBH65"/>
      <c r="CBI65"/>
      <c r="CBJ65"/>
      <c r="CBK65"/>
      <c r="CBL65"/>
      <c r="CBM65"/>
      <c r="CBN65"/>
      <c r="CBO65"/>
      <c r="CBP65"/>
      <c r="CBQ65"/>
      <c r="CBR65"/>
      <c r="CBS65"/>
      <c r="CBT65"/>
      <c r="CBU65"/>
      <c r="CBV65"/>
      <c r="CBW65"/>
      <c r="CBX65"/>
      <c r="CBY65"/>
      <c r="CBZ65"/>
      <c r="CCA65"/>
      <c r="CCB65"/>
      <c r="CCC65"/>
      <c r="CCD65"/>
      <c r="CCE65"/>
      <c r="CCF65"/>
      <c r="CCG65"/>
      <c r="CCH65"/>
      <c r="CCI65"/>
      <c r="CCJ65"/>
      <c r="CCK65"/>
      <c r="CCL65"/>
      <c r="CCM65"/>
      <c r="CCN65"/>
      <c r="CCO65"/>
      <c r="CCP65"/>
      <c r="CCQ65"/>
      <c r="CCR65"/>
      <c r="CCS65"/>
      <c r="CCT65"/>
      <c r="CCU65"/>
      <c r="CCV65"/>
      <c r="CCW65"/>
      <c r="CCX65"/>
      <c r="CCY65"/>
      <c r="CCZ65"/>
      <c r="CDA65"/>
      <c r="CDB65"/>
      <c r="CDC65"/>
      <c r="CDD65"/>
      <c r="CDE65"/>
      <c r="CDF65"/>
      <c r="CDG65"/>
      <c r="CDH65"/>
      <c r="CDI65"/>
      <c r="CDJ65"/>
      <c r="CDK65"/>
      <c r="CDL65"/>
      <c r="CDM65"/>
      <c r="CDN65"/>
      <c r="CDO65"/>
      <c r="CDP65"/>
      <c r="CDQ65"/>
      <c r="CDR65"/>
      <c r="CDS65"/>
      <c r="CDT65"/>
      <c r="CDU65"/>
      <c r="CDV65"/>
      <c r="CDW65"/>
      <c r="CDX65"/>
      <c r="CDY65"/>
      <c r="CDZ65"/>
      <c r="CEA65"/>
      <c r="CEB65"/>
      <c r="CEC65"/>
      <c r="CED65"/>
      <c r="CEE65"/>
      <c r="CEF65"/>
      <c r="CEG65"/>
      <c r="CEH65"/>
      <c r="CEI65"/>
      <c r="CEJ65"/>
      <c r="CEK65"/>
      <c r="CEL65"/>
      <c r="CEM65"/>
      <c r="CEN65"/>
      <c r="CEO65"/>
      <c r="CEP65"/>
      <c r="CEQ65"/>
      <c r="CER65"/>
      <c r="CES65"/>
      <c r="CET65"/>
      <c r="CEU65"/>
      <c r="CEV65"/>
      <c r="CEW65"/>
      <c r="CEX65"/>
      <c r="CEY65"/>
      <c r="CEZ65"/>
      <c r="CFA65"/>
      <c r="CFB65"/>
      <c r="CFC65"/>
      <c r="CFD65"/>
      <c r="CFE65"/>
      <c r="CFF65"/>
      <c r="CFG65"/>
      <c r="CFH65"/>
      <c r="CFI65"/>
      <c r="CFJ65"/>
      <c r="CFK65"/>
      <c r="CFL65"/>
      <c r="CFM65"/>
      <c r="CFN65"/>
      <c r="CFO65"/>
      <c r="CFP65"/>
      <c r="CFQ65"/>
      <c r="CFR65"/>
      <c r="CFS65"/>
      <c r="CFT65"/>
      <c r="CFU65"/>
      <c r="CFV65"/>
      <c r="CFW65"/>
      <c r="CFX65"/>
      <c r="CFY65"/>
      <c r="CFZ65"/>
      <c r="CGA65"/>
      <c r="CGB65"/>
      <c r="CGC65"/>
      <c r="CGD65"/>
      <c r="CGE65"/>
      <c r="CGF65"/>
      <c r="CGG65"/>
      <c r="CGH65"/>
      <c r="CGI65"/>
      <c r="CGJ65"/>
      <c r="CGK65"/>
      <c r="CGL65"/>
      <c r="CGM65"/>
      <c r="CGN65"/>
      <c r="CGO65"/>
      <c r="CGP65"/>
      <c r="CGQ65"/>
      <c r="CGR65"/>
      <c r="CGS65"/>
      <c r="CGT65"/>
      <c r="CGU65"/>
      <c r="CGV65"/>
      <c r="CGW65"/>
      <c r="CGX65"/>
      <c r="CGY65"/>
      <c r="CGZ65"/>
      <c r="CHA65"/>
      <c r="CHB65"/>
      <c r="CHC65"/>
      <c r="CHD65"/>
      <c r="CHE65"/>
      <c r="CHF65"/>
      <c r="CHG65"/>
      <c r="CHH65"/>
      <c r="CHI65"/>
      <c r="CHJ65"/>
      <c r="CHK65"/>
      <c r="CHL65"/>
      <c r="CHM65"/>
      <c r="CHN65"/>
      <c r="CHO65"/>
      <c r="CHP65"/>
      <c r="CHQ65"/>
      <c r="CHR65"/>
      <c r="CHS65"/>
      <c r="CHT65"/>
      <c r="CHU65"/>
      <c r="CHV65"/>
      <c r="CHW65"/>
      <c r="CHX65"/>
      <c r="CHY65"/>
      <c r="CHZ65"/>
      <c r="CIA65"/>
      <c r="CIB65"/>
      <c r="CIC65"/>
      <c r="CID65"/>
      <c r="CIE65"/>
      <c r="CIF65"/>
      <c r="CIG65"/>
      <c r="CIH65"/>
      <c r="CII65"/>
      <c r="CIJ65"/>
      <c r="CIK65"/>
      <c r="CIL65"/>
      <c r="CIM65"/>
      <c r="CIN65"/>
      <c r="CIO65"/>
      <c r="CIP65"/>
      <c r="CIQ65"/>
      <c r="CIR65"/>
      <c r="CIS65"/>
      <c r="CIT65"/>
      <c r="CIU65"/>
      <c r="CIV65"/>
      <c r="CIW65"/>
      <c r="CIX65"/>
      <c r="CIY65"/>
      <c r="CIZ65"/>
      <c r="CJA65"/>
      <c r="CJB65"/>
      <c r="CJC65"/>
      <c r="CJD65"/>
      <c r="CJE65"/>
      <c r="CJF65"/>
      <c r="CJG65"/>
      <c r="CJH65"/>
      <c r="CJI65"/>
      <c r="CJJ65"/>
      <c r="CJK65"/>
      <c r="CJL65"/>
      <c r="CJM65"/>
      <c r="CJN65"/>
      <c r="CJO65"/>
      <c r="CJP65"/>
      <c r="CJQ65"/>
      <c r="CJR65"/>
      <c r="CJS65"/>
      <c r="CJT65"/>
      <c r="CJU65"/>
      <c r="CJV65"/>
      <c r="CJW65"/>
      <c r="CJX65"/>
      <c r="CJY65"/>
      <c r="CJZ65"/>
      <c r="CKA65"/>
      <c r="CKB65"/>
      <c r="CKC65"/>
      <c r="CKD65"/>
      <c r="CKE65"/>
      <c r="CKF65"/>
      <c r="CKG65"/>
      <c r="CKH65"/>
      <c r="CKI65"/>
      <c r="CKJ65"/>
      <c r="CKK65"/>
      <c r="CKL65"/>
      <c r="CKM65"/>
      <c r="CKN65"/>
      <c r="CKO65"/>
      <c r="CKP65"/>
      <c r="CKQ65"/>
      <c r="CKR65"/>
      <c r="CKS65"/>
      <c r="CKT65"/>
      <c r="CKU65"/>
      <c r="CKV65"/>
      <c r="CKW65"/>
      <c r="CKX65"/>
      <c r="CKY65"/>
      <c r="CKZ65"/>
      <c r="CLA65"/>
      <c r="CLB65"/>
      <c r="CLC65"/>
      <c r="CLD65"/>
      <c r="CLE65"/>
      <c r="CLF65"/>
      <c r="CLG65"/>
      <c r="CLH65"/>
      <c r="CLI65"/>
      <c r="CLJ65"/>
      <c r="CLK65"/>
      <c r="CLL65"/>
      <c r="CLM65"/>
      <c r="CLN65"/>
      <c r="CLO65"/>
      <c r="CLP65"/>
      <c r="CLQ65"/>
      <c r="CLR65"/>
      <c r="CLS65"/>
      <c r="CLT65"/>
      <c r="CLU65"/>
      <c r="CLV65"/>
      <c r="CLW65"/>
      <c r="CLX65"/>
      <c r="CLY65"/>
      <c r="CLZ65"/>
      <c r="CMA65"/>
      <c r="CMB65"/>
      <c r="CMC65"/>
      <c r="CMD65"/>
      <c r="CME65"/>
      <c r="CMF65"/>
      <c r="CMG65"/>
      <c r="CMH65"/>
      <c r="CMI65"/>
      <c r="CMJ65"/>
      <c r="CMK65"/>
      <c r="CML65"/>
      <c r="CMM65"/>
      <c r="CMN65"/>
      <c r="CMO65"/>
      <c r="CMP65"/>
      <c r="CMQ65"/>
      <c r="CMR65"/>
      <c r="CMS65"/>
      <c r="CMT65"/>
      <c r="CMU65"/>
      <c r="CMV65"/>
      <c r="CMW65"/>
      <c r="CMX65"/>
      <c r="CMY65"/>
      <c r="CMZ65"/>
      <c r="CNA65"/>
      <c r="CNB65"/>
      <c r="CNC65"/>
      <c r="CND65"/>
      <c r="CNE65"/>
      <c r="CNF65"/>
      <c r="CNG65"/>
      <c r="CNH65"/>
      <c r="CNI65"/>
      <c r="CNJ65"/>
      <c r="CNK65"/>
      <c r="CNL65"/>
      <c r="CNM65"/>
      <c r="CNN65"/>
      <c r="CNO65"/>
      <c r="CNP65"/>
      <c r="CNQ65"/>
      <c r="CNR65"/>
      <c r="CNS65"/>
      <c r="CNT65"/>
      <c r="CNU65"/>
      <c r="CNV65"/>
      <c r="CNW65"/>
      <c r="CNX65"/>
      <c r="CNY65"/>
      <c r="CNZ65"/>
      <c r="COA65"/>
      <c r="COB65"/>
      <c r="COC65"/>
      <c r="COD65"/>
      <c r="COE65"/>
      <c r="COF65"/>
      <c r="COG65"/>
      <c r="COH65"/>
      <c r="COI65"/>
      <c r="COJ65"/>
      <c r="COK65"/>
      <c r="COL65"/>
      <c r="COM65"/>
      <c r="CON65"/>
      <c r="COO65"/>
      <c r="COP65"/>
      <c r="COQ65"/>
      <c r="COR65"/>
      <c r="COS65"/>
      <c r="COT65"/>
      <c r="COU65"/>
      <c r="COV65"/>
      <c r="COW65"/>
      <c r="COX65"/>
      <c r="COY65"/>
      <c r="COZ65"/>
      <c r="CPA65"/>
      <c r="CPB65"/>
      <c r="CPC65"/>
      <c r="CPD65"/>
      <c r="CPE65"/>
      <c r="CPF65"/>
      <c r="CPG65"/>
      <c r="CPH65"/>
      <c r="CPI65"/>
      <c r="CPJ65"/>
      <c r="CPK65"/>
      <c r="CPL65"/>
      <c r="CPM65"/>
      <c r="CPN65"/>
      <c r="CPO65"/>
      <c r="CPP65"/>
      <c r="CPQ65"/>
      <c r="CPR65"/>
      <c r="CPS65"/>
      <c r="CPT65"/>
      <c r="CPU65"/>
      <c r="CPV65"/>
      <c r="CPW65"/>
      <c r="CPX65"/>
      <c r="CPY65"/>
      <c r="CPZ65"/>
      <c r="CQA65"/>
      <c r="CQB65"/>
      <c r="CQC65"/>
      <c r="CQD65"/>
      <c r="CQE65"/>
      <c r="CQF65"/>
      <c r="CQG65"/>
      <c r="CQH65"/>
      <c r="CQI65"/>
      <c r="CQJ65"/>
      <c r="CQK65"/>
      <c r="CQL65"/>
      <c r="CQM65"/>
      <c r="CQN65"/>
      <c r="CQO65"/>
      <c r="CQP65"/>
      <c r="CQQ65"/>
      <c r="CQR65"/>
      <c r="CQS65"/>
      <c r="CQT65"/>
      <c r="CQU65"/>
      <c r="CQV65"/>
      <c r="CQW65"/>
      <c r="CQX65"/>
      <c r="CQY65"/>
      <c r="CQZ65"/>
      <c r="CRA65"/>
      <c r="CRB65"/>
      <c r="CRC65"/>
      <c r="CRD65"/>
      <c r="CRE65"/>
      <c r="CRF65"/>
      <c r="CRG65"/>
      <c r="CRH65"/>
      <c r="CRI65"/>
      <c r="CRJ65"/>
      <c r="CRK65"/>
      <c r="CRL65"/>
      <c r="CRM65"/>
      <c r="CRN65"/>
      <c r="CRO65"/>
      <c r="CRP65"/>
      <c r="CRQ65"/>
      <c r="CRR65"/>
      <c r="CRS65"/>
      <c r="CRT65"/>
      <c r="CRU65"/>
      <c r="CRV65"/>
      <c r="CRW65"/>
      <c r="CRX65"/>
      <c r="CRY65"/>
      <c r="CRZ65"/>
      <c r="CSA65"/>
      <c r="CSB65"/>
      <c r="CSC65"/>
      <c r="CSD65"/>
      <c r="CSE65"/>
      <c r="CSF65"/>
      <c r="CSG65"/>
      <c r="CSH65"/>
      <c r="CSI65"/>
      <c r="CSJ65"/>
      <c r="CSK65"/>
      <c r="CSL65"/>
      <c r="CSM65"/>
      <c r="CSN65"/>
      <c r="CSO65"/>
      <c r="CSP65"/>
      <c r="CSQ65"/>
      <c r="CSR65"/>
      <c r="CSS65"/>
      <c r="CST65"/>
      <c r="CSU65"/>
      <c r="CSV65"/>
      <c r="CSW65"/>
      <c r="CSX65"/>
      <c r="CSY65"/>
      <c r="CSZ65"/>
      <c r="CTA65"/>
      <c r="CTB65"/>
      <c r="CTC65"/>
      <c r="CTD65"/>
      <c r="CTE65"/>
      <c r="CTF65"/>
      <c r="CTG65"/>
      <c r="CTH65"/>
      <c r="CTI65"/>
      <c r="CTJ65"/>
      <c r="CTK65"/>
      <c r="CTL65"/>
      <c r="CTM65"/>
      <c r="CTN65"/>
      <c r="CTO65"/>
      <c r="CTP65"/>
      <c r="CTQ65"/>
      <c r="CTR65"/>
      <c r="CTS65"/>
      <c r="CTT65"/>
      <c r="CTU65"/>
      <c r="CTV65"/>
      <c r="CTW65"/>
      <c r="CTX65"/>
      <c r="CTY65"/>
      <c r="CTZ65"/>
      <c r="CUA65"/>
      <c r="CUB65"/>
      <c r="CUC65"/>
      <c r="CUD65"/>
      <c r="CUE65"/>
      <c r="CUF65"/>
      <c r="CUG65"/>
      <c r="CUH65"/>
      <c r="CUI65"/>
      <c r="CUJ65"/>
      <c r="CUK65"/>
      <c r="CUL65"/>
      <c r="CUM65"/>
      <c r="CUN65"/>
      <c r="CUO65"/>
      <c r="CUP65"/>
      <c r="CUQ65"/>
      <c r="CUR65"/>
      <c r="CUS65"/>
      <c r="CUT65"/>
      <c r="CUU65"/>
      <c r="CUV65"/>
      <c r="CUW65"/>
      <c r="CUX65"/>
      <c r="CUY65"/>
      <c r="CUZ65"/>
      <c r="CVA65"/>
      <c r="CVB65"/>
      <c r="CVC65"/>
      <c r="CVD65"/>
      <c r="CVE65"/>
      <c r="CVF65"/>
      <c r="CVG65"/>
      <c r="CVH65"/>
      <c r="CVI65"/>
      <c r="CVJ65"/>
      <c r="CVK65"/>
      <c r="CVL65"/>
      <c r="CVM65"/>
      <c r="CVN65"/>
      <c r="CVO65"/>
      <c r="CVP65"/>
      <c r="CVQ65"/>
      <c r="CVR65"/>
      <c r="CVS65"/>
      <c r="CVT65"/>
      <c r="CVU65"/>
      <c r="CVV65"/>
      <c r="CVW65"/>
      <c r="CVX65"/>
      <c r="CVY65"/>
      <c r="CVZ65"/>
      <c r="CWA65"/>
      <c r="CWB65"/>
      <c r="CWC65"/>
      <c r="CWD65"/>
      <c r="CWE65"/>
      <c r="CWF65"/>
      <c r="CWG65"/>
      <c r="CWH65"/>
      <c r="CWI65"/>
      <c r="CWJ65"/>
      <c r="CWK65"/>
      <c r="CWL65"/>
      <c r="CWM65"/>
      <c r="CWN65"/>
      <c r="CWO65"/>
      <c r="CWP65"/>
      <c r="CWQ65"/>
      <c r="CWR65"/>
      <c r="CWS65"/>
      <c r="CWT65"/>
      <c r="CWU65"/>
      <c r="CWV65"/>
      <c r="CWW65"/>
      <c r="CWX65"/>
      <c r="CWY65"/>
      <c r="CWZ65"/>
      <c r="CXA65"/>
      <c r="CXB65"/>
      <c r="CXC65"/>
      <c r="CXD65"/>
      <c r="CXE65"/>
      <c r="CXF65"/>
      <c r="CXG65"/>
      <c r="CXH65"/>
      <c r="CXI65"/>
      <c r="CXJ65"/>
      <c r="CXK65"/>
      <c r="CXL65"/>
      <c r="CXM65"/>
      <c r="CXN65"/>
      <c r="CXO65"/>
      <c r="CXP65"/>
      <c r="CXQ65"/>
      <c r="CXR65"/>
      <c r="CXS65"/>
      <c r="CXT65"/>
      <c r="CXU65"/>
      <c r="CXV65"/>
      <c r="CXW65"/>
      <c r="CXX65"/>
      <c r="CXY65"/>
      <c r="CXZ65"/>
      <c r="CYA65"/>
      <c r="CYB65"/>
      <c r="CYC65"/>
      <c r="CYD65"/>
      <c r="CYE65"/>
      <c r="CYF65"/>
      <c r="CYG65"/>
      <c r="CYH65"/>
      <c r="CYI65"/>
      <c r="CYJ65"/>
      <c r="CYK65"/>
      <c r="CYL65"/>
      <c r="CYM65"/>
      <c r="CYN65"/>
      <c r="CYO65"/>
      <c r="CYP65"/>
      <c r="CYQ65"/>
      <c r="CYR65"/>
      <c r="CYS65"/>
      <c r="CYT65"/>
      <c r="CYU65"/>
      <c r="CYV65"/>
      <c r="CYW65"/>
      <c r="CYX65"/>
      <c r="CYY65"/>
      <c r="CYZ65"/>
      <c r="CZA65"/>
      <c r="CZB65"/>
      <c r="CZC65"/>
      <c r="CZD65"/>
      <c r="CZE65"/>
      <c r="CZF65"/>
      <c r="CZG65"/>
      <c r="CZH65"/>
      <c r="CZI65"/>
      <c r="CZJ65"/>
      <c r="CZK65"/>
      <c r="CZL65"/>
      <c r="CZM65"/>
      <c r="CZN65"/>
      <c r="CZO65"/>
      <c r="CZP65"/>
      <c r="CZQ65"/>
      <c r="CZR65"/>
      <c r="CZS65"/>
      <c r="CZT65"/>
      <c r="CZU65"/>
      <c r="CZV65"/>
      <c r="CZW65"/>
      <c r="CZX65"/>
      <c r="CZY65"/>
      <c r="CZZ65"/>
      <c r="DAA65"/>
      <c r="DAB65"/>
      <c r="DAC65"/>
      <c r="DAD65"/>
      <c r="DAE65"/>
      <c r="DAF65"/>
      <c r="DAG65"/>
      <c r="DAH65"/>
      <c r="DAI65"/>
      <c r="DAJ65"/>
      <c r="DAK65"/>
      <c r="DAL65"/>
      <c r="DAM65"/>
      <c r="DAN65"/>
      <c r="DAO65"/>
      <c r="DAP65"/>
      <c r="DAQ65"/>
      <c r="DAR65"/>
      <c r="DAS65"/>
      <c r="DAT65"/>
      <c r="DAU65"/>
      <c r="DAV65"/>
      <c r="DAW65"/>
      <c r="DAX65"/>
      <c r="DAY65"/>
      <c r="DAZ65"/>
      <c r="DBA65"/>
      <c r="DBB65"/>
      <c r="DBC65"/>
      <c r="DBD65"/>
      <c r="DBE65"/>
      <c r="DBF65"/>
      <c r="DBG65"/>
      <c r="DBH65"/>
      <c r="DBI65"/>
      <c r="DBJ65"/>
      <c r="DBK65"/>
      <c r="DBL65"/>
      <c r="DBM65"/>
      <c r="DBN65"/>
      <c r="DBO65"/>
      <c r="DBP65"/>
      <c r="DBQ65"/>
      <c r="DBR65"/>
      <c r="DBS65"/>
      <c r="DBT65"/>
      <c r="DBU65"/>
      <c r="DBV65"/>
      <c r="DBW65"/>
      <c r="DBX65"/>
      <c r="DBY65"/>
      <c r="DBZ65"/>
      <c r="DCA65"/>
      <c r="DCB65"/>
      <c r="DCC65"/>
      <c r="DCD65"/>
      <c r="DCE65"/>
      <c r="DCF65"/>
      <c r="DCG65"/>
      <c r="DCH65"/>
      <c r="DCI65"/>
      <c r="DCJ65"/>
      <c r="DCK65"/>
      <c r="DCL65"/>
      <c r="DCM65"/>
      <c r="DCN65"/>
      <c r="DCO65"/>
      <c r="DCP65"/>
      <c r="DCQ65"/>
      <c r="DCR65"/>
      <c r="DCS65"/>
      <c r="DCT65"/>
      <c r="DCU65"/>
      <c r="DCV65"/>
      <c r="DCW65"/>
      <c r="DCX65"/>
      <c r="DCY65"/>
      <c r="DCZ65"/>
      <c r="DDA65"/>
      <c r="DDB65"/>
      <c r="DDC65"/>
      <c r="DDD65"/>
      <c r="DDE65"/>
      <c r="DDF65"/>
      <c r="DDG65"/>
      <c r="DDH65"/>
      <c r="DDI65"/>
      <c r="DDJ65"/>
      <c r="DDK65"/>
      <c r="DDL65"/>
      <c r="DDM65"/>
      <c r="DDN65"/>
      <c r="DDO65"/>
      <c r="DDP65"/>
      <c r="DDQ65"/>
      <c r="DDR65"/>
      <c r="DDS65"/>
      <c r="DDT65"/>
      <c r="DDU65"/>
      <c r="DDV65"/>
      <c r="DDW65"/>
      <c r="DDX65"/>
      <c r="DDY65"/>
      <c r="DDZ65"/>
      <c r="DEA65"/>
      <c r="DEB65"/>
      <c r="DEC65"/>
      <c r="DED65"/>
      <c r="DEE65"/>
      <c r="DEF65"/>
      <c r="DEG65"/>
      <c r="DEH65"/>
      <c r="DEI65"/>
      <c r="DEJ65"/>
      <c r="DEK65"/>
      <c r="DEL65"/>
      <c r="DEM65"/>
      <c r="DEN65"/>
      <c r="DEO65"/>
      <c r="DEP65"/>
      <c r="DEQ65"/>
      <c r="DER65"/>
      <c r="DES65"/>
      <c r="DET65"/>
      <c r="DEU65"/>
      <c r="DEV65"/>
      <c r="DEW65"/>
      <c r="DEX65"/>
      <c r="DEY65"/>
      <c r="DEZ65"/>
      <c r="DFA65"/>
      <c r="DFB65"/>
      <c r="DFC65"/>
      <c r="DFD65"/>
      <c r="DFE65"/>
      <c r="DFF65"/>
      <c r="DFG65"/>
      <c r="DFH65"/>
      <c r="DFI65"/>
      <c r="DFJ65"/>
      <c r="DFK65"/>
      <c r="DFL65"/>
      <c r="DFM65"/>
      <c r="DFN65"/>
      <c r="DFO65"/>
      <c r="DFP65"/>
      <c r="DFQ65"/>
      <c r="DFR65"/>
      <c r="DFS65"/>
      <c r="DFT65"/>
      <c r="DFU65"/>
      <c r="DFV65"/>
      <c r="DFW65"/>
      <c r="DFX65"/>
      <c r="DFY65"/>
      <c r="DFZ65"/>
      <c r="DGA65"/>
      <c r="DGB65"/>
      <c r="DGC65"/>
      <c r="DGD65"/>
      <c r="DGE65"/>
      <c r="DGF65"/>
      <c r="DGG65"/>
      <c r="DGH65"/>
      <c r="DGI65"/>
      <c r="DGJ65"/>
      <c r="DGK65"/>
      <c r="DGL65"/>
      <c r="DGM65"/>
      <c r="DGN65"/>
      <c r="DGO65"/>
      <c r="DGP65"/>
      <c r="DGQ65"/>
      <c r="DGR65"/>
      <c r="DGS65"/>
      <c r="DGT65"/>
      <c r="DGU65"/>
      <c r="DGV65"/>
      <c r="DGW65"/>
      <c r="DGX65"/>
      <c r="DGY65"/>
      <c r="DGZ65"/>
      <c r="DHA65"/>
      <c r="DHB65"/>
      <c r="DHC65"/>
      <c r="DHD65"/>
      <c r="DHE65"/>
      <c r="DHF65"/>
      <c r="DHG65"/>
      <c r="DHH65"/>
      <c r="DHI65"/>
      <c r="DHJ65"/>
      <c r="DHK65"/>
      <c r="DHL65"/>
      <c r="DHM65"/>
      <c r="DHN65"/>
      <c r="DHO65"/>
      <c r="DHP65"/>
      <c r="DHQ65"/>
      <c r="DHR65"/>
      <c r="DHS65"/>
      <c r="DHT65"/>
      <c r="DHU65"/>
      <c r="DHV65"/>
      <c r="DHW65"/>
      <c r="DHX65"/>
      <c r="DHY65"/>
      <c r="DHZ65"/>
      <c r="DIA65"/>
      <c r="DIB65"/>
      <c r="DIC65"/>
      <c r="DID65"/>
      <c r="DIE65"/>
      <c r="DIF65"/>
      <c r="DIG65"/>
      <c r="DIH65"/>
      <c r="DII65"/>
      <c r="DIJ65"/>
      <c r="DIK65"/>
      <c r="DIL65"/>
      <c r="DIM65"/>
      <c r="DIN65"/>
      <c r="DIO65"/>
      <c r="DIP65"/>
      <c r="DIQ65"/>
      <c r="DIR65"/>
      <c r="DIS65"/>
      <c r="DIT65"/>
      <c r="DIU65"/>
      <c r="DIV65"/>
      <c r="DIW65"/>
      <c r="DIX65"/>
      <c r="DIY65"/>
      <c r="DIZ65"/>
      <c r="DJA65"/>
      <c r="DJB65"/>
      <c r="DJC65"/>
      <c r="DJD65"/>
      <c r="DJE65"/>
      <c r="DJF65"/>
      <c r="DJG65"/>
      <c r="DJH65"/>
      <c r="DJI65"/>
      <c r="DJJ65"/>
      <c r="DJK65"/>
      <c r="DJL65"/>
      <c r="DJM65"/>
      <c r="DJN65"/>
      <c r="DJO65"/>
      <c r="DJP65"/>
      <c r="DJQ65"/>
      <c r="DJR65"/>
      <c r="DJS65"/>
      <c r="DJT65"/>
      <c r="DJU65"/>
      <c r="DJV65"/>
      <c r="DJW65"/>
      <c r="DJX65"/>
      <c r="DJY65"/>
      <c r="DJZ65"/>
      <c r="DKA65"/>
      <c r="DKB65"/>
      <c r="DKC65"/>
      <c r="DKD65"/>
      <c r="DKE65"/>
      <c r="DKF65"/>
      <c r="DKG65"/>
      <c r="DKH65"/>
      <c r="DKI65"/>
      <c r="DKJ65"/>
      <c r="DKK65"/>
      <c r="DKL65"/>
      <c r="DKM65"/>
      <c r="DKN65"/>
      <c r="DKO65"/>
      <c r="DKP65"/>
      <c r="DKQ65"/>
      <c r="DKR65"/>
      <c r="DKS65"/>
      <c r="DKT65"/>
      <c r="DKU65"/>
      <c r="DKV65"/>
      <c r="DKW65"/>
      <c r="DKX65"/>
      <c r="DKY65"/>
      <c r="DKZ65"/>
      <c r="DLA65"/>
      <c r="DLB65"/>
      <c r="DLC65"/>
      <c r="DLD65"/>
      <c r="DLE65"/>
      <c r="DLF65"/>
      <c r="DLG65"/>
      <c r="DLH65"/>
      <c r="DLI65"/>
      <c r="DLJ65"/>
      <c r="DLK65"/>
      <c r="DLL65"/>
      <c r="DLM65"/>
      <c r="DLN65"/>
      <c r="DLO65"/>
      <c r="DLP65"/>
      <c r="DLQ65"/>
      <c r="DLR65"/>
      <c r="DLS65"/>
      <c r="DLT65"/>
      <c r="DLU65"/>
      <c r="DLV65"/>
      <c r="DLW65"/>
      <c r="DLX65"/>
      <c r="DLY65"/>
      <c r="DLZ65"/>
      <c r="DMA65"/>
      <c r="DMB65"/>
      <c r="DMC65"/>
      <c r="DMD65"/>
      <c r="DME65"/>
      <c r="DMF65"/>
      <c r="DMG65"/>
      <c r="DMH65"/>
      <c r="DMI65"/>
      <c r="DMJ65"/>
      <c r="DMK65"/>
      <c r="DML65"/>
      <c r="DMM65"/>
      <c r="DMN65"/>
      <c r="DMO65"/>
      <c r="DMP65"/>
      <c r="DMQ65"/>
      <c r="DMR65"/>
      <c r="DMS65"/>
      <c r="DMT65"/>
      <c r="DMU65"/>
      <c r="DMV65"/>
      <c r="DMW65"/>
      <c r="DMX65"/>
      <c r="DMY65"/>
      <c r="DMZ65"/>
      <c r="DNA65"/>
      <c r="DNB65"/>
      <c r="DNC65"/>
      <c r="DND65"/>
      <c r="DNE65"/>
      <c r="DNF65"/>
      <c r="DNG65"/>
      <c r="DNH65"/>
      <c r="DNI65"/>
      <c r="DNJ65"/>
      <c r="DNK65"/>
      <c r="DNL65"/>
      <c r="DNM65"/>
      <c r="DNN65"/>
      <c r="DNO65"/>
      <c r="DNP65"/>
      <c r="DNQ65"/>
      <c r="DNR65"/>
      <c r="DNS65"/>
      <c r="DNT65"/>
      <c r="DNU65"/>
      <c r="DNV65"/>
      <c r="DNW65"/>
      <c r="DNX65"/>
      <c r="DNY65"/>
      <c r="DNZ65"/>
      <c r="DOA65"/>
      <c r="DOB65"/>
      <c r="DOC65"/>
      <c r="DOD65"/>
      <c r="DOE65"/>
      <c r="DOF65"/>
      <c r="DOG65"/>
      <c r="DOH65"/>
      <c r="DOI65"/>
      <c r="DOJ65"/>
      <c r="DOK65"/>
      <c r="DOL65"/>
      <c r="DOM65"/>
      <c r="DON65"/>
      <c r="DOO65"/>
      <c r="DOP65"/>
      <c r="DOQ65"/>
      <c r="DOR65"/>
      <c r="DOS65"/>
      <c r="DOT65"/>
      <c r="DOU65"/>
      <c r="DOV65"/>
      <c r="DOW65"/>
      <c r="DOX65"/>
      <c r="DOY65"/>
      <c r="DOZ65"/>
      <c r="DPA65"/>
      <c r="DPB65"/>
      <c r="DPC65"/>
      <c r="DPD65"/>
      <c r="DPE65"/>
      <c r="DPF65"/>
      <c r="DPG65"/>
      <c r="DPH65"/>
      <c r="DPI65"/>
      <c r="DPJ65"/>
      <c r="DPK65"/>
      <c r="DPL65"/>
      <c r="DPM65"/>
      <c r="DPN65"/>
      <c r="DPO65"/>
      <c r="DPP65"/>
      <c r="DPQ65"/>
      <c r="DPR65"/>
      <c r="DPS65"/>
      <c r="DPT65"/>
      <c r="DPU65"/>
      <c r="DPV65"/>
      <c r="DPW65"/>
      <c r="DPX65"/>
      <c r="DPY65"/>
      <c r="DPZ65"/>
      <c r="DQA65"/>
      <c r="DQB65"/>
      <c r="DQC65"/>
      <c r="DQD65"/>
      <c r="DQE65"/>
      <c r="DQF65"/>
      <c r="DQG65"/>
      <c r="DQH65"/>
      <c r="DQI65"/>
      <c r="DQJ65"/>
      <c r="DQK65"/>
      <c r="DQL65"/>
      <c r="DQM65"/>
      <c r="DQN65"/>
      <c r="DQO65"/>
      <c r="DQP65"/>
      <c r="DQQ65"/>
      <c r="DQR65"/>
      <c r="DQS65"/>
      <c r="DQT65"/>
      <c r="DQU65"/>
      <c r="DQV65"/>
      <c r="DQW65"/>
      <c r="DQX65"/>
      <c r="DQY65"/>
      <c r="DQZ65"/>
      <c r="DRA65"/>
      <c r="DRB65"/>
      <c r="DRC65"/>
      <c r="DRD65"/>
      <c r="DRE65"/>
      <c r="DRF65"/>
      <c r="DRG65"/>
      <c r="DRH65"/>
      <c r="DRI65"/>
      <c r="DRJ65"/>
      <c r="DRK65"/>
      <c r="DRL65"/>
      <c r="DRM65"/>
      <c r="DRN65"/>
      <c r="DRO65"/>
      <c r="DRP65"/>
      <c r="DRQ65"/>
      <c r="DRR65"/>
      <c r="DRS65"/>
      <c r="DRT65"/>
      <c r="DRU65"/>
      <c r="DRV65"/>
      <c r="DRW65"/>
      <c r="DRX65"/>
      <c r="DRY65"/>
      <c r="DRZ65"/>
      <c r="DSA65"/>
      <c r="DSB65"/>
      <c r="DSC65"/>
      <c r="DSD65"/>
      <c r="DSE65"/>
      <c r="DSF65"/>
      <c r="DSG65"/>
      <c r="DSH65"/>
      <c r="DSI65"/>
      <c r="DSJ65"/>
      <c r="DSK65"/>
      <c r="DSL65"/>
      <c r="DSM65"/>
      <c r="DSN65"/>
      <c r="DSO65"/>
      <c r="DSP65"/>
      <c r="DSQ65"/>
      <c r="DSR65"/>
      <c r="DSS65"/>
      <c r="DST65"/>
      <c r="DSU65"/>
      <c r="DSV65"/>
      <c r="DSW65"/>
      <c r="DSX65"/>
      <c r="DSY65"/>
      <c r="DSZ65"/>
      <c r="DTA65"/>
      <c r="DTB65"/>
      <c r="DTC65"/>
      <c r="DTD65"/>
      <c r="DTE65"/>
      <c r="DTF65"/>
      <c r="DTG65"/>
      <c r="DTH65"/>
      <c r="DTI65"/>
      <c r="DTJ65"/>
      <c r="DTK65"/>
      <c r="DTL65"/>
      <c r="DTM65"/>
      <c r="DTN65"/>
      <c r="DTO65"/>
      <c r="DTP65"/>
      <c r="DTQ65"/>
      <c r="DTR65"/>
      <c r="DTS65"/>
      <c r="DTT65"/>
      <c r="DTU65"/>
      <c r="DTV65"/>
      <c r="DTW65"/>
      <c r="DTX65"/>
      <c r="DTY65"/>
      <c r="DTZ65"/>
      <c r="DUA65"/>
      <c r="DUB65"/>
      <c r="DUC65"/>
      <c r="DUD65"/>
      <c r="DUE65"/>
      <c r="DUF65"/>
      <c r="DUG65"/>
      <c r="DUH65"/>
      <c r="DUI65"/>
      <c r="DUJ65"/>
      <c r="DUK65"/>
      <c r="DUL65"/>
      <c r="DUM65"/>
      <c r="DUN65"/>
      <c r="DUO65"/>
      <c r="DUP65"/>
      <c r="DUQ65"/>
      <c r="DUR65"/>
      <c r="DUS65"/>
      <c r="DUT65"/>
      <c r="DUU65"/>
      <c r="DUV65"/>
      <c r="DUW65"/>
      <c r="DUX65"/>
      <c r="DUY65"/>
      <c r="DUZ65"/>
      <c r="DVA65"/>
      <c r="DVB65"/>
      <c r="DVC65"/>
      <c r="DVD65"/>
      <c r="DVE65"/>
      <c r="DVF65"/>
      <c r="DVG65"/>
      <c r="DVH65"/>
      <c r="DVI65"/>
      <c r="DVJ65"/>
      <c r="DVK65"/>
      <c r="DVL65"/>
      <c r="DVM65"/>
      <c r="DVN65"/>
      <c r="DVO65"/>
      <c r="DVP65"/>
      <c r="DVQ65"/>
      <c r="DVR65"/>
      <c r="DVS65"/>
      <c r="DVT65"/>
      <c r="DVU65"/>
      <c r="DVV65"/>
      <c r="DVW65"/>
      <c r="DVX65"/>
      <c r="DVY65"/>
      <c r="DVZ65"/>
      <c r="DWA65"/>
      <c r="DWB65"/>
      <c r="DWC65"/>
      <c r="DWD65"/>
      <c r="DWE65"/>
      <c r="DWF65"/>
      <c r="DWG65"/>
      <c r="DWH65"/>
      <c r="DWI65"/>
      <c r="DWJ65"/>
      <c r="DWK65"/>
      <c r="DWL65"/>
      <c r="DWM65"/>
      <c r="DWN65"/>
      <c r="DWO65"/>
      <c r="DWP65"/>
      <c r="DWQ65"/>
      <c r="DWR65"/>
      <c r="DWS65"/>
      <c r="DWT65"/>
      <c r="DWU65"/>
      <c r="DWV65"/>
      <c r="DWW65"/>
      <c r="DWX65"/>
      <c r="DWY65"/>
      <c r="DWZ65"/>
      <c r="DXA65"/>
      <c r="DXB65"/>
      <c r="DXC65"/>
      <c r="DXD65"/>
      <c r="DXE65"/>
      <c r="DXF65"/>
      <c r="DXG65"/>
      <c r="DXH65"/>
      <c r="DXI65"/>
      <c r="DXJ65"/>
      <c r="DXK65"/>
      <c r="DXL65"/>
      <c r="DXM65"/>
      <c r="DXN65"/>
      <c r="DXO65"/>
      <c r="DXP65"/>
      <c r="DXQ65"/>
      <c r="DXR65"/>
      <c r="DXS65"/>
      <c r="DXT65"/>
      <c r="DXU65"/>
      <c r="DXV65"/>
      <c r="DXW65"/>
      <c r="DXX65"/>
      <c r="DXY65"/>
      <c r="DXZ65"/>
      <c r="DYA65"/>
      <c r="DYB65"/>
      <c r="DYC65"/>
      <c r="DYD65"/>
      <c r="DYE65"/>
      <c r="DYF65"/>
      <c r="DYG65"/>
      <c r="DYH65"/>
      <c r="DYI65"/>
      <c r="DYJ65"/>
      <c r="DYK65"/>
      <c r="DYL65"/>
      <c r="DYM65"/>
      <c r="DYN65"/>
      <c r="DYO65"/>
      <c r="DYP65"/>
      <c r="DYQ65"/>
      <c r="DYR65"/>
      <c r="DYS65"/>
      <c r="DYT65"/>
      <c r="DYU65"/>
      <c r="DYV65"/>
      <c r="DYW65"/>
      <c r="DYX65"/>
      <c r="DYY65"/>
      <c r="DYZ65"/>
      <c r="DZA65"/>
      <c r="DZB65"/>
      <c r="DZC65"/>
      <c r="DZD65"/>
      <c r="DZE65"/>
      <c r="DZF65"/>
      <c r="DZG65"/>
      <c r="DZH65"/>
      <c r="DZI65"/>
      <c r="DZJ65"/>
      <c r="DZK65"/>
      <c r="DZL65"/>
      <c r="DZM65"/>
      <c r="DZN65"/>
      <c r="DZO65"/>
      <c r="DZP65"/>
      <c r="DZQ65"/>
      <c r="DZR65"/>
      <c r="DZS65"/>
      <c r="DZT65"/>
      <c r="DZU65"/>
      <c r="DZV65"/>
      <c r="DZW65"/>
      <c r="DZX65"/>
      <c r="DZY65"/>
      <c r="DZZ65"/>
      <c r="EAA65"/>
      <c r="EAB65"/>
      <c r="EAC65"/>
      <c r="EAD65"/>
      <c r="EAE65"/>
      <c r="EAF65"/>
      <c r="EAG65"/>
      <c r="EAH65"/>
      <c r="EAI65"/>
      <c r="EAJ65"/>
      <c r="EAK65"/>
      <c r="EAL65"/>
      <c r="EAM65"/>
      <c r="EAN65"/>
      <c r="EAO65"/>
      <c r="EAP65"/>
      <c r="EAQ65"/>
      <c r="EAR65"/>
      <c r="EAS65"/>
      <c r="EAT65"/>
      <c r="EAU65"/>
      <c r="EAV65"/>
      <c r="EAW65"/>
      <c r="EAX65"/>
      <c r="EAY65"/>
      <c r="EAZ65"/>
      <c r="EBA65"/>
      <c r="EBB65"/>
      <c r="EBC65"/>
      <c r="EBD65"/>
      <c r="EBE65"/>
      <c r="EBF65"/>
      <c r="EBG65"/>
      <c r="EBH65"/>
      <c r="EBI65"/>
      <c r="EBJ65"/>
      <c r="EBK65"/>
      <c r="EBL65"/>
      <c r="EBM65"/>
      <c r="EBN65"/>
      <c r="EBO65"/>
      <c r="EBP65"/>
      <c r="EBQ65"/>
      <c r="EBR65"/>
      <c r="EBS65"/>
      <c r="EBT65"/>
      <c r="EBU65"/>
      <c r="EBV65"/>
      <c r="EBW65"/>
      <c r="EBX65"/>
      <c r="EBY65"/>
      <c r="EBZ65"/>
      <c r="ECA65"/>
      <c r="ECB65"/>
      <c r="ECC65"/>
      <c r="ECD65"/>
      <c r="ECE65"/>
      <c r="ECF65"/>
      <c r="ECG65"/>
      <c r="ECH65"/>
      <c r="ECI65"/>
      <c r="ECJ65"/>
      <c r="ECK65"/>
      <c r="ECL65"/>
      <c r="ECM65"/>
      <c r="ECN65"/>
      <c r="ECO65"/>
      <c r="ECP65"/>
      <c r="ECQ65"/>
      <c r="ECR65"/>
      <c r="ECS65"/>
      <c r="ECT65"/>
      <c r="ECU65"/>
      <c r="ECV65"/>
      <c r="ECW65"/>
      <c r="ECX65"/>
      <c r="ECY65"/>
      <c r="ECZ65"/>
      <c r="EDA65"/>
      <c r="EDB65"/>
      <c r="EDC65"/>
      <c r="EDD65"/>
      <c r="EDE65"/>
      <c r="EDF65"/>
      <c r="EDG65"/>
      <c r="EDH65"/>
      <c r="EDI65"/>
      <c r="EDJ65"/>
      <c r="EDK65"/>
      <c r="EDL65"/>
      <c r="EDM65"/>
      <c r="EDN65"/>
      <c r="EDO65"/>
      <c r="EDP65"/>
      <c r="EDQ65"/>
      <c r="EDR65"/>
      <c r="EDS65"/>
      <c r="EDT65"/>
      <c r="EDU65"/>
      <c r="EDV65"/>
      <c r="EDW65"/>
      <c r="EDX65"/>
      <c r="EDY65"/>
      <c r="EDZ65"/>
      <c r="EEA65"/>
      <c r="EEB65"/>
      <c r="EEC65"/>
      <c r="EED65"/>
      <c r="EEE65"/>
      <c r="EEF65"/>
      <c r="EEG65"/>
      <c r="EEH65"/>
      <c r="EEI65"/>
      <c r="EEJ65"/>
      <c r="EEK65"/>
      <c r="EEL65"/>
      <c r="EEM65"/>
      <c r="EEN65"/>
      <c r="EEO65"/>
      <c r="EEP65"/>
      <c r="EEQ65"/>
      <c r="EER65"/>
      <c r="EES65"/>
      <c r="EET65"/>
      <c r="EEU65"/>
      <c r="EEV65"/>
      <c r="EEW65"/>
      <c r="EEX65"/>
      <c r="EEY65"/>
      <c r="EEZ65"/>
      <c r="EFA65"/>
      <c r="EFB65"/>
      <c r="EFC65"/>
      <c r="EFD65"/>
      <c r="EFE65"/>
      <c r="EFF65"/>
      <c r="EFG65"/>
      <c r="EFH65"/>
      <c r="EFI65"/>
      <c r="EFJ65"/>
      <c r="EFK65"/>
      <c r="EFL65"/>
      <c r="EFM65"/>
      <c r="EFN65"/>
      <c r="EFO65"/>
      <c r="EFP65"/>
      <c r="EFQ65"/>
      <c r="EFR65"/>
      <c r="EFS65"/>
      <c r="EFT65"/>
      <c r="EFU65"/>
      <c r="EFV65"/>
      <c r="EFW65"/>
      <c r="EFX65"/>
      <c r="EFY65"/>
      <c r="EFZ65"/>
      <c r="EGA65"/>
      <c r="EGB65"/>
      <c r="EGC65"/>
      <c r="EGD65"/>
      <c r="EGE65"/>
      <c r="EGF65"/>
      <c r="EGG65"/>
      <c r="EGH65"/>
      <c r="EGI65"/>
      <c r="EGJ65"/>
      <c r="EGK65"/>
      <c r="EGL65"/>
      <c r="EGM65"/>
      <c r="EGN65"/>
      <c r="EGO65"/>
      <c r="EGP65"/>
      <c r="EGQ65"/>
      <c r="EGR65"/>
      <c r="EGS65"/>
      <c r="EGT65"/>
      <c r="EGU65"/>
      <c r="EGV65"/>
      <c r="EGW65"/>
      <c r="EGX65"/>
      <c r="EGY65"/>
      <c r="EGZ65"/>
      <c r="EHA65"/>
      <c r="EHB65"/>
      <c r="EHC65"/>
      <c r="EHD65"/>
      <c r="EHE65"/>
      <c r="EHF65"/>
      <c r="EHG65"/>
      <c r="EHH65"/>
      <c r="EHI65"/>
      <c r="EHJ65"/>
      <c r="EHK65"/>
      <c r="EHL65"/>
      <c r="EHM65"/>
      <c r="EHN65"/>
      <c r="EHO65"/>
      <c r="EHP65"/>
      <c r="EHQ65"/>
      <c r="EHR65"/>
      <c r="EHS65"/>
      <c r="EHT65"/>
      <c r="EHU65"/>
      <c r="EHV65"/>
      <c r="EHW65"/>
      <c r="EHX65"/>
      <c r="EHY65"/>
      <c r="EHZ65"/>
      <c r="EIA65"/>
      <c r="EIB65"/>
      <c r="EIC65"/>
      <c r="EID65"/>
      <c r="EIE65"/>
      <c r="EIF65"/>
      <c r="EIG65"/>
      <c r="EIH65"/>
      <c r="EII65"/>
      <c r="EIJ65"/>
      <c r="EIK65"/>
      <c r="EIL65"/>
      <c r="EIM65"/>
      <c r="EIN65"/>
      <c r="EIO65"/>
      <c r="EIP65"/>
      <c r="EIQ65"/>
      <c r="EIR65"/>
      <c r="EIS65"/>
      <c r="EIT65"/>
      <c r="EIU65"/>
      <c r="EIV65"/>
      <c r="EIW65"/>
      <c r="EIX65"/>
      <c r="EIY65"/>
      <c r="EIZ65"/>
      <c r="EJA65"/>
      <c r="EJB65"/>
      <c r="EJC65"/>
      <c r="EJD65"/>
      <c r="EJE65"/>
      <c r="EJF65"/>
      <c r="EJG65"/>
      <c r="EJH65"/>
      <c r="EJI65"/>
      <c r="EJJ65"/>
      <c r="EJK65"/>
      <c r="EJL65"/>
      <c r="EJM65"/>
      <c r="EJN65"/>
      <c r="EJO65"/>
      <c r="EJP65"/>
      <c r="EJQ65"/>
      <c r="EJR65"/>
      <c r="EJS65"/>
      <c r="EJT65"/>
      <c r="EJU65"/>
      <c r="EJV65"/>
      <c r="EJW65"/>
      <c r="EJX65"/>
      <c r="EJY65"/>
      <c r="EJZ65"/>
      <c r="EKA65"/>
      <c r="EKB65"/>
      <c r="EKC65"/>
      <c r="EKD65"/>
      <c r="EKE65"/>
      <c r="EKF65"/>
      <c r="EKG65"/>
      <c r="EKH65"/>
      <c r="EKI65"/>
      <c r="EKJ65"/>
      <c r="EKK65"/>
      <c r="EKL65"/>
      <c r="EKM65"/>
      <c r="EKN65"/>
      <c r="EKO65"/>
      <c r="EKP65"/>
      <c r="EKQ65"/>
      <c r="EKR65"/>
      <c r="EKS65"/>
      <c r="EKT65"/>
      <c r="EKU65"/>
      <c r="EKV65"/>
      <c r="EKW65"/>
      <c r="EKX65"/>
      <c r="EKY65"/>
      <c r="EKZ65"/>
      <c r="ELA65"/>
      <c r="ELB65"/>
      <c r="ELC65"/>
      <c r="ELD65"/>
      <c r="ELE65"/>
      <c r="ELF65"/>
      <c r="ELG65"/>
      <c r="ELH65"/>
      <c r="ELI65"/>
      <c r="ELJ65"/>
      <c r="ELK65"/>
      <c r="ELL65"/>
      <c r="ELM65"/>
      <c r="ELN65"/>
      <c r="ELO65"/>
      <c r="ELP65"/>
      <c r="ELQ65"/>
      <c r="ELR65"/>
      <c r="ELS65"/>
      <c r="ELT65"/>
      <c r="ELU65"/>
      <c r="ELV65"/>
      <c r="ELW65"/>
      <c r="ELX65"/>
      <c r="ELY65"/>
      <c r="ELZ65"/>
      <c r="EMA65"/>
      <c r="EMB65"/>
      <c r="EMC65"/>
      <c r="EMD65"/>
      <c r="EME65"/>
      <c r="EMF65"/>
      <c r="EMG65"/>
      <c r="EMH65"/>
      <c r="EMI65"/>
      <c r="EMJ65"/>
      <c r="EMK65"/>
      <c r="EML65"/>
      <c r="EMM65"/>
      <c r="EMN65"/>
      <c r="EMO65"/>
      <c r="EMP65"/>
      <c r="EMQ65"/>
      <c r="EMR65"/>
      <c r="EMS65"/>
      <c r="EMT65"/>
      <c r="EMU65"/>
      <c r="EMV65"/>
      <c r="EMW65"/>
      <c r="EMX65"/>
      <c r="EMY65"/>
      <c r="EMZ65"/>
      <c r="ENA65"/>
      <c r="ENB65"/>
      <c r="ENC65"/>
      <c r="END65"/>
      <c r="ENE65"/>
      <c r="ENF65"/>
      <c r="ENG65"/>
      <c r="ENH65"/>
      <c r="ENI65"/>
      <c r="ENJ65"/>
      <c r="ENK65"/>
      <c r="ENL65"/>
      <c r="ENM65"/>
      <c r="ENN65"/>
      <c r="ENO65"/>
      <c r="ENP65"/>
      <c r="ENQ65"/>
      <c r="ENR65"/>
      <c r="ENS65"/>
      <c r="ENT65"/>
      <c r="ENU65"/>
      <c r="ENV65"/>
      <c r="ENW65"/>
      <c r="ENX65"/>
      <c r="ENY65"/>
      <c r="ENZ65"/>
      <c r="EOA65"/>
      <c r="EOB65"/>
      <c r="EOC65"/>
      <c r="EOD65"/>
      <c r="EOE65"/>
      <c r="EOF65"/>
      <c r="EOG65"/>
      <c r="EOH65"/>
      <c r="EOI65"/>
      <c r="EOJ65"/>
      <c r="EOK65"/>
      <c r="EOL65"/>
      <c r="EOM65"/>
      <c r="EON65"/>
      <c r="EOO65"/>
      <c r="EOP65"/>
      <c r="EOQ65"/>
      <c r="EOR65"/>
      <c r="EOS65"/>
      <c r="EOT65"/>
      <c r="EOU65"/>
      <c r="EOV65"/>
      <c r="EOW65"/>
      <c r="EOX65"/>
      <c r="EOY65"/>
      <c r="EOZ65"/>
      <c r="EPA65"/>
      <c r="EPB65"/>
      <c r="EPC65"/>
      <c r="EPD65"/>
      <c r="EPE65"/>
      <c r="EPF65"/>
      <c r="EPG65"/>
      <c r="EPH65"/>
      <c r="EPI65"/>
      <c r="EPJ65"/>
      <c r="EPK65"/>
      <c r="EPL65"/>
      <c r="EPM65"/>
      <c r="EPN65"/>
      <c r="EPO65"/>
      <c r="EPP65"/>
      <c r="EPQ65"/>
      <c r="EPR65"/>
      <c r="EPS65"/>
      <c r="EPT65"/>
      <c r="EPU65"/>
      <c r="EPV65"/>
      <c r="EPW65"/>
      <c r="EPX65"/>
      <c r="EPY65"/>
      <c r="EPZ65"/>
      <c r="EQA65"/>
      <c r="EQB65"/>
      <c r="EQC65"/>
      <c r="EQD65"/>
      <c r="EQE65"/>
      <c r="EQF65"/>
      <c r="EQG65"/>
      <c r="EQH65"/>
      <c r="EQI65"/>
      <c r="EQJ65"/>
      <c r="EQK65"/>
      <c r="EQL65"/>
      <c r="EQM65"/>
      <c r="EQN65"/>
      <c r="EQO65"/>
      <c r="EQP65"/>
      <c r="EQQ65"/>
      <c r="EQR65"/>
      <c r="EQS65"/>
      <c r="EQT65"/>
      <c r="EQU65"/>
      <c r="EQV65"/>
      <c r="EQW65"/>
      <c r="EQX65"/>
      <c r="EQY65"/>
      <c r="EQZ65"/>
      <c r="ERA65"/>
      <c r="ERB65"/>
      <c r="ERC65"/>
      <c r="ERD65"/>
      <c r="ERE65"/>
      <c r="ERF65"/>
      <c r="ERG65"/>
      <c r="ERH65"/>
      <c r="ERI65"/>
      <c r="ERJ65"/>
      <c r="ERK65"/>
      <c r="ERL65"/>
      <c r="ERM65"/>
      <c r="ERN65"/>
      <c r="ERO65"/>
      <c r="ERP65"/>
      <c r="ERQ65"/>
      <c r="ERR65"/>
      <c r="ERS65"/>
      <c r="ERT65"/>
      <c r="ERU65"/>
      <c r="ERV65"/>
      <c r="ERW65"/>
      <c r="ERX65"/>
      <c r="ERY65"/>
      <c r="ERZ65"/>
      <c r="ESA65"/>
      <c r="ESB65"/>
      <c r="ESC65"/>
      <c r="ESD65"/>
      <c r="ESE65"/>
      <c r="ESF65"/>
      <c r="ESG65"/>
      <c r="ESH65"/>
      <c r="ESI65"/>
      <c r="ESJ65"/>
      <c r="ESK65"/>
      <c r="ESL65"/>
      <c r="ESM65"/>
      <c r="ESN65"/>
      <c r="ESO65"/>
      <c r="ESP65"/>
      <c r="ESQ65"/>
      <c r="ESR65"/>
      <c r="ESS65"/>
      <c r="EST65"/>
      <c r="ESU65"/>
      <c r="ESV65"/>
      <c r="ESW65"/>
      <c r="ESX65"/>
      <c r="ESY65"/>
      <c r="ESZ65"/>
      <c r="ETA65"/>
      <c r="ETB65"/>
      <c r="ETC65"/>
      <c r="ETD65"/>
      <c r="ETE65"/>
      <c r="ETF65"/>
      <c r="ETG65"/>
      <c r="ETH65"/>
      <c r="ETI65"/>
      <c r="ETJ65"/>
      <c r="ETK65"/>
      <c r="ETL65"/>
      <c r="ETM65"/>
      <c r="ETN65"/>
      <c r="ETO65"/>
      <c r="ETP65"/>
      <c r="ETQ65"/>
      <c r="ETR65"/>
      <c r="ETS65"/>
      <c r="ETT65"/>
      <c r="ETU65"/>
      <c r="ETV65"/>
      <c r="ETW65"/>
      <c r="ETX65"/>
      <c r="ETY65"/>
      <c r="ETZ65"/>
      <c r="EUA65"/>
      <c r="EUB65"/>
      <c r="EUC65"/>
      <c r="EUD65"/>
      <c r="EUE65"/>
      <c r="EUF65"/>
      <c r="EUG65"/>
      <c r="EUH65"/>
      <c r="EUI65"/>
      <c r="EUJ65"/>
      <c r="EUK65"/>
      <c r="EUL65"/>
      <c r="EUM65"/>
      <c r="EUN65"/>
      <c r="EUO65"/>
      <c r="EUP65"/>
      <c r="EUQ65"/>
      <c r="EUR65"/>
      <c r="EUS65"/>
      <c r="EUT65"/>
      <c r="EUU65"/>
      <c r="EUV65"/>
      <c r="EUW65"/>
      <c r="EUX65"/>
      <c r="EUY65"/>
      <c r="EUZ65"/>
      <c r="EVA65"/>
      <c r="EVB65"/>
      <c r="EVC65"/>
      <c r="EVD65"/>
      <c r="EVE65"/>
      <c r="EVF65"/>
      <c r="EVG65"/>
      <c r="EVH65"/>
      <c r="EVI65"/>
      <c r="EVJ65"/>
      <c r="EVK65"/>
      <c r="EVL65"/>
      <c r="EVM65"/>
      <c r="EVN65"/>
      <c r="EVO65"/>
      <c r="EVP65"/>
      <c r="EVQ65"/>
      <c r="EVR65"/>
      <c r="EVS65"/>
      <c r="EVT65"/>
      <c r="EVU65"/>
      <c r="EVV65"/>
      <c r="EVW65"/>
      <c r="EVX65"/>
      <c r="EVY65"/>
      <c r="EVZ65"/>
      <c r="EWA65"/>
      <c r="EWB65"/>
      <c r="EWC65"/>
      <c r="EWD65"/>
      <c r="EWE65"/>
      <c r="EWF65"/>
      <c r="EWG65"/>
      <c r="EWH65"/>
      <c r="EWI65"/>
      <c r="EWJ65"/>
      <c r="EWK65"/>
      <c r="EWL65"/>
      <c r="EWM65"/>
      <c r="EWN65"/>
      <c r="EWO65"/>
      <c r="EWP65"/>
      <c r="EWQ65"/>
      <c r="EWR65"/>
      <c r="EWS65"/>
      <c r="EWT65"/>
      <c r="EWU65"/>
      <c r="EWV65"/>
      <c r="EWW65"/>
      <c r="EWX65"/>
      <c r="EWY65"/>
      <c r="EWZ65"/>
      <c r="EXA65"/>
      <c r="EXB65"/>
      <c r="EXC65"/>
      <c r="EXD65"/>
      <c r="EXE65"/>
      <c r="EXF65"/>
      <c r="EXG65"/>
      <c r="EXH65"/>
      <c r="EXI65"/>
      <c r="EXJ65"/>
      <c r="EXK65"/>
      <c r="EXL65"/>
      <c r="EXM65"/>
      <c r="EXN65"/>
      <c r="EXO65"/>
      <c r="EXP65"/>
      <c r="EXQ65"/>
      <c r="EXR65"/>
      <c r="EXS65"/>
      <c r="EXT65"/>
      <c r="EXU65"/>
      <c r="EXV65"/>
      <c r="EXW65"/>
      <c r="EXX65"/>
      <c r="EXY65"/>
      <c r="EXZ65"/>
      <c r="EYA65"/>
      <c r="EYB65"/>
      <c r="EYC65"/>
      <c r="EYD65"/>
      <c r="EYE65"/>
      <c r="EYF65"/>
      <c r="EYG65"/>
      <c r="EYH65"/>
      <c r="EYI65"/>
      <c r="EYJ65"/>
      <c r="EYK65"/>
      <c r="EYL65"/>
      <c r="EYM65"/>
      <c r="EYN65"/>
      <c r="EYO65"/>
      <c r="EYP65"/>
      <c r="EYQ65"/>
      <c r="EYR65"/>
      <c r="EYS65"/>
      <c r="EYT65"/>
      <c r="EYU65"/>
      <c r="EYV65"/>
      <c r="EYW65"/>
      <c r="EYX65"/>
      <c r="EYY65"/>
      <c r="EYZ65"/>
      <c r="EZA65"/>
      <c r="EZB65"/>
      <c r="EZC65"/>
      <c r="EZD65"/>
      <c r="EZE65"/>
      <c r="EZF65"/>
      <c r="EZG65"/>
      <c r="EZH65"/>
      <c r="EZI65"/>
      <c r="EZJ65"/>
      <c r="EZK65"/>
      <c r="EZL65"/>
      <c r="EZM65"/>
      <c r="EZN65"/>
      <c r="EZO65"/>
      <c r="EZP65"/>
      <c r="EZQ65"/>
      <c r="EZR65"/>
      <c r="EZS65"/>
      <c r="EZT65"/>
      <c r="EZU65"/>
      <c r="EZV65"/>
      <c r="EZW65"/>
      <c r="EZX65"/>
      <c r="EZY65"/>
      <c r="EZZ65"/>
      <c r="FAA65"/>
      <c r="FAB65"/>
      <c r="FAC65"/>
      <c r="FAD65"/>
      <c r="FAE65"/>
      <c r="FAF65"/>
      <c r="FAG65"/>
      <c r="FAH65"/>
      <c r="FAI65"/>
      <c r="FAJ65"/>
      <c r="FAK65"/>
      <c r="FAL65"/>
      <c r="FAM65"/>
      <c r="FAN65"/>
      <c r="FAO65"/>
      <c r="FAP65"/>
      <c r="FAQ65"/>
      <c r="FAR65"/>
      <c r="FAS65"/>
      <c r="FAT65"/>
      <c r="FAU65"/>
      <c r="FAV65"/>
      <c r="FAW65"/>
      <c r="FAX65"/>
      <c r="FAY65"/>
      <c r="FAZ65"/>
      <c r="FBA65"/>
      <c r="FBB65"/>
      <c r="FBC65"/>
      <c r="FBD65"/>
      <c r="FBE65"/>
      <c r="FBF65"/>
      <c r="FBG65"/>
      <c r="FBH65"/>
      <c r="FBI65"/>
      <c r="FBJ65"/>
      <c r="FBK65"/>
      <c r="FBL65"/>
      <c r="FBM65"/>
      <c r="FBN65"/>
      <c r="FBO65"/>
      <c r="FBP65"/>
      <c r="FBQ65"/>
      <c r="FBR65"/>
      <c r="FBS65"/>
      <c r="FBT65"/>
      <c r="FBU65"/>
      <c r="FBV65"/>
      <c r="FBW65"/>
      <c r="FBX65"/>
      <c r="FBY65"/>
      <c r="FBZ65"/>
      <c r="FCA65"/>
      <c r="FCB65"/>
      <c r="FCC65"/>
      <c r="FCD65"/>
      <c r="FCE65"/>
      <c r="FCF65"/>
      <c r="FCG65"/>
      <c r="FCH65"/>
      <c r="FCI65"/>
      <c r="FCJ65"/>
      <c r="FCK65"/>
      <c r="FCL65"/>
      <c r="FCM65"/>
      <c r="FCN65"/>
      <c r="FCO65"/>
      <c r="FCP65"/>
      <c r="FCQ65"/>
      <c r="FCR65"/>
      <c r="FCS65"/>
      <c r="FCT65"/>
      <c r="FCU65"/>
      <c r="FCV65"/>
      <c r="FCW65"/>
      <c r="FCX65"/>
      <c r="FCY65"/>
      <c r="FCZ65"/>
      <c r="FDA65"/>
      <c r="FDB65"/>
      <c r="FDC65"/>
      <c r="FDD65"/>
      <c r="FDE65"/>
      <c r="FDF65"/>
      <c r="FDG65"/>
      <c r="FDH65"/>
      <c r="FDI65"/>
      <c r="FDJ65"/>
      <c r="FDK65"/>
      <c r="FDL65"/>
      <c r="FDM65"/>
      <c r="FDN65"/>
      <c r="FDO65"/>
      <c r="FDP65"/>
      <c r="FDQ65"/>
      <c r="FDR65"/>
      <c r="FDS65"/>
      <c r="FDT65"/>
      <c r="FDU65"/>
      <c r="FDV65"/>
      <c r="FDW65"/>
      <c r="FDX65"/>
      <c r="FDY65"/>
      <c r="FDZ65"/>
      <c r="FEA65"/>
      <c r="FEB65"/>
      <c r="FEC65"/>
      <c r="FED65"/>
      <c r="FEE65"/>
      <c r="FEF65"/>
      <c r="FEG65"/>
      <c r="FEH65"/>
      <c r="FEI65"/>
      <c r="FEJ65"/>
      <c r="FEK65"/>
      <c r="FEL65"/>
      <c r="FEM65"/>
      <c r="FEN65"/>
      <c r="FEO65"/>
      <c r="FEP65"/>
      <c r="FEQ65"/>
      <c r="FER65"/>
      <c r="FES65"/>
      <c r="FET65"/>
      <c r="FEU65"/>
      <c r="FEV65"/>
      <c r="FEW65"/>
      <c r="FEX65"/>
      <c r="FEY65"/>
      <c r="FEZ65"/>
      <c r="FFA65"/>
      <c r="FFB65"/>
      <c r="FFC65"/>
      <c r="FFD65"/>
      <c r="FFE65"/>
      <c r="FFF65"/>
      <c r="FFG65"/>
      <c r="FFH65"/>
      <c r="FFI65"/>
      <c r="FFJ65"/>
      <c r="FFK65"/>
      <c r="FFL65"/>
      <c r="FFM65"/>
      <c r="FFN65"/>
      <c r="FFO65"/>
      <c r="FFP65"/>
      <c r="FFQ65"/>
      <c r="FFR65"/>
      <c r="FFS65"/>
      <c r="FFT65"/>
      <c r="FFU65"/>
      <c r="FFV65"/>
      <c r="FFW65"/>
      <c r="FFX65"/>
      <c r="FFY65"/>
      <c r="FFZ65"/>
      <c r="FGA65"/>
      <c r="FGB65"/>
      <c r="FGC65"/>
      <c r="FGD65"/>
      <c r="FGE65"/>
      <c r="FGF65"/>
      <c r="FGG65"/>
      <c r="FGH65"/>
      <c r="FGI65"/>
      <c r="FGJ65"/>
      <c r="FGK65"/>
      <c r="FGL65"/>
      <c r="FGM65"/>
      <c r="FGN65"/>
      <c r="FGO65"/>
      <c r="FGP65"/>
      <c r="FGQ65"/>
      <c r="FGR65"/>
      <c r="FGS65"/>
      <c r="FGT65"/>
      <c r="FGU65"/>
      <c r="FGV65"/>
      <c r="FGW65"/>
      <c r="FGX65"/>
      <c r="FGY65"/>
      <c r="FGZ65"/>
      <c r="FHA65"/>
      <c r="FHB65"/>
      <c r="FHC65"/>
      <c r="FHD65"/>
      <c r="FHE65"/>
      <c r="FHF65"/>
      <c r="FHG65"/>
      <c r="FHH65"/>
      <c r="FHI65"/>
      <c r="FHJ65"/>
      <c r="FHK65"/>
      <c r="FHL65"/>
      <c r="FHM65"/>
      <c r="FHN65"/>
      <c r="FHO65"/>
      <c r="FHP65"/>
      <c r="FHQ65"/>
      <c r="FHR65"/>
      <c r="FHS65"/>
      <c r="FHT65"/>
      <c r="FHU65"/>
      <c r="FHV65"/>
      <c r="FHW65"/>
      <c r="FHX65"/>
      <c r="FHY65"/>
      <c r="FHZ65"/>
      <c r="FIA65"/>
      <c r="FIB65"/>
      <c r="FIC65"/>
      <c r="FID65"/>
      <c r="FIE65"/>
      <c r="FIF65"/>
      <c r="FIG65"/>
      <c r="FIH65"/>
      <c r="FII65"/>
      <c r="FIJ65"/>
      <c r="FIK65"/>
      <c r="FIL65"/>
      <c r="FIM65"/>
      <c r="FIN65"/>
      <c r="FIO65"/>
      <c r="FIP65"/>
      <c r="FIQ65"/>
      <c r="FIR65"/>
      <c r="FIS65"/>
      <c r="FIT65"/>
      <c r="FIU65"/>
      <c r="FIV65"/>
      <c r="FIW65"/>
      <c r="FIX65"/>
      <c r="FIY65"/>
      <c r="FIZ65"/>
      <c r="FJA65"/>
      <c r="FJB65"/>
      <c r="FJC65"/>
      <c r="FJD65"/>
      <c r="FJE65"/>
      <c r="FJF65"/>
      <c r="FJG65"/>
      <c r="FJH65"/>
      <c r="FJI65"/>
      <c r="FJJ65"/>
      <c r="FJK65"/>
      <c r="FJL65"/>
      <c r="FJM65"/>
      <c r="FJN65"/>
      <c r="FJO65"/>
      <c r="FJP65"/>
      <c r="FJQ65"/>
      <c r="FJR65"/>
      <c r="FJS65"/>
      <c r="FJT65"/>
      <c r="FJU65"/>
      <c r="FJV65"/>
      <c r="FJW65"/>
      <c r="FJX65"/>
      <c r="FJY65"/>
      <c r="FJZ65"/>
      <c r="FKA65"/>
      <c r="FKB65"/>
      <c r="FKC65"/>
      <c r="FKD65"/>
      <c r="FKE65"/>
      <c r="FKF65"/>
      <c r="FKG65"/>
      <c r="FKH65"/>
      <c r="FKI65"/>
      <c r="FKJ65"/>
      <c r="FKK65"/>
      <c r="FKL65"/>
      <c r="FKM65"/>
      <c r="FKN65"/>
      <c r="FKO65"/>
      <c r="FKP65"/>
      <c r="FKQ65"/>
      <c r="FKR65"/>
      <c r="FKS65"/>
      <c r="FKT65"/>
      <c r="FKU65"/>
      <c r="FKV65"/>
      <c r="FKW65"/>
      <c r="FKX65"/>
      <c r="FKY65"/>
      <c r="FKZ65"/>
      <c r="FLA65"/>
      <c r="FLB65"/>
      <c r="FLC65"/>
      <c r="FLD65"/>
      <c r="FLE65"/>
      <c r="FLF65"/>
      <c r="FLG65"/>
      <c r="FLH65"/>
      <c r="FLI65"/>
      <c r="FLJ65"/>
      <c r="FLK65"/>
      <c r="FLL65"/>
      <c r="FLM65"/>
      <c r="FLN65"/>
      <c r="FLO65"/>
      <c r="FLP65"/>
      <c r="FLQ65"/>
      <c r="FLR65"/>
      <c r="FLS65"/>
      <c r="FLT65"/>
      <c r="FLU65"/>
      <c r="FLV65"/>
      <c r="FLW65"/>
      <c r="FLX65"/>
      <c r="FLY65"/>
      <c r="FLZ65"/>
      <c r="FMA65"/>
      <c r="FMB65"/>
      <c r="FMC65"/>
      <c r="FMD65"/>
      <c r="FME65"/>
      <c r="FMF65"/>
      <c r="FMG65"/>
      <c r="FMH65"/>
      <c r="FMI65"/>
      <c r="FMJ65"/>
      <c r="FMK65"/>
      <c r="FML65"/>
      <c r="FMM65"/>
      <c r="FMN65"/>
      <c r="FMO65"/>
      <c r="FMP65"/>
      <c r="FMQ65"/>
      <c r="FMR65"/>
      <c r="FMS65"/>
      <c r="FMT65"/>
      <c r="FMU65"/>
      <c r="FMV65"/>
      <c r="FMW65"/>
      <c r="FMX65"/>
      <c r="FMY65"/>
      <c r="FMZ65"/>
      <c r="FNA65"/>
      <c r="FNB65"/>
      <c r="FNC65"/>
      <c r="FND65"/>
      <c r="FNE65"/>
      <c r="FNF65"/>
      <c r="FNG65"/>
      <c r="FNH65"/>
      <c r="FNI65"/>
      <c r="FNJ65"/>
      <c r="FNK65"/>
      <c r="FNL65"/>
      <c r="FNM65"/>
      <c r="FNN65"/>
      <c r="FNO65"/>
      <c r="FNP65"/>
      <c r="FNQ65"/>
      <c r="FNR65"/>
      <c r="FNS65"/>
      <c r="FNT65"/>
      <c r="FNU65"/>
      <c r="FNV65"/>
      <c r="FNW65"/>
      <c r="FNX65"/>
      <c r="FNY65"/>
      <c r="FNZ65"/>
      <c r="FOA65"/>
      <c r="FOB65"/>
      <c r="FOC65"/>
      <c r="FOD65"/>
      <c r="FOE65"/>
      <c r="FOF65"/>
      <c r="FOG65"/>
      <c r="FOH65"/>
      <c r="FOI65"/>
      <c r="FOJ65"/>
      <c r="FOK65"/>
      <c r="FOL65"/>
      <c r="FOM65"/>
      <c r="FON65"/>
      <c r="FOO65"/>
      <c r="FOP65"/>
      <c r="FOQ65"/>
      <c r="FOR65"/>
      <c r="FOS65"/>
      <c r="FOT65"/>
      <c r="FOU65"/>
      <c r="FOV65"/>
      <c r="FOW65"/>
      <c r="FOX65"/>
      <c r="FOY65"/>
      <c r="FOZ65"/>
      <c r="FPA65"/>
      <c r="FPB65"/>
      <c r="FPC65"/>
      <c r="FPD65"/>
      <c r="FPE65"/>
      <c r="FPF65"/>
      <c r="FPG65"/>
      <c r="FPH65"/>
      <c r="FPI65"/>
      <c r="FPJ65"/>
      <c r="FPK65"/>
      <c r="FPL65"/>
      <c r="FPM65"/>
      <c r="FPN65"/>
      <c r="FPO65"/>
      <c r="FPP65"/>
      <c r="FPQ65"/>
      <c r="FPR65"/>
      <c r="FPS65"/>
      <c r="FPT65"/>
      <c r="FPU65"/>
      <c r="FPV65"/>
      <c r="FPW65"/>
      <c r="FPX65"/>
      <c r="FPY65"/>
      <c r="FPZ65"/>
      <c r="FQA65"/>
      <c r="FQB65"/>
      <c r="FQC65"/>
      <c r="FQD65"/>
      <c r="FQE65"/>
      <c r="FQF65"/>
      <c r="FQG65"/>
      <c r="FQH65"/>
      <c r="FQI65"/>
      <c r="FQJ65"/>
      <c r="FQK65"/>
      <c r="FQL65"/>
      <c r="FQM65"/>
      <c r="FQN65"/>
      <c r="FQO65"/>
      <c r="FQP65"/>
      <c r="FQQ65"/>
      <c r="FQR65"/>
      <c r="FQS65"/>
      <c r="FQT65"/>
      <c r="FQU65"/>
      <c r="FQV65"/>
      <c r="FQW65"/>
      <c r="FQX65"/>
      <c r="FQY65"/>
      <c r="FQZ65"/>
      <c r="FRA65"/>
      <c r="FRB65"/>
      <c r="FRC65"/>
      <c r="FRD65"/>
      <c r="FRE65"/>
      <c r="FRF65"/>
      <c r="FRG65"/>
      <c r="FRH65"/>
      <c r="FRI65"/>
      <c r="FRJ65"/>
      <c r="FRK65"/>
      <c r="FRL65"/>
      <c r="FRM65"/>
      <c r="FRN65"/>
      <c r="FRO65"/>
      <c r="FRP65"/>
      <c r="FRQ65"/>
      <c r="FRR65"/>
      <c r="FRS65"/>
      <c r="FRT65"/>
      <c r="FRU65"/>
      <c r="FRV65"/>
      <c r="FRW65"/>
      <c r="FRX65"/>
      <c r="FRY65"/>
      <c r="FRZ65"/>
      <c r="FSA65"/>
      <c r="FSB65"/>
      <c r="FSC65"/>
      <c r="FSD65"/>
      <c r="FSE65"/>
      <c r="FSF65"/>
      <c r="FSG65"/>
      <c r="FSH65"/>
      <c r="FSI65"/>
      <c r="FSJ65"/>
      <c r="FSK65"/>
      <c r="FSL65"/>
      <c r="FSM65"/>
      <c r="FSN65"/>
      <c r="FSO65"/>
      <c r="FSP65"/>
      <c r="FSQ65"/>
      <c r="FSR65"/>
      <c r="FSS65"/>
      <c r="FST65"/>
      <c r="FSU65"/>
      <c r="FSV65"/>
      <c r="FSW65"/>
      <c r="FSX65"/>
      <c r="FSY65"/>
      <c r="FSZ65"/>
      <c r="FTA65"/>
      <c r="FTB65"/>
      <c r="FTC65"/>
      <c r="FTD65"/>
      <c r="FTE65"/>
      <c r="FTF65"/>
      <c r="FTG65"/>
      <c r="FTH65"/>
      <c r="FTI65"/>
      <c r="FTJ65"/>
      <c r="FTK65"/>
      <c r="FTL65"/>
      <c r="FTM65"/>
      <c r="FTN65"/>
      <c r="FTO65"/>
      <c r="FTP65"/>
      <c r="FTQ65"/>
      <c r="FTR65"/>
      <c r="FTS65"/>
      <c r="FTT65"/>
      <c r="FTU65"/>
      <c r="FTV65"/>
      <c r="FTW65"/>
      <c r="FTX65"/>
      <c r="FTY65"/>
      <c r="FTZ65"/>
      <c r="FUA65"/>
      <c r="FUB65"/>
      <c r="FUC65"/>
      <c r="FUD65"/>
      <c r="FUE65"/>
      <c r="FUF65"/>
      <c r="FUG65"/>
      <c r="FUH65"/>
      <c r="FUI65"/>
      <c r="FUJ65"/>
      <c r="FUK65"/>
      <c r="FUL65"/>
      <c r="FUM65"/>
      <c r="FUN65"/>
      <c r="FUO65"/>
      <c r="FUP65"/>
      <c r="FUQ65"/>
      <c r="FUR65"/>
      <c r="FUS65"/>
      <c r="FUT65"/>
      <c r="FUU65"/>
      <c r="FUV65"/>
      <c r="FUW65"/>
      <c r="FUX65"/>
      <c r="FUY65"/>
      <c r="FUZ65"/>
      <c r="FVA65"/>
      <c r="FVB65"/>
      <c r="FVC65"/>
      <c r="FVD65"/>
      <c r="FVE65"/>
      <c r="FVF65"/>
      <c r="FVG65"/>
      <c r="FVH65"/>
      <c r="FVI65"/>
      <c r="FVJ65"/>
      <c r="FVK65"/>
      <c r="FVL65"/>
      <c r="FVM65"/>
      <c r="FVN65"/>
      <c r="FVO65"/>
      <c r="FVP65"/>
      <c r="FVQ65"/>
      <c r="FVR65"/>
      <c r="FVS65"/>
      <c r="FVT65"/>
      <c r="FVU65"/>
      <c r="FVV65"/>
      <c r="FVW65"/>
      <c r="FVX65"/>
      <c r="FVY65"/>
      <c r="FVZ65"/>
      <c r="FWA65"/>
      <c r="FWB65"/>
      <c r="FWC65"/>
      <c r="FWD65"/>
      <c r="FWE65"/>
      <c r="FWF65"/>
      <c r="FWG65"/>
      <c r="FWH65"/>
      <c r="FWI65"/>
      <c r="FWJ65"/>
      <c r="FWK65"/>
      <c r="FWL65"/>
      <c r="FWM65"/>
      <c r="FWN65"/>
      <c r="FWO65"/>
      <c r="FWP65"/>
      <c r="FWQ65"/>
      <c r="FWR65"/>
      <c r="FWS65"/>
      <c r="FWT65"/>
      <c r="FWU65"/>
      <c r="FWV65"/>
      <c r="FWW65"/>
      <c r="FWX65"/>
      <c r="FWY65"/>
      <c r="FWZ65"/>
      <c r="FXA65"/>
      <c r="FXB65"/>
      <c r="FXC65"/>
      <c r="FXD65"/>
      <c r="FXE65"/>
      <c r="FXF65"/>
      <c r="FXG65"/>
      <c r="FXH65"/>
      <c r="FXI65"/>
      <c r="FXJ65"/>
      <c r="FXK65"/>
      <c r="FXL65"/>
      <c r="FXM65"/>
      <c r="FXN65"/>
      <c r="FXO65"/>
      <c r="FXP65"/>
      <c r="FXQ65"/>
      <c r="FXR65"/>
      <c r="FXS65"/>
      <c r="FXT65"/>
      <c r="FXU65"/>
      <c r="FXV65"/>
      <c r="FXW65"/>
      <c r="FXX65"/>
      <c r="FXY65"/>
      <c r="FXZ65"/>
      <c r="FYA65"/>
      <c r="FYB65"/>
      <c r="FYC65"/>
      <c r="FYD65"/>
      <c r="FYE65"/>
      <c r="FYF65"/>
      <c r="FYG65"/>
      <c r="FYH65"/>
      <c r="FYI65"/>
      <c r="FYJ65"/>
      <c r="FYK65"/>
      <c r="FYL65"/>
      <c r="FYM65"/>
      <c r="FYN65"/>
      <c r="FYO65"/>
      <c r="FYP65"/>
      <c r="FYQ65"/>
      <c r="FYR65"/>
      <c r="FYS65"/>
      <c r="FYT65"/>
      <c r="FYU65"/>
      <c r="FYV65"/>
      <c r="FYW65"/>
      <c r="FYX65"/>
      <c r="FYY65"/>
      <c r="FYZ65"/>
      <c r="FZA65"/>
      <c r="FZB65"/>
      <c r="FZC65"/>
      <c r="FZD65"/>
      <c r="FZE65"/>
      <c r="FZF65"/>
      <c r="FZG65"/>
      <c r="FZH65"/>
      <c r="FZI65"/>
      <c r="FZJ65"/>
      <c r="FZK65"/>
      <c r="FZL65"/>
      <c r="FZM65"/>
      <c r="FZN65"/>
      <c r="FZO65"/>
      <c r="FZP65"/>
      <c r="FZQ65"/>
      <c r="FZR65"/>
      <c r="FZS65"/>
      <c r="FZT65"/>
      <c r="FZU65"/>
      <c r="FZV65"/>
      <c r="FZW65"/>
      <c r="FZX65"/>
      <c r="FZY65"/>
      <c r="FZZ65"/>
      <c r="GAA65"/>
      <c r="GAB65"/>
      <c r="GAC65"/>
      <c r="GAD65"/>
      <c r="GAE65"/>
      <c r="GAF65"/>
      <c r="GAG65"/>
      <c r="GAH65"/>
      <c r="GAI65"/>
      <c r="GAJ65"/>
      <c r="GAK65"/>
      <c r="GAL65"/>
      <c r="GAM65"/>
      <c r="GAN65"/>
      <c r="GAO65"/>
      <c r="GAP65"/>
      <c r="GAQ65"/>
      <c r="GAR65"/>
      <c r="GAS65"/>
      <c r="GAT65"/>
      <c r="GAU65"/>
      <c r="GAV65"/>
      <c r="GAW65"/>
      <c r="GAX65"/>
      <c r="GAY65"/>
      <c r="GAZ65"/>
      <c r="GBA65"/>
      <c r="GBB65"/>
      <c r="GBC65"/>
      <c r="GBD65"/>
      <c r="GBE65"/>
      <c r="GBF65"/>
      <c r="GBG65"/>
      <c r="GBH65"/>
      <c r="GBI65"/>
      <c r="GBJ65"/>
      <c r="GBK65"/>
      <c r="GBL65"/>
      <c r="GBM65"/>
      <c r="GBN65"/>
      <c r="GBO65"/>
      <c r="GBP65"/>
      <c r="GBQ65"/>
      <c r="GBR65"/>
      <c r="GBS65"/>
      <c r="GBT65"/>
      <c r="GBU65"/>
      <c r="GBV65"/>
      <c r="GBW65"/>
      <c r="GBX65"/>
      <c r="GBY65"/>
      <c r="GBZ65"/>
      <c r="GCA65"/>
      <c r="GCB65"/>
      <c r="GCC65"/>
      <c r="GCD65"/>
      <c r="GCE65"/>
      <c r="GCF65"/>
      <c r="GCG65"/>
      <c r="GCH65"/>
      <c r="GCI65"/>
      <c r="GCJ65"/>
      <c r="GCK65"/>
      <c r="GCL65"/>
      <c r="GCM65"/>
      <c r="GCN65"/>
      <c r="GCO65"/>
      <c r="GCP65"/>
      <c r="GCQ65"/>
      <c r="GCR65"/>
      <c r="GCS65"/>
      <c r="GCT65"/>
      <c r="GCU65"/>
      <c r="GCV65"/>
      <c r="GCW65"/>
      <c r="GCX65"/>
      <c r="GCY65"/>
      <c r="GCZ65"/>
      <c r="GDA65"/>
      <c r="GDB65"/>
      <c r="GDC65"/>
      <c r="GDD65"/>
      <c r="GDE65"/>
      <c r="GDF65"/>
      <c r="GDG65"/>
      <c r="GDH65"/>
      <c r="GDI65"/>
      <c r="GDJ65"/>
      <c r="GDK65"/>
      <c r="GDL65"/>
      <c r="GDM65"/>
      <c r="GDN65"/>
      <c r="GDO65"/>
      <c r="GDP65"/>
      <c r="GDQ65"/>
      <c r="GDR65"/>
      <c r="GDS65"/>
      <c r="GDT65"/>
      <c r="GDU65"/>
      <c r="GDV65"/>
      <c r="GDW65"/>
      <c r="GDX65"/>
      <c r="GDY65"/>
      <c r="GDZ65"/>
      <c r="GEA65"/>
      <c r="GEB65"/>
      <c r="GEC65"/>
      <c r="GED65"/>
      <c r="GEE65"/>
      <c r="GEF65"/>
      <c r="GEG65"/>
      <c r="GEH65"/>
      <c r="GEI65"/>
      <c r="GEJ65"/>
      <c r="GEK65"/>
      <c r="GEL65"/>
      <c r="GEM65"/>
      <c r="GEN65"/>
      <c r="GEO65"/>
      <c r="GEP65"/>
      <c r="GEQ65"/>
      <c r="GER65"/>
      <c r="GES65"/>
      <c r="GET65"/>
      <c r="GEU65"/>
      <c r="GEV65"/>
      <c r="GEW65"/>
      <c r="GEX65"/>
      <c r="GEY65"/>
      <c r="GEZ65"/>
      <c r="GFA65"/>
      <c r="GFB65"/>
      <c r="GFC65"/>
      <c r="GFD65"/>
      <c r="GFE65"/>
      <c r="GFF65"/>
      <c r="GFG65"/>
      <c r="GFH65"/>
      <c r="GFI65"/>
      <c r="GFJ65"/>
      <c r="GFK65"/>
      <c r="GFL65"/>
      <c r="GFM65"/>
      <c r="GFN65"/>
      <c r="GFO65"/>
      <c r="GFP65"/>
      <c r="GFQ65"/>
      <c r="GFR65"/>
      <c r="GFS65"/>
      <c r="GFT65"/>
      <c r="GFU65"/>
      <c r="GFV65"/>
      <c r="GFW65"/>
      <c r="GFX65"/>
      <c r="GFY65"/>
      <c r="GFZ65"/>
      <c r="GGA65"/>
      <c r="GGB65"/>
      <c r="GGC65"/>
      <c r="GGD65"/>
      <c r="GGE65"/>
      <c r="GGF65"/>
      <c r="GGG65"/>
      <c r="GGH65"/>
      <c r="GGI65"/>
      <c r="GGJ65"/>
      <c r="GGK65"/>
      <c r="GGL65"/>
      <c r="GGM65"/>
      <c r="GGN65"/>
      <c r="GGO65"/>
      <c r="GGP65"/>
      <c r="GGQ65"/>
      <c r="GGR65"/>
      <c r="GGS65"/>
      <c r="GGT65"/>
      <c r="GGU65"/>
      <c r="GGV65"/>
      <c r="GGW65"/>
      <c r="GGX65"/>
      <c r="GGY65"/>
      <c r="GGZ65"/>
      <c r="GHA65"/>
      <c r="GHB65"/>
      <c r="GHC65"/>
      <c r="GHD65"/>
      <c r="GHE65"/>
      <c r="GHF65"/>
      <c r="GHG65"/>
      <c r="GHH65"/>
      <c r="GHI65"/>
      <c r="GHJ65"/>
      <c r="GHK65"/>
      <c r="GHL65"/>
      <c r="GHM65"/>
      <c r="GHN65"/>
      <c r="GHO65"/>
      <c r="GHP65"/>
      <c r="GHQ65"/>
      <c r="GHR65"/>
      <c r="GHS65"/>
      <c r="GHT65"/>
      <c r="GHU65"/>
      <c r="GHV65"/>
      <c r="GHW65"/>
      <c r="GHX65"/>
      <c r="GHY65"/>
      <c r="GHZ65"/>
      <c r="GIA65"/>
      <c r="GIB65"/>
      <c r="GIC65"/>
      <c r="GID65"/>
      <c r="GIE65"/>
      <c r="GIF65"/>
      <c r="GIG65"/>
      <c r="GIH65"/>
      <c r="GII65"/>
      <c r="GIJ65"/>
      <c r="GIK65"/>
      <c r="GIL65"/>
      <c r="GIM65"/>
      <c r="GIN65"/>
      <c r="GIO65"/>
      <c r="GIP65"/>
      <c r="GIQ65"/>
      <c r="GIR65"/>
      <c r="GIS65"/>
      <c r="GIT65"/>
      <c r="GIU65"/>
      <c r="GIV65"/>
      <c r="GIW65"/>
      <c r="GIX65"/>
      <c r="GIY65"/>
      <c r="GIZ65"/>
      <c r="GJA65"/>
      <c r="GJB65"/>
      <c r="GJC65"/>
      <c r="GJD65"/>
      <c r="GJE65"/>
      <c r="GJF65"/>
      <c r="GJG65"/>
      <c r="GJH65"/>
      <c r="GJI65"/>
      <c r="GJJ65"/>
      <c r="GJK65"/>
      <c r="GJL65"/>
      <c r="GJM65"/>
      <c r="GJN65"/>
      <c r="GJO65"/>
      <c r="GJP65"/>
      <c r="GJQ65"/>
      <c r="GJR65"/>
      <c r="GJS65"/>
      <c r="GJT65"/>
      <c r="GJU65"/>
      <c r="GJV65"/>
      <c r="GJW65"/>
      <c r="GJX65"/>
      <c r="GJY65"/>
      <c r="GJZ65"/>
      <c r="GKA65"/>
      <c r="GKB65"/>
      <c r="GKC65"/>
      <c r="GKD65"/>
      <c r="GKE65"/>
      <c r="GKF65"/>
      <c r="GKG65"/>
      <c r="GKH65"/>
      <c r="GKI65"/>
      <c r="GKJ65"/>
      <c r="GKK65"/>
      <c r="GKL65"/>
      <c r="GKM65"/>
      <c r="GKN65"/>
      <c r="GKO65"/>
      <c r="GKP65"/>
      <c r="GKQ65"/>
      <c r="GKR65"/>
      <c r="GKS65"/>
      <c r="GKT65"/>
      <c r="GKU65"/>
      <c r="GKV65"/>
      <c r="GKW65"/>
      <c r="GKX65"/>
      <c r="GKY65"/>
      <c r="GKZ65"/>
      <c r="GLA65"/>
      <c r="GLB65"/>
      <c r="GLC65"/>
      <c r="GLD65"/>
      <c r="GLE65"/>
      <c r="GLF65"/>
      <c r="GLG65"/>
      <c r="GLH65"/>
      <c r="GLI65"/>
      <c r="GLJ65"/>
      <c r="GLK65"/>
      <c r="GLL65"/>
      <c r="GLM65"/>
      <c r="GLN65"/>
      <c r="GLO65"/>
      <c r="GLP65"/>
      <c r="GLQ65"/>
      <c r="GLR65"/>
      <c r="GLS65"/>
      <c r="GLT65"/>
      <c r="GLU65"/>
      <c r="GLV65"/>
      <c r="GLW65"/>
      <c r="GLX65"/>
      <c r="GLY65"/>
      <c r="GLZ65"/>
      <c r="GMA65"/>
      <c r="GMB65"/>
      <c r="GMC65"/>
      <c r="GMD65"/>
      <c r="GME65"/>
      <c r="GMF65"/>
      <c r="GMG65"/>
      <c r="GMH65"/>
      <c r="GMI65"/>
      <c r="GMJ65"/>
      <c r="GMK65"/>
      <c r="GML65"/>
      <c r="GMM65"/>
      <c r="GMN65"/>
      <c r="GMO65"/>
      <c r="GMP65"/>
      <c r="GMQ65"/>
      <c r="GMR65"/>
      <c r="GMS65"/>
      <c r="GMT65"/>
      <c r="GMU65"/>
      <c r="GMV65"/>
      <c r="GMW65"/>
      <c r="GMX65"/>
      <c r="GMY65"/>
      <c r="GMZ65"/>
      <c r="GNA65"/>
      <c r="GNB65"/>
      <c r="GNC65"/>
      <c r="GND65"/>
      <c r="GNE65"/>
      <c r="GNF65"/>
      <c r="GNG65"/>
      <c r="GNH65"/>
      <c r="GNI65"/>
      <c r="GNJ65"/>
      <c r="GNK65"/>
      <c r="GNL65"/>
      <c r="GNM65"/>
      <c r="GNN65"/>
      <c r="GNO65"/>
      <c r="GNP65"/>
      <c r="GNQ65"/>
      <c r="GNR65"/>
      <c r="GNS65"/>
      <c r="GNT65"/>
      <c r="GNU65"/>
      <c r="GNV65"/>
      <c r="GNW65"/>
      <c r="GNX65"/>
      <c r="GNY65"/>
      <c r="GNZ65"/>
      <c r="GOA65"/>
      <c r="GOB65"/>
      <c r="GOC65"/>
      <c r="GOD65"/>
      <c r="GOE65"/>
      <c r="GOF65"/>
      <c r="GOG65"/>
      <c r="GOH65"/>
      <c r="GOI65"/>
      <c r="GOJ65"/>
      <c r="GOK65"/>
      <c r="GOL65"/>
      <c r="GOM65"/>
      <c r="GON65"/>
      <c r="GOO65"/>
      <c r="GOP65"/>
      <c r="GOQ65"/>
      <c r="GOR65"/>
      <c r="GOS65"/>
      <c r="GOT65"/>
      <c r="GOU65"/>
      <c r="GOV65"/>
      <c r="GOW65"/>
      <c r="GOX65"/>
      <c r="GOY65"/>
      <c r="GOZ65"/>
      <c r="GPA65"/>
      <c r="GPB65"/>
      <c r="GPC65"/>
      <c r="GPD65"/>
      <c r="GPE65"/>
      <c r="GPF65"/>
      <c r="GPG65"/>
      <c r="GPH65"/>
      <c r="GPI65"/>
      <c r="GPJ65"/>
      <c r="GPK65"/>
      <c r="GPL65"/>
      <c r="GPM65"/>
      <c r="GPN65"/>
      <c r="GPO65"/>
      <c r="GPP65"/>
      <c r="GPQ65"/>
      <c r="GPR65"/>
      <c r="GPS65"/>
      <c r="GPT65"/>
      <c r="GPU65"/>
      <c r="GPV65"/>
      <c r="GPW65"/>
      <c r="GPX65"/>
      <c r="GPY65"/>
      <c r="GPZ65"/>
      <c r="GQA65"/>
      <c r="GQB65"/>
      <c r="GQC65"/>
      <c r="GQD65"/>
      <c r="GQE65"/>
      <c r="GQF65"/>
      <c r="GQG65"/>
      <c r="GQH65"/>
      <c r="GQI65"/>
      <c r="GQJ65"/>
      <c r="GQK65"/>
      <c r="GQL65"/>
      <c r="GQM65"/>
      <c r="GQN65"/>
      <c r="GQO65"/>
      <c r="GQP65"/>
      <c r="GQQ65"/>
      <c r="GQR65"/>
      <c r="GQS65"/>
      <c r="GQT65"/>
      <c r="GQU65"/>
      <c r="GQV65"/>
      <c r="GQW65"/>
      <c r="GQX65"/>
      <c r="GQY65"/>
      <c r="GQZ65"/>
      <c r="GRA65"/>
      <c r="GRB65"/>
      <c r="GRC65"/>
      <c r="GRD65"/>
      <c r="GRE65"/>
      <c r="GRF65"/>
      <c r="GRG65"/>
      <c r="GRH65"/>
      <c r="GRI65"/>
      <c r="GRJ65"/>
      <c r="GRK65"/>
      <c r="GRL65"/>
      <c r="GRM65"/>
      <c r="GRN65"/>
      <c r="GRO65"/>
      <c r="GRP65"/>
      <c r="GRQ65"/>
      <c r="GRR65"/>
      <c r="GRS65"/>
      <c r="GRT65"/>
      <c r="GRU65"/>
      <c r="GRV65"/>
      <c r="GRW65"/>
      <c r="GRX65"/>
      <c r="GRY65"/>
      <c r="GRZ65"/>
      <c r="GSA65"/>
      <c r="GSB65"/>
      <c r="GSC65"/>
      <c r="GSD65"/>
      <c r="GSE65"/>
      <c r="GSF65"/>
      <c r="GSG65"/>
      <c r="GSH65"/>
      <c r="GSI65"/>
      <c r="GSJ65"/>
      <c r="GSK65"/>
      <c r="GSL65"/>
      <c r="GSM65"/>
      <c r="GSN65"/>
      <c r="GSO65"/>
      <c r="GSP65"/>
      <c r="GSQ65"/>
      <c r="GSR65"/>
      <c r="GSS65"/>
      <c r="GST65"/>
      <c r="GSU65"/>
      <c r="GSV65"/>
      <c r="GSW65"/>
      <c r="GSX65"/>
      <c r="GSY65"/>
      <c r="GSZ65"/>
      <c r="GTA65"/>
      <c r="GTB65"/>
      <c r="GTC65"/>
      <c r="GTD65"/>
      <c r="GTE65"/>
      <c r="GTF65"/>
      <c r="GTG65"/>
      <c r="GTH65"/>
      <c r="GTI65"/>
      <c r="GTJ65"/>
      <c r="GTK65"/>
      <c r="GTL65"/>
      <c r="GTM65"/>
      <c r="GTN65"/>
      <c r="GTO65"/>
      <c r="GTP65"/>
      <c r="GTQ65"/>
      <c r="GTR65"/>
      <c r="GTS65"/>
      <c r="GTT65"/>
      <c r="GTU65"/>
      <c r="GTV65"/>
      <c r="GTW65"/>
      <c r="GTX65"/>
      <c r="GTY65"/>
      <c r="GTZ65"/>
      <c r="GUA65"/>
      <c r="GUB65"/>
      <c r="GUC65"/>
      <c r="GUD65"/>
      <c r="GUE65"/>
      <c r="GUF65"/>
      <c r="GUG65"/>
      <c r="GUH65"/>
      <c r="GUI65"/>
      <c r="GUJ65"/>
      <c r="GUK65"/>
      <c r="GUL65"/>
      <c r="GUM65"/>
      <c r="GUN65"/>
      <c r="GUO65"/>
      <c r="GUP65"/>
      <c r="GUQ65"/>
      <c r="GUR65"/>
      <c r="GUS65"/>
      <c r="GUT65"/>
      <c r="GUU65"/>
      <c r="GUV65"/>
      <c r="GUW65"/>
      <c r="GUX65"/>
      <c r="GUY65"/>
      <c r="GUZ65"/>
      <c r="GVA65"/>
      <c r="GVB65"/>
      <c r="GVC65"/>
      <c r="GVD65"/>
      <c r="GVE65"/>
      <c r="GVF65"/>
      <c r="GVG65"/>
      <c r="GVH65"/>
      <c r="GVI65"/>
      <c r="GVJ65"/>
      <c r="GVK65"/>
      <c r="GVL65"/>
      <c r="GVM65"/>
      <c r="GVN65"/>
      <c r="GVO65"/>
      <c r="GVP65"/>
      <c r="GVQ65"/>
      <c r="GVR65"/>
      <c r="GVS65"/>
      <c r="GVT65"/>
      <c r="GVU65"/>
      <c r="GVV65"/>
      <c r="GVW65"/>
      <c r="GVX65"/>
      <c r="GVY65"/>
      <c r="GVZ65"/>
      <c r="GWA65"/>
      <c r="GWB65"/>
      <c r="GWC65"/>
      <c r="GWD65"/>
      <c r="GWE65"/>
      <c r="GWF65"/>
      <c r="GWG65"/>
      <c r="GWH65"/>
      <c r="GWI65"/>
      <c r="GWJ65"/>
      <c r="GWK65"/>
      <c r="GWL65"/>
      <c r="GWM65"/>
      <c r="GWN65"/>
      <c r="GWO65"/>
      <c r="GWP65"/>
      <c r="GWQ65"/>
      <c r="GWR65"/>
      <c r="GWS65"/>
      <c r="GWT65"/>
      <c r="GWU65"/>
      <c r="GWV65"/>
      <c r="GWW65"/>
      <c r="GWX65"/>
      <c r="GWY65"/>
      <c r="GWZ65"/>
      <c r="GXA65"/>
      <c r="GXB65"/>
      <c r="GXC65"/>
      <c r="GXD65"/>
      <c r="GXE65"/>
      <c r="GXF65"/>
      <c r="GXG65"/>
      <c r="GXH65"/>
      <c r="GXI65"/>
      <c r="GXJ65"/>
      <c r="GXK65"/>
      <c r="GXL65"/>
      <c r="GXM65"/>
      <c r="GXN65"/>
      <c r="GXO65"/>
      <c r="GXP65"/>
      <c r="GXQ65"/>
      <c r="GXR65"/>
      <c r="GXS65"/>
      <c r="GXT65"/>
      <c r="GXU65"/>
      <c r="GXV65"/>
      <c r="GXW65"/>
      <c r="GXX65"/>
      <c r="GXY65"/>
      <c r="GXZ65"/>
      <c r="GYA65"/>
      <c r="GYB65"/>
      <c r="GYC65"/>
      <c r="GYD65"/>
      <c r="GYE65"/>
      <c r="GYF65"/>
      <c r="GYG65"/>
      <c r="GYH65"/>
      <c r="GYI65"/>
      <c r="GYJ65"/>
      <c r="GYK65"/>
      <c r="GYL65"/>
      <c r="GYM65"/>
      <c r="GYN65"/>
      <c r="GYO65"/>
      <c r="GYP65"/>
      <c r="GYQ65"/>
      <c r="GYR65"/>
      <c r="GYS65"/>
      <c r="GYT65"/>
      <c r="GYU65"/>
      <c r="GYV65"/>
      <c r="GYW65"/>
      <c r="GYX65"/>
      <c r="GYY65"/>
      <c r="GYZ65"/>
      <c r="GZA65"/>
      <c r="GZB65"/>
      <c r="GZC65"/>
      <c r="GZD65"/>
      <c r="GZE65"/>
      <c r="GZF65"/>
      <c r="GZG65"/>
      <c r="GZH65"/>
      <c r="GZI65"/>
      <c r="GZJ65"/>
      <c r="GZK65"/>
      <c r="GZL65"/>
      <c r="GZM65"/>
      <c r="GZN65"/>
      <c r="GZO65"/>
      <c r="GZP65"/>
      <c r="GZQ65"/>
      <c r="GZR65"/>
      <c r="GZS65"/>
      <c r="GZT65"/>
      <c r="GZU65"/>
      <c r="GZV65"/>
      <c r="GZW65"/>
      <c r="GZX65"/>
      <c r="GZY65"/>
      <c r="GZZ65"/>
      <c r="HAA65"/>
      <c r="HAB65"/>
      <c r="HAC65"/>
      <c r="HAD65"/>
      <c r="HAE65"/>
      <c r="HAF65"/>
      <c r="HAG65"/>
      <c r="HAH65"/>
      <c r="HAI65"/>
      <c r="HAJ65"/>
      <c r="HAK65"/>
      <c r="HAL65"/>
      <c r="HAM65"/>
      <c r="HAN65"/>
      <c r="HAO65"/>
      <c r="HAP65"/>
      <c r="HAQ65"/>
      <c r="HAR65"/>
      <c r="HAS65"/>
      <c r="HAT65"/>
      <c r="HAU65"/>
      <c r="HAV65"/>
      <c r="HAW65"/>
      <c r="HAX65"/>
      <c r="HAY65"/>
      <c r="HAZ65"/>
      <c r="HBA65"/>
      <c r="HBB65"/>
      <c r="HBC65"/>
      <c r="HBD65"/>
      <c r="HBE65"/>
      <c r="HBF65"/>
      <c r="HBG65"/>
      <c r="HBH65"/>
      <c r="HBI65"/>
      <c r="HBJ65"/>
      <c r="HBK65"/>
      <c r="HBL65"/>
      <c r="HBM65"/>
      <c r="HBN65"/>
      <c r="HBO65"/>
      <c r="HBP65"/>
      <c r="HBQ65"/>
      <c r="HBR65"/>
      <c r="HBS65"/>
      <c r="HBT65"/>
      <c r="HBU65"/>
      <c r="HBV65"/>
      <c r="HBW65"/>
      <c r="HBX65"/>
      <c r="HBY65"/>
      <c r="HBZ65"/>
      <c r="HCA65"/>
      <c r="HCB65"/>
      <c r="HCC65"/>
      <c r="HCD65"/>
      <c r="HCE65"/>
      <c r="HCF65"/>
      <c r="HCG65"/>
      <c r="HCH65"/>
      <c r="HCI65"/>
      <c r="HCJ65"/>
      <c r="HCK65"/>
      <c r="HCL65"/>
      <c r="HCM65"/>
      <c r="HCN65"/>
      <c r="HCO65"/>
      <c r="HCP65"/>
      <c r="HCQ65"/>
      <c r="HCR65"/>
      <c r="HCS65"/>
      <c r="HCT65"/>
      <c r="HCU65"/>
      <c r="HCV65"/>
      <c r="HCW65"/>
      <c r="HCX65"/>
      <c r="HCY65"/>
      <c r="HCZ65"/>
      <c r="HDA65"/>
      <c r="HDB65"/>
      <c r="HDC65"/>
      <c r="HDD65"/>
      <c r="HDE65"/>
      <c r="HDF65"/>
      <c r="HDG65"/>
      <c r="HDH65"/>
      <c r="HDI65"/>
      <c r="HDJ65"/>
      <c r="HDK65"/>
      <c r="HDL65"/>
      <c r="HDM65"/>
      <c r="HDN65"/>
      <c r="HDO65"/>
      <c r="HDP65"/>
      <c r="HDQ65"/>
      <c r="HDR65"/>
      <c r="HDS65"/>
      <c r="HDT65"/>
      <c r="HDU65"/>
      <c r="HDV65"/>
      <c r="HDW65"/>
      <c r="HDX65"/>
      <c r="HDY65"/>
      <c r="HDZ65"/>
      <c r="HEA65"/>
      <c r="HEB65"/>
      <c r="HEC65"/>
      <c r="HED65"/>
      <c r="HEE65"/>
      <c r="HEF65"/>
      <c r="HEG65"/>
      <c r="HEH65"/>
      <c r="HEI65"/>
      <c r="HEJ65"/>
      <c r="HEK65"/>
      <c r="HEL65"/>
      <c r="HEM65"/>
      <c r="HEN65"/>
      <c r="HEO65"/>
      <c r="HEP65"/>
      <c r="HEQ65"/>
      <c r="HER65"/>
      <c r="HES65"/>
      <c r="HET65"/>
      <c r="HEU65"/>
      <c r="HEV65"/>
      <c r="HEW65"/>
      <c r="HEX65"/>
      <c r="HEY65"/>
      <c r="HEZ65"/>
      <c r="HFA65"/>
      <c r="HFB65"/>
      <c r="HFC65"/>
      <c r="HFD65"/>
      <c r="HFE65"/>
      <c r="HFF65"/>
      <c r="HFG65"/>
      <c r="HFH65"/>
      <c r="HFI65"/>
      <c r="HFJ65"/>
      <c r="HFK65"/>
      <c r="HFL65"/>
      <c r="HFM65"/>
      <c r="HFN65"/>
      <c r="HFO65"/>
      <c r="HFP65"/>
      <c r="HFQ65"/>
      <c r="HFR65"/>
      <c r="HFS65"/>
      <c r="HFT65"/>
      <c r="HFU65"/>
      <c r="HFV65"/>
      <c r="HFW65"/>
      <c r="HFX65"/>
      <c r="HFY65"/>
      <c r="HFZ65"/>
      <c r="HGA65"/>
      <c r="HGB65"/>
      <c r="HGC65"/>
      <c r="HGD65"/>
      <c r="HGE65"/>
      <c r="HGF65"/>
      <c r="HGG65"/>
      <c r="HGH65"/>
      <c r="HGI65"/>
      <c r="HGJ65"/>
      <c r="HGK65"/>
      <c r="HGL65"/>
      <c r="HGM65"/>
      <c r="HGN65"/>
      <c r="HGO65"/>
      <c r="HGP65"/>
      <c r="HGQ65"/>
      <c r="HGR65"/>
      <c r="HGS65"/>
      <c r="HGT65"/>
      <c r="HGU65"/>
      <c r="HGV65"/>
      <c r="HGW65"/>
      <c r="HGX65"/>
      <c r="HGY65"/>
      <c r="HGZ65"/>
      <c r="HHA65"/>
      <c r="HHB65"/>
      <c r="HHC65"/>
      <c r="HHD65"/>
      <c r="HHE65"/>
      <c r="HHF65"/>
      <c r="HHG65"/>
      <c r="HHH65"/>
      <c r="HHI65"/>
      <c r="HHJ65"/>
      <c r="HHK65"/>
      <c r="HHL65"/>
      <c r="HHM65"/>
      <c r="HHN65"/>
      <c r="HHO65"/>
      <c r="HHP65"/>
      <c r="HHQ65"/>
      <c r="HHR65"/>
      <c r="HHS65"/>
      <c r="HHT65"/>
      <c r="HHU65"/>
      <c r="HHV65"/>
      <c r="HHW65"/>
      <c r="HHX65"/>
      <c r="HHY65"/>
      <c r="HHZ65"/>
      <c r="HIA65"/>
      <c r="HIB65"/>
      <c r="HIC65"/>
      <c r="HID65"/>
      <c r="HIE65"/>
      <c r="HIF65"/>
      <c r="HIG65"/>
      <c r="HIH65"/>
      <c r="HII65"/>
      <c r="HIJ65"/>
      <c r="HIK65"/>
      <c r="HIL65"/>
      <c r="HIM65"/>
      <c r="HIN65"/>
      <c r="HIO65"/>
      <c r="HIP65"/>
      <c r="HIQ65"/>
      <c r="HIR65"/>
      <c r="HIS65"/>
      <c r="HIT65"/>
      <c r="HIU65"/>
      <c r="HIV65"/>
      <c r="HIW65"/>
      <c r="HIX65"/>
      <c r="HIY65"/>
      <c r="HIZ65"/>
      <c r="HJA65"/>
      <c r="HJB65"/>
      <c r="HJC65"/>
      <c r="HJD65"/>
      <c r="HJE65"/>
      <c r="HJF65"/>
      <c r="HJG65"/>
      <c r="HJH65"/>
      <c r="HJI65"/>
      <c r="HJJ65"/>
      <c r="HJK65"/>
      <c r="HJL65"/>
      <c r="HJM65"/>
      <c r="HJN65"/>
      <c r="HJO65"/>
      <c r="HJP65"/>
      <c r="HJQ65"/>
      <c r="HJR65"/>
      <c r="HJS65"/>
      <c r="HJT65"/>
    </row>
    <row r="66" spans="1:5688" x14ac:dyDescent="0.45">
      <c r="A66"/>
      <c r="B66"/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  <c r="AMK66"/>
      <c r="AML66"/>
      <c r="AMM66"/>
      <c r="AMN66"/>
      <c r="AMO66"/>
      <c r="AMP66"/>
      <c r="AMQ66"/>
      <c r="AMR66"/>
      <c r="AMS66"/>
      <c r="AMT66"/>
      <c r="AMU66"/>
      <c r="AMV66"/>
      <c r="AMW66"/>
      <c r="AMX66"/>
      <c r="AMY66"/>
      <c r="AMZ66"/>
      <c r="ANA66"/>
      <c r="ANB66"/>
      <c r="ANC66"/>
      <c r="AND66"/>
      <c r="ANE66"/>
      <c r="ANF66"/>
      <c r="ANG66"/>
      <c r="ANH66"/>
      <c r="ANI66"/>
      <c r="ANJ66"/>
      <c r="ANK66"/>
      <c r="ANL66"/>
      <c r="ANM66"/>
      <c r="ANN66"/>
      <c r="ANO66"/>
      <c r="ANP66"/>
      <c r="ANQ66"/>
      <c r="ANR66"/>
      <c r="ANS66"/>
      <c r="ANT66"/>
      <c r="ANU66"/>
      <c r="ANV66"/>
      <c r="ANW66"/>
      <c r="ANX66"/>
      <c r="ANY66"/>
      <c r="ANZ66"/>
      <c r="AOA66"/>
      <c r="AOB66"/>
      <c r="AOC66"/>
      <c r="AOD66"/>
      <c r="AOE66"/>
      <c r="AOF66"/>
      <c r="AOG66"/>
      <c r="AOH66"/>
      <c r="AOI66"/>
      <c r="AOJ66"/>
      <c r="AOK66"/>
      <c r="AOL66"/>
      <c r="AOM66"/>
      <c r="AON66"/>
      <c r="AOO66"/>
      <c r="AOP66"/>
      <c r="AOQ66"/>
      <c r="AOR66"/>
      <c r="AOS66"/>
      <c r="AOT66"/>
      <c r="AOU66"/>
      <c r="AOV66"/>
      <c r="AOW66"/>
      <c r="AOX66"/>
      <c r="AOY66"/>
      <c r="AOZ66"/>
      <c r="APA66"/>
      <c r="APB66"/>
      <c r="APC66"/>
      <c r="APD66"/>
      <c r="APE66"/>
      <c r="APF66"/>
      <c r="APG66"/>
      <c r="APH66"/>
      <c r="API66"/>
      <c r="APJ66"/>
      <c r="APK66"/>
      <c r="APL66"/>
      <c r="APM66"/>
      <c r="APN66"/>
      <c r="APO66"/>
      <c r="APP66"/>
      <c r="APQ66"/>
      <c r="APR66"/>
      <c r="APS66"/>
      <c r="APT66"/>
      <c r="APU66"/>
      <c r="APV66"/>
      <c r="APW66"/>
      <c r="APX66"/>
      <c r="APY66"/>
      <c r="APZ66"/>
      <c r="AQA66"/>
      <c r="AQB66"/>
      <c r="AQC66"/>
      <c r="AQD66"/>
      <c r="AQE66"/>
      <c r="AQF66"/>
      <c r="AQG66"/>
      <c r="AQH66"/>
      <c r="AQI66"/>
      <c r="AQJ66"/>
      <c r="AQK66"/>
      <c r="AQL66"/>
      <c r="AQM66"/>
      <c r="AQN66"/>
      <c r="AQO66"/>
      <c r="AQP66"/>
      <c r="AQQ66"/>
      <c r="AQR66"/>
      <c r="AQS66"/>
      <c r="AQT66"/>
      <c r="AQU66"/>
      <c r="AQV66"/>
      <c r="AQW66"/>
      <c r="AQX66"/>
      <c r="AQY66"/>
      <c r="AQZ66"/>
      <c r="ARA66"/>
      <c r="ARB66"/>
      <c r="ARC66"/>
      <c r="ARD66"/>
      <c r="ARE66"/>
      <c r="ARF66"/>
      <c r="ARG66"/>
      <c r="ARH66"/>
      <c r="ARI66"/>
      <c r="ARJ66"/>
      <c r="ARK66"/>
      <c r="ARL66"/>
      <c r="ARM66"/>
      <c r="ARN66"/>
      <c r="ARO66"/>
      <c r="ARP66"/>
      <c r="ARQ66"/>
      <c r="ARR66"/>
      <c r="ARS66"/>
      <c r="ART66"/>
      <c r="ARU66"/>
      <c r="ARV66"/>
      <c r="ARW66"/>
      <c r="ARX66"/>
      <c r="ARY66"/>
      <c r="ARZ66"/>
      <c r="ASA66"/>
      <c r="ASB66"/>
      <c r="ASC66"/>
      <c r="ASD66"/>
      <c r="ASE66"/>
      <c r="ASF66"/>
      <c r="ASG66"/>
      <c r="ASH66"/>
      <c r="ASI66"/>
      <c r="ASJ66"/>
      <c r="ASK66"/>
      <c r="ASL66"/>
      <c r="ASM66"/>
      <c r="ASN66"/>
      <c r="ASO66"/>
      <c r="ASP66"/>
      <c r="ASQ66"/>
      <c r="ASR66"/>
      <c r="ASS66"/>
      <c r="AST66"/>
      <c r="ASU66"/>
      <c r="ASV66"/>
      <c r="ASW66"/>
      <c r="ASX66"/>
      <c r="ASY66"/>
      <c r="ASZ66"/>
      <c r="ATA66"/>
      <c r="ATB66"/>
      <c r="ATC66"/>
      <c r="ATD66"/>
      <c r="ATE66"/>
      <c r="ATF66"/>
      <c r="ATG66"/>
      <c r="ATH66"/>
      <c r="ATI66"/>
      <c r="ATJ66"/>
      <c r="ATK66"/>
      <c r="ATL66"/>
      <c r="ATM66"/>
      <c r="ATN66"/>
      <c r="ATO66"/>
      <c r="ATP66"/>
      <c r="ATQ66"/>
      <c r="ATR66"/>
      <c r="ATS66"/>
      <c r="ATT66"/>
      <c r="ATU66"/>
      <c r="ATV66"/>
      <c r="ATW66"/>
      <c r="ATX66"/>
      <c r="ATY66"/>
      <c r="ATZ66"/>
      <c r="AUA66"/>
      <c r="AUB66"/>
      <c r="AUC66"/>
      <c r="AUD66"/>
      <c r="AUE66"/>
      <c r="AUF66"/>
      <c r="AUG66"/>
      <c r="AUH66"/>
      <c r="AUI66"/>
      <c r="AUJ66"/>
      <c r="AUK66"/>
      <c r="AUL66"/>
      <c r="AUM66"/>
      <c r="AUN66"/>
      <c r="AUO66"/>
      <c r="AUP66"/>
      <c r="AUQ66"/>
      <c r="AUR66"/>
      <c r="AUS66"/>
      <c r="AUT66"/>
      <c r="AUU66"/>
      <c r="AUV66"/>
      <c r="AUW66"/>
      <c r="AUX66"/>
      <c r="AUY66"/>
      <c r="AUZ66"/>
      <c r="AVA66"/>
      <c r="AVB66"/>
      <c r="AVC66"/>
      <c r="AVD66"/>
      <c r="AVE66"/>
      <c r="AVF66"/>
      <c r="AVG66"/>
      <c r="AVH66"/>
      <c r="AVI66"/>
      <c r="AVJ66"/>
      <c r="AVK66"/>
      <c r="AVL66"/>
      <c r="AVM66"/>
      <c r="AVN66"/>
      <c r="AVO66"/>
      <c r="AVP66"/>
      <c r="AVQ66"/>
      <c r="AVR66"/>
      <c r="AVS66"/>
      <c r="AVT66"/>
      <c r="AVU66"/>
      <c r="AVV66"/>
      <c r="AVW66"/>
      <c r="AVX66"/>
      <c r="AVY66"/>
      <c r="AVZ66"/>
      <c r="AWA66"/>
      <c r="AWB66"/>
      <c r="AWC66"/>
      <c r="AWD66"/>
      <c r="AWE66"/>
      <c r="AWF66"/>
      <c r="AWG66"/>
      <c r="AWH66"/>
      <c r="AWI66"/>
      <c r="AWJ66"/>
      <c r="AWK66"/>
      <c r="AWL66"/>
      <c r="AWM66"/>
      <c r="AWN66"/>
      <c r="AWO66"/>
      <c r="AWP66"/>
      <c r="AWQ66"/>
      <c r="AWR66"/>
      <c r="AWS66"/>
      <c r="AWT66"/>
      <c r="AWU66"/>
      <c r="AWV66"/>
      <c r="AWW66"/>
      <c r="AWX66"/>
      <c r="AWY66"/>
      <c r="AWZ66"/>
      <c r="AXA66"/>
      <c r="AXB66"/>
      <c r="AXC66"/>
      <c r="AXD66"/>
      <c r="AXE66"/>
      <c r="AXF66"/>
      <c r="AXG66"/>
      <c r="AXH66"/>
      <c r="AXI66"/>
      <c r="AXJ66"/>
      <c r="AXK66"/>
      <c r="AXL66"/>
      <c r="AXM66"/>
      <c r="AXN66"/>
      <c r="AXO66"/>
      <c r="AXP66"/>
      <c r="AXQ66"/>
      <c r="AXR66"/>
      <c r="AXS66"/>
      <c r="AXT66"/>
      <c r="AXU66"/>
      <c r="AXV66"/>
      <c r="AXW66"/>
      <c r="AXX66"/>
      <c r="AXY66"/>
      <c r="AXZ66"/>
      <c r="AYA66"/>
      <c r="AYB66"/>
      <c r="AYC66"/>
      <c r="AYD66"/>
      <c r="AYE66"/>
      <c r="AYF66"/>
      <c r="AYG66"/>
      <c r="AYH66"/>
      <c r="AYI66"/>
      <c r="AYJ66"/>
      <c r="AYK66"/>
      <c r="AYL66"/>
      <c r="AYM66"/>
      <c r="AYN66"/>
      <c r="AYO66"/>
      <c r="AYP66"/>
      <c r="AYQ66"/>
      <c r="AYR66"/>
      <c r="AYS66"/>
      <c r="AYT66"/>
      <c r="AYU66"/>
      <c r="AYV66"/>
      <c r="AYW66"/>
      <c r="AYX66"/>
      <c r="AYY66"/>
      <c r="AYZ66"/>
      <c r="AZA66"/>
      <c r="AZB66"/>
      <c r="AZC66"/>
      <c r="AZD66"/>
      <c r="AZE66"/>
      <c r="AZF66"/>
      <c r="AZG66"/>
      <c r="AZH66"/>
      <c r="AZI66"/>
      <c r="AZJ66"/>
      <c r="AZK66"/>
      <c r="AZL66"/>
      <c r="AZM66"/>
      <c r="AZN66"/>
      <c r="AZO66"/>
      <c r="AZP66"/>
      <c r="AZQ66"/>
      <c r="AZR66"/>
      <c r="AZS66"/>
      <c r="AZT66"/>
      <c r="AZU66"/>
      <c r="AZV66"/>
      <c r="AZW66"/>
      <c r="AZX66"/>
      <c r="AZY66"/>
      <c r="AZZ66"/>
      <c r="BAA66"/>
      <c r="BAB66"/>
      <c r="BAC66"/>
      <c r="BAD66"/>
      <c r="BAE66"/>
      <c r="BAF66"/>
      <c r="BAG66"/>
      <c r="BAH66"/>
      <c r="BAI66"/>
      <c r="BAJ66"/>
      <c r="BAK66"/>
      <c r="BAL66"/>
      <c r="BAM66"/>
      <c r="BAN66"/>
      <c r="BAO66"/>
      <c r="BAP66"/>
      <c r="BAQ66"/>
      <c r="BAR66"/>
      <c r="BAS66"/>
      <c r="BAT66"/>
      <c r="BAU66"/>
      <c r="BAV66"/>
      <c r="BAW66"/>
      <c r="BAX66"/>
      <c r="BAY66"/>
      <c r="BAZ66"/>
      <c r="BBA66"/>
      <c r="BBB66"/>
      <c r="BBC66"/>
      <c r="BBD66"/>
      <c r="BBE66"/>
      <c r="BBF66"/>
      <c r="BBG66"/>
      <c r="BBH66"/>
      <c r="BBI66"/>
      <c r="BBJ66"/>
      <c r="BBK66"/>
      <c r="BBL66"/>
      <c r="BBM66"/>
      <c r="BBN66"/>
      <c r="BBO66"/>
      <c r="BBP66"/>
      <c r="BBQ66"/>
      <c r="BBR66"/>
      <c r="BBS66"/>
      <c r="BBT66"/>
      <c r="BBU66"/>
      <c r="BBV66"/>
      <c r="BBW66"/>
      <c r="BBX66"/>
      <c r="BBY66"/>
      <c r="BBZ66"/>
      <c r="BCA66"/>
      <c r="BCB66"/>
      <c r="BCC66"/>
      <c r="BCD66"/>
      <c r="BCE66"/>
      <c r="BCF66"/>
      <c r="BCG66"/>
      <c r="BCH66"/>
      <c r="BCI66"/>
      <c r="BCJ66"/>
      <c r="BCK66"/>
      <c r="BCL66"/>
      <c r="BCM66"/>
      <c r="BCN66"/>
      <c r="BCO66"/>
      <c r="BCP66"/>
      <c r="BCQ66"/>
      <c r="BCR66"/>
      <c r="BCS66"/>
      <c r="BCT66"/>
      <c r="BCU66"/>
      <c r="BCV66"/>
      <c r="BCW66"/>
      <c r="BCX66"/>
      <c r="BCY66"/>
      <c r="BCZ66"/>
      <c r="BDA66"/>
      <c r="BDB66"/>
      <c r="BDC66"/>
      <c r="BDD66"/>
      <c r="BDE66"/>
      <c r="BDF66"/>
      <c r="BDG66"/>
      <c r="BDH66"/>
      <c r="BDI66"/>
      <c r="BDJ66"/>
      <c r="BDK66"/>
      <c r="BDL66"/>
      <c r="BDM66"/>
      <c r="BDN66"/>
      <c r="BDO66"/>
      <c r="BDP66"/>
      <c r="BDQ66"/>
      <c r="BDR66"/>
      <c r="BDS66"/>
      <c r="BDT66"/>
      <c r="BDU66"/>
      <c r="BDV66"/>
      <c r="BDW66"/>
      <c r="BDX66"/>
      <c r="BDY66"/>
      <c r="BDZ66"/>
      <c r="BEA66"/>
      <c r="BEB66"/>
      <c r="BEC66"/>
      <c r="BED66"/>
      <c r="BEE66"/>
      <c r="BEF66"/>
      <c r="BEG66"/>
      <c r="BEH66"/>
      <c r="BEI66"/>
      <c r="BEJ66"/>
      <c r="BEK66"/>
      <c r="BEL66"/>
      <c r="BEM66"/>
      <c r="BEN66"/>
      <c r="BEO66"/>
      <c r="BEP66"/>
      <c r="BEQ66"/>
      <c r="BER66"/>
      <c r="BES66"/>
      <c r="BET66"/>
      <c r="BEU66"/>
      <c r="BEV66"/>
      <c r="BEW66"/>
      <c r="BEX66"/>
      <c r="BEY66"/>
      <c r="BEZ66"/>
      <c r="BFA66"/>
      <c r="BFB66"/>
      <c r="BFC66"/>
      <c r="BFD66"/>
      <c r="BFE66"/>
      <c r="BFF66"/>
      <c r="BFG66"/>
      <c r="BFH66"/>
      <c r="BFI66"/>
      <c r="BFJ66"/>
      <c r="BFK66"/>
      <c r="BFL66"/>
      <c r="BFM66"/>
      <c r="BFN66"/>
      <c r="BFO66"/>
      <c r="BFP66"/>
      <c r="BFQ66"/>
      <c r="BFR66"/>
      <c r="BFS66"/>
      <c r="BFT66"/>
      <c r="BFU66"/>
      <c r="BFV66"/>
      <c r="BFW66"/>
      <c r="BFX66"/>
      <c r="BFY66"/>
      <c r="BFZ66"/>
      <c r="BGA66"/>
      <c r="BGB66"/>
      <c r="BGC66"/>
      <c r="BGD66"/>
      <c r="BGE66"/>
      <c r="BGF66"/>
      <c r="BGG66"/>
      <c r="BGH66"/>
      <c r="BGI66"/>
      <c r="BGJ66"/>
      <c r="BGK66"/>
      <c r="BGL66"/>
      <c r="BGM66"/>
      <c r="BGN66"/>
      <c r="BGO66"/>
      <c r="BGP66"/>
      <c r="BGQ66"/>
      <c r="BGR66"/>
      <c r="BGS66"/>
      <c r="BGT66"/>
      <c r="BGU66"/>
      <c r="BGV66"/>
      <c r="BGW66"/>
      <c r="BGX66"/>
      <c r="BGY66"/>
      <c r="BGZ66"/>
      <c r="BHA66"/>
      <c r="BHB66"/>
      <c r="BHC66"/>
      <c r="BHD66"/>
      <c r="BHE66"/>
      <c r="BHF66"/>
      <c r="BHG66"/>
      <c r="BHH66"/>
      <c r="BHI66"/>
      <c r="BHJ66"/>
      <c r="BHK66"/>
      <c r="BHL66"/>
      <c r="BHM66"/>
      <c r="BHN66"/>
      <c r="BHO66"/>
      <c r="BHP66"/>
      <c r="BHQ66"/>
      <c r="BHR66"/>
      <c r="BHS66"/>
      <c r="BHT66"/>
      <c r="BHU66"/>
      <c r="BHV66"/>
      <c r="BHW66"/>
      <c r="BHX66"/>
      <c r="BHY66"/>
      <c r="BHZ66"/>
      <c r="BIA66"/>
      <c r="BIB66"/>
      <c r="BIC66"/>
      <c r="BID66"/>
      <c r="BIE66"/>
      <c r="BIF66"/>
      <c r="BIG66"/>
      <c r="BIH66"/>
      <c r="BII66"/>
      <c r="BIJ66"/>
      <c r="BIK66"/>
      <c r="BIL66"/>
      <c r="BIM66"/>
      <c r="BIN66"/>
      <c r="BIO66"/>
      <c r="BIP66"/>
      <c r="BIQ66"/>
      <c r="BIR66"/>
      <c r="BIS66"/>
      <c r="BIT66"/>
      <c r="BIU66"/>
      <c r="BIV66"/>
      <c r="BIW66"/>
      <c r="BIX66"/>
      <c r="BIY66"/>
      <c r="BIZ66"/>
      <c r="BJA66"/>
      <c r="BJB66"/>
      <c r="BJC66"/>
      <c r="BJD66"/>
      <c r="BJE66"/>
      <c r="BJF66"/>
      <c r="BJG66"/>
      <c r="BJH66"/>
      <c r="BJI66"/>
      <c r="BJJ66"/>
      <c r="BJK66"/>
      <c r="BJL66"/>
      <c r="BJM66"/>
      <c r="BJN66"/>
      <c r="BJO66"/>
      <c r="BJP66"/>
      <c r="BJQ66"/>
      <c r="BJR66"/>
      <c r="BJS66"/>
      <c r="BJT66"/>
      <c r="BJU66"/>
      <c r="BJV66"/>
      <c r="BJW66"/>
      <c r="BJX66"/>
      <c r="BJY66"/>
      <c r="BJZ66"/>
      <c r="BKA66"/>
      <c r="BKB66"/>
      <c r="BKC66"/>
      <c r="BKD66"/>
      <c r="BKE66"/>
      <c r="BKF66"/>
      <c r="BKG66"/>
      <c r="BKH66"/>
      <c r="BKI66"/>
      <c r="BKJ66"/>
      <c r="BKK66"/>
      <c r="BKL66"/>
      <c r="BKM66"/>
      <c r="BKN66"/>
      <c r="BKO66"/>
      <c r="BKP66"/>
      <c r="BKQ66"/>
      <c r="BKR66"/>
      <c r="BKS66"/>
      <c r="BKT66"/>
      <c r="BKU66"/>
      <c r="BKV66"/>
      <c r="BKW66"/>
      <c r="BKX66"/>
      <c r="BKY66"/>
      <c r="BKZ66"/>
      <c r="BLA66"/>
      <c r="BLB66"/>
      <c r="BLC66"/>
      <c r="BLD66"/>
      <c r="BLE66"/>
      <c r="BLF66"/>
      <c r="BLG66"/>
      <c r="BLH66"/>
      <c r="BLI66"/>
      <c r="BLJ66"/>
      <c r="BLK66"/>
      <c r="BLL66"/>
      <c r="BLM66"/>
      <c r="BLN66"/>
      <c r="BLO66"/>
      <c r="BLP66"/>
      <c r="BLQ66"/>
      <c r="BLR66"/>
      <c r="BLS66"/>
      <c r="BLT66"/>
      <c r="BLU66"/>
      <c r="BLV66"/>
      <c r="BLW66"/>
      <c r="BLX66"/>
      <c r="BLY66"/>
      <c r="BLZ66"/>
      <c r="BMA66"/>
      <c r="BMB66"/>
      <c r="BMC66"/>
      <c r="BMD66"/>
      <c r="BME66"/>
      <c r="BMF66"/>
      <c r="BMG66"/>
      <c r="BMH66"/>
      <c r="BMI66"/>
      <c r="BMJ66"/>
      <c r="BMK66"/>
      <c r="BML66"/>
      <c r="BMM66"/>
      <c r="BMN66"/>
      <c r="BMO66"/>
      <c r="BMP66"/>
      <c r="BMQ66"/>
      <c r="BMR66"/>
      <c r="BMS66"/>
      <c r="BMT66"/>
      <c r="BMU66"/>
      <c r="BMV66"/>
      <c r="BMW66"/>
      <c r="BMX66"/>
      <c r="BMY66"/>
      <c r="BMZ66"/>
      <c r="BNA66"/>
      <c r="BNB66"/>
      <c r="BNC66"/>
      <c r="BND66"/>
      <c r="BNE66"/>
      <c r="BNF66"/>
      <c r="BNG66"/>
      <c r="BNH66"/>
      <c r="BNI66"/>
      <c r="BNJ66"/>
      <c r="BNK66"/>
      <c r="BNL66"/>
      <c r="BNM66"/>
      <c r="BNN66"/>
      <c r="BNO66"/>
      <c r="BNP66"/>
      <c r="BNQ66"/>
      <c r="BNR66"/>
      <c r="BNS66"/>
      <c r="BNT66"/>
      <c r="BNU66"/>
      <c r="BNV66"/>
      <c r="BNW66"/>
      <c r="BNX66"/>
      <c r="BNY66"/>
      <c r="BNZ66"/>
      <c r="BOA66"/>
      <c r="BOB66"/>
      <c r="BOC66"/>
      <c r="BOD66"/>
      <c r="BOE66"/>
      <c r="BOF66"/>
      <c r="BOG66"/>
      <c r="BOH66"/>
      <c r="BOI66"/>
      <c r="BOJ66"/>
      <c r="BOK66"/>
      <c r="BOL66"/>
      <c r="BOM66"/>
      <c r="BON66"/>
      <c r="BOO66"/>
      <c r="BOP66"/>
      <c r="BOQ66"/>
      <c r="BOR66"/>
      <c r="BOS66"/>
      <c r="BOT66"/>
      <c r="BOU66"/>
      <c r="BOV66"/>
      <c r="BOW66"/>
      <c r="BOX66"/>
      <c r="BOY66"/>
      <c r="BOZ66"/>
      <c r="BPA66"/>
      <c r="BPB66"/>
      <c r="BPC66"/>
      <c r="BPD66"/>
      <c r="BPE66"/>
      <c r="BPF66"/>
      <c r="BPG66"/>
      <c r="BPH66"/>
      <c r="BPI66"/>
      <c r="BPJ66"/>
      <c r="BPK66"/>
      <c r="BPL66"/>
      <c r="BPM66"/>
      <c r="BPN66"/>
      <c r="BPO66"/>
      <c r="BPP66"/>
      <c r="BPQ66"/>
      <c r="BPR66"/>
      <c r="BPS66"/>
      <c r="BPT66"/>
      <c r="BPU66"/>
      <c r="BPV66"/>
      <c r="BPW66"/>
      <c r="BPX66"/>
      <c r="BPY66"/>
      <c r="BPZ66"/>
      <c r="BQA66"/>
      <c r="BQB66"/>
      <c r="BQC66"/>
      <c r="BQD66"/>
      <c r="BQE66"/>
      <c r="BQF66"/>
      <c r="BQG66"/>
      <c r="BQH66"/>
      <c r="BQI66"/>
      <c r="BQJ66"/>
      <c r="BQK66"/>
      <c r="BQL66"/>
      <c r="BQM66"/>
      <c r="BQN66"/>
      <c r="BQO66"/>
      <c r="BQP66"/>
      <c r="BQQ66"/>
      <c r="BQR66"/>
      <c r="BQS66"/>
      <c r="BQT66"/>
      <c r="BQU66"/>
      <c r="BQV66"/>
      <c r="BQW66"/>
      <c r="BQX66"/>
      <c r="BQY66"/>
      <c r="BQZ66"/>
      <c r="BRA66"/>
      <c r="BRB66"/>
      <c r="BRC66"/>
      <c r="BRD66"/>
      <c r="BRE66"/>
      <c r="BRF66"/>
      <c r="BRG66"/>
      <c r="BRH66"/>
      <c r="BRI66"/>
      <c r="BRJ66"/>
      <c r="BRK66"/>
      <c r="BRL66"/>
      <c r="BRM66"/>
      <c r="BRN66"/>
      <c r="BRO66"/>
      <c r="BRP66"/>
      <c r="BRQ66"/>
      <c r="BRR66"/>
      <c r="BRS66"/>
      <c r="BRT66"/>
      <c r="BRU66"/>
      <c r="BRV66"/>
      <c r="BRW66"/>
      <c r="BRX66"/>
      <c r="BRY66"/>
      <c r="BRZ66"/>
      <c r="BSA66"/>
      <c r="BSB66"/>
      <c r="BSC66"/>
      <c r="BSD66"/>
      <c r="BSE66"/>
      <c r="BSF66"/>
      <c r="BSG66"/>
      <c r="BSH66"/>
      <c r="BSI66"/>
      <c r="BSJ66"/>
      <c r="BSK66"/>
      <c r="BSL66"/>
      <c r="BSM66"/>
      <c r="BSN66"/>
      <c r="BSO66"/>
      <c r="BSP66"/>
      <c r="BSQ66"/>
      <c r="BSR66"/>
      <c r="BSS66"/>
      <c r="BST66"/>
      <c r="BSU66"/>
      <c r="BSV66"/>
      <c r="BSW66"/>
      <c r="BSX66"/>
      <c r="BSY66"/>
      <c r="BSZ66"/>
      <c r="BTA66"/>
      <c r="BTB66"/>
      <c r="BTC66"/>
      <c r="BTD66"/>
      <c r="BTE66"/>
      <c r="BTF66"/>
      <c r="BTG66"/>
      <c r="BTH66"/>
      <c r="BTI66"/>
      <c r="BTJ66"/>
      <c r="BTK66"/>
      <c r="BTL66"/>
      <c r="BTM66"/>
      <c r="BTN66"/>
      <c r="BTO66"/>
      <c r="BTP66"/>
      <c r="BTQ66"/>
      <c r="BTR66"/>
      <c r="BTS66"/>
      <c r="BTT66"/>
      <c r="BTU66"/>
      <c r="BTV66"/>
      <c r="BTW66"/>
      <c r="BTX66"/>
      <c r="BTY66"/>
      <c r="BTZ66"/>
      <c r="BUA66"/>
      <c r="BUB66"/>
      <c r="BUC66"/>
      <c r="BUD66"/>
      <c r="BUE66"/>
      <c r="BUF66"/>
      <c r="BUG66"/>
      <c r="BUH66"/>
      <c r="BUI66"/>
      <c r="BUJ66"/>
      <c r="BUK66"/>
      <c r="BUL66"/>
      <c r="BUM66"/>
      <c r="BUN66"/>
      <c r="BUO66"/>
      <c r="BUP66"/>
      <c r="BUQ66"/>
      <c r="BUR66"/>
      <c r="BUS66"/>
      <c r="BUT66"/>
      <c r="BUU66"/>
      <c r="BUV66"/>
      <c r="BUW66"/>
      <c r="BUX66"/>
      <c r="BUY66"/>
      <c r="BUZ66"/>
      <c r="BVA66"/>
      <c r="BVB66"/>
      <c r="BVC66"/>
      <c r="BVD66"/>
      <c r="BVE66"/>
      <c r="BVF66"/>
      <c r="BVG66"/>
      <c r="BVH66"/>
      <c r="BVI66"/>
      <c r="BVJ66"/>
      <c r="BVK66"/>
      <c r="BVL66"/>
      <c r="BVM66"/>
      <c r="BVN66"/>
      <c r="BVO66"/>
      <c r="BVP66"/>
      <c r="BVQ66"/>
      <c r="BVR66"/>
      <c r="BVS66"/>
      <c r="BVT66"/>
      <c r="BVU66"/>
      <c r="BVV66"/>
      <c r="BVW66"/>
      <c r="BVX66"/>
      <c r="BVY66"/>
      <c r="BVZ66"/>
      <c r="BWA66"/>
      <c r="BWB66"/>
      <c r="BWC66"/>
      <c r="BWD66"/>
      <c r="BWE66"/>
      <c r="BWF66"/>
      <c r="BWG66"/>
      <c r="BWH66"/>
      <c r="BWI66"/>
      <c r="BWJ66"/>
      <c r="BWK66"/>
      <c r="BWL66"/>
      <c r="BWM66"/>
      <c r="BWN66"/>
      <c r="BWO66"/>
      <c r="BWP66"/>
      <c r="BWQ66"/>
      <c r="BWR66"/>
      <c r="BWS66"/>
      <c r="BWT66"/>
      <c r="BWU66"/>
      <c r="BWV66"/>
      <c r="BWW66"/>
      <c r="BWX66"/>
      <c r="BWY66"/>
      <c r="BWZ66"/>
      <c r="BXA66"/>
      <c r="BXB66"/>
      <c r="BXC66"/>
      <c r="BXD66"/>
      <c r="BXE66"/>
      <c r="BXF66"/>
      <c r="BXG66"/>
      <c r="BXH66"/>
      <c r="BXI66"/>
      <c r="BXJ66"/>
      <c r="BXK66"/>
      <c r="BXL66"/>
      <c r="BXM66"/>
      <c r="BXN66"/>
      <c r="BXO66"/>
      <c r="BXP66"/>
      <c r="BXQ66"/>
      <c r="BXR66"/>
      <c r="BXS66"/>
      <c r="BXT66"/>
      <c r="BXU66"/>
      <c r="BXV66"/>
      <c r="BXW66"/>
      <c r="BXX66"/>
      <c r="BXY66"/>
      <c r="BXZ66"/>
      <c r="BYA66"/>
      <c r="BYB66"/>
      <c r="BYC66"/>
      <c r="BYD66"/>
      <c r="BYE66"/>
      <c r="BYF66"/>
      <c r="BYG66"/>
      <c r="BYH66"/>
      <c r="BYI66"/>
      <c r="BYJ66"/>
      <c r="BYK66"/>
      <c r="BYL66"/>
      <c r="BYM66"/>
      <c r="BYN66"/>
      <c r="BYO66"/>
      <c r="BYP66"/>
      <c r="BYQ66"/>
      <c r="BYR66"/>
      <c r="BYS66"/>
      <c r="BYT66"/>
      <c r="BYU66"/>
      <c r="BYV66"/>
      <c r="BYW66"/>
      <c r="BYX66"/>
      <c r="BYY66"/>
      <c r="BYZ66"/>
      <c r="BZA66"/>
      <c r="BZB66"/>
      <c r="BZC66"/>
      <c r="BZD66"/>
      <c r="BZE66"/>
      <c r="BZF66"/>
      <c r="BZG66"/>
      <c r="BZH66"/>
      <c r="BZI66"/>
      <c r="BZJ66"/>
      <c r="BZK66"/>
      <c r="BZL66"/>
      <c r="BZM66"/>
      <c r="BZN66"/>
      <c r="BZO66"/>
      <c r="BZP66"/>
      <c r="BZQ66"/>
      <c r="BZR66"/>
      <c r="BZS66"/>
      <c r="BZT66"/>
      <c r="BZU66"/>
      <c r="BZV66"/>
      <c r="BZW66"/>
      <c r="BZX66"/>
      <c r="BZY66"/>
      <c r="BZZ66"/>
      <c r="CAA66"/>
      <c r="CAB66"/>
      <c r="CAC66"/>
      <c r="CAD66"/>
      <c r="CAE66"/>
      <c r="CAF66"/>
      <c r="CAG66"/>
      <c r="CAH66"/>
      <c r="CAI66"/>
      <c r="CAJ66"/>
      <c r="CAK66"/>
      <c r="CAL66"/>
      <c r="CAM66"/>
      <c r="CAN66"/>
      <c r="CAO66"/>
      <c r="CAP66"/>
      <c r="CAQ66"/>
      <c r="CAR66"/>
      <c r="CAS66"/>
      <c r="CAT66"/>
      <c r="CAU66"/>
      <c r="CAV66"/>
      <c r="CAW66"/>
      <c r="CAX66"/>
      <c r="CAY66"/>
      <c r="CAZ66"/>
      <c r="CBA66"/>
      <c r="CBB66"/>
      <c r="CBC66"/>
      <c r="CBD66"/>
      <c r="CBE66"/>
      <c r="CBF66"/>
      <c r="CBG66"/>
      <c r="CBH66"/>
      <c r="CBI66"/>
      <c r="CBJ66"/>
      <c r="CBK66"/>
      <c r="CBL66"/>
      <c r="CBM66"/>
      <c r="CBN66"/>
      <c r="CBO66"/>
      <c r="CBP66"/>
      <c r="CBQ66"/>
      <c r="CBR66"/>
      <c r="CBS66"/>
      <c r="CBT66"/>
      <c r="CBU66"/>
      <c r="CBV66"/>
      <c r="CBW66"/>
      <c r="CBX66"/>
      <c r="CBY66"/>
      <c r="CBZ66"/>
      <c r="CCA66"/>
      <c r="CCB66"/>
      <c r="CCC66"/>
      <c r="CCD66"/>
      <c r="CCE66"/>
      <c r="CCF66"/>
      <c r="CCG66"/>
      <c r="CCH66"/>
      <c r="CCI66"/>
      <c r="CCJ66"/>
      <c r="CCK66"/>
      <c r="CCL66"/>
      <c r="CCM66"/>
      <c r="CCN66"/>
      <c r="CCO66"/>
      <c r="CCP66"/>
      <c r="CCQ66"/>
      <c r="CCR66"/>
      <c r="CCS66"/>
      <c r="CCT66"/>
      <c r="CCU66"/>
      <c r="CCV66"/>
      <c r="CCW66"/>
      <c r="CCX66"/>
      <c r="CCY66"/>
      <c r="CCZ66"/>
      <c r="CDA66"/>
      <c r="CDB66"/>
      <c r="CDC66"/>
      <c r="CDD66"/>
      <c r="CDE66"/>
      <c r="CDF66"/>
      <c r="CDG66"/>
      <c r="CDH66"/>
      <c r="CDI66"/>
      <c r="CDJ66"/>
      <c r="CDK66"/>
      <c r="CDL66"/>
      <c r="CDM66"/>
      <c r="CDN66"/>
      <c r="CDO66"/>
      <c r="CDP66"/>
      <c r="CDQ66"/>
      <c r="CDR66"/>
      <c r="CDS66"/>
      <c r="CDT66"/>
      <c r="CDU66"/>
      <c r="CDV66"/>
      <c r="CDW66"/>
      <c r="CDX66"/>
      <c r="CDY66"/>
      <c r="CDZ66"/>
      <c r="CEA66"/>
      <c r="CEB66"/>
      <c r="CEC66"/>
      <c r="CED66"/>
      <c r="CEE66"/>
      <c r="CEF66"/>
      <c r="CEG66"/>
      <c r="CEH66"/>
      <c r="CEI66"/>
      <c r="CEJ66"/>
      <c r="CEK66"/>
      <c r="CEL66"/>
      <c r="CEM66"/>
      <c r="CEN66"/>
      <c r="CEO66"/>
      <c r="CEP66"/>
      <c r="CEQ66"/>
      <c r="CER66"/>
      <c r="CES66"/>
      <c r="CET66"/>
      <c r="CEU66"/>
      <c r="CEV66"/>
      <c r="CEW66"/>
      <c r="CEX66"/>
      <c r="CEY66"/>
      <c r="CEZ66"/>
      <c r="CFA66"/>
      <c r="CFB66"/>
      <c r="CFC66"/>
      <c r="CFD66"/>
      <c r="CFE66"/>
      <c r="CFF66"/>
      <c r="CFG66"/>
      <c r="CFH66"/>
      <c r="CFI66"/>
      <c r="CFJ66"/>
      <c r="CFK66"/>
      <c r="CFL66"/>
      <c r="CFM66"/>
      <c r="CFN66"/>
      <c r="CFO66"/>
      <c r="CFP66"/>
      <c r="CFQ66"/>
      <c r="CFR66"/>
      <c r="CFS66"/>
      <c r="CFT66"/>
      <c r="CFU66"/>
      <c r="CFV66"/>
      <c r="CFW66"/>
      <c r="CFX66"/>
      <c r="CFY66"/>
      <c r="CFZ66"/>
      <c r="CGA66"/>
      <c r="CGB66"/>
      <c r="CGC66"/>
      <c r="CGD66"/>
      <c r="CGE66"/>
      <c r="CGF66"/>
      <c r="CGG66"/>
      <c r="CGH66"/>
      <c r="CGI66"/>
      <c r="CGJ66"/>
      <c r="CGK66"/>
      <c r="CGL66"/>
      <c r="CGM66"/>
      <c r="CGN66"/>
      <c r="CGO66"/>
      <c r="CGP66"/>
      <c r="CGQ66"/>
      <c r="CGR66"/>
      <c r="CGS66"/>
      <c r="CGT66"/>
      <c r="CGU66"/>
      <c r="CGV66"/>
      <c r="CGW66"/>
      <c r="CGX66"/>
      <c r="CGY66"/>
      <c r="CGZ66"/>
      <c r="CHA66"/>
      <c r="CHB66"/>
      <c r="CHC66"/>
      <c r="CHD66"/>
      <c r="CHE66"/>
      <c r="CHF66"/>
      <c r="CHG66"/>
      <c r="CHH66"/>
      <c r="CHI66"/>
      <c r="CHJ66"/>
      <c r="CHK66"/>
      <c r="CHL66"/>
      <c r="CHM66"/>
      <c r="CHN66"/>
      <c r="CHO66"/>
      <c r="CHP66"/>
      <c r="CHQ66"/>
      <c r="CHR66"/>
      <c r="CHS66"/>
      <c r="CHT66"/>
      <c r="CHU66"/>
      <c r="CHV66"/>
      <c r="CHW66"/>
      <c r="CHX66"/>
      <c r="CHY66"/>
      <c r="CHZ66"/>
      <c r="CIA66"/>
      <c r="CIB66"/>
      <c r="CIC66"/>
      <c r="CID66"/>
      <c r="CIE66"/>
      <c r="CIF66"/>
      <c r="CIG66"/>
      <c r="CIH66"/>
      <c r="CII66"/>
      <c r="CIJ66"/>
      <c r="CIK66"/>
      <c r="CIL66"/>
      <c r="CIM66"/>
      <c r="CIN66"/>
      <c r="CIO66"/>
      <c r="CIP66"/>
      <c r="CIQ66"/>
      <c r="CIR66"/>
      <c r="CIS66"/>
      <c r="CIT66"/>
      <c r="CIU66"/>
      <c r="CIV66"/>
      <c r="CIW66"/>
      <c r="CIX66"/>
      <c r="CIY66"/>
      <c r="CIZ66"/>
      <c r="CJA66"/>
      <c r="CJB66"/>
      <c r="CJC66"/>
      <c r="CJD66"/>
      <c r="CJE66"/>
      <c r="CJF66"/>
      <c r="CJG66"/>
      <c r="CJH66"/>
      <c r="CJI66"/>
      <c r="CJJ66"/>
      <c r="CJK66"/>
      <c r="CJL66"/>
      <c r="CJM66"/>
      <c r="CJN66"/>
      <c r="CJO66"/>
      <c r="CJP66"/>
      <c r="CJQ66"/>
      <c r="CJR66"/>
      <c r="CJS66"/>
      <c r="CJT66"/>
      <c r="CJU66"/>
      <c r="CJV66"/>
      <c r="CJW66"/>
      <c r="CJX66"/>
      <c r="CJY66"/>
      <c r="CJZ66"/>
      <c r="CKA66"/>
      <c r="CKB66"/>
      <c r="CKC66"/>
      <c r="CKD66"/>
      <c r="CKE66"/>
      <c r="CKF66"/>
      <c r="CKG66"/>
      <c r="CKH66"/>
      <c r="CKI66"/>
      <c r="CKJ66"/>
      <c r="CKK66"/>
      <c r="CKL66"/>
      <c r="CKM66"/>
      <c r="CKN66"/>
      <c r="CKO66"/>
      <c r="CKP66"/>
      <c r="CKQ66"/>
      <c r="CKR66"/>
      <c r="CKS66"/>
      <c r="CKT66"/>
      <c r="CKU66"/>
      <c r="CKV66"/>
      <c r="CKW66"/>
      <c r="CKX66"/>
      <c r="CKY66"/>
      <c r="CKZ66"/>
      <c r="CLA66"/>
      <c r="CLB66"/>
      <c r="CLC66"/>
      <c r="CLD66"/>
      <c r="CLE66"/>
      <c r="CLF66"/>
      <c r="CLG66"/>
      <c r="CLH66"/>
      <c r="CLI66"/>
      <c r="CLJ66"/>
      <c r="CLK66"/>
      <c r="CLL66"/>
      <c r="CLM66"/>
      <c r="CLN66"/>
      <c r="CLO66"/>
      <c r="CLP66"/>
      <c r="CLQ66"/>
      <c r="CLR66"/>
      <c r="CLS66"/>
      <c r="CLT66"/>
      <c r="CLU66"/>
      <c r="CLV66"/>
      <c r="CLW66"/>
      <c r="CLX66"/>
      <c r="CLY66"/>
      <c r="CLZ66"/>
      <c r="CMA66"/>
      <c r="CMB66"/>
      <c r="CMC66"/>
      <c r="CMD66"/>
      <c r="CME66"/>
      <c r="CMF66"/>
      <c r="CMG66"/>
      <c r="CMH66"/>
      <c r="CMI66"/>
      <c r="CMJ66"/>
      <c r="CMK66"/>
      <c r="CML66"/>
      <c r="CMM66"/>
      <c r="CMN66"/>
      <c r="CMO66"/>
      <c r="CMP66"/>
      <c r="CMQ66"/>
      <c r="CMR66"/>
      <c r="CMS66"/>
      <c r="CMT66"/>
      <c r="CMU66"/>
      <c r="CMV66"/>
      <c r="CMW66"/>
      <c r="CMX66"/>
      <c r="CMY66"/>
      <c r="CMZ66"/>
      <c r="CNA66"/>
      <c r="CNB66"/>
      <c r="CNC66"/>
      <c r="CND66"/>
      <c r="CNE66"/>
      <c r="CNF66"/>
      <c r="CNG66"/>
      <c r="CNH66"/>
      <c r="CNI66"/>
      <c r="CNJ66"/>
      <c r="CNK66"/>
      <c r="CNL66"/>
      <c r="CNM66"/>
      <c r="CNN66"/>
      <c r="CNO66"/>
      <c r="CNP66"/>
      <c r="CNQ66"/>
      <c r="CNR66"/>
      <c r="CNS66"/>
      <c r="CNT66"/>
      <c r="CNU66"/>
      <c r="CNV66"/>
      <c r="CNW66"/>
      <c r="CNX66"/>
      <c r="CNY66"/>
      <c r="CNZ66"/>
      <c r="COA66"/>
      <c r="COB66"/>
      <c r="COC66"/>
      <c r="COD66"/>
      <c r="COE66"/>
      <c r="COF66"/>
      <c r="COG66"/>
      <c r="COH66"/>
      <c r="COI66"/>
      <c r="COJ66"/>
      <c r="COK66"/>
      <c r="COL66"/>
      <c r="COM66"/>
      <c r="CON66"/>
      <c r="COO66"/>
      <c r="COP66"/>
      <c r="COQ66"/>
      <c r="COR66"/>
      <c r="COS66"/>
      <c r="COT66"/>
      <c r="COU66"/>
      <c r="COV66"/>
      <c r="COW66"/>
      <c r="COX66"/>
      <c r="COY66"/>
      <c r="COZ66"/>
      <c r="CPA66"/>
      <c r="CPB66"/>
      <c r="CPC66"/>
      <c r="CPD66"/>
      <c r="CPE66"/>
      <c r="CPF66"/>
      <c r="CPG66"/>
      <c r="CPH66"/>
      <c r="CPI66"/>
      <c r="CPJ66"/>
      <c r="CPK66"/>
      <c r="CPL66"/>
      <c r="CPM66"/>
      <c r="CPN66"/>
      <c r="CPO66"/>
      <c r="CPP66"/>
      <c r="CPQ66"/>
      <c r="CPR66"/>
      <c r="CPS66"/>
      <c r="CPT66"/>
      <c r="CPU66"/>
      <c r="CPV66"/>
      <c r="CPW66"/>
      <c r="CPX66"/>
      <c r="CPY66"/>
      <c r="CPZ66"/>
      <c r="CQA66"/>
      <c r="CQB66"/>
      <c r="CQC66"/>
      <c r="CQD66"/>
      <c r="CQE66"/>
      <c r="CQF66"/>
      <c r="CQG66"/>
      <c r="CQH66"/>
      <c r="CQI66"/>
      <c r="CQJ66"/>
      <c r="CQK66"/>
      <c r="CQL66"/>
      <c r="CQM66"/>
      <c r="CQN66"/>
      <c r="CQO66"/>
      <c r="CQP66"/>
      <c r="CQQ66"/>
      <c r="CQR66"/>
      <c r="CQS66"/>
      <c r="CQT66"/>
      <c r="CQU66"/>
      <c r="CQV66"/>
      <c r="CQW66"/>
      <c r="CQX66"/>
      <c r="CQY66"/>
      <c r="CQZ66"/>
      <c r="CRA66"/>
      <c r="CRB66"/>
      <c r="CRC66"/>
      <c r="CRD66"/>
      <c r="CRE66"/>
      <c r="CRF66"/>
      <c r="CRG66"/>
      <c r="CRH66"/>
      <c r="CRI66"/>
      <c r="CRJ66"/>
      <c r="CRK66"/>
      <c r="CRL66"/>
      <c r="CRM66"/>
      <c r="CRN66"/>
      <c r="CRO66"/>
      <c r="CRP66"/>
      <c r="CRQ66"/>
      <c r="CRR66"/>
      <c r="CRS66"/>
      <c r="CRT66"/>
      <c r="CRU66"/>
      <c r="CRV66"/>
      <c r="CRW66"/>
      <c r="CRX66"/>
      <c r="CRY66"/>
      <c r="CRZ66"/>
      <c r="CSA66"/>
      <c r="CSB66"/>
      <c r="CSC66"/>
      <c r="CSD66"/>
      <c r="CSE66"/>
      <c r="CSF66"/>
      <c r="CSG66"/>
      <c r="CSH66"/>
      <c r="CSI66"/>
      <c r="CSJ66"/>
      <c r="CSK66"/>
      <c r="CSL66"/>
      <c r="CSM66"/>
      <c r="CSN66"/>
      <c r="CSO66"/>
      <c r="CSP66"/>
      <c r="CSQ66"/>
      <c r="CSR66"/>
      <c r="CSS66"/>
      <c r="CST66"/>
      <c r="CSU66"/>
      <c r="CSV66"/>
      <c r="CSW66"/>
      <c r="CSX66"/>
      <c r="CSY66"/>
      <c r="CSZ66"/>
      <c r="CTA66"/>
      <c r="CTB66"/>
      <c r="CTC66"/>
      <c r="CTD66"/>
      <c r="CTE66"/>
      <c r="CTF66"/>
      <c r="CTG66"/>
      <c r="CTH66"/>
      <c r="CTI66"/>
      <c r="CTJ66"/>
      <c r="CTK66"/>
      <c r="CTL66"/>
      <c r="CTM66"/>
      <c r="CTN66"/>
      <c r="CTO66"/>
      <c r="CTP66"/>
      <c r="CTQ66"/>
      <c r="CTR66"/>
      <c r="CTS66"/>
      <c r="CTT66"/>
      <c r="CTU66"/>
      <c r="CTV66"/>
      <c r="CTW66"/>
      <c r="CTX66"/>
      <c r="CTY66"/>
      <c r="CTZ66"/>
      <c r="CUA66"/>
      <c r="CUB66"/>
      <c r="CUC66"/>
      <c r="CUD66"/>
      <c r="CUE66"/>
      <c r="CUF66"/>
      <c r="CUG66"/>
      <c r="CUH66"/>
      <c r="CUI66"/>
      <c r="CUJ66"/>
      <c r="CUK66"/>
      <c r="CUL66"/>
      <c r="CUM66"/>
      <c r="CUN66"/>
      <c r="CUO66"/>
      <c r="CUP66"/>
      <c r="CUQ66"/>
      <c r="CUR66"/>
      <c r="CUS66"/>
      <c r="CUT66"/>
      <c r="CUU66"/>
      <c r="CUV66"/>
      <c r="CUW66"/>
      <c r="CUX66"/>
      <c r="CUY66"/>
      <c r="CUZ66"/>
      <c r="CVA66"/>
      <c r="CVB66"/>
      <c r="CVC66"/>
      <c r="CVD66"/>
      <c r="CVE66"/>
      <c r="CVF66"/>
      <c r="CVG66"/>
      <c r="CVH66"/>
      <c r="CVI66"/>
      <c r="CVJ66"/>
      <c r="CVK66"/>
      <c r="CVL66"/>
      <c r="CVM66"/>
      <c r="CVN66"/>
      <c r="CVO66"/>
      <c r="CVP66"/>
      <c r="CVQ66"/>
      <c r="CVR66"/>
      <c r="CVS66"/>
      <c r="CVT66"/>
      <c r="CVU66"/>
      <c r="CVV66"/>
      <c r="CVW66"/>
      <c r="CVX66"/>
      <c r="CVY66"/>
      <c r="CVZ66"/>
      <c r="CWA66"/>
      <c r="CWB66"/>
      <c r="CWC66"/>
      <c r="CWD66"/>
      <c r="CWE66"/>
      <c r="CWF66"/>
      <c r="CWG66"/>
      <c r="CWH66"/>
      <c r="CWI66"/>
      <c r="CWJ66"/>
      <c r="CWK66"/>
      <c r="CWL66"/>
      <c r="CWM66"/>
      <c r="CWN66"/>
      <c r="CWO66"/>
      <c r="CWP66"/>
      <c r="CWQ66"/>
      <c r="CWR66"/>
      <c r="CWS66"/>
      <c r="CWT66"/>
      <c r="CWU66"/>
      <c r="CWV66"/>
      <c r="CWW66"/>
      <c r="CWX66"/>
      <c r="CWY66"/>
      <c r="CWZ66"/>
      <c r="CXA66"/>
      <c r="CXB66"/>
      <c r="CXC66"/>
      <c r="CXD66"/>
      <c r="CXE66"/>
      <c r="CXF66"/>
      <c r="CXG66"/>
      <c r="CXH66"/>
      <c r="CXI66"/>
      <c r="CXJ66"/>
      <c r="CXK66"/>
      <c r="CXL66"/>
      <c r="CXM66"/>
      <c r="CXN66"/>
      <c r="CXO66"/>
      <c r="CXP66"/>
      <c r="CXQ66"/>
      <c r="CXR66"/>
      <c r="CXS66"/>
      <c r="CXT66"/>
      <c r="CXU66"/>
      <c r="CXV66"/>
      <c r="CXW66"/>
      <c r="CXX66"/>
      <c r="CXY66"/>
      <c r="CXZ66"/>
      <c r="CYA66"/>
      <c r="CYB66"/>
      <c r="CYC66"/>
      <c r="CYD66"/>
      <c r="CYE66"/>
      <c r="CYF66"/>
      <c r="CYG66"/>
      <c r="CYH66"/>
      <c r="CYI66"/>
      <c r="CYJ66"/>
      <c r="CYK66"/>
      <c r="CYL66"/>
      <c r="CYM66"/>
      <c r="CYN66"/>
      <c r="CYO66"/>
      <c r="CYP66"/>
      <c r="CYQ66"/>
      <c r="CYR66"/>
      <c r="CYS66"/>
      <c r="CYT66"/>
      <c r="CYU66"/>
      <c r="CYV66"/>
      <c r="CYW66"/>
      <c r="CYX66"/>
      <c r="CYY66"/>
      <c r="CYZ66"/>
      <c r="CZA66"/>
      <c r="CZB66"/>
      <c r="CZC66"/>
      <c r="CZD66"/>
      <c r="CZE66"/>
      <c r="CZF66"/>
      <c r="CZG66"/>
      <c r="CZH66"/>
      <c r="CZI66"/>
      <c r="CZJ66"/>
      <c r="CZK66"/>
      <c r="CZL66"/>
      <c r="CZM66"/>
      <c r="CZN66"/>
      <c r="CZO66"/>
      <c r="CZP66"/>
      <c r="CZQ66"/>
      <c r="CZR66"/>
      <c r="CZS66"/>
      <c r="CZT66"/>
      <c r="CZU66"/>
      <c r="CZV66"/>
      <c r="CZW66"/>
      <c r="CZX66"/>
      <c r="CZY66"/>
      <c r="CZZ66"/>
      <c r="DAA66"/>
      <c r="DAB66"/>
      <c r="DAC66"/>
      <c r="DAD66"/>
      <c r="DAE66"/>
      <c r="DAF66"/>
      <c r="DAG66"/>
      <c r="DAH66"/>
      <c r="DAI66"/>
      <c r="DAJ66"/>
      <c r="DAK66"/>
      <c r="DAL66"/>
      <c r="DAM66"/>
      <c r="DAN66"/>
      <c r="DAO66"/>
      <c r="DAP66"/>
      <c r="DAQ66"/>
      <c r="DAR66"/>
      <c r="DAS66"/>
      <c r="DAT66"/>
      <c r="DAU66"/>
      <c r="DAV66"/>
      <c r="DAW66"/>
      <c r="DAX66"/>
      <c r="DAY66"/>
      <c r="DAZ66"/>
      <c r="DBA66"/>
      <c r="DBB66"/>
      <c r="DBC66"/>
      <c r="DBD66"/>
      <c r="DBE66"/>
      <c r="DBF66"/>
      <c r="DBG66"/>
      <c r="DBH66"/>
      <c r="DBI66"/>
      <c r="DBJ66"/>
      <c r="DBK66"/>
      <c r="DBL66"/>
      <c r="DBM66"/>
      <c r="DBN66"/>
      <c r="DBO66"/>
      <c r="DBP66"/>
      <c r="DBQ66"/>
      <c r="DBR66"/>
      <c r="DBS66"/>
      <c r="DBT66"/>
      <c r="DBU66"/>
      <c r="DBV66"/>
      <c r="DBW66"/>
      <c r="DBX66"/>
      <c r="DBY66"/>
      <c r="DBZ66"/>
      <c r="DCA66"/>
      <c r="DCB66"/>
      <c r="DCC66"/>
      <c r="DCD66"/>
      <c r="DCE66"/>
      <c r="DCF66"/>
      <c r="DCG66"/>
      <c r="DCH66"/>
      <c r="DCI66"/>
      <c r="DCJ66"/>
      <c r="DCK66"/>
      <c r="DCL66"/>
      <c r="DCM66"/>
      <c r="DCN66"/>
      <c r="DCO66"/>
      <c r="DCP66"/>
      <c r="DCQ66"/>
      <c r="DCR66"/>
      <c r="DCS66"/>
      <c r="DCT66"/>
      <c r="DCU66"/>
      <c r="DCV66"/>
      <c r="DCW66"/>
      <c r="DCX66"/>
      <c r="DCY66"/>
      <c r="DCZ66"/>
      <c r="DDA66"/>
      <c r="DDB66"/>
      <c r="DDC66"/>
      <c r="DDD66"/>
      <c r="DDE66"/>
      <c r="DDF66"/>
      <c r="DDG66"/>
      <c r="DDH66"/>
      <c r="DDI66"/>
      <c r="DDJ66"/>
      <c r="DDK66"/>
      <c r="DDL66"/>
      <c r="DDM66"/>
      <c r="DDN66"/>
      <c r="DDO66"/>
      <c r="DDP66"/>
      <c r="DDQ66"/>
      <c r="DDR66"/>
      <c r="DDS66"/>
      <c r="DDT66"/>
      <c r="DDU66"/>
      <c r="DDV66"/>
      <c r="DDW66"/>
      <c r="DDX66"/>
      <c r="DDY66"/>
      <c r="DDZ66"/>
      <c r="DEA66"/>
      <c r="DEB66"/>
      <c r="DEC66"/>
      <c r="DED66"/>
      <c r="DEE66"/>
      <c r="DEF66"/>
      <c r="DEG66"/>
      <c r="DEH66"/>
      <c r="DEI66"/>
      <c r="DEJ66"/>
      <c r="DEK66"/>
      <c r="DEL66"/>
      <c r="DEM66"/>
      <c r="DEN66"/>
      <c r="DEO66"/>
      <c r="DEP66"/>
      <c r="DEQ66"/>
      <c r="DER66"/>
      <c r="DES66"/>
      <c r="DET66"/>
      <c r="DEU66"/>
      <c r="DEV66"/>
      <c r="DEW66"/>
      <c r="DEX66"/>
      <c r="DEY66"/>
      <c r="DEZ66"/>
      <c r="DFA66"/>
      <c r="DFB66"/>
      <c r="DFC66"/>
      <c r="DFD66"/>
      <c r="DFE66"/>
      <c r="DFF66"/>
      <c r="DFG66"/>
      <c r="DFH66"/>
      <c r="DFI66"/>
      <c r="DFJ66"/>
      <c r="DFK66"/>
      <c r="DFL66"/>
      <c r="DFM66"/>
      <c r="DFN66"/>
      <c r="DFO66"/>
      <c r="DFP66"/>
      <c r="DFQ66"/>
      <c r="DFR66"/>
      <c r="DFS66"/>
      <c r="DFT66"/>
      <c r="DFU66"/>
      <c r="DFV66"/>
      <c r="DFW66"/>
      <c r="DFX66"/>
      <c r="DFY66"/>
      <c r="DFZ66"/>
      <c r="DGA66"/>
      <c r="DGB66"/>
      <c r="DGC66"/>
      <c r="DGD66"/>
      <c r="DGE66"/>
      <c r="DGF66"/>
      <c r="DGG66"/>
      <c r="DGH66"/>
      <c r="DGI66"/>
      <c r="DGJ66"/>
      <c r="DGK66"/>
      <c r="DGL66"/>
      <c r="DGM66"/>
      <c r="DGN66"/>
      <c r="DGO66"/>
      <c r="DGP66"/>
      <c r="DGQ66"/>
      <c r="DGR66"/>
      <c r="DGS66"/>
      <c r="DGT66"/>
      <c r="DGU66"/>
      <c r="DGV66"/>
      <c r="DGW66"/>
      <c r="DGX66"/>
      <c r="DGY66"/>
      <c r="DGZ66"/>
      <c r="DHA66"/>
      <c r="DHB66"/>
      <c r="DHC66"/>
      <c r="DHD66"/>
      <c r="DHE66"/>
      <c r="DHF66"/>
      <c r="DHG66"/>
      <c r="DHH66"/>
      <c r="DHI66"/>
      <c r="DHJ66"/>
      <c r="DHK66"/>
      <c r="DHL66"/>
      <c r="DHM66"/>
      <c r="DHN66"/>
      <c r="DHO66"/>
      <c r="DHP66"/>
      <c r="DHQ66"/>
      <c r="DHR66"/>
      <c r="DHS66"/>
      <c r="DHT66"/>
      <c r="DHU66"/>
      <c r="DHV66"/>
      <c r="DHW66"/>
      <c r="DHX66"/>
      <c r="DHY66"/>
      <c r="DHZ66"/>
      <c r="DIA66"/>
      <c r="DIB66"/>
      <c r="DIC66"/>
      <c r="DID66"/>
      <c r="DIE66"/>
      <c r="DIF66"/>
      <c r="DIG66"/>
      <c r="DIH66"/>
      <c r="DII66"/>
      <c r="DIJ66"/>
      <c r="DIK66"/>
      <c r="DIL66"/>
      <c r="DIM66"/>
      <c r="DIN66"/>
      <c r="DIO66"/>
      <c r="DIP66"/>
      <c r="DIQ66"/>
      <c r="DIR66"/>
      <c r="DIS66"/>
      <c r="DIT66"/>
      <c r="DIU66"/>
      <c r="DIV66"/>
      <c r="DIW66"/>
      <c r="DIX66"/>
      <c r="DIY66"/>
      <c r="DIZ66"/>
      <c r="DJA66"/>
      <c r="DJB66"/>
      <c r="DJC66"/>
      <c r="DJD66"/>
      <c r="DJE66"/>
      <c r="DJF66"/>
      <c r="DJG66"/>
      <c r="DJH66"/>
      <c r="DJI66"/>
      <c r="DJJ66"/>
      <c r="DJK66"/>
      <c r="DJL66"/>
      <c r="DJM66"/>
      <c r="DJN66"/>
      <c r="DJO66"/>
      <c r="DJP66"/>
      <c r="DJQ66"/>
      <c r="DJR66"/>
      <c r="DJS66"/>
      <c r="DJT66"/>
      <c r="DJU66"/>
      <c r="DJV66"/>
      <c r="DJW66"/>
      <c r="DJX66"/>
      <c r="DJY66"/>
      <c r="DJZ66"/>
      <c r="DKA66"/>
      <c r="DKB66"/>
      <c r="DKC66"/>
      <c r="DKD66"/>
      <c r="DKE66"/>
      <c r="DKF66"/>
      <c r="DKG66"/>
      <c r="DKH66"/>
      <c r="DKI66"/>
      <c r="DKJ66"/>
      <c r="DKK66"/>
      <c r="DKL66"/>
      <c r="DKM66"/>
      <c r="DKN66"/>
      <c r="DKO66"/>
      <c r="DKP66"/>
      <c r="DKQ66"/>
      <c r="DKR66"/>
      <c r="DKS66"/>
      <c r="DKT66"/>
      <c r="DKU66"/>
      <c r="DKV66"/>
      <c r="DKW66"/>
      <c r="DKX66"/>
      <c r="DKY66"/>
      <c r="DKZ66"/>
      <c r="DLA66"/>
      <c r="DLB66"/>
      <c r="DLC66"/>
      <c r="DLD66"/>
      <c r="DLE66"/>
      <c r="DLF66"/>
      <c r="DLG66"/>
      <c r="DLH66"/>
      <c r="DLI66"/>
      <c r="DLJ66"/>
      <c r="DLK66"/>
      <c r="DLL66"/>
      <c r="DLM66"/>
      <c r="DLN66"/>
      <c r="DLO66"/>
      <c r="DLP66"/>
      <c r="DLQ66"/>
      <c r="DLR66"/>
      <c r="DLS66"/>
      <c r="DLT66"/>
      <c r="DLU66"/>
      <c r="DLV66"/>
      <c r="DLW66"/>
      <c r="DLX66"/>
      <c r="DLY66"/>
      <c r="DLZ66"/>
      <c r="DMA66"/>
      <c r="DMB66"/>
      <c r="DMC66"/>
      <c r="DMD66"/>
      <c r="DME66"/>
      <c r="DMF66"/>
      <c r="DMG66"/>
      <c r="DMH66"/>
      <c r="DMI66"/>
      <c r="DMJ66"/>
      <c r="DMK66"/>
      <c r="DML66"/>
      <c r="DMM66"/>
      <c r="DMN66"/>
      <c r="DMO66"/>
      <c r="DMP66"/>
      <c r="DMQ66"/>
      <c r="DMR66"/>
      <c r="DMS66"/>
      <c r="DMT66"/>
      <c r="DMU66"/>
      <c r="DMV66"/>
      <c r="DMW66"/>
      <c r="DMX66"/>
      <c r="DMY66"/>
      <c r="DMZ66"/>
      <c r="DNA66"/>
      <c r="DNB66"/>
      <c r="DNC66"/>
      <c r="DND66"/>
      <c r="DNE66"/>
      <c r="DNF66"/>
      <c r="DNG66"/>
      <c r="DNH66"/>
      <c r="DNI66"/>
      <c r="DNJ66"/>
      <c r="DNK66"/>
      <c r="DNL66"/>
      <c r="DNM66"/>
      <c r="DNN66"/>
      <c r="DNO66"/>
      <c r="DNP66"/>
      <c r="DNQ66"/>
      <c r="DNR66"/>
      <c r="DNS66"/>
      <c r="DNT66"/>
      <c r="DNU66"/>
      <c r="DNV66"/>
      <c r="DNW66"/>
      <c r="DNX66"/>
      <c r="DNY66"/>
      <c r="DNZ66"/>
      <c r="DOA66"/>
      <c r="DOB66"/>
      <c r="DOC66"/>
      <c r="DOD66"/>
      <c r="DOE66"/>
      <c r="DOF66"/>
      <c r="DOG66"/>
      <c r="DOH66"/>
      <c r="DOI66"/>
      <c r="DOJ66"/>
      <c r="DOK66"/>
      <c r="DOL66"/>
      <c r="DOM66"/>
      <c r="DON66"/>
      <c r="DOO66"/>
      <c r="DOP66"/>
      <c r="DOQ66"/>
      <c r="DOR66"/>
      <c r="DOS66"/>
      <c r="DOT66"/>
      <c r="DOU66"/>
      <c r="DOV66"/>
      <c r="DOW66"/>
      <c r="DOX66"/>
      <c r="DOY66"/>
      <c r="DOZ66"/>
      <c r="DPA66"/>
      <c r="DPB66"/>
      <c r="DPC66"/>
      <c r="DPD66"/>
      <c r="DPE66"/>
      <c r="DPF66"/>
      <c r="DPG66"/>
      <c r="DPH66"/>
      <c r="DPI66"/>
      <c r="DPJ66"/>
      <c r="DPK66"/>
      <c r="DPL66"/>
      <c r="DPM66"/>
      <c r="DPN66"/>
      <c r="DPO66"/>
      <c r="DPP66"/>
      <c r="DPQ66"/>
      <c r="DPR66"/>
      <c r="DPS66"/>
      <c r="DPT66"/>
      <c r="DPU66"/>
      <c r="DPV66"/>
      <c r="DPW66"/>
      <c r="DPX66"/>
      <c r="DPY66"/>
      <c r="DPZ66"/>
      <c r="DQA66"/>
      <c r="DQB66"/>
      <c r="DQC66"/>
      <c r="DQD66"/>
      <c r="DQE66"/>
      <c r="DQF66"/>
      <c r="DQG66"/>
      <c r="DQH66"/>
      <c r="DQI66"/>
      <c r="DQJ66"/>
      <c r="DQK66"/>
      <c r="DQL66"/>
      <c r="DQM66"/>
      <c r="DQN66"/>
      <c r="DQO66"/>
      <c r="DQP66"/>
      <c r="DQQ66"/>
      <c r="DQR66"/>
      <c r="DQS66"/>
      <c r="DQT66"/>
      <c r="DQU66"/>
      <c r="DQV66"/>
      <c r="DQW66"/>
      <c r="DQX66"/>
      <c r="DQY66"/>
      <c r="DQZ66"/>
      <c r="DRA66"/>
      <c r="DRB66"/>
      <c r="DRC66"/>
      <c r="DRD66"/>
      <c r="DRE66"/>
      <c r="DRF66"/>
      <c r="DRG66"/>
      <c r="DRH66"/>
      <c r="DRI66"/>
      <c r="DRJ66"/>
      <c r="DRK66"/>
      <c r="DRL66"/>
      <c r="DRM66"/>
      <c r="DRN66"/>
      <c r="DRO66"/>
      <c r="DRP66"/>
      <c r="DRQ66"/>
      <c r="DRR66"/>
      <c r="DRS66"/>
      <c r="DRT66"/>
      <c r="DRU66"/>
      <c r="DRV66"/>
      <c r="DRW66"/>
      <c r="DRX66"/>
      <c r="DRY66"/>
      <c r="DRZ66"/>
      <c r="DSA66"/>
      <c r="DSB66"/>
      <c r="DSC66"/>
      <c r="DSD66"/>
      <c r="DSE66"/>
      <c r="DSF66"/>
      <c r="DSG66"/>
      <c r="DSH66"/>
      <c r="DSI66"/>
      <c r="DSJ66"/>
      <c r="DSK66"/>
      <c r="DSL66"/>
      <c r="DSM66"/>
      <c r="DSN66"/>
      <c r="DSO66"/>
      <c r="DSP66"/>
      <c r="DSQ66"/>
      <c r="DSR66"/>
      <c r="DSS66"/>
      <c r="DST66"/>
      <c r="DSU66"/>
      <c r="DSV66"/>
      <c r="DSW66"/>
      <c r="DSX66"/>
      <c r="DSY66"/>
      <c r="DSZ66"/>
      <c r="DTA66"/>
      <c r="DTB66"/>
      <c r="DTC66"/>
      <c r="DTD66"/>
      <c r="DTE66"/>
      <c r="DTF66"/>
      <c r="DTG66"/>
      <c r="DTH66"/>
      <c r="DTI66"/>
      <c r="DTJ66"/>
      <c r="DTK66"/>
      <c r="DTL66"/>
      <c r="DTM66"/>
      <c r="DTN66"/>
      <c r="DTO66"/>
      <c r="DTP66"/>
      <c r="DTQ66"/>
      <c r="DTR66"/>
      <c r="DTS66"/>
      <c r="DTT66"/>
      <c r="DTU66"/>
      <c r="DTV66"/>
      <c r="DTW66"/>
      <c r="DTX66"/>
      <c r="DTY66"/>
      <c r="DTZ66"/>
      <c r="DUA66"/>
      <c r="DUB66"/>
      <c r="DUC66"/>
      <c r="DUD66"/>
      <c r="DUE66"/>
      <c r="DUF66"/>
      <c r="DUG66"/>
      <c r="DUH66"/>
      <c r="DUI66"/>
      <c r="DUJ66"/>
      <c r="DUK66"/>
      <c r="DUL66"/>
      <c r="DUM66"/>
      <c r="DUN66"/>
      <c r="DUO66"/>
      <c r="DUP66"/>
      <c r="DUQ66"/>
      <c r="DUR66"/>
      <c r="DUS66"/>
      <c r="DUT66"/>
      <c r="DUU66"/>
      <c r="DUV66"/>
      <c r="DUW66"/>
      <c r="DUX66"/>
      <c r="DUY66"/>
      <c r="DUZ66"/>
      <c r="DVA66"/>
      <c r="DVB66"/>
      <c r="DVC66"/>
      <c r="DVD66"/>
      <c r="DVE66"/>
      <c r="DVF66"/>
      <c r="DVG66"/>
      <c r="DVH66"/>
      <c r="DVI66"/>
      <c r="DVJ66"/>
      <c r="DVK66"/>
      <c r="DVL66"/>
      <c r="DVM66"/>
      <c r="DVN66"/>
      <c r="DVO66"/>
      <c r="DVP66"/>
      <c r="DVQ66"/>
      <c r="DVR66"/>
      <c r="DVS66"/>
      <c r="DVT66"/>
      <c r="DVU66"/>
      <c r="DVV66"/>
      <c r="DVW66"/>
      <c r="DVX66"/>
      <c r="DVY66"/>
      <c r="DVZ66"/>
      <c r="DWA66"/>
      <c r="DWB66"/>
      <c r="DWC66"/>
      <c r="DWD66"/>
      <c r="DWE66"/>
      <c r="DWF66"/>
      <c r="DWG66"/>
      <c r="DWH66"/>
      <c r="DWI66"/>
      <c r="DWJ66"/>
      <c r="DWK66"/>
      <c r="DWL66"/>
      <c r="DWM66"/>
      <c r="DWN66"/>
      <c r="DWO66"/>
      <c r="DWP66"/>
      <c r="DWQ66"/>
      <c r="DWR66"/>
      <c r="DWS66"/>
      <c r="DWT66"/>
      <c r="DWU66"/>
      <c r="DWV66"/>
      <c r="DWW66"/>
      <c r="DWX66"/>
      <c r="DWY66"/>
      <c r="DWZ66"/>
      <c r="DXA66"/>
      <c r="DXB66"/>
      <c r="DXC66"/>
      <c r="DXD66"/>
      <c r="DXE66"/>
      <c r="DXF66"/>
      <c r="DXG66"/>
      <c r="DXH66"/>
      <c r="DXI66"/>
      <c r="DXJ66"/>
      <c r="DXK66"/>
      <c r="DXL66"/>
      <c r="DXM66"/>
      <c r="DXN66"/>
      <c r="DXO66"/>
      <c r="DXP66"/>
      <c r="DXQ66"/>
      <c r="DXR66"/>
      <c r="DXS66"/>
      <c r="DXT66"/>
      <c r="DXU66"/>
      <c r="DXV66"/>
      <c r="DXW66"/>
      <c r="DXX66"/>
      <c r="DXY66"/>
      <c r="DXZ66"/>
      <c r="DYA66"/>
      <c r="DYB66"/>
      <c r="DYC66"/>
      <c r="DYD66"/>
      <c r="DYE66"/>
      <c r="DYF66"/>
      <c r="DYG66"/>
      <c r="DYH66"/>
      <c r="DYI66"/>
      <c r="DYJ66"/>
      <c r="DYK66"/>
      <c r="DYL66"/>
      <c r="DYM66"/>
      <c r="DYN66"/>
      <c r="DYO66"/>
      <c r="DYP66"/>
      <c r="DYQ66"/>
      <c r="DYR66"/>
      <c r="DYS66"/>
      <c r="DYT66"/>
      <c r="DYU66"/>
      <c r="DYV66"/>
      <c r="DYW66"/>
      <c r="DYX66"/>
      <c r="DYY66"/>
      <c r="DYZ66"/>
      <c r="DZA66"/>
      <c r="DZB66"/>
      <c r="DZC66"/>
      <c r="DZD66"/>
      <c r="DZE66"/>
      <c r="DZF66"/>
      <c r="DZG66"/>
      <c r="DZH66"/>
      <c r="DZI66"/>
      <c r="DZJ66"/>
      <c r="DZK66"/>
      <c r="DZL66"/>
      <c r="DZM66"/>
      <c r="DZN66"/>
      <c r="DZO66"/>
      <c r="DZP66"/>
      <c r="DZQ66"/>
      <c r="DZR66"/>
      <c r="DZS66"/>
      <c r="DZT66"/>
      <c r="DZU66"/>
      <c r="DZV66"/>
      <c r="DZW66"/>
      <c r="DZX66"/>
      <c r="DZY66"/>
      <c r="DZZ66"/>
      <c r="EAA66"/>
      <c r="EAB66"/>
      <c r="EAC66"/>
      <c r="EAD66"/>
      <c r="EAE66"/>
      <c r="EAF66"/>
      <c r="EAG66"/>
      <c r="EAH66"/>
      <c r="EAI66"/>
      <c r="EAJ66"/>
      <c r="EAK66"/>
      <c r="EAL66"/>
      <c r="EAM66"/>
      <c r="EAN66"/>
      <c r="EAO66"/>
      <c r="EAP66"/>
      <c r="EAQ66"/>
      <c r="EAR66"/>
      <c r="EAS66"/>
      <c r="EAT66"/>
      <c r="EAU66"/>
      <c r="EAV66"/>
      <c r="EAW66"/>
      <c r="EAX66"/>
      <c r="EAY66"/>
      <c r="EAZ66"/>
      <c r="EBA66"/>
      <c r="EBB66"/>
      <c r="EBC66"/>
      <c r="EBD66"/>
      <c r="EBE66"/>
      <c r="EBF66"/>
      <c r="EBG66"/>
      <c r="EBH66"/>
      <c r="EBI66"/>
      <c r="EBJ66"/>
      <c r="EBK66"/>
      <c r="EBL66"/>
      <c r="EBM66"/>
      <c r="EBN66"/>
      <c r="EBO66"/>
      <c r="EBP66"/>
      <c r="EBQ66"/>
      <c r="EBR66"/>
      <c r="EBS66"/>
      <c r="EBT66"/>
      <c r="EBU66"/>
      <c r="EBV66"/>
      <c r="EBW66"/>
      <c r="EBX66"/>
      <c r="EBY66"/>
      <c r="EBZ66"/>
      <c r="ECA66"/>
      <c r="ECB66"/>
      <c r="ECC66"/>
      <c r="ECD66"/>
      <c r="ECE66"/>
      <c r="ECF66"/>
      <c r="ECG66"/>
      <c r="ECH66"/>
      <c r="ECI66"/>
      <c r="ECJ66"/>
      <c r="ECK66"/>
      <c r="ECL66"/>
      <c r="ECM66"/>
      <c r="ECN66"/>
      <c r="ECO66"/>
      <c r="ECP66"/>
      <c r="ECQ66"/>
      <c r="ECR66"/>
      <c r="ECS66"/>
      <c r="ECT66"/>
      <c r="ECU66"/>
      <c r="ECV66"/>
      <c r="ECW66"/>
      <c r="ECX66"/>
      <c r="ECY66"/>
      <c r="ECZ66"/>
      <c r="EDA66"/>
      <c r="EDB66"/>
      <c r="EDC66"/>
      <c r="EDD66"/>
      <c r="EDE66"/>
      <c r="EDF66"/>
      <c r="EDG66"/>
      <c r="EDH66"/>
      <c r="EDI66"/>
      <c r="EDJ66"/>
      <c r="EDK66"/>
      <c r="EDL66"/>
      <c r="EDM66"/>
      <c r="EDN66"/>
      <c r="EDO66"/>
      <c r="EDP66"/>
      <c r="EDQ66"/>
      <c r="EDR66"/>
      <c r="EDS66"/>
      <c r="EDT66"/>
      <c r="EDU66"/>
      <c r="EDV66"/>
      <c r="EDW66"/>
      <c r="EDX66"/>
      <c r="EDY66"/>
      <c r="EDZ66"/>
      <c r="EEA66"/>
      <c r="EEB66"/>
      <c r="EEC66"/>
      <c r="EED66"/>
      <c r="EEE66"/>
      <c r="EEF66"/>
      <c r="EEG66"/>
      <c r="EEH66"/>
      <c r="EEI66"/>
      <c r="EEJ66"/>
      <c r="EEK66"/>
      <c r="EEL66"/>
      <c r="EEM66"/>
      <c r="EEN66"/>
      <c r="EEO66"/>
      <c r="EEP66"/>
      <c r="EEQ66"/>
      <c r="EER66"/>
      <c r="EES66"/>
      <c r="EET66"/>
      <c r="EEU66"/>
      <c r="EEV66"/>
      <c r="EEW66"/>
      <c r="EEX66"/>
      <c r="EEY66"/>
      <c r="EEZ66"/>
      <c r="EFA66"/>
      <c r="EFB66"/>
      <c r="EFC66"/>
      <c r="EFD66"/>
      <c r="EFE66"/>
      <c r="EFF66"/>
      <c r="EFG66"/>
      <c r="EFH66"/>
      <c r="EFI66"/>
      <c r="EFJ66"/>
      <c r="EFK66"/>
      <c r="EFL66"/>
      <c r="EFM66"/>
      <c r="EFN66"/>
      <c r="EFO66"/>
      <c r="EFP66"/>
      <c r="EFQ66"/>
      <c r="EFR66"/>
      <c r="EFS66"/>
      <c r="EFT66"/>
      <c r="EFU66"/>
      <c r="EFV66"/>
      <c r="EFW66"/>
      <c r="EFX66"/>
      <c r="EFY66"/>
      <c r="EFZ66"/>
      <c r="EGA66"/>
      <c r="EGB66"/>
      <c r="EGC66"/>
      <c r="EGD66"/>
      <c r="EGE66"/>
      <c r="EGF66"/>
      <c r="EGG66"/>
      <c r="EGH66"/>
      <c r="EGI66"/>
      <c r="EGJ66"/>
      <c r="EGK66"/>
      <c r="EGL66"/>
      <c r="EGM66"/>
      <c r="EGN66"/>
      <c r="EGO66"/>
      <c r="EGP66"/>
      <c r="EGQ66"/>
      <c r="EGR66"/>
      <c r="EGS66"/>
      <c r="EGT66"/>
      <c r="EGU66"/>
      <c r="EGV66"/>
      <c r="EGW66"/>
      <c r="EGX66"/>
      <c r="EGY66"/>
      <c r="EGZ66"/>
      <c r="EHA66"/>
      <c r="EHB66"/>
      <c r="EHC66"/>
      <c r="EHD66"/>
      <c r="EHE66"/>
      <c r="EHF66"/>
      <c r="EHG66"/>
      <c r="EHH66"/>
      <c r="EHI66"/>
      <c r="EHJ66"/>
      <c r="EHK66"/>
      <c r="EHL66"/>
      <c r="EHM66"/>
      <c r="EHN66"/>
      <c r="EHO66"/>
      <c r="EHP66"/>
      <c r="EHQ66"/>
      <c r="EHR66"/>
      <c r="EHS66"/>
      <c r="EHT66"/>
      <c r="EHU66"/>
      <c r="EHV66"/>
      <c r="EHW66"/>
      <c r="EHX66"/>
      <c r="EHY66"/>
      <c r="EHZ66"/>
      <c r="EIA66"/>
      <c r="EIB66"/>
      <c r="EIC66"/>
      <c r="EID66"/>
      <c r="EIE66"/>
      <c r="EIF66"/>
      <c r="EIG66"/>
      <c r="EIH66"/>
      <c r="EII66"/>
      <c r="EIJ66"/>
      <c r="EIK66"/>
      <c r="EIL66"/>
      <c r="EIM66"/>
      <c r="EIN66"/>
      <c r="EIO66"/>
      <c r="EIP66"/>
      <c r="EIQ66"/>
      <c r="EIR66"/>
      <c r="EIS66"/>
      <c r="EIT66"/>
      <c r="EIU66"/>
      <c r="EIV66"/>
      <c r="EIW66"/>
      <c r="EIX66"/>
      <c r="EIY66"/>
      <c r="EIZ66"/>
      <c r="EJA66"/>
      <c r="EJB66"/>
      <c r="EJC66"/>
      <c r="EJD66"/>
      <c r="EJE66"/>
      <c r="EJF66"/>
      <c r="EJG66"/>
      <c r="EJH66"/>
      <c r="EJI66"/>
      <c r="EJJ66"/>
      <c r="EJK66"/>
      <c r="EJL66"/>
      <c r="EJM66"/>
      <c r="EJN66"/>
      <c r="EJO66"/>
      <c r="EJP66"/>
      <c r="EJQ66"/>
      <c r="EJR66"/>
      <c r="EJS66"/>
      <c r="EJT66"/>
      <c r="EJU66"/>
      <c r="EJV66"/>
      <c r="EJW66"/>
      <c r="EJX66"/>
      <c r="EJY66"/>
      <c r="EJZ66"/>
      <c r="EKA66"/>
      <c r="EKB66"/>
      <c r="EKC66"/>
      <c r="EKD66"/>
      <c r="EKE66"/>
      <c r="EKF66"/>
      <c r="EKG66"/>
      <c r="EKH66"/>
      <c r="EKI66"/>
      <c r="EKJ66"/>
      <c r="EKK66"/>
      <c r="EKL66"/>
      <c r="EKM66"/>
      <c r="EKN66"/>
      <c r="EKO66"/>
      <c r="EKP66"/>
      <c r="EKQ66"/>
      <c r="EKR66"/>
      <c r="EKS66"/>
      <c r="EKT66"/>
      <c r="EKU66"/>
      <c r="EKV66"/>
      <c r="EKW66"/>
      <c r="EKX66"/>
      <c r="EKY66"/>
      <c r="EKZ66"/>
      <c r="ELA66"/>
      <c r="ELB66"/>
      <c r="ELC66"/>
      <c r="ELD66"/>
      <c r="ELE66"/>
      <c r="ELF66"/>
      <c r="ELG66"/>
      <c r="ELH66"/>
      <c r="ELI66"/>
      <c r="ELJ66"/>
      <c r="ELK66"/>
      <c r="ELL66"/>
      <c r="ELM66"/>
      <c r="ELN66"/>
      <c r="ELO66"/>
      <c r="ELP66"/>
      <c r="ELQ66"/>
      <c r="ELR66"/>
      <c r="ELS66"/>
      <c r="ELT66"/>
      <c r="ELU66"/>
      <c r="ELV66"/>
      <c r="ELW66"/>
      <c r="ELX66"/>
      <c r="ELY66"/>
      <c r="ELZ66"/>
      <c r="EMA66"/>
      <c r="EMB66"/>
      <c r="EMC66"/>
      <c r="EMD66"/>
      <c r="EME66"/>
      <c r="EMF66"/>
      <c r="EMG66"/>
      <c r="EMH66"/>
      <c r="EMI66"/>
      <c r="EMJ66"/>
      <c r="EMK66"/>
      <c r="EML66"/>
      <c r="EMM66"/>
      <c r="EMN66"/>
      <c r="EMO66"/>
      <c r="EMP66"/>
      <c r="EMQ66"/>
      <c r="EMR66"/>
      <c r="EMS66"/>
      <c r="EMT66"/>
      <c r="EMU66"/>
      <c r="EMV66"/>
      <c r="EMW66"/>
      <c r="EMX66"/>
      <c r="EMY66"/>
      <c r="EMZ66"/>
      <c r="ENA66"/>
      <c r="ENB66"/>
      <c r="ENC66"/>
      <c r="END66"/>
      <c r="ENE66"/>
      <c r="ENF66"/>
      <c r="ENG66"/>
      <c r="ENH66"/>
      <c r="ENI66"/>
      <c r="ENJ66"/>
      <c r="ENK66"/>
      <c r="ENL66"/>
      <c r="ENM66"/>
      <c r="ENN66"/>
      <c r="ENO66"/>
      <c r="ENP66"/>
      <c r="ENQ66"/>
      <c r="ENR66"/>
      <c r="ENS66"/>
      <c r="ENT66"/>
      <c r="ENU66"/>
      <c r="ENV66"/>
      <c r="ENW66"/>
      <c r="ENX66"/>
      <c r="ENY66"/>
      <c r="ENZ66"/>
      <c r="EOA66"/>
      <c r="EOB66"/>
      <c r="EOC66"/>
      <c r="EOD66"/>
      <c r="EOE66"/>
      <c r="EOF66"/>
      <c r="EOG66"/>
      <c r="EOH66"/>
      <c r="EOI66"/>
      <c r="EOJ66"/>
      <c r="EOK66"/>
      <c r="EOL66"/>
      <c r="EOM66"/>
      <c r="EON66"/>
      <c r="EOO66"/>
      <c r="EOP66"/>
      <c r="EOQ66"/>
      <c r="EOR66"/>
      <c r="EOS66"/>
      <c r="EOT66"/>
      <c r="EOU66"/>
      <c r="EOV66"/>
      <c r="EOW66"/>
      <c r="EOX66"/>
      <c r="EOY66"/>
      <c r="EOZ66"/>
      <c r="EPA66"/>
      <c r="EPB66"/>
      <c r="EPC66"/>
      <c r="EPD66"/>
      <c r="EPE66"/>
      <c r="EPF66"/>
      <c r="EPG66"/>
      <c r="EPH66"/>
      <c r="EPI66"/>
      <c r="EPJ66"/>
      <c r="EPK66"/>
      <c r="EPL66"/>
      <c r="EPM66"/>
      <c r="EPN66"/>
      <c r="EPO66"/>
      <c r="EPP66"/>
      <c r="EPQ66"/>
      <c r="EPR66"/>
      <c r="EPS66"/>
      <c r="EPT66"/>
      <c r="EPU66"/>
      <c r="EPV66"/>
      <c r="EPW66"/>
      <c r="EPX66"/>
      <c r="EPY66"/>
      <c r="EPZ66"/>
      <c r="EQA66"/>
      <c r="EQB66"/>
      <c r="EQC66"/>
      <c r="EQD66"/>
      <c r="EQE66"/>
      <c r="EQF66"/>
      <c r="EQG66"/>
      <c r="EQH66"/>
      <c r="EQI66"/>
      <c r="EQJ66"/>
      <c r="EQK66"/>
      <c r="EQL66"/>
      <c r="EQM66"/>
      <c r="EQN66"/>
      <c r="EQO66"/>
      <c r="EQP66"/>
      <c r="EQQ66"/>
      <c r="EQR66"/>
      <c r="EQS66"/>
      <c r="EQT66"/>
      <c r="EQU66"/>
      <c r="EQV66"/>
      <c r="EQW66"/>
      <c r="EQX66"/>
      <c r="EQY66"/>
      <c r="EQZ66"/>
      <c r="ERA66"/>
      <c r="ERB66"/>
      <c r="ERC66"/>
      <c r="ERD66"/>
      <c r="ERE66"/>
      <c r="ERF66"/>
      <c r="ERG66"/>
      <c r="ERH66"/>
      <c r="ERI66"/>
      <c r="ERJ66"/>
      <c r="ERK66"/>
      <c r="ERL66"/>
      <c r="ERM66"/>
      <c r="ERN66"/>
      <c r="ERO66"/>
      <c r="ERP66"/>
      <c r="ERQ66"/>
      <c r="ERR66"/>
      <c r="ERS66"/>
      <c r="ERT66"/>
      <c r="ERU66"/>
      <c r="ERV66"/>
      <c r="ERW66"/>
      <c r="ERX66"/>
      <c r="ERY66"/>
      <c r="ERZ66"/>
      <c r="ESA66"/>
      <c r="ESB66"/>
      <c r="ESC66"/>
      <c r="ESD66"/>
      <c r="ESE66"/>
      <c r="ESF66"/>
      <c r="ESG66"/>
      <c r="ESH66"/>
      <c r="ESI66"/>
      <c r="ESJ66"/>
      <c r="ESK66"/>
      <c r="ESL66"/>
      <c r="ESM66"/>
      <c r="ESN66"/>
      <c r="ESO66"/>
      <c r="ESP66"/>
      <c r="ESQ66"/>
      <c r="ESR66"/>
      <c r="ESS66"/>
      <c r="EST66"/>
      <c r="ESU66"/>
      <c r="ESV66"/>
      <c r="ESW66"/>
      <c r="ESX66"/>
      <c r="ESY66"/>
      <c r="ESZ66"/>
      <c r="ETA66"/>
      <c r="ETB66"/>
      <c r="ETC66"/>
      <c r="ETD66"/>
      <c r="ETE66"/>
      <c r="ETF66"/>
      <c r="ETG66"/>
      <c r="ETH66"/>
      <c r="ETI66"/>
      <c r="ETJ66"/>
      <c r="ETK66"/>
      <c r="ETL66"/>
      <c r="ETM66"/>
      <c r="ETN66"/>
      <c r="ETO66"/>
      <c r="ETP66"/>
      <c r="ETQ66"/>
      <c r="ETR66"/>
      <c r="ETS66"/>
      <c r="ETT66"/>
      <c r="ETU66"/>
      <c r="ETV66"/>
      <c r="ETW66"/>
      <c r="ETX66"/>
      <c r="ETY66"/>
      <c r="ETZ66"/>
      <c r="EUA66"/>
      <c r="EUB66"/>
      <c r="EUC66"/>
      <c r="EUD66"/>
      <c r="EUE66"/>
      <c r="EUF66"/>
      <c r="EUG66"/>
      <c r="EUH66"/>
      <c r="EUI66"/>
      <c r="EUJ66"/>
      <c r="EUK66"/>
      <c r="EUL66"/>
      <c r="EUM66"/>
      <c r="EUN66"/>
      <c r="EUO66"/>
      <c r="EUP66"/>
      <c r="EUQ66"/>
      <c r="EUR66"/>
      <c r="EUS66"/>
      <c r="EUT66"/>
      <c r="EUU66"/>
      <c r="EUV66"/>
      <c r="EUW66"/>
      <c r="EUX66"/>
      <c r="EUY66"/>
      <c r="EUZ66"/>
      <c r="EVA66"/>
      <c r="EVB66"/>
      <c r="EVC66"/>
      <c r="EVD66"/>
      <c r="EVE66"/>
      <c r="EVF66"/>
      <c r="EVG66"/>
      <c r="EVH66"/>
      <c r="EVI66"/>
      <c r="EVJ66"/>
      <c r="EVK66"/>
      <c r="EVL66"/>
      <c r="EVM66"/>
      <c r="EVN66"/>
      <c r="EVO66"/>
      <c r="EVP66"/>
      <c r="EVQ66"/>
      <c r="EVR66"/>
      <c r="EVS66"/>
      <c r="EVT66"/>
      <c r="EVU66"/>
      <c r="EVV66"/>
      <c r="EVW66"/>
      <c r="EVX66"/>
      <c r="EVY66"/>
      <c r="EVZ66"/>
      <c r="EWA66"/>
      <c r="EWB66"/>
      <c r="EWC66"/>
      <c r="EWD66"/>
      <c r="EWE66"/>
      <c r="EWF66"/>
      <c r="EWG66"/>
      <c r="EWH66"/>
      <c r="EWI66"/>
      <c r="EWJ66"/>
      <c r="EWK66"/>
      <c r="EWL66"/>
      <c r="EWM66"/>
      <c r="EWN66"/>
      <c r="EWO66"/>
      <c r="EWP66"/>
      <c r="EWQ66"/>
      <c r="EWR66"/>
      <c r="EWS66"/>
      <c r="EWT66"/>
      <c r="EWU66"/>
      <c r="EWV66"/>
      <c r="EWW66"/>
      <c r="EWX66"/>
      <c r="EWY66"/>
      <c r="EWZ66"/>
      <c r="EXA66"/>
      <c r="EXB66"/>
      <c r="EXC66"/>
      <c r="EXD66"/>
      <c r="EXE66"/>
      <c r="EXF66"/>
      <c r="EXG66"/>
      <c r="EXH66"/>
      <c r="EXI66"/>
      <c r="EXJ66"/>
      <c r="EXK66"/>
      <c r="EXL66"/>
      <c r="EXM66"/>
      <c r="EXN66"/>
      <c r="EXO66"/>
      <c r="EXP66"/>
      <c r="EXQ66"/>
      <c r="EXR66"/>
      <c r="EXS66"/>
      <c r="EXT66"/>
      <c r="EXU66"/>
      <c r="EXV66"/>
      <c r="EXW66"/>
      <c r="EXX66"/>
      <c r="EXY66"/>
      <c r="EXZ66"/>
      <c r="EYA66"/>
      <c r="EYB66"/>
      <c r="EYC66"/>
      <c r="EYD66"/>
      <c r="EYE66"/>
      <c r="EYF66"/>
      <c r="EYG66"/>
      <c r="EYH66"/>
      <c r="EYI66"/>
      <c r="EYJ66"/>
      <c r="EYK66"/>
      <c r="EYL66"/>
      <c r="EYM66"/>
      <c r="EYN66"/>
      <c r="EYO66"/>
      <c r="EYP66"/>
      <c r="EYQ66"/>
      <c r="EYR66"/>
      <c r="EYS66"/>
      <c r="EYT66"/>
      <c r="EYU66"/>
      <c r="EYV66"/>
      <c r="EYW66"/>
      <c r="EYX66"/>
      <c r="EYY66"/>
      <c r="EYZ66"/>
      <c r="EZA66"/>
      <c r="EZB66"/>
      <c r="EZC66"/>
      <c r="EZD66"/>
      <c r="EZE66"/>
      <c r="EZF66"/>
      <c r="EZG66"/>
      <c r="EZH66"/>
      <c r="EZI66"/>
      <c r="EZJ66"/>
      <c r="EZK66"/>
      <c r="EZL66"/>
      <c r="EZM66"/>
      <c r="EZN66"/>
      <c r="EZO66"/>
      <c r="EZP66"/>
      <c r="EZQ66"/>
      <c r="EZR66"/>
      <c r="EZS66"/>
      <c r="EZT66"/>
      <c r="EZU66"/>
      <c r="EZV66"/>
      <c r="EZW66"/>
      <c r="EZX66"/>
      <c r="EZY66"/>
      <c r="EZZ66"/>
      <c r="FAA66"/>
      <c r="FAB66"/>
      <c r="FAC66"/>
      <c r="FAD66"/>
      <c r="FAE66"/>
      <c r="FAF66"/>
      <c r="FAG66"/>
      <c r="FAH66"/>
      <c r="FAI66"/>
      <c r="FAJ66"/>
      <c r="FAK66"/>
      <c r="FAL66"/>
      <c r="FAM66"/>
      <c r="FAN66"/>
      <c r="FAO66"/>
      <c r="FAP66"/>
      <c r="FAQ66"/>
      <c r="FAR66"/>
      <c r="FAS66"/>
      <c r="FAT66"/>
      <c r="FAU66"/>
      <c r="FAV66"/>
      <c r="FAW66"/>
      <c r="FAX66"/>
      <c r="FAY66"/>
      <c r="FAZ66"/>
      <c r="FBA66"/>
      <c r="FBB66"/>
      <c r="FBC66"/>
      <c r="FBD66"/>
      <c r="FBE66"/>
      <c r="FBF66"/>
      <c r="FBG66"/>
      <c r="FBH66"/>
      <c r="FBI66"/>
      <c r="FBJ66"/>
      <c r="FBK66"/>
      <c r="FBL66"/>
      <c r="FBM66"/>
      <c r="FBN66"/>
      <c r="FBO66"/>
      <c r="FBP66"/>
      <c r="FBQ66"/>
      <c r="FBR66"/>
      <c r="FBS66"/>
      <c r="FBT66"/>
      <c r="FBU66"/>
      <c r="FBV66"/>
      <c r="FBW66"/>
      <c r="FBX66"/>
      <c r="FBY66"/>
      <c r="FBZ66"/>
      <c r="FCA66"/>
      <c r="FCB66"/>
      <c r="FCC66"/>
      <c r="FCD66"/>
      <c r="FCE66"/>
      <c r="FCF66"/>
      <c r="FCG66"/>
      <c r="FCH66"/>
      <c r="FCI66"/>
      <c r="FCJ66"/>
      <c r="FCK66"/>
      <c r="FCL66"/>
      <c r="FCM66"/>
      <c r="FCN66"/>
      <c r="FCO66"/>
      <c r="FCP66"/>
      <c r="FCQ66"/>
      <c r="FCR66"/>
      <c r="FCS66"/>
      <c r="FCT66"/>
      <c r="FCU66"/>
      <c r="FCV66"/>
      <c r="FCW66"/>
      <c r="FCX66"/>
      <c r="FCY66"/>
      <c r="FCZ66"/>
      <c r="FDA66"/>
      <c r="FDB66"/>
      <c r="FDC66"/>
      <c r="FDD66"/>
      <c r="FDE66"/>
      <c r="FDF66"/>
      <c r="FDG66"/>
      <c r="FDH66"/>
      <c r="FDI66"/>
      <c r="FDJ66"/>
      <c r="FDK66"/>
      <c r="FDL66"/>
      <c r="FDM66"/>
      <c r="FDN66"/>
      <c r="FDO66"/>
      <c r="FDP66"/>
      <c r="FDQ66"/>
      <c r="FDR66"/>
      <c r="FDS66"/>
      <c r="FDT66"/>
      <c r="FDU66"/>
      <c r="FDV66"/>
      <c r="FDW66"/>
      <c r="FDX66"/>
      <c r="FDY66"/>
      <c r="FDZ66"/>
      <c r="FEA66"/>
      <c r="FEB66"/>
      <c r="FEC66"/>
      <c r="FED66"/>
      <c r="FEE66"/>
      <c r="FEF66"/>
      <c r="FEG66"/>
      <c r="FEH66"/>
      <c r="FEI66"/>
      <c r="FEJ66"/>
      <c r="FEK66"/>
      <c r="FEL66"/>
      <c r="FEM66"/>
      <c r="FEN66"/>
      <c r="FEO66"/>
      <c r="FEP66"/>
      <c r="FEQ66"/>
      <c r="FER66"/>
      <c r="FES66"/>
      <c r="FET66"/>
      <c r="FEU66"/>
      <c r="FEV66"/>
      <c r="FEW66"/>
      <c r="FEX66"/>
      <c r="FEY66"/>
      <c r="FEZ66"/>
      <c r="FFA66"/>
      <c r="FFB66"/>
      <c r="FFC66"/>
      <c r="FFD66"/>
      <c r="FFE66"/>
      <c r="FFF66"/>
      <c r="FFG66"/>
      <c r="FFH66"/>
      <c r="FFI66"/>
      <c r="FFJ66"/>
      <c r="FFK66"/>
      <c r="FFL66"/>
      <c r="FFM66"/>
      <c r="FFN66"/>
      <c r="FFO66"/>
      <c r="FFP66"/>
      <c r="FFQ66"/>
      <c r="FFR66"/>
      <c r="FFS66"/>
      <c r="FFT66"/>
      <c r="FFU66"/>
      <c r="FFV66"/>
      <c r="FFW66"/>
      <c r="FFX66"/>
      <c r="FFY66"/>
      <c r="FFZ66"/>
      <c r="FGA66"/>
      <c r="FGB66"/>
      <c r="FGC66"/>
      <c r="FGD66"/>
      <c r="FGE66"/>
      <c r="FGF66"/>
      <c r="FGG66"/>
      <c r="FGH66"/>
      <c r="FGI66"/>
      <c r="FGJ66"/>
      <c r="FGK66"/>
      <c r="FGL66"/>
      <c r="FGM66"/>
      <c r="FGN66"/>
      <c r="FGO66"/>
      <c r="FGP66"/>
      <c r="FGQ66"/>
      <c r="FGR66"/>
      <c r="FGS66"/>
      <c r="FGT66"/>
      <c r="FGU66"/>
      <c r="FGV66"/>
      <c r="FGW66"/>
      <c r="FGX66"/>
      <c r="FGY66"/>
      <c r="FGZ66"/>
      <c r="FHA66"/>
      <c r="FHB66"/>
      <c r="FHC66"/>
      <c r="FHD66"/>
      <c r="FHE66"/>
      <c r="FHF66"/>
      <c r="FHG66"/>
      <c r="FHH66"/>
      <c r="FHI66"/>
      <c r="FHJ66"/>
      <c r="FHK66"/>
      <c r="FHL66"/>
      <c r="FHM66"/>
      <c r="FHN66"/>
      <c r="FHO66"/>
      <c r="FHP66"/>
      <c r="FHQ66"/>
      <c r="FHR66"/>
      <c r="FHS66"/>
      <c r="FHT66"/>
      <c r="FHU66"/>
      <c r="FHV66"/>
      <c r="FHW66"/>
      <c r="FHX66"/>
      <c r="FHY66"/>
      <c r="FHZ66"/>
      <c r="FIA66"/>
      <c r="FIB66"/>
      <c r="FIC66"/>
      <c r="FID66"/>
      <c r="FIE66"/>
      <c r="FIF66"/>
      <c r="FIG66"/>
      <c r="FIH66"/>
      <c r="FII66"/>
      <c r="FIJ66"/>
      <c r="FIK66"/>
      <c r="FIL66"/>
      <c r="FIM66"/>
      <c r="FIN66"/>
      <c r="FIO66"/>
      <c r="FIP66"/>
      <c r="FIQ66"/>
      <c r="FIR66"/>
      <c r="FIS66"/>
      <c r="FIT66"/>
      <c r="FIU66"/>
      <c r="FIV66"/>
      <c r="FIW66"/>
      <c r="FIX66"/>
      <c r="FIY66"/>
      <c r="FIZ66"/>
      <c r="FJA66"/>
      <c r="FJB66"/>
      <c r="FJC66"/>
      <c r="FJD66"/>
      <c r="FJE66"/>
      <c r="FJF66"/>
      <c r="FJG66"/>
      <c r="FJH66"/>
      <c r="FJI66"/>
      <c r="FJJ66"/>
      <c r="FJK66"/>
      <c r="FJL66"/>
      <c r="FJM66"/>
      <c r="FJN66"/>
      <c r="FJO66"/>
      <c r="FJP66"/>
      <c r="FJQ66"/>
      <c r="FJR66"/>
      <c r="FJS66"/>
      <c r="FJT66"/>
      <c r="FJU66"/>
      <c r="FJV66"/>
      <c r="FJW66"/>
      <c r="FJX66"/>
      <c r="FJY66"/>
      <c r="FJZ66"/>
      <c r="FKA66"/>
      <c r="FKB66"/>
      <c r="FKC66"/>
      <c r="FKD66"/>
      <c r="FKE66"/>
      <c r="FKF66"/>
      <c r="FKG66"/>
      <c r="FKH66"/>
      <c r="FKI66"/>
      <c r="FKJ66"/>
      <c r="FKK66"/>
      <c r="FKL66"/>
      <c r="FKM66"/>
      <c r="FKN66"/>
      <c r="FKO66"/>
      <c r="FKP66"/>
      <c r="FKQ66"/>
      <c r="FKR66"/>
      <c r="FKS66"/>
      <c r="FKT66"/>
      <c r="FKU66"/>
      <c r="FKV66"/>
      <c r="FKW66"/>
      <c r="FKX66"/>
      <c r="FKY66"/>
      <c r="FKZ66"/>
      <c r="FLA66"/>
      <c r="FLB66"/>
      <c r="FLC66"/>
      <c r="FLD66"/>
      <c r="FLE66"/>
      <c r="FLF66"/>
      <c r="FLG66"/>
      <c r="FLH66"/>
      <c r="FLI66"/>
      <c r="FLJ66"/>
      <c r="FLK66"/>
      <c r="FLL66"/>
      <c r="FLM66"/>
      <c r="FLN66"/>
      <c r="FLO66"/>
      <c r="FLP66"/>
      <c r="FLQ66"/>
      <c r="FLR66"/>
      <c r="FLS66"/>
      <c r="FLT66"/>
      <c r="FLU66"/>
      <c r="FLV66"/>
      <c r="FLW66"/>
      <c r="FLX66"/>
      <c r="FLY66"/>
      <c r="FLZ66"/>
      <c r="FMA66"/>
      <c r="FMB66"/>
      <c r="FMC66"/>
      <c r="FMD66"/>
      <c r="FME66"/>
      <c r="FMF66"/>
      <c r="FMG66"/>
      <c r="FMH66"/>
      <c r="FMI66"/>
      <c r="FMJ66"/>
      <c r="FMK66"/>
      <c r="FML66"/>
      <c r="FMM66"/>
      <c r="FMN66"/>
      <c r="FMO66"/>
      <c r="FMP66"/>
      <c r="FMQ66"/>
      <c r="FMR66"/>
      <c r="FMS66"/>
      <c r="FMT66"/>
      <c r="FMU66"/>
      <c r="FMV66"/>
      <c r="FMW66"/>
      <c r="FMX66"/>
      <c r="FMY66"/>
      <c r="FMZ66"/>
      <c r="FNA66"/>
      <c r="FNB66"/>
      <c r="FNC66"/>
      <c r="FND66"/>
      <c r="FNE66"/>
      <c r="FNF66"/>
      <c r="FNG66"/>
      <c r="FNH66"/>
      <c r="FNI66"/>
      <c r="FNJ66"/>
      <c r="FNK66"/>
      <c r="FNL66"/>
      <c r="FNM66"/>
      <c r="FNN66"/>
      <c r="FNO66"/>
      <c r="FNP66"/>
      <c r="FNQ66"/>
      <c r="FNR66"/>
      <c r="FNS66"/>
      <c r="FNT66"/>
      <c r="FNU66"/>
      <c r="FNV66"/>
      <c r="FNW66"/>
      <c r="FNX66"/>
      <c r="FNY66"/>
      <c r="FNZ66"/>
      <c r="FOA66"/>
      <c r="FOB66"/>
      <c r="FOC66"/>
      <c r="FOD66"/>
      <c r="FOE66"/>
      <c r="FOF66"/>
      <c r="FOG66"/>
      <c r="FOH66"/>
      <c r="FOI66"/>
      <c r="FOJ66"/>
      <c r="FOK66"/>
      <c r="FOL66"/>
      <c r="FOM66"/>
      <c r="FON66"/>
      <c r="FOO66"/>
      <c r="FOP66"/>
      <c r="FOQ66"/>
      <c r="FOR66"/>
      <c r="FOS66"/>
      <c r="FOT66"/>
      <c r="FOU66"/>
      <c r="FOV66"/>
      <c r="FOW66"/>
      <c r="FOX66"/>
      <c r="FOY66"/>
      <c r="FOZ66"/>
      <c r="FPA66"/>
      <c r="FPB66"/>
      <c r="FPC66"/>
      <c r="FPD66"/>
      <c r="FPE66"/>
      <c r="FPF66"/>
      <c r="FPG66"/>
      <c r="FPH66"/>
      <c r="FPI66"/>
      <c r="FPJ66"/>
      <c r="FPK66"/>
      <c r="FPL66"/>
      <c r="FPM66"/>
      <c r="FPN66"/>
      <c r="FPO66"/>
      <c r="FPP66"/>
      <c r="FPQ66"/>
      <c r="FPR66"/>
      <c r="FPS66"/>
      <c r="FPT66"/>
      <c r="FPU66"/>
      <c r="FPV66"/>
      <c r="FPW66"/>
      <c r="FPX66"/>
      <c r="FPY66"/>
      <c r="FPZ66"/>
      <c r="FQA66"/>
      <c r="FQB66"/>
      <c r="FQC66"/>
      <c r="FQD66"/>
      <c r="FQE66"/>
      <c r="FQF66"/>
      <c r="FQG66"/>
      <c r="FQH66"/>
      <c r="FQI66"/>
      <c r="FQJ66"/>
      <c r="FQK66"/>
      <c r="FQL66"/>
      <c r="FQM66"/>
      <c r="FQN66"/>
      <c r="FQO66"/>
      <c r="FQP66"/>
      <c r="FQQ66"/>
      <c r="FQR66"/>
      <c r="FQS66"/>
      <c r="FQT66"/>
      <c r="FQU66"/>
      <c r="FQV66"/>
      <c r="FQW66"/>
      <c r="FQX66"/>
      <c r="FQY66"/>
      <c r="FQZ66"/>
      <c r="FRA66"/>
      <c r="FRB66"/>
      <c r="FRC66"/>
      <c r="FRD66"/>
      <c r="FRE66"/>
      <c r="FRF66"/>
      <c r="FRG66"/>
      <c r="FRH66"/>
      <c r="FRI66"/>
      <c r="FRJ66"/>
      <c r="FRK66"/>
      <c r="FRL66"/>
      <c r="FRM66"/>
      <c r="FRN66"/>
      <c r="FRO66"/>
      <c r="FRP66"/>
      <c r="FRQ66"/>
      <c r="FRR66"/>
      <c r="FRS66"/>
      <c r="FRT66"/>
      <c r="FRU66"/>
      <c r="FRV66"/>
      <c r="FRW66"/>
      <c r="FRX66"/>
      <c r="FRY66"/>
      <c r="FRZ66"/>
      <c r="FSA66"/>
      <c r="FSB66"/>
      <c r="FSC66"/>
      <c r="FSD66"/>
      <c r="FSE66"/>
      <c r="FSF66"/>
      <c r="FSG66"/>
      <c r="FSH66"/>
      <c r="FSI66"/>
      <c r="FSJ66"/>
      <c r="FSK66"/>
      <c r="FSL66"/>
      <c r="FSM66"/>
      <c r="FSN66"/>
      <c r="FSO66"/>
      <c r="FSP66"/>
      <c r="FSQ66"/>
      <c r="FSR66"/>
      <c r="FSS66"/>
      <c r="FST66"/>
      <c r="FSU66"/>
      <c r="FSV66"/>
      <c r="FSW66"/>
      <c r="FSX66"/>
      <c r="FSY66"/>
      <c r="FSZ66"/>
      <c r="FTA66"/>
      <c r="FTB66"/>
      <c r="FTC66"/>
      <c r="FTD66"/>
      <c r="FTE66"/>
      <c r="FTF66"/>
      <c r="FTG66"/>
      <c r="FTH66"/>
      <c r="FTI66"/>
      <c r="FTJ66"/>
      <c r="FTK66"/>
      <c r="FTL66"/>
      <c r="FTM66"/>
      <c r="FTN66"/>
      <c r="FTO66"/>
      <c r="FTP66"/>
      <c r="FTQ66"/>
      <c r="FTR66"/>
      <c r="FTS66"/>
      <c r="FTT66"/>
      <c r="FTU66"/>
      <c r="FTV66"/>
      <c r="FTW66"/>
      <c r="FTX66"/>
      <c r="FTY66"/>
      <c r="FTZ66"/>
      <c r="FUA66"/>
      <c r="FUB66"/>
      <c r="FUC66"/>
      <c r="FUD66"/>
      <c r="FUE66"/>
      <c r="FUF66"/>
      <c r="FUG66"/>
      <c r="FUH66"/>
      <c r="FUI66"/>
      <c r="FUJ66"/>
      <c r="FUK66"/>
      <c r="FUL66"/>
      <c r="FUM66"/>
      <c r="FUN66"/>
      <c r="FUO66"/>
      <c r="FUP66"/>
      <c r="FUQ66"/>
      <c r="FUR66"/>
      <c r="FUS66"/>
      <c r="FUT66"/>
      <c r="FUU66"/>
      <c r="FUV66"/>
      <c r="FUW66"/>
      <c r="FUX66"/>
      <c r="FUY66"/>
      <c r="FUZ66"/>
      <c r="FVA66"/>
      <c r="FVB66"/>
      <c r="FVC66"/>
      <c r="FVD66"/>
      <c r="FVE66"/>
      <c r="FVF66"/>
      <c r="FVG66"/>
      <c r="FVH66"/>
      <c r="FVI66"/>
      <c r="FVJ66"/>
      <c r="FVK66"/>
      <c r="FVL66"/>
      <c r="FVM66"/>
      <c r="FVN66"/>
      <c r="FVO66"/>
      <c r="FVP66"/>
      <c r="FVQ66"/>
      <c r="FVR66"/>
      <c r="FVS66"/>
      <c r="FVT66"/>
      <c r="FVU66"/>
      <c r="FVV66"/>
      <c r="FVW66"/>
      <c r="FVX66"/>
      <c r="FVY66"/>
      <c r="FVZ66"/>
      <c r="FWA66"/>
      <c r="FWB66"/>
      <c r="FWC66"/>
      <c r="FWD66"/>
      <c r="FWE66"/>
      <c r="FWF66"/>
      <c r="FWG66"/>
      <c r="FWH66"/>
      <c r="FWI66"/>
      <c r="FWJ66"/>
      <c r="FWK66"/>
      <c r="FWL66"/>
      <c r="FWM66"/>
      <c r="FWN66"/>
      <c r="FWO66"/>
      <c r="FWP66"/>
      <c r="FWQ66"/>
      <c r="FWR66"/>
      <c r="FWS66"/>
      <c r="FWT66"/>
      <c r="FWU66"/>
      <c r="FWV66"/>
      <c r="FWW66"/>
      <c r="FWX66"/>
      <c r="FWY66"/>
      <c r="FWZ66"/>
      <c r="FXA66"/>
      <c r="FXB66"/>
      <c r="FXC66"/>
      <c r="FXD66"/>
      <c r="FXE66"/>
      <c r="FXF66"/>
      <c r="FXG66"/>
      <c r="FXH66"/>
      <c r="FXI66"/>
      <c r="FXJ66"/>
      <c r="FXK66"/>
      <c r="FXL66"/>
      <c r="FXM66"/>
      <c r="FXN66"/>
      <c r="FXO66"/>
      <c r="FXP66"/>
      <c r="FXQ66"/>
      <c r="FXR66"/>
      <c r="FXS66"/>
      <c r="FXT66"/>
      <c r="FXU66"/>
      <c r="FXV66"/>
      <c r="FXW66"/>
      <c r="FXX66"/>
      <c r="FXY66"/>
      <c r="FXZ66"/>
      <c r="FYA66"/>
      <c r="FYB66"/>
      <c r="FYC66"/>
      <c r="FYD66"/>
      <c r="FYE66"/>
      <c r="FYF66"/>
      <c r="FYG66"/>
      <c r="FYH66"/>
      <c r="FYI66"/>
      <c r="FYJ66"/>
      <c r="FYK66"/>
      <c r="FYL66"/>
      <c r="FYM66"/>
      <c r="FYN66"/>
      <c r="FYO66"/>
      <c r="FYP66"/>
      <c r="FYQ66"/>
      <c r="FYR66"/>
      <c r="FYS66"/>
      <c r="FYT66"/>
      <c r="FYU66"/>
      <c r="FYV66"/>
      <c r="FYW66"/>
      <c r="FYX66"/>
      <c r="FYY66"/>
      <c r="FYZ66"/>
      <c r="FZA66"/>
      <c r="FZB66"/>
      <c r="FZC66"/>
      <c r="FZD66"/>
      <c r="FZE66"/>
      <c r="FZF66"/>
      <c r="FZG66"/>
      <c r="FZH66"/>
      <c r="FZI66"/>
      <c r="FZJ66"/>
      <c r="FZK66"/>
      <c r="FZL66"/>
      <c r="FZM66"/>
      <c r="FZN66"/>
      <c r="FZO66"/>
      <c r="FZP66"/>
      <c r="FZQ66"/>
      <c r="FZR66"/>
      <c r="FZS66"/>
      <c r="FZT66"/>
      <c r="FZU66"/>
      <c r="FZV66"/>
      <c r="FZW66"/>
      <c r="FZX66"/>
      <c r="FZY66"/>
      <c r="FZZ66"/>
      <c r="GAA66"/>
      <c r="GAB66"/>
      <c r="GAC66"/>
      <c r="GAD66"/>
      <c r="GAE66"/>
      <c r="GAF66"/>
      <c r="GAG66"/>
      <c r="GAH66"/>
      <c r="GAI66"/>
      <c r="GAJ66"/>
      <c r="GAK66"/>
      <c r="GAL66"/>
      <c r="GAM66"/>
      <c r="GAN66"/>
      <c r="GAO66"/>
      <c r="GAP66"/>
      <c r="GAQ66"/>
      <c r="GAR66"/>
      <c r="GAS66"/>
      <c r="GAT66"/>
      <c r="GAU66"/>
      <c r="GAV66"/>
      <c r="GAW66"/>
      <c r="GAX66"/>
      <c r="GAY66"/>
      <c r="GAZ66"/>
      <c r="GBA66"/>
      <c r="GBB66"/>
      <c r="GBC66"/>
      <c r="GBD66"/>
      <c r="GBE66"/>
      <c r="GBF66"/>
      <c r="GBG66"/>
      <c r="GBH66"/>
      <c r="GBI66"/>
      <c r="GBJ66"/>
      <c r="GBK66"/>
      <c r="GBL66"/>
      <c r="GBM66"/>
      <c r="GBN66"/>
      <c r="GBO66"/>
      <c r="GBP66"/>
      <c r="GBQ66"/>
      <c r="GBR66"/>
      <c r="GBS66"/>
      <c r="GBT66"/>
      <c r="GBU66"/>
      <c r="GBV66"/>
      <c r="GBW66"/>
      <c r="GBX66"/>
      <c r="GBY66"/>
      <c r="GBZ66"/>
      <c r="GCA66"/>
      <c r="GCB66"/>
      <c r="GCC66"/>
      <c r="GCD66"/>
      <c r="GCE66"/>
      <c r="GCF66"/>
      <c r="GCG66"/>
      <c r="GCH66"/>
      <c r="GCI66"/>
      <c r="GCJ66"/>
      <c r="GCK66"/>
      <c r="GCL66"/>
      <c r="GCM66"/>
      <c r="GCN66"/>
      <c r="GCO66"/>
      <c r="GCP66"/>
      <c r="GCQ66"/>
      <c r="GCR66"/>
      <c r="GCS66"/>
      <c r="GCT66"/>
      <c r="GCU66"/>
      <c r="GCV66"/>
      <c r="GCW66"/>
      <c r="GCX66"/>
      <c r="GCY66"/>
      <c r="GCZ66"/>
      <c r="GDA66"/>
      <c r="GDB66"/>
      <c r="GDC66"/>
      <c r="GDD66"/>
      <c r="GDE66"/>
      <c r="GDF66"/>
      <c r="GDG66"/>
      <c r="GDH66"/>
      <c r="GDI66"/>
      <c r="GDJ66"/>
      <c r="GDK66"/>
      <c r="GDL66"/>
      <c r="GDM66"/>
      <c r="GDN66"/>
      <c r="GDO66"/>
      <c r="GDP66"/>
      <c r="GDQ66"/>
      <c r="GDR66"/>
      <c r="GDS66"/>
      <c r="GDT66"/>
      <c r="GDU66"/>
      <c r="GDV66"/>
      <c r="GDW66"/>
      <c r="GDX66"/>
      <c r="GDY66"/>
      <c r="GDZ66"/>
      <c r="GEA66"/>
      <c r="GEB66"/>
      <c r="GEC66"/>
      <c r="GED66"/>
      <c r="GEE66"/>
      <c r="GEF66"/>
      <c r="GEG66"/>
      <c r="GEH66"/>
      <c r="GEI66"/>
      <c r="GEJ66"/>
      <c r="GEK66"/>
      <c r="GEL66"/>
      <c r="GEM66"/>
      <c r="GEN66"/>
      <c r="GEO66"/>
      <c r="GEP66"/>
      <c r="GEQ66"/>
      <c r="GER66"/>
      <c r="GES66"/>
      <c r="GET66"/>
      <c r="GEU66"/>
      <c r="GEV66"/>
      <c r="GEW66"/>
      <c r="GEX66"/>
      <c r="GEY66"/>
      <c r="GEZ66"/>
      <c r="GFA66"/>
      <c r="GFB66"/>
      <c r="GFC66"/>
      <c r="GFD66"/>
      <c r="GFE66"/>
      <c r="GFF66"/>
      <c r="GFG66"/>
      <c r="GFH66"/>
      <c r="GFI66"/>
      <c r="GFJ66"/>
      <c r="GFK66"/>
      <c r="GFL66"/>
      <c r="GFM66"/>
      <c r="GFN66"/>
      <c r="GFO66"/>
      <c r="GFP66"/>
      <c r="GFQ66"/>
      <c r="GFR66"/>
      <c r="GFS66"/>
      <c r="GFT66"/>
      <c r="GFU66"/>
      <c r="GFV66"/>
      <c r="GFW66"/>
      <c r="GFX66"/>
      <c r="GFY66"/>
      <c r="GFZ66"/>
      <c r="GGA66"/>
      <c r="GGB66"/>
      <c r="GGC66"/>
      <c r="GGD66"/>
      <c r="GGE66"/>
      <c r="GGF66"/>
      <c r="GGG66"/>
      <c r="GGH66"/>
      <c r="GGI66"/>
      <c r="GGJ66"/>
      <c r="GGK66"/>
      <c r="GGL66"/>
      <c r="GGM66"/>
      <c r="GGN66"/>
      <c r="GGO66"/>
      <c r="GGP66"/>
      <c r="GGQ66"/>
      <c r="GGR66"/>
      <c r="GGS66"/>
      <c r="GGT66"/>
      <c r="GGU66"/>
      <c r="GGV66"/>
      <c r="GGW66"/>
      <c r="GGX66"/>
      <c r="GGY66"/>
      <c r="GGZ66"/>
      <c r="GHA66"/>
      <c r="GHB66"/>
      <c r="GHC66"/>
      <c r="GHD66"/>
      <c r="GHE66"/>
      <c r="GHF66"/>
      <c r="GHG66"/>
      <c r="GHH66"/>
      <c r="GHI66"/>
      <c r="GHJ66"/>
      <c r="GHK66"/>
      <c r="GHL66"/>
      <c r="GHM66"/>
      <c r="GHN66"/>
      <c r="GHO66"/>
      <c r="GHP66"/>
      <c r="GHQ66"/>
      <c r="GHR66"/>
      <c r="GHS66"/>
      <c r="GHT66"/>
      <c r="GHU66"/>
      <c r="GHV66"/>
      <c r="GHW66"/>
      <c r="GHX66"/>
      <c r="GHY66"/>
      <c r="GHZ66"/>
      <c r="GIA66"/>
      <c r="GIB66"/>
      <c r="GIC66"/>
      <c r="GID66"/>
      <c r="GIE66"/>
      <c r="GIF66"/>
      <c r="GIG66"/>
      <c r="GIH66"/>
      <c r="GII66"/>
      <c r="GIJ66"/>
      <c r="GIK66"/>
      <c r="GIL66"/>
      <c r="GIM66"/>
      <c r="GIN66"/>
      <c r="GIO66"/>
      <c r="GIP66"/>
      <c r="GIQ66"/>
      <c r="GIR66"/>
      <c r="GIS66"/>
      <c r="GIT66"/>
      <c r="GIU66"/>
      <c r="GIV66"/>
      <c r="GIW66"/>
      <c r="GIX66"/>
      <c r="GIY66"/>
      <c r="GIZ66"/>
      <c r="GJA66"/>
      <c r="GJB66"/>
      <c r="GJC66"/>
      <c r="GJD66"/>
      <c r="GJE66"/>
      <c r="GJF66"/>
      <c r="GJG66"/>
      <c r="GJH66"/>
      <c r="GJI66"/>
      <c r="GJJ66"/>
      <c r="GJK66"/>
      <c r="GJL66"/>
      <c r="GJM66"/>
      <c r="GJN66"/>
      <c r="GJO66"/>
      <c r="GJP66"/>
      <c r="GJQ66"/>
      <c r="GJR66"/>
      <c r="GJS66"/>
      <c r="GJT66"/>
      <c r="GJU66"/>
      <c r="GJV66"/>
      <c r="GJW66"/>
      <c r="GJX66"/>
      <c r="GJY66"/>
      <c r="GJZ66"/>
      <c r="GKA66"/>
      <c r="GKB66"/>
      <c r="GKC66"/>
      <c r="GKD66"/>
      <c r="GKE66"/>
      <c r="GKF66"/>
      <c r="GKG66"/>
      <c r="GKH66"/>
      <c r="GKI66"/>
      <c r="GKJ66"/>
      <c r="GKK66"/>
      <c r="GKL66"/>
      <c r="GKM66"/>
      <c r="GKN66"/>
      <c r="GKO66"/>
      <c r="GKP66"/>
      <c r="GKQ66"/>
      <c r="GKR66"/>
      <c r="GKS66"/>
      <c r="GKT66"/>
      <c r="GKU66"/>
      <c r="GKV66"/>
      <c r="GKW66"/>
      <c r="GKX66"/>
      <c r="GKY66"/>
      <c r="GKZ66"/>
      <c r="GLA66"/>
      <c r="GLB66"/>
      <c r="GLC66"/>
      <c r="GLD66"/>
      <c r="GLE66"/>
      <c r="GLF66"/>
      <c r="GLG66"/>
      <c r="GLH66"/>
      <c r="GLI66"/>
      <c r="GLJ66"/>
      <c r="GLK66"/>
      <c r="GLL66"/>
      <c r="GLM66"/>
      <c r="GLN66"/>
      <c r="GLO66"/>
      <c r="GLP66"/>
      <c r="GLQ66"/>
      <c r="GLR66"/>
      <c r="GLS66"/>
      <c r="GLT66"/>
      <c r="GLU66"/>
      <c r="GLV66"/>
      <c r="GLW66"/>
      <c r="GLX66"/>
      <c r="GLY66"/>
      <c r="GLZ66"/>
      <c r="GMA66"/>
      <c r="GMB66"/>
      <c r="GMC66"/>
      <c r="GMD66"/>
      <c r="GME66"/>
      <c r="GMF66"/>
      <c r="GMG66"/>
      <c r="GMH66"/>
      <c r="GMI66"/>
      <c r="GMJ66"/>
      <c r="GMK66"/>
      <c r="GML66"/>
      <c r="GMM66"/>
      <c r="GMN66"/>
      <c r="GMO66"/>
      <c r="GMP66"/>
      <c r="GMQ66"/>
      <c r="GMR66"/>
      <c r="GMS66"/>
      <c r="GMT66"/>
      <c r="GMU66"/>
      <c r="GMV66"/>
      <c r="GMW66"/>
      <c r="GMX66"/>
      <c r="GMY66"/>
      <c r="GMZ66"/>
      <c r="GNA66"/>
      <c r="GNB66"/>
      <c r="GNC66"/>
      <c r="GND66"/>
      <c r="GNE66"/>
      <c r="GNF66"/>
      <c r="GNG66"/>
      <c r="GNH66"/>
      <c r="GNI66"/>
      <c r="GNJ66"/>
      <c r="GNK66"/>
      <c r="GNL66"/>
      <c r="GNM66"/>
      <c r="GNN66"/>
      <c r="GNO66"/>
      <c r="GNP66"/>
      <c r="GNQ66"/>
      <c r="GNR66"/>
      <c r="GNS66"/>
      <c r="GNT66"/>
      <c r="GNU66"/>
      <c r="GNV66"/>
      <c r="GNW66"/>
      <c r="GNX66"/>
      <c r="GNY66"/>
      <c r="GNZ66"/>
      <c r="GOA66"/>
      <c r="GOB66"/>
      <c r="GOC66"/>
      <c r="GOD66"/>
      <c r="GOE66"/>
      <c r="GOF66"/>
      <c r="GOG66"/>
      <c r="GOH66"/>
      <c r="GOI66"/>
      <c r="GOJ66"/>
      <c r="GOK66"/>
      <c r="GOL66"/>
      <c r="GOM66"/>
      <c r="GON66"/>
      <c r="GOO66"/>
      <c r="GOP66"/>
      <c r="GOQ66"/>
      <c r="GOR66"/>
      <c r="GOS66"/>
      <c r="GOT66"/>
      <c r="GOU66"/>
      <c r="GOV66"/>
      <c r="GOW66"/>
      <c r="GOX66"/>
      <c r="GOY66"/>
      <c r="GOZ66"/>
      <c r="GPA66"/>
      <c r="GPB66"/>
      <c r="GPC66"/>
      <c r="GPD66"/>
      <c r="GPE66"/>
      <c r="GPF66"/>
      <c r="GPG66"/>
      <c r="GPH66"/>
      <c r="GPI66"/>
      <c r="GPJ66"/>
      <c r="GPK66"/>
      <c r="GPL66"/>
      <c r="GPM66"/>
      <c r="GPN66"/>
      <c r="GPO66"/>
      <c r="GPP66"/>
      <c r="GPQ66"/>
      <c r="GPR66"/>
      <c r="GPS66"/>
      <c r="GPT66"/>
      <c r="GPU66"/>
      <c r="GPV66"/>
      <c r="GPW66"/>
      <c r="GPX66"/>
      <c r="GPY66"/>
      <c r="GPZ66"/>
      <c r="GQA66"/>
      <c r="GQB66"/>
      <c r="GQC66"/>
      <c r="GQD66"/>
      <c r="GQE66"/>
      <c r="GQF66"/>
      <c r="GQG66"/>
      <c r="GQH66"/>
      <c r="GQI66"/>
      <c r="GQJ66"/>
      <c r="GQK66"/>
      <c r="GQL66"/>
      <c r="GQM66"/>
      <c r="GQN66"/>
      <c r="GQO66"/>
      <c r="GQP66"/>
      <c r="GQQ66"/>
      <c r="GQR66"/>
      <c r="GQS66"/>
      <c r="GQT66"/>
      <c r="GQU66"/>
      <c r="GQV66"/>
      <c r="GQW66"/>
      <c r="GQX66"/>
      <c r="GQY66"/>
      <c r="GQZ66"/>
      <c r="GRA66"/>
      <c r="GRB66"/>
      <c r="GRC66"/>
      <c r="GRD66"/>
      <c r="GRE66"/>
      <c r="GRF66"/>
      <c r="GRG66"/>
      <c r="GRH66"/>
      <c r="GRI66"/>
      <c r="GRJ66"/>
      <c r="GRK66"/>
      <c r="GRL66"/>
      <c r="GRM66"/>
      <c r="GRN66"/>
      <c r="GRO66"/>
      <c r="GRP66"/>
      <c r="GRQ66"/>
      <c r="GRR66"/>
      <c r="GRS66"/>
      <c r="GRT66"/>
      <c r="GRU66"/>
      <c r="GRV66"/>
      <c r="GRW66"/>
      <c r="GRX66"/>
      <c r="GRY66"/>
      <c r="GRZ66"/>
      <c r="GSA66"/>
      <c r="GSB66"/>
      <c r="GSC66"/>
      <c r="GSD66"/>
      <c r="GSE66"/>
      <c r="GSF66"/>
      <c r="GSG66"/>
      <c r="GSH66"/>
      <c r="GSI66"/>
      <c r="GSJ66"/>
      <c r="GSK66"/>
      <c r="GSL66"/>
      <c r="GSM66"/>
      <c r="GSN66"/>
      <c r="GSO66"/>
      <c r="GSP66"/>
      <c r="GSQ66"/>
      <c r="GSR66"/>
      <c r="GSS66"/>
      <c r="GST66"/>
      <c r="GSU66"/>
      <c r="GSV66"/>
      <c r="GSW66"/>
      <c r="GSX66"/>
      <c r="GSY66"/>
      <c r="GSZ66"/>
      <c r="GTA66"/>
      <c r="GTB66"/>
      <c r="GTC66"/>
      <c r="GTD66"/>
      <c r="GTE66"/>
      <c r="GTF66"/>
      <c r="GTG66"/>
      <c r="GTH66"/>
      <c r="GTI66"/>
      <c r="GTJ66"/>
      <c r="GTK66"/>
      <c r="GTL66"/>
      <c r="GTM66"/>
      <c r="GTN66"/>
      <c r="GTO66"/>
      <c r="GTP66"/>
      <c r="GTQ66"/>
      <c r="GTR66"/>
      <c r="GTS66"/>
      <c r="GTT66"/>
      <c r="GTU66"/>
      <c r="GTV66"/>
      <c r="GTW66"/>
      <c r="GTX66"/>
      <c r="GTY66"/>
      <c r="GTZ66"/>
      <c r="GUA66"/>
      <c r="GUB66"/>
      <c r="GUC66"/>
      <c r="GUD66"/>
      <c r="GUE66"/>
      <c r="GUF66"/>
      <c r="GUG66"/>
      <c r="GUH66"/>
      <c r="GUI66"/>
      <c r="GUJ66"/>
      <c r="GUK66"/>
      <c r="GUL66"/>
      <c r="GUM66"/>
      <c r="GUN66"/>
      <c r="GUO66"/>
      <c r="GUP66"/>
      <c r="GUQ66"/>
      <c r="GUR66"/>
      <c r="GUS66"/>
      <c r="GUT66"/>
      <c r="GUU66"/>
      <c r="GUV66"/>
      <c r="GUW66"/>
      <c r="GUX66"/>
      <c r="GUY66"/>
      <c r="GUZ66"/>
      <c r="GVA66"/>
      <c r="GVB66"/>
      <c r="GVC66"/>
      <c r="GVD66"/>
      <c r="GVE66"/>
      <c r="GVF66"/>
      <c r="GVG66"/>
      <c r="GVH66"/>
      <c r="GVI66"/>
      <c r="GVJ66"/>
      <c r="GVK66"/>
      <c r="GVL66"/>
      <c r="GVM66"/>
      <c r="GVN66"/>
      <c r="GVO66"/>
      <c r="GVP66"/>
      <c r="GVQ66"/>
      <c r="GVR66"/>
      <c r="GVS66"/>
      <c r="GVT66"/>
      <c r="GVU66"/>
      <c r="GVV66"/>
      <c r="GVW66"/>
      <c r="GVX66"/>
      <c r="GVY66"/>
      <c r="GVZ66"/>
      <c r="GWA66"/>
      <c r="GWB66"/>
      <c r="GWC66"/>
      <c r="GWD66"/>
      <c r="GWE66"/>
      <c r="GWF66"/>
      <c r="GWG66"/>
      <c r="GWH66"/>
      <c r="GWI66"/>
      <c r="GWJ66"/>
      <c r="GWK66"/>
      <c r="GWL66"/>
      <c r="GWM66"/>
      <c r="GWN66"/>
      <c r="GWO66"/>
      <c r="GWP66"/>
      <c r="GWQ66"/>
      <c r="GWR66"/>
      <c r="GWS66"/>
      <c r="GWT66"/>
      <c r="GWU66"/>
      <c r="GWV66"/>
      <c r="GWW66"/>
      <c r="GWX66"/>
      <c r="GWY66"/>
      <c r="GWZ66"/>
      <c r="GXA66"/>
      <c r="GXB66"/>
      <c r="GXC66"/>
      <c r="GXD66"/>
      <c r="GXE66"/>
      <c r="GXF66"/>
      <c r="GXG66"/>
      <c r="GXH66"/>
      <c r="GXI66"/>
      <c r="GXJ66"/>
      <c r="GXK66"/>
      <c r="GXL66"/>
      <c r="GXM66"/>
      <c r="GXN66"/>
      <c r="GXO66"/>
      <c r="GXP66"/>
      <c r="GXQ66"/>
      <c r="GXR66"/>
      <c r="GXS66"/>
      <c r="GXT66"/>
      <c r="GXU66"/>
      <c r="GXV66"/>
      <c r="GXW66"/>
      <c r="GXX66"/>
      <c r="GXY66"/>
      <c r="GXZ66"/>
      <c r="GYA66"/>
      <c r="GYB66"/>
      <c r="GYC66"/>
      <c r="GYD66"/>
      <c r="GYE66"/>
      <c r="GYF66"/>
      <c r="GYG66"/>
      <c r="GYH66"/>
      <c r="GYI66"/>
      <c r="GYJ66"/>
      <c r="GYK66"/>
      <c r="GYL66"/>
      <c r="GYM66"/>
      <c r="GYN66"/>
      <c r="GYO66"/>
      <c r="GYP66"/>
      <c r="GYQ66"/>
      <c r="GYR66"/>
      <c r="GYS66"/>
      <c r="GYT66"/>
      <c r="GYU66"/>
      <c r="GYV66"/>
      <c r="GYW66"/>
      <c r="GYX66"/>
      <c r="GYY66"/>
      <c r="GYZ66"/>
      <c r="GZA66"/>
      <c r="GZB66"/>
      <c r="GZC66"/>
      <c r="GZD66"/>
      <c r="GZE66"/>
      <c r="GZF66"/>
      <c r="GZG66"/>
      <c r="GZH66"/>
      <c r="GZI66"/>
      <c r="GZJ66"/>
      <c r="GZK66"/>
      <c r="GZL66"/>
      <c r="GZM66"/>
      <c r="GZN66"/>
      <c r="GZO66"/>
      <c r="GZP66"/>
      <c r="GZQ66"/>
      <c r="GZR66"/>
      <c r="GZS66"/>
      <c r="GZT66"/>
      <c r="GZU66"/>
      <c r="GZV66"/>
      <c r="GZW66"/>
      <c r="GZX66"/>
      <c r="GZY66"/>
      <c r="GZZ66"/>
      <c r="HAA66"/>
      <c r="HAB66"/>
      <c r="HAC66"/>
      <c r="HAD66"/>
      <c r="HAE66"/>
      <c r="HAF66"/>
      <c r="HAG66"/>
      <c r="HAH66"/>
      <c r="HAI66"/>
      <c r="HAJ66"/>
      <c r="HAK66"/>
      <c r="HAL66"/>
      <c r="HAM66"/>
      <c r="HAN66"/>
      <c r="HAO66"/>
      <c r="HAP66"/>
      <c r="HAQ66"/>
      <c r="HAR66"/>
      <c r="HAS66"/>
      <c r="HAT66"/>
      <c r="HAU66"/>
      <c r="HAV66"/>
      <c r="HAW66"/>
      <c r="HAX66"/>
      <c r="HAY66"/>
      <c r="HAZ66"/>
      <c r="HBA66"/>
      <c r="HBB66"/>
      <c r="HBC66"/>
      <c r="HBD66"/>
      <c r="HBE66"/>
      <c r="HBF66"/>
      <c r="HBG66"/>
      <c r="HBH66"/>
      <c r="HBI66"/>
      <c r="HBJ66"/>
      <c r="HBK66"/>
      <c r="HBL66"/>
      <c r="HBM66"/>
      <c r="HBN66"/>
      <c r="HBO66"/>
      <c r="HBP66"/>
      <c r="HBQ66"/>
      <c r="HBR66"/>
      <c r="HBS66"/>
      <c r="HBT66"/>
      <c r="HBU66"/>
      <c r="HBV66"/>
      <c r="HBW66"/>
      <c r="HBX66"/>
      <c r="HBY66"/>
      <c r="HBZ66"/>
      <c r="HCA66"/>
      <c r="HCB66"/>
      <c r="HCC66"/>
      <c r="HCD66"/>
      <c r="HCE66"/>
      <c r="HCF66"/>
      <c r="HCG66"/>
      <c r="HCH66"/>
      <c r="HCI66"/>
      <c r="HCJ66"/>
      <c r="HCK66"/>
      <c r="HCL66"/>
      <c r="HCM66"/>
      <c r="HCN66"/>
      <c r="HCO66"/>
      <c r="HCP66"/>
      <c r="HCQ66"/>
      <c r="HCR66"/>
      <c r="HCS66"/>
      <c r="HCT66"/>
      <c r="HCU66"/>
      <c r="HCV66"/>
      <c r="HCW66"/>
      <c r="HCX66"/>
      <c r="HCY66"/>
      <c r="HCZ66"/>
      <c r="HDA66"/>
      <c r="HDB66"/>
      <c r="HDC66"/>
      <c r="HDD66"/>
      <c r="HDE66"/>
      <c r="HDF66"/>
      <c r="HDG66"/>
      <c r="HDH66"/>
      <c r="HDI66"/>
      <c r="HDJ66"/>
      <c r="HDK66"/>
      <c r="HDL66"/>
      <c r="HDM66"/>
      <c r="HDN66"/>
      <c r="HDO66"/>
      <c r="HDP66"/>
      <c r="HDQ66"/>
      <c r="HDR66"/>
      <c r="HDS66"/>
      <c r="HDT66"/>
      <c r="HDU66"/>
      <c r="HDV66"/>
      <c r="HDW66"/>
      <c r="HDX66"/>
      <c r="HDY66"/>
      <c r="HDZ66"/>
      <c r="HEA66"/>
      <c r="HEB66"/>
      <c r="HEC66"/>
      <c r="HED66"/>
      <c r="HEE66"/>
      <c r="HEF66"/>
      <c r="HEG66"/>
      <c r="HEH66"/>
      <c r="HEI66"/>
      <c r="HEJ66"/>
      <c r="HEK66"/>
      <c r="HEL66"/>
      <c r="HEM66"/>
      <c r="HEN66"/>
      <c r="HEO66"/>
      <c r="HEP66"/>
      <c r="HEQ66"/>
      <c r="HER66"/>
      <c r="HES66"/>
      <c r="HET66"/>
      <c r="HEU66"/>
      <c r="HEV66"/>
      <c r="HEW66"/>
      <c r="HEX66"/>
      <c r="HEY66"/>
      <c r="HEZ66"/>
      <c r="HFA66"/>
      <c r="HFB66"/>
      <c r="HFC66"/>
      <c r="HFD66"/>
      <c r="HFE66"/>
      <c r="HFF66"/>
      <c r="HFG66"/>
      <c r="HFH66"/>
      <c r="HFI66"/>
      <c r="HFJ66"/>
      <c r="HFK66"/>
      <c r="HFL66"/>
      <c r="HFM66"/>
      <c r="HFN66"/>
      <c r="HFO66"/>
      <c r="HFP66"/>
      <c r="HFQ66"/>
      <c r="HFR66"/>
      <c r="HFS66"/>
      <c r="HFT66"/>
      <c r="HFU66"/>
      <c r="HFV66"/>
      <c r="HFW66"/>
      <c r="HFX66"/>
      <c r="HFY66"/>
      <c r="HFZ66"/>
      <c r="HGA66"/>
      <c r="HGB66"/>
      <c r="HGC66"/>
      <c r="HGD66"/>
      <c r="HGE66"/>
      <c r="HGF66"/>
      <c r="HGG66"/>
      <c r="HGH66"/>
      <c r="HGI66"/>
      <c r="HGJ66"/>
      <c r="HGK66"/>
      <c r="HGL66"/>
      <c r="HGM66"/>
      <c r="HGN66"/>
      <c r="HGO66"/>
      <c r="HGP66"/>
      <c r="HGQ66"/>
      <c r="HGR66"/>
      <c r="HGS66"/>
      <c r="HGT66"/>
      <c r="HGU66"/>
      <c r="HGV66"/>
      <c r="HGW66"/>
      <c r="HGX66"/>
      <c r="HGY66"/>
      <c r="HGZ66"/>
      <c r="HHA66"/>
      <c r="HHB66"/>
      <c r="HHC66"/>
      <c r="HHD66"/>
      <c r="HHE66"/>
      <c r="HHF66"/>
      <c r="HHG66"/>
      <c r="HHH66"/>
      <c r="HHI66"/>
      <c r="HHJ66"/>
      <c r="HHK66"/>
      <c r="HHL66"/>
      <c r="HHM66"/>
      <c r="HHN66"/>
      <c r="HHO66"/>
      <c r="HHP66"/>
      <c r="HHQ66"/>
      <c r="HHR66"/>
      <c r="HHS66"/>
      <c r="HHT66"/>
      <c r="HHU66"/>
      <c r="HHV66"/>
      <c r="HHW66"/>
      <c r="HHX66"/>
      <c r="HHY66"/>
      <c r="HHZ66"/>
      <c r="HIA66"/>
      <c r="HIB66"/>
      <c r="HIC66"/>
      <c r="HID66"/>
      <c r="HIE66"/>
      <c r="HIF66"/>
      <c r="HIG66"/>
      <c r="HIH66"/>
      <c r="HII66"/>
      <c r="HIJ66"/>
      <c r="HIK66"/>
      <c r="HIL66"/>
      <c r="HIM66"/>
      <c r="HIN66"/>
      <c r="HIO66"/>
      <c r="HIP66"/>
      <c r="HIQ66"/>
      <c r="HIR66"/>
      <c r="HIS66"/>
      <c r="HIT66"/>
      <c r="HIU66"/>
      <c r="HIV66"/>
      <c r="HIW66"/>
      <c r="HIX66"/>
      <c r="HIY66"/>
      <c r="HIZ66"/>
      <c r="HJA66"/>
      <c r="HJB66"/>
      <c r="HJC66"/>
      <c r="HJD66"/>
      <c r="HJE66"/>
      <c r="HJF66"/>
      <c r="HJG66"/>
      <c r="HJH66"/>
      <c r="HJI66"/>
      <c r="HJJ66"/>
      <c r="HJK66"/>
      <c r="HJL66"/>
      <c r="HJM66"/>
      <c r="HJN66"/>
      <c r="HJO66"/>
      <c r="HJP66"/>
      <c r="HJQ66"/>
      <c r="HJR66"/>
      <c r="HJS66"/>
      <c r="HJT66"/>
    </row>
    <row r="67" spans="1:5688" x14ac:dyDescent="0.45">
      <c r="A67"/>
      <c r="B67"/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  <c r="AMK67"/>
      <c r="AML67"/>
      <c r="AMM67"/>
      <c r="AMN67"/>
      <c r="AMO67"/>
      <c r="AMP67"/>
      <c r="AMQ67"/>
      <c r="AMR67"/>
      <c r="AMS67"/>
      <c r="AMT67"/>
      <c r="AMU67"/>
      <c r="AMV67"/>
      <c r="AMW67"/>
      <c r="AMX67"/>
      <c r="AMY67"/>
      <c r="AMZ67"/>
      <c r="ANA67"/>
      <c r="ANB67"/>
      <c r="ANC67"/>
      <c r="AND67"/>
      <c r="ANE67"/>
      <c r="ANF67"/>
      <c r="ANG67"/>
      <c r="ANH67"/>
      <c r="ANI67"/>
      <c r="ANJ67"/>
      <c r="ANK67"/>
      <c r="ANL67"/>
      <c r="ANM67"/>
      <c r="ANN67"/>
      <c r="ANO67"/>
      <c r="ANP67"/>
      <c r="ANQ67"/>
      <c r="ANR67"/>
      <c r="ANS67"/>
      <c r="ANT67"/>
      <c r="ANU67"/>
      <c r="ANV67"/>
      <c r="ANW67"/>
      <c r="ANX67"/>
      <c r="ANY67"/>
      <c r="ANZ67"/>
      <c r="AOA67"/>
      <c r="AOB67"/>
      <c r="AOC67"/>
      <c r="AOD67"/>
      <c r="AOE67"/>
      <c r="AOF67"/>
      <c r="AOG67"/>
      <c r="AOH67"/>
      <c r="AOI67"/>
      <c r="AOJ67"/>
      <c r="AOK67"/>
      <c r="AOL67"/>
      <c r="AOM67"/>
      <c r="AON67"/>
      <c r="AOO67"/>
      <c r="AOP67"/>
      <c r="AOQ67"/>
      <c r="AOR67"/>
      <c r="AOS67"/>
      <c r="AOT67"/>
      <c r="AOU67"/>
      <c r="AOV67"/>
      <c r="AOW67"/>
      <c r="AOX67"/>
      <c r="AOY67"/>
      <c r="AOZ67"/>
      <c r="APA67"/>
      <c r="APB67"/>
      <c r="APC67"/>
      <c r="APD67"/>
      <c r="APE67"/>
      <c r="APF67"/>
      <c r="APG67"/>
      <c r="APH67"/>
      <c r="API67"/>
      <c r="APJ67"/>
      <c r="APK67"/>
      <c r="APL67"/>
      <c r="APM67"/>
      <c r="APN67"/>
      <c r="APO67"/>
      <c r="APP67"/>
      <c r="APQ67"/>
      <c r="APR67"/>
      <c r="APS67"/>
      <c r="APT67"/>
      <c r="APU67"/>
      <c r="APV67"/>
      <c r="APW67"/>
      <c r="APX67"/>
      <c r="APY67"/>
      <c r="APZ67"/>
      <c r="AQA67"/>
      <c r="AQB67"/>
      <c r="AQC67"/>
      <c r="AQD67"/>
      <c r="AQE67"/>
      <c r="AQF67"/>
      <c r="AQG67"/>
      <c r="AQH67"/>
      <c r="AQI67"/>
      <c r="AQJ67"/>
      <c r="AQK67"/>
      <c r="AQL67"/>
      <c r="AQM67"/>
      <c r="AQN67"/>
      <c r="AQO67"/>
      <c r="AQP67"/>
      <c r="AQQ67"/>
      <c r="AQR67"/>
      <c r="AQS67"/>
      <c r="AQT67"/>
      <c r="AQU67"/>
      <c r="AQV67"/>
      <c r="AQW67"/>
      <c r="AQX67"/>
      <c r="AQY67"/>
      <c r="AQZ67"/>
      <c r="ARA67"/>
      <c r="ARB67"/>
      <c r="ARC67"/>
      <c r="ARD67"/>
      <c r="ARE67"/>
      <c r="ARF67"/>
      <c r="ARG67"/>
      <c r="ARH67"/>
      <c r="ARI67"/>
      <c r="ARJ67"/>
      <c r="ARK67"/>
      <c r="ARL67"/>
      <c r="ARM67"/>
      <c r="ARN67"/>
      <c r="ARO67"/>
      <c r="ARP67"/>
      <c r="ARQ67"/>
      <c r="ARR67"/>
      <c r="ARS67"/>
      <c r="ART67"/>
      <c r="ARU67"/>
      <c r="ARV67"/>
      <c r="ARW67"/>
      <c r="ARX67"/>
      <c r="ARY67"/>
      <c r="ARZ67"/>
      <c r="ASA67"/>
      <c r="ASB67"/>
      <c r="ASC67"/>
      <c r="ASD67"/>
      <c r="ASE67"/>
      <c r="ASF67"/>
      <c r="ASG67"/>
      <c r="ASH67"/>
      <c r="ASI67"/>
      <c r="ASJ67"/>
      <c r="ASK67"/>
      <c r="ASL67"/>
      <c r="ASM67"/>
      <c r="ASN67"/>
      <c r="ASO67"/>
      <c r="ASP67"/>
      <c r="ASQ67"/>
      <c r="ASR67"/>
      <c r="ASS67"/>
      <c r="AST67"/>
      <c r="ASU67"/>
      <c r="ASV67"/>
      <c r="ASW67"/>
      <c r="ASX67"/>
      <c r="ASY67"/>
      <c r="ASZ67"/>
      <c r="ATA67"/>
      <c r="ATB67"/>
      <c r="ATC67"/>
      <c r="ATD67"/>
      <c r="ATE67"/>
      <c r="ATF67"/>
      <c r="ATG67"/>
      <c r="ATH67"/>
      <c r="ATI67"/>
      <c r="ATJ67"/>
      <c r="ATK67"/>
      <c r="ATL67"/>
      <c r="ATM67"/>
      <c r="ATN67"/>
      <c r="ATO67"/>
      <c r="ATP67"/>
      <c r="ATQ67"/>
      <c r="ATR67"/>
      <c r="ATS67"/>
      <c r="ATT67"/>
      <c r="ATU67"/>
      <c r="ATV67"/>
      <c r="ATW67"/>
      <c r="ATX67"/>
      <c r="ATY67"/>
      <c r="ATZ67"/>
      <c r="AUA67"/>
      <c r="AUB67"/>
      <c r="AUC67"/>
      <c r="AUD67"/>
      <c r="AUE67"/>
      <c r="AUF67"/>
      <c r="AUG67"/>
      <c r="AUH67"/>
      <c r="AUI67"/>
      <c r="AUJ67"/>
      <c r="AUK67"/>
      <c r="AUL67"/>
      <c r="AUM67"/>
      <c r="AUN67"/>
      <c r="AUO67"/>
      <c r="AUP67"/>
      <c r="AUQ67"/>
      <c r="AUR67"/>
      <c r="AUS67"/>
      <c r="AUT67"/>
      <c r="AUU67"/>
      <c r="AUV67"/>
      <c r="AUW67"/>
      <c r="AUX67"/>
      <c r="AUY67"/>
      <c r="AUZ67"/>
      <c r="AVA67"/>
      <c r="AVB67"/>
      <c r="AVC67"/>
      <c r="AVD67"/>
      <c r="AVE67"/>
      <c r="AVF67"/>
      <c r="AVG67"/>
      <c r="AVH67"/>
      <c r="AVI67"/>
      <c r="AVJ67"/>
      <c r="AVK67"/>
      <c r="AVL67"/>
      <c r="AVM67"/>
      <c r="AVN67"/>
      <c r="AVO67"/>
      <c r="AVP67"/>
      <c r="AVQ67"/>
      <c r="AVR67"/>
      <c r="AVS67"/>
      <c r="AVT67"/>
      <c r="AVU67"/>
      <c r="AVV67"/>
      <c r="AVW67"/>
      <c r="AVX67"/>
      <c r="AVY67"/>
      <c r="AVZ67"/>
      <c r="AWA67"/>
      <c r="AWB67"/>
      <c r="AWC67"/>
      <c r="AWD67"/>
      <c r="AWE67"/>
      <c r="AWF67"/>
      <c r="AWG67"/>
      <c r="AWH67"/>
      <c r="AWI67"/>
      <c r="AWJ67"/>
      <c r="AWK67"/>
      <c r="AWL67"/>
      <c r="AWM67"/>
      <c r="AWN67"/>
      <c r="AWO67"/>
      <c r="AWP67"/>
      <c r="AWQ67"/>
      <c r="AWR67"/>
      <c r="AWS67"/>
      <c r="AWT67"/>
      <c r="AWU67"/>
      <c r="AWV67"/>
      <c r="AWW67"/>
      <c r="AWX67"/>
      <c r="AWY67"/>
      <c r="AWZ67"/>
      <c r="AXA67"/>
      <c r="AXB67"/>
      <c r="AXC67"/>
      <c r="AXD67"/>
      <c r="AXE67"/>
      <c r="AXF67"/>
      <c r="AXG67"/>
      <c r="AXH67"/>
      <c r="AXI67"/>
      <c r="AXJ67"/>
      <c r="AXK67"/>
      <c r="AXL67"/>
      <c r="AXM67"/>
      <c r="AXN67"/>
      <c r="AXO67"/>
      <c r="AXP67"/>
      <c r="AXQ67"/>
      <c r="AXR67"/>
      <c r="AXS67"/>
      <c r="AXT67"/>
      <c r="AXU67"/>
      <c r="AXV67"/>
      <c r="AXW67"/>
      <c r="AXX67"/>
      <c r="AXY67"/>
      <c r="AXZ67"/>
      <c r="AYA67"/>
      <c r="AYB67"/>
      <c r="AYC67"/>
      <c r="AYD67"/>
      <c r="AYE67"/>
      <c r="AYF67"/>
      <c r="AYG67"/>
      <c r="AYH67"/>
      <c r="AYI67"/>
      <c r="AYJ67"/>
      <c r="AYK67"/>
      <c r="AYL67"/>
      <c r="AYM67"/>
      <c r="AYN67"/>
      <c r="AYO67"/>
      <c r="AYP67"/>
      <c r="AYQ67"/>
      <c r="AYR67"/>
      <c r="AYS67"/>
      <c r="AYT67"/>
      <c r="AYU67"/>
      <c r="AYV67"/>
      <c r="AYW67"/>
      <c r="AYX67"/>
      <c r="AYY67"/>
      <c r="AYZ67"/>
      <c r="AZA67"/>
      <c r="AZB67"/>
      <c r="AZC67"/>
      <c r="AZD67"/>
      <c r="AZE67"/>
      <c r="AZF67"/>
      <c r="AZG67"/>
      <c r="AZH67"/>
      <c r="AZI67"/>
      <c r="AZJ67"/>
      <c r="AZK67"/>
      <c r="AZL67"/>
      <c r="AZM67"/>
      <c r="AZN67"/>
      <c r="AZO67"/>
      <c r="AZP67"/>
      <c r="AZQ67"/>
      <c r="AZR67"/>
      <c r="AZS67"/>
      <c r="AZT67"/>
      <c r="AZU67"/>
      <c r="AZV67"/>
      <c r="AZW67"/>
      <c r="AZX67"/>
      <c r="AZY67"/>
      <c r="AZZ67"/>
      <c r="BAA67"/>
      <c r="BAB67"/>
      <c r="BAC67"/>
      <c r="BAD67"/>
      <c r="BAE67"/>
      <c r="BAF67"/>
      <c r="BAG67"/>
      <c r="BAH67"/>
      <c r="BAI67"/>
      <c r="BAJ67"/>
      <c r="BAK67"/>
      <c r="BAL67"/>
      <c r="BAM67"/>
      <c r="BAN67"/>
      <c r="BAO67"/>
      <c r="BAP67"/>
      <c r="BAQ67"/>
      <c r="BAR67"/>
      <c r="BAS67"/>
      <c r="BAT67"/>
      <c r="BAU67"/>
      <c r="BAV67"/>
      <c r="BAW67"/>
      <c r="BAX67"/>
      <c r="BAY67"/>
      <c r="BAZ67"/>
      <c r="BBA67"/>
      <c r="BBB67"/>
      <c r="BBC67"/>
      <c r="BBD67"/>
      <c r="BBE67"/>
      <c r="BBF67"/>
      <c r="BBG67"/>
      <c r="BBH67"/>
      <c r="BBI67"/>
      <c r="BBJ67"/>
      <c r="BBK67"/>
      <c r="BBL67"/>
      <c r="BBM67"/>
      <c r="BBN67"/>
      <c r="BBO67"/>
      <c r="BBP67"/>
      <c r="BBQ67"/>
      <c r="BBR67"/>
      <c r="BBS67"/>
      <c r="BBT67"/>
      <c r="BBU67"/>
      <c r="BBV67"/>
      <c r="BBW67"/>
      <c r="BBX67"/>
      <c r="BBY67"/>
      <c r="BBZ67"/>
      <c r="BCA67"/>
      <c r="BCB67"/>
      <c r="BCC67"/>
      <c r="BCD67"/>
      <c r="BCE67"/>
      <c r="BCF67"/>
      <c r="BCG67"/>
      <c r="BCH67"/>
      <c r="BCI67"/>
      <c r="BCJ67"/>
      <c r="BCK67"/>
      <c r="BCL67"/>
      <c r="BCM67"/>
      <c r="BCN67"/>
      <c r="BCO67"/>
      <c r="BCP67"/>
      <c r="BCQ67"/>
      <c r="BCR67"/>
      <c r="BCS67"/>
      <c r="BCT67"/>
      <c r="BCU67"/>
      <c r="BCV67"/>
      <c r="BCW67"/>
      <c r="BCX67"/>
      <c r="BCY67"/>
      <c r="BCZ67"/>
      <c r="BDA67"/>
      <c r="BDB67"/>
      <c r="BDC67"/>
      <c r="BDD67"/>
      <c r="BDE67"/>
      <c r="BDF67"/>
      <c r="BDG67"/>
      <c r="BDH67"/>
      <c r="BDI67"/>
      <c r="BDJ67"/>
      <c r="BDK67"/>
      <c r="BDL67"/>
      <c r="BDM67"/>
      <c r="BDN67"/>
      <c r="BDO67"/>
      <c r="BDP67"/>
      <c r="BDQ67"/>
      <c r="BDR67"/>
      <c r="BDS67"/>
      <c r="BDT67"/>
      <c r="BDU67"/>
      <c r="BDV67"/>
      <c r="BDW67"/>
      <c r="BDX67"/>
      <c r="BDY67"/>
      <c r="BDZ67"/>
      <c r="BEA67"/>
      <c r="BEB67"/>
      <c r="BEC67"/>
      <c r="BED67"/>
      <c r="BEE67"/>
      <c r="BEF67"/>
      <c r="BEG67"/>
      <c r="BEH67"/>
      <c r="BEI67"/>
      <c r="BEJ67"/>
      <c r="BEK67"/>
      <c r="BEL67"/>
      <c r="BEM67"/>
      <c r="BEN67"/>
      <c r="BEO67"/>
      <c r="BEP67"/>
      <c r="BEQ67"/>
      <c r="BER67"/>
      <c r="BES67"/>
      <c r="BET67"/>
      <c r="BEU67"/>
      <c r="BEV67"/>
      <c r="BEW67"/>
      <c r="BEX67"/>
      <c r="BEY67"/>
      <c r="BEZ67"/>
      <c r="BFA67"/>
      <c r="BFB67"/>
      <c r="BFC67"/>
      <c r="BFD67"/>
      <c r="BFE67"/>
      <c r="BFF67"/>
      <c r="BFG67"/>
      <c r="BFH67"/>
      <c r="BFI67"/>
      <c r="BFJ67"/>
      <c r="BFK67"/>
      <c r="BFL67"/>
      <c r="BFM67"/>
      <c r="BFN67"/>
      <c r="BFO67"/>
      <c r="BFP67"/>
      <c r="BFQ67"/>
      <c r="BFR67"/>
      <c r="BFS67"/>
      <c r="BFT67"/>
      <c r="BFU67"/>
      <c r="BFV67"/>
      <c r="BFW67"/>
      <c r="BFX67"/>
      <c r="BFY67"/>
      <c r="BFZ67"/>
      <c r="BGA67"/>
      <c r="BGB67"/>
      <c r="BGC67"/>
      <c r="BGD67"/>
      <c r="BGE67"/>
      <c r="BGF67"/>
      <c r="BGG67"/>
      <c r="BGH67"/>
      <c r="BGI67"/>
      <c r="BGJ67"/>
      <c r="BGK67"/>
      <c r="BGL67"/>
      <c r="BGM67"/>
      <c r="BGN67"/>
      <c r="BGO67"/>
      <c r="BGP67"/>
      <c r="BGQ67"/>
      <c r="BGR67"/>
      <c r="BGS67"/>
      <c r="BGT67"/>
      <c r="BGU67"/>
      <c r="BGV67"/>
      <c r="BGW67"/>
      <c r="BGX67"/>
      <c r="BGY67"/>
      <c r="BGZ67"/>
      <c r="BHA67"/>
      <c r="BHB67"/>
      <c r="BHC67"/>
      <c r="BHD67"/>
      <c r="BHE67"/>
      <c r="BHF67"/>
      <c r="BHG67"/>
      <c r="BHH67"/>
      <c r="BHI67"/>
      <c r="BHJ67"/>
      <c r="BHK67"/>
      <c r="BHL67"/>
      <c r="BHM67"/>
      <c r="BHN67"/>
      <c r="BHO67"/>
      <c r="BHP67"/>
      <c r="BHQ67"/>
      <c r="BHR67"/>
      <c r="BHS67"/>
      <c r="BHT67"/>
      <c r="BHU67"/>
      <c r="BHV67"/>
      <c r="BHW67"/>
      <c r="BHX67"/>
      <c r="BHY67"/>
      <c r="BHZ67"/>
      <c r="BIA67"/>
      <c r="BIB67"/>
      <c r="BIC67"/>
      <c r="BID67"/>
      <c r="BIE67"/>
      <c r="BIF67"/>
      <c r="BIG67"/>
      <c r="BIH67"/>
      <c r="BII67"/>
      <c r="BIJ67"/>
      <c r="BIK67"/>
      <c r="BIL67"/>
      <c r="BIM67"/>
      <c r="BIN67"/>
      <c r="BIO67"/>
      <c r="BIP67"/>
      <c r="BIQ67"/>
      <c r="BIR67"/>
      <c r="BIS67"/>
      <c r="BIT67"/>
      <c r="BIU67"/>
      <c r="BIV67"/>
      <c r="BIW67"/>
      <c r="BIX67"/>
      <c r="BIY67"/>
      <c r="BIZ67"/>
      <c r="BJA67"/>
      <c r="BJB67"/>
      <c r="BJC67"/>
      <c r="BJD67"/>
      <c r="BJE67"/>
      <c r="BJF67"/>
      <c r="BJG67"/>
      <c r="BJH67"/>
      <c r="BJI67"/>
      <c r="BJJ67"/>
      <c r="BJK67"/>
      <c r="BJL67"/>
      <c r="BJM67"/>
      <c r="BJN67"/>
      <c r="BJO67"/>
      <c r="BJP67"/>
      <c r="BJQ67"/>
      <c r="BJR67"/>
      <c r="BJS67"/>
      <c r="BJT67"/>
      <c r="BJU67"/>
      <c r="BJV67"/>
      <c r="BJW67"/>
      <c r="BJX67"/>
      <c r="BJY67"/>
      <c r="BJZ67"/>
      <c r="BKA67"/>
      <c r="BKB67"/>
      <c r="BKC67"/>
      <c r="BKD67"/>
      <c r="BKE67"/>
      <c r="BKF67"/>
      <c r="BKG67"/>
      <c r="BKH67"/>
      <c r="BKI67"/>
      <c r="BKJ67"/>
      <c r="BKK67"/>
      <c r="BKL67"/>
      <c r="BKM67"/>
      <c r="BKN67"/>
      <c r="BKO67"/>
      <c r="BKP67"/>
      <c r="BKQ67"/>
      <c r="BKR67"/>
      <c r="BKS67"/>
      <c r="BKT67"/>
      <c r="BKU67"/>
      <c r="BKV67"/>
      <c r="BKW67"/>
      <c r="BKX67"/>
      <c r="BKY67"/>
      <c r="BKZ67"/>
      <c r="BLA67"/>
      <c r="BLB67"/>
      <c r="BLC67"/>
      <c r="BLD67"/>
      <c r="BLE67"/>
      <c r="BLF67"/>
      <c r="BLG67"/>
      <c r="BLH67"/>
      <c r="BLI67"/>
      <c r="BLJ67"/>
      <c r="BLK67"/>
      <c r="BLL67"/>
      <c r="BLM67"/>
      <c r="BLN67"/>
      <c r="BLO67"/>
      <c r="BLP67"/>
      <c r="BLQ67"/>
      <c r="BLR67"/>
      <c r="BLS67"/>
      <c r="BLT67"/>
      <c r="BLU67"/>
      <c r="BLV67"/>
      <c r="BLW67"/>
      <c r="BLX67"/>
      <c r="BLY67"/>
      <c r="BLZ67"/>
      <c r="BMA67"/>
      <c r="BMB67"/>
      <c r="BMC67"/>
      <c r="BMD67"/>
      <c r="BME67"/>
      <c r="BMF67"/>
      <c r="BMG67"/>
      <c r="BMH67"/>
      <c r="BMI67"/>
      <c r="BMJ67"/>
      <c r="BMK67"/>
      <c r="BML67"/>
      <c r="BMM67"/>
      <c r="BMN67"/>
      <c r="BMO67"/>
      <c r="BMP67"/>
      <c r="BMQ67"/>
      <c r="BMR67"/>
      <c r="BMS67"/>
      <c r="BMT67"/>
      <c r="BMU67"/>
      <c r="BMV67"/>
      <c r="BMW67"/>
      <c r="BMX67"/>
      <c r="BMY67"/>
      <c r="BMZ67"/>
      <c r="BNA67"/>
      <c r="BNB67"/>
      <c r="BNC67"/>
      <c r="BND67"/>
      <c r="BNE67"/>
      <c r="BNF67"/>
      <c r="BNG67"/>
      <c r="BNH67"/>
      <c r="BNI67"/>
      <c r="BNJ67"/>
      <c r="BNK67"/>
      <c r="BNL67"/>
      <c r="BNM67"/>
      <c r="BNN67"/>
      <c r="BNO67"/>
      <c r="BNP67"/>
      <c r="BNQ67"/>
      <c r="BNR67"/>
      <c r="BNS67"/>
      <c r="BNT67"/>
      <c r="BNU67"/>
      <c r="BNV67"/>
      <c r="BNW67"/>
      <c r="BNX67"/>
      <c r="BNY67"/>
      <c r="BNZ67"/>
      <c r="BOA67"/>
      <c r="BOB67"/>
      <c r="BOC67"/>
      <c r="BOD67"/>
      <c r="BOE67"/>
      <c r="BOF67"/>
      <c r="BOG67"/>
      <c r="BOH67"/>
      <c r="BOI67"/>
      <c r="BOJ67"/>
      <c r="BOK67"/>
      <c r="BOL67"/>
      <c r="BOM67"/>
      <c r="BON67"/>
      <c r="BOO67"/>
      <c r="BOP67"/>
      <c r="BOQ67"/>
      <c r="BOR67"/>
      <c r="BOS67"/>
      <c r="BOT67"/>
      <c r="BOU67"/>
      <c r="BOV67"/>
      <c r="BOW67"/>
      <c r="BOX67"/>
      <c r="BOY67"/>
      <c r="BOZ67"/>
      <c r="BPA67"/>
      <c r="BPB67"/>
      <c r="BPC67"/>
      <c r="BPD67"/>
      <c r="BPE67"/>
      <c r="BPF67"/>
      <c r="BPG67"/>
      <c r="BPH67"/>
      <c r="BPI67"/>
      <c r="BPJ67"/>
      <c r="BPK67"/>
      <c r="BPL67"/>
      <c r="BPM67"/>
      <c r="BPN67"/>
      <c r="BPO67"/>
      <c r="BPP67"/>
      <c r="BPQ67"/>
      <c r="BPR67"/>
      <c r="BPS67"/>
      <c r="BPT67"/>
      <c r="BPU67"/>
      <c r="BPV67"/>
      <c r="BPW67"/>
      <c r="BPX67"/>
      <c r="BPY67"/>
      <c r="BPZ67"/>
      <c r="BQA67"/>
      <c r="BQB67"/>
      <c r="BQC67"/>
      <c r="BQD67"/>
      <c r="BQE67"/>
      <c r="BQF67"/>
      <c r="BQG67"/>
      <c r="BQH67"/>
      <c r="BQI67"/>
      <c r="BQJ67"/>
      <c r="BQK67"/>
      <c r="BQL67"/>
      <c r="BQM67"/>
      <c r="BQN67"/>
      <c r="BQO67"/>
      <c r="BQP67"/>
      <c r="BQQ67"/>
      <c r="BQR67"/>
      <c r="BQS67"/>
      <c r="BQT67"/>
      <c r="BQU67"/>
      <c r="BQV67"/>
      <c r="BQW67"/>
      <c r="BQX67"/>
      <c r="BQY67"/>
      <c r="BQZ67"/>
      <c r="BRA67"/>
      <c r="BRB67"/>
      <c r="BRC67"/>
      <c r="BRD67"/>
      <c r="BRE67"/>
      <c r="BRF67"/>
      <c r="BRG67"/>
      <c r="BRH67"/>
      <c r="BRI67"/>
      <c r="BRJ67"/>
      <c r="BRK67"/>
      <c r="BRL67"/>
      <c r="BRM67"/>
      <c r="BRN67"/>
      <c r="BRO67"/>
      <c r="BRP67"/>
      <c r="BRQ67"/>
      <c r="BRR67"/>
      <c r="BRS67"/>
      <c r="BRT67"/>
      <c r="BRU67"/>
      <c r="BRV67"/>
      <c r="BRW67"/>
      <c r="BRX67"/>
      <c r="BRY67"/>
      <c r="BRZ67"/>
      <c r="BSA67"/>
      <c r="BSB67"/>
      <c r="BSC67"/>
      <c r="BSD67"/>
      <c r="BSE67"/>
      <c r="BSF67"/>
      <c r="BSG67"/>
      <c r="BSH67"/>
      <c r="BSI67"/>
      <c r="BSJ67"/>
      <c r="BSK67"/>
      <c r="BSL67"/>
      <c r="BSM67"/>
      <c r="BSN67"/>
      <c r="BSO67"/>
      <c r="BSP67"/>
      <c r="BSQ67"/>
      <c r="BSR67"/>
      <c r="BSS67"/>
      <c r="BST67"/>
      <c r="BSU67"/>
      <c r="BSV67"/>
      <c r="BSW67"/>
      <c r="BSX67"/>
      <c r="BSY67"/>
      <c r="BSZ67"/>
      <c r="BTA67"/>
      <c r="BTB67"/>
      <c r="BTC67"/>
      <c r="BTD67"/>
      <c r="BTE67"/>
      <c r="BTF67"/>
      <c r="BTG67"/>
      <c r="BTH67"/>
      <c r="BTI67"/>
      <c r="BTJ67"/>
      <c r="BTK67"/>
      <c r="BTL67"/>
      <c r="BTM67"/>
      <c r="BTN67"/>
      <c r="BTO67"/>
      <c r="BTP67"/>
      <c r="BTQ67"/>
      <c r="BTR67"/>
      <c r="BTS67"/>
      <c r="BTT67"/>
      <c r="BTU67"/>
      <c r="BTV67"/>
      <c r="BTW67"/>
      <c r="BTX67"/>
      <c r="BTY67"/>
      <c r="BTZ67"/>
      <c r="BUA67"/>
      <c r="BUB67"/>
      <c r="BUC67"/>
      <c r="BUD67"/>
      <c r="BUE67"/>
      <c r="BUF67"/>
      <c r="BUG67"/>
      <c r="BUH67"/>
      <c r="BUI67"/>
      <c r="BUJ67"/>
      <c r="BUK67"/>
      <c r="BUL67"/>
      <c r="BUM67"/>
      <c r="BUN67"/>
      <c r="BUO67"/>
      <c r="BUP67"/>
      <c r="BUQ67"/>
      <c r="BUR67"/>
      <c r="BUS67"/>
      <c r="BUT67"/>
      <c r="BUU67"/>
      <c r="BUV67"/>
      <c r="BUW67"/>
      <c r="BUX67"/>
      <c r="BUY67"/>
      <c r="BUZ67"/>
      <c r="BVA67"/>
      <c r="BVB67"/>
      <c r="BVC67"/>
      <c r="BVD67"/>
      <c r="BVE67"/>
      <c r="BVF67"/>
      <c r="BVG67"/>
      <c r="BVH67"/>
      <c r="BVI67"/>
      <c r="BVJ67"/>
      <c r="BVK67"/>
      <c r="BVL67"/>
      <c r="BVM67"/>
      <c r="BVN67"/>
      <c r="BVO67"/>
      <c r="BVP67"/>
      <c r="BVQ67"/>
      <c r="BVR67"/>
      <c r="BVS67"/>
      <c r="BVT67"/>
      <c r="BVU67"/>
      <c r="BVV67"/>
      <c r="BVW67"/>
      <c r="BVX67"/>
      <c r="BVY67"/>
      <c r="BVZ67"/>
      <c r="BWA67"/>
      <c r="BWB67"/>
      <c r="BWC67"/>
      <c r="BWD67"/>
      <c r="BWE67"/>
      <c r="BWF67"/>
      <c r="BWG67"/>
      <c r="BWH67"/>
      <c r="BWI67"/>
      <c r="BWJ67"/>
      <c r="BWK67"/>
      <c r="BWL67"/>
      <c r="BWM67"/>
      <c r="BWN67"/>
      <c r="BWO67"/>
      <c r="BWP67"/>
      <c r="BWQ67"/>
      <c r="BWR67"/>
      <c r="BWS67"/>
      <c r="BWT67"/>
      <c r="BWU67"/>
      <c r="BWV67"/>
      <c r="BWW67"/>
      <c r="BWX67"/>
      <c r="BWY67"/>
      <c r="BWZ67"/>
      <c r="BXA67"/>
      <c r="BXB67"/>
      <c r="BXC67"/>
      <c r="BXD67"/>
      <c r="BXE67"/>
      <c r="BXF67"/>
      <c r="BXG67"/>
      <c r="BXH67"/>
      <c r="BXI67"/>
      <c r="BXJ67"/>
      <c r="BXK67"/>
      <c r="BXL67"/>
      <c r="BXM67"/>
      <c r="BXN67"/>
      <c r="BXO67"/>
      <c r="BXP67"/>
      <c r="BXQ67"/>
      <c r="BXR67"/>
      <c r="BXS67"/>
      <c r="BXT67"/>
      <c r="BXU67"/>
      <c r="BXV67"/>
      <c r="BXW67"/>
      <c r="BXX67"/>
      <c r="BXY67"/>
      <c r="BXZ67"/>
      <c r="BYA67"/>
      <c r="BYB67"/>
      <c r="BYC67"/>
      <c r="BYD67"/>
      <c r="BYE67"/>
      <c r="BYF67"/>
      <c r="BYG67"/>
      <c r="BYH67"/>
      <c r="BYI67"/>
      <c r="BYJ67"/>
      <c r="BYK67"/>
      <c r="BYL67"/>
      <c r="BYM67"/>
      <c r="BYN67"/>
      <c r="BYO67"/>
      <c r="BYP67"/>
      <c r="BYQ67"/>
      <c r="BYR67"/>
      <c r="BYS67"/>
      <c r="BYT67"/>
      <c r="BYU67"/>
      <c r="BYV67"/>
      <c r="BYW67"/>
      <c r="BYX67"/>
      <c r="BYY67"/>
      <c r="BYZ67"/>
      <c r="BZA67"/>
      <c r="BZB67"/>
      <c r="BZC67"/>
      <c r="BZD67"/>
      <c r="BZE67"/>
      <c r="BZF67"/>
      <c r="BZG67"/>
      <c r="BZH67"/>
      <c r="BZI67"/>
      <c r="BZJ67"/>
      <c r="BZK67"/>
      <c r="BZL67"/>
      <c r="BZM67"/>
      <c r="BZN67"/>
      <c r="BZO67"/>
      <c r="BZP67"/>
      <c r="BZQ67"/>
      <c r="BZR67"/>
      <c r="BZS67"/>
      <c r="BZT67"/>
      <c r="BZU67"/>
      <c r="BZV67"/>
      <c r="BZW67"/>
      <c r="BZX67"/>
      <c r="BZY67"/>
      <c r="BZZ67"/>
      <c r="CAA67"/>
      <c r="CAB67"/>
      <c r="CAC67"/>
      <c r="CAD67"/>
      <c r="CAE67"/>
      <c r="CAF67"/>
      <c r="CAG67"/>
      <c r="CAH67"/>
      <c r="CAI67"/>
      <c r="CAJ67"/>
      <c r="CAK67"/>
      <c r="CAL67"/>
      <c r="CAM67"/>
      <c r="CAN67"/>
      <c r="CAO67"/>
      <c r="CAP67"/>
      <c r="CAQ67"/>
      <c r="CAR67"/>
      <c r="CAS67"/>
      <c r="CAT67"/>
      <c r="CAU67"/>
      <c r="CAV67"/>
      <c r="CAW67"/>
      <c r="CAX67"/>
      <c r="CAY67"/>
      <c r="CAZ67"/>
      <c r="CBA67"/>
      <c r="CBB67"/>
      <c r="CBC67"/>
      <c r="CBD67"/>
      <c r="CBE67"/>
      <c r="CBF67"/>
      <c r="CBG67"/>
      <c r="CBH67"/>
      <c r="CBI67"/>
      <c r="CBJ67"/>
      <c r="CBK67"/>
      <c r="CBL67"/>
      <c r="CBM67"/>
      <c r="CBN67"/>
      <c r="CBO67"/>
      <c r="CBP67"/>
      <c r="CBQ67"/>
      <c r="CBR67"/>
      <c r="CBS67"/>
      <c r="CBT67"/>
      <c r="CBU67"/>
      <c r="CBV67"/>
      <c r="CBW67"/>
      <c r="CBX67"/>
      <c r="CBY67"/>
      <c r="CBZ67"/>
      <c r="CCA67"/>
      <c r="CCB67"/>
      <c r="CCC67"/>
      <c r="CCD67"/>
      <c r="CCE67"/>
      <c r="CCF67"/>
      <c r="CCG67"/>
      <c r="CCH67"/>
      <c r="CCI67"/>
      <c r="CCJ67"/>
      <c r="CCK67"/>
      <c r="CCL67"/>
      <c r="CCM67"/>
      <c r="CCN67"/>
      <c r="CCO67"/>
      <c r="CCP67"/>
      <c r="CCQ67"/>
      <c r="CCR67"/>
      <c r="CCS67"/>
      <c r="CCT67"/>
      <c r="CCU67"/>
      <c r="CCV67"/>
      <c r="CCW67"/>
      <c r="CCX67"/>
      <c r="CCY67"/>
      <c r="CCZ67"/>
      <c r="CDA67"/>
      <c r="CDB67"/>
      <c r="CDC67"/>
      <c r="CDD67"/>
      <c r="CDE67"/>
      <c r="CDF67"/>
      <c r="CDG67"/>
      <c r="CDH67"/>
      <c r="CDI67"/>
      <c r="CDJ67"/>
      <c r="CDK67"/>
      <c r="CDL67"/>
      <c r="CDM67"/>
      <c r="CDN67"/>
      <c r="CDO67"/>
      <c r="CDP67"/>
      <c r="CDQ67"/>
      <c r="CDR67"/>
      <c r="CDS67"/>
      <c r="CDT67"/>
      <c r="CDU67"/>
      <c r="CDV67"/>
      <c r="CDW67"/>
      <c r="CDX67"/>
      <c r="CDY67"/>
      <c r="CDZ67"/>
      <c r="CEA67"/>
      <c r="CEB67"/>
      <c r="CEC67"/>
      <c r="CED67"/>
      <c r="CEE67"/>
      <c r="CEF67"/>
      <c r="CEG67"/>
      <c r="CEH67"/>
      <c r="CEI67"/>
      <c r="CEJ67"/>
      <c r="CEK67"/>
      <c r="CEL67"/>
      <c r="CEM67"/>
      <c r="CEN67"/>
      <c r="CEO67"/>
      <c r="CEP67"/>
      <c r="CEQ67"/>
      <c r="CER67"/>
      <c r="CES67"/>
      <c r="CET67"/>
      <c r="CEU67"/>
      <c r="CEV67"/>
      <c r="CEW67"/>
      <c r="CEX67"/>
      <c r="CEY67"/>
      <c r="CEZ67"/>
      <c r="CFA67"/>
      <c r="CFB67"/>
      <c r="CFC67"/>
      <c r="CFD67"/>
      <c r="CFE67"/>
      <c r="CFF67"/>
      <c r="CFG67"/>
      <c r="CFH67"/>
      <c r="CFI67"/>
      <c r="CFJ67"/>
      <c r="CFK67"/>
      <c r="CFL67"/>
      <c r="CFM67"/>
      <c r="CFN67"/>
      <c r="CFO67"/>
      <c r="CFP67"/>
      <c r="CFQ67"/>
      <c r="CFR67"/>
      <c r="CFS67"/>
      <c r="CFT67"/>
      <c r="CFU67"/>
      <c r="CFV67"/>
      <c r="CFW67"/>
      <c r="CFX67"/>
      <c r="CFY67"/>
      <c r="CFZ67"/>
      <c r="CGA67"/>
      <c r="CGB67"/>
      <c r="CGC67"/>
      <c r="CGD67"/>
      <c r="CGE67"/>
      <c r="CGF67"/>
      <c r="CGG67"/>
      <c r="CGH67"/>
      <c r="CGI67"/>
      <c r="CGJ67"/>
      <c r="CGK67"/>
      <c r="CGL67"/>
      <c r="CGM67"/>
      <c r="CGN67"/>
      <c r="CGO67"/>
      <c r="CGP67"/>
      <c r="CGQ67"/>
      <c r="CGR67"/>
      <c r="CGS67"/>
      <c r="CGT67"/>
      <c r="CGU67"/>
      <c r="CGV67"/>
      <c r="CGW67"/>
      <c r="CGX67"/>
      <c r="CGY67"/>
      <c r="CGZ67"/>
      <c r="CHA67"/>
      <c r="CHB67"/>
      <c r="CHC67"/>
      <c r="CHD67"/>
      <c r="CHE67"/>
      <c r="CHF67"/>
      <c r="CHG67"/>
      <c r="CHH67"/>
      <c r="CHI67"/>
      <c r="CHJ67"/>
      <c r="CHK67"/>
      <c r="CHL67"/>
      <c r="CHM67"/>
      <c r="CHN67"/>
      <c r="CHO67"/>
      <c r="CHP67"/>
      <c r="CHQ67"/>
      <c r="CHR67"/>
      <c r="CHS67"/>
      <c r="CHT67"/>
      <c r="CHU67"/>
      <c r="CHV67"/>
      <c r="CHW67"/>
      <c r="CHX67"/>
      <c r="CHY67"/>
      <c r="CHZ67"/>
      <c r="CIA67"/>
      <c r="CIB67"/>
      <c r="CIC67"/>
      <c r="CID67"/>
      <c r="CIE67"/>
      <c r="CIF67"/>
      <c r="CIG67"/>
      <c r="CIH67"/>
      <c r="CII67"/>
      <c r="CIJ67"/>
      <c r="CIK67"/>
      <c r="CIL67"/>
      <c r="CIM67"/>
      <c r="CIN67"/>
      <c r="CIO67"/>
      <c r="CIP67"/>
      <c r="CIQ67"/>
      <c r="CIR67"/>
      <c r="CIS67"/>
      <c r="CIT67"/>
      <c r="CIU67"/>
      <c r="CIV67"/>
      <c r="CIW67"/>
      <c r="CIX67"/>
      <c r="CIY67"/>
      <c r="CIZ67"/>
      <c r="CJA67"/>
      <c r="CJB67"/>
      <c r="CJC67"/>
      <c r="CJD67"/>
      <c r="CJE67"/>
      <c r="CJF67"/>
      <c r="CJG67"/>
      <c r="CJH67"/>
      <c r="CJI67"/>
      <c r="CJJ67"/>
      <c r="CJK67"/>
      <c r="CJL67"/>
      <c r="CJM67"/>
      <c r="CJN67"/>
      <c r="CJO67"/>
      <c r="CJP67"/>
      <c r="CJQ67"/>
      <c r="CJR67"/>
      <c r="CJS67"/>
      <c r="CJT67"/>
      <c r="CJU67"/>
      <c r="CJV67"/>
      <c r="CJW67"/>
      <c r="CJX67"/>
      <c r="CJY67"/>
      <c r="CJZ67"/>
      <c r="CKA67"/>
      <c r="CKB67"/>
      <c r="CKC67"/>
      <c r="CKD67"/>
      <c r="CKE67"/>
      <c r="CKF67"/>
      <c r="CKG67"/>
      <c r="CKH67"/>
      <c r="CKI67"/>
      <c r="CKJ67"/>
      <c r="CKK67"/>
      <c r="CKL67"/>
      <c r="CKM67"/>
      <c r="CKN67"/>
      <c r="CKO67"/>
      <c r="CKP67"/>
      <c r="CKQ67"/>
      <c r="CKR67"/>
      <c r="CKS67"/>
      <c r="CKT67"/>
      <c r="CKU67"/>
      <c r="CKV67"/>
      <c r="CKW67"/>
      <c r="CKX67"/>
      <c r="CKY67"/>
      <c r="CKZ67"/>
      <c r="CLA67"/>
      <c r="CLB67"/>
      <c r="CLC67"/>
      <c r="CLD67"/>
      <c r="CLE67"/>
      <c r="CLF67"/>
      <c r="CLG67"/>
      <c r="CLH67"/>
      <c r="CLI67"/>
      <c r="CLJ67"/>
      <c r="CLK67"/>
      <c r="CLL67"/>
      <c r="CLM67"/>
      <c r="CLN67"/>
      <c r="CLO67"/>
      <c r="CLP67"/>
      <c r="CLQ67"/>
      <c r="CLR67"/>
      <c r="CLS67"/>
      <c r="CLT67"/>
      <c r="CLU67"/>
      <c r="CLV67"/>
      <c r="CLW67"/>
      <c r="CLX67"/>
      <c r="CLY67"/>
      <c r="CLZ67"/>
      <c r="CMA67"/>
      <c r="CMB67"/>
      <c r="CMC67"/>
      <c r="CMD67"/>
      <c r="CME67"/>
      <c r="CMF67"/>
      <c r="CMG67"/>
      <c r="CMH67"/>
      <c r="CMI67"/>
      <c r="CMJ67"/>
      <c r="CMK67"/>
      <c r="CML67"/>
      <c r="CMM67"/>
      <c r="CMN67"/>
      <c r="CMO67"/>
      <c r="CMP67"/>
      <c r="CMQ67"/>
      <c r="CMR67"/>
      <c r="CMS67"/>
      <c r="CMT67"/>
      <c r="CMU67"/>
      <c r="CMV67"/>
      <c r="CMW67"/>
      <c r="CMX67"/>
      <c r="CMY67"/>
      <c r="CMZ67"/>
      <c r="CNA67"/>
      <c r="CNB67"/>
      <c r="CNC67"/>
      <c r="CND67"/>
      <c r="CNE67"/>
      <c r="CNF67"/>
      <c r="CNG67"/>
      <c r="CNH67"/>
      <c r="CNI67"/>
      <c r="CNJ67"/>
      <c r="CNK67"/>
      <c r="CNL67"/>
      <c r="CNM67"/>
      <c r="CNN67"/>
      <c r="CNO67"/>
      <c r="CNP67"/>
      <c r="CNQ67"/>
      <c r="CNR67"/>
      <c r="CNS67"/>
      <c r="CNT67"/>
      <c r="CNU67"/>
      <c r="CNV67"/>
      <c r="CNW67"/>
      <c r="CNX67"/>
      <c r="CNY67"/>
      <c r="CNZ67"/>
      <c r="COA67"/>
      <c r="COB67"/>
      <c r="COC67"/>
      <c r="COD67"/>
      <c r="COE67"/>
      <c r="COF67"/>
      <c r="COG67"/>
      <c r="COH67"/>
      <c r="COI67"/>
      <c r="COJ67"/>
      <c r="COK67"/>
      <c r="COL67"/>
      <c r="COM67"/>
      <c r="CON67"/>
      <c r="COO67"/>
      <c r="COP67"/>
      <c r="COQ67"/>
      <c r="COR67"/>
      <c r="COS67"/>
      <c r="COT67"/>
      <c r="COU67"/>
      <c r="COV67"/>
      <c r="COW67"/>
      <c r="COX67"/>
      <c r="COY67"/>
      <c r="COZ67"/>
      <c r="CPA67"/>
      <c r="CPB67"/>
      <c r="CPC67"/>
      <c r="CPD67"/>
      <c r="CPE67"/>
      <c r="CPF67"/>
      <c r="CPG67"/>
      <c r="CPH67"/>
      <c r="CPI67"/>
      <c r="CPJ67"/>
      <c r="CPK67"/>
      <c r="CPL67"/>
      <c r="CPM67"/>
      <c r="CPN67"/>
      <c r="CPO67"/>
      <c r="CPP67"/>
      <c r="CPQ67"/>
      <c r="CPR67"/>
      <c r="CPS67"/>
      <c r="CPT67"/>
      <c r="CPU67"/>
      <c r="CPV67"/>
      <c r="CPW67"/>
      <c r="CPX67"/>
      <c r="CPY67"/>
      <c r="CPZ67"/>
      <c r="CQA67"/>
      <c r="CQB67"/>
      <c r="CQC67"/>
      <c r="CQD67"/>
      <c r="CQE67"/>
      <c r="CQF67"/>
      <c r="CQG67"/>
      <c r="CQH67"/>
      <c r="CQI67"/>
      <c r="CQJ67"/>
      <c r="CQK67"/>
      <c r="CQL67"/>
      <c r="CQM67"/>
      <c r="CQN67"/>
      <c r="CQO67"/>
      <c r="CQP67"/>
      <c r="CQQ67"/>
      <c r="CQR67"/>
      <c r="CQS67"/>
      <c r="CQT67"/>
      <c r="CQU67"/>
      <c r="CQV67"/>
      <c r="CQW67"/>
      <c r="CQX67"/>
      <c r="CQY67"/>
      <c r="CQZ67"/>
      <c r="CRA67"/>
      <c r="CRB67"/>
      <c r="CRC67"/>
      <c r="CRD67"/>
      <c r="CRE67"/>
      <c r="CRF67"/>
      <c r="CRG67"/>
      <c r="CRH67"/>
      <c r="CRI67"/>
      <c r="CRJ67"/>
      <c r="CRK67"/>
      <c r="CRL67"/>
      <c r="CRM67"/>
      <c r="CRN67"/>
      <c r="CRO67"/>
      <c r="CRP67"/>
      <c r="CRQ67"/>
      <c r="CRR67"/>
      <c r="CRS67"/>
      <c r="CRT67"/>
      <c r="CRU67"/>
      <c r="CRV67"/>
      <c r="CRW67"/>
      <c r="CRX67"/>
      <c r="CRY67"/>
      <c r="CRZ67"/>
      <c r="CSA67"/>
      <c r="CSB67"/>
      <c r="CSC67"/>
      <c r="CSD67"/>
      <c r="CSE67"/>
      <c r="CSF67"/>
      <c r="CSG67"/>
      <c r="CSH67"/>
      <c r="CSI67"/>
      <c r="CSJ67"/>
      <c r="CSK67"/>
      <c r="CSL67"/>
      <c r="CSM67"/>
      <c r="CSN67"/>
      <c r="CSO67"/>
      <c r="CSP67"/>
      <c r="CSQ67"/>
      <c r="CSR67"/>
      <c r="CSS67"/>
      <c r="CST67"/>
      <c r="CSU67"/>
      <c r="CSV67"/>
      <c r="CSW67"/>
      <c r="CSX67"/>
      <c r="CSY67"/>
      <c r="CSZ67"/>
      <c r="CTA67"/>
      <c r="CTB67"/>
      <c r="CTC67"/>
      <c r="CTD67"/>
      <c r="CTE67"/>
      <c r="CTF67"/>
      <c r="CTG67"/>
      <c r="CTH67"/>
      <c r="CTI67"/>
      <c r="CTJ67"/>
      <c r="CTK67"/>
      <c r="CTL67"/>
      <c r="CTM67"/>
      <c r="CTN67"/>
      <c r="CTO67"/>
      <c r="CTP67"/>
      <c r="CTQ67"/>
      <c r="CTR67"/>
      <c r="CTS67"/>
      <c r="CTT67"/>
      <c r="CTU67"/>
      <c r="CTV67"/>
      <c r="CTW67"/>
      <c r="CTX67"/>
      <c r="CTY67"/>
      <c r="CTZ67"/>
      <c r="CUA67"/>
      <c r="CUB67"/>
      <c r="CUC67"/>
      <c r="CUD67"/>
      <c r="CUE67"/>
      <c r="CUF67"/>
      <c r="CUG67"/>
      <c r="CUH67"/>
      <c r="CUI67"/>
      <c r="CUJ67"/>
      <c r="CUK67"/>
      <c r="CUL67"/>
      <c r="CUM67"/>
      <c r="CUN67"/>
      <c r="CUO67"/>
      <c r="CUP67"/>
      <c r="CUQ67"/>
      <c r="CUR67"/>
      <c r="CUS67"/>
      <c r="CUT67"/>
      <c r="CUU67"/>
      <c r="CUV67"/>
      <c r="CUW67"/>
      <c r="CUX67"/>
      <c r="CUY67"/>
      <c r="CUZ67"/>
      <c r="CVA67"/>
      <c r="CVB67"/>
      <c r="CVC67"/>
      <c r="CVD67"/>
      <c r="CVE67"/>
      <c r="CVF67"/>
      <c r="CVG67"/>
      <c r="CVH67"/>
      <c r="CVI67"/>
      <c r="CVJ67"/>
      <c r="CVK67"/>
      <c r="CVL67"/>
      <c r="CVM67"/>
      <c r="CVN67"/>
      <c r="CVO67"/>
      <c r="CVP67"/>
      <c r="CVQ67"/>
      <c r="CVR67"/>
      <c r="CVS67"/>
      <c r="CVT67"/>
      <c r="CVU67"/>
      <c r="CVV67"/>
      <c r="CVW67"/>
      <c r="CVX67"/>
      <c r="CVY67"/>
      <c r="CVZ67"/>
      <c r="CWA67"/>
      <c r="CWB67"/>
      <c r="CWC67"/>
      <c r="CWD67"/>
      <c r="CWE67"/>
      <c r="CWF67"/>
      <c r="CWG67"/>
      <c r="CWH67"/>
      <c r="CWI67"/>
      <c r="CWJ67"/>
      <c r="CWK67"/>
      <c r="CWL67"/>
      <c r="CWM67"/>
      <c r="CWN67"/>
      <c r="CWO67"/>
      <c r="CWP67"/>
      <c r="CWQ67"/>
      <c r="CWR67"/>
      <c r="CWS67"/>
      <c r="CWT67"/>
      <c r="CWU67"/>
      <c r="CWV67"/>
      <c r="CWW67"/>
      <c r="CWX67"/>
      <c r="CWY67"/>
      <c r="CWZ67"/>
      <c r="CXA67"/>
      <c r="CXB67"/>
      <c r="CXC67"/>
      <c r="CXD67"/>
      <c r="CXE67"/>
      <c r="CXF67"/>
      <c r="CXG67"/>
      <c r="CXH67"/>
      <c r="CXI67"/>
      <c r="CXJ67"/>
      <c r="CXK67"/>
      <c r="CXL67"/>
      <c r="CXM67"/>
      <c r="CXN67"/>
      <c r="CXO67"/>
      <c r="CXP67"/>
      <c r="CXQ67"/>
      <c r="CXR67"/>
      <c r="CXS67"/>
      <c r="CXT67"/>
      <c r="CXU67"/>
      <c r="CXV67"/>
      <c r="CXW67"/>
      <c r="CXX67"/>
      <c r="CXY67"/>
      <c r="CXZ67"/>
      <c r="CYA67"/>
      <c r="CYB67"/>
      <c r="CYC67"/>
      <c r="CYD67"/>
      <c r="CYE67"/>
      <c r="CYF67"/>
      <c r="CYG67"/>
      <c r="CYH67"/>
      <c r="CYI67"/>
      <c r="CYJ67"/>
      <c r="CYK67"/>
      <c r="CYL67"/>
      <c r="CYM67"/>
      <c r="CYN67"/>
      <c r="CYO67"/>
      <c r="CYP67"/>
      <c r="CYQ67"/>
      <c r="CYR67"/>
      <c r="CYS67"/>
      <c r="CYT67"/>
      <c r="CYU67"/>
      <c r="CYV67"/>
      <c r="CYW67"/>
      <c r="CYX67"/>
      <c r="CYY67"/>
      <c r="CYZ67"/>
      <c r="CZA67"/>
      <c r="CZB67"/>
      <c r="CZC67"/>
      <c r="CZD67"/>
      <c r="CZE67"/>
      <c r="CZF67"/>
      <c r="CZG67"/>
      <c r="CZH67"/>
      <c r="CZI67"/>
      <c r="CZJ67"/>
      <c r="CZK67"/>
      <c r="CZL67"/>
      <c r="CZM67"/>
      <c r="CZN67"/>
      <c r="CZO67"/>
      <c r="CZP67"/>
      <c r="CZQ67"/>
      <c r="CZR67"/>
      <c r="CZS67"/>
      <c r="CZT67"/>
      <c r="CZU67"/>
      <c r="CZV67"/>
      <c r="CZW67"/>
      <c r="CZX67"/>
      <c r="CZY67"/>
      <c r="CZZ67"/>
      <c r="DAA67"/>
      <c r="DAB67"/>
      <c r="DAC67"/>
      <c r="DAD67"/>
      <c r="DAE67"/>
      <c r="DAF67"/>
      <c r="DAG67"/>
      <c r="DAH67"/>
      <c r="DAI67"/>
      <c r="DAJ67"/>
      <c r="DAK67"/>
      <c r="DAL67"/>
      <c r="DAM67"/>
      <c r="DAN67"/>
      <c r="DAO67"/>
      <c r="DAP67"/>
      <c r="DAQ67"/>
      <c r="DAR67"/>
      <c r="DAS67"/>
      <c r="DAT67"/>
      <c r="DAU67"/>
      <c r="DAV67"/>
      <c r="DAW67"/>
      <c r="DAX67"/>
      <c r="DAY67"/>
      <c r="DAZ67"/>
      <c r="DBA67"/>
      <c r="DBB67"/>
      <c r="DBC67"/>
      <c r="DBD67"/>
      <c r="DBE67"/>
      <c r="DBF67"/>
      <c r="DBG67"/>
      <c r="DBH67"/>
      <c r="DBI67"/>
      <c r="DBJ67"/>
      <c r="DBK67"/>
      <c r="DBL67"/>
      <c r="DBM67"/>
      <c r="DBN67"/>
      <c r="DBO67"/>
      <c r="DBP67"/>
      <c r="DBQ67"/>
      <c r="DBR67"/>
      <c r="DBS67"/>
      <c r="DBT67"/>
      <c r="DBU67"/>
      <c r="DBV67"/>
      <c r="DBW67"/>
      <c r="DBX67"/>
      <c r="DBY67"/>
      <c r="DBZ67"/>
      <c r="DCA67"/>
      <c r="DCB67"/>
      <c r="DCC67"/>
      <c r="DCD67"/>
      <c r="DCE67"/>
      <c r="DCF67"/>
      <c r="DCG67"/>
      <c r="DCH67"/>
      <c r="DCI67"/>
      <c r="DCJ67"/>
      <c r="DCK67"/>
      <c r="DCL67"/>
      <c r="DCM67"/>
      <c r="DCN67"/>
      <c r="DCO67"/>
      <c r="DCP67"/>
      <c r="DCQ67"/>
      <c r="DCR67"/>
      <c r="DCS67"/>
      <c r="DCT67"/>
      <c r="DCU67"/>
      <c r="DCV67"/>
      <c r="DCW67"/>
      <c r="DCX67"/>
      <c r="DCY67"/>
      <c r="DCZ67"/>
      <c r="DDA67"/>
      <c r="DDB67"/>
      <c r="DDC67"/>
      <c r="DDD67"/>
      <c r="DDE67"/>
      <c r="DDF67"/>
      <c r="DDG67"/>
      <c r="DDH67"/>
      <c r="DDI67"/>
      <c r="DDJ67"/>
      <c r="DDK67"/>
      <c r="DDL67"/>
      <c r="DDM67"/>
      <c r="DDN67"/>
      <c r="DDO67"/>
      <c r="DDP67"/>
      <c r="DDQ67"/>
      <c r="DDR67"/>
      <c r="DDS67"/>
      <c r="DDT67"/>
      <c r="DDU67"/>
      <c r="DDV67"/>
      <c r="DDW67"/>
      <c r="DDX67"/>
      <c r="DDY67"/>
      <c r="DDZ67"/>
      <c r="DEA67"/>
      <c r="DEB67"/>
      <c r="DEC67"/>
      <c r="DED67"/>
      <c r="DEE67"/>
      <c r="DEF67"/>
      <c r="DEG67"/>
      <c r="DEH67"/>
      <c r="DEI67"/>
      <c r="DEJ67"/>
      <c r="DEK67"/>
      <c r="DEL67"/>
      <c r="DEM67"/>
      <c r="DEN67"/>
      <c r="DEO67"/>
      <c r="DEP67"/>
      <c r="DEQ67"/>
      <c r="DER67"/>
      <c r="DES67"/>
      <c r="DET67"/>
      <c r="DEU67"/>
      <c r="DEV67"/>
      <c r="DEW67"/>
      <c r="DEX67"/>
      <c r="DEY67"/>
      <c r="DEZ67"/>
      <c r="DFA67"/>
      <c r="DFB67"/>
      <c r="DFC67"/>
      <c r="DFD67"/>
      <c r="DFE67"/>
      <c r="DFF67"/>
      <c r="DFG67"/>
      <c r="DFH67"/>
      <c r="DFI67"/>
      <c r="DFJ67"/>
      <c r="DFK67"/>
      <c r="DFL67"/>
      <c r="DFM67"/>
      <c r="DFN67"/>
      <c r="DFO67"/>
      <c r="DFP67"/>
      <c r="DFQ67"/>
      <c r="DFR67"/>
      <c r="DFS67"/>
      <c r="DFT67"/>
      <c r="DFU67"/>
      <c r="DFV67"/>
      <c r="DFW67"/>
      <c r="DFX67"/>
      <c r="DFY67"/>
      <c r="DFZ67"/>
      <c r="DGA67"/>
      <c r="DGB67"/>
      <c r="DGC67"/>
      <c r="DGD67"/>
      <c r="DGE67"/>
      <c r="DGF67"/>
      <c r="DGG67"/>
      <c r="DGH67"/>
      <c r="DGI67"/>
      <c r="DGJ67"/>
      <c r="DGK67"/>
      <c r="DGL67"/>
      <c r="DGM67"/>
      <c r="DGN67"/>
      <c r="DGO67"/>
      <c r="DGP67"/>
      <c r="DGQ67"/>
      <c r="DGR67"/>
      <c r="DGS67"/>
      <c r="DGT67"/>
      <c r="DGU67"/>
      <c r="DGV67"/>
      <c r="DGW67"/>
      <c r="DGX67"/>
      <c r="DGY67"/>
      <c r="DGZ67"/>
      <c r="DHA67"/>
      <c r="DHB67"/>
      <c r="DHC67"/>
      <c r="DHD67"/>
      <c r="DHE67"/>
      <c r="DHF67"/>
      <c r="DHG67"/>
      <c r="DHH67"/>
      <c r="DHI67"/>
      <c r="DHJ67"/>
      <c r="DHK67"/>
      <c r="DHL67"/>
      <c r="DHM67"/>
      <c r="DHN67"/>
      <c r="DHO67"/>
      <c r="DHP67"/>
      <c r="DHQ67"/>
      <c r="DHR67"/>
      <c r="DHS67"/>
      <c r="DHT67"/>
      <c r="DHU67"/>
      <c r="DHV67"/>
      <c r="DHW67"/>
      <c r="DHX67"/>
      <c r="DHY67"/>
      <c r="DHZ67"/>
      <c r="DIA67"/>
      <c r="DIB67"/>
      <c r="DIC67"/>
      <c r="DID67"/>
      <c r="DIE67"/>
      <c r="DIF67"/>
      <c r="DIG67"/>
      <c r="DIH67"/>
      <c r="DII67"/>
      <c r="DIJ67"/>
      <c r="DIK67"/>
      <c r="DIL67"/>
      <c r="DIM67"/>
      <c r="DIN67"/>
      <c r="DIO67"/>
      <c r="DIP67"/>
      <c r="DIQ67"/>
      <c r="DIR67"/>
      <c r="DIS67"/>
      <c r="DIT67"/>
      <c r="DIU67"/>
      <c r="DIV67"/>
      <c r="DIW67"/>
      <c r="DIX67"/>
      <c r="DIY67"/>
      <c r="DIZ67"/>
      <c r="DJA67"/>
      <c r="DJB67"/>
      <c r="DJC67"/>
      <c r="DJD67"/>
      <c r="DJE67"/>
      <c r="DJF67"/>
      <c r="DJG67"/>
      <c r="DJH67"/>
      <c r="DJI67"/>
      <c r="DJJ67"/>
      <c r="DJK67"/>
      <c r="DJL67"/>
      <c r="DJM67"/>
      <c r="DJN67"/>
      <c r="DJO67"/>
      <c r="DJP67"/>
      <c r="DJQ67"/>
      <c r="DJR67"/>
      <c r="DJS67"/>
      <c r="DJT67"/>
      <c r="DJU67"/>
      <c r="DJV67"/>
      <c r="DJW67"/>
      <c r="DJX67"/>
      <c r="DJY67"/>
      <c r="DJZ67"/>
      <c r="DKA67"/>
      <c r="DKB67"/>
      <c r="DKC67"/>
      <c r="DKD67"/>
      <c r="DKE67"/>
      <c r="DKF67"/>
      <c r="DKG67"/>
      <c r="DKH67"/>
      <c r="DKI67"/>
      <c r="DKJ67"/>
      <c r="DKK67"/>
      <c r="DKL67"/>
      <c r="DKM67"/>
      <c r="DKN67"/>
      <c r="DKO67"/>
      <c r="DKP67"/>
      <c r="DKQ67"/>
      <c r="DKR67"/>
      <c r="DKS67"/>
      <c r="DKT67"/>
      <c r="DKU67"/>
      <c r="DKV67"/>
      <c r="DKW67"/>
      <c r="DKX67"/>
      <c r="DKY67"/>
      <c r="DKZ67"/>
      <c r="DLA67"/>
      <c r="DLB67"/>
      <c r="DLC67"/>
      <c r="DLD67"/>
      <c r="DLE67"/>
      <c r="DLF67"/>
      <c r="DLG67"/>
      <c r="DLH67"/>
      <c r="DLI67"/>
      <c r="DLJ67"/>
      <c r="DLK67"/>
      <c r="DLL67"/>
      <c r="DLM67"/>
      <c r="DLN67"/>
      <c r="DLO67"/>
      <c r="DLP67"/>
      <c r="DLQ67"/>
      <c r="DLR67"/>
      <c r="DLS67"/>
      <c r="DLT67"/>
      <c r="DLU67"/>
      <c r="DLV67"/>
      <c r="DLW67"/>
      <c r="DLX67"/>
      <c r="DLY67"/>
      <c r="DLZ67"/>
      <c r="DMA67"/>
      <c r="DMB67"/>
      <c r="DMC67"/>
      <c r="DMD67"/>
      <c r="DME67"/>
      <c r="DMF67"/>
      <c r="DMG67"/>
      <c r="DMH67"/>
      <c r="DMI67"/>
      <c r="DMJ67"/>
      <c r="DMK67"/>
      <c r="DML67"/>
      <c r="DMM67"/>
      <c r="DMN67"/>
      <c r="DMO67"/>
      <c r="DMP67"/>
      <c r="DMQ67"/>
      <c r="DMR67"/>
      <c r="DMS67"/>
      <c r="DMT67"/>
      <c r="DMU67"/>
      <c r="DMV67"/>
      <c r="DMW67"/>
      <c r="DMX67"/>
      <c r="DMY67"/>
      <c r="DMZ67"/>
      <c r="DNA67"/>
      <c r="DNB67"/>
      <c r="DNC67"/>
      <c r="DND67"/>
      <c r="DNE67"/>
      <c r="DNF67"/>
      <c r="DNG67"/>
      <c r="DNH67"/>
      <c r="DNI67"/>
      <c r="DNJ67"/>
      <c r="DNK67"/>
      <c r="DNL67"/>
      <c r="DNM67"/>
      <c r="DNN67"/>
      <c r="DNO67"/>
      <c r="DNP67"/>
      <c r="DNQ67"/>
      <c r="DNR67"/>
      <c r="DNS67"/>
      <c r="DNT67"/>
      <c r="DNU67"/>
      <c r="DNV67"/>
      <c r="DNW67"/>
      <c r="DNX67"/>
      <c r="DNY67"/>
      <c r="DNZ67"/>
      <c r="DOA67"/>
      <c r="DOB67"/>
      <c r="DOC67"/>
      <c r="DOD67"/>
      <c r="DOE67"/>
      <c r="DOF67"/>
      <c r="DOG67"/>
      <c r="DOH67"/>
      <c r="DOI67"/>
      <c r="DOJ67"/>
      <c r="DOK67"/>
      <c r="DOL67"/>
      <c r="DOM67"/>
      <c r="DON67"/>
      <c r="DOO67"/>
      <c r="DOP67"/>
      <c r="DOQ67"/>
      <c r="DOR67"/>
      <c r="DOS67"/>
      <c r="DOT67"/>
      <c r="DOU67"/>
      <c r="DOV67"/>
      <c r="DOW67"/>
      <c r="DOX67"/>
      <c r="DOY67"/>
      <c r="DOZ67"/>
      <c r="DPA67"/>
      <c r="DPB67"/>
      <c r="DPC67"/>
      <c r="DPD67"/>
      <c r="DPE67"/>
      <c r="DPF67"/>
      <c r="DPG67"/>
      <c r="DPH67"/>
      <c r="DPI67"/>
      <c r="DPJ67"/>
      <c r="DPK67"/>
      <c r="DPL67"/>
      <c r="DPM67"/>
      <c r="DPN67"/>
      <c r="DPO67"/>
      <c r="DPP67"/>
      <c r="DPQ67"/>
      <c r="DPR67"/>
      <c r="DPS67"/>
      <c r="DPT67"/>
      <c r="DPU67"/>
      <c r="DPV67"/>
      <c r="DPW67"/>
      <c r="DPX67"/>
      <c r="DPY67"/>
      <c r="DPZ67"/>
      <c r="DQA67"/>
      <c r="DQB67"/>
      <c r="DQC67"/>
      <c r="DQD67"/>
      <c r="DQE67"/>
      <c r="DQF67"/>
      <c r="DQG67"/>
      <c r="DQH67"/>
      <c r="DQI67"/>
      <c r="DQJ67"/>
      <c r="DQK67"/>
      <c r="DQL67"/>
      <c r="DQM67"/>
      <c r="DQN67"/>
      <c r="DQO67"/>
      <c r="DQP67"/>
      <c r="DQQ67"/>
      <c r="DQR67"/>
      <c r="DQS67"/>
      <c r="DQT67"/>
      <c r="DQU67"/>
      <c r="DQV67"/>
      <c r="DQW67"/>
      <c r="DQX67"/>
      <c r="DQY67"/>
      <c r="DQZ67"/>
      <c r="DRA67"/>
      <c r="DRB67"/>
      <c r="DRC67"/>
      <c r="DRD67"/>
      <c r="DRE67"/>
      <c r="DRF67"/>
      <c r="DRG67"/>
      <c r="DRH67"/>
      <c r="DRI67"/>
      <c r="DRJ67"/>
      <c r="DRK67"/>
      <c r="DRL67"/>
      <c r="DRM67"/>
      <c r="DRN67"/>
      <c r="DRO67"/>
      <c r="DRP67"/>
      <c r="DRQ67"/>
      <c r="DRR67"/>
      <c r="DRS67"/>
      <c r="DRT67"/>
      <c r="DRU67"/>
      <c r="DRV67"/>
      <c r="DRW67"/>
      <c r="DRX67"/>
      <c r="DRY67"/>
      <c r="DRZ67"/>
      <c r="DSA67"/>
      <c r="DSB67"/>
      <c r="DSC67"/>
      <c r="DSD67"/>
      <c r="DSE67"/>
      <c r="DSF67"/>
      <c r="DSG67"/>
      <c r="DSH67"/>
      <c r="DSI67"/>
      <c r="DSJ67"/>
      <c r="DSK67"/>
      <c r="DSL67"/>
      <c r="DSM67"/>
      <c r="DSN67"/>
      <c r="DSO67"/>
      <c r="DSP67"/>
      <c r="DSQ67"/>
      <c r="DSR67"/>
      <c r="DSS67"/>
      <c r="DST67"/>
      <c r="DSU67"/>
      <c r="DSV67"/>
      <c r="DSW67"/>
      <c r="DSX67"/>
      <c r="DSY67"/>
      <c r="DSZ67"/>
      <c r="DTA67"/>
      <c r="DTB67"/>
      <c r="DTC67"/>
      <c r="DTD67"/>
      <c r="DTE67"/>
      <c r="DTF67"/>
      <c r="DTG67"/>
      <c r="DTH67"/>
      <c r="DTI67"/>
      <c r="DTJ67"/>
      <c r="DTK67"/>
      <c r="DTL67"/>
      <c r="DTM67"/>
      <c r="DTN67"/>
      <c r="DTO67"/>
      <c r="DTP67"/>
      <c r="DTQ67"/>
      <c r="DTR67"/>
      <c r="DTS67"/>
      <c r="DTT67"/>
      <c r="DTU67"/>
      <c r="DTV67"/>
      <c r="DTW67"/>
      <c r="DTX67"/>
      <c r="DTY67"/>
      <c r="DTZ67"/>
      <c r="DUA67"/>
      <c r="DUB67"/>
      <c r="DUC67"/>
      <c r="DUD67"/>
      <c r="DUE67"/>
      <c r="DUF67"/>
      <c r="DUG67"/>
      <c r="DUH67"/>
      <c r="DUI67"/>
      <c r="DUJ67"/>
      <c r="DUK67"/>
      <c r="DUL67"/>
      <c r="DUM67"/>
      <c r="DUN67"/>
      <c r="DUO67"/>
      <c r="DUP67"/>
      <c r="DUQ67"/>
      <c r="DUR67"/>
      <c r="DUS67"/>
      <c r="DUT67"/>
      <c r="DUU67"/>
      <c r="DUV67"/>
      <c r="DUW67"/>
      <c r="DUX67"/>
      <c r="DUY67"/>
      <c r="DUZ67"/>
      <c r="DVA67"/>
      <c r="DVB67"/>
      <c r="DVC67"/>
      <c r="DVD67"/>
      <c r="DVE67"/>
      <c r="DVF67"/>
      <c r="DVG67"/>
      <c r="DVH67"/>
      <c r="DVI67"/>
      <c r="DVJ67"/>
      <c r="DVK67"/>
      <c r="DVL67"/>
      <c r="DVM67"/>
      <c r="DVN67"/>
      <c r="DVO67"/>
      <c r="DVP67"/>
      <c r="DVQ67"/>
      <c r="DVR67"/>
      <c r="DVS67"/>
      <c r="DVT67"/>
      <c r="DVU67"/>
      <c r="DVV67"/>
      <c r="DVW67"/>
      <c r="DVX67"/>
      <c r="DVY67"/>
      <c r="DVZ67"/>
      <c r="DWA67"/>
      <c r="DWB67"/>
      <c r="DWC67"/>
      <c r="DWD67"/>
      <c r="DWE67"/>
      <c r="DWF67"/>
      <c r="DWG67"/>
      <c r="DWH67"/>
      <c r="DWI67"/>
      <c r="DWJ67"/>
      <c r="DWK67"/>
      <c r="DWL67"/>
      <c r="DWM67"/>
      <c r="DWN67"/>
      <c r="DWO67"/>
      <c r="DWP67"/>
      <c r="DWQ67"/>
      <c r="DWR67"/>
      <c r="DWS67"/>
      <c r="DWT67"/>
      <c r="DWU67"/>
      <c r="DWV67"/>
      <c r="DWW67"/>
      <c r="DWX67"/>
      <c r="DWY67"/>
      <c r="DWZ67"/>
      <c r="DXA67"/>
      <c r="DXB67"/>
      <c r="DXC67"/>
      <c r="DXD67"/>
      <c r="DXE67"/>
      <c r="DXF67"/>
      <c r="DXG67"/>
      <c r="DXH67"/>
      <c r="DXI67"/>
      <c r="DXJ67"/>
      <c r="DXK67"/>
      <c r="DXL67"/>
      <c r="DXM67"/>
      <c r="DXN67"/>
      <c r="DXO67"/>
      <c r="DXP67"/>
      <c r="DXQ67"/>
      <c r="DXR67"/>
      <c r="DXS67"/>
      <c r="DXT67"/>
      <c r="DXU67"/>
      <c r="DXV67"/>
      <c r="DXW67"/>
      <c r="DXX67"/>
      <c r="DXY67"/>
      <c r="DXZ67"/>
      <c r="DYA67"/>
      <c r="DYB67"/>
      <c r="DYC67"/>
      <c r="DYD67"/>
      <c r="DYE67"/>
      <c r="DYF67"/>
      <c r="DYG67"/>
      <c r="DYH67"/>
      <c r="DYI67"/>
      <c r="DYJ67"/>
      <c r="DYK67"/>
      <c r="DYL67"/>
      <c r="DYM67"/>
      <c r="DYN67"/>
      <c r="DYO67"/>
      <c r="DYP67"/>
      <c r="DYQ67"/>
      <c r="DYR67"/>
      <c r="DYS67"/>
      <c r="DYT67"/>
      <c r="DYU67"/>
      <c r="DYV67"/>
      <c r="DYW67"/>
      <c r="DYX67"/>
      <c r="DYY67"/>
      <c r="DYZ67"/>
      <c r="DZA67"/>
      <c r="DZB67"/>
      <c r="DZC67"/>
      <c r="DZD67"/>
      <c r="DZE67"/>
      <c r="DZF67"/>
      <c r="DZG67"/>
      <c r="DZH67"/>
      <c r="DZI67"/>
      <c r="DZJ67"/>
      <c r="DZK67"/>
      <c r="DZL67"/>
      <c r="DZM67"/>
      <c r="DZN67"/>
      <c r="DZO67"/>
      <c r="DZP67"/>
      <c r="DZQ67"/>
      <c r="DZR67"/>
      <c r="DZS67"/>
      <c r="DZT67"/>
      <c r="DZU67"/>
      <c r="DZV67"/>
      <c r="DZW67"/>
      <c r="DZX67"/>
      <c r="DZY67"/>
      <c r="DZZ67"/>
      <c r="EAA67"/>
      <c r="EAB67"/>
      <c r="EAC67"/>
      <c r="EAD67"/>
      <c r="EAE67"/>
      <c r="EAF67"/>
      <c r="EAG67"/>
      <c r="EAH67"/>
      <c r="EAI67"/>
      <c r="EAJ67"/>
      <c r="EAK67"/>
      <c r="EAL67"/>
      <c r="EAM67"/>
      <c r="EAN67"/>
      <c r="EAO67"/>
      <c r="EAP67"/>
      <c r="EAQ67"/>
      <c r="EAR67"/>
      <c r="EAS67"/>
      <c r="EAT67"/>
      <c r="EAU67"/>
      <c r="EAV67"/>
      <c r="EAW67"/>
      <c r="EAX67"/>
      <c r="EAY67"/>
      <c r="EAZ67"/>
      <c r="EBA67"/>
      <c r="EBB67"/>
      <c r="EBC67"/>
      <c r="EBD67"/>
      <c r="EBE67"/>
      <c r="EBF67"/>
      <c r="EBG67"/>
      <c r="EBH67"/>
      <c r="EBI67"/>
      <c r="EBJ67"/>
      <c r="EBK67"/>
      <c r="EBL67"/>
      <c r="EBM67"/>
      <c r="EBN67"/>
      <c r="EBO67"/>
      <c r="EBP67"/>
      <c r="EBQ67"/>
      <c r="EBR67"/>
      <c r="EBS67"/>
      <c r="EBT67"/>
      <c r="EBU67"/>
      <c r="EBV67"/>
      <c r="EBW67"/>
      <c r="EBX67"/>
      <c r="EBY67"/>
      <c r="EBZ67"/>
      <c r="ECA67"/>
      <c r="ECB67"/>
      <c r="ECC67"/>
      <c r="ECD67"/>
      <c r="ECE67"/>
      <c r="ECF67"/>
      <c r="ECG67"/>
      <c r="ECH67"/>
      <c r="ECI67"/>
      <c r="ECJ67"/>
      <c r="ECK67"/>
      <c r="ECL67"/>
      <c r="ECM67"/>
      <c r="ECN67"/>
      <c r="ECO67"/>
      <c r="ECP67"/>
      <c r="ECQ67"/>
      <c r="ECR67"/>
      <c r="ECS67"/>
      <c r="ECT67"/>
      <c r="ECU67"/>
      <c r="ECV67"/>
      <c r="ECW67"/>
      <c r="ECX67"/>
      <c r="ECY67"/>
      <c r="ECZ67"/>
      <c r="EDA67"/>
      <c r="EDB67"/>
      <c r="EDC67"/>
      <c r="EDD67"/>
      <c r="EDE67"/>
      <c r="EDF67"/>
      <c r="EDG67"/>
      <c r="EDH67"/>
      <c r="EDI67"/>
      <c r="EDJ67"/>
      <c r="EDK67"/>
      <c r="EDL67"/>
      <c r="EDM67"/>
      <c r="EDN67"/>
      <c r="EDO67"/>
      <c r="EDP67"/>
      <c r="EDQ67"/>
      <c r="EDR67"/>
      <c r="EDS67"/>
      <c r="EDT67"/>
      <c r="EDU67"/>
      <c r="EDV67"/>
      <c r="EDW67"/>
      <c r="EDX67"/>
      <c r="EDY67"/>
      <c r="EDZ67"/>
      <c r="EEA67"/>
      <c r="EEB67"/>
      <c r="EEC67"/>
      <c r="EED67"/>
      <c r="EEE67"/>
      <c r="EEF67"/>
      <c r="EEG67"/>
      <c r="EEH67"/>
      <c r="EEI67"/>
      <c r="EEJ67"/>
      <c r="EEK67"/>
      <c r="EEL67"/>
      <c r="EEM67"/>
      <c r="EEN67"/>
      <c r="EEO67"/>
      <c r="EEP67"/>
      <c r="EEQ67"/>
      <c r="EER67"/>
      <c r="EES67"/>
      <c r="EET67"/>
      <c r="EEU67"/>
      <c r="EEV67"/>
      <c r="EEW67"/>
      <c r="EEX67"/>
      <c r="EEY67"/>
      <c r="EEZ67"/>
      <c r="EFA67"/>
      <c r="EFB67"/>
      <c r="EFC67"/>
      <c r="EFD67"/>
      <c r="EFE67"/>
      <c r="EFF67"/>
      <c r="EFG67"/>
      <c r="EFH67"/>
      <c r="EFI67"/>
      <c r="EFJ67"/>
      <c r="EFK67"/>
      <c r="EFL67"/>
      <c r="EFM67"/>
      <c r="EFN67"/>
      <c r="EFO67"/>
      <c r="EFP67"/>
      <c r="EFQ67"/>
      <c r="EFR67"/>
      <c r="EFS67"/>
      <c r="EFT67"/>
      <c r="EFU67"/>
      <c r="EFV67"/>
      <c r="EFW67"/>
      <c r="EFX67"/>
      <c r="EFY67"/>
      <c r="EFZ67"/>
      <c r="EGA67"/>
      <c r="EGB67"/>
      <c r="EGC67"/>
      <c r="EGD67"/>
      <c r="EGE67"/>
      <c r="EGF67"/>
      <c r="EGG67"/>
      <c r="EGH67"/>
      <c r="EGI67"/>
      <c r="EGJ67"/>
      <c r="EGK67"/>
      <c r="EGL67"/>
      <c r="EGM67"/>
      <c r="EGN67"/>
      <c r="EGO67"/>
      <c r="EGP67"/>
      <c r="EGQ67"/>
      <c r="EGR67"/>
      <c r="EGS67"/>
      <c r="EGT67"/>
      <c r="EGU67"/>
      <c r="EGV67"/>
      <c r="EGW67"/>
      <c r="EGX67"/>
      <c r="EGY67"/>
      <c r="EGZ67"/>
      <c r="EHA67"/>
      <c r="EHB67"/>
      <c r="EHC67"/>
      <c r="EHD67"/>
      <c r="EHE67"/>
      <c r="EHF67"/>
      <c r="EHG67"/>
      <c r="EHH67"/>
      <c r="EHI67"/>
      <c r="EHJ67"/>
      <c r="EHK67"/>
      <c r="EHL67"/>
      <c r="EHM67"/>
      <c r="EHN67"/>
      <c r="EHO67"/>
      <c r="EHP67"/>
      <c r="EHQ67"/>
      <c r="EHR67"/>
      <c r="EHS67"/>
      <c r="EHT67"/>
      <c r="EHU67"/>
      <c r="EHV67"/>
      <c r="EHW67"/>
      <c r="EHX67"/>
      <c r="EHY67"/>
      <c r="EHZ67"/>
      <c r="EIA67"/>
      <c r="EIB67"/>
      <c r="EIC67"/>
      <c r="EID67"/>
      <c r="EIE67"/>
      <c r="EIF67"/>
      <c r="EIG67"/>
      <c r="EIH67"/>
      <c r="EII67"/>
      <c r="EIJ67"/>
      <c r="EIK67"/>
      <c r="EIL67"/>
      <c r="EIM67"/>
      <c r="EIN67"/>
      <c r="EIO67"/>
      <c r="EIP67"/>
      <c r="EIQ67"/>
      <c r="EIR67"/>
      <c r="EIS67"/>
      <c r="EIT67"/>
      <c r="EIU67"/>
      <c r="EIV67"/>
      <c r="EIW67"/>
      <c r="EIX67"/>
      <c r="EIY67"/>
      <c r="EIZ67"/>
      <c r="EJA67"/>
      <c r="EJB67"/>
      <c r="EJC67"/>
      <c r="EJD67"/>
      <c r="EJE67"/>
      <c r="EJF67"/>
      <c r="EJG67"/>
      <c r="EJH67"/>
      <c r="EJI67"/>
      <c r="EJJ67"/>
      <c r="EJK67"/>
      <c r="EJL67"/>
      <c r="EJM67"/>
      <c r="EJN67"/>
      <c r="EJO67"/>
      <c r="EJP67"/>
      <c r="EJQ67"/>
      <c r="EJR67"/>
      <c r="EJS67"/>
      <c r="EJT67"/>
      <c r="EJU67"/>
      <c r="EJV67"/>
      <c r="EJW67"/>
      <c r="EJX67"/>
      <c r="EJY67"/>
      <c r="EJZ67"/>
      <c r="EKA67"/>
      <c r="EKB67"/>
      <c r="EKC67"/>
      <c r="EKD67"/>
      <c r="EKE67"/>
      <c r="EKF67"/>
      <c r="EKG67"/>
      <c r="EKH67"/>
      <c r="EKI67"/>
      <c r="EKJ67"/>
      <c r="EKK67"/>
      <c r="EKL67"/>
      <c r="EKM67"/>
      <c r="EKN67"/>
      <c r="EKO67"/>
      <c r="EKP67"/>
      <c r="EKQ67"/>
      <c r="EKR67"/>
      <c r="EKS67"/>
      <c r="EKT67"/>
      <c r="EKU67"/>
      <c r="EKV67"/>
      <c r="EKW67"/>
      <c r="EKX67"/>
      <c r="EKY67"/>
      <c r="EKZ67"/>
      <c r="ELA67"/>
      <c r="ELB67"/>
      <c r="ELC67"/>
      <c r="ELD67"/>
      <c r="ELE67"/>
      <c r="ELF67"/>
      <c r="ELG67"/>
      <c r="ELH67"/>
      <c r="ELI67"/>
      <c r="ELJ67"/>
      <c r="ELK67"/>
      <c r="ELL67"/>
      <c r="ELM67"/>
      <c r="ELN67"/>
      <c r="ELO67"/>
      <c r="ELP67"/>
      <c r="ELQ67"/>
      <c r="ELR67"/>
      <c r="ELS67"/>
      <c r="ELT67"/>
      <c r="ELU67"/>
      <c r="ELV67"/>
      <c r="ELW67"/>
      <c r="ELX67"/>
      <c r="ELY67"/>
      <c r="ELZ67"/>
      <c r="EMA67"/>
      <c r="EMB67"/>
      <c r="EMC67"/>
      <c r="EMD67"/>
      <c r="EME67"/>
      <c r="EMF67"/>
      <c r="EMG67"/>
      <c r="EMH67"/>
      <c r="EMI67"/>
      <c r="EMJ67"/>
      <c r="EMK67"/>
      <c r="EML67"/>
      <c r="EMM67"/>
      <c r="EMN67"/>
      <c r="EMO67"/>
      <c r="EMP67"/>
      <c r="EMQ67"/>
      <c r="EMR67"/>
      <c r="EMS67"/>
      <c r="EMT67"/>
      <c r="EMU67"/>
      <c r="EMV67"/>
      <c r="EMW67"/>
      <c r="EMX67"/>
      <c r="EMY67"/>
      <c r="EMZ67"/>
      <c r="ENA67"/>
      <c r="ENB67"/>
      <c r="ENC67"/>
      <c r="END67"/>
      <c r="ENE67"/>
      <c r="ENF67"/>
      <c r="ENG67"/>
      <c r="ENH67"/>
      <c r="ENI67"/>
      <c r="ENJ67"/>
      <c r="ENK67"/>
      <c r="ENL67"/>
      <c r="ENM67"/>
      <c r="ENN67"/>
      <c r="ENO67"/>
      <c r="ENP67"/>
      <c r="ENQ67"/>
      <c r="ENR67"/>
      <c r="ENS67"/>
      <c r="ENT67"/>
      <c r="ENU67"/>
      <c r="ENV67"/>
      <c r="ENW67"/>
      <c r="ENX67"/>
      <c r="ENY67"/>
      <c r="ENZ67"/>
      <c r="EOA67"/>
      <c r="EOB67"/>
      <c r="EOC67"/>
      <c r="EOD67"/>
      <c r="EOE67"/>
      <c r="EOF67"/>
      <c r="EOG67"/>
      <c r="EOH67"/>
      <c r="EOI67"/>
      <c r="EOJ67"/>
      <c r="EOK67"/>
      <c r="EOL67"/>
      <c r="EOM67"/>
      <c r="EON67"/>
      <c r="EOO67"/>
      <c r="EOP67"/>
      <c r="EOQ67"/>
      <c r="EOR67"/>
      <c r="EOS67"/>
      <c r="EOT67"/>
      <c r="EOU67"/>
      <c r="EOV67"/>
      <c r="EOW67"/>
      <c r="EOX67"/>
      <c r="EOY67"/>
      <c r="EOZ67"/>
      <c r="EPA67"/>
      <c r="EPB67"/>
      <c r="EPC67"/>
      <c r="EPD67"/>
      <c r="EPE67"/>
      <c r="EPF67"/>
      <c r="EPG67"/>
      <c r="EPH67"/>
      <c r="EPI67"/>
      <c r="EPJ67"/>
      <c r="EPK67"/>
      <c r="EPL67"/>
      <c r="EPM67"/>
      <c r="EPN67"/>
      <c r="EPO67"/>
      <c r="EPP67"/>
      <c r="EPQ67"/>
      <c r="EPR67"/>
      <c r="EPS67"/>
      <c r="EPT67"/>
      <c r="EPU67"/>
      <c r="EPV67"/>
      <c r="EPW67"/>
      <c r="EPX67"/>
      <c r="EPY67"/>
      <c r="EPZ67"/>
      <c r="EQA67"/>
      <c r="EQB67"/>
      <c r="EQC67"/>
      <c r="EQD67"/>
      <c r="EQE67"/>
      <c r="EQF67"/>
      <c r="EQG67"/>
      <c r="EQH67"/>
      <c r="EQI67"/>
      <c r="EQJ67"/>
      <c r="EQK67"/>
      <c r="EQL67"/>
      <c r="EQM67"/>
      <c r="EQN67"/>
      <c r="EQO67"/>
      <c r="EQP67"/>
      <c r="EQQ67"/>
      <c r="EQR67"/>
      <c r="EQS67"/>
      <c r="EQT67"/>
      <c r="EQU67"/>
      <c r="EQV67"/>
      <c r="EQW67"/>
      <c r="EQX67"/>
      <c r="EQY67"/>
      <c r="EQZ67"/>
      <c r="ERA67"/>
      <c r="ERB67"/>
      <c r="ERC67"/>
      <c r="ERD67"/>
      <c r="ERE67"/>
      <c r="ERF67"/>
      <c r="ERG67"/>
      <c r="ERH67"/>
      <c r="ERI67"/>
      <c r="ERJ67"/>
      <c r="ERK67"/>
      <c r="ERL67"/>
      <c r="ERM67"/>
      <c r="ERN67"/>
      <c r="ERO67"/>
      <c r="ERP67"/>
      <c r="ERQ67"/>
      <c r="ERR67"/>
      <c r="ERS67"/>
      <c r="ERT67"/>
      <c r="ERU67"/>
      <c r="ERV67"/>
      <c r="ERW67"/>
      <c r="ERX67"/>
      <c r="ERY67"/>
      <c r="ERZ67"/>
      <c r="ESA67"/>
      <c r="ESB67"/>
      <c r="ESC67"/>
      <c r="ESD67"/>
      <c r="ESE67"/>
      <c r="ESF67"/>
      <c r="ESG67"/>
      <c r="ESH67"/>
      <c r="ESI67"/>
      <c r="ESJ67"/>
      <c r="ESK67"/>
      <c r="ESL67"/>
      <c r="ESM67"/>
      <c r="ESN67"/>
      <c r="ESO67"/>
      <c r="ESP67"/>
      <c r="ESQ67"/>
      <c r="ESR67"/>
      <c r="ESS67"/>
      <c r="EST67"/>
      <c r="ESU67"/>
      <c r="ESV67"/>
      <c r="ESW67"/>
      <c r="ESX67"/>
      <c r="ESY67"/>
      <c r="ESZ67"/>
      <c r="ETA67"/>
      <c r="ETB67"/>
      <c r="ETC67"/>
      <c r="ETD67"/>
      <c r="ETE67"/>
      <c r="ETF67"/>
      <c r="ETG67"/>
      <c r="ETH67"/>
      <c r="ETI67"/>
      <c r="ETJ67"/>
      <c r="ETK67"/>
      <c r="ETL67"/>
      <c r="ETM67"/>
      <c r="ETN67"/>
      <c r="ETO67"/>
      <c r="ETP67"/>
      <c r="ETQ67"/>
      <c r="ETR67"/>
      <c r="ETS67"/>
      <c r="ETT67"/>
      <c r="ETU67"/>
      <c r="ETV67"/>
      <c r="ETW67"/>
      <c r="ETX67"/>
      <c r="ETY67"/>
      <c r="ETZ67"/>
      <c r="EUA67"/>
      <c r="EUB67"/>
      <c r="EUC67"/>
      <c r="EUD67"/>
      <c r="EUE67"/>
      <c r="EUF67"/>
      <c r="EUG67"/>
      <c r="EUH67"/>
      <c r="EUI67"/>
      <c r="EUJ67"/>
      <c r="EUK67"/>
      <c r="EUL67"/>
      <c r="EUM67"/>
      <c r="EUN67"/>
      <c r="EUO67"/>
      <c r="EUP67"/>
      <c r="EUQ67"/>
      <c r="EUR67"/>
      <c r="EUS67"/>
      <c r="EUT67"/>
      <c r="EUU67"/>
      <c r="EUV67"/>
      <c r="EUW67"/>
      <c r="EUX67"/>
      <c r="EUY67"/>
      <c r="EUZ67"/>
      <c r="EVA67"/>
      <c r="EVB67"/>
      <c r="EVC67"/>
      <c r="EVD67"/>
      <c r="EVE67"/>
      <c r="EVF67"/>
      <c r="EVG67"/>
      <c r="EVH67"/>
      <c r="EVI67"/>
      <c r="EVJ67"/>
      <c r="EVK67"/>
      <c r="EVL67"/>
      <c r="EVM67"/>
      <c r="EVN67"/>
      <c r="EVO67"/>
      <c r="EVP67"/>
      <c r="EVQ67"/>
      <c r="EVR67"/>
      <c r="EVS67"/>
      <c r="EVT67"/>
      <c r="EVU67"/>
      <c r="EVV67"/>
      <c r="EVW67"/>
      <c r="EVX67"/>
      <c r="EVY67"/>
      <c r="EVZ67"/>
      <c r="EWA67"/>
      <c r="EWB67"/>
      <c r="EWC67"/>
      <c r="EWD67"/>
      <c r="EWE67"/>
      <c r="EWF67"/>
      <c r="EWG67"/>
      <c r="EWH67"/>
      <c r="EWI67"/>
      <c r="EWJ67"/>
      <c r="EWK67"/>
      <c r="EWL67"/>
      <c r="EWM67"/>
      <c r="EWN67"/>
      <c r="EWO67"/>
      <c r="EWP67"/>
      <c r="EWQ67"/>
      <c r="EWR67"/>
      <c r="EWS67"/>
      <c r="EWT67"/>
      <c r="EWU67"/>
      <c r="EWV67"/>
      <c r="EWW67"/>
      <c r="EWX67"/>
      <c r="EWY67"/>
      <c r="EWZ67"/>
      <c r="EXA67"/>
      <c r="EXB67"/>
      <c r="EXC67"/>
      <c r="EXD67"/>
      <c r="EXE67"/>
      <c r="EXF67"/>
      <c r="EXG67"/>
      <c r="EXH67"/>
      <c r="EXI67"/>
      <c r="EXJ67"/>
      <c r="EXK67"/>
      <c r="EXL67"/>
      <c r="EXM67"/>
      <c r="EXN67"/>
      <c r="EXO67"/>
      <c r="EXP67"/>
      <c r="EXQ67"/>
      <c r="EXR67"/>
      <c r="EXS67"/>
      <c r="EXT67"/>
      <c r="EXU67"/>
      <c r="EXV67"/>
      <c r="EXW67"/>
      <c r="EXX67"/>
      <c r="EXY67"/>
      <c r="EXZ67"/>
      <c r="EYA67"/>
      <c r="EYB67"/>
      <c r="EYC67"/>
      <c r="EYD67"/>
      <c r="EYE67"/>
      <c r="EYF67"/>
      <c r="EYG67"/>
      <c r="EYH67"/>
      <c r="EYI67"/>
      <c r="EYJ67"/>
      <c r="EYK67"/>
      <c r="EYL67"/>
      <c r="EYM67"/>
      <c r="EYN67"/>
      <c r="EYO67"/>
      <c r="EYP67"/>
      <c r="EYQ67"/>
      <c r="EYR67"/>
      <c r="EYS67"/>
      <c r="EYT67"/>
      <c r="EYU67"/>
      <c r="EYV67"/>
      <c r="EYW67"/>
      <c r="EYX67"/>
      <c r="EYY67"/>
      <c r="EYZ67"/>
      <c r="EZA67"/>
      <c r="EZB67"/>
      <c r="EZC67"/>
      <c r="EZD67"/>
      <c r="EZE67"/>
      <c r="EZF67"/>
      <c r="EZG67"/>
      <c r="EZH67"/>
      <c r="EZI67"/>
      <c r="EZJ67"/>
      <c r="EZK67"/>
      <c r="EZL67"/>
      <c r="EZM67"/>
      <c r="EZN67"/>
      <c r="EZO67"/>
      <c r="EZP67"/>
      <c r="EZQ67"/>
      <c r="EZR67"/>
      <c r="EZS67"/>
      <c r="EZT67"/>
      <c r="EZU67"/>
      <c r="EZV67"/>
      <c r="EZW67"/>
      <c r="EZX67"/>
      <c r="EZY67"/>
      <c r="EZZ67"/>
      <c r="FAA67"/>
      <c r="FAB67"/>
      <c r="FAC67"/>
      <c r="FAD67"/>
      <c r="FAE67"/>
      <c r="FAF67"/>
      <c r="FAG67"/>
      <c r="FAH67"/>
      <c r="FAI67"/>
      <c r="FAJ67"/>
      <c r="FAK67"/>
      <c r="FAL67"/>
      <c r="FAM67"/>
      <c r="FAN67"/>
      <c r="FAO67"/>
      <c r="FAP67"/>
      <c r="FAQ67"/>
      <c r="FAR67"/>
      <c r="FAS67"/>
      <c r="FAT67"/>
      <c r="FAU67"/>
      <c r="FAV67"/>
      <c r="FAW67"/>
      <c r="FAX67"/>
      <c r="FAY67"/>
      <c r="FAZ67"/>
      <c r="FBA67"/>
      <c r="FBB67"/>
      <c r="FBC67"/>
      <c r="FBD67"/>
      <c r="FBE67"/>
      <c r="FBF67"/>
      <c r="FBG67"/>
      <c r="FBH67"/>
      <c r="FBI67"/>
      <c r="FBJ67"/>
      <c r="FBK67"/>
      <c r="FBL67"/>
      <c r="FBM67"/>
      <c r="FBN67"/>
      <c r="FBO67"/>
      <c r="FBP67"/>
      <c r="FBQ67"/>
      <c r="FBR67"/>
      <c r="FBS67"/>
      <c r="FBT67"/>
      <c r="FBU67"/>
      <c r="FBV67"/>
      <c r="FBW67"/>
      <c r="FBX67"/>
      <c r="FBY67"/>
      <c r="FBZ67"/>
      <c r="FCA67"/>
      <c r="FCB67"/>
      <c r="FCC67"/>
      <c r="FCD67"/>
      <c r="FCE67"/>
      <c r="FCF67"/>
      <c r="FCG67"/>
      <c r="FCH67"/>
      <c r="FCI67"/>
      <c r="FCJ67"/>
      <c r="FCK67"/>
      <c r="FCL67"/>
      <c r="FCM67"/>
      <c r="FCN67"/>
      <c r="FCO67"/>
      <c r="FCP67"/>
      <c r="FCQ67"/>
      <c r="FCR67"/>
      <c r="FCS67"/>
      <c r="FCT67"/>
      <c r="FCU67"/>
      <c r="FCV67"/>
      <c r="FCW67"/>
      <c r="FCX67"/>
      <c r="FCY67"/>
      <c r="FCZ67"/>
      <c r="FDA67"/>
      <c r="FDB67"/>
      <c r="FDC67"/>
      <c r="FDD67"/>
      <c r="FDE67"/>
      <c r="FDF67"/>
      <c r="FDG67"/>
      <c r="FDH67"/>
      <c r="FDI67"/>
      <c r="FDJ67"/>
      <c r="FDK67"/>
      <c r="FDL67"/>
      <c r="FDM67"/>
      <c r="FDN67"/>
      <c r="FDO67"/>
      <c r="FDP67"/>
      <c r="FDQ67"/>
      <c r="FDR67"/>
      <c r="FDS67"/>
      <c r="FDT67"/>
      <c r="FDU67"/>
      <c r="FDV67"/>
      <c r="FDW67"/>
      <c r="FDX67"/>
      <c r="FDY67"/>
      <c r="FDZ67"/>
      <c r="FEA67"/>
      <c r="FEB67"/>
      <c r="FEC67"/>
      <c r="FED67"/>
      <c r="FEE67"/>
      <c r="FEF67"/>
      <c r="FEG67"/>
      <c r="FEH67"/>
      <c r="FEI67"/>
      <c r="FEJ67"/>
      <c r="FEK67"/>
      <c r="FEL67"/>
      <c r="FEM67"/>
      <c r="FEN67"/>
      <c r="FEO67"/>
      <c r="FEP67"/>
      <c r="FEQ67"/>
      <c r="FER67"/>
      <c r="FES67"/>
      <c r="FET67"/>
      <c r="FEU67"/>
      <c r="FEV67"/>
      <c r="FEW67"/>
      <c r="FEX67"/>
      <c r="FEY67"/>
      <c r="FEZ67"/>
      <c r="FFA67"/>
      <c r="FFB67"/>
      <c r="FFC67"/>
      <c r="FFD67"/>
      <c r="FFE67"/>
      <c r="FFF67"/>
      <c r="FFG67"/>
      <c r="FFH67"/>
      <c r="FFI67"/>
      <c r="FFJ67"/>
      <c r="FFK67"/>
      <c r="FFL67"/>
      <c r="FFM67"/>
      <c r="FFN67"/>
      <c r="FFO67"/>
      <c r="FFP67"/>
      <c r="FFQ67"/>
      <c r="FFR67"/>
      <c r="FFS67"/>
      <c r="FFT67"/>
      <c r="FFU67"/>
      <c r="FFV67"/>
      <c r="FFW67"/>
      <c r="FFX67"/>
      <c r="FFY67"/>
      <c r="FFZ67"/>
      <c r="FGA67"/>
      <c r="FGB67"/>
      <c r="FGC67"/>
      <c r="FGD67"/>
      <c r="FGE67"/>
      <c r="FGF67"/>
      <c r="FGG67"/>
      <c r="FGH67"/>
      <c r="FGI67"/>
      <c r="FGJ67"/>
      <c r="FGK67"/>
      <c r="FGL67"/>
      <c r="FGM67"/>
      <c r="FGN67"/>
      <c r="FGO67"/>
      <c r="FGP67"/>
      <c r="FGQ67"/>
      <c r="FGR67"/>
      <c r="FGS67"/>
      <c r="FGT67"/>
      <c r="FGU67"/>
      <c r="FGV67"/>
      <c r="FGW67"/>
      <c r="FGX67"/>
      <c r="FGY67"/>
      <c r="FGZ67"/>
      <c r="FHA67"/>
      <c r="FHB67"/>
      <c r="FHC67"/>
      <c r="FHD67"/>
      <c r="FHE67"/>
      <c r="FHF67"/>
      <c r="FHG67"/>
      <c r="FHH67"/>
      <c r="FHI67"/>
      <c r="FHJ67"/>
      <c r="FHK67"/>
      <c r="FHL67"/>
      <c r="FHM67"/>
      <c r="FHN67"/>
      <c r="FHO67"/>
      <c r="FHP67"/>
      <c r="FHQ67"/>
      <c r="FHR67"/>
      <c r="FHS67"/>
      <c r="FHT67"/>
      <c r="FHU67"/>
      <c r="FHV67"/>
      <c r="FHW67"/>
      <c r="FHX67"/>
      <c r="FHY67"/>
      <c r="FHZ67"/>
      <c r="FIA67"/>
      <c r="FIB67"/>
      <c r="FIC67"/>
      <c r="FID67"/>
      <c r="FIE67"/>
      <c r="FIF67"/>
      <c r="FIG67"/>
      <c r="FIH67"/>
      <c r="FII67"/>
      <c r="FIJ67"/>
      <c r="FIK67"/>
      <c r="FIL67"/>
      <c r="FIM67"/>
      <c r="FIN67"/>
      <c r="FIO67"/>
      <c r="FIP67"/>
      <c r="FIQ67"/>
      <c r="FIR67"/>
      <c r="FIS67"/>
      <c r="FIT67"/>
      <c r="FIU67"/>
      <c r="FIV67"/>
      <c r="FIW67"/>
      <c r="FIX67"/>
      <c r="FIY67"/>
      <c r="FIZ67"/>
      <c r="FJA67"/>
      <c r="FJB67"/>
      <c r="FJC67"/>
      <c r="FJD67"/>
      <c r="FJE67"/>
      <c r="FJF67"/>
      <c r="FJG67"/>
      <c r="FJH67"/>
      <c r="FJI67"/>
      <c r="FJJ67"/>
      <c r="FJK67"/>
      <c r="FJL67"/>
      <c r="FJM67"/>
      <c r="FJN67"/>
      <c r="FJO67"/>
      <c r="FJP67"/>
      <c r="FJQ67"/>
      <c r="FJR67"/>
      <c r="FJS67"/>
      <c r="FJT67"/>
      <c r="FJU67"/>
      <c r="FJV67"/>
      <c r="FJW67"/>
      <c r="FJX67"/>
      <c r="FJY67"/>
      <c r="FJZ67"/>
      <c r="FKA67"/>
      <c r="FKB67"/>
      <c r="FKC67"/>
      <c r="FKD67"/>
      <c r="FKE67"/>
      <c r="FKF67"/>
      <c r="FKG67"/>
      <c r="FKH67"/>
      <c r="FKI67"/>
      <c r="FKJ67"/>
      <c r="FKK67"/>
      <c r="FKL67"/>
      <c r="FKM67"/>
      <c r="FKN67"/>
      <c r="FKO67"/>
      <c r="FKP67"/>
      <c r="FKQ67"/>
      <c r="FKR67"/>
      <c r="FKS67"/>
      <c r="FKT67"/>
      <c r="FKU67"/>
      <c r="FKV67"/>
      <c r="FKW67"/>
      <c r="FKX67"/>
      <c r="FKY67"/>
      <c r="FKZ67"/>
      <c r="FLA67"/>
      <c r="FLB67"/>
      <c r="FLC67"/>
      <c r="FLD67"/>
      <c r="FLE67"/>
      <c r="FLF67"/>
      <c r="FLG67"/>
      <c r="FLH67"/>
      <c r="FLI67"/>
      <c r="FLJ67"/>
      <c r="FLK67"/>
      <c r="FLL67"/>
      <c r="FLM67"/>
      <c r="FLN67"/>
      <c r="FLO67"/>
      <c r="FLP67"/>
      <c r="FLQ67"/>
      <c r="FLR67"/>
      <c r="FLS67"/>
      <c r="FLT67"/>
      <c r="FLU67"/>
      <c r="FLV67"/>
      <c r="FLW67"/>
      <c r="FLX67"/>
      <c r="FLY67"/>
      <c r="FLZ67"/>
      <c r="FMA67"/>
      <c r="FMB67"/>
      <c r="FMC67"/>
      <c r="FMD67"/>
      <c r="FME67"/>
      <c r="FMF67"/>
      <c r="FMG67"/>
      <c r="FMH67"/>
      <c r="FMI67"/>
      <c r="FMJ67"/>
      <c r="FMK67"/>
      <c r="FML67"/>
      <c r="FMM67"/>
      <c r="FMN67"/>
      <c r="FMO67"/>
      <c r="FMP67"/>
      <c r="FMQ67"/>
      <c r="FMR67"/>
      <c r="FMS67"/>
      <c r="FMT67"/>
      <c r="FMU67"/>
      <c r="FMV67"/>
      <c r="FMW67"/>
      <c r="FMX67"/>
      <c r="FMY67"/>
      <c r="FMZ67"/>
      <c r="FNA67"/>
      <c r="FNB67"/>
      <c r="FNC67"/>
      <c r="FND67"/>
      <c r="FNE67"/>
      <c r="FNF67"/>
      <c r="FNG67"/>
      <c r="FNH67"/>
      <c r="FNI67"/>
      <c r="FNJ67"/>
      <c r="FNK67"/>
      <c r="FNL67"/>
      <c r="FNM67"/>
      <c r="FNN67"/>
      <c r="FNO67"/>
      <c r="FNP67"/>
      <c r="FNQ67"/>
      <c r="FNR67"/>
      <c r="FNS67"/>
      <c r="FNT67"/>
      <c r="FNU67"/>
      <c r="FNV67"/>
      <c r="FNW67"/>
      <c r="FNX67"/>
      <c r="FNY67"/>
      <c r="FNZ67"/>
      <c r="FOA67"/>
      <c r="FOB67"/>
      <c r="FOC67"/>
      <c r="FOD67"/>
      <c r="FOE67"/>
      <c r="FOF67"/>
      <c r="FOG67"/>
      <c r="FOH67"/>
      <c r="FOI67"/>
      <c r="FOJ67"/>
      <c r="FOK67"/>
      <c r="FOL67"/>
      <c r="FOM67"/>
      <c r="FON67"/>
      <c r="FOO67"/>
      <c r="FOP67"/>
      <c r="FOQ67"/>
      <c r="FOR67"/>
      <c r="FOS67"/>
      <c r="FOT67"/>
      <c r="FOU67"/>
      <c r="FOV67"/>
      <c r="FOW67"/>
      <c r="FOX67"/>
      <c r="FOY67"/>
      <c r="FOZ67"/>
      <c r="FPA67"/>
      <c r="FPB67"/>
      <c r="FPC67"/>
      <c r="FPD67"/>
      <c r="FPE67"/>
      <c r="FPF67"/>
      <c r="FPG67"/>
      <c r="FPH67"/>
      <c r="FPI67"/>
      <c r="FPJ67"/>
      <c r="FPK67"/>
      <c r="FPL67"/>
      <c r="FPM67"/>
      <c r="FPN67"/>
      <c r="FPO67"/>
      <c r="FPP67"/>
      <c r="FPQ67"/>
      <c r="FPR67"/>
      <c r="FPS67"/>
      <c r="FPT67"/>
      <c r="FPU67"/>
      <c r="FPV67"/>
      <c r="FPW67"/>
      <c r="FPX67"/>
      <c r="FPY67"/>
      <c r="FPZ67"/>
      <c r="FQA67"/>
      <c r="FQB67"/>
      <c r="FQC67"/>
      <c r="FQD67"/>
      <c r="FQE67"/>
      <c r="FQF67"/>
      <c r="FQG67"/>
      <c r="FQH67"/>
      <c r="FQI67"/>
      <c r="FQJ67"/>
      <c r="FQK67"/>
      <c r="FQL67"/>
      <c r="FQM67"/>
      <c r="FQN67"/>
      <c r="FQO67"/>
      <c r="FQP67"/>
      <c r="FQQ67"/>
      <c r="FQR67"/>
      <c r="FQS67"/>
      <c r="FQT67"/>
      <c r="FQU67"/>
      <c r="FQV67"/>
      <c r="FQW67"/>
      <c r="FQX67"/>
      <c r="FQY67"/>
      <c r="FQZ67"/>
      <c r="FRA67"/>
      <c r="FRB67"/>
      <c r="FRC67"/>
      <c r="FRD67"/>
      <c r="FRE67"/>
      <c r="FRF67"/>
      <c r="FRG67"/>
      <c r="FRH67"/>
      <c r="FRI67"/>
      <c r="FRJ67"/>
      <c r="FRK67"/>
      <c r="FRL67"/>
      <c r="FRM67"/>
      <c r="FRN67"/>
      <c r="FRO67"/>
      <c r="FRP67"/>
      <c r="FRQ67"/>
      <c r="FRR67"/>
      <c r="FRS67"/>
      <c r="FRT67"/>
      <c r="FRU67"/>
      <c r="FRV67"/>
      <c r="FRW67"/>
      <c r="FRX67"/>
      <c r="FRY67"/>
      <c r="FRZ67"/>
      <c r="FSA67"/>
      <c r="FSB67"/>
      <c r="FSC67"/>
      <c r="FSD67"/>
      <c r="FSE67"/>
      <c r="FSF67"/>
      <c r="FSG67"/>
      <c r="FSH67"/>
      <c r="FSI67"/>
      <c r="FSJ67"/>
      <c r="FSK67"/>
      <c r="FSL67"/>
      <c r="FSM67"/>
      <c r="FSN67"/>
      <c r="FSO67"/>
      <c r="FSP67"/>
      <c r="FSQ67"/>
      <c r="FSR67"/>
      <c r="FSS67"/>
      <c r="FST67"/>
      <c r="FSU67"/>
      <c r="FSV67"/>
      <c r="FSW67"/>
      <c r="FSX67"/>
      <c r="FSY67"/>
      <c r="FSZ67"/>
      <c r="FTA67"/>
      <c r="FTB67"/>
      <c r="FTC67"/>
      <c r="FTD67"/>
      <c r="FTE67"/>
      <c r="FTF67"/>
      <c r="FTG67"/>
      <c r="FTH67"/>
      <c r="FTI67"/>
      <c r="FTJ67"/>
      <c r="FTK67"/>
      <c r="FTL67"/>
      <c r="FTM67"/>
      <c r="FTN67"/>
      <c r="FTO67"/>
      <c r="FTP67"/>
      <c r="FTQ67"/>
      <c r="FTR67"/>
      <c r="FTS67"/>
      <c r="FTT67"/>
      <c r="FTU67"/>
      <c r="FTV67"/>
      <c r="FTW67"/>
      <c r="FTX67"/>
      <c r="FTY67"/>
      <c r="FTZ67"/>
      <c r="FUA67"/>
      <c r="FUB67"/>
      <c r="FUC67"/>
      <c r="FUD67"/>
      <c r="FUE67"/>
      <c r="FUF67"/>
      <c r="FUG67"/>
      <c r="FUH67"/>
      <c r="FUI67"/>
      <c r="FUJ67"/>
      <c r="FUK67"/>
      <c r="FUL67"/>
      <c r="FUM67"/>
      <c r="FUN67"/>
      <c r="FUO67"/>
      <c r="FUP67"/>
      <c r="FUQ67"/>
      <c r="FUR67"/>
      <c r="FUS67"/>
      <c r="FUT67"/>
      <c r="FUU67"/>
      <c r="FUV67"/>
      <c r="FUW67"/>
      <c r="FUX67"/>
      <c r="FUY67"/>
      <c r="FUZ67"/>
      <c r="FVA67"/>
      <c r="FVB67"/>
      <c r="FVC67"/>
      <c r="FVD67"/>
      <c r="FVE67"/>
      <c r="FVF67"/>
      <c r="FVG67"/>
      <c r="FVH67"/>
      <c r="FVI67"/>
      <c r="FVJ67"/>
      <c r="FVK67"/>
      <c r="FVL67"/>
      <c r="FVM67"/>
      <c r="FVN67"/>
      <c r="FVO67"/>
      <c r="FVP67"/>
      <c r="FVQ67"/>
      <c r="FVR67"/>
      <c r="FVS67"/>
      <c r="FVT67"/>
      <c r="FVU67"/>
      <c r="FVV67"/>
      <c r="FVW67"/>
      <c r="FVX67"/>
      <c r="FVY67"/>
      <c r="FVZ67"/>
      <c r="FWA67"/>
      <c r="FWB67"/>
      <c r="FWC67"/>
      <c r="FWD67"/>
      <c r="FWE67"/>
      <c r="FWF67"/>
      <c r="FWG67"/>
      <c r="FWH67"/>
      <c r="FWI67"/>
      <c r="FWJ67"/>
      <c r="FWK67"/>
      <c r="FWL67"/>
      <c r="FWM67"/>
      <c r="FWN67"/>
      <c r="FWO67"/>
      <c r="FWP67"/>
      <c r="FWQ67"/>
      <c r="FWR67"/>
      <c r="FWS67"/>
      <c r="FWT67"/>
      <c r="FWU67"/>
      <c r="FWV67"/>
      <c r="FWW67"/>
      <c r="FWX67"/>
      <c r="FWY67"/>
      <c r="FWZ67"/>
      <c r="FXA67"/>
      <c r="FXB67"/>
      <c r="FXC67"/>
      <c r="FXD67"/>
      <c r="FXE67"/>
      <c r="FXF67"/>
      <c r="FXG67"/>
      <c r="FXH67"/>
      <c r="FXI67"/>
      <c r="FXJ67"/>
      <c r="FXK67"/>
      <c r="FXL67"/>
      <c r="FXM67"/>
      <c r="FXN67"/>
      <c r="FXO67"/>
      <c r="FXP67"/>
      <c r="FXQ67"/>
      <c r="FXR67"/>
      <c r="FXS67"/>
      <c r="FXT67"/>
      <c r="FXU67"/>
      <c r="FXV67"/>
      <c r="FXW67"/>
      <c r="FXX67"/>
      <c r="FXY67"/>
      <c r="FXZ67"/>
      <c r="FYA67"/>
      <c r="FYB67"/>
      <c r="FYC67"/>
      <c r="FYD67"/>
      <c r="FYE67"/>
      <c r="FYF67"/>
      <c r="FYG67"/>
      <c r="FYH67"/>
      <c r="FYI67"/>
      <c r="FYJ67"/>
      <c r="FYK67"/>
      <c r="FYL67"/>
      <c r="FYM67"/>
      <c r="FYN67"/>
      <c r="FYO67"/>
      <c r="FYP67"/>
      <c r="FYQ67"/>
      <c r="FYR67"/>
      <c r="FYS67"/>
      <c r="FYT67"/>
      <c r="FYU67"/>
      <c r="FYV67"/>
      <c r="FYW67"/>
      <c r="FYX67"/>
      <c r="FYY67"/>
      <c r="FYZ67"/>
      <c r="FZA67"/>
      <c r="FZB67"/>
      <c r="FZC67"/>
      <c r="FZD67"/>
      <c r="FZE67"/>
      <c r="FZF67"/>
      <c r="FZG67"/>
      <c r="FZH67"/>
      <c r="FZI67"/>
      <c r="FZJ67"/>
      <c r="FZK67"/>
      <c r="FZL67"/>
      <c r="FZM67"/>
      <c r="FZN67"/>
      <c r="FZO67"/>
      <c r="FZP67"/>
      <c r="FZQ67"/>
      <c r="FZR67"/>
      <c r="FZS67"/>
      <c r="FZT67"/>
      <c r="FZU67"/>
      <c r="FZV67"/>
      <c r="FZW67"/>
      <c r="FZX67"/>
      <c r="FZY67"/>
      <c r="FZZ67"/>
      <c r="GAA67"/>
      <c r="GAB67"/>
      <c r="GAC67"/>
      <c r="GAD67"/>
      <c r="GAE67"/>
      <c r="GAF67"/>
      <c r="GAG67"/>
      <c r="GAH67"/>
      <c r="GAI67"/>
      <c r="GAJ67"/>
      <c r="GAK67"/>
      <c r="GAL67"/>
      <c r="GAM67"/>
      <c r="GAN67"/>
      <c r="GAO67"/>
      <c r="GAP67"/>
      <c r="GAQ67"/>
      <c r="GAR67"/>
      <c r="GAS67"/>
      <c r="GAT67"/>
      <c r="GAU67"/>
      <c r="GAV67"/>
      <c r="GAW67"/>
      <c r="GAX67"/>
      <c r="GAY67"/>
      <c r="GAZ67"/>
      <c r="GBA67"/>
      <c r="GBB67"/>
      <c r="GBC67"/>
      <c r="GBD67"/>
      <c r="GBE67"/>
      <c r="GBF67"/>
      <c r="GBG67"/>
      <c r="GBH67"/>
      <c r="GBI67"/>
      <c r="GBJ67"/>
      <c r="GBK67"/>
      <c r="GBL67"/>
      <c r="GBM67"/>
      <c r="GBN67"/>
      <c r="GBO67"/>
      <c r="GBP67"/>
      <c r="GBQ67"/>
      <c r="GBR67"/>
      <c r="GBS67"/>
      <c r="GBT67"/>
      <c r="GBU67"/>
      <c r="GBV67"/>
      <c r="GBW67"/>
      <c r="GBX67"/>
      <c r="GBY67"/>
      <c r="GBZ67"/>
      <c r="GCA67"/>
      <c r="GCB67"/>
      <c r="GCC67"/>
      <c r="GCD67"/>
      <c r="GCE67"/>
      <c r="GCF67"/>
      <c r="GCG67"/>
      <c r="GCH67"/>
      <c r="GCI67"/>
      <c r="GCJ67"/>
      <c r="GCK67"/>
      <c r="GCL67"/>
      <c r="GCM67"/>
      <c r="GCN67"/>
      <c r="GCO67"/>
      <c r="GCP67"/>
      <c r="GCQ67"/>
      <c r="GCR67"/>
      <c r="GCS67"/>
      <c r="GCT67"/>
      <c r="GCU67"/>
      <c r="GCV67"/>
      <c r="GCW67"/>
      <c r="GCX67"/>
      <c r="GCY67"/>
      <c r="GCZ67"/>
      <c r="GDA67"/>
      <c r="GDB67"/>
      <c r="GDC67"/>
      <c r="GDD67"/>
      <c r="GDE67"/>
      <c r="GDF67"/>
      <c r="GDG67"/>
      <c r="GDH67"/>
      <c r="GDI67"/>
      <c r="GDJ67"/>
      <c r="GDK67"/>
      <c r="GDL67"/>
      <c r="GDM67"/>
      <c r="GDN67"/>
      <c r="GDO67"/>
      <c r="GDP67"/>
      <c r="GDQ67"/>
      <c r="GDR67"/>
      <c r="GDS67"/>
      <c r="GDT67"/>
      <c r="GDU67"/>
      <c r="GDV67"/>
      <c r="GDW67"/>
      <c r="GDX67"/>
      <c r="GDY67"/>
      <c r="GDZ67"/>
      <c r="GEA67"/>
      <c r="GEB67"/>
      <c r="GEC67"/>
      <c r="GED67"/>
      <c r="GEE67"/>
      <c r="GEF67"/>
      <c r="GEG67"/>
      <c r="GEH67"/>
      <c r="GEI67"/>
      <c r="GEJ67"/>
      <c r="GEK67"/>
      <c r="GEL67"/>
      <c r="GEM67"/>
      <c r="GEN67"/>
      <c r="GEO67"/>
      <c r="GEP67"/>
      <c r="GEQ67"/>
      <c r="GER67"/>
      <c r="GES67"/>
      <c r="GET67"/>
      <c r="GEU67"/>
      <c r="GEV67"/>
      <c r="GEW67"/>
      <c r="GEX67"/>
      <c r="GEY67"/>
      <c r="GEZ67"/>
      <c r="GFA67"/>
      <c r="GFB67"/>
      <c r="GFC67"/>
      <c r="GFD67"/>
      <c r="GFE67"/>
      <c r="GFF67"/>
      <c r="GFG67"/>
      <c r="GFH67"/>
      <c r="GFI67"/>
      <c r="GFJ67"/>
      <c r="GFK67"/>
      <c r="GFL67"/>
      <c r="GFM67"/>
      <c r="GFN67"/>
      <c r="GFO67"/>
      <c r="GFP67"/>
      <c r="GFQ67"/>
      <c r="GFR67"/>
      <c r="GFS67"/>
      <c r="GFT67"/>
      <c r="GFU67"/>
      <c r="GFV67"/>
      <c r="GFW67"/>
      <c r="GFX67"/>
      <c r="GFY67"/>
      <c r="GFZ67"/>
      <c r="GGA67"/>
      <c r="GGB67"/>
      <c r="GGC67"/>
      <c r="GGD67"/>
      <c r="GGE67"/>
      <c r="GGF67"/>
      <c r="GGG67"/>
      <c r="GGH67"/>
      <c r="GGI67"/>
      <c r="GGJ67"/>
      <c r="GGK67"/>
      <c r="GGL67"/>
      <c r="GGM67"/>
      <c r="GGN67"/>
      <c r="GGO67"/>
      <c r="GGP67"/>
      <c r="GGQ67"/>
      <c r="GGR67"/>
      <c r="GGS67"/>
      <c r="GGT67"/>
      <c r="GGU67"/>
      <c r="GGV67"/>
      <c r="GGW67"/>
      <c r="GGX67"/>
      <c r="GGY67"/>
      <c r="GGZ67"/>
      <c r="GHA67"/>
      <c r="GHB67"/>
      <c r="GHC67"/>
      <c r="GHD67"/>
      <c r="GHE67"/>
      <c r="GHF67"/>
      <c r="GHG67"/>
      <c r="GHH67"/>
      <c r="GHI67"/>
      <c r="GHJ67"/>
      <c r="GHK67"/>
      <c r="GHL67"/>
      <c r="GHM67"/>
      <c r="GHN67"/>
      <c r="GHO67"/>
      <c r="GHP67"/>
      <c r="GHQ67"/>
      <c r="GHR67"/>
      <c r="GHS67"/>
      <c r="GHT67"/>
      <c r="GHU67"/>
      <c r="GHV67"/>
      <c r="GHW67"/>
      <c r="GHX67"/>
      <c r="GHY67"/>
      <c r="GHZ67"/>
      <c r="GIA67"/>
      <c r="GIB67"/>
      <c r="GIC67"/>
      <c r="GID67"/>
      <c r="GIE67"/>
      <c r="GIF67"/>
      <c r="GIG67"/>
      <c r="GIH67"/>
      <c r="GII67"/>
      <c r="GIJ67"/>
      <c r="GIK67"/>
      <c r="GIL67"/>
      <c r="GIM67"/>
      <c r="GIN67"/>
      <c r="GIO67"/>
      <c r="GIP67"/>
      <c r="GIQ67"/>
      <c r="GIR67"/>
      <c r="GIS67"/>
      <c r="GIT67"/>
      <c r="GIU67"/>
      <c r="GIV67"/>
      <c r="GIW67"/>
      <c r="GIX67"/>
      <c r="GIY67"/>
      <c r="GIZ67"/>
      <c r="GJA67"/>
      <c r="GJB67"/>
      <c r="GJC67"/>
      <c r="GJD67"/>
      <c r="GJE67"/>
      <c r="GJF67"/>
      <c r="GJG67"/>
      <c r="GJH67"/>
      <c r="GJI67"/>
      <c r="GJJ67"/>
      <c r="GJK67"/>
      <c r="GJL67"/>
      <c r="GJM67"/>
      <c r="GJN67"/>
      <c r="GJO67"/>
      <c r="GJP67"/>
      <c r="GJQ67"/>
      <c r="GJR67"/>
      <c r="GJS67"/>
      <c r="GJT67"/>
      <c r="GJU67"/>
      <c r="GJV67"/>
      <c r="GJW67"/>
      <c r="GJX67"/>
      <c r="GJY67"/>
      <c r="GJZ67"/>
      <c r="GKA67"/>
      <c r="GKB67"/>
      <c r="GKC67"/>
      <c r="GKD67"/>
      <c r="GKE67"/>
      <c r="GKF67"/>
      <c r="GKG67"/>
      <c r="GKH67"/>
      <c r="GKI67"/>
      <c r="GKJ67"/>
      <c r="GKK67"/>
      <c r="GKL67"/>
      <c r="GKM67"/>
      <c r="GKN67"/>
      <c r="GKO67"/>
      <c r="GKP67"/>
      <c r="GKQ67"/>
      <c r="GKR67"/>
      <c r="GKS67"/>
      <c r="GKT67"/>
      <c r="GKU67"/>
      <c r="GKV67"/>
      <c r="GKW67"/>
      <c r="GKX67"/>
      <c r="GKY67"/>
      <c r="GKZ67"/>
      <c r="GLA67"/>
      <c r="GLB67"/>
      <c r="GLC67"/>
      <c r="GLD67"/>
      <c r="GLE67"/>
      <c r="GLF67"/>
      <c r="GLG67"/>
      <c r="GLH67"/>
      <c r="GLI67"/>
      <c r="GLJ67"/>
      <c r="GLK67"/>
      <c r="GLL67"/>
      <c r="GLM67"/>
      <c r="GLN67"/>
      <c r="GLO67"/>
      <c r="GLP67"/>
      <c r="GLQ67"/>
      <c r="GLR67"/>
      <c r="GLS67"/>
      <c r="GLT67"/>
      <c r="GLU67"/>
      <c r="GLV67"/>
      <c r="GLW67"/>
      <c r="GLX67"/>
      <c r="GLY67"/>
      <c r="GLZ67"/>
      <c r="GMA67"/>
      <c r="GMB67"/>
      <c r="GMC67"/>
      <c r="GMD67"/>
      <c r="GME67"/>
      <c r="GMF67"/>
      <c r="GMG67"/>
      <c r="GMH67"/>
      <c r="GMI67"/>
      <c r="GMJ67"/>
      <c r="GMK67"/>
      <c r="GML67"/>
      <c r="GMM67"/>
      <c r="GMN67"/>
      <c r="GMO67"/>
      <c r="GMP67"/>
      <c r="GMQ67"/>
      <c r="GMR67"/>
      <c r="GMS67"/>
      <c r="GMT67"/>
      <c r="GMU67"/>
      <c r="GMV67"/>
      <c r="GMW67"/>
      <c r="GMX67"/>
      <c r="GMY67"/>
      <c r="GMZ67"/>
      <c r="GNA67"/>
      <c r="GNB67"/>
      <c r="GNC67"/>
      <c r="GND67"/>
      <c r="GNE67"/>
      <c r="GNF67"/>
      <c r="GNG67"/>
      <c r="GNH67"/>
      <c r="GNI67"/>
      <c r="GNJ67"/>
      <c r="GNK67"/>
      <c r="GNL67"/>
      <c r="GNM67"/>
      <c r="GNN67"/>
      <c r="GNO67"/>
      <c r="GNP67"/>
      <c r="GNQ67"/>
      <c r="GNR67"/>
      <c r="GNS67"/>
      <c r="GNT67"/>
      <c r="GNU67"/>
      <c r="GNV67"/>
      <c r="GNW67"/>
      <c r="GNX67"/>
      <c r="GNY67"/>
      <c r="GNZ67"/>
      <c r="GOA67"/>
      <c r="GOB67"/>
      <c r="GOC67"/>
      <c r="GOD67"/>
      <c r="GOE67"/>
      <c r="GOF67"/>
      <c r="GOG67"/>
      <c r="GOH67"/>
      <c r="GOI67"/>
      <c r="GOJ67"/>
      <c r="GOK67"/>
      <c r="GOL67"/>
      <c r="GOM67"/>
      <c r="GON67"/>
      <c r="GOO67"/>
      <c r="GOP67"/>
      <c r="GOQ67"/>
      <c r="GOR67"/>
      <c r="GOS67"/>
      <c r="GOT67"/>
      <c r="GOU67"/>
      <c r="GOV67"/>
      <c r="GOW67"/>
      <c r="GOX67"/>
      <c r="GOY67"/>
      <c r="GOZ67"/>
      <c r="GPA67"/>
      <c r="GPB67"/>
      <c r="GPC67"/>
      <c r="GPD67"/>
      <c r="GPE67"/>
      <c r="GPF67"/>
      <c r="GPG67"/>
      <c r="GPH67"/>
      <c r="GPI67"/>
      <c r="GPJ67"/>
      <c r="GPK67"/>
      <c r="GPL67"/>
      <c r="GPM67"/>
      <c r="GPN67"/>
      <c r="GPO67"/>
      <c r="GPP67"/>
      <c r="GPQ67"/>
      <c r="GPR67"/>
      <c r="GPS67"/>
      <c r="GPT67"/>
      <c r="GPU67"/>
      <c r="GPV67"/>
      <c r="GPW67"/>
      <c r="GPX67"/>
      <c r="GPY67"/>
      <c r="GPZ67"/>
      <c r="GQA67"/>
      <c r="GQB67"/>
      <c r="GQC67"/>
      <c r="GQD67"/>
      <c r="GQE67"/>
      <c r="GQF67"/>
      <c r="GQG67"/>
      <c r="GQH67"/>
      <c r="GQI67"/>
      <c r="GQJ67"/>
      <c r="GQK67"/>
      <c r="GQL67"/>
      <c r="GQM67"/>
      <c r="GQN67"/>
      <c r="GQO67"/>
      <c r="GQP67"/>
      <c r="GQQ67"/>
      <c r="GQR67"/>
      <c r="GQS67"/>
      <c r="GQT67"/>
      <c r="GQU67"/>
      <c r="GQV67"/>
      <c r="GQW67"/>
      <c r="GQX67"/>
      <c r="GQY67"/>
      <c r="GQZ67"/>
      <c r="GRA67"/>
      <c r="GRB67"/>
      <c r="GRC67"/>
      <c r="GRD67"/>
      <c r="GRE67"/>
      <c r="GRF67"/>
      <c r="GRG67"/>
      <c r="GRH67"/>
      <c r="GRI67"/>
      <c r="GRJ67"/>
      <c r="GRK67"/>
      <c r="GRL67"/>
      <c r="GRM67"/>
      <c r="GRN67"/>
      <c r="GRO67"/>
      <c r="GRP67"/>
      <c r="GRQ67"/>
      <c r="GRR67"/>
      <c r="GRS67"/>
      <c r="GRT67"/>
      <c r="GRU67"/>
      <c r="GRV67"/>
      <c r="GRW67"/>
      <c r="GRX67"/>
      <c r="GRY67"/>
      <c r="GRZ67"/>
      <c r="GSA67"/>
      <c r="GSB67"/>
      <c r="GSC67"/>
      <c r="GSD67"/>
      <c r="GSE67"/>
      <c r="GSF67"/>
      <c r="GSG67"/>
      <c r="GSH67"/>
      <c r="GSI67"/>
      <c r="GSJ67"/>
      <c r="GSK67"/>
      <c r="GSL67"/>
      <c r="GSM67"/>
      <c r="GSN67"/>
      <c r="GSO67"/>
      <c r="GSP67"/>
      <c r="GSQ67"/>
      <c r="GSR67"/>
      <c r="GSS67"/>
      <c r="GST67"/>
      <c r="GSU67"/>
      <c r="GSV67"/>
      <c r="GSW67"/>
      <c r="GSX67"/>
      <c r="GSY67"/>
      <c r="GSZ67"/>
      <c r="GTA67"/>
      <c r="GTB67"/>
      <c r="GTC67"/>
      <c r="GTD67"/>
      <c r="GTE67"/>
      <c r="GTF67"/>
      <c r="GTG67"/>
      <c r="GTH67"/>
      <c r="GTI67"/>
      <c r="GTJ67"/>
      <c r="GTK67"/>
      <c r="GTL67"/>
      <c r="GTM67"/>
      <c r="GTN67"/>
      <c r="GTO67"/>
      <c r="GTP67"/>
      <c r="GTQ67"/>
      <c r="GTR67"/>
      <c r="GTS67"/>
      <c r="GTT67"/>
      <c r="GTU67"/>
      <c r="GTV67"/>
      <c r="GTW67"/>
      <c r="GTX67"/>
      <c r="GTY67"/>
      <c r="GTZ67"/>
      <c r="GUA67"/>
      <c r="GUB67"/>
      <c r="GUC67"/>
      <c r="GUD67"/>
      <c r="GUE67"/>
      <c r="GUF67"/>
      <c r="GUG67"/>
      <c r="GUH67"/>
      <c r="GUI67"/>
      <c r="GUJ67"/>
      <c r="GUK67"/>
      <c r="GUL67"/>
      <c r="GUM67"/>
      <c r="GUN67"/>
      <c r="GUO67"/>
      <c r="GUP67"/>
      <c r="GUQ67"/>
      <c r="GUR67"/>
      <c r="GUS67"/>
      <c r="GUT67"/>
      <c r="GUU67"/>
      <c r="GUV67"/>
      <c r="GUW67"/>
      <c r="GUX67"/>
      <c r="GUY67"/>
      <c r="GUZ67"/>
      <c r="GVA67"/>
      <c r="GVB67"/>
      <c r="GVC67"/>
      <c r="GVD67"/>
      <c r="GVE67"/>
      <c r="GVF67"/>
      <c r="GVG67"/>
      <c r="GVH67"/>
      <c r="GVI67"/>
      <c r="GVJ67"/>
      <c r="GVK67"/>
      <c r="GVL67"/>
      <c r="GVM67"/>
      <c r="GVN67"/>
      <c r="GVO67"/>
      <c r="GVP67"/>
      <c r="GVQ67"/>
      <c r="GVR67"/>
      <c r="GVS67"/>
      <c r="GVT67"/>
      <c r="GVU67"/>
      <c r="GVV67"/>
      <c r="GVW67"/>
      <c r="GVX67"/>
      <c r="GVY67"/>
      <c r="GVZ67"/>
      <c r="GWA67"/>
      <c r="GWB67"/>
      <c r="GWC67"/>
      <c r="GWD67"/>
      <c r="GWE67"/>
      <c r="GWF67"/>
      <c r="GWG67"/>
      <c r="GWH67"/>
      <c r="GWI67"/>
      <c r="GWJ67"/>
      <c r="GWK67"/>
      <c r="GWL67"/>
      <c r="GWM67"/>
      <c r="GWN67"/>
      <c r="GWO67"/>
      <c r="GWP67"/>
      <c r="GWQ67"/>
      <c r="GWR67"/>
      <c r="GWS67"/>
      <c r="GWT67"/>
      <c r="GWU67"/>
      <c r="GWV67"/>
      <c r="GWW67"/>
      <c r="GWX67"/>
      <c r="GWY67"/>
      <c r="GWZ67"/>
      <c r="GXA67"/>
      <c r="GXB67"/>
      <c r="GXC67"/>
      <c r="GXD67"/>
      <c r="GXE67"/>
      <c r="GXF67"/>
      <c r="GXG67"/>
      <c r="GXH67"/>
      <c r="GXI67"/>
      <c r="GXJ67"/>
      <c r="GXK67"/>
      <c r="GXL67"/>
      <c r="GXM67"/>
      <c r="GXN67"/>
      <c r="GXO67"/>
      <c r="GXP67"/>
      <c r="GXQ67"/>
      <c r="GXR67"/>
      <c r="GXS67"/>
      <c r="GXT67"/>
      <c r="GXU67"/>
      <c r="GXV67"/>
      <c r="GXW67"/>
      <c r="GXX67"/>
      <c r="GXY67"/>
      <c r="GXZ67"/>
      <c r="GYA67"/>
      <c r="GYB67"/>
      <c r="GYC67"/>
      <c r="GYD67"/>
      <c r="GYE67"/>
      <c r="GYF67"/>
      <c r="GYG67"/>
      <c r="GYH67"/>
      <c r="GYI67"/>
      <c r="GYJ67"/>
      <c r="GYK67"/>
      <c r="GYL67"/>
      <c r="GYM67"/>
      <c r="GYN67"/>
      <c r="GYO67"/>
      <c r="GYP67"/>
      <c r="GYQ67"/>
      <c r="GYR67"/>
      <c r="GYS67"/>
      <c r="GYT67"/>
      <c r="GYU67"/>
      <c r="GYV67"/>
      <c r="GYW67"/>
      <c r="GYX67"/>
      <c r="GYY67"/>
      <c r="GYZ67"/>
      <c r="GZA67"/>
      <c r="GZB67"/>
      <c r="GZC67"/>
      <c r="GZD67"/>
      <c r="GZE67"/>
      <c r="GZF67"/>
      <c r="GZG67"/>
      <c r="GZH67"/>
      <c r="GZI67"/>
      <c r="GZJ67"/>
      <c r="GZK67"/>
      <c r="GZL67"/>
      <c r="GZM67"/>
      <c r="GZN67"/>
      <c r="GZO67"/>
      <c r="GZP67"/>
      <c r="GZQ67"/>
      <c r="GZR67"/>
      <c r="GZS67"/>
      <c r="GZT67"/>
      <c r="GZU67"/>
      <c r="GZV67"/>
      <c r="GZW67"/>
      <c r="GZX67"/>
      <c r="GZY67"/>
      <c r="GZZ67"/>
      <c r="HAA67"/>
      <c r="HAB67"/>
      <c r="HAC67"/>
      <c r="HAD67"/>
      <c r="HAE67"/>
      <c r="HAF67"/>
      <c r="HAG67"/>
      <c r="HAH67"/>
      <c r="HAI67"/>
      <c r="HAJ67"/>
      <c r="HAK67"/>
      <c r="HAL67"/>
      <c r="HAM67"/>
      <c r="HAN67"/>
      <c r="HAO67"/>
      <c r="HAP67"/>
      <c r="HAQ67"/>
      <c r="HAR67"/>
      <c r="HAS67"/>
      <c r="HAT67"/>
      <c r="HAU67"/>
      <c r="HAV67"/>
      <c r="HAW67"/>
      <c r="HAX67"/>
      <c r="HAY67"/>
      <c r="HAZ67"/>
      <c r="HBA67"/>
      <c r="HBB67"/>
      <c r="HBC67"/>
      <c r="HBD67"/>
      <c r="HBE67"/>
      <c r="HBF67"/>
      <c r="HBG67"/>
      <c r="HBH67"/>
      <c r="HBI67"/>
      <c r="HBJ67"/>
      <c r="HBK67"/>
      <c r="HBL67"/>
      <c r="HBM67"/>
      <c r="HBN67"/>
      <c r="HBO67"/>
      <c r="HBP67"/>
      <c r="HBQ67"/>
      <c r="HBR67"/>
      <c r="HBS67"/>
      <c r="HBT67"/>
      <c r="HBU67"/>
      <c r="HBV67"/>
      <c r="HBW67"/>
      <c r="HBX67"/>
      <c r="HBY67"/>
      <c r="HBZ67"/>
      <c r="HCA67"/>
      <c r="HCB67"/>
      <c r="HCC67"/>
      <c r="HCD67"/>
      <c r="HCE67"/>
      <c r="HCF67"/>
      <c r="HCG67"/>
      <c r="HCH67"/>
      <c r="HCI67"/>
      <c r="HCJ67"/>
      <c r="HCK67"/>
      <c r="HCL67"/>
      <c r="HCM67"/>
      <c r="HCN67"/>
      <c r="HCO67"/>
      <c r="HCP67"/>
      <c r="HCQ67"/>
      <c r="HCR67"/>
      <c r="HCS67"/>
      <c r="HCT67"/>
      <c r="HCU67"/>
      <c r="HCV67"/>
      <c r="HCW67"/>
      <c r="HCX67"/>
      <c r="HCY67"/>
      <c r="HCZ67"/>
      <c r="HDA67"/>
      <c r="HDB67"/>
      <c r="HDC67"/>
      <c r="HDD67"/>
      <c r="HDE67"/>
      <c r="HDF67"/>
      <c r="HDG67"/>
      <c r="HDH67"/>
      <c r="HDI67"/>
      <c r="HDJ67"/>
      <c r="HDK67"/>
      <c r="HDL67"/>
      <c r="HDM67"/>
      <c r="HDN67"/>
      <c r="HDO67"/>
      <c r="HDP67"/>
      <c r="HDQ67"/>
      <c r="HDR67"/>
      <c r="HDS67"/>
      <c r="HDT67"/>
      <c r="HDU67"/>
      <c r="HDV67"/>
      <c r="HDW67"/>
      <c r="HDX67"/>
      <c r="HDY67"/>
      <c r="HDZ67"/>
      <c r="HEA67"/>
      <c r="HEB67"/>
      <c r="HEC67"/>
      <c r="HED67"/>
      <c r="HEE67"/>
      <c r="HEF67"/>
      <c r="HEG67"/>
      <c r="HEH67"/>
      <c r="HEI67"/>
      <c r="HEJ67"/>
      <c r="HEK67"/>
      <c r="HEL67"/>
      <c r="HEM67"/>
      <c r="HEN67"/>
      <c r="HEO67"/>
      <c r="HEP67"/>
      <c r="HEQ67"/>
      <c r="HER67"/>
      <c r="HES67"/>
      <c r="HET67"/>
      <c r="HEU67"/>
      <c r="HEV67"/>
      <c r="HEW67"/>
      <c r="HEX67"/>
      <c r="HEY67"/>
      <c r="HEZ67"/>
      <c r="HFA67"/>
      <c r="HFB67"/>
      <c r="HFC67"/>
      <c r="HFD67"/>
      <c r="HFE67"/>
      <c r="HFF67"/>
      <c r="HFG67"/>
      <c r="HFH67"/>
      <c r="HFI67"/>
      <c r="HFJ67"/>
      <c r="HFK67"/>
      <c r="HFL67"/>
      <c r="HFM67"/>
      <c r="HFN67"/>
      <c r="HFO67"/>
      <c r="HFP67"/>
      <c r="HFQ67"/>
      <c r="HFR67"/>
      <c r="HFS67"/>
      <c r="HFT67"/>
      <c r="HFU67"/>
      <c r="HFV67"/>
      <c r="HFW67"/>
      <c r="HFX67"/>
      <c r="HFY67"/>
      <c r="HFZ67"/>
      <c r="HGA67"/>
      <c r="HGB67"/>
      <c r="HGC67"/>
      <c r="HGD67"/>
      <c r="HGE67"/>
      <c r="HGF67"/>
      <c r="HGG67"/>
      <c r="HGH67"/>
      <c r="HGI67"/>
      <c r="HGJ67"/>
      <c r="HGK67"/>
      <c r="HGL67"/>
      <c r="HGM67"/>
      <c r="HGN67"/>
      <c r="HGO67"/>
      <c r="HGP67"/>
      <c r="HGQ67"/>
      <c r="HGR67"/>
      <c r="HGS67"/>
      <c r="HGT67"/>
      <c r="HGU67"/>
      <c r="HGV67"/>
      <c r="HGW67"/>
      <c r="HGX67"/>
      <c r="HGY67"/>
      <c r="HGZ67"/>
      <c r="HHA67"/>
      <c r="HHB67"/>
      <c r="HHC67"/>
      <c r="HHD67"/>
      <c r="HHE67"/>
      <c r="HHF67"/>
      <c r="HHG67"/>
      <c r="HHH67"/>
      <c r="HHI67"/>
      <c r="HHJ67"/>
      <c r="HHK67"/>
      <c r="HHL67"/>
      <c r="HHM67"/>
      <c r="HHN67"/>
      <c r="HHO67"/>
      <c r="HHP67"/>
      <c r="HHQ67"/>
      <c r="HHR67"/>
      <c r="HHS67"/>
      <c r="HHT67"/>
      <c r="HHU67"/>
      <c r="HHV67"/>
      <c r="HHW67"/>
      <c r="HHX67"/>
      <c r="HHY67"/>
      <c r="HHZ67"/>
      <c r="HIA67"/>
      <c r="HIB67"/>
      <c r="HIC67"/>
      <c r="HID67"/>
      <c r="HIE67"/>
      <c r="HIF67"/>
      <c r="HIG67"/>
      <c r="HIH67"/>
      <c r="HII67"/>
      <c r="HIJ67"/>
      <c r="HIK67"/>
      <c r="HIL67"/>
      <c r="HIM67"/>
      <c r="HIN67"/>
      <c r="HIO67"/>
      <c r="HIP67"/>
      <c r="HIQ67"/>
      <c r="HIR67"/>
      <c r="HIS67"/>
      <c r="HIT67"/>
      <c r="HIU67"/>
      <c r="HIV67"/>
      <c r="HIW67"/>
      <c r="HIX67"/>
      <c r="HIY67"/>
      <c r="HIZ67"/>
      <c r="HJA67"/>
      <c r="HJB67"/>
      <c r="HJC67"/>
      <c r="HJD67"/>
      <c r="HJE67"/>
      <c r="HJF67"/>
      <c r="HJG67"/>
      <c r="HJH67"/>
      <c r="HJI67"/>
      <c r="HJJ67"/>
      <c r="HJK67"/>
      <c r="HJL67"/>
      <c r="HJM67"/>
      <c r="HJN67"/>
      <c r="HJO67"/>
      <c r="HJP67"/>
      <c r="HJQ67"/>
      <c r="HJR67"/>
      <c r="HJS67"/>
      <c r="HJT67"/>
    </row>
    <row r="68" spans="1:5688" x14ac:dyDescent="0.45">
      <c r="A68"/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  <c r="AMK68"/>
      <c r="AML68"/>
      <c r="AMM68"/>
      <c r="AMN68"/>
      <c r="AMO68"/>
      <c r="AMP68"/>
      <c r="AMQ68"/>
      <c r="AMR68"/>
      <c r="AMS68"/>
      <c r="AMT68"/>
      <c r="AMU68"/>
      <c r="AMV68"/>
      <c r="AMW68"/>
      <c r="AMX68"/>
      <c r="AMY68"/>
      <c r="AMZ68"/>
      <c r="ANA68"/>
      <c r="ANB68"/>
      <c r="ANC68"/>
      <c r="AND68"/>
      <c r="ANE68"/>
      <c r="ANF68"/>
      <c r="ANG68"/>
      <c r="ANH68"/>
      <c r="ANI68"/>
      <c r="ANJ68"/>
      <c r="ANK68"/>
      <c r="ANL68"/>
      <c r="ANM68"/>
      <c r="ANN68"/>
      <c r="ANO68"/>
      <c r="ANP68"/>
      <c r="ANQ68"/>
      <c r="ANR68"/>
      <c r="ANS68"/>
      <c r="ANT68"/>
      <c r="ANU68"/>
      <c r="ANV68"/>
      <c r="ANW68"/>
      <c r="ANX68"/>
      <c r="ANY68"/>
      <c r="ANZ68"/>
      <c r="AOA68"/>
      <c r="AOB68"/>
      <c r="AOC68"/>
      <c r="AOD68"/>
      <c r="AOE68"/>
      <c r="AOF68"/>
      <c r="AOG68"/>
      <c r="AOH68"/>
      <c r="AOI68"/>
      <c r="AOJ68"/>
      <c r="AOK68"/>
      <c r="AOL68"/>
      <c r="AOM68"/>
      <c r="AON68"/>
      <c r="AOO68"/>
      <c r="AOP68"/>
      <c r="AOQ68"/>
      <c r="AOR68"/>
      <c r="AOS68"/>
      <c r="AOT68"/>
      <c r="AOU68"/>
      <c r="AOV68"/>
      <c r="AOW68"/>
      <c r="AOX68"/>
      <c r="AOY68"/>
      <c r="AOZ68"/>
      <c r="APA68"/>
      <c r="APB68"/>
      <c r="APC68"/>
      <c r="APD68"/>
      <c r="APE68"/>
      <c r="APF68"/>
      <c r="APG68"/>
      <c r="APH68"/>
      <c r="API68"/>
      <c r="APJ68"/>
      <c r="APK68"/>
      <c r="APL68"/>
      <c r="APM68"/>
      <c r="APN68"/>
      <c r="APO68"/>
      <c r="APP68"/>
      <c r="APQ68"/>
      <c r="APR68"/>
      <c r="APS68"/>
      <c r="APT68"/>
      <c r="APU68"/>
      <c r="APV68"/>
      <c r="APW68"/>
      <c r="APX68"/>
      <c r="APY68"/>
      <c r="APZ68"/>
      <c r="AQA68"/>
      <c r="AQB68"/>
      <c r="AQC68"/>
      <c r="AQD68"/>
      <c r="AQE68"/>
      <c r="AQF68"/>
      <c r="AQG68"/>
      <c r="AQH68"/>
      <c r="AQI68"/>
      <c r="AQJ68"/>
      <c r="AQK68"/>
      <c r="AQL68"/>
      <c r="AQM68"/>
      <c r="AQN68"/>
      <c r="AQO68"/>
      <c r="AQP68"/>
      <c r="AQQ68"/>
      <c r="AQR68"/>
      <c r="AQS68"/>
      <c r="AQT68"/>
      <c r="AQU68"/>
      <c r="AQV68"/>
      <c r="AQW68"/>
      <c r="AQX68"/>
      <c r="AQY68"/>
      <c r="AQZ68"/>
      <c r="ARA68"/>
      <c r="ARB68"/>
      <c r="ARC68"/>
      <c r="ARD68"/>
      <c r="ARE68"/>
      <c r="ARF68"/>
      <c r="ARG68"/>
      <c r="ARH68"/>
      <c r="ARI68"/>
      <c r="ARJ68"/>
      <c r="ARK68"/>
      <c r="ARL68"/>
      <c r="ARM68"/>
      <c r="ARN68"/>
      <c r="ARO68"/>
      <c r="ARP68"/>
      <c r="ARQ68"/>
      <c r="ARR68"/>
      <c r="ARS68"/>
      <c r="ART68"/>
      <c r="ARU68"/>
      <c r="ARV68"/>
      <c r="ARW68"/>
      <c r="ARX68"/>
      <c r="ARY68"/>
      <c r="ARZ68"/>
      <c r="ASA68"/>
      <c r="ASB68"/>
      <c r="ASC68"/>
      <c r="ASD68"/>
      <c r="ASE68"/>
      <c r="ASF68"/>
      <c r="ASG68"/>
      <c r="ASH68"/>
      <c r="ASI68"/>
      <c r="ASJ68"/>
      <c r="ASK68"/>
      <c r="ASL68"/>
      <c r="ASM68"/>
      <c r="ASN68"/>
      <c r="ASO68"/>
      <c r="ASP68"/>
      <c r="ASQ68"/>
      <c r="ASR68"/>
      <c r="ASS68"/>
      <c r="AST68"/>
      <c r="ASU68"/>
      <c r="ASV68"/>
      <c r="ASW68"/>
      <c r="ASX68"/>
      <c r="ASY68"/>
      <c r="ASZ68"/>
      <c r="ATA68"/>
      <c r="ATB68"/>
      <c r="ATC68"/>
      <c r="ATD68"/>
      <c r="ATE68"/>
      <c r="ATF68"/>
      <c r="ATG68"/>
      <c r="ATH68"/>
      <c r="ATI68"/>
      <c r="ATJ68"/>
      <c r="ATK68"/>
      <c r="ATL68"/>
      <c r="ATM68"/>
      <c r="ATN68"/>
      <c r="ATO68"/>
      <c r="ATP68"/>
      <c r="ATQ68"/>
      <c r="ATR68"/>
      <c r="ATS68"/>
      <c r="ATT68"/>
      <c r="ATU68"/>
      <c r="ATV68"/>
      <c r="ATW68"/>
      <c r="ATX68"/>
      <c r="ATY68"/>
      <c r="ATZ68"/>
      <c r="AUA68"/>
      <c r="AUB68"/>
      <c r="AUC68"/>
      <c r="AUD68"/>
      <c r="AUE68"/>
      <c r="AUF68"/>
      <c r="AUG68"/>
      <c r="AUH68"/>
      <c r="AUI68"/>
      <c r="AUJ68"/>
      <c r="AUK68"/>
      <c r="AUL68"/>
      <c r="AUM68"/>
      <c r="AUN68"/>
      <c r="AUO68"/>
      <c r="AUP68"/>
      <c r="AUQ68"/>
      <c r="AUR68"/>
      <c r="AUS68"/>
      <c r="AUT68"/>
      <c r="AUU68"/>
      <c r="AUV68"/>
      <c r="AUW68"/>
      <c r="AUX68"/>
      <c r="AUY68"/>
      <c r="AUZ68"/>
      <c r="AVA68"/>
      <c r="AVB68"/>
      <c r="AVC68"/>
      <c r="AVD68"/>
      <c r="AVE68"/>
      <c r="AVF68"/>
      <c r="AVG68"/>
      <c r="AVH68"/>
      <c r="AVI68"/>
      <c r="AVJ68"/>
      <c r="AVK68"/>
      <c r="AVL68"/>
      <c r="AVM68"/>
      <c r="AVN68"/>
      <c r="AVO68"/>
      <c r="AVP68"/>
      <c r="AVQ68"/>
      <c r="AVR68"/>
      <c r="AVS68"/>
      <c r="AVT68"/>
      <c r="AVU68"/>
      <c r="AVV68"/>
      <c r="AVW68"/>
      <c r="AVX68"/>
      <c r="AVY68"/>
      <c r="AVZ68"/>
      <c r="AWA68"/>
      <c r="AWB68"/>
      <c r="AWC68"/>
      <c r="AWD68"/>
      <c r="AWE68"/>
      <c r="AWF68"/>
      <c r="AWG68"/>
      <c r="AWH68"/>
      <c r="AWI68"/>
      <c r="AWJ68"/>
      <c r="AWK68"/>
      <c r="AWL68"/>
      <c r="AWM68"/>
      <c r="AWN68"/>
      <c r="AWO68"/>
      <c r="AWP68"/>
      <c r="AWQ68"/>
      <c r="AWR68"/>
      <c r="AWS68"/>
      <c r="AWT68"/>
      <c r="AWU68"/>
      <c r="AWV68"/>
      <c r="AWW68"/>
      <c r="AWX68"/>
      <c r="AWY68"/>
      <c r="AWZ68"/>
      <c r="AXA68"/>
      <c r="AXB68"/>
      <c r="AXC68"/>
      <c r="AXD68"/>
      <c r="AXE68"/>
      <c r="AXF68"/>
      <c r="AXG68"/>
      <c r="AXH68"/>
      <c r="AXI68"/>
      <c r="AXJ68"/>
      <c r="AXK68"/>
      <c r="AXL68"/>
      <c r="AXM68"/>
      <c r="AXN68"/>
      <c r="AXO68"/>
      <c r="AXP68"/>
      <c r="AXQ68"/>
      <c r="AXR68"/>
      <c r="AXS68"/>
      <c r="AXT68"/>
      <c r="AXU68"/>
      <c r="AXV68"/>
      <c r="AXW68"/>
      <c r="AXX68"/>
      <c r="AXY68"/>
      <c r="AXZ68"/>
      <c r="AYA68"/>
      <c r="AYB68"/>
      <c r="AYC68"/>
      <c r="AYD68"/>
      <c r="AYE68"/>
      <c r="AYF68"/>
      <c r="AYG68"/>
      <c r="AYH68"/>
      <c r="AYI68"/>
      <c r="AYJ68"/>
      <c r="AYK68"/>
      <c r="AYL68"/>
      <c r="AYM68"/>
      <c r="AYN68"/>
      <c r="AYO68"/>
      <c r="AYP68"/>
      <c r="AYQ68"/>
      <c r="AYR68"/>
      <c r="AYS68"/>
      <c r="AYT68"/>
      <c r="AYU68"/>
      <c r="AYV68"/>
      <c r="AYW68"/>
      <c r="AYX68"/>
      <c r="AYY68"/>
      <c r="AYZ68"/>
      <c r="AZA68"/>
      <c r="AZB68"/>
      <c r="AZC68"/>
      <c r="AZD68"/>
      <c r="AZE68"/>
      <c r="AZF68"/>
      <c r="AZG68"/>
      <c r="AZH68"/>
      <c r="AZI68"/>
      <c r="AZJ68"/>
      <c r="AZK68"/>
      <c r="AZL68"/>
      <c r="AZM68"/>
      <c r="AZN68"/>
      <c r="AZO68"/>
      <c r="AZP68"/>
      <c r="AZQ68"/>
      <c r="AZR68"/>
      <c r="AZS68"/>
      <c r="AZT68"/>
      <c r="AZU68"/>
      <c r="AZV68"/>
      <c r="AZW68"/>
      <c r="AZX68"/>
      <c r="AZY68"/>
      <c r="AZZ68"/>
      <c r="BAA68"/>
      <c r="BAB68"/>
      <c r="BAC68"/>
      <c r="BAD68"/>
      <c r="BAE68"/>
      <c r="BAF68"/>
      <c r="BAG68"/>
      <c r="BAH68"/>
      <c r="BAI68"/>
      <c r="BAJ68"/>
      <c r="BAK68"/>
      <c r="BAL68"/>
      <c r="BAM68"/>
      <c r="BAN68"/>
      <c r="BAO68"/>
      <c r="BAP68"/>
      <c r="BAQ68"/>
      <c r="BAR68"/>
      <c r="BAS68"/>
      <c r="BAT68"/>
      <c r="BAU68"/>
      <c r="BAV68"/>
      <c r="BAW68"/>
      <c r="BAX68"/>
      <c r="BAY68"/>
      <c r="BAZ68"/>
      <c r="BBA68"/>
      <c r="BBB68"/>
      <c r="BBC68"/>
      <c r="BBD68"/>
      <c r="BBE68"/>
      <c r="BBF68"/>
      <c r="BBG68"/>
      <c r="BBH68"/>
      <c r="BBI68"/>
      <c r="BBJ68"/>
      <c r="BBK68"/>
      <c r="BBL68"/>
      <c r="BBM68"/>
      <c r="BBN68"/>
      <c r="BBO68"/>
      <c r="BBP68"/>
      <c r="BBQ68"/>
      <c r="BBR68"/>
      <c r="BBS68"/>
      <c r="BBT68"/>
      <c r="BBU68"/>
      <c r="BBV68"/>
      <c r="BBW68"/>
      <c r="BBX68"/>
      <c r="BBY68"/>
      <c r="BBZ68"/>
      <c r="BCA68"/>
      <c r="BCB68"/>
      <c r="BCC68"/>
      <c r="BCD68"/>
      <c r="BCE68"/>
      <c r="BCF68"/>
      <c r="BCG68"/>
      <c r="BCH68"/>
      <c r="BCI68"/>
      <c r="BCJ68"/>
      <c r="BCK68"/>
      <c r="BCL68"/>
      <c r="BCM68"/>
      <c r="BCN68"/>
      <c r="BCO68"/>
      <c r="BCP68"/>
      <c r="BCQ68"/>
      <c r="BCR68"/>
      <c r="BCS68"/>
      <c r="BCT68"/>
      <c r="BCU68"/>
      <c r="BCV68"/>
      <c r="BCW68"/>
      <c r="BCX68"/>
      <c r="BCY68"/>
      <c r="BCZ68"/>
      <c r="BDA68"/>
      <c r="BDB68"/>
      <c r="BDC68"/>
      <c r="BDD68"/>
      <c r="BDE68"/>
      <c r="BDF68"/>
      <c r="BDG68"/>
      <c r="BDH68"/>
      <c r="BDI68"/>
      <c r="BDJ68"/>
      <c r="BDK68"/>
      <c r="BDL68"/>
      <c r="BDM68"/>
      <c r="BDN68"/>
      <c r="BDO68"/>
      <c r="BDP68"/>
      <c r="BDQ68"/>
      <c r="BDR68"/>
      <c r="BDS68"/>
      <c r="BDT68"/>
      <c r="BDU68"/>
      <c r="BDV68"/>
      <c r="BDW68"/>
      <c r="BDX68"/>
      <c r="BDY68"/>
      <c r="BDZ68"/>
      <c r="BEA68"/>
      <c r="BEB68"/>
      <c r="BEC68"/>
      <c r="BED68"/>
      <c r="BEE68"/>
      <c r="BEF68"/>
      <c r="BEG68"/>
      <c r="BEH68"/>
      <c r="BEI68"/>
      <c r="BEJ68"/>
      <c r="BEK68"/>
      <c r="BEL68"/>
      <c r="BEM68"/>
      <c r="BEN68"/>
      <c r="BEO68"/>
      <c r="BEP68"/>
      <c r="BEQ68"/>
      <c r="BER68"/>
      <c r="BES68"/>
      <c r="BET68"/>
      <c r="BEU68"/>
      <c r="BEV68"/>
      <c r="BEW68"/>
      <c r="BEX68"/>
      <c r="BEY68"/>
      <c r="BEZ68"/>
      <c r="BFA68"/>
      <c r="BFB68"/>
      <c r="BFC68"/>
      <c r="BFD68"/>
      <c r="BFE68"/>
      <c r="BFF68"/>
      <c r="BFG68"/>
      <c r="BFH68"/>
      <c r="BFI68"/>
      <c r="BFJ68"/>
      <c r="BFK68"/>
      <c r="BFL68"/>
      <c r="BFM68"/>
      <c r="BFN68"/>
      <c r="BFO68"/>
      <c r="BFP68"/>
      <c r="BFQ68"/>
      <c r="BFR68"/>
      <c r="BFS68"/>
      <c r="BFT68"/>
      <c r="BFU68"/>
      <c r="BFV68"/>
      <c r="BFW68"/>
      <c r="BFX68"/>
      <c r="BFY68"/>
      <c r="BFZ68"/>
      <c r="BGA68"/>
      <c r="BGB68"/>
      <c r="BGC68"/>
      <c r="BGD68"/>
      <c r="BGE68"/>
      <c r="BGF68"/>
      <c r="BGG68"/>
      <c r="BGH68"/>
      <c r="BGI68"/>
      <c r="BGJ68"/>
      <c r="BGK68"/>
      <c r="BGL68"/>
      <c r="BGM68"/>
      <c r="BGN68"/>
      <c r="BGO68"/>
      <c r="BGP68"/>
      <c r="BGQ68"/>
      <c r="BGR68"/>
      <c r="BGS68"/>
      <c r="BGT68"/>
      <c r="BGU68"/>
      <c r="BGV68"/>
      <c r="BGW68"/>
      <c r="BGX68"/>
      <c r="BGY68"/>
      <c r="BGZ68"/>
      <c r="BHA68"/>
      <c r="BHB68"/>
      <c r="BHC68"/>
      <c r="BHD68"/>
      <c r="BHE68"/>
      <c r="BHF68"/>
      <c r="BHG68"/>
      <c r="BHH68"/>
      <c r="BHI68"/>
      <c r="BHJ68"/>
      <c r="BHK68"/>
      <c r="BHL68"/>
      <c r="BHM68"/>
      <c r="BHN68"/>
      <c r="BHO68"/>
      <c r="BHP68"/>
      <c r="BHQ68"/>
      <c r="BHR68"/>
      <c r="BHS68"/>
      <c r="BHT68"/>
      <c r="BHU68"/>
      <c r="BHV68"/>
      <c r="BHW68"/>
      <c r="BHX68"/>
      <c r="BHY68"/>
      <c r="BHZ68"/>
      <c r="BIA68"/>
      <c r="BIB68"/>
      <c r="BIC68"/>
      <c r="BID68"/>
      <c r="BIE68"/>
      <c r="BIF68"/>
      <c r="BIG68"/>
      <c r="BIH68"/>
      <c r="BII68"/>
      <c r="BIJ68"/>
      <c r="BIK68"/>
      <c r="BIL68"/>
      <c r="BIM68"/>
      <c r="BIN68"/>
      <c r="BIO68"/>
      <c r="BIP68"/>
      <c r="BIQ68"/>
      <c r="BIR68"/>
      <c r="BIS68"/>
      <c r="BIT68"/>
      <c r="BIU68"/>
      <c r="BIV68"/>
      <c r="BIW68"/>
      <c r="BIX68"/>
      <c r="BIY68"/>
      <c r="BIZ68"/>
      <c r="BJA68"/>
      <c r="BJB68"/>
      <c r="BJC68"/>
      <c r="BJD68"/>
      <c r="BJE68"/>
      <c r="BJF68"/>
      <c r="BJG68"/>
      <c r="BJH68"/>
      <c r="BJI68"/>
      <c r="BJJ68"/>
      <c r="BJK68"/>
      <c r="BJL68"/>
      <c r="BJM68"/>
      <c r="BJN68"/>
      <c r="BJO68"/>
      <c r="BJP68"/>
      <c r="BJQ68"/>
      <c r="BJR68"/>
      <c r="BJS68"/>
      <c r="BJT68"/>
      <c r="BJU68"/>
      <c r="BJV68"/>
      <c r="BJW68"/>
      <c r="BJX68"/>
      <c r="BJY68"/>
      <c r="BJZ68"/>
      <c r="BKA68"/>
      <c r="BKB68"/>
      <c r="BKC68"/>
      <c r="BKD68"/>
      <c r="BKE68"/>
      <c r="BKF68"/>
      <c r="BKG68"/>
      <c r="BKH68"/>
      <c r="BKI68"/>
      <c r="BKJ68"/>
      <c r="BKK68"/>
      <c r="BKL68"/>
      <c r="BKM68"/>
      <c r="BKN68"/>
      <c r="BKO68"/>
      <c r="BKP68"/>
      <c r="BKQ68"/>
      <c r="BKR68"/>
      <c r="BKS68"/>
      <c r="BKT68"/>
      <c r="BKU68"/>
      <c r="BKV68"/>
      <c r="BKW68"/>
      <c r="BKX68"/>
      <c r="BKY68"/>
      <c r="BKZ68"/>
      <c r="BLA68"/>
      <c r="BLB68"/>
      <c r="BLC68"/>
      <c r="BLD68"/>
      <c r="BLE68"/>
      <c r="BLF68"/>
      <c r="BLG68"/>
      <c r="BLH68"/>
      <c r="BLI68"/>
      <c r="BLJ68"/>
      <c r="BLK68"/>
      <c r="BLL68"/>
      <c r="BLM68"/>
      <c r="BLN68"/>
      <c r="BLO68"/>
      <c r="BLP68"/>
      <c r="BLQ68"/>
      <c r="BLR68"/>
      <c r="BLS68"/>
      <c r="BLT68"/>
      <c r="BLU68"/>
      <c r="BLV68"/>
      <c r="BLW68"/>
      <c r="BLX68"/>
      <c r="BLY68"/>
      <c r="BLZ68"/>
      <c r="BMA68"/>
      <c r="BMB68"/>
      <c r="BMC68"/>
      <c r="BMD68"/>
      <c r="BME68"/>
      <c r="BMF68"/>
      <c r="BMG68"/>
      <c r="BMH68"/>
      <c r="BMI68"/>
      <c r="BMJ68"/>
      <c r="BMK68"/>
      <c r="BML68"/>
      <c r="BMM68"/>
      <c r="BMN68"/>
      <c r="BMO68"/>
      <c r="BMP68"/>
      <c r="BMQ68"/>
      <c r="BMR68"/>
      <c r="BMS68"/>
      <c r="BMT68"/>
      <c r="BMU68"/>
      <c r="BMV68"/>
      <c r="BMW68"/>
      <c r="BMX68"/>
      <c r="BMY68"/>
      <c r="BMZ68"/>
      <c r="BNA68"/>
      <c r="BNB68"/>
      <c r="BNC68"/>
      <c r="BND68"/>
      <c r="BNE68"/>
      <c r="BNF68"/>
      <c r="BNG68"/>
      <c r="BNH68"/>
      <c r="BNI68"/>
      <c r="BNJ68"/>
      <c r="BNK68"/>
      <c r="BNL68"/>
      <c r="BNM68"/>
      <c r="BNN68"/>
      <c r="BNO68"/>
      <c r="BNP68"/>
      <c r="BNQ68"/>
      <c r="BNR68"/>
      <c r="BNS68"/>
      <c r="BNT68"/>
      <c r="BNU68"/>
      <c r="BNV68"/>
      <c r="BNW68"/>
      <c r="BNX68"/>
      <c r="BNY68"/>
      <c r="BNZ68"/>
      <c r="BOA68"/>
      <c r="BOB68"/>
      <c r="BOC68"/>
      <c r="BOD68"/>
      <c r="BOE68"/>
      <c r="BOF68"/>
      <c r="BOG68"/>
      <c r="BOH68"/>
      <c r="BOI68"/>
      <c r="BOJ68"/>
      <c r="BOK68"/>
      <c r="BOL68"/>
      <c r="BOM68"/>
      <c r="BON68"/>
      <c r="BOO68"/>
      <c r="BOP68"/>
      <c r="BOQ68"/>
      <c r="BOR68"/>
      <c r="BOS68"/>
      <c r="BOT68"/>
      <c r="BOU68"/>
      <c r="BOV68"/>
      <c r="BOW68"/>
      <c r="BOX68"/>
      <c r="BOY68"/>
      <c r="BOZ68"/>
      <c r="BPA68"/>
      <c r="BPB68"/>
      <c r="BPC68"/>
      <c r="BPD68"/>
      <c r="BPE68"/>
      <c r="BPF68"/>
      <c r="BPG68"/>
      <c r="BPH68"/>
      <c r="BPI68"/>
      <c r="BPJ68"/>
      <c r="BPK68"/>
      <c r="BPL68"/>
      <c r="BPM68"/>
      <c r="BPN68"/>
      <c r="BPO68"/>
      <c r="BPP68"/>
      <c r="BPQ68"/>
      <c r="BPR68"/>
      <c r="BPS68"/>
      <c r="BPT68"/>
      <c r="BPU68"/>
      <c r="BPV68"/>
      <c r="BPW68"/>
      <c r="BPX68"/>
      <c r="BPY68"/>
      <c r="BPZ68"/>
      <c r="BQA68"/>
      <c r="BQB68"/>
      <c r="BQC68"/>
      <c r="BQD68"/>
      <c r="BQE68"/>
      <c r="BQF68"/>
      <c r="BQG68"/>
      <c r="BQH68"/>
      <c r="BQI68"/>
      <c r="BQJ68"/>
      <c r="BQK68"/>
      <c r="BQL68"/>
      <c r="BQM68"/>
      <c r="BQN68"/>
      <c r="BQO68"/>
      <c r="BQP68"/>
      <c r="BQQ68"/>
      <c r="BQR68"/>
      <c r="BQS68"/>
      <c r="BQT68"/>
      <c r="BQU68"/>
      <c r="BQV68"/>
      <c r="BQW68"/>
      <c r="BQX68"/>
      <c r="BQY68"/>
      <c r="BQZ68"/>
      <c r="BRA68"/>
      <c r="BRB68"/>
      <c r="BRC68"/>
      <c r="BRD68"/>
      <c r="BRE68"/>
      <c r="BRF68"/>
      <c r="BRG68"/>
      <c r="BRH68"/>
      <c r="BRI68"/>
      <c r="BRJ68"/>
      <c r="BRK68"/>
      <c r="BRL68"/>
      <c r="BRM68"/>
      <c r="BRN68"/>
      <c r="BRO68"/>
      <c r="BRP68"/>
      <c r="BRQ68"/>
      <c r="BRR68"/>
      <c r="BRS68"/>
      <c r="BRT68"/>
      <c r="BRU68"/>
      <c r="BRV68"/>
      <c r="BRW68"/>
      <c r="BRX68"/>
      <c r="BRY68"/>
      <c r="BRZ68"/>
      <c r="BSA68"/>
      <c r="BSB68"/>
      <c r="BSC68"/>
      <c r="BSD68"/>
      <c r="BSE68"/>
      <c r="BSF68"/>
      <c r="BSG68"/>
      <c r="BSH68"/>
      <c r="BSI68"/>
      <c r="BSJ68"/>
      <c r="BSK68"/>
      <c r="BSL68"/>
      <c r="BSM68"/>
      <c r="BSN68"/>
      <c r="BSO68"/>
      <c r="BSP68"/>
      <c r="BSQ68"/>
      <c r="BSR68"/>
      <c r="BSS68"/>
      <c r="BST68"/>
      <c r="BSU68"/>
      <c r="BSV68"/>
      <c r="BSW68"/>
      <c r="BSX68"/>
      <c r="BSY68"/>
      <c r="BSZ68"/>
      <c r="BTA68"/>
      <c r="BTB68"/>
      <c r="BTC68"/>
      <c r="BTD68"/>
      <c r="BTE68"/>
      <c r="BTF68"/>
      <c r="BTG68"/>
      <c r="BTH68"/>
      <c r="BTI68"/>
      <c r="BTJ68"/>
      <c r="BTK68"/>
      <c r="BTL68"/>
      <c r="BTM68"/>
      <c r="BTN68"/>
      <c r="BTO68"/>
      <c r="BTP68"/>
      <c r="BTQ68"/>
      <c r="BTR68"/>
      <c r="BTS68"/>
      <c r="BTT68"/>
      <c r="BTU68"/>
      <c r="BTV68"/>
      <c r="BTW68"/>
      <c r="BTX68"/>
      <c r="BTY68"/>
      <c r="BTZ68"/>
      <c r="BUA68"/>
      <c r="BUB68"/>
      <c r="BUC68"/>
      <c r="BUD68"/>
      <c r="BUE68"/>
      <c r="BUF68"/>
      <c r="BUG68"/>
      <c r="BUH68"/>
      <c r="BUI68"/>
      <c r="BUJ68"/>
      <c r="BUK68"/>
      <c r="BUL68"/>
      <c r="BUM68"/>
      <c r="BUN68"/>
      <c r="BUO68"/>
      <c r="BUP68"/>
      <c r="BUQ68"/>
      <c r="BUR68"/>
      <c r="BUS68"/>
      <c r="BUT68"/>
      <c r="BUU68"/>
      <c r="BUV68"/>
      <c r="BUW68"/>
      <c r="BUX68"/>
      <c r="BUY68"/>
      <c r="BUZ68"/>
      <c r="BVA68"/>
      <c r="BVB68"/>
      <c r="BVC68"/>
      <c r="BVD68"/>
      <c r="BVE68"/>
      <c r="BVF68"/>
      <c r="BVG68"/>
      <c r="BVH68"/>
      <c r="BVI68"/>
      <c r="BVJ68"/>
      <c r="BVK68"/>
      <c r="BVL68"/>
      <c r="BVM68"/>
      <c r="BVN68"/>
      <c r="BVO68"/>
      <c r="BVP68"/>
      <c r="BVQ68"/>
      <c r="BVR68"/>
      <c r="BVS68"/>
      <c r="BVT68"/>
      <c r="BVU68"/>
      <c r="BVV68"/>
      <c r="BVW68"/>
      <c r="BVX68"/>
      <c r="BVY68"/>
      <c r="BVZ68"/>
      <c r="BWA68"/>
      <c r="BWB68"/>
      <c r="BWC68"/>
      <c r="BWD68"/>
      <c r="BWE68"/>
      <c r="BWF68"/>
      <c r="BWG68"/>
      <c r="BWH68"/>
      <c r="BWI68"/>
      <c r="BWJ68"/>
      <c r="BWK68"/>
      <c r="BWL68"/>
      <c r="BWM68"/>
      <c r="BWN68"/>
      <c r="BWO68"/>
      <c r="BWP68"/>
      <c r="BWQ68"/>
      <c r="BWR68"/>
      <c r="BWS68"/>
      <c r="BWT68"/>
      <c r="BWU68"/>
      <c r="BWV68"/>
      <c r="BWW68"/>
      <c r="BWX68"/>
      <c r="BWY68"/>
      <c r="BWZ68"/>
      <c r="BXA68"/>
      <c r="BXB68"/>
      <c r="BXC68"/>
      <c r="BXD68"/>
      <c r="BXE68"/>
      <c r="BXF68"/>
      <c r="BXG68"/>
      <c r="BXH68"/>
      <c r="BXI68"/>
      <c r="BXJ68"/>
      <c r="BXK68"/>
      <c r="BXL68"/>
      <c r="BXM68"/>
      <c r="BXN68"/>
      <c r="BXO68"/>
      <c r="BXP68"/>
      <c r="BXQ68"/>
      <c r="BXR68"/>
      <c r="BXS68"/>
      <c r="BXT68"/>
      <c r="BXU68"/>
      <c r="BXV68"/>
      <c r="BXW68"/>
      <c r="BXX68"/>
      <c r="BXY68"/>
      <c r="BXZ68"/>
      <c r="BYA68"/>
      <c r="BYB68"/>
      <c r="BYC68"/>
      <c r="BYD68"/>
      <c r="BYE68"/>
      <c r="BYF68"/>
      <c r="BYG68"/>
      <c r="BYH68"/>
      <c r="BYI68"/>
      <c r="BYJ68"/>
      <c r="BYK68"/>
      <c r="BYL68"/>
      <c r="BYM68"/>
      <c r="BYN68"/>
      <c r="BYO68"/>
      <c r="BYP68"/>
      <c r="BYQ68"/>
      <c r="BYR68"/>
      <c r="BYS68"/>
      <c r="BYT68"/>
      <c r="BYU68"/>
      <c r="BYV68"/>
      <c r="BYW68"/>
      <c r="BYX68"/>
      <c r="BYY68"/>
      <c r="BYZ68"/>
      <c r="BZA68"/>
      <c r="BZB68"/>
      <c r="BZC68"/>
      <c r="BZD68"/>
      <c r="BZE68"/>
      <c r="BZF68"/>
      <c r="BZG68"/>
      <c r="BZH68"/>
      <c r="BZI68"/>
      <c r="BZJ68"/>
      <c r="BZK68"/>
      <c r="BZL68"/>
      <c r="BZM68"/>
      <c r="BZN68"/>
      <c r="BZO68"/>
      <c r="BZP68"/>
      <c r="BZQ68"/>
      <c r="BZR68"/>
      <c r="BZS68"/>
      <c r="BZT68"/>
      <c r="BZU68"/>
      <c r="BZV68"/>
      <c r="BZW68"/>
      <c r="BZX68"/>
      <c r="BZY68"/>
      <c r="BZZ68"/>
      <c r="CAA68"/>
      <c r="CAB68"/>
      <c r="CAC68"/>
      <c r="CAD68"/>
      <c r="CAE68"/>
      <c r="CAF68"/>
      <c r="CAG68"/>
      <c r="CAH68"/>
      <c r="CAI68"/>
      <c r="CAJ68"/>
      <c r="CAK68"/>
      <c r="CAL68"/>
      <c r="CAM68"/>
      <c r="CAN68"/>
      <c r="CAO68"/>
      <c r="CAP68"/>
      <c r="CAQ68"/>
      <c r="CAR68"/>
      <c r="CAS68"/>
      <c r="CAT68"/>
      <c r="CAU68"/>
      <c r="CAV68"/>
      <c r="CAW68"/>
      <c r="CAX68"/>
      <c r="CAY68"/>
      <c r="CAZ68"/>
      <c r="CBA68"/>
      <c r="CBB68"/>
      <c r="CBC68"/>
      <c r="CBD68"/>
      <c r="CBE68"/>
      <c r="CBF68"/>
      <c r="CBG68"/>
      <c r="CBH68"/>
      <c r="CBI68"/>
      <c r="CBJ68"/>
      <c r="CBK68"/>
      <c r="CBL68"/>
      <c r="CBM68"/>
      <c r="CBN68"/>
      <c r="CBO68"/>
      <c r="CBP68"/>
      <c r="CBQ68"/>
      <c r="CBR68"/>
      <c r="CBS68"/>
      <c r="CBT68"/>
      <c r="CBU68"/>
      <c r="CBV68"/>
      <c r="CBW68"/>
      <c r="CBX68"/>
      <c r="CBY68"/>
      <c r="CBZ68"/>
      <c r="CCA68"/>
      <c r="CCB68"/>
      <c r="CCC68"/>
      <c r="CCD68"/>
      <c r="CCE68"/>
      <c r="CCF68"/>
      <c r="CCG68"/>
      <c r="CCH68"/>
      <c r="CCI68"/>
      <c r="CCJ68"/>
      <c r="CCK68"/>
      <c r="CCL68"/>
      <c r="CCM68"/>
      <c r="CCN68"/>
      <c r="CCO68"/>
      <c r="CCP68"/>
      <c r="CCQ68"/>
      <c r="CCR68"/>
      <c r="CCS68"/>
      <c r="CCT68"/>
      <c r="CCU68"/>
      <c r="CCV68"/>
      <c r="CCW68"/>
      <c r="CCX68"/>
      <c r="CCY68"/>
      <c r="CCZ68"/>
      <c r="CDA68"/>
      <c r="CDB68"/>
      <c r="CDC68"/>
      <c r="CDD68"/>
      <c r="CDE68"/>
      <c r="CDF68"/>
      <c r="CDG68"/>
      <c r="CDH68"/>
      <c r="CDI68"/>
      <c r="CDJ68"/>
      <c r="CDK68"/>
      <c r="CDL68"/>
      <c r="CDM68"/>
      <c r="CDN68"/>
      <c r="CDO68"/>
      <c r="CDP68"/>
      <c r="CDQ68"/>
      <c r="CDR68"/>
      <c r="CDS68"/>
      <c r="CDT68"/>
      <c r="CDU68"/>
      <c r="CDV68"/>
      <c r="CDW68"/>
      <c r="CDX68"/>
      <c r="CDY68"/>
      <c r="CDZ68"/>
      <c r="CEA68"/>
      <c r="CEB68"/>
      <c r="CEC68"/>
      <c r="CED68"/>
      <c r="CEE68"/>
      <c r="CEF68"/>
      <c r="CEG68"/>
      <c r="CEH68"/>
      <c r="CEI68"/>
      <c r="CEJ68"/>
      <c r="CEK68"/>
      <c r="CEL68"/>
      <c r="CEM68"/>
      <c r="CEN68"/>
      <c r="CEO68"/>
      <c r="CEP68"/>
      <c r="CEQ68"/>
      <c r="CER68"/>
      <c r="CES68"/>
      <c r="CET68"/>
      <c r="CEU68"/>
      <c r="CEV68"/>
      <c r="CEW68"/>
      <c r="CEX68"/>
      <c r="CEY68"/>
      <c r="CEZ68"/>
      <c r="CFA68"/>
      <c r="CFB68"/>
      <c r="CFC68"/>
      <c r="CFD68"/>
      <c r="CFE68"/>
      <c r="CFF68"/>
      <c r="CFG68"/>
      <c r="CFH68"/>
      <c r="CFI68"/>
      <c r="CFJ68"/>
      <c r="CFK68"/>
      <c r="CFL68"/>
      <c r="CFM68"/>
      <c r="CFN68"/>
      <c r="CFO68"/>
      <c r="CFP68"/>
      <c r="CFQ68"/>
      <c r="CFR68"/>
      <c r="CFS68"/>
      <c r="CFT68"/>
      <c r="CFU68"/>
      <c r="CFV68"/>
      <c r="CFW68"/>
      <c r="CFX68"/>
      <c r="CFY68"/>
      <c r="CFZ68"/>
      <c r="CGA68"/>
      <c r="CGB68"/>
      <c r="CGC68"/>
      <c r="CGD68"/>
      <c r="CGE68"/>
      <c r="CGF68"/>
      <c r="CGG68"/>
      <c r="CGH68"/>
      <c r="CGI68"/>
      <c r="CGJ68"/>
      <c r="CGK68"/>
      <c r="CGL68"/>
      <c r="CGM68"/>
      <c r="CGN68"/>
      <c r="CGO68"/>
      <c r="CGP68"/>
      <c r="CGQ68"/>
      <c r="CGR68"/>
      <c r="CGS68"/>
      <c r="CGT68"/>
      <c r="CGU68"/>
      <c r="CGV68"/>
      <c r="CGW68"/>
      <c r="CGX68"/>
      <c r="CGY68"/>
      <c r="CGZ68"/>
      <c r="CHA68"/>
      <c r="CHB68"/>
      <c r="CHC68"/>
      <c r="CHD68"/>
      <c r="CHE68"/>
      <c r="CHF68"/>
      <c r="CHG68"/>
      <c r="CHH68"/>
      <c r="CHI68"/>
      <c r="CHJ68"/>
      <c r="CHK68"/>
      <c r="CHL68"/>
      <c r="CHM68"/>
      <c r="CHN68"/>
      <c r="CHO68"/>
      <c r="CHP68"/>
      <c r="CHQ68"/>
      <c r="CHR68"/>
      <c r="CHS68"/>
      <c r="CHT68"/>
      <c r="CHU68"/>
      <c r="CHV68"/>
      <c r="CHW68"/>
      <c r="CHX68"/>
      <c r="CHY68"/>
      <c r="CHZ68"/>
      <c r="CIA68"/>
      <c r="CIB68"/>
      <c r="CIC68"/>
      <c r="CID68"/>
      <c r="CIE68"/>
      <c r="CIF68"/>
      <c r="CIG68"/>
      <c r="CIH68"/>
      <c r="CII68"/>
      <c r="CIJ68"/>
      <c r="CIK68"/>
      <c r="CIL68"/>
      <c r="CIM68"/>
      <c r="CIN68"/>
      <c r="CIO68"/>
      <c r="CIP68"/>
      <c r="CIQ68"/>
      <c r="CIR68"/>
      <c r="CIS68"/>
      <c r="CIT68"/>
      <c r="CIU68"/>
      <c r="CIV68"/>
      <c r="CIW68"/>
      <c r="CIX68"/>
      <c r="CIY68"/>
      <c r="CIZ68"/>
      <c r="CJA68"/>
      <c r="CJB68"/>
      <c r="CJC68"/>
      <c r="CJD68"/>
      <c r="CJE68"/>
      <c r="CJF68"/>
      <c r="CJG68"/>
      <c r="CJH68"/>
      <c r="CJI68"/>
      <c r="CJJ68"/>
      <c r="CJK68"/>
      <c r="CJL68"/>
      <c r="CJM68"/>
      <c r="CJN68"/>
      <c r="CJO68"/>
      <c r="CJP68"/>
      <c r="CJQ68"/>
      <c r="CJR68"/>
      <c r="CJS68"/>
      <c r="CJT68"/>
      <c r="CJU68"/>
      <c r="CJV68"/>
      <c r="CJW68"/>
      <c r="CJX68"/>
      <c r="CJY68"/>
      <c r="CJZ68"/>
      <c r="CKA68"/>
      <c r="CKB68"/>
      <c r="CKC68"/>
      <c r="CKD68"/>
      <c r="CKE68"/>
      <c r="CKF68"/>
      <c r="CKG68"/>
      <c r="CKH68"/>
      <c r="CKI68"/>
      <c r="CKJ68"/>
      <c r="CKK68"/>
      <c r="CKL68"/>
      <c r="CKM68"/>
      <c r="CKN68"/>
      <c r="CKO68"/>
      <c r="CKP68"/>
      <c r="CKQ68"/>
      <c r="CKR68"/>
      <c r="CKS68"/>
      <c r="CKT68"/>
      <c r="CKU68"/>
      <c r="CKV68"/>
      <c r="CKW68"/>
      <c r="CKX68"/>
      <c r="CKY68"/>
      <c r="CKZ68"/>
      <c r="CLA68"/>
      <c r="CLB68"/>
      <c r="CLC68"/>
      <c r="CLD68"/>
      <c r="CLE68"/>
      <c r="CLF68"/>
      <c r="CLG68"/>
      <c r="CLH68"/>
      <c r="CLI68"/>
      <c r="CLJ68"/>
      <c r="CLK68"/>
      <c r="CLL68"/>
      <c r="CLM68"/>
      <c r="CLN68"/>
      <c r="CLO68"/>
      <c r="CLP68"/>
      <c r="CLQ68"/>
      <c r="CLR68"/>
      <c r="CLS68"/>
      <c r="CLT68"/>
      <c r="CLU68"/>
      <c r="CLV68"/>
      <c r="CLW68"/>
      <c r="CLX68"/>
      <c r="CLY68"/>
      <c r="CLZ68"/>
      <c r="CMA68"/>
      <c r="CMB68"/>
      <c r="CMC68"/>
      <c r="CMD68"/>
      <c r="CME68"/>
      <c r="CMF68"/>
      <c r="CMG68"/>
      <c r="CMH68"/>
      <c r="CMI68"/>
      <c r="CMJ68"/>
      <c r="CMK68"/>
      <c r="CML68"/>
      <c r="CMM68"/>
      <c r="CMN68"/>
      <c r="CMO68"/>
      <c r="CMP68"/>
      <c r="CMQ68"/>
      <c r="CMR68"/>
      <c r="CMS68"/>
      <c r="CMT68"/>
      <c r="CMU68"/>
      <c r="CMV68"/>
      <c r="CMW68"/>
      <c r="CMX68"/>
      <c r="CMY68"/>
      <c r="CMZ68"/>
      <c r="CNA68"/>
      <c r="CNB68"/>
      <c r="CNC68"/>
      <c r="CND68"/>
      <c r="CNE68"/>
      <c r="CNF68"/>
      <c r="CNG68"/>
      <c r="CNH68"/>
      <c r="CNI68"/>
      <c r="CNJ68"/>
      <c r="CNK68"/>
      <c r="CNL68"/>
      <c r="CNM68"/>
      <c r="CNN68"/>
      <c r="CNO68"/>
      <c r="CNP68"/>
      <c r="CNQ68"/>
      <c r="CNR68"/>
      <c r="CNS68"/>
      <c r="CNT68"/>
      <c r="CNU68"/>
      <c r="CNV68"/>
      <c r="CNW68"/>
      <c r="CNX68"/>
      <c r="CNY68"/>
      <c r="CNZ68"/>
      <c r="COA68"/>
      <c r="COB68"/>
      <c r="COC68"/>
      <c r="COD68"/>
      <c r="COE68"/>
      <c r="COF68"/>
      <c r="COG68"/>
      <c r="COH68"/>
      <c r="COI68"/>
      <c r="COJ68"/>
      <c r="COK68"/>
      <c r="COL68"/>
      <c r="COM68"/>
      <c r="CON68"/>
      <c r="COO68"/>
      <c r="COP68"/>
      <c r="COQ68"/>
      <c r="COR68"/>
      <c r="COS68"/>
      <c r="COT68"/>
      <c r="COU68"/>
      <c r="COV68"/>
      <c r="COW68"/>
      <c r="COX68"/>
      <c r="COY68"/>
      <c r="COZ68"/>
      <c r="CPA68"/>
      <c r="CPB68"/>
      <c r="CPC68"/>
      <c r="CPD68"/>
      <c r="CPE68"/>
      <c r="CPF68"/>
      <c r="CPG68"/>
      <c r="CPH68"/>
      <c r="CPI68"/>
      <c r="CPJ68"/>
      <c r="CPK68"/>
      <c r="CPL68"/>
      <c r="CPM68"/>
      <c r="CPN68"/>
      <c r="CPO68"/>
      <c r="CPP68"/>
      <c r="CPQ68"/>
      <c r="CPR68"/>
      <c r="CPS68"/>
      <c r="CPT68"/>
      <c r="CPU68"/>
      <c r="CPV68"/>
      <c r="CPW68"/>
      <c r="CPX68"/>
      <c r="CPY68"/>
      <c r="CPZ68"/>
      <c r="CQA68"/>
      <c r="CQB68"/>
      <c r="CQC68"/>
      <c r="CQD68"/>
      <c r="CQE68"/>
      <c r="CQF68"/>
      <c r="CQG68"/>
      <c r="CQH68"/>
      <c r="CQI68"/>
      <c r="CQJ68"/>
      <c r="CQK68"/>
      <c r="CQL68"/>
      <c r="CQM68"/>
      <c r="CQN68"/>
      <c r="CQO68"/>
      <c r="CQP68"/>
      <c r="CQQ68"/>
      <c r="CQR68"/>
      <c r="CQS68"/>
      <c r="CQT68"/>
      <c r="CQU68"/>
      <c r="CQV68"/>
      <c r="CQW68"/>
      <c r="CQX68"/>
      <c r="CQY68"/>
      <c r="CQZ68"/>
      <c r="CRA68"/>
      <c r="CRB68"/>
      <c r="CRC68"/>
      <c r="CRD68"/>
      <c r="CRE68"/>
      <c r="CRF68"/>
      <c r="CRG68"/>
      <c r="CRH68"/>
      <c r="CRI68"/>
      <c r="CRJ68"/>
      <c r="CRK68"/>
      <c r="CRL68"/>
      <c r="CRM68"/>
      <c r="CRN68"/>
      <c r="CRO68"/>
      <c r="CRP68"/>
      <c r="CRQ68"/>
      <c r="CRR68"/>
      <c r="CRS68"/>
      <c r="CRT68"/>
      <c r="CRU68"/>
      <c r="CRV68"/>
      <c r="CRW68"/>
      <c r="CRX68"/>
      <c r="CRY68"/>
      <c r="CRZ68"/>
      <c r="CSA68"/>
      <c r="CSB68"/>
      <c r="CSC68"/>
      <c r="CSD68"/>
      <c r="CSE68"/>
      <c r="CSF68"/>
      <c r="CSG68"/>
      <c r="CSH68"/>
      <c r="CSI68"/>
      <c r="CSJ68"/>
      <c r="CSK68"/>
      <c r="CSL68"/>
      <c r="CSM68"/>
      <c r="CSN68"/>
      <c r="CSO68"/>
      <c r="CSP68"/>
      <c r="CSQ68"/>
      <c r="CSR68"/>
      <c r="CSS68"/>
      <c r="CST68"/>
      <c r="CSU68"/>
      <c r="CSV68"/>
      <c r="CSW68"/>
      <c r="CSX68"/>
      <c r="CSY68"/>
      <c r="CSZ68"/>
      <c r="CTA68"/>
      <c r="CTB68"/>
      <c r="CTC68"/>
      <c r="CTD68"/>
      <c r="CTE68"/>
      <c r="CTF68"/>
      <c r="CTG68"/>
      <c r="CTH68"/>
      <c r="CTI68"/>
      <c r="CTJ68"/>
      <c r="CTK68"/>
      <c r="CTL68"/>
      <c r="CTM68"/>
      <c r="CTN68"/>
      <c r="CTO68"/>
      <c r="CTP68"/>
      <c r="CTQ68"/>
      <c r="CTR68"/>
      <c r="CTS68"/>
      <c r="CTT68"/>
      <c r="CTU68"/>
      <c r="CTV68"/>
      <c r="CTW68"/>
      <c r="CTX68"/>
      <c r="CTY68"/>
      <c r="CTZ68"/>
      <c r="CUA68"/>
      <c r="CUB68"/>
      <c r="CUC68"/>
      <c r="CUD68"/>
      <c r="CUE68"/>
      <c r="CUF68"/>
      <c r="CUG68"/>
      <c r="CUH68"/>
      <c r="CUI68"/>
      <c r="CUJ68"/>
      <c r="CUK68"/>
      <c r="CUL68"/>
      <c r="CUM68"/>
      <c r="CUN68"/>
      <c r="CUO68"/>
      <c r="CUP68"/>
      <c r="CUQ68"/>
      <c r="CUR68"/>
      <c r="CUS68"/>
      <c r="CUT68"/>
      <c r="CUU68"/>
      <c r="CUV68"/>
      <c r="CUW68"/>
      <c r="CUX68"/>
      <c r="CUY68"/>
      <c r="CUZ68"/>
      <c r="CVA68"/>
      <c r="CVB68"/>
      <c r="CVC68"/>
      <c r="CVD68"/>
      <c r="CVE68"/>
      <c r="CVF68"/>
      <c r="CVG68"/>
      <c r="CVH68"/>
      <c r="CVI68"/>
      <c r="CVJ68"/>
      <c r="CVK68"/>
      <c r="CVL68"/>
      <c r="CVM68"/>
      <c r="CVN68"/>
      <c r="CVO68"/>
      <c r="CVP68"/>
      <c r="CVQ68"/>
      <c r="CVR68"/>
      <c r="CVS68"/>
      <c r="CVT68"/>
      <c r="CVU68"/>
      <c r="CVV68"/>
      <c r="CVW68"/>
      <c r="CVX68"/>
      <c r="CVY68"/>
      <c r="CVZ68"/>
      <c r="CWA68"/>
      <c r="CWB68"/>
      <c r="CWC68"/>
      <c r="CWD68"/>
      <c r="CWE68"/>
      <c r="CWF68"/>
      <c r="CWG68"/>
      <c r="CWH68"/>
      <c r="CWI68"/>
      <c r="CWJ68"/>
      <c r="CWK68"/>
      <c r="CWL68"/>
      <c r="CWM68"/>
      <c r="CWN68"/>
      <c r="CWO68"/>
      <c r="CWP68"/>
      <c r="CWQ68"/>
      <c r="CWR68"/>
      <c r="CWS68"/>
      <c r="CWT68"/>
      <c r="CWU68"/>
      <c r="CWV68"/>
      <c r="CWW68"/>
      <c r="CWX68"/>
      <c r="CWY68"/>
      <c r="CWZ68"/>
      <c r="CXA68"/>
      <c r="CXB68"/>
      <c r="CXC68"/>
      <c r="CXD68"/>
      <c r="CXE68"/>
      <c r="CXF68"/>
      <c r="CXG68"/>
      <c r="CXH68"/>
      <c r="CXI68"/>
      <c r="CXJ68"/>
      <c r="CXK68"/>
      <c r="CXL68"/>
      <c r="CXM68"/>
      <c r="CXN68"/>
      <c r="CXO68"/>
      <c r="CXP68"/>
      <c r="CXQ68"/>
      <c r="CXR68"/>
      <c r="CXS68"/>
      <c r="CXT68"/>
      <c r="CXU68"/>
      <c r="CXV68"/>
      <c r="CXW68"/>
      <c r="CXX68"/>
      <c r="CXY68"/>
      <c r="CXZ68"/>
      <c r="CYA68"/>
      <c r="CYB68"/>
      <c r="CYC68"/>
      <c r="CYD68"/>
      <c r="CYE68"/>
      <c r="CYF68"/>
      <c r="CYG68"/>
      <c r="CYH68"/>
      <c r="CYI68"/>
      <c r="CYJ68"/>
      <c r="CYK68"/>
      <c r="CYL68"/>
      <c r="CYM68"/>
      <c r="CYN68"/>
      <c r="CYO68"/>
      <c r="CYP68"/>
      <c r="CYQ68"/>
      <c r="CYR68"/>
      <c r="CYS68"/>
      <c r="CYT68"/>
      <c r="CYU68"/>
      <c r="CYV68"/>
      <c r="CYW68"/>
      <c r="CYX68"/>
      <c r="CYY68"/>
      <c r="CYZ68"/>
      <c r="CZA68"/>
      <c r="CZB68"/>
      <c r="CZC68"/>
      <c r="CZD68"/>
      <c r="CZE68"/>
      <c r="CZF68"/>
      <c r="CZG68"/>
      <c r="CZH68"/>
      <c r="CZI68"/>
      <c r="CZJ68"/>
      <c r="CZK68"/>
      <c r="CZL68"/>
      <c r="CZM68"/>
      <c r="CZN68"/>
      <c r="CZO68"/>
      <c r="CZP68"/>
      <c r="CZQ68"/>
      <c r="CZR68"/>
      <c r="CZS68"/>
      <c r="CZT68"/>
      <c r="CZU68"/>
      <c r="CZV68"/>
      <c r="CZW68"/>
      <c r="CZX68"/>
      <c r="CZY68"/>
      <c r="CZZ68"/>
      <c r="DAA68"/>
      <c r="DAB68"/>
      <c r="DAC68"/>
      <c r="DAD68"/>
      <c r="DAE68"/>
      <c r="DAF68"/>
      <c r="DAG68"/>
      <c r="DAH68"/>
      <c r="DAI68"/>
      <c r="DAJ68"/>
      <c r="DAK68"/>
      <c r="DAL68"/>
      <c r="DAM68"/>
      <c r="DAN68"/>
      <c r="DAO68"/>
      <c r="DAP68"/>
      <c r="DAQ68"/>
      <c r="DAR68"/>
      <c r="DAS68"/>
      <c r="DAT68"/>
      <c r="DAU68"/>
      <c r="DAV68"/>
      <c r="DAW68"/>
      <c r="DAX68"/>
      <c r="DAY68"/>
      <c r="DAZ68"/>
      <c r="DBA68"/>
      <c r="DBB68"/>
      <c r="DBC68"/>
      <c r="DBD68"/>
      <c r="DBE68"/>
      <c r="DBF68"/>
      <c r="DBG68"/>
      <c r="DBH68"/>
      <c r="DBI68"/>
      <c r="DBJ68"/>
      <c r="DBK68"/>
      <c r="DBL68"/>
      <c r="DBM68"/>
      <c r="DBN68"/>
      <c r="DBO68"/>
      <c r="DBP68"/>
      <c r="DBQ68"/>
      <c r="DBR68"/>
      <c r="DBS68"/>
      <c r="DBT68"/>
      <c r="DBU68"/>
      <c r="DBV68"/>
      <c r="DBW68"/>
      <c r="DBX68"/>
      <c r="DBY68"/>
      <c r="DBZ68"/>
      <c r="DCA68"/>
      <c r="DCB68"/>
      <c r="DCC68"/>
      <c r="DCD68"/>
      <c r="DCE68"/>
      <c r="DCF68"/>
      <c r="DCG68"/>
      <c r="DCH68"/>
      <c r="DCI68"/>
      <c r="DCJ68"/>
      <c r="DCK68"/>
      <c r="DCL68"/>
      <c r="DCM68"/>
      <c r="DCN68"/>
      <c r="DCO68"/>
      <c r="DCP68"/>
      <c r="DCQ68"/>
      <c r="DCR68"/>
      <c r="DCS68"/>
      <c r="DCT68"/>
      <c r="DCU68"/>
      <c r="DCV68"/>
      <c r="DCW68"/>
      <c r="DCX68"/>
      <c r="DCY68"/>
      <c r="DCZ68"/>
      <c r="DDA68"/>
      <c r="DDB68"/>
      <c r="DDC68"/>
      <c r="DDD68"/>
      <c r="DDE68"/>
      <c r="DDF68"/>
      <c r="DDG68"/>
      <c r="DDH68"/>
      <c r="DDI68"/>
      <c r="DDJ68"/>
      <c r="DDK68"/>
      <c r="DDL68"/>
      <c r="DDM68"/>
      <c r="DDN68"/>
      <c r="DDO68"/>
      <c r="DDP68"/>
      <c r="DDQ68"/>
      <c r="DDR68"/>
      <c r="DDS68"/>
      <c r="DDT68"/>
      <c r="DDU68"/>
      <c r="DDV68"/>
      <c r="DDW68"/>
      <c r="DDX68"/>
      <c r="DDY68"/>
      <c r="DDZ68"/>
      <c r="DEA68"/>
      <c r="DEB68"/>
      <c r="DEC68"/>
      <c r="DED68"/>
      <c r="DEE68"/>
      <c r="DEF68"/>
      <c r="DEG68"/>
      <c r="DEH68"/>
      <c r="DEI68"/>
      <c r="DEJ68"/>
      <c r="DEK68"/>
      <c r="DEL68"/>
      <c r="DEM68"/>
      <c r="DEN68"/>
      <c r="DEO68"/>
      <c r="DEP68"/>
      <c r="DEQ68"/>
      <c r="DER68"/>
      <c r="DES68"/>
      <c r="DET68"/>
      <c r="DEU68"/>
      <c r="DEV68"/>
      <c r="DEW68"/>
      <c r="DEX68"/>
      <c r="DEY68"/>
      <c r="DEZ68"/>
      <c r="DFA68"/>
      <c r="DFB68"/>
      <c r="DFC68"/>
      <c r="DFD68"/>
      <c r="DFE68"/>
      <c r="DFF68"/>
      <c r="DFG68"/>
      <c r="DFH68"/>
      <c r="DFI68"/>
      <c r="DFJ68"/>
      <c r="DFK68"/>
      <c r="DFL68"/>
      <c r="DFM68"/>
      <c r="DFN68"/>
      <c r="DFO68"/>
      <c r="DFP68"/>
      <c r="DFQ68"/>
      <c r="DFR68"/>
      <c r="DFS68"/>
      <c r="DFT68"/>
      <c r="DFU68"/>
      <c r="DFV68"/>
      <c r="DFW68"/>
      <c r="DFX68"/>
      <c r="DFY68"/>
      <c r="DFZ68"/>
      <c r="DGA68"/>
      <c r="DGB68"/>
      <c r="DGC68"/>
      <c r="DGD68"/>
      <c r="DGE68"/>
      <c r="DGF68"/>
      <c r="DGG68"/>
      <c r="DGH68"/>
      <c r="DGI68"/>
      <c r="DGJ68"/>
      <c r="DGK68"/>
      <c r="DGL68"/>
      <c r="DGM68"/>
      <c r="DGN68"/>
      <c r="DGO68"/>
      <c r="DGP68"/>
      <c r="DGQ68"/>
      <c r="DGR68"/>
      <c r="DGS68"/>
      <c r="DGT68"/>
      <c r="DGU68"/>
      <c r="DGV68"/>
      <c r="DGW68"/>
      <c r="DGX68"/>
      <c r="DGY68"/>
      <c r="DGZ68"/>
      <c r="DHA68"/>
      <c r="DHB68"/>
      <c r="DHC68"/>
      <c r="DHD68"/>
      <c r="DHE68"/>
      <c r="DHF68"/>
      <c r="DHG68"/>
      <c r="DHH68"/>
      <c r="DHI68"/>
      <c r="DHJ68"/>
      <c r="DHK68"/>
      <c r="DHL68"/>
      <c r="DHM68"/>
      <c r="DHN68"/>
      <c r="DHO68"/>
      <c r="DHP68"/>
      <c r="DHQ68"/>
      <c r="DHR68"/>
      <c r="DHS68"/>
      <c r="DHT68"/>
      <c r="DHU68"/>
      <c r="DHV68"/>
      <c r="DHW68"/>
      <c r="DHX68"/>
      <c r="DHY68"/>
      <c r="DHZ68"/>
      <c r="DIA68"/>
      <c r="DIB68"/>
      <c r="DIC68"/>
      <c r="DID68"/>
      <c r="DIE68"/>
      <c r="DIF68"/>
      <c r="DIG68"/>
      <c r="DIH68"/>
      <c r="DII68"/>
      <c r="DIJ68"/>
      <c r="DIK68"/>
      <c r="DIL68"/>
      <c r="DIM68"/>
      <c r="DIN68"/>
      <c r="DIO68"/>
      <c r="DIP68"/>
      <c r="DIQ68"/>
      <c r="DIR68"/>
      <c r="DIS68"/>
      <c r="DIT68"/>
      <c r="DIU68"/>
      <c r="DIV68"/>
      <c r="DIW68"/>
      <c r="DIX68"/>
      <c r="DIY68"/>
      <c r="DIZ68"/>
      <c r="DJA68"/>
      <c r="DJB68"/>
      <c r="DJC68"/>
      <c r="DJD68"/>
      <c r="DJE68"/>
      <c r="DJF68"/>
      <c r="DJG68"/>
      <c r="DJH68"/>
      <c r="DJI68"/>
      <c r="DJJ68"/>
      <c r="DJK68"/>
      <c r="DJL68"/>
      <c r="DJM68"/>
      <c r="DJN68"/>
      <c r="DJO68"/>
      <c r="DJP68"/>
      <c r="DJQ68"/>
      <c r="DJR68"/>
      <c r="DJS68"/>
      <c r="DJT68"/>
      <c r="DJU68"/>
      <c r="DJV68"/>
      <c r="DJW68"/>
      <c r="DJX68"/>
      <c r="DJY68"/>
      <c r="DJZ68"/>
      <c r="DKA68"/>
      <c r="DKB68"/>
      <c r="DKC68"/>
      <c r="DKD68"/>
      <c r="DKE68"/>
      <c r="DKF68"/>
      <c r="DKG68"/>
      <c r="DKH68"/>
      <c r="DKI68"/>
      <c r="DKJ68"/>
      <c r="DKK68"/>
      <c r="DKL68"/>
      <c r="DKM68"/>
      <c r="DKN68"/>
      <c r="DKO68"/>
      <c r="DKP68"/>
      <c r="DKQ68"/>
      <c r="DKR68"/>
      <c r="DKS68"/>
      <c r="DKT68"/>
      <c r="DKU68"/>
      <c r="DKV68"/>
      <c r="DKW68"/>
      <c r="DKX68"/>
      <c r="DKY68"/>
      <c r="DKZ68"/>
      <c r="DLA68"/>
      <c r="DLB68"/>
      <c r="DLC68"/>
      <c r="DLD68"/>
      <c r="DLE68"/>
      <c r="DLF68"/>
      <c r="DLG68"/>
      <c r="DLH68"/>
      <c r="DLI68"/>
      <c r="DLJ68"/>
      <c r="DLK68"/>
      <c r="DLL68"/>
      <c r="DLM68"/>
      <c r="DLN68"/>
      <c r="DLO68"/>
      <c r="DLP68"/>
      <c r="DLQ68"/>
      <c r="DLR68"/>
      <c r="DLS68"/>
      <c r="DLT68"/>
      <c r="DLU68"/>
      <c r="DLV68"/>
      <c r="DLW68"/>
      <c r="DLX68"/>
      <c r="DLY68"/>
      <c r="DLZ68"/>
      <c r="DMA68"/>
      <c r="DMB68"/>
      <c r="DMC68"/>
      <c r="DMD68"/>
      <c r="DME68"/>
      <c r="DMF68"/>
      <c r="DMG68"/>
      <c r="DMH68"/>
      <c r="DMI68"/>
      <c r="DMJ68"/>
      <c r="DMK68"/>
      <c r="DML68"/>
      <c r="DMM68"/>
      <c r="DMN68"/>
      <c r="DMO68"/>
      <c r="DMP68"/>
      <c r="DMQ68"/>
      <c r="DMR68"/>
      <c r="DMS68"/>
      <c r="DMT68"/>
      <c r="DMU68"/>
      <c r="DMV68"/>
      <c r="DMW68"/>
      <c r="DMX68"/>
      <c r="DMY68"/>
      <c r="DMZ68"/>
      <c r="DNA68"/>
      <c r="DNB68"/>
      <c r="DNC68"/>
      <c r="DND68"/>
      <c r="DNE68"/>
      <c r="DNF68"/>
      <c r="DNG68"/>
      <c r="DNH68"/>
      <c r="DNI68"/>
      <c r="DNJ68"/>
      <c r="DNK68"/>
      <c r="DNL68"/>
      <c r="DNM68"/>
      <c r="DNN68"/>
      <c r="DNO68"/>
      <c r="DNP68"/>
      <c r="DNQ68"/>
      <c r="DNR68"/>
      <c r="DNS68"/>
      <c r="DNT68"/>
      <c r="DNU68"/>
      <c r="DNV68"/>
      <c r="DNW68"/>
      <c r="DNX68"/>
      <c r="DNY68"/>
      <c r="DNZ68"/>
      <c r="DOA68"/>
      <c r="DOB68"/>
      <c r="DOC68"/>
      <c r="DOD68"/>
      <c r="DOE68"/>
      <c r="DOF68"/>
      <c r="DOG68"/>
      <c r="DOH68"/>
      <c r="DOI68"/>
      <c r="DOJ68"/>
      <c r="DOK68"/>
      <c r="DOL68"/>
      <c r="DOM68"/>
      <c r="DON68"/>
      <c r="DOO68"/>
      <c r="DOP68"/>
      <c r="DOQ68"/>
      <c r="DOR68"/>
      <c r="DOS68"/>
      <c r="DOT68"/>
      <c r="DOU68"/>
      <c r="DOV68"/>
      <c r="DOW68"/>
      <c r="DOX68"/>
      <c r="DOY68"/>
      <c r="DOZ68"/>
      <c r="DPA68"/>
      <c r="DPB68"/>
      <c r="DPC68"/>
      <c r="DPD68"/>
      <c r="DPE68"/>
      <c r="DPF68"/>
      <c r="DPG68"/>
      <c r="DPH68"/>
      <c r="DPI68"/>
      <c r="DPJ68"/>
      <c r="DPK68"/>
      <c r="DPL68"/>
      <c r="DPM68"/>
      <c r="DPN68"/>
      <c r="DPO68"/>
      <c r="DPP68"/>
      <c r="DPQ68"/>
      <c r="DPR68"/>
      <c r="DPS68"/>
      <c r="DPT68"/>
      <c r="DPU68"/>
      <c r="DPV68"/>
      <c r="DPW68"/>
      <c r="DPX68"/>
      <c r="DPY68"/>
      <c r="DPZ68"/>
      <c r="DQA68"/>
      <c r="DQB68"/>
      <c r="DQC68"/>
      <c r="DQD68"/>
      <c r="DQE68"/>
      <c r="DQF68"/>
      <c r="DQG68"/>
      <c r="DQH68"/>
      <c r="DQI68"/>
      <c r="DQJ68"/>
      <c r="DQK68"/>
      <c r="DQL68"/>
      <c r="DQM68"/>
      <c r="DQN68"/>
      <c r="DQO68"/>
      <c r="DQP68"/>
      <c r="DQQ68"/>
      <c r="DQR68"/>
      <c r="DQS68"/>
      <c r="DQT68"/>
      <c r="DQU68"/>
      <c r="DQV68"/>
      <c r="DQW68"/>
      <c r="DQX68"/>
      <c r="DQY68"/>
      <c r="DQZ68"/>
      <c r="DRA68"/>
      <c r="DRB68"/>
      <c r="DRC68"/>
      <c r="DRD68"/>
      <c r="DRE68"/>
      <c r="DRF68"/>
      <c r="DRG68"/>
      <c r="DRH68"/>
      <c r="DRI68"/>
      <c r="DRJ68"/>
      <c r="DRK68"/>
      <c r="DRL68"/>
      <c r="DRM68"/>
      <c r="DRN68"/>
      <c r="DRO68"/>
      <c r="DRP68"/>
      <c r="DRQ68"/>
      <c r="DRR68"/>
      <c r="DRS68"/>
      <c r="DRT68"/>
      <c r="DRU68"/>
      <c r="DRV68"/>
      <c r="DRW68"/>
      <c r="DRX68"/>
      <c r="DRY68"/>
      <c r="DRZ68"/>
      <c r="DSA68"/>
      <c r="DSB68"/>
      <c r="DSC68"/>
      <c r="DSD68"/>
      <c r="DSE68"/>
      <c r="DSF68"/>
      <c r="DSG68"/>
      <c r="DSH68"/>
      <c r="DSI68"/>
      <c r="DSJ68"/>
      <c r="DSK68"/>
      <c r="DSL68"/>
      <c r="DSM68"/>
      <c r="DSN68"/>
      <c r="DSO68"/>
      <c r="DSP68"/>
      <c r="DSQ68"/>
      <c r="DSR68"/>
      <c r="DSS68"/>
      <c r="DST68"/>
      <c r="DSU68"/>
      <c r="DSV68"/>
      <c r="DSW68"/>
      <c r="DSX68"/>
      <c r="DSY68"/>
      <c r="DSZ68"/>
      <c r="DTA68"/>
      <c r="DTB68"/>
      <c r="DTC68"/>
      <c r="DTD68"/>
      <c r="DTE68"/>
      <c r="DTF68"/>
      <c r="DTG68"/>
      <c r="DTH68"/>
      <c r="DTI68"/>
      <c r="DTJ68"/>
      <c r="DTK68"/>
      <c r="DTL68"/>
      <c r="DTM68"/>
      <c r="DTN68"/>
      <c r="DTO68"/>
      <c r="DTP68"/>
      <c r="DTQ68"/>
      <c r="DTR68"/>
      <c r="DTS68"/>
      <c r="DTT68"/>
      <c r="DTU68"/>
      <c r="DTV68"/>
      <c r="DTW68"/>
      <c r="DTX68"/>
      <c r="DTY68"/>
      <c r="DTZ68"/>
      <c r="DUA68"/>
      <c r="DUB68"/>
      <c r="DUC68"/>
      <c r="DUD68"/>
      <c r="DUE68"/>
      <c r="DUF68"/>
      <c r="DUG68"/>
      <c r="DUH68"/>
      <c r="DUI68"/>
      <c r="DUJ68"/>
      <c r="DUK68"/>
      <c r="DUL68"/>
      <c r="DUM68"/>
      <c r="DUN68"/>
      <c r="DUO68"/>
      <c r="DUP68"/>
      <c r="DUQ68"/>
      <c r="DUR68"/>
      <c r="DUS68"/>
      <c r="DUT68"/>
      <c r="DUU68"/>
      <c r="DUV68"/>
      <c r="DUW68"/>
      <c r="DUX68"/>
      <c r="DUY68"/>
      <c r="DUZ68"/>
      <c r="DVA68"/>
      <c r="DVB68"/>
      <c r="DVC68"/>
      <c r="DVD68"/>
      <c r="DVE68"/>
      <c r="DVF68"/>
      <c r="DVG68"/>
      <c r="DVH68"/>
      <c r="DVI68"/>
      <c r="DVJ68"/>
      <c r="DVK68"/>
      <c r="DVL68"/>
      <c r="DVM68"/>
      <c r="DVN68"/>
      <c r="DVO68"/>
      <c r="DVP68"/>
      <c r="DVQ68"/>
      <c r="DVR68"/>
      <c r="DVS68"/>
      <c r="DVT68"/>
      <c r="DVU68"/>
      <c r="DVV68"/>
      <c r="DVW68"/>
      <c r="DVX68"/>
      <c r="DVY68"/>
      <c r="DVZ68"/>
      <c r="DWA68"/>
      <c r="DWB68"/>
      <c r="DWC68"/>
      <c r="DWD68"/>
      <c r="DWE68"/>
      <c r="DWF68"/>
      <c r="DWG68"/>
      <c r="DWH68"/>
      <c r="DWI68"/>
      <c r="DWJ68"/>
      <c r="DWK68"/>
      <c r="DWL68"/>
      <c r="DWM68"/>
      <c r="DWN68"/>
      <c r="DWO68"/>
      <c r="DWP68"/>
      <c r="DWQ68"/>
      <c r="DWR68"/>
      <c r="DWS68"/>
      <c r="DWT68"/>
      <c r="DWU68"/>
      <c r="DWV68"/>
      <c r="DWW68"/>
      <c r="DWX68"/>
      <c r="DWY68"/>
      <c r="DWZ68"/>
      <c r="DXA68"/>
      <c r="DXB68"/>
      <c r="DXC68"/>
      <c r="DXD68"/>
      <c r="DXE68"/>
      <c r="DXF68"/>
      <c r="DXG68"/>
      <c r="DXH68"/>
      <c r="DXI68"/>
      <c r="DXJ68"/>
      <c r="DXK68"/>
      <c r="DXL68"/>
      <c r="DXM68"/>
      <c r="DXN68"/>
      <c r="DXO68"/>
      <c r="DXP68"/>
      <c r="DXQ68"/>
      <c r="DXR68"/>
      <c r="DXS68"/>
      <c r="DXT68"/>
      <c r="DXU68"/>
      <c r="DXV68"/>
      <c r="DXW68"/>
      <c r="DXX68"/>
      <c r="DXY68"/>
      <c r="DXZ68"/>
      <c r="DYA68"/>
      <c r="DYB68"/>
      <c r="DYC68"/>
      <c r="DYD68"/>
      <c r="DYE68"/>
      <c r="DYF68"/>
      <c r="DYG68"/>
      <c r="DYH68"/>
      <c r="DYI68"/>
      <c r="DYJ68"/>
      <c r="DYK68"/>
      <c r="DYL68"/>
      <c r="DYM68"/>
      <c r="DYN68"/>
      <c r="DYO68"/>
      <c r="DYP68"/>
      <c r="DYQ68"/>
      <c r="DYR68"/>
      <c r="DYS68"/>
      <c r="DYT68"/>
      <c r="DYU68"/>
      <c r="DYV68"/>
      <c r="DYW68"/>
      <c r="DYX68"/>
      <c r="DYY68"/>
      <c r="DYZ68"/>
      <c r="DZA68"/>
      <c r="DZB68"/>
      <c r="DZC68"/>
      <c r="DZD68"/>
      <c r="DZE68"/>
      <c r="DZF68"/>
      <c r="DZG68"/>
      <c r="DZH68"/>
      <c r="DZI68"/>
      <c r="DZJ68"/>
      <c r="DZK68"/>
      <c r="DZL68"/>
      <c r="DZM68"/>
      <c r="DZN68"/>
      <c r="DZO68"/>
      <c r="DZP68"/>
      <c r="DZQ68"/>
      <c r="DZR68"/>
      <c r="DZS68"/>
      <c r="DZT68"/>
      <c r="DZU68"/>
      <c r="DZV68"/>
      <c r="DZW68"/>
      <c r="DZX68"/>
      <c r="DZY68"/>
      <c r="DZZ68"/>
      <c r="EAA68"/>
      <c r="EAB68"/>
      <c r="EAC68"/>
      <c r="EAD68"/>
      <c r="EAE68"/>
      <c r="EAF68"/>
      <c r="EAG68"/>
      <c r="EAH68"/>
      <c r="EAI68"/>
      <c r="EAJ68"/>
      <c r="EAK68"/>
      <c r="EAL68"/>
      <c r="EAM68"/>
      <c r="EAN68"/>
      <c r="EAO68"/>
      <c r="EAP68"/>
      <c r="EAQ68"/>
      <c r="EAR68"/>
      <c r="EAS68"/>
      <c r="EAT68"/>
      <c r="EAU68"/>
      <c r="EAV68"/>
      <c r="EAW68"/>
      <c r="EAX68"/>
      <c r="EAY68"/>
      <c r="EAZ68"/>
      <c r="EBA68"/>
      <c r="EBB68"/>
      <c r="EBC68"/>
      <c r="EBD68"/>
      <c r="EBE68"/>
      <c r="EBF68"/>
      <c r="EBG68"/>
      <c r="EBH68"/>
      <c r="EBI68"/>
      <c r="EBJ68"/>
      <c r="EBK68"/>
      <c r="EBL68"/>
      <c r="EBM68"/>
      <c r="EBN68"/>
      <c r="EBO68"/>
      <c r="EBP68"/>
      <c r="EBQ68"/>
      <c r="EBR68"/>
      <c r="EBS68"/>
      <c r="EBT68"/>
      <c r="EBU68"/>
      <c r="EBV68"/>
      <c r="EBW68"/>
      <c r="EBX68"/>
      <c r="EBY68"/>
      <c r="EBZ68"/>
      <c r="ECA68"/>
      <c r="ECB68"/>
      <c r="ECC68"/>
      <c r="ECD68"/>
      <c r="ECE68"/>
      <c r="ECF68"/>
      <c r="ECG68"/>
      <c r="ECH68"/>
      <c r="ECI68"/>
      <c r="ECJ68"/>
      <c r="ECK68"/>
      <c r="ECL68"/>
      <c r="ECM68"/>
      <c r="ECN68"/>
      <c r="ECO68"/>
      <c r="ECP68"/>
      <c r="ECQ68"/>
      <c r="ECR68"/>
      <c r="ECS68"/>
      <c r="ECT68"/>
      <c r="ECU68"/>
      <c r="ECV68"/>
      <c r="ECW68"/>
      <c r="ECX68"/>
      <c r="ECY68"/>
      <c r="ECZ68"/>
      <c r="EDA68"/>
      <c r="EDB68"/>
      <c r="EDC68"/>
      <c r="EDD68"/>
      <c r="EDE68"/>
      <c r="EDF68"/>
      <c r="EDG68"/>
      <c r="EDH68"/>
      <c r="EDI68"/>
      <c r="EDJ68"/>
      <c r="EDK68"/>
      <c r="EDL68"/>
      <c r="EDM68"/>
      <c r="EDN68"/>
      <c r="EDO68"/>
      <c r="EDP68"/>
      <c r="EDQ68"/>
      <c r="EDR68"/>
      <c r="EDS68"/>
      <c r="EDT68"/>
      <c r="EDU68"/>
      <c r="EDV68"/>
      <c r="EDW68"/>
      <c r="EDX68"/>
      <c r="EDY68"/>
      <c r="EDZ68"/>
      <c r="EEA68"/>
      <c r="EEB68"/>
      <c r="EEC68"/>
      <c r="EED68"/>
      <c r="EEE68"/>
      <c r="EEF68"/>
      <c r="EEG68"/>
      <c r="EEH68"/>
      <c r="EEI68"/>
      <c r="EEJ68"/>
      <c r="EEK68"/>
      <c r="EEL68"/>
      <c r="EEM68"/>
      <c r="EEN68"/>
      <c r="EEO68"/>
      <c r="EEP68"/>
      <c r="EEQ68"/>
      <c r="EER68"/>
      <c r="EES68"/>
      <c r="EET68"/>
      <c r="EEU68"/>
      <c r="EEV68"/>
      <c r="EEW68"/>
      <c r="EEX68"/>
      <c r="EEY68"/>
      <c r="EEZ68"/>
      <c r="EFA68"/>
      <c r="EFB68"/>
      <c r="EFC68"/>
      <c r="EFD68"/>
      <c r="EFE68"/>
      <c r="EFF68"/>
      <c r="EFG68"/>
      <c r="EFH68"/>
      <c r="EFI68"/>
      <c r="EFJ68"/>
      <c r="EFK68"/>
      <c r="EFL68"/>
      <c r="EFM68"/>
      <c r="EFN68"/>
      <c r="EFO68"/>
      <c r="EFP68"/>
      <c r="EFQ68"/>
      <c r="EFR68"/>
      <c r="EFS68"/>
      <c r="EFT68"/>
      <c r="EFU68"/>
      <c r="EFV68"/>
      <c r="EFW68"/>
      <c r="EFX68"/>
      <c r="EFY68"/>
      <c r="EFZ68"/>
      <c r="EGA68"/>
      <c r="EGB68"/>
      <c r="EGC68"/>
      <c r="EGD68"/>
      <c r="EGE68"/>
      <c r="EGF68"/>
      <c r="EGG68"/>
      <c r="EGH68"/>
      <c r="EGI68"/>
      <c r="EGJ68"/>
      <c r="EGK68"/>
      <c r="EGL68"/>
      <c r="EGM68"/>
      <c r="EGN68"/>
      <c r="EGO68"/>
      <c r="EGP68"/>
      <c r="EGQ68"/>
      <c r="EGR68"/>
      <c r="EGS68"/>
      <c r="EGT68"/>
      <c r="EGU68"/>
      <c r="EGV68"/>
      <c r="EGW68"/>
      <c r="EGX68"/>
      <c r="EGY68"/>
      <c r="EGZ68"/>
      <c r="EHA68"/>
      <c r="EHB68"/>
      <c r="EHC68"/>
      <c r="EHD68"/>
      <c r="EHE68"/>
      <c r="EHF68"/>
      <c r="EHG68"/>
      <c r="EHH68"/>
      <c r="EHI68"/>
      <c r="EHJ68"/>
      <c r="EHK68"/>
      <c r="EHL68"/>
      <c r="EHM68"/>
      <c r="EHN68"/>
      <c r="EHO68"/>
      <c r="EHP68"/>
      <c r="EHQ68"/>
      <c r="EHR68"/>
      <c r="EHS68"/>
      <c r="EHT68"/>
      <c r="EHU68"/>
      <c r="EHV68"/>
      <c r="EHW68"/>
      <c r="EHX68"/>
      <c r="EHY68"/>
      <c r="EHZ68"/>
      <c r="EIA68"/>
      <c r="EIB68"/>
      <c r="EIC68"/>
      <c r="EID68"/>
      <c r="EIE68"/>
      <c r="EIF68"/>
      <c r="EIG68"/>
      <c r="EIH68"/>
      <c r="EII68"/>
      <c r="EIJ68"/>
      <c r="EIK68"/>
      <c r="EIL68"/>
      <c r="EIM68"/>
      <c r="EIN68"/>
      <c r="EIO68"/>
      <c r="EIP68"/>
      <c r="EIQ68"/>
      <c r="EIR68"/>
      <c r="EIS68"/>
      <c r="EIT68"/>
      <c r="EIU68"/>
      <c r="EIV68"/>
      <c r="EIW68"/>
      <c r="EIX68"/>
      <c r="EIY68"/>
      <c r="EIZ68"/>
      <c r="EJA68"/>
      <c r="EJB68"/>
      <c r="EJC68"/>
      <c r="EJD68"/>
      <c r="EJE68"/>
      <c r="EJF68"/>
      <c r="EJG68"/>
      <c r="EJH68"/>
      <c r="EJI68"/>
      <c r="EJJ68"/>
      <c r="EJK68"/>
      <c r="EJL68"/>
      <c r="EJM68"/>
      <c r="EJN68"/>
      <c r="EJO68"/>
      <c r="EJP68"/>
      <c r="EJQ68"/>
      <c r="EJR68"/>
      <c r="EJS68"/>
      <c r="EJT68"/>
      <c r="EJU68"/>
      <c r="EJV68"/>
      <c r="EJW68"/>
      <c r="EJX68"/>
      <c r="EJY68"/>
      <c r="EJZ68"/>
      <c r="EKA68"/>
      <c r="EKB68"/>
      <c r="EKC68"/>
      <c r="EKD68"/>
      <c r="EKE68"/>
      <c r="EKF68"/>
      <c r="EKG68"/>
      <c r="EKH68"/>
      <c r="EKI68"/>
      <c r="EKJ68"/>
      <c r="EKK68"/>
      <c r="EKL68"/>
      <c r="EKM68"/>
      <c r="EKN68"/>
      <c r="EKO68"/>
      <c r="EKP68"/>
      <c r="EKQ68"/>
      <c r="EKR68"/>
      <c r="EKS68"/>
      <c r="EKT68"/>
      <c r="EKU68"/>
      <c r="EKV68"/>
      <c r="EKW68"/>
      <c r="EKX68"/>
      <c r="EKY68"/>
      <c r="EKZ68"/>
      <c r="ELA68"/>
      <c r="ELB68"/>
      <c r="ELC68"/>
      <c r="ELD68"/>
      <c r="ELE68"/>
      <c r="ELF68"/>
      <c r="ELG68"/>
      <c r="ELH68"/>
      <c r="ELI68"/>
      <c r="ELJ68"/>
      <c r="ELK68"/>
      <c r="ELL68"/>
      <c r="ELM68"/>
      <c r="ELN68"/>
      <c r="ELO68"/>
      <c r="ELP68"/>
      <c r="ELQ68"/>
      <c r="ELR68"/>
      <c r="ELS68"/>
      <c r="ELT68"/>
      <c r="ELU68"/>
      <c r="ELV68"/>
      <c r="ELW68"/>
      <c r="ELX68"/>
      <c r="ELY68"/>
      <c r="ELZ68"/>
      <c r="EMA68"/>
      <c r="EMB68"/>
      <c r="EMC68"/>
      <c r="EMD68"/>
      <c r="EME68"/>
      <c r="EMF68"/>
      <c r="EMG68"/>
      <c r="EMH68"/>
      <c r="EMI68"/>
      <c r="EMJ68"/>
      <c r="EMK68"/>
      <c r="EML68"/>
      <c r="EMM68"/>
      <c r="EMN68"/>
      <c r="EMO68"/>
      <c r="EMP68"/>
      <c r="EMQ68"/>
      <c r="EMR68"/>
      <c r="EMS68"/>
      <c r="EMT68"/>
      <c r="EMU68"/>
      <c r="EMV68"/>
      <c r="EMW68"/>
      <c r="EMX68"/>
      <c r="EMY68"/>
      <c r="EMZ68"/>
      <c r="ENA68"/>
      <c r="ENB68"/>
      <c r="ENC68"/>
      <c r="END68"/>
      <c r="ENE68"/>
      <c r="ENF68"/>
      <c r="ENG68"/>
      <c r="ENH68"/>
      <c r="ENI68"/>
      <c r="ENJ68"/>
      <c r="ENK68"/>
      <c r="ENL68"/>
      <c r="ENM68"/>
      <c r="ENN68"/>
      <c r="ENO68"/>
      <c r="ENP68"/>
      <c r="ENQ68"/>
      <c r="ENR68"/>
      <c r="ENS68"/>
      <c r="ENT68"/>
      <c r="ENU68"/>
      <c r="ENV68"/>
      <c r="ENW68"/>
      <c r="ENX68"/>
      <c r="ENY68"/>
      <c r="ENZ68"/>
      <c r="EOA68"/>
      <c r="EOB68"/>
      <c r="EOC68"/>
      <c r="EOD68"/>
      <c r="EOE68"/>
      <c r="EOF68"/>
      <c r="EOG68"/>
      <c r="EOH68"/>
      <c r="EOI68"/>
      <c r="EOJ68"/>
      <c r="EOK68"/>
      <c r="EOL68"/>
      <c r="EOM68"/>
      <c r="EON68"/>
      <c r="EOO68"/>
      <c r="EOP68"/>
      <c r="EOQ68"/>
      <c r="EOR68"/>
      <c r="EOS68"/>
      <c r="EOT68"/>
      <c r="EOU68"/>
      <c r="EOV68"/>
      <c r="EOW68"/>
      <c r="EOX68"/>
      <c r="EOY68"/>
      <c r="EOZ68"/>
      <c r="EPA68"/>
      <c r="EPB68"/>
      <c r="EPC68"/>
      <c r="EPD68"/>
      <c r="EPE68"/>
      <c r="EPF68"/>
      <c r="EPG68"/>
      <c r="EPH68"/>
      <c r="EPI68"/>
      <c r="EPJ68"/>
      <c r="EPK68"/>
      <c r="EPL68"/>
      <c r="EPM68"/>
      <c r="EPN68"/>
      <c r="EPO68"/>
      <c r="EPP68"/>
      <c r="EPQ68"/>
      <c r="EPR68"/>
      <c r="EPS68"/>
      <c r="EPT68"/>
      <c r="EPU68"/>
      <c r="EPV68"/>
      <c r="EPW68"/>
      <c r="EPX68"/>
      <c r="EPY68"/>
      <c r="EPZ68"/>
      <c r="EQA68"/>
      <c r="EQB68"/>
      <c r="EQC68"/>
      <c r="EQD68"/>
      <c r="EQE68"/>
      <c r="EQF68"/>
      <c r="EQG68"/>
      <c r="EQH68"/>
      <c r="EQI68"/>
      <c r="EQJ68"/>
      <c r="EQK68"/>
      <c r="EQL68"/>
      <c r="EQM68"/>
      <c r="EQN68"/>
      <c r="EQO68"/>
      <c r="EQP68"/>
      <c r="EQQ68"/>
      <c r="EQR68"/>
      <c r="EQS68"/>
      <c r="EQT68"/>
      <c r="EQU68"/>
      <c r="EQV68"/>
      <c r="EQW68"/>
      <c r="EQX68"/>
      <c r="EQY68"/>
      <c r="EQZ68"/>
      <c r="ERA68"/>
      <c r="ERB68"/>
      <c r="ERC68"/>
      <c r="ERD68"/>
      <c r="ERE68"/>
      <c r="ERF68"/>
      <c r="ERG68"/>
      <c r="ERH68"/>
      <c r="ERI68"/>
      <c r="ERJ68"/>
      <c r="ERK68"/>
      <c r="ERL68"/>
      <c r="ERM68"/>
      <c r="ERN68"/>
      <c r="ERO68"/>
      <c r="ERP68"/>
      <c r="ERQ68"/>
      <c r="ERR68"/>
      <c r="ERS68"/>
      <c r="ERT68"/>
      <c r="ERU68"/>
      <c r="ERV68"/>
      <c r="ERW68"/>
      <c r="ERX68"/>
      <c r="ERY68"/>
      <c r="ERZ68"/>
      <c r="ESA68"/>
      <c r="ESB68"/>
      <c r="ESC68"/>
      <c r="ESD68"/>
      <c r="ESE68"/>
      <c r="ESF68"/>
      <c r="ESG68"/>
      <c r="ESH68"/>
      <c r="ESI68"/>
      <c r="ESJ68"/>
      <c r="ESK68"/>
      <c r="ESL68"/>
      <c r="ESM68"/>
      <c r="ESN68"/>
      <c r="ESO68"/>
      <c r="ESP68"/>
      <c r="ESQ68"/>
      <c r="ESR68"/>
      <c r="ESS68"/>
      <c r="EST68"/>
      <c r="ESU68"/>
      <c r="ESV68"/>
      <c r="ESW68"/>
      <c r="ESX68"/>
      <c r="ESY68"/>
      <c r="ESZ68"/>
      <c r="ETA68"/>
      <c r="ETB68"/>
      <c r="ETC68"/>
      <c r="ETD68"/>
      <c r="ETE68"/>
      <c r="ETF68"/>
      <c r="ETG68"/>
      <c r="ETH68"/>
      <c r="ETI68"/>
      <c r="ETJ68"/>
      <c r="ETK68"/>
      <c r="ETL68"/>
      <c r="ETM68"/>
      <c r="ETN68"/>
      <c r="ETO68"/>
      <c r="ETP68"/>
      <c r="ETQ68"/>
      <c r="ETR68"/>
      <c r="ETS68"/>
      <c r="ETT68"/>
      <c r="ETU68"/>
      <c r="ETV68"/>
      <c r="ETW68"/>
      <c r="ETX68"/>
      <c r="ETY68"/>
      <c r="ETZ68"/>
      <c r="EUA68"/>
      <c r="EUB68"/>
      <c r="EUC68"/>
      <c r="EUD68"/>
      <c r="EUE68"/>
      <c r="EUF68"/>
      <c r="EUG68"/>
      <c r="EUH68"/>
      <c r="EUI68"/>
      <c r="EUJ68"/>
      <c r="EUK68"/>
      <c r="EUL68"/>
      <c r="EUM68"/>
      <c r="EUN68"/>
      <c r="EUO68"/>
      <c r="EUP68"/>
      <c r="EUQ68"/>
      <c r="EUR68"/>
      <c r="EUS68"/>
      <c r="EUT68"/>
      <c r="EUU68"/>
      <c r="EUV68"/>
      <c r="EUW68"/>
      <c r="EUX68"/>
      <c r="EUY68"/>
      <c r="EUZ68"/>
      <c r="EVA68"/>
      <c r="EVB68"/>
      <c r="EVC68"/>
      <c r="EVD68"/>
      <c r="EVE68"/>
      <c r="EVF68"/>
      <c r="EVG68"/>
      <c r="EVH68"/>
      <c r="EVI68"/>
      <c r="EVJ68"/>
      <c r="EVK68"/>
      <c r="EVL68"/>
      <c r="EVM68"/>
      <c r="EVN68"/>
      <c r="EVO68"/>
      <c r="EVP68"/>
      <c r="EVQ68"/>
      <c r="EVR68"/>
      <c r="EVS68"/>
      <c r="EVT68"/>
      <c r="EVU68"/>
      <c r="EVV68"/>
      <c r="EVW68"/>
      <c r="EVX68"/>
      <c r="EVY68"/>
      <c r="EVZ68"/>
      <c r="EWA68"/>
      <c r="EWB68"/>
      <c r="EWC68"/>
      <c r="EWD68"/>
      <c r="EWE68"/>
      <c r="EWF68"/>
      <c r="EWG68"/>
      <c r="EWH68"/>
      <c r="EWI68"/>
      <c r="EWJ68"/>
      <c r="EWK68"/>
      <c r="EWL68"/>
      <c r="EWM68"/>
      <c r="EWN68"/>
      <c r="EWO68"/>
      <c r="EWP68"/>
      <c r="EWQ68"/>
      <c r="EWR68"/>
      <c r="EWS68"/>
      <c r="EWT68"/>
      <c r="EWU68"/>
      <c r="EWV68"/>
      <c r="EWW68"/>
      <c r="EWX68"/>
      <c r="EWY68"/>
      <c r="EWZ68"/>
      <c r="EXA68"/>
      <c r="EXB68"/>
      <c r="EXC68"/>
      <c r="EXD68"/>
      <c r="EXE68"/>
      <c r="EXF68"/>
      <c r="EXG68"/>
      <c r="EXH68"/>
      <c r="EXI68"/>
      <c r="EXJ68"/>
      <c r="EXK68"/>
      <c r="EXL68"/>
      <c r="EXM68"/>
      <c r="EXN68"/>
      <c r="EXO68"/>
      <c r="EXP68"/>
      <c r="EXQ68"/>
      <c r="EXR68"/>
      <c r="EXS68"/>
      <c r="EXT68"/>
      <c r="EXU68"/>
      <c r="EXV68"/>
      <c r="EXW68"/>
      <c r="EXX68"/>
      <c r="EXY68"/>
      <c r="EXZ68"/>
      <c r="EYA68"/>
      <c r="EYB68"/>
      <c r="EYC68"/>
      <c r="EYD68"/>
      <c r="EYE68"/>
      <c r="EYF68"/>
      <c r="EYG68"/>
      <c r="EYH68"/>
      <c r="EYI68"/>
      <c r="EYJ68"/>
      <c r="EYK68"/>
      <c r="EYL68"/>
      <c r="EYM68"/>
      <c r="EYN68"/>
      <c r="EYO68"/>
      <c r="EYP68"/>
      <c r="EYQ68"/>
      <c r="EYR68"/>
      <c r="EYS68"/>
      <c r="EYT68"/>
      <c r="EYU68"/>
      <c r="EYV68"/>
      <c r="EYW68"/>
      <c r="EYX68"/>
      <c r="EYY68"/>
      <c r="EYZ68"/>
      <c r="EZA68"/>
      <c r="EZB68"/>
      <c r="EZC68"/>
      <c r="EZD68"/>
      <c r="EZE68"/>
      <c r="EZF68"/>
      <c r="EZG68"/>
      <c r="EZH68"/>
      <c r="EZI68"/>
      <c r="EZJ68"/>
      <c r="EZK68"/>
      <c r="EZL68"/>
      <c r="EZM68"/>
      <c r="EZN68"/>
      <c r="EZO68"/>
      <c r="EZP68"/>
      <c r="EZQ68"/>
      <c r="EZR68"/>
      <c r="EZS68"/>
      <c r="EZT68"/>
      <c r="EZU68"/>
      <c r="EZV68"/>
      <c r="EZW68"/>
      <c r="EZX68"/>
      <c r="EZY68"/>
      <c r="EZZ68"/>
      <c r="FAA68"/>
      <c r="FAB68"/>
      <c r="FAC68"/>
      <c r="FAD68"/>
      <c r="FAE68"/>
      <c r="FAF68"/>
      <c r="FAG68"/>
      <c r="FAH68"/>
      <c r="FAI68"/>
      <c r="FAJ68"/>
      <c r="FAK68"/>
      <c r="FAL68"/>
      <c r="FAM68"/>
      <c r="FAN68"/>
      <c r="FAO68"/>
      <c r="FAP68"/>
      <c r="FAQ68"/>
      <c r="FAR68"/>
      <c r="FAS68"/>
      <c r="FAT68"/>
      <c r="FAU68"/>
      <c r="FAV68"/>
      <c r="FAW68"/>
      <c r="FAX68"/>
      <c r="FAY68"/>
      <c r="FAZ68"/>
      <c r="FBA68"/>
      <c r="FBB68"/>
      <c r="FBC68"/>
      <c r="FBD68"/>
      <c r="FBE68"/>
      <c r="FBF68"/>
      <c r="FBG68"/>
      <c r="FBH68"/>
      <c r="FBI68"/>
      <c r="FBJ68"/>
      <c r="FBK68"/>
      <c r="FBL68"/>
      <c r="FBM68"/>
      <c r="FBN68"/>
      <c r="FBO68"/>
      <c r="FBP68"/>
      <c r="FBQ68"/>
      <c r="FBR68"/>
      <c r="FBS68"/>
      <c r="FBT68"/>
      <c r="FBU68"/>
      <c r="FBV68"/>
      <c r="FBW68"/>
      <c r="FBX68"/>
      <c r="FBY68"/>
      <c r="FBZ68"/>
      <c r="FCA68"/>
      <c r="FCB68"/>
      <c r="FCC68"/>
      <c r="FCD68"/>
      <c r="FCE68"/>
      <c r="FCF68"/>
      <c r="FCG68"/>
      <c r="FCH68"/>
      <c r="FCI68"/>
      <c r="FCJ68"/>
      <c r="FCK68"/>
      <c r="FCL68"/>
      <c r="FCM68"/>
      <c r="FCN68"/>
      <c r="FCO68"/>
      <c r="FCP68"/>
      <c r="FCQ68"/>
      <c r="FCR68"/>
      <c r="FCS68"/>
      <c r="FCT68"/>
      <c r="FCU68"/>
      <c r="FCV68"/>
      <c r="FCW68"/>
      <c r="FCX68"/>
      <c r="FCY68"/>
      <c r="FCZ68"/>
      <c r="FDA68"/>
      <c r="FDB68"/>
      <c r="FDC68"/>
      <c r="FDD68"/>
      <c r="FDE68"/>
      <c r="FDF68"/>
      <c r="FDG68"/>
      <c r="FDH68"/>
      <c r="FDI68"/>
      <c r="FDJ68"/>
      <c r="FDK68"/>
      <c r="FDL68"/>
      <c r="FDM68"/>
      <c r="FDN68"/>
      <c r="FDO68"/>
      <c r="FDP68"/>
      <c r="FDQ68"/>
      <c r="FDR68"/>
      <c r="FDS68"/>
      <c r="FDT68"/>
      <c r="FDU68"/>
      <c r="FDV68"/>
      <c r="FDW68"/>
      <c r="FDX68"/>
      <c r="FDY68"/>
      <c r="FDZ68"/>
      <c r="FEA68"/>
      <c r="FEB68"/>
      <c r="FEC68"/>
      <c r="FED68"/>
      <c r="FEE68"/>
      <c r="FEF68"/>
      <c r="FEG68"/>
      <c r="FEH68"/>
      <c r="FEI68"/>
      <c r="FEJ68"/>
      <c r="FEK68"/>
      <c r="FEL68"/>
      <c r="FEM68"/>
      <c r="FEN68"/>
      <c r="FEO68"/>
      <c r="FEP68"/>
      <c r="FEQ68"/>
      <c r="FER68"/>
      <c r="FES68"/>
      <c r="FET68"/>
      <c r="FEU68"/>
      <c r="FEV68"/>
      <c r="FEW68"/>
      <c r="FEX68"/>
      <c r="FEY68"/>
      <c r="FEZ68"/>
      <c r="FFA68"/>
      <c r="FFB68"/>
      <c r="FFC68"/>
      <c r="FFD68"/>
      <c r="FFE68"/>
      <c r="FFF68"/>
      <c r="FFG68"/>
      <c r="FFH68"/>
      <c r="FFI68"/>
      <c r="FFJ68"/>
      <c r="FFK68"/>
      <c r="FFL68"/>
      <c r="FFM68"/>
      <c r="FFN68"/>
      <c r="FFO68"/>
      <c r="FFP68"/>
      <c r="FFQ68"/>
      <c r="FFR68"/>
      <c r="FFS68"/>
      <c r="FFT68"/>
      <c r="FFU68"/>
      <c r="FFV68"/>
      <c r="FFW68"/>
      <c r="FFX68"/>
      <c r="FFY68"/>
      <c r="FFZ68"/>
      <c r="FGA68"/>
      <c r="FGB68"/>
      <c r="FGC68"/>
      <c r="FGD68"/>
      <c r="FGE68"/>
      <c r="FGF68"/>
      <c r="FGG68"/>
      <c r="FGH68"/>
      <c r="FGI68"/>
      <c r="FGJ68"/>
      <c r="FGK68"/>
      <c r="FGL68"/>
      <c r="FGM68"/>
      <c r="FGN68"/>
      <c r="FGO68"/>
      <c r="FGP68"/>
      <c r="FGQ68"/>
      <c r="FGR68"/>
      <c r="FGS68"/>
      <c r="FGT68"/>
      <c r="FGU68"/>
      <c r="FGV68"/>
      <c r="FGW68"/>
      <c r="FGX68"/>
      <c r="FGY68"/>
      <c r="FGZ68"/>
      <c r="FHA68"/>
      <c r="FHB68"/>
      <c r="FHC68"/>
      <c r="FHD68"/>
      <c r="FHE68"/>
      <c r="FHF68"/>
      <c r="FHG68"/>
      <c r="FHH68"/>
      <c r="FHI68"/>
      <c r="FHJ68"/>
      <c r="FHK68"/>
      <c r="FHL68"/>
      <c r="FHM68"/>
      <c r="FHN68"/>
      <c r="FHO68"/>
      <c r="FHP68"/>
      <c r="FHQ68"/>
      <c r="FHR68"/>
      <c r="FHS68"/>
      <c r="FHT68"/>
      <c r="FHU68"/>
      <c r="FHV68"/>
      <c r="FHW68"/>
      <c r="FHX68"/>
      <c r="FHY68"/>
      <c r="FHZ68"/>
      <c r="FIA68"/>
      <c r="FIB68"/>
      <c r="FIC68"/>
      <c r="FID68"/>
      <c r="FIE68"/>
      <c r="FIF68"/>
      <c r="FIG68"/>
      <c r="FIH68"/>
      <c r="FII68"/>
      <c r="FIJ68"/>
      <c r="FIK68"/>
      <c r="FIL68"/>
      <c r="FIM68"/>
      <c r="FIN68"/>
      <c r="FIO68"/>
      <c r="FIP68"/>
      <c r="FIQ68"/>
      <c r="FIR68"/>
      <c r="FIS68"/>
      <c r="FIT68"/>
      <c r="FIU68"/>
      <c r="FIV68"/>
      <c r="FIW68"/>
      <c r="FIX68"/>
      <c r="FIY68"/>
      <c r="FIZ68"/>
      <c r="FJA68"/>
      <c r="FJB68"/>
      <c r="FJC68"/>
      <c r="FJD68"/>
      <c r="FJE68"/>
      <c r="FJF68"/>
      <c r="FJG68"/>
      <c r="FJH68"/>
      <c r="FJI68"/>
      <c r="FJJ68"/>
      <c r="FJK68"/>
      <c r="FJL68"/>
      <c r="FJM68"/>
      <c r="FJN68"/>
      <c r="FJO68"/>
      <c r="FJP68"/>
      <c r="FJQ68"/>
      <c r="FJR68"/>
      <c r="FJS68"/>
      <c r="FJT68"/>
      <c r="FJU68"/>
      <c r="FJV68"/>
      <c r="FJW68"/>
      <c r="FJX68"/>
      <c r="FJY68"/>
      <c r="FJZ68"/>
      <c r="FKA68"/>
      <c r="FKB68"/>
      <c r="FKC68"/>
      <c r="FKD68"/>
      <c r="FKE68"/>
      <c r="FKF68"/>
      <c r="FKG68"/>
      <c r="FKH68"/>
      <c r="FKI68"/>
      <c r="FKJ68"/>
      <c r="FKK68"/>
      <c r="FKL68"/>
      <c r="FKM68"/>
      <c r="FKN68"/>
      <c r="FKO68"/>
      <c r="FKP68"/>
      <c r="FKQ68"/>
      <c r="FKR68"/>
      <c r="FKS68"/>
      <c r="FKT68"/>
      <c r="FKU68"/>
      <c r="FKV68"/>
      <c r="FKW68"/>
      <c r="FKX68"/>
      <c r="FKY68"/>
      <c r="FKZ68"/>
      <c r="FLA68"/>
      <c r="FLB68"/>
      <c r="FLC68"/>
      <c r="FLD68"/>
      <c r="FLE68"/>
      <c r="FLF68"/>
      <c r="FLG68"/>
      <c r="FLH68"/>
      <c r="FLI68"/>
      <c r="FLJ68"/>
      <c r="FLK68"/>
      <c r="FLL68"/>
      <c r="FLM68"/>
      <c r="FLN68"/>
      <c r="FLO68"/>
      <c r="FLP68"/>
      <c r="FLQ68"/>
      <c r="FLR68"/>
      <c r="FLS68"/>
      <c r="FLT68"/>
      <c r="FLU68"/>
      <c r="FLV68"/>
      <c r="FLW68"/>
      <c r="FLX68"/>
      <c r="FLY68"/>
      <c r="FLZ68"/>
      <c r="FMA68"/>
      <c r="FMB68"/>
      <c r="FMC68"/>
      <c r="FMD68"/>
      <c r="FME68"/>
      <c r="FMF68"/>
      <c r="FMG68"/>
      <c r="FMH68"/>
      <c r="FMI68"/>
      <c r="FMJ68"/>
      <c r="FMK68"/>
      <c r="FML68"/>
      <c r="FMM68"/>
      <c r="FMN68"/>
      <c r="FMO68"/>
      <c r="FMP68"/>
      <c r="FMQ68"/>
      <c r="FMR68"/>
      <c r="FMS68"/>
      <c r="FMT68"/>
      <c r="FMU68"/>
      <c r="FMV68"/>
      <c r="FMW68"/>
      <c r="FMX68"/>
      <c r="FMY68"/>
      <c r="FMZ68"/>
      <c r="FNA68"/>
      <c r="FNB68"/>
      <c r="FNC68"/>
      <c r="FND68"/>
      <c r="FNE68"/>
      <c r="FNF68"/>
      <c r="FNG68"/>
      <c r="FNH68"/>
      <c r="FNI68"/>
      <c r="FNJ68"/>
      <c r="FNK68"/>
      <c r="FNL68"/>
      <c r="FNM68"/>
      <c r="FNN68"/>
      <c r="FNO68"/>
      <c r="FNP68"/>
      <c r="FNQ68"/>
      <c r="FNR68"/>
      <c r="FNS68"/>
      <c r="FNT68"/>
      <c r="FNU68"/>
      <c r="FNV68"/>
      <c r="FNW68"/>
      <c r="FNX68"/>
      <c r="FNY68"/>
      <c r="FNZ68"/>
      <c r="FOA68"/>
      <c r="FOB68"/>
      <c r="FOC68"/>
      <c r="FOD68"/>
      <c r="FOE68"/>
      <c r="FOF68"/>
      <c r="FOG68"/>
      <c r="FOH68"/>
      <c r="FOI68"/>
      <c r="FOJ68"/>
      <c r="FOK68"/>
      <c r="FOL68"/>
      <c r="FOM68"/>
      <c r="FON68"/>
      <c r="FOO68"/>
      <c r="FOP68"/>
      <c r="FOQ68"/>
      <c r="FOR68"/>
      <c r="FOS68"/>
      <c r="FOT68"/>
      <c r="FOU68"/>
      <c r="FOV68"/>
      <c r="FOW68"/>
      <c r="FOX68"/>
      <c r="FOY68"/>
      <c r="FOZ68"/>
      <c r="FPA68"/>
      <c r="FPB68"/>
      <c r="FPC68"/>
      <c r="FPD68"/>
      <c r="FPE68"/>
      <c r="FPF68"/>
      <c r="FPG68"/>
      <c r="FPH68"/>
      <c r="FPI68"/>
      <c r="FPJ68"/>
      <c r="FPK68"/>
      <c r="FPL68"/>
      <c r="FPM68"/>
      <c r="FPN68"/>
      <c r="FPO68"/>
      <c r="FPP68"/>
      <c r="FPQ68"/>
      <c r="FPR68"/>
      <c r="FPS68"/>
      <c r="FPT68"/>
      <c r="FPU68"/>
      <c r="FPV68"/>
      <c r="FPW68"/>
      <c r="FPX68"/>
      <c r="FPY68"/>
      <c r="FPZ68"/>
      <c r="FQA68"/>
      <c r="FQB68"/>
      <c r="FQC68"/>
      <c r="FQD68"/>
      <c r="FQE68"/>
      <c r="FQF68"/>
      <c r="FQG68"/>
      <c r="FQH68"/>
      <c r="FQI68"/>
      <c r="FQJ68"/>
      <c r="FQK68"/>
      <c r="FQL68"/>
      <c r="FQM68"/>
      <c r="FQN68"/>
      <c r="FQO68"/>
      <c r="FQP68"/>
      <c r="FQQ68"/>
      <c r="FQR68"/>
      <c r="FQS68"/>
      <c r="FQT68"/>
      <c r="FQU68"/>
      <c r="FQV68"/>
      <c r="FQW68"/>
      <c r="FQX68"/>
      <c r="FQY68"/>
      <c r="FQZ68"/>
      <c r="FRA68"/>
      <c r="FRB68"/>
      <c r="FRC68"/>
      <c r="FRD68"/>
      <c r="FRE68"/>
      <c r="FRF68"/>
      <c r="FRG68"/>
      <c r="FRH68"/>
      <c r="FRI68"/>
      <c r="FRJ68"/>
      <c r="FRK68"/>
      <c r="FRL68"/>
      <c r="FRM68"/>
      <c r="FRN68"/>
      <c r="FRO68"/>
      <c r="FRP68"/>
      <c r="FRQ68"/>
      <c r="FRR68"/>
      <c r="FRS68"/>
      <c r="FRT68"/>
      <c r="FRU68"/>
      <c r="FRV68"/>
      <c r="FRW68"/>
      <c r="FRX68"/>
      <c r="FRY68"/>
      <c r="FRZ68"/>
      <c r="FSA68"/>
      <c r="FSB68"/>
      <c r="FSC68"/>
      <c r="FSD68"/>
      <c r="FSE68"/>
      <c r="FSF68"/>
      <c r="FSG68"/>
      <c r="FSH68"/>
      <c r="FSI68"/>
      <c r="FSJ68"/>
      <c r="FSK68"/>
      <c r="FSL68"/>
      <c r="FSM68"/>
      <c r="FSN68"/>
      <c r="FSO68"/>
      <c r="FSP68"/>
      <c r="FSQ68"/>
      <c r="FSR68"/>
      <c r="FSS68"/>
      <c r="FST68"/>
      <c r="FSU68"/>
      <c r="FSV68"/>
      <c r="FSW68"/>
      <c r="FSX68"/>
      <c r="FSY68"/>
      <c r="FSZ68"/>
      <c r="FTA68"/>
      <c r="FTB68"/>
      <c r="FTC68"/>
      <c r="FTD68"/>
      <c r="FTE68"/>
      <c r="FTF68"/>
      <c r="FTG68"/>
      <c r="FTH68"/>
      <c r="FTI68"/>
      <c r="FTJ68"/>
      <c r="FTK68"/>
      <c r="FTL68"/>
      <c r="FTM68"/>
      <c r="FTN68"/>
      <c r="FTO68"/>
      <c r="FTP68"/>
      <c r="FTQ68"/>
      <c r="FTR68"/>
      <c r="FTS68"/>
      <c r="FTT68"/>
      <c r="FTU68"/>
      <c r="FTV68"/>
      <c r="FTW68"/>
      <c r="FTX68"/>
      <c r="FTY68"/>
      <c r="FTZ68"/>
      <c r="FUA68"/>
      <c r="FUB68"/>
      <c r="FUC68"/>
      <c r="FUD68"/>
      <c r="FUE68"/>
      <c r="FUF68"/>
      <c r="FUG68"/>
      <c r="FUH68"/>
      <c r="FUI68"/>
      <c r="FUJ68"/>
      <c r="FUK68"/>
      <c r="FUL68"/>
      <c r="FUM68"/>
      <c r="FUN68"/>
      <c r="FUO68"/>
      <c r="FUP68"/>
      <c r="FUQ68"/>
      <c r="FUR68"/>
      <c r="FUS68"/>
      <c r="FUT68"/>
      <c r="FUU68"/>
      <c r="FUV68"/>
      <c r="FUW68"/>
      <c r="FUX68"/>
      <c r="FUY68"/>
      <c r="FUZ68"/>
      <c r="FVA68"/>
      <c r="FVB68"/>
      <c r="FVC68"/>
      <c r="FVD68"/>
      <c r="FVE68"/>
      <c r="FVF68"/>
      <c r="FVG68"/>
      <c r="FVH68"/>
      <c r="FVI68"/>
      <c r="FVJ68"/>
      <c r="FVK68"/>
      <c r="FVL68"/>
      <c r="FVM68"/>
      <c r="FVN68"/>
      <c r="FVO68"/>
      <c r="FVP68"/>
      <c r="FVQ68"/>
      <c r="FVR68"/>
      <c r="FVS68"/>
      <c r="FVT68"/>
      <c r="FVU68"/>
      <c r="FVV68"/>
      <c r="FVW68"/>
      <c r="FVX68"/>
      <c r="FVY68"/>
      <c r="FVZ68"/>
      <c r="FWA68"/>
      <c r="FWB68"/>
      <c r="FWC68"/>
      <c r="FWD68"/>
      <c r="FWE68"/>
      <c r="FWF68"/>
      <c r="FWG68"/>
      <c r="FWH68"/>
      <c r="FWI68"/>
      <c r="FWJ68"/>
      <c r="FWK68"/>
      <c r="FWL68"/>
      <c r="FWM68"/>
      <c r="FWN68"/>
      <c r="FWO68"/>
      <c r="FWP68"/>
      <c r="FWQ68"/>
      <c r="FWR68"/>
      <c r="FWS68"/>
      <c r="FWT68"/>
      <c r="FWU68"/>
      <c r="FWV68"/>
      <c r="FWW68"/>
      <c r="FWX68"/>
      <c r="FWY68"/>
      <c r="FWZ68"/>
      <c r="FXA68"/>
      <c r="FXB68"/>
      <c r="FXC68"/>
      <c r="FXD68"/>
      <c r="FXE68"/>
      <c r="FXF68"/>
      <c r="FXG68"/>
      <c r="FXH68"/>
      <c r="FXI68"/>
      <c r="FXJ68"/>
      <c r="FXK68"/>
      <c r="FXL68"/>
      <c r="FXM68"/>
      <c r="FXN68"/>
      <c r="FXO68"/>
      <c r="FXP68"/>
      <c r="FXQ68"/>
      <c r="FXR68"/>
      <c r="FXS68"/>
      <c r="FXT68"/>
      <c r="FXU68"/>
      <c r="FXV68"/>
      <c r="FXW68"/>
      <c r="FXX68"/>
      <c r="FXY68"/>
      <c r="FXZ68"/>
      <c r="FYA68"/>
      <c r="FYB68"/>
      <c r="FYC68"/>
      <c r="FYD68"/>
      <c r="FYE68"/>
      <c r="FYF68"/>
      <c r="FYG68"/>
      <c r="FYH68"/>
      <c r="FYI68"/>
      <c r="FYJ68"/>
      <c r="FYK68"/>
      <c r="FYL68"/>
      <c r="FYM68"/>
      <c r="FYN68"/>
      <c r="FYO68"/>
      <c r="FYP68"/>
      <c r="FYQ68"/>
      <c r="FYR68"/>
      <c r="FYS68"/>
      <c r="FYT68"/>
      <c r="FYU68"/>
      <c r="FYV68"/>
      <c r="FYW68"/>
      <c r="FYX68"/>
      <c r="FYY68"/>
      <c r="FYZ68"/>
      <c r="FZA68"/>
      <c r="FZB68"/>
      <c r="FZC68"/>
      <c r="FZD68"/>
      <c r="FZE68"/>
      <c r="FZF68"/>
      <c r="FZG68"/>
      <c r="FZH68"/>
      <c r="FZI68"/>
      <c r="FZJ68"/>
      <c r="FZK68"/>
      <c r="FZL68"/>
      <c r="FZM68"/>
      <c r="FZN68"/>
      <c r="FZO68"/>
      <c r="FZP68"/>
      <c r="FZQ68"/>
      <c r="FZR68"/>
      <c r="FZS68"/>
      <c r="FZT68"/>
      <c r="FZU68"/>
      <c r="FZV68"/>
      <c r="FZW68"/>
      <c r="FZX68"/>
      <c r="FZY68"/>
      <c r="FZZ68"/>
      <c r="GAA68"/>
      <c r="GAB68"/>
      <c r="GAC68"/>
      <c r="GAD68"/>
      <c r="GAE68"/>
      <c r="GAF68"/>
      <c r="GAG68"/>
      <c r="GAH68"/>
      <c r="GAI68"/>
      <c r="GAJ68"/>
      <c r="GAK68"/>
      <c r="GAL68"/>
      <c r="GAM68"/>
      <c r="GAN68"/>
      <c r="GAO68"/>
      <c r="GAP68"/>
      <c r="GAQ68"/>
      <c r="GAR68"/>
      <c r="GAS68"/>
      <c r="GAT68"/>
      <c r="GAU68"/>
      <c r="GAV68"/>
      <c r="GAW68"/>
      <c r="GAX68"/>
      <c r="GAY68"/>
      <c r="GAZ68"/>
      <c r="GBA68"/>
      <c r="GBB68"/>
      <c r="GBC68"/>
      <c r="GBD68"/>
      <c r="GBE68"/>
      <c r="GBF68"/>
      <c r="GBG68"/>
      <c r="GBH68"/>
      <c r="GBI68"/>
      <c r="GBJ68"/>
      <c r="GBK68"/>
      <c r="GBL68"/>
      <c r="GBM68"/>
      <c r="GBN68"/>
      <c r="GBO68"/>
      <c r="GBP68"/>
      <c r="GBQ68"/>
      <c r="GBR68"/>
      <c r="GBS68"/>
      <c r="GBT68"/>
      <c r="GBU68"/>
      <c r="GBV68"/>
      <c r="GBW68"/>
      <c r="GBX68"/>
      <c r="GBY68"/>
      <c r="GBZ68"/>
      <c r="GCA68"/>
      <c r="GCB68"/>
      <c r="GCC68"/>
      <c r="GCD68"/>
      <c r="GCE68"/>
      <c r="GCF68"/>
      <c r="GCG68"/>
      <c r="GCH68"/>
      <c r="GCI68"/>
      <c r="GCJ68"/>
      <c r="GCK68"/>
      <c r="GCL68"/>
      <c r="GCM68"/>
      <c r="GCN68"/>
      <c r="GCO68"/>
      <c r="GCP68"/>
      <c r="GCQ68"/>
      <c r="GCR68"/>
      <c r="GCS68"/>
      <c r="GCT68"/>
      <c r="GCU68"/>
      <c r="GCV68"/>
      <c r="GCW68"/>
      <c r="GCX68"/>
      <c r="GCY68"/>
      <c r="GCZ68"/>
      <c r="GDA68"/>
      <c r="GDB68"/>
      <c r="GDC68"/>
      <c r="GDD68"/>
      <c r="GDE68"/>
      <c r="GDF68"/>
      <c r="GDG68"/>
      <c r="GDH68"/>
      <c r="GDI68"/>
      <c r="GDJ68"/>
      <c r="GDK68"/>
      <c r="GDL68"/>
      <c r="GDM68"/>
      <c r="GDN68"/>
      <c r="GDO68"/>
      <c r="GDP68"/>
      <c r="GDQ68"/>
      <c r="GDR68"/>
      <c r="GDS68"/>
      <c r="GDT68"/>
      <c r="GDU68"/>
      <c r="GDV68"/>
      <c r="GDW68"/>
      <c r="GDX68"/>
      <c r="GDY68"/>
      <c r="GDZ68"/>
      <c r="GEA68"/>
      <c r="GEB68"/>
      <c r="GEC68"/>
      <c r="GED68"/>
      <c r="GEE68"/>
      <c r="GEF68"/>
      <c r="GEG68"/>
      <c r="GEH68"/>
      <c r="GEI68"/>
      <c r="GEJ68"/>
      <c r="GEK68"/>
      <c r="GEL68"/>
      <c r="GEM68"/>
      <c r="GEN68"/>
      <c r="GEO68"/>
      <c r="GEP68"/>
      <c r="GEQ68"/>
      <c r="GER68"/>
      <c r="GES68"/>
      <c r="GET68"/>
      <c r="GEU68"/>
      <c r="GEV68"/>
      <c r="GEW68"/>
      <c r="GEX68"/>
      <c r="GEY68"/>
      <c r="GEZ68"/>
      <c r="GFA68"/>
      <c r="GFB68"/>
      <c r="GFC68"/>
      <c r="GFD68"/>
      <c r="GFE68"/>
      <c r="GFF68"/>
      <c r="GFG68"/>
      <c r="GFH68"/>
      <c r="GFI68"/>
      <c r="GFJ68"/>
      <c r="GFK68"/>
      <c r="GFL68"/>
      <c r="GFM68"/>
      <c r="GFN68"/>
      <c r="GFO68"/>
      <c r="GFP68"/>
      <c r="GFQ68"/>
      <c r="GFR68"/>
      <c r="GFS68"/>
      <c r="GFT68"/>
      <c r="GFU68"/>
      <c r="GFV68"/>
      <c r="GFW68"/>
      <c r="GFX68"/>
      <c r="GFY68"/>
      <c r="GFZ68"/>
      <c r="GGA68"/>
      <c r="GGB68"/>
      <c r="GGC68"/>
      <c r="GGD68"/>
      <c r="GGE68"/>
      <c r="GGF68"/>
      <c r="GGG68"/>
      <c r="GGH68"/>
      <c r="GGI68"/>
      <c r="GGJ68"/>
      <c r="GGK68"/>
      <c r="GGL68"/>
      <c r="GGM68"/>
      <c r="GGN68"/>
      <c r="GGO68"/>
      <c r="GGP68"/>
      <c r="GGQ68"/>
      <c r="GGR68"/>
      <c r="GGS68"/>
      <c r="GGT68"/>
      <c r="GGU68"/>
      <c r="GGV68"/>
      <c r="GGW68"/>
      <c r="GGX68"/>
      <c r="GGY68"/>
      <c r="GGZ68"/>
      <c r="GHA68"/>
      <c r="GHB68"/>
      <c r="GHC68"/>
      <c r="GHD68"/>
      <c r="GHE68"/>
      <c r="GHF68"/>
      <c r="GHG68"/>
      <c r="GHH68"/>
      <c r="GHI68"/>
      <c r="GHJ68"/>
      <c r="GHK68"/>
      <c r="GHL68"/>
      <c r="GHM68"/>
      <c r="GHN68"/>
      <c r="GHO68"/>
      <c r="GHP68"/>
      <c r="GHQ68"/>
      <c r="GHR68"/>
      <c r="GHS68"/>
      <c r="GHT68"/>
      <c r="GHU68"/>
      <c r="GHV68"/>
      <c r="GHW68"/>
      <c r="GHX68"/>
      <c r="GHY68"/>
      <c r="GHZ68"/>
      <c r="GIA68"/>
      <c r="GIB68"/>
      <c r="GIC68"/>
      <c r="GID68"/>
      <c r="GIE68"/>
      <c r="GIF68"/>
      <c r="GIG68"/>
      <c r="GIH68"/>
      <c r="GII68"/>
      <c r="GIJ68"/>
      <c r="GIK68"/>
      <c r="GIL68"/>
      <c r="GIM68"/>
      <c r="GIN68"/>
      <c r="GIO68"/>
      <c r="GIP68"/>
      <c r="GIQ68"/>
      <c r="GIR68"/>
      <c r="GIS68"/>
      <c r="GIT68"/>
      <c r="GIU68"/>
      <c r="GIV68"/>
      <c r="GIW68"/>
      <c r="GIX68"/>
      <c r="GIY68"/>
      <c r="GIZ68"/>
      <c r="GJA68"/>
      <c r="GJB68"/>
      <c r="GJC68"/>
      <c r="GJD68"/>
      <c r="GJE68"/>
      <c r="GJF68"/>
      <c r="GJG68"/>
      <c r="GJH68"/>
      <c r="GJI68"/>
      <c r="GJJ68"/>
      <c r="GJK68"/>
      <c r="GJL68"/>
      <c r="GJM68"/>
      <c r="GJN68"/>
      <c r="GJO68"/>
      <c r="GJP68"/>
      <c r="GJQ68"/>
      <c r="GJR68"/>
      <c r="GJS68"/>
      <c r="GJT68"/>
      <c r="GJU68"/>
      <c r="GJV68"/>
      <c r="GJW68"/>
      <c r="GJX68"/>
      <c r="GJY68"/>
      <c r="GJZ68"/>
      <c r="GKA68"/>
      <c r="GKB68"/>
      <c r="GKC68"/>
      <c r="GKD68"/>
      <c r="GKE68"/>
      <c r="GKF68"/>
      <c r="GKG68"/>
      <c r="GKH68"/>
      <c r="GKI68"/>
      <c r="GKJ68"/>
      <c r="GKK68"/>
      <c r="GKL68"/>
      <c r="GKM68"/>
      <c r="GKN68"/>
      <c r="GKO68"/>
      <c r="GKP68"/>
      <c r="GKQ68"/>
      <c r="GKR68"/>
      <c r="GKS68"/>
      <c r="GKT68"/>
      <c r="GKU68"/>
      <c r="GKV68"/>
      <c r="GKW68"/>
      <c r="GKX68"/>
      <c r="GKY68"/>
      <c r="GKZ68"/>
      <c r="GLA68"/>
      <c r="GLB68"/>
      <c r="GLC68"/>
      <c r="GLD68"/>
      <c r="GLE68"/>
      <c r="GLF68"/>
      <c r="GLG68"/>
      <c r="GLH68"/>
      <c r="GLI68"/>
      <c r="GLJ68"/>
      <c r="GLK68"/>
      <c r="GLL68"/>
      <c r="GLM68"/>
      <c r="GLN68"/>
      <c r="GLO68"/>
      <c r="GLP68"/>
      <c r="GLQ68"/>
      <c r="GLR68"/>
      <c r="GLS68"/>
      <c r="GLT68"/>
      <c r="GLU68"/>
      <c r="GLV68"/>
      <c r="GLW68"/>
      <c r="GLX68"/>
      <c r="GLY68"/>
      <c r="GLZ68"/>
      <c r="GMA68"/>
      <c r="GMB68"/>
      <c r="GMC68"/>
      <c r="GMD68"/>
      <c r="GME68"/>
      <c r="GMF68"/>
      <c r="GMG68"/>
      <c r="GMH68"/>
      <c r="GMI68"/>
      <c r="GMJ68"/>
      <c r="GMK68"/>
      <c r="GML68"/>
      <c r="GMM68"/>
      <c r="GMN68"/>
      <c r="GMO68"/>
      <c r="GMP68"/>
      <c r="GMQ68"/>
      <c r="GMR68"/>
      <c r="GMS68"/>
      <c r="GMT68"/>
      <c r="GMU68"/>
      <c r="GMV68"/>
      <c r="GMW68"/>
      <c r="GMX68"/>
      <c r="GMY68"/>
      <c r="GMZ68"/>
      <c r="GNA68"/>
      <c r="GNB68"/>
      <c r="GNC68"/>
      <c r="GND68"/>
      <c r="GNE68"/>
      <c r="GNF68"/>
      <c r="GNG68"/>
      <c r="GNH68"/>
      <c r="GNI68"/>
      <c r="GNJ68"/>
      <c r="GNK68"/>
      <c r="GNL68"/>
      <c r="GNM68"/>
      <c r="GNN68"/>
      <c r="GNO68"/>
      <c r="GNP68"/>
      <c r="GNQ68"/>
      <c r="GNR68"/>
      <c r="GNS68"/>
      <c r="GNT68"/>
      <c r="GNU68"/>
      <c r="GNV68"/>
      <c r="GNW68"/>
      <c r="GNX68"/>
      <c r="GNY68"/>
      <c r="GNZ68"/>
      <c r="GOA68"/>
      <c r="GOB68"/>
      <c r="GOC68"/>
      <c r="GOD68"/>
      <c r="GOE68"/>
      <c r="GOF68"/>
      <c r="GOG68"/>
      <c r="GOH68"/>
      <c r="GOI68"/>
      <c r="GOJ68"/>
      <c r="GOK68"/>
      <c r="GOL68"/>
      <c r="GOM68"/>
      <c r="GON68"/>
      <c r="GOO68"/>
      <c r="GOP68"/>
      <c r="GOQ68"/>
      <c r="GOR68"/>
      <c r="GOS68"/>
      <c r="GOT68"/>
      <c r="GOU68"/>
      <c r="GOV68"/>
      <c r="GOW68"/>
      <c r="GOX68"/>
      <c r="GOY68"/>
      <c r="GOZ68"/>
      <c r="GPA68"/>
      <c r="GPB68"/>
      <c r="GPC68"/>
      <c r="GPD68"/>
      <c r="GPE68"/>
      <c r="GPF68"/>
      <c r="GPG68"/>
      <c r="GPH68"/>
      <c r="GPI68"/>
      <c r="GPJ68"/>
      <c r="GPK68"/>
      <c r="GPL68"/>
      <c r="GPM68"/>
      <c r="GPN68"/>
      <c r="GPO68"/>
      <c r="GPP68"/>
      <c r="GPQ68"/>
      <c r="GPR68"/>
      <c r="GPS68"/>
      <c r="GPT68"/>
      <c r="GPU68"/>
      <c r="GPV68"/>
      <c r="GPW68"/>
      <c r="GPX68"/>
      <c r="GPY68"/>
      <c r="GPZ68"/>
      <c r="GQA68"/>
      <c r="GQB68"/>
      <c r="GQC68"/>
      <c r="GQD68"/>
      <c r="GQE68"/>
      <c r="GQF68"/>
      <c r="GQG68"/>
      <c r="GQH68"/>
      <c r="GQI68"/>
      <c r="GQJ68"/>
      <c r="GQK68"/>
      <c r="GQL68"/>
      <c r="GQM68"/>
      <c r="GQN68"/>
      <c r="GQO68"/>
      <c r="GQP68"/>
      <c r="GQQ68"/>
      <c r="GQR68"/>
      <c r="GQS68"/>
      <c r="GQT68"/>
      <c r="GQU68"/>
      <c r="GQV68"/>
      <c r="GQW68"/>
      <c r="GQX68"/>
      <c r="GQY68"/>
      <c r="GQZ68"/>
      <c r="GRA68"/>
      <c r="GRB68"/>
      <c r="GRC68"/>
      <c r="GRD68"/>
      <c r="GRE68"/>
      <c r="GRF68"/>
      <c r="GRG68"/>
      <c r="GRH68"/>
      <c r="GRI68"/>
      <c r="GRJ68"/>
      <c r="GRK68"/>
      <c r="GRL68"/>
      <c r="GRM68"/>
      <c r="GRN68"/>
      <c r="GRO68"/>
      <c r="GRP68"/>
      <c r="GRQ68"/>
      <c r="GRR68"/>
      <c r="GRS68"/>
      <c r="GRT68"/>
      <c r="GRU68"/>
      <c r="GRV68"/>
      <c r="GRW68"/>
      <c r="GRX68"/>
      <c r="GRY68"/>
      <c r="GRZ68"/>
      <c r="GSA68"/>
      <c r="GSB68"/>
      <c r="GSC68"/>
      <c r="GSD68"/>
      <c r="GSE68"/>
      <c r="GSF68"/>
      <c r="GSG68"/>
      <c r="GSH68"/>
      <c r="GSI68"/>
      <c r="GSJ68"/>
      <c r="GSK68"/>
      <c r="GSL68"/>
      <c r="GSM68"/>
      <c r="GSN68"/>
      <c r="GSO68"/>
      <c r="GSP68"/>
      <c r="GSQ68"/>
      <c r="GSR68"/>
      <c r="GSS68"/>
      <c r="GST68"/>
      <c r="GSU68"/>
      <c r="GSV68"/>
      <c r="GSW68"/>
      <c r="GSX68"/>
      <c r="GSY68"/>
      <c r="GSZ68"/>
      <c r="GTA68"/>
      <c r="GTB68"/>
      <c r="GTC68"/>
      <c r="GTD68"/>
      <c r="GTE68"/>
      <c r="GTF68"/>
      <c r="GTG68"/>
      <c r="GTH68"/>
      <c r="GTI68"/>
      <c r="GTJ68"/>
      <c r="GTK68"/>
      <c r="GTL68"/>
      <c r="GTM68"/>
      <c r="GTN68"/>
      <c r="GTO68"/>
      <c r="GTP68"/>
      <c r="GTQ68"/>
      <c r="GTR68"/>
      <c r="GTS68"/>
      <c r="GTT68"/>
      <c r="GTU68"/>
      <c r="GTV68"/>
      <c r="GTW68"/>
      <c r="GTX68"/>
      <c r="GTY68"/>
      <c r="GTZ68"/>
      <c r="GUA68"/>
      <c r="GUB68"/>
      <c r="GUC68"/>
      <c r="GUD68"/>
      <c r="GUE68"/>
      <c r="GUF68"/>
      <c r="GUG68"/>
      <c r="GUH68"/>
      <c r="GUI68"/>
      <c r="GUJ68"/>
      <c r="GUK68"/>
      <c r="GUL68"/>
      <c r="GUM68"/>
      <c r="GUN68"/>
      <c r="GUO68"/>
      <c r="GUP68"/>
      <c r="GUQ68"/>
      <c r="GUR68"/>
      <c r="GUS68"/>
      <c r="GUT68"/>
      <c r="GUU68"/>
      <c r="GUV68"/>
      <c r="GUW68"/>
      <c r="GUX68"/>
      <c r="GUY68"/>
      <c r="GUZ68"/>
      <c r="GVA68"/>
      <c r="GVB68"/>
      <c r="GVC68"/>
      <c r="GVD68"/>
      <c r="GVE68"/>
      <c r="GVF68"/>
      <c r="GVG68"/>
      <c r="GVH68"/>
      <c r="GVI68"/>
      <c r="GVJ68"/>
      <c r="GVK68"/>
      <c r="GVL68"/>
      <c r="GVM68"/>
      <c r="GVN68"/>
      <c r="GVO68"/>
      <c r="GVP68"/>
      <c r="GVQ68"/>
      <c r="GVR68"/>
      <c r="GVS68"/>
      <c r="GVT68"/>
      <c r="GVU68"/>
      <c r="GVV68"/>
      <c r="GVW68"/>
      <c r="GVX68"/>
      <c r="GVY68"/>
      <c r="GVZ68"/>
      <c r="GWA68"/>
      <c r="GWB68"/>
      <c r="GWC68"/>
      <c r="GWD68"/>
      <c r="GWE68"/>
      <c r="GWF68"/>
      <c r="GWG68"/>
      <c r="GWH68"/>
      <c r="GWI68"/>
      <c r="GWJ68"/>
      <c r="GWK68"/>
      <c r="GWL68"/>
      <c r="GWM68"/>
      <c r="GWN68"/>
      <c r="GWO68"/>
      <c r="GWP68"/>
      <c r="GWQ68"/>
      <c r="GWR68"/>
      <c r="GWS68"/>
      <c r="GWT68"/>
      <c r="GWU68"/>
      <c r="GWV68"/>
      <c r="GWW68"/>
      <c r="GWX68"/>
      <c r="GWY68"/>
      <c r="GWZ68"/>
      <c r="GXA68"/>
      <c r="GXB68"/>
      <c r="GXC68"/>
      <c r="GXD68"/>
      <c r="GXE68"/>
      <c r="GXF68"/>
      <c r="GXG68"/>
      <c r="GXH68"/>
      <c r="GXI68"/>
      <c r="GXJ68"/>
      <c r="GXK68"/>
      <c r="GXL68"/>
      <c r="GXM68"/>
      <c r="GXN68"/>
      <c r="GXO68"/>
      <c r="GXP68"/>
      <c r="GXQ68"/>
      <c r="GXR68"/>
      <c r="GXS68"/>
      <c r="GXT68"/>
      <c r="GXU68"/>
      <c r="GXV68"/>
      <c r="GXW68"/>
      <c r="GXX68"/>
      <c r="GXY68"/>
      <c r="GXZ68"/>
      <c r="GYA68"/>
      <c r="GYB68"/>
      <c r="GYC68"/>
      <c r="GYD68"/>
      <c r="GYE68"/>
      <c r="GYF68"/>
      <c r="GYG68"/>
      <c r="GYH68"/>
      <c r="GYI68"/>
      <c r="GYJ68"/>
      <c r="GYK68"/>
      <c r="GYL68"/>
      <c r="GYM68"/>
      <c r="GYN68"/>
      <c r="GYO68"/>
      <c r="GYP68"/>
      <c r="GYQ68"/>
      <c r="GYR68"/>
      <c r="GYS68"/>
      <c r="GYT68"/>
      <c r="GYU68"/>
      <c r="GYV68"/>
      <c r="GYW68"/>
      <c r="GYX68"/>
      <c r="GYY68"/>
      <c r="GYZ68"/>
      <c r="GZA68"/>
      <c r="GZB68"/>
      <c r="GZC68"/>
      <c r="GZD68"/>
      <c r="GZE68"/>
      <c r="GZF68"/>
      <c r="GZG68"/>
      <c r="GZH68"/>
      <c r="GZI68"/>
      <c r="GZJ68"/>
      <c r="GZK68"/>
      <c r="GZL68"/>
      <c r="GZM68"/>
      <c r="GZN68"/>
      <c r="GZO68"/>
      <c r="GZP68"/>
      <c r="GZQ68"/>
      <c r="GZR68"/>
      <c r="GZS68"/>
      <c r="GZT68"/>
      <c r="GZU68"/>
      <c r="GZV68"/>
      <c r="GZW68"/>
      <c r="GZX68"/>
      <c r="GZY68"/>
      <c r="GZZ68"/>
      <c r="HAA68"/>
      <c r="HAB68"/>
      <c r="HAC68"/>
      <c r="HAD68"/>
      <c r="HAE68"/>
      <c r="HAF68"/>
      <c r="HAG68"/>
      <c r="HAH68"/>
      <c r="HAI68"/>
      <c r="HAJ68"/>
      <c r="HAK68"/>
      <c r="HAL68"/>
      <c r="HAM68"/>
      <c r="HAN68"/>
      <c r="HAO68"/>
      <c r="HAP68"/>
      <c r="HAQ68"/>
      <c r="HAR68"/>
      <c r="HAS68"/>
      <c r="HAT68"/>
      <c r="HAU68"/>
      <c r="HAV68"/>
      <c r="HAW68"/>
      <c r="HAX68"/>
      <c r="HAY68"/>
      <c r="HAZ68"/>
      <c r="HBA68"/>
      <c r="HBB68"/>
      <c r="HBC68"/>
      <c r="HBD68"/>
      <c r="HBE68"/>
      <c r="HBF68"/>
      <c r="HBG68"/>
      <c r="HBH68"/>
      <c r="HBI68"/>
      <c r="HBJ68"/>
      <c r="HBK68"/>
      <c r="HBL68"/>
      <c r="HBM68"/>
      <c r="HBN68"/>
      <c r="HBO68"/>
      <c r="HBP68"/>
      <c r="HBQ68"/>
      <c r="HBR68"/>
      <c r="HBS68"/>
      <c r="HBT68"/>
      <c r="HBU68"/>
      <c r="HBV68"/>
      <c r="HBW68"/>
      <c r="HBX68"/>
      <c r="HBY68"/>
      <c r="HBZ68"/>
      <c r="HCA68"/>
      <c r="HCB68"/>
      <c r="HCC68"/>
      <c r="HCD68"/>
      <c r="HCE68"/>
      <c r="HCF68"/>
      <c r="HCG68"/>
      <c r="HCH68"/>
      <c r="HCI68"/>
      <c r="HCJ68"/>
      <c r="HCK68"/>
      <c r="HCL68"/>
      <c r="HCM68"/>
      <c r="HCN68"/>
      <c r="HCO68"/>
      <c r="HCP68"/>
      <c r="HCQ68"/>
      <c r="HCR68"/>
      <c r="HCS68"/>
      <c r="HCT68"/>
      <c r="HCU68"/>
      <c r="HCV68"/>
      <c r="HCW68"/>
      <c r="HCX68"/>
      <c r="HCY68"/>
      <c r="HCZ68"/>
      <c r="HDA68"/>
      <c r="HDB68"/>
      <c r="HDC68"/>
      <c r="HDD68"/>
      <c r="HDE68"/>
      <c r="HDF68"/>
      <c r="HDG68"/>
      <c r="HDH68"/>
      <c r="HDI68"/>
      <c r="HDJ68"/>
      <c r="HDK68"/>
      <c r="HDL68"/>
      <c r="HDM68"/>
      <c r="HDN68"/>
      <c r="HDO68"/>
      <c r="HDP68"/>
      <c r="HDQ68"/>
      <c r="HDR68"/>
      <c r="HDS68"/>
      <c r="HDT68"/>
      <c r="HDU68"/>
      <c r="HDV68"/>
      <c r="HDW68"/>
      <c r="HDX68"/>
      <c r="HDY68"/>
      <c r="HDZ68"/>
      <c r="HEA68"/>
      <c r="HEB68"/>
      <c r="HEC68"/>
      <c r="HED68"/>
      <c r="HEE68"/>
      <c r="HEF68"/>
      <c r="HEG68"/>
      <c r="HEH68"/>
      <c r="HEI68"/>
      <c r="HEJ68"/>
      <c r="HEK68"/>
      <c r="HEL68"/>
      <c r="HEM68"/>
      <c r="HEN68"/>
      <c r="HEO68"/>
      <c r="HEP68"/>
      <c r="HEQ68"/>
      <c r="HER68"/>
      <c r="HES68"/>
      <c r="HET68"/>
      <c r="HEU68"/>
      <c r="HEV68"/>
      <c r="HEW68"/>
      <c r="HEX68"/>
      <c r="HEY68"/>
      <c r="HEZ68"/>
      <c r="HFA68"/>
      <c r="HFB68"/>
      <c r="HFC68"/>
      <c r="HFD68"/>
      <c r="HFE68"/>
      <c r="HFF68"/>
      <c r="HFG68"/>
      <c r="HFH68"/>
      <c r="HFI68"/>
      <c r="HFJ68"/>
      <c r="HFK68"/>
      <c r="HFL68"/>
      <c r="HFM68"/>
      <c r="HFN68"/>
      <c r="HFO68"/>
      <c r="HFP68"/>
      <c r="HFQ68"/>
      <c r="HFR68"/>
      <c r="HFS68"/>
      <c r="HFT68"/>
      <c r="HFU68"/>
      <c r="HFV68"/>
      <c r="HFW68"/>
      <c r="HFX68"/>
      <c r="HFY68"/>
      <c r="HFZ68"/>
      <c r="HGA68"/>
      <c r="HGB68"/>
      <c r="HGC68"/>
      <c r="HGD68"/>
      <c r="HGE68"/>
      <c r="HGF68"/>
      <c r="HGG68"/>
      <c r="HGH68"/>
      <c r="HGI68"/>
      <c r="HGJ68"/>
      <c r="HGK68"/>
      <c r="HGL68"/>
      <c r="HGM68"/>
      <c r="HGN68"/>
      <c r="HGO68"/>
      <c r="HGP68"/>
      <c r="HGQ68"/>
      <c r="HGR68"/>
      <c r="HGS68"/>
      <c r="HGT68"/>
      <c r="HGU68"/>
      <c r="HGV68"/>
      <c r="HGW68"/>
      <c r="HGX68"/>
      <c r="HGY68"/>
      <c r="HGZ68"/>
      <c r="HHA68"/>
      <c r="HHB68"/>
      <c r="HHC68"/>
      <c r="HHD68"/>
      <c r="HHE68"/>
      <c r="HHF68"/>
      <c r="HHG68"/>
      <c r="HHH68"/>
      <c r="HHI68"/>
      <c r="HHJ68"/>
      <c r="HHK68"/>
      <c r="HHL68"/>
      <c r="HHM68"/>
      <c r="HHN68"/>
      <c r="HHO68"/>
      <c r="HHP68"/>
      <c r="HHQ68"/>
      <c r="HHR68"/>
      <c r="HHS68"/>
      <c r="HHT68"/>
      <c r="HHU68"/>
      <c r="HHV68"/>
      <c r="HHW68"/>
      <c r="HHX68"/>
      <c r="HHY68"/>
      <c r="HHZ68"/>
      <c r="HIA68"/>
      <c r="HIB68"/>
      <c r="HIC68"/>
      <c r="HID68"/>
      <c r="HIE68"/>
      <c r="HIF68"/>
      <c r="HIG68"/>
      <c r="HIH68"/>
      <c r="HII68"/>
      <c r="HIJ68"/>
      <c r="HIK68"/>
      <c r="HIL68"/>
      <c r="HIM68"/>
      <c r="HIN68"/>
      <c r="HIO68"/>
      <c r="HIP68"/>
      <c r="HIQ68"/>
      <c r="HIR68"/>
      <c r="HIS68"/>
      <c r="HIT68"/>
      <c r="HIU68"/>
      <c r="HIV68"/>
      <c r="HIW68"/>
      <c r="HIX68"/>
      <c r="HIY68"/>
      <c r="HIZ68"/>
      <c r="HJA68"/>
      <c r="HJB68"/>
      <c r="HJC68"/>
      <c r="HJD68"/>
      <c r="HJE68"/>
      <c r="HJF68"/>
      <c r="HJG68"/>
      <c r="HJH68"/>
      <c r="HJI68"/>
      <c r="HJJ68"/>
      <c r="HJK68"/>
      <c r="HJL68"/>
      <c r="HJM68"/>
      <c r="HJN68"/>
      <c r="HJO68"/>
      <c r="HJP68"/>
      <c r="HJQ68"/>
      <c r="HJR68"/>
      <c r="HJS68"/>
      <c r="HJT68"/>
    </row>
    <row r="69" spans="1:5688" x14ac:dyDescent="0.45">
      <c r="A69"/>
      <c r="B69"/>
      <c r="C69"/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  <c r="AMK69"/>
      <c r="AML69"/>
      <c r="AMM69"/>
      <c r="AMN69"/>
      <c r="AMO69"/>
      <c r="AMP69"/>
      <c r="AMQ69"/>
      <c r="AMR69"/>
      <c r="AMS69"/>
      <c r="AMT69"/>
      <c r="AMU69"/>
      <c r="AMV69"/>
      <c r="AMW69"/>
      <c r="AMX69"/>
      <c r="AMY69"/>
      <c r="AMZ69"/>
      <c r="ANA69"/>
      <c r="ANB69"/>
      <c r="ANC69"/>
      <c r="AND69"/>
      <c r="ANE69"/>
      <c r="ANF69"/>
      <c r="ANG69"/>
      <c r="ANH69"/>
      <c r="ANI69"/>
      <c r="ANJ69"/>
      <c r="ANK69"/>
      <c r="ANL69"/>
      <c r="ANM69"/>
      <c r="ANN69"/>
      <c r="ANO69"/>
      <c r="ANP69"/>
      <c r="ANQ69"/>
      <c r="ANR69"/>
      <c r="ANS69"/>
      <c r="ANT69"/>
      <c r="ANU69"/>
      <c r="ANV69"/>
      <c r="ANW69"/>
      <c r="ANX69"/>
      <c r="ANY69"/>
      <c r="ANZ69"/>
      <c r="AOA69"/>
      <c r="AOB69"/>
      <c r="AOC69"/>
      <c r="AOD69"/>
      <c r="AOE69"/>
      <c r="AOF69"/>
      <c r="AOG69"/>
      <c r="AOH69"/>
      <c r="AOI69"/>
      <c r="AOJ69"/>
      <c r="AOK69"/>
      <c r="AOL69"/>
      <c r="AOM69"/>
      <c r="AON69"/>
      <c r="AOO69"/>
      <c r="AOP69"/>
      <c r="AOQ69"/>
      <c r="AOR69"/>
      <c r="AOS69"/>
      <c r="AOT69"/>
      <c r="AOU69"/>
      <c r="AOV69"/>
      <c r="AOW69"/>
      <c r="AOX69"/>
      <c r="AOY69"/>
      <c r="AOZ69"/>
      <c r="APA69"/>
      <c r="APB69"/>
      <c r="APC69"/>
      <c r="APD69"/>
      <c r="APE69"/>
      <c r="APF69"/>
      <c r="APG69"/>
      <c r="APH69"/>
      <c r="API69"/>
      <c r="APJ69"/>
      <c r="APK69"/>
      <c r="APL69"/>
      <c r="APM69"/>
      <c r="APN69"/>
      <c r="APO69"/>
      <c r="APP69"/>
      <c r="APQ69"/>
      <c r="APR69"/>
      <c r="APS69"/>
      <c r="APT69"/>
      <c r="APU69"/>
      <c r="APV69"/>
      <c r="APW69"/>
      <c r="APX69"/>
      <c r="APY69"/>
      <c r="APZ69"/>
      <c r="AQA69"/>
      <c r="AQB69"/>
      <c r="AQC69"/>
      <c r="AQD69"/>
      <c r="AQE69"/>
      <c r="AQF69"/>
      <c r="AQG69"/>
      <c r="AQH69"/>
      <c r="AQI69"/>
      <c r="AQJ69"/>
      <c r="AQK69"/>
      <c r="AQL69"/>
      <c r="AQM69"/>
      <c r="AQN69"/>
      <c r="AQO69"/>
      <c r="AQP69"/>
      <c r="AQQ69"/>
      <c r="AQR69"/>
      <c r="AQS69"/>
      <c r="AQT69"/>
      <c r="AQU69"/>
      <c r="AQV69"/>
      <c r="AQW69"/>
      <c r="AQX69"/>
      <c r="AQY69"/>
      <c r="AQZ69"/>
      <c r="ARA69"/>
      <c r="ARB69"/>
      <c r="ARC69"/>
      <c r="ARD69"/>
      <c r="ARE69"/>
      <c r="ARF69"/>
      <c r="ARG69"/>
      <c r="ARH69"/>
      <c r="ARI69"/>
      <c r="ARJ69"/>
      <c r="ARK69"/>
      <c r="ARL69"/>
      <c r="ARM69"/>
      <c r="ARN69"/>
      <c r="ARO69"/>
      <c r="ARP69"/>
      <c r="ARQ69"/>
      <c r="ARR69"/>
      <c r="ARS69"/>
      <c r="ART69"/>
      <c r="ARU69"/>
      <c r="ARV69"/>
      <c r="ARW69"/>
      <c r="ARX69"/>
      <c r="ARY69"/>
      <c r="ARZ69"/>
      <c r="ASA69"/>
      <c r="ASB69"/>
      <c r="ASC69"/>
      <c r="ASD69"/>
      <c r="ASE69"/>
      <c r="ASF69"/>
      <c r="ASG69"/>
      <c r="ASH69"/>
      <c r="ASI69"/>
      <c r="ASJ69"/>
      <c r="ASK69"/>
      <c r="ASL69"/>
      <c r="ASM69"/>
      <c r="ASN69"/>
      <c r="ASO69"/>
      <c r="ASP69"/>
      <c r="ASQ69"/>
      <c r="ASR69"/>
      <c r="ASS69"/>
      <c r="AST69"/>
      <c r="ASU69"/>
      <c r="ASV69"/>
      <c r="ASW69"/>
      <c r="ASX69"/>
      <c r="ASY69"/>
      <c r="ASZ69"/>
      <c r="ATA69"/>
      <c r="ATB69"/>
      <c r="ATC69"/>
      <c r="ATD69"/>
      <c r="ATE69"/>
      <c r="ATF69"/>
      <c r="ATG69"/>
      <c r="ATH69"/>
      <c r="ATI69"/>
      <c r="ATJ69"/>
      <c r="ATK69"/>
      <c r="ATL69"/>
      <c r="ATM69"/>
      <c r="ATN69"/>
      <c r="ATO69"/>
      <c r="ATP69"/>
      <c r="ATQ69"/>
      <c r="ATR69"/>
      <c r="ATS69"/>
      <c r="ATT69"/>
      <c r="ATU69"/>
      <c r="ATV69"/>
      <c r="ATW69"/>
      <c r="ATX69"/>
      <c r="ATY69"/>
      <c r="ATZ69"/>
      <c r="AUA69"/>
      <c r="AUB69"/>
      <c r="AUC69"/>
      <c r="AUD69"/>
      <c r="AUE69"/>
      <c r="AUF69"/>
      <c r="AUG69"/>
      <c r="AUH69"/>
      <c r="AUI69"/>
      <c r="AUJ69"/>
      <c r="AUK69"/>
      <c r="AUL69"/>
      <c r="AUM69"/>
      <c r="AUN69"/>
      <c r="AUO69"/>
      <c r="AUP69"/>
      <c r="AUQ69"/>
      <c r="AUR69"/>
      <c r="AUS69"/>
      <c r="AUT69"/>
      <c r="AUU69"/>
      <c r="AUV69"/>
      <c r="AUW69"/>
      <c r="AUX69"/>
      <c r="AUY69"/>
      <c r="AUZ69"/>
      <c r="AVA69"/>
      <c r="AVB69"/>
      <c r="AVC69"/>
      <c r="AVD69"/>
      <c r="AVE69"/>
      <c r="AVF69"/>
      <c r="AVG69"/>
      <c r="AVH69"/>
      <c r="AVI69"/>
      <c r="AVJ69"/>
      <c r="AVK69"/>
      <c r="AVL69"/>
      <c r="AVM69"/>
      <c r="AVN69"/>
      <c r="AVO69"/>
      <c r="AVP69"/>
      <c r="AVQ69"/>
      <c r="AVR69"/>
      <c r="AVS69"/>
      <c r="AVT69"/>
      <c r="AVU69"/>
      <c r="AVV69"/>
      <c r="AVW69"/>
      <c r="AVX69"/>
      <c r="AVY69"/>
      <c r="AVZ69"/>
      <c r="AWA69"/>
      <c r="AWB69"/>
      <c r="AWC69"/>
      <c r="AWD69"/>
      <c r="AWE69"/>
      <c r="AWF69"/>
      <c r="AWG69"/>
      <c r="AWH69"/>
      <c r="AWI69"/>
      <c r="AWJ69"/>
      <c r="AWK69"/>
      <c r="AWL69"/>
      <c r="AWM69"/>
      <c r="AWN69"/>
      <c r="AWO69"/>
      <c r="AWP69"/>
      <c r="AWQ69"/>
      <c r="AWR69"/>
      <c r="AWS69"/>
      <c r="AWT69"/>
      <c r="AWU69"/>
      <c r="AWV69"/>
      <c r="AWW69"/>
      <c r="AWX69"/>
      <c r="AWY69"/>
      <c r="AWZ69"/>
      <c r="AXA69"/>
      <c r="AXB69"/>
      <c r="AXC69"/>
      <c r="AXD69"/>
      <c r="AXE69"/>
      <c r="AXF69"/>
      <c r="AXG69"/>
      <c r="AXH69"/>
      <c r="AXI69"/>
      <c r="AXJ69"/>
      <c r="AXK69"/>
      <c r="AXL69"/>
      <c r="AXM69"/>
      <c r="AXN69"/>
      <c r="AXO69"/>
      <c r="AXP69"/>
      <c r="AXQ69"/>
      <c r="AXR69"/>
      <c r="AXS69"/>
      <c r="AXT69"/>
      <c r="AXU69"/>
      <c r="AXV69"/>
      <c r="AXW69"/>
      <c r="AXX69"/>
      <c r="AXY69"/>
      <c r="AXZ69"/>
      <c r="AYA69"/>
      <c r="AYB69"/>
      <c r="AYC69"/>
      <c r="AYD69"/>
      <c r="AYE69"/>
      <c r="AYF69"/>
      <c r="AYG69"/>
      <c r="AYH69"/>
      <c r="AYI69"/>
      <c r="AYJ69"/>
      <c r="AYK69"/>
      <c r="AYL69"/>
      <c r="AYM69"/>
      <c r="AYN69"/>
      <c r="AYO69"/>
      <c r="AYP69"/>
      <c r="AYQ69"/>
      <c r="AYR69"/>
      <c r="AYS69"/>
      <c r="AYT69"/>
      <c r="AYU69"/>
      <c r="AYV69"/>
      <c r="AYW69"/>
      <c r="AYX69"/>
      <c r="AYY69"/>
      <c r="AYZ69"/>
      <c r="AZA69"/>
      <c r="AZB69"/>
      <c r="AZC69"/>
      <c r="AZD69"/>
      <c r="AZE69"/>
      <c r="AZF69"/>
      <c r="AZG69"/>
      <c r="AZH69"/>
      <c r="AZI69"/>
      <c r="AZJ69"/>
      <c r="AZK69"/>
      <c r="AZL69"/>
      <c r="AZM69"/>
      <c r="AZN69"/>
      <c r="AZO69"/>
      <c r="AZP69"/>
      <c r="AZQ69"/>
      <c r="AZR69"/>
      <c r="AZS69"/>
      <c r="AZT69"/>
      <c r="AZU69"/>
      <c r="AZV69"/>
      <c r="AZW69"/>
      <c r="AZX69"/>
      <c r="AZY69"/>
      <c r="AZZ69"/>
      <c r="BAA69"/>
      <c r="BAB69"/>
      <c r="BAC69"/>
      <c r="BAD69"/>
      <c r="BAE69"/>
      <c r="BAF69"/>
      <c r="BAG69"/>
      <c r="BAH69"/>
      <c r="BAI69"/>
      <c r="BAJ69"/>
      <c r="BAK69"/>
      <c r="BAL69"/>
      <c r="BAM69"/>
      <c r="BAN69"/>
      <c r="BAO69"/>
      <c r="BAP69"/>
      <c r="BAQ69"/>
      <c r="BAR69"/>
      <c r="BAS69"/>
      <c r="BAT69"/>
      <c r="BAU69"/>
      <c r="BAV69"/>
      <c r="BAW69"/>
      <c r="BAX69"/>
      <c r="BAY69"/>
      <c r="BAZ69"/>
      <c r="BBA69"/>
      <c r="BBB69"/>
      <c r="BBC69"/>
      <c r="BBD69"/>
      <c r="BBE69"/>
      <c r="BBF69"/>
      <c r="BBG69"/>
      <c r="BBH69"/>
      <c r="BBI69"/>
      <c r="BBJ69"/>
      <c r="BBK69"/>
      <c r="BBL69"/>
      <c r="BBM69"/>
      <c r="BBN69"/>
      <c r="BBO69"/>
      <c r="BBP69"/>
      <c r="BBQ69"/>
      <c r="BBR69"/>
      <c r="BBS69"/>
      <c r="BBT69"/>
      <c r="BBU69"/>
      <c r="BBV69"/>
      <c r="BBW69"/>
      <c r="BBX69"/>
      <c r="BBY69"/>
      <c r="BBZ69"/>
      <c r="BCA69"/>
      <c r="BCB69"/>
      <c r="BCC69"/>
      <c r="BCD69"/>
      <c r="BCE69"/>
      <c r="BCF69"/>
      <c r="BCG69"/>
      <c r="BCH69"/>
      <c r="BCI69"/>
      <c r="BCJ69"/>
      <c r="BCK69"/>
      <c r="BCL69"/>
      <c r="BCM69"/>
      <c r="BCN69"/>
      <c r="BCO69"/>
      <c r="BCP69"/>
      <c r="BCQ69"/>
      <c r="BCR69"/>
      <c r="BCS69"/>
      <c r="BCT69"/>
      <c r="BCU69"/>
      <c r="BCV69"/>
      <c r="BCW69"/>
      <c r="BCX69"/>
      <c r="BCY69"/>
      <c r="BCZ69"/>
      <c r="BDA69"/>
      <c r="BDB69"/>
      <c r="BDC69"/>
      <c r="BDD69"/>
      <c r="BDE69"/>
      <c r="BDF69"/>
      <c r="BDG69"/>
      <c r="BDH69"/>
      <c r="BDI69"/>
      <c r="BDJ69"/>
      <c r="BDK69"/>
      <c r="BDL69"/>
      <c r="BDM69"/>
      <c r="BDN69"/>
      <c r="BDO69"/>
      <c r="BDP69"/>
      <c r="BDQ69"/>
      <c r="BDR69"/>
      <c r="BDS69"/>
      <c r="BDT69"/>
      <c r="BDU69"/>
      <c r="BDV69"/>
      <c r="BDW69"/>
      <c r="BDX69"/>
      <c r="BDY69"/>
      <c r="BDZ69"/>
      <c r="BEA69"/>
      <c r="BEB69"/>
      <c r="BEC69"/>
      <c r="BED69"/>
      <c r="BEE69"/>
      <c r="BEF69"/>
      <c r="BEG69"/>
      <c r="BEH69"/>
      <c r="BEI69"/>
      <c r="BEJ69"/>
      <c r="BEK69"/>
      <c r="BEL69"/>
      <c r="BEM69"/>
      <c r="BEN69"/>
      <c r="BEO69"/>
      <c r="BEP69"/>
      <c r="BEQ69"/>
      <c r="BER69"/>
      <c r="BES69"/>
      <c r="BET69"/>
      <c r="BEU69"/>
      <c r="BEV69"/>
      <c r="BEW69"/>
      <c r="BEX69"/>
      <c r="BEY69"/>
      <c r="BEZ69"/>
      <c r="BFA69"/>
      <c r="BFB69"/>
      <c r="BFC69"/>
      <c r="BFD69"/>
      <c r="BFE69"/>
      <c r="BFF69"/>
      <c r="BFG69"/>
      <c r="BFH69"/>
      <c r="BFI69"/>
      <c r="BFJ69"/>
      <c r="BFK69"/>
      <c r="BFL69"/>
      <c r="BFM69"/>
      <c r="BFN69"/>
      <c r="BFO69"/>
      <c r="BFP69"/>
      <c r="BFQ69"/>
      <c r="BFR69"/>
      <c r="BFS69"/>
      <c r="BFT69"/>
      <c r="BFU69"/>
      <c r="BFV69"/>
      <c r="BFW69"/>
      <c r="BFX69"/>
      <c r="BFY69"/>
      <c r="BFZ69"/>
      <c r="BGA69"/>
      <c r="BGB69"/>
      <c r="BGC69"/>
      <c r="BGD69"/>
      <c r="BGE69"/>
      <c r="BGF69"/>
      <c r="BGG69"/>
      <c r="BGH69"/>
      <c r="BGI69"/>
      <c r="BGJ69"/>
      <c r="BGK69"/>
      <c r="BGL69"/>
      <c r="BGM69"/>
      <c r="BGN69"/>
      <c r="BGO69"/>
      <c r="BGP69"/>
      <c r="BGQ69"/>
      <c r="BGR69"/>
      <c r="BGS69"/>
      <c r="BGT69"/>
      <c r="BGU69"/>
      <c r="BGV69"/>
      <c r="BGW69"/>
      <c r="BGX69"/>
      <c r="BGY69"/>
      <c r="BGZ69"/>
      <c r="BHA69"/>
      <c r="BHB69"/>
      <c r="BHC69"/>
      <c r="BHD69"/>
      <c r="BHE69"/>
      <c r="BHF69"/>
      <c r="BHG69"/>
      <c r="BHH69"/>
      <c r="BHI69"/>
      <c r="BHJ69"/>
      <c r="BHK69"/>
      <c r="BHL69"/>
      <c r="BHM69"/>
      <c r="BHN69"/>
      <c r="BHO69"/>
      <c r="BHP69"/>
      <c r="BHQ69"/>
      <c r="BHR69"/>
      <c r="BHS69"/>
      <c r="BHT69"/>
      <c r="BHU69"/>
      <c r="BHV69"/>
      <c r="BHW69"/>
      <c r="BHX69"/>
      <c r="BHY69"/>
      <c r="BHZ69"/>
      <c r="BIA69"/>
      <c r="BIB69"/>
      <c r="BIC69"/>
      <c r="BID69"/>
      <c r="BIE69"/>
      <c r="BIF69"/>
      <c r="BIG69"/>
      <c r="BIH69"/>
      <c r="BII69"/>
      <c r="BIJ69"/>
      <c r="BIK69"/>
      <c r="BIL69"/>
      <c r="BIM69"/>
      <c r="BIN69"/>
      <c r="BIO69"/>
      <c r="BIP69"/>
      <c r="BIQ69"/>
      <c r="BIR69"/>
      <c r="BIS69"/>
      <c r="BIT69"/>
      <c r="BIU69"/>
      <c r="BIV69"/>
      <c r="BIW69"/>
      <c r="BIX69"/>
      <c r="BIY69"/>
      <c r="BIZ69"/>
      <c r="BJA69"/>
      <c r="BJB69"/>
      <c r="BJC69"/>
      <c r="BJD69"/>
      <c r="BJE69"/>
      <c r="BJF69"/>
      <c r="BJG69"/>
      <c r="BJH69"/>
      <c r="BJI69"/>
      <c r="BJJ69"/>
      <c r="BJK69"/>
      <c r="BJL69"/>
      <c r="BJM69"/>
      <c r="BJN69"/>
      <c r="BJO69"/>
      <c r="BJP69"/>
      <c r="BJQ69"/>
      <c r="BJR69"/>
      <c r="BJS69"/>
      <c r="BJT69"/>
      <c r="BJU69"/>
      <c r="BJV69"/>
      <c r="BJW69"/>
      <c r="BJX69"/>
      <c r="BJY69"/>
      <c r="BJZ69"/>
      <c r="BKA69"/>
      <c r="BKB69"/>
      <c r="BKC69"/>
      <c r="BKD69"/>
      <c r="BKE69"/>
      <c r="BKF69"/>
      <c r="BKG69"/>
      <c r="BKH69"/>
      <c r="BKI69"/>
      <c r="BKJ69"/>
      <c r="BKK69"/>
      <c r="BKL69"/>
      <c r="BKM69"/>
      <c r="BKN69"/>
      <c r="BKO69"/>
      <c r="BKP69"/>
      <c r="BKQ69"/>
      <c r="BKR69"/>
      <c r="BKS69"/>
      <c r="BKT69"/>
      <c r="BKU69"/>
      <c r="BKV69"/>
      <c r="BKW69"/>
      <c r="BKX69"/>
      <c r="BKY69"/>
      <c r="BKZ69"/>
      <c r="BLA69"/>
      <c r="BLB69"/>
      <c r="BLC69"/>
      <c r="BLD69"/>
      <c r="BLE69"/>
      <c r="BLF69"/>
      <c r="BLG69"/>
      <c r="BLH69"/>
      <c r="BLI69"/>
      <c r="BLJ69"/>
      <c r="BLK69"/>
      <c r="BLL69"/>
      <c r="BLM69"/>
      <c r="BLN69"/>
      <c r="BLO69"/>
      <c r="BLP69"/>
      <c r="BLQ69"/>
      <c r="BLR69"/>
      <c r="BLS69"/>
      <c r="BLT69"/>
      <c r="BLU69"/>
      <c r="BLV69"/>
      <c r="BLW69"/>
      <c r="BLX69"/>
      <c r="BLY69"/>
      <c r="BLZ69"/>
      <c r="BMA69"/>
      <c r="BMB69"/>
      <c r="BMC69"/>
      <c r="BMD69"/>
      <c r="BME69"/>
      <c r="BMF69"/>
      <c r="BMG69"/>
      <c r="BMH69"/>
      <c r="BMI69"/>
      <c r="BMJ69"/>
      <c r="BMK69"/>
      <c r="BML69"/>
      <c r="BMM69"/>
      <c r="BMN69"/>
      <c r="BMO69"/>
      <c r="BMP69"/>
      <c r="BMQ69"/>
      <c r="BMR69"/>
      <c r="BMS69"/>
      <c r="BMT69"/>
      <c r="BMU69"/>
      <c r="BMV69"/>
      <c r="BMW69"/>
      <c r="BMX69"/>
      <c r="BMY69"/>
      <c r="BMZ69"/>
      <c r="BNA69"/>
      <c r="BNB69"/>
      <c r="BNC69"/>
      <c r="BND69"/>
      <c r="BNE69"/>
      <c r="BNF69"/>
      <c r="BNG69"/>
      <c r="BNH69"/>
      <c r="BNI69"/>
      <c r="BNJ69"/>
      <c r="BNK69"/>
      <c r="BNL69"/>
      <c r="BNM69"/>
      <c r="BNN69"/>
      <c r="BNO69"/>
      <c r="BNP69"/>
      <c r="BNQ69"/>
      <c r="BNR69"/>
      <c r="BNS69"/>
      <c r="BNT69"/>
      <c r="BNU69"/>
      <c r="BNV69"/>
      <c r="BNW69"/>
      <c r="BNX69"/>
      <c r="BNY69"/>
      <c r="BNZ69"/>
      <c r="BOA69"/>
      <c r="BOB69"/>
      <c r="BOC69"/>
      <c r="BOD69"/>
      <c r="BOE69"/>
      <c r="BOF69"/>
      <c r="BOG69"/>
      <c r="BOH69"/>
      <c r="BOI69"/>
      <c r="BOJ69"/>
      <c r="BOK69"/>
      <c r="BOL69"/>
      <c r="BOM69"/>
      <c r="BON69"/>
      <c r="BOO69"/>
      <c r="BOP69"/>
      <c r="BOQ69"/>
      <c r="BOR69"/>
      <c r="BOS69"/>
      <c r="BOT69"/>
      <c r="BOU69"/>
      <c r="BOV69"/>
      <c r="BOW69"/>
      <c r="BOX69"/>
      <c r="BOY69"/>
      <c r="BOZ69"/>
      <c r="BPA69"/>
      <c r="BPB69"/>
      <c r="BPC69"/>
      <c r="BPD69"/>
      <c r="BPE69"/>
      <c r="BPF69"/>
      <c r="BPG69"/>
      <c r="BPH69"/>
      <c r="BPI69"/>
      <c r="BPJ69"/>
      <c r="BPK69"/>
      <c r="BPL69"/>
      <c r="BPM69"/>
      <c r="BPN69"/>
      <c r="BPO69"/>
      <c r="BPP69"/>
      <c r="BPQ69"/>
      <c r="BPR69"/>
      <c r="BPS69"/>
      <c r="BPT69"/>
      <c r="BPU69"/>
      <c r="BPV69"/>
      <c r="BPW69"/>
      <c r="BPX69"/>
      <c r="BPY69"/>
      <c r="BPZ69"/>
      <c r="BQA69"/>
      <c r="BQB69"/>
      <c r="BQC69"/>
      <c r="BQD69"/>
      <c r="BQE69"/>
      <c r="BQF69"/>
      <c r="BQG69"/>
      <c r="BQH69"/>
      <c r="BQI69"/>
      <c r="BQJ69"/>
      <c r="BQK69"/>
      <c r="BQL69"/>
      <c r="BQM69"/>
      <c r="BQN69"/>
      <c r="BQO69"/>
      <c r="BQP69"/>
      <c r="BQQ69"/>
      <c r="BQR69"/>
      <c r="BQS69"/>
      <c r="BQT69"/>
      <c r="BQU69"/>
      <c r="BQV69"/>
      <c r="BQW69"/>
      <c r="BQX69"/>
      <c r="BQY69"/>
      <c r="BQZ69"/>
      <c r="BRA69"/>
      <c r="BRB69"/>
      <c r="BRC69"/>
      <c r="BRD69"/>
      <c r="BRE69"/>
      <c r="BRF69"/>
      <c r="BRG69"/>
      <c r="BRH69"/>
      <c r="BRI69"/>
      <c r="BRJ69"/>
      <c r="BRK69"/>
      <c r="BRL69"/>
      <c r="BRM69"/>
      <c r="BRN69"/>
      <c r="BRO69"/>
      <c r="BRP69"/>
      <c r="BRQ69"/>
      <c r="BRR69"/>
      <c r="BRS69"/>
      <c r="BRT69"/>
      <c r="BRU69"/>
      <c r="BRV69"/>
      <c r="BRW69"/>
      <c r="BRX69"/>
      <c r="BRY69"/>
      <c r="BRZ69"/>
      <c r="BSA69"/>
      <c r="BSB69"/>
      <c r="BSC69"/>
      <c r="BSD69"/>
      <c r="BSE69"/>
      <c r="BSF69"/>
      <c r="BSG69"/>
      <c r="BSH69"/>
      <c r="BSI69"/>
      <c r="BSJ69"/>
      <c r="BSK69"/>
      <c r="BSL69"/>
      <c r="BSM69"/>
      <c r="BSN69"/>
      <c r="BSO69"/>
      <c r="BSP69"/>
      <c r="BSQ69"/>
      <c r="BSR69"/>
      <c r="BSS69"/>
      <c r="BST69"/>
      <c r="BSU69"/>
      <c r="BSV69"/>
      <c r="BSW69"/>
      <c r="BSX69"/>
      <c r="BSY69"/>
      <c r="BSZ69"/>
      <c r="BTA69"/>
      <c r="BTB69"/>
      <c r="BTC69"/>
      <c r="BTD69"/>
      <c r="BTE69"/>
      <c r="BTF69"/>
      <c r="BTG69"/>
      <c r="BTH69"/>
      <c r="BTI69"/>
      <c r="BTJ69"/>
      <c r="BTK69"/>
      <c r="BTL69"/>
      <c r="BTM69"/>
      <c r="BTN69"/>
      <c r="BTO69"/>
      <c r="BTP69"/>
      <c r="BTQ69"/>
      <c r="BTR69"/>
      <c r="BTS69"/>
      <c r="BTT69"/>
      <c r="BTU69"/>
      <c r="BTV69"/>
      <c r="BTW69"/>
      <c r="BTX69"/>
      <c r="BTY69"/>
      <c r="BTZ69"/>
      <c r="BUA69"/>
      <c r="BUB69"/>
      <c r="BUC69"/>
      <c r="BUD69"/>
      <c r="BUE69"/>
      <c r="BUF69"/>
      <c r="BUG69"/>
      <c r="BUH69"/>
      <c r="BUI69"/>
      <c r="BUJ69"/>
      <c r="BUK69"/>
      <c r="BUL69"/>
      <c r="BUM69"/>
      <c r="BUN69"/>
      <c r="BUO69"/>
      <c r="BUP69"/>
      <c r="BUQ69"/>
      <c r="BUR69"/>
      <c r="BUS69"/>
      <c r="BUT69"/>
      <c r="BUU69"/>
      <c r="BUV69"/>
      <c r="BUW69"/>
      <c r="BUX69"/>
      <c r="BUY69"/>
      <c r="BUZ69"/>
      <c r="BVA69"/>
      <c r="BVB69"/>
      <c r="BVC69"/>
      <c r="BVD69"/>
      <c r="BVE69"/>
      <c r="BVF69"/>
      <c r="BVG69"/>
      <c r="BVH69"/>
      <c r="BVI69"/>
      <c r="BVJ69"/>
      <c r="BVK69"/>
      <c r="BVL69"/>
      <c r="BVM69"/>
      <c r="BVN69"/>
      <c r="BVO69"/>
      <c r="BVP69"/>
      <c r="BVQ69"/>
      <c r="BVR69"/>
      <c r="BVS69"/>
      <c r="BVT69"/>
      <c r="BVU69"/>
      <c r="BVV69"/>
      <c r="BVW69"/>
      <c r="BVX69"/>
      <c r="BVY69"/>
      <c r="BVZ69"/>
      <c r="BWA69"/>
      <c r="BWB69"/>
      <c r="BWC69"/>
      <c r="BWD69"/>
      <c r="BWE69"/>
      <c r="BWF69"/>
      <c r="BWG69"/>
      <c r="BWH69"/>
      <c r="BWI69"/>
      <c r="BWJ69"/>
      <c r="BWK69"/>
      <c r="BWL69"/>
      <c r="BWM69"/>
      <c r="BWN69"/>
      <c r="BWO69"/>
      <c r="BWP69"/>
      <c r="BWQ69"/>
      <c r="BWR69"/>
      <c r="BWS69"/>
      <c r="BWT69"/>
      <c r="BWU69"/>
      <c r="BWV69"/>
      <c r="BWW69"/>
      <c r="BWX69"/>
      <c r="BWY69"/>
      <c r="BWZ69"/>
      <c r="BXA69"/>
      <c r="BXB69"/>
      <c r="BXC69"/>
      <c r="BXD69"/>
      <c r="BXE69"/>
      <c r="BXF69"/>
      <c r="BXG69"/>
      <c r="BXH69"/>
      <c r="BXI69"/>
      <c r="BXJ69"/>
      <c r="BXK69"/>
      <c r="BXL69"/>
      <c r="BXM69"/>
      <c r="BXN69"/>
      <c r="BXO69"/>
      <c r="BXP69"/>
      <c r="BXQ69"/>
      <c r="BXR69"/>
      <c r="BXS69"/>
      <c r="BXT69"/>
      <c r="BXU69"/>
      <c r="BXV69"/>
      <c r="BXW69"/>
      <c r="BXX69"/>
      <c r="BXY69"/>
      <c r="BXZ69"/>
      <c r="BYA69"/>
      <c r="BYB69"/>
      <c r="BYC69"/>
      <c r="BYD69"/>
      <c r="BYE69"/>
      <c r="BYF69"/>
      <c r="BYG69"/>
      <c r="BYH69"/>
      <c r="BYI69"/>
      <c r="BYJ69"/>
      <c r="BYK69"/>
      <c r="BYL69"/>
      <c r="BYM69"/>
      <c r="BYN69"/>
      <c r="BYO69"/>
      <c r="BYP69"/>
      <c r="BYQ69"/>
      <c r="BYR69"/>
      <c r="BYS69"/>
      <c r="BYT69"/>
      <c r="BYU69"/>
      <c r="BYV69"/>
      <c r="BYW69"/>
      <c r="BYX69"/>
      <c r="BYY69"/>
      <c r="BYZ69"/>
      <c r="BZA69"/>
      <c r="BZB69"/>
      <c r="BZC69"/>
      <c r="BZD69"/>
      <c r="BZE69"/>
      <c r="BZF69"/>
      <c r="BZG69"/>
      <c r="BZH69"/>
      <c r="BZI69"/>
      <c r="BZJ69"/>
      <c r="BZK69"/>
      <c r="BZL69"/>
      <c r="BZM69"/>
      <c r="BZN69"/>
      <c r="BZO69"/>
      <c r="BZP69"/>
      <c r="BZQ69"/>
      <c r="BZR69"/>
      <c r="BZS69"/>
      <c r="BZT69"/>
      <c r="BZU69"/>
      <c r="BZV69"/>
      <c r="BZW69"/>
      <c r="BZX69"/>
      <c r="BZY69"/>
      <c r="BZZ69"/>
      <c r="CAA69"/>
      <c r="CAB69"/>
      <c r="CAC69"/>
      <c r="CAD69"/>
      <c r="CAE69"/>
      <c r="CAF69"/>
      <c r="CAG69"/>
      <c r="CAH69"/>
      <c r="CAI69"/>
      <c r="CAJ69"/>
      <c r="CAK69"/>
      <c r="CAL69"/>
      <c r="CAM69"/>
      <c r="CAN69"/>
      <c r="CAO69"/>
      <c r="CAP69"/>
      <c r="CAQ69"/>
      <c r="CAR69"/>
      <c r="CAS69"/>
      <c r="CAT69"/>
      <c r="CAU69"/>
      <c r="CAV69"/>
      <c r="CAW69"/>
      <c r="CAX69"/>
      <c r="CAY69"/>
      <c r="CAZ69"/>
      <c r="CBA69"/>
      <c r="CBB69"/>
      <c r="CBC69"/>
      <c r="CBD69"/>
      <c r="CBE69"/>
      <c r="CBF69"/>
      <c r="CBG69"/>
      <c r="CBH69"/>
      <c r="CBI69"/>
      <c r="CBJ69"/>
      <c r="CBK69"/>
      <c r="CBL69"/>
      <c r="CBM69"/>
      <c r="CBN69"/>
      <c r="CBO69"/>
      <c r="CBP69"/>
      <c r="CBQ69"/>
      <c r="CBR69"/>
      <c r="CBS69"/>
      <c r="CBT69"/>
      <c r="CBU69"/>
      <c r="CBV69"/>
      <c r="CBW69"/>
      <c r="CBX69"/>
      <c r="CBY69"/>
      <c r="CBZ69"/>
      <c r="CCA69"/>
      <c r="CCB69"/>
      <c r="CCC69"/>
      <c r="CCD69"/>
      <c r="CCE69"/>
      <c r="CCF69"/>
      <c r="CCG69"/>
      <c r="CCH69"/>
      <c r="CCI69"/>
      <c r="CCJ69"/>
      <c r="CCK69"/>
      <c r="CCL69"/>
      <c r="CCM69"/>
      <c r="CCN69"/>
      <c r="CCO69"/>
      <c r="CCP69"/>
      <c r="CCQ69"/>
      <c r="CCR69"/>
      <c r="CCS69"/>
      <c r="CCT69"/>
      <c r="CCU69"/>
      <c r="CCV69"/>
      <c r="CCW69"/>
      <c r="CCX69"/>
      <c r="CCY69"/>
      <c r="CCZ69"/>
      <c r="CDA69"/>
      <c r="CDB69"/>
      <c r="CDC69"/>
      <c r="CDD69"/>
      <c r="CDE69"/>
      <c r="CDF69"/>
      <c r="CDG69"/>
      <c r="CDH69"/>
      <c r="CDI69"/>
      <c r="CDJ69"/>
      <c r="CDK69"/>
      <c r="CDL69"/>
      <c r="CDM69"/>
      <c r="CDN69"/>
      <c r="CDO69"/>
      <c r="CDP69"/>
      <c r="CDQ69"/>
      <c r="CDR69"/>
      <c r="CDS69"/>
      <c r="CDT69"/>
      <c r="CDU69"/>
      <c r="CDV69"/>
      <c r="CDW69"/>
      <c r="CDX69"/>
      <c r="CDY69"/>
      <c r="CDZ69"/>
      <c r="CEA69"/>
      <c r="CEB69"/>
      <c r="CEC69"/>
      <c r="CED69"/>
      <c r="CEE69"/>
      <c r="CEF69"/>
      <c r="CEG69"/>
      <c r="CEH69"/>
      <c r="CEI69"/>
      <c r="CEJ69"/>
      <c r="CEK69"/>
      <c r="CEL69"/>
      <c r="CEM69"/>
      <c r="CEN69"/>
      <c r="CEO69"/>
      <c r="CEP69"/>
      <c r="CEQ69"/>
      <c r="CER69"/>
      <c r="CES69"/>
      <c r="CET69"/>
      <c r="CEU69"/>
      <c r="CEV69"/>
      <c r="CEW69"/>
      <c r="CEX69"/>
      <c r="CEY69"/>
      <c r="CEZ69"/>
      <c r="CFA69"/>
      <c r="CFB69"/>
      <c r="CFC69"/>
      <c r="CFD69"/>
      <c r="CFE69"/>
      <c r="CFF69"/>
      <c r="CFG69"/>
      <c r="CFH69"/>
      <c r="CFI69"/>
      <c r="CFJ69"/>
      <c r="CFK69"/>
      <c r="CFL69"/>
      <c r="CFM69"/>
      <c r="CFN69"/>
      <c r="CFO69"/>
      <c r="CFP69"/>
      <c r="CFQ69"/>
      <c r="CFR69"/>
      <c r="CFS69"/>
      <c r="CFT69"/>
      <c r="CFU69"/>
      <c r="CFV69"/>
      <c r="CFW69"/>
      <c r="CFX69"/>
      <c r="CFY69"/>
      <c r="CFZ69"/>
      <c r="CGA69"/>
      <c r="CGB69"/>
      <c r="CGC69"/>
      <c r="CGD69"/>
      <c r="CGE69"/>
      <c r="CGF69"/>
      <c r="CGG69"/>
      <c r="CGH69"/>
      <c r="CGI69"/>
      <c r="CGJ69"/>
      <c r="CGK69"/>
      <c r="CGL69"/>
      <c r="CGM69"/>
      <c r="CGN69"/>
      <c r="CGO69"/>
      <c r="CGP69"/>
      <c r="CGQ69"/>
      <c r="CGR69"/>
      <c r="CGS69"/>
      <c r="CGT69"/>
      <c r="CGU69"/>
      <c r="CGV69"/>
      <c r="CGW69"/>
      <c r="CGX69"/>
      <c r="CGY69"/>
      <c r="CGZ69"/>
      <c r="CHA69"/>
      <c r="CHB69"/>
      <c r="CHC69"/>
      <c r="CHD69"/>
      <c r="CHE69"/>
      <c r="CHF69"/>
      <c r="CHG69"/>
      <c r="CHH69"/>
      <c r="CHI69"/>
      <c r="CHJ69"/>
      <c r="CHK69"/>
      <c r="CHL69"/>
      <c r="CHM69"/>
      <c r="CHN69"/>
      <c r="CHO69"/>
      <c r="CHP69"/>
      <c r="CHQ69"/>
      <c r="CHR69"/>
      <c r="CHS69"/>
      <c r="CHT69"/>
      <c r="CHU69"/>
      <c r="CHV69"/>
      <c r="CHW69"/>
      <c r="CHX69"/>
      <c r="CHY69"/>
      <c r="CHZ69"/>
      <c r="CIA69"/>
      <c r="CIB69"/>
      <c r="CIC69"/>
      <c r="CID69"/>
      <c r="CIE69"/>
      <c r="CIF69"/>
      <c r="CIG69"/>
      <c r="CIH69"/>
      <c r="CII69"/>
      <c r="CIJ69"/>
      <c r="CIK69"/>
      <c r="CIL69"/>
      <c r="CIM69"/>
      <c r="CIN69"/>
      <c r="CIO69"/>
      <c r="CIP69"/>
      <c r="CIQ69"/>
      <c r="CIR69"/>
      <c r="CIS69"/>
      <c r="CIT69"/>
      <c r="CIU69"/>
      <c r="CIV69"/>
      <c r="CIW69"/>
      <c r="CIX69"/>
      <c r="CIY69"/>
      <c r="CIZ69"/>
      <c r="CJA69"/>
      <c r="CJB69"/>
      <c r="CJC69"/>
      <c r="CJD69"/>
      <c r="CJE69"/>
      <c r="CJF69"/>
      <c r="CJG69"/>
      <c r="CJH69"/>
      <c r="CJI69"/>
      <c r="CJJ69"/>
      <c r="CJK69"/>
      <c r="CJL69"/>
      <c r="CJM69"/>
      <c r="CJN69"/>
      <c r="CJO69"/>
      <c r="CJP69"/>
      <c r="CJQ69"/>
      <c r="CJR69"/>
      <c r="CJS69"/>
      <c r="CJT69"/>
      <c r="CJU69"/>
      <c r="CJV69"/>
      <c r="CJW69"/>
      <c r="CJX69"/>
      <c r="CJY69"/>
      <c r="CJZ69"/>
      <c r="CKA69"/>
      <c r="CKB69"/>
      <c r="CKC69"/>
      <c r="CKD69"/>
      <c r="CKE69"/>
      <c r="CKF69"/>
      <c r="CKG69"/>
      <c r="CKH69"/>
      <c r="CKI69"/>
      <c r="CKJ69"/>
      <c r="CKK69"/>
      <c r="CKL69"/>
      <c r="CKM69"/>
      <c r="CKN69"/>
      <c r="CKO69"/>
      <c r="CKP69"/>
      <c r="CKQ69"/>
      <c r="CKR69"/>
      <c r="CKS69"/>
      <c r="CKT69"/>
      <c r="CKU69"/>
      <c r="CKV69"/>
      <c r="CKW69"/>
      <c r="CKX69"/>
      <c r="CKY69"/>
      <c r="CKZ69"/>
      <c r="CLA69"/>
      <c r="CLB69"/>
      <c r="CLC69"/>
      <c r="CLD69"/>
      <c r="CLE69"/>
      <c r="CLF69"/>
      <c r="CLG69"/>
      <c r="CLH69"/>
      <c r="CLI69"/>
      <c r="CLJ69"/>
      <c r="CLK69"/>
      <c r="CLL69"/>
      <c r="CLM69"/>
      <c r="CLN69"/>
      <c r="CLO69"/>
      <c r="CLP69"/>
      <c r="CLQ69"/>
      <c r="CLR69"/>
      <c r="CLS69"/>
      <c r="CLT69"/>
      <c r="CLU69"/>
      <c r="CLV69"/>
      <c r="CLW69"/>
      <c r="CLX69"/>
      <c r="CLY69"/>
      <c r="CLZ69"/>
      <c r="CMA69"/>
      <c r="CMB69"/>
      <c r="CMC69"/>
      <c r="CMD69"/>
      <c r="CME69"/>
      <c r="CMF69"/>
      <c r="CMG69"/>
      <c r="CMH69"/>
      <c r="CMI69"/>
      <c r="CMJ69"/>
      <c r="CMK69"/>
      <c r="CML69"/>
      <c r="CMM69"/>
      <c r="CMN69"/>
      <c r="CMO69"/>
      <c r="CMP69"/>
      <c r="CMQ69"/>
      <c r="CMR69"/>
      <c r="CMS69"/>
      <c r="CMT69"/>
      <c r="CMU69"/>
      <c r="CMV69"/>
      <c r="CMW69"/>
      <c r="CMX69"/>
      <c r="CMY69"/>
      <c r="CMZ69"/>
      <c r="CNA69"/>
      <c r="CNB69"/>
      <c r="CNC69"/>
      <c r="CND69"/>
      <c r="CNE69"/>
      <c r="CNF69"/>
      <c r="CNG69"/>
      <c r="CNH69"/>
      <c r="CNI69"/>
      <c r="CNJ69"/>
      <c r="CNK69"/>
      <c r="CNL69"/>
      <c r="CNM69"/>
      <c r="CNN69"/>
      <c r="CNO69"/>
      <c r="CNP69"/>
      <c r="CNQ69"/>
      <c r="CNR69"/>
      <c r="CNS69"/>
      <c r="CNT69"/>
      <c r="CNU69"/>
      <c r="CNV69"/>
      <c r="CNW69"/>
      <c r="CNX69"/>
      <c r="CNY69"/>
      <c r="CNZ69"/>
      <c r="COA69"/>
      <c r="COB69"/>
      <c r="COC69"/>
      <c r="COD69"/>
      <c r="COE69"/>
      <c r="COF69"/>
      <c r="COG69"/>
      <c r="COH69"/>
      <c r="COI69"/>
      <c r="COJ69"/>
      <c r="COK69"/>
      <c r="COL69"/>
      <c r="COM69"/>
      <c r="CON69"/>
      <c r="COO69"/>
      <c r="COP69"/>
      <c r="COQ69"/>
      <c r="COR69"/>
      <c r="COS69"/>
      <c r="COT69"/>
      <c r="COU69"/>
      <c r="COV69"/>
      <c r="COW69"/>
      <c r="COX69"/>
      <c r="COY69"/>
      <c r="COZ69"/>
      <c r="CPA69"/>
      <c r="CPB69"/>
      <c r="CPC69"/>
      <c r="CPD69"/>
      <c r="CPE69"/>
      <c r="CPF69"/>
      <c r="CPG69"/>
      <c r="CPH69"/>
      <c r="CPI69"/>
      <c r="CPJ69"/>
      <c r="CPK69"/>
      <c r="CPL69"/>
      <c r="CPM69"/>
      <c r="CPN69"/>
      <c r="CPO69"/>
      <c r="CPP69"/>
      <c r="CPQ69"/>
      <c r="CPR69"/>
      <c r="CPS69"/>
      <c r="CPT69"/>
      <c r="CPU69"/>
      <c r="CPV69"/>
      <c r="CPW69"/>
      <c r="CPX69"/>
      <c r="CPY69"/>
      <c r="CPZ69"/>
      <c r="CQA69"/>
      <c r="CQB69"/>
      <c r="CQC69"/>
      <c r="CQD69"/>
      <c r="CQE69"/>
      <c r="CQF69"/>
      <c r="CQG69"/>
      <c r="CQH69"/>
      <c r="CQI69"/>
      <c r="CQJ69"/>
      <c r="CQK69"/>
      <c r="CQL69"/>
      <c r="CQM69"/>
      <c r="CQN69"/>
      <c r="CQO69"/>
      <c r="CQP69"/>
      <c r="CQQ69"/>
      <c r="CQR69"/>
      <c r="CQS69"/>
      <c r="CQT69"/>
      <c r="CQU69"/>
      <c r="CQV69"/>
      <c r="CQW69"/>
      <c r="CQX69"/>
      <c r="CQY69"/>
      <c r="CQZ69"/>
      <c r="CRA69"/>
      <c r="CRB69"/>
      <c r="CRC69"/>
      <c r="CRD69"/>
      <c r="CRE69"/>
      <c r="CRF69"/>
      <c r="CRG69"/>
      <c r="CRH69"/>
      <c r="CRI69"/>
      <c r="CRJ69"/>
      <c r="CRK69"/>
      <c r="CRL69"/>
      <c r="CRM69"/>
      <c r="CRN69"/>
      <c r="CRO69"/>
      <c r="CRP69"/>
      <c r="CRQ69"/>
      <c r="CRR69"/>
      <c r="CRS69"/>
      <c r="CRT69"/>
      <c r="CRU69"/>
      <c r="CRV69"/>
      <c r="CRW69"/>
      <c r="CRX69"/>
      <c r="CRY69"/>
      <c r="CRZ69"/>
      <c r="CSA69"/>
      <c r="CSB69"/>
      <c r="CSC69"/>
      <c r="CSD69"/>
      <c r="CSE69"/>
      <c r="CSF69"/>
      <c r="CSG69"/>
      <c r="CSH69"/>
      <c r="CSI69"/>
      <c r="CSJ69"/>
      <c r="CSK69"/>
      <c r="CSL69"/>
      <c r="CSM69"/>
      <c r="CSN69"/>
      <c r="CSO69"/>
      <c r="CSP69"/>
      <c r="CSQ69"/>
      <c r="CSR69"/>
      <c r="CSS69"/>
      <c r="CST69"/>
      <c r="CSU69"/>
      <c r="CSV69"/>
      <c r="CSW69"/>
      <c r="CSX69"/>
      <c r="CSY69"/>
      <c r="CSZ69"/>
      <c r="CTA69"/>
      <c r="CTB69"/>
      <c r="CTC69"/>
      <c r="CTD69"/>
      <c r="CTE69"/>
      <c r="CTF69"/>
      <c r="CTG69"/>
      <c r="CTH69"/>
      <c r="CTI69"/>
      <c r="CTJ69"/>
      <c r="CTK69"/>
      <c r="CTL69"/>
      <c r="CTM69"/>
      <c r="CTN69"/>
      <c r="CTO69"/>
      <c r="CTP69"/>
      <c r="CTQ69"/>
      <c r="CTR69"/>
      <c r="CTS69"/>
      <c r="CTT69"/>
      <c r="CTU69"/>
      <c r="CTV69"/>
      <c r="CTW69"/>
      <c r="CTX69"/>
      <c r="CTY69"/>
      <c r="CTZ69"/>
      <c r="CUA69"/>
      <c r="CUB69"/>
      <c r="CUC69"/>
      <c r="CUD69"/>
      <c r="CUE69"/>
      <c r="CUF69"/>
      <c r="CUG69"/>
      <c r="CUH69"/>
      <c r="CUI69"/>
      <c r="CUJ69"/>
      <c r="CUK69"/>
      <c r="CUL69"/>
      <c r="CUM69"/>
      <c r="CUN69"/>
      <c r="CUO69"/>
      <c r="CUP69"/>
      <c r="CUQ69"/>
      <c r="CUR69"/>
      <c r="CUS69"/>
      <c r="CUT69"/>
      <c r="CUU69"/>
      <c r="CUV69"/>
      <c r="CUW69"/>
      <c r="CUX69"/>
      <c r="CUY69"/>
      <c r="CUZ69"/>
      <c r="CVA69"/>
      <c r="CVB69"/>
      <c r="CVC69"/>
      <c r="CVD69"/>
      <c r="CVE69"/>
      <c r="CVF69"/>
      <c r="CVG69"/>
      <c r="CVH69"/>
      <c r="CVI69"/>
      <c r="CVJ69"/>
      <c r="CVK69"/>
      <c r="CVL69"/>
      <c r="CVM69"/>
      <c r="CVN69"/>
      <c r="CVO69"/>
      <c r="CVP69"/>
      <c r="CVQ69"/>
      <c r="CVR69"/>
      <c r="CVS69"/>
      <c r="CVT69"/>
      <c r="CVU69"/>
      <c r="CVV69"/>
      <c r="CVW69"/>
      <c r="CVX69"/>
      <c r="CVY69"/>
      <c r="CVZ69"/>
      <c r="CWA69"/>
      <c r="CWB69"/>
      <c r="CWC69"/>
      <c r="CWD69"/>
      <c r="CWE69"/>
      <c r="CWF69"/>
      <c r="CWG69"/>
      <c r="CWH69"/>
      <c r="CWI69"/>
      <c r="CWJ69"/>
      <c r="CWK69"/>
      <c r="CWL69"/>
      <c r="CWM69"/>
      <c r="CWN69"/>
      <c r="CWO69"/>
      <c r="CWP69"/>
      <c r="CWQ69"/>
      <c r="CWR69"/>
      <c r="CWS69"/>
      <c r="CWT69"/>
      <c r="CWU69"/>
      <c r="CWV69"/>
      <c r="CWW69"/>
      <c r="CWX69"/>
      <c r="CWY69"/>
      <c r="CWZ69"/>
      <c r="CXA69"/>
      <c r="CXB69"/>
      <c r="CXC69"/>
      <c r="CXD69"/>
      <c r="CXE69"/>
      <c r="CXF69"/>
      <c r="CXG69"/>
      <c r="CXH69"/>
      <c r="CXI69"/>
      <c r="CXJ69"/>
      <c r="CXK69"/>
      <c r="CXL69"/>
      <c r="CXM69"/>
      <c r="CXN69"/>
      <c r="CXO69"/>
      <c r="CXP69"/>
      <c r="CXQ69"/>
      <c r="CXR69"/>
      <c r="CXS69"/>
      <c r="CXT69"/>
      <c r="CXU69"/>
      <c r="CXV69"/>
      <c r="CXW69"/>
      <c r="CXX69"/>
      <c r="CXY69"/>
      <c r="CXZ69"/>
      <c r="CYA69"/>
      <c r="CYB69"/>
      <c r="CYC69"/>
      <c r="CYD69"/>
      <c r="CYE69"/>
      <c r="CYF69"/>
      <c r="CYG69"/>
      <c r="CYH69"/>
      <c r="CYI69"/>
      <c r="CYJ69"/>
      <c r="CYK69"/>
      <c r="CYL69"/>
      <c r="CYM69"/>
      <c r="CYN69"/>
      <c r="CYO69"/>
      <c r="CYP69"/>
      <c r="CYQ69"/>
      <c r="CYR69"/>
      <c r="CYS69"/>
      <c r="CYT69"/>
      <c r="CYU69"/>
      <c r="CYV69"/>
      <c r="CYW69"/>
      <c r="CYX69"/>
      <c r="CYY69"/>
      <c r="CYZ69"/>
      <c r="CZA69"/>
      <c r="CZB69"/>
      <c r="CZC69"/>
      <c r="CZD69"/>
      <c r="CZE69"/>
      <c r="CZF69"/>
      <c r="CZG69"/>
      <c r="CZH69"/>
      <c r="CZI69"/>
      <c r="CZJ69"/>
      <c r="CZK69"/>
      <c r="CZL69"/>
      <c r="CZM69"/>
      <c r="CZN69"/>
      <c r="CZO69"/>
      <c r="CZP69"/>
      <c r="CZQ69"/>
      <c r="CZR69"/>
      <c r="CZS69"/>
      <c r="CZT69"/>
      <c r="CZU69"/>
      <c r="CZV69"/>
      <c r="CZW69"/>
      <c r="CZX69"/>
      <c r="CZY69"/>
      <c r="CZZ69"/>
      <c r="DAA69"/>
      <c r="DAB69"/>
      <c r="DAC69"/>
      <c r="DAD69"/>
      <c r="DAE69"/>
      <c r="DAF69"/>
      <c r="DAG69"/>
      <c r="DAH69"/>
      <c r="DAI69"/>
      <c r="DAJ69"/>
      <c r="DAK69"/>
      <c r="DAL69"/>
      <c r="DAM69"/>
      <c r="DAN69"/>
      <c r="DAO69"/>
      <c r="DAP69"/>
      <c r="DAQ69"/>
      <c r="DAR69"/>
      <c r="DAS69"/>
      <c r="DAT69"/>
      <c r="DAU69"/>
      <c r="DAV69"/>
      <c r="DAW69"/>
      <c r="DAX69"/>
      <c r="DAY69"/>
      <c r="DAZ69"/>
      <c r="DBA69"/>
      <c r="DBB69"/>
      <c r="DBC69"/>
      <c r="DBD69"/>
      <c r="DBE69"/>
      <c r="DBF69"/>
      <c r="DBG69"/>
      <c r="DBH69"/>
      <c r="DBI69"/>
      <c r="DBJ69"/>
      <c r="DBK69"/>
      <c r="DBL69"/>
      <c r="DBM69"/>
      <c r="DBN69"/>
      <c r="DBO69"/>
      <c r="DBP69"/>
      <c r="DBQ69"/>
      <c r="DBR69"/>
      <c r="DBS69"/>
      <c r="DBT69"/>
      <c r="DBU69"/>
      <c r="DBV69"/>
      <c r="DBW69"/>
      <c r="DBX69"/>
      <c r="DBY69"/>
      <c r="DBZ69"/>
      <c r="DCA69"/>
      <c r="DCB69"/>
      <c r="DCC69"/>
      <c r="DCD69"/>
      <c r="DCE69"/>
      <c r="DCF69"/>
      <c r="DCG69"/>
      <c r="DCH69"/>
      <c r="DCI69"/>
      <c r="DCJ69"/>
      <c r="DCK69"/>
      <c r="DCL69"/>
      <c r="DCM69"/>
      <c r="DCN69"/>
      <c r="DCO69"/>
      <c r="DCP69"/>
      <c r="DCQ69"/>
      <c r="DCR69"/>
      <c r="DCS69"/>
      <c r="DCT69"/>
      <c r="DCU69"/>
      <c r="DCV69"/>
      <c r="DCW69"/>
      <c r="DCX69"/>
      <c r="DCY69"/>
      <c r="DCZ69"/>
      <c r="DDA69"/>
      <c r="DDB69"/>
      <c r="DDC69"/>
      <c r="DDD69"/>
      <c r="DDE69"/>
      <c r="DDF69"/>
      <c r="DDG69"/>
      <c r="DDH69"/>
      <c r="DDI69"/>
      <c r="DDJ69"/>
      <c r="DDK69"/>
      <c r="DDL69"/>
      <c r="DDM69"/>
      <c r="DDN69"/>
      <c r="DDO69"/>
      <c r="DDP69"/>
      <c r="DDQ69"/>
      <c r="DDR69"/>
      <c r="DDS69"/>
      <c r="DDT69"/>
      <c r="DDU69"/>
      <c r="DDV69"/>
      <c r="DDW69"/>
      <c r="DDX69"/>
      <c r="DDY69"/>
      <c r="DDZ69"/>
      <c r="DEA69"/>
      <c r="DEB69"/>
      <c r="DEC69"/>
      <c r="DED69"/>
      <c r="DEE69"/>
      <c r="DEF69"/>
      <c r="DEG69"/>
      <c r="DEH69"/>
      <c r="DEI69"/>
      <c r="DEJ69"/>
      <c r="DEK69"/>
      <c r="DEL69"/>
      <c r="DEM69"/>
      <c r="DEN69"/>
      <c r="DEO69"/>
      <c r="DEP69"/>
      <c r="DEQ69"/>
      <c r="DER69"/>
      <c r="DES69"/>
      <c r="DET69"/>
      <c r="DEU69"/>
      <c r="DEV69"/>
      <c r="DEW69"/>
      <c r="DEX69"/>
      <c r="DEY69"/>
      <c r="DEZ69"/>
      <c r="DFA69"/>
      <c r="DFB69"/>
      <c r="DFC69"/>
      <c r="DFD69"/>
      <c r="DFE69"/>
      <c r="DFF69"/>
      <c r="DFG69"/>
      <c r="DFH69"/>
      <c r="DFI69"/>
      <c r="DFJ69"/>
      <c r="DFK69"/>
      <c r="DFL69"/>
      <c r="DFM69"/>
      <c r="DFN69"/>
      <c r="DFO69"/>
      <c r="DFP69"/>
      <c r="DFQ69"/>
      <c r="DFR69"/>
      <c r="DFS69"/>
      <c r="DFT69"/>
      <c r="DFU69"/>
      <c r="DFV69"/>
      <c r="DFW69"/>
      <c r="DFX69"/>
      <c r="DFY69"/>
      <c r="DFZ69"/>
      <c r="DGA69"/>
      <c r="DGB69"/>
      <c r="DGC69"/>
      <c r="DGD69"/>
      <c r="DGE69"/>
      <c r="DGF69"/>
      <c r="DGG69"/>
      <c r="DGH69"/>
      <c r="DGI69"/>
      <c r="DGJ69"/>
      <c r="DGK69"/>
      <c r="DGL69"/>
      <c r="DGM69"/>
      <c r="DGN69"/>
      <c r="DGO69"/>
      <c r="DGP69"/>
      <c r="DGQ69"/>
      <c r="DGR69"/>
      <c r="DGS69"/>
      <c r="DGT69"/>
      <c r="DGU69"/>
      <c r="DGV69"/>
      <c r="DGW69"/>
      <c r="DGX69"/>
      <c r="DGY69"/>
      <c r="DGZ69"/>
      <c r="DHA69"/>
      <c r="DHB69"/>
      <c r="DHC69"/>
      <c r="DHD69"/>
      <c r="DHE69"/>
      <c r="DHF69"/>
      <c r="DHG69"/>
      <c r="DHH69"/>
      <c r="DHI69"/>
      <c r="DHJ69"/>
      <c r="DHK69"/>
      <c r="DHL69"/>
      <c r="DHM69"/>
      <c r="DHN69"/>
      <c r="DHO69"/>
      <c r="DHP69"/>
      <c r="DHQ69"/>
      <c r="DHR69"/>
      <c r="DHS69"/>
      <c r="DHT69"/>
      <c r="DHU69"/>
      <c r="DHV69"/>
      <c r="DHW69"/>
      <c r="DHX69"/>
      <c r="DHY69"/>
      <c r="DHZ69"/>
      <c r="DIA69"/>
      <c r="DIB69"/>
      <c r="DIC69"/>
      <c r="DID69"/>
      <c r="DIE69"/>
      <c r="DIF69"/>
      <c r="DIG69"/>
      <c r="DIH69"/>
      <c r="DII69"/>
      <c r="DIJ69"/>
      <c r="DIK69"/>
      <c r="DIL69"/>
      <c r="DIM69"/>
      <c r="DIN69"/>
      <c r="DIO69"/>
      <c r="DIP69"/>
      <c r="DIQ69"/>
      <c r="DIR69"/>
      <c r="DIS69"/>
      <c r="DIT69"/>
      <c r="DIU69"/>
      <c r="DIV69"/>
      <c r="DIW69"/>
      <c r="DIX69"/>
      <c r="DIY69"/>
      <c r="DIZ69"/>
      <c r="DJA69"/>
      <c r="DJB69"/>
      <c r="DJC69"/>
      <c r="DJD69"/>
      <c r="DJE69"/>
      <c r="DJF69"/>
      <c r="DJG69"/>
      <c r="DJH69"/>
      <c r="DJI69"/>
      <c r="DJJ69"/>
      <c r="DJK69"/>
      <c r="DJL69"/>
      <c r="DJM69"/>
      <c r="DJN69"/>
      <c r="DJO69"/>
      <c r="DJP69"/>
      <c r="DJQ69"/>
      <c r="DJR69"/>
      <c r="DJS69"/>
      <c r="DJT69"/>
      <c r="DJU69"/>
      <c r="DJV69"/>
      <c r="DJW69"/>
      <c r="DJX69"/>
      <c r="DJY69"/>
      <c r="DJZ69"/>
      <c r="DKA69"/>
      <c r="DKB69"/>
      <c r="DKC69"/>
      <c r="DKD69"/>
      <c r="DKE69"/>
      <c r="DKF69"/>
      <c r="DKG69"/>
      <c r="DKH69"/>
      <c r="DKI69"/>
      <c r="DKJ69"/>
      <c r="DKK69"/>
      <c r="DKL69"/>
      <c r="DKM69"/>
      <c r="DKN69"/>
      <c r="DKO69"/>
      <c r="DKP69"/>
      <c r="DKQ69"/>
      <c r="DKR69"/>
      <c r="DKS69"/>
      <c r="DKT69"/>
      <c r="DKU69"/>
      <c r="DKV69"/>
      <c r="DKW69"/>
      <c r="DKX69"/>
      <c r="DKY69"/>
      <c r="DKZ69"/>
      <c r="DLA69"/>
      <c r="DLB69"/>
      <c r="DLC69"/>
      <c r="DLD69"/>
      <c r="DLE69"/>
      <c r="DLF69"/>
      <c r="DLG69"/>
      <c r="DLH69"/>
      <c r="DLI69"/>
      <c r="DLJ69"/>
      <c r="DLK69"/>
      <c r="DLL69"/>
      <c r="DLM69"/>
      <c r="DLN69"/>
      <c r="DLO69"/>
      <c r="DLP69"/>
      <c r="DLQ69"/>
      <c r="DLR69"/>
      <c r="DLS69"/>
      <c r="DLT69"/>
      <c r="DLU69"/>
      <c r="DLV69"/>
      <c r="DLW69"/>
      <c r="DLX69"/>
      <c r="DLY69"/>
      <c r="DLZ69"/>
      <c r="DMA69"/>
      <c r="DMB69"/>
      <c r="DMC69"/>
      <c r="DMD69"/>
      <c r="DME69"/>
      <c r="DMF69"/>
      <c r="DMG69"/>
      <c r="DMH69"/>
      <c r="DMI69"/>
      <c r="DMJ69"/>
      <c r="DMK69"/>
      <c r="DML69"/>
      <c r="DMM69"/>
      <c r="DMN69"/>
      <c r="DMO69"/>
      <c r="DMP69"/>
      <c r="DMQ69"/>
      <c r="DMR69"/>
      <c r="DMS69"/>
      <c r="DMT69"/>
      <c r="DMU69"/>
      <c r="DMV69"/>
      <c r="DMW69"/>
      <c r="DMX69"/>
      <c r="DMY69"/>
      <c r="DMZ69"/>
      <c r="DNA69"/>
      <c r="DNB69"/>
      <c r="DNC69"/>
      <c r="DND69"/>
      <c r="DNE69"/>
      <c r="DNF69"/>
      <c r="DNG69"/>
      <c r="DNH69"/>
      <c r="DNI69"/>
      <c r="DNJ69"/>
      <c r="DNK69"/>
      <c r="DNL69"/>
      <c r="DNM69"/>
      <c r="DNN69"/>
      <c r="DNO69"/>
      <c r="DNP69"/>
      <c r="DNQ69"/>
      <c r="DNR69"/>
      <c r="DNS69"/>
      <c r="DNT69"/>
      <c r="DNU69"/>
      <c r="DNV69"/>
      <c r="DNW69"/>
      <c r="DNX69"/>
      <c r="DNY69"/>
      <c r="DNZ69"/>
      <c r="DOA69"/>
      <c r="DOB69"/>
      <c r="DOC69"/>
      <c r="DOD69"/>
      <c r="DOE69"/>
      <c r="DOF69"/>
      <c r="DOG69"/>
      <c r="DOH69"/>
      <c r="DOI69"/>
      <c r="DOJ69"/>
      <c r="DOK69"/>
      <c r="DOL69"/>
      <c r="DOM69"/>
      <c r="DON69"/>
      <c r="DOO69"/>
      <c r="DOP69"/>
      <c r="DOQ69"/>
      <c r="DOR69"/>
      <c r="DOS69"/>
      <c r="DOT69"/>
      <c r="DOU69"/>
      <c r="DOV69"/>
      <c r="DOW69"/>
      <c r="DOX69"/>
      <c r="DOY69"/>
      <c r="DOZ69"/>
      <c r="DPA69"/>
      <c r="DPB69"/>
      <c r="DPC69"/>
      <c r="DPD69"/>
      <c r="DPE69"/>
      <c r="DPF69"/>
      <c r="DPG69"/>
      <c r="DPH69"/>
      <c r="DPI69"/>
      <c r="DPJ69"/>
      <c r="DPK69"/>
      <c r="DPL69"/>
      <c r="DPM69"/>
      <c r="DPN69"/>
      <c r="DPO69"/>
      <c r="DPP69"/>
      <c r="DPQ69"/>
      <c r="DPR69"/>
      <c r="DPS69"/>
      <c r="DPT69"/>
      <c r="DPU69"/>
      <c r="DPV69"/>
      <c r="DPW69"/>
      <c r="DPX69"/>
      <c r="DPY69"/>
      <c r="DPZ69"/>
      <c r="DQA69"/>
      <c r="DQB69"/>
      <c r="DQC69"/>
      <c r="DQD69"/>
      <c r="DQE69"/>
      <c r="DQF69"/>
      <c r="DQG69"/>
      <c r="DQH69"/>
      <c r="DQI69"/>
      <c r="DQJ69"/>
      <c r="DQK69"/>
      <c r="DQL69"/>
      <c r="DQM69"/>
      <c r="DQN69"/>
      <c r="DQO69"/>
      <c r="DQP69"/>
      <c r="DQQ69"/>
      <c r="DQR69"/>
      <c r="DQS69"/>
      <c r="DQT69"/>
      <c r="DQU69"/>
      <c r="DQV69"/>
      <c r="DQW69"/>
      <c r="DQX69"/>
      <c r="DQY69"/>
      <c r="DQZ69"/>
      <c r="DRA69"/>
      <c r="DRB69"/>
      <c r="DRC69"/>
      <c r="DRD69"/>
      <c r="DRE69"/>
      <c r="DRF69"/>
      <c r="DRG69"/>
      <c r="DRH69"/>
      <c r="DRI69"/>
      <c r="DRJ69"/>
      <c r="DRK69"/>
      <c r="DRL69"/>
      <c r="DRM69"/>
      <c r="DRN69"/>
      <c r="DRO69"/>
      <c r="DRP69"/>
      <c r="DRQ69"/>
      <c r="DRR69"/>
      <c r="DRS69"/>
      <c r="DRT69"/>
      <c r="DRU69"/>
      <c r="DRV69"/>
      <c r="DRW69"/>
      <c r="DRX69"/>
      <c r="DRY69"/>
      <c r="DRZ69"/>
      <c r="DSA69"/>
      <c r="DSB69"/>
      <c r="DSC69"/>
      <c r="DSD69"/>
      <c r="DSE69"/>
      <c r="DSF69"/>
      <c r="DSG69"/>
      <c r="DSH69"/>
      <c r="DSI69"/>
      <c r="DSJ69"/>
      <c r="DSK69"/>
      <c r="DSL69"/>
      <c r="DSM69"/>
      <c r="DSN69"/>
      <c r="DSO69"/>
      <c r="DSP69"/>
      <c r="DSQ69"/>
      <c r="DSR69"/>
      <c r="DSS69"/>
      <c r="DST69"/>
      <c r="DSU69"/>
      <c r="DSV69"/>
      <c r="DSW69"/>
      <c r="DSX69"/>
      <c r="DSY69"/>
      <c r="DSZ69"/>
      <c r="DTA69"/>
      <c r="DTB69"/>
      <c r="DTC69"/>
      <c r="DTD69"/>
      <c r="DTE69"/>
      <c r="DTF69"/>
      <c r="DTG69"/>
      <c r="DTH69"/>
      <c r="DTI69"/>
      <c r="DTJ69"/>
      <c r="DTK69"/>
      <c r="DTL69"/>
      <c r="DTM69"/>
      <c r="DTN69"/>
      <c r="DTO69"/>
      <c r="DTP69"/>
      <c r="DTQ69"/>
      <c r="DTR69"/>
      <c r="DTS69"/>
      <c r="DTT69"/>
      <c r="DTU69"/>
      <c r="DTV69"/>
      <c r="DTW69"/>
      <c r="DTX69"/>
      <c r="DTY69"/>
      <c r="DTZ69"/>
      <c r="DUA69"/>
      <c r="DUB69"/>
      <c r="DUC69"/>
      <c r="DUD69"/>
      <c r="DUE69"/>
      <c r="DUF69"/>
      <c r="DUG69"/>
      <c r="DUH69"/>
      <c r="DUI69"/>
      <c r="DUJ69"/>
      <c r="DUK69"/>
      <c r="DUL69"/>
      <c r="DUM69"/>
      <c r="DUN69"/>
      <c r="DUO69"/>
      <c r="DUP69"/>
      <c r="DUQ69"/>
      <c r="DUR69"/>
      <c r="DUS69"/>
      <c r="DUT69"/>
      <c r="DUU69"/>
      <c r="DUV69"/>
      <c r="DUW69"/>
      <c r="DUX69"/>
      <c r="DUY69"/>
      <c r="DUZ69"/>
      <c r="DVA69"/>
      <c r="DVB69"/>
      <c r="DVC69"/>
      <c r="DVD69"/>
      <c r="DVE69"/>
      <c r="DVF69"/>
      <c r="DVG69"/>
      <c r="DVH69"/>
      <c r="DVI69"/>
      <c r="DVJ69"/>
      <c r="DVK69"/>
      <c r="DVL69"/>
      <c r="DVM69"/>
      <c r="DVN69"/>
      <c r="DVO69"/>
      <c r="DVP69"/>
      <c r="DVQ69"/>
      <c r="DVR69"/>
      <c r="DVS69"/>
      <c r="DVT69"/>
      <c r="DVU69"/>
      <c r="DVV69"/>
      <c r="DVW69"/>
      <c r="DVX69"/>
      <c r="DVY69"/>
      <c r="DVZ69"/>
      <c r="DWA69"/>
      <c r="DWB69"/>
      <c r="DWC69"/>
      <c r="DWD69"/>
      <c r="DWE69"/>
      <c r="DWF69"/>
      <c r="DWG69"/>
      <c r="DWH69"/>
      <c r="DWI69"/>
      <c r="DWJ69"/>
      <c r="DWK69"/>
      <c r="DWL69"/>
      <c r="DWM69"/>
      <c r="DWN69"/>
      <c r="DWO69"/>
      <c r="DWP69"/>
      <c r="DWQ69"/>
      <c r="DWR69"/>
      <c r="DWS69"/>
      <c r="DWT69"/>
      <c r="DWU69"/>
      <c r="DWV69"/>
      <c r="DWW69"/>
      <c r="DWX69"/>
      <c r="DWY69"/>
      <c r="DWZ69"/>
      <c r="DXA69"/>
      <c r="DXB69"/>
      <c r="DXC69"/>
      <c r="DXD69"/>
      <c r="DXE69"/>
      <c r="DXF69"/>
      <c r="DXG69"/>
      <c r="DXH69"/>
      <c r="DXI69"/>
      <c r="DXJ69"/>
      <c r="DXK69"/>
      <c r="DXL69"/>
      <c r="DXM69"/>
      <c r="DXN69"/>
      <c r="DXO69"/>
      <c r="DXP69"/>
      <c r="DXQ69"/>
      <c r="DXR69"/>
      <c r="DXS69"/>
      <c r="DXT69"/>
      <c r="DXU69"/>
      <c r="DXV69"/>
      <c r="DXW69"/>
      <c r="DXX69"/>
      <c r="DXY69"/>
      <c r="DXZ69"/>
      <c r="DYA69"/>
      <c r="DYB69"/>
      <c r="DYC69"/>
      <c r="DYD69"/>
      <c r="DYE69"/>
      <c r="DYF69"/>
      <c r="DYG69"/>
      <c r="DYH69"/>
      <c r="DYI69"/>
      <c r="DYJ69"/>
      <c r="DYK69"/>
      <c r="DYL69"/>
      <c r="DYM69"/>
      <c r="DYN69"/>
      <c r="DYO69"/>
      <c r="DYP69"/>
      <c r="DYQ69"/>
      <c r="DYR69"/>
      <c r="DYS69"/>
      <c r="DYT69"/>
      <c r="DYU69"/>
      <c r="DYV69"/>
      <c r="DYW69"/>
      <c r="DYX69"/>
      <c r="DYY69"/>
      <c r="DYZ69"/>
      <c r="DZA69"/>
      <c r="DZB69"/>
      <c r="DZC69"/>
      <c r="DZD69"/>
      <c r="DZE69"/>
      <c r="DZF69"/>
      <c r="DZG69"/>
      <c r="DZH69"/>
      <c r="DZI69"/>
      <c r="DZJ69"/>
      <c r="DZK69"/>
      <c r="DZL69"/>
      <c r="DZM69"/>
      <c r="DZN69"/>
      <c r="DZO69"/>
      <c r="DZP69"/>
      <c r="DZQ69"/>
      <c r="DZR69"/>
      <c r="DZS69"/>
      <c r="DZT69"/>
      <c r="DZU69"/>
      <c r="DZV69"/>
      <c r="DZW69"/>
      <c r="DZX69"/>
      <c r="DZY69"/>
      <c r="DZZ69"/>
      <c r="EAA69"/>
      <c r="EAB69"/>
      <c r="EAC69"/>
      <c r="EAD69"/>
      <c r="EAE69"/>
      <c r="EAF69"/>
      <c r="EAG69"/>
      <c r="EAH69"/>
      <c r="EAI69"/>
      <c r="EAJ69"/>
      <c r="EAK69"/>
      <c r="EAL69"/>
      <c r="EAM69"/>
      <c r="EAN69"/>
      <c r="EAO69"/>
      <c r="EAP69"/>
      <c r="EAQ69"/>
      <c r="EAR69"/>
      <c r="EAS69"/>
      <c r="EAT69"/>
      <c r="EAU69"/>
      <c r="EAV69"/>
      <c r="EAW69"/>
      <c r="EAX69"/>
      <c r="EAY69"/>
      <c r="EAZ69"/>
      <c r="EBA69"/>
      <c r="EBB69"/>
      <c r="EBC69"/>
      <c r="EBD69"/>
      <c r="EBE69"/>
      <c r="EBF69"/>
      <c r="EBG69"/>
      <c r="EBH69"/>
      <c r="EBI69"/>
      <c r="EBJ69"/>
      <c r="EBK69"/>
      <c r="EBL69"/>
      <c r="EBM69"/>
      <c r="EBN69"/>
      <c r="EBO69"/>
      <c r="EBP69"/>
      <c r="EBQ69"/>
      <c r="EBR69"/>
      <c r="EBS69"/>
      <c r="EBT69"/>
      <c r="EBU69"/>
      <c r="EBV69"/>
      <c r="EBW69"/>
      <c r="EBX69"/>
      <c r="EBY69"/>
      <c r="EBZ69"/>
      <c r="ECA69"/>
      <c r="ECB69"/>
      <c r="ECC69"/>
      <c r="ECD69"/>
      <c r="ECE69"/>
      <c r="ECF69"/>
      <c r="ECG69"/>
      <c r="ECH69"/>
      <c r="ECI69"/>
      <c r="ECJ69"/>
      <c r="ECK69"/>
      <c r="ECL69"/>
      <c r="ECM69"/>
      <c r="ECN69"/>
      <c r="ECO69"/>
      <c r="ECP69"/>
      <c r="ECQ69"/>
      <c r="ECR69"/>
      <c r="ECS69"/>
      <c r="ECT69"/>
      <c r="ECU69"/>
      <c r="ECV69"/>
      <c r="ECW69"/>
      <c r="ECX69"/>
      <c r="ECY69"/>
      <c r="ECZ69"/>
      <c r="EDA69"/>
      <c r="EDB69"/>
      <c r="EDC69"/>
      <c r="EDD69"/>
      <c r="EDE69"/>
      <c r="EDF69"/>
      <c r="EDG69"/>
      <c r="EDH69"/>
      <c r="EDI69"/>
      <c r="EDJ69"/>
      <c r="EDK69"/>
      <c r="EDL69"/>
      <c r="EDM69"/>
      <c r="EDN69"/>
      <c r="EDO69"/>
      <c r="EDP69"/>
      <c r="EDQ69"/>
      <c r="EDR69"/>
      <c r="EDS69"/>
      <c r="EDT69"/>
      <c r="EDU69"/>
      <c r="EDV69"/>
      <c r="EDW69"/>
      <c r="EDX69"/>
      <c r="EDY69"/>
      <c r="EDZ69"/>
      <c r="EEA69"/>
      <c r="EEB69"/>
      <c r="EEC69"/>
      <c r="EED69"/>
      <c r="EEE69"/>
      <c r="EEF69"/>
      <c r="EEG69"/>
      <c r="EEH69"/>
      <c r="EEI69"/>
      <c r="EEJ69"/>
      <c r="EEK69"/>
      <c r="EEL69"/>
      <c r="EEM69"/>
      <c r="EEN69"/>
      <c r="EEO69"/>
      <c r="EEP69"/>
      <c r="EEQ69"/>
      <c r="EER69"/>
      <c r="EES69"/>
      <c r="EET69"/>
      <c r="EEU69"/>
      <c r="EEV69"/>
      <c r="EEW69"/>
      <c r="EEX69"/>
      <c r="EEY69"/>
      <c r="EEZ69"/>
      <c r="EFA69"/>
      <c r="EFB69"/>
      <c r="EFC69"/>
      <c r="EFD69"/>
      <c r="EFE69"/>
      <c r="EFF69"/>
      <c r="EFG69"/>
      <c r="EFH69"/>
      <c r="EFI69"/>
      <c r="EFJ69"/>
      <c r="EFK69"/>
      <c r="EFL69"/>
      <c r="EFM69"/>
      <c r="EFN69"/>
      <c r="EFO69"/>
      <c r="EFP69"/>
      <c r="EFQ69"/>
      <c r="EFR69"/>
      <c r="EFS69"/>
      <c r="EFT69"/>
      <c r="EFU69"/>
      <c r="EFV69"/>
      <c r="EFW69"/>
      <c r="EFX69"/>
      <c r="EFY69"/>
      <c r="EFZ69"/>
      <c r="EGA69"/>
      <c r="EGB69"/>
      <c r="EGC69"/>
      <c r="EGD69"/>
      <c r="EGE69"/>
      <c r="EGF69"/>
      <c r="EGG69"/>
      <c r="EGH69"/>
      <c r="EGI69"/>
      <c r="EGJ69"/>
      <c r="EGK69"/>
      <c r="EGL69"/>
      <c r="EGM69"/>
      <c r="EGN69"/>
      <c r="EGO69"/>
      <c r="EGP69"/>
      <c r="EGQ69"/>
      <c r="EGR69"/>
      <c r="EGS69"/>
      <c r="EGT69"/>
      <c r="EGU69"/>
      <c r="EGV69"/>
      <c r="EGW69"/>
      <c r="EGX69"/>
      <c r="EGY69"/>
      <c r="EGZ69"/>
      <c r="EHA69"/>
      <c r="EHB69"/>
      <c r="EHC69"/>
      <c r="EHD69"/>
      <c r="EHE69"/>
      <c r="EHF69"/>
      <c r="EHG69"/>
      <c r="EHH69"/>
      <c r="EHI69"/>
      <c r="EHJ69"/>
      <c r="EHK69"/>
      <c r="EHL69"/>
      <c r="EHM69"/>
      <c r="EHN69"/>
      <c r="EHO69"/>
      <c r="EHP69"/>
      <c r="EHQ69"/>
      <c r="EHR69"/>
      <c r="EHS69"/>
      <c r="EHT69"/>
      <c r="EHU69"/>
      <c r="EHV69"/>
      <c r="EHW69"/>
      <c r="EHX69"/>
      <c r="EHY69"/>
      <c r="EHZ69"/>
      <c r="EIA69"/>
      <c r="EIB69"/>
      <c r="EIC69"/>
      <c r="EID69"/>
      <c r="EIE69"/>
      <c r="EIF69"/>
      <c r="EIG69"/>
      <c r="EIH69"/>
      <c r="EII69"/>
      <c r="EIJ69"/>
      <c r="EIK69"/>
      <c r="EIL69"/>
      <c r="EIM69"/>
      <c r="EIN69"/>
      <c r="EIO69"/>
      <c r="EIP69"/>
      <c r="EIQ69"/>
      <c r="EIR69"/>
      <c r="EIS69"/>
      <c r="EIT69"/>
      <c r="EIU69"/>
      <c r="EIV69"/>
      <c r="EIW69"/>
      <c r="EIX69"/>
      <c r="EIY69"/>
      <c r="EIZ69"/>
      <c r="EJA69"/>
      <c r="EJB69"/>
      <c r="EJC69"/>
      <c r="EJD69"/>
      <c r="EJE69"/>
      <c r="EJF69"/>
      <c r="EJG69"/>
      <c r="EJH69"/>
      <c r="EJI69"/>
      <c r="EJJ69"/>
      <c r="EJK69"/>
      <c r="EJL69"/>
      <c r="EJM69"/>
      <c r="EJN69"/>
      <c r="EJO69"/>
      <c r="EJP69"/>
      <c r="EJQ69"/>
      <c r="EJR69"/>
      <c r="EJS69"/>
      <c r="EJT69"/>
      <c r="EJU69"/>
      <c r="EJV69"/>
      <c r="EJW69"/>
      <c r="EJX69"/>
      <c r="EJY69"/>
      <c r="EJZ69"/>
      <c r="EKA69"/>
      <c r="EKB69"/>
      <c r="EKC69"/>
      <c r="EKD69"/>
      <c r="EKE69"/>
      <c r="EKF69"/>
      <c r="EKG69"/>
      <c r="EKH69"/>
      <c r="EKI69"/>
      <c r="EKJ69"/>
      <c r="EKK69"/>
      <c r="EKL69"/>
      <c r="EKM69"/>
      <c r="EKN69"/>
      <c r="EKO69"/>
      <c r="EKP69"/>
      <c r="EKQ69"/>
      <c r="EKR69"/>
      <c r="EKS69"/>
      <c r="EKT69"/>
      <c r="EKU69"/>
      <c r="EKV69"/>
      <c r="EKW69"/>
      <c r="EKX69"/>
      <c r="EKY69"/>
      <c r="EKZ69"/>
      <c r="ELA69"/>
      <c r="ELB69"/>
      <c r="ELC69"/>
      <c r="ELD69"/>
      <c r="ELE69"/>
      <c r="ELF69"/>
      <c r="ELG69"/>
      <c r="ELH69"/>
      <c r="ELI69"/>
      <c r="ELJ69"/>
      <c r="ELK69"/>
      <c r="ELL69"/>
      <c r="ELM69"/>
      <c r="ELN69"/>
      <c r="ELO69"/>
      <c r="ELP69"/>
      <c r="ELQ69"/>
      <c r="ELR69"/>
      <c r="ELS69"/>
      <c r="ELT69"/>
      <c r="ELU69"/>
      <c r="ELV69"/>
      <c r="ELW69"/>
      <c r="ELX69"/>
      <c r="ELY69"/>
      <c r="ELZ69"/>
      <c r="EMA69"/>
      <c r="EMB69"/>
      <c r="EMC69"/>
      <c r="EMD69"/>
      <c r="EME69"/>
      <c r="EMF69"/>
      <c r="EMG69"/>
      <c r="EMH69"/>
      <c r="EMI69"/>
      <c r="EMJ69"/>
      <c r="EMK69"/>
      <c r="EML69"/>
      <c r="EMM69"/>
      <c r="EMN69"/>
      <c r="EMO69"/>
      <c r="EMP69"/>
      <c r="EMQ69"/>
      <c r="EMR69"/>
      <c r="EMS69"/>
      <c r="EMT69"/>
      <c r="EMU69"/>
      <c r="EMV69"/>
      <c r="EMW69"/>
      <c r="EMX69"/>
      <c r="EMY69"/>
      <c r="EMZ69"/>
      <c r="ENA69"/>
      <c r="ENB69"/>
      <c r="ENC69"/>
      <c r="END69"/>
      <c r="ENE69"/>
      <c r="ENF69"/>
      <c r="ENG69"/>
      <c r="ENH69"/>
      <c r="ENI69"/>
      <c r="ENJ69"/>
      <c r="ENK69"/>
      <c r="ENL69"/>
      <c r="ENM69"/>
      <c r="ENN69"/>
      <c r="ENO69"/>
      <c r="ENP69"/>
      <c r="ENQ69"/>
      <c r="ENR69"/>
      <c r="ENS69"/>
      <c r="ENT69"/>
      <c r="ENU69"/>
      <c r="ENV69"/>
      <c r="ENW69"/>
      <c r="ENX69"/>
      <c r="ENY69"/>
      <c r="ENZ69"/>
      <c r="EOA69"/>
      <c r="EOB69"/>
      <c r="EOC69"/>
      <c r="EOD69"/>
      <c r="EOE69"/>
      <c r="EOF69"/>
      <c r="EOG69"/>
      <c r="EOH69"/>
      <c r="EOI69"/>
      <c r="EOJ69"/>
      <c r="EOK69"/>
      <c r="EOL69"/>
      <c r="EOM69"/>
      <c r="EON69"/>
      <c r="EOO69"/>
      <c r="EOP69"/>
      <c r="EOQ69"/>
      <c r="EOR69"/>
      <c r="EOS69"/>
      <c r="EOT69"/>
      <c r="EOU69"/>
      <c r="EOV69"/>
      <c r="EOW69"/>
      <c r="EOX69"/>
      <c r="EOY69"/>
      <c r="EOZ69"/>
      <c r="EPA69"/>
      <c r="EPB69"/>
      <c r="EPC69"/>
      <c r="EPD69"/>
      <c r="EPE69"/>
      <c r="EPF69"/>
      <c r="EPG69"/>
      <c r="EPH69"/>
      <c r="EPI69"/>
      <c r="EPJ69"/>
      <c r="EPK69"/>
      <c r="EPL69"/>
      <c r="EPM69"/>
      <c r="EPN69"/>
      <c r="EPO69"/>
      <c r="EPP69"/>
      <c r="EPQ69"/>
      <c r="EPR69"/>
      <c r="EPS69"/>
      <c r="EPT69"/>
      <c r="EPU69"/>
      <c r="EPV69"/>
      <c r="EPW69"/>
      <c r="EPX69"/>
      <c r="EPY69"/>
      <c r="EPZ69"/>
      <c r="EQA69"/>
      <c r="EQB69"/>
      <c r="EQC69"/>
      <c r="EQD69"/>
      <c r="EQE69"/>
      <c r="EQF69"/>
      <c r="EQG69"/>
      <c r="EQH69"/>
      <c r="EQI69"/>
      <c r="EQJ69"/>
      <c r="EQK69"/>
      <c r="EQL69"/>
      <c r="EQM69"/>
      <c r="EQN69"/>
      <c r="EQO69"/>
      <c r="EQP69"/>
      <c r="EQQ69"/>
      <c r="EQR69"/>
      <c r="EQS69"/>
      <c r="EQT69"/>
      <c r="EQU69"/>
      <c r="EQV69"/>
      <c r="EQW69"/>
      <c r="EQX69"/>
      <c r="EQY69"/>
      <c r="EQZ69"/>
      <c r="ERA69"/>
      <c r="ERB69"/>
      <c r="ERC69"/>
      <c r="ERD69"/>
      <c r="ERE69"/>
      <c r="ERF69"/>
      <c r="ERG69"/>
      <c r="ERH69"/>
      <c r="ERI69"/>
      <c r="ERJ69"/>
      <c r="ERK69"/>
      <c r="ERL69"/>
      <c r="ERM69"/>
      <c r="ERN69"/>
      <c r="ERO69"/>
      <c r="ERP69"/>
      <c r="ERQ69"/>
      <c r="ERR69"/>
      <c r="ERS69"/>
      <c r="ERT69"/>
      <c r="ERU69"/>
      <c r="ERV69"/>
      <c r="ERW69"/>
      <c r="ERX69"/>
      <c r="ERY69"/>
      <c r="ERZ69"/>
      <c r="ESA69"/>
      <c r="ESB69"/>
      <c r="ESC69"/>
      <c r="ESD69"/>
      <c r="ESE69"/>
      <c r="ESF69"/>
      <c r="ESG69"/>
      <c r="ESH69"/>
      <c r="ESI69"/>
      <c r="ESJ69"/>
      <c r="ESK69"/>
      <c r="ESL69"/>
      <c r="ESM69"/>
      <c r="ESN69"/>
      <c r="ESO69"/>
      <c r="ESP69"/>
      <c r="ESQ69"/>
      <c r="ESR69"/>
      <c r="ESS69"/>
      <c r="EST69"/>
      <c r="ESU69"/>
      <c r="ESV69"/>
      <c r="ESW69"/>
      <c r="ESX69"/>
      <c r="ESY69"/>
      <c r="ESZ69"/>
      <c r="ETA69"/>
      <c r="ETB69"/>
      <c r="ETC69"/>
      <c r="ETD69"/>
      <c r="ETE69"/>
      <c r="ETF69"/>
      <c r="ETG69"/>
      <c r="ETH69"/>
      <c r="ETI69"/>
      <c r="ETJ69"/>
      <c r="ETK69"/>
      <c r="ETL69"/>
      <c r="ETM69"/>
      <c r="ETN69"/>
      <c r="ETO69"/>
      <c r="ETP69"/>
      <c r="ETQ69"/>
      <c r="ETR69"/>
      <c r="ETS69"/>
      <c r="ETT69"/>
      <c r="ETU69"/>
      <c r="ETV69"/>
      <c r="ETW69"/>
      <c r="ETX69"/>
      <c r="ETY69"/>
      <c r="ETZ69"/>
      <c r="EUA69"/>
      <c r="EUB69"/>
      <c r="EUC69"/>
      <c r="EUD69"/>
      <c r="EUE69"/>
      <c r="EUF69"/>
      <c r="EUG69"/>
      <c r="EUH69"/>
      <c r="EUI69"/>
      <c r="EUJ69"/>
      <c r="EUK69"/>
      <c r="EUL69"/>
      <c r="EUM69"/>
      <c r="EUN69"/>
      <c r="EUO69"/>
      <c r="EUP69"/>
      <c r="EUQ69"/>
      <c r="EUR69"/>
      <c r="EUS69"/>
      <c r="EUT69"/>
      <c r="EUU69"/>
      <c r="EUV69"/>
      <c r="EUW69"/>
      <c r="EUX69"/>
      <c r="EUY69"/>
      <c r="EUZ69"/>
      <c r="EVA69"/>
      <c r="EVB69"/>
      <c r="EVC69"/>
      <c r="EVD69"/>
      <c r="EVE69"/>
      <c r="EVF69"/>
      <c r="EVG69"/>
      <c r="EVH69"/>
      <c r="EVI69"/>
      <c r="EVJ69"/>
      <c r="EVK69"/>
      <c r="EVL69"/>
      <c r="EVM69"/>
      <c r="EVN69"/>
      <c r="EVO69"/>
      <c r="EVP69"/>
      <c r="EVQ69"/>
      <c r="EVR69"/>
      <c r="EVS69"/>
      <c r="EVT69"/>
      <c r="EVU69"/>
      <c r="EVV69"/>
      <c r="EVW69"/>
      <c r="EVX69"/>
      <c r="EVY69"/>
      <c r="EVZ69"/>
      <c r="EWA69"/>
      <c r="EWB69"/>
      <c r="EWC69"/>
      <c r="EWD69"/>
      <c r="EWE69"/>
      <c r="EWF69"/>
      <c r="EWG69"/>
      <c r="EWH69"/>
      <c r="EWI69"/>
      <c r="EWJ69"/>
      <c r="EWK69"/>
      <c r="EWL69"/>
      <c r="EWM69"/>
      <c r="EWN69"/>
      <c r="EWO69"/>
      <c r="EWP69"/>
      <c r="EWQ69"/>
      <c r="EWR69"/>
      <c r="EWS69"/>
      <c r="EWT69"/>
      <c r="EWU69"/>
      <c r="EWV69"/>
      <c r="EWW69"/>
      <c r="EWX69"/>
      <c r="EWY69"/>
      <c r="EWZ69"/>
      <c r="EXA69"/>
      <c r="EXB69"/>
      <c r="EXC69"/>
      <c r="EXD69"/>
      <c r="EXE69"/>
      <c r="EXF69"/>
      <c r="EXG69"/>
      <c r="EXH69"/>
      <c r="EXI69"/>
      <c r="EXJ69"/>
      <c r="EXK69"/>
      <c r="EXL69"/>
      <c r="EXM69"/>
      <c r="EXN69"/>
      <c r="EXO69"/>
      <c r="EXP69"/>
      <c r="EXQ69"/>
      <c r="EXR69"/>
      <c r="EXS69"/>
      <c r="EXT69"/>
      <c r="EXU69"/>
      <c r="EXV69"/>
      <c r="EXW69"/>
      <c r="EXX69"/>
      <c r="EXY69"/>
      <c r="EXZ69"/>
      <c r="EYA69"/>
      <c r="EYB69"/>
      <c r="EYC69"/>
      <c r="EYD69"/>
      <c r="EYE69"/>
      <c r="EYF69"/>
      <c r="EYG69"/>
      <c r="EYH69"/>
      <c r="EYI69"/>
      <c r="EYJ69"/>
      <c r="EYK69"/>
      <c r="EYL69"/>
      <c r="EYM69"/>
      <c r="EYN69"/>
      <c r="EYO69"/>
      <c r="EYP69"/>
      <c r="EYQ69"/>
      <c r="EYR69"/>
      <c r="EYS69"/>
      <c r="EYT69"/>
      <c r="EYU69"/>
      <c r="EYV69"/>
      <c r="EYW69"/>
      <c r="EYX69"/>
      <c r="EYY69"/>
      <c r="EYZ69"/>
      <c r="EZA69"/>
      <c r="EZB69"/>
      <c r="EZC69"/>
      <c r="EZD69"/>
      <c r="EZE69"/>
      <c r="EZF69"/>
      <c r="EZG69"/>
      <c r="EZH69"/>
      <c r="EZI69"/>
      <c r="EZJ69"/>
      <c r="EZK69"/>
      <c r="EZL69"/>
      <c r="EZM69"/>
      <c r="EZN69"/>
      <c r="EZO69"/>
      <c r="EZP69"/>
      <c r="EZQ69"/>
      <c r="EZR69"/>
      <c r="EZS69"/>
      <c r="EZT69"/>
      <c r="EZU69"/>
      <c r="EZV69"/>
      <c r="EZW69"/>
      <c r="EZX69"/>
      <c r="EZY69"/>
      <c r="EZZ69"/>
      <c r="FAA69"/>
      <c r="FAB69"/>
      <c r="FAC69"/>
      <c r="FAD69"/>
      <c r="FAE69"/>
      <c r="FAF69"/>
      <c r="FAG69"/>
      <c r="FAH69"/>
      <c r="FAI69"/>
      <c r="FAJ69"/>
      <c r="FAK69"/>
      <c r="FAL69"/>
      <c r="FAM69"/>
      <c r="FAN69"/>
      <c r="FAO69"/>
      <c r="FAP69"/>
      <c r="FAQ69"/>
      <c r="FAR69"/>
      <c r="FAS69"/>
      <c r="FAT69"/>
      <c r="FAU69"/>
      <c r="FAV69"/>
      <c r="FAW69"/>
      <c r="FAX69"/>
      <c r="FAY69"/>
      <c r="FAZ69"/>
      <c r="FBA69"/>
      <c r="FBB69"/>
      <c r="FBC69"/>
      <c r="FBD69"/>
      <c r="FBE69"/>
      <c r="FBF69"/>
      <c r="FBG69"/>
      <c r="FBH69"/>
      <c r="FBI69"/>
      <c r="FBJ69"/>
      <c r="FBK69"/>
      <c r="FBL69"/>
      <c r="FBM69"/>
      <c r="FBN69"/>
      <c r="FBO69"/>
      <c r="FBP69"/>
      <c r="FBQ69"/>
      <c r="FBR69"/>
      <c r="FBS69"/>
      <c r="FBT69"/>
      <c r="FBU69"/>
      <c r="FBV69"/>
      <c r="FBW69"/>
      <c r="FBX69"/>
      <c r="FBY69"/>
      <c r="FBZ69"/>
      <c r="FCA69"/>
      <c r="FCB69"/>
      <c r="FCC69"/>
      <c r="FCD69"/>
      <c r="FCE69"/>
      <c r="FCF69"/>
      <c r="FCG69"/>
      <c r="FCH69"/>
      <c r="FCI69"/>
      <c r="FCJ69"/>
      <c r="FCK69"/>
      <c r="FCL69"/>
      <c r="FCM69"/>
      <c r="FCN69"/>
      <c r="FCO69"/>
      <c r="FCP69"/>
      <c r="FCQ69"/>
      <c r="FCR69"/>
      <c r="FCS69"/>
      <c r="FCT69"/>
      <c r="FCU69"/>
      <c r="FCV69"/>
      <c r="FCW69"/>
      <c r="FCX69"/>
      <c r="FCY69"/>
      <c r="FCZ69"/>
      <c r="FDA69"/>
      <c r="FDB69"/>
      <c r="FDC69"/>
      <c r="FDD69"/>
      <c r="FDE69"/>
      <c r="FDF69"/>
      <c r="FDG69"/>
      <c r="FDH69"/>
      <c r="FDI69"/>
      <c r="FDJ69"/>
      <c r="FDK69"/>
      <c r="FDL69"/>
      <c r="FDM69"/>
      <c r="FDN69"/>
      <c r="FDO69"/>
      <c r="FDP69"/>
      <c r="FDQ69"/>
      <c r="FDR69"/>
      <c r="FDS69"/>
      <c r="FDT69"/>
      <c r="FDU69"/>
      <c r="FDV69"/>
      <c r="FDW69"/>
      <c r="FDX69"/>
      <c r="FDY69"/>
      <c r="FDZ69"/>
      <c r="FEA69"/>
      <c r="FEB69"/>
      <c r="FEC69"/>
      <c r="FED69"/>
      <c r="FEE69"/>
      <c r="FEF69"/>
      <c r="FEG69"/>
      <c r="FEH69"/>
      <c r="FEI69"/>
      <c r="FEJ69"/>
      <c r="FEK69"/>
      <c r="FEL69"/>
      <c r="FEM69"/>
      <c r="FEN69"/>
      <c r="FEO69"/>
      <c r="FEP69"/>
      <c r="FEQ69"/>
      <c r="FER69"/>
      <c r="FES69"/>
      <c r="FET69"/>
      <c r="FEU69"/>
      <c r="FEV69"/>
      <c r="FEW69"/>
      <c r="FEX69"/>
      <c r="FEY69"/>
      <c r="FEZ69"/>
      <c r="FFA69"/>
      <c r="FFB69"/>
      <c r="FFC69"/>
      <c r="FFD69"/>
      <c r="FFE69"/>
      <c r="FFF69"/>
      <c r="FFG69"/>
      <c r="FFH69"/>
      <c r="FFI69"/>
      <c r="FFJ69"/>
      <c r="FFK69"/>
      <c r="FFL69"/>
      <c r="FFM69"/>
      <c r="FFN69"/>
      <c r="FFO69"/>
      <c r="FFP69"/>
      <c r="FFQ69"/>
      <c r="FFR69"/>
      <c r="FFS69"/>
      <c r="FFT69"/>
      <c r="FFU69"/>
      <c r="FFV69"/>
      <c r="FFW69"/>
      <c r="FFX69"/>
      <c r="FFY69"/>
      <c r="FFZ69"/>
      <c r="FGA69"/>
      <c r="FGB69"/>
      <c r="FGC69"/>
      <c r="FGD69"/>
      <c r="FGE69"/>
      <c r="FGF69"/>
      <c r="FGG69"/>
      <c r="FGH69"/>
      <c r="FGI69"/>
      <c r="FGJ69"/>
      <c r="FGK69"/>
      <c r="FGL69"/>
      <c r="FGM69"/>
      <c r="FGN69"/>
      <c r="FGO69"/>
      <c r="FGP69"/>
      <c r="FGQ69"/>
      <c r="FGR69"/>
      <c r="FGS69"/>
      <c r="FGT69"/>
      <c r="FGU69"/>
      <c r="FGV69"/>
      <c r="FGW69"/>
      <c r="FGX69"/>
      <c r="FGY69"/>
      <c r="FGZ69"/>
      <c r="FHA69"/>
      <c r="FHB69"/>
      <c r="FHC69"/>
      <c r="FHD69"/>
      <c r="FHE69"/>
      <c r="FHF69"/>
      <c r="FHG69"/>
      <c r="FHH69"/>
      <c r="FHI69"/>
      <c r="FHJ69"/>
      <c r="FHK69"/>
      <c r="FHL69"/>
      <c r="FHM69"/>
      <c r="FHN69"/>
      <c r="FHO69"/>
      <c r="FHP69"/>
      <c r="FHQ69"/>
      <c r="FHR69"/>
      <c r="FHS69"/>
      <c r="FHT69"/>
      <c r="FHU69"/>
      <c r="FHV69"/>
      <c r="FHW69"/>
      <c r="FHX69"/>
      <c r="FHY69"/>
      <c r="FHZ69"/>
      <c r="FIA69"/>
      <c r="FIB69"/>
      <c r="FIC69"/>
      <c r="FID69"/>
      <c r="FIE69"/>
      <c r="FIF69"/>
      <c r="FIG69"/>
      <c r="FIH69"/>
      <c r="FII69"/>
      <c r="FIJ69"/>
      <c r="FIK69"/>
      <c r="FIL69"/>
      <c r="FIM69"/>
      <c r="FIN69"/>
      <c r="FIO69"/>
      <c r="FIP69"/>
      <c r="FIQ69"/>
      <c r="FIR69"/>
      <c r="FIS69"/>
      <c r="FIT69"/>
      <c r="FIU69"/>
      <c r="FIV69"/>
      <c r="FIW69"/>
      <c r="FIX69"/>
      <c r="FIY69"/>
      <c r="FIZ69"/>
      <c r="FJA69"/>
      <c r="FJB69"/>
      <c r="FJC69"/>
      <c r="FJD69"/>
      <c r="FJE69"/>
      <c r="FJF69"/>
      <c r="FJG69"/>
      <c r="FJH69"/>
      <c r="FJI69"/>
      <c r="FJJ69"/>
      <c r="FJK69"/>
      <c r="FJL69"/>
      <c r="FJM69"/>
      <c r="FJN69"/>
      <c r="FJO69"/>
      <c r="FJP69"/>
      <c r="FJQ69"/>
      <c r="FJR69"/>
      <c r="FJS69"/>
      <c r="FJT69"/>
      <c r="FJU69"/>
      <c r="FJV69"/>
      <c r="FJW69"/>
      <c r="FJX69"/>
      <c r="FJY69"/>
      <c r="FJZ69"/>
      <c r="FKA69"/>
      <c r="FKB69"/>
      <c r="FKC69"/>
      <c r="FKD69"/>
      <c r="FKE69"/>
      <c r="FKF69"/>
      <c r="FKG69"/>
      <c r="FKH69"/>
      <c r="FKI69"/>
      <c r="FKJ69"/>
      <c r="FKK69"/>
      <c r="FKL69"/>
      <c r="FKM69"/>
      <c r="FKN69"/>
      <c r="FKO69"/>
      <c r="FKP69"/>
      <c r="FKQ69"/>
      <c r="FKR69"/>
      <c r="FKS69"/>
      <c r="FKT69"/>
      <c r="FKU69"/>
      <c r="FKV69"/>
      <c r="FKW69"/>
      <c r="FKX69"/>
      <c r="FKY69"/>
      <c r="FKZ69"/>
      <c r="FLA69"/>
      <c r="FLB69"/>
      <c r="FLC69"/>
      <c r="FLD69"/>
      <c r="FLE69"/>
      <c r="FLF69"/>
      <c r="FLG69"/>
      <c r="FLH69"/>
      <c r="FLI69"/>
      <c r="FLJ69"/>
      <c r="FLK69"/>
      <c r="FLL69"/>
      <c r="FLM69"/>
      <c r="FLN69"/>
      <c r="FLO69"/>
      <c r="FLP69"/>
      <c r="FLQ69"/>
      <c r="FLR69"/>
      <c r="FLS69"/>
      <c r="FLT69"/>
      <c r="FLU69"/>
      <c r="FLV69"/>
      <c r="FLW69"/>
      <c r="FLX69"/>
      <c r="FLY69"/>
      <c r="FLZ69"/>
      <c r="FMA69"/>
      <c r="FMB69"/>
      <c r="FMC69"/>
      <c r="FMD69"/>
      <c r="FME69"/>
      <c r="FMF69"/>
      <c r="FMG69"/>
      <c r="FMH69"/>
      <c r="FMI69"/>
      <c r="FMJ69"/>
      <c r="FMK69"/>
      <c r="FML69"/>
      <c r="FMM69"/>
      <c r="FMN69"/>
      <c r="FMO69"/>
      <c r="FMP69"/>
      <c r="FMQ69"/>
      <c r="FMR69"/>
      <c r="FMS69"/>
      <c r="FMT69"/>
      <c r="FMU69"/>
      <c r="FMV69"/>
      <c r="FMW69"/>
      <c r="FMX69"/>
      <c r="FMY69"/>
      <c r="FMZ69"/>
      <c r="FNA69"/>
      <c r="FNB69"/>
      <c r="FNC69"/>
      <c r="FND69"/>
      <c r="FNE69"/>
      <c r="FNF69"/>
      <c r="FNG69"/>
      <c r="FNH69"/>
      <c r="FNI69"/>
      <c r="FNJ69"/>
      <c r="FNK69"/>
      <c r="FNL69"/>
      <c r="FNM69"/>
      <c r="FNN69"/>
      <c r="FNO69"/>
      <c r="FNP69"/>
      <c r="FNQ69"/>
      <c r="FNR69"/>
      <c r="FNS69"/>
      <c r="FNT69"/>
      <c r="FNU69"/>
      <c r="FNV69"/>
      <c r="FNW69"/>
      <c r="FNX69"/>
      <c r="FNY69"/>
      <c r="FNZ69"/>
      <c r="FOA69"/>
      <c r="FOB69"/>
      <c r="FOC69"/>
      <c r="FOD69"/>
      <c r="FOE69"/>
      <c r="FOF69"/>
      <c r="FOG69"/>
      <c r="FOH69"/>
      <c r="FOI69"/>
      <c r="FOJ69"/>
      <c r="FOK69"/>
      <c r="FOL69"/>
      <c r="FOM69"/>
      <c r="FON69"/>
      <c r="FOO69"/>
      <c r="FOP69"/>
      <c r="FOQ69"/>
      <c r="FOR69"/>
      <c r="FOS69"/>
      <c r="FOT69"/>
      <c r="FOU69"/>
      <c r="FOV69"/>
      <c r="FOW69"/>
      <c r="FOX69"/>
      <c r="FOY69"/>
      <c r="FOZ69"/>
      <c r="FPA69"/>
      <c r="FPB69"/>
      <c r="FPC69"/>
      <c r="FPD69"/>
      <c r="FPE69"/>
      <c r="FPF69"/>
      <c r="FPG69"/>
      <c r="FPH69"/>
      <c r="FPI69"/>
      <c r="FPJ69"/>
      <c r="FPK69"/>
      <c r="FPL69"/>
      <c r="FPM69"/>
      <c r="FPN69"/>
      <c r="FPO69"/>
      <c r="FPP69"/>
      <c r="FPQ69"/>
      <c r="FPR69"/>
      <c r="FPS69"/>
      <c r="FPT69"/>
      <c r="FPU69"/>
      <c r="FPV69"/>
      <c r="FPW69"/>
      <c r="FPX69"/>
      <c r="FPY69"/>
      <c r="FPZ69"/>
      <c r="FQA69"/>
      <c r="FQB69"/>
      <c r="FQC69"/>
      <c r="FQD69"/>
      <c r="FQE69"/>
      <c r="FQF69"/>
      <c r="FQG69"/>
      <c r="FQH69"/>
      <c r="FQI69"/>
      <c r="FQJ69"/>
      <c r="FQK69"/>
      <c r="FQL69"/>
      <c r="FQM69"/>
      <c r="FQN69"/>
      <c r="FQO69"/>
      <c r="FQP69"/>
      <c r="FQQ69"/>
      <c r="FQR69"/>
      <c r="FQS69"/>
      <c r="FQT69"/>
      <c r="FQU69"/>
      <c r="FQV69"/>
      <c r="FQW69"/>
      <c r="FQX69"/>
      <c r="FQY69"/>
      <c r="FQZ69"/>
      <c r="FRA69"/>
      <c r="FRB69"/>
      <c r="FRC69"/>
      <c r="FRD69"/>
      <c r="FRE69"/>
      <c r="FRF69"/>
      <c r="FRG69"/>
      <c r="FRH69"/>
      <c r="FRI69"/>
      <c r="FRJ69"/>
      <c r="FRK69"/>
      <c r="FRL69"/>
      <c r="FRM69"/>
      <c r="FRN69"/>
      <c r="FRO69"/>
      <c r="FRP69"/>
      <c r="FRQ69"/>
      <c r="FRR69"/>
      <c r="FRS69"/>
      <c r="FRT69"/>
      <c r="FRU69"/>
      <c r="FRV69"/>
      <c r="FRW69"/>
      <c r="FRX69"/>
      <c r="FRY69"/>
      <c r="FRZ69"/>
      <c r="FSA69"/>
      <c r="FSB69"/>
      <c r="FSC69"/>
      <c r="FSD69"/>
      <c r="FSE69"/>
      <c r="FSF69"/>
      <c r="FSG69"/>
      <c r="FSH69"/>
      <c r="FSI69"/>
      <c r="FSJ69"/>
      <c r="FSK69"/>
      <c r="FSL69"/>
      <c r="FSM69"/>
      <c r="FSN69"/>
      <c r="FSO69"/>
      <c r="FSP69"/>
      <c r="FSQ69"/>
      <c r="FSR69"/>
      <c r="FSS69"/>
      <c r="FST69"/>
      <c r="FSU69"/>
      <c r="FSV69"/>
      <c r="FSW69"/>
      <c r="FSX69"/>
      <c r="FSY69"/>
      <c r="FSZ69"/>
      <c r="FTA69"/>
      <c r="FTB69"/>
      <c r="FTC69"/>
      <c r="FTD69"/>
      <c r="FTE69"/>
      <c r="FTF69"/>
      <c r="FTG69"/>
      <c r="FTH69"/>
      <c r="FTI69"/>
      <c r="FTJ69"/>
      <c r="FTK69"/>
      <c r="FTL69"/>
      <c r="FTM69"/>
      <c r="FTN69"/>
      <c r="FTO69"/>
      <c r="FTP69"/>
      <c r="FTQ69"/>
      <c r="FTR69"/>
      <c r="FTS69"/>
      <c r="FTT69"/>
      <c r="FTU69"/>
      <c r="FTV69"/>
      <c r="FTW69"/>
      <c r="FTX69"/>
      <c r="FTY69"/>
      <c r="FTZ69"/>
      <c r="FUA69"/>
      <c r="FUB69"/>
      <c r="FUC69"/>
      <c r="FUD69"/>
      <c r="FUE69"/>
      <c r="FUF69"/>
      <c r="FUG69"/>
      <c r="FUH69"/>
      <c r="FUI69"/>
      <c r="FUJ69"/>
      <c r="FUK69"/>
      <c r="FUL69"/>
      <c r="FUM69"/>
      <c r="FUN69"/>
      <c r="FUO69"/>
      <c r="FUP69"/>
      <c r="FUQ69"/>
      <c r="FUR69"/>
      <c r="FUS69"/>
      <c r="FUT69"/>
      <c r="FUU69"/>
      <c r="FUV69"/>
      <c r="FUW69"/>
      <c r="FUX69"/>
      <c r="FUY69"/>
      <c r="FUZ69"/>
      <c r="FVA69"/>
      <c r="FVB69"/>
      <c r="FVC69"/>
      <c r="FVD69"/>
      <c r="FVE69"/>
      <c r="FVF69"/>
      <c r="FVG69"/>
      <c r="FVH69"/>
      <c r="FVI69"/>
      <c r="FVJ69"/>
      <c r="FVK69"/>
      <c r="FVL69"/>
      <c r="FVM69"/>
      <c r="FVN69"/>
      <c r="FVO69"/>
      <c r="FVP69"/>
      <c r="FVQ69"/>
      <c r="FVR69"/>
      <c r="FVS69"/>
      <c r="FVT69"/>
      <c r="FVU69"/>
      <c r="FVV69"/>
      <c r="FVW69"/>
      <c r="FVX69"/>
      <c r="FVY69"/>
      <c r="FVZ69"/>
      <c r="FWA69"/>
      <c r="FWB69"/>
      <c r="FWC69"/>
      <c r="FWD69"/>
      <c r="FWE69"/>
      <c r="FWF69"/>
      <c r="FWG69"/>
      <c r="FWH69"/>
      <c r="FWI69"/>
      <c r="FWJ69"/>
      <c r="FWK69"/>
      <c r="FWL69"/>
      <c r="FWM69"/>
      <c r="FWN69"/>
      <c r="FWO69"/>
      <c r="FWP69"/>
      <c r="FWQ69"/>
      <c r="FWR69"/>
      <c r="FWS69"/>
      <c r="FWT69"/>
      <c r="FWU69"/>
      <c r="FWV69"/>
      <c r="FWW69"/>
      <c r="FWX69"/>
      <c r="FWY69"/>
      <c r="FWZ69"/>
      <c r="FXA69"/>
      <c r="FXB69"/>
      <c r="FXC69"/>
      <c r="FXD69"/>
      <c r="FXE69"/>
      <c r="FXF69"/>
      <c r="FXG69"/>
      <c r="FXH69"/>
      <c r="FXI69"/>
      <c r="FXJ69"/>
      <c r="FXK69"/>
      <c r="FXL69"/>
      <c r="FXM69"/>
      <c r="FXN69"/>
      <c r="FXO69"/>
      <c r="FXP69"/>
      <c r="FXQ69"/>
      <c r="FXR69"/>
      <c r="FXS69"/>
      <c r="FXT69"/>
      <c r="FXU69"/>
      <c r="FXV69"/>
      <c r="FXW69"/>
      <c r="FXX69"/>
      <c r="FXY69"/>
      <c r="FXZ69"/>
      <c r="FYA69"/>
      <c r="FYB69"/>
      <c r="FYC69"/>
      <c r="FYD69"/>
      <c r="FYE69"/>
      <c r="FYF69"/>
      <c r="FYG69"/>
      <c r="FYH69"/>
      <c r="FYI69"/>
      <c r="FYJ69"/>
      <c r="FYK69"/>
      <c r="FYL69"/>
      <c r="FYM69"/>
      <c r="FYN69"/>
      <c r="FYO69"/>
      <c r="FYP69"/>
      <c r="FYQ69"/>
      <c r="FYR69"/>
      <c r="FYS69"/>
      <c r="FYT69"/>
      <c r="FYU69"/>
      <c r="FYV69"/>
      <c r="FYW69"/>
      <c r="FYX69"/>
      <c r="FYY69"/>
      <c r="FYZ69"/>
      <c r="FZA69"/>
      <c r="FZB69"/>
      <c r="FZC69"/>
      <c r="FZD69"/>
      <c r="FZE69"/>
      <c r="FZF69"/>
      <c r="FZG69"/>
      <c r="FZH69"/>
      <c r="FZI69"/>
      <c r="FZJ69"/>
      <c r="FZK69"/>
      <c r="FZL69"/>
      <c r="FZM69"/>
      <c r="FZN69"/>
      <c r="FZO69"/>
      <c r="FZP69"/>
      <c r="FZQ69"/>
      <c r="FZR69"/>
      <c r="FZS69"/>
      <c r="FZT69"/>
      <c r="FZU69"/>
      <c r="FZV69"/>
      <c r="FZW69"/>
      <c r="FZX69"/>
      <c r="FZY69"/>
      <c r="FZZ69"/>
      <c r="GAA69"/>
      <c r="GAB69"/>
      <c r="GAC69"/>
      <c r="GAD69"/>
      <c r="GAE69"/>
      <c r="GAF69"/>
      <c r="GAG69"/>
      <c r="GAH69"/>
      <c r="GAI69"/>
      <c r="GAJ69"/>
      <c r="GAK69"/>
      <c r="GAL69"/>
      <c r="GAM69"/>
      <c r="GAN69"/>
      <c r="GAO69"/>
      <c r="GAP69"/>
      <c r="GAQ69"/>
      <c r="GAR69"/>
      <c r="GAS69"/>
      <c r="GAT69"/>
      <c r="GAU69"/>
      <c r="GAV69"/>
      <c r="GAW69"/>
      <c r="GAX69"/>
      <c r="GAY69"/>
      <c r="GAZ69"/>
      <c r="GBA69"/>
      <c r="GBB69"/>
      <c r="GBC69"/>
      <c r="GBD69"/>
      <c r="GBE69"/>
      <c r="GBF69"/>
      <c r="GBG69"/>
      <c r="GBH69"/>
      <c r="GBI69"/>
      <c r="GBJ69"/>
      <c r="GBK69"/>
      <c r="GBL69"/>
      <c r="GBM69"/>
      <c r="GBN69"/>
      <c r="GBO69"/>
      <c r="GBP69"/>
      <c r="GBQ69"/>
      <c r="GBR69"/>
      <c r="GBS69"/>
      <c r="GBT69"/>
      <c r="GBU69"/>
      <c r="GBV69"/>
      <c r="GBW69"/>
      <c r="GBX69"/>
      <c r="GBY69"/>
      <c r="GBZ69"/>
      <c r="GCA69"/>
      <c r="GCB69"/>
      <c r="GCC69"/>
      <c r="GCD69"/>
      <c r="GCE69"/>
      <c r="GCF69"/>
      <c r="GCG69"/>
      <c r="GCH69"/>
      <c r="GCI69"/>
      <c r="GCJ69"/>
      <c r="GCK69"/>
      <c r="GCL69"/>
      <c r="GCM69"/>
      <c r="GCN69"/>
      <c r="GCO69"/>
      <c r="GCP69"/>
      <c r="GCQ69"/>
      <c r="GCR69"/>
      <c r="GCS69"/>
      <c r="GCT69"/>
      <c r="GCU69"/>
      <c r="GCV69"/>
      <c r="GCW69"/>
      <c r="GCX69"/>
      <c r="GCY69"/>
      <c r="GCZ69"/>
      <c r="GDA69"/>
      <c r="GDB69"/>
      <c r="GDC69"/>
      <c r="GDD69"/>
      <c r="GDE69"/>
      <c r="GDF69"/>
      <c r="GDG69"/>
      <c r="GDH69"/>
      <c r="GDI69"/>
      <c r="GDJ69"/>
      <c r="GDK69"/>
      <c r="GDL69"/>
      <c r="GDM69"/>
      <c r="GDN69"/>
      <c r="GDO69"/>
      <c r="GDP69"/>
      <c r="GDQ69"/>
      <c r="GDR69"/>
      <c r="GDS69"/>
      <c r="GDT69"/>
      <c r="GDU69"/>
      <c r="GDV69"/>
      <c r="GDW69"/>
      <c r="GDX69"/>
      <c r="GDY69"/>
      <c r="GDZ69"/>
      <c r="GEA69"/>
      <c r="GEB69"/>
      <c r="GEC69"/>
      <c r="GED69"/>
      <c r="GEE69"/>
      <c r="GEF69"/>
      <c r="GEG69"/>
      <c r="GEH69"/>
      <c r="GEI69"/>
      <c r="GEJ69"/>
      <c r="GEK69"/>
      <c r="GEL69"/>
      <c r="GEM69"/>
      <c r="GEN69"/>
      <c r="GEO69"/>
      <c r="GEP69"/>
      <c r="GEQ69"/>
      <c r="GER69"/>
      <c r="GES69"/>
      <c r="GET69"/>
      <c r="GEU69"/>
      <c r="GEV69"/>
      <c r="GEW69"/>
      <c r="GEX69"/>
      <c r="GEY69"/>
      <c r="GEZ69"/>
      <c r="GFA69"/>
      <c r="GFB69"/>
      <c r="GFC69"/>
      <c r="GFD69"/>
      <c r="GFE69"/>
      <c r="GFF69"/>
      <c r="GFG69"/>
      <c r="GFH69"/>
      <c r="GFI69"/>
      <c r="GFJ69"/>
      <c r="GFK69"/>
      <c r="GFL69"/>
      <c r="GFM69"/>
      <c r="GFN69"/>
      <c r="GFO69"/>
      <c r="GFP69"/>
      <c r="GFQ69"/>
      <c r="GFR69"/>
      <c r="GFS69"/>
      <c r="GFT69"/>
      <c r="GFU69"/>
      <c r="GFV69"/>
      <c r="GFW69"/>
      <c r="GFX69"/>
      <c r="GFY69"/>
      <c r="GFZ69"/>
      <c r="GGA69"/>
      <c r="GGB69"/>
      <c r="GGC69"/>
      <c r="GGD69"/>
      <c r="GGE69"/>
      <c r="GGF69"/>
      <c r="GGG69"/>
      <c r="GGH69"/>
      <c r="GGI69"/>
      <c r="GGJ69"/>
      <c r="GGK69"/>
      <c r="GGL69"/>
      <c r="GGM69"/>
      <c r="GGN69"/>
      <c r="GGO69"/>
      <c r="GGP69"/>
      <c r="GGQ69"/>
      <c r="GGR69"/>
      <c r="GGS69"/>
      <c r="GGT69"/>
      <c r="GGU69"/>
      <c r="GGV69"/>
      <c r="GGW69"/>
      <c r="GGX69"/>
      <c r="GGY69"/>
      <c r="GGZ69"/>
      <c r="GHA69"/>
      <c r="GHB69"/>
      <c r="GHC69"/>
      <c r="GHD69"/>
      <c r="GHE69"/>
      <c r="GHF69"/>
      <c r="GHG69"/>
      <c r="GHH69"/>
      <c r="GHI69"/>
      <c r="GHJ69"/>
      <c r="GHK69"/>
      <c r="GHL69"/>
      <c r="GHM69"/>
      <c r="GHN69"/>
      <c r="GHO69"/>
      <c r="GHP69"/>
      <c r="GHQ69"/>
      <c r="GHR69"/>
      <c r="GHS69"/>
      <c r="GHT69"/>
      <c r="GHU69"/>
      <c r="GHV69"/>
      <c r="GHW69"/>
      <c r="GHX69"/>
      <c r="GHY69"/>
      <c r="GHZ69"/>
      <c r="GIA69"/>
      <c r="GIB69"/>
      <c r="GIC69"/>
      <c r="GID69"/>
      <c r="GIE69"/>
      <c r="GIF69"/>
      <c r="GIG69"/>
      <c r="GIH69"/>
      <c r="GII69"/>
      <c r="GIJ69"/>
      <c r="GIK69"/>
      <c r="GIL69"/>
      <c r="GIM69"/>
      <c r="GIN69"/>
      <c r="GIO69"/>
      <c r="GIP69"/>
      <c r="GIQ69"/>
      <c r="GIR69"/>
      <c r="GIS69"/>
      <c r="GIT69"/>
      <c r="GIU69"/>
      <c r="GIV69"/>
      <c r="GIW69"/>
      <c r="GIX69"/>
      <c r="GIY69"/>
      <c r="GIZ69"/>
      <c r="GJA69"/>
      <c r="GJB69"/>
      <c r="GJC69"/>
      <c r="GJD69"/>
      <c r="GJE69"/>
      <c r="GJF69"/>
      <c r="GJG69"/>
      <c r="GJH69"/>
      <c r="GJI69"/>
      <c r="GJJ69"/>
      <c r="GJK69"/>
      <c r="GJL69"/>
      <c r="GJM69"/>
      <c r="GJN69"/>
      <c r="GJO69"/>
      <c r="GJP69"/>
      <c r="GJQ69"/>
      <c r="GJR69"/>
      <c r="GJS69"/>
      <c r="GJT69"/>
      <c r="GJU69"/>
      <c r="GJV69"/>
      <c r="GJW69"/>
      <c r="GJX69"/>
      <c r="GJY69"/>
      <c r="GJZ69"/>
      <c r="GKA69"/>
      <c r="GKB69"/>
      <c r="GKC69"/>
      <c r="GKD69"/>
      <c r="GKE69"/>
      <c r="GKF69"/>
      <c r="GKG69"/>
      <c r="GKH69"/>
      <c r="GKI69"/>
      <c r="GKJ69"/>
      <c r="GKK69"/>
      <c r="GKL69"/>
      <c r="GKM69"/>
      <c r="GKN69"/>
      <c r="GKO69"/>
      <c r="GKP69"/>
      <c r="GKQ69"/>
      <c r="GKR69"/>
      <c r="GKS69"/>
      <c r="GKT69"/>
      <c r="GKU69"/>
      <c r="GKV69"/>
      <c r="GKW69"/>
      <c r="GKX69"/>
      <c r="GKY69"/>
      <c r="GKZ69"/>
      <c r="GLA69"/>
      <c r="GLB69"/>
      <c r="GLC69"/>
      <c r="GLD69"/>
      <c r="GLE69"/>
      <c r="GLF69"/>
      <c r="GLG69"/>
      <c r="GLH69"/>
      <c r="GLI69"/>
      <c r="GLJ69"/>
      <c r="GLK69"/>
      <c r="GLL69"/>
      <c r="GLM69"/>
      <c r="GLN69"/>
      <c r="GLO69"/>
      <c r="GLP69"/>
      <c r="GLQ69"/>
      <c r="GLR69"/>
      <c r="GLS69"/>
      <c r="GLT69"/>
      <c r="GLU69"/>
      <c r="GLV69"/>
      <c r="GLW69"/>
      <c r="GLX69"/>
      <c r="GLY69"/>
      <c r="GLZ69"/>
      <c r="GMA69"/>
      <c r="GMB69"/>
      <c r="GMC69"/>
      <c r="GMD69"/>
      <c r="GME69"/>
      <c r="GMF69"/>
      <c r="GMG69"/>
      <c r="GMH69"/>
      <c r="GMI69"/>
      <c r="GMJ69"/>
      <c r="GMK69"/>
      <c r="GML69"/>
      <c r="GMM69"/>
      <c r="GMN69"/>
      <c r="GMO69"/>
      <c r="GMP69"/>
      <c r="GMQ69"/>
      <c r="GMR69"/>
      <c r="GMS69"/>
      <c r="GMT69"/>
      <c r="GMU69"/>
      <c r="GMV69"/>
      <c r="GMW69"/>
      <c r="GMX69"/>
      <c r="GMY69"/>
      <c r="GMZ69"/>
      <c r="GNA69"/>
      <c r="GNB69"/>
      <c r="GNC69"/>
      <c r="GND69"/>
      <c r="GNE69"/>
      <c r="GNF69"/>
      <c r="GNG69"/>
      <c r="GNH69"/>
      <c r="GNI69"/>
      <c r="GNJ69"/>
      <c r="GNK69"/>
      <c r="GNL69"/>
      <c r="GNM69"/>
      <c r="GNN69"/>
      <c r="GNO69"/>
      <c r="GNP69"/>
      <c r="GNQ69"/>
      <c r="GNR69"/>
      <c r="GNS69"/>
      <c r="GNT69"/>
      <c r="GNU69"/>
      <c r="GNV69"/>
      <c r="GNW69"/>
      <c r="GNX69"/>
      <c r="GNY69"/>
      <c r="GNZ69"/>
      <c r="GOA69"/>
      <c r="GOB69"/>
      <c r="GOC69"/>
      <c r="GOD69"/>
      <c r="GOE69"/>
      <c r="GOF69"/>
      <c r="GOG69"/>
      <c r="GOH69"/>
      <c r="GOI69"/>
      <c r="GOJ69"/>
      <c r="GOK69"/>
      <c r="GOL69"/>
      <c r="GOM69"/>
      <c r="GON69"/>
      <c r="GOO69"/>
      <c r="GOP69"/>
      <c r="GOQ69"/>
      <c r="GOR69"/>
      <c r="GOS69"/>
      <c r="GOT69"/>
      <c r="GOU69"/>
      <c r="GOV69"/>
      <c r="GOW69"/>
      <c r="GOX69"/>
      <c r="GOY69"/>
      <c r="GOZ69"/>
      <c r="GPA69"/>
      <c r="GPB69"/>
      <c r="GPC69"/>
      <c r="GPD69"/>
      <c r="GPE69"/>
      <c r="GPF69"/>
      <c r="GPG69"/>
      <c r="GPH69"/>
      <c r="GPI69"/>
      <c r="GPJ69"/>
      <c r="GPK69"/>
      <c r="GPL69"/>
      <c r="GPM69"/>
      <c r="GPN69"/>
      <c r="GPO69"/>
      <c r="GPP69"/>
      <c r="GPQ69"/>
      <c r="GPR69"/>
      <c r="GPS69"/>
      <c r="GPT69"/>
      <c r="GPU69"/>
      <c r="GPV69"/>
      <c r="GPW69"/>
      <c r="GPX69"/>
      <c r="GPY69"/>
      <c r="GPZ69"/>
      <c r="GQA69"/>
      <c r="GQB69"/>
      <c r="GQC69"/>
      <c r="GQD69"/>
      <c r="GQE69"/>
      <c r="GQF69"/>
      <c r="GQG69"/>
      <c r="GQH69"/>
      <c r="GQI69"/>
      <c r="GQJ69"/>
      <c r="GQK69"/>
      <c r="GQL69"/>
      <c r="GQM69"/>
      <c r="GQN69"/>
      <c r="GQO69"/>
      <c r="GQP69"/>
      <c r="GQQ69"/>
      <c r="GQR69"/>
      <c r="GQS69"/>
      <c r="GQT69"/>
      <c r="GQU69"/>
      <c r="GQV69"/>
      <c r="GQW69"/>
      <c r="GQX69"/>
      <c r="GQY69"/>
      <c r="GQZ69"/>
      <c r="GRA69"/>
      <c r="GRB69"/>
      <c r="GRC69"/>
      <c r="GRD69"/>
      <c r="GRE69"/>
      <c r="GRF69"/>
      <c r="GRG69"/>
      <c r="GRH69"/>
      <c r="GRI69"/>
      <c r="GRJ69"/>
      <c r="GRK69"/>
      <c r="GRL69"/>
      <c r="GRM69"/>
      <c r="GRN69"/>
      <c r="GRO69"/>
      <c r="GRP69"/>
      <c r="GRQ69"/>
      <c r="GRR69"/>
      <c r="GRS69"/>
      <c r="GRT69"/>
      <c r="GRU69"/>
      <c r="GRV69"/>
      <c r="GRW69"/>
      <c r="GRX69"/>
      <c r="GRY69"/>
      <c r="GRZ69"/>
      <c r="GSA69"/>
      <c r="GSB69"/>
      <c r="GSC69"/>
      <c r="GSD69"/>
      <c r="GSE69"/>
      <c r="GSF69"/>
      <c r="GSG69"/>
      <c r="GSH69"/>
      <c r="GSI69"/>
      <c r="GSJ69"/>
      <c r="GSK69"/>
      <c r="GSL69"/>
      <c r="GSM69"/>
      <c r="GSN69"/>
      <c r="GSO69"/>
      <c r="GSP69"/>
      <c r="GSQ69"/>
      <c r="GSR69"/>
      <c r="GSS69"/>
      <c r="GST69"/>
      <c r="GSU69"/>
      <c r="GSV69"/>
      <c r="GSW69"/>
      <c r="GSX69"/>
      <c r="GSY69"/>
      <c r="GSZ69"/>
      <c r="GTA69"/>
      <c r="GTB69"/>
      <c r="GTC69"/>
      <c r="GTD69"/>
      <c r="GTE69"/>
      <c r="GTF69"/>
      <c r="GTG69"/>
      <c r="GTH69"/>
      <c r="GTI69"/>
      <c r="GTJ69"/>
      <c r="GTK69"/>
      <c r="GTL69"/>
      <c r="GTM69"/>
      <c r="GTN69"/>
      <c r="GTO69"/>
      <c r="GTP69"/>
      <c r="GTQ69"/>
      <c r="GTR69"/>
      <c r="GTS69"/>
      <c r="GTT69"/>
      <c r="GTU69"/>
      <c r="GTV69"/>
      <c r="GTW69"/>
      <c r="GTX69"/>
      <c r="GTY69"/>
      <c r="GTZ69"/>
      <c r="GUA69"/>
      <c r="GUB69"/>
      <c r="GUC69"/>
      <c r="GUD69"/>
      <c r="GUE69"/>
      <c r="GUF69"/>
      <c r="GUG69"/>
      <c r="GUH69"/>
      <c r="GUI69"/>
      <c r="GUJ69"/>
      <c r="GUK69"/>
      <c r="GUL69"/>
      <c r="GUM69"/>
      <c r="GUN69"/>
      <c r="GUO69"/>
      <c r="GUP69"/>
      <c r="GUQ69"/>
      <c r="GUR69"/>
      <c r="GUS69"/>
      <c r="GUT69"/>
      <c r="GUU69"/>
      <c r="GUV69"/>
      <c r="GUW69"/>
      <c r="GUX69"/>
      <c r="GUY69"/>
      <c r="GUZ69"/>
      <c r="GVA69"/>
      <c r="GVB69"/>
      <c r="GVC69"/>
      <c r="GVD69"/>
      <c r="GVE69"/>
      <c r="GVF69"/>
      <c r="GVG69"/>
      <c r="GVH69"/>
      <c r="GVI69"/>
      <c r="GVJ69"/>
      <c r="GVK69"/>
      <c r="GVL69"/>
      <c r="GVM69"/>
      <c r="GVN69"/>
      <c r="GVO69"/>
      <c r="GVP69"/>
      <c r="GVQ69"/>
      <c r="GVR69"/>
      <c r="GVS69"/>
      <c r="GVT69"/>
      <c r="GVU69"/>
      <c r="GVV69"/>
      <c r="GVW69"/>
      <c r="GVX69"/>
      <c r="GVY69"/>
      <c r="GVZ69"/>
      <c r="GWA69"/>
      <c r="GWB69"/>
      <c r="GWC69"/>
      <c r="GWD69"/>
      <c r="GWE69"/>
      <c r="GWF69"/>
      <c r="GWG69"/>
      <c r="GWH69"/>
      <c r="GWI69"/>
      <c r="GWJ69"/>
      <c r="GWK69"/>
      <c r="GWL69"/>
      <c r="GWM69"/>
      <c r="GWN69"/>
      <c r="GWO69"/>
      <c r="GWP69"/>
      <c r="GWQ69"/>
      <c r="GWR69"/>
      <c r="GWS69"/>
      <c r="GWT69"/>
      <c r="GWU69"/>
      <c r="GWV69"/>
      <c r="GWW69"/>
      <c r="GWX69"/>
      <c r="GWY69"/>
      <c r="GWZ69"/>
      <c r="GXA69"/>
      <c r="GXB69"/>
      <c r="GXC69"/>
      <c r="GXD69"/>
      <c r="GXE69"/>
      <c r="GXF69"/>
      <c r="GXG69"/>
      <c r="GXH69"/>
      <c r="GXI69"/>
      <c r="GXJ69"/>
      <c r="GXK69"/>
      <c r="GXL69"/>
      <c r="GXM69"/>
      <c r="GXN69"/>
      <c r="GXO69"/>
      <c r="GXP69"/>
      <c r="GXQ69"/>
      <c r="GXR69"/>
      <c r="GXS69"/>
      <c r="GXT69"/>
      <c r="GXU69"/>
      <c r="GXV69"/>
      <c r="GXW69"/>
      <c r="GXX69"/>
      <c r="GXY69"/>
      <c r="GXZ69"/>
      <c r="GYA69"/>
      <c r="GYB69"/>
      <c r="GYC69"/>
      <c r="GYD69"/>
      <c r="GYE69"/>
      <c r="GYF69"/>
      <c r="GYG69"/>
      <c r="GYH69"/>
      <c r="GYI69"/>
      <c r="GYJ69"/>
      <c r="GYK69"/>
      <c r="GYL69"/>
      <c r="GYM69"/>
      <c r="GYN69"/>
      <c r="GYO69"/>
      <c r="GYP69"/>
      <c r="GYQ69"/>
      <c r="GYR69"/>
      <c r="GYS69"/>
      <c r="GYT69"/>
      <c r="GYU69"/>
      <c r="GYV69"/>
      <c r="GYW69"/>
      <c r="GYX69"/>
      <c r="GYY69"/>
      <c r="GYZ69"/>
      <c r="GZA69"/>
      <c r="GZB69"/>
      <c r="GZC69"/>
      <c r="GZD69"/>
      <c r="GZE69"/>
      <c r="GZF69"/>
      <c r="GZG69"/>
      <c r="GZH69"/>
      <c r="GZI69"/>
      <c r="GZJ69"/>
      <c r="GZK69"/>
      <c r="GZL69"/>
      <c r="GZM69"/>
      <c r="GZN69"/>
      <c r="GZO69"/>
      <c r="GZP69"/>
      <c r="GZQ69"/>
      <c r="GZR69"/>
      <c r="GZS69"/>
      <c r="GZT69"/>
      <c r="GZU69"/>
      <c r="GZV69"/>
      <c r="GZW69"/>
      <c r="GZX69"/>
      <c r="GZY69"/>
      <c r="GZZ69"/>
      <c r="HAA69"/>
      <c r="HAB69"/>
      <c r="HAC69"/>
      <c r="HAD69"/>
      <c r="HAE69"/>
      <c r="HAF69"/>
      <c r="HAG69"/>
      <c r="HAH69"/>
      <c r="HAI69"/>
      <c r="HAJ69"/>
      <c r="HAK69"/>
      <c r="HAL69"/>
      <c r="HAM69"/>
      <c r="HAN69"/>
      <c r="HAO69"/>
      <c r="HAP69"/>
      <c r="HAQ69"/>
      <c r="HAR69"/>
      <c r="HAS69"/>
      <c r="HAT69"/>
      <c r="HAU69"/>
      <c r="HAV69"/>
      <c r="HAW69"/>
      <c r="HAX69"/>
      <c r="HAY69"/>
      <c r="HAZ69"/>
      <c r="HBA69"/>
      <c r="HBB69"/>
      <c r="HBC69"/>
      <c r="HBD69"/>
      <c r="HBE69"/>
      <c r="HBF69"/>
      <c r="HBG69"/>
      <c r="HBH69"/>
      <c r="HBI69"/>
      <c r="HBJ69"/>
      <c r="HBK69"/>
      <c r="HBL69"/>
      <c r="HBM69"/>
      <c r="HBN69"/>
      <c r="HBO69"/>
      <c r="HBP69"/>
      <c r="HBQ69"/>
      <c r="HBR69"/>
      <c r="HBS69"/>
      <c r="HBT69"/>
      <c r="HBU69"/>
      <c r="HBV69"/>
      <c r="HBW69"/>
      <c r="HBX69"/>
      <c r="HBY69"/>
      <c r="HBZ69"/>
      <c r="HCA69"/>
      <c r="HCB69"/>
      <c r="HCC69"/>
      <c r="HCD69"/>
      <c r="HCE69"/>
      <c r="HCF69"/>
      <c r="HCG69"/>
      <c r="HCH69"/>
      <c r="HCI69"/>
      <c r="HCJ69"/>
      <c r="HCK69"/>
      <c r="HCL69"/>
      <c r="HCM69"/>
      <c r="HCN69"/>
      <c r="HCO69"/>
      <c r="HCP69"/>
      <c r="HCQ69"/>
      <c r="HCR69"/>
      <c r="HCS69"/>
      <c r="HCT69"/>
      <c r="HCU69"/>
      <c r="HCV69"/>
      <c r="HCW69"/>
      <c r="HCX69"/>
      <c r="HCY69"/>
      <c r="HCZ69"/>
      <c r="HDA69"/>
      <c r="HDB69"/>
      <c r="HDC69"/>
      <c r="HDD69"/>
      <c r="HDE69"/>
      <c r="HDF69"/>
      <c r="HDG69"/>
      <c r="HDH69"/>
      <c r="HDI69"/>
      <c r="HDJ69"/>
      <c r="HDK69"/>
      <c r="HDL69"/>
      <c r="HDM69"/>
      <c r="HDN69"/>
      <c r="HDO69"/>
      <c r="HDP69"/>
      <c r="HDQ69"/>
      <c r="HDR69"/>
      <c r="HDS69"/>
      <c r="HDT69"/>
      <c r="HDU69"/>
      <c r="HDV69"/>
      <c r="HDW69"/>
      <c r="HDX69"/>
      <c r="HDY69"/>
      <c r="HDZ69"/>
      <c r="HEA69"/>
      <c r="HEB69"/>
      <c r="HEC69"/>
      <c r="HED69"/>
      <c r="HEE69"/>
      <c r="HEF69"/>
      <c r="HEG69"/>
      <c r="HEH69"/>
      <c r="HEI69"/>
      <c r="HEJ69"/>
      <c r="HEK69"/>
      <c r="HEL69"/>
      <c r="HEM69"/>
      <c r="HEN69"/>
      <c r="HEO69"/>
      <c r="HEP69"/>
      <c r="HEQ69"/>
      <c r="HER69"/>
      <c r="HES69"/>
      <c r="HET69"/>
      <c r="HEU69"/>
      <c r="HEV69"/>
      <c r="HEW69"/>
      <c r="HEX69"/>
      <c r="HEY69"/>
      <c r="HEZ69"/>
      <c r="HFA69"/>
      <c r="HFB69"/>
      <c r="HFC69"/>
      <c r="HFD69"/>
      <c r="HFE69"/>
      <c r="HFF69"/>
      <c r="HFG69"/>
      <c r="HFH69"/>
      <c r="HFI69"/>
      <c r="HFJ69"/>
      <c r="HFK69"/>
      <c r="HFL69"/>
      <c r="HFM69"/>
      <c r="HFN69"/>
      <c r="HFO69"/>
      <c r="HFP69"/>
      <c r="HFQ69"/>
      <c r="HFR69"/>
      <c r="HFS69"/>
      <c r="HFT69"/>
      <c r="HFU69"/>
      <c r="HFV69"/>
      <c r="HFW69"/>
      <c r="HFX69"/>
      <c r="HFY69"/>
      <c r="HFZ69"/>
      <c r="HGA69"/>
      <c r="HGB69"/>
      <c r="HGC69"/>
      <c r="HGD69"/>
      <c r="HGE69"/>
      <c r="HGF69"/>
      <c r="HGG69"/>
      <c r="HGH69"/>
      <c r="HGI69"/>
      <c r="HGJ69"/>
      <c r="HGK69"/>
      <c r="HGL69"/>
      <c r="HGM69"/>
      <c r="HGN69"/>
      <c r="HGO69"/>
      <c r="HGP69"/>
      <c r="HGQ69"/>
      <c r="HGR69"/>
      <c r="HGS69"/>
      <c r="HGT69"/>
      <c r="HGU69"/>
      <c r="HGV69"/>
      <c r="HGW69"/>
      <c r="HGX69"/>
      <c r="HGY69"/>
      <c r="HGZ69"/>
      <c r="HHA69"/>
      <c r="HHB69"/>
      <c r="HHC69"/>
      <c r="HHD69"/>
      <c r="HHE69"/>
      <c r="HHF69"/>
      <c r="HHG69"/>
      <c r="HHH69"/>
      <c r="HHI69"/>
      <c r="HHJ69"/>
      <c r="HHK69"/>
      <c r="HHL69"/>
      <c r="HHM69"/>
      <c r="HHN69"/>
      <c r="HHO69"/>
      <c r="HHP69"/>
      <c r="HHQ69"/>
      <c r="HHR69"/>
      <c r="HHS69"/>
      <c r="HHT69"/>
      <c r="HHU69"/>
      <c r="HHV69"/>
      <c r="HHW69"/>
      <c r="HHX69"/>
      <c r="HHY69"/>
      <c r="HHZ69"/>
      <c r="HIA69"/>
      <c r="HIB69"/>
      <c r="HIC69"/>
      <c r="HID69"/>
      <c r="HIE69"/>
      <c r="HIF69"/>
      <c r="HIG69"/>
      <c r="HIH69"/>
      <c r="HII69"/>
      <c r="HIJ69"/>
      <c r="HIK69"/>
      <c r="HIL69"/>
      <c r="HIM69"/>
      <c r="HIN69"/>
      <c r="HIO69"/>
      <c r="HIP69"/>
      <c r="HIQ69"/>
      <c r="HIR69"/>
      <c r="HIS69"/>
      <c r="HIT69"/>
      <c r="HIU69"/>
      <c r="HIV69"/>
      <c r="HIW69"/>
      <c r="HIX69"/>
      <c r="HIY69"/>
      <c r="HIZ69"/>
      <c r="HJA69"/>
      <c r="HJB69"/>
      <c r="HJC69"/>
      <c r="HJD69"/>
      <c r="HJE69"/>
      <c r="HJF69"/>
      <c r="HJG69"/>
      <c r="HJH69"/>
      <c r="HJI69"/>
      <c r="HJJ69"/>
      <c r="HJK69"/>
      <c r="HJL69"/>
      <c r="HJM69"/>
      <c r="HJN69"/>
      <c r="HJO69"/>
      <c r="HJP69"/>
      <c r="HJQ69"/>
      <c r="HJR69"/>
      <c r="HJS69"/>
      <c r="HJT69"/>
    </row>
    <row r="70" spans="1:5688" x14ac:dyDescent="0.45">
      <c r="A70"/>
      <c r="B70"/>
      <c r="C70"/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  <c r="AMK70"/>
      <c r="AML70"/>
      <c r="AMM70"/>
      <c r="AMN70"/>
      <c r="AMO70"/>
      <c r="AMP70"/>
      <c r="AMQ70"/>
      <c r="AMR70"/>
      <c r="AMS70"/>
      <c r="AMT70"/>
      <c r="AMU70"/>
      <c r="AMV70"/>
      <c r="AMW70"/>
      <c r="AMX70"/>
      <c r="AMY70"/>
      <c r="AMZ70"/>
      <c r="ANA70"/>
      <c r="ANB70"/>
      <c r="ANC70"/>
      <c r="AND70"/>
      <c r="ANE70"/>
      <c r="ANF70"/>
      <c r="ANG70"/>
      <c r="ANH70"/>
      <c r="ANI70"/>
      <c r="ANJ70"/>
      <c r="ANK70"/>
      <c r="ANL70"/>
      <c r="ANM70"/>
      <c r="ANN70"/>
      <c r="ANO70"/>
      <c r="ANP70"/>
      <c r="ANQ70"/>
      <c r="ANR70"/>
      <c r="ANS70"/>
      <c r="ANT70"/>
      <c r="ANU70"/>
      <c r="ANV70"/>
      <c r="ANW70"/>
      <c r="ANX70"/>
      <c r="ANY70"/>
      <c r="ANZ70"/>
      <c r="AOA70"/>
      <c r="AOB70"/>
      <c r="AOC70"/>
      <c r="AOD70"/>
      <c r="AOE70"/>
      <c r="AOF70"/>
      <c r="AOG70"/>
      <c r="AOH70"/>
      <c r="AOI70"/>
      <c r="AOJ70"/>
      <c r="AOK70"/>
      <c r="AOL70"/>
      <c r="AOM70"/>
      <c r="AON70"/>
      <c r="AOO70"/>
      <c r="AOP70"/>
      <c r="AOQ70"/>
      <c r="AOR70"/>
      <c r="AOS70"/>
      <c r="AOT70"/>
      <c r="AOU70"/>
      <c r="AOV70"/>
      <c r="AOW70"/>
      <c r="AOX70"/>
      <c r="AOY70"/>
      <c r="AOZ70"/>
      <c r="APA70"/>
      <c r="APB70"/>
      <c r="APC70"/>
      <c r="APD70"/>
      <c r="APE70"/>
      <c r="APF70"/>
      <c r="APG70"/>
      <c r="APH70"/>
      <c r="API70"/>
      <c r="APJ70"/>
      <c r="APK70"/>
      <c r="APL70"/>
      <c r="APM70"/>
      <c r="APN70"/>
      <c r="APO70"/>
      <c r="APP70"/>
      <c r="APQ70"/>
      <c r="APR70"/>
      <c r="APS70"/>
      <c r="APT70"/>
      <c r="APU70"/>
      <c r="APV70"/>
      <c r="APW70"/>
      <c r="APX70"/>
      <c r="APY70"/>
      <c r="APZ70"/>
      <c r="AQA70"/>
      <c r="AQB70"/>
      <c r="AQC70"/>
      <c r="AQD70"/>
      <c r="AQE70"/>
      <c r="AQF70"/>
      <c r="AQG70"/>
      <c r="AQH70"/>
      <c r="AQI70"/>
      <c r="AQJ70"/>
      <c r="AQK70"/>
      <c r="AQL70"/>
      <c r="AQM70"/>
      <c r="AQN70"/>
      <c r="AQO70"/>
      <c r="AQP70"/>
      <c r="AQQ70"/>
      <c r="AQR70"/>
      <c r="AQS70"/>
      <c r="AQT70"/>
      <c r="AQU70"/>
      <c r="AQV70"/>
      <c r="AQW70"/>
      <c r="AQX70"/>
      <c r="AQY70"/>
      <c r="AQZ70"/>
      <c r="ARA70"/>
      <c r="ARB70"/>
      <c r="ARC70"/>
      <c r="ARD70"/>
      <c r="ARE70"/>
      <c r="ARF70"/>
      <c r="ARG70"/>
      <c r="ARH70"/>
      <c r="ARI70"/>
      <c r="ARJ70"/>
      <c r="ARK70"/>
      <c r="ARL70"/>
      <c r="ARM70"/>
      <c r="ARN70"/>
      <c r="ARO70"/>
      <c r="ARP70"/>
      <c r="ARQ70"/>
      <c r="ARR70"/>
      <c r="ARS70"/>
      <c r="ART70"/>
      <c r="ARU70"/>
      <c r="ARV70"/>
      <c r="ARW70"/>
      <c r="ARX70"/>
      <c r="ARY70"/>
      <c r="ARZ70"/>
      <c r="ASA70"/>
      <c r="ASB70"/>
      <c r="ASC70"/>
      <c r="ASD70"/>
      <c r="ASE70"/>
      <c r="ASF70"/>
      <c r="ASG70"/>
      <c r="ASH70"/>
      <c r="ASI70"/>
      <c r="ASJ70"/>
      <c r="ASK70"/>
      <c r="ASL70"/>
      <c r="ASM70"/>
      <c r="ASN70"/>
      <c r="ASO70"/>
      <c r="ASP70"/>
      <c r="ASQ70"/>
      <c r="ASR70"/>
      <c r="ASS70"/>
      <c r="AST70"/>
      <c r="ASU70"/>
      <c r="ASV70"/>
      <c r="ASW70"/>
      <c r="ASX70"/>
      <c r="ASY70"/>
      <c r="ASZ70"/>
      <c r="ATA70"/>
      <c r="ATB70"/>
      <c r="ATC70"/>
      <c r="ATD70"/>
      <c r="ATE70"/>
      <c r="ATF70"/>
      <c r="ATG70"/>
      <c r="ATH70"/>
      <c r="ATI70"/>
      <c r="ATJ70"/>
      <c r="ATK70"/>
      <c r="ATL70"/>
      <c r="ATM70"/>
      <c r="ATN70"/>
      <c r="ATO70"/>
      <c r="ATP70"/>
      <c r="ATQ70"/>
      <c r="ATR70"/>
      <c r="ATS70"/>
      <c r="ATT70"/>
      <c r="ATU70"/>
      <c r="ATV70"/>
      <c r="ATW70"/>
      <c r="ATX70"/>
      <c r="ATY70"/>
      <c r="ATZ70"/>
      <c r="AUA70"/>
      <c r="AUB70"/>
      <c r="AUC70"/>
      <c r="AUD70"/>
      <c r="AUE70"/>
      <c r="AUF70"/>
      <c r="AUG70"/>
      <c r="AUH70"/>
      <c r="AUI70"/>
      <c r="AUJ70"/>
      <c r="AUK70"/>
      <c r="AUL70"/>
      <c r="AUM70"/>
      <c r="AUN70"/>
      <c r="AUO70"/>
      <c r="AUP70"/>
      <c r="AUQ70"/>
      <c r="AUR70"/>
      <c r="AUS70"/>
      <c r="AUT70"/>
      <c r="AUU70"/>
      <c r="AUV70"/>
      <c r="AUW70"/>
      <c r="AUX70"/>
      <c r="AUY70"/>
      <c r="AUZ70"/>
      <c r="AVA70"/>
      <c r="AVB70"/>
      <c r="AVC70"/>
      <c r="AVD70"/>
      <c r="AVE70"/>
      <c r="AVF70"/>
      <c r="AVG70"/>
      <c r="AVH70"/>
      <c r="AVI70"/>
      <c r="AVJ70"/>
      <c r="AVK70"/>
      <c r="AVL70"/>
      <c r="AVM70"/>
      <c r="AVN70"/>
      <c r="AVO70"/>
      <c r="AVP70"/>
      <c r="AVQ70"/>
      <c r="AVR70"/>
      <c r="AVS70"/>
      <c r="AVT70"/>
      <c r="AVU70"/>
      <c r="AVV70"/>
      <c r="AVW70"/>
      <c r="AVX70"/>
      <c r="AVY70"/>
      <c r="AVZ70"/>
      <c r="AWA70"/>
      <c r="AWB70"/>
      <c r="AWC70"/>
      <c r="AWD70"/>
      <c r="AWE70"/>
      <c r="AWF70"/>
      <c r="AWG70"/>
      <c r="AWH70"/>
      <c r="AWI70"/>
      <c r="AWJ70"/>
      <c r="AWK70"/>
      <c r="AWL70"/>
      <c r="AWM70"/>
      <c r="AWN70"/>
      <c r="AWO70"/>
      <c r="AWP70"/>
      <c r="AWQ70"/>
      <c r="AWR70"/>
      <c r="AWS70"/>
      <c r="AWT70"/>
      <c r="AWU70"/>
      <c r="AWV70"/>
      <c r="AWW70"/>
      <c r="AWX70"/>
      <c r="AWY70"/>
      <c r="AWZ70"/>
      <c r="AXA70"/>
      <c r="AXB70"/>
      <c r="AXC70"/>
      <c r="AXD70"/>
      <c r="AXE70"/>
      <c r="AXF70"/>
      <c r="AXG70"/>
      <c r="AXH70"/>
      <c r="AXI70"/>
      <c r="AXJ70"/>
      <c r="AXK70"/>
      <c r="AXL70"/>
      <c r="AXM70"/>
      <c r="AXN70"/>
      <c r="AXO70"/>
      <c r="AXP70"/>
      <c r="AXQ70"/>
      <c r="AXR70"/>
      <c r="AXS70"/>
      <c r="AXT70"/>
      <c r="AXU70"/>
      <c r="AXV70"/>
      <c r="AXW70"/>
      <c r="AXX70"/>
      <c r="AXY70"/>
      <c r="AXZ70"/>
      <c r="AYA70"/>
      <c r="AYB70"/>
      <c r="AYC70"/>
      <c r="AYD70"/>
      <c r="AYE70"/>
      <c r="AYF70"/>
      <c r="AYG70"/>
      <c r="AYH70"/>
      <c r="AYI70"/>
      <c r="AYJ70"/>
      <c r="AYK70"/>
      <c r="AYL70"/>
      <c r="AYM70"/>
      <c r="AYN70"/>
      <c r="AYO70"/>
      <c r="AYP70"/>
      <c r="AYQ70"/>
      <c r="AYR70"/>
      <c r="AYS70"/>
      <c r="AYT70"/>
      <c r="AYU70"/>
      <c r="AYV70"/>
      <c r="AYW70"/>
      <c r="AYX70"/>
      <c r="AYY70"/>
      <c r="AYZ70"/>
      <c r="AZA70"/>
      <c r="AZB70"/>
      <c r="AZC70"/>
      <c r="AZD70"/>
      <c r="AZE70"/>
      <c r="AZF70"/>
      <c r="AZG70"/>
      <c r="AZH70"/>
      <c r="AZI70"/>
      <c r="AZJ70"/>
      <c r="AZK70"/>
      <c r="AZL70"/>
      <c r="AZM70"/>
      <c r="AZN70"/>
      <c r="AZO70"/>
      <c r="AZP70"/>
      <c r="AZQ70"/>
      <c r="AZR70"/>
      <c r="AZS70"/>
      <c r="AZT70"/>
      <c r="AZU70"/>
      <c r="AZV70"/>
      <c r="AZW70"/>
      <c r="AZX70"/>
      <c r="AZY70"/>
      <c r="AZZ70"/>
      <c r="BAA70"/>
      <c r="BAB70"/>
      <c r="BAC70"/>
      <c r="BAD70"/>
      <c r="BAE70"/>
      <c r="BAF70"/>
      <c r="BAG70"/>
      <c r="BAH70"/>
      <c r="BAI70"/>
      <c r="BAJ70"/>
      <c r="BAK70"/>
      <c r="BAL70"/>
      <c r="BAM70"/>
      <c r="BAN70"/>
      <c r="BAO70"/>
      <c r="BAP70"/>
      <c r="BAQ70"/>
      <c r="BAR70"/>
      <c r="BAS70"/>
      <c r="BAT70"/>
      <c r="BAU70"/>
      <c r="BAV70"/>
      <c r="BAW70"/>
      <c r="BAX70"/>
      <c r="BAY70"/>
      <c r="BAZ70"/>
      <c r="BBA70"/>
      <c r="BBB70"/>
      <c r="BBC70"/>
      <c r="BBD70"/>
      <c r="BBE70"/>
      <c r="BBF70"/>
      <c r="BBG70"/>
      <c r="BBH70"/>
      <c r="BBI70"/>
      <c r="BBJ70"/>
      <c r="BBK70"/>
      <c r="BBL70"/>
      <c r="BBM70"/>
      <c r="BBN70"/>
      <c r="BBO70"/>
      <c r="BBP70"/>
      <c r="BBQ70"/>
      <c r="BBR70"/>
      <c r="BBS70"/>
      <c r="BBT70"/>
      <c r="BBU70"/>
      <c r="BBV70"/>
      <c r="BBW70"/>
      <c r="BBX70"/>
      <c r="BBY70"/>
      <c r="BBZ70"/>
      <c r="BCA70"/>
      <c r="BCB70"/>
      <c r="BCC70"/>
      <c r="BCD70"/>
      <c r="BCE70"/>
      <c r="BCF70"/>
      <c r="BCG70"/>
      <c r="BCH70"/>
      <c r="BCI70"/>
      <c r="BCJ70"/>
      <c r="BCK70"/>
      <c r="BCL70"/>
      <c r="BCM70"/>
      <c r="BCN70"/>
      <c r="BCO70"/>
      <c r="BCP70"/>
      <c r="BCQ70"/>
      <c r="BCR70"/>
      <c r="BCS70"/>
      <c r="BCT70"/>
      <c r="BCU70"/>
      <c r="BCV70"/>
      <c r="BCW70"/>
      <c r="BCX70"/>
      <c r="BCY70"/>
      <c r="BCZ70"/>
      <c r="BDA70"/>
      <c r="BDB70"/>
      <c r="BDC70"/>
      <c r="BDD70"/>
      <c r="BDE70"/>
      <c r="BDF70"/>
      <c r="BDG70"/>
      <c r="BDH70"/>
      <c r="BDI70"/>
      <c r="BDJ70"/>
      <c r="BDK70"/>
      <c r="BDL70"/>
      <c r="BDM70"/>
      <c r="BDN70"/>
      <c r="BDO70"/>
      <c r="BDP70"/>
      <c r="BDQ70"/>
      <c r="BDR70"/>
      <c r="BDS70"/>
      <c r="BDT70"/>
      <c r="BDU70"/>
      <c r="BDV70"/>
      <c r="BDW70"/>
      <c r="BDX70"/>
      <c r="BDY70"/>
      <c r="BDZ70"/>
      <c r="BEA70"/>
      <c r="BEB70"/>
      <c r="BEC70"/>
      <c r="BED70"/>
      <c r="BEE70"/>
      <c r="BEF70"/>
      <c r="BEG70"/>
      <c r="BEH70"/>
      <c r="BEI70"/>
      <c r="BEJ70"/>
      <c r="BEK70"/>
      <c r="BEL70"/>
      <c r="BEM70"/>
      <c r="BEN70"/>
      <c r="BEO70"/>
      <c r="BEP70"/>
      <c r="BEQ70"/>
      <c r="BER70"/>
      <c r="BES70"/>
      <c r="BET70"/>
      <c r="BEU70"/>
      <c r="BEV70"/>
      <c r="BEW70"/>
      <c r="BEX70"/>
      <c r="BEY70"/>
      <c r="BEZ70"/>
      <c r="BFA70"/>
      <c r="BFB70"/>
      <c r="BFC70"/>
      <c r="BFD70"/>
      <c r="BFE70"/>
      <c r="BFF70"/>
      <c r="BFG70"/>
      <c r="BFH70"/>
      <c r="BFI70"/>
      <c r="BFJ70"/>
      <c r="BFK70"/>
      <c r="BFL70"/>
      <c r="BFM70"/>
      <c r="BFN70"/>
      <c r="BFO70"/>
      <c r="BFP70"/>
      <c r="BFQ70"/>
      <c r="BFR70"/>
      <c r="BFS70"/>
      <c r="BFT70"/>
      <c r="BFU70"/>
      <c r="BFV70"/>
      <c r="BFW70"/>
      <c r="BFX70"/>
      <c r="BFY70"/>
      <c r="BFZ70"/>
      <c r="BGA70"/>
      <c r="BGB70"/>
      <c r="BGC70"/>
      <c r="BGD70"/>
      <c r="BGE70"/>
      <c r="BGF70"/>
      <c r="BGG70"/>
      <c r="BGH70"/>
      <c r="BGI70"/>
      <c r="BGJ70"/>
      <c r="BGK70"/>
      <c r="BGL70"/>
      <c r="BGM70"/>
      <c r="BGN70"/>
      <c r="BGO70"/>
      <c r="BGP70"/>
      <c r="BGQ70"/>
      <c r="BGR70"/>
      <c r="BGS70"/>
      <c r="BGT70"/>
      <c r="BGU70"/>
      <c r="BGV70"/>
      <c r="BGW70"/>
      <c r="BGX70"/>
      <c r="BGY70"/>
      <c r="BGZ70"/>
      <c r="BHA70"/>
      <c r="BHB70"/>
      <c r="BHC70"/>
      <c r="BHD70"/>
      <c r="BHE70"/>
      <c r="BHF70"/>
      <c r="BHG70"/>
      <c r="BHH70"/>
      <c r="BHI70"/>
      <c r="BHJ70"/>
      <c r="BHK70"/>
      <c r="BHL70"/>
      <c r="BHM70"/>
      <c r="BHN70"/>
      <c r="BHO70"/>
      <c r="BHP70"/>
      <c r="BHQ70"/>
      <c r="BHR70"/>
      <c r="BHS70"/>
      <c r="BHT70"/>
      <c r="BHU70"/>
      <c r="BHV70"/>
      <c r="BHW70"/>
      <c r="BHX70"/>
      <c r="BHY70"/>
      <c r="BHZ70"/>
      <c r="BIA70"/>
      <c r="BIB70"/>
      <c r="BIC70"/>
      <c r="BID70"/>
      <c r="BIE70"/>
      <c r="BIF70"/>
      <c r="BIG70"/>
      <c r="BIH70"/>
      <c r="BII70"/>
      <c r="BIJ70"/>
      <c r="BIK70"/>
      <c r="BIL70"/>
      <c r="BIM70"/>
      <c r="BIN70"/>
      <c r="BIO70"/>
      <c r="BIP70"/>
      <c r="BIQ70"/>
      <c r="BIR70"/>
      <c r="BIS70"/>
      <c r="BIT70"/>
      <c r="BIU70"/>
      <c r="BIV70"/>
      <c r="BIW70"/>
      <c r="BIX70"/>
      <c r="BIY70"/>
      <c r="BIZ70"/>
      <c r="BJA70"/>
      <c r="BJB70"/>
      <c r="BJC70"/>
      <c r="BJD70"/>
      <c r="BJE70"/>
      <c r="BJF70"/>
      <c r="BJG70"/>
      <c r="BJH70"/>
      <c r="BJI70"/>
      <c r="BJJ70"/>
      <c r="BJK70"/>
      <c r="BJL70"/>
      <c r="BJM70"/>
      <c r="BJN70"/>
      <c r="BJO70"/>
      <c r="BJP70"/>
      <c r="BJQ70"/>
      <c r="BJR70"/>
      <c r="BJS70"/>
      <c r="BJT70"/>
      <c r="BJU70"/>
      <c r="BJV70"/>
      <c r="BJW70"/>
      <c r="BJX70"/>
      <c r="BJY70"/>
      <c r="BJZ70"/>
      <c r="BKA70"/>
      <c r="BKB70"/>
      <c r="BKC70"/>
      <c r="BKD70"/>
      <c r="BKE70"/>
      <c r="BKF70"/>
      <c r="BKG70"/>
      <c r="BKH70"/>
      <c r="BKI70"/>
      <c r="BKJ70"/>
      <c r="BKK70"/>
      <c r="BKL70"/>
      <c r="BKM70"/>
      <c r="BKN70"/>
      <c r="BKO70"/>
      <c r="BKP70"/>
      <c r="BKQ70"/>
      <c r="BKR70"/>
      <c r="BKS70"/>
      <c r="BKT70"/>
      <c r="BKU70"/>
      <c r="BKV70"/>
      <c r="BKW70"/>
      <c r="BKX70"/>
      <c r="BKY70"/>
      <c r="BKZ70"/>
      <c r="BLA70"/>
      <c r="BLB70"/>
      <c r="BLC70"/>
      <c r="BLD70"/>
      <c r="BLE70"/>
      <c r="BLF70"/>
      <c r="BLG70"/>
      <c r="BLH70"/>
      <c r="BLI70"/>
      <c r="BLJ70"/>
      <c r="BLK70"/>
      <c r="BLL70"/>
      <c r="BLM70"/>
      <c r="BLN70"/>
      <c r="BLO70"/>
      <c r="BLP70"/>
      <c r="BLQ70"/>
      <c r="BLR70"/>
      <c r="BLS70"/>
      <c r="BLT70"/>
      <c r="BLU70"/>
      <c r="BLV70"/>
      <c r="BLW70"/>
      <c r="BLX70"/>
      <c r="BLY70"/>
      <c r="BLZ70"/>
      <c r="BMA70"/>
      <c r="BMB70"/>
      <c r="BMC70"/>
      <c r="BMD70"/>
      <c r="BME70"/>
      <c r="BMF70"/>
      <c r="BMG70"/>
      <c r="BMH70"/>
      <c r="BMI70"/>
      <c r="BMJ70"/>
      <c r="BMK70"/>
      <c r="BML70"/>
      <c r="BMM70"/>
      <c r="BMN70"/>
      <c r="BMO70"/>
      <c r="BMP70"/>
      <c r="BMQ70"/>
      <c r="BMR70"/>
      <c r="BMS70"/>
      <c r="BMT70"/>
      <c r="BMU70"/>
      <c r="BMV70"/>
      <c r="BMW70"/>
      <c r="BMX70"/>
      <c r="BMY70"/>
      <c r="BMZ70"/>
      <c r="BNA70"/>
      <c r="BNB70"/>
      <c r="BNC70"/>
      <c r="BND70"/>
      <c r="BNE70"/>
      <c r="BNF70"/>
      <c r="BNG70"/>
      <c r="BNH70"/>
      <c r="BNI70"/>
      <c r="BNJ70"/>
      <c r="BNK70"/>
      <c r="BNL70"/>
      <c r="BNM70"/>
      <c r="BNN70"/>
      <c r="BNO70"/>
      <c r="BNP70"/>
      <c r="BNQ70"/>
      <c r="BNR70"/>
      <c r="BNS70"/>
      <c r="BNT70"/>
      <c r="BNU70"/>
      <c r="BNV70"/>
      <c r="BNW70"/>
      <c r="BNX70"/>
      <c r="BNY70"/>
      <c r="BNZ70"/>
      <c r="BOA70"/>
      <c r="BOB70"/>
      <c r="BOC70"/>
      <c r="BOD70"/>
      <c r="BOE70"/>
      <c r="BOF70"/>
      <c r="BOG70"/>
      <c r="BOH70"/>
      <c r="BOI70"/>
      <c r="BOJ70"/>
      <c r="BOK70"/>
      <c r="BOL70"/>
      <c r="BOM70"/>
      <c r="BON70"/>
      <c r="BOO70"/>
      <c r="BOP70"/>
      <c r="BOQ70"/>
      <c r="BOR70"/>
      <c r="BOS70"/>
      <c r="BOT70"/>
      <c r="BOU70"/>
      <c r="BOV70"/>
      <c r="BOW70"/>
      <c r="BOX70"/>
      <c r="BOY70"/>
      <c r="BOZ70"/>
      <c r="BPA70"/>
      <c r="BPB70"/>
      <c r="BPC70"/>
      <c r="BPD70"/>
      <c r="BPE70"/>
      <c r="BPF70"/>
      <c r="BPG70"/>
      <c r="BPH70"/>
      <c r="BPI70"/>
      <c r="BPJ70"/>
      <c r="BPK70"/>
      <c r="BPL70"/>
      <c r="BPM70"/>
      <c r="BPN70"/>
      <c r="BPO70"/>
      <c r="BPP70"/>
      <c r="BPQ70"/>
      <c r="BPR70"/>
      <c r="BPS70"/>
      <c r="BPT70"/>
      <c r="BPU70"/>
      <c r="BPV70"/>
      <c r="BPW70"/>
      <c r="BPX70"/>
      <c r="BPY70"/>
      <c r="BPZ70"/>
      <c r="BQA70"/>
      <c r="BQB70"/>
      <c r="BQC70"/>
      <c r="BQD70"/>
      <c r="BQE70"/>
      <c r="BQF70"/>
      <c r="BQG70"/>
      <c r="BQH70"/>
      <c r="BQI70"/>
      <c r="BQJ70"/>
      <c r="BQK70"/>
      <c r="BQL70"/>
      <c r="BQM70"/>
      <c r="BQN70"/>
      <c r="BQO70"/>
      <c r="BQP70"/>
      <c r="BQQ70"/>
      <c r="BQR70"/>
      <c r="BQS70"/>
      <c r="BQT70"/>
      <c r="BQU70"/>
      <c r="BQV70"/>
      <c r="BQW70"/>
      <c r="BQX70"/>
      <c r="BQY70"/>
      <c r="BQZ70"/>
      <c r="BRA70"/>
      <c r="BRB70"/>
      <c r="BRC70"/>
      <c r="BRD70"/>
      <c r="BRE70"/>
      <c r="BRF70"/>
      <c r="BRG70"/>
      <c r="BRH70"/>
      <c r="BRI70"/>
      <c r="BRJ70"/>
      <c r="BRK70"/>
      <c r="BRL70"/>
      <c r="BRM70"/>
      <c r="BRN70"/>
      <c r="BRO70"/>
      <c r="BRP70"/>
      <c r="BRQ70"/>
      <c r="BRR70"/>
      <c r="BRS70"/>
      <c r="BRT70"/>
      <c r="BRU70"/>
      <c r="BRV70"/>
      <c r="BRW70"/>
      <c r="BRX70"/>
      <c r="BRY70"/>
      <c r="BRZ70"/>
      <c r="BSA70"/>
      <c r="BSB70"/>
      <c r="BSC70"/>
      <c r="BSD70"/>
      <c r="BSE70"/>
      <c r="BSF70"/>
      <c r="BSG70"/>
      <c r="BSH70"/>
      <c r="BSI70"/>
      <c r="BSJ70"/>
      <c r="BSK70"/>
      <c r="BSL70"/>
      <c r="BSM70"/>
      <c r="BSN70"/>
      <c r="BSO70"/>
      <c r="BSP70"/>
      <c r="BSQ70"/>
      <c r="BSR70"/>
      <c r="BSS70"/>
      <c r="BST70"/>
      <c r="BSU70"/>
      <c r="BSV70"/>
      <c r="BSW70"/>
      <c r="BSX70"/>
      <c r="BSY70"/>
      <c r="BSZ70"/>
      <c r="BTA70"/>
      <c r="BTB70"/>
      <c r="BTC70"/>
      <c r="BTD70"/>
      <c r="BTE70"/>
      <c r="BTF70"/>
      <c r="BTG70"/>
      <c r="BTH70"/>
      <c r="BTI70"/>
      <c r="BTJ70"/>
      <c r="BTK70"/>
      <c r="BTL70"/>
      <c r="BTM70"/>
      <c r="BTN70"/>
      <c r="BTO70"/>
      <c r="BTP70"/>
      <c r="BTQ70"/>
      <c r="BTR70"/>
      <c r="BTS70"/>
      <c r="BTT70"/>
      <c r="BTU70"/>
      <c r="BTV70"/>
      <c r="BTW70"/>
      <c r="BTX70"/>
      <c r="BTY70"/>
      <c r="BTZ70"/>
      <c r="BUA70"/>
      <c r="BUB70"/>
      <c r="BUC70"/>
      <c r="BUD70"/>
      <c r="BUE70"/>
      <c r="BUF70"/>
      <c r="BUG70"/>
      <c r="BUH70"/>
      <c r="BUI70"/>
      <c r="BUJ70"/>
      <c r="BUK70"/>
      <c r="BUL70"/>
      <c r="BUM70"/>
      <c r="BUN70"/>
      <c r="BUO70"/>
      <c r="BUP70"/>
      <c r="BUQ70"/>
      <c r="BUR70"/>
      <c r="BUS70"/>
      <c r="BUT70"/>
      <c r="BUU70"/>
      <c r="BUV70"/>
      <c r="BUW70"/>
      <c r="BUX70"/>
      <c r="BUY70"/>
      <c r="BUZ70"/>
      <c r="BVA70"/>
      <c r="BVB70"/>
      <c r="BVC70"/>
      <c r="BVD70"/>
      <c r="BVE70"/>
      <c r="BVF70"/>
      <c r="BVG70"/>
      <c r="BVH70"/>
      <c r="BVI70"/>
      <c r="BVJ70"/>
      <c r="BVK70"/>
      <c r="BVL70"/>
      <c r="BVM70"/>
      <c r="BVN70"/>
      <c r="BVO70"/>
      <c r="BVP70"/>
      <c r="BVQ70"/>
      <c r="BVR70"/>
      <c r="BVS70"/>
      <c r="BVT70"/>
      <c r="BVU70"/>
      <c r="BVV70"/>
      <c r="BVW70"/>
      <c r="BVX70"/>
      <c r="BVY70"/>
      <c r="BVZ70"/>
      <c r="BWA70"/>
      <c r="BWB70"/>
      <c r="BWC70"/>
      <c r="BWD70"/>
      <c r="BWE70"/>
      <c r="BWF70"/>
      <c r="BWG70"/>
      <c r="BWH70"/>
      <c r="BWI70"/>
      <c r="BWJ70"/>
      <c r="BWK70"/>
      <c r="BWL70"/>
      <c r="BWM70"/>
      <c r="BWN70"/>
      <c r="BWO70"/>
      <c r="BWP70"/>
      <c r="BWQ70"/>
      <c r="BWR70"/>
      <c r="BWS70"/>
      <c r="BWT70"/>
      <c r="BWU70"/>
      <c r="BWV70"/>
      <c r="BWW70"/>
      <c r="BWX70"/>
      <c r="BWY70"/>
      <c r="BWZ70"/>
      <c r="BXA70"/>
      <c r="BXB70"/>
      <c r="BXC70"/>
      <c r="BXD70"/>
      <c r="BXE70"/>
      <c r="BXF70"/>
      <c r="BXG70"/>
      <c r="BXH70"/>
      <c r="BXI70"/>
      <c r="BXJ70"/>
      <c r="BXK70"/>
      <c r="BXL70"/>
      <c r="BXM70"/>
      <c r="BXN70"/>
      <c r="BXO70"/>
      <c r="BXP70"/>
      <c r="BXQ70"/>
      <c r="BXR70"/>
      <c r="BXS70"/>
      <c r="BXT70"/>
      <c r="BXU70"/>
      <c r="BXV70"/>
      <c r="BXW70"/>
      <c r="BXX70"/>
      <c r="BXY70"/>
      <c r="BXZ70"/>
      <c r="BYA70"/>
      <c r="BYB70"/>
      <c r="BYC70"/>
      <c r="BYD70"/>
      <c r="BYE70"/>
      <c r="BYF70"/>
      <c r="BYG70"/>
      <c r="BYH70"/>
      <c r="BYI70"/>
      <c r="BYJ70"/>
      <c r="BYK70"/>
      <c r="BYL70"/>
      <c r="BYM70"/>
      <c r="BYN70"/>
      <c r="BYO70"/>
      <c r="BYP70"/>
      <c r="BYQ70"/>
      <c r="BYR70"/>
      <c r="BYS70"/>
      <c r="BYT70"/>
      <c r="BYU70"/>
      <c r="BYV70"/>
      <c r="BYW70"/>
      <c r="BYX70"/>
      <c r="BYY70"/>
      <c r="BYZ70"/>
      <c r="BZA70"/>
      <c r="BZB70"/>
      <c r="BZC70"/>
      <c r="BZD70"/>
      <c r="BZE70"/>
      <c r="BZF70"/>
      <c r="BZG70"/>
      <c r="BZH70"/>
      <c r="BZI70"/>
      <c r="BZJ70"/>
      <c r="BZK70"/>
      <c r="BZL70"/>
      <c r="BZM70"/>
      <c r="BZN70"/>
      <c r="BZO70"/>
      <c r="BZP70"/>
      <c r="BZQ70"/>
      <c r="BZR70"/>
      <c r="BZS70"/>
      <c r="BZT70"/>
      <c r="BZU70"/>
      <c r="BZV70"/>
      <c r="BZW70"/>
      <c r="BZX70"/>
      <c r="BZY70"/>
      <c r="BZZ70"/>
      <c r="CAA70"/>
      <c r="CAB70"/>
      <c r="CAC70"/>
      <c r="CAD70"/>
      <c r="CAE70"/>
      <c r="CAF70"/>
      <c r="CAG70"/>
      <c r="CAH70"/>
      <c r="CAI70"/>
      <c r="CAJ70"/>
      <c r="CAK70"/>
      <c r="CAL70"/>
      <c r="CAM70"/>
      <c r="CAN70"/>
      <c r="CAO70"/>
      <c r="CAP70"/>
      <c r="CAQ70"/>
      <c r="CAR70"/>
      <c r="CAS70"/>
      <c r="CAT70"/>
      <c r="CAU70"/>
      <c r="CAV70"/>
      <c r="CAW70"/>
      <c r="CAX70"/>
      <c r="CAY70"/>
      <c r="CAZ70"/>
      <c r="CBA70"/>
      <c r="CBB70"/>
      <c r="CBC70"/>
      <c r="CBD70"/>
      <c r="CBE70"/>
      <c r="CBF70"/>
      <c r="CBG70"/>
      <c r="CBH70"/>
      <c r="CBI70"/>
      <c r="CBJ70"/>
      <c r="CBK70"/>
      <c r="CBL70"/>
      <c r="CBM70"/>
      <c r="CBN70"/>
      <c r="CBO70"/>
      <c r="CBP70"/>
      <c r="CBQ70"/>
      <c r="CBR70"/>
      <c r="CBS70"/>
      <c r="CBT70"/>
      <c r="CBU70"/>
      <c r="CBV70"/>
      <c r="CBW70"/>
      <c r="CBX70"/>
      <c r="CBY70"/>
      <c r="CBZ70"/>
      <c r="CCA70"/>
      <c r="CCB70"/>
      <c r="CCC70"/>
      <c r="CCD70"/>
      <c r="CCE70"/>
      <c r="CCF70"/>
      <c r="CCG70"/>
      <c r="CCH70"/>
      <c r="CCI70"/>
      <c r="CCJ70"/>
      <c r="CCK70"/>
      <c r="CCL70"/>
      <c r="CCM70"/>
      <c r="CCN70"/>
      <c r="CCO70"/>
      <c r="CCP70"/>
      <c r="CCQ70"/>
      <c r="CCR70"/>
      <c r="CCS70"/>
      <c r="CCT70"/>
      <c r="CCU70"/>
      <c r="CCV70"/>
      <c r="CCW70"/>
      <c r="CCX70"/>
      <c r="CCY70"/>
      <c r="CCZ70"/>
      <c r="CDA70"/>
      <c r="CDB70"/>
      <c r="CDC70"/>
      <c r="CDD70"/>
      <c r="CDE70"/>
      <c r="CDF70"/>
      <c r="CDG70"/>
      <c r="CDH70"/>
      <c r="CDI70"/>
      <c r="CDJ70"/>
      <c r="CDK70"/>
      <c r="CDL70"/>
      <c r="CDM70"/>
      <c r="CDN70"/>
      <c r="CDO70"/>
      <c r="CDP70"/>
      <c r="CDQ70"/>
      <c r="CDR70"/>
      <c r="CDS70"/>
      <c r="CDT70"/>
      <c r="CDU70"/>
      <c r="CDV70"/>
      <c r="CDW70"/>
      <c r="CDX70"/>
      <c r="CDY70"/>
      <c r="CDZ70"/>
      <c r="CEA70"/>
      <c r="CEB70"/>
      <c r="CEC70"/>
      <c r="CED70"/>
      <c r="CEE70"/>
      <c r="CEF70"/>
      <c r="CEG70"/>
      <c r="CEH70"/>
      <c r="CEI70"/>
      <c r="CEJ70"/>
      <c r="CEK70"/>
      <c r="CEL70"/>
      <c r="CEM70"/>
      <c r="CEN70"/>
      <c r="CEO70"/>
      <c r="CEP70"/>
      <c r="CEQ70"/>
      <c r="CER70"/>
      <c r="CES70"/>
      <c r="CET70"/>
      <c r="CEU70"/>
      <c r="CEV70"/>
      <c r="CEW70"/>
      <c r="CEX70"/>
      <c r="CEY70"/>
      <c r="CEZ70"/>
      <c r="CFA70"/>
      <c r="CFB70"/>
      <c r="CFC70"/>
      <c r="CFD70"/>
      <c r="CFE70"/>
      <c r="CFF70"/>
      <c r="CFG70"/>
      <c r="CFH70"/>
      <c r="CFI70"/>
      <c r="CFJ70"/>
      <c r="CFK70"/>
      <c r="CFL70"/>
      <c r="CFM70"/>
      <c r="CFN70"/>
      <c r="CFO70"/>
      <c r="CFP70"/>
      <c r="CFQ70"/>
      <c r="CFR70"/>
      <c r="CFS70"/>
      <c r="CFT70"/>
      <c r="CFU70"/>
      <c r="CFV70"/>
      <c r="CFW70"/>
      <c r="CFX70"/>
      <c r="CFY70"/>
      <c r="CFZ70"/>
      <c r="CGA70"/>
      <c r="CGB70"/>
      <c r="CGC70"/>
      <c r="CGD70"/>
      <c r="CGE70"/>
      <c r="CGF70"/>
      <c r="CGG70"/>
      <c r="CGH70"/>
      <c r="CGI70"/>
      <c r="CGJ70"/>
      <c r="CGK70"/>
      <c r="CGL70"/>
      <c r="CGM70"/>
      <c r="CGN70"/>
      <c r="CGO70"/>
      <c r="CGP70"/>
      <c r="CGQ70"/>
      <c r="CGR70"/>
      <c r="CGS70"/>
      <c r="CGT70"/>
      <c r="CGU70"/>
      <c r="CGV70"/>
      <c r="CGW70"/>
      <c r="CGX70"/>
      <c r="CGY70"/>
      <c r="CGZ70"/>
      <c r="CHA70"/>
      <c r="CHB70"/>
      <c r="CHC70"/>
      <c r="CHD70"/>
      <c r="CHE70"/>
      <c r="CHF70"/>
      <c r="CHG70"/>
      <c r="CHH70"/>
      <c r="CHI70"/>
      <c r="CHJ70"/>
      <c r="CHK70"/>
      <c r="CHL70"/>
      <c r="CHM70"/>
      <c r="CHN70"/>
      <c r="CHO70"/>
      <c r="CHP70"/>
      <c r="CHQ70"/>
      <c r="CHR70"/>
      <c r="CHS70"/>
      <c r="CHT70"/>
      <c r="CHU70"/>
      <c r="CHV70"/>
      <c r="CHW70"/>
      <c r="CHX70"/>
      <c r="CHY70"/>
      <c r="CHZ70"/>
      <c r="CIA70"/>
      <c r="CIB70"/>
      <c r="CIC70"/>
      <c r="CID70"/>
      <c r="CIE70"/>
      <c r="CIF70"/>
      <c r="CIG70"/>
      <c r="CIH70"/>
      <c r="CII70"/>
      <c r="CIJ70"/>
      <c r="CIK70"/>
      <c r="CIL70"/>
      <c r="CIM70"/>
      <c r="CIN70"/>
      <c r="CIO70"/>
      <c r="CIP70"/>
      <c r="CIQ70"/>
      <c r="CIR70"/>
      <c r="CIS70"/>
      <c r="CIT70"/>
      <c r="CIU70"/>
      <c r="CIV70"/>
      <c r="CIW70"/>
      <c r="CIX70"/>
      <c r="CIY70"/>
      <c r="CIZ70"/>
      <c r="CJA70"/>
      <c r="CJB70"/>
      <c r="CJC70"/>
      <c r="CJD70"/>
      <c r="CJE70"/>
      <c r="CJF70"/>
      <c r="CJG70"/>
      <c r="CJH70"/>
      <c r="CJI70"/>
      <c r="CJJ70"/>
      <c r="CJK70"/>
      <c r="CJL70"/>
      <c r="CJM70"/>
      <c r="CJN70"/>
      <c r="CJO70"/>
      <c r="CJP70"/>
      <c r="CJQ70"/>
      <c r="CJR70"/>
      <c r="CJS70"/>
      <c r="CJT70"/>
      <c r="CJU70"/>
      <c r="CJV70"/>
      <c r="CJW70"/>
      <c r="CJX70"/>
      <c r="CJY70"/>
      <c r="CJZ70"/>
      <c r="CKA70"/>
      <c r="CKB70"/>
      <c r="CKC70"/>
      <c r="CKD70"/>
      <c r="CKE70"/>
      <c r="CKF70"/>
      <c r="CKG70"/>
      <c r="CKH70"/>
      <c r="CKI70"/>
      <c r="CKJ70"/>
      <c r="CKK70"/>
      <c r="CKL70"/>
      <c r="CKM70"/>
      <c r="CKN70"/>
      <c r="CKO70"/>
      <c r="CKP70"/>
      <c r="CKQ70"/>
      <c r="CKR70"/>
      <c r="CKS70"/>
      <c r="CKT70"/>
      <c r="CKU70"/>
      <c r="CKV70"/>
      <c r="CKW70"/>
      <c r="CKX70"/>
      <c r="CKY70"/>
      <c r="CKZ70"/>
      <c r="CLA70"/>
      <c r="CLB70"/>
      <c r="CLC70"/>
      <c r="CLD70"/>
      <c r="CLE70"/>
      <c r="CLF70"/>
      <c r="CLG70"/>
      <c r="CLH70"/>
      <c r="CLI70"/>
      <c r="CLJ70"/>
      <c r="CLK70"/>
      <c r="CLL70"/>
      <c r="CLM70"/>
      <c r="CLN70"/>
      <c r="CLO70"/>
      <c r="CLP70"/>
      <c r="CLQ70"/>
      <c r="CLR70"/>
      <c r="CLS70"/>
      <c r="CLT70"/>
      <c r="CLU70"/>
      <c r="CLV70"/>
      <c r="CLW70"/>
      <c r="CLX70"/>
      <c r="CLY70"/>
      <c r="CLZ70"/>
      <c r="CMA70"/>
      <c r="CMB70"/>
      <c r="CMC70"/>
      <c r="CMD70"/>
      <c r="CME70"/>
      <c r="CMF70"/>
      <c r="CMG70"/>
      <c r="CMH70"/>
      <c r="CMI70"/>
      <c r="CMJ70"/>
      <c r="CMK70"/>
      <c r="CML70"/>
      <c r="CMM70"/>
      <c r="CMN70"/>
      <c r="CMO70"/>
      <c r="CMP70"/>
      <c r="CMQ70"/>
      <c r="CMR70"/>
      <c r="CMS70"/>
      <c r="CMT70"/>
      <c r="CMU70"/>
      <c r="CMV70"/>
      <c r="CMW70"/>
      <c r="CMX70"/>
      <c r="CMY70"/>
      <c r="CMZ70"/>
      <c r="CNA70"/>
      <c r="CNB70"/>
      <c r="CNC70"/>
      <c r="CND70"/>
      <c r="CNE70"/>
      <c r="CNF70"/>
      <c r="CNG70"/>
      <c r="CNH70"/>
      <c r="CNI70"/>
      <c r="CNJ70"/>
      <c r="CNK70"/>
      <c r="CNL70"/>
      <c r="CNM70"/>
      <c r="CNN70"/>
      <c r="CNO70"/>
      <c r="CNP70"/>
      <c r="CNQ70"/>
      <c r="CNR70"/>
      <c r="CNS70"/>
      <c r="CNT70"/>
      <c r="CNU70"/>
      <c r="CNV70"/>
      <c r="CNW70"/>
      <c r="CNX70"/>
      <c r="CNY70"/>
      <c r="CNZ70"/>
      <c r="COA70"/>
      <c r="COB70"/>
      <c r="COC70"/>
      <c r="COD70"/>
      <c r="COE70"/>
      <c r="COF70"/>
      <c r="COG70"/>
      <c r="COH70"/>
      <c r="COI70"/>
      <c r="COJ70"/>
      <c r="COK70"/>
      <c r="COL70"/>
      <c r="COM70"/>
      <c r="CON70"/>
      <c r="COO70"/>
      <c r="COP70"/>
      <c r="COQ70"/>
      <c r="COR70"/>
      <c r="COS70"/>
      <c r="COT70"/>
      <c r="COU70"/>
      <c r="COV70"/>
      <c r="COW70"/>
      <c r="COX70"/>
      <c r="COY70"/>
      <c r="COZ70"/>
      <c r="CPA70"/>
      <c r="CPB70"/>
      <c r="CPC70"/>
      <c r="CPD70"/>
      <c r="CPE70"/>
      <c r="CPF70"/>
      <c r="CPG70"/>
      <c r="CPH70"/>
      <c r="CPI70"/>
      <c r="CPJ70"/>
      <c r="CPK70"/>
      <c r="CPL70"/>
      <c r="CPM70"/>
      <c r="CPN70"/>
      <c r="CPO70"/>
      <c r="CPP70"/>
      <c r="CPQ70"/>
      <c r="CPR70"/>
      <c r="CPS70"/>
      <c r="CPT70"/>
      <c r="CPU70"/>
      <c r="CPV70"/>
      <c r="CPW70"/>
      <c r="CPX70"/>
      <c r="CPY70"/>
      <c r="CPZ70"/>
      <c r="CQA70"/>
      <c r="CQB70"/>
      <c r="CQC70"/>
      <c r="CQD70"/>
      <c r="CQE70"/>
      <c r="CQF70"/>
      <c r="CQG70"/>
      <c r="CQH70"/>
      <c r="CQI70"/>
      <c r="CQJ70"/>
      <c r="CQK70"/>
      <c r="CQL70"/>
      <c r="CQM70"/>
      <c r="CQN70"/>
      <c r="CQO70"/>
      <c r="CQP70"/>
      <c r="CQQ70"/>
      <c r="CQR70"/>
      <c r="CQS70"/>
      <c r="CQT70"/>
      <c r="CQU70"/>
      <c r="CQV70"/>
      <c r="CQW70"/>
      <c r="CQX70"/>
      <c r="CQY70"/>
      <c r="CQZ70"/>
      <c r="CRA70"/>
      <c r="CRB70"/>
      <c r="CRC70"/>
      <c r="CRD70"/>
      <c r="CRE70"/>
      <c r="CRF70"/>
      <c r="CRG70"/>
      <c r="CRH70"/>
      <c r="CRI70"/>
      <c r="CRJ70"/>
      <c r="CRK70"/>
      <c r="CRL70"/>
      <c r="CRM70"/>
      <c r="CRN70"/>
      <c r="CRO70"/>
      <c r="CRP70"/>
      <c r="CRQ70"/>
      <c r="CRR70"/>
      <c r="CRS70"/>
      <c r="CRT70"/>
      <c r="CRU70"/>
      <c r="CRV70"/>
      <c r="CRW70"/>
      <c r="CRX70"/>
      <c r="CRY70"/>
      <c r="CRZ70"/>
      <c r="CSA70"/>
      <c r="CSB70"/>
      <c r="CSC70"/>
      <c r="CSD70"/>
      <c r="CSE70"/>
      <c r="CSF70"/>
      <c r="CSG70"/>
      <c r="CSH70"/>
      <c r="CSI70"/>
      <c r="CSJ70"/>
      <c r="CSK70"/>
      <c r="CSL70"/>
      <c r="CSM70"/>
      <c r="CSN70"/>
      <c r="CSO70"/>
      <c r="CSP70"/>
      <c r="CSQ70"/>
      <c r="CSR70"/>
      <c r="CSS70"/>
      <c r="CST70"/>
      <c r="CSU70"/>
      <c r="CSV70"/>
      <c r="CSW70"/>
      <c r="CSX70"/>
      <c r="CSY70"/>
      <c r="CSZ70"/>
      <c r="CTA70"/>
      <c r="CTB70"/>
      <c r="CTC70"/>
      <c r="CTD70"/>
      <c r="CTE70"/>
      <c r="CTF70"/>
      <c r="CTG70"/>
      <c r="CTH70"/>
      <c r="CTI70"/>
      <c r="CTJ70"/>
      <c r="CTK70"/>
      <c r="CTL70"/>
      <c r="CTM70"/>
      <c r="CTN70"/>
      <c r="CTO70"/>
      <c r="CTP70"/>
      <c r="CTQ70"/>
      <c r="CTR70"/>
      <c r="CTS70"/>
      <c r="CTT70"/>
      <c r="CTU70"/>
      <c r="CTV70"/>
      <c r="CTW70"/>
      <c r="CTX70"/>
      <c r="CTY70"/>
      <c r="CTZ70"/>
      <c r="CUA70"/>
      <c r="CUB70"/>
      <c r="CUC70"/>
      <c r="CUD70"/>
      <c r="CUE70"/>
      <c r="CUF70"/>
      <c r="CUG70"/>
      <c r="CUH70"/>
      <c r="CUI70"/>
      <c r="CUJ70"/>
      <c r="CUK70"/>
      <c r="CUL70"/>
      <c r="CUM70"/>
      <c r="CUN70"/>
      <c r="CUO70"/>
      <c r="CUP70"/>
      <c r="CUQ70"/>
      <c r="CUR70"/>
      <c r="CUS70"/>
      <c r="CUT70"/>
      <c r="CUU70"/>
      <c r="CUV70"/>
      <c r="CUW70"/>
      <c r="CUX70"/>
      <c r="CUY70"/>
      <c r="CUZ70"/>
      <c r="CVA70"/>
      <c r="CVB70"/>
      <c r="CVC70"/>
      <c r="CVD70"/>
      <c r="CVE70"/>
      <c r="CVF70"/>
      <c r="CVG70"/>
      <c r="CVH70"/>
      <c r="CVI70"/>
      <c r="CVJ70"/>
      <c r="CVK70"/>
      <c r="CVL70"/>
      <c r="CVM70"/>
      <c r="CVN70"/>
      <c r="CVO70"/>
      <c r="CVP70"/>
      <c r="CVQ70"/>
      <c r="CVR70"/>
      <c r="CVS70"/>
      <c r="CVT70"/>
      <c r="CVU70"/>
      <c r="CVV70"/>
      <c r="CVW70"/>
      <c r="CVX70"/>
      <c r="CVY70"/>
      <c r="CVZ70"/>
      <c r="CWA70"/>
      <c r="CWB70"/>
      <c r="CWC70"/>
      <c r="CWD70"/>
      <c r="CWE70"/>
      <c r="CWF70"/>
      <c r="CWG70"/>
      <c r="CWH70"/>
      <c r="CWI70"/>
      <c r="CWJ70"/>
      <c r="CWK70"/>
      <c r="CWL70"/>
      <c r="CWM70"/>
      <c r="CWN70"/>
      <c r="CWO70"/>
      <c r="CWP70"/>
      <c r="CWQ70"/>
      <c r="CWR70"/>
      <c r="CWS70"/>
      <c r="CWT70"/>
      <c r="CWU70"/>
      <c r="CWV70"/>
      <c r="CWW70"/>
      <c r="CWX70"/>
      <c r="CWY70"/>
      <c r="CWZ70"/>
      <c r="CXA70"/>
      <c r="CXB70"/>
      <c r="CXC70"/>
      <c r="CXD70"/>
      <c r="CXE70"/>
      <c r="CXF70"/>
      <c r="CXG70"/>
      <c r="CXH70"/>
      <c r="CXI70"/>
      <c r="CXJ70"/>
      <c r="CXK70"/>
      <c r="CXL70"/>
      <c r="CXM70"/>
      <c r="CXN70"/>
      <c r="CXO70"/>
      <c r="CXP70"/>
      <c r="CXQ70"/>
      <c r="CXR70"/>
      <c r="CXS70"/>
      <c r="CXT70"/>
      <c r="CXU70"/>
      <c r="CXV70"/>
      <c r="CXW70"/>
      <c r="CXX70"/>
      <c r="CXY70"/>
      <c r="CXZ70"/>
      <c r="CYA70"/>
      <c r="CYB70"/>
      <c r="CYC70"/>
      <c r="CYD70"/>
      <c r="CYE70"/>
      <c r="CYF70"/>
      <c r="CYG70"/>
      <c r="CYH70"/>
      <c r="CYI70"/>
      <c r="CYJ70"/>
      <c r="CYK70"/>
      <c r="CYL70"/>
      <c r="CYM70"/>
      <c r="CYN70"/>
      <c r="CYO70"/>
      <c r="CYP70"/>
      <c r="CYQ70"/>
      <c r="CYR70"/>
      <c r="CYS70"/>
      <c r="CYT70"/>
      <c r="CYU70"/>
      <c r="CYV70"/>
      <c r="CYW70"/>
      <c r="CYX70"/>
      <c r="CYY70"/>
      <c r="CYZ70"/>
      <c r="CZA70"/>
      <c r="CZB70"/>
      <c r="CZC70"/>
      <c r="CZD70"/>
      <c r="CZE70"/>
      <c r="CZF70"/>
      <c r="CZG70"/>
      <c r="CZH70"/>
      <c r="CZI70"/>
      <c r="CZJ70"/>
      <c r="CZK70"/>
      <c r="CZL70"/>
      <c r="CZM70"/>
      <c r="CZN70"/>
      <c r="CZO70"/>
      <c r="CZP70"/>
      <c r="CZQ70"/>
      <c r="CZR70"/>
      <c r="CZS70"/>
      <c r="CZT70"/>
      <c r="CZU70"/>
      <c r="CZV70"/>
      <c r="CZW70"/>
      <c r="CZX70"/>
      <c r="CZY70"/>
      <c r="CZZ70"/>
      <c r="DAA70"/>
      <c r="DAB70"/>
      <c r="DAC70"/>
      <c r="DAD70"/>
      <c r="DAE70"/>
      <c r="DAF70"/>
      <c r="DAG70"/>
      <c r="DAH70"/>
      <c r="DAI70"/>
      <c r="DAJ70"/>
      <c r="DAK70"/>
      <c r="DAL70"/>
      <c r="DAM70"/>
      <c r="DAN70"/>
      <c r="DAO70"/>
      <c r="DAP70"/>
      <c r="DAQ70"/>
      <c r="DAR70"/>
      <c r="DAS70"/>
      <c r="DAT70"/>
      <c r="DAU70"/>
      <c r="DAV70"/>
      <c r="DAW70"/>
      <c r="DAX70"/>
      <c r="DAY70"/>
      <c r="DAZ70"/>
      <c r="DBA70"/>
      <c r="DBB70"/>
      <c r="DBC70"/>
      <c r="DBD70"/>
      <c r="DBE70"/>
      <c r="DBF70"/>
      <c r="DBG70"/>
      <c r="DBH70"/>
      <c r="DBI70"/>
      <c r="DBJ70"/>
      <c r="DBK70"/>
      <c r="DBL70"/>
      <c r="DBM70"/>
      <c r="DBN70"/>
      <c r="DBO70"/>
      <c r="DBP70"/>
      <c r="DBQ70"/>
      <c r="DBR70"/>
      <c r="DBS70"/>
      <c r="DBT70"/>
      <c r="DBU70"/>
      <c r="DBV70"/>
      <c r="DBW70"/>
      <c r="DBX70"/>
      <c r="DBY70"/>
      <c r="DBZ70"/>
      <c r="DCA70"/>
      <c r="DCB70"/>
      <c r="DCC70"/>
      <c r="DCD70"/>
      <c r="DCE70"/>
      <c r="DCF70"/>
      <c r="DCG70"/>
      <c r="DCH70"/>
      <c r="DCI70"/>
      <c r="DCJ70"/>
      <c r="DCK70"/>
      <c r="DCL70"/>
      <c r="DCM70"/>
      <c r="DCN70"/>
      <c r="DCO70"/>
      <c r="DCP70"/>
      <c r="DCQ70"/>
      <c r="DCR70"/>
      <c r="DCS70"/>
      <c r="DCT70"/>
      <c r="DCU70"/>
      <c r="DCV70"/>
      <c r="DCW70"/>
      <c r="DCX70"/>
      <c r="DCY70"/>
      <c r="DCZ70"/>
      <c r="DDA70"/>
      <c r="DDB70"/>
      <c r="DDC70"/>
      <c r="DDD70"/>
      <c r="DDE70"/>
      <c r="DDF70"/>
      <c r="DDG70"/>
      <c r="DDH70"/>
      <c r="DDI70"/>
      <c r="DDJ70"/>
      <c r="DDK70"/>
      <c r="DDL70"/>
      <c r="DDM70"/>
      <c r="DDN70"/>
      <c r="DDO70"/>
      <c r="DDP70"/>
      <c r="DDQ70"/>
      <c r="DDR70"/>
      <c r="DDS70"/>
      <c r="DDT70"/>
      <c r="DDU70"/>
      <c r="DDV70"/>
      <c r="DDW70"/>
      <c r="DDX70"/>
      <c r="DDY70"/>
      <c r="DDZ70"/>
      <c r="DEA70"/>
      <c r="DEB70"/>
      <c r="DEC70"/>
      <c r="DED70"/>
      <c r="DEE70"/>
      <c r="DEF70"/>
      <c r="DEG70"/>
      <c r="DEH70"/>
      <c r="DEI70"/>
      <c r="DEJ70"/>
      <c r="DEK70"/>
      <c r="DEL70"/>
      <c r="DEM70"/>
      <c r="DEN70"/>
      <c r="DEO70"/>
      <c r="DEP70"/>
      <c r="DEQ70"/>
      <c r="DER70"/>
      <c r="DES70"/>
      <c r="DET70"/>
      <c r="DEU70"/>
      <c r="DEV70"/>
      <c r="DEW70"/>
      <c r="DEX70"/>
      <c r="DEY70"/>
      <c r="DEZ70"/>
      <c r="DFA70"/>
      <c r="DFB70"/>
      <c r="DFC70"/>
      <c r="DFD70"/>
      <c r="DFE70"/>
      <c r="DFF70"/>
      <c r="DFG70"/>
      <c r="DFH70"/>
      <c r="DFI70"/>
      <c r="DFJ70"/>
      <c r="DFK70"/>
      <c r="DFL70"/>
      <c r="DFM70"/>
      <c r="DFN70"/>
      <c r="DFO70"/>
      <c r="DFP70"/>
      <c r="DFQ70"/>
      <c r="DFR70"/>
      <c r="DFS70"/>
      <c r="DFT70"/>
      <c r="DFU70"/>
      <c r="DFV70"/>
      <c r="DFW70"/>
      <c r="DFX70"/>
      <c r="DFY70"/>
      <c r="DFZ70"/>
      <c r="DGA70"/>
      <c r="DGB70"/>
      <c r="DGC70"/>
      <c r="DGD70"/>
      <c r="DGE70"/>
      <c r="DGF70"/>
      <c r="DGG70"/>
      <c r="DGH70"/>
      <c r="DGI70"/>
      <c r="DGJ70"/>
      <c r="DGK70"/>
      <c r="DGL70"/>
      <c r="DGM70"/>
      <c r="DGN70"/>
      <c r="DGO70"/>
      <c r="DGP70"/>
      <c r="DGQ70"/>
      <c r="DGR70"/>
      <c r="DGS70"/>
      <c r="DGT70"/>
      <c r="DGU70"/>
      <c r="DGV70"/>
      <c r="DGW70"/>
      <c r="DGX70"/>
      <c r="DGY70"/>
      <c r="DGZ70"/>
      <c r="DHA70"/>
      <c r="DHB70"/>
      <c r="DHC70"/>
      <c r="DHD70"/>
      <c r="DHE70"/>
      <c r="DHF70"/>
      <c r="DHG70"/>
      <c r="DHH70"/>
      <c r="DHI70"/>
      <c r="DHJ70"/>
      <c r="DHK70"/>
      <c r="DHL70"/>
      <c r="DHM70"/>
      <c r="DHN70"/>
      <c r="DHO70"/>
      <c r="DHP70"/>
      <c r="DHQ70"/>
      <c r="DHR70"/>
      <c r="DHS70"/>
      <c r="DHT70"/>
      <c r="DHU70"/>
      <c r="DHV70"/>
      <c r="DHW70"/>
      <c r="DHX70"/>
      <c r="DHY70"/>
      <c r="DHZ70"/>
      <c r="DIA70"/>
      <c r="DIB70"/>
      <c r="DIC70"/>
      <c r="DID70"/>
      <c r="DIE70"/>
      <c r="DIF70"/>
      <c r="DIG70"/>
      <c r="DIH70"/>
      <c r="DII70"/>
      <c r="DIJ70"/>
      <c r="DIK70"/>
      <c r="DIL70"/>
      <c r="DIM70"/>
      <c r="DIN70"/>
      <c r="DIO70"/>
      <c r="DIP70"/>
      <c r="DIQ70"/>
      <c r="DIR70"/>
      <c r="DIS70"/>
      <c r="DIT70"/>
      <c r="DIU70"/>
      <c r="DIV70"/>
      <c r="DIW70"/>
      <c r="DIX70"/>
      <c r="DIY70"/>
      <c r="DIZ70"/>
      <c r="DJA70"/>
      <c r="DJB70"/>
      <c r="DJC70"/>
      <c r="DJD70"/>
      <c r="DJE70"/>
      <c r="DJF70"/>
      <c r="DJG70"/>
      <c r="DJH70"/>
      <c r="DJI70"/>
      <c r="DJJ70"/>
      <c r="DJK70"/>
      <c r="DJL70"/>
      <c r="DJM70"/>
      <c r="DJN70"/>
      <c r="DJO70"/>
      <c r="DJP70"/>
      <c r="DJQ70"/>
      <c r="DJR70"/>
      <c r="DJS70"/>
      <c r="DJT70"/>
      <c r="DJU70"/>
      <c r="DJV70"/>
      <c r="DJW70"/>
      <c r="DJX70"/>
      <c r="DJY70"/>
      <c r="DJZ70"/>
      <c r="DKA70"/>
      <c r="DKB70"/>
      <c r="DKC70"/>
      <c r="DKD70"/>
      <c r="DKE70"/>
      <c r="DKF70"/>
      <c r="DKG70"/>
      <c r="DKH70"/>
      <c r="DKI70"/>
      <c r="DKJ70"/>
      <c r="DKK70"/>
      <c r="DKL70"/>
      <c r="DKM70"/>
      <c r="DKN70"/>
      <c r="DKO70"/>
      <c r="DKP70"/>
      <c r="DKQ70"/>
      <c r="DKR70"/>
      <c r="DKS70"/>
      <c r="DKT70"/>
      <c r="DKU70"/>
      <c r="DKV70"/>
      <c r="DKW70"/>
      <c r="DKX70"/>
      <c r="DKY70"/>
      <c r="DKZ70"/>
      <c r="DLA70"/>
      <c r="DLB70"/>
      <c r="DLC70"/>
      <c r="DLD70"/>
      <c r="DLE70"/>
      <c r="DLF70"/>
      <c r="DLG70"/>
      <c r="DLH70"/>
      <c r="DLI70"/>
      <c r="DLJ70"/>
      <c r="DLK70"/>
      <c r="DLL70"/>
      <c r="DLM70"/>
      <c r="DLN70"/>
      <c r="DLO70"/>
      <c r="DLP70"/>
      <c r="DLQ70"/>
      <c r="DLR70"/>
      <c r="DLS70"/>
      <c r="DLT70"/>
      <c r="DLU70"/>
      <c r="DLV70"/>
      <c r="DLW70"/>
      <c r="DLX70"/>
      <c r="DLY70"/>
      <c r="DLZ70"/>
      <c r="DMA70"/>
      <c r="DMB70"/>
      <c r="DMC70"/>
      <c r="DMD70"/>
      <c r="DME70"/>
      <c r="DMF70"/>
      <c r="DMG70"/>
      <c r="DMH70"/>
      <c r="DMI70"/>
      <c r="DMJ70"/>
      <c r="DMK70"/>
      <c r="DML70"/>
      <c r="DMM70"/>
      <c r="DMN70"/>
      <c r="DMO70"/>
      <c r="DMP70"/>
      <c r="DMQ70"/>
      <c r="DMR70"/>
      <c r="DMS70"/>
      <c r="DMT70"/>
      <c r="DMU70"/>
      <c r="DMV70"/>
      <c r="DMW70"/>
      <c r="DMX70"/>
      <c r="DMY70"/>
      <c r="DMZ70"/>
      <c r="DNA70"/>
      <c r="DNB70"/>
      <c r="DNC70"/>
      <c r="DND70"/>
      <c r="DNE70"/>
      <c r="DNF70"/>
      <c r="DNG70"/>
      <c r="DNH70"/>
      <c r="DNI70"/>
      <c r="DNJ70"/>
      <c r="DNK70"/>
      <c r="DNL70"/>
      <c r="DNM70"/>
      <c r="DNN70"/>
      <c r="DNO70"/>
      <c r="DNP70"/>
      <c r="DNQ70"/>
      <c r="DNR70"/>
      <c r="DNS70"/>
      <c r="DNT70"/>
      <c r="DNU70"/>
      <c r="DNV70"/>
      <c r="DNW70"/>
      <c r="DNX70"/>
      <c r="DNY70"/>
      <c r="DNZ70"/>
      <c r="DOA70"/>
      <c r="DOB70"/>
      <c r="DOC70"/>
      <c r="DOD70"/>
      <c r="DOE70"/>
      <c r="DOF70"/>
      <c r="DOG70"/>
      <c r="DOH70"/>
      <c r="DOI70"/>
      <c r="DOJ70"/>
      <c r="DOK70"/>
      <c r="DOL70"/>
      <c r="DOM70"/>
      <c r="DON70"/>
      <c r="DOO70"/>
      <c r="DOP70"/>
      <c r="DOQ70"/>
      <c r="DOR70"/>
      <c r="DOS70"/>
      <c r="DOT70"/>
      <c r="DOU70"/>
      <c r="DOV70"/>
      <c r="DOW70"/>
      <c r="DOX70"/>
      <c r="DOY70"/>
      <c r="DOZ70"/>
      <c r="DPA70"/>
      <c r="DPB70"/>
      <c r="DPC70"/>
      <c r="DPD70"/>
      <c r="DPE70"/>
      <c r="DPF70"/>
      <c r="DPG70"/>
      <c r="DPH70"/>
      <c r="DPI70"/>
      <c r="DPJ70"/>
      <c r="DPK70"/>
      <c r="DPL70"/>
      <c r="DPM70"/>
      <c r="DPN70"/>
      <c r="DPO70"/>
      <c r="DPP70"/>
      <c r="DPQ70"/>
      <c r="DPR70"/>
      <c r="DPS70"/>
      <c r="DPT70"/>
      <c r="DPU70"/>
      <c r="DPV70"/>
      <c r="DPW70"/>
      <c r="DPX70"/>
      <c r="DPY70"/>
      <c r="DPZ70"/>
      <c r="DQA70"/>
      <c r="DQB70"/>
      <c r="DQC70"/>
      <c r="DQD70"/>
      <c r="DQE70"/>
      <c r="DQF70"/>
      <c r="DQG70"/>
      <c r="DQH70"/>
      <c r="DQI70"/>
      <c r="DQJ70"/>
      <c r="DQK70"/>
      <c r="DQL70"/>
      <c r="DQM70"/>
      <c r="DQN70"/>
      <c r="DQO70"/>
      <c r="DQP70"/>
      <c r="DQQ70"/>
      <c r="DQR70"/>
      <c r="DQS70"/>
      <c r="DQT70"/>
      <c r="DQU70"/>
      <c r="DQV70"/>
      <c r="DQW70"/>
      <c r="DQX70"/>
      <c r="DQY70"/>
      <c r="DQZ70"/>
      <c r="DRA70"/>
      <c r="DRB70"/>
      <c r="DRC70"/>
      <c r="DRD70"/>
      <c r="DRE70"/>
      <c r="DRF70"/>
      <c r="DRG70"/>
      <c r="DRH70"/>
      <c r="DRI70"/>
      <c r="DRJ70"/>
      <c r="DRK70"/>
      <c r="DRL70"/>
      <c r="DRM70"/>
      <c r="DRN70"/>
      <c r="DRO70"/>
      <c r="DRP70"/>
      <c r="DRQ70"/>
      <c r="DRR70"/>
      <c r="DRS70"/>
      <c r="DRT70"/>
      <c r="DRU70"/>
      <c r="DRV70"/>
      <c r="DRW70"/>
      <c r="DRX70"/>
      <c r="DRY70"/>
      <c r="DRZ70"/>
      <c r="DSA70"/>
      <c r="DSB70"/>
      <c r="DSC70"/>
      <c r="DSD70"/>
      <c r="DSE70"/>
      <c r="DSF70"/>
      <c r="DSG70"/>
      <c r="DSH70"/>
      <c r="DSI70"/>
      <c r="DSJ70"/>
      <c r="DSK70"/>
      <c r="DSL70"/>
      <c r="DSM70"/>
      <c r="DSN70"/>
      <c r="DSO70"/>
      <c r="DSP70"/>
      <c r="DSQ70"/>
      <c r="DSR70"/>
      <c r="DSS70"/>
      <c r="DST70"/>
      <c r="DSU70"/>
      <c r="DSV70"/>
      <c r="DSW70"/>
      <c r="DSX70"/>
      <c r="DSY70"/>
      <c r="DSZ70"/>
      <c r="DTA70"/>
      <c r="DTB70"/>
      <c r="DTC70"/>
      <c r="DTD70"/>
      <c r="DTE70"/>
      <c r="DTF70"/>
      <c r="DTG70"/>
      <c r="DTH70"/>
      <c r="DTI70"/>
      <c r="DTJ70"/>
      <c r="DTK70"/>
      <c r="DTL70"/>
      <c r="DTM70"/>
      <c r="DTN70"/>
      <c r="DTO70"/>
      <c r="DTP70"/>
      <c r="DTQ70"/>
      <c r="DTR70"/>
      <c r="DTS70"/>
      <c r="DTT70"/>
      <c r="DTU70"/>
      <c r="DTV70"/>
      <c r="DTW70"/>
      <c r="DTX70"/>
      <c r="DTY70"/>
      <c r="DTZ70"/>
      <c r="DUA70"/>
      <c r="DUB70"/>
      <c r="DUC70"/>
      <c r="DUD70"/>
      <c r="DUE70"/>
      <c r="DUF70"/>
      <c r="DUG70"/>
      <c r="DUH70"/>
      <c r="DUI70"/>
      <c r="DUJ70"/>
      <c r="DUK70"/>
      <c r="DUL70"/>
      <c r="DUM70"/>
      <c r="DUN70"/>
      <c r="DUO70"/>
      <c r="DUP70"/>
      <c r="DUQ70"/>
      <c r="DUR70"/>
      <c r="DUS70"/>
      <c r="DUT70"/>
      <c r="DUU70"/>
      <c r="DUV70"/>
      <c r="DUW70"/>
      <c r="DUX70"/>
      <c r="DUY70"/>
      <c r="DUZ70"/>
      <c r="DVA70"/>
      <c r="DVB70"/>
      <c r="DVC70"/>
      <c r="DVD70"/>
      <c r="DVE70"/>
      <c r="DVF70"/>
      <c r="DVG70"/>
      <c r="DVH70"/>
      <c r="DVI70"/>
      <c r="DVJ70"/>
      <c r="DVK70"/>
      <c r="DVL70"/>
      <c r="DVM70"/>
      <c r="DVN70"/>
      <c r="DVO70"/>
      <c r="DVP70"/>
      <c r="DVQ70"/>
      <c r="DVR70"/>
      <c r="DVS70"/>
      <c r="DVT70"/>
      <c r="DVU70"/>
      <c r="DVV70"/>
      <c r="DVW70"/>
      <c r="DVX70"/>
      <c r="DVY70"/>
      <c r="DVZ70"/>
      <c r="DWA70"/>
      <c r="DWB70"/>
      <c r="DWC70"/>
      <c r="DWD70"/>
      <c r="DWE70"/>
      <c r="DWF70"/>
      <c r="DWG70"/>
      <c r="DWH70"/>
      <c r="DWI70"/>
      <c r="DWJ70"/>
      <c r="DWK70"/>
      <c r="DWL70"/>
      <c r="DWM70"/>
      <c r="DWN70"/>
      <c r="DWO70"/>
      <c r="DWP70"/>
      <c r="DWQ70"/>
      <c r="DWR70"/>
      <c r="DWS70"/>
      <c r="DWT70"/>
      <c r="DWU70"/>
      <c r="DWV70"/>
      <c r="DWW70"/>
      <c r="DWX70"/>
      <c r="DWY70"/>
      <c r="DWZ70"/>
      <c r="DXA70"/>
      <c r="DXB70"/>
      <c r="DXC70"/>
      <c r="DXD70"/>
      <c r="DXE70"/>
      <c r="DXF70"/>
      <c r="DXG70"/>
      <c r="DXH70"/>
      <c r="DXI70"/>
      <c r="DXJ70"/>
      <c r="DXK70"/>
      <c r="DXL70"/>
      <c r="DXM70"/>
      <c r="DXN70"/>
      <c r="DXO70"/>
      <c r="DXP70"/>
      <c r="DXQ70"/>
      <c r="DXR70"/>
      <c r="DXS70"/>
      <c r="DXT70"/>
      <c r="DXU70"/>
      <c r="DXV70"/>
      <c r="DXW70"/>
      <c r="DXX70"/>
      <c r="DXY70"/>
      <c r="DXZ70"/>
      <c r="DYA70"/>
      <c r="DYB70"/>
      <c r="DYC70"/>
      <c r="DYD70"/>
      <c r="DYE70"/>
      <c r="DYF70"/>
      <c r="DYG70"/>
      <c r="DYH70"/>
      <c r="DYI70"/>
      <c r="DYJ70"/>
      <c r="DYK70"/>
      <c r="DYL70"/>
      <c r="DYM70"/>
      <c r="DYN70"/>
      <c r="DYO70"/>
      <c r="DYP70"/>
      <c r="DYQ70"/>
      <c r="DYR70"/>
      <c r="DYS70"/>
      <c r="DYT70"/>
      <c r="DYU70"/>
      <c r="DYV70"/>
      <c r="DYW70"/>
      <c r="DYX70"/>
      <c r="DYY70"/>
      <c r="DYZ70"/>
      <c r="DZA70"/>
      <c r="DZB70"/>
      <c r="DZC70"/>
      <c r="DZD70"/>
      <c r="DZE70"/>
      <c r="DZF70"/>
      <c r="DZG70"/>
      <c r="DZH70"/>
      <c r="DZI70"/>
      <c r="DZJ70"/>
      <c r="DZK70"/>
      <c r="DZL70"/>
      <c r="DZM70"/>
      <c r="DZN70"/>
      <c r="DZO70"/>
      <c r="DZP70"/>
      <c r="DZQ70"/>
      <c r="DZR70"/>
      <c r="DZS70"/>
      <c r="DZT70"/>
      <c r="DZU70"/>
      <c r="DZV70"/>
      <c r="DZW70"/>
      <c r="DZX70"/>
      <c r="DZY70"/>
      <c r="DZZ70"/>
      <c r="EAA70"/>
      <c r="EAB70"/>
      <c r="EAC70"/>
      <c r="EAD70"/>
      <c r="EAE70"/>
      <c r="EAF70"/>
      <c r="EAG70"/>
      <c r="EAH70"/>
      <c r="EAI70"/>
      <c r="EAJ70"/>
      <c r="EAK70"/>
      <c r="EAL70"/>
      <c r="EAM70"/>
      <c r="EAN70"/>
      <c r="EAO70"/>
      <c r="EAP70"/>
      <c r="EAQ70"/>
      <c r="EAR70"/>
      <c r="EAS70"/>
      <c r="EAT70"/>
      <c r="EAU70"/>
      <c r="EAV70"/>
      <c r="EAW70"/>
      <c r="EAX70"/>
      <c r="EAY70"/>
      <c r="EAZ70"/>
      <c r="EBA70"/>
      <c r="EBB70"/>
      <c r="EBC70"/>
      <c r="EBD70"/>
      <c r="EBE70"/>
      <c r="EBF70"/>
      <c r="EBG70"/>
      <c r="EBH70"/>
      <c r="EBI70"/>
      <c r="EBJ70"/>
      <c r="EBK70"/>
      <c r="EBL70"/>
      <c r="EBM70"/>
      <c r="EBN70"/>
      <c r="EBO70"/>
      <c r="EBP70"/>
      <c r="EBQ70"/>
      <c r="EBR70"/>
      <c r="EBS70"/>
      <c r="EBT70"/>
      <c r="EBU70"/>
      <c r="EBV70"/>
      <c r="EBW70"/>
      <c r="EBX70"/>
      <c r="EBY70"/>
      <c r="EBZ70"/>
      <c r="ECA70"/>
      <c r="ECB70"/>
      <c r="ECC70"/>
      <c r="ECD70"/>
      <c r="ECE70"/>
      <c r="ECF70"/>
      <c r="ECG70"/>
      <c r="ECH70"/>
      <c r="ECI70"/>
      <c r="ECJ70"/>
      <c r="ECK70"/>
      <c r="ECL70"/>
      <c r="ECM70"/>
      <c r="ECN70"/>
      <c r="ECO70"/>
      <c r="ECP70"/>
      <c r="ECQ70"/>
      <c r="ECR70"/>
      <c r="ECS70"/>
      <c r="ECT70"/>
      <c r="ECU70"/>
      <c r="ECV70"/>
      <c r="ECW70"/>
      <c r="ECX70"/>
      <c r="ECY70"/>
      <c r="ECZ70"/>
      <c r="EDA70"/>
      <c r="EDB70"/>
      <c r="EDC70"/>
      <c r="EDD70"/>
      <c r="EDE70"/>
      <c r="EDF70"/>
      <c r="EDG70"/>
      <c r="EDH70"/>
      <c r="EDI70"/>
      <c r="EDJ70"/>
      <c r="EDK70"/>
      <c r="EDL70"/>
      <c r="EDM70"/>
      <c r="EDN70"/>
      <c r="EDO70"/>
      <c r="EDP70"/>
      <c r="EDQ70"/>
      <c r="EDR70"/>
      <c r="EDS70"/>
      <c r="EDT70"/>
      <c r="EDU70"/>
      <c r="EDV70"/>
      <c r="EDW70"/>
      <c r="EDX70"/>
      <c r="EDY70"/>
      <c r="EDZ70"/>
      <c r="EEA70"/>
      <c r="EEB70"/>
      <c r="EEC70"/>
      <c r="EED70"/>
      <c r="EEE70"/>
      <c r="EEF70"/>
      <c r="EEG70"/>
      <c r="EEH70"/>
      <c r="EEI70"/>
      <c r="EEJ70"/>
      <c r="EEK70"/>
      <c r="EEL70"/>
      <c r="EEM70"/>
      <c r="EEN70"/>
      <c r="EEO70"/>
      <c r="EEP70"/>
      <c r="EEQ70"/>
      <c r="EER70"/>
      <c r="EES70"/>
      <c r="EET70"/>
      <c r="EEU70"/>
      <c r="EEV70"/>
      <c r="EEW70"/>
      <c r="EEX70"/>
      <c r="EEY70"/>
      <c r="EEZ70"/>
      <c r="EFA70"/>
      <c r="EFB70"/>
      <c r="EFC70"/>
      <c r="EFD70"/>
      <c r="EFE70"/>
      <c r="EFF70"/>
      <c r="EFG70"/>
      <c r="EFH70"/>
      <c r="EFI70"/>
      <c r="EFJ70"/>
      <c r="EFK70"/>
      <c r="EFL70"/>
      <c r="EFM70"/>
      <c r="EFN70"/>
      <c r="EFO70"/>
      <c r="EFP70"/>
      <c r="EFQ70"/>
      <c r="EFR70"/>
      <c r="EFS70"/>
      <c r="EFT70"/>
      <c r="EFU70"/>
      <c r="EFV70"/>
      <c r="EFW70"/>
      <c r="EFX70"/>
      <c r="EFY70"/>
      <c r="EFZ70"/>
      <c r="EGA70"/>
      <c r="EGB70"/>
      <c r="EGC70"/>
      <c r="EGD70"/>
      <c r="EGE70"/>
      <c r="EGF70"/>
      <c r="EGG70"/>
      <c r="EGH70"/>
      <c r="EGI70"/>
      <c r="EGJ70"/>
      <c r="EGK70"/>
      <c r="EGL70"/>
      <c r="EGM70"/>
      <c r="EGN70"/>
      <c r="EGO70"/>
      <c r="EGP70"/>
      <c r="EGQ70"/>
      <c r="EGR70"/>
      <c r="EGS70"/>
      <c r="EGT70"/>
      <c r="EGU70"/>
      <c r="EGV70"/>
      <c r="EGW70"/>
      <c r="EGX70"/>
      <c r="EGY70"/>
      <c r="EGZ70"/>
      <c r="EHA70"/>
      <c r="EHB70"/>
      <c r="EHC70"/>
      <c r="EHD70"/>
      <c r="EHE70"/>
      <c r="EHF70"/>
      <c r="EHG70"/>
      <c r="EHH70"/>
      <c r="EHI70"/>
      <c r="EHJ70"/>
      <c r="EHK70"/>
      <c r="EHL70"/>
      <c r="EHM70"/>
      <c r="EHN70"/>
      <c r="EHO70"/>
      <c r="EHP70"/>
      <c r="EHQ70"/>
      <c r="EHR70"/>
      <c r="EHS70"/>
      <c r="EHT70"/>
      <c r="EHU70"/>
      <c r="EHV70"/>
      <c r="EHW70"/>
      <c r="EHX70"/>
      <c r="EHY70"/>
      <c r="EHZ70"/>
      <c r="EIA70"/>
      <c r="EIB70"/>
      <c r="EIC70"/>
      <c r="EID70"/>
      <c r="EIE70"/>
      <c r="EIF70"/>
      <c r="EIG70"/>
      <c r="EIH70"/>
      <c r="EII70"/>
      <c r="EIJ70"/>
      <c r="EIK70"/>
      <c r="EIL70"/>
      <c r="EIM70"/>
      <c r="EIN70"/>
      <c r="EIO70"/>
      <c r="EIP70"/>
      <c r="EIQ70"/>
      <c r="EIR70"/>
      <c r="EIS70"/>
      <c r="EIT70"/>
      <c r="EIU70"/>
      <c r="EIV70"/>
      <c r="EIW70"/>
      <c r="EIX70"/>
      <c r="EIY70"/>
      <c r="EIZ70"/>
      <c r="EJA70"/>
      <c r="EJB70"/>
      <c r="EJC70"/>
      <c r="EJD70"/>
      <c r="EJE70"/>
      <c r="EJF70"/>
      <c r="EJG70"/>
      <c r="EJH70"/>
      <c r="EJI70"/>
      <c r="EJJ70"/>
      <c r="EJK70"/>
      <c r="EJL70"/>
      <c r="EJM70"/>
      <c r="EJN70"/>
      <c r="EJO70"/>
      <c r="EJP70"/>
      <c r="EJQ70"/>
      <c r="EJR70"/>
      <c r="EJS70"/>
      <c r="EJT70"/>
      <c r="EJU70"/>
      <c r="EJV70"/>
      <c r="EJW70"/>
      <c r="EJX70"/>
      <c r="EJY70"/>
      <c r="EJZ70"/>
      <c r="EKA70"/>
      <c r="EKB70"/>
      <c r="EKC70"/>
      <c r="EKD70"/>
      <c r="EKE70"/>
      <c r="EKF70"/>
      <c r="EKG70"/>
      <c r="EKH70"/>
      <c r="EKI70"/>
      <c r="EKJ70"/>
      <c r="EKK70"/>
      <c r="EKL70"/>
      <c r="EKM70"/>
      <c r="EKN70"/>
      <c r="EKO70"/>
      <c r="EKP70"/>
      <c r="EKQ70"/>
      <c r="EKR70"/>
      <c r="EKS70"/>
      <c r="EKT70"/>
      <c r="EKU70"/>
      <c r="EKV70"/>
      <c r="EKW70"/>
      <c r="EKX70"/>
      <c r="EKY70"/>
      <c r="EKZ70"/>
      <c r="ELA70"/>
      <c r="ELB70"/>
      <c r="ELC70"/>
      <c r="ELD70"/>
      <c r="ELE70"/>
      <c r="ELF70"/>
      <c r="ELG70"/>
      <c r="ELH70"/>
      <c r="ELI70"/>
      <c r="ELJ70"/>
      <c r="ELK70"/>
      <c r="ELL70"/>
      <c r="ELM70"/>
      <c r="ELN70"/>
      <c r="ELO70"/>
      <c r="ELP70"/>
      <c r="ELQ70"/>
      <c r="ELR70"/>
      <c r="ELS70"/>
      <c r="ELT70"/>
      <c r="ELU70"/>
      <c r="ELV70"/>
      <c r="ELW70"/>
      <c r="ELX70"/>
      <c r="ELY70"/>
      <c r="ELZ70"/>
      <c r="EMA70"/>
      <c r="EMB70"/>
      <c r="EMC70"/>
      <c r="EMD70"/>
      <c r="EME70"/>
      <c r="EMF70"/>
      <c r="EMG70"/>
      <c r="EMH70"/>
      <c r="EMI70"/>
      <c r="EMJ70"/>
      <c r="EMK70"/>
      <c r="EML70"/>
      <c r="EMM70"/>
      <c r="EMN70"/>
      <c r="EMO70"/>
      <c r="EMP70"/>
      <c r="EMQ70"/>
      <c r="EMR70"/>
      <c r="EMS70"/>
      <c r="EMT70"/>
      <c r="EMU70"/>
      <c r="EMV70"/>
      <c r="EMW70"/>
      <c r="EMX70"/>
      <c r="EMY70"/>
      <c r="EMZ70"/>
      <c r="ENA70"/>
      <c r="ENB70"/>
      <c r="ENC70"/>
      <c r="END70"/>
      <c r="ENE70"/>
      <c r="ENF70"/>
      <c r="ENG70"/>
      <c r="ENH70"/>
      <c r="ENI70"/>
      <c r="ENJ70"/>
      <c r="ENK70"/>
      <c r="ENL70"/>
      <c r="ENM70"/>
      <c r="ENN70"/>
      <c r="ENO70"/>
      <c r="ENP70"/>
      <c r="ENQ70"/>
      <c r="ENR70"/>
      <c r="ENS70"/>
      <c r="ENT70"/>
      <c r="ENU70"/>
      <c r="ENV70"/>
      <c r="ENW70"/>
      <c r="ENX70"/>
      <c r="ENY70"/>
      <c r="ENZ70"/>
      <c r="EOA70"/>
      <c r="EOB70"/>
      <c r="EOC70"/>
      <c r="EOD70"/>
      <c r="EOE70"/>
      <c r="EOF70"/>
      <c r="EOG70"/>
      <c r="EOH70"/>
      <c r="EOI70"/>
      <c r="EOJ70"/>
      <c r="EOK70"/>
      <c r="EOL70"/>
      <c r="EOM70"/>
      <c r="EON70"/>
      <c r="EOO70"/>
      <c r="EOP70"/>
      <c r="EOQ70"/>
      <c r="EOR70"/>
      <c r="EOS70"/>
      <c r="EOT70"/>
      <c r="EOU70"/>
      <c r="EOV70"/>
      <c r="EOW70"/>
      <c r="EOX70"/>
      <c r="EOY70"/>
      <c r="EOZ70"/>
      <c r="EPA70"/>
      <c r="EPB70"/>
      <c r="EPC70"/>
      <c r="EPD70"/>
      <c r="EPE70"/>
      <c r="EPF70"/>
      <c r="EPG70"/>
      <c r="EPH70"/>
      <c r="EPI70"/>
      <c r="EPJ70"/>
      <c r="EPK70"/>
      <c r="EPL70"/>
      <c r="EPM70"/>
      <c r="EPN70"/>
      <c r="EPO70"/>
      <c r="EPP70"/>
      <c r="EPQ70"/>
      <c r="EPR70"/>
      <c r="EPS70"/>
      <c r="EPT70"/>
      <c r="EPU70"/>
      <c r="EPV70"/>
      <c r="EPW70"/>
      <c r="EPX70"/>
      <c r="EPY70"/>
      <c r="EPZ70"/>
      <c r="EQA70"/>
      <c r="EQB70"/>
      <c r="EQC70"/>
      <c r="EQD70"/>
      <c r="EQE70"/>
      <c r="EQF70"/>
      <c r="EQG70"/>
      <c r="EQH70"/>
      <c r="EQI70"/>
      <c r="EQJ70"/>
      <c r="EQK70"/>
      <c r="EQL70"/>
      <c r="EQM70"/>
      <c r="EQN70"/>
      <c r="EQO70"/>
      <c r="EQP70"/>
      <c r="EQQ70"/>
      <c r="EQR70"/>
      <c r="EQS70"/>
      <c r="EQT70"/>
      <c r="EQU70"/>
      <c r="EQV70"/>
      <c r="EQW70"/>
      <c r="EQX70"/>
      <c r="EQY70"/>
      <c r="EQZ70"/>
      <c r="ERA70"/>
      <c r="ERB70"/>
      <c r="ERC70"/>
      <c r="ERD70"/>
      <c r="ERE70"/>
      <c r="ERF70"/>
      <c r="ERG70"/>
      <c r="ERH70"/>
      <c r="ERI70"/>
      <c r="ERJ70"/>
      <c r="ERK70"/>
      <c r="ERL70"/>
      <c r="ERM70"/>
      <c r="ERN70"/>
      <c r="ERO70"/>
      <c r="ERP70"/>
      <c r="ERQ70"/>
      <c r="ERR70"/>
      <c r="ERS70"/>
      <c r="ERT70"/>
      <c r="ERU70"/>
      <c r="ERV70"/>
      <c r="ERW70"/>
      <c r="ERX70"/>
      <c r="ERY70"/>
      <c r="ERZ70"/>
      <c r="ESA70"/>
      <c r="ESB70"/>
      <c r="ESC70"/>
      <c r="ESD70"/>
      <c r="ESE70"/>
      <c r="ESF70"/>
      <c r="ESG70"/>
      <c r="ESH70"/>
      <c r="ESI70"/>
      <c r="ESJ70"/>
      <c r="ESK70"/>
      <c r="ESL70"/>
      <c r="ESM70"/>
      <c r="ESN70"/>
      <c r="ESO70"/>
      <c r="ESP70"/>
      <c r="ESQ70"/>
      <c r="ESR70"/>
      <c r="ESS70"/>
      <c r="EST70"/>
      <c r="ESU70"/>
      <c r="ESV70"/>
      <c r="ESW70"/>
      <c r="ESX70"/>
      <c r="ESY70"/>
      <c r="ESZ70"/>
      <c r="ETA70"/>
      <c r="ETB70"/>
      <c r="ETC70"/>
      <c r="ETD70"/>
      <c r="ETE70"/>
      <c r="ETF70"/>
      <c r="ETG70"/>
      <c r="ETH70"/>
      <c r="ETI70"/>
      <c r="ETJ70"/>
      <c r="ETK70"/>
      <c r="ETL70"/>
      <c r="ETM70"/>
      <c r="ETN70"/>
      <c r="ETO70"/>
      <c r="ETP70"/>
      <c r="ETQ70"/>
      <c r="ETR70"/>
      <c r="ETS70"/>
      <c r="ETT70"/>
      <c r="ETU70"/>
      <c r="ETV70"/>
      <c r="ETW70"/>
      <c r="ETX70"/>
      <c r="ETY70"/>
      <c r="ETZ70"/>
      <c r="EUA70"/>
      <c r="EUB70"/>
      <c r="EUC70"/>
      <c r="EUD70"/>
      <c r="EUE70"/>
      <c r="EUF70"/>
      <c r="EUG70"/>
      <c r="EUH70"/>
      <c r="EUI70"/>
      <c r="EUJ70"/>
      <c r="EUK70"/>
      <c r="EUL70"/>
      <c r="EUM70"/>
      <c r="EUN70"/>
      <c r="EUO70"/>
      <c r="EUP70"/>
      <c r="EUQ70"/>
      <c r="EUR70"/>
      <c r="EUS70"/>
      <c r="EUT70"/>
      <c r="EUU70"/>
      <c r="EUV70"/>
      <c r="EUW70"/>
      <c r="EUX70"/>
      <c r="EUY70"/>
      <c r="EUZ70"/>
      <c r="EVA70"/>
      <c r="EVB70"/>
      <c r="EVC70"/>
      <c r="EVD70"/>
      <c r="EVE70"/>
      <c r="EVF70"/>
      <c r="EVG70"/>
      <c r="EVH70"/>
      <c r="EVI70"/>
      <c r="EVJ70"/>
      <c r="EVK70"/>
      <c r="EVL70"/>
      <c r="EVM70"/>
      <c r="EVN70"/>
      <c r="EVO70"/>
      <c r="EVP70"/>
      <c r="EVQ70"/>
      <c r="EVR70"/>
      <c r="EVS70"/>
      <c r="EVT70"/>
      <c r="EVU70"/>
      <c r="EVV70"/>
      <c r="EVW70"/>
      <c r="EVX70"/>
      <c r="EVY70"/>
      <c r="EVZ70"/>
      <c r="EWA70"/>
      <c r="EWB70"/>
      <c r="EWC70"/>
      <c r="EWD70"/>
      <c r="EWE70"/>
      <c r="EWF70"/>
      <c r="EWG70"/>
      <c r="EWH70"/>
      <c r="EWI70"/>
      <c r="EWJ70"/>
      <c r="EWK70"/>
      <c r="EWL70"/>
      <c r="EWM70"/>
      <c r="EWN70"/>
      <c r="EWO70"/>
      <c r="EWP70"/>
      <c r="EWQ70"/>
      <c r="EWR70"/>
      <c r="EWS70"/>
      <c r="EWT70"/>
      <c r="EWU70"/>
      <c r="EWV70"/>
      <c r="EWW70"/>
      <c r="EWX70"/>
      <c r="EWY70"/>
      <c r="EWZ70"/>
      <c r="EXA70"/>
      <c r="EXB70"/>
      <c r="EXC70"/>
      <c r="EXD70"/>
      <c r="EXE70"/>
      <c r="EXF70"/>
      <c r="EXG70"/>
      <c r="EXH70"/>
      <c r="EXI70"/>
      <c r="EXJ70"/>
      <c r="EXK70"/>
      <c r="EXL70"/>
      <c r="EXM70"/>
      <c r="EXN70"/>
      <c r="EXO70"/>
      <c r="EXP70"/>
      <c r="EXQ70"/>
      <c r="EXR70"/>
      <c r="EXS70"/>
      <c r="EXT70"/>
      <c r="EXU70"/>
      <c r="EXV70"/>
      <c r="EXW70"/>
      <c r="EXX70"/>
      <c r="EXY70"/>
      <c r="EXZ70"/>
      <c r="EYA70"/>
      <c r="EYB70"/>
      <c r="EYC70"/>
      <c r="EYD70"/>
      <c r="EYE70"/>
      <c r="EYF70"/>
      <c r="EYG70"/>
      <c r="EYH70"/>
      <c r="EYI70"/>
      <c r="EYJ70"/>
      <c r="EYK70"/>
      <c r="EYL70"/>
      <c r="EYM70"/>
      <c r="EYN70"/>
      <c r="EYO70"/>
      <c r="EYP70"/>
      <c r="EYQ70"/>
      <c r="EYR70"/>
      <c r="EYS70"/>
      <c r="EYT70"/>
      <c r="EYU70"/>
      <c r="EYV70"/>
      <c r="EYW70"/>
      <c r="EYX70"/>
      <c r="EYY70"/>
      <c r="EYZ70"/>
      <c r="EZA70"/>
      <c r="EZB70"/>
      <c r="EZC70"/>
      <c r="EZD70"/>
      <c r="EZE70"/>
      <c r="EZF70"/>
      <c r="EZG70"/>
      <c r="EZH70"/>
      <c r="EZI70"/>
      <c r="EZJ70"/>
      <c r="EZK70"/>
      <c r="EZL70"/>
      <c r="EZM70"/>
      <c r="EZN70"/>
      <c r="EZO70"/>
      <c r="EZP70"/>
      <c r="EZQ70"/>
      <c r="EZR70"/>
      <c r="EZS70"/>
      <c r="EZT70"/>
      <c r="EZU70"/>
      <c r="EZV70"/>
      <c r="EZW70"/>
      <c r="EZX70"/>
      <c r="EZY70"/>
      <c r="EZZ70"/>
      <c r="FAA70"/>
      <c r="FAB70"/>
      <c r="FAC70"/>
      <c r="FAD70"/>
      <c r="FAE70"/>
      <c r="FAF70"/>
      <c r="FAG70"/>
      <c r="FAH70"/>
      <c r="FAI70"/>
      <c r="FAJ70"/>
      <c r="FAK70"/>
      <c r="FAL70"/>
      <c r="FAM70"/>
      <c r="FAN70"/>
      <c r="FAO70"/>
      <c r="FAP70"/>
      <c r="FAQ70"/>
      <c r="FAR70"/>
      <c r="FAS70"/>
      <c r="FAT70"/>
      <c r="FAU70"/>
      <c r="FAV70"/>
      <c r="FAW70"/>
      <c r="FAX70"/>
      <c r="FAY70"/>
      <c r="FAZ70"/>
      <c r="FBA70"/>
      <c r="FBB70"/>
      <c r="FBC70"/>
      <c r="FBD70"/>
      <c r="FBE70"/>
      <c r="FBF70"/>
      <c r="FBG70"/>
      <c r="FBH70"/>
      <c r="FBI70"/>
      <c r="FBJ70"/>
      <c r="FBK70"/>
      <c r="FBL70"/>
      <c r="FBM70"/>
      <c r="FBN70"/>
      <c r="FBO70"/>
      <c r="FBP70"/>
      <c r="FBQ70"/>
      <c r="FBR70"/>
      <c r="FBS70"/>
      <c r="FBT70"/>
      <c r="FBU70"/>
      <c r="FBV70"/>
      <c r="FBW70"/>
      <c r="FBX70"/>
      <c r="FBY70"/>
      <c r="FBZ70"/>
      <c r="FCA70"/>
      <c r="FCB70"/>
      <c r="FCC70"/>
      <c r="FCD70"/>
      <c r="FCE70"/>
      <c r="FCF70"/>
      <c r="FCG70"/>
      <c r="FCH70"/>
      <c r="FCI70"/>
      <c r="FCJ70"/>
      <c r="FCK70"/>
      <c r="FCL70"/>
      <c r="FCM70"/>
      <c r="FCN70"/>
      <c r="FCO70"/>
      <c r="FCP70"/>
      <c r="FCQ70"/>
      <c r="FCR70"/>
      <c r="FCS70"/>
      <c r="FCT70"/>
      <c r="FCU70"/>
      <c r="FCV70"/>
      <c r="FCW70"/>
      <c r="FCX70"/>
      <c r="FCY70"/>
      <c r="FCZ70"/>
      <c r="FDA70"/>
      <c r="FDB70"/>
      <c r="FDC70"/>
      <c r="FDD70"/>
      <c r="FDE70"/>
      <c r="FDF70"/>
      <c r="FDG70"/>
      <c r="FDH70"/>
      <c r="FDI70"/>
      <c r="FDJ70"/>
      <c r="FDK70"/>
      <c r="FDL70"/>
      <c r="FDM70"/>
      <c r="FDN70"/>
      <c r="FDO70"/>
      <c r="FDP70"/>
      <c r="FDQ70"/>
      <c r="FDR70"/>
      <c r="FDS70"/>
      <c r="FDT70"/>
      <c r="FDU70"/>
      <c r="FDV70"/>
      <c r="FDW70"/>
      <c r="FDX70"/>
      <c r="FDY70"/>
      <c r="FDZ70"/>
      <c r="FEA70"/>
      <c r="FEB70"/>
      <c r="FEC70"/>
      <c r="FED70"/>
      <c r="FEE70"/>
      <c r="FEF70"/>
      <c r="FEG70"/>
      <c r="FEH70"/>
      <c r="FEI70"/>
      <c r="FEJ70"/>
      <c r="FEK70"/>
      <c r="FEL70"/>
      <c r="FEM70"/>
      <c r="FEN70"/>
      <c r="FEO70"/>
      <c r="FEP70"/>
      <c r="FEQ70"/>
      <c r="FER70"/>
      <c r="FES70"/>
      <c r="FET70"/>
      <c r="FEU70"/>
      <c r="FEV70"/>
      <c r="FEW70"/>
      <c r="FEX70"/>
      <c r="FEY70"/>
      <c r="FEZ70"/>
      <c r="FFA70"/>
      <c r="FFB70"/>
      <c r="FFC70"/>
      <c r="FFD70"/>
      <c r="FFE70"/>
      <c r="FFF70"/>
      <c r="FFG70"/>
      <c r="FFH70"/>
      <c r="FFI70"/>
      <c r="FFJ70"/>
      <c r="FFK70"/>
      <c r="FFL70"/>
      <c r="FFM70"/>
      <c r="FFN70"/>
      <c r="FFO70"/>
      <c r="FFP70"/>
      <c r="FFQ70"/>
      <c r="FFR70"/>
      <c r="FFS70"/>
      <c r="FFT70"/>
      <c r="FFU70"/>
      <c r="FFV70"/>
      <c r="FFW70"/>
      <c r="FFX70"/>
      <c r="FFY70"/>
      <c r="FFZ70"/>
      <c r="FGA70"/>
      <c r="FGB70"/>
      <c r="FGC70"/>
      <c r="FGD70"/>
      <c r="FGE70"/>
      <c r="FGF70"/>
      <c r="FGG70"/>
      <c r="FGH70"/>
      <c r="FGI70"/>
      <c r="FGJ70"/>
      <c r="FGK70"/>
      <c r="FGL70"/>
      <c r="FGM70"/>
      <c r="FGN70"/>
      <c r="FGO70"/>
      <c r="FGP70"/>
      <c r="FGQ70"/>
      <c r="FGR70"/>
      <c r="FGS70"/>
      <c r="FGT70"/>
      <c r="FGU70"/>
      <c r="FGV70"/>
      <c r="FGW70"/>
      <c r="FGX70"/>
      <c r="FGY70"/>
      <c r="FGZ70"/>
      <c r="FHA70"/>
      <c r="FHB70"/>
      <c r="FHC70"/>
      <c r="FHD70"/>
      <c r="FHE70"/>
      <c r="FHF70"/>
      <c r="FHG70"/>
      <c r="FHH70"/>
      <c r="FHI70"/>
      <c r="FHJ70"/>
      <c r="FHK70"/>
      <c r="FHL70"/>
      <c r="FHM70"/>
      <c r="FHN70"/>
      <c r="FHO70"/>
      <c r="FHP70"/>
      <c r="FHQ70"/>
      <c r="FHR70"/>
      <c r="FHS70"/>
      <c r="FHT70"/>
      <c r="FHU70"/>
      <c r="FHV70"/>
      <c r="FHW70"/>
      <c r="FHX70"/>
      <c r="FHY70"/>
      <c r="FHZ70"/>
      <c r="FIA70"/>
      <c r="FIB70"/>
      <c r="FIC70"/>
      <c r="FID70"/>
      <c r="FIE70"/>
      <c r="FIF70"/>
      <c r="FIG70"/>
      <c r="FIH70"/>
      <c r="FII70"/>
      <c r="FIJ70"/>
      <c r="FIK70"/>
      <c r="FIL70"/>
      <c r="FIM70"/>
      <c r="FIN70"/>
      <c r="FIO70"/>
      <c r="FIP70"/>
      <c r="FIQ70"/>
      <c r="FIR70"/>
      <c r="FIS70"/>
      <c r="FIT70"/>
      <c r="FIU70"/>
      <c r="FIV70"/>
      <c r="FIW70"/>
      <c r="FIX70"/>
      <c r="FIY70"/>
      <c r="FIZ70"/>
      <c r="FJA70"/>
      <c r="FJB70"/>
      <c r="FJC70"/>
      <c r="FJD70"/>
      <c r="FJE70"/>
      <c r="FJF70"/>
      <c r="FJG70"/>
      <c r="FJH70"/>
      <c r="FJI70"/>
      <c r="FJJ70"/>
      <c r="FJK70"/>
      <c r="FJL70"/>
      <c r="FJM70"/>
      <c r="FJN70"/>
      <c r="FJO70"/>
      <c r="FJP70"/>
      <c r="FJQ70"/>
      <c r="FJR70"/>
      <c r="FJS70"/>
      <c r="FJT70"/>
      <c r="FJU70"/>
      <c r="FJV70"/>
      <c r="FJW70"/>
      <c r="FJX70"/>
      <c r="FJY70"/>
      <c r="FJZ70"/>
      <c r="FKA70"/>
      <c r="FKB70"/>
      <c r="FKC70"/>
      <c r="FKD70"/>
      <c r="FKE70"/>
      <c r="FKF70"/>
      <c r="FKG70"/>
      <c r="FKH70"/>
      <c r="FKI70"/>
      <c r="FKJ70"/>
      <c r="FKK70"/>
      <c r="FKL70"/>
      <c r="FKM70"/>
      <c r="FKN70"/>
      <c r="FKO70"/>
      <c r="FKP70"/>
      <c r="FKQ70"/>
      <c r="FKR70"/>
      <c r="FKS70"/>
      <c r="FKT70"/>
      <c r="FKU70"/>
      <c r="FKV70"/>
      <c r="FKW70"/>
      <c r="FKX70"/>
      <c r="FKY70"/>
      <c r="FKZ70"/>
      <c r="FLA70"/>
      <c r="FLB70"/>
      <c r="FLC70"/>
      <c r="FLD70"/>
      <c r="FLE70"/>
      <c r="FLF70"/>
      <c r="FLG70"/>
      <c r="FLH70"/>
      <c r="FLI70"/>
      <c r="FLJ70"/>
      <c r="FLK70"/>
      <c r="FLL70"/>
      <c r="FLM70"/>
      <c r="FLN70"/>
      <c r="FLO70"/>
      <c r="FLP70"/>
      <c r="FLQ70"/>
      <c r="FLR70"/>
      <c r="FLS70"/>
      <c r="FLT70"/>
      <c r="FLU70"/>
      <c r="FLV70"/>
      <c r="FLW70"/>
      <c r="FLX70"/>
      <c r="FLY70"/>
      <c r="FLZ70"/>
      <c r="FMA70"/>
      <c r="FMB70"/>
      <c r="FMC70"/>
      <c r="FMD70"/>
      <c r="FME70"/>
      <c r="FMF70"/>
      <c r="FMG70"/>
      <c r="FMH70"/>
      <c r="FMI70"/>
      <c r="FMJ70"/>
      <c r="FMK70"/>
      <c r="FML70"/>
      <c r="FMM70"/>
      <c r="FMN70"/>
      <c r="FMO70"/>
      <c r="FMP70"/>
      <c r="FMQ70"/>
      <c r="FMR70"/>
      <c r="FMS70"/>
      <c r="FMT70"/>
      <c r="FMU70"/>
      <c r="FMV70"/>
      <c r="FMW70"/>
      <c r="FMX70"/>
      <c r="FMY70"/>
      <c r="FMZ70"/>
      <c r="FNA70"/>
      <c r="FNB70"/>
      <c r="FNC70"/>
      <c r="FND70"/>
      <c r="FNE70"/>
      <c r="FNF70"/>
      <c r="FNG70"/>
      <c r="FNH70"/>
      <c r="FNI70"/>
      <c r="FNJ70"/>
      <c r="FNK70"/>
      <c r="FNL70"/>
      <c r="FNM70"/>
      <c r="FNN70"/>
      <c r="FNO70"/>
      <c r="FNP70"/>
      <c r="FNQ70"/>
      <c r="FNR70"/>
      <c r="FNS70"/>
      <c r="FNT70"/>
      <c r="FNU70"/>
      <c r="FNV70"/>
      <c r="FNW70"/>
      <c r="FNX70"/>
      <c r="FNY70"/>
      <c r="FNZ70"/>
      <c r="FOA70"/>
      <c r="FOB70"/>
      <c r="FOC70"/>
      <c r="FOD70"/>
      <c r="FOE70"/>
      <c r="FOF70"/>
      <c r="FOG70"/>
      <c r="FOH70"/>
      <c r="FOI70"/>
      <c r="FOJ70"/>
      <c r="FOK70"/>
      <c r="FOL70"/>
      <c r="FOM70"/>
      <c r="FON70"/>
      <c r="FOO70"/>
      <c r="FOP70"/>
      <c r="FOQ70"/>
      <c r="FOR70"/>
      <c r="FOS70"/>
      <c r="FOT70"/>
      <c r="FOU70"/>
      <c r="FOV70"/>
      <c r="FOW70"/>
      <c r="FOX70"/>
      <c r="FOY70"/>
      <c r="FOZ70"/>
      <c r="FPA70"/>
      <c r="FPB70"/>
      <c r="FPC70"/>
      <c r="FPD70"/>
      <c r="FPE70"/>
      <c r="FPF70"/>
      <c r="FPG70"/>
      <c r="FPH70"/>
      <c r="FPI70"/>
      <c r="FPJ70"/>
      <c r="FPK70"/>
      <c r="FPL70"/>
      <c r="FPM70"/>
      <c r="FPN70"/>
      <c r="FPO70"/>
      <c r="FPP70"/>
      <c r="FPQ70"/>
      <c r="FPR70"/>
      <c r="FPS70"/>
      <c r="FPT70"/>
      <c r="FPU70"/>
      <c r="FPV70"/>
      <c r="FPW70"/>
      <c r="FPX70"/>
      <c r="FPY70"/>
      <c r="FPZ70"/>
      <c r="FQA70"/>
      <c r="FQB70"/>
      <c r="FQC70"/>
      <c r="FQD70"/>
      <c r="FQE70"/>
      <c r="FQF70"/>
      <c r="FQG70"/>
      <c r="FQH70"/>
      <c r="FQI70"/>
      <c r="FQJ70"/>
      <c r="FQK70"/>
      <c r="FQL70"/>
      <c r="FQM70"/>
      <c r="FQN70"/>
      <c r="FQO70"/>
      <c r="FQP70"/>
      <c r="FQQ70"/>
      <c r="FQR70"/>
      <c r="FQS70"/>
      <c r="FQT70"/>
      <c r="FQU70"/>
      <c r="FQV70"/>
      <c r="FQW70"/>
      <c r="FQX70"/>
      <c r="FQY70"/>
      <c r="FQZ70"/>
      <c r="FRA70"/>
      <c r="FRB70"/>
      <c r="FRC70"/>
      <c r="FRD70"/>
      <c r="FRE70"/>
      <c r="FRF70"/>
      <c r="FRG70"/>
      <c r="FRH70"/>
      <c r="FRI70"/>
      <c r="FRJ70"/>
      <c r="FRK70"/>
      <c r="FRL70"/>
      <c r="FRM70"/>
      <c r="FRN70"/>
      <c r="FRO70"/>
      <c r="FRP70"/>
      <c r="FRQ70"/>
      <c r="FRR70"/>
      <c r="FRS70"/>
      <c r="FRT70"/>
      <c r="FRU70"/>
      <c r="FRV70"/>
      <c r="FRW70"/>
      <c r="FRX70"/>
      <c r="FRY70"/>
      <c r="FRZ70"/>
      <c r="FSA70"/>
      <c r="FSB70"/>
      <c r="FSC70"/>
      <c r="FSD70"/>
      <c r="FSE70"/>
      <c r="FSF70"/>
      <c r="FSG70"/>
      <c r="FSH70"/>
      <c r="FSI70"/>
      <c r="FSJ70"/>
      <c r="FSK70"/>
      <c r="FSL70"/>
      <c r="FSM70"/>
      <c r="FSN70"/>
      <c r="FSO70"/>
      <c r="FSP70"/>
      <c r="FSQ70"/>
      <c r="FSR70"/>
      <c r="FSS70"/>
      <c r="FST70"/>
      <c r="FSU70"/>
      <c r="FSV70"/>
      <c r="FSW70"/>
      <c r="FSX70"/>
      <c r="FSY70"/>
      <c r="FSZ70"/>
      <c r="FTA70"/>
      <c r="FTB70"/>
      <c r="FTC70"/>
      <c r="FTD70"/>
      <c r="FTE70"/>
      <c r="FTF70"/>
      <c r="FTG70"/>
      <c r="FTH70"/>
      <c r="FTI70"/>
      <c r="FTJ70"/>
      <c r="FTK70"/>
      <c r="FTL70"/>
      <c r="FTM70"/>
      <c r="FTN70"/>
      <c r="FTO70"/>
      <c r="FTP70"/>
      <c r="FTQ70"/>
      <c r="FTR70"/>
      <c r="FTS70"/>
      <c r="FTT70"/>
      <c r="FTU70"/>
      <c r="FTV70"/>
      <c r="FTW70"/>
      <c r="FTX70"/>
      <c r="FTY70"/>
      <c r="FTZ70"/>
      <c r="FUA70"/>
      <c r="FUB70"/>
      <c r="FUC70"/>
      <c r="FUD70"/>
      <c r="FUE70"/>
      <c r="FUF70"/>
      <c r="FUG70"/>
      <c r="FUH70"/>
      <c r="FUI70"/>
      <c r="FUJ70"/>
      <c r="FUK70"/>
      <c r="FUL70"/>
      <c r="FUM70"/>
      <c r="FUN70"/>
      <c r="FUO70"/>
      <c r="FUP70"/>
      <c r="FUQ70"/>
      <c r="FUR70"/>
      <c r="FUS70"/>
      <c r="FUT70"/>
      <c r="FUU70"/>
      <c r="FUV70"/>
      <c r="FUW70"/>
      <c r="FUX70"/>
      <c r="FUY70"/>
      <c r="FUZ70"/>
      <c r="FVA70"/>
      <c r="FVB70"/>
      <c r="FVC70"/>
      <c r="FVD70"/>
      <c r="FVE70"/>
      <c r="FVF70"/>
      <c r="FVG70"/>
      <c r="FVH70"/>
      <c r="FVI70"/>
      <c r="FVJ70"/>
      <c r="FVK70"/>
      <c r="FVL70"/>
      <c r="FVM70"/>
      <c r="FVN70"/>
      <c r="FVO70"/>
      <c r="FVP70"/>
      <c r="FVQ70"/>
      <c r="FVR70"/>
      <c r="FVS70"/>
      <c r="FVT70"/>
      <c r="FVU70"/>
      <c r="FVV70"/>
      <c r="FVW70"/>
      <c r="FVX70"/>
      <c r="FVY70"/>
      <c r="FVZ70"/>
      <c r="FWA70"/>
      <c r="FWB70"/>
      <c r="FWC70"/>
      <c r="FWD70"/>
      <c r="FWE70"/>
      <c r="FWF70"/>
      <c r="FWG70"/>
      <c r="FWH70"/>
      <c r="FWI70"/>
      <c r="FWJ70"/>
      <c r="FWK70"/>
      <c r="FWL70"/>
      <c r="FWM70"/>
      <c r="FWN70"/>
      <c r="FWO70"/>
      <c r="FWP70"/>
      <c r="FWQ70"/>
      <c r="FWR70"/>
      <c r="FWS70"/>
      <c r="FWT70"/>
      <c r="FWU70"/>
      <c r="FWV70"/>
      <c r="FWW70"/>
      <c r="FWX70"/>
      <c r="FWY70"/>
      <c r="FWZ70"/>
      <c r="FXA70"/>
      <c r="FXB70"/>
      <c r="FXC70"/>
      <c r="FXD70"/>
      <c r="FXE70"/>
      <c r="FXF70"/>
      <c r="FXG70"/>
      <c r="FXH70"/>
      <c r="FXI70"/>
      <c r="FXJ70"/>
      <c r="FXK70"/>
      <c r="FXL70"/>
      <c r="FXM70"/>
      <c r="FXN70"/>
      <c r="FXO70"/>
      <c r="FXP70"/>
      <c r="FXQ70"/>
      <c r="FXR70"/>
      <c r="FXS70"/>
      <c r="FXT70"/>
      <c r="FXU70"/>
      <c r="FXV70"/>
      <c r="FXW70"/>
      <c r="FXX70"/>
      <c r="FXY70"/>
      <c r="FXZ70"/>
      <c r="FYA70"/>
      <c r="FYB70"/>
      <c r="FYC70"/>
      <c r="FYD70"/>
      <c r="FYE70"/>
      <c r="FYF70"/>
      <c r="FYG70"/>
      <c r="FYH70"/>
      <c r="FYI70"/>
      <c r="FYJ70"/>
      <c r="FYK70"/>
      <c r="FYL70"/>
      <c r="FYM70"/>
      <c r="FYN70"/>
      <c r="FYO70"/>
      <c r="FYP70"/>
      <c r="FYQ70"/>
      <c r="FYR70"/>
      <c r="FYS70"/>
      <c r="FYT70"/>
      <c r="FYU70"/>
      <c r="FYV70"/>
      <c r="FYW70"/>
      <c r="FYX70"/>
      <c r="FYY70"/>
      <c r="FYZ70"/>
      <c r="FZA70"/>
      <c r="FZB70"/>
      <c r="FZC70"/>
      <c r="FZD70"/>
      <c r="FZE70"/>
      <c r="FZF70"/>
      <c r="FZG70"/>
      <c r="FZH70"/>
      <c r="FZI70"/>
      <c r="FZJ70"/>
      <c r="FZK70"/>
      <c r="FZL70"/>
      <c r="FZM70"/>
      <c r="FZN70"/>
      <c r="FZO70"/>
      <c r="FZP70"/>
      <c r="FZQ70"/>
      <c r="FZR70"/>
      <c r="FZS70"/>
      <c r="FZT70"/>
      <c r="FZU70"/>
      <c r="FZV70"/>
      <c r="FZW70"/>
      <c r="FZX70"/>
      <c r="FZY70"/>
      <c r="FZZ70"/>
      <c r="GAA70"/>
      <c r="GAB70"/>
      <c r="GAC70"/>
      <c r="GAD70"/>
      <c r="GAE70"/>
      <c r="GAF70"/>
      <c r="GAG70"/>
      <c r="GAH70"/>
      <c r="GAI70"/>
      <c r="GAJ70"/>
      <c r="GAK70"/>
      <c r="GAL70"/>
      <c r="GAM70"/>
      <c r="GAN70"/>
      <c r="GAO70"/>
      <c r="GAP70"/>
      <c r="GAQ70"/>
      <c r="GAR70"/>
      <c r="GAS70"/>
      <c r="GAT70"/>
      <c r="GAU70"/>
      <c r="GAV70"/>
      <c r="GAW70"/>
      <c r="GAX70"/>
      <c r="GAY70"/>
      <c r="GAZ70"/>
      <c r="GBA70"/>
      <c r="GBB70"/>
      <c r="GBC70"/>
      <c r="GBD70"/>
      <c r="GBE70"/>
      <c r="GBF70"/>
      <c r="GBG70"/>
      <c r="GBH70"/>
      <c r="GBI70"/>
      <c r="GBJ70"/>
      <c r="GBK70"/>
      <c r="GBL70"/>
      <c r="GBM70"/>
      <c r="GBN70"/>
      <c r="GBO70"/>
      <c r="GBP70"/>
      <c r="GBQ70"/>
      <c r="GBR70"/>
      <c r="GBS70"/>
      <c r="GBT70"/>
      <c r="GBU70"/>
      <c r="GBV70"/>
      <c r="GBW70"/>
      <c r="GBX70"/>
      <c r="GBY70"/>
      <c r="GBZ70"/>
      <c r="GCA70"/>
      <c r="GCB70"/>
      <c r="GCC70"/>
      <c r="GCD70"/>
      <c r="GCE70"/>
      <c r="GCF70"/>
      <c r="GCG70"/>
      <c r="GCH70"/>
      <c r="GCI70"/>
      <c r="GCJ70"/>
      <c r="GCK70"/>
      <c r="GCL70"/>
      <c r="GCM70"/>
      <c r="GCN70"/>
      <c r="GCO70"/>
      <c r="GCP70"/>
      <c r="GCQ70"/>
      <c r="GCR70"/>
      <c r="GCS70"/>
      <c r="GCT70"/>
      <c r="GCU70"/>
      <c r="GCV70"/>
      <c r="GCW70"/>
      <c r="GCX70"/>
      <c r="GCY70"/>
      <c r="GCZ70"/>
      <c r="GDA70"/>
      <c r="GDB70"/>
      <c r="GDC70"/>
      <c r="GDD70"/>
      <c r="GDE70"/>
      <c r="GDF70"/>
      <c r="GDG70"/>
      <c r="GDH70"/>
      <c r="GDI70"/>
      <c r="GDJ70"/>
      <c r="GDK70"/>
      <c r="GDL70"/>
      <c r="GDM70"/>
      <c r="GDN70"/>
      <c r="GDO70"/>
      <c r="GDP70"/>
      <c r="GDQ70"/>
      <c r="GDR70"/>
      <c r="GDS70"/>
      <c r="GDT70"/>
      <c r="GDU70"/>
      <c r="GDV70"/>
      <c r="GDW70"/>
      <c r="GDX70"/>
      <c r="GDY70"/>
      <c r="GDZ70"/>
      <c r="GEA70"/>
      <c r="GEB70"/>
      <c r="GEC70"/>
      <c r="GED70"/>
      <c r="GEE70"/>
      <c r="GEF70"/>
      <c r="GEG70"/>
      <c r="GEH70"/>
      <c r="GEI70"/>
      <c r="GEJ70"/>
      <c r="GEK70"/>
      <c r="GEL70"/>
      <c r="GEM70"/>
      <c r="GEN70"/>
      <c r="GEO70"/>
      <c r="GEP70"/>
      <c r="GEQ70"/>
      <c r="GER70"/>
      <c r="GES70"/>
      <c r="GET70"/>
      <c r="GEU70"/>
      <c r="GEV70"/>
      <c r="GEW70"/>
      <c r="GEX70"/>
      <c r="GEY70"/>
      <c r="GEZ70"/>
      <c r="GFA70"/>
      <c r="GFB70"/>
      <c r="GFC70"/>
      <c r="GFD70"/>
      <c r="GFE70"/>
      <c r="GFF70"/>
      <c r="GFG70"/>
      <c r="GFH70"/>
      <c r="GFI70"/>
      <c r="GFJ70"/>
      <c r="GFK70"/>
      <c r="GFL70"/>
      <c r="GFM70"/>
      <c r="GFN70"/>
      <c r="GFO70"/>
      <c r="GFP70"/>
      <c r="GFQ70"/>
      <c r="GFR70"/>
      <c r="GFS70"/>
      <c r="GFT70"/>
      <c r="GFU70"/>
      <c r="GFV70"/>
      <c r="GFW70"/>
      <c r="GFX70"/>
      <c r="GFY70"/>
      <c r="GFZ70"/>
      <c r="GGA70"/>
      <c r="GGB70"/>
      <c r="GGC70"/>
      <c r="GGD70"/>
      <c r="GGE70"/>
      <c r="GGF70"/>
      <c r="GGG70"/>
      <c r="GGH70"/>
      <c r="GGI70"/>
      <c r="GGJ70"/>
      <c r="GGK70"/>
      <c r="GGL70"/>
      <c r="GGM70"/>
      <c r="GGN70"/>
      <c r="GGO70"/>
      <c r="GGP70"/>
      <c r="GGQ70"/>
      <c r="GGR70"/>
      <c r="GGS70"/>
      <c r="GGT70"/>
      <c r="GGU70"/>
      <c r="GGV70"/>
      <c r="GGW70"/>
      <c r="GGX70"/>
      <c r="GGY70"/>
      <c r="GGZ70"/>
      <c r="GHA70"/>
      <c r="GHB70"/>
      <c r="GHC70"/>
      <c r="GHD70"/>
      <c r="GHE70"/>
      <c r="GHF70"/>
      <c r="GHG70"/>
      <c r="GHH70"/>
      <c r="GHI70"/>
      <c r="GHJ70"/>
      <c r="GHK70"/>
      <c r="GHL70"/>
      <c r="GHM70"/>
      <c r="GHN70"/>
      <c r="GHO70"/>
      <c r="GHP70"/>
      <c r="GHQ70"/>
      <c r="GHR70"/>
      <c r="GHS70"/>
      <c r="GHT70"/>
      <c r="GHU70"/>
      <c r="GHV70"/>
      <c r="GHW70"/>
      <c r="GHX70"/>
      <c r="GHY70"/>
      <c r="GHZ70"/>
      <c r="GIA70"/>
      <c r="GIB70"/>
      <c r="GIC70"/>
      <c r="GID70"/>
      <c r="GIE70"/>
      <c r="GIF70"/>
      <c r="GIG70"/>
      <c r="GIH70"/>
      <c r="GII70"/>
      <c r="GIJ70"/>
      <c r="GIK70"/>
      <c r="GIL70"/>
      <c r="GIM70"/>
      <c r="GIN70"/>
      <c r="GIO70"/>
      <c r="GIP70"/>
      <c r="GIQ70"/>
      <c r="GIR70"/>
      <c r="GIS70"/>
      <c r="GIT70"/>
      <c r="GIU70"/>
      <c r="GIV70"/>
      <c r="GIW70"/>
      <c r="GIX70"/>
      <c r="GIY70"/>
      <c r="GIZ70"/>
      <c r="GJA70"/>
      <c r="GJB70"/>
      <c r="GJC70"/>
      <c r="GJD70"/>
      <c r="GJE70"/>
      <c r="GJF70"/>
      <c r="GJG70"/>
      <c r="GJH70"/>
      <c r="GJI70"/>
      <c r="GJJ70"/>
      <c r="GJK70"/>
      <c r="GJL70"/>
      <c r="GJM70"/>
      <c r="GJN70"/>
      <c r="GJO70"/>
      <c r="GJP70"/>
      <c r="GJQ70"/>
      <c r="GJR70"/>
      <c r="GJS70"/>
      <c r="GJT70"/>
      <c r="GJU70"/>
      <c r="GJV70"/>
      <c r="GJW70"/>
      <c r="GJX70"/>
      <c r="GJY70"/>
      <c r="GJZ70"/>
      <c r="GKA70"/>
      <c r="GKB70"/>
      <c r="GKC70"/>
      <c r="GKD70"/>
      <c r="GKE70"/>
      <c r="GKF70"/>
      <c r="GKG70"/>
      <c r="GKH70"/>
      <c r="GKI70"/>
      <c r="GKJ70"/>
      <c r="GKK70"/>
      <c r="GKL70"/>
      <c r="GKM70"/>
      <c r="GKN70"/>
      <c r="GKO70"/>
      <c r="GKP70"/>
      <c r="GKQ70"/>
      <c r="GKR70"/>
      <c r="GKS70"/>
      <c r="GKT70"/>
      <c r="GKU70"/>
      <c r="GKV70"/>
      <c r="GKW70"/>
      <c r="GKX70"/>
      <c r="GKY70"/>
      <c r="GKZ70"/>
      <c r="GLA70"/>
      <c r="GLB70"/>
      <c r="GLC70"/>
      <c r="GLD70"/>
      <c r="GLE70"/>
      <c r="GLF70"/>
      <c r="GLG70"/>
      <c r="GLH70"/>
      <c r="GLI70"/>
      <c r="GLJ70"/>
      <c r="GLK70"/>
      <c r="GLL70"/>
      <c r="GLM70"/>
      <c r="GLN70"/>
      <c r="GLO70"/>
      <c r="GLP70"/>
      <c r="GLQ70"/>
      <c r="GLR70"/>
      <c r="GLS70"/>
      <c r="GLT70"/>
      <c r="GLU70"/>
      <c r="GLV70"/>
      <c r="GLW70"/>
      <c r="GLX70"/>
      <c r="GLY70"/>
      <c r="GLZ70"/>
      <c r="GMA70"/>
      <c r="GMB70"/>
      <c r="GMC70"/>
      <c r="GMD70"/>
      <c r="GME70"/>
      <c r="GMF70"/>
      <c r="GMG70"/>
      <c r="GMH70"/>
      <c r="GMI70"/>
      <c r="GMJ70"/>
      <c r="GMK70"/>
      <c r="GML70"/>
      <c r="GMM70"/>
      <c r="GMN70"/>
      <c r="GMO70"/>
      <c r="GMP70"/>
      <c r="GMQ70"/>
      <c r="GMR70"/>
      <c r="GMS70"/>
      <c r="GMT70"/>
      <c r="GMU70"/>
      <c r="GMV70"/>
      <c r="GMW70"/>
      <c r="GMX70"/>
      <c r="GMY70"/>
      <c r="GMZ70"/>
      <c r="GNA70"/>
      <c r="GNB70"/>
      <c r="GNC70"/>
      <c r="GND70"/>
      <c r="GNE70"/>
      <c r="GNF70"/>
      <c r="GNG70"/>
      <c r="GNH70"/>
      <c r="GNI70"/>
      <c r="GNJ70"/>
      <c r="GNK70"/>
      <c r="GNL70"/>
      <c r="GNM70"/>
      <c r="GNN70"/>
      <c r="GNO70"/>
      <c r="GNP70"/>
      <c r="GNQ70"/>
      <c r="GNR70"/>
      <c r="GNS70"/>
      <c r="GNT70"/>
      <c r="GNU70"/>
      <c r="GNV70"/>
      <c r="GNW70"/>
      <c r="GNX70"/>
      <c r="GNY70"/>
      <c r="GNZ70"/>
      <c r="GOA70"/>
      <c r="GOB70"/>
      <c r="GOC70"/>
      <c r="GOD70"/>
      <c r="GOE70"/>
      <c r="GOF70"/>
      <c r="GOG70"/>
      <c r="GOH70"/>
      <c r="GOI70"/>
      <c r="GOJ70"/>
      <c r="GOK70"/>
      <c r="GOL70"/>
      <c r="GOM70"/>
      <c r="GON70"/>
      <c r="GOO70"/>
      <c r="GOP70"/>
      <c r="GOQ70"/>
      <c r="GOR70"/>
      <c r="GOS70"/>
      <c r="GOT70"/>
      <c r="GOU70"/>
      <c r="GOV70"/>
      <c r="GOW70"/>
      <c r="GOX70"/>
      <c r="GOY70"/>
      <c r="GOZ70"/>
      <c r="GPA70"/>
      <c r="GPB70"/>
      <c r="GPC70"/>
      <c r="GPD70"/>
      <c r="GPE70"/>
      <c r="GPF70"/>
      <c r="GPG70"/>
      <c r="GPH70"/>
      <c r="GPI70"/>
      <c r="GPJ70"/>
      <c r="GPK70"/>
      <c r="GPL70"/>
      <c r="GPM70"/>
      <c r="GPN70"/>
      <c r="GPO70"/>
      <c r="GPP70"/>
      <c r="GPQ70"/>
      <c r="GPR70"/>
      <c r="GPS70"/>
      <c r="GPT70"/>
      <c r="GPU70"/>
      <c r="GPV70"/>
      <c r="GPW70"/>
      <c r="GPX70"/>
      <c r="GPY70"/>
      <c r="GPZ70"/>
      <c r="GQA70"/>
      <c r="GQB70"/>
      <c r="GQC70"/>
      <c r="GQD70"/>
      <c r="GQE70"/>
      <c r="GQF70"/>
      <c r="GQG70"/>
      <c r="GQH70"/>
      <c r="GQI70"/>
      <c r="GQJ70"/>
      <c r="GQK70"/>
      <c r="GQL70"/>
      <c r="GQM70"/>
      <c r="GQN70"/>
      <c r="GQO70"/>
      <c r="GQP70"/>
      <c r="GQQ70"/>
      <c r="GQR70"/>
      <c r="GQS70"/>
      <c r="GQT70"/>
      <c r="GQU70"/>
      <c r="GQV70"/>
      <c r="GQW70"/>
      <c r="GQX70"/>
      <c r="GQY70"/>
      <c r="GQZ70"/>
      <c r="GRA70"/>
      <c r="GRB70"/>
      <c r="GRC70"/>
      <c r="GRD70"/>
      <c r="GRE70"/>
      <c r="GRF70"/>
      <c r="GRG70"/>
      <c r="GRH70"/>
      <c r="GRI70"/>
      <c r="GRJ70"/>
      <c r="GRK70"/>
      <c r="GRL70"/>
      <c r="GRM70"/>
      <c r="GRN70"/>
      <c r="GRO70"/>
      <c r="GRP70"/>
      <c r="GRQ70"/>
      <c r="GRR70"/>
      <c r="GRS70"/>
      <c r="GRT70"/>
      <c r="GRU70"/>
      <c r="GRV70"/>
      <c r="GRW70"/>
      <c r="GRX70"/>
      <c r="GRY70"/>
      <c r="GRZ70"/>
      <c r="GSA70"/>
      <c r="GSB70"/>
      <c r="GSC70"/>
      <c r="GSD70"/>
      <c r="GSE70"/>
      <c r="GSF70"/>
      <c r="GSG70"/>
      <c r="GSH70"/>
      <c r="GSI70"/>
      <c r="GSJ70"/>
      <c r="GSK70"/>
      <c r="GSL70"/>
      <c r="GSM70"/>
      <c r="GSN70"/>
      <c r="GSO70"/>
      <c r="GSP70"/>
      <c r="GSQ70"/>
      <c r="GSR70"/>
      <c r="GSS70"/>
      <c r="GST70"/>
      <c r="GSU70"/>
      <c r="GSV70"/>
      <c r="GSW70"/>
      <c r="GSX70"/>
      <c r="GSY70"/>
      <c r="GSZ70"/>
      <c r="GTA70"/>
      <c r="GTB70"/>
      <c r="GTC70"/>
      <c r="GTD70"/>
      <c r="GTE70"/>
      <c r="GTF70"/>
      <c r="GTG70"/>
      <c r="GTH70"/>
      <c r="GTI70"/>
      <c r="GTJ70"/>
      <c r="GTK70"/>
      <c r="GTL70"/>
      <c r="GTM70"/>
      <c r="GTN70"/>
      <c r="GTO70"/>
      <c r="GTP70"/>
      <c r="GTQ70"/>
      <c r="GTR70"/>
      <c r="GTS70"/>
      <c r="GTT70"/>
      <c r="GTU70"/>
      <c r="GTV70"/>
      <c r="GTW70"/>
      <c r="GTX70"/>
      <c r="GTY70"/>
      <c r="GTZ70"/>
      <c r="GUA70"/>
      <c r="GUB70"/>
      <c r="GUC70"/>
      <c r="GUD70"/>
      <c r="GUE70"/>
      <c r="GUF70"/>
      <c r="GUG70"/>
      <c r="GUH70"/>
      <c r="GUI70"/>
      <c r="GUJ70"/>
      <c r="GUK70"/>
      <c r="GUL70"/>
      <c r="GUM70"/>
      <c r="GUN70"/>
      <c r="GUO70"/>
      <c r="GUP70"/>
      <c r="GUQ70"/>
      <c r="GUR70"/>
      <c r="GUS70"/>
      <c r="GUT70"/>
      <c r="GUU70"/>
      <c r="GUV70"/>
      <c r="GUW70"/>
      <c r="GUX70"/>
      <c r="GUY70"/>
      <c r="GUZ70"/>
      <c r="GVA70"/>
      <c r="GVB70"/>
      <c r="GVC70"/>
      <c r="GVD70"/>
      <c r="GVE70"/>
      <c r="GVF70"/>
      <c r="GVG70"/>
      <c r="GVH70"/>
      <c r="GVI70"/>
      <c r="GVJ70"/>
      <c r="GVK70"/>
      <c r="GVL70"/>
      <c r="GVM70"/>
      <c r="GVN70"/>
      <c r="GVO70"/>
      <c r="GVP70"/>
      <c r="GVQ70"/>
      <c r="GVR70"/>
      <c r="GVS70"/>
      <c r="GVT70"/>
      <c r="GVU70"/>
      <c r="GVV70"/>
      <c r="GVW70"/>
      <c r="GVX70"/>
      <c r="GVY70"/>
      <c r="GVZ70"/>
      <c r="GWA70"/>
      <c r="GWB70"/>
      <c r="GWC70"/>
      <c r="GWD70"/>
      <c r="GWE70"/>
      <c r="GWF70"/>
      <c r="GWG70"/>
      <c r="GWH70"/>
      <c r="GWI70"/>
      <c r="GWJ70"/>
      <c r="GWK70"/>
      <c r="GWL70"/>
      <c r="GWM70"/>
      <c r="GWN70"/>
      <c r="GWO70"/>
      <c r="GWP70"/>
      <c r="GWQ70"/>
      <c r="GWR70"/>
      <c r="GWS70"/>
      <c r="GWT70"/>
      <c r="GWU70"/>
      <c r="GWV70"/>
      <c r="GWW70"/>
      <c r="GWX70"/>
      <c r="GWY70"/>
      <c r="GWZ70"/>
      <c r="GXA70"/>
      <c r="GXB70"/>
      <c r="GXC70"/>
      <c r="GXD70"/>
      <c r="GXE70"/>
      <c r="GXF70"/>
      <c r="GXG70"/>
      <c r="GXH70"/>
      <c r="GXI70"/>
      <c r="GXJ70"/>
      <c r="GXK70"/>
      <c r="GXL70"/>
      <c r="GXM70"/>
      <c r="GXN70"/>
      <c r="GXO70"/>
      <c r="GXP70"/>
      <c r="GXQ70"/>
      <c r="GXR70"/>
      <c r="GXS70"/>
      <c r="GXT70"/>
      <c r="GXU70"/>
      <c r="GXV70"/>
      <c r="GXW70"/>
      <c r="GXX70"/>
      <c r="GXY70"/>
      <c r="GXZ70"/>
      <c r="GYA70"/>
      <c r="GYB70"/>
      <c r="GYC70"/>
      <c r="GYD70"/>
      <c r="GYE70"/>
      <c r="GYF70"/>
      <c r="GYG70"/>
      <c r="GYH70"/>
      <c r="GYI70"/>
      <c r="GYJ70"/>
      <c r="GYK70"/>
      <c r="GYL70"/>
      <c r="GYM70"/>
      <c r="GYN70"/>
      <c r="GYO70"/>
      <c r="GYP70"/>
      <c r="GYQ70"/>
      <c r="GYR70"/>
      <c r="GYS70"/>
      <c r="GYT70"/>
      <c r="GYU70"/>
      <c r="GYV70"/>
      <c r="GYW70"/>
      <c r="GYX70"/>
      <c r="GYY70"/>
      <c r="GYZ70"/>
      <c r="GZA70"/>
      <c r="GZB70"/>
      <c r="GZC70"/>
      <c r="GZD70"/>
      <c r="GZE70"/>
      <c r="GZF70"/>
      <c r="GZG70"/>
      <c r="GZH70"/>
      <c r="GZI70"/>
      <c r="GZJ70"/>
      <c r="GZK70"/>
      <c r="GZL70"/>
      <c r="GZM70"/>
      <c r="GZN70"/>
      <c r="GZO70"/>
      <c r="GZP70"/>
      <c r="GZQ70"/>
      <c r="GZR70"/>
      <c r="GZS70"/>
      <c r="GZT70"/>
      <c r="GZU70"/>
      <c r="GZV70"/>
      <c r="GZW70"/>
      <c r="GZX70"/>
      <c r="GZY70"/>
      <c r="GZZ70"/>
      <c r="HAA70"/>
      <c r="HAB70"/>
      <c r="HAC70"/>
      <c r="HAD70"/>
      <c r="HAE70"/>
      <c r="HAF70"/>
      <c r="HAG70"/>
      <c r="HAH70"/>
      <c r="HAI70"/>
      <c r="HAJ70"/>
      <c r="HAK70"/>
      <c r="HAL70"/>
      <c r="HAM70"/>
      <c r="HAN70"/>
      <c r="HAO70"/>
      <c r="HAP70"/>
      <c r="HAQ70"/>
      <c r="HAR70"/>
      <c r="HAS70"/>
      <c r="HAT70"/>
      <c r="HAU70"/>
      <c r="HAV70"/>
      <c r="HAW70"/>
      <c r="HAX70"/>
      <c r="HAY70"/>
      <c r="HAZ70"/>
      <c r="HBA70"/>
      <c r="HBB70"/>
      <c r="HBC70"/>
      <c r="HBD70"/>
      <c r="HBE70"/>
      <c r="HBF70"/>
      <c r="HBG70"/>
      <c r="HBH70"/>
      <c r="HBI70"/>
      <c r="HBJ70"/>
      <c r="HBK70"/>
      <c r="HBL70"/>
      <c r="HBM70"/>
      <c r="HBN70"/>
      <c r="HBO70"/>
      <c r="HBP70"/>
      <c r="HBQ70"/>
      <c r="HBR70"/>
      <c r="HBS70"/>
      <c r="HBT70"/>
      <c r="HBU70"/>
      <c r="HBV70"/>
      <c r="HBW70"/>
      <c r="HBX70"/>
      <c r="HBY70"/>
      <c r="HBZ70"/>
      <c r="HCA70"/>
      <c r="HCB70"/>
      <c r="HCC70"/>
      <c r="HCD70"/>
      <c r="HCE70"/>
      <c r="HCF70"/>
      <c r="HCG70"/>
      <c r="HCH70"/>
      <c r="HCI70"/>
      <c r="HCJ70"/>
      <c r="HCK70"/>
      <c r="HCL70"/>
      <c r="HCM70"/>
      <c r="HCN70"/>
      <c r="HCO70"/>
      <c r="HCP70"/>
      <c r="HCQ70"/>
      <c r="HCR70"/>
      <c r="HCS70"/>
      <c r="HCT70"/>
      <c r="HCU70"/>
      <c r="HCV70"/>
      <c r="HCW70"/>
      <c r="HCX70"/>
      <c r="HCY70"/>
      <c r="HCZ70"/>
      <c r="HDA70"/>
      <c r="HDB70"/>
      <c r="HDC70"/>
      <c r="HDD70"/>
      <c r="HDE70"/>
      <c r="HDF70"/>
      <c r="HDG70"/>
      <c r="HDH70"/>
      <c r="HDI70"/>
      <c r="HDJ70"/>
      <c r="HDK70"/>
      <c r="HDL70"/>
      <c r="HDM70"/>
      <c r="HDN70"/>
      <c r="HDO70"/>
      <c r="HDP70"/>
      <c r="HDQ70"/>
      <c r="HDR70"/>
      <c r="HDS70"/>
      <c r="HDT70"/>
      <c r="HDU70"/>
      <c r="HDV70"/>
      <c r="HDW70"/>
      <c r="HDX70"/>
      <c r="HDY70"/>
      <c r="HDZ70"/>
      <c r="HEA70"/>
      <c r="HEB70"/>
      <c r="HEC70"/>
      <c r="HED70"/>
      <c r="HEE70"/>
      <c r="HEF70"/>
      <c r="HEG70"/>
      <c r="HEH70"/>
      <c r="HEI70"/>
      <c r="HEJ70"/>
      <c r="HEK70"/>
      <c r="HEL70"/>
      <c r="HEM70"/>
      <c r="HEN70"/>
      <c r="HEO70"/>
      <c r="HEP70"/>
      <c r="HEQ70"/>
      <c r="HER70"/>
      <c r="HES70"/>
      <c r="HET70"/>
      <c r="HEU70"/>
      <c r="HEV70"/>
      <c r="HEW70"/>
      <c r="HEX70"/>
      <c r="HEY70"/>
      <c r="HEZ70"/>
      <c r="HFA70"/>
      <c r="HFB70"/>
      <c r="HFC70"/>
      <c r="HFD70"/>
      <c r="HFE70"/>
      <c r="HFF70"/>
      <c r="HFG70"/>
      <c r="HFH70"/>
      <c r="HFI70"/>
      <c r="HFJ70"/>
      <c r="HFK70"/>
      <c r="HFL70"/>
      <c r="HFM70"/>
      <c r="HFN70"/>
      <c r="HFO70"/>
      <c r="HFP70"/>
      <c r="HFQ70"/>
      <c r="HFR70"/>
      <c r="HFS70"/>
      <c r="HFT70"/>
      <c r="HFU70"/>
      <c r="HFV70"/>
      <c r="HFW70"/>
      <c r="HFX70"/>
      <c r="HFY70"/>
      <c r="HFZ70"/>
      <c r="HGA70"/>
      <c r="HGB70"/>
      <c r="HGC70"/>
      <c r="HGD70"/>
      <c r="HGE70"/>
      <c r="HGF70"/>
      <c r="HGG70"/>
      <c r="HGH70"/>
      <c r="HGI70"/>
      <c r="HGJ70"/>
      <c r="HGK70"/>
      <c r="HGL70"/>
      <c r="HGM70"/>
      <c r="HGN70"/>
      <c r="HGO70"/>
      <c r="HGP70"/>
      <c r="HGQ70"/>
      <c r="HGR70"/>
      <c r="HGS70"/>
      <c r="HGT70"/>
      <c r="HGU70"/>
      <c r="HGV70"/>
      <c r="HGW70"/>
      <c r="HGX70"/>
      <c r="HGY70"/>
      <c r="HGZ70"/>
      <c r="HHA70"/>
      <c r="HHB70"/>
      <c r="HHC70"/>
      <c r="HHD70"/>
      <c r="HHE70"/>
      <c r="HHF70"/>
      <c r="HHG70"/>
      <c r="HHH70"/>
      <c r="HHI70"/>
      <c r="HHJ70"/>
      <c r="HHK70"/>
      <c r="HHL70"/>
      <c r="HHM70"/>
      <c r="HHN70"/>
      <c r="HHO70"/>
      <c r="HHP70"/>
      <c r="HHQ70"/>
      <c r="HHR70"/>
      <c r="HHS70"/>
      <c r="HHT70"/>
      <c r="HHU70"/>
      <c r="HHV70"/>
      <c r="HHW70"/>
      <c r="HHX70"/>
      <c r="HHY70"/>
      <c r="HHZ70"/>
      <c r="HIA70"/>
      <c r="HIB70"/>
      <c r="HIC70"/>
      <c r="HID70"/>
      <c r="HIE70"/>
      <c r="HIF70"/>
      <c r="HIG70"/>
      <c r="HIH70"/>
      <c r="HII70"/>
      <c r="HIJ70"/>
      <c r="HIK70"/>
      <c r="HIL70"/>
      <c r="HIM70"/>
      <c r="HIN70"/>
      <c r="HIO70"/>
      <c r="HIP70"/>
      <c r="HIQ70"/>
      <c r="HIR70"/>
      <c r="HIS70"/>
      <c r="HIT70"/>
      <c r="HIU70"/>
      <c r="HIV70"/>
      <c r="HIW70"/>
      <c r="HIX70"/>
      <c r="HIY70"/>
      <c r="HIZ70"/>
      <c r="HJA70"/>
      <c r="HJB70"/>
      <c r="HJC70"/>
      <c r="HJD70"/>
      <c r="HJE70"/>
      <c r="HJF70"/>
      <c r="HJG70"/>
      <c r="HJH70"/>
      <c r="HJI70"/>
      <c r="HJJ70"/>
      <c r="HJK70"/>
      <c r="HJL70"/>
      <c r="HJM70"/>
      <c r="HJN70"/>
      <c r="HJO70"/>
      <c r="HJP70"/>
      <c r="HJQ70"/>
      <c r="HJR70"/>
      <c r="HJS70"/>
      <c r="HJT70"/>
    </row>
    <row r="71" spans="1:5688" x14ac:dyDescent="0.45">
      <c r="A71"/>
      <c r="B71"/>
      <c r="C71"/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  <c r="AMK71"/>
      <c r="AML71"/>
      <c r="AMM71"/>
      <c r="AMN71"/>
      <c r="AMO71"/>
      <c r="AMP71"/>
      <c r="AMQ71"/>
      <c r="AMR71"/>
      <c r="AMS71"/>
      <c r="AMT71"/>
      <c r="AMU71"/>
      <c r="AMV71"/>
      <c r="AMW71"/>
      <c r="AMX71"/>
      <c r="AMY71"/>
      <c r="AMZ71"/>
      <c r="ANA71"/>
      <c r="ANB71"/>
      <c r="ANC71"/>
      <c r="AND71"/>
      <c r="ANE71"/>
      <c r="ANF71"/>
      <c r="ANG71"/>
      <c r="ANH71"/>
      <c r="ANI71"/>
      <c r="ANJ71"/>
      <c r="ANK71"/>
      <c r="ANL71"/>
      <c r="ANM71"/>
      <c r="ANN71"/>
      <c r="ANO71"/>
      <c r="ANP71"/>
      <c r="ANQ71"/>
      <c r="ANR71"/>
      <c r="ANS71"/>
      <c r="ANT71"/>
      <c r="ANU71"/>
      <c r="ANV71"/>
      <c r="ANW71"/>
      <c r="ANX71"/>
      <c r="ANY71"/>
      <c r="ANZ71"/>
      <c r="AOA71"/>
      <c r="AOB71"/>
      <c r="AOC71"/>
      <c r="AOD71"/>
      <c r="AOE71"/>
      <c r="AOF71"/>
      <c r="AOG71"/>
      <c r="AOH71"/>
      <c r="AOI71"/>
      <c r="AOJ71"/>
      <c r="AOK71"/>
      <c r="AOL71"/>
      <c r="AOM71"/>
      <c r="AON71"/>
      <c r="AOO71"/>
      <c r="AOP71"/>
      <c r="AOQ71"/>
      <c r="AOR71"/>
      <c r="AOS71"/>
      <c r="AOT71"/>
      <c r="AOU71"/>
      <c r="AOV71"/>
      <c r="AOW71"/>
      <c r="AOX71"/>
      <c r="AOY71"/>
      <c r="AOZ71"/>
      <c r="APA71"/>
      <c r="APB71"/>
      <c r="APC71"/>
      <c r="APD71"/>
      <c r="APE71"/>
      <c r="APF71"/>
      <c r="APG71"/>
      <c r="APH71"/>
      <c r="API71"/>
      <c r="APJ71"/>
      <c r="APK71"/>
      <c r="APL71"/>
      <c r="APM71"/>
      <c r="APN71"/>
      <c r="APO71"/>
      <c r="APP71"/>
      <c r="APQ71"/>
      <c r="APR71"/>
      <c r="APS71"/>
      <c r="APT71"/>
      <c r="APU71"/>
      <c r="APV71"/>
      <c r="APW71"/>
      <c r="APX71"/>
      <c r="APY71"/>
      <c r="APZ71"/>
      <c r="AQA71"/>
      <c r="AQB71"/>
      <c r="AQC71"/>
      <c r="AQD71"/>
      <c r="AQE71"/>
      <c r="AQF71"/>
      <c r="AQG71"/>
      <c r="AQH71"/>
      <c r="AQI71"/>
      <c r="AQJ71"/>
      <c r="AQK71"/>
      <c r="AQL71"/>
      <c r="AQM71"/>
      <c r="AQN71"/>
      <c r="AQO71"/>
      <c r="AQP71"/>
      <c r="AQQ71"/>
      <c r="AQR71"/>
      <c r="AQS71"/>
      <c r="AQT71"/>
      <c r="AQU71"/>
      <c r="AQV71"/>
      <c r="AQW71"/>
      <c r="AQX71"/>
      <c r="AQY71"/>
      <c r="AQZ71"/>
      <c r="ARA71"/>
      <c r="ARB71"/>
      <c r="ARC71"/>
      <c r="ARD71"/>
      <c r="ARE71"/>
      <c r="ARF71"/>
      <c r="ARG71"/>
      <c r="ARH71"/>
      <c r="ARI71"/>
      <c r="ARJ71"/>
      <c r="ARK71"/>
      <c r="ARL71"/>
      <c r="ARM71"/>
      <c r="ARN71"/>
      <c r="ARO71"/>
      <c r="ARP71"/>
      <c r="ARQ71"/>
      <c r="ARR71"/>
      <c r="ARS71"/>
      <c r="ART71"/>
      <c r="ARU71"/>
      <c r="ARV71"/>
      <c r="ARW71"/>
      <c r="ARX71"/>
      <c r="ARY71"/>
      <c r="ARZ71"/>
      <c r="ASA71"/>
      <c r="ASB71"/>
      <c r="ASC71"/>
      <c r="ASD71"/>
      <c r="ASE71"/>
      <c r="ASF71"/>
      <c r="ASG71"/>
      <c r="ASH71"/>
      <c r="ASI71"/>
      <c r="ASJ71"/>
      <c r="ASK71"/>
      <c r="ASL71"/>
      <c r="ASM71"/>
      <c r="ASN71"/>
      <c r="ASO71"/>
      <c r="ASP71"/>
      <c r="ASQ71"/>
      <c r="ASR71"/>
      <c r="ASS71"/>
      <c r="AST71"/>
      <c r="ASU71"/>
      <c r="ASV71"/>
      <c r="ASW71"/>
      <c r="ASX71"/>
      <c r="ASY71"/>
      <c r="ASZ71"/>
      <c r="ATA71"/>
      <c r="ATB71"/>
      <c r="ATC71"/>
      <c r="ATD71"/>
      <c r="ATE71"/>
      <c r="ATF71"/>
      <c r="ATG71"/>
      <c r="ATH71"/>
      <c r="ATI71"/>
      <c r="ATJ71"/>
      <c r="ATK71"/>
      <c r="ATL71"/>
      <c r="ATM71"/>
      <c r="ATN71"/>
      <c r="ATO71"/>
      <c r="ATP71"/>
      <c r="ATQ71"/>
      <c r="ATR71"/>
      <c r="ATS71"/>
      <c r="ATT71"/>
      <c r="ATU71"/>
      <c r="ATV71"/>
      <c r="ATW71"/>
      <c r="ATX71"/>
      <c r="ATY71"/>
      <c r="ATZ71"/>
      <c r="AUA71"/>
      <c r="AUB71"/>
      <c r="AUC71"/>
      <c r="AUD71"/>
      <c r="AUE71"/>
      <c r="AUF71"/>
      <c r="AUG71"/>
      <c r="AUH71"/>
      <c r="AUI71"/>
      <c r="AUJ71"/>
      <c r="AUK71"/>
      <c r="AUL71"/>
      <c r="AUM71"/>
      <c r="AUN71"/>
      <c r="AUO71"/>
      <c r="AUP71"/>
      <c r="AUQ71"/>
      <c r="AUR71"/>
      <c r="AUS71"/>
      <c r="AUT71"/>
      <c r="AUU71"/>
      <c r="AUV71"/>
      <c r="AUW71"/>
      <c r="AUX71"/>
      <c r="AUY71"/>
      <c r="AUZ71"/>
      <c r="AVA71"/>
      <c r="AVB71"/>
      <c r="AVC71"/>
      <c r="AVD71"/>
      <c r="AVE71"/>
      <c r="AVF71"/>
      <c r="AVG71"/>
      <c r="AVH71"/>
      <c r="AVI71"/>
      <c r="AVJ71"/>
      <c r="AVK71"/>
      <c r="AVL71"/>
      <c r="AVM71"/>
      <c r="AVN71"/>
      <c r="AVO71"/>
      <c r="AVP71"/>
      <c r="AVQ71"/>
      <c r="AVR71"/>
      <c r="AVS71"/>
      <c r="AVT71"/>
      <c r="AVU71"/>
      <c r="AVV71"/>
      <c r="AVW71"/>
      <c r="AVX71"/>
      <c r="AVY71"/>
      <c r="AVZ71"/>
      <c r="AWA71"/>
      <c r="AWB71"/>
      <c r="AWC71"/>
      <c r="AWD71"/>
      <c r="AWE71"/>
      <c r="AWF71"/>
      <c r="AWG71"/>
      <c r="AWH71"/>
      <c r="AWI71"/>
      <c r="AWJ71"/>
      <c r="AWK71"/>
      <c r="AWL71"/>
      <c r="AWM71"/>
      <c r="AWN71"/>
      <c r="AWO71"/>
      <c r="AWP71"/>
      <c r="AWQ71"/>
      <c r="AWR71"/>
      <c r="AWS71"/>
      <c r="AWT71"/>
      <c r="AWU71"/>
      <c r="AWV71"/>
      <c r="AWW71"/>
      <c r="AWX71"/>
      <c r="AWY71"/>
      <c r="AWZ71"/>
      <c r="AXA71"/>
      <c r="AXB71"/>
      <c r="AXC71"/>
      <c r="AXD71"/>
      <c r="AXE71"/>
      <c r="AXF71"/>
      <c r="AXG71"/>
      <c r="AXH71"/>
      <c r="AXI71"/>
      <c r="AXJ71"/>
      <c r="AXK71"/>
      <c r="AXL71"/>
      <c r="AXM71"/>
      <c r="AXN71"/>
      <c r="AXO71"/>
      <c r="AXP71"/>
      <c r="AXQ71"/>
      <c r="AXR71"/>
      <c r="AXS71"/>
      <c r="AXT71"/>
      <c r="AXU71"/>
      <c r="AXV71"/>
      <c r="AXW71"/>
      <c r="AXX71"/>
      <c r="AXY71"/>
      <c r="AXZ71"/>
      <c r="AYA71"/>
      <c r="AYB71"/>
      <c r="AYC71"/>
      <c r="AYD71"/>
      <c r="AYE71"/>
      <c r="AYF71"/>
      <c r="AYG71"/>
      <c r="AYH71"/>
      <c r="AYI71"/>
      <c r="AYJ71"/>
      <c r="AYK71"/>
      <c r="AYL71"/>
      <c r="AYM71"/>
      <c r="AYN71"/>
      <c r="AYO71"/>
      <c r="AYP71"/>
      <c r="AYQ71"/>
      <c r="AYR71"/>
      <c r="AYS71"/>
      <c r="AYT71"/>
      <c r="AYU71"/>
      <c r="AYV71"/>
      <c r="AYW71"/>
      <c r="AYX71"/>
      <c r="AYY71"/>
      <c r="AYZ71"/>
      <c r="AZA71"/>
      <c r="AZB71"/>
      <c r="AZC71"/>
      <c r="AZD71"/>
      <c r="AZE71"/>
      <c r="AZF71"/>
      <c r="AZG71"/>
      <c r="AZH71"/>
      <c r="AZI71"/>
      <c r="AZJ71"/>
      <c r="AZK71"/>
      <c r="AZL71"/>
      <c r="AZM71"/>
      <c r="AZN71"/>
      <c r="AZO71"/>
      <c r="AZP71"/>
      <c r="AZQ71"/>
      <c r="AZR71"/>
      <c r="AZS71"/>
      <c r="AZT71"/>
      <c r="AZU71"/>
      <c r="AZV71"/>
      <c r="AZW71"/>
      <c r="AZX71"/>
      <c r="AZY71"/>
      <c r="AZZ71"/>
      <c r="BAA71"/>
      <c r="BAB71"/>
      <c r="BAC71"/>
      <c r="BAD71"/>
      <c r="BAE71"/>
      <c r="BAF71"/>
      <c r="BAG71"/>
      <c r="BAH71"/>
      <c r="BAI71"/>
      <c r="BAJ71"/>
      <c r="BAK71"/>
      <c r="BAL71"/>
      <c r="BAM71"/>
      <c r="BAN71"/>
      <c r="BAO71"/>
      <c r="BAP71"/>
      <c r="BAQ71"/>
      <c r="BAR71"/>
      <c r="BAS71"/>
      <c r="BAT71"/>
      <c r="BAU71"/>
      <c r="BAV71"/>
      <c r="BAW71"/>
      <c r="BAX71"/>
      <c r="BAY71"/>
      <c r="BAZ71"/>
      <c r="BBA71"/>
      <c r="BBB71"/>
      <c r="BBC71"/>
      <c r="BBD71"/>
      <c r="BBE71"/>
      <c r="BBF71"/>
      <c r="BBG71"/>
      <c r="BBH71"/>
      <c r="BBI71"/>
      <c r="BBJ71"/>
      <c r="BBK71"/>
      <c r="BBL71"/>
      <c r="BBM71"/>
      <c r="BBN71"/>
      <c r="BBO71"/>
      <c r="BBP71"/>
      <c r="BBQ71"/>
      <c r="BBR71"/>
      <c r="BBS71"/>
      <c r="BBT71"/>
      <c r="BBU71"/>
      <c r="BBV71"/>
      <c r="BBW71"/>
      <c r="BBX71"/>
      <c r="BBY71"/>
      <c r="BBZ71"/>
      <c r="BCA71"/>
      <c r="BCB71"/>
      <c r="BCC71"/>
      <c r="BCD71"/>
      <c r="BCE71"/>
      <c r="BCF71"/>
      <c r="BCG71"/>
      <c r="BCH71"/>
      <c r="BCI71"/>
      <c r="BCJ71"/>
      <c r="BCK71"/>
      <c r="BCL71"/>
      <c r="BCM71"/>
      <c r="BCN71"/>
      <c r="BCO71"/>
      <c r="BCP71"/>
      <c r="BCQ71"/>
      <c r="BCR71"/>
      <c r="BCS71"/>
      <c r="BCT71"/>
      <c r="BCU71"/>
      <c r="BCV71"/>
      <c r="BCW71"/>
      <c r="BCX71"/>
      <c r="BCY71"/>
      <c r="BCZ71"/>
      <c r="BDA71"/>
      <c r="BDB71"/>
      <c r="BDC71"/>
      <c r="BDD71"/>
      <c r="BDE71"/>
      <c r="BDF71"/>
      <c r="BDG71"/>
      <c r="BDH71"/>
      <c r="BDI71"/>
      <c r="BDJ71"/>
      <c r="BDK71"/>
      <c r="BDL71"/>
      <c r="BDM71"/>
      <c r="BDN71"/>
      <c r="BDO71"/>
      <c r="BDP71"/>
      <c r="BDQ71"/>
      <c r="BDR71"/>
      <c r="BDS71"/>
      <c r="BDT71"/>
      <c r="BDU71"/>
      <c r="BDV71"/>
      <c r="BDW71"/>
      <c r="BDX71"/>
      <c r="BDY71"/>
      <c r="BDZ71"/>
      <c r="BEA71"/>
      <c r="BEB71"/>
      <c r="BEC71"/>
      <c r="BED71"/>
      <c r="BEE71"/>
      <c r="BEF71"/>
      <c r="BEG71"/>
      <c r="BEH71"/>
      <c r="BEI71"/>
      <c r="BEJ71"/>
      <c r="BEK71"/>
      <c r="BEL71"/>
      <c r="BEM71"/>
      <c r="BEN71"/>
      <c r="BEO71"/>
      <c r="BEP71"/>
      <c r="BEQ71"/>
      <c r="BER71"/>
      <c r="BES71"/>
      <c r="BET71"/>
      <c r="BEU71"/>
      <c r="BEV71"/>
      <c r="BEW71"/>
      <c r="BEX71"/>
      <c r="BEY71"/>
      <c r="BEZ71"/>
      <c r="BFA71"/>
      <c r="BFB71"/>
      <c r="BFC71"/>
      <c r="BFD71"/>
      <c r="BFE71"/>
      <c r="BFF71"/>
      <c r="BFG71"/>
      <c r="BFH71"/>
      <c r="BFI71"/>
      <c r="BFJ71"/>
      <c r="BFK71"/>
      <c r="BFL71"/>
      <c r="BFM71"/>
      <c r="BFN71"/>
      <c r="BFO71"/>
      <c r="BFP71"/>
      <c r="BFQ71"/>
      <c r="BFR71"/>
      <c r="BFS71"/>
      <c r="BFT71"/>
      <c r="BFU71"/>
      <c r="BFV71"/>
      <c r="BFW71"/>
      <c r="BFX71"/>
      <c r="BFY71"/>
      <c r="BFZ71"/>
      <c r="BGA71"/>
      <c r="BGB71"/>
      <c r="BGC71"/>
      <c r="BGD71"/>
      <c r="BGE71"/>
      <c r="BGF71"/>
      <c r="BGG71"/>
      <c r="BGH71"/>
      <c r="BGI71"/>
      <c r="BGJ71"/>
      <c r="BGK71"/>
      <c r="BGL71"/>
      <c r="BGM71"/>
      <c r="BGN71"/>
      <c r="BGO71"/>
      <c r="BGP71"/>
      <c r="BGQ71"/>
      <c r="BGR71"/>
      <c r="BGS71"/>
      <c r="BGT71"/>
      <c r="BGU71"/>
      <c r="BGV71"/>
      <c r="BGW71"/>
      <c r="BGX71"/>
      <c r="BGY71"/>
      <c r="BGZ71"/>
      <c r="BHA71"/>
      <c r="BHB71"/>
      <c r="BHC71"/>
      <c r="BHD71"/>
      <c r="BHE71"/>
      <c r="BHF71"/>
      <c r="BHG71"/>
      <c r="BHH71"/>
      <c r="BHI71"/>
      <c r="BHJ71"/>
      <c r="BHK71"/>
      <c r="BHL71"/>
      <c r="BHM71"/>
      <c r="BHN71"/>
      <c r="BHO71"/>
      <c r="BHP71"/>
      <c r="BHQ71"/>
      <c r="BHR71"/>
      <c r="BHS71"/>
      <c r="BHT71"/>
      <c r="BHU71"/>
      <c r="BHV71"/>
      <c r="BHW71"/>
      <c r="BHX71"/>
      <c r="BHY71"/>
      <c r="BHZ71"/>
      <c r="BIA71"/>
      <c r="BIB71"/>
      <c r="BIC71"/>
      <c r="BID71"/>
      <c r="BIE71"/>
      <c r="BIF71"/>
      <c r="BIG71"/>
      <c r="BIH71"/>
      <c r="BII71"/>
      <c r="BIJ71"/>
      <c r="BIK71"/>
      <c r="BIL71"/>
      <c r="BIM71"/>
      <c r="BIN71"/>
      <c r="BIO71"/>
      <c r="BIP71"/>
      <c r="BIQ71"/>
      <c r="BIR71"/>
      <c r="BIS71"/>
      <c r="BIT71"/>
      <c r="BIU71"/>
      <c r="BIV71"/>
      <c r="BIW71"/>
      <c r="BIX71"/>
      <c r="BIY71"/>
      <c r="BIZ71"/>
      <c r="BJA71"/>
      <c r="BJB71"/>
      <c r="BJC71"/>
      <c r="BJD71"/>
      <c r="BJE71"/>
      <c r="BJF71"/>
      <c r="BJG71"/>
      <c r="BJH71"/>
      <c r="BJI71"/>
      <c r="BJJ71"/>
      <c r="BJK71"/>
      <c r="BJL71"/>
      <c r="BJM71"/>
      <c r="BJN71"/>
      <c r="BJO71"/>
      <c r="BJP71"/>
      <c r="BJQ71"/>
      <c r="BJR71"/>
      <c r="BJS71"/>
      <c r="BJT71"/>
      <c r="BJU71"/>
      <c r="BJV71"/>
      <c r="BJW71"/>
      <c r="BJX71"/>
      <c r="BJY71"/>
      <c r="BJZ71"/>
      <c r="BKA71"/>
      <c r="BKB71"/>
      <c r="BKC71"/>
      <c r="BKD71"/>
      <c r="BKE71"/>
      <c r="BKF71"/>
      <c r="BKG71"/>
      <c r="BKH71"/>
      <c r="BKI71"/>
      <c r="BKJ71"/>
      <c r="BKK71"/>
      <c r="BKL71"/>
      <c r="BKM71"/>
      <c r="BKN71"/>
      <c r="BKO71"/>
      <c r="BKP71"/>
      <c r="BKQ71"/>
      <c r="BKR71"/>
      <c r="BKS71"/>
      <c r="BKT71"/>
      <c r="BKU71"/>
      <c r="BKV71"/>
      <c r="BKW71"/>
      <c r="BKX71"/>
      <c r="BKY71"/>
      <c r="BKZ71"/>
      <c r="BLA71"/>
      <c r="BLB71"/>
      <c r="BLC71"/>
      <c r="BLD71"/>
      <c r="BLE71"/>
      <c r="BLF71"/>
      <c r="BLG71"/>
      <c r="BLH71"/>
      <c r="BLI71"/>
      <c r="BLJ71"/>
      <c r="BLK71"/>
      <c r="BLL71"/>
      <c r="BLM71"/>
      <c r="BLN71"/>
      <c r="BLO71"/>
      <c r="BLP71"/>
      <c r="BLQ71"/>
      <c r="BLR71"/>
      <c r="BLS71"/>
      <c r="BLT71"/>
      <c r="BLU71"/>
      <c r="BLV71"/>
      <c r="BLW71"/>
      <c r="BLX71"/>
      <c r="BLY71"/>
      <c r="BLZ71"/>
      <c r="BMA71"/>
      <c r="BMB71"/>
      <c r="BMC71"/>
      <c r="BMD71"/>
      <c r="BME71"/>
      <c r="BMF71"/>
      <c r="BMG71"/>
      <c r="BMH71"/>
      <c r="BMI71"/>
      <c r="BMJ71"/>
      <c r="BMK71"/>
      <c r="BML71"/>
      <c r="BMM71"/>
      <c r="BMN71"/>
      <c r="BMO71"/>
      <c r="BMP71"/>
      <c r="BMQ71"/>
      <c r="BMR71"/>
      <c r="BMS71"/>
      <c r="BMT71"/>
      <c r="BMU71"/>
      <c r="BMV71"/>
      <c r="BMW71"/>
      <c r="BMX71"/>
      <c r="BMY71"/>
      <c r="BMZ71"/>
      <c r="BNA71"/>
      <c r="BNB71"/>
      <c r="BNC71"/>
      <c r="BND71"/>
      <c r="BNE71"/>
      <c r="BNF71"/>
      <c r="BNG71"/>
      <c r="BNH71"/>
      <c r="BNI71"/>
      <c r="BNJ71"/>
      <c r="BNK71"/>
      <c r="BNL71"/>
      <c r="BNM71"/>
      <c r="BNN71"/>
      <c r="BNO71"/>
      <c r="BNP71"/>
      <c r="BNQ71"/>
      <c r="BNR71"/>
      <c r="BNS71"/>
      <c r="BNT71"/>
      <c r="BNU71"/>
      <c r="BNV71"/>
      <c r="BNW71"/>
      <c r="BNX71"/>
      <c r="BNY71"/>
      <c r="BNZ71"/>
      <c r="BOA71"/>
      <c r="BOB71"/>
      <c r="BOC71"/>
      <c r="BOD71"/>
      <c r="BOE71"/>
      <c r="BOF71"/>
      <c r="BOG71"/>
      <c r="BOH71"/>
      <c r="BOI71"/>
      <c r="BOJ71"/>
      <c r="BOK71"/>
      <c r="BOL71"/>
      <c r="BOM71"/>
      <c r="BON71"/>
      <c r="BOO71"/>
      <c r="BOP71"/>
      <c r="BOQ71"/>
      <c r="BOR71"/>
      <c r="BOS71"/>
      <c r="BOT71"/>
      <c r="BOU71"/>
      <c r="BOV71"/>
      <c r="BOW71"/>
      <c r="BOX71"/>
      <c r="BOY71"/>
      <c r="BOZ71"/>
      <c r="BPA71"/>
      <c r="BPB71"/>
      <c r="BPC71"/>
      <c r="BPD71"/>
      <c r="BPE71"/>
      <c r="BPF71"/>
      <c r="BPG71"/>
      <c r="BPH71"/>
      <c r="BPI71"/>
      <c r="BPJ71"/>
      <c r="BPK71"/>
      <c r="BPL71"/>
      <c r="BPM71"/>
      <c r="BPN71"/>
      <c r="BPO71"/>
      <c r="BPP71"/>
      <c r="BPQ71"/>
      <c r="BPR71"/>
      <c r="BPS71"/>
      <c r="BPT71"/>
      <c r="BPU71"/>
      <c r="BPV71"/>
      <c r="BPW71"/>
      <c r="BPX71"/>
      <c r="BPY71"/>
      <c r="BPZ71"/>
      <c r="BQA71"/>
      <c r="BQB71"/>
      <c r="BQC71"/>
      <c r="BQD71"/>
      <c r="BQE71"/>
      <c r="BQF71"/>
      <c r="BQG71"/>
      <c r="BQH71"/>
      <c r="BQI71"/>
      <c r="BQJ71"/>
      <c r="BQK71"/>
      <c r="BQL71"/>
      <c r="BQM71"/>
      <c r="BQN71"/>
      <c r="BQO71"/>
      <c r="BQP71"/>
      <c r="BQQ71"/>
      <c r="BQR71"/>
      <c r="BQS71"/>
      <c r="BQT71"/>
      <c r="BQU71"/>
      <c r="BQV71"/>
      <c r="BQW71"/>
      <c r="BQX71"/>
      <c r="BQY71"/>
      <c r="BQZ71"/>
      <c r="BRA71"/>
      <c r="BRB71"/>
      <c r="BRC71"/>
      <c r="BRD71"/>
      <c r="BRE71"/>
      <c r="BRF71"/>
      <c r="BRG71"/>
      <c r="BRH71"/>
      <c r="BRI71"/>
      <c r="BRJ71"/>
      <c r="BRK71"/>
      <c r="BRL71"/>
      <c r="BRM71"/>
      <c r="BRN71"/>
      <c r="BRO71"/>
      <c r="BRP71"/>
      <c r="BRQ71"/>
      <c r="BRR71"/>
      <c r="BRS71"/>
      <c r="BRT71"/>
      <c r="BRU71"/>
      <c r="BRV71"/>
      <c r="BRW71"/>
      <c r="BRX71"/>
      <c r="BRY71"/>
      <c r="BRZ71"/>
      <c r="BSA71"/>
      <c r="BSB71"/>
      <c r="BSC71"/>
      <c r="BSD71"/>
      <c r="BSE71"/>
      <c r="BSF71"/>
      <c r="BSG71"/>
      <c r="BSH71"/>
      <c r="BSI71"/>
      <c r="BSJ71"/>
      <c r="BSK71"/>
      <c r="BSL71"/>
      <c r="BSM71"/>
      <c r="BSN71"/>
      <c r="BSO71"/>
      <c r="BSP71"/>
      <c r="BSQ71"/>
      <c r="BSR71"/>
      <c r="BSS71"/>
      <c r="BST71"/>
      <c r="BSU71"/>
      <c r="BSV71"/>
      <c r="BSW71"/>
      <c r="BSX71"/>
      <c r="BSY71"/>
      <c r="BSZ71"/>
      <c r="BTA71"/>
      <c r="BTB71"/>
      <c r="BTC71"/>
      <c r="BTD71"/>
      <c r="BTE71"/>
      <c r="BTF71"/>
      <c r="BTG71"/>
      <c r="BTH71"/>
      <c r="BTI71"/>
      <c r="BTJ71"/>
      <c r="BTK71"/>
      <c r="BTL71"/>
      <c r="BTM71"/>
      <c r="BTN71"/>
      <c r="BTO71"/>
      <c r="BTP71"/>
      <c r="BTQ71"/>
      <c r="BTR71"/>
      <c r="BTS71"/>
      <c r="BTT71"/>
      <c r="BTU71"/>
      <c r="BTV71"/>
      <c r="BTW71"/>
      <c r="BTX71"/>
      <c r="BTY71"/>
      <c r="BTZ71"/>
      <c r="BUA71"/>
      <c r="BUB71"/>
      <c r="BUC71"/>
      <c r="BUD71"/>
      <c r="BUE71"/>
      <c r="BUF71"/>
      <c r="BUG71"/>
      <c r="BUH71"/>
      <c r="BUI71"/>
      <c r="BUJ71"/>
      <c r="BUK71"/>
      <c r="BUL71"/>
      <c r="BUM71"/>
      <c r="BUN71"/>
      <c r="BUO71"/>
      <c r="BUP71"/>
      <c r="BUQ71"/>
      <c r="BUR71"/>
      <c r="BUS71"/>
      <c r="BUT71"/>
      <c r="BUU71"/>
      <c r="BUV71"/>
      <c r="BUW71"/>
      <c r="BUX71"/>
      <c r="BUY71"/>
      <c r="BUZ71"/>
      <c r="BVA71"/>
      <c r="BVB71"/>
      <c r="BVC71"/>
      <c r="BVD71"/>
      <c r="BVE71"/>
      <c r="BVF71"/>
      <c r="BVG71"/>
      <c r="BVH71"/>
      <c r="BVI71"/>
      <c r="BVJ71"/>
      <c r="BVK71"/>
      <c r="BVL71"/>
      <c r="BVM71"/>
      <c r="BVN71"/>
      <c r="BVO71"/>
      <c r="BVP71"/>
      <c r="BVQ71"/>
      <c r="BVR71"/>
      <c r="BVS71"/>
      <c r="BVT71"/>
      <c r="BVU71"/>
      <c r="BVV71"/>
      <c r="BVW71"/>
      <c r="BVX71"/>
      <c r="BVY71"/>
      <c r="BVZ71"/>
      <c r="BWA71"/>
      <c r="BWB71"/>
      <c r="BWC71"/>
      <c r="BWD71"/>
      <c r="BWE71"/>
      <c r="BWF71"/>
      <c r="BWG71"/>
      <c r="BWH71"/>
      <c r="BWI71"/>
      <c r="BWJ71"/>
      <c r="BWK71"/>
      <c r="BWL71"/>
      <c r="BWM71"/>
      <c r="BWN71"/>
      <c r="BWO71"/>
      <c r="BWP71"/>
      <c r="BWQ71"/>
      <c r="BWR71"/>
      <c r="BWS71"/>
      <c r="BWT71"/>
      <c r="BWU71"/>
      <c r="BWV71"/>
      <c r="BWW71"/>
      <c r="BWX71"/>
      <c r="BWY71"/>
      <c r="BWZ71"/>
      <c r="BXA71"/>
      <c r="BXB71"/>
      <c r="BXC71"/>
      <c r="BXD71"/>
      <c r="BXE71"/>
      <c r="BXF71"/>
      <c r="BXG71"/>
      <c r="BXH71"/>
      <c r="BXI71"/>
      <c r="BXJ71"/>
      <c r="BXK71"/>
      <c r="BXL71"/>
      <c r="BXM71"/>
      <c r="BXN71"/>
      <c r="BXO71"/>
      <c r="BXP71"/>
      <c r="BXQ71"/>
      <c r="BXR71"/>
      <c r="BXS71"/>
      <c r="BXT71"/>
      <c r="BXU71"/>
      <c r="BXV71"/>
      <c r="BXW71"/>
      <c r="BXX71"/>
      <c r="BXY71"/>
      <c r="BXZ71"/>
      <c r="BYA71"/>
      <c r="BYB71"/>
      <c r="BYC71"/>
      <c r="BYD71"/>
      <c r="BYE71"/>
      <c r="BYF71"/>
      <c r="BYG71"/>
      <c r="BYH71"/>
      <c r="BYI71"/>
      <c r="BYJ71"/>
      <c r="BYK71"/>
      <c r="BYL71"/>
      <c r="BYM71"/>
      <c r="BYN71"/>
      <c r="BYO71"/>
      <c r="BYP71"/>
      <c r="BYQ71"/>
      <c r="BYR71"/>
      <c r="BYS71"/>
      <c r="BYT71"/>
      <c r="BYU71"/>
      <c r="BYV71"/>
      <c r="BYW71"/>
      <c r="BYX71"/>
      <c r="BYY71"/>
      <c r="BYZ71"/>
      <c r="BZA71"/>
      <c r="BZB71"/>
      <c r="BZC71"/>
      <c r="BZD71"/>
      <c r="BZE71"/>
      <c r="BZF71"/>
      <c r="BZG71"/>
      <c r="BZH71"/>
      <c r="BZI71"/>
      <c r="BZJ71"/>
      <c r="BZK71"/>
      <c r="BZL71"/>
      <c r="BZM71"/>
      <c r="BZN71"/>
      <c r="BZO71"/>
      <c r="BZP71"/>
      <c r="BZQ71"/>
      <c r="BZR71"/>
      <c r="BZS71"/>
      <c r="BZT71"/>
      <c r="BZU71"/>
      <c r="BZV71"/>
      <c r="BZW71"/>
      <c r="BZX71"/>
      <c r="BZY71"/>
      <c r="BZZ71"/>
      <c r="CAA71"/>
      <c r="CAB71"/>
      <c r="CAC71"/>
      <c r="CAD71"/>
      <c r="CAE71"/>
      <c r="CAF71"/>
      <c r="CAG71"/>
      <c r="CAH71"/>
      <c r="CAI71"/>
      <c r="CAJ71"/>
      <c r="CAK71"/>
      <c r="CAL71"/>
      <c r="CAM71"/>
      <c r="CAN71"/>
      <c r="CAO71"/>
      <c r="CAP71"/>
      <c r="CAQ71"/>
      <c r="CAR71"/>
      <c r="CAS71"/>
      <c r="CAT71"/>
      <c r="CAU71"/>
      <c r="CAV71"/>
      <c r="CAW71"/>
      <c r="CAX71"/>
      <c r="CAY71"/>
      <c r="CAZ71"/>
      <c r="CBA71"/>
      <c r="CBB71"/>
      <c r="CBC71"/>
      <c r="CBD71"/>
      <c r="CBE71"/>
      <c r="CBF71"/>
      <c r="CBG71"/>
      <c r="CBH71"/>
      <c r="CBI71"/>
      <c r="CBJ71"/>
      <c r="CBK71"/>
      <c r="CBL71"/>
      <c r="CBM71"/>
      <c r="CBN71"/>
      <c r="CBO71"/>
      <c r="CBP71"/>
      <c r="CBQ71"/>
      <c r="CBR71"/>
      <c r="CBS71"/>
      <c r="CBT71"/>
      <c r="CBU71"/>
      <c r="CBV71"/>
      <c r="CBW71"/>
      <c r="CBX71"/>
      <c r="CBY71"/>
      <c r="CBZ71"/>
      <c r="CCA71"/>
      <c r="CCB71"/>
      <c r="CCC71"/>
      <c r="CCD71"/>
      <c r="CCE71"/>
      <c r="CCF71"/>
      <c r="CCG71"/>
      <c r="CCH71"/>
      <c r="CCI71"/>
      <c r="CCJ71"/>
      <c r="CCK71"/>
      <c r="CCL71"/>
      <c r="CCM71"/>
      <c r="CCN71"/>
      <c r="CCO71"/>
      <c r="CCP71"/>
      <c r="CCQ71"/>
      <c r="CCR71"/>
      <c r="CCS71"/>
      <c r="CCT71"/>
      <c r="CCU71"/>
      <c r="CCV71"/>
      <c r="CCW71"/>
      <c r="CCX71"/>
      <c r="CCY71"/>
      <c r="CCZ71"/>
      <c r="CDA71"/>
      <c r="CDB71"/>
      <c r="CDC71"/>
      <c r="CDD71"/>
      <c r="CDE71"/>
      <c r="CDF71"/>
      <c r="CDG71"/>
      <c r="CDH71"/>
      <c r="CDI71"/>
      <c r="CDJ71"/>
      <c r="CDK71"/>
      <c r="CDL71"/>
      <c r="CDM71"/>
      <c r="CDN71"/>
      <c r="CDO71"/>
      <c r="CDP71"/>
      <c r="CDQ71"/>
      <c r="CDR71"/>
      <c r="CDS71"/>
      <c r="CDT71"/>
      <c r="CDU71"/>
      <c r="CDV71"/>
      <c r="CDW71"/>
      <c r="CDX71"/>
      <c r="CDY71"/>
      <c r="CDZ71"/>
      <c r="CEA71"/>
      <c r="CEB71"/>
      <c r="CEC71"/>
      <c r="CED71"/>
      <c r="CEE71"/>
      <c r="CEF71"/>
      <c r="CEG71"/>
      <c r="CEH71"/>
      <c r="CEI71"/>
      <c r="CEJ71"/>
      <c r="CEK71"/>
      <c r="CEL71"/>
      <c r="CEM71"/>
      <c r="CEN71"/>
      <c r="CEO71"/>
      <c r="CEP71"/>
      <c r="CEQ71"/>
      <c r="CER71"/>
      <c r="CES71"/>
      <c r="CET71"/>
      <c r="CEU71"/>
      <c r="CEV71"/>
      <c r="CEW71"/>
      <c r="CEX71"/>
      <c r="CEY71"/>
      <c r="CEZ71"/>
      <c r="CFA71"/>
      <c r="CFB71"/>
      <c r="CFC71"/>
      <c r="CFD71"/>
      <c r="CFE71"/>
      <c r="CFF71"/>
      <c r="CFG71"/>
      <c r="CFH71"/>
      <c r="CFI71"/>
      <c r="CFJ71"/>
      <c r="CFK71"/>
      <c r="CFL71"/>
      <c r="CFM71"/>
      <c r="CFN71"/>
      <c r="CFO71"/>
      <c r="CFP71"/>
      <c r="CFQ71"/>
      <c r="CFR71"/>
      <c r="CFS71"/>
      <c r="CFT71"/>
      <c r="CFU71"/>
      <c r="CFV71"/>
      <c r="CFW71"/>
      <c r="CFX71"/>
      <c r="CFY71"/>
      <c r="CFZ71"/>
      <c r="CGA71"/>
      <c r="CGB71"/>
      <c r="CGC71"/>
      <c r="CGD71"/>
      <c r="CGE71"/>
      <c r="CGF71"/>
      <c r="CGG71"/>
      <c r="CGH71"/>
      <c r="CGI71"/>
      <c r="CGJ71"/>
      <c r="CGK71"/>
      <c r="CGL71"/>
      <c r="CGM71"/>
      <c r="CGN71"/>
      <c r="CGO71"/>
      <c r="CGP71"/>
      <c r="CGQ71"/>
      <c r="CGR71"/>
      <c r="CGS71"/>
      <c r="CGT71"/>
      <c r="CGU71"/>
      <c r="CGV71"/>
      <c r="CGW71"/>
      <c r="CGX71"/>
      <c r="CGY71"/>
      <c r="CGZ71"/>
      <c r="CHA71"/>
      <c r="CHB71"/>
      <c r="CHC71"/>
      <c r="CHD71"/>
      <c r="CHE71"/>
      <c r="CHF71"/>
      <c r="CHG71"/>
      <c r="CHH71"/>
      <c r="CHI71"/>
      <c r="CHJ71"/>
      <c r="CHK71"/>
      <c r="CHL71"/>
      <c r="CHM71"/>
      <c r="CHN71"/>
      <c r="CHO71"/>
      <c r="CHP71"/>
      <c r="CHQ71"/>
      <c r="CHR71"/>
      <c r="CHS71"/>
      <c r="CHT71"/>
      <c r="CHU71"/>
      <c r="CHV71"/>
      <c r="CHW71"/>
      <c r="CHX71"/>
      <c r="CHY71"/>
      <c r="CHZ71"/>
      <c r="CIA71"/>
      <c r="CIB71"/>
      <c r="CIC71"/>
      <c r="CID71"/>
      <c r="CIE71"/>
      <c r="CIF71"/>
      <c r="CIG71"/>
      <c r="CIH71"/>
      <c r="CII71"/>
      <c r="CIJ71"/>
      <c r="CIK71"/>
      <c r="CIL71"/>
      <c r="CIM71"/>
      <c r="CIN71"/>
      <c r="CIO71"/>
      <c r="CIP71"/>
      <c r="CIQ71"/>
      <c r="CIR71"/>
      <c r="CIS71"/>
      <c r="CIT71"/>
      <c r="CIU71"/>
      <c r="CIV71"/>
      <c r="CIW71"/>
      <c r="CIX71"/>
      <c r="CIY71"/>
      <c r="CIZ71"/>
      <c r="CJA71"/>
      <c r="CJB71"/>
      <c r="CJC71"/>
      <c r="CJD71"/>
      <c r="CJE71"/>
      <c r="CJF71"/>
      <c r="CJG71"/>
      <c r="CJH71"/>
      <c r="CJI71"/>
      <c r="CJJ71"/>
      <c r="CJK71"/>
      <c r="CJL71"/>
      <c r="CJM71"/>
      <c r="CJN71"/>
      <c r="CJO71"/>
      <c r="CJP71"/>
      <c r="CJQ71"/>
      <c r="CJR71"/>
      <c r="CJS71"/>
      <c r="CJT71"/>
      <c r="CJU71"/>
      <c r="CJV71"/>
      <c r="CJW71"/>
      <c r="CJX71"/>
      <c r="CJY71"/>
      <c r="CJZ71"/>
      <c r="CKA71"/>
      <c r="CKB71"/>
      <c r="CKC71"/>
      <c r="CKD71"/>
      <c r="CKE71"/>
      <c r="CKF71"/>
      <c r="CKG71"/>
      <c r="CKH71"/>
      <c r="CKI71"/>
      <c r="CKJ71"/>
      <c r="CKK71"/>
      <c r="CKL71"/>
      <c r="CKM71"/>
      <c r="CKN71"/>
      <c r="CKO71"/>
      <c r="CKP71"/>
      <c r="CKQ71"/>
      <c r="CKR71"/>
      <c r="CKS71"/>
      <c r="CKT71"/>
      <c r="CKU71"/>
      <c r="CKV71"/>
      <c r="CKW71"/>
      <c r="CKX71"/>
      <c r="CKY71"/>
      <c r="CKZ71"/>
      <c r="CLA71"/>
      <c r="CLB71"/>
      <c r="CLC71"/>
      <c r="CLD71"/>
      <c r="CLE71"/>
      <c r="CLF71"/>
      <c r="CLG71"/>
      <c r="CLH71"/>
      <c r="CLI71"/>
      <c r="CLJ71"/>
      <c r="CLK71"/>
      <c r="CLL71"/>
      <c r="CLM71"/>
      <c r="CLN71"/>
      <c r="CLO71"/>
      <c r="CLP71"/>
      <c r="CLQ71"/>
      <c r="CLR71"/>
      <c r="CLS71"/>
      <c r="CLT71"/>
      <c r="CLU71"/>
      <c r="CLV71"/>
      <c r="CLW71"/>
      <c r="CLX71"/>
      <c r="CLY71"/>
      <c r="CLZ71"/>
      <c r="CMA71"/>
      <c r="CMB71"/>
      <c r="CMC71"/>
      <c r="CMD71"/>
      <c r="CME71"/>
      <c r="CMF71"/>
      <c r="CMG71"/>
      <c r="CMH71"/>
      <c r="CMI71"/>
      <c r="CMJ71"/>
      <c r="CMK71"/>
      <c r="CML71"/>
      <c r="CMM71"/>
      <c r="CMN71"/>
      <c r="CMO71"/>
      <c r="CMP71"/>
      <c r="CMQ71"/>
      <c r="CMR71"/>
      <c r="CMS71"/>
      <c r="CMT71"/>
      <c r="CMU71"/>
      <c r="CMV71"/>
      <c r="CMW71"/>
      <c r="CMX71"/>
      <c r="CMY71"/>
      <c r="CMZ71"/>
      <c r="CNA71"/>
      <c r="CNB71"/>
      <c r="CNC71"/>
      <c r="CND71"/>
      <c r="CNE71"/>
      <c r="CNF71"/>
      <c r="CNG71"/>
      <c r="CNH71"/>
      <c r="CNI71"/>
      <c r="CNJ71"/>
      <c r="CNK71"/>
      <c r="CNL71"/>
      <c r="CNM71"/>
      <c r="CNN71"/>
      <c r="CNO71"/>
      <c r="CNP71"/>
      <c r="CNQ71"/>
      <c r="CNR71"/>
      <c r="CNS71"/>
      <c r="CNT71"/>
      <c r="CNU71"/>
      <c r="CNV71"/>
      <c r="CNW71"/>
      <c r="CNX71"/>
      <c r="CNY71"/>
      <c r="CNZ71"/>
      <c r="COA71"/>
      <c r="COB71"/>
      <c r="COC71"/>
      <c r="COD71"/>
      <c r="COE71"/>
      <c r="COF71"/>
      <c r="COG71"/>
      <c r="COH71"/>
      <c r="COI71"/>
      <c r="COJ71"/>
      <c r="COK71"/>
      <c r="COL71"/>
      <c r="COM71"/>
      <c r="CON71"/>
      <c r="COO71"/>
      <c r="COP71"/>
      <c r="COQ71"/>
      <c r="COR71"/>
      <c r="COS71"/>
      <c r="COT71"/>
      <c r="COU71"/>
      <c r="COV71"/>
      <c r="COW71"/>
      <c r="COX71"/>
      <c r="COY71"/>
      <c r="COZ71"/>
      <c r="CPA71"/>
      <c r="CPB71"/>
      <c r="CPC71"/>
      <c r="CPD71"/>
      <c r="CPE71"/>
      <c r="CPF71"/>
      <c r="CPG71"/>
      <c r="CPH71"/>
      <c r="CPI71"/>
      <c r="CPJ71"/>
      <c r="CPK71"/>
      <c r="CPL71"/>
      <c r="CPM71"/>
      <c r="CPN71"/>
      <c r="CPO71"/>
      <c r="CPP71"/>
      <c r="CPQ71"/>
      <c r="CPR71"/>
      <c r="CPS71"/>
      <c r="CPT71"/>
      <c r="CPU71"/>
      <c r="CPV71"/>
      <c r="CPW71"/>
      <c r="CPX71"/>
      <c r="CPY71"/>
      <c r="CPZ71"/>
      <c r="CQA71"/>
      <c r="CQB71"/>
      <c r="CQC71"/>
      <c r="CQD71"/>
      <c r="CQE71"/>
      <c r="CQF71"/>
      <c r="CQG71"/>
      <c r="CQH71"/>
      <c r="CQI71"/>
      <c r="CQJ71"/>
      <c r="CQK71"/>
      <c r="CQL71"/>
      <c r="CQM71"/>
      <c r="CQN71"/>
      <c r="CQO71"/>
      <c r="CQP71"/>
      <c r="CQQ71"/>
      <c r="CQR71"/>
      <c r="CQS71"/>
      <c r="CQT71"/>
      <c r="CQU71"/>
      <c r="CQV71"/>
      <c r="CQW71"/>
      <c r="CQX71"/>
      <c r="CQY71"/>
      <c r="CQZ71"/>
      <c r="CRA71"/>
      <c r="CRB71"/>
      <c r="CRC71"/>
      <c r="CRD71"/>
      <c r="CRE71"/>
      <c r="CRF71"/>
      <c r="CRG71"/>
      <c r="CRH71"/>
      <c r="CRI71"/>
      <c r="CRJ71"/>
      <c r="CRK71"/>
      <c r="CRL71"/>
      <c r="CRM71"/>
      <c r="CRN71"/>
      <c r="CRO71"/>
      <c r="CRP71"/>
      <c r="CRQ71"/>
      <c r="CRR71"/>
      <c r="CRS71"/>
      <c r="CRT71"/>
      <c r="CRU71"/>
      <c r="CRV71"/>
      <c r="CRW71"/>
      <c r="CRX71"/>
      <c r="CRY71"/>
      <c r="CRZ71"/>
      <c r="CSA71"/>
      <c r="CSB71"/>
      <c r="CSC71"/>
      <c r="CSD71"/>
      <c r="CSE71"/>
      <c r="CSF71"/>
      <c r="CSG71"/>
      <c r="CSH71"/>
      <c r="CSI71"/>
      <c r="CSJ71"/>
      <c r="CSK71"/>
      <c r="CSL71"/>
      <c r="CSM71"/>
      <c r="CSN71"/>
      <c r="CSO71"/>
      <c r="CSP71"/>
      <c r="CSQ71"/>
      <c r="CSR71"/>
      <c r="CSS71"/>
      <c r="CST71"/>
      <c r="CSU71"/>
      <c r="CSV71"/>
      <c r="CSW71"/>
      <c r="CSX71"/>
      <c r="CSY71"/>
      <c r="CSZ71"/>
      <c r="CTA71"/>
      <c r="CTB71"/>
      <c r="CTC71"/>
      <c r="CTD71"/>
      <c r="CTE71"/>
      <c r="CTF71"/>
      <c r="CTG71"/>
      <c r="CTH71"/>
      <c r="CTI71"/>
      <c r="CTJ71"/>
      <c r="CTK71"/>
      <c r="CTL71"/>
      <c r="CTM71"/>
      <c r="CTN71"/>
      <c r="CTO71"/>
      <c r="CTP71"/>
      <c r="CTQ71"/>
      <c r="CTR71"/>
      <c r="CTS71"/>
      <c r="CTT71"/>
      <c r="CTU71"/>
      <c r="CTV71"/>
      <c r="CTW71"/>
      <c r="CTX71"/>
      <c r="CTY71"/>
      <c r="CTZ71"/>
      <c r="CUA71"/>
      <c r="CUB71"/>
      <c r="CUC71"/>
      <c r="CUD71"/>
      <c r="CUE71"/>
      <c r="CUF71"/>
      <c r="CUG71"/>
      <c r="CUH71"/>
      <c r="CUI71"/>
      <c r="CUJ71"/>
      <c r="CUK71"/>
      <c r="CUL71"/>
      <c r="CUM71"/>
      <c r="CUN71"/>
      <c r="CUO71"/>
      <c r="CUP71"/>
      <c r="CUQ71"/>
      <c r="CUR71"/>
      <c r="CUS71"/>
      <c r="CUT71"/>
      <c r="CUU71"/>
      <c r="CUV71"/>
      <c r="CUW71"/>
      <c r="CUX71"/>
      <c r="CUY71"/>
      <c r="CUZ71"/>
      <c r="CVA71"/>
      <c r="CVB71"/>
      <c r="CVC71"/>
      <c r="CVD71"/>
      <c r="CVE71"/>
      <c r="CVF71"/>
      <c r="CVG71"/>
      <c r="CVH71"/>
      <c r="CVI71"/>
      <c r="CVJ71"/>
      <c r="CVK71"/>
      <c r="CVL71"/>
      <c r="CVM71"/>
      <c r="CVN71"/>
      <c r="CVO71"/>
      <c r="CVP71"/>
      <c r="CVQ71"/>
      <c r="CVR71"/>
      <c r="CVS71"/>
      <c r="CVT71"/>
      <c r="CVU71"/>
      <c r="CVV71"/>
      <c r="CVW71"/>
      <c r="CVX71"/>
      <c r="CVY71"/>
      <c r="CVZ71"/>
      <c r="CWA71"/>
      <c r="CWB71"/>
      <c r="CWC71"/>
      <c r="CWD71"/>
      <c r="CWE71"/>
      <c r="CWF71"/>
      <c r="CWG71"/>
      <c r="CWH71"/>
      <c r="CWI71"/>
      <c r="CWJ71"/>
      <c r="CWK71"/>
      <c r="CWL71"/>
      <c r="CWM71"/>
      <c r="CWN71"/>
      <c r="CWO71"/>
      <c r="CWP71"/>
      <c r="CWQ71"/>
      <c r="CWR71"/>
      <c r="CWS71"/>
      <c r="CWT71"/>
      <c r="CWU71"/>
      <c r="CWV71"/>
      <c r="CWW71"/>
      <c r="CWX71"/>
      <c r="CWY71"/>
      <c r="CWZ71"/>
      <c r="CXA71"/>
      <c r="CXB71"/>
      <c r="CXC71"/>
      <c r="CXD71"/>
      <c r="CXE71"/>
      <c r="CXF71"/>
      <c r="CXG71"/>
      <c r="CXH71"/>
      <c r="CXI71"/>
      <c r="CXJ71"/>
      <c r="CXK71"/>
      <c r="CXL71"/>
      <c r="CXM71"/>
      <c r="CXN71"/>
      <c r="CXO71"/>
      <c r="CXP71"/>
      <c r="CXQ71"/>
      <c r="CXR71"/>
      <c r="CXS71"/>
      <c r="CXT71"/>
      <c r="CXU71"/>
      <c r="CXV71"/>
      <c r="CXW71"/>
      <c r="CXX71"/>
      <c r="CXY71"/>
      <c r="CXZ71"/>
      <c r="CYA71"/>
      <c r="CYB71"/>
      <c r="CYC71"/>
      <c r="CYD71"/>
      <c r="CYE71"/>
      <c r="CYF71"/>
      <c r="CYG71"/>
      <c r="CYH71"/>
      <c r="CYI71"/>
      <c r="CYJ71"/>
      <c r="CYK71"/>
      <c r="CYL71"/>
      <c r="CYM71"/>
      <c r="CYN71"/>
      <c r="CYO71"/>
      <c r="CYP71"/>
      <c r="CYQ71"/>
      <c r="CYR71"/>
      <c r="CYS71"/>
      <c r="CYT71"/>
      <c r="CYU71"/>
      <c r="CYV71"/>
      <c r="CYW71"/>
      <c r="CYX71"/>
      <c r="CYY71"/>
      <c r="CYZ71"/>
      <c r="CZA71"/>
      <c r="CZB71"/>
      <c r="CZC71"/>
      <c r="CZD71"/>
      <c r="CZE71"/>
      <c r="CZF71"/>
      <c r="CZG71"/>
      <c r="CZH71"/>
      <c r="CZI71"/>
      <c r="CZJ71"/>
      <c r="CZK71"/>
      <c r="CZL71"/>
      <c r="CZM71"/>
      <c r="CZN71"/>
      <c r="CZO71"/>
      <c r="CZP71"/>
      <c r="CZQ71"/>
      <c r="CZR71"/>
      <c r="CZS71"/>
      <c r="CZT71"/>
      <c r="CZU71"/>
      <c r="CZV71"/>
      <c r="CZW71"/>
      <c r="CZX71"/>
      <c r="CZY71"/>
      <c r="CZZ71"/>
      <c r="DAA71"/>
      <c r="DAB71"/>
      <c r="DAC71"/>
      <c r="DAD71"/>
      <c r="DAE71"/>
      <c r="DAF71"/>
      <c r="DAG71"/>
      <c r="DAH71"/>
      <c r="DAI71"/>
      <c r="DAJ71"/>
      <c r="DAK71"/>
      <c r="DAL71"/>
      <c r="DAM71"/>
      <c r="DAN71"/>
      <c r="DAO71"/>
      <c r="DAP71"/>
      <c r="DAQ71"/>
      <c r="DAR71"/>
      <c r="DAS71"/>
      <c r="DAT71"/>
      <c r="DAU71"/>
      <c r="DAV71"/>
      <c r="DAW71"/>
      <c r="DAX71"/>
      <c r="DAY71"/>
      <c r="DAZ71"/>
      <c r="DBA71"/>
      <c r="DBB71"/>
      <c r="DBC71"/>
      <c r="DBD71"/>
      <c r="DBE71"/>
      <c r="DBF71"/>
      <c r="DBG71"/>
      <c r="DBH71"/>
      <c r="DBI71"/>
      <c r="DBJ71"/>
      <c r="DBK71"/>
      <c r="DBL71"/>
      <c r="DBM71"/>
      <c r="DBN71"/>
      <c r="DBO71"/>
      <c r="DBP71"/>
      <c r="DBQ71"/>
      <c r="DBR71"/>
      <c r="DBS71"/>
      <c r="DBT71"/>
      <c r="DBU71"/>
      <c r="DBV71"/>
      <c r="DBW71"/>
      <c r="DBX71"/>
      <c r="DBY71"/>
      <c r="DBZ71"/>
      <c r="DCA71"/>
      <c r="DCB71"/>
      <c r="DCC71"/>
      <c r="DCD71"/>
      <c r="DCE71"/>
      <c r="DCF71"/>
      <c r="DCG71"/>
      <c r="DCH71"/>
      <c r="DCI71"/>
      <c r="DCJ71"/>
      <c r="DCK71"/>
      <c r="DCL71"/>
      <c r="DCM71"/>
      <c r="DCN71"/>
      <c r="DCO71"/>
      <c r="DCP71"/>
      <c r="DCQ71"/>
      <c r="DCR71"/>
      <c r="DCS71"/>
      <c r="DCT71"/>
      <c r="DCU71"/>
      <c r="DCV71"/>
      <c r="DCW71"/>
      <c r="DCX71"/>
      <c r="DCY71"/>
      <c r="DCZ71"/>
      <c r="DDA71"/>
      <c r="DDB71"/>
      <c r="DDC71"/>
      <c r="DDD71"/>
      <c r="DDE71"/>
      <c r="DDF71"/>
      <c r="DDG71"/>
      <c r="DDH71"/>
      <c r="DDI71"/>
      <c r="DDJ71"/>
      <c r="DDK71"/>
      <c r="DDL71"/>
      <c r="DDM71"/>
      <c r="DDN71"/>
      <c r="DDO71"/>
      <c r="DDP71"/>
      <c r="DDQ71"/>
      <c r="DDR71"/>
      <c r="DDS71"/>
      <c r="DDT71"/>
      <c r="DDU71"/>
      <c r="DDV71"/>
      <c r="DDW71"/>
      <c r="DDX71"/>
      <c r="DDY71"/>
      <c r="DDZ71"/>
      <c r="DEA71"/>
      <c r="DEB71"/>
      <c r="DEC71"/>
      <c r="DED71"/>
      <c r="DEE71"/>
      <c r="DEF71"/>
      <c r="DEG71"/>
      <c r="DEH71"/>
      <c r="DEI71"/>
      <c r="DEJ71"/>
      <c r="DEK71"/>
      <c r="DEL71"/>
      <c r="DEM71"/>
      <c r="DEN71"/>
      <c r="DEO71"/>
      <c r="DEP71"/>
      <c r="DEQ71"/>
      <c r="DER71"/>
      <c r="DES71"/>
      <c r="DET71"/>
      <c r="DEU71"/>
      <c r="DEV71"/>
      <c r="DEW71"/>
      <c r="DEX71"/>
      <c r="DEY71"/>
      <c r="DEZ71"/>
      <c r="DFA71"/>
      <c r="DFB71"/>
      <c r="DFC71"/>
      <c r="DFD71"/>
      <c r="DFE71"/>
      <c r="DFF71"/>
      <c r="DFG71"/>
      <c r="DFH71"/>
      <c r="DFI71"/>
      <c r="DFJ71"/>
      <c r="DFK71"/>
      <c r="DFL71"/>
      <c r="DFM71"/>
      <c r="DFN71"/>
      <c r="DFO71"/>
      <c r="DFP71"/>
      <c r="DFQ71"/>
      <c r="DFR71"/>
      <c r="DFS71"/>
      <c r="DFT71"/>
      <c r="DFU71"/>
      <c r="DFV71"/>
      <c r="DFW71"/>
      <c r="DFX71"/>
      <c r="DFY71"/>
      <c r="DFZ71"/>
      <c r="DGA71"/>
      <c r="DGB71"/>
      <c r="DGC71"/>
      <c r="DGD71"/>
      <c r="DGE71"/>
      <c r="DGF71"/>
      <c r="DGG71"/>
      <c r="DGH71"/>
      <c r="DGI71"/>
      <c r="DGJ71"/>
      <c r="DGK71"/>
      <c r="DGL71"/>
      <c r="DGM71"/>
      <c r="DGN71"/>
      <c r="DGO71"/>
      <c r="DGP71"/>
      <c r="DGQ71"/>
      <c r="DGR71"/>
      <c r="DGS71"/>
      <c r="DGT71"/>
      <c r="DGU71"/>
      <c r="DGV71"/>
      <c r="DGW71"/>
      <c r="DGX71"/>
      <c r="DGY71"/>
      <c r="DGZ71"/>
      <c r="DHA71"/>
      <c r="DHB71"/>
      <c r="DHC71"/>
      <c r="DHD71"/>
      <c r="DHE71"/>
      <c r="DHF71"/>
      <c r="DHG71"/>
      <c r="DHH71"/>
      <c r="DHI71"/>
      <c r="DHJ71"/>
      <c r="DHK71"/>
      <c r="DHL71"/>
      <c r="DHM71"/>
      <c r="DHN71"/>
      <c r="DHO71"/>
      <c r="DHP71"/>
      <c r="DHQ71"/>
      <c r="DHR71"/>
      <c r="DHS71"/>
      <c r="DHT71"/>
      <c r="DHU71"/>
      <c r="DHV71"/>
      <c r="DHW71"/>
      <c r="DHX71"/>
      <c r="DHY71"/>
      <c r="DHZ71"/>
      <c r="DIA71"/>
      <c r="DIB71"/>
      <c r="DIC71"/>
      <c r="DID71"/>
      <c r="DIE71"/>
      <c r="DIF71"/>
      <c r="DIG71"/>
      <c r="DIH71"/>
      <c r="DII71"/>
      <c r="DIJ71"/>
      <c r="DIK71"/>
      <c r="DIL71"/>
      <c r="DIM71"/>
      <c r="DIN71"/>
      <c r="DIO71"/>
      <c r="DIP71"/>
      <c r="DIQ71"/>
      <c r="DIR71"/>
      <c r="DIS71"/>
      <c r="DIT71"/>
      <c r="DIU71"/>
      <c r="DIV71"/>
      <c r="DIW71"/>
      <c r="DIX71"/>
      <c r="DIY71"/>
      <c r="DIZ71"/>
      <c r="DJA71"/>
      <c r="DJB71"/>
      <c r="DJC71"/>
      <c r="DJD71"/>
      <c r="DJE71"/>
      <c r="DJF71"/>
      <c r="DJG71"/>
      <c r="DJH71"/>
      <c r="DJI71"/>
      <c r="DJJ71"/>
      <c r="DJK71"/>
      <c r="DJL71"/>
      <c r="DJM71"/>
      <c r="DJN71"/>
      <c r="DJO71"/>
      <c r="DJP71"/>
      <c r="DJQ71"/>
      <c r="DJR71"/>
      <c r="DJS71"/>
      <c r="DJT71"/>
      <c r="DJU71"/>
      <c r="DJV71"/>
      <c r="DJW71"/>
      <c r="DJX71"/>
      <c r="DJY71"/>
      <c r="DJZ71"/>
      <c r="DKA71"/>
      <c r="DKB71"/>
      <c r="DKC71"/>
      <c r="DKD71"/>
      <c r="DKE71"/>
      <c r="DKF71"/>
      <c r="DKG71"/>
      <c r="DKH71"/>
      <c r="DKI71"/>
      <c r="DKJ71"/>
      <c r="DKK71"/>
      <c r="DKL71"/>
      <c r="DKM71"/>
      <c r="DKN71"/>
      <c r="DKO71"/>
      <c r="DKP71"/>
      <c r="DKQ71"/>
      <c r="DKR71"/>
      <c r="DKS71"/>
      <c r="DKT71"/>
      <c r="DKU71"/>
      <c r="DKV71"/>
      <c r="DKW71"/>
      <c r="DKX71"/>
      <c r="DKY71"/>
      <c r="DKZ71"/>
      <c r="DLA71"/>
      <c r="DLB71"/>
      <c r="DLC71"/>
      <c r="DLD71"/>
      <c r="DLE71"/>
      <c r="DLF71"/>
      <c r="DLG71"/>
      <c r="DLH71"/>
      <c r="DLI71"/>
      <c r="DLJ71"/>
      <c r="DLK71"/>
      <c r="DLL71"/>
      <c r="DLM71"/>
      <c r="DLN71"/>
      <c r="DLO71"/>
      <c r="DLP71"/>
      <c r="DLQ71"/>
      <c r="DLR71"/>
      <c r="DLS71"/>
      <c r="DLT71"/>
      <c r="DLU71"/>
      <c r="DLV71"/>
      <c r="DLW71"/>
      <c r="DLX71"/>
      <c r="DLY71"/>
      <c r="DLZ71"/>
      <c r="DMA71"/>
      <c r="DMB71"/>
      <c r="DMC71"/>
      <c r="DMD71"/>
      <c r="DME71"/>
      <c r="DMF71"/>
      <c r="DMG71"/>
      <c r="DMH71"/>
      <c r="DMI71"/>
      <c r="DMJ71"/>
      <c r="DMK71"/>
      <c r="DML71"/>
      <c r="DMM71"/>
      <c r="DMN71"/>
      <c r="DMO71"/>
      <c r="DMP71"/>
      <c r="DMQ71"/>
      <c r="DMR71"/>
      <c r="DMS71"/>
      <c r="DMT71"/>
      <c r="DMU71"/>
      <c r="DMV71"/>
      <c r="DMW71"/>
      <c r="DMX71"/>
      <c r="DMY71"/>
      <c r="DMZ71"/>
      <c r="DNA71"/>
      <c r="DNB71"/>
      <c r="DNC71"/>
      <c r="DND71"/>
      <c r="DNE71"/>
      <c r="DNF71"/>
      <c r="DNG71"/>
      <c r="DNH71"/>
      <c r="DNI71"/>
      <c r="DNJ71"/>
      <c r="DNK71"/>
      <c r="DNL71"/>
      <c r="DNM71"/>
      <c r="DNN71"/>
      <c r="DNO71"/>
      <c r="DNP71"/>
      <c r="DNQ71"/>
      <c r="DNR71"/>
      <c r="DNS71"/>
      <c r="DNT71"/>
      <c r="DNU71"/>
      <c r="DNV71"/>
      <c r="DNW71"/>
      <c r="DNX71"/>
      <c r="DNY71"/>
      <c r="DNZ71"/>
      <c r="DOA71"/>
      <c r="DOB71"/>
      <c r="DOC71"/>
      <c r="DOD71"/>
      <c r="DOE71"/>
      <c r="DOF71"/>
      <c r="DOG71"/>
      <c r="DOH71"/>
      <c r="DOI71"/>
      <c r="DOJ71"/>
      <c r="DOK71"/>
      <c r="DOL71"/>
      <c r="DOM71"/>
      <c r="DON71"/>
      <c r="DOO71"/>
      <c r="DOP71"/>
      <c r="DOQ71"/>
      <c r="DOR71"/>
      <c r="DOS71"/>
      <c r="DOT71"/>
      <c r="DOU71"/>
      <c r="DOV71"/>
      <c r="DOW71"/>
      <c r="DOX71"/>
      <c r="DOY71"/>
      <c r="DOZ71"/>
      <c r="DPA71"/>
      <c r="DPB71"/>
      <c r="DPC71"/>
      <c r="DPD71"/>
      <c r="DPE71"/>
      <c r="DPF71"/>
      <c r="DPG71"/>
      <c r="DPH71"/>
      <c r="DPI71"/>
      <c r="DPJ71"/>
      <c r="DPK71"/>
      <c r="DPL71"/>
      <c r="DPM71"/>
      <c r="DPN71"/>
      <c r="DPO71"/>
      <c r="DPP71"/>
      <c r="DPQ71"/>
      <c r="DPR71"/>
      <c r="DPS71"/>
      <c r="DPT71"/>
      <c r="DPU71"/>
      <c r="DPV71"/>
      <c r="DPW71"/>
      <c r="DPX71"/>
      <c r="DPY71"/>
      <c r="DPZ71"/>
      <c r="DQA71"/>
      <c r="DQB71"/>
      <c r="DQC71"/>
      <c r="DQD71"/>
      <c r="DQE71"/>
      <c r="DQF71"/>
      <c r="DQG71"/>
      <c r="DQH71"/>
      <c r="DQI71"/>
      <c r="DQJ71"/>
      <c r="DQK71"/>
      <c r="DQL71"/>
      <c r="DQM71"/>
      <c r="DQN71"/>
      <c r="DQO71"/>
      <c r="DQP71"/>
      <c r="DQQ71"/>
      <c r="DQR71"/>
      <c r="DQS71"/>
      <c r="DQT71"/>
      <c r="DQU71"/>
      <c r="DQV71"/>
      <c r="DQW71"/>
      <c r="DQX71"/>
      <c r="DQY71"/>
      <c r="DQZ71"/>
      <c r="DRA71"/>
      <c r="DRB71"/>
      <c r="DRC71"/>
      <c r="DRD71"/>
      <c r="DRE71"/>
      <c r="DRF71"/>
      <c r="DRG71"/>
      <c r="DRH71"/>
      <c r="DRI71"/>
      <c r="DRJ71"/>
      <c r="DRK71"/>
      <c r="DRL71"/>
      <c r="DRM71"/>
      <c r="DRN71"/>
      <c r="DRO71"/>
      <c r="DRP71"/>
      <c r="DRQ71"/>
      <c r="DRR71"/>
      <c r="DRS71"/>
      <c r="DRT71"/>
      <c r="DRU71"/>
      <c r="DRV71"/>
      <c r="DRW71"/>
      <c r="DRX71"/>
      <c r="DRY71"/>
      <c r="DRZ71"/>
      <c r="DSA71"/>
      <c r="DSB71"/>
      <c r="DSC71"/>
      <c r="DSD71"/>
      <c r="DSE71"/>
      <c r="DSF71"/>
      <c r="DSG71"/>
      <c r="DSH71"/>
      <c r="DSI71"/>
      <c r="DSJ71"/>
      <c r="DSK71"/>
      <c r="DSL71"/>
      <c r="DSM71"/>
      <c r="DSN71"/>
      <c r="DSO71"/>
      <c r="DSP71"/>
      <c r="DSQ71"/>
      <c r="DSR71"/>
      <c r="DSS71"/>
      <c r="DST71"/>
      <c r="DSU71"/>
      <c r="DSV71"/>
      <c r="DSW71"/>
      <c r="DSX71"/>
      <c r="DSY71"/>
      <c r="DSZ71"/>
      <c r="DTA71"/>
      <c r="DTB71"/>
      <c r="DTC71"/>
      <c r="DTD71"/>
      <c r="DTE71"/>
      <c r="DTF71"/>
      <c r="DTG71"/>
      <c r="DTH71"/>
      <c r="DTI71"/>
      <c r="DTJ71"/>
      <c r="DTK71"/>
      <c r="DTL71"/>
      <c r="DTM71"/>
      <c r="DTN71"/>
      <c r="DTO71"/>
      <c r="DTP71"/>
      <c r="DTQ71"/>
      <c r="DTR71"/>
      <c r="DTS71"/>
      <c r="DTT71"/>
      <c r="DTU71"/>
      <c r="DTV71"/>
      <c r="DTW71"/>
      <c r="DTX71"/>
      <c r="DTY71"/>
      <c r="DTZ71"/>
      <c r="DUA71"/>
      <c r="DUB71"/>
      <c r="DUC71"/>
      <c r="DUD71"/>
      <c r="DUE71"/>
      <c r="DUF71"/>
      <c r="DUG71"/>
      <c r="DUH71"/>
      <c r="DUI71"/>
      <c r="DUJ71"/>
      <c r="DUK71"/>
      <c r="DUL71"/>
      <c r="DUM71"/>
      <c r="DUN71"/>
      <c r="DUO71"/>
      <c r="DUP71"/>
      <c r="DUQ71"/>
      <c r="DUR71"/>
      <c r="DUS71"/>
      <c r="DUT71"/>
      <c r="DUU71"/>
      <c r="DUV71"/>
      <c r="DUW71"/>
      <c r="DUX71"/>
      <c r="DUY71"/>
      <c r="DUZ71"/>
      <c r="DVA71"/>
      <c r="DVB71"/>
      <c r="DVC71"/>
      <c r="DVD71"/>
      <c r="DVE71"/>
      <c r="DVF71"/>
      <c r="DVG71"/>
      <c r="DVH71"/>
      <c r="DVI71"/>
      <c r="DVJ71"/>
      <c r="DVK71"/>
      <c r="DVL71"/>
      <c r="DVM71"/>
      <c r="DVN71"/>
      <c r="DVO71"/>
      <c r="DVP71"/>
      <c r="DVQ71"/>
      <c r="DVR71"/>
      <c r="DVS71"/>
      <c r="DVT71"/>
      <c r="DVU71"/>
      <c r="DVV71"/>
      <c r="DVW71"/>
      <c r="DVX71"/>
      <c r="DVY71"/>
      <c r="DVZ71"/>
      <c r="DWA71"/>
      <c r="DWB71"/>
      <c r="DWC71"/>
      <c r="DWD71"/>
      <c r="DWE71"/>
      <c r="DWF71"/>
      <c r="DWG71"/>
      <c r="DWH71"/>
      <c r="DWI71"/>
      <c r="DWJ71"/>
      <c r="DWK71"/>
      <c r="DWL71"/>
      <c r="DWM71"/>
      <c r="DWN71"/>
      <c r="DWO71"/>
      <c r="DWP71"/>
      <c r="DWQ71"/>
      <c r="DWR71"/>
      <c r="DWS71"/>
      <c r="DWT71"/>
      <c r="DWU71"/>
      <c r="DWV71"/>
      <c r="DWW71"/>
      <c r="DWX71"/>
      <c r="DWY71"/>
      <c r="DWZ71"/>
      <c r="DXA71"/>
      <c r="DXB71"/>
      <c r="DXC71"/>
      <c r="DXD71"/>
      <c r="DXE71"/>
      <c r="DXF71"/>
      <c r="DXG71"/>
      <c r="DXH71"/>
      <c r="DXI71"/>
      <c r="DXJ71"/>
      <c r="DXK71"/>
      <c r="DXL71"/>
      <c r="DXM71"/>
      <c r="DXN71"/>
      <c r="DXO71"/>
      <c r="DXP71"/>
      <c r="DXQ71"/>
      <c r="DXR71"/>
      <c r="DXS71"/>
      <c r="DXT71"/>
      <c r="DXU71"/>
      <c r="DXV71"/>
      <c r="DXW71"/>
      <c r="DXX71"/>
      <c r="DXY71"/>
      <c r="DXZ71"/>
      <c r="DYA71"/>
      <c r="DYB71"/>
      <c r="DYC71"/>
      <c r="DYD71"/>
      <c r="DYE71"/>
      <c r="DYF71"/>
      <c r="DYG71"/>
      <c r="DYH71"/>
      <c r="DYI71"/>
      <c r="DYJ71"/>
      <c r="DYK71"/>
      <c r="DYL71"/>
      <c r="DYM71"/>
      <c r="DYN71"/>
      <c r="DYO71"/>
      <c r="DYP71"/>
      <c r="DYQ71"/>
      <c r="DYR71"/>
      <c r="DYS71"/>
      <c r="DYT71"/>
      <c r="DYU71"/>
      <c r="DYV71"/>
      <c r="DYW71"/>
      <c r="DYX71"/>
      <c r="DYY71"/>
      <c r="DYZ71"/>
      <c r="DZA71"/>
      <c r="DZB71"/>
      <c r="DZC71"/>
      <c r="DZD71"/>
      <c r="DZE71"/>
      <c r="DZF71"/>
      <c r="DZG71"/>
      <c r="DZH71"/>
      <c r="DZI71"/>
      <c r="DZJ71"/>
      <c r="DZK71"/>
      <c r="DZL71"/>
      <c r="DZM71"/>
      <c r="DZN71"/>
      <c r="DZO71"/>
      <c r="DZP71"/>
      <c r="DZQ71"/>
      <c r="DZR71"/>
      <c r="DZS71"/>
      <c r="DZT71"/>
      <c r="DZU71"/>
      <c r="DZV71"/>
      <c r="DZW71"/>
      <c r="DZX71"/>
      <c r="DZY71"/>
      <c r="DZZ71"/>
      <c r="EAA71"/>
      <c r="EAB71"/>
      <c r="EAC71"/>
      <c r="EAD71"/>
      <c r="EAE71"/>
      <c r="EAF71"/>
      <c r="EAG71"/>
      <c r="EAH71"/>
      <c r="EAI71"/>
      <c r="EAJ71"/>
      <c r="EAK71"/>
      <c r="EAL71"/>
      <c r="EAM71"/>
      <c r="EAN71"/>
      <c r="EAO71"/>
      <c r="EAP71"/>
      <c r="EAQ71"/>
      <c r="EAR71"/>
      <c r="EAS71"/>
      <c r="EAT71"/>
      <c r="EAU71"/>
      <c r="EAV71"/>
      <c r="EAW71"/>
      <c r="EAX71"/>
      <c r="EAY71"/>
      <c r="EAZ71"/>
      <c r="EBA71"/>
      <c r="EBB71"/>
      <c r="EBC71"/>
      <c r="EBD71"/>
      <c r="EBE71"/>
      <c r="EBF71"/>
      <c r="EBG71"/>
      <c r="EBH71"/>
      <c r="EBI71"/>
      <c r="EBJ71"/>
      <c r="EBK71"/>
      <c r="EBL71"/>
      <c r="EBM71"/>
      <c r="EBN71"/>
      <c r="EBO71"/>
      <c r="EBP71"/>
      <c r="EBQ71"/>
      <c r="EBR71"/>
      <c r="EBS71"/>
      <c r="EBT71"/>
      <c r="EBU71"/>
      <c r="EBV71"/>
      <c r="EBW71"/>
      <c r="EBX71"/>
      <c r="EBY71"/>
      <c r="EBZ71"/>
      <c r="ECA71"/>
      <c r="ECB71"/>
      <c r="ECC71"/>
      <c r="ECD71"/>
      <c r="ECE71"/>
      <c r="ECF71"/>
      <c r="ECG71"/>
      <c r="ECH71"/>
      <c r="ECI71"/>
      <c r="ECJ71"/>
      <c r="ECK71"/>
      <c r="ECL71"/>
      <c r="ECM71"/>
      <c r="ECN71"/>
      <c r="ECO71"/>
      <c r="ECP71"/>
      <c r="ECQ71"/>
      <c r="ECR71"/>
      <c r="ECS71"/>
      <c r="ECT71"/>
      <c r="ECU71"/>
      <c r="ECV71"/>
      <c r="ECW71"/>
      <c r="ECX71"/>
      <c r="ECY71"/>
      <c r="ECZ71"/>
      <c r="EDA71"/>
      <c r="EDB71"/>
      <c r="EDC71"/>
      <c r="EDD71"/>
      <c r="EDE71"/>
      <c r="EDF71"/>
      <c r="EDG71"/>
      <c r="EDH71"/>
      <c r="EDI71"/>
      <c r="EDJ71"/>
      <c r="EDK71"/>
      <c r="EDL71"/>
      <c r="EDM71"/>
      <c r="EDN71"/>
      <c r="EDO71"/>
      <c r="EDP71"/>
      <c r="EDQ71"/>
      <c r="EDR71"/>
      <c r="EDS71"/>
      <c r="EDT71"/>
      <c r="EDU71"/>
      <c r="EDV71"/>
      <c r="EDW71"/>
      <c r="EDX71"/>
      <c r="EDY71"/>
      <c r="EDZ71"/>
      <c r="EEA71"/>
      <c r="EEB71"/>
      <c r="EEC71"/>
      <c r="EED71"/>
      <c r="EEE71"/>
      <c r="EEF71"/>
      <c r="EEG71"/>
      <c r="EEH71"/>
      <c r="EEI71"/>
      <c r="EEJ71"/>
      <c r="EEK71"/>
      <c r="EEL71"/>
      <c r="EEM71"/>
      <c r="EEN71"/>
      <c r="EEO71"/>
      <c r="EEP71"/>
      <c r="EEQ71"/>
      <c r="EER71"/>
      <c r="EES71"/>
      <c r="EET71"/>
      <c r="EEU71"/>
      <c r="EEV71"/>
      <c r="EEW71"/>
      <c r="EEX71"/>
      <c r="EEY71"/>
      <c r="EEZ71"/>
      <c r="EFA71"/>
      <c r="EFB71"/>
      <c r="EFC71"/>
      <c r="EFD71"/>
      <c r="EFE71"/>
      <c r="EFF71"/>
      <c r="EFG71"/>
      <c r="EFH71"/>
      <c r="EFI71"/>
      <c r="EFJ71"/>
      <c r="EFK71"/>
      <c r="EFL71"/>
      <c r="EFM71"/>
      <c r="EFN71"/>
      <c r="EFO71"/>
      <c r="EFP71"/>
      <c r="EFQ71"/>
      <c r="EFR71"/>
      <c r="EFS71"/>
      <c r="EFT71"/>
      <c r="EFU71"/>
      <c r="EFV71"/>
      <c r="EFW71"/>
      <c r="EFX71"/>
      <c r="EFY71"/>
      <c r="EFZ71"/>
      <c r="EGA71"/>
      <c r="EGB71"/>
      <c r="EGC71"/>
      <c r="EGD71"/>
      <c r="EGE71"/>
      <c r="EGF71"/>
      <c r="EGG71"/>
      <c r="EGH71"/>
      <c r="EGI71"/>
      <c r="EGJ71"/>
      <c r="EGK71"/>
      <c r="EGL71"/>
      <c r="EGM71"/>
      <c r="EGN71"/>
      <c r="EGO71"/>
      <c r="EGP71"/>
      <c r="EGQ71"/>
      <c r="EGR71"/>
      <c r="EGS71"/>
      <c r="EGT71"/>
      <c r="EGU71"/>
      <c r="EGV71"/>
      <c r="EGW71"/>
      <c r="EGX71"/>
      <c r="EGY71"/>
      <c r="EGZ71"/>
      <c r="EHA71"/>
      <c r="EHB71"/>
      <c r="EHC71"/>
      <c r="EHD71"/>
      <c r="EHE71"/>
      <c r="EHF71"/>
      <c r="EHG71"/>
      <c r="EHH71"/>
      <c r="EHI71"/>
      <c r="EHJ71"/>
      <c r="EHK71"/>
      <c r="EHL71"/>
      <c r="EHM71"/>
      <c r="EHN71"/>
      <c r="EHO71"/>
      <c r="EHP71"/>
      <c r="EHQ71"/>
      <c r="EHR71"/>
      <c r="EHS71"/>
      <c r="EHT71"/>
      <c r="EHU71"/>
      <c r="EHV71"/>
      <c r="EHW71"/>
      <c r="EHX71"/>
      <c r="EHY71"/>
      <c r="EHZ71"/>
      <c r="EIA71"/>
      <c r="EIB71"/>
      <c r="EIC71"/>
      <c r="EID71"/>
      <c r="EIE71"/>
      <c r="EIF71"/>
      <c r="EIG71"/>
      <c r="EIH71"/>
      <c r="EII71"/>
      <c r="EIJ71"/>
      <c r="EIK71"/>
      <c r="EIL71"/>
      <c r="EIM71"/>
      <c r="EIN71"/>
      <c r="EIO71"/>
      <c r="EIP71"/>
      <c r="EIQ71"/>
      <c r="EIR71"/>
      <c r="EIS71"/>
      <c r="EIT71"/>
      <c r="EIU71"/>
      <c r="EIV71"/>
      <c r="EIW71"/>
      <c r="EIX71"/>
      <c r="EIY71"/>
      <c r="EIZ71"/>
      <c r="EJA71"/>
      <c r="EJB71"/>
      <c r="EJC71"/>
      <c r="EJD71"/>
      <c r="EJE71"/>
      <c r="EJF71"/>
      <c r="EJG71"/>
      <c r="EJH71"/>
      <c r="EJI71"/>
      <c r="EJJ71"/>
      <c r="EJK71"/>
      <c r="EJL71"/>
      <c r="EJM71"/>
      <c r="EJN71"/>
      <c r="EJO71"/>
      <c r="EJP71"/>
      <c r="EJQ71"/>
      <c r="EJR71"/>
      <c r="EJS71"/>
      <c r="EJT71"/>
      <c r="EJU71"/>
      <c r="EJV71"/>
      <c r="EJW71"/>
      <c r="EJX71"/>
      <c r="EJY71"/>
      <c r="EJZ71"/>
      <c r="EKA71"/>
      <c r="EKB71"/>
      <c r="EKC71"/>
      <c r="EKD71"/>
      <c r="EKE71"/>
      <c r="EKF71"/>
      <c r="EKG71"/>
      <c r="EKH71"/>
      <c r="EKI71"/>
      <c r="EKJ71"/>
      <c r="EKK71"/>
      <c r="EKL71"/>
      <c r="EKM71"/>
      <c r="EKN71"/>
      <c r="EKO71"/>
      <c r="EKP71"/>
      <c r="EKQ71"/>
      <c r="EKR71"/>
      <c r="EKS71"/>
      <c r="EKT71"/>
      <c r="EKU71"/>
      <c r="EKV71"/>
      <c r="EKW71"/>
      <c r="EKX71"/>
      <c r="EKY71"/>
      <c r="EKZ71"/>
      <c r="ELA71"/>
      <c r="ELB71"/>
      <c r="ELC71"/>
      <c r="ELD71"/>
      <c r="ELE71"/>
      <c r="ELF71"/>
      <c r="ELG71"/>
      <c r="ELH71"/>
      <c r="ELI71"/>
      <c r="ELJ71"/>
      <c r="ELK71"/>
      <c r="ELL71"/>
      <c r="ELM71"/>
      <c r="ELN71"/>
      <c r="ELO71"/>
      <c r="ELP71"/>
      <c r="ELQ71"/>
      <c r="ELR71"/>
      <c r="ELS71"/>
      <c r="ELT71"/>
      <c r="ELU71"/>
      <c r="ELV71"/>
      <c r="ELW71"/>
      <c r="ELX71"/>
      <c r="ELY71"/>
      <c r="ELZ71"/>
      <c r="EMA71"/>
      <c r="EMB71"/>
      <c r="EMC71"/>
      <c r="EMD71"/>
      <c r="EME71"/>
      <c r="EMF71"/>
      <c r="EMG71"/>
      <c r="EMH71"/>
      <c r="EMI71"/>
      <c r="EMJ71"/>
      <c r="EMK71"/>
      <c r="EML71"/>
      <c r="EMM71"/>
      <c r="EMN71"/>
      <c r="EMO71"/>
      <c r="EMP71"/>
      <c r="EMQ71"/>
      <c r="EMR71"/>
      <c r="EMS71"/>
      <c r="EMT71"/>
      <c r="EMU71"/>
      <c r="EMV71"/>
      <c r="EMW71"/>
      <c r="EMX71"/>
      <c r="EMY71"/>
      <c r="EMZ71"/>
      <c r="ENA71"/>
      <c r="ENB71"/>
      <c r="ENC71"/>
      <c r="END71"/>
      <c r="ENE71"/>
      <c r="ENF71"/>
      <c r="ENG71"/>
      <c r="ENH71"/>
      <c r="ENI71"/>
      <c r="ENJ71"/>
      <c r="ENK71"/>
      <c r="ENL71"/>
      <c r="ENM71"/>
      <c r="ENN71"/>
      <c r="ENO71"/>
      <c r="ENP71"/>
      <c r="ENQ71"/>
      <c r="ENR71"/>
      <c r="ENS71"/>
      <c r="ENT71"/>
      <c r="ENU71"/>
      <c r="ENV71"/>
      <c r="ENW71"/>
      <c r="ENX71"/>
      <c r="ENY71"/>
      <c r="ENZ71"/>
      <c r="EOA71"/>
      <c r="EOB71"/>
      <c r="EOC71"/>
      <c r="EOD71"/>
      <c r="EOE71"/>
      <c r="EOF71"/>
      <c r="EOG71"/>
      <c r="EOH71"/>
      <c r="EOI71"/>
      <c r="EOJ71"/>
      <c r="EOK71"/>
      <c r="EOL71"/>
      <c r="EOM71"/>
      <c r="EON71"/>
      <c r="EOO71"/>
      <c r="EOP71"/>
      <c r="EOQ71"/>
      <c r="EOR71"/>
      <c r="EOS71"/>
      <c r="EOT71"/>
      <c r="EOU71"/>
      <c r="EOV71"/>
      <c r="EOW71"/>
      <c r="EOX71"/>
      <c r="EOY71"/>
      <c r="EOZ71"/>
      <c r="EPA71"/>
      <c r="EPB71"/>
      <c r="EPC71"/>
      <c r="EPD71"/>
      <c r="EPE71"/>
      <c r="EPF71"/>
      <c r="EPG71"/>
      <c r="EPH71"/>
      <c r="EPI71"/>
      <c r="EPJ71"/>
      <c r="EPK71"/>
      <c r="EPL71"/>
      <c r="EPM71"/>
      <c r="EPN71"/>
      <c r="EPO71"/>
      <c r="EPP71"/>
      <c r="EPQ71"/>
      <c r="EPR71"/>
      <c r="EPS71"/>
      <c r="EPT71"/>
      <c r="EPU71"/>
      <c r="EPV71"/>
      <c r="EPW71"/>
      <c r="EPX71"/>
      <c r="EPY71"/>
      <c r="EPZ71"/>
      <c r="EQA71"/>
      <c r="EQB71"/>
      <c r="EQC71"/>
      <c r="EQD71"/>
      <c r="EQE71"/>
      <c r="EQF71"/>
      <c r="EQG71"/>
      <c r="EQH71"/>
      <c r="EQI71"/>
      <c r="EQJ71"/>
      <c r="EQK71"/>
      <c r="EQL71"/>
      <c r="EQM71"/>
      <c r="EQN71"/>
      <c r="EQO71"/>
      <c r="EQP71"/>
      <c r="EQQ71"/>
      <c r="EQR71"/>
      <c r="EQS71"/>
      <c r="EQT71"/>
      <c r="EQU71"/>
      <c r="EQV71"/>
      <c r="EQW71"/>
      <c r="EQX71"/>
      <c r="EQY71"/>
      <c r="EQZ71"/>
      <c r="ERA71"/>
      <c r="ERB71"/>
      <c r="ERC71"/>
      <c r="ERD71"/>
      <c r="ERE71"/>
      <c r="ERF71"/>
      <c r="ERG71"/>
      <c r="ERH71"/>
      <c r="ERI71"/>
      <c r="ERJ71"/>
      <c r="ERK71"/>
      <c r="ERL71"/>
      <c r="ERM71"/>
      <c r="ERN71"/>
      <c r="ERO71"/>
      <c r="ERP71"/>
      <c r="ERQ71"/>
      <c r="ERR71"/>
      <c r="ERS71"/>
      <c r="ERT71"/>
      <c r="ERU71"/>
      <c r="ERV71"/>
      <c r="ERW71"/>
      <c r="ERX71"/>
      <c r="ERY71"/>
      <c r="ERZ71"/>
      <c r="ESA71"/>
      <c r="ESB71"/>
      <c r="ESC71"/>
      <c r="ESD71"/>
      <c r="ESE71"/>
      <c r="ESF71"/>
      <c r="ESG71"/>
      <c r="ESH71"/>
      <c r="ESI71"/>
      <c r="ESJ71"/>
      <c r="ESK71"/>
      <c r="ESL71"/>
      <c r="ESM71"/>
      <c r="ESN71"/>
      <c r="ESO71"/>
      <c r="ESP71"/>
      <c r="ESQ71"/>
      <c r="ESR71"/>
      <c r="ESS71"/>
      <c r="EST71"/>
      <c r="ESU71"/>
      <c r="ESV71"/>
      <c r="ESW71"/>
      <c r="ESX71"/>
      <c r="ESY71"/>
      <c r="ESZ71"/>
      <c r="ETA71"/>
      <c r="ETB71"/>
      <c r="ETC71"/>
      <c r="ETD71"/>
      <c r="ETE71"/>
      <c r="ETF71"/>
      <c r="ETG71"/>
      <c r="ETH71"/>
      <c r="ETI71"/>
      <c r="ETJ71"/>
      <c r="ETK71"/>
      <c r="ETL71"/>
      <c r="ETM71"/>
      <c r="ETN71"/>
      <c r="ETO71"/>
      <c r="ETP71"/>
      <c r="ETQ71"/>
      <c r="ETR71"/>
      <c r="ETS71"/>
      <c r="ETT71"/>
      <c r="ETU71"/>
      <c r="ETV71"/>
      <c r="ETW71"/>
      <c r="ETX71"/>
      <c r="ETY71"/>
      <c r="ETZ71"/>
      <c r="EUA71"/>
      <c r="EUB71"/>
      <c r="EUC71"/>
      <c r="EUD71"/>
      <c r="EUE71"/>
      <c r="EUF71"/>
      <c r="EUG71"/>
      <c r="EUH71"/>
      <c r="EUI71"/>
      <c r="EUJ71"/>
      <c r="EUK71"/>
      <c r="EUL71"/>
      <c r="EUM71"/>
      <c r="EUN71"/>
      <c r="EUO71"/>
      <c r="EUP71"/>
      <c r="EUQ71"/>
      <c r="EUR71"/>
      <c r="EUS71"/>
      <c r="EUT71"/>
      <c r="EUU71"/>
      <c r="EUV71"/>
      <c r="EUW71"/>
      <c r="EUX71"/>
      <c r="EUY71"/>
      <c r="EUZ71"/>
      <c r="EVA71"/>
      <c r="EVB71"/>
      <c r="EVC71"/>
      <c r="EVD71"/>
      <c r="EVE71"/>
      <c r="EVF71"/>
      <c r="EVG71"/>
      <c r="EVH71"/>
      <c r="EVI71"/>
      <c r="EVJ71"/>
      <c r="EVK71"/>
      <c r="EVL71"/>
      <c r="EVM71"/>
      <c r="EVN71"/>
      <c r="EVO71"/>
      <c r="EVP71"/>
      <c r="EVQ71"/>
      <c r="EVR71"/>
      <c r="EVS71"/>
      <c r="EVT71"/>
      <c r="EVU71"/>
      <c r="EVV71"/>
      <c r="EVW71"/>
      <c r="EVX71"/>
      <c r="EVY71"/>
      <c r="EVZ71"/>
      <c r="EWA71"/>
      <c r="EWB71"/>
      <c r="EWC71"/>
      <c r="EWD71"/>
      <c r="EWE71"/>
      <c r="EWF71"/>
      <c r="EWG71"/>
      <c r="EWH71"/>
      <c r="EWI71"/>
      <c r="EWJ71"/>
      <c r="EWK71"/>
      <c r="EWL71"/>
      <c r="EWM71"/>
      <c r="EWN71"/>
      <c r="EWO71"/>
      <c r="EWP71"/>
      <c r="EWQ71"/>
      <c r="EWR71"/>
      <c r="EWS71"/>
      <c r="EWT71"/>
      <c r="EWU71"/>
      <c r="EWV71"/>
      <c r="EWW71"/>
      <c r="EWX71"/>
      <c r="EWY71"/>
      <c r="EWZ71"/>
      <c r="EXA71"/>
      <c r="EXB71"/>
      <c r="EXC71"/>
      <c r="EXD71"/>
      <c r="EXE71"/>
      <c r="EXF71"/>
      <c r="EXG71"/>
      <c r="EXH71"/>
      <c r="EXI71"/>
      <c r="EXJ71"/>
      <c r="EXK71"/>
      <c r="EXL71"/>
      <c r="EXM71"/>
      <c r="EXN71"/>
      <c r="EXO71"/>
      <c r="EXP71"/>
      <c r="EXQ71"/>
      <c r="EXR71"/>
      <c r="EXS71"/>
      <c r="EXT71"/>
      <c r="EXU71"/>
      <c r="EXV71"/>
      <c r="EXW71"/>
      <c r="EXX71"/>
      <c r="EXY71"/>
      <c r="EXZ71"/>
      <c r="EYA71"/>
      <c r="EYB71"/>
      <c r="EYC71"/>
      <c r="EYD71"/>
      <c r="EYE71"/>
      <c r="EYF71"/>
      <c r="EYG71"/>
      <c r="EYH71"/>
      <c r="EYI71"/>
      <c r="EYJ71"/>
      <c r="EYK71"/>
      <c r="EYL71"/>
      <c r="EYM71"/>
      <c r="EYN71"/>
      <c r="EYO71"/>
      <c r="EYP71"/>
      <c r="EYQ71"/>
      <c r="EYR71"/>
      <c r="EYS71"/>
      <c r="EYT71"/>
      <c r="EYU71"/>
      <c r="EYV71"/>
      <c r="EYW71"/>
      <c r="EYX71"/>
      <c r="EYY71"/>
      <c r="EYZ71"/>
      <c r="EZA71"/>
      <c r="EZB71"/>
      <c r="EZC71"/>
      <c r="EZD71"/>
      <c r="EZE71"/>
      <c r="EZF71"/>
      <c r="EZG71"/>
      <c r="EZH71"/>
      <c r="EZI71"/>
      <c r="EZJ71"/>
      <c r="EZK71"/>
      <c r="EZL71"/>
      <c r="EZM71"/>
      <c r="EZN71"/>
      <c r="EZO71"/>
      <c r="EZP71"/>
      <c r="EZQ71"/>
      <c r="EZR71"/>
      <c r="EZS71"/>
      <c r="EZT71"/>
      <c r="EZU71"/>
      <c r="EZV71"/>
      <c r="EZW71"/>
      <c r="EZX71"/>
      <c r="EZY71"/>
      <c r="EZZ71"/>
      <c r="FAA71"/>
      <c r="FAB71"/>
      <c r="FAC71"/>
      <c r="FAD71"/>
      <c r="FAE71"/>
      <c r="FAF71"/>
      <c r="FAG71"/>
      <c r="FAH71"/>
      <c r="FAI71"/>
      <c r="FAJ71"/>
      <c r="FAK71"/>
      <c r="FAL71"/>
      <c r="FAM71"/>
      <c r="FAN71"/>
      <c r="FAO71"/>
      <c r="FAP71"/>
      <c r="FAQ71"/>
      <c r="FAR71"/>
      <c r="FAS71"/>
      <c r="FAT71"/>
      <c r="FAU71"/>
      <c r="FAV71"/>
      <c r="FAW71"/>
      <c r="FAX71"/>
      <c r="FAY71"/>
      <c r="FAZ71"/>
      <c r="FBA71"/>
      <c r="FBB71"/>
      <c r="FBC71"/>
      <c r="FBD71"/>
      <c r="FBE71"/>
      <c r="FBF71"/>
      <c r="FBG71"/>
      <c r="FBH71"/>
      <c r="FBI71"/>
      <c r="FBJ71"/>
      <c r="FBK71"/>
      <c r="FBL71"/>
      <c r="FBM71"/>
      <c r="FBN71"/>
      <c r="FBO71"/>
      <c r="FBP71"/>
      <c r="FBQ71"/>
      <c r="FBR71"/>
      <c r="FBS71"/>
      <c r="FBT71"/>
      <c r="FBU71"/>
      <c r="FBV71"/>
      <c r="FBW71"/>
      <c r="FBX71"/>
      <c r="FBY71"/>
      <c r="FBZ71"/>
      <c r="FCA71"/>
      <c r="FCB71"/>
      <c r="FCC71"/>
      <c r="FCD71"/>
      <c r="FCE71"/>
      <c r="FCF71"/>
      <c r="FCG71"/>
      <c r="FCH71"/>
      <c r="FCI71"/>
      <c r="FCJ71"/>
      <c r="FCK71"/>
      <c r="FCL71"/>
      <c r="FCM71"/>
      <c r="FCN71"/>
      <c r="FCO71"/>
      <c r="FCP71"/>
      <c r="FCQ71"/>
      <c r="FCR71"/>
      <c r="FCS71"/>
      <c r="FCT71"/>
      <c r="FCU71"/>
      <c r="FCV71"/>
      <c r="FCW71"/>
      <c r="FCX71"/>
      <c r="FCY71"/>
      <c r="FCZ71"/>
      <c r="FDA71"/>
      <c r="FDB71"/>
      <c r="FDC71"/>
      <c r="FDD71"/>
      <c r="FDE71"/>
      <c r="FDF71"/>
      <c r="FDG71"/>
      <c r="FDH71"/>
      <c r="FDI71"/>
      <c r="FDJ71"/>
      <c r="FDK71"/>
      <c r="FDL71"/>
      <c r="FDM71"/>
      <c r="FDN71"/>
      <c r="FDO71"/>
      <c r="FDP71"/>
      <c r="FDQ71"/>
      <c r="FDR71"/>
      <c r="FDS71"/>
      <c r="FDT71"/>
      <c r="FDU71"/>
      <c r="FDV71"/>
      <c r="FDW71"/>
      <c r="FDX71"/>
      <c r="FDY71"/>
      <c r="FDZ71"/>
      <c r="FEA71"/>
      <c r="FEB71"/>
      <c r="FEC71"/>
      <c r="FED71"/>
      <c r="FEE71"/>
      <c r="FEF71"/>
      <c r="FEG71"/>
      <c r="FEH71"/>
      <c r="FEI71"/>
      <c r="FEJ71"/>
      <c r="FEK71"/>
      <c r="FEL71"/>
      <c r="FEM71"/>
      <c r="FEN71"/>
      <c r="FEO71"/>
      <c r="FEP71"/>
      <c r="FEQ71"/>
      <c r="FER71"/>
      <c r="FES71"/>
      <c r="FET71"/>
      <c r="FEU71"/>
      <c r="FEV71"/>
      <c r="FEW71"/>
      <c r="FEX71"/>
      <c r="FEY71"/>
      <c r="FEZ71"/>
      <c r="FFA71"/>
      <c r="FFB71"/>
      <c r="FFC71"/>
      <c r="FFD71"/>
      <c r="FFE71"/>
      <c r="FFF71"/>
      <c r="FFG71"/>
      <c r="FFH71"/>
      <c r="FFI71"/>
      <c r="FFJ71"/>
      <c r="FFK71"/>
      <c r="FFL71"/>
      <c r="FFM71"/>
      <c r="FFN71"/>
      <c r="FFO71"/>
      <c r="FFP71"/>
      <c r="FFQ71"/>
      <c r="FFR71"/>
      <c r="FFS71"/>
      <c r="FFT71"/>
      <c r="FFU71"/>
      <c r="FFV71"/>
      <c r="FFW71"/>
      <c r="FFX71"/>
      <c r="FFY71"/>
      <c r="FFZ71"/>
      <c r="FGA71"/>
      <c r="FGB71"/>
      <c r="FGC71"/>
      <c r="FGD71"/>
      <c r="FGE71"/>
      <c r="FGF71"/>
      <c r="FGG71"/>
      <c r="FGH71"/>
      <c r="FGI71"/>
      <c r="FGJ71"/>
      <c r="FGK71"/>
      <c r="FGL71"/>
      <c r="FGM71"/>
      <c r="FGN71"/>
      <c r="FGO71"/>
      <c r="FGP71"/>
      <c r="FGQ71"/>
      <c r="FGR71"/>
      <c r="FGS71"/>
      <c r="FGT71"/>
      <c r="FGU71"/>
      <c r="FGV71"/>
      <c r="FGW71"/>
      <c r="FGX71"/>
      <c r="FGY71"/>
      <c r="FGZ71"/>
      <c r="FHA71"/>
      <c r="FHB71"/>
      <c r="FHC71"/>
      <c r="FHD71"/>
      <c r="FHE71"/>
      <c r="FHF71"/>
      <c r="FHG71"/>
      <c r="FHH71"/>
      <c r="FHI71"/>
      <c r="FHJ71"/>
      <c r="FHK71"/>
      <c r="FHL71"/>
      <c r="FHM71"/>
      <c r="FHN71"/>
      <c r="FHO71"/>
      <c r="FHP71"/>
      <c r="FHQ71"/>
      <c r="FHR71"/>
      <c r="FHS71"/>
      <c r="FHT71"/>
      <c r="FHU71"/>
      <c r="FHV71"/>
      <c r="FHW71"/>
      <c r="FHX71"/>
      <c r="FHY71"/>
      <c r="FHZ71"/>
      <c r="FIA71"/>
      <c r="FIB71"/>
      <c r="FIC71"/>
      <c r="FID71"/>
      <c r="FIE71"/>
      <c r="FIF71"/>
      <c r="FIG71"/>
      <c r="FIH71"/>
      <c r="FII71"/>
      <c r="FIJ71"/>
      <c r="FIK71"/>
      <c r="FIL71"/>
      <c r="FIM71"/>
      <c r="FIN71"/>
      <c r="FIO71"/>
      <c r="FIP71"/>
      <c r="FIQ71"/>
      <c r="FIR71"/>
      <c r="FIS71"/>
      <c r="FIT71"/>
      <c r="FIU71"/>
      <c r="FIV71"/>
      <c r="FIW71"/>
      <c r="FIX71"/>
      <c r="FIY71"/>
      <c r="FIZ71"/>
      <c r="FJA71"/>
      <c r="FJB71"/>
      <c r="FJC71"/>
      <c r="FJD71"/>
      <c r="FJE71"/>
      <c r="FJF71"/>
      <c r="FJG71"/>
      <c r="FJH71"/>
      <c r="FJI71"/>
      <c r="FJJ71"/>
      <c r="FJK71"/>
      <c r="FJL71"/>
      <c r="FJM71"/>
      <c r="FJN71"/>
      <c r="FJO71"/>
      <c r="FJP71"/>
      <c r="FJQ71"/>
      <c r="FJR71"/>
      <c r="FJS71"/>
      <c r="FJT71"/>
      <c r="FJU71"/>
      <c r="FJV71"/>
      <c r="FJW71"/>
      <c r="FJX71"/>
      <c r="FJY71"/>
      <c r="FJZ71"/>
      <c r="FKA71"/>
      <c r="FKB71"/>
      <c r="FKC71"/>
      <c r="FKD71"/>
      <c r="FKE71"/>
      <c r="FKF71"/>
      <c r="FKG71"/>
      <c r="FKH71"/>
      <c r="FKI71"/>
      <c r="FKJ71"/>
      <c r="FKK71"/>
      <c r="FKL71"/>
      <c r="FKM71"/>
      <c r="FKN71"/>
      <c r="FKO71"/>
      <c r="FKP71"/>
      <c r="FKQ71"/>
      <c r="FKR71"/>
      <c r="FKS71"/>
      <c r="FKT71"/>
      <c r="FKU71"/>
      <c r="FKV71"/>
      <c r="FKW71"/>
      <c r="FKX71"/>
      <c r="FKY71"/>
      <c r="FKZ71"/>
      <c r="FLA71"/>
      <c r="FLB71"/>
      <c r="FLC71"/>
      <c r="FLD71"/>
      <c r="FLE71"/>
      <c r="FLF71"/>
      <c r="FLG71"/>
      <c r="FLH71"/>
      <c r="FLI71"/>
      <c r="FLJ71"/>
      <c r="FLK71"/>
      <c r="FLL71"/>
      <c r="FLM71"/>
      <c r="FLN71"/>
      <c r="FLO71"/>
      <c r="FLP71"/>
      <c r="FLQ71"/>
      <c r="FLR71"/>
      <c r="FLS71"/>
      <c r="FLT71"/>
      <c r="FLU71"/>
      <c r="FLV71"/>
      <c r="FLW71"/>
      <c r="FLX71"/>
      <c r="FLY71"/>
      <c r="FLZ71"/>
      <c r="FMA71"/>
      <c r="FMB71"/>
      <c r="FMC71"/>
      <c r="FMD71"/>
      <c r="FME71"/>
      <c r="FMF71"/>
      <c r="FMG71"/>
      <c r="FMH71"/>
      <c r="FMI71"/>
      <c r="FMJ71"/>
      <c r="FMK71"/>
      <c r="FML71"/>
      <c r="FMM71"/>
      <c r="FMN71"/>
      <c r="FMO71"/>
      <c r="FMP71"/>
      <c r="FMQ71"/>
      <c r="FMR71"/>
      <c r="FMS71"/>
      <c r="FMT71"/>
      <c r="FMU71"/>
      <c r="FMV71"/>
      <c r="FMW71"/>
      <c r="FMX71"/>
      <c r="FMY71"/>
      <c r="FMZ71"/>
      <c r="FNA71"/>
      <c r="FNB71"/>
      <c r="FNC71"/>
      <c r="FND71"/>
      <c r="FNE71"/>
      <c r="FNF71"/>
      <c r="FNG71"/>
      <c r="FNH71"/>
      <c r="FNI71"/>
      <c r="FNJ71"/>
      <c r="FNK71"/>
      <c r="FNL71"/>
      <c r="FNM71"/>
      <c r="FNN71"/>
      <c r="FNO71"/>
      <c r="FNP71"/>
      <c r="FNQ71"/>
      <c r="FNR71"/>
      <c r="FNS71"/>
      <c r="FNT71"/>
      <c r="FNU71"/>
      <c r="FNV71"/>
      <c r="FNW71"/>
      <c r="FNX71"/>
      <c r="FNY71"/>
      <c r="FNZ71"/>
      <c r="FOA71"/>
      <c r="FOB71"/>
      <c r="FOC71"/>
      <c r="FOD71"/>
      <c r="FOE71"/>
      <c r="FOF71"/>
      <c r="FOG71"/>
      <c r="FOH71"/>
      <c r="FOI71"/>
      <c r="FOJ71"/>
      <c r="FOK71"/>
      <c r="FOL71"/>
      <c r="FOM71"/>
      <c r="FON71"/>
      <c r="FOO71"/>
      <c r="FOP71"/>
      <c r="FOQ71"/>
      <c r="FOR71"/>
      <c r="FOS71"/>
      <c r="FOT71"/>
      <c r="FOU71"/>
      <c r="FOV71"/>
      <c r="FOW71"/>
      <c r="FOX71"/>
      <c r="FOY71"/>
      <c r="FOZ71"/>
      <c r="FPA71"/>
      <c r="FPB71"/>
      <c r="FPC71"/>
      <c r="FPD71"/>
      <c r="FPE71"/>
      <c r="FPF71"/>
      <c r="FPG71"/>
      <c r="FPH71"/>
      <c r="FPI71"/>
      <c r="FPJ71"/>
      <c r="FPK71"/>
      <c r="FPL71"/>
      <c r="FPM71"/>
      <c r="FPN71"/>
      <c r="FPO71"/>
      <c r="FPP71"/>
      <c r="FPQ71"/>
      <c r="FPR71"/>
      <c r="FPS71"/>
      <c r="FPT71"/>
      <c r="FPU71"/>
      <c r="FPV71"/>
      <c r="FPW71"/>
      <c r="FPX71"/>
      <c r="FPY71"/>
      <c r="FPZ71"/>
      <c r="FQA71"/>
      <c r="FQB71"/>
      <c r="FQC71"/>
      <c r="FQD71"/>
      <c r="FQE71"/>
      <c r="FQF71"/>
      <c r="FQG71"/>
      <c r="FQH71"/>
      <c r="FQI71"/>
      <c r="FQJ71"/>
      <c r="FQK71"/>
      <c r="FQL71"/>
      <c r="FQM71"/>
      <c r="FQN71"/>
      <c r="FQO71"/>
      <c r="FQP71"/>
      <c r="FQQ71"/>
      <c r="FQR71"/>
      <c r="FQS71"/>
      <c r="FQT71"/>
      <c r="FQU71"/>
      <c r="FQV71"/>
      <c r="FQW71"/>
      <c r="FQX71"/>
      <c r="FQY71"/>
      <c r="FQZ71"/>
      <c r="FRA71"/>
      <c r="FRB71"/>
      <c r="FRC71"/>
      <c r="FRD71"/>
      <c r="FRE71"/>
      <c r="FRF71"/>
      <c r="FRG71"/>
      <c r="FRH71"/>
      <c r="FRI71"/>
      <c r="FRJ71"/>
      <c r="FRK71"/>
      <c r="FRL71"/>
      <c r="FRM71"/>
      <c r="FRN71"/>
      <c r="FRO71"/>
      <c r="FRP71"/>
      <c r="FRQ71"/>
      <c r="FRR71"/>
      <c r="FRS71"/>
      <c r="FRT71"/>
      <c r="FRU71"/>
      <c r="FRV71"/>
      <c r="FRW71"/>
      <c r="FRX71"/>
      <c r="FRY71"/>
      <c r="FRZ71"/>
      <c r="FSA71"/>
      <c r="FSB71"/>
      <c r="FSC71"/>
      <c r="FSD71"/>
      <c r="FSE71"/>
      <c r="FSF71"/>
      <c r="FSG71"/>
      <c r="FSH71"/>
      <c r="FSI71"/>
      <c r="FSJ71"/>
      <c r="FSK71"/>
      <c r="FSL71"/>
      <c r="FSM71"/>
      <c r="FSN71"/>
      <c r="FSO71"/>
      <c r="FSP71"/>
      <c r="FSQ71"/>
      <c r="FSR71"/>
      <c r="FSS71"/>
      <c r="FST71"/>
      <c r="FSU71"/>
      <c r="FSV71"/>
      <c r="FSW71"/>
      <c r="FSX71"/>
      <c r="FSY71"/>
      <c r="FSZ71"/>
      <c r="FTA71"/>
      <c r="FTB71"/>
      <c r="FTC71"/>
      <c r="FTD71"/>
      <c r="FTE71"/>
      <c r="FTF71"/>
      <c r="FTG71"/>
      <c r="FTH71"/>
      <c r="FTI71"/>
      <c r="FTJ71"/>
      <c r="FTK71"/>
      <c r="FTL71"/>
      <c r="FTM71"/>
      <c r="FTN71"/>
      <c r="FTO71"/>
      <c r="FTP71"/>
      <c r="FTQ71"/>
      <c r="FTR71"/>
      <c r="FTS71"/>
      <c r="FTT71"/>
      <c r="FTU71"/>
      <c r="FTV71"/>
      <c r="FTW71"/>
      <c r="FTX71"/>
      <c r="FTY71"/>
      <c r="FTZ71"/>
      <c r="FUA71"/>
      <c r="FUB71"/>
      <c r="FUC71"/>
      <c r="FUD71"/>
      <c r="FUE71"/>
      <c r="FUF71"/>
      <c r="FUG71"/>
      <c r="FUH71"/>
      <c r="FUI71"/>
      <c r="FUJ71"/>
      <c r="FUK71"/>
      <c r="FUL71"/>
      <c r="FUM71"/>
      <c r="FUN71"/>
      <c r="FUO71"/>
      <c r="FUP71"/>
      <c r="FUQ71"/>
      <c r="FUR71"/>
      <c r="FUS71"/>
      <c r="FUT71"/>
      <c r="FUU71"/>
      <c r="FUV71"/>
      <c r="FUW71"/>
      <c r="FUX71"/>
      <c r="FUY71"/>
      <c r="FUZ71"/>
      <c r="FVA71"/>
      <c r="FVB71"/>
      <c r="FVC71"/>
      <c r="FVD71"/>
      <c r="FVE71"/>
      <c r="FVF71"/>
      <c r="FVG71"/>
      <c r="FVH71"/>
      <c r="FVI71"/>
      <c r="FVJ71"/>
      <c r="FVK71"/>
      <c r="FVL71"/>
      <c r="FVM71"/>
      <c r="FVN71"/>
      <c r="FVO71"/>
      <c r="FVP71"/>
      <c r="FVQ71"/>
      <c r="FVR71"/>
      <c r="FVS71"/>
      <c r="FVT71"/>
      <c r="FVU71"/>
      <c r="FVV71"/>
      <c r="FVW71"/>
      <c r="FVX71"/>
      <c r="FVY71"/>
      <c r="FVZ71"/>
      <c r="FWA71"/>
      <c r="FWB71"/>
      <c r="FWC71"/>
      <c r="FWD71"/>
      <c r="FWE71"/>
      <c r="FWF71"/>
      <c r="FWG71"/>
      <c r="FWH71"/>
      <c r="FWI71"/>
      <c r="FWJ71"/>
      <c r="FWK71"/>
      <c r="FWL71"/>
      <c r="FWM71"/>
      <c r="FWN71"/>
      <c r="FWO71"/>
      <c r="FWP71"/>
      <c r="FWQ71"/>
      <c r="FWR71"/>
      <c r="FWS71"/>
      <c r="FWT71"/>
      <c r="FWU71"/>
      <c r="FWV71"/>
      <c r="FWW71"/>
      <c r="FWX71"/>
      <c r="FWY71"/>
      <c r="FWZ71"/>
      <c r="FXA71"/>
      <c r="FXB71"/>
      <c r="FXC71"/>
      <c r="FXD71"/>
      <c r="FXE71"/>
      <c r="FXF71"/>
      <c r="FXG71"/>
      <c r="FXH71"/>
      <c r="FXI71"/>
      <c r="FXJ71"/>
      <c r="FXK71"/>
      <c r="FXL71"/>
      <c r="FXM71"/>
      <c r="FXN71"/>
      <c r="FXO71"/>
      <c r="FXP71"/>
      <c r="FXQ71"/>
      <c r="FXR71"/>
      <c r="FXS71"/>
      <c r="FXT71"/>
      <c r="FXU71"/>
      <c r="FXV71"/>
      <c r="FXW71"/>
      <c r="FXX71"/>
      <c r="FXY71"/>
      <c r="FXZ71"/>
      <c r="FYA71"/>
      <c r="FYB71"/>
      <c r="FYC71"/>
      <c r="FYD71"/>
      <c r="FYE71"/>
      <c r="FYF71"/>
      <c r="FYG71"/>
      <c r="FYH71"/>
      <c r="FYI71"/>
      <c r="FYJ71"/>
      <c r="FYK71"/>
      <c r="FYL71"/>
      <c r="FYM71"/>
      <c r="FYN71"/>
      <c r="FYO71"/>
      <c r="FYP71"/>
      <c r="FYQ71"/>
      <c r="FYR71"/>
      <c r="FYS71"/>
      <c r="FYT71"/>
      <c r="FYU71"/>
      <c r="FYV71"/>
      <c r="FYW71"/>
      <c r="FYX71"/>
      <c r="FYY71"/>
      <c r="FYZ71"/>
      <c r="FZA71"/>
      <c r="FZB71"/>
      <c r="FZC71"/>
      <c r="FZD71"/>
      <c r="FZE71"/>
      <c r="FZF71"/>
      <c r="FZG71"/>
      <c r="FZH71"/>
      <c r="FZI71"/>
      <c r="FZJ71"/>
      <c r="FZK71"/>
      <c r="FZL71"/>
      <c r="FZM71"/>
      <c r="FZN71"/>
      <c r="FZO71"/>
      <c r="FZP71"/>
      <c r="FZQ71"/>
      <c r="FZR71"/>
      <c r="FZS71"/>
      <c r="FZT71"/>
      <c r="FZU71"/>
      <c r="FZV71"/>
      <c r="FZW71"/>
      <c r="FZX71"/>
      <c r="FZY71"/>
      <c r="FZZ71"/>
      <c r="GAA71"/>
      <c r="GAB71"/>
      <c r="GAC71"/>
      <c r="GAD71"/>
      <c r="GAE71"/>
      <c r="GAF71"/>
      <c r="GAG71"/>
      <c r="GAH71"/>
      <c r="GAI71"/>
      <c r="GAJ71"/>
      <c r="GAK71"/>
      <c r="GAL71"/>
      <c r="GAM71"/>
      <c r="GAN71"/>
      <c r="GAO71"/>
      <c r="GAP71"/>
      <c r="GAQ71"/>
      <c r="GAR71"/>
      <c r="GAS71"/>
      <c r="GAT71"/>
      <c r="GAU71"/>
      <c r="GAV71"/>
      <c r="GAW71"/>
      <c r="GAX71"/>
      <c r="GAY71"/>
      <c r="GAZ71"/>
      <c r="GBA71"/>
      <c r="GBB71"/>
      <c r="GBC71"/>
      <c r="GBD71"/>
      <c r="GBE71"/>
      <c r="GBF71"/>
      <c r="GBG71"/>
      <c r="GBH71"/>
      <c r="GBI71"/>
      <c r="GBJ71"/>
      <c r="GBK71"/>
      <c r="GBL71"/>
      <c r="GBM71"/>
      <c r="GBN71"/>
      <c r="GBO71"/>
      <c r="GBP71"/>
      <c r="GBQ71"/>
      <c r="GBR71"/>
      <c r="GBS71"/>
      <c r="GBT71"/>
      <c r="GBU71"/>
      <c r="GBV71"/>
      <c r="GBW71"/>
      <c r="GBX71"/>
      <c r="GBY71"/>
      <c r="GBZ71"/>
      <c r="GCA71"/>
      <c r="GCB71"/>
      <c r="GCC71"/>
      <c r="GCD71"/>
      <c r="GCE71"/>
      <c r="GCF71"/>
      <c r="GCG71"/>
      <c r="GCH71"/>
      <c r="GCI71"/>
      <c r="GCJ71"/>
      <c r="GCK71"/>
      <c r="GCL71"/>
      <c r="GCM71"/>
      <c r="GCN71"/>
      <c r="GCO71"/>
      <c r="GCP71"/>
      <c r="GCQ71"/>
      <c r="GCR71"/>
      <c r="GCS71"/>
      <c r="GCT71"/>
      <c r="GCU71"/>
      <c r="GCV71"/>
      <c r="GCW71"/>
      <c r="GCX71"/>
      <c r="GCY71"/>
      <c r="GCZ71"/>
      <c r="GDA71"/>
      <c r="GDB71"/>
      <c r="GDC71"/>
      <c r="GDD71"/>
      <c r="GDE71"/>
      <c r="GDF71"/>
      <c r="GDG71"/>
      <c r="GDH71"/>
      <c r="GDI71"/>
      <c r="GDJ71"/>
      <c r="GDK71"/>
      <c r="GDL71"/>
      <c r="GDM71"/>
      <c r="GDN71"/>
      <c r="GDO71"/>
      <c r="GDP71"/>
      <c r="GDQ71"/>
      <c r="GDR71"/>
      <c r="GDS71"/>
      <c r="GDT71"/>
      <c r="GDU71"/>
      <c r="GDV71"/>
      <c r="GDW71"/>
      <c r="GDX71"/>
      <c r="GDY71"/>
      <c r="GDZ71"/>
      <c r="GEA71"/>
      <c r="GEB71"/>
      <c r="GEC71"/>
      <c r="GED71"/>
      <c r="GEE71"/>
      <c r="GEF71"/>
      <c r="GEG71"/>
      <c r="GEH71"/>
      <c r="GEI71"/>
      <c r="GEJ71"/>
      <c r="GEK71"/>
      <c r="GEL71"/>
      <c r="GEM71"/>
      <c r="GEN71"/>
      <c r="GEO71"/>
      <c r="GEP71"/>
      <c r="GEQ71"/>
      <c r="GER71"/>
      <c r="GES71"/>
      <c r="GET71"/>
      <c r="GEU71"/>
      <c r="GEV71"/>
      <c r="GEW71"/>
      <c r="GEX71"/>
      <c r="GEY71"/>
      <c r="GEZ71"/>
      <c r="GFA71"/>
      <c r="GFB71"/>
      <c r="GFC71"/>
      <c r="GFD71"/>
      <c r="GFE71"/>
      <c r="GFF71"/>
      <c r="GFG71"/>
      <c r="GFH71"/>
      <c r="GFI71"/>
      <c r="GFJ71"/>
      <c r="GFK71"/>
      <c r="GFL71"/>
      <c r="GFM71"/>
      <c r="GFN71"/>
      <c r="GFO71"/>
      <c r="GFP71"/>
      <c r="GFQ71"/>
      <c r="GFR71"/>
      <c r="GFS71"/>
      <c r="GFT71"/>
      <c r="GFU71"/>
      <c r="GFV71"/>
      <c r="GFW71"/>
      <c r="GFX71"/>
      <c r="GFY71"/>
      <c r="GFZ71"/>
      <c r="GGA71"/>
      <c r="GGB71"/>
      <c r="GGC71"/>
      <c r="GGD71"/>
      <c r="GGE71"/>
      <c r="GGF71"/>
      <c r="GGG71"/>
      <c r="GGH71"/>
      <c r="GGI71"/>
      <c r="GGJ71"/>
      <c r="GGK71"/>
      <c r="GGL71"/>
      <c r="GGM71"/>
      <c r="GGN71"/>
      <c r="GGO71"/>
      <c r="GGP71"/>
      <c r="GGQ71"/>
      <c r="GGR71"/>
      <c r="GGS71"/>
      <c r="GGT71"/>
      <c r="GGU71"/>
      <c r="GGV71"/>
      <c r="GGW71"/>
      <c r="GGX71"/>
      <c r="GGY71"/>
      <c r="GGZ71"/>
      <c r="GHA71"/>
      <c r="GHB71"/>
      <c r="GHC71"/>
      <c r="GHD71"/>
      <c r="GHE71"/>
      <c r="GHF71"/>
      <c r="GHG71"/>
      <c r="GHH71"/>
      <c r="GHI71"/>
      <c r="GHJ71"/>
      <c r="GHK71"/>
      <c r="GHL71"/>
      <c r="GHM71"/>
      <c r="GHN71"/>
      <c r="GHO71"/>
      <c r="GHP71"/>
      <c r="GHQ71"/>
      <c r="GHR71"/>
      <c r="GHS71"/>
      <c r="GHT71"/>
      <c r="GHU71"/>
      <c r="GHV71"/>
      <c r="GHW71"/>
      <c r="GHX71"/>
      <c r="GHY71"/>
      <c r="GHZ71"/>
      <c r="GIA71"/>
      <c r="GIB71"/>
      <c r="GIC71"/>
      <c r="GID71"/>
      <c r="GIE71"/>
      <c r="GIF71"/>
      <c r="GIG71"/>
      <c r="GIH71"/>
      <c r="GII71"/>
      <c r="GIJ71"/>
      <c r="GIK71"/>
      <c r="GIL71"/>
      <c r="GIM71"/>
      <c r="GIN71"/>
      <c r="GIO71"/>
      <c r="GIP71"/>
      <c r="GIQ71"/>
      <c r="GIR71"/>
      <c r="GIS71"/>
      <c r="GIT71"/>
      <c r="GIU71"/>
      <c r="GIV71"/>
      <c r="GIW71"/>
      <c r="GIX71"/>
      <c r="GIY71"/>
      <c r="GIZ71"/>
      <c r="GJA71"/>
      <c r="GJB71"/>
      <c r="GJC71"/>
      <c r="GJD71"/>
      <c r="GJE71"/>
      <c r="GJF71"/>
      <c r="GJG71"/>
      <c r="GJH71"/>
      <c r="GJI71"/>
      <c r="GJJ71"/>
      <c r="GJK71"/>
      <c r="GJL71"/>
      <c r="GJM71"/>
      <c r="GJN71"/>
      <c r="GJO71"/>
      <c r="GJP71"/>
      <c r="GJQ71"/>
      <c r="GJR71"/>
      <c r="GJS71"/>
      <c r="GJT71"/>
      <c r="GJU71"/>
      <c r="GJV71"/>
      <c r="GJW71"/>
      <c r="GJX71"/>
      <c r="GJY71"/>
      <c r="GJZ71"/>
      <c r="GKA71"/>
      <c r="GKB71"/>
      <c r="GKC71"/>
      <c r="GKD71"/>
      <c r="GKE71"/>
      <c r="GKF71"/>
      <c r="GKG71"/>
      <c r="GKH71"/>
      <c r="GKI71"/>
      <c r="GKJ71"/>
      <c r="GKK71"/>
      <c r="GKL71"/>
      <c r="GKM71"/>
      <c r="GKN71"/>
      <c r="GKO71"/>
      <c r="GKP71"/>
      <c r="GKQ71"/>
      <c r="GKR71"/>
      <c r="GKS71"/>
      <c r="GKT71"/>
      <c r="GKU71"/>
      <c r="GKV71"/>
      <c r="GKW71"/>
      <c r="GKX71"/>
      <c r="GKY71"/>
      <c r="GKZ71"/>
      <c r="GLA71"/>
      <c r="GLB71"/>
      <c r="GLC71"/>
      <c r="GLD71"/>
      <c r="GLE71"/>
      <c r="GLF71"/>
      <c r="GLG71"/>
      <c r="GLH71"/>
      <c r="GLI71"/>
      <c r="GLJ71"/>
      <c r="GLK71"/>
      <c r="GLL71"/>
      <c r="GLM71"/>
      <c r="GLN71"/>
      <c r="GLO71"/>
      <c r="GLP71"/>
      <c r="GLQ71"/>
      <c r="GLR71"/>
      <c r="GLS71"/>
      <c r="GLT71"/>
      <c r="GLU71"/>
      <c r="GLV71"/>
      <c r="GLW71"/>
      <c r="GLX71"/>
      <c r="GLY71"/>
      <c r="GLZ71"/>
      <c r="GMA71"/>
      <c r="GMB71"/>
      <c r="GMC71"/>
      <c r="GMD71"/>
      <c r="GME71"/>
      <c r="GMF71"/>
      <c r="GMG71"/>
      <c r="GMH71"/>
      <c r="GMI71"/>
      <c r="GMJ71"/>
      <c r="GMK71"/>
      <c r="GML71"/>
      <c r="GMM71"/>
      <c r="GMN71"/>
      <c r="GMO71"/>
      <c r="GMP71"/>
      <c r="GMQ71"/>
      <c r="GMR71"/>
      <c r="GMS71"/>
      <c r="GMT71"/>
      <c r="GMU71"/>
      <c r="GMV71"/>
      <c r="GMW71"/>
      <c r="GMX71"/>
      <c r="GMY71"/>
      <c r="GMZ71"/>
      <c r="GNA71"/>
      <c r="GNB71"/>
      <c r="GNC71"/>
      <c r="GND71"/>
      <c r="GNE71"/>
      <c r="GNF71"/>
      <c r="GNG71"/>
      <c r="GNH71"/>
      <c r="GNI71"/>
      <c r="GNJ71"/>
      <c r="GNK71"/>
      <c r="GNL71"/>
      <c r="GNM71"/>
      <c r="GNN71"/>
      <c r="GNO71"/>
      <c r="GNP71"/>
      <c r="GNQ71"/>
      <c r="GNR71"/>
      <c r="GNS71"/>
      <c r="GNT71"/>
      <c r="GNU71"/>
      <c r="GNV71"/>
      <c r="GNW71"/>
      <c r="GNX71"/>
      <c r="GNY71"/>
      <c r="GNZ71"/>
      <c r="GOA71"/>
      <c r="GOB71"/>
      <c r="GOC71"/>
      <c r="GOD71"/>
      <c r="GOE71"/>
      <c r="GOF71"/>
      <c r="GOG71"/>
      <c r="GOH71"/>
      <c r="GOI71"/>
      <c r="GOJ71"/>
      <c r="GOK71"/>
      <c r="GOL71"/>
      <c r="GOM71"/>
      <c r="GON71"/>
      <c r="GOO71"/>
      <c r="GOP71"/>
      <c r="GOQ71"/>
      <c r="GOR71"/>
      <c r="GOS71"/>
      <c r="GOT71"/>
      <c r="GOU71"/>
      <c r="GOV71"/>
      <c r="GOW71"/>
      <c r="GOX71"/>
      <c r="GOY71"/>
      <c r="GOZ71"/>
      <c r="GPA71"/>
      <c r="GPB71"/>
      <c r="GPC71"/>
      <c r="GPD71"/>
      <c r="GPE71"/>
      <c r="GPF71"/>
      <c r="GPG71"/>
      <c r="GPH71"/>
      <c r="GPI71"/>
      <c r="GPJ71"/>
      <c r="GPK71"/>
      <c r="GPL71"/>
      <c r="GPM71"/>
      <c r="GPN71"/>
      <c r="GPO71"/>
      <c r="GPP71"/>
      <c r="GPQ71"/>
      <c r="GPR71"/>
      <c r="GPS71"/>
      <c r="GPT71"/>
      <c r="GPU71"/>
      <c r="GPV71"/>
      <c r="GPW71"/>
      <c r="GPX71"/>
      <c r="GPY71"/>
      <c r="GPZ71"/>
      <c r="GQA71"/>
      <c r="GQB71"/>
      <c r="GQC71"/>
      <c r="GQD71"/>
      <c r="GQE71"/>
      <c r="GQF71"/>
      <c r="GQG71"/>
      <c r="GQH71"/>
      <c r="GQI71"/>
      <c r="GQJ71"/>
      <c r="GQK71"/>
      <c r="GQL71"/>
      <c r="GQM71"/>
      <c r="GQN71"/>
      <c r="GQO71"/>
      <c r="GQP71"/>
      <c r="GQQ71"/>
      <c r="GQR71"/>
      <c r="GQS71"/>
      <c r="GQT71"/>
      <c r="GQU71"/>
      <c r="GQV71"/>
      <c r="GQW71"/>
      <c r="GQX71"/>
      <c r="GQY71"/>
      <c r="GQZ71"/>
      <c r="GRA71"/>
      <c r="GRB71"/>
      <c r="GRC71"/>
      <c r="GRD71"/>
      <c r="GRE71"/>
      <c r="GRF71"/>
      <c r="GRG71"/>
      <c r="GRH71"/>
      <c r="GRI71"/>
      <c r="GRJ71"/>
      <c r="GRK71"/>
      <c r="GRL71"/>
      <c r="GRM71"/>
      <c r="GRN71"/>
      <c r="GRO71"/>
      <c r="GRP71"/>
      <c r="GRQ71"/>
      <c r="GRR71"/>
      <c r="GRS71"/>
      <c r="GRT71"/>
      <c r="GRU71"/>
      <c r="GRV71"/>
      <c r="GRW71"/>
      <c r="GRX71"/>
      <c r="GRY71"/>
      <c r="GRZ71"/>
      <c r="GSA71"/>
      <c r="GSB71"/>
      <c r="GSC71"/>
      <c r="GSD71"/>
      <c r="GSE71"/>
      <c r="GSF71"/>
      <c r="GSG71"/>
      <c r="GSH71"/>
      <c r="GSI71"/>
      <c r="GSJ71"/>
      <c r="GSK71"/>
      <c r="GSL71"/>
      <c r="GSM71"/>
      <c r="GSN71"/>
      <c r="GSO71"/>
      <c r="GSP71"/>
      <c r="GSQ71"/>
      <c r="GSR71"/>
      <c r="GSS71"/>
      <c r="GST71"/>
      <c r="GSU71"/>
      <c r="GSV71"/>
      <c r="GSW71"/>
      <c r="GSX71"/>
      <c r="GSY71"/>
      <c r="GSZ71"/>
      <c r="GTA71"/>
      <c r="GTB71"/>
      <c r="GTC71"/>
      <c r="GTD71"/>
      <c r="GTE71"/>
      <c r="GTF71"/>
      <c r="GTG71"/>
      <c r="GTH71"/>
      <c r="GTI71"/>
      <c r="GTJ71"/>
      <c r="GTK71"/>
      <c r="GTL71"/>
      <c r="GTM71"/>
      <c r="GTN71"/>
      <c r="GTO71"/>
      <c r="GTP71"/>
      <c r="GTQ71"/>
      <c r="GTR71"/>
      <c r="GTS71"/>
      <c r="GTT71"/>
      <c r="GTU71"/>
      <c r="GTV71"/>
      <c r="GTW71"/>
      <c r="GTX71"/>
      <c r="GTY71"/>
      <c r="GTZ71"/>
      <c r="GUA71"/>
      <c r="GUB71"/>
      <c r="GUC71"/>
      <c r="GUD71"/>
      <c r="GUE71"/>
      <c r="GUF71"/>
      <c r="GUG71"/>
      <c r="GUH71"/>
      <c r="GUI71"/>
      <c r="GUJ71"/>
      <c r="GUK71"/>
      <c r="GUL71"/>
      <c r="GUM71"/>
      <c r="GUN71"/>
      <c r="GUO71"/>
      <c r="GUP71"/>
      <c r="GUQ71"/>
      <c r="GUR71"/>
      <c r="GUS71"/>
      <c r="GUT71"/>
      <c r="GUU71"/>
      <c r="GUV71"/>
      <c r="GUW71"/>
      <c r="GUX71"/>
      <c r="GUY71"/>
      <c r="GUZ71"/>
      <c r="GVA71"/>
      <c r="GVB71"/>
      <c r="GVC71"/>
      <c r="GVD71"/>
      <c r="GVE71"/>
      <c r="GVF71"/>
      <c r="GVG71"/>
      <c r="GVH71"/>
      <c r="GVI71"/>
      <c r="GVJ71"/>
      <c r="GVK71"/>
      <c r="GVL71"/>
      <c r="GVM71"/>
      <c r="GVN71"/>
      <c r="GVO71"/>
      <c r="GVP71"/>
      <c r="GVQ71"/>
      <c r="GVR71"/>
      <c r="GVS71"/>
      <c r="GVT71"/>
      <c r="GVU71"/>
      <c r="GVV71"/>
      <c r="GVW71"/>
      <c r="GVX71"/>
      <c r="GVY71"/>
      <c r="GVZ71"/>
      <c r="GWA71"/>
      <c r="GWB71"/>
      <c r="GWC71"/>
      <c r="GWD71"/>
      <c r="GWE71"/>
      <c r="GWF71"/>
      <c r="GWG71"/>
      <c r="GWH71"/>
      <c r="GWI71"/>
      <c r="GWJ71"/>
      <c r="GWK71"/>
      <c r="GWL71"/>
      <c r="GWM71"/>
      <c r="GWN71"/>
      <c r="GWO71"/>
      <c r="GWP71"/>
      <c r="GWQ71"/>
      <c r="GWR71"/>
      <c r="GWS71"/>
      <c r="GWT71"/>
      <c r="GWU71"/>
      <c r="GWV71"/>
      <c r="GWW71"/>
      <c r="GWX71"/>
      <c r="GWY71"/>
      <c r="GWZ71"/>
      <c r="GXA71"/>
      <c r="GXB71"/>
      <c r="GXC71"/>
      <c r="GXD71"/>
      <c r="GXE71"/>
      <c r="GXF71"/>
      <c r="GXG71"/>
      <c r="GXH71"/>
      <c r="GXI71"/>
      <c r="GXJ71"/>
      <c r="GXK71"/>
      <c r="GXL71"/>
      <c r="GXM71"/>
      <c r="GXN71"/>
      <c r="GXO71"/>
      <c r="GXP71"/>
      <c r="GXQ71"/>
      <c r="GXR71"/>
      <c r="GXS71"/>
      <c r="GXT71"/>
      <c r="GXU71"/>
      <c r="GXV71"/>
      <c r="GXW71"/>
      <c r="GXX71"/>
      <c r="GXY71"/>
      <c r="GXZ71"/>
      <c r="GYA71"/>
      <c r="GYB71"/>
      <c r="GYC71"/>
      <c r="GYD71"/>
      <c r="GYE71"/>
      <c r="GYF71"/>
      <c r="GYG71"/>
      <c r="GYH71"/>
      <c r="GYI71"/>
      <c r="GYJ71"/>
      <c r="GYK71"/>
      <c r="GYL71"/>
      <c r="GYM71"/>
      <c r="GYN71"/>
      <c r="GYO71"/>
      <c r="GYP71"/>
      <c r="GYQ71"/>
      <c r="GYR71"/>
      <c r="GYS71"/>
      <c r="GYT71"/>
      <c r="GYU71"/>
      <c r="GYV71"/>
      <c r="GYW71"/>
      <c r="GYX71"/>
      <c r="GYY71"/>
      <c r="GYZ71"/>
      <c r="GZA71"/>
      <c r="GZB71"/>
      <c r="GZC71"/>
      <c r="GZD71"/>
      <c r="GZE71"/>
      <c r="GZF71"/>
      <c r="GZG71"/>
      <c r="GZH71"/>
      <c r="GZI71"/>
      <c r="GZJ71"/>
      <c r="GZK71"/>
      <c r="GZL71"/>
      <c r="GZM71"/>
      <c r="GZN71"/>
      <c r="GZO71"/>
      <c r="GZP71"/>
      <c r="GZQ71"/>
      <c r="GZR71"/>
      <c r="GZS71"/>
      <c r="GZT71"/>
      <c r="GZU71"/>
      <c r="GZV71"/>
      <c r="GZW71"/>
      <c r="GZX71"/>
      <c r="GZY71"/>
      <c r="GZZ71"/>
      <c r="HAA71"/>
      <c r="HAB71"/>
      <c r="HAC71"/>
      <c r="HAD71"/>
      <c r="HAE71"/>
      <c r="HAF71"/>
      <c r="HAG71"/>
      <c r="HAH71"/>
      <c r="HAI71"/>
      <c r="HAJ71"/>
      <c r="HAK71"/>
      <c r="HAL71"/>
      <c r="HAM71"/>
      <c r="HAN71"/>
      <c r="HAO71"/>
      <c r="HAP71"/>
      <c r="HAQ71"/>
      <c r="HAR71"/>
      <c r="HAS71"/>
      <c r="HAT71"/>
      <c r="HAU71"/>
      <c r="HAV71"/>
      <c r="HAW71"/>
      <c r="HAX71"/>
      <c r="HAY71"/>
      <c r="HAZ71"/>
      <c r="HBA71"/>
      <c r="HBB71"/>
      <c r="HBC71"/>
      <c r="HBD71"/>
      <c r="HBE71"/>
      <c r="HBF71"/>
      <c r="HBG71"/>
      <c r="HBH71"/>
      <c r="HBI71"/>
      <c r="HBJ71"/>
      <c r="HBK71"/>
      <c r="HBL71"/>
      <c r="HBM71"/>
      <c r="HBN71"/>
      <c r="HBO71"/>
      <c r="HBP71"/>
      <c r="HBQ71"/>
      <c r="HBR71"/>
      <c r="HBS71"/>
      <c r="HBT71"/>
      <c r="HBU71"/>
      <c r="HBV71"/>
      <c r="HBW71"/>
      <c r="HBX71"/>
      <c r="HBY71"/>
      <c r="HBZ71"/>
      <c r="HCA71"/>
      <c r="HCB71"/>
      <c r="HCC71"/>
      <c r="HCD71"/>
      <c r="HCE71"/>
      <c r="HCF71"/>
      <c r="HCG71"/>
      <c r="HCH71"/>
      <c r="HCI71"/>
      <c r="HCJ71"/>
      <c r="HCK71"/>
      <c r="HCL71"/>
      <c r="HCM71"/>
      <c r="HCN71"/>
      <c r="HCO71"/>
      <c r="HCP71"/>
      <c r="HCQ71"/>
      <c r="HCR71"/>
      <c r="HCS71"/>
      <c r="HCT71"/>
      <c r="HCU71"/>
      <c r="HCV71"/>
      <c r="HCW71"/>
      <c r="HCX71"/>
      <c r="HCY71"/>
      <c r="HCZ71"/>
      <c r="HDA71"/>
      <c r="HDB71"/>
      <c r="HDC71"/>
      <c r="HDD71"/>
      <c r="HDE71"/>
      <c r="HDF71"/>
      <c r="HDG71"/>
      <c r="HDH71"/>
      <c r="HDI71"/>
      <c r="HDJ71"/>
      <c r="HDK71"/>
      <c r="HDL71"/>
      <c r="HDM71"/>
      <c r="HDN71"/>
      <c r="HDO71"/>
      <c r="HDP71"/>
      <c r="HDQ71"/>
      <c r="HDR71"/>
      <c r="HDS71"/>
      <c r="HDT71"/>
      <c r="HDU71"/>
      <c r="HDV71"/>
      <c r="HDW71"/>
      <c r="HDX71"/>
      <c r="HDY71"/>
      <c r="HDZ71"/>
      <c r="HEA71"/>
      <c r="HEB71"/>
      <c r="HEC71"/>
      <c r="HED71"/>
      <c r="HEE71"/>
      <c r="HEF71"/>
      <c r="HEG71"/>
      <c r="HEH71"/>
      <c r="HEI71"/>
      <c r="HEJ71"/>
      <c r="HEK71"/>
      <c r="HEL71"/>
      <c r="HEM71"/>
      <c r="HEN71"/>
      <c r="HEO71"/>
      <c r="HEP71"/>
      <c r="HEQ71"/>
      <c r="HER71"/>
      <c r="HES71"/>
      <c r="HET71"/>
      <c r="HEU71"/>
      <c r="HEV71"/>
      <c r="HEW71"/>
      <c r="HEX71"/>
      <c r="HEY71"/>
      <c r="HEZ71"/>
      <c r="HFA71"/>
      <c r="HFB71"/>
      <c r="HFC71"/>
      <c r="HFD71"/>
      <c r="HFE71"/>
      <c r="HFF71"/>
      <c r="HFG71"/>
      <c r="HFH71"/>
      <c r="HFI71"/>
      <c r="HFJ71"/>
      <c r="HFK71"/>
      <c r="HFL71"/>
      <c r="HFM71"/>
      <c r="HFN71"/>
      <c r="HFO71"/>
      <c r="HFP71"/>
      <c r="HFQ71"/>
      <c r="HFR71"/>
      <c r="HFS71"/>
      <c r="HFT71"/>
      <c r="HFU71"/>
      <c r="HFV71"/>
      <c r="HFW71"/>
      <c r="HFX71"/>
      <c r="HFY71"/>
      <c r="HFZ71"/>
      <c r="HGA71"/>
      <c r="HGB71"/>
      <c r="HGC71"/>
      <c r="HGD71"/>
      <c r="HGE71"/>
      <c r="HGF71"/>
      <c r="HGG71"/>
      <c r="HGH71"/>
      <c r="HGI71"/>
      <c r="HGJ71"/>
      <c r="HGK71"/>
      <c r="HGL71"/>
      <c r="HGM71"/>
      <c r="HGN71"/>
      <c r="HGO71"/>
      <c r="HGP71"/>
      <c r="HGQ71"/>
      <c r="HGR71"/>
      <c r="HGS71"/>
      <c r="HGT71"/>
      <c r="HGU71"/>
      <c r="HGV71"/>
      <c r="HGW71"/>
      <c r="HGX71"/>
      <c r="HGY71"/>
      <c r="HGZ71"/>
      <c r="HHA71"/>
      <c r="HHB71"/>
      <c r="HHC71"/>
      <c r="HHD71"/>
      <c r="HHE71"/>
      <c r="HHF71"/>
      <c r="HHG71"/>
      <c r="HHH71"/>
      <c r="HHI71"/>
      <c r="HHJ71"/>
      <c r="HHK71"/>
      <c r="HHL71"/>
      <c r="HHM71"/>
      <c r="HHN71"/>
      <c r="HHO71"/>
      <c r="HHP71"/>
      <c r="HHQ71"/>
      <c r="HHR71"/>
      <c r="HHS71"/>
      <c r="HHT71"/>
      <c r="HHU71"/>
      <c r="HHV71"/>
      <c r="HHW71"/>
      <c r="HHX71"/>
      <c r="HHY71"/>
      <c r="HHZ71"/>
      <c r="HIA71"/>
      <c r="HIB71"/>
      <c r="HIC71"/>
      <c r="HID71"/>
      <c r="HIE71"/>
      <c r="HIF71"/>
      <c r="HIG71"/>
      <c r="HIH71"/>
      <c r="HII71"/>
      <c r="HIJ71"/>
      <c r="HIK71"/>
      <c r="HIL71"/>
      <c r="HIM71"/>
      <c r="HIN71"/>
      <c r="HIO71"/>
      <c r="HIP71"/>
      <c r="HIQ71"/>
      <c r="HIR71"/>
      <c r="HIS71"/>
      <c r="HIT71"/>
      <c r="HIU71"/>
      <c r="HIV71"/>
      <c r="HIW71"/>
      <c r="HIX71"/>
      <c r="HIY71"/>
      <c r="HIZ71"/>
      <c r="HJA71"/>
      <c r="HJB71"/>
      <c r="HJC71"/>
      <c r="HJD71"/>
      <c r="HJE71"/>
      <c r="HJF71"/>
      <c r="HJG71"/>
      <c r="HJH71"/>
      <c r="HJI71"/>
      <c r="HJJ71"/>
      <c r="HJK71"/>
      <c r="HJL71"/>
      <c r="HJM71"/>
      <c r="HJN71"/>
      <c r="HJO71"/>
      <c r="HJP71"/>
      <c r="HJQ71"/>
      <c r="HJR71"/>
      <c r="HJS71"/>
      <c r="HJT71"/>
    </row>
    <row r="72" spans="1:5688" x14ac:dyDescent="0.45">
      <c r="A72"/>
      <c r="B72"/>
      <c r="C72"/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  <c r="AMK72"/>
      <c r="AML72"/>
      <c r="AMM72"/>
      <c r="AMN72"/>
      <c r="AMO72"/>
      <c r="AMP72"/>
      <c r="AMQ72"/>
      <c r="AMR72"/>
      <c r="AMS72"/>
      <c r="AMT72"/>
      <c r="AMU72"/>
      <c r="AMV72"/>
      <c r="AMW72"/>
      <c r="AMX72"/>
      <c r="AMY72"/>
      <c r="AMZ72"/>
      <c r="ANA72"/>
      <c r="ANB72"/>
      <c r="ANC72"/>
      <c r="AND72"/>
      <c r="ANE72"/>
      <c r="ANF72"/>
      <c r="ANG72"/>
      <c r="ANH72"/>
      <c r="ANI72"/>
      <c r="ANJ72"/>
      <c r="ANK72"/>
      <c r="ANL72"/>
      <c r="ANM72"/>
      <c r="ANN72"/>
      <c r="ANO72"/>
      <c r="ANP72"/>
      <c r="ANQ72"/>
      <c r="ANR72"/>
      <c r="ANS72"/>
      <c r="ANT72"/>
      <c r="ANU72"/>
      <c r="ANV72"/>
      <c r="ANW72"/>
      <c r="ANX72"/>
      <c r="ANY72"/>
      <c r="ANZ72"/>
      <c r="AOA72"/>
      <c r="AOB72"/>
      <c r="AOC72"/>
      <c r="AOD72"/>
      <c r="AOE72"/>
      <c r="AOF72"/>
      <c r="AOG72"/>
      <c r="AOH72"/>
      <c r="AOI72"/>
      <c r="AOJ72"/>
      <c r="AOK72"/>
      <c r="AOL72"/>
      <c r="AOM72"/>
      <c r="AON72"/>
      <c r="AOO72"/>
      <c r="AOP72"/>
      <c r="AOQ72"/>
      <c r="AOR72"/>
      <c r="AOS72"/>
      <c r="AOT72"/>
      <c r="AOU72"/>
      <c r="AOV72"/>
      <c r="AOW72"/>
      <c r="AOX72"/>
      <c r="AOY72"/>
      <c r="AOZ72"/>
      <c r="APA72"/>
      <c r="APB72"/>
      <c r="APC72"/>
      <c r="APD72"/>
      <c r="APE72"/>
      <c r="APF72"/>
      <c r="APG72"/>
      <c r="APH72"/>
      <c r="API72"/>
      <c r="APJ72"/>
      <c r="APK72"/>
      <c r="APL72"/>
      <c r="APM72"/>
      <c r="APN72"/>
      <c r="APO72"/>
      <c r="APP72"/>
      <c r="APQ72"/>
      <c r="APR72"/>
      <c r="APS72"/>
      <c r="APT72"/>
      <c r="APU72"/>
      <c r="APV72"/>
      <c r="APW72"/>
      <c r="APX72"/>
      <c r="APY72"/>
      <c r="APZ72"/>
      <c r="AQA72"/>
      <c r="AQB72"/>
      <c r="AQC72"/>
      <c r="AQD72"/>
      <c r="AQE72"/>
      <c r="AQF72"/>
      <c r="AQG72"/>
      <c r="AQH72"/>
      <c r="AQI72"/>
      <c r="AQJ72"/>
      <c r="AQK72"/>
      <c r="AQL72"/>
      <c r="AQM72"/>
      <c r="AQN72"/>
      <c r="AQO72"/>
      <c r="AQP72"/>
      <c r="AQQ72"/>
      <c r="AQR72"/>
      <c r="AQS72"/>
      <c r="AQT72"/>
      <c r="AQU72"/>
      <c r="AQV72"/>
      <c r="AQW72"/>
      <c r="AQX72"/>
      <c r="AQY72"/>
      <c r="AQZ72"/>
      <c r="ARA72"/>
      <c r="ARB72"/>
      <c r="ARC72"/>
      <c r="ARD72"/>
      <c r="ARE72"/>
      <c r="ARF72"/>
      <c r="ARG72"/>
      <c r="ARH72"/>
      <c r="ARI72"/>
      <c r="ARJ72"/>
      <c r="ARK72"/>
      <c r="ARL72"/>
      <c r="ARM72"/>
      <c r="ARN72"/>
      <c r="ARO72"/>
      <c r="ARP72"/>
      <c r="ARQ72"/>
      <c r="ARR72"/>
      <c r="ARS72"/>
      <c r="ART72"/>
      <c r="ARU72"/>
      <c r="ARV72"/>
      <c r="ARW72"/>
      <c r="ARX72"/>
      <c r="ARY72"/>
      <c r="ARZ72"/>
      <c r="ASA72"/>
      <c r="ASB72"/>
      <c r="ASC72"/>
      <c r="ASD72"/>
      <c r="ASE72"/>
      <c r="ASF72"/>
      <c r="ASG72"/>
      <c r="ASH72"/>
      <c r="ASI72"/>
      <c r="ASJ72"/>
      <c r="ASK72"/>
      <c r="ASL72"/>
      <c r="ASM72"/>
      <c r="ASN72"/>
      <c r="ASO72"/>
      <c r="ASP72"/>
      <c r="ASQ72"/>
      <c r="ASR72"/>
      <c r="ASS72"/>
      <c r="AST72"/>
      <c r="ASU72"/>
      <c r="ASV72"/>
      <c r="ASW72"/>
      <c r="ASX72"/>
      <c r="ASY72"/>
      <c r="ASZ72"/>
      <c r="ATA72"/>
      <c r="ATB72"/>
      <c r="ATC72"/>
      <c r="ATD72"/>
      <c r="ATE72"/>
      <c r="ATF72"/>
      <c r="ATG72"/>
      <c r="ATH72"/>
      <c r="ATI72"/>
      <c r="ATJ72"/>
      <c r="ATK72"/>
      <c r="ATL72"/>
      <c r="ATM72"/>
      <c r="ATN72"/>
      <c r="ATO72"/>
      <c r="ATP72"/>
      <c r="ATQ72"/>
      <c r="ATR72"/>
      <c r="ATS72"/>
      <c r="ATT72"/>
      <c r="ATU72"/>
      <c r="ATV72"/>
      <c r="ATW72"/>
      <c r="ATX72"/>
      <c r="ATY72"/>
      <c r="ATZ72"/>
      <c r="AUA72"/>
      <c r="AUB72"/>
      <c r="AUC72"/>
      <c r="AUD72"/>
      <c r="AUE72"/>
      <c r="AUF72"/>
      <c r="AUG72"/>
      <c r="AUH72"/>
      <c r="AUI72"/>
      <c r="AUJ72"/>
      <c r="AUK72"/>
      <c r="AUL72"/>
      <c r="AUM72"/>
      <c r="AUN72"/>
      <c r="AUO72"/>
      <c r="AUP72"/>
      <c r="AUQ72"/>
      <c r="AUR72"/>
      <c r="AUS72"/>
      <c r="AUT72"/>
      <c r="AUU72"/>
      <c r="AUV72"/>
      <c r="AUW72"/>
      <c r="AUX72"/>
      <c r="AUY72"/>
      <c r="AUZ72"/>
      <c r="AVA72"/>
      <c r="AVB72"/>
      <c r="AVC72"/>
      <c r="AVD72"/>
      <c r="AVE72"/>
      <c r="AVF72"/>
      <c r="AVG72"/>
      <c r="AVH72"/>
      <c r="AVI72"/>
      <c r="AVJ72"/>
      <c r="AVK72"/>
      <c r="AVL72"/>
      <c r="AVM72"/>
      <c r="AVN72"/>
      <c r="AVO72"/>
      <c r="AVP72"/>
      <c r="AVQ72"/>
      <c r="AVR72"/>
      <c r="AVS72"/>
      <c r="AVT72"/>
      <c r="AVU72"/>
      <c r="AVV72"/>
      <c r="AVW72"/>
      <c r="AVX72"/>
      <c r="AVY72"/>
      <c r="AVZ72"/>
      <c r="AWA72"/>
      <c r="AWB72"/>
      <c r="AWC72"/>
      <c r="AWD72"/>
      <c r="AWE72"/>
      <c r="AWF72"/>
      <c r="AWG72"/>
      <c r="AWH72"/>
      <c r="AWI72"/>
      <c r="AWJ72"/>
      <c r="AWK72"/>
      <c r="AWL72"/>
      <c r="AWM72"/>
      <c r="AWN72"/>
      <c r="AWO72"/>
      <c r="AWP72"/>
      <c r="AWQ72"/>
      <c r="AWR72"/>
      <c r="AWS72"/>
      <c r="AWT72"/>
      <c r="AWU72"/>
      <c r="AWV72"/>
      <c r="AWW72"/>
      <c r="AWX72"/>
      <c r="AWY72"/>
      <c r="AWZ72"/>
      <c r="AXA72"/>
      <c r="AXB72"/>
      <c r="AXC72"/>
      <c r="AXD72"/>
      <c r="AXE72"/>
      <c r="AXF72"/>
      <c r="AXG72"/>
      <c r="AXH72"/>
      <c r="AXI72"/>
      <c r="AXJ72"/>
      <c r="AXK72"/>
      <c r="AXL72"/>
      <c r="AXM72"/>
      <c r="AXN72"/>
      <c r="AXO72"/>
      <c r="AXP72"/>
      <c r="AXQ72"/>
      <c r="AXR72"/>
      <c r="AXS72"/>
      <c r="AXT72"/>
      <c r="AXU72"/>
      <c r="AXV72"/>
      <c r="AXW72"/>
      <c r="AXX72"/>
      <c r="AXY72"/>
      <c r="AXZ72"/>
      <c r="AYA72"/>
      <c r="AYB72"/>
      <c r="AYC72"/>
      <c r="AYD72"/>
      <c r="AYE72"/>
      <c r="AYF72"/>
      <c r="AYG72"/>
      <c r="AYH72"/>
      <c r="AYI72"/>
      <c r="AYJ72"/>
      <c r="AYK72"/>
      <c r="AYL72"/>
      <c r="AYM72"/>
      <c r="AYN72"/>
      <c r="AYO72"/>
      <c r="AYP72"/>
      <c r="AYQ72"/>
      <c r="AYR72"/>
      <c r="AYS72"/>
      <c r="AYT72"/>
      <c r="AYU72"/>
      <c r="AYV72"/>
      <c r="AYW72"/>
      <c r="AYX72"/>
      <c r="AYY72"/>
      <c r="AYZ72"/>
      <c r="AZA72"/>
      <c r="AZB72"/>
      <c r="AZC72"/>
      <c r="AZD72"/>
      <c r="AZE72"/>
      <c r="AZF72"/>
      <c r="AZG72"/>
      <c r="AZH72"/>
      <c r="AZI72"/>
      <c r="AZJ72"/>
      <c r="AZK72"/>
      <c r="AZL72"/>
      <c r="AZM72"/>
      <c r="AZN72"/>
      <c r="AZO72"/>
      <c r="AZP72"/>
      <c r="AZQ72"/>
      <c r="AZR72"/>
      <c r="AZS72"/>
      <c r="AZT72"/>
      <c r="AZU72"/>
      <c r="AZV72"/>
      <c r="AZW72"/>
      <c r="AZX72"/>
      <c r="AZY72"/>
      <c r="AZZ72"/>
      <c r="BAA72"/>
      <c r="BAB72"/>
      <c r="BAC72"/>
      <c r="BAD72"/>
      <c r="BAE72"/>
      <c r="BAF72"/>
      <c r="BAG72"/>
      <c r="BAH72"/>
      <c r="BAI72"/>
      <c r="BAJ72"/>
      <c r="BAK72"/>
      <c r="BAL72"/>
      <c r="BAM72"/>
      <c r="BAN72"/>
      <c r="BAO72"/>
      <c r="BAP72"/>
      <c r="BAQ72"/>
      <c r="BAR72"/>
      <c r="BAS72"/>
      <c r="BAT72"/>
      <c r="BAU72"/>
      <c r="BAV72"/>
      <c r="BAW72"/>
      <c r="BAX72"/>
      <c r="BAY72"/>
      <c r="BAZ72"/>
      <c r="BBA72"/>
      <c r="BBB72"/>
      <c r="BBC72"/>
      <c r="BBD72"/>
      <c r="BBE72"/>
      <c r="BBF72"/>
      <c r="BBG72"/>
      <c r="BBH72"/>
      <c r="BBI72"/>
      <c r="BBJ72"/>
      <c r="BBK72"/>
      <c r="BBL72"/>
      <c r="BBM72"/>
      <c r="BBN72"/>
      <c r="BBO72"/>
      <c r="BBP72"/>
      <c r="BBQ72"/>
      <c r="BBR72"/>
      <c r="BBS72"/>
      <c r="BBT72"/>
      <c r="BBU72"/>
      <c r="BBV72"/>
      <c r="BBW72"/>
      <c r="BBX72"/>
      <c r="BBY72"/>
      <c r="BBZ72"/>
      <c r="BCA72"/>
      <c r="BCB72"/>
      <c r="BCC72"/>
      <c r="BCD72"/>
      <c r="BCE72"/>
      <c r="BCF72"/>
      <c r="BCG72"/>
      <c r="BCH72"/>
      <c r="BCI72"/>
      <c r="BCJ72"/>
      <c r="BCK72"/>
      <c r="BCL72"/>
      <c r="BCM72"/>
      <c r="BCN72"/>
      <c r="BCO72"/>
      <c r="BCP72"/>
      <c r="BCQ72"/>
      <c r="BCR72"/>
      <c r="BCS72"/>
      <c r="BCT72"/>
      <c r="BCU72"/>
      <c r="BCV72"/>
      <c r="BCW72"/>
      <c r="BCX72"/>
      <c r="BCY72"/>
      <c r="BCZ72"/>
      <c r="BDA72"/>
      <c r="BDB72"/>
      <c r="BDC72"/>
      <c r="BDD72"/>
      <c r="BDE72"/>
      <c r="BDF72"/>
      <c r="BDG72"/>
      <c r="BDH72"/>
      <c r="BDI72"/>
      <c r="BDJ72"/>
      <c r="BDK72"/>
      <c r="BDL72"/>
      <c r="BDM72"/>
      <c r="BDN72"/>
      <c r="BDO72"/>
      <c r="BDP72"/>
      <c r="BDQ72"/>
      <c r="BDR72"/>
      <c r="BDS72"/>
      <c r="BDT72"/>
      <c r="BDU72"/>
      <c r="BDV72"/>
      <c r="BDW72"/>
      <c r="BDX72"/>
      <c r="BDY72"/>
      <c r="BDZ72"/>
      <c r="BEA72"/>
      <c r="BEB72"/>
      <c r="BEC72"/>
      <c r="BED72"/>
      <c r="BEE72"/>
      <c r="BEF72"/>
      <c r="BEG72"/>
      <c r="BEH72"/>
      <c r="BEI72"/>
      <c r="BEJ72"/>
      <c r="BEK72"/>
      <c r="BEL72"/>
      <c r="BEM72"/>
      <c r="BEN72"/>
      <c r="BEO72"/>
      <c r="BEP72"/>
      <c r="BEQ72"/>
      <c r="BER72"/>
      <c r="BES72"/>
      <c r="BET72"/>
      <c r="BEU72"/>
      <c r="BEV72"/>
      <c r="BEW72"/>
      <c r="BEX72"/>
      <c r="BEY72"/>
      <c r="BEZ72"/>
      <c r="BFA72"/>
      <c r="BFB72"/>
      <c r="BFC72"/>
      <c r="BFD72"/>
      <c r="BFE72"/>
      <c r="BFF72"/>
      <c r="BFG72"/>
      <c r="BFH72"/>
      <c r="BFI72"/>
      <c r="BFJ72"/>
      <c r="BFK72"/>
      <c r="BFL72"/>
      <c r="BFM72"/>
      <c r="BFN72"/>
      <c r="BFO72"/>
      <c r="BFP72"/>
      <c r="BFQ72"/>
      <c r="BFR72"/>
      <c r="BFS72"/>
      <c r="BFT72"/>
      <c r="BFU72"/>
      <c r="BFV72"/>
      <c r="BFW72"/>
      <c r="BFX72"/>
      <c r="BFY72"/>
      <c r="BFZ72"/>
      <c r="BGA72"/>
      <c r="BGB72"/>
      <c r="BGC72"/>
      <c r="BGD72"/>
      <c r="BGE72"/>
      <c r="BGF72"/>
      <c r="BGG72"/>
      <c r="BGH72"/>
      <c r="BGI72"/>
      <c r="BGJ72"/>
      <c r="BGK72"/>
      <c r="BGL72"/>
      <c r="BGM72"/>
      <c r="BGN72"/>
      <c r="BGO72"/>
      <c r="BGP72"/>
      <c r="BGQ72"/>
      <c r="BGR72"/>
      <c r="BGS72"/>
      <c r="BGT72"/>
      <c r="BGU72"/>
      <c r="BGV72"/>
      <c r="BGW72"/>
      <c r="BGX72"/>
      <c r="BGY72"/>
      <c r="BGZ72"/>
      <c r="BHA72"/>
      <c r="BHB72"/>
      <c r="BHC72"/>
      <c r="BHD72"/>
      <c r="BHE72"/>
      <c r="BHF72"/>
      <c r="BHG72"/>
      <c r="BHH72"/>
      <c r="BHI72"/>
      <c r="BHJ72"/>
      <c r="BHK72"/>
      <c r="BHL72"/>
      <c r="BHM72"/>
      <c r="BHN72"/>
      <c r="BHO72"/>
      <c r="BHP72"/>
      <c r="BHQ72"/>
      <c r="BHR72"/>
      <c r="BHS72"/>
      <c r="BHT72"/>
      <c r="BHU72"/>
      <c r="BHV72"/>
      <c r="BHW72"/>
      <c r="BHX72"/>
      <c r="BHY72"/>
      <c r="BHZ72"/>
      <c r="BIA72"/>
      <c r="BIB72"/>
      <c r="BIC72"/>
      <c r="BID72"/>
      <c r="BIE72"/>
      <c r="BIF72"/>
      <c r="BIG72"/>
      <c r="BIH72"/>
      <c r="BII72"/>
      <c r="BIJ72"/>
      <c r="BIK72"/>
      <c r="BIL72"/>
      <c r="BIM72"/>
      <c r="BIN72"/>
      <c r="BIO72"/>
      <c r="BIP72"/>
      <c r="BIQ72"/>
      <c r="BIR72"/>
      <c r="BIS72"/>
      <c r="BIT72"/>
      <c r="BIU72"/>
      <c r="BIV72"/>
      <c r="BIW72"/>
      <c r="BIX72"/>
      <c r="BIY72"/>
      <c r="BIZ72"/>
      <c r="BJA72"/>
      <c r="BJB72"/>
      <c r="BJC72"/>
      <c r="BJD72"/>
      <c r="BJE72"/>
      <c r="BJF72"/>
      <c r="BJG72"/>
      <c r="BJH72"/>
      <c r="BJI72"/>
      <c r="BJJ72"/>
      <c r="BJK72"/>
      <c r="BJL72"/>
      <c r="BJM72"/>
      <c r="BJN72"/>
      <c r="BJO72"/>
      <c r="BJP72"/>
      <c r="BJQ72"/>
      <c r="BJR72"/>
      <c r="BJS72"/>
      <c r="BJT72"/>
      <c r="BJU72"/>
      <c r="BJV72"/>
      <c r="BJW72"/>
      <c r="BJX72"/>
      <c r="BJY72"/>
      <c r="BJZ72"/>
      <c r="BKA72"/>
      <c r="BKB72"/>
      <c r="BKC72"/>
      <c r="BKD72"/>
      <c r="BKE72"/>
      <c r="BKF72"/>
      <c r="BKG72"/>
      <c r="BKH72"/>
      <c r="BKI72"/>
      <c r="BKJ72"/>
      <c r="BKK72"/>
      <c r="BKL72"/>
      <c r="BKM72"/>
      <c r="BKN72"/>
      <c r="BKO72"/>
      <c r="BKP72"/>
      <c r="BKQ72"/>
      <c r="BKR72"/>
      <c r="BKS72"/>
      <c r="BKT72"/>
      <c r="BKU72"/>
      <c r="BKV72"/>
      <c r="BKW72"/>
      <c r="BKX72"/>
      <c r="BKY72"/>
      <c r="BKZ72"/>
      <c r="BLA72"/>
      <c r="BLB72"/>
      <c r="BLC72"/>
      <c r="BLD72"/>
      <c r="BLE72"/>
      <c r="BLF72"/>
      <c r="BLG72"/>
      <c r="BLH72"/>
      <c r="BLI72"/>
      <c r="BLJ72"/>
      <c r="BLK72"/>
      <c r="BLL72"/>
      <c r="BLM72"/>
      <c r="BLN72"/>
      <c r="BLO72"/>
      <c r="BLP72"/>
      <c r="BLQ72"/>
      <c r="BLR72"/>
      <c r="BLS72"/>
      <c r="BLT72"/>
      <c r="BLU72"/>
      <c r="BLV72"/>
      <c r="BLW72"/>
      <c r="BLX72"/>
      <c r="BLY72"/>
      <c r="BLZ72"/>
      <c r="BMA72"/>
      <c r="BMB72"/>
      <c r="BMC72"/>
      <c r="BMD72"/>
      <c r="BME72"/>
      <c r="BMF72"/>
      <c r="BMG72"/>
      <c r="BMH72"/>
      <c r="BMI72"/>
      <c r="BMJ72"/>
      <c r="BMK72"/>
      <c r="BML72"/>
      <c r="BMM72"/>
      <c r="BMN72"/>
      <c r="BMO72"/>
      <c r="BMP72"/>
      <c r="BMQ72"/>
      <c r="BMR72"/>
      <c r="BMS72"/>
      <c r="BMT72"/>
      <c r="BMU72"/>
      <c r="BMV72"/>
      <c r="BMW72"/>
      <c r="BMX72"/>
      <c r="BMY72"/>
      <c r="BMZ72"/>
      <c r="BNA72"/>
      <c r="BNB72"/>
      <c r="BNC72"/>
      <c r="BND72"/>
      <c r="BNE72"/>
      <c r="BNF72"/>
      <c r="BNG72"/>
      <c r="BNH72"/>
      <c r="BNI72"/>
      <c r="BNJ72"/>
      <c r="BNK72"/>
      <c r="BNL72"/>
      <c r="BNM72"/>
      <c r="BNN72"/>
      <c r="BNO72"/>
      <c r="BNP72"/>
      <c r="BNQ72"/>
      <c r="BNR72"/>
      <c r="BNS72"/>
      <c r="BNT72"/>
      <c r="BNU72"/>
      <c r="BNV72"/>
      <c r="BNW72"/>
      <c r="BNX72"/>
      <c r="BNY72"/>
      <c r="BNZ72"/>
      <c r="BOA72"/>
      <c r="BOB72"/>
      <c r="BOC72"/>
      <c r="BOD72"/>
      <c r="BOE72"/>
      <c r="BOF72"/>
      <c r="BOG72"/>
      <c r="BOH72"/>
      <c r="BOI72"/>
      <c r="BOJ72"/>
      <c r="BOK72"/>
      <c r="BOL72"/>
      <c r="BOM72"/>
      <c r="BON72"/>
      <c r="BOO72"/>
      <c r="BOP72"/>
      <c r="BOQ72"/>
      <c r="BOR72"/>
      <c r="BOS72"/>
      <c r="BOT72"/>
      <c r="BOU72"/>
      <c r="BOV72"/>
      <c r="BOW72"/>
      <c r="BOX72"/>
      <c r="BOY72"/>
      <c r="BOZ72"/>
      <c r="BPA72"/>
      <c r="BPB72"/>
      <c r="BPC72"/>
      <c r="BPD72"/>
      <c r="BPE72"/>
      <c r="BPF72"/>
      <c r="BPG72"/>
      <c r="BPH72"/>
      <c r="BPI72"/>
      <c r="BPJ72"/>
      <c r="BPK72"/>
      <c r="BPL72"/>
      <c r="BPM72"/>
      <c r="BPN72"/>
      <c r="BPO72"/>
      <c r="BPP72"/>
      <c r="BPQ72"/>
      <c r="BPR72"/>
      <c r="BPS72"/>
      <c r="BPT72"/>
      <c r="BPU72"/>
      <c r="BPV72"/>
      <c r="BPW72"/>
      <c r="BPX72"/>
      <c r="BPY72"/>
      <c r="BPZ72"/>
      <c r="BQA72"/>
      <c r="BQB72"/>
      <c r="BQC72"/>
      <c r="BQD72"/>
      <c r="BQE72"/>
      <c r="BQF72"/>
      <c r="BQG72"/>
      <c r="BQH72"/>
      <c r="BQI72"/>
      <c r="BQJ72"/>
      <c r="BQK72"/>
      <c r="BQL72"/>
      <c r="BQM72"/>
      <c r="BQN72"/>
      <c r="BQO72"/>
      <c r="BQP72"/>
      <c r="BQQ72"/>
      <c r="BQR72"/>
      <c r="BQS72"/>
      <c r="BQT72"/>
      <c r="BQU72"/>
      <c r="BQV72"/>
      <c r="BQW72"/>
      <c r="BQX72"/>
      <c r="BQY72"/>
      <c r="BQZ72"/>
      <c r="BRA72"/>
      <c r="BRB72"/>
      <c r="BRC72"/>
      <c r="BRD72"/>
      <c r="BRE72"/>
      <c r="BRF72"/>
      <c r="BRG72"/>
      <c r="BRH72"/>
      <c r="BRI72"/>
      <c r="BRJ72"/>
      <c r="BRK72"/>
      <c r="BRL72"/>
      <c r="BRM72"/>
      <c r="BRN72"/>
      <c r="BRO72"/>
      <c r="BRP72"/>
      <c r="BRQ72"/>
      <c r="BRR72"/>
      <c r="BRS72"/>
      <c r="BRT72"/>
      <c r="BRU72"/>
      <c r="BRV72"/>
      <c r="BRW72"/>
      <c r="BRX72"/>
      <c r="BRY72"/>
      <c r="BRZ72"/>
      <c r="BSA72"/>
      <c r="BSB72"/>
      <c r="BSC72"/>
      <c r="BSD72"/>
      <c r="BSE72"/>
      <c r="BSF72"/>
      <c r="BSG72"/>
      <c r="BSH72"/>
      <c r="BSI72"/>
      <c r="BSJ72"/>
      <c r="BSK72"/>
      <c r="BSL72"/>
      <c r="BSM72"/>
      <c r="BSN72"/>
      <c r="BSO72"/>
      <c r="BSP72"/>
      <c r="BSQ72"/>
      <c r="BSR72"/>
      <c r="BSS72"/>
      <c r="BST72"/>
      <c r="BSU72"/>
      <c r="BSV72"/>
      <c r="BSW72"/>
      <c r="BSX72"/>
      <c r="BSY72"/>
      <c r="BSZ72"/>
      <c r="BTA72"/>
      <c r="BTB72"/>
      <c r="BTC72"/>
      <c r="BTD72"/>
      <c r="BTE72"/>
      <c r="BTF72"/>
      <c r="BTG72"/>
      <c r="BTH72"/>
      <c r="BTI72"/>
      <c r="BTJ72"/>
      <c r="BTK72"/>
      <c r="BTL72"/>
      <c r="BTM72"/>
      <c r="BTN72"/>
      <c r="BTO72"/>
      <c r="BTP72"/>
      <c r="BTQ72"/>
      <c r="BTR72"/>
      <c r="BTS72"/>
      <c r="BTT72"/>
      <c r="BTU72"/>
      <c r="BTV72"/>
      <c r="BTW72"/>
      <c r="BTX72"/>
      <c r="BTY72"/>
      <c r="BTZ72"/>
      <c r="BUA72"/>
      <c r="BUB72"/>
      <c r="BUC72"/>
      <c r="BUD72"/>
      <c r="BUE72"/>
      <c r="BUF72"/>
      <c r="BUG72"/>
      <c r="BUH72"/>
      <c r="BUI72"/>
      <c r="BUJ72"/>
      <c r="BUK72"/>
      <c r="BUL72"/>
      <c r="BUM72"/>
      <c r="BUN72"/>
      <c r="BUO72"/>
      <c r="BUP72"/>
      <c r="BUQ72"/>
      <c r="BUR72"/>
      <c r="BUS72"/>
      <c r="BUT72"/>
      <c r="BUU72"/>
      <c r="BUV72"/>
      <c r="BUW72"/>
      <c r="BUX72"/>
      <c r="BUY72"/>
      <c r="BUZ72"/>
      <c r="BVA72"/>
      <c r="BVB72"/>
      <c r="BVC72"/>
      <c r="BVD72"/>
      <c r="BVE72"/>
      <c r="BVF72"/>
      <c r="BVG72"/>
      <c r="BVH72"/>
      <c r="BVI72"/>
      <c r="BVJ72"/>
      <c r="BVK72"/>
      <c r="BVL72"/>
      <c r="BVM72"/>
      <c r="BVN72"/>
      <c r="BVO72"/>
      <c r="BVP72"/>
      <c r="BVQ72"/>
      <c r="BVR72"/>
      <c r="BVS72"/>
      <c r="BVT72"/>
      <c r="BVU72"/>
      <c r="BVV72"/>
      <c r="BVW72"/>
      <c r="BVX72"/>
      <c r="BVY72"/>
      <c r="BVZ72"/>
      <c r="BWA72"/>
      <c r="BWB72"/>
      <c r="BWC72"/>
      <c r="BWD72"/>
      <c r="BWE72"/>
      <c r="BWF72"/>
      <c r="BWG72"/>
      <c r="BWH72"/>
      <c r="BWI72"/>
      <c r="BWJ72"/>
      <c r="BWK72"/>
      <c r="BWL72"/>
      <c r="BWM72"/>
      <c r="BWN72"/>
      <c r="BWO72"/>
      <c r="BWP72"/>
      <c r="BWQ72"/>
      <c r="BWR72"/>
      <c r="BWS72"/>
      <c r="BWT72"/>
      <c r="BWU72"/>
      <c r="BWV72"/>
      <c r="BWW72"/>
      <c r="BWX72"/>
      <c r="BWY72"/>
      <c r="BWZ72"/>
      <c r="BXA72"/>
      <c r="BXB72"/>
      <c r="BXC72"/>
      <c r="BXD72"/>
      <c r="BXE72"/>
      <c r="BXF72"/>
      <c r="BXG72"/>
      <c r="BXH72"/>
      <c r="BXI72"/>
      <c r="BXJ72"/>
      <c r="BXK72"/>
      <c r="BXL72"/>
      <c r="BXM72"/>
      <c r="BXN72"/>
      <c r="BXO72"/>
      <c r="BXP72"/>
      <c r="BXQ72"/>
      <c r="BXR72"/>
      <c r="BXS72"/>
      <c r="BXT72"/>
      <c r="BXU72"/>
      <c r="BXV72"/>
      <c r="BXW72"/>
      <c r="BXX72"/>
      <c r="BXY72"/>
      <c r="BXZ72"/>
      <c r="BYA72"/>
      <c r="BYB72"/>
      <c r="BYC72"/>
      <c r="BYD72"/>
      <c r="BYE72"/>
      <c r="BYF72"/>
      <c r="BYG72"/>
      <c r="BYH72"/>
      <c r="BYI72"/>
      <c r="BYJ72"/>
      <c r="BYK72"/>
      <c r="BYL72"/>
      <c r="BYM72"/>
      <c r="BYN72"/>
      <c r="BYO72"/>
      <c r="BYP72"/>
      <c r="BYQ72"/>
      <c r="BYR72"/>
      <c r="BYS72"/>
      <c r="BYT72"/>
      <c r="BYU72"/>
      <c r="BYV72"/>
      <c r="BYW72"/>
      <c r="BYX72"/>
      <c r="BYY72"/>
      <c r="BYZ72"/>
      <c r="BZA72"/>
      <c r="BZB72"/>
      <c r="BZC72"/>
      <c r="BZD72"/>
      <c r="BZE72"/>
      <c r="BZF72"/>
      <c r="BZG72"/>
      <c r="BZH72"/>
      <c r="BZI72"/>
      <c r="BZJ72"/>
      <c r="BZK72"/>
      <c r="BZL72"/>
      <c r="BZM72"/>
      <c r="BZN72"/>
      <c r="BZO72"/>
      <c r="BZP72"/>
      <c r="BZQ72"/>
      <c r="BZR72"/>
      <c r="BZS72"/>
      <c r="BZT72"/>
      <c r="BZU72"/>
      <c r="BZV72"/>
      <c r="BZW72"/>
      <c r="BZX72"/>
      <c r="BZY72"/>
      <c r="BZZ72"/>
      <c r="CAA72"/>
      <c r="CAB72"/>
      <c r="CAC72"/>
      <c r="CAD72"/>
      <c r="CAE72"/>
      <c r="CAF72"/>
      <c r="CAG72"/>
      <c r="CAH72"/>
      <c r="CAI72"/>
      <c r="CAJ72"/>
      <c r="CAK72"/>
      <c r="CAL72"/>
      <c r="CAM72"/>
      <c r="CAN72"/>
      <c r="CAO72"/>
      <c r="CAP72"/>
      <c r="CAQ72"/>
      <c r="CAR72"/>
      <c r="CAS72"/>
      <c r="CAT72"/>
      <c r="CAU72"/>
      <c r="CAV72"/>
      <c r="CAW72"/>
      <c r="CAX72"/>
      <c r="CAY72"/>
      <c r="CAZ72"/>
      <c r="CBA72"/>
      <c r="CBB72"/>
      <c r="CBC72"/>
      <c r="CBD72"/>
      <c r="CBE72"/>
      <c r="CBF72"/>
      <c r="CBG72"/>
      <c r="CBH72"/>
      <c r="CBI72"/>
      <c r="CBJ72"/>
      <c r="CBK72"/>
      <c r="CBL72"/>
      <c r="CBM72"/>
      <c r="CBN72"/>
      <c r="CBO72"/>
      <c r="CBP72"/>
      <c r="CBQ72"/>
      <c r="CBR72"/>
      <c r="CBS72"/>
      <c r="CBT72"/>
      <c r="CBU72"/>
      <c r="CBV72"/>
      <c r="CBW72"/>
      <c r="CBX72"/>
      <c r="CBY72"/>
      <c r="CBZ72"/>
      <c r="CCA72"/>
      <c r="CCB72"/>
      <c r="CCC72"/>
      <c r="CCD72"/>
      <c r="CCE72"/>
      <c r="CCF72"/>
      <c r="CCG72"/>
      <c r="CCH72"/>
      <c r="CCI72"/>
      <c r="CCJ72"/>
      <c r="CCK72"/>
      <c r="CCL72"/>
      <c r="CCM72"/>
      <c r="CCN72"/>
      <c r="CCO72"/>
      <c r="CCP72"/>
      <c r="CCQ72"/>
      <c r="CCR72"/>
      <c r="CCS72"/>
      <c r="CCT72"/>
      <c r="CCU72"/>
      <c r="CCV72"/>
      <c r="CCW72"/>
      <c r="CCX72"/>
      <c r="CCY72"/>
      <c r="CCZ72"/>
      <c r="CDA72"/>
      <c r="CDB72"/>
      <c r="CDC72"/>
      <c r="CDD72"/>
      <c r="CDE72"/>
      <c r="CDF72"/>
      <c r="CDG72"/>
      <c r="CDH72"/>
      <c r="CDI72"/>
      <c r="CDJ72"/>
      <c r="CDK72"/>
      <c r="CDL72"/>
      <c r="CDM72"/>
      <c r="CDN72"/>
      <c r="CDO72"/>
      <c r="CDP72"/>
      <c r="CDQ72"/>
      <c r="CDR72"/>
      <c r="CDS72"/>
      <c r="CDT72"/>
      <c r="CDU72"/>
      <c r="CDV72"/>
      <c r="CDW72"/>
      <c r="CDX72"/>
      <c r="CDY72"/>
      <c r="CDZ72"/>
      <c r="CEA72"/>
      <c r="CEB72"/>
      <c r="CEC72"/>
      <c r="CED72"/>
      <c r="CEE72"/>
      <c r="CEF72"/>
      <c r="CEG72"/>
      <c r="CEH72"/>
      <c r="CEI72"/>
      <c r="CEJ72"/>
      <c r="CEK72"/>
      <c r="CEL72"/>
      <c r="CEM72"/>
      <c r="CEN72"/>
      <c r="CEO72"/>
      <c r="CEP72"/>
      <c r="CEQ72"/>
      <c r="CER72"/>
      <c r="CES72"/>
      <c r="CET72"/>
      <c r="CEU72"/>
      <c r="CEV72"/>
      <c r="CEW72"/>
      <c r="CEX72"/>
      <c r="CEY72"/>
      <c r="CEZ72"/>
      <c r="CFA72"/>
      <c r="CFB72"/>
      <c r="CFC72"/>
      <c r="CFD72"/>
      <c r="CFE72"/>
      <c r="CFF72"/>
      <c r="CFG72"/>
      <c r="CFH72"/>
      <c r="CFI72"/>
      <c r="CFJ72"/>
      <c r="CFK72"/>
      <c r="CFL72"/>
      <c r="CFM72"/>
      <c r="CFN72"/>
      <c r="CFO72"/>
      <c r="CFP72"/>
      <c r="CFQ72"/>
      <c r="CFR72"/>
      <c r="CFS72"/>
      <c r="CFT72"/>
      <c r="CFU72"/>
      <c r="CFV72"/>
      <c r="CFW72"/>
      <c r="CFX72"/>
      <c r="CFY72"/>
      <c r="CFZ72"/>
      <c r="CGA72"/>
      <c r="CGB72"/>
      <c r="CGC72"/>
      <c r="CGD72"/>
      <c r="CGE72"/>
      <c r="CGF72"/>
      <c r="CGG72"/>
      <c r="CGH72"/>
      <c r="CGI72"/>
      <c r="CGJ72"/>
      <c r="CGK72"/>
      <c r="CGL72"/>
      <c r="CGM72"/>
      <c r="CGN72"/>
      <c r="CGO72"/>
      <c r="CGP72"/>
      <c r="CGQ72"/>
      <c r="CGR72"/>
      <c r="CGS72"/>
      <c r="CGT72"/>
      <c r="CGU72"/>
      <c r="CGV72"/>
      <c r="CGW72"/>
      <c r="CGX72"/>
      <c r="CGY72"/>
      <c r="CGZ72"/>
      <c r="CHA72"/>
      <c r="CHB72"/>
      <c r="CHC72"/>
      <c r="CHD72"/>
      <c r="CHE72"/>
      <c r="CHF72"/>
      <c r="CHG72"/>
      <c r="CHH72"/>
      <c r="CHI72"/>
      <c r="CHJ72"/>
      <c r="CHK72"/>
      <c r="CHL72"/>
      <c r="CHM72"/>
      <c r="CHN72"/>
      <c r="CHO72"/>
      <c r="CHP72"/>
      <c r="CHQ72"/>
      <c r="CHR72"/>
      <c r="CHS72"/>
      <c r="CHT72"/>
      <c r="CHU72"/>
      <c r="CHV72"/>
      <c r="CHW72"/>
      <c r="CHX72"/>
      <c r="CHY72"/>
      <c r="CHZ72"/>
      <c r="CIA72"/>
      <c r="CIB72"/>
      <c r="CIC72"/>
      <c r="CID72"/>
      <c r="CIE72"/>
      <c r="CIF72"/>
      <c r="CIG72"/>
      <c r="CIH72"/>
      <c r="CII72"/>
      <c r="CIJ72"/>
      <c r="CIK72"/>
      <c r="CIL72"/>
      <c r="CIM72"/>
      <c r="CIN72"/>
      <c r="CIO72"/>
      <c r="CIP72"/>
      <c r="CIQ72"/>
      <c r="CIR72"/>
      <c r="CIS72"/>
      <c r="CIT72"/>
      <c r="CIU72"/>
      <c r="CIV72"/>
      <c r="CIW72"/>
      <c r="CIX72"/>
      <c r="CIY72"/>
      <c r="CIZ72"/>
      <c r="CJA72"/>
      <c r="CJB72"/>
      <c r="CJC72"/>
      <c r="CJD72"/>
      <c r="CJE72"/>
      <c r="CJF72"/>
      <c r="CJG72"/>
      <c r="CJH72"/>
      <c r="CJI72"/>
      <c r="CJJ72"/>
      <c r="CJK72"/>
      <c r="CJL72"/>
      <c r="CJM72"/>
      <c r="CJN72"/>
      <c r="CJO72"/>
      <c r="CJP72"/>
      <c r="CJQ72"/>
      <c r="CJR72"/>
      <c r="CJS72"/>
      <c r="CJT72"/>
      <c r="CJU72"/>
      <c r="CJV72"/>
      <c r="CJW72"/>
      <c r="CJX72"/>
      <c r="CJY72"/>
      <c r="CJZ72"/>
      <c r="CKA72"/>
      <c r="CKB72"/>
      <c r="CKC72"/>
      <c r="CKD72"/>
      <c r="CKE72"/>
      <c r="CKF72"/>
      <c r="CKG72"/>
      <c r="CKH72"/>
      <c r="CKI72"/>
      <c r="CKJ72"/>
      <c r="CKK72"/>
      <c r="CKL72"/>
      <c r="CKM72"/>
      <c r="CKN72"/>
      <c r="CKO72"/>
      <c r="CKP72"/>
      <c r="CKQ72"/>
      <c r="CKR72"/>
      <c r="CKS72"/>
      <c r="CKT72"/>
      <c r="CKU72"/>
      <c r="CKV72"/>
      <c r="CKW72"/>
      <c r="CKX72"/>
      <c r="CKY72"/>
      <c r="CKZ72"/>
      <c r="CLA72"/>
      <c r="CLB72"/>
      <c r="CLC72"/>
      <c r="CLD72"/>
      <c r="CLE72"/>
      <c r="CLF72"/>
      <c r="CLG72"/>
      <c r="CLH72"/>
      <c r="CLI72"/>
      <c r="CLJ72"/>
      <c r="CLK72"/>
      <c r="CLL72"/>
      <c r="CLM72"/>
      <c r="CLN72"/>
      <c r="CLO72"/>
      <c r="CLP72"/>
      <c r="CLQ72"/>
      <c r="CLR72"/>
      <c r="CLS72"/>
      <c r="CLT72"/>
      <c r="CLU72"/>
      <c r="CLV72"/>
      <c r="CLW72"/>
      <c r="CLX72"/>
      <c r="CLY72"/>
      <c r="CLZ72"/>
      <c r="CMA72"/>
      <c r="CMB72"/>
      <c r="CMC72"/>
      <c r="CMD72"/>
      <c r="CME72"/>
      <c r="CMF72"/>
      <c r="CMG72"/>
      <c r="CMH72"/>
      <c r="CMI72"/>
      <c r="CMJ72"/>
      <c r="CMK72"/>
      <c r="CML72"/>
      <c r="CMM72"/>
      <c r="CMN72"/>
      <c r="CMO72"/>
      <c r="CMP72"/>
      <c r="CMQ72"/>
      <c r="CMR72"/>
      <c r="CMS72"/>
      <c r="CMT72"/>
      <c r="CMU72"/>
      <c r="CMV72"/>
      <c r="CMW72"/>
      <c r="CMX72"/>
      <c r="CMY72"/>
      <c r="CMZ72"/>
      <c r="CNA72"/>
      <c r="CNB72"/>
      <c r="CNC72"/>
      <c r="CND72"/>
      <c r="CNE72"/>
      <c r="CNF72"/>
      <c r="CNG72"/>
      <c r="CNH72"/>
      <c r="CNI72"/>
      <c r="CNJ72"/>
      <c r="CNK72"/>
      <c r="CNL72"/>
      <c r="CNM72"/>
      <c r="CNN72"/>
      <c r="CNO72"/>
      <c r="CNP72"/>
      <c r="CNQ72"/>
      <c r="CNR72"/>
      <c r="CNS72"/>
      <c r="CNT72"/>
      <c r="CNU72"/>
      <c r="CNV72"/>
      <c r="CNW72"/>
      <c r="CNX72"/>
      <c r="CNY72"/>
      <c r="CNZ72"/>
      <c r="COA72"/>
      <c r="COB72"/>
      <c r="COC72"/>
      <c r="COD72"/>
      <c r="COE72"/>
      <c r="COF72"/>
      <c r="COG72"/>
      <c r="COH72"/>
      <c r="COI72"/>
      <c r="COJ72"/>
      <c r="COK72"/>
      <c r="COL72"/>
      <c r="COM72"/>
      <c r="CON72"/>
      <c r="COO72"/>
      <c r="COP72"/>
      <c r="COQ72"/>
      <c r="COR72"/>
      <c r="COS72"/>
      <c r="COT72"/>
      <c r="COU72"/>
      <c r="COV72"/>
      <c r="COW72"/>
      <c r="COX72"/>
      <c r="COY72"/>
      <c r="COZ72"/>
      <c r="CPA72"/>
      <c r="CPB72"/>
      <c r="CPC72"/>
      <c r="CPD72"/>
      <c r="CPE72"/>
      <c r="CPF72"/>
      <c r="CPG72"/>
      <c r="CPH72"/>
      <c r="CPI72"/>
      <c r="CPJ72"/>
      <c r="CPK72"/>
      <c r="CPL72"/>
      <c r="CPM72"/>
      <c r="CPN72"/>
      <c r="CPO72"/>
      <c r="CPP72"/>
      <c r="CPQ72"/>
      <c r="CPR72"/>
      <c r="CPS72"/>
      <c r="CPT72"/>
      <c r="CPU72"/>
      <c r="CPV72"/>
      <c r="CPW72"/>
      <c r="CPX72"/>
      <c r="CPY72"/>
      <c r="CPZ72"/>
      <c r="CQA72"/>
      <c r="CQB72"/>
      <c r="CQC72"/>
      <c r="CQD72"/>
      <c r="CQE72"/>
      <c r="CQF72"/>
      <c r="CQG72"/>
      <c r="CQH72"/>
      <c r="CQI72"/>
      <c r="CQJ72"/>
      <c r="CQK72"/>
      <c r="CQL72"/>
      <c r="CQM72"/>
      <c r="CQN72"/>
      <c r="CQO72"/>
      <c r="CQP72"/>
      <c r="CQQ72"/>
      <c r="CQR72"/>
      <c r="CQS72"/>
      <c r="CQT72"/>
      <c r="CQU72"/>
      <c r="CQV72"/>
      <c r="CQW72"/>
      <c r="CQX72"/>
      <c r="CQY72"/>
      <c r="CQZ72"/>
      <c r="CRA72"/>
      <c r="CRB72"/>
      <c r="CRC72"/>
      <c r="CRD72"/>
      <c r="CRE72"/>
      <c r="CRF72"/>
      <c r="CRG72"/>
      <c r="CRH72"/>
      <c r="CRI72"/>
      <c r="CRJ72"/>
      <c r="CRK72"/>
      <c r="CRL72"/>
      <c r="CRM72"/>
      <c r="CRN72"/>
      <c r="CRO72"/>
      <c r="CRP72"/>
      <c r="CRQ72"/>
      <c r="CRR72"/>
      <c r="CRS72"/>
      <c r="CRT72"/>
      <c r="CRU72"/>
      <c r="CRV72"/>
      <c r="CRW72"/>
      <c r="CRX72"/>
      <c r="CRY72"/>
      <c r="CRZ72"/>
      <c r="CSA72"/>
      <c r="CSB72"/>
      <c r="CSC72"/>
      <c r="CSD72"/>
      <c r="CSE72"/>
      <c r="CSF72"/>
      <c r="CSG72"/>
      <c r="CSH72"/>
      <c r="CSI72"/>
      <c r="CSJ72"/>
      <c r="CSK72"/>
      <c r="CSL72"/>
      <c r="CSM72"/>
      <c r="CSN72"/>
      <c r="CSO72"/>
      <c r="CSP72"/>
      <c r="CSQ72"/>
      <c r="CSR72"/>
      <c r="CSS72"/>
      <c r="CST72"/>
      <c r="CSU72"/>
      <c r="CSV72"/>
      <c r="CSW72"/>
      <c r="CSX72"/>
      <c r="CSY72"/>
      <c r="CSZ72"/>
      <c r="CTA72"/>
      <c r="CTB72"/>
      <c r="CTC72"/>
      <c r="CTD72"/>
      <c r="CTE72"/>
      <c r="CTF72"/>
      <c r="CTG72"/>
      <c r="CTH72"/>
      <c r="CTI72"/>
      <c r="CTJ72"/>
      <c r="CTK72"/>
      <c r="CTL72"/>
      <c r="CTM72"/>
      <c r="CTN72"/>
      <c r="CTO72"/>
      <c r="CTP72"/>
      <c r="CTQ72"/>
      <c r="CTR72"/>
      <c r="CTS72"/>
      <c r="CTT72"/>
      <c r="CTU72"/>
      <c r="CTV72"/>
      <c r="CTW72"/>
      <c r="CTX72"/>
      <c r="CTY72"/>
      <c r="CTZ72"/>
      <c r="CUA72"/>
      <c r="CUB72"/>
      <c r="CUC72"/>
      <c r="CUD72"/>
      <c r="CUE72"/>
      <c r="CUF72"/>
      <c r="CUG72"/>
      <c r="CUH72"/>
      <c r="CUI72"/>
      <c r="CUJ72"/>
      <c r="CUK72"/>
      <c r="CUL72"/>
      <c r="CUM72"/>
      <c r="CUN72"/>
      <c r="CUO72"/>
      <c r="CUP72"/>
      <c r="CUQ72"/>
      <c r="CUR72"/>
      <c r="CUS72"/>
      <c r="CUT72"/>
      <c r="CUU72"/>
      <c r="CUV72"/>
      <c r="CUW72"/>
      <c r="CUX72"/>
      <c r="CUY72"/>
      <c r="CUZ72"/>
      <c r="CVA72"/>
      <c r="CVB72"/>
      <c r="CVC72"/>
      <c r="CVD72"/>
      <c r="CVE72"/>
      <c r="CVF72"/>
      <c r="CVG72"/>
      <c r="CVH72"/>
      <c r="CVI72"/>
      <c r="CVJ72"/>
      <c r="CVK72"/>
      <c r="CVL72"/>
      <c r="CVM72"/>
      <c r="CVN72"/>
      <c r="CVO72"/>
      <c r="CVP72"/>
      <c r="CVQ72"/>
      <c r="CVR72"/>
      <c r="CVS72"/>
      <c r="CVT72"/>
      <c r="CVU72"/>
      <c r="CVV72"/>
      <c r="CVW72"/>
      <c r="CVX72"/>
      <c r="CVY72"/>
      <c r="CVZ72"/>
      <c r="CWA72"/>
      <c r="CWB72"/>
      <c r="CWC72"/>
      <c r="CWD72"/>
      <c r="CWE72"/>
      <c r="CWF72"/>
      <c r="CWG72"/>
      <c r="CWH72"/>
      <c r="CWI72"/>
      <c r="CWJ72"/>
      <c r="CWK72"/>
      <c r="CWL72"/>
      <c r="CWM72"/>
      <c r="CWN72"/>
      <c r="CWO72"/>
      <c r="CWP72"/>
      <c r="CWQ72"/>
      <c r="CWR72"/>
      <c r="CWS72"/>
      <c r="CWT72"/>
      <c r="CWU72"/>
      <c r="CWV72"/>
      <c r="CWW72"/>
      <c r="CWX72"/>
      <c r="CWY72"/>
      <c r="CWZ72"/>
      <c r="CXA72"/>
      <c r="CXB72"/>
      <c r="CXC72"/>
      <c r="CXD72"/>
      <c r="CXE72"/>
      <c r="CXF72"/>
      <c r="CXG72"/>
      <c r="CXH72"/>
      <c r="CXI72"/>
      <c r="CXJ72"/>
      <c r="CXK72"/>
      <c r="CXL72"/>
      <c r="CXM72"/>
      <c r="CXN72"/>
      <c r="CXO72"/>
      <c r="CXP72"/>
      <c r="CXQ72"/>
      <c r="CXR72"/>
      <c r="CXS72"/>
      <c r="CXT72"/>
      <c r="CXU72"/>
      <c r="CXV72"/>
      <c r="CXW72"/>
      <c r="CXX72"/>
      <c r="CXY72"/>
      <c r="CXZ72"/>
      <c r="CYA72"/>
      <c r="CYB72"/>
      <c r="CYC72"/>
      <c r="CYD72"/>
      <c r="CYE72"/>
      <c r="CYF72"/>
      <c r="CYG72"/>
      <c r="CYH72"/>
      <c r="CYI72"/>
      <c r="CYJ72"/>
      <c r="CYK72"/>
      <c r="CYL72"/>
      <c r="CYM72"/>
      <c r="CYN72"/>
      <c r="CYO72"/>
      <c r="CYP72"/>
      <c r="CYQ72"/>
      <c r="CYR72"/>
      <c r="CYS72"/>
      <c r="CYT72"/>
      <c r="CYU72"/>
      <c r="CYV72"/>
      <c r="CYW72"/>
      <c r="CYX72"/>
      <c r="CYY72"/>
      <c r="CYZ72"/>
      <c r="CZA72"/>
      <c r="CZB72"/>
      <c r="CZC72"/>
      <c r="CZD72"/>
      <c r="CZE72"/>
      <c r="CZF72"/>
      <c r="CZG72"/>
      <c r="CZH72"/>
      <c r="CZI72"/>
      <c r="CZJ72"/>
      <c r="CZK72"/>
      <c r="CZL72"/>
      <c r="CZM72"/>
      <c r="CZN72"/>
      <c r="CZO72"/>
      <c r="CZP72"/>
      <c r="CZQ72"/>
      <c r="CZR72"/>
      <c r="CZS72"/>
      <c r="CZT72"/>
      <c r="CZU72"/>
      <c r="CZV72"/>
      <c r="CZW72"/>
      <c r="CZX72"/>
      <c r="CZY72"/>
      <c r="CZZ72"/>
      <c r="DAA72"/>
      <c r="DAB72"/>
      <c r="DAC72"/>
      <c r="DAD72"/>
      <c r="DAE72"/>
      <c r="DAF72"/>
      <c r="DAG72"/>
      <c r="DAH72"/>
      <c r="DAI72"/>
      <c r="DAJ72"/>
      <c r="DAK72"/>
      <c r="DAL72"/>
      <c r="DAM72"/>
      <c r="DAN72"/>
      <c r="DAO72"/>
      <c r="DAP72"/>
      <c r="DAQ72"/>
      <c r="DAR72"/>
      <c r="DAS72"/>
      <c r="DAT72"/>
      <c r="DAU72"/>
      <c r="DAV72"/>
      <c r="DAW72"/>
      <c r="DAX72"/>
      <c r="DAY72"/>
      <c r="DAZ72"/>
      <c r="DBA72"/>
      <c r="DBB72"/>
      <c r="DBC72"/>
      <c r="DBD72"/>
      <c r="DBE72"/>
      <c r="DBF72"/>
      <c r="DBG72"/>
      <c r="DBH72"/>
      <c r="DBI72"/>
      <c r="DBJ72"/>
      <c r="DBK72"/>
      <c r="DBL72"/>
      <c r="DBM72"/>
      <c r="DBN72"/>
      <c r="DBO72"/>
      <c r="DBP72"/>
      <c r="DBQ72"/>
      <c r="DBR72"/>
      <c r="DBS72"/>
      <c r="DBT72"/>
      <c r="DBU72"/>
      <c r="DBV72"/>
      <c r="DBW72"/>
      <c r="DBX72"/>
      <c r="DBY72"/>
      <c r="DBZ72"/>
      <c r="DCA72"/>
      <c r="DCB72"/>
      <c r="DCC72"/>
      <c r="DCD72"/>
      <c r="DCE72"/>
      <c r="DCF72"/>
      <c r="DCG72"/>
      <c r="DCH72"/>
      <c r="DCI72"/>
      <c r="DCJ72"/>
      <c r="DCK72"/>
      <c r="DCL72"/>
      <c r="DCM72"/>
      <c r="DCN72"/>
      <c r="DCO72"/>
      <c r="DCP72"/>
      <c r="DCQ72"/>
      <c r="DCR72"/>
      <c r="DCS72"/>
      <c r="DCT72"/>
      <c r="DCU72"/>
      <c r="DCV72"/>
      <c r="DCW72"/>
      <c r="DCX72"/>
      <c r="DCY72"/>
      <c r="DCZ72"/>
      <c r="DDA72"/>
      <c r="DDB72"/>
      <c r="DDC72"/>
      <c r="DDD72"/>
      <c r="DDE72"/>
      <c r="DDF72"/>
      <c r="DDG72"/>
      <c r="DDH72"/>
      <c r="DDI72"/>
      <c r="DDJ72"/>
      <c r="DDK72"/>
      <c r="DDL72"/>
      <c r="DDM72"/>
      <c r="DDN72"/>
      <c r="DDO72"/>
      <c r="DDP72"/>
      <c r="DDQ72"/>
      <c r="DDR72"/>
      <c r="DDS72"/>
      <c r="DDT72"/>
      <c r="DDU72"/>
      <c r="DDV72"/>
      <c r="DDW72"/>
      <c r="DDX72"/>
      <c r="DDY72"/>
      <c r="DDZ72"/>
      <c r="DEA72"/>
      <c r="DEB72"/>
      <c r="DEC72"/>
      <c r="DED72"/>
      <c r="DEE72"/>
      <c r="DEF72"/>
      <c r="DEG72"/>
      <c r="DEH72"/>
      <c r="DEI72"/>
      <c r="DEJ72"/>
      <c r="DEK72"/>
      <c r="DEL72"/>
      <c r="DEM72"/>
      <c r="DEN72"/>
      <c r="DEO72"/>
      <c r="DEP72"/>
      <c r="DEQ72"/>
      <c r="DER72"/>
      <c r="DES72"/>
      <c r="DET72"/>
      <c r="DEU72"/>
      <c r="DEV72"/>
      <c r="DEW72"/>
      <c r="DEX72"/>
      <c r="DEY72"/>
      <c r="DEZ72"/>
      <c r="DFA72"/>
      <c r="DFB72"/>
      <c r="DFC72"/>
      <c r="DFD72"/>
      <c r="DFE72"/>
      <c r="DFF72"/>
      <c r="DFG72"/>
      <c r="DFH72"/>
      <c r="DFI72"/>
      <c r="DFJ72"/>
      <c r="DFK72"/>
      <c r="DFL72"/>
      <c r="DFM72"/>
      <c r="DFN72"/>
      <c r="DFO72"/>
      <c r="DFP72"/>
      <c r="DFQ72"/>
      <c r="DFR72"/>
      <c r="DFS72"/>
      <c r="DFT72"/>
      <c r="DFU72"/>
      <c r="DFV72"/>
      <c r="DFW72"/>
      <c r="DFX72"/>
      <c r="DFY72"/>
      <c r="DFZ72"/>
      <c r="DGA72"/>
      <c r="DGB72"/>
      <c r="DGC72"/>
      <c r="DGD72"/>
      <c r="DGE72"/>
      <c r="DGF72"/>
      <c r="DGG72"/>
      <c r="DGH72"/>
      <c r="DGI72"/>
      <c r="DGJ72"/>
      <c r="DGK72"/>
      <c r="DGL72"/>
      <c r="DGM72"/>
      <c r="DGN72"/>
      <c r="DGO72"/>
      <c r="DGP72"/>
      <c r="DGQ72"/>
      <c r="DGR72"/>
      <c r="DGS72"/>
      <c r="DGT72"/>
      <c r="DGU72"/>
      <c r="DGV72"/>
      <c r="DGW72"/>
      <c r="DGX72"/>
      <c r="DGY72"/>
      <c r="DGZ72"/>
      <c r="DHA72"/>
      <c r="DHB72"/>
      <c r="DHC72"/>
      <c r="DHD72"/>
      <c r="DHE72"/>
      <c r="DHF72"/>
      <c r="DHG72"/>
      <c r="DHH72"/>
      <c r="DHI72"/>
      <c r="DHJ72"/>
      <c r="DHK72"/>
      <c r="DHL72"/>
      <c r="DHM72"/>
      <c r="DHN72"/>
      <c r="DHO72"/>
      <c r="DHP72"/>
      <c r="DHQ72"/>
      <c r="DHR72"/>
      <c r="DHS72"/>
      <c r="DHT72"/>
      <c r="DHU72"/>
      <c r="DHV72"/>
      <c r="DHW72"/>
      <c r="DHX72"/>
      <c r="DHY72"/>
      <c r="DHZ72"/>
      <c r="DIA72"/>
      <c r="DIB72"/>
      <c r="DIC72"/>
      <c r="DID72"/>
      <c r="DIE72"/>
      <c r="DIF72"/>
      <c r="DIG72"/>
      <c r="DIH72"/>
      <c r="DII72"/>
      <c r="DIJ72"/>
      <c r="DIK72"/>
      <c r="DIL72"/>
      <c r="DIM72"/>
      <c r="DIN72"/>
      <c r="DIO72"/>
      <c r="DIP72"/>
      <c r="DIQ72"/>
      <c r="DIR72"/>
      <c r="DIS72"/>
      <c r="DIT72"/>
      <c r="DIU72"/>
      <c r="DIV72"/>
      <c r="DIW72"/>
      <c r="DIX72"/>
      <c r="DIY72"/>
      <c r="DIZ72"/>
      <c r="DJA72"/>
      <c r="DJB72"/>
      <c r="DJC72"/>
      <c r="DJD72"/>
      <c r="DJE72"/>
      <c r="DJF72"/>
      <c r="DJG72"/>
      <c r="DJH72"/>
      <c r="DJI72"/>
      <c r="DJJ72"/>
      <c r="DJK72"/>
      <c r="DJL72"/>
      <c r="DJM72"/>
      <c r="DJN72"/>
      <c r="DJO72"/>
      <c r="DJP72"/>
      <c r="DJQ72"/>
      <c r="DJR72"/>
      <c r="DJS72"/>
      <c r="DJT72"/>
      <c r="DJU72"/>
      <c r="DJV72"/>
      <c r="DJW72"/>
      <c r="DJX72"/>
      <c r="DJY72"/>
      <c r="DJZ72"/>
      <c r="DKA72"/>
      <c r="DKB72"/>
      <c r="DKC72"/>
      <c r="DKD72"/>
      <c r="DKE72"/>
      <c r="DKF72"/>
      <c r="DKG72"/>
      <c r="DKH72"/>
      <c r="DKI72"/>
      <c r="DKJ72"/>
      <c r="DKK72"/>
      <c r="DKL72"/>
      <c r="DKM72"/>
      <c r="DKN72"/>
      <c r="DKO72"/>
      <c r="DKP72"/>
      <c r="DKQ72"/>
      <c r="DKR72"/>
      <c r="DKS72"/>
      <c r="DKT72"/>
      <c r="DKU72"/>
      <c r="DKV72"/>
      <c r="DKW72"/>
      <c r="DKX72"/>
      <c r="DKY72"/>
      <c r="DKZ72"/>
      <c r="DLA72"/>
      <c r="DLB72"/>
      <c r="DLC72"/>
      <c r="DLD72"/>
      <c r="DLE72"/>
      <c r="DLF72"/>
      <c r="DLG72"/>
      <c r="DLH72"/>
      <c r="DLI72"/>
      <c r="DLJ72"/>
      <c r="DLK72"/>
      <c r="DLL72"/>
      <c r="DLM72"/>
      <c r="DLN72"/>
      <c r="DLO72"/>
      <c r="DLP72"/>
      <c r="DLQ72"/>
      <c r="DLR72"/>
      <c r="DLS72"/>
      <c r="DLT72"/>
      <c r="DLU72"/>
      <c r="DLV72"/>
      <c r="DLW72"/>
      <c r="DLX72"/>
      <c r="DLY72"/>
      <c r="DLZ72"/>
      <c r="DMA72"/>
      <c r="DMB72"/>
      <c r="DMC72"/>
      <c r="DMD72"/>
      <c r="DME72"/>
      <c r="DMF72"/>
      <c r="DMG72"/>
      <c r="DMH72"/>
      <c r="DMI72"/>
      <c r="DMJ72"/>
      <c r="DMK72"/>
      <c r="DML72"/>
      <c r="DMM72"/>
      <c r="DMN72"/>
      <c r="DMO72"/>
      <c r="DMP72"/>
      <c r="DMQ72"/>
      <c r="DMR72"/>
      <c r="DMS72"/>
      <c r="DMT72"/>
      <c r="DMU72"/>
      <c r="DMV72"/>
      <c r="DMW72"/>
      <c r="DMX72"/>
      <c r="DMY72"/>
      <c r="DMZ72"/>
      <c r="DNA72"/>
      <c r="DNB72"/>
      <c r="DNC72"/>
      <c r="DND72"/>
      <c r="DNE72"/>
      <c r="DNF72"/>
      <c r="DNG72"/>
      <c r="DNH72"/>
      <c r="DNI72"/>
      <c r="DNJ72"/>
      <c r="DNK72"/>
      <c r="DNL72"/>
      <c r="DNM72"/>
      <c r="DNN72"/>
      <c r="DNO72"/>
      <c r="DNP72"/>
      <c r="DNQ72"/>
      <c r="DNR72"/>
      <c r="DNS72"/>
      <c r="DNT72"/>
      <c r="DNU72"/>
      <c r="DNV72"/>
      <c r="DNW72"/>
      <c r="DNX72"/>
      <c r="DNY72"/>
      <c r="DNZ72"/>
      <c r="DOA72"/>
      <c r="DOB72"/>
      <c r="DOC72"/>
      <c r="DOD72"/>
      <c r="DOE72"/>
      <c r="DOF72"/>
      <c r="DOG72"/>
      <c r="DOH72"/>
      <c r="DOI72"/>
      <c r="DOJ72"/>
      <c r="DOK72"/>
      <c r="DOL72"/>
      <c r="DOM72"/>
      <c r="DON72"/>
      <c r="DOO72"/>
      <c r="DOP72"/>
      <c r="DOQ72"/>
      <c r="DOR72"/>
      <c r="DOS72"/>
      <c r="DOT72"/>
      <c r="DOU72"/>
      <c r="DOV72"/>
      <c r="DOW72"/>
      <c r="DOX72"/>
      <c r="DOY72"/>
      <c r="DOZ72"/>
      <c r="DPA72"/>
      <c r="DPB72"/>
      <c r="DPC72"/>
      <c r="DPD72"/>
      <c r="DPE72"/>
      <c r="DPF72"/>
      <c r="DPG72"/>
      <c r="DPH72"/>
      <c r="DPI72"/>
      <c r="DPJ72"/>
      <c r="DPK72"/>
      <c r="DPL72"/>
      <c r="DPM72"/>
      <c r="DPN72"/>
      <c r="DPO72"/>
      <c r="DPP72"/>
      <c r="DPQ72"/>
      <c r="DPR72"/>
      <c r="DPS72"/>
      <c r="DPT72"/>
      <c r="DPU72"/>
      <c r="DPV72"/>
      <c r="DPW72"/>
      <c r="DPX72"/>
      <c r="DPY72"/>
      <c r="DPZ72"/>
      <c r="DQA72"/>
      <c r="DQB72"/>
      <c r="DQC72"/>
      <c r="DQD72"/>
      <c r="DQE72"/>
      <c r="DQF72"/>
      <c r="DQG72"/>
      <c r="DQH72"/>
      <c r="DQI72"/>
      <c r="DQJ72"/>
      <c r="DQK72"/>
      <c r="DQL72"/>
      <c r="DQM72"/>
      <c r="DQN72"/>
      <c r="DQO72"/>
      <c r="DQP72"/>
      <c r="DQQ72"/>
      <c r="DQR72"/>
      <c r="DQS72"/>
      <c r="DQT72"/>
      <c r="DQU72"/>
      <c r="DQV72"/>
      <c r="DQW72"/>
      <c r="DQX72"/>
      <c r="DQY72"/>
      <c r="DQZ72"/>
      <c r="DRA72"/>
      <c r="DRB72"/>
      <c r="DRC72"/>
      <c r="DRD72"/>
      <c r="DRE72"/>
      <c r="DRF72"/>
      <c r="DRG72"/>
      <c r="DRH72"/>
      <c r="DRI72"/>
      <c r="DRJ72"/>
      <c r="DRK72"/>
      <c r="DRL72"/>
      <c r="DRM72"/>
      <c r="DRN72"/>
      <c r="DRO72"/>
      <c r="DRP72"/>
      <c r="DRQ72"/>
      <c r="DRR72"/>
      <c r="DRS72"/>
      <c r="DRT72"/>
      <c r="DRU72"/>
      <c r="DRV72"/>
      <c r="DRW72"/>
      <c r="DRX72"/>
      <c r="DRY72"/>
      <c r="DRZ72"/>
      <c r="DSA72"/>
      <c r="DSB72"/>
      <c r="DSC72"/>
      <c r="DSD72"/>
      <c r="DSE72"/>
      <c r="DSF72"/>
      <c r="DSG72"/>
      <c r="DSH72"/>
      <c r="DSI72"/>
      <c r="DSJ72"/>
      <c r="DSK72"/>
      <c r="DSL72"/>
      <c r="DSM72"/>
      <c r="DSN72"/>
      <c r="DSO72"/>
      <c r="DSP72"/>
      <c r="DSQ72"/>
      <c r="DSR72"/>
      <c r="DSS72"/>
      <c r="DST72"/>
      <c r="DSU72"/>
      <c r="DSV72"/>
      <c r="DSW72"/>
      <c r="DSX72"/>
      <c r="DSY72"/>
      <c r="DSZ72"/>
      <c r="DTA72"/>
      <c r="DTB72"/>
      <c r="DTC72"/>
      <c r="DTD72"/>
      <c r="DTE72"/>
      <c r="DTF72"/>
      <c r="DTG72"/>
      <c r="DTH72"/>
      <c r="DTI72"/>
      <c r="DTJ72"/>
      <c r="DTK72"/>
      <c r="DTL72"/>
      <c r="DTM72"/>
      <c r="DTN72"/>
      <c r="DTO72"/>
      <c r="DTP72"/>
      <c r="DTQ72"/>
      <c r="DTR72"/>
      <c r="DTS72"/>
      <c r="DTT72"/>
      <c r="DTU72"/>
      <c r="DTV72"/>
      <c r="DTW72"/>
      <c r="DTX72"/>
      <c r="DTY72"/>
      <c r="DTZ72"/>
      <c r="DUA72"/>
      <c r="DUB72"/>
      <c r="DUC72"/>
      <c r="DUD72"/>
      <c r="DUE72"/>
      <c r="DUF72"/>
      <c r="DUG72"/>
      <c r="DUH72"/>
      <c r="DUI72"/>
      <c r="DUJ72"/>
      <c r="DUK72"/>
      <c r="DUL72"/>
      <c r="DUM72"/>
      <c r="DUN72"/>
      <c r="DUO72"/>
      <c r="DUP72"/>
      <c r="DUQ72"/>
      <c r="DUR72"/>
      <c r="DUS72"/>
      <c r="DUT72"/>
      <c r="DUU72"/>
      <c r="DUV72"/>
      <c r="DUW72"/>
      <c r="DUX72"/>
      <c r="DUY72"/>
      <c r="DUZ72"/>
      <c r="DVA72"/>
      <c r="DVB72"/>
      <c r="DVC72"/>
      <c r="DVD72"/>
      <c r="DVE72"/>
      <c r="DVF72"/>
      <c r="DVG72"/>
      <c r="DVH72"/>
      <c r="DVI72"/>
      <c r="DVJ72"/>
      <c r="DVK72"/>
      <c r="DVL72"/>
      <c r="DVM72"/>
      <c r="DVN72"/>
      <c r="DVO72"/>
      <c r="DVP72"/>
      <c r="DVQ72"/>
      <c r="DVR72"/>
      <c r="DVS72"/>
      <c r="DVT72"/>
      <c r="DVU72"/>
      <c r="DVV72"/>
      <c r="DVW72"/>
      <c r="DVX72"/>
      <c r="DVY72"/>
      <c r="DVZ72"/>
      <c r="DWA72"/>
      <c r="DWB72"/>
      <c r="DWC72"/>
      <c r="DWD72"/>
      <c r="DWE72"/>
      <c r="DWF72"/>
      <c r="DWG72"/>
      <c r="DWH72"/>
      <c r="DWI72"/>
      <c r="DWJ72"/>
      <c r="DWK72"/>
      <c r="DWL72"/>
      <c r="DWM72"/>
      <c r="DWN72"/>
      <c r="DWO72"/>
      <c r="DWP72"/>
      <c r="DWQ72"/>
      <c r="DWR72"/>
      <c r="DWS72"/>
      <c r="DWT72"/>
      <c r="DWU72"/>
      <c r="DWV72"/>
      <c r="DWW72"/>
      <c r="DWX72"/>
      <c r="DWY72"/>
      <c r="DWZ72"/>
      <c r="DXA72"/>
      <c r="DXB72"/>
      <c r="DXC72"/>
      <c r="DXD72"/>
      <c r="DXE72"/>
      <c r="DXF72"/>
      <c r="DXG72"/>
      <c r="DXH72"/>
      <c r="DXI72"/>
      <c r="DXJ72"/>
      <c r="DXK72"/>
      <c r="DXL72"/>
      <c r="DXM72"/>
      <c r="DXN72"/>
      <c r="DXO72"/>
      <c r="DXP72"/>
      <c r="DXQ72"/>
      <c r="DXR72"/>
      <c r="DXS72"/>
      <c r="DXT72"/>
      <c r="DXU72"/>
      <c r="DXV72"/>
      <c r="DXW72"/>
      <c r="DXX72"/>
      <c r="DXY72"/>
      <c r="DXZ72"/>
      <c r="DYA72"/>
      <c r="DYB72"/>
      <c r="DYC72"/>
      <c r="DYD72"/>
      <c r="DYE72"/>
      <c r="DYF72"/>
      <c r="DYG72"/>
      <c r="DYH72"/>
      <c r="DYI72"/>
      <c r="DYJ72"/>
      <c r="DYK72"/>
      <c r="DYL72"/>
      <c r="DYM72"/>
      <c r="DYN72"/>
      <c r="DYO72"/>
      <c r="DYP72"/>
      <c r="DYQ72"/>
      <c r="DYR72"/>
      <c r="DYS72"/>
      <c r="DYT72"/>
      <c r="DYU72"/>
      <c r="DYV72"/>
      <c r="DYW72"/>
      <c r="DYX72"/>
      <c r="DYY72"/>
      <c r="DYZ72"/>
      <c r="DZA72"/>
      <c r="DZB72"/>
      <c r="DZC72"/>
      <c r="DZD72"/>
      <c r="DZE72"/>
      <c r="DZF72"/>
      <c r="DZG72"/>
      <c r="DZH72"/>
      <c r="DZI72"/>
      <c r="DZJ72"/>
      <c r="DZK72"/>
      <c r="DZL72"/>
      <c r="DZM72"/>
      <c r="DZN72"/>
      <c r="DZO72"/>
      <c r="DZP72"/>
      <c r="DZQ72"/>
      <c r="DZR72"/>
      <c r="DZS72"/>
      <c r="DZT72"/>
      <c r="DZU72"/>
      <c r="DZV72"/>
      <c r="DZW72"/>
      <c r="DZX72"/>
      <c r="DZY72"/>
      <c r="DZZ72"/>
      <c r="EAA72"/>
      <c r="EAB72"/>
      <c r="EAC72"/>
      <c r="EAD72"/>
      <c r="EAE72"/>
      <c r="EAF72"/>
      <c r="EAG72"/>
      <c r="EAH72"/>
      <c r="EAI72"/>
      <c r="EAJ72"/>
      <c r="EAK72"/>
      <c r="EAL72"/>
      <c r="EAM72"/>
      <c r="EAN72"/>
      <c r="EAO72"/>
      <c r="EAP72"/>
      <c r="EAQ72"/>
      <c r="EAR72"/>
      <c r="EAS72"/>
      <c r="EAT72"/>
      <c r="EAU72"/>
      <c r="EAV72"/>
      <c r="EAW72"/>
      <c r="EAX72"/>
      <c r="EAY72"/>
      <c r="EAZ72"/>
      <c r="EBA72"/>
      <c r="EBB72"/>
      <c r="EBC72"/>
      <c r="EBD72"/>
      <c r="EBE72"/>
      <c r="EBF72"/>
      <c r="EBG72"/>
      <c r="EBH72"/>
      <c r="EBI72"/>
      <c r="EBJ72"/>
      <c r="EBK72"/>
      <c r="EBL72"/>
      <c r="EBM72"/>
      <c r="EBN72"/>
      <c r="EBO72"/>
      <c r="EBP72"/>
      <c r="EBQ72"/>
      <c r="EBR72"/>
      <c r="EBS72"/>
      <c r="EBT72"/>
      <c r="EBU72"/>
      <c r="EBV72"/>
      <c r="EBW72"/>
      <c r="EBX72"/>
      <c r="EBY72"/>
      <c r="EBZ72"/>
      <c r="ECA72"/>
      <c r="ECB72"/>
      <c r="ECC72"/>
      <c r="ECD72"/>
      <c r="ECE72"/>
      <c r="ECF72"/>
      <c r="ECG72"/>
      <c r="ECH72"/>
      <c r="ECI72"/>
      <c r="ECJ72"/>
      <c r="ECK72"/>
      <c r="ECL72"/>
      <c r="ECM72"/>
      <c r="ECN72"/>
      <c r="ECO72"/>
      <c r="ECP72"/>
      <c r="ECQ72"/>
      <c r="ECR72"/>
      <c r="ECS72"/>
      <c r="ECT72"/>
      <c r="ECU72"/>
      <c r="ECV72"/>
      <c r="ECW72"/>
      <c r="ECX72"/>
      <c r="ECY72"/>
      <c r="ECZ72"/>
      <c r="EDA72"/>
      <c r="EDB72"/>
      <c r="EDC72"/>
      <c r="EDD72"/>
      <c r="EDE72"/>
      <c r="EDF72"/>
      <c r="EDG72"/>
      <c r="EDH72"/>
      <c r="EDI72"/>
      <c r="EDJ72"/>
      <c r="EDK72"/>
      <c r="EDL72"/>
      <c r="EDM72"/>
      <c r="EDN72"/>
      <c r="EDO72"/>
      <c r="EDP72"/>
      <c r="EDQ72"/>
      <c r="EDR72"/>
      <c r="EDS72"/>
      <c r="EDT72"/>
      <c r="EDU72"/>
      <c r="EDV72"/>
      <c r="EDW72"/>
      <c r="EDX72"/>
      <c r="EDY72"/>
      <c r="EDZ72"/>
      <c r="EEA72"/>
      <c r="EEB72"/>
      <c r="EEC72"/>
      <c r="EED72"/>
      <c r="EEE72"/>
      <c r="EEF72"/>
      <c r="EEG72"/>
      <c r="EEH72"/>
      <c r="EEI72"/>
      <c r="EEJ72"/>
      <c r="EEK72"/>
      <c r="EEL72"/>
      <c r="EEM72"/>
      <c r="EEN72"/>
      <c r="EEO72"/>
      <c r="EEP72"/>
      <c r="EEQ72"/>
      <c r="EER72"/>
      <c r="EES72"/>
      <c r="EET72"/>
      <c r="EEU72"/>
      <c r="EEV72"/>
      <c r="EEW72"/>
      <c r="EEX72"/>
      <c r="EEY72"/>
      <c r="EEZ72"/>
      <c r="EFA72"/>
      <c r="EFB72"/>
      <c r="EFC72"/>
      <c r="EFD72"/>
      <c r="EFE72"/>
      <c r="EFF72"/>
      <c r="EFG72"/>
      <c r="EFH72"/>
      <c r="EFI72"/>
      <c r="EFJ72"/>
      <c r="EFK72"/>
      <c r="EFL72"/>
      <c r="EFM72"/>
      <c r="EFN72"/>
      <c r="EFO72"/>
      <c r="EFP72"/>
      <c r="EFQ72"/>
      <c r="EFR72"/>
      <c r="EFS72"/>
      <c r="EFT72"/>
      <c r="EFU72"/>
      <c r="EFV72"/>
      <c r="EFW72"/>
      <c r="EFX72"/>
      <c r="EFY72"/>
      <c r="EFZ72"/>
      <c r="EGA72"/>
      <c r="EGB72"/>
      <c r="EGC72"/>
      <c r="EGD72"/>
      <c r="EGE72"/>
      <c r="EGF72"/>
      <c r="EGG72"/>
      <c r="EGH72"/>
      <c r="EGI72"/>
      <c r="EGJ72"/>
      <c r="EGK72"/>
      <c r="EGL72"/>
      <c r="EGM72"/>
      <c r="EGN72"/>
      <c r="EGO72"/>
      <c r="EGP72"/>
      <c r="EGQ72"/>
      <c r="EGR72"/>
      <c r="EGS72"/>
      <c r="EGT72"/>
      <c r="EGU72"/>
      <c r="EGV72"/>
      <c r="EGW72"/>
      <c r="EGX72"/>
      <c r="EGY72"/>
      <c r="EGZ72"/>
      <c r="EHA72"/>
      <c r="EHB72"/>
      <c r="EHC72"/>
      <c r="EHD72"/>
      <c r="EHE72"/>
      <c r="EHF72"/>
      <c r="EHG72"/>
      <c r="EHH72"/>
      <c r="EHI72"/>
      <c r="EHJ72"/>
      <c r="EHK72"/>
      <c r="EHL72"/>
      <c r="EHM72"/>
      <c r="EHN72"/>
      <c r="EHO72"/>
      <c r="EHP72"/>
      <c r="EHQ72"/>
      <c r="EHR72"/>
      <c r="EHS72"/>
      <c r="EHT72"/>
      <c r="EHU72"/>
      <c r="EHV72"/>
      <c r="EHW72"/>
      <c r="EHX72"/>
      <c r="EHY72"/>
      <c r="EHZ72"/>
      <c r="EIA72"/>
      <c r="EIB72"/>
      <c r="EIC72"/>
      <c r="EID72"/>
      <c r="EIE72"/>
      <c r="EIF72"/>
      <c r="EIG72"/>
      <c r="EIH72"/>
      <c r="EII72"/>
      <c r="EIJ72"/>
      <c r="EIK72"/>
      <c r="EIL72"/>
      <c r="EIM72"/>
      <c r="EIN72"/>
      <c r="EIO72"/>
      <c r="EIP72"/>
      <c r="EIQ72"/>
      <c r="EIR72"/>
      <c r="EIS72"/>
      <c r="EIT72"/>
      <c r="EIU72"/>
      <c r="EIV72"/>
      <c r="EIW72"/>
      <c r="EIX72"/>
      <c r="EIY72"/>
      <c r="EIZ72"/>
      <c r="EJA72"/>
      <c r="EJB72"/>
      <c r="EJC72"/>
      <c r="EJD72"/>
      <c r="EJE72"/>
      <c r="EJF72"/>
      <c r="EJG72"/>
      <c r="EJH72"/>
      <c r="EJI72"/>
      <c r="EJJ72"/>
      <c r="EJK72"/>
      <c r="EJL72"/>
      <c r="EJM72"/>
      <c r="EJN72"/>
      <c r="EJO72"/>
      <c r="EJP72"/>
      <c r="EJQ72"/>
      <c r="EJR72"/>
      <c r="EJS72"/>
      <c r="EJT72"/>
      <c r="EJU72"/>
      <c r="EJV72"/>
      <c r="EJW72"/>
      <c r="EJX72"/>
      <c r="EJY72"/>
      <c r="EJZ72"/>
      <c r="EKA72"/>
      <c r="EKB72"/>
      <c r="EKC72"/>
      <c r="EKD72"/>
      <c r="EKE72"/>
      <c r="EKF72"/>
      <c r="EKG72"/>
      <c r="EKH72"/>
      <c r="EKI72"/>
      <c r="EKJ72"/>
      <c r="EKK72"/>
      <c r="EKL72"/>
      <c r="EKM72"/>
      <c r="EKN72"/>
      <c r="EKO72"/>
      <c r="EKP72"/>
      <c r="EKQ72"/>
      <c r="EKR72"/>
      <c r="EKS72"/>
      <c r="EKT72"/>
      <c r="EKU72"/>
      <c r="EKV72"/>
      <c r="EKW72"/>
      <c r="EKX72"/>
      <c r="EKY72"/>
      <c r="EKZ72"/>
      <c r="ELA72"/>
      <c r="ELB72"/>
      <c r="ELC72"/>
      <c r="ELD72"/>
      <c r="ELE72"/>
      <c r="ELF72"/>
      <c r="ELG72"/>
      <c r="ELH72"/>
      <c r="ELI72"/>
      <c r="ELJ72"/>
      <c r="ELK72"/>
      <c r="ELL72"/>
      <c r="ELM72"/>
      <c r="ELN72"/>
      <c r="ELO72"/>
      <c r="ELP72"/>
      <c r="ELQ72"/>
      <c r="ELR72"/>
      <c r="ELS72"/>
      <c r="ELT72"/>
      <c r="ELU72"/>
      <c r="ELV72"/>
      <c r="ELW72"/>
      <c r="ELX72"/>
      <c r="ELY72"/>
      <c r="ELZ72"/>
      <c r="EMA72"/>
      <c r="EMB72"/>
      <c r="EMC72"/>
      <c r="EMD72"/>
      <c r="EME72"/>
      <c r="EMF72"/>
      <c r="EMG72"/>
      <c r="EMH72"/>
      <c r="EMI72"/>
      <c r="EMJ72"/>
      <c r="EMK72"/>
      <c r="EML72"/>
      <c r="EMM72"/>
      <c r="EMN72"/>
      <c r="EMO72"/>
      <c r="EMP72"/>
      <c r="EMQ72"/>
      <c r="EMR72"/>
      <c r="EMS72"/>
      <c r="EMT72"/>
      <c r="EMU72"/>
      <c r="EMV72"/>
      <c r="EMW72"/>
      <c r="EMX72"/>
      <c r="EMY72"/>
      <c r="EMZ72"/>
      <c r="ENA72"/>
      <c r="ENB72"/>
      <c r="ENC72"/>
      <c r="END72"/>
      <c r="ENE72"/>
      <c r="ENF72"/>
      <c r="ENG72"/>
      <c r="ENH72"/>
      <c r="ENI72"/>
      <c r="ENJ72"/>
      <c r="ENK72"/>
      <c r="ENL72"/>
      <c r="ENM72"/>
      <c r="ENN72"/>
      <c r="ENO72"/>
      <c r="ENP72"/>
      <c r="ENQ72"/>
      <c r="ENR72"/>
      <c r="ENS72"/>
      <c r="ENT72"/>
      <c r="ENU72"/>
      <c r="ENV72"/>
      <c r="ENW72"/>
      <c r="ENX72"/>
      <c r="ENY72"/>
      <c r="ENZ72"/>
      <c r="EOA72"/>
      <c r="EOB72"/>
      <c r="EOC72"/>
      <c r="EOD72"/>
      <c r="EOE72"/>
      <c r="EOF72"/>
      <c r="EOG72"/>
      <c r="EOH72"/>
      <c r="EOI72"/>
      <c r="EOJ72"/>
      <c r="EOK72"/>
      <c r="EOL72"/>
      <c r="EOM72"/>
      <c r="EON72"/>
      <c r="EOO72"/>
      <c r="EOP72"/>
      <c r="EOQ72"/>
      <c r="EOR72"/>
      <c r="EOS72"/>
      <c r="EOT72"/>
      <c r="EOU72"/>
      <c r="EOV72"/>
      <c r="EOW72"/>
      <c r="EOX72"/>
      <c r="EOY72"/>
      <c r="EOZ72"/>
      <c r="EPA72"/>
      <c r="EPB72"/>
      <c r="EPC72"/>
      <c r="EPD72"/>
      <c r="EPE72"/>
      <c r="EPF72"/>
      <c r="EPG72"/>
      <c r="EPH72"/>
      <c r="EPI72"/>
      <c r="EPJ72"/>
      <c r="EPK72"/>
      <c r="EPL72"/>
      <c r="EPM72"/>
      <c r="EPN72"/>
      <c r="EPO72"/>
      <c r="EPP72"/>
      <c r="EPQ72"/>
      <c r="EPR72"/>
      <c r="EPS72"/>
      <c r="EPT72"/>
      <c r="EPU72"/>
      <c r="EPV72"/>
      <c r="EPW72"/>
      <c r="EPX72"/>
      <c r="EPY72"/>
      <c r="EPZ72"/>
      <c r="EQA72"/>
      <c r="EQB72"/>
      <c r="EQC72"/>
      <c r="EQD72"/>
      <c r="EQE72"/>
      <c r="EQF72"/>
      <c r="EQG72"/>
      <c r="EQH72"/>
      <c r="EQI72"/>
      <c r="EQJ72"/>
      <c r="EQK72"/>
      <c r="EQL72"/>
      <c r="EQM72"/>
      <c r="EQN72"/>
      <c r="EQO72"/>
      <c r="EQP72"/>
      <c r="EQQ72"/>
      <c r="EQR72"/>
      <c r="EQS72"/>
      <c r="EQT72"/>
      <c r="EQU72"/>
      <c r="EQV72"/>
      <c r="EQW72"/>
      <c r="EQX72"/>
      <c r="EQY72"/>
      <c r="EQZ72"/>
      <c r="ERA72"/>
      <c r="ERB72"/>
      <c r="ERC72"/>
      <c r="ERD72"/>
      <c r="ERE72"/>
      <c r="ERF72"/>
      <c r="ERG72"/>
      <c r="ERH72"/>
      <c r="ERI72"/>
      <c r="ERJ72"/>
      <c r="ERK72"/>
      <c r="ERL72"/>
      <c r="ERM72"/>
      <c r="ERN72"/>
      <c r="ERO72"/>
      <c r="ERP72"/>
      <c r="ERQ72"/>
      <c r="ERR72"/>
      <c r="ERS72"/>
      <c r="ERT72"/>
      <c r="ERU72"/>
      <c r="ERV72"/>
      <c r="ERW72"/>
      <c r="ERX72"/>
      <c r="ERY72"/>
      <c r="ERZ72"/>
      <c r="ESA72"/>
      <c r="ESB72"/>
      <c r="ESC72"/>
      <c r="ESD72"/>
      <c r="ESE72"/>
      <c r="ESF72"/>
      <c r="ESG72"/>
      <c r="ESH72"/>
      <c r="ESI72"/>
      <c r="ESJ72"/>
      <c r="ESK72"/>
      <c r="ESL72"/>
      <c r="ESM72"/>
      <c r="ESN72"/>
      <c r="ESO72"/>
      <c r="ESP72"/>
      <c r="ESQ72"/>
      <c r="ESR72"/>
      <c r="ESS72"/>
      <c r="EST72"/>
      <c r="ESU72"/>
      <c r="ESV72"/>
      <c r="ESW72"/>
      <c r="ESX72"/>
      <c r="ESY72"/>
      <c r="ESZ72"/>
      <c r="ETA72"/>
      <c r="ETB72"/>
      <c r="ETC72"/>
      <c r="ETD72"/>
      <c r="ETE72"/>
      <c r="ETF72"/>
      <c r="ETG72"/>
      <c r="ETH72"/>
      <c r="ETI72"/>
      <c r="ETJ72"/>
      <c r="ETK72"/>
      <c r="ETL72"/>
      <c r="ETM72"/>
      <c r="ETN72"/>
      <c r="ETO72"/>
      <c r="ETP72"/>
      <c r="ETQ72"/>
      <c r="ETR72"/>
      <c r="ETS72"/>
      <c r="ETT72"/>
      <c r="ETU72"/>
      <c r="ETV72"/>
      <c r="ETW72"/>
      <c r="ETX72"/>
      <c r="ETY72"/>
      <c r="ETZ72"/>
      <c r="EUA72"/>
      <c r="EUB72"/>
      <c r="EUC72"/>
      <c r="EUD72"/>
      <c r="EUE72"/>
      <c r="EUF72"/>
      <c r="EUG72"/>
      <c r="EUH72"/>
      <c r="EUI72"/>
      <c r="EUJ72"/>
      <c r="EUK72"/>
      <c r="EUL72"/>
      <c r="EUM72"/>
      <c r="EUN72"/>
      <c r="EUO72"/>
      <c r="EUP72"/>
      <c r="EUQ72"/>
      <c r="EUR72"/>
      <c r="EUS72"/>
      <c r="EUT72"/>
      <c r="EUU72"/>
      <c r="EUV72"/>
      <c r="EUW72"/>
      <c r="EUX72"/>
      <c r="EUY72"/>
      <c r="EUZ72"/>
      <c r="EVA72"/>
      <c r="EVB72"/>
      <c r="EVC72"/>
      <c r="EVD72"/>
      <c r="EVE72"/>
      <c r="EVF72"/>
      <c r="EVG72"/>
      <c r="EVH72"/>
      <c r="EVI72"/>
      <c r="EVJ72"/>
      <c r="EVK72"/>
      <c r="EVL72"/>
      <c r="EVM72"/>
      <c r="EVN72"/>
      <c r="EVO72"/>
      <c r="EVP72"/>
      <c r="EVQ72"/>
      <c r="EVR72"/>
      <c r="EVS72"/>
      <c r="EVT72"/>
      <c r="EVU72"/>
      <c r="EVV72"/>
      <c r="EVW72"/>
      <c r="EVX72"/>
      <c r="EVY72"/>
      <c r="EVZ72"/>
      <c r="EWA72"/>
      <c r="EWB72"/>
      <c r="EWC72"/>
      <c r="EWD72"/>
      <c r="EWE72"/>
      <c r="EWF72"/>
      <c r="EWG72"/>
      <c r="EWH72"/>
      <c r="EWI72"/>
      <c r="EWJ72"/>
      <c r="EWK72"/>
      <c r="EWL72"/>
      <c r="EWM72"/>
      <c r="EWN72"/>
      <c r="EWO72"/>
      <c r="EWP72"/>
      <c r="EWQ72"/>
      <c r="EWR72"/>
      <c r="EWS72"/>
      <c r="EWT72"/>
      <c r="EWU72"/>
      <c r="EWV72"/>
      <c r="EWW72"/>
      <c r="EWX72"/>
      <c r="EWY72"/>
      <c r="EWZ72"/>
      <c r="EXA72"/>
      <c r="EXB72"/>
      <c r="EXC72"/>
      <c r="EXD72"/>
      <c r="EXE72"/>
      <c r="EXF72"/>
      <c r="EXG72"/>
      <c r="EXH72"/>
      <c r="EXI72"/>
      <c r="EXJ72"/>
      <c r="EXK72"/>
      <c r="EXL72"/>
      <c r="EXM72"/>
      <c r="EXN72"/>
      <c r="EXO72"/>
      <c r="EXP72"/>
      <c r="EXQ72"/>
      <c r="EXR72"/>
      <c r="EXS72"/>
      <c r="EXT72"/>
      <c r="EXU72"/>
      <c r="EXV72"/>
      <c r="EXW72"/>
      <c r="EXX72"/>
      <c r="EXY72"/>
      <c r="EXZ72"/>
      <c r="EYA72"/>
      <c r="EYB72"/>
      <c r="EYC72"/>
      <c r="EYD72"/>
      <c r="EYE72"/>
      <c r="EYF72"/>
      <c r="EYG72"/>
      <c r="EYH72"/>
      <c r="EYI72"/>
      <c r="EYJ72"/>
      <c r="EYK72"/>
      <c r="EYL72"/>
      <c r="EYM72"/>
      <c r="EYN72"/>
      <c r="EYO72"/>
      <c r="EYP72"/>
      <c r="EYQ72"/>
      <c r="EYR72"/>
      <c r="EYS72"/>
      <c r="EYT72"/>
      <c r="EYU72"/>
      <c r="EYV72"/>
      <c r="EYW72"/>
      <c r="EYX72"/>
      <c r="EYY72"/>
      <c r="EYZ72"/>
      <c r="EZA72"/>
      <c r="EZB72"/>
      <c r="EZC72"/>
      <c r="EZD72"/>
      <c r="EZE72"/>
      <c r="EZF72"/>
      <c r="EZG72"/>
      <c r="EZH72"/>
      <c r="EZI72"/>
      <c r="EZJ72"/>
      <c r="EZK72"/>
      <c r="EZL72"/>
      <c r="EZM72"/>
      <c r="EZN72"/>
      <c r="EZO72"/>
      <c r="EZP72"/>
      <c r="EZQ72"/>
      <c r="EZR72"/>
      <c r="EZS72"/>
      <c r="EZT72"/>
      <c r="EZU72"/>
      <c r="EZV72"/>
      <c r="EZW72"/>
      <c r="EZX72"/>
      <c r="EZY72"/>
      <c r="EZZ72"/>
      <c r="FAA72"/>
      <c r="FAB72"/>
      <c r="FAC72"/>
      <c r="FAD72"/>
      <c r="FAE72"/>
      <c r="FAF72"/>
      <c r="FAG72"/>
      <c r="FAH72"/>
      <c r="FAI72"/>
      <c r="FAJ72"/>
      <c r="FAK72"/>
      <c r="FAL72"/>
      <c r="FAM72"/>
      <c r="FAN72"/>
      <c r="FAO72"/>
      <c r="FAP72"/>
      <c r="FAQ72"/>
      <c r="FAR72"/>
      <c r="FAS72"/>
      <c r="FAT72"/>
      <c r="FAU72"/>
      <c r="FAV72"/>
      <c r="FAW72"/>
      <c r="FAX72"/>
      <c r="FAY72"/>
      <c r="FAZ72"/>
      <c r="FBA72"/>
      <c r="FBB72"/>
      <c r="FBC72"/>
      <c r="FBD72"/>
      <c r="FBE72"/>
      <c r="FBF72"/>
      <c r="FBG72"/>
      <c r="FBH72"/>
      <c r="FBI72"/>
      <c r="FBJ72"/>
      <c r="FBK72"/>
      <c r="FBL72"/>
      <c r="FBM72"/>
      <c r="FBN72"/>
      <c r="FBO72"/>
      <c r="FBP72"/>
      <c r="FBQ72"/>
      <c r="FBR72"/>
      <c r="FBS72"/>
      <c r="FBT72"/>
      <c r="FBU72"/>
      <c r="FBV72"/>
      <c r="FBW72"/>
      <c r="FBX72"/>
      <c r="FBY72"/>
      <c r="FBZ72"/>
      <c r="FCA72"/>
      <c r="FCB72"/>
      <c r="FCC72"/>
      <c r="FCD72"/>
      <c r="FCE72"/>
      <c r="FCF72"/>
      <c r="FCG72"/>
      <c r="FCH72"/>
      <c r="FCI72"/>
      <c r="FCJ72"/>
      <c r="FCK72"/>
      <c r="FCL72"/>
      <c r="FCM72"/>
      <c r="FCN72"/>
      <c r="FCO72"/>
      <c r="FCP72"/>
      <c r="FCQ72"/>
      <c r="FCR72"/>
      <c r="FCS72"/>
      <c r="FCT72"/>
      <c r="FCU72"/>
      <c r="FCV72"/>
      <c r="FCW72"/>
      <c r="FCX72"/>
      <c r="FCY72"/>
      <c r="FCZ72"/>
      <c r="FDA72"/>
      <c r="FDB72"/>
      <c r="FDC72"/>
      <c r="FDD72"/>
      <c r="FDE72"/>
      <c r="FDF72"/>
      <c r="FDG72"/>
      <c r="FDH72"/>
      <c r="FDI72"/>
      <c r="FDJ72"/>
      <c r="FDK72"/>
      <c r="FDL72"/>
      <c r="FDM72"/>
      <c r="FDN72"/>
      <c r="FDO72"/>
      <c r="FDP72"/>
      <c r="FDQ72"/>
      <c r="FDR72"/>
      <c r="FDS72"/>
      <c r="FDT72"/>
      <c r="FDU72"/>
      <c r="FDV72"/>
      <c r="FDW72"/>
      <c r="FDX72"/>
      <c r="FDY72"/>
      <c r="FDZ72"/>
      <c r="FEA72"/>
      <c r="FEB72"/>
      <c r="FEC72"/>
      <c r="FED72"/>
      <c r="FEE72"/>
      <c r="FEF72"/>
      <c r="FEG72"/>
      <c r="FEH72"/>
      <c r="FEI72"/>
      <c r="FEJ72"/>
      <c r="FEK72"/>
      <c r="FEL72"/>
      <c r="FEM72"/>
      <c r="FEN72"/>
      <c r="FEO72"/>
      <c r="FEP72"/>
      <c r="FEQ72"/>
      <c r="FER72"/>
      <c r="FES72"/>
      <c r="FET72"/>
      <c r="FEU72"/>
      <c r="FEV72"/>
      <c r="FEW72"/>
      <c r="FEX72"/>
      <c r="FEY72"/>
      <c r="FEZ72"/>
      <c r="FFA72"/>
      <c r="FFB72"/>
      <c r="FFC72"/>
      <c r="FFD72"/>
      <c r="FFE72"/>
      <c r="FFF72"/>
      <c r="FFG72"/>
      <c r="FFH72"/>
      <c r="FFI72"/>
      <c r="FFJ72"/>
      <c r="FFK72"/>
      <c r="FFL72"/>
      <c r="FFM72"/>
      <c r="FFN72"/>
      <c r="FFO72"/>
      <c r="FFP72"/>
      <c r="FFQ72"/>
      <c r="FFR72"/>
      <c r="FFS72"/>
      <c r="FFT72"/>
      <c r="FFU72"/>
      <c r="FFV72"/>
      <c r="FFW72"/>
      <c r="FFX72"/>
      <c r="FFY72"/>
      <c r="FFZ72"/>
      <c r="FGA72"/>
      <c r="FGB72"/>
      <c r="FGC72"/>
      <c r="FGD72"/>
      <c r="FGE72"/>
      <c r="FGF72"/>
      <c r="FGG72"/>
      <c r="FGH72"/>
      <c r="FGI72"/>
      <c r="FGJ72"/>
      <c r="FGK72"/>
      <c r="FGL72"/>
      <c r="FGM72"/>
      <c r="FGN72"/>
      <c r="FGO72"/>
      <c r="FGP72"/>
      <c r="FGQ72"/>
      <c r="FGR72"/>
      <c r="FGS72"/>
      <c r="FGT72"/>
      <c r="FGU72"/>
      <c r="FGV72"/>
      <c r="FGW72"/>
      <c r="FGX72"/>
      <c r="FGY72"/>
      <c r="FGZ72"/>
      <c r="FHA72"/>
      <c r="FHB72"/>
      <c r="FHC72"/>
      <c r="FHD72"/>
      <c r="FHE72"/>
      <c r="FHF72"/>
      <c r="FHG72"/>
      <c r="FHH72"/>
      <c r="FHI72"/>
      <c r="FHJ72"/>
      <c r="FHK72"/>
      <c r="FHL72"/>
      <c r="FHM72"/>
      <c r="FHN72"/>
      <c r="FHO72"/>
      <c r="FHP72"/>
      <c r="FHQ72"/>
      <c r="FHR72"/>
      <c r="FHS72"/>
      <c r="FHT72"/>
      <c r="FHU72"/>
      <c r="FHV72"/>
      <c r="FHW72"/>
      <c r="FHX72"/>
      <c r="FHY72"/>
      <c r="FHZ72"/>
      <c r="FIA72"/>
      <c r="FIB72"/>
      <c r="FIC72"/>
      <c r="FID72"/>
      <c r="FIE72"/>
      <c r="FIF72"/>
      <c r="FIG72"/>
      <c r="FIH72"/>
      <c r="FII72"/>
      <c r="FIJ72"/>
      <c r="FIK72"/>
      <c r="FIL72"/>
      <c r="FIM72"/>
      <c r="FIN72"/>
      <c r="FIO72"/>
      <c r="FIP72"/>
      <c r="FIQ72"/>
      <c r="FIR72"/>
      <c r="FIS72"/>
      <c r="FIT72"/>
      <c r="FIU72"/>
      <c r="FIV72"/>
      <c r="FIW72"/>
      <c r="FIX72"/>
      <c r="FIY72"/>
      <c r="FIZ72"/>
      <c r="FJA72"/>
      <c r="FJB72"/>
      <c r="FJC72"/>
      <c r="FJD72"/>
      <c r="FJE72"/>
      <c r="FJF72"/>
      <c r="FJG72"/>
      <c r="FJH72"/>
      <c r="FJI72"/>
      <c r="FJJ72"/>
      <c r="FJK72"/>
      <c r="FJL72"/>
      <c r="FJM72"/>
      <c r="FJN72"/>
      <c r="FJO72"/>
      <c r="FJP72"/>
      <c r="FJQ72"/>
      <c r="FJR72"/>
      <c r="FJS72"/>
      <c r="FJT72"/>
      <c r="FJU72"/>
      <c r="FJV72"/>
      <c r="FJW72"/>
      <c r="FJX72"/>
      <c r="FJY72"/>
      <c r="FJZ72"/>
      <c r="FKA72"/>
      <c r="FKB72"/>
      <c r="FKC72"/>
      <c r="FKD72"/>
      <c r="FKE72"/>
      <c r="FKF72"/>
      <c r="FKG72"/>
      <c r="FKH72"/>
      <c r="FKI72"/>
      <c r="FKJ72"/>
      <c r="FKK72"/>
      <c r="FKL72"/>
      <c r="FKM72"/>
      <c r="FKN72"/>
      <c r="FKO72"/>
      <c r="FKP72"/>
      <c r="FKQ72"/>
      <c r="FKR72"/>
      <c r="FKS72"/>
      <c r="FKT72"/>
      <c r="FKU72"/>
      <c r="FKV72"/>
      <c r="FKW72"/>
      <c r="FKX72"/>
      <c r="FKY72"/>
      <c r="FKZ72"/>
      <c r="FLA72"/>
      <c r="FLB72"/>
      <c r="FLC72"/>
      <c r="FLD72"/>
      <c r="FLE72"/>
      <c r="FLF72"/>
      <c r="FLG72"/>
      <c r="FLH72"/>
      <c r="FLI72"/>
      <c r="FLJ72"/>
      <c r="FLK72"/>
      <c r="FLL72"/>
      <c r="FLM72"/>
      <c r="FLN72"/>
      <c r="FLO72"/>
      <c r="FLP72"/>
      <c r="FLQ72"/>
      <c r="FLR72"/>
      <c r="FLS72"/>
      <c r="FLT72"/>
      <c r="FLU72"/>
      <c r="FLV72"/>
      <c r="FLW72"/>
      <c r="FLX72"/>
      <c r="FLY72"/>
      <c r="FLZ72"/>
      <c r="FMA72"/>
      <c r="FMB72"/>
      <c r="FMC72"/>
      <c r="FMD72"/>
      <c r="FME72"/>
      <c r="FMF72"/>
      <c r="FMG72"/>
      <c r="FMH72"/>
      <c r="FMI72"/>
      <c r="FMJ72"/>
      <c r="FMK72"/>
      <c r="FML72"/>
      <c r="FMM72"/>
      <c r="FMN72"/>
      <c r="FMO72"/>
      <c r="FMP72"/>
      <c r="FMQ72"/>
      <c r="FMR72"/>
      <c r="FMS72"/>
      <c r="FMT72"/>
      <c r="FMU72"/>
      <c r="FMV72"/>
      <c r="FMW72"/>
      <c r="FMX72"/>
      <c r="FMY72"/>
      <c r="FMZ72"/>
      <c r="FNA72"/>
      <c r="FNB72"/>
      <c r="FNC72"/>
      <c r="FND72"/>
      <c r="FNE72"/>
      <c r="FNF72"/>
      <c r="FNG72"/>
      <c r="FNH72"/>
      <c r="FNI72"/>
      <c r="FNJ72"/>
      <c r="FNK72"/>
      <c r="FNL72"/>
      <c r="FNM72"/>
      <c r="FNN72"/>
      <c r="FNO72"/>
      <c r="FNP72"/>
      <c r="FNQ72"/>
      <c r="FNR72"/>
      <c r="FNS72"/>
      <c r="FNT72"/>
      <c r="FNU72"/>
      <c r="FNV72"/>
      <c r="FNW72"/>
      <c r="FNX72"/>
      <c r="FNY72"/>
      <c r="FNZ72"/>
      <c r="FOA72"/>
      <c r="FOB72"/>
      <c r="FOC72"/>
      <c r="FOD72"/>
      <c r="FOE72"/>
      <c r="FOF72"/>
      <c r="FOG72"/>
      <c r="FOH72"/>
      <c r="FOI72"/>
      <c r="FOJ72"/>
      <c r="FOK72"/>
      <c r="FOL72"/>
      <c r="FOM72"/>
      <c r="FON72"/>
      <c r="FOO72"/>
      <c r="FOP72"/>
      <c r="FOQ72"/>
      <c r="FOR72"/>
      <c r="FOS72"/>
      <c r="FOT72"/>
      <c r="FOU72"/>
      <c r="FOV72"/>
      <c r="FOW72"/>
      <c r="FOX72"/>
      <c r="FOY72"/>
      <c r="FOZ72"/>
      <c r="FPA72"/>
      <c r="FPB72"/>
      <c r="FPC72"/>
      <c r="FPD72"/>
      <c r="FPE72"/>
      <c r="FPF72"/>
      <c r="FPG72"/>
      <c r="FPH72"/>
      <c r="FPI72"/>
      <c r="FPJ72"/>
      <c r="FPK72"/>
      <c r="FPL72"/>
      <c r="FPM72"/>
      <c r="FPN72"/>
      <c r="FPO72"/>
      <c r="FPP72"/>
      <c r="FPQ72"/>
      <c r="FPR72"/>
      <c r="FPS72"/>
      <c r="FPT72"/>
      <c r="FPU72"/>
      <c r="FPV72"/>
      <c r="FPW72"/>
      <c r="FPX72"/>
      <c r="FPY72"/>
      <c r="FPZ72"/>
      <c r="FQA72"/>
      <c r="FQB72"/>
      <c r="FQC72"/>
      <c r="FQD72"/>
      <c r="FQE72"/>
      <c r="FQF72"/>
      <c r="FQG72"/>
      <c r="FQH72"/>
      <c r="FQI72"/>
      <c r="FQJ72"/>
      <c r="FQK72"/>
      <c r="FQL72"/>
      <c r="FQM72"/>
      <c r="FQN72"/>
      <c r="FQO72"/>
      <c r="FQP72"/>
      <c r="FQQ72"/>
      <c r="FQR72"/>
      <c r="FQS72"/>
      <c r="FQT72"/>
      <c r="FQU72"/>
      <c r="FQV72"/>
      <c r="FQW72"/>
      <c r="FQX72"/>
      <c r="FQY72"/>
      <c r="FQZ72"/>
      <c r="FRA72"/>
      <c r="FRB72"/>
      <c r="FRC72"/>
      <c r="FRD72"/>
      <c r="FRE72"/>
      <c r="FRF72"/>
      <c r="FRG72"/>
      <c r="FRH72"/>
      <c r="FRI72"/>
      <c r="FRJ72"/>
      <c r="FRK72"/>
      <c r="FRL72"/>
      <c r="FRM72"/>
      <c r="FRN72"/>
      <c r="FRO72"/>
      <c r="FRP72"/>
      <c r="FRQ72"/>
      <c r="FRR72"/>
      <c r="FRS72"/>
      <c r="FRT72"/>
      <c r="FRU72"/>
      <c r="FRV72"/>
      <c r="FRW72"/>
      <c r="FRX72"/>
      <c r="FRY72"/>
      <c r="FRZ72"/>
      <c r="FSA72"/>
      <c r="FSB72"/>
      <c r="FSC72"/>
      <c r="FSD72"/>
      <c r="FSE72"/>
      <c r="FSF72"/>
      <c r="FSG72"/>
      <c r="FSH72"/>
      <c r="FSI72"/>
      <c r="FSJ72"/>
      <c r="FSK72"/>
      <c r="FSL72"/>
      <c r="FSM72"/>
      <c r="FSN72"/>
      <c r="FSO72"/>
      <c r="FSP72"/>
      <c r="FSQ72"/>
      <c r="FSR72"/>
      <c r="FSS72"/>
      <c r="FST72"/>
      <c r="FSU72"/>
      <c r="FSV72"/>
      <c r="FSW72"/>
      <c r="FSX72"/>
      <c r="FSY72"/>
      <c r="FSZ72"/>
      <c r="FTA72"/>
      <c r="FTB72"/>
      <c r="FTC72"/>
      <c r="FTD72"/>
      <c r="FTE72"/>
      <c r="FTF72"/>
      <c r="FTG72"/>
      <c r="FTH72"/>
      <c r="FTI72"/>
      <c r="FTJ72"/>
      <c r="FTK72"/>
      <c r="FTL72"/>
      <c r="FTM72"/>
      <c r="FTN72"/>
      <c r="FTO72"/>
      <c r="FTP72"/>
      <c r="FTQ72"/>
      <c r="FTR72"/>
      <c r="FTS72"/>
      <c r="FTT72"/>
      <c r="FTU72"/>
      <c r="FTV72"/>
      <c r="FTW72"/>
      <c r="FTX72"/>
      <c r="FTY72"/>
      <c r="FTZ72"/>
      <c r="FUA72"/>
      <c r="FUB72"/>
      <c r="FUC72"/>
      <c r="FUD72"/>
      <c r="FUE72"/>
      <c r="FUF72"/>
      <c r="FUG72"/>
      <c r="FUH72"/>
      <c r="FUI72"/>
      <c r="FUJ72"/>
      <c r="FUK72"/>
      <c r="FUL72"/>
      <c r="FUM72"/>
      <c r="FUN72"/>
      <c r="FUO72"/>
      <c r="FUP72"/>
      <c r="FUQ72"/>
      <c r="FUR72"/>
      <c r="FUS72"/>
      <c r="FUT72"/>
      <c r="FUU72"/>
      <c r="FUV72"/>
      <c r="FUW72"/>
      <c r="FUX72"/>
      <c r="FUY72"/>
      <c r="FUZ72"/>
      <c r="FVA72"/>
      <c r="FVB72"/>
      <c r="FVC72"/>
      <c r="FVD72"/>
      <c r="FVE72"/>
      <c r="FVF72"/>
      <c r="FVG72"/>
      <c r="FVH72"/>
      <c r="FVI72"/>
      <c r="FVJ72"/>
      <c r="FVK72"/>
      <c r="FVL72"/>
      <c r="FVM72"/>
      <c r="FVN72"/>
      <c r="FVO72"/>
      <c r="FVP72"/>
      <c r="FVQ72"/>
      <c r="FVR72"/>
      <c r="FVS72"/>
      <c r="FVT72"/>
      <c r="FVU72"/>
      <c r="FVV72"/>
      <c r="FVW72"/>
      <c r="FVX72"/>
      <c r="FVY72"/>
      <c r="FVZ72"/>
      <c r="FWA72"/>
      <c r="FWB72"/>
      <c r="FWC72"/>
      <c r="FWD72"/>
      <c r="FWE72"/>
      <c r="FWF72"/>
      <c r="FWG72"/>
      <c r="FWH72"/>
      <c r="FWI72"/>
      <c r="FWJ72"/>
      <c r="FWK72"/>
      <c r="FWL72"/>
      <c r="FWM72"/>
      <c r="FWN72"/>
      <c r="FWO72"/>
      <c r="FWP72"/>
      <c r="FWQ72"/>
      <c r="FWR72"/>
      <c r="FWS72"/>
      <c r="FWT72"/>
      <c r="FWU72"/>
      <c r="FWV72"/>
      <c r="FWW72"/>
      <c r="FWX72"/>
      <c r="FWY72"/>
      <c r="FWZ72"/>
      <c r="FXA72"/>
      <c r="FXB72"/>
      <c r="FXC72"/>
      <c r="FXD72"/>
      <c r="FXE72"/>
      <c r="FXF72"/>
      <c r="FXG72"/>
      <c r="FXH72"/>
      <c r="FXI72"/>
      <c r="FXJ72"/>
      <c r="FXK72"/>
      <c r="FXL72"/>
      <c r="FXM72"/>
      <c r="FXN72"/>
      <c r="FXO72"/>
      <c r="FXP72"/>
      <c r="FXQ72"/>
      <c r="FXR72"/>
      <c r="FXS72"/>
      <c r="FXT72"/>
      <c r="FXU72"/>
      <c r="FXV72"/>
      <c r="FXW72"/>
      <c r="FXX72"/>
      <c r="FXY72"/>
      <c r="FXZ72"/>
      <c r="FYA72"/>
      <c r="FYB72"/>
      <c r="FYC72"/>
      <c r="FYD72"/>
      <c r="FYE72"/>
      <c r="FYF72"/>
      <c r="FYG72"/>
      <c r="FYH72"/>
      <c r="FYI72"/>
      <c r="FYJ72"/>
      <c r="FYK72"/>
      <c r="FYL72"/>
      <c r="FYM72"/>
      <c r="FYN72"/>
      <c r="FYO72"/>
      <c r="FYP72"/>
      <c r="FYQ72"/>
      <c r="FYR72"/>
      <c r="FYS72"/>
      <c r="FYT72"/>
      <c r="FYU72"/>
      <c r="FYV72"/>
      <c r="FYW72"/>
      <c r="FYX72"/>
      <c r="FYY72"/>
      <c r="FYZ72"/>
      <c r="FZA72"/>
      <c r="FZB72"/>
      <c r="FZC72"/>
      <c r="FZD72"/>
      <c r="FZE72"/>
      <c r="FZF72"/>
      <c r="FZG72"/>
      <c r="FZH72"/>
      <c r="FZI72"/>
      <c r="FZJ72"/>
      <c r="FZK72"/>
      <c r="FZL72"/>
      <c r="FZM72"/>
      <c r="FZN72"/>
      <c r="FZO72"/>
      <c r="FZP72"/>
      <c r="FZQ72"/>
      <c r="FZR72"/>
      <c r="FZS72"/>
      <c r="FZT72"/>
      <c r="FZU72"/>
      <c r="FZV72"/>
      <c r="FZW72"/>
      <c r="FZX72"/>
      <c r="FZY72"/>
      <c r="FZZ72"/>
      <c r="GAA72"/>
      <c r="GAB72"/>
      <c r="GAC72"/>
      <c r="GAD72"/>
      <c r="GAE72"/>
      <c r="GAF72"/>
      <c r="GAG72"/>
      <c r="GAH72"/>
      <c r="GAI72"/>
      <c r="GAJ72"/>
      <c r="GAK72"/>
      <c r="GAL72"/>
      <c r="GAM72"/>
      <c r="GAN72"/>
      <c r="GAO72"/>
      <c r="GAP72"/>
      <c r="GAQ72"/>
      <c r="GAR72"/>
      <c r="GAS72"/>
      <c r="GAT72"/>
      <c r="GAU72"/>
      <c r="GAV72"/>
      <c r="GAW72"/>
      <c r="GAX72"/>
      <c r="GAY72"/>
      <c r="GAZ72"/>
      <c r="GBA72"/>
      <c r="GBB72"/>
      <c r="GBC72"/>
      <c r="GBD72"/>
      <c r="GBE72"/>
      <c r="GBF72"/>
      <c r="GBG72"/>
      <c r="GBH72"/>
      <c r="GBI72"/>
      <c r="GBJ72"/>
      <c r="GBK72"/>
      <c r="GBL72"/>
      <c r="GBM72"/>
      <c r="GBN72"/>
      <c r="GBO72"/>
      <c r="GBP72"/>
      <c r="GBQ72"/>
      <c r="GBR72"/>
      <c r="GBS72"/>
      <c r="GBT72"/>
      <c r="GBU72"/>
      <c r="GBV72"/>
      <c r="GBW72"/>
      <c r="GBX72"/>
      <c r="GBY72"/>
      <c r="GBZ72"/>
      <c r="GCA72"/>
      <c r="GCB72"/>
      <c r="GCC72"/>
      <c r="GCD72"/>
      <c r="GCE72"/>
      <c r="GCF72"/>
      <c r="GCG72"/>
      <c r="GCH72"/>
      <c r="GCI72"/>
      <c r="GCJ72"/>
      <c r="GCK72"/>
      <c r="GCL72"/>
      <c r="GCM72"/>
      <c r="GCN72"/>
      <c r="GCO72"/>
      <c r="GCP72"/>
      <c r="GCQ72"/>
      <c r="GCR72"/>
      <c r="GCS72"/>
      <c r="GCT72"/>
      <c r="GCU72"/>
      <c r="GCV72"/>
      <c r="GCW72"/>
      <c r="GCX72"/>
      <c r="GCY72"/>
      <c r="GCZ72"/>
      <c r="GDA72"/>
      <c r="GDB72"/>
      <c r="GDC72"/>
      <c r="GDD72"/>
      <c r="GDE72"/>
      <c r="GDF72"/>
      <c r="GDG72"/>
      <c r="GDH72"/>
      <c r="GDI72"/>
      <c r="GDJ72"/>
      <c r="GDK72"/>
      <c r="GDL72"/>
      <c r="GDM72"/>
      <c r="GDN72"/>
      <c r="GDO72"/>
      <c r="GDP72"/>
      <c r="GDQ72"/>
      <c r="GDR72"/>
      <c r="GDS72"/>
      <c r="GDT72"/>
      <c r="GDU72"/>
      <c r="GDV72"/>
      <c r="GDW72"/>
      <c r="GDX72"/>
      <c r="GDY72"/>
      <c r="GDZ72"/>
      <c r="GEA72"/>
      <c r="GEB72"/>
      <c r="GEC72"/>
      <c r="GED72"/>
      <c r="GEE72"/>
      <c r="GEF72"/>
      <c r="GEG72"/>
      <c r="GEH72"/>
      <c r="GEI72"/>
      <c r="GEJ72"/>
      <c r="GEK72"/>
      <c r="GEL72"/>
      <c r="GEM72"/>
      <c r="GEN72"/>
      <c r="GEO72"/>
      <c r="GEP72"/>
      <c r="GEQ72"/>
      <c r="GER72"/>
      <c r="GES72"/>
      <c r="GET72"/>
      <c r="GEU72"/>
      <c r="GEV72"/>
      <c r="GEW72"/>
      <c r="GEX72"/>
      <c r="GEY72"/>
      <c r="GEZ72"/>
      <c r="GFA72"/>
      <c r="GFB72"/>
      <c r="GFC72"/>
      <c r="GFD72"/>
      <c r="GFE72"/>
      <c r="GFF72"/>
      <c r="GFG72"/>
      <c r="GFH72"/>
      <c r="GFI72"/>
      <c r="GFJ72"/>
      <c r="GFK72"/>
      <c r="GFL72"/>
      <c r="GFM72"/>
      <c r="GFN72"/>
      <c r="GFO72"/>
      <c r="GFP72"/>
      <c r="GFQ72"/>
      <c r="GFR72"/>
      <c r="GFS72"/>
      <c r="GFT72"/>
      <c r="GFU72"/>
      <c r="GFV72"/>
      <c r="GFW72"/>
      <c r="GFX72"/>
      <c r="GFY72"/>
      <c r="GFZ72"/>
      <c r="GGA72"/>
      <c r="GGB72"/>
      <c r="GGC72"/>
      <c r="GGD72"/>
      <c r="GGE72"/>
      <c r="GGF72"/>
      <c r="GGG72"/>
      <c r="GGH72"/>
      <c r="GGI72"/>
      <c r="GGJ72"/>
      <c r="GGK72"/>
      <c r="GGL72"/>
      <c r="GGM72"/>
      <c r="GGN72"/>
      <c r="GGO72"/>
      <c r="GGP72"/>
      <c r="GGQ72"/>
      <c r="GGR72"/>
      <c r="GGS72"/>
      <c r="GGT72"/>
      <c r="GGU72"/>
      <c r="GGV72"/>
      <c r="GGW72"/>
      <c r="GGX72"/>
      <c r="GGY72"/>
      <c r="GGZ72"/>
      <c r="GHA72"/>
      <c r="GHB72"/>
      <c r="GHC72"/>
      <c r="GHD72"/>
      <c r="GHE72"/>
      <c r="GHF72"/>
      <c r="GHG72"/>
      <c r="GHH72"/>
      <c r="GHI72"/>
      <c r="GHJ72"/>
      <c r="GHK72"/>
      <c r="GHL72"/>
      <c r="GHM72"/>
      <c r="GHN72"/>
      <c r="GHO72"/>
      <c r="GHP72"/>
      <c r="GHQ72"/>
      <c r="GHR72"/>
      <c r="GHS72"/>
      <c r="GHT72"/>
      <c r="GHU72"/>
      <c r="GHV72"/>
      <c r="GHW72"/>
      <c r="GHX72"/>
      <c r="GHY72"/>
      <c r="GHZ72"/>
      <c r="GIA72"/>
      <c r="GIB72"/>
      <c r="GIC72"/>
      <c r="GID72"/>
      <c r="GIE72"/>
      <c r="GIF72"/>
      <c r="GIG72"/>
      <c r="GIH72"/>
      <c r="GII72"/>
      <c r="GIJ72"/>
      <c r="GIK72"/>
      <c r="GIL72"/>
      <c r="GIM72"/>
      <c r="GIN72"/>
      <c r="GIO72"/>
      <c r="GIP72"/>
      <c r="GIQ72"/>
      <c r="GIR72"/>
      <c r="GIS72"/>
      <c r="GIT72"/>
      <c r="GIU72"/>
      <c r="GIV72"/>
      <c r="GIW72"/>
      <c r="GIX72"/>
      <c r="GIY72"/>
      <c r="GIZ72"/>
      <c r="GJA72"/>
      <c r="GJB72"/>
      <c r="GJC72"/>
      <c r="GJD72"/>
      <c r="GJE72"/>
      <c r="GJF72"/>
      <c r="GJG72"/>
      <c r="GJH72"/>
      <c r="GJI72"/>
      <c r="GJJ72"/>
      <c r="GJK72"/>
      <c r="GJL72"/>
      <c r="GJM72"/>
      <c r="GJN72"/>
      <c r="GJO72"/>
      <c r="GJP72"/>
      <c r="GJQ72"/>
      <c r="GJR72"/>
      <c r="GJS72"/>
      <c r="GJT72"/>
      <c r="GJU72"/>
      <c r="GJV72"/>
      <c r="GJW72"/>
      <c r="GJX72"/>
      <c r="GJY72"/>
      <c r="GJZ72"/>
      <c r="GKA72"/>
      <c r="GKB72"/>
      <c r="GKC72"/>
      <c r="GKD72"/>
      <c r="GKE72"/>
      <c r="GKF72"/>
      <c r="GKG72"/>
      <c r="GKH72"/>
      <c r="GKI72"/>
      <c r="GKJ72"/>
      <c r="GKK72"/>
      <c r="GKL72"/>
      <c r="GKM72"/>
      <c r="GKN72"/>
      <c r="GKO72"/>
      <c r="GKP72"/>
      <c r="GKQ72"/>
      <c r="GKR72"/>
      <c r="GKS72"/>
      <c r="GKT72"/>
      <c r="GKU72"/>
      <c r="GKV72"/>
      <c r="GKW72"/>
      <c r="GKX72"/>
      <c r="GKY72"/>
      <c r="GKZ72"/>
      <c r="GLA72"/>
      <c r="GLB72"/>
      <c r="GLC72"/>
      <c r="GLD72"/>
      <c r="GLE72"/>
      <c r="GLF72"/>
      <c r="GLG72"/>
      <c r="GLH72"/>
      <c r="GLI72"/>
      <c r="GLJ72"/>
      <c r="GLK72"/>
      <c r="GLL72"/>
      <c r="GLM72"/>
      <c r="GLN72"/>
      <c r="GLO72"/>
      <c r="GLP72"/>
      <c r="GLQ72"/>
      <c r="GLR72"/>
      <c r="GLS72"/>
      <c r="GLT72"/>
      <c r="GLU72"/>
      <c r="GLV72"/>
      <c r="GLW72"/>
      <c r="GLX72"/>
      <c r="GLY72"/>
      <c r="GLZ72"/>
      <c r="GMA72"/>
      <c r="GMB72"/>
      <c r="GMC72"/>
      <c r="GMD72"/>
      <c r="GME72"/>
      <c r="GMF72"/>
      <c r="GMG72"/>
      <c r="GMH72"/>
      <c r="GMI72"/>
      <c r="GMJ72"/>
      <c r="GMK72"/>
      <c r="GML72"/>
      <c r="GMM72"/>
      <c r="GMN72"/>
      <c r="GMO72"/>
      <c r="GMP72"/>
      <c r="GMQ72"/>
      <c r="GMR72"/>
      <c r="GMS72"/>
      <c r="GMT72"/>
      <c r="GMU72"/>
      <c r="GMV72"/>
      <c r="GMW72"/>
      <c r="GMX72"/>
      <c r="GMY72"/>
      <c r="GMZ72"/>
      <c r="GNA72"/>
      <c r="GNB72"/>
      <c r="GNC72"/>
      <c r="GND72"/>
      <c r="GNE72"/>
      <c r="GNF72"/>
      <c r="GNG72"/>
      <c r="GNH72"/>
      <c r="GNI72"/>
      <c r="GNJ72"/>
      <c r="GNK72"/>
      <c r="GNL72"/>
      <c r="GNM72"/>
      <c r="GNN72"/>
      <c r="GNO72"/>
      <c r="GNP72"/>
      <c r="GNQ72"/>
      <c r="GNR72"/>
      <c r="GNS72"/>
      <c r="GNT72"/>
      <c r="GNU72"/>
      <c r="GNV72"/>
      <c r="GNW72"/>
      <c r="GNX72"/>
      <c r="GNY72"/>
      <c r="GNZ72"/>
      <c r="GOA72"/>
      <c r="GOB72"/>
      <c r="GOC72"/>
      <c r="GOD72"/>
      <c r="GOE72"/>
      <c r="GOF72"/>
      <c r="GOG72"/>
      <c r="GOH72"/>
      <c r="GOI72"/>
      <c r="GOJ72"/>
      <c r="GOK72"/>
      <c r="GOL72"/>
      <c r="GOM72"/>
      <c r="GON72"/>
      <c r="GOO72"/>
      <c r="GOP72"/>
      <c r="GOQ72"/>
      <c r="GOR72"/>
      <c r="GOS72"/>
      <c r="GOT72"/>
      <c r="GOU72"/>
      <c r="GOV72"/>
      <c r="GOW72"/>
      <c r="GOX72"/>
      <c r="GOY72"/>
      <c r="GOZ72"/>
      <c r="GPA72"/>
      <c r="GPB72"/>
      <c r="GPC72"/>
      <c r="GPD72"/>
      <c r="GPE72"/>
      <c r="GPF72"/>
      <c r="GPG72"/>
      <c r="GPH72"/>
      <c r="GPI72"/>
      <c r="GPJ72"/>
      <c r="GPK72"/>
      <c r="GPL72"/>
      <c r="GPM72"/>
      <c r="GPN72"/>
      <c r="GPO72"/>
      <c r="GPP72"/>
      <c r="GPQ72"/>
      <c r="GPR72"/>
      <c r="GPS72"/>
      <c r="GPT72"/>
      <c r="GPU72"/>
      <c r="GPV72"/>
      <c r="GPW72"/>
      <c r="GPX72"/>
      <c r="GPY72"/>
      <c r="GPZ72"/>
      <c r="GQA72"/>
      <c r="GQB72"/>
      <c r="GQC72"/>
      <c r="GQD72"/>
      <c r="GQE72"/>
      <c r="GQF72"/>
      <c r="GQG72"/>
      <c r="GQH72"/>
      <c r="GQI72"/>
      <c r="GQJ72"/>
      <c r="GQK72"/>
      <c r="GQL72"/>
      <c r="GQM72"/>
      <c r="GQN72"/>
      <c r="GQO72"/>
      <c r="GQP72"/>
      <c r="GQQ72"/>
      <c r="GQR72"/>
      <c r="GQS72"/>
      <c r="GQT72"/>
      <c r="GQU72"/>
      <c r="GQV72"/>
      <c r="GQW72"/>
      <c r="GQX72"/>
      <c r="GQY72"/>
      <c r="GQZ72"/>
      <c r="GRA72"/>
      <c r="GRB72"/>
      <c r="GRC72"/>
      <c r="GRD72"/>
      <c r="GRE72"/>
      <c r="GRF72"/>
      <c r="GRG72"/>
      <c r="GRH72"/>
      <c r="GRI72"/>
      <c r="GRJ72"/>
      <c r="GRK72"/>
      <c r="GRL72"/>
      <c r="GRM72"/>
      <c r="GRN72"/>
      <c r="GRO72"/>
      <c r="GRP72"/>
      <c r="GRQ72"/>
      <c r="GRR72"/>
      <c r="GRS72"/>
      <c r="GRT72"/>
      <c r="GRU72"/>
      <c r="GRV72"/>
      <c r="GRW72"/>
      <c r="GRX72"/>
      <c r="GRY72"/>
      <c r="GRZ72"/>
      <c r="GSA72"/>
      <c r="GSB72"/>
      <c r="GSC72"/>
      <c r="GSD72"/>
      <c r="GSE72"/>
      <c r="GSF72"/>
      <c r="GSG72"/>
      <c r="GSH72"/>
      <c r="GSI72"/>
      <c r="GSJ72"/>
      <c r="GSK72"/>
      <c r="GSL72"/>
      <c r="GSM72"/>
      <c r="GSN72"/>
      <c r="GSO72"/>
      <c r="GSP72"/>
      <c r="GSQ72"/>
      <c r="GSR72"/>
      <c r="GSS72"/>
      <c r="GST72"/>
      <c r="GSU72"/>
      <c r="GSV72"/>
      <c r="GSW72"/>
      <c r="GSX72"/>
      <c r="GSY72"/>
      <c r="GSZ72"/>
      <c r="GTA72"/>
      <c r="GTB72"/>
      <c r="GTC72"/>
      <c r="GTD72"/>
      <c r="GTE72"/>
      <c r="GTF72"/>
      <c r="GTG72"/>
      <c r="GTH72"/>
      <c r="GTI72"/>
      <c r="GTJ72"/>
      <c r="GTK72"/>
      <c r="GTL72"/>
      <c r="GTM72"/>
      <c r="GTN72"/>
      <c r="GTO72"/>
      <c r="GTP72"/>
      <c r="GTQ72"/>
      <c r="GTR72"/>
      <c r="GTS72"/>
      <c r="GTT72"/>
      <c r="GTU72"/>
      <c r="GTV72"/>
      <c r="GTW72"/>
      <c r="GTX72"/>
      <c r="GTY72"/>
      <c r="GTZ72"/>
      <c r="GUA72"/>
      <c r="GUB72"/>
      <c r="GUC72"/>
      <c r="GUD72"/>
      <c r="GUE72"/>
      <c r="GUF72"/>
      <c r="GUG72"/>
      <c r="GUH72"/>
      <c r="GUI72"/>
      <c r="GUJ72"/>
      <c r="GUK72"/>
      <c r="GUL72"/>
      <c r="GUM72"/>
      <c r="GUN72"/>
      <c r="GUO72"/>
      <c r="GUP72"/>
      <c r="GUQ72"/>
      <c r="GUR72"/>
      <c r="GUS72"/>
      <c r="GUT72"/>
      <c r="GUU72"/>
      <c r="GUV72"/>
      <c r="GUW72"/>
      <c r="GUX72"/>
      <c r="GUY72"/>
      <c r="GUZ72"/>
      <c r="GVA72"/>
      <c r="GVB72"/>
      <c r="GVC72"/>
      <c r="GVD72"/>
      <c r="GVE72"/>
      <c r="GVF72"/>
      <c r="GVG72"/>
      <c r="GVH72"/>
      <c r="GVI72"/>
      <c r="GVJ72"/>
      <c r="GVK72"/>
      <c r="GVL72"/>
      <c r="GVM72"/>
      <c r="GVN72"/>
      <c r="GVO72"/>
      <c r="GVP72"/>
      <c r="GVQ72"/>
      <c r="GVR72"/>
      <c r="GVS72"/>
      <c r="GVT72"/>
      <c r="GVU72"/>
      <c r="GVV72"/>
      <c r="GVW72"/>
      <c r="GVX72"/>
      <c r="GVY72"/>
      <c r="GVZ72"/>
      <c r="GWA72"/>
      <c r="GWB72"/>
      <c r="GWC72"/>
      <c r="GWD72"/>
      <c r="GWE72"/>
      <c r="GWF72"/>
      <c r="GWG72"/>
      <c r="GWH72"/>
      <c r="GWI72"/>
      <c r="GWJ72"/>
      <c r="GWK72"/>
      <c r="GWL72"/>
      <c r="GWM72"/>
      <c r="GWN72"/>
      <c r="GWO72"/>
      <c r="GWP72"/>
      <c r="GWQ72"/>
      <c r="GWR72"/>
      <c r="GWS72"/>
      <c r="GWT72"/>
      <c r="GWU72"/>
      <c r="GWV72"/>
      <c r="GWW72"/>
      <c r="GWX72"/>
      <c r="GWY72"/>
      <c r="GWZ72"/>
      <c r="GXA72"/>
      <c r="GXB72"/>
      <c r="GXC72"/>
      <c r="GXD72"/>
      <c r="GXE72"/>
      <c r="GXF72"/>
      <c r="GXG72"/>
      <c r="GXH72"/>
      <c r="GXI72"/>
      <c r="GXJ72"/>
      <c r="GXK72"/>
      <c r="GXL72"/>
      <c r="GXM72"/>
      <c r="GXN72"/>
      <c r="GXO72"/>
      <c r="GXP72"/>
      <c r="GXQ72"/>
      <c r="GXR72"/>
      <c r="GXS72"/>
      <c r="GXT72"/>
      <c r="GXU72"/>
      <c r="GXV72"/>
      <c r="GXW72"/>
      <c r="GXX72"/>
      <c r="GXY72"/>
      <c r="GXZ72"/>
      <c r="GYA72"/>
      <c r="GYB72"/>
      <c r="GYC72"/>
      <c r="GYD72"/>
      <c r="GYE72"/>
      <c r="GYF72"/>
      <c r="GYG72"/>
      <c r="GYH72"/>
      <c r="GYI72"/>
      <c r="GYJ72"/>
      <c r="GYK72"/>
      <c r="GYL72"/>
      <c r="GYM72"/>
      <c r="GYN72"/>
      <c r="GYO72"/>
      <c r="GYP72"/>
      <c r="GYQ72"/>
      <c r="GYR72"/>
      <c r="GYS72"/>
      <c r="GYT72"/>
      <c r="GYU72"/>
      <c r="GYV72"/>
      <c r="GYW72"/>
      <c r="GYX72"/>
      <c r="GYY72"/>
      <c r="GYZ72"/>
      <c r="GZA72"/>
      <c r="GZB72"/>
      <c r="GZC72"/>
      <c r="GZD72"/>
      <c r="GZE72"/>
      <c r="GZF72"/>
      <c r="GZG72"/>
      <c r="GZH72"/>
      <c r="GZI72"/>
      <c r="GZJ72"/>
      <c r="GZK72"/>
      <c r="GZL72"/>
      <c r="GZM72"/>
      <c r="GZN72"/>
      <c r="GZO72"/>
      <c r="GZP72"/>
      <c r="GZQ72"/>
      <c r="GZR72"/>
      <c r="GZS72"/>
      <c r="GZT72"/>
      <c r="GZU72"/>
      <c r="GZV72"/>
      <c r="GZW72"/>
      <c r="GZX72"/>
      <c r="GZY72"/>
      <c r="GZZ72"/>
      <c r="HAA72"/>
      <c r="HAB72"/>
      <c r="HAC72"/>
      <c r="HAD72"/>
      <c r="HAE72"/>
      <c r="HAF72"/>
      <c r="HAG72"/>
      <c r="HAH72"/>
      <c r="HAI72"/>
      <c r="HAJ72"/>
      <c r="HAK72"/>
      <c r="HAL72"/>
      <c r="HAM72"/>
      <c r="HAN72"/>
      <c r="HAO72"/>
      <c r="HAP72"/>
      <c r="HAQ72"/>
      <c r="HAR72"/>
      <c r="HAS72"/>
      <c r="HAT72"/>
      <c r="HAU72"/>
      <c r="HAV72"/>
      <c r="HAW72"/>
      <c r="HAX72"/>
      <c r="HAY72"/>
      <c r="HAZ72"/>
      <c r="HBA72"/>
      <c r="HBB72"/>
      <c r="HBC72"/>
      <c r="HBD72"/>
      <c r="HBE72"/>
      <c r="HBF72"/>
      <c r="HBG72"/>
      <c r="HBH72"/>
      <c r="HBI72"/>
      <c r="HBJ72"/>
      <c r="HBK72"/>
      <c r="HBL72"/>
      <c r="HBM72"/>
      <c r="HBN72"/>
      <c r="HBO72"/>
      <c r="HBP72"/>
      <c r="HBQ72"/>
      <c r="HBR72"/>
      <c r="HBS72"/>
      <c r="HBT72"/>
      <c r="HBU72"/>
      <c r="HBV72"/>
      <c r="HBW72"/>
      <c r="HBX72"/>
      <c r="HBY72"/>
      <c r="HBZ72"/>
      <c r="HCA72"/>
      <c r="HCB72"/>
      <c r="HCC72"/>
      <c r="HCD72"/>
      <c r="HCE72"/>
      <c r="HCF72"/>
      <c r="HCG72"/>
      <c r="HCH72"/>
      <c r="HCI72"/>
      <c r="HCJ72"/>
      <c r="HCK72"/>
      <c r="HCL72"/>
      <c r="HCM72"/>
      <c r="HCN72"/>
      <c r="HCO72"/>
      <c r="HCP72"/>
      <c r="HCQ72"/>
      <c r="HCR72"/>
      <c r="HCS72"/>
      <c r="HCT72"/>
      <c r="HCU72"/>
      <c r="HCV72"/>
      <c r="HCW72"/>
      <c r="HCX72"/>
      <c r="HCY72"/>
      <c r="HCZ72"/>
      <c r="HDA72"/>
      <c r="HDB72"/>
      <c r="HDC72"/>
      <c r="HDD72"/>
      <c r="HDE72"/>
      <c r="HDF72"/>
      <c r="HDG72"/>
      <c r="HDH72"/>
      <c r="HDI72"/>
      <c r="HDJ72"/>
      <c r="HDK72"/>
      <c r="HDL72"/>
      <c r="HDM72"/>
      <c r="HDN72"/>
      <c r="HDO72"/>
      <c r="HDP72"/>
      <c r="HDQ72"/>
      <c r="HDR72"/>
      <c r="HDS72"/>
      <c r="HDT72"/>
      <c r="HDU72"/>
      <c r="HDV72"/>
      <c r="HDW72"/>
      <c r="HDX72"/>
      <c r="HDY72"/>
      <c r="HDZ72"/>
      <c r="HEA72"/>
      <c r="HEB72"/>
      <c r="HEC72"/>
      <c r="HED72"/>
      <c r="HEE72"/>
      <c r="HEF72"/>
      <c r="HEG72"/>
      <c r="HEH72"/>
      <c r="HEI72"/>
      <c r="HEJ72"/>
      <c r="HEK72"/>
      <c r="HEL72"/>
      <c r="HEM72"/>
      <c r="HEN72"/>
      <c r="HEO72"/>
      <c r="HEP72"/>
      <c r="HEQ72"/>
      <c r="HER72"/>
      <c r="HES72"/>
      <c r="HET72"/>
      <c r="HEU72"/>
      <c r="HEV72"/>
      <c r="HEW72"/>
      <c r="HEX72"/>
      <c r="HEY72"/>
      <c r="HEZ72"/>
      <c r="HFA72"/>
      <c r="HFB72"/>
      <c r="HFC72"/>
      <c r="HFD72"/>
      <c r="HFE72"/>
      <c r="HFF72"/>
      <c r="HFG72"/>
      <c r="HFH72"/>
      <c r="HFI72"/>
      <c r="HFJ72"/>
      <c r="HFK72"/>
      <c r="HFL72"/>
      <c r="HFM72"/>
      <c r="HFN72"/>
      <c r="HFO72"/>
      <c r="HFP72"/>
      <c r="HFQ72"/>
      <c r="HFR72"/>
      <c r="HFS72"/>
      <c r="HFT72"/>
      <c r="HFU72"/>
      <c r="HFV72"/>
      <c r="HFW72"/>
      <c r="HFX72"/>
      <c r="HFY72"/>
      <c r="HFZ72"/>
      <c r="HGA72"/>
      <c r="HGB72"/>
      <c r="HGC72"/>
      <c r="HGD72"/>
      <c r="HGE72"/>
      <c r="HGF72"/>
      <c r="HGG72"/>
      <c r="HGH72"/>
      <c r="HGI72"/>
      <c r="HGJ72"/>
      <c r="HGK72"/>
      <c r="HGL72"/>
      <c r="HGM72"/>
      <c r="HGN72"/>
      <c r="HGO72"/>
      <c r="HGP72"/>
      <c r="HGQ72"/>
      <c r="HGR72"/>
      <c r="HGS72"/>
      <c r="HGT72"/>
      <c r="HGU72"/>
      <c r="HGV72"/>
      <c r="HGW72"/>
      <c r="HGX72"/>
      <c r="HGY72"/>
      <c r="HGZ72"/>
      <c r="HHA72"/>
      <c r="HHB72"/>
      <c r="HHC72"/>
      <c r="HHD72"/>
      <c r="HHE72"/>
      <c r="HHF72"/>
      <c r="HHG72"/>
      <c r="HHH72"/>
      <c r="HHI72"/>
      <c r="HHJ72"/>
      <c r="HHK72"/>
      <c r="HHL72"/>
      <c r="HHM72"/>
      <c r="HHN72"/>
      <c r="HHO72"/>
      <c r="HHP72"/>
      <c r="HHQ72"/>
      <c r="HHR72"/>
      <c r="HHS72"/>
      <c r="HHT72"/>
      <c r="HHU72"/>
      <c r="HHV72"/>
      <c r="HHW72"/>
      <c r="HHX72"/>
      <c r="HHY72"/>
      <c r="HHZ72"/>
      <c r="HIA72"/>
      <c r="HIB72"/>
      <c r="HIC72"/>
      <c r="HID72"/>
      <c r="HIE72"/>
      <c r="HIF72"/>
      <c r="HIG72"/>
      <c r="HIH72"/>
      <c r="HII72"/>
      <c r="HIJ72"/>
      <c r="HIK72"/>
      <c r="HIL72"/>
      <c r="HIM72"/>
      <c r="HIN72"/>
      <c r="HIO72"/>
      <c r="HIP72"/>
      <c r="HIQ72"/>
      <c r="HIR72"/>
      <c r="HIS72"/>
      <c r="HIT72"/>
      <c r="HIU72"/>
      <c r="HIV72"/>
      <c r="HIW72"/>
      <c r="HIX72"/>
      <c r="HIY72"/>
      <c r="HIZ72"/>
      <c r="HJA72"/>
      <c r="HJB72"/>
      <c r="HJC72"/>
      <c r="HJD72"/>
      <c r="HJE72"/>
      <c r="HJF72"/>
      <c r="HJG72"/>
      <c r="HJH72"/>
      <c r="HJI72"/>
      <c r="HJJ72"/>
      <c r="HJK72"/>
      <c r="HJL72"/>
      <c r="HJM72"/>
      <c r="HJN72"/>
      <c r="HJO72"/>
      <c r="HJP72"/>
      <c r="HJQ72"/>
      <c r="HJR72"/>
      <c r="HJS72"/>
      <c r="HJT72"/>
    </row>
    <row r="73" spans="1:5688" x14ac:dyDescent="0.45">
      <c r="A73"/>
      <c r="B73"/>
      <c r="C73"/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  <c r="AMK73"/>
      <c r="AML73"/>
      <c r="AMM73"/>
      <c r="AMN73"/>
      <c r="AMO73"/>
      <c r="AMP73"/>
      <c r="AMQ73"/>
      <c r="AMR73"/>
      <c r="AMS73"/>
      <c r="AMT73"/>
      <c r="AMU73"/>
      <c r="AMV73"/>
      <c r="AMW73"/>
      <c r="AMX73"/>
      <c r="AMY73"/>
      <c r="AMZ73"/>
      <c r="ANA73"/>
      <c r="ANB73"/>
      <c r="ANC73"/>
      <c r="AND73"/>
      <c r="ANE73"/>
      <c r="ANF73"/>
      <c r="ANG73"/>
      <c r="ANH73"/>
      <c r="ANI73"/>
      <c r="ANJ73"/>
      <c r="ANK73"/>
      <c r="ANL73"/>
      <c r="ANM73"/>
      <c r="ANN73"/>
      <c r="ANO73"/>
      <c r="ANP73"/>
      <c r="ANQ73"/>
      <c r="ANR73"/>
      <c r="ANS73"/>
      <c r="ANT73"/>
      <c r="ANU73"/>
      <c r="ANV73"/>
      <c r="ANW73"/>
      <c r="ANX73"/>
      <c r="ANY73"/>
      <c r="ANZ73"/>
      <c r="AOA73"/>
      <c r="AOB73"/>
      <c r="AOC73"/>
      <c r="AOD73"/>
      <c r="AOE73"/>
      <c r="AOF73"/>
      <c r="AOG73"/>
      <c r="AOH73"/>
      <c r="AOI73"/>
      <c r="AOJ73"/>
      <c r="AOK73"/>
      <c r="AOL73"/>
      <c r="AOM73"/>
      <c r="AON73"/>
      <c r="AOO73"/>
      <c r="AOP73"/>
      <c r="AOQ73"/>
      <c r="AOR73"/>
      <c r="AOS73"/>
      <c r="AOT73"/>
      <c r="AOU73"/>
      <c r="AOV73"/>
      <c r="AOW73"/>
      <c r="AOX73"/>
      <c r="AOY73"/>
      <c r="AOZ73"/>
      <c r="APA73"/>
      <c r="APB73"/>
      <c r="APC73"/>
      <c r="APD73"/>
      <c r="APE73"/>
      <c r="APF73"/>
      <c r="APG73"/>
      <c r="APH73"/>
      <c r="API73"/>
      <c r="APJ73"/>
      <c r="APK73"/>
      <c r="APL73"/>
      <c r="APM73"/>
      <c r="APN73"/>
      <c r="APO73"/>
      <c r="APP73"/>
      <c r="APQ73"/>
      <c r="APR73"/>
      <c r="APS73"/>
      <c r="APT73"/>
      <c r="APU73"/>
      <c r="APV73"/>
      <c r="APW73"/>
      <c r="APX73"/>
      <c r="APY73"/>
      <c r="APZ73"/>
      <c r="AQA73"/>
      <c r="AQB73"/>
      <c r="AQC73"/>
      <c r="AQD73"/>
      <c r="AQE73"/>
      <c r="AQF73"/>
      <c r="AQG73"/>
      <c r="AQH73"/>
      <c r="AQI73"/>
      <c r="AQJ73"/>
      <c r="AQK73"/>
      <c r="AQL73"/>
      <c r="AQM73"/>
      <c r="AQN73"/>
      <c r="AQO73"/>
      <c r="AQP73"/>
      <c r="AQQ73"/>
      <c r="AQR73"/>
      <c r="AQS73"/>
      <c r="AQT73"/>
      <c r="AQU73"/>
      <c r="AQV73"/>
      <c r="AQW73"/>
      <c r="AQX73"/>
      <c r="AQY73"/>
      <c r="AQZ73"/>
      <c r="ARA73"/>
      <c r="ARB73"/>
      <c r="ARC73"/>
      <c r="ARD73"/>
      <c r="ARE73"/>
      <c r="ARF73"/>
      <c r="ARG73"/>
      <c r="ARH73"/>
      <c r="ARI73"/>
      <c r="ARJ73"/>
      <c r="ARK73"/>
      <c r="ARL73"/>
      <c r="ARM73"/>
      <c r="ARN73"/>
      <c r="ARO73"/>
      <c r="ARP73"/>
      <c r="ARQ73"/>
      <c r="ARR73"/>
      <c r="ARS73"/>
      <c r="ART73"/>
      <c r="ARU73"/>
      <c r="ARV73"/>
      <c r="ARW73"/>
      <c r="ARX73"/>
      <c r="ARY73"/>
      <c r="ARZ73"/>
      <c r="ASA73"/>
      <c r="ASB73"/>
      <c r="ASC73"/>
      <c r="ASD73"/>
      <c r="ASE73"/>
      <c r="ASF73"/>
      <c r="ASG73"/>
      <c r="ASH73"/>
      <c r="ASI73"/>
      <c r="ASJ73"/>
      <c r="ASK73"/>
      <c r="ASL73"/>
      <c r="ASM73"/>
      <c r="ASN73"/>
      <c r="ASO73"/>
      <c r="ASP73"/>
      <c r="ASQ73"/>
      <c r="ASR73"/>
      <c r="ASS73"/>
      <c r="AST73"/>
      <c r="ASU73"/>
      <c r="ASV73"/>
      <c r="ASW73"/>
      <c r="ASX73"/>
      <c r="ASY73"/>
      <c r="ASZ73"/>
      <c r="ATA73"/>
      <c r="ATB73"/>
      <c r="ATC73"/>
      <c r="ATD73"/>
      <c r="ATE73"/>
      <c r="ATF73"/>
      <c r="ATG73"/>
      <c r="ATH73"/>
      <c r="ATI73"/>
      <c r="ATJ73"/>
      <c r="ATK73"/>
      <c r="ATL73"/>
      <c r="ATM73"/>
      <c r="ATN73"/>
      <c r="ATO73"/>
      <c r="ATP73"/>
      <c r="ATQ73"/>
      <c r="ATR73"/>
      <c r="ATS73"/>
      <c r="ATT73"/>
      <c r="ATU73"/>
      <c r="ATV73"/>
      <c r="ATW73"/>
      <c r="ATX73"/>
      <c r="ATY73"/>
      <c r="ATZ73"/>
      <c r="AUA73"/>
      <c r="AUB73"/>
      <c r="AUC73"/>
      <c r="AUD73"/>
      <c r="AUE73"/>
      <c r="AUF73"/>
      <c r="AUG73"/>
      <c r="AUH73"/>
      <c r="AUI73"/>
      <c r="AUJ73"/>
      <c r="AUK73"/>
      <c r="AUL73"/>
      <c r="AUM73"/>
      <c r="AUN73"/>
      <c r="AUO73"/>
      <c r="AUP73"/>
      <c r="AUQ73"/>
      <c r="AUR73"/>
      <c r="AUS73"/>
      <c r="AUT73"/>
      <c r="AUU73"/>
      <c r="AUV73"/>
      <c r="AUW73"/>
      <c r="AUX73"/>
      <c r="AUY73"/>
      <c r="AUZ73"/>
      <c r="AVA73"/>
      <c r="AVB73"/>
      <c r="AVC73"/>
      <c r="AVD73"/>
      <c r="AVE73"/>
      <c r="AVF73"/>
      <c r="AVG73"/>
      <c r="AVH73"/>
      <c r="AVI73"/>
      <c r="AVJ73"/>
      <c r="AVK73"/>
      <c r="AVL73"/>
      <c r="AVM73"/>
      <c r="AVN73"/>
      <c r="AVO73"/>
      <c r="AVP73"/>
      <c r="AVQ73"/>
      <c r="AVR73"/>
      <c r="AVS73"/>
      <c r="AVT73"/>
      <c r="AVU73"/>
      <c r="AVV73"/>
      <c r="AVW73"/>
      <c r="AVX73"/>
      <c r="AVY73"/>
      <c r="AVZ73"/>
      <c r="AWA73"/>
      <c r="AWB73"/>
      <c r="AWC73"/>
      <c r="AWD73"/>
      <c r="AWE73"/>
      <c r="AWF73"/>
      <c r="AWG73"/>
      <c r="AWH73"/>
      <c r="AWI73"/>
      <c r="AWJ73"/>
      <c r="AWK73"/>
      <c r="AWL73"/>
      <c r="AWM73"/>
      <c r="AWN73"/>
      <c r="AWO73"/>
      <c r="AWP73"/>
      <c r="AWQ73"/>
      <c r="AWR73"/>
      <c r="AWS73"/>
      <c r="AWT73"/>
      <c r="AWU73"/>
      <c r="AWV73"/>
      <c r="AWW73"/>
      <c r="AWX73"/>
      <c r="AWY73"/>
      <c r="AWZ73"/>
      <c r="AXA73"/>
      <c r="AXB73"/>
      <c r="AXC73"/>
      <c r="AXD73"/>
      <c r="AXE73"/>
      <c r="AXF73"/>
      <c r="AXG73"/>
      <c r="AXH73"/>
      <c r="AXI73"/>
      <c r="AXJ73"/>
      <c r="AXK73"/>
      <c r="AXL73"/>
      <c r="AXM73"/>
      <c r="AXN73"/>
      <c r="AXO73"/>
      <c r="AXP73"/>
      <c r="AXQ73"/>
      <c r="AXR73"/>
      <c r="AXS73"/>
      <c r="AXT73"/>
      <c r="AXU73"/>
      <c r="AXV73"/>
      <c r="AXW73"/>
      <c r="AXX73"/>
      <c r="AXY73"/>
      <c r="AXZ73"/>
      <c r="AYA73"/>
      <c r="AYB73"/>
      <c r="AYC73"/>
      <c r="AYD73"/>
      <c r="AYE73"/>
      <c r="AYF73"/>
      <c r="AYG73"/>
      <c r="AYH73"/>
      <c r="AYI73"/>
      <c r="AYJ73"/>
      <c r="AYK73"/>
      <c r="AYL73"/>
      <c r="AYM73"/>
      <c r="AYN73"/>
      <c r="AYO73"/>
      <c r="AYP73"/>
      <c r="AYQ73"/>
      <c r="AYR73"/>
      <c r="AYS73"/>
      <c r="AYT73"/>
      <c r="AYU73"/>
      <c r="AYV73"/>
      <c r="AYW73"/>
      <c r="AYX73"/>
      <c r="AYY73"/>
      <c r="AYZ73"/>
      <c r="AZA73"/>
      <c r="AZB73"/>
      <c r="AZC73"/>
      <c r="AZD73"/>
      <c r="AZE73"/>
      <c r="AZF73"/>
      <c r="AZG73"/>
      <c r="AZH73"/>
      <c r="AZI73"/>
      <c r="AZJ73"/>
      <c r="AZK73"/>
      <c r="AZL73"/>
      <c r="AZM73"/>
      <c r="AZN73"/>
      <c r="AZO73"/>
      <c r="AZP73"/>
      <c r="AZQ73"/>
      <c r="AZR73"/>
      <c r="AZS73"/>
      <c r="AZT73"/>
      <c r="AZU73"/>
      <c r="AZV73"/>
      <c r="AZW73"/>
      <c r="AZX73"/>
      <c r="AZY73"/>
      <c r="AZZ73"/>
      <c r="BAA73"/>
      <c r="BAB73"/>
      <c r="BAC73"/>
      <c r="BAD73"/>
      <c r="BAE73"/>
      <c r="BAF73"/>
      <c r="BAG73"/>
      <c r="BAH73"/>
      <c r="BAI73"/>
      <c r="BAJ73"/>
      <c r="BAK73"/>
      <c r="BAL73"/>
      <c r="BAM73"/>
      <c r="BAN73"/>
      <c r="BAO73"/>
      <c r="BAP73"/>
      <c r="BAQ73"/>
      <c r="BAR73"/>
      <c r="BAS73"/>
      <c r="BAT73"/>
      <c r="BAU73"/>
      <c r="BAV73"/>
      <c r="BAW73"/>
      <c r="BAX73"/>
      <c r="BAY73"/>
      <c r="BAZ73"/>
      <c r="BBA73"/>
      <c r="BBB73"/>
      <c r="BBC73"/>
      <c r="BBD73"/>
      <c r="BBE73"/>
      <c r="BBF73"/>
      <c r="BBG73"/>
      <c r="BBH73"/>
      <c r="BBI73"/>
      <c r="BBJ73"/>
      <c r="BBK73"/>
      <c r="BBL73"/>
      <c r="BBM73"/>
      <c r="BBN73"/>
      <c r="BBO73"/>
      <c r="BBP73"/>
      <c r="BBQ73"/>
      <c r="BBR73"/>
      <c r="BBS73"/>
      <c r="BBT73"/>
      <c r="BBU73"/>
      <c r="BBV73"/>
      <c r="BBW73"/>
      <c r="BBX73"/>
      <c r="BBY73"/>
      <c r="BBZ73"/>
      <c r="BCA73"/>
      <c r="BCB73"/>
      <c r="BCC73"/>
      <c r="BCD73"/>
      <c r="BCE73"/>
      <c r="BCF73"/>
      <c r="BCG73"/>
      <c r="BCH73"/>
      <c r="BCI73"/>
      <c r="BCJ73"/>
      <c r="BCK73"/>
      <c r="BCL73"/>
      <c r="BCM73"/>
      <c r="BCN73"/>
      <c r="BCO73"/>
      <c r="BCP73"/>
      <c r="BCQ73"/>
      <c r="BCR73"/>
      <c r="BCS73"/>
      <c r="BCT73"/>
      <c r="BCU73"/>
      <c r="BCV73"/>
      <c r="BCW73"/>
      <c r="BCX73"/>
      <c r="BCY73"/>
      <c r="BCZ73"/>
      <c r="BDA73"/>
      <c r="BDB73"/>
      <c r="BDC73"/>
      <c r="BDD73"/>
      <c r="BDE73"/>
      <c r="BDF73"/>
      <c r="BDG73"/>
      <c r="BDH73"/>
      <c r="BDI73"/>
      <c r="BDJ73"/>
      <c r="BDK73"/>
      <c r="BDL73"/>
      <c r="BDM73"/>
      <c r="BDN73"/>
      <c r="BDO73"/>
      <c r="BDP73"/>
      <c r="BDQ73"/>
      <c r="BDR73"/>
      <c r="BDS73"/>
      <c r="BDT73"/>
      <c r="BDU73"/>
      <c r="BDV73"/>
      <c r="BDW73"/>
      <c r="BDX73"/>
      <c r="BDY73"/>
      <c r="BDZ73"/>
      <c r="BEA73"/>
      <c r="BEB73"/>
      <c r="BEC73"/>
      <c r="BED73"/>
      <c r="BEE73"/>
      <c r="BEF73"/>
      <c r="BEG73"/>
      <c r="BEH73"/>
      <c r="BEI73"/>
      <c r="BEJ73"/>
      <c r="BEK73"/>
      <c r="BEL73"/>
      <c r="BEM73"/>
      <c r="BEN73"/>
      <c r="BEO73"/>
      <c r="BEP73"/>
      <c r="BEQ73"/>
      <c r="BER73"/>
      <c r="BES73"/>
      <c r="BET73"/>
      <c r="BEU73"/>
      <c r="BEV73"/>
      <c r="BEW73"/>
      <c r="BEX73"/>
      <c r="BEY73"/>
      <c r="BEZ73"/>
      <c r="BFA73"/>
      <c r="BFB73"/>
      <c r="BFC73"/>
      <c r="BFD73"/>
      <c r="BFE73"/>
      <c r="BFF73"/>
      <c r="BFG73"/>
      <c r="BFH73"/>
      <c r="BFI73"/>
      <c r="BFJ73"/>
      <c r="BFK73"/>
      <c r="BFL73"/>
      <c r="BFM73"/>
      <c r="BFN73"/>
      <c r="BFO73"/>
      <c r="BFP73"/>
      <c r="BFQ73"/>
      <c r="BFR73"/>
      <c r="BFS73"/>
      <c r="BFT73"/>
      <c r="BFU73"/>
      <c r="BFV73"/>
      <c r="BFW73"/>
      <c r="BFX73"/>
      <c r="BFY73"/>
      <c r="BFZ73"/>
      <c r="BGA73"/>
      <c r="BGB73"/>
      <c r="BGC73"/>
      <c r="BGD73"/>
      <c r="BGE73"/>
      <c r="BGF73"/>
      <c r="BGG73"/>
      <c r="BGH73"/>
      <c r="BGI73"/>
      <c r="BGJ73"/>
      <c r="BGK73"/>
      <c r="BGL73"/>
      <c r="BGM73"/>
      <c r="BGN73"/>
      <c r="BGO73"/>
      <c r="BGP73"/>
      <c r="BGQ73"/>
      <c r="BGR73"/>
      <c r="BGS73"/>
      <c r="BGT73"/>
      <c r="BGU73"/>
      <c r="BGV73"/>
      <c r="BGW73"/>
      <c r="BGX73"/>
      <c r="BGY73"/>
      <c r="BGZ73"/>
      <c r="BHA73"/>
      <c r="BHB73"/>
      <c r="BHC73"/>
      <c r="BHD73"/>
      <c r="BHE73"/>
      <c r="BHF73"/>
      <c r="BHG73"/>
      <c r="BHH73"/>
      <c r="BHI73"/>
      <c r="BHJ73"/>
      <c r="BHK73"/>
      <c r="BHL73"/>
      <c r="BHM73"/>
      <c r="BHN73"/>
      <c r="BHO73"/>
      <c r="BHP73"/>
      <c r="BHQ73"/>
      <c r="BHR73"/>
      <c r="BHS73"/>
      <c r="BHT73"/>
      <c r="BHU73"/>
      <c r="BHV73"/>
      <c r="BHW73"/>
      <c r="BHX73"/>
      <c r="BHY73"/>
      <c r="BHZ73"/>
      <c r="BIA73"/>
      <c r="BIB73"/>
      <c r="BIC73"/>
      <c r="BID73"/>
      <c r="BIE73"/>
      <c r="BIF73"/>
      <c r="BIG73"/>
      <c r="BIH73"/>
      <c r="BII73"/>
      <c r="BIJ73"/>
      <c r="BIK73"/>
      <c r="BIL73"/>
      <c r="BIM73"/>
      <c r="BIN73"/>
      <c r="BIO73"/>
      <c r="BIP73"/>
      <c r="BIQ73"/>
      <c r="BIR73"/>
      <c r="BIS73"/>
      <c r="BIT73"/>
      <c r="BIU73"/>
      <c r="BIV73"/>
      <c r="BIW73"/>
      <c r="BIX73"/>
      <c r="BIY73"/>
      <c r="BIZ73"/>
      <c r="BJA73"/>
      <c r="BJB73"/>
      <c r="BJC73"/>
      <c r="BJD73"/>
      <c r="BJE73"/>
      <c r="BJF73"/>
      <c r="BJG73"/>
      <c r="BJH73"/>
      <c r="BJI73"/>
      <c r="BJJ73"/>
      <c r="BJK73"/>
      <c r="BJL73"/>
      <c r="BJM73"/>
      <c r="BJN73"/>
      <c r="BJO73"/>
      <c r="BJP73"/>
      <c r="BJQ73"/>
      <c r="BJR73"/>
      <c r="BJS73"/>
      <c r="BJT73"/>
      <c r="BJU73"/>
      <c r="BJV73"/>
      <c r="BJW73"/>
      <c r="BJX73"/>
      <c r="BJY73"/>
      <c r="BJZ73"/>
      <c r="BKA73"/>
      <c r="BKB73"/>
      <c r="BKC73"/>
      <c r="BKD73"/>
      <c r="BKE73"/>
      <c r="BKF73"/>
      <c r="BKG73"/>
      <c r="BKH73"/>
      <c r="BKI73"/>
      <c r="BKJ73"/>
      <c r="BKK73"/>
      <c r="BKL73"/>
      <c r="BKM73"/>
      <c r="BKN73"/>
      <c r="BKO73"/>
      <c r="BKP73"/>
      <c r="BKQ73"/>
      <c r="BKR73"/>
      <c r="BKS73"/>
      <c r="BKT73"/>
      <c r="BKU73"/>
      <c r="BKV73"/>
      <c r="BKW73"/>
      <c r="BKX73"/>
      <c r="BKY73"/>
      <c r="BKZ73"/>
      <c r="BLA73"/>
      <c r="BLB73"/>
      <c r="BLC73"/>
      <c r="BLD73"/>
      <c r="BLE73"/>
      <c r="BLF73"/>
      <c r="BLG73"/>
      <c r="BLH73"/>
      <c r="BLI73"/>
      <c r="BLJ73"/>
      <c r="BLK73"/>
      <c r="BLL73"/>
      <c r="BLM73"/>
      <c r="BLN73"/>
      <c r="BLO73"/>
      <c r="BLP73"/>
      <c r="BLQ73"/>
      <c r="BLR73"/>
      <c r="BLS73"/>
      <c r="BLT73"/>
      <c r="BLU73"/>
      <c r="BLV73"/>
      <c r="BLW73"/>
      <c r="BLX73"/>
      <c r="BLY73"/>
      <c r="BLZ73"/>
      <c r="BMA73"/>
      <c r="BMB73"/>
      <c r="BMC73"/>
      <c r="BMD73"/>
      <c r="BME73"/>
      <c r="BMF73"/>
      <c r="BMG73"/>
      <c r="BMH73"/>
      <c r="BMI73"/>
      <c r="BMJ73"/>
      <c r="BMK73"/>
      <c r="BML73"/>
      <c r="BMM73"/>
      <c r="BMN73"/>
      <c r="BMO73"/>
      <c r="BMP73"/>
      <c r="BMQ73"/>
      <c r="BMR73"/>
      <c r="BMS73"/>
      <c r="BMT73"/>
      <c r="BMU73"/>
      <c r="BMV73"/>
      <c r="BMW73"/>
      <c r="BMX73"/>
      <c r="BMY73"/>
      <c r="BMZ73"/>
      <c r="BNA73"/>
      <c r="BNB73"/>
      <c r="BNC73"/>
      <c r="BND73"/>
      <c r="BNE73"/>
      <c r="BNF73"/>
      <c r="BNG73"/>
      <c r="BNH73"/>
      <c r="BNI73"/>
      <c r="BNJ73"/>
      <c r="BNK73"/>
      <c r="BNL73"/>
      <c r="BNM73"/>
      <c r="BNN73"/>
      <c r="BNO73"/>
      <c r="BNP73"/>
      <c r="BNQ73"/>
      <c r="BNR73"/>
      <c r="BNS73"/>
      <c r="BNT73"/>
      <c r="BNU73"/>
      <c r="BNV73"/>
      <c r="BNW73"/>
      <c r="BNX73"/>
      <c r="BNY73"/>
      <c r="BNZ73"/>
      <c r="BOA73"/>
      <c r="BOB73"/>
      <c r="BOC73"/>
      <c r="BOD73"/>
      <c r="BOE73"/>
      <c r="BOF73"/>
      <c r="BOG73"/>
      <c r="BOH73"/>
      <c r="BOI73"/>
      <c r="BOJ73"/>
      <c r="BOK73"/>
      <c r="BOL73"/>
      <c r="BOM73"/>
      <c r="BON73"/>
      <c r="BOO73"/>
      <c r="BOP73"/>
      <c r="BOQ73"/>
      <c r="BOR73"/>
      <c r="BOS73"/>
      <c r="BOT73"/>
      <c r="BOU73"/>
      <c r="BOV73"/>
      <c r="BOW73"/>
      <c r="BOX73"/>
      <c r="BOY73"/>
      <c r="BOZ73"/>
      <c r="BPA73"/>
      <c r="BPB73"/>
      <c r="BPC73"/>
      <c r="BPD73"/>
      <c r="BPE73"/>
      <c r="BPF73"/>
      <c r="BPG73"/>
      <c r="BPH73"/>
      <c r="BPI73"/>
      <c r="BPJ73"/>
      <c r="BPK73"/>
      <c r="BPL73"/>
      <c r="BPM73"/>
      <c r="BPN73"/>
      <c r="BPO73"/>
      <c r="BPP73"/>
      <c r="BPQ73"/>
      <c r="BPR73"/>
      <c r="BPS73"/>
      <c r="BPT73"/>
      <c r="BPU73"/>
      <c r="BPV73"/>
      <c r="BPW73"/>
      <c r="BPX73"/>
      <c r="BPY73"/>
      <c r="BPZ73"/>
      <c r="BQA73"/>
      <c r="BQB73"/>
      <c r="BQC73"/>
      <c r="BQD73"/>
      <c r="BQE73"/>
      <c r="BQF73"/>
      <c r="BQG73"/>
      <c r="BQH73"/>
      <c r="BQI73"/>
      <c r="BQJ73"/>
      <c r="BQK73"/>
      <c r="BQL73"/>
      <c r="BQM73"/>
      <c r="BQN73"/>
      <c r="BQO73"/>
      <c r="BQP73"/>
      <c r="BQQ73"/>
      <c r="BQR73"/>
      <c r="BQS73"/>
      <c r="BQT73"/>
      <c r="BQU73"/>
      <c r="BQV73"/>
      <c r="BQW73"/>
      <c r="BQX73"/>
      <c r="BQY73"/>
      <c r="BQZ73"/>
      <c r="BRA73"/>
      <c r="BRB73"/>
      <c r="BRC73"/>
      <c r="BRD73"/>
      <c r="BRE73"/>
      <c r="BRF73"/>
      <c r="BRG73"/>
      <c r="BRH73"/>
      <c r="BRI73"/>
      <c r="BRJ73"/>
      <c r="BRK73"/>
      <c r="BRL73"/>
      <c r="BRM73"/>
      <c r="BRN73"/>
      <c r="BRO73"/>
      <c r="BRP73"/>
      <c r="BRQ73"/>
      <c r="BRR73"/>
      <c r="BRS73"/>
      <c r="BRT73"/>
      <c r="BRU73"/>
      <c r="BRV73"/>
      <c r="BRW73"/>
      <c r="BRX73"/>
      <c r="BRY73"/>
      <c r="BRZ73"/>
      <c r="BSA73"/>
      <c r="BSB73"/>
      <c r="BSC73"/>
      <c r="BSD73"/>
      <c r="BSE73"/>
      <c r="BSF73"/>
      <c r="BSG73"/>
      <c r="BSH73"/>
      <c r="BSI73"/>
      <c r="BSJ73"/>
      <c r="BSK73"/>
      <c r="BSL73"/>
      <c r="BSM73"/>
      <c r="BSN73"/>
      <c r="BSO73"/>
      <c r="BSP73"/>
      <c r="BSQ73"/>
      <c r="BSR73"/>
      <c r="BSS73"/>
      <c r="BST73"/>
      <c r="BSU73"/>
      <c r="BSV73"/>
      <c r="BSW73"/>
      <c r="BSX73"/>
      <c r="BSY73"/>
      <c r="BSZ73"/>
      <c r="BTA73"/>
      <c r="BTB73"/>
      <c r="BTC73"/>
      <c r="BTD73"/>
      <c r="BTE73"/>
      <c r="BTF73"/>
      <c r="BTG73"/>
      <c r="BTH73"/>
      <c r="BTI73"/>
      <c r="BTJ73"/>
      <c r="BTK73"/>
      <c r="BTL73"/>
      <c r="BTM73"/>
      <c r="BTN73"/>
      <c r="BTO73"/>
      <c r="BTP73"/>
      <c r="BTQ73"/>
      <c r="BTR73"/>
      <c r="BTS73"/>
      <c r="BTT73"/>
      <c r="BTU73"/>
      <c r="BTV73"/>
      <c r="BTW73"/>
      <c r="BTX73"/>
      <c r="BTY73"/>
      <c r="BTZ73"/>
      <c r="BUA73"/>
      <c r="BUB73"/>
      <c r="BUC73"/>
      <c r="BUD73"/>
      <c r="BUE73"/>
      <c r="BUF73"/>
      <c r="BUG73"/>
      <c r="BUH73"/>
      <c r="BUI73"/>
      <c r="BUJ73"/>
      <c r="BUK73"/>
      <c r="BUL73"/>
      <c r="BUM73"/>
      <c r="BUN73"/>
      <c r="BUO73"/>
      <c r="BUP73"/>
      <c r="BUQ73"/>
      <c r="BUR73"/>
      <c r="BUS73"/>
      <c r="BUT73"/>
      <c r="BUU73"/>
      <c r="BUV73"/>
      <c r="BUW73"/>
      <c r="BUX73"/>
      <c r="BUY73"/>
      <c r="BUZ73"/>
      <c r="BVA73"/>
      <c r="BVB73"/>
      <c r="BVC73"/>
      <c r="BVD73"/>
      <c r="BVE73"/>
      <c r="BVF73"/>
      <c r="BVG73"/>
      <c r="BVH73"/>
      <c r="BVI73"/>
      <c r="BVJ73"/>
      <c r="BVK73"/>
      <c r="BVL73"/>
      <c r="BVM73"/>
      <c r="BVN73"/>
      <c r="BVO73"/>
      <c r="BVP73"/>
      <c r="BVQ73"/>
      <c r="BVR73"/>
      <c r="BVS73"/>
      <c r="BVT73"/>
      <c r="BVU73"/>
      <c r="BVV73"/>
      <c r="BVW73"/>
      <c r="BVX73"/>
      <c r="BVY73"/>
      <c r="BVZ73"/>
      <c r="BWA73"/>
      <c r="BWB73"/>
      <c r="BWC73"/>
      <c r="BWD73"/>
      <c r="BWE73"/>
      <c r="BWF73"/>
      <c r="BWG73"/>
      <c r="BWH73"/>
      <c r="BWI73"/>
      <c r="BWJ73"/>
      <c r="BWK73"/>
      <c r="BWL73"/>
      <c r="BWM73"/>
      <c r="BWN73"/>
      <c r="BWO73"/>
      <c r="BWP73"/>
      <c r="BWQ73"/>
      <c r="BWR73"/>
      <c r="BWS73"/>
      <c r="BWT73"/>
      <c r="BWU73"/>
      <c r="BWV73"/>
      <c r="BWW73"/>
      <c r="BWX73"/>
      <c r="BWY73"/>
      <c r="BWZ73"/>
      <c r="BXA73"/>
      <c r="BXB73"/>
      <c r="BXC73"/>
      <c r="BXD73"/>
      <c r="BXE73"/>
      <c r="BXF73"/>
      <c r="BXG73"/>
      <c r="BXH73"/>
      <c r="BXI73"/>
      <c r="BXJ73"/>
      <c r="BXK73"/>
      <c r="BXL73"/>
      <c r="BXM73"/>
      <c r="BXN73"/>
      <c r="BXO73"/>
      <c r="BXP73"/>
      <c r="BXQ73"/>
      <c r="BXR73"/>
      <c r="BXS73"/>
      <c r="BXT73"/>
      <c r="BXU73"/>
      <c r="BXV73"/>
      <c r="BXW73"/>
      <c r="BXX73"/>
      <c r="BXY73"/>
      <c r="BXZ73"/>
      <c r="BYA73"/>
      <c r="BYB73"/>
      <c r="BYC73"/>
      <c r="BYD73"/>
      <c r="BYE73"/>
      <c r="BYF73"/>
      <c r="BYG73"/>
      <c r="BYH73"/>
      <c r="BYI73"/>
      <c r="BYJ73"/>
      <c r="BYK73"/>
      <c r="BYL73"/>
      <c r="BYM73"/>
      <c r="BYN73"/>
      <c r="BYO73"/>
      <c r="BYP73"/>
      <c r="BYQ73"/>
      <c r="BYR73"/>
      <c r="BYS73"/>
      <c r="BYT73"/>
      <c r="BYU73"/>
      <c r="BYV73"/>
      <c r="BYW73"/>
      <c r="BYX73"/>
      <c r="BYY73"/>
      <c r="BYZ73"/>
      <c r="BZA73"/>
      <c r="BZB73"/>
      <c r="BZC73"/>
      <c r="BZD73"/>
      <c r="BZE73"/>
      <c r="BZF73"/>
      <c r="BZG73"/>
      <c r="BZH73"/>
      <c r="BZI73"/>
      <c r="BZJ73"/>
      <c r="BZK73"/>
      <c r="BZL73"/>
      <c r="BZM73"/>
      <c r="BZN73"/>
      <c r="BZO73"/>
      <c r="BZP73"/>
      <c r="BZQ73"/>
      <c r="BZR73"/>
      <c r="BZS73"/>
      <c r="BZT73"/>
      <c r="BZU73"/>
      <c r="BZV73"/>
      <c r="BZW73"/>
      <c r="BZX73"/>
      <c r="BZY73"/>
      <c r="BZZ73"/>
      <c r="CAA73"/>
      <c r="CAB73"/>
      <c r="CAC73"/>
      <c r="CAD73"/>
      <c r="CAE73"/>
      <c r="CAF73"/>
      <c r="CAG73"/>
      <c r="CAH73"/>
      <c r="CAI73"/>
      <c r="CAJ73"/>
      <c r="CAK73"/>
      <c r="CAL73"/>
      <c r="CAM73"/>
      <c r="CAN73"/>
      <c r="CAO73"/>
      <c r="CAP73"/>
      <c r="CAQ73"/>
      <c r="CAR73"/>
      <c r="CAS73"/>
      <c r="CAT73"/>
      <c r="CAU73"/>
      <c r="CAV73"/>
      <c r="CAW73"/>
      <c r="CAX73"/>
      <c r="CAY73"/>
      <c r="CAZ73"/>
      <c r="CBA73"/>
      <c r="CBB73"/>
      <c r="CBC73"/>
      <c r="CBD73"/>
      <c r="CBE73"/>
      <c r="CBF73"/>
      <c r="CBG73"/>
      <c r="CBH73"/>
      <c r="CBI73"/>
      <c r="CBJ73"/>
      <c r="CBK73"/>
      <c r="CBL73"/>
      <c r="CBM73"/>
      <c r="CBN73"/>
      <c r="CBO73"/>
      <c r="CBP73"/>
      <c r="CBQ73"/>
      <c r="CBR73"/>
      <c r="CBS73"/>
      <c r="CBT73"/>
      <c r="CBU73"/>
      <c r="CBV73"/>
      <c r="CBW73"/>
      <c r="CBX73"/>
      <c r="CBY73"/>
      <c r="CBZ73"/>
      <c r="CCA73"/>
      <c r="CCB73"/>
      <c r="CCC73"/>
      <c r="CCD73"/>
      <c r="CCE73"/>
      <c r="CCF73"/>
      <c r="CCG73"/>
      <c r="CCH73"/>
      <c r="CCI73"/>
      <c r="CCJ73"/>
      <c r="CCK73"/>
      <c r="CCL73"/>
      <c r="CCM73"/>
      <c r="CCN73"/>
      <c r="CCO73"/>
      <c r="CCP73"/>
      <c r="CCQ73"/>
      <c r="CCR73"/>
      <c r="CCS73"/>
      <c r="CCT73"/>
      <c r="CCU73"/>
      <c r="CCV73"/>
      <c r="CCW73"/>
      <c r="CCX73"/>
      <c r="CCY73"/>
      <c r="CCZ73"/>
      <c r="CDA73"/>
      <c r="CDB73"/>
      <c r="CDC73"/>
      <c r="CDD73"/>
      <c r="CDE73"/>
      <c r="CDF73"/>
      <c r="CDG73"/>
      <c r="CDH73"/>
      <c r="CDI73"/>
      <c r="CDJ73"/>
      <c r="CDK73"/>
      <c r="CDL73"/>
      <c r="CDM73"/>
      <c r="CDN73"/>
      <c r="CDO73"/>
      <c r="CDP73"/>
      <c r="CDQ73"/>
      <c r="CDR73"/>
      <c r="CDS73"/>
      <c r="CDT73"/>
      <c r="CDU73"/>
      <c r="CDV73"/>
      <c r="CDW73"/>
      <c r="CDX73"/>
      <c r="CDY73"/>
      <c r="CDZ73"/>
      <c r="CEA73"/>
      <c r="CEB73"/>
      <c r="CEC73"/>
      <c r="CED73"/>
      <c r="CEE73"/>
      <c r="CEF73"/>
      <c r="CEG73"/>
      <c r="CEH73"/>
      <c r="CEI73"/>
      <c r="CEJ73"/>
      <c r="CEK73"/>
      <c r="CEL73"/>
      <c r="CEM73"/>
      <c r="CEN73"/>
      <c r="CEO73"/>
      <c r="CEP73"/>
      <c r="CEQ73"/>
      <c r="CER73"/>
      <c r="CES73"/>
      <c r="CET73"/>
      <c r="CEU73"/>
      <c r="CEV73"/>
      <c r="CEW73"/>
      <c r="CEX73"/>
      <c r="CEY73"/>
      <c r="CEZ73"/>
      <c r="CFA73"/>
      <c r="CFB73"/>
      <c r="CFC73"/>
      <c r="CFD73"/>
      <c r="CFE73"/>
      <c r="CFF73"/>
      <c r="CFG73"/>
      <c r="CFH73"/>
      <c r="CFI73"/>
      <c r="CFJ73"/>
      <c r="CFK73"/>
      <c r="CFL73"/>
      <c r="CFM73"/>
      <c r="CFN73"/>
      <c r="CFO73"/>
      <c r="CFP73"/>
      <c r="CFQ73"/>
      <c r="CFR73"/>
      <c r="CFS73"/>
      <c r="CFT73"/>
      <c r="CFU73"/>
      <c r="CFV73"/>
      <c r="CFW73"/>
      <c r="CFX73"/>
      <c r="CFY73"/>
      <c r="CFZ73"/>
      <c r="CGA73"/>
      <c r="CGB73"/>
      <c r="CGC73"/>
      <c r="CGD73"/>
      <c r="CGE73"/>
      <c r="CGF73"/>
      <c r="CGG73"/>
      <c r="CGH73"/>
      <c r="CGI73"/>
      <c r="CGJ73"/>
      <c r="CGK73"/>
      <c r="CGL73"/>
      <c r="CGM73"/>
      <c r="CGN73"/>
      <c r="CGO73"/>
      <c r="CGP73"/>
      <c r="CGQ73"/>
      <c r="CGR73"/>
      <c r="CGS73"/>
      <c r="CGT73"/>
      <c r="CGU73"/>
      <c r="CGV73"/>
      <c r="CGW73"/>
      <c r="CGX73"/>
      <c r="CGY73"/>
      <c r="CGZ73"/>
      <c r="CHA73"/>
      <c r="CHB73"/>
      <c r="CHC73"/>
      <c r="CHD73"/>
      <c r="CHE73"/>
      <c r="CHF73"/>
      <c r="CHG73"/>
      <c r="CHH73"/>
      <c r="CHI73"/>
      <c r="CHJ73"/>
      <c r="CHK73"/>
      <c r="CHL73"/>
      <c r="CHM73"/>
      <c r="CHN73"/>
      <c r="CHO73"/>
      <c r="CHP73"/>
      <c r="CHQ73"/>
      <c r="CHR73"/>
      <c r="CHS73"/>
      <c r="CHT73"/>
      <c r="CHU73"/>
      <c r="CHV73"/>
      <c r="CHW73"/>
      <c r="CHX73"/>
      <c r="CHY73"/>
      <c r="CHZ73"/>
      <c r="CIA73"/>
      <c r="CIB73"/>
      <c r="CIC73"/>
      <c r="CID73"/>
      <c r="CIE73"/>
      <c r="CIF73"/>
      <c r="CIG73"/>
      <c r="CIH73"/>
      <c r="CII73"/>
      <c r="CIJ73"/>
      <c r="CIK73"/>
      <c r="CIL73"/>
      <c r="CIM73"/>
      <c r="CIN73"/>
      <c r="CIO73"/>
      <c r="CIP73"/>
      <c r="CIQ73"/>
      <c r="CIR73"/>
      <c r="CIS73"/>
      <c r="CIT73"/>
      <c r="CIU73"/>
      <c r="CIV73"/>
      <c r="CIW73"/>
      <c r="CIX73"/>
      <c r="CIY73"/>
      <c r="CIZ73"/>
      <c r="CJA73"/>
      <c r="CJB73"/>
      <c r="CJC73"/>
      <c r="CJD73"/>
      <c r="CJE73"/>
      <c r="CJF73"/>
      <c r="CJG73"/>
      <c r="CJH73"/>
      <c r="CJI73"/>
      <c r="CJJ73"/>
      <c r="CJK73"/>
      <c r="CJL73"/>
      <c r="CJM73"/>
      <c r="CJN73"/>
      <c r="CJO73"/>
      <c r="CJP73"/>
      <c r="CJQ73"/>
      <c r="CJR73"/>
      <c r="CJS73"/>
      <c r="CJT73"/>
      <c r="CJU73"/>
      <c r="CJV73"/>
      <c r="CJW73"/>
      <c r="CJX73"/>
      <c r="CJY73"/>
      <c r="CJZ73"/>
      <c r="CKA73"/>
      <c r="CKB73"/>
      <c r="CKC73"/>
      <c r="CKD73"/>
      <c r="CKE73"/>
      <c r="CKF73"/>
      <c r="CKG73"/>
      <c r="CKH73"/>
      <c r="CKI73"/>
      <c r="CKJ73"/>
      <c r="CKK73"/>
      <c r="CKL73"/>
      <c r="CKM73"/>
      <c r="CKN73"/>
      <c r="CKO73"/>
      <c r="CKP73"/>
      <c r="CKQ73"/>
      <c r="CKR73"/>
      <c r="CKS73"/>
      <c r="CKT73"/>
      <c r="CKU73"/>
      <c r="CKV73"/>
      <c r="CKW73"/>
      <c r="CKX73"/>
      <c r="CKY73"/>
      <c r="CKZ73"/>
      <c r="CLA73"/>
      <c r="CLB73"/>
      <c r="CLC73"/>
      <c r="CLD73"/>
      <c r="CLE73"/>
      <c r="CLF73"/>
      <c r="CLG73"/>
      <c r="CLH73"/>
      <c r="CLI73"/>
      <c r="CLJ73"/>
      <c r="CLK73"/>
      <c r="CLL73"/>
      <c r="CLM73"/>
      <c r="CLN73"/>
      <c r="CLO73"/>
      <c r="CLP73"/>
      <c r="CLQ73"/>
      <c r="CLR73"/>
      <c r="CLS73"/>
      <c r="CLT73"/>
      <c r="CLU73"/>
      <c r="CLV73"/>
      <c r="CLW73"/>
      <c r="CLX73"/>
      <c r="CLY73"/>
      <c r="CLZ73"/>
      <c r="CMA73"/>
      <c r="CMB73"/>
      <c r="CMC73"/>
      <c r="CMD73"/>
      <c r="CME73"/>
      <c r="CMF73"/>
      <c r="CMG73"/>
      <c r="CMH73"/>
      <c r="CMI73"/>
      <c r="CMJ73"/>
      <c r="CMK73"/>
      <c r="CML73"/>
      <c r="CMM73"/>
      <c r="CMN73"/>
      <c r="CMO73"/>
      <c r="CMP73"/>
      <c r="CMQ73"/>
      <c r="CMR73"/>
      <c r="CMS73"/>
      <c r="CMT73"/>
      <c r="CMU73"/>
      <c r="CMV73"/>
      <c r="CMW73"/>
      <c r="CMX73"/>
      <c r="CMY73"/>
      <c r="CMZ73"/>
      <c r="CNA73"/>
      <c r="CNB73"/>
      <c r="CNC73"/>
      <c r="CND73"/>
      <c r="CNE73"/>
      <c r="CNF73"/>
      <c r="CNG73"/>
      <c r="CNH73"/>
      <c r="CNI73"/>
      <c r="CNJ73"/>
      <c r="CNK73"/>
      <c r="CNL73"/>
      <c r="CNM73"/>
      <c r="CNN73"/>
      <c r="CNO73"/>
      <c r="CNP73"/>
      <c r="CNQ73"/>
      <c r="CNR73"/>
      <c r="CNS73"/>
      <c r="CNT73"/>
      <c r="CNU73"/>
      <c r="CNV73"/>
      <c r="CNW73"/>
      <c r="CNX73"/>
      <c r="CNY73"/>
      <c r="CNZ73"/>
      <c r="COA73"/>
      <c r="COB73"/>
      <c r="COC73"/>
      <c r="COD73"/>
      <c r="COE73"/>
      <c r="COF73"/>
      <c r="COG73"/>
      <c r="COH73"/>
      <c r="COI73"/>
      <c r="COJ73"/>
      <c r="COK73"/>
      <c r="COL73"/>
      <c r="COM73"/>
      <c r="CON73"/>
      <c r="COO73"/>
      <c r="COP73"/>
      <c r="COQ73"/>
      <c r="COR73"/>
      <c r="COS73"/>
      <c r="COT73"/>
      <c r="COU73"/>
      <c r="COV73"/>
      <c r="COW73"/>
      <c r="COX73"/>
      <c r="COY73"/>
      <c r="COZ73"/>
      <c r="CPA73"/>
      <c r="CPB73"/>
      <c r="CPC73"/>
      <c r="CPD73"/>
      <c r="CPE73"/>
      <c r="CPF73"/>
      <c r="CPG73"/>
      <c r="CPH73"/>
      <c r="CPI73"/>
      <c r="CPJ73"/>
      <c r="CPK73"/>
      <c r="CPL73"/>
      <c r="CPM73"/>
      <c r="CPN73"/>
      <c r="CPO73"/>
      <c r="CPP73"/>
      <c r="CPQ73"/>
      <c r="CPR73"/>
      <c r="CPS73"/>
      <c r="CPT73"/>
      <c r="CPU73"/>
      <c r="CPV73"/>
      <c r="CPW73"/>
      <c r="CPX73"/>
      <c r="CPY73"/>
      <c r="CPZ73"/>
      <c r="CQA73"/>
      <c r="CQB73"/>
      <c r="CQC73"/>
      <c r="CQD73"/>
      <c r="CQE73"/>
      <c r="CQF73"/>
      <c r="CQG73"/>
      <c r="CQH73"/>
      <c r="CQI73"/>
      <c r="CQJ73"/>
      <c r="CQK73"/>
      <c r="CQL73"/>
      <c r="CQM73"/>
      <c r="CQN73"/>
      <c r="CQO73"/>
      <c r="CQP73"/>
      <c r="CQQ73"/>
      <c r="CQR73"/>
      <c r="CQS73"/>
      <c r="CQT73"/>
      <c r="CQU73"/>
      <c r="CQV73"/>
      <c r="CQW73"/>
      <c r="CQX73"/>
      <c r="CQY73"/>
      <c r="CQZ73"/>
      <c r="CRA73"/>
      <c r="CRB73"/>
      <c r="CRC73"/>
      <c r="CRD73"/>
      <c r="CRE73"/>
      <c r="CRF73"/>
      <c r="CRG73"/>
      <c r="CRH73"/>
      <c r="CRI73"/>
      <c r="CRJ73"/>
      <c r="CRK73"/>
      <c r="CRL73"/>
      <c r="CRM73"/>
      <c r="CRN73"/>
      <c r="CRO73"/>
      <c r="CRP73"/>
      <c r="CRQ73"/>
      <c r="CRR73"/>
      <c r="CRS73"/>
      <c r="CRT73"/>
      <c r="CRU73"/>
      <c r="CRV73"/>
      <c r="CRW73"/>
      <c r="CRX73"/>
      <c r="CRY73"/>
      <c r="CRZ73"/>
      <c r="CSA73"/>
      <c r="CSB73"/>
      <c r="CSC73"/>
      <c r="CSD73"/>
      <c r="CSE73"/>
      <c r="CSF73"/>
      <c r="CSG73"/>
      <c r="CSH73"/>
      <c r="CSI73"/>
      <c r="CSJ73"/>
      <c r="CSK73"/>
      <c r="CSL73"/>
      <c r="CSM73"/>
      <c r="CSN73"/>
      <c r="CSO73"/>
      <c r="CSP73"/>
      <c r="CSQ73"/>
      <c r="CSR73"/>
      <c r="CSS73"/>
      <c r="CST73"/>
      <c r="CSU73"/>
      <c r="CSV73"/>
      <c r="CSW73"/>
      <c r="CSX73"/>
      <c r="CSY73"/>
      <c r="CSZ73"/>
      <c r="CTA73"/>
      <c r="CTB73"/>
      <c r="CTC73"/>
      <c r="CTD73"/>
      <c r="CTE73"/>
      <c r="CTF73"/>
      <c r="CTG73"/>
      <c r="CTH73"/>
      <c r="CTI73"/>
      <c r="CTJ73"/>
      <c r="CTK73"/>
      <c r="CTL73"/>
      <c r="CTM73"/>
      <c r="CTN73"/>
      <c r="CTO73"/>
      <c r="CTP73"/>
      <c r="CTQ73"/>
      <c r="CTR73"/>
      <c r="CTS73"/>
      <c r="CTT73"/>
      <c r="CTU73"/>
      <c r="CTV73"/>
      <c r="CTW73"/>
      <c r="CTX73"/>
      <c r="CTY73"/>
      <c r="CTZ73"/>
      <c r="CUA73"/>
      <c r="CUB73"/>
      <c r="CUC73"/>
      <c r="CUD73"/>
      <c r="CUE73"/>
      <c r="CUF73"/>
      <c r="CUG73"/>
      <c r="CUH73"/>
      <c r="CUI73"/>
      <c r="CUJ73"/>
      <c r="CUK73"/>
      <c r="CUL73"/>
      <c r="CUM73"/>
      <c r="CUN73"/>
      <c r="CUO73"/>
      <c r="CUP73"/>
      <c r="CUQ73"/>
      <c r="CUR73"/>
      <c r="CUS73"/>
      <c r="CUT73"/>
      <c r="CUU73"/>
      <c r="CUV73"/>
      <c r="CUW73"/>
      <c r="CUX73"/>
      <c r="CUY73"/>
      <c r="CUZ73"/>
      <c r="CVA73"/>
      <c r="CVB73"/>
      <c r="CVC73"/>
      <c r="CVD73"/>
      <c r="CVE73"/>
      <c r="CVF73"/>
      <c r="CVG73"/>
      <c r="CVH73"/>
      <c r="CVI73"/>
      <c r="CVJ73"/>
      <c r="CVK73"/>
      <c r="CVL73"/>
      <c r="CVM73"/>
      <c r="CVN73"/>
      <c r="CVO73"/>
      <c r="CVP73"/>
      <c r="CVQ73"/>
      <c r="CVR73"/>
      <c r="CVS73"/>
      <c r="CVT73"/>
      <c r="CVU73"/>
      <c r="CVV73"/>
      <c r="CVW73"/>
      <c r="CVX73"/>
      <c r="CVY73"/>
      <c r="CVZ73"/>
      <c r="CWA73"/>
      <c r="CWB73"/>
      <c r="CWC73"/>
      <c r="CWD73"/>
      <c r="CWE73"/>
      <c r="CWF73"/>
      <c r="CWG73"/>
      <c r="CWH73"/>
      <c r="CWI73"/>
      <c r="CWJ73"/>
      <c r="CWK73"/>
      <c r="CWL73"/>
      <c r="CWM73"/>
      <c r="CWN73"/>
      <c r="CWO73"/>
      <c r="CWP73"/>
      <c r="CWQ73"/>
      <c r="CWR73"/>
      <c r="CWS73"/>
      <c r="CWT73"/>
      <c r="CWU73"/>
      <c r="CWV73"/>
      <c r="CWW73"/>
      <c r="CWX73"/>
      <c r="CWY73"/>
      <c r="CWZ73"/>
      <c r="CXA73"/>
      <c r="CXB73"/>
      <c r="CXC73"/>
      <c r="CXD73"/>
      <c r="CXE73"/>
      <c r="CXF73"/>
      <c r="CXG73"/>
      <c r="CXH73"/>
      <c r="CXI73"/>
      <c r="CXJ73"/>
      <c r="CXK73"/>
      <c r="CXL73"/>
      <c r="CXM73"/>
      <c r="CXN73"/>
      <c r="CXO73"/>
      <c r="CXP73"/>
      <c r="CXQ73"/>
      <c r="CXR73"/>
      <c r="CXS73"/>
      <c r="CXT73"/>
      <c r="CXU73"/>
      <c r="CXV73"/>
      <c r="CXW73"/>
      <c r="CXX73"/>
      <c r="CXY73"/>
      <c r="CXZ73"/>
      <c r="CYA73"/>
      <c r="CYB73"/>
      <c r="CYC73"/>
      <c r="CYD73"/>
      <c r="CYE73"/>
      <c r="CYF73"/>
      <c r="CYG73"/>
      <c r="CYH73"/>
      <c r="CYI73"/>
      <c r="CYJ73"/>
      <c r="CYK73"/>
      <c r="CYL73"/>
      <c r="CYM73"/>
      <c r="CYN73"/>
      <c r="CYO73"/>
      <c r="CYP73"/>
      <c r="CYQ73"/>
      <c r="CYR73"/>
      <c r="CYS73"/>
      <c r="CYT73"/>
      <c r="CYU73"/>
      <c r="CYV73"/>
      <c r="CYW73"/>
      <c r="CYX73"/>
      <c r="CYY73"/>
      <c r="CYZ73"/>
      <c r="CZA73"/>
      <c r="CZB73"/>
      <c r="CZC73"/>
      <c r="CZD73"/>
      <c r="CZE73"/>
      <c r="CZF73"/>
      <c r="CZG73"/>
      <c r="CZH73"/>
      <c r="CZI73"/>
      <c r="CZJ73"/>
      <c r="CZK73"/>
      <c r="CZL73"/>
      <c r="CZM73"/>
      <c r="CZN73"/>
      <c r="CZO73"/>
      <c r="CZP73"/>
      <c r="CZQ73"/>
      <c r="CZR73"/>
      <c r="CZS73"/>
      <c r="CZT73"/>
      <c r="CZU73"/>
      <c r="CZV73"/>
      <c r="CZW73"/>
      <c r="CZX73"/>
      <c r="CZY73"/>
      <c r="CZZ73"/>
      <c r="DAA73"/>
      <c r="DAB73"/>
      <c r="DAC73"/>
      <c r="DAD73"/>
      <c r="DAE73"/>
      <c r="DAF73"/>
      <c r="DAG73"/>
      <c r="DAH73"/>
      <c r="DAI73"/>
      <c r="DAJ73"/>
      <c r="DAK73"/>
      <c r="DAL73"/>
      <c r="DAM73"/>
      <c r="DAN73"/>
      <c r="DAO73"/>
      <c r="DAP73"/>
      <c r="DAQ73"/>
      <c r="DAR73"/>
      <c r="DAS73"/>
      <c r="DAT73"/>
      <c r="DAU73"/>
      <c r="DAV73"/>
      <c r="DAW73"/>
      <c r="DAX73"/>
      <c r="DAY73"/>
      <c r="DAZ73"/>
      <c r="DBA73"/>
      <c r="DBB73"/>
      <c r="DBC73"/>
      <c r="DBD73"/>
      <c r="DBE73"/>
      <c r="DBF73"/>
      <c r="DBG73"/>
      <c r="DBH73"/>
      <c r="DBI73"/>
      <c r="DBJ73"/>
      <c r="DBK73"/>
      <c r="DBL73"/>
      <c r="DBM73"/>
      <c r="DBN73"/>
      <c r="DBO73"/>
      <c r="DBP73"/>
      <c r="DBQ73"/>
      <c r="DBR73"/>
      <c r="DBS73"/>
      <c r="DBT73"/>
      <c r="DBU73"/>
      <c r="DBV73"/>
      <c r="DBW73"/>
      <c r="DBX73"/>
      <c r="DBY73"/>
      <c r="DBZ73"/>
      <c r="DCA73"/>
      <c r="DCB73"/>
      <c r="DCC73"/>
      <c r="DCD73"/>
      <c r="DCE73"/>
      <c r="DCF73"/>
      <c r="DCG73"/>
      <c r="DCH73"/>
      <c r="DCI73"/>
      <c r="DCJ73"/>
      <c r="DCK73"/>
      <c r="DCL73"/>
      <c r="DCM73"/>
      <c r="DCN73"/>
      <c r="DCO73"/>
      <c r="DCP73"/>
      <c r="DCQ73"/>
      <c r="DCR73"/>
      <c r="DCS73"/>
      <c r="DCT73"/>
      <c r="DCU73"/>
      <c r="DCV73"/>
      <c r="DCW73"/>
      <c r="DCX73"/>
      <c r="DCY73"/>
      <c r="DCZ73"/>
      <c r="DDA73"/>
      <c r="DDB73"/>
      <c r="DDC73"/>
      <c r="DDD73"/>
      <c r="DDE73"/>
      <c r="DDF73"/>
      <c r="DDG73"/>
      <c r="DDH73"/>
      <c r="DDI73"/>
      <c r="DDJ73"/>
      <c r="DDK73"/>
      <c r="DDL73"/>
      <c r="DDM73"/>
      <c r="DDN73"/>
      <c r="DDO73"/>
      <c r="DDP73"/>
      <c r="DDQ73"/>
      <c r="DDR73"/>
      <c r="DDS73"/>
      <c r="DDT73"/>
      <c r="DDU73"/>
      <c r="DDV73"/>
      <c r="DDW73"/>
      <c r="DDX73"/>
      <c r="DDY73"/>
      <c r="DDZ73"/>
      <c r="DEA73"/>
      <c r="DEB73"/>
      <c r="DEC73"/>
      <c r="DED73"/>
      <c r="DEE73"/>
      <c r="DEF73"/>
      <c r="DEG73"/>
      <c r="DEH73"/>
      <c r="DEI73"/>
      <c r="DEJ73"/>
      <c r="DEK73"/>
      <c r="DEL73"/>
      <c r="DEM73"/>
      <c r="DEN73"/>
      <c r="DEO73"/>
      <c r="DEP73"/>
      <c r="DEQ73"/>
      <c r="DER73"/>
      <c r="DES73"/>
      <c r="DET73"/>
      <c r="DEU73"/>
      <c r="DEV73"/>
      <c r="DEW73"/>
      <c r="DEX73"/>
      <c r="DEY73"/>
      <c r="DEZ73"/>
      <c r="DFA73"/>
      <c r="DFB73"/>
      <c r="DFC73"/>
      <c r="DFD73"/>
      <c r="DFE73"/>
      <c r="DFF73"/>
      <c r="DFG73"/>
      <c r="DFH73"/>
      <c r="DFI73"/>
      <c r="DFJ73"/>
      <c r="DFK73"/>
      <c r="DFL73"/>
      <c r="DFM73"/>
      <c r="DFN73"/>
      <c r="DFO73"/>
      <c r="DFP73"/>
      <c r="DFQ73"/>
      <c r="DFR73"/>
      <c r="DFS73"/>
      <c r="DFT73"/>
      <c r="DFU73"/>
      <c r="DFV73"/>
      <c r="DFW73"/>
      <c r="DFX73"/>
      <c r="DFY73"/>
      <c r="DFZ73"/>
      <c r="DGA73"/>
      <c r="DGB73"/>
      <c r="DGC73"/>
      <c r="DGD73"/>
      <c r="DGE73"/>
      <c r="DGF73"/>
      <c r="DGG73"/>
      <c r="DGH73"/>
      <c r="DGI73"/>
      <c r="DGJ73"/>
      <c r="DGK73"/>
      <c r="DGL73"/>
      <c r="DGM73"/>
      <c r="DGN73"/>
      <c r="DGO73"/>
      <c r="DGP73"/>
      <c r="DGQ73"/>
      <c r="DGR73"/>
      <c r="DGS73"/>
      <c r="DGT73"/>
      <c r="DGU73"/>
      <c r="DGV73"/>
      <c r="DGW73"/>
      <c r="DGX73"/>
      <c r="DGY73"/>
      <c r="DGZ73"/>
      <c r="DHA73"/>
      <c r="DHB73"/>
      <c r="DHC73"/>
      <c r="DHD73"/>
      <c r="DHE73"/>
      <c r="DHF73"/>
      <c r="DHG73"/>
      <c r="DHH73"/>
      <c r="DHI73"/>
      <c r="DHJ73"/>
      <c r="DHK73"/>
      <c r="DHL73"/>
      <c r="DHM73"/>
      <c r="DHN73"/>
      <c r="DHO73"/>
      <c r="DHP73"/>
      <c r="DHQ73"/>
      <c r="DHR73"/>
      <c r="DHS73"/>
      <c r="DHT73"/>
      <c r="DHU73"/>
      <c r="DHV73"/>
      <c r="DHW73"/>
      <c r="DHX73"/>
      <c r="DHY73"/>
      <c r="DHZ73"/>
      <c r="DIA73"/>
      <c r="DIB73"/>
      <c r="DIC73"/>
      <c r="DID73"/>
      <c r="DIE73"/>
      <c r="DIF73"/>
      <c r="DIG73"/>
      <c r="DIH73"/>
      <c r="DII73"/>
      <c r="DIJ73"/>
      <c r="DIK73"/>
      <c r="DIL73"/>
      <c r="DIM73"/>
      <c r="DIN73"/>
      <c r="DIO73"/>
      <c r="DIP73"/>
      <c r="DIQ73"/>
      <c r="DIR73"/>
      <c r="DIS73"/>
      <c r="DIT73"/>
      <c r="DIU73"/>
      <c r="DIV73"/>
      <c r="DIW73"/>
      <c r="DIX73"/>
      <c r="DIY73"/>
      <c r="DIZ73"/>
      <c r="DJA73"/>
      <c r="DJB73"/>
      <c r="DJC73"/>
      <c r="DJD73"/>
      <c r="DJE73"/>
      <c r="DJF73"/>
      <c r="DJG73"/>
      <c r="DJH73"/>
      <c r="DJI73"/>
      <c r="DJJ73"/>
      <c r="DJK73"/>
      <c r="DJL73"/>
      <c r="DJM73"/>
      <c r="DJN73"/>
      <c r="DJO73"/>
      <c r="DJP73"/>
      <c r="DJQ73"/>
      <c r="DJR73"/>
      <c r="DJS73"/>
      <c r="DJT73"/>
      <c r="DJU73"/>
      <c r="DJV73"/>
      <c r="DJW73"/>
      <c r="DJX73"/>
      <c r="DJY73"/>
      <c r="DJZ73"/>
      <c r="DKA73"/>
      <c r="DKB73"/>
      <c r="DKC73"/>
      <c r="DKD73"/>
      <c r="DKE73"/>
      <c r="DKF73"/>
      <c r="DKG73"/>
      <c r="DKH73"/>
      <c r="DKI73"/>
      <c r="DKJ73"/>
      <c r="DKK73"/>
      <c r="DKL73"/>
      <c r="DKM73"/>
      <c r="DKN73"/>
      <c r="DKO73"/>
      <c r="DKP73"/>
      <c r="DKQ73"/>
      <c r="DKR73"/>
      <c r="DKS73"/>
      <c r="DKT73"/>
      <c r="DKU73"/>
      <c r="DKV73"/>
      <c r="DKW73"/>
      <c r="DKX73"/>
      <c r="DKY73"/>
      <c r="DKZ73"/>
      <c r="DLA73"/>
      <c r="DLB73"/>
      <c r="DLC73"/>
      <c r="DLD73"/>
      <c r="DLE73"/>
      <c r="DLF73"/>
      <c r="DLG73"/>
      <c r="DLH73"/>
      <c r="DLI73"/>
      <c r="DLJ73"/>
      <c r="DLK73"/>
      <c r="DLL73"/>
      <c r="DLM73"/>
      <c r="DLN73"/>
      <c r="DLO73"/>
      <c r="DLP73"/>
      <c r="DLQ73"/>
      <c r="DLR73"/>
      <c r="DLS73"/>
      <c r="DLT73"/>
      <c r="DLU73"/>
      <c r="DLV73"/>
      <c r="DLW73"/>
      <c r="DLX73"/>
      <c r="DLY73"/>
      <c r="DLZ73"/>
      <c r="DMA73"/>
      <c r="DMB73"/>
      <c r="DMC73"/>
      <c r="DMD73"/>
      <c r="DME73"/>
      <c r="DMF73"/>
      <c r="DMG73"/>
      <c r="DMH73"/>
      <c r="DMI73"/>
      <c r="DMJ73"/>
      <c r="DMK73"/>
      <c r="DML73"/>
      <c r="DMM73"/>
      <c r="DMN73"/>
      <c r="DMO73"/>
      <c r="DMP73"/>
      <c r="DMQ73"/>
      <c r="DMR73"/>
      <c r="DMS73"/>
      <c r="DMT73"/>
      <c r="DMU73"/>
      <c r="DMV73"/>
      <c r="DMW73"/>
      <c r="DMX73"/>
      <c r="DMY73"/>
      <c r="DMZ73"/>
      <c r="DNA73"/>
      <c r="DNB73"/>
      <c r="DNC73"/>
      <c r="DND73"/>
      <c r="DNE73"/>
      <c r="DNF73"/>
      <c r="DNG73"/>
      <c r="DNH73"/>
      <c r="DNI73"/>
      <c r="DNJ73"/>
      <c r="DNK73"/>
      <c r="DNL73"/>
      <c r="DNM73"/>
      <c r="DNN73"/>
      <c r="DNO73"/>
      <c r="DNP73"/>
      <c r="DNQ73"/>
      <c r="DNR73"/>
      <c r="DNS73"/>
      <c r="DNT73"/>
      <c r="DNU73"/>
      <c r="DNV73"/>
      <c r="DNW73"/>
      <c r="DNX73"/>
      <c r="DNY73"/>
      <c r="DNZ73"/>
      <c r="DOA73"/>
      <c r="DOB73"/>
      <c r="DOC73"/>
      <c r="DOD73"/>
      <c r="DOE73"/>
      <c r="DOF73"/>
      <c r="DOG73"/>
      <c r="DOH73"/>
      <c r="DOI73"/>
      <c r="DOJ73"/>
      <c r="DOK73"/>
      <c r="DOL73"/>
      <c r="DOM73"/>
      <c r="DON73"/>
      <c r="DOO73"/>
      <c r="DOP73"/>
      <c r="DOQ73"/>
      <c r="DOR73"/>
      <c r="DOS73"/>
      <c r="DOT73"/>
      <c r="DOU73"/>
      <c r="DOV73"/>
      <c r="DOW73"/>
      <c r="DOX73"/>
      <c r="DOY73"/>
      <c r="DOZ73"/>
      <c r="DPA73"/>
      <c r="DPB73"/>
      <c r="DPC73"/>
      <c r="DPD73"/>
      <c r="DPE73"/>
      <c r="DPF73"/>
      <c r="DPG73"/>
      <c r="DPH73"/>
      <c r="DPI73"/>
      <c r="DPJ73"/>
      <c r="DPK73"/>
      <c r="DPL73"/>
      <c r="DPM73"/>
      <c r="DPN73"/>
      <c r="DPO73"/>
      <c r="DPP73"/>
      <c r="DPQ73"/>
      <c r="DPR73"/>
      <c r="DPS73"/>
      <c r="DPT73"/>
      <c r="DPU73"/>
      <c r="DPV73"/>
      <c r="DPW73"/>
      <c r="DPX73"/>
      <c r="DPY73"/>
      <c r="DPZ73"/>
      <c r="DQA73"/>
      <c r="DQB73"/>
      <c r="DQC73"/>
      <c r="DQD73"/>
      <c r="DQE73"/>
      <c r="DQF73"/>
      <c r="DQG73"/>
      <c r="DQH73"/>
      <c r="DQI73"/>
      <c r="DQJ73"/>
      <c r="DQK73"/>
      <c r="DQL73"/>
      <c r="DQM73"/>
      <c r="DQN73"/>
      <c r="DQO73"/>
      <c r="DQP73"/>
      <c r="DQQ73"/>
      <c r="DQR73"/>
      <c r="DQS73"/>
      <c r="DQT73"/>
      <c r="DQU73"/>
      <c r="DQV73"/>
      <c r="DQW73"/>
      <c r="DQX73"/>
      <c r="DQY73"/>
      <c r="DQZ73"/>
      <c r="DRA73"/>
      <c r="DRB73"/>
      <c r="DRC73"/>
      <c r="DRD73"/>
      <c r="DRE73"/>
      <c r="DRF73"/>
      <c r="DRG73"/>
      <c r="DRH73"/>
      <c r="DRI73"/>
      <c r="DRJ73"/>
      <c r="DRK73"/>
      <c r="DRL73"/>
      <c r="DRM73"/>
      <c r="DRN73"/>
      <c r="DRO73"/>
      <c r="DRP73"/>
      <c r="DRQ73"/>
      <c r="DRR73"/>
      <c r="DRS73"/>
      <c r="DRT73"/>
      <c r="DRU73"/>
      <c r="DRV73"/>
      <c r="DRW73"/>
      <c r="DRX73"/>
      <c r="DRY73"/>
      <c r="DRZ73"/>
      <c r="DSA73"/>
      <c r="DSB73"/>
      <c r="DSC73"/>
      <c r="DSD73"/>
      <c r="DSE73"/>
      <c r="DSF73"/>
      <c r="DSG73"/>
      <c r="DSH73"/>
      <c r="DSI73"/>
      <c r="DSJ73"/>
      <c r="DSK73"/>
      <c r="DSL73"/>
      <c r="DSM73"/>
      <c r="DSN73"/>
      <c r="DSO73"/>
      <c r="DSP73"/>
      <c r="DSQ73"/>
      <c r="DSR73"/>
      <c r="DSS73"/>
      <c r="DST73"/>
      <c r="DSU73"/>
      <c r="DSV73"/>
      <c r="DSW73"/>
      <c r="DSX73"/>
      <c r="DSY73"/>
      <c r="DSZ73"/>
      <c r="DTA73"/>
      <c r="DTB73"/>
      <c r="DTC73"/>
      <c r="DTD73"/>
      <c r="DTE73"/>
      <c r="DTF73"/>
      <c r="DTG73"/>
      <c r="DTH73"/>
      <c r="DTI73"/>
      <c r="DTJ73"/>
      <c r="DTK73"/>
      <c r="DTL73"/>
      <c r="DTM73"/>
      <c r="DTN73"/>
      <c r="DTO73"/>
      <c r="DTP73"/>
      <c r="DTQ73"/>
      <c r="DTR73"/>
      <c r="DTS73"/>
      <c r="DTT73"/>
      <c r="DTU73"/>
      <c r="DTV73"/>
      <c r="DTW73"/>
      <c r="DTX73"/>
      <c r="DTY73"/>
      <c r="DTZ73"/>
      <c r="DUA73"/>
      <c r="DUB73"/>
      <c r="DUC73"/>
      <c r="DUD73"/>
      <c r="DUE73"/>
      <c r="DUF73"/>
      <c r="DUG73"/>
      <c r="DUH73"/>
      <c r="DUI73"/>
      <c r="DUJ73"/>
      <c r="DUK73"/>
      <c r="DUL73"/>
      <c r="DUM73"/>
      <c r="DUN73"/>
      <c r="DUO73"/>
      <c r="DUP73"/>
      <c r="DUQ73"/>
      <c r="DUR73"/>
      <c r="DUS73"/>
      <c r="DUT73"/>
      <c r="DUU73"/>
      <c r="DUV73"/>
      <c r="DUW73"/>
      <c r="DUX73"/>
      <c r="DUY73"/>
      <c r="DUZ73"/>
      <c r="DVA73"/>
      <c r="DVB73"/>
      <c r="DVC73"/>
      <c r="DVD73"/>
      <c r="DVE73"/>
      <c r="DVF73"/>
      <c r="DVG73"/>
      <c r="DVH73"/>
      <c r="DVI73"/>
      <c r="DVJ73"/>
      <c r="DVK73"/>
      <c r="DVL73"/>
      <c r="DVM73"/>
      <c r="DVN73"/>
      <c r="DVO73"/>
      <c r="DVP73"/>
      <c r="DVQ73"/>
      <c r="DVR73"/>
      <c r="DVS73"/>
      <c r="DVT73"/>
      <c r="DVU73"/>
      <c r="DVV73"/>
      <c r="DVW73"/>
      <c r="DVX73"/>
      <c r="DVY73"/>
      <c r="DVZ73"/>
      <c r="DWA73"/>
      <c r="DWB73"/>
      <c r="DWC73"/>
      <c r="DWD73"/>
      <c r="DWE73"/>
      <c r="DWF73"/>
      <c r="DWG73"/>
      <c r="DWH73"/>
      <c r="DWI73"/>
      <c r="DWJ73"/>
      <c r="DWK73"/>
      <c r="DWL73"/>
      <c r="DWM73"/>
      <c r="DWN73"/>
      <c r="DWO73"/>
      <c r="DWP73"/>
      <c r="DWQ73"/>
      <c r="DWR73"/>
      <c r="DWS73"/>
      <c r="DWT73"/>
      <c r="DWU73"/>
      <c r="DWV73"/>
      <c r="DWW73"/>
      <c r="DWX73"/>
      <c r="DWY73"/>
      <c r="DWZ73"/>
      <c r="DXA73"/>
      <c r="DXB73"/>
      <c r="DXC73"/>
      <c r="DXD73"/>
      <c r="DXE73"/>
      <c r="DXF73"/>
      <c r="DXG73"/>
      <c r="DXH73"/>
      <c r="DXI73"/>
      <c r="DXJ73"/>
      <c r="DXK73"/>
      <c r="DXL73"/>
      <c r="DXM73"/>
      <c r="DXN73"/>
      <c r="DXO73"/>
      <c r="DXP73"/>
      <c r="DXQ73"/>
      <c r="DXR73"/>
      <c r="DXS73"/>
      <c r="DXT73"/>
      <c r="DXU73"/>
      <c r="DXV73"/>
      <c r="DXW73"/>
      <c r="DXX73"/>
      <c r="DXY73"/>
      <c r="DXZ73"/>
      <c r="DYA73"/>
      <c r="DYB73"/>
      <c r="DYC73"/>
      <c r="DYD73"/>
      <c r="DYE73"/>
      <c r="DYF73"/>
      <c r="DYG73"/>
      <c r="DYH73"/>
      <c r="DYI73"/>
      <c r="DYJ73"/>
      <c r="DYK73"/>
      <c r="DYL73"/>
      <c r="DYM73"/>
      <c r="DYN73"/>
      <c r="DYO73"/>
      <c r="DYP73"/>
      <c r="DYQ73"/>
      <c r="DYR73"/>
      <c r="DYS73"/>
      <c r="DYT73"/>
      <c r="DYU73"/>
      <c r="DYV73"/>
      <c r="DYW73"/>
      <c r="DYX73"/>
      <c r="DYY73"/>
      <c r="DYZ73"/>
      <c r="DZA73"/>
      <c r="DZB73"/>
      <c r="DZC73"/>
      <c r="DZD73"/>
      <c r="DZE73"/>
      <c r="DZF73"/>
      <c r="DZG73"/>
      <c r="DZH73"/>
      <c r="DZI73"/>
      <c r="DZJ73"/>
      <c r="DZK73"/>
      <c r="DZL73"/>
      <c r="DZM73"/>
      <c r="DZN73"/>
      <c r="DZO73"/>
      <c r="DZP73"/>
      <c r="DZQ73"/>
      <c r="DZR73"/>
      <c r="DZS73"/>
      <c r="DZT73"/>
      <c r="DZU73"/>
      <c r="DZV73"/>
      <c r="DZW73"/>
      <c r="DZX73"/>
      <c r="DZY73"/>
      <c r="DZZ73"/>
      <c r="EAA73"/>
      <c r="EAB73"/>
      <c r="EAC73"/>
      <c r="EAD73"/>
      <c r="EAE73"/>
      <c r="EAF73"/>
      <c r="EAG73"/>
      <c r="EAH73"/>
      <c r="EAI73"/>
      <c r="EAJ73"/>
      <c r="EAK73"/>
      <c r="EAL73"/>
      <c r="EAM73"/>
      <c r="EAN73"/>
      <c r="EAO73"/>
      <c r="EAP73"/>
      <c r="EAQ73"/>
      <c r="EAR73"/>
      <c r="EAS73"/>
      <c r="EAT73"/>
      <c r="EAU73"/>
      <c r="EAV73"/>
      <c r="EAW73"/>
      <c r="EAX73"/>
      <c r="EAY73"/>
      <c r="EAZ73"/>
      <c r="EBA73"/>
      <c r="EBB73"/>
      <c r="EBC73"/>
      <c r="EBD73"/>
      <c r="EBE73"/>
      <c r="EBF73"/>
      <c r="EBG73"/>
      <c r="EBH73"/>
      <c r="EBI73"/>
      <c r="EBJ73"/>
      <c r="EBK73"/>
      <c r="EBL73"/>
      <c r="EBM73"/>
      <c r="EBN73"/>
      <c r="EBO73"/>
      <c r="EBP73"/>
      <c r="EBQ73"/>
      <c r="EBR73"/>
      <c r="EBS73"/>
      <c r="EBT73"/>
      <c r="EBU73"/>
      <c r="EBV73"/>
      <c r="EBW73"/>
      <c r="EBX73"/>
      <c r="EBY73"/>
      <c r="EBZ73"/>
      <c r="ECA73"/>
      <c r="ECB73"/>
      <c r="ECC73"/>
      <c r="ECD73"/>
      <c r="ECE73"/>
      <c r="ECF73"/>
      <c r="ECG73"/>
      <c r="ECH73"/>
      <c r="ECI73"/>
      <c r="ECJ73"/>
      <c r="ECK73"/>
      <c r="ECL73"/>
      <c r="ECM73"/>
      <c r="ECN73"/>
      <c r="ECO73"/>
      <c r="ECP73"/>
      <c r="ECQ73"/>
      <c r="ECR73"/>
      <c r="ECS73"/>
      <c r="ECT73"/>
      <c r="ECU73"/>
      <c r="ECV73"/>
      <c r="ECW73"/>
      <c r="ECX73"/>
      <c r="ECY73"/>
      <c r="ECZ73"/>
      <c r="EDA73"/>
      <c r="EDB73"/>
      <c r="EDC73"/>
      <c r="EDD73"/>
      <c r="EDE73"/>
      <c r="EDF73"/>
      <c r="EDG73"/>
      <c r="EDH73"/>
      <c r="EDI73"/>
      <c r="EDJ73"/>
      <c r="EDK73"/>
      <c r="EDL73"/>
      <c r="EDM73"/>
      <c r="EDN73"/>
      <c r="EDO73"/>
      <c r="EDP73"/>
      <c r="EDQ73"/>
      <c r="EDR73"/>
      <c r="EDS73"/>
      <c r="EDT73"/>
      <c r="EDU73"/>
      <c r="EDV73"/>
      <c r="EDW73"/>
      <c r="EDX73"/>
      <c r="EDY73"/>
      <c r="EDZ73"/>
      <c r="EEA73"/>
      <c r="EEB73"/>
      <c r="EEC73"/>
      <c r="EED73"/>
      <c r="EEE73"/>
      <c r="EEF73"/>
      <c r="EEG73"/>
      <c r="EEH73"/>
      <c r="EEI73"/>
      <c r="EEJ73"/>
      <c r="EEK73"/>
      <c r="EEL73"/>
      <c r="EEM73"/>
      <c r="EEN73"/>
      <c r="EEO73"/>
      <c r="EEP73"/>
      <c r="EEQ73"/>
      <c r="EER73"/>
      <c r="EES73"/>
      <c r="EET73"/>
      <c r="EEU73"/>
      <c r="EEV73"/>
      <c r="EEW73"/>
      <c r="EEX73"/>
      <c r="EEY73"/>
      <c r="EEZ73"/>
      <c r="EFA73"/>
      <c r="EFB73"/>
      <c r="EFC73"/>
      <c r="EFD73"/>
      <c r="EFE73"/>
      <c r="EFF73"/>
      <c r="EFG73"/>
      <c r="EFH73"/>
      <c r="EFI73"/>
      <c r="EFJ73"/>
      <c r="EFK73"/>
      <c r="EFL73"/>
      <c r="EFM73"/>
      <c r="EFN73"/>
      <c r="EFO73"/>
      <c r="EFP73"/>
      <c r="EFQ73"/>
      <c r="EFR73"/>
      <c r="EFS73"/>
      <c r="EFT73"/>
      <c r="EFU73"/>
      <c r="EFV73"/>
      <c r="EFW73"/>
      <c r="EFX73"/>
      <c r="EFY73"/>
      <c r="EFZ73"/>
      <c r="EGA73"/>
      <c r="EGB73"/>
      <c r="EGC73"/>
      <c r="EGD73"/>
      <c r="EGE73"/>
      <c r="EGF73"/>
      <c r="EGG73"/>
      <c r="EGH73"/>
      <c r="EGI73"/>
      <c r="EGJ73"/>
      <c r="EGK73"/>
      <c r="EGL73"/>
      <c r="EGM73"/>
      <c r="EGN73"/>
      <c r="EGO73"/>
      <c r="EGP73"/>
      <c r="EGQ73"/>
      <c r="EGR73"/>
      <c r="EGS73"/>
      <c r="EGT73"/>
      <c r="EGU73"/>
      <c r="EGV73"/>
      <c r="EGW73"/>
      <c r="EGX73"/>
      <c r="EGY73"/>
      <c r="EGZ73"/>
      <c r="EHA73"/>
      <c r="EHB73"/>
      <c r="EHC73"/>
      <c r="EHD73"/>
      <c r="EHE73"/>
      <c r="EHF73"/>
      <c r="EHG73"/>
      <c r="EHH73"/>
      <c r="EHI73"/>
      <c r="EHJ73"/>
      <c r="EHK73"/>
      <c r="EHL73"/>
      <c r="EHM73"/>
      <c r="EHN73"/>
      <c r="EHO73"/>
      <c r="EHP73"/>
      <c r="EHQ73"/>
      <c r="EHR73"/>
      <c r="EHS73"/>
      <c r="EHT73"/>
      <c r="EHU73"/>
      <c r="EHV73"/>
      <c r="EHW73"/>
      <c r="EHX73"/>
      <c r="EHY73"/>
      <c r="EHZ73"/>
      <c r="EIA73"/>
      <c r="EIB73"/>
      <c r="EIC73"/>
      <c r="EID73"/>
      <c r="EIE73"/>
      <c r="EIF73"/>
      <c r="EIG73"/>
      <c r="EIH73"/>
      <c r="EII73"/>
      <c r="EIJ73"/>
      <c r="EIK73"/>
      <c r="EIL73"/>
      <c r="EIM73"/>
      <c r="EIN73"/>
      <c r="EIO73"/>
      <c r="EIP73"/>
      <c r="EIQ73"/>
      <c r="EIR73"/>
      <c r="EIS73"/>
      <c r="EIT73"/>
      <c r="EIU73"/>
      <c r="EIV73"/>
      <c r="EIW73"/>
      <c r="EIX73"/>
      <c r="EIY73"/>
      <c r="EIZ73"/>
      <c r="EJA73"/>
      <c r="EJB73"/>
      <c r="EJC73"/>
      <c r="EJD73"/>
      <c r="EJE73"/>
      <c r="EJF73"/>
      <c r="EJG73"/>
      <c r="EJH73"/>
      <c r="EJI73"/>
      <c r="EJJ73"/>
      <c r="EJK73"/>
      <c r="EJL73"/>
      <c r="EJM73"/>
      <c r="EJN73"/>
      <c r="EJO73"/>
      <c r="EJP73"/>
      <c r="EJQ73"/>
      <c r="EJR73"/>
      <c r="EJS73"/>
      <c r="EJT73"/>
      <c r="EJU73"/>
      <c r="EJV73"/>
      <c r="EJW73"/>
      <c r="EJX73"/>
      <c r="EJY73"/>
      <c r="EJZ73"/>
      <c r="EKA73"/>
      <c r="EKB73"/>
      <c r="EKC73"/>
      <c r="EKD73"/>
      <c r="EKE73"/>
      <c r="EKF73"/>
      <c r="EKG73"/>
      <c r="EKH73"/>
      <c r="EKI73"/>
      <c r="EKJ73"/>
      <c r="EKK73"/>
      <c r="EKL73"/>
      <c r="EKM73"/>
      <c r="EKN73"/>
      <c r="EKO73"/>
      <c r="EKP73"/>
      <c r="EKQ73"/>
      <c r="EKR73"/>
      <c r="EKS73"/>
      <c r="EKT73"/>
      <c r="EKU73"/>
      <c r="EKV73"/>
      <c r="EKW73"/>
      <c r="EKX73"/>
      <c r="EKY73"/>
      <c r="EKZ73"/>
      <c r="ELA73"/>
      <c r="ELB73"/>
      <c r="ELC73"/>
      <c r="ELD73"/>
      <c r="ELE73"/>
      <c r="ELF73"/>
      <c r="ELG73"/>
      <c r="ELH73"/>
      <c r="ELI73"/>
      <c r="ELJ73"/>
      <c r="ELK73"/>
      <c r="ELL73"/>
      <c r="ELM73"/>
      <c r="ELN73"/>
      <c r="ELO73"/>
      <c r="ELP73"/>
      <c r="ELQ73"/>
      <c r="ELR73"/>
      <c r="ELS73"/>
      <c r="ELT73"/>
      <c r="ELU73"/>
      <c r="ELV73"/>
      <c r="ELW73"/>
      <c r="ELX73"/>
      <c r="ELY73"/>
      <c r="ELZ73"/>
      <c r="EMA73"/>
      <c r="EMB73"/>
      <c r="EMC73"/>
      <c r="EMD73"/>
      <c r="EME73"/>
      <c r="EMF73"/>
      <c r="EMG73"/>
      <c r="EMH73"/>
      <c r="EMI73"/>
      <c r="EMJ73"/>
      <c r="EMK73"/>
      <c r="EML73"/>
      <c r="EMM73"/>
      <c r="EMN73"/>
      <c r="EMO73"/>
      <c r="EMP73"/>
      <c r="EMQ73"/>
      <c r="EMR73"/>
      <c r="EMS73"/>
      <c r="EMT73"/>
      <c r="EMU73"/>
      <c r="EMV73"/>
      <c r="EMW73"/>
      <c r="EMX73"/>
      <c r="EMY73"/>
      <c r="EMZ73"/>
      <c r="ENA73"/>
      <c r="ENB73"/>
      <c r="ENC73"/>
      <c r="END73"/>
      <c r="ENE73"/>
      <c r="ENF73"/>
      <c r="ENG73"/>
      <c r="ENH73"/>
      <c r="ENI73"/>
      <c r="ENJ73"/>
      <c r="ENK73"/>
      <c r="ENL73"/>
      <c r="ENM73"/>
      <c r="ENN73"/>
      <c r="ENO73"/>
      <c r="ENP73"/>
      <c r="ENQ73"/>
      <c r="ENR73"/>
      <c r="ENS73"/>
      <c r="ENT73"/>
      <c r="ENU73"/>
      <c r="ENV73"/>
      <c r="ENW73"/>
      <c r="ENX73"/>
      <c r="ENY73"/>
      <c r="ENZ73"/>
      <c r="EOA73"/>
      <c r="EOB73"/>
      <c r="EOC73"/>
      <c r="EOD73"/>
      <c r="EOE73"/>
      <c r="EOF73"/>
      <c r="EOG73"/>
      <c r="EOH73"/>
      <c r="EOI73"/>
      <c r="EOJ73"/>
      <c r="EOK73"/>
      <c r="EOL73"/>
      <c r="EOM73"/>
      <c r="EON73"/>
      <c r="EOO73"/>
      <c r="EOP73"/>
      <c r="EOQ73"/>
      <c r="EOR73"/>
      <c r="EOS73"/>
      <c r="EOT73"/>
      <c r="EOU73"/>
      <c r="EOV73"/>
      <c r="EOW73"/>
      <c r="EOX73"/>
      <c r="EOY73"/>
      <c r="EOZ73"/>
      <c r="EPA73"/>
      <c r="EPB73"/>
      <c r="EPC73"/>
      <c r="EPD73"/>
      <c r="EPE73"/>
      <c r="EPF73"/>
      <c r="EPG73"/>
      <c r="EPH73"/>
      <c r="EPI73"/>
      <c r="EPJ73"/>
      <c r="EPK73"/>
      <c r="EPL73"/>
      <c r="EPM73"/>
      <c r="EPN73"/>
      <c r="EPO73"/>
      <c r="EPP73"/>
      <c r="EPQ73"/>
      <c r="EPR73"/>
      <c r="EPS73"/>
      <c r="EPT73"/>
      <c r="EPU73"/>
      <c r="EPV73"/>
      <c r="EPW73"/>
      <c r="EPX73"/>
      <c r="EPY73"/>
      <c r="EPZ73"/>
      <c r="EQA73"/>
      <c r="EQB73"/>
      <c r="EQC73"/>
      <c r="EQD73"/>
      <c r="EQE73"/>
      <c r="EQF73"/>
      <c r="EQG73"/>
      <c r="EQH73"/>
      <c r="EQI73"/>
      <c r="EQJ73"/>
      <c r="EQK73"/>
      <c r="EQL73"/>
      <c r="EQM73"/>
      <c r="EQN73"/>
      <c r="EQO73"/>
      <c r="EQP73"/>
      <c r="EQQ73"/>
      <c r="EQR73"/>
      <c r="EQS73"/>
      <c r="EQT73"/>
      <c r="EQU73"/>
      <c r="EQV73"/>
      <c r="EQW73"/>
      <c r="EQX73"/>
      <c r="EQY73"/>
      <c r="EQZ73"/>
      <c r="ERA73"/>
      <c r="ERB73"/>
      <c r="ERC73"/>
      <c r="ERD73"/>
      <c r="ERE73"/>
      <c r="ERF73"/>
      <c r="ERG73"/>
      <c r="ERH73"/>
      <c r="ERI73"/>
      <c r="ERJ73"/>
      <c r="ERK73"/>
      <c r="ERL73"/>
      <c r="ERM73"/>
      <c r="ERN73"/>
      <c r="ERO73"/>
      <c r="ERP73"/>
      <c r="ERQ73"/>
      <c r="ERR73"/>
      <c r="ERS73"/>
      <c r="ERT73"/>
      <c r="ERU73"/>
      <c r="ERV73"/>
      <c r="ERW73"/>
      <c r="ERX73"/>
      <c r="ERY73"/>
      <c r="ERZ73"/>
      <c r="ESA73"/>
      <c r="ESB73"/>
      <c r="ESC73"/>
      <c r="ESD73"/>
      <c r="ESE73"/>
      <c r="ESF73"/>
      <c r="ESG73"/>
      <c r="ESH73"/>
      <c r="ESI73"/>
      <c r="ESJ73"/>
      <c r="ESK73"/>
      <c r="ESL73"/>
      <c r="ESM73"/>
      <c r="ESN73"/>
      <c r="ESO73"/>
      <c r="ESP73"/>
      <c r="ESQ73"/>
      <c r="ESR73"/>
      <c r="ESS73"/>
      <c r="EST73"/>
      <c r="ESU73"/>
      <c r="ESV73"/>
      <c r="ESW73"/>
      <c r="ESX73"/>
      <c r="ESY73"/>
      <c r="ESZ73"/>
      <c r="ETA73"/>
      <c r="ETB73"/>
      <c r="ETC73"/>
      <c r="ETD73"/>
      <c r="ETE73"/>
      <c r="ETF73"/>
      <c r="ETG73"/>
      <c r="ETH73"/>
      <c r="ETI73"/>
      <c r="ETJ73"/>
      <c r="ETK73"/>
      <c r="ETL73"/>
      <c r="ETM73"/>
      <c r="ETN73"/>
      <c r="ETO73"/>
      <c r="ETP73"/>
      <c r="ETQ73"/>
      <c r="ETR73"/>
      <c r="ETS73"/>
      <c r="ETT73"/>
      <c r="ETU73"/>
      <c r="ETV73"/>
      <c r="ETW73"/>
      <c r="ETX73"/>
      <c r="ETY73"/>
      <c r="ETZ73"/>
      <c r="EUA73"/>
      <c r="EUB73"/>
      <c r="EUC73"/>
      <c r="EUD73"/>
      <c r="EUE73"/>
      <c r="EUF73"/>
      <c r="EUG73"/>
      <c r="EUH73"/>
      <c r="EUI73"/>
      <c r="EUJ73"/>
      <c r="EUK73"/>
      <c r="EUL73"/>
      <c r="EUM73"/>
      <c r="EUN73"/>
      <c r="EUO73"/>
      <c r="EUP73"/>
      <c r="EUQ73"/>
      <c r="EUR73"/>
      <c r="EUS73"/>
      <c r="EUT73"/>
      <c r="EUU73"/>
      <c r="EUV73"/>
      <c r="EUW73"/>
      <c r="EUX73"/>
      <c r="EUY73"/>
      <c r="EUZ73"/>
      <c r="EVA73"/>
      <c r="EVB73"/>
      <c r="EVC73"/>
      <c r="EVD73"/>
      <c r="EVE73"/>
      <c r="EVF73"/>
      <c r="EVG73"/>
      <c r="EVH73"/>
      <c r="EVI73"/>
      <c r="EVJ73"/>
      <c r="EVK73"/>
      <c r="EVL73"/>
      <c r="EVM73"/>
      <c r="EVN73"/>
      <c r="EVO73"/>
      <c r="EVP73"/>
      <c r="EVQ73"/>
      <c r="EVR73"/>
      <c r="EVS73"/>
      <c r="EVT73"/>
      <c r="EVU73"/>
      <c r="EVV73"/>
      <c r="EVW73"/>
      <c r="EVX73"/>
      <c r="EVY73"/>
      <c r="EVZ73"/>
      <c r="EWA73"/>
      <c r="EWB73"/>
      <c r="EWC73"/>
      <c r="EWD73"/>
      <c r="EWE73"/>
      <c r="EWF73"/>
      <c r="EWG73"/>
      <c r="EWH73"/>
      <c r="EWI73"/>
      <c r="EWJ73"/>
      <c r="EWK73"/>
      <c r="EWL73"/>
      <c r="EWM73"/>
      <c r="EWN73"/>
      <c r="EWO73"/>
      <c r="EWP73"/>
      <c r="EWQ73"/>
      <c r="EWR73"/>
      <c r="EWS73"/>
      <c r="EWT73"/>
      <c r="EWU73"/>
      <c r="EWV73"/>
      <c r="EWW73"/>
      <c r="EWX73"/>
      <c r="EWY73"/>
      <c r="EWZ73"/>
      <c r="EXA73"/>
      <c r="EXB73"/>
      <c r="EXC73"/>
      <c r="EXD73"/>
      <c r="EXE73"/>
      <c r="EXF73"/>
      <c r="EXG73"/>
      <c r="EXH73"/>
      <c r="EXI73"/>
      <c r="EXJ73"/>
      <c r="EXK73"/>
      <c r="EXL73"/>
      <c r="EXM73"/>
      <c r="EXN73"/>
      <c r="EXO73"/>
      <c r="EXP73"/>
      <c r="EXQ73"/>
      <c r="EXR73"/>
      <c r="EXS73"/>
      <c r="EXT73"/>
      <c r="EXU73"/>
      <c r="EXV73"/>
      <c r="EXW73"/>
      <c r="EXX73"/>
      <c r="EXY73"/>
      <c r="EXZ73"/>
      <c r="EYA73"/>
      <c r="EYB73"/>
      <c r="EYC73"/>
      <c r="EYD73"/>
      <c r="EYE73"/>
      <c r="EYF73"/>
      <c r="EYG73"/>
      <c r="EYH73"/>
      <c r="EYI73"/>
      <c r="EYJ73"/>
      <c r="EYK73"/>
      <c r="EYL73"/>
      <c r="EYM73"/>
      <c r="EYN73"/>
      <c r="EYO73"/>
      <c r="EYP73"/>
      <c r="EYQ73"/>
      <c r="EYR73"/>
      <c r="EYS73"/>
      <c r="EYT73"/>
      <c r="EYU73"/>
      <c r="EYV73"/>
      <c r="EYW73"/>
      <c r="EYX73"/>
      <c r="EYY73"/>
      <c r="EYZ73"/>
      <c r="EZA73"/>
      <c r="EZB73"/>
      <c r="EZC73"/>
      <c r="EZD73"/>
      <c r="EZE73"/>
      <c r="EZF73"/>
      <c r="EZG73"/>
      <c r="EZH73"/>
      <c r="EZI73"/>
      <c r="EZJ73"/>
      <c r="EZK73"/>
      <c r="EZL73"/>
      <c r="EZM73"/>
      <c r="EZN73"/>
      <c r="EZO73"/>
      <c r="EZP73"/>
      <c r="EZQ73"/>
      <c r="EZR73"/>
      <c r="EZS73"/>
      <c r="EZT73"/>
      <c r="EZU73"/>
      <c r="EZV73"/>
      <c r="EZW73"/>
      <c r="EZX73"/>
      <c r="EZY73"/>
      <c r="EZZ73"/>
      <c r="FAA73"/>
      <c r="FAB73"/>
      <c r="FAC73"/>
      <c r="FAD73"/>
      <c r="FAE73"/>
      <c r="FAF73"/>
      <c r="FAG73"/>
      <c r="FAH73"/>
      <c r="FAI73"/>
      <c r="FAJ73"/>
      <c r="FAK73"/>
      <c r="FAL73"/>
      <c r="FAM73"/>
      <c r="FAN73"/>
      <c r="FAO73"/>
      <c r="FAP73"/>
      <c r="FAQ73"/>
      <c r="FAR73"/>
      <c r="FAS73"/>
      <c r="FAT73"/>
      <c r="FAU73"/>
      <c r="FAV73"/>
      <c r="FAW73"/>
      <c r="FAX73"/>
      <c r="FAY73"/>
      <c r="FAZ73"/>
      <c r="FBA73"/>
      <c r="FBB73"/>
      <c r="FBC73"/>
      <c r="FBD73"/>
      <c r="FBE73"/>
      <c r="FBF73"/>
      <c r="FBG73"/>
      <c r="FBH73"/>
      <c r="FBI73"/>
      <c r="FBJ73"/>
      <c r="FBK73"/>
      <c r="FBL73"/>
      <c r="FBM73"/>
      <c r="FBN73"/>
      <c r="FBO73"/>
      <c r="FBP73"/>
      <c r="FBQ73"/>
      <c r="FBR73"/>
      <c r="FBS73"/>
      <c r="FBT73"/>
      <c r="FBU73"/>
      <c r="FBV73"/>
      <c r="FBW73"/>
      <c r="FBX73"/>
      <c r="FBY73"/>
      <c r="FBZ73"/>
      <c r="FCA73"/>
      <c r="FCB73"/>
      <c r="FCC73"/>
      <c r="FCD73"/>
      <c r="FCE73"/>
      <c r="FCF73"/>
      <c r="FCG73"/>
      <c r="FCH73"/>
      <c r="FCI73"/>
      <c r="FCJ73"/>
      <c r="FCK73"/>
      <c r="FCL73"/>
      <c r="FCM73"/>
      <c r="FCN73"/>
      <c r="FCO73"/>
      <c r="FCP73"/>
      <c r="FCQ73"/>
      <c r="FCR73"/>
      <c r="FCS73"/>
      <c r="FCT73"/>
      <c r="FCU73"/>
      <c r="FCV73"/>
      <c r="FCW73"/>
      <c r="FCX73"/>
      <c r="FCY73"/>
      <c r="FCZ73"/>
      <c r="FDA73"/>
      <c r="FDB73"/>
      <c r="FDC73"/>
      <c r="FDD73"/>
      <c r="FDE73"/>
      <c r="FDF73"/>
      <c r="FDG73"/>
      <c r="FDH73"/>
      <c r="FDI73"/>
      <c r="FDJ73"/>
      <c r="FDK73"/>
      <c r="FDL73"/>
      <c r="FDM73"/>
      <c r="FDN73"/>
      <c r="FDO73"/>
      <c r="FDP73"/>
      <c r="FDQ73"/>
      <c r="FDR73"/>
      <c r="FDS73"/>
      <c r="FDT73"/>
      <c r="FDU73"/>
      <c r="FDV73"/>
      <c r="FDW73"/>
      <c r="FDX73"/>
      <c r="FDY73"/>
      <c r="FDZ73"/>
      <c r="FEA73"/>
      <c r="FEB73"/>
      <c r="FEC73"/>
      <c r="FED73"/>
      <c r="FEE73"/>
      <c r="FEF73"/>
      <c r="FEG73"/>
      <c r="FEH73"/>
      <c r="FEI73"/>
      <c r="FEJ73"/>
      <c r="FEK73"/>
      <c r="FEL73"/>
      <c r="FEM73"/>
      <c r="FEN73"/>
      <c r="FEO73"/>
      <c r="FEP73"/>
      <c r="FEQ73"/>
      <c r="FER73"/>
      <c r="FES73"/>
      <c r="FET73"/>
      <c r="FEU73"/>
      <c r="FEV73"/>
      <c r="FEW73"/>
      <c r="FEX73"/>
      <c r="FEY73"/>
      <c r="FEZ73"/>
      <c r="FFA73"/>
      <c r="FFB73"/>
      <c r="FFC73"/>
      <c r="FFD73"/>
      <c r="FFE73"/>
      <c r="FFF73"/>
      <c r="FFG73"/>
      <c r="FFH73"/>
      <c r="FFI73"/>
      <c r="FFJ73"/>
      <c r="FFK73"/>
      <c r="FFL73"/>
      <c r="FFM73"/>
      <c r="FFN73"/>
      <c r="FFO73"/>
      <c r="FFP73"/>
      <c r="FFQ73"/>
      <c r="FFR73"/>
      <c r="FFS73"/>
      <c r="FFT73"/>
      <c r="FFU73"/>
      <c r="FFV73"/>
      <c r="FFW73"/>
      <c r="FFX73"/>
      <c r="FFY73"/>
      <c r="FFZ73"/>
      <c r="FGA73"/>
      <c r="FGB73"/>
      <c r="FGC73"/>
      <c r="FGD73"/>
      <c r="FGE73"/>
      <c r="FGF73"/>
      <c r="FGG73"/>
      <c r="FGH73"/>
      <c r="FGI73"/>
      <c r="FGJ73"/>
      <c r="FGK73"/>
      <c r="FGL73"/>
      <c r="FGM73"/>
      <c r="FGN73"/>
      <c r="FGO73"/>
      <c r="FGP73"/>
      <c r="FGQ73"/>
      <c r="FGR73"/>
      <c r="FGS73"/>
      <c r="FGT73"/>
      <c r="FGU73"/>
      <c r="FGV73"/>
      <c r="FGW73"/>
      <c r="FGX73"/>
      <c r="FGY73"/>
      <c r="FGZ73"/>
      <c r="FHA73"/>
      <c r="FHB73"/>
      <c r="FHC73"/>
      <c r="FHD73"/>
      <c r="FHE73"/>
      <c r="FHF73"/>
      <c r="FHG73"/>
      <c r="FHH73"/>
      <c r="FHI73"/>
      <c r="FHJ73"/>
      <c r="FHK73"/>
      <c r="FHL73"/>
      <c r="FHM73"/>
      <c r="FHN73"/>
      <c r="FHO73"/>
      <c r="FHP73"/>
      <c r="FHQ73"/>
      <c r="FHR73"/>
      <c r="FHS73"/>
      <c r="FHT73"/>
      <c r="FHU73"/>
      <c r="FHV73"/>
      <c r="FHW73"/>
      <c r="FHX73"/>
      <c r="FHY73"/>
      <c r="FHZ73"/>
      <c r="FIA73"/>
      <c r="FIB73"/>
      <c r="FIC73"/>
      <c r="FID73"/>
      <c r="FIE73"/>
      <c r="FIF73"/>
      <c r="FIG73"/>
      <c r="FIH73"/>
      <c r="FII73"/>
      <c r="FIJ73"/>
      <c r="FIK73"/>
      <c r="FIL73"/>
      <c r="FIM73"/>
      <c r="FIN73"/>
      <c r="FIO73"/>
      <c r="FIP73"/>
      <c r="FIQ73"/>
      <c r="FIR73"/>
      <c r="FIS73"/>
      <c r="FIT73"/>
      <c r="FIU73"/>
      <c r="FIV73"/>
      <c r="FIW73"/>
      <c r="FIX73"/>
      <c r="FIY73"/>
      <c r="FIZ73"/>
      <c r="FJA73"/>
      <c r="FJB73"/>
      <c r="FJC73"/>
      <c r="FJD73"/>
      <c r="FJE73"/>
      <c r="FJF73"/>
      <c r="FJG73"/>
      <c r="FJH73"/>
      <c r="FJI73"/>
      <c r="FJJ73"/>
      <c r="FJK73"/>
      <c r="FJL73"/>
      <c r="FJM73"/>
      <c r="FJN73"/>
      <c r="FJO73"/>
      <c r="FJP73"/>
      <c r="FJQ73"/>
      <c r="FJR73"/>
      <c r="FJS73"/>
      <c r="FJT73"/>
      <c r="FJU73"/>
      <c r="FJV73"/>
      <c r="FJW73"/>
      <c r="FJX73"/>
      <c r="FJY73"/>
      <c r="FJZ73"/>
      <c r="FKA73"/>
      <c r="FKB73"/>
      <c r="FKC73"/>
      <c r="FKD73"/>
      <c r="FKE73"/>
      <c r="FKF73"/>
      <c r="FKG73"/>
      <c r="FKH73"/>
      <c r="FKI73"/>
      <c r="FKJ73"/>
      <c r="FKK73"/>
      <c r="FKL73"/>
      <c r="FKM73"/>
      <c r="FKN73"/>
      <c r="FKO73"/>
      <c r="FKP73"/>
      <c r="FKQ73"/>
      <c r="FKR73"/>
      <c r="FKS73"/>
      <c r="FKT73"/>
      <c r="FKU73"/>
      <c r="FKV73"/>
      <c r="FKW73"/>
      <c r="FKX73"/>
      <c r="FKY73"/>
      <c r="FKZ73"/>
      <c r="FLA73"/>
      <c r="FLB73"/>
      <c r="FLC73"/>
      <c r="FLD73"/>
      <c r="FLE73"/>
      <c r="FLF73"/>
      <c r="FLG73"/>
      <c r="FLH73"/>
      <c r="FLI73"/>
      <c r="FLJ73"/>
      <c r="FLK73"/>
      <c r="FLL73"/>
      <c r="FLM73"/>
      <c r="FLN73"/>
      <c r="FLO73"/>
      <c r="FLP73"/>
      <c r="FLQ73"/>
      <c r="FLR73"/>
      <c r="FLS73"/>
      <c r="FLT73"/>
      <c r="FLU73"/>
      <c r="FLV73"/>
      <c r="FLW73"/>
      <c r="FLX73"/>
      <c r="FLY73"/>
      <c r="FLZ73"/>
      <c r="FMA73"/>
      <c r="FMB73"/>
      <c r="FMC73"/>
      <c r="FMD73"/>
      <c r="FME73"/>
      <c r="FMF73"/>
      <c r="FMG73"/>
      <c r="FMH73"/>
      <c r="FMI73"/>
      <c r="FMJ73"/>
      <c r="FMK73"/>
      <c r="FML73"/>
      <c r="FMM73"/>
      <c r="FMN73"/>
      <c r="FMO73"/>
      <c r="FMP73"/>
      <c r="FMQ73"/>
      <c r="FMR73"/>
      <c r="FMS73"/>
      <c r="FMT73"/>
      <c r="FMU73"/>
      <c r="FMV73"/>
      <c r="FMW73"/>
      <c r="FMX73"/>
      <c r="FMY73"/>
      <c r="FMZ73"/>
      <c r="FNA73"/>
      <c r="FNB73"/>
      <c r="FNC73"/>
      <c r="FND73"/>
      <c r="FNE73"/>
      <c r="FNF73"/>
      <c r="FNG73"/>
      <c r="FNH73"/>
      <c r="FNI73"/>
      <c r="FNJ73"/>
      <c r="FNK73"/>
      <c r="FNL73"/>
      <c r="FNM73"/>
      <c r="FNN73"/>
      <c r="FNO73"/>
      <c r="FNP73"/>
      <c r="FNQ73"/>
      <c r="FNR73"/>
      <c r="FNS73"/>
      <c r="FNT73"/>
      <c r="FNU73"/>
      <c r="FNV73"/>
      <c r="FNW73"/>
      <c r="FNX73"/>
      <c r="FNY73"/>
      <c r="FNZ73"/>
      <c r="FOA73"/>
      <c r="FOB73"/>
      <c r="FOC73"/>
      <c r="FOD73"/>
      <c r="FOE73"/>
      <c r="FOF73"/>
      <c r="FOG73"/>
      <c r="FOH73"/>
      <c r="FOI73"/>
      <c r="FOJ73"/>
      <c r="FOK73"/>
      <c r="FOL73"/>
      <c r="FOM73"/>
      <c r="FON73"/>
      <c r="FOO73"/>
      <c r="FOP73"/>
      <c r="FOQ73"/>
      <c r="FOR73"/>
      <c r="FOS73"/>
      <c r="FOT73"/>
      <c r="FOU73"/>
      <c r="FOV73"/>
      <c r="FOW73"/>
      <c r="FOX73"/>
      <c r="FOY73"/>
      <c r="FOZ73"/>
      <c r="FPA73"/>
      <c r="FPB73"/>
      <c r="FPC73"/>
      <c r="FPD73"/>
      <c r="FPE73"/>
      <c r="FPF73"/>
      <c r="FPG73"/>
      <c r="FPH73"/>
      <c r="FPI73"/>
      <c r="FPJ73"/>
      <c r="FPK73"/>
      <c r="FPL73"/>
      <c r="FPM73"/>
      <c r="FPN73"/>
      <c r="FPO73"/>
      <c r="FPP73"/>
      <c r="FPQ73"/>
      <c r="FPR73"/>
      <c r="FPS73"/>
      <c r="FPT73"/>
      <c r="FPU73"/>
      <c r="FPV73"/>
      <c r="FPW73"/>
      <c r="FPX73"/>
      <c r="FPY73"/>
      <c r="FPZ73"/>
      <c r="FQA73"/>
      <c r="FQB73"/>
      <c r="FQC73"/>
      <c r="FQD73"/>
      <c r="FQE73"/>
      <c r="FQF73"/>
      <c r="FQG73"/>
      <c r="FQH73"/>
      <c r="FQI73"/>
      <c r="FQJ73"/>
      <c r="FQK73"/>
      <c r="FQL73"/>
      <c r="FQM73"/>
      <c r="FQN73"/>
      <c r="FQO73"/>
      <c r="FQP73"/>
      <c r="FQQ73"/>
      <c r="FQR73"/>
      <c r="FQS73"/>
      <c r="FQT73"/>
      <c r="FQU73"/>
      <c r="FQV73"/>
      <c r="FQW73"/>
      <c r="FQX73"/>
      <c r="FQY73"/>
      <c r="FQZ73"/>
      <c r="FRA73"/>
      <c r="FRB73"/>
      <c r="FRC73"/>
      <c r="FRD73"/>
      <c r="FRE73"/>
      <c r="FRF73"/>
      <c r="FRG73"/>
      <c r="FRH73"/>
      <c r="FRI73"/>
      <c r="FRJ73"/>
      <c r="FRK73"/>
      <c r="FRL73"/>
      <c r="FRM73"/>
      <c r="FRN73"/>
      <c r="FRO73"/>
      <c r="FRP73"/>
      <c r="FRQ73"/>
      <c r="FRR73"/>
      <c r="FRS73"/>
      <c r="FRT73"/>
      <c r="FRU73"/>
      <c r="FRV73"/>
      <c r="FRW73"/>
      <c r="FRX73"/>
      <c r="FRY73"/>
      <c r="FRZ73"/>
      <c r="FSA73"/>
      <c r="FSB73"/>
      <c r="FSC73"/>
      <c r="FSD73"/>
      <c r="FSE73"/>
      <c r="FSF73"/>
      <c r="FSG73"/>
      <c r="FSH73"/>
      <c r="FSI73"/>
      <c r="FSJ73"/>
      <c r="FSK73"/>
      <c r="FSL73"/>
      <c r="FSM73"/>
      <c r="FSN73"/>
      <c r="FSO73"/>
      <c r="FSP73"/>
      <c r="FSQ73"/>
      <c r="FSR73"/>
      <c r="FSS73"/>
      <c r="FST73"/>
      <c r="FSU73"/>
      <c r="FSV73"/>
      <c r="FSW73"/>
      <c r="FSX73"/>
      <c r="FSY73"/>
      <c r="FSZ73"/>
      <c r="FTA73"/>
      <c r="FTB73"/>
      <c r="FTC73"/>
      <c r="FTD73"/>
      <c r="FTE73"/>
      <c r="FTF73"/>
      <c r="FTG73"/>
      <c r="FTH73"/>
      <c r="FTI73"/>
      <c r="FTJ73"/>
      <c r="FTK73"/>
      <c r="FTL73"/>
      <c r="FTM73"/>
      <c r="FTN73"/>
      <c r="FTO73"/>
      <c r="FTP73"/>
      <c r="FTQ73"/>
      <c r="FTR73"/>
      <c r="FTS73"/>
      <c r="FTT73"/>
      <c r="FTU73"/>
      <c r="FTV73"/>
      <c r="FTW73"/>
      <c r="FTX73"/>
      <c r="FTY73"/>
      <c r="FTZ73"/>
      <c r="FUA73"/>
      <c r="FUB73"/>
      <c r="FUC73"/>
      <c r="FUD73"/>
      <c r="FUE73"/>
      <c r="FUF73"/>
      <c r="FUG73"/>
      <c r="FUH73"/>
      <c r="FUI73"/>
      <c r="FUJ73"/>
      <c r="FUK73"/>
      <c r="FUL73"/>
      <c r="FUM73"/>
      <c r="FUN73"/>
      <c r="FUO73"/>
      <c r="FUP73"/>
      <c r="FUQ73"/>
      <c r="FUR73"/>
      <c r="FUS73"/>
      <c r="FUT73"/>
      <c r="FUU73"/>
      <c r="FUV73"/>
      <c r="FUW73"/>
      <c r="FUX73"/>
      <c r="FUY73"/>
      <c r="FUZ73"/>
      <c r="FVA73"/>
      <c r="FVB73"/>
      <c r="FVC73"/>
      <c r="FVD73"/>
      <c r="FVE73"/>
      <c r="FVF73"/>
      <c r="FVG73"/>
      <c r="FVH73"/>
      <c r="FVI73"/>
      <c r="FVJ73"/>
      <c r="FVK73"/>
      <c r="FVL73"/>
      <c r="FVM73"/>
      <c r="FVN73"/>
      <c r="FVO73"/>
      <c r="FVP73"/>
      <c r="FVQ73"/>
      <c r="FVR73"/>
      <c r="FVS73"/>
      <c r="FVT73"/>
      <c r="FVU73"/>
      <c r="FVV73"/>
      <c r="FVW73"/>
      <c r="FVX73"/>
      <c r="FVY73"/>
      <c r="FVZ73"/>
      <c r="FWA73"/>
      <c r="FWB73"/>
      <c r="FWC73"/>
      <c r="FWD73"/>
      <c r="FWE73"/>
      <c r="FWF73"/>
      <c r="FWG73"/>
      <c r="FWH73"/>
      <c r="FWI73"/>
      <c r="FWJ73"/>
      <c r="FWK73"/>
      <c r="FWL73"/>
      <c r="FWM73"/>
      <c r="FWN73"/>
      <c r="FWO73"/>
      <c r="FWP73"/>
      <c r="FWQ73"/>
      <c r="FWR73"/>
      <c r="FWS73"/>
      <c r="FWT73"/>
      <c r="FWU73"/>
      <c r="FWV73"/>
      <c r="FWW73"/>
      <c r="FWX73"/>
      <c r="FWY73"/>
      <c r="FWZ73"/>
      <c r="FXA73"/>
      <c r="FXB73"/>
      <c r="FXC73"/>
      <c r="FXD73"/>
      <c r="FXE73"/>
      <c r="FXF73"/>
      <c r="FXG73"/>
      <c r="FXH73"/>
      <c r="FXI73"/>
      <c r="FXJ73"/>
      <c r="FXK73"/>
      <c r="FXL73"/>
      <c r="FXM73"/>
      <c r="FXN73"/>
      <c r="FXO73"/>
      <c r="FXP73"/>
      <c r="FXQ73"/>
      <c r="FXR73"/>
      <c r="FXS73"/>
      <c r="FXT73"/>
      <c r="FXU73"/>
      <c r="FXV73"/>
      <c r="FXW73"/>
      <c r="FXX73"/>
      <c r="FXY73"/>
      <c r="FXZ73"/>
      <c r="FYA73"/>
      <c r="FYB73"/>
      <c r="FYC73"/>
      <c r="FYD73"/>
      <c r="FYE73"/>
      <c r="FYF73"/>
      <c r="FYG73"/>
      <c r="FYH73"/>
      <c r="FYI73"/>
      <c r="FYJ73"/>
      <c r="FYK73"/>
      <c r="FYL73"/>
      <c r="FYM73"/>
      <c r="FYN73"/>
      <c r="FYO73"/>
      <c r="FYP73"/>
      <c r="FYQ73"/>
      <c r="FYR73"/>
      <c r="FYS73"/>
      <c r="FYT73"/>
      <c r="FYU73"/>
      <c r="FYV73"/>
      <c r="FYW73"/>
      <c r="FYX73"/>
      <c r="FYY73"/>
      <c r="FYZ73"/>
      <c r="FZA73"/>
      <c r="FZB73"/>
      <c r="FZC73"/>
      <c r="FZD73"/>
      <c r="FZE73"/>
      <c r="FZF73"/>
      <c r="FZG73"/>
      <c r="FZH73"/>
      <c r="FZI73"/>
      <c r="FZJ73"/>
      <c r="FZK73"/>
      <c r="FZL73"/>
      <c r="FZM73"/>
      <c r="FZN73"/>
      <c r="FZO73"/>
      <c r="FZP73"/>
      <c r="FZQ73"/>
      <c r="FZR73"/>
      <c r="FZS73"/>
      <c r="FZT73"/>
      <c r="FZU73"/>
      <c r="FZV73"/>
      <c r="FZW73"/>
      <c r="FZX73"/>
      <c r="FZY73"/>
      <c r="FZZ73"/>
      <c r="GAA73"/>
      <c r="GAB73"/>
      <c r="GAC73"/>
      <c r="GAD73"/>
      <c r="GAE73"/>
      <c r="GAF73"/>
      <c r="GAG73"/>
      <c r="GAH73"/>
      <c r="GAI73"/>
      <c r="GAJ73"/>
      <c r="GAK73"/>
      <c r="GAL73"/>
      <c r="GAM73"/>
      <c r="GAN73"/>
      <c r="GAO73"/>
      <c r="GAP73"/>
      <c r="GAQ73"/>
      <c r="GAR73"/>
      <c r="GAS73"/>
      <c r="GAT73"/>
      <c r="GAU73"/>
      <c r="GAV73"/>
      <c r="GAW73"/>
      <c r="GAX73"/>
      <c r="GAY73"/>
      <c r="GAZ73"/>
      <c r="GBA73"/>
      <c r="GBB73"/>
      <c r="GBC73"/>
      <c r="GBD73"/>
      <c r="GBE73"/>
      <c r="GBF73"/>
      <c r="GBG73"/>
      <c r="GBH73"/>
      <c r="GBI73"/>
      <c r="GBJ73"/>
      <c r="GBK73"/>
      <c r="GBL73"/>
      <c r="GBM73"/>
      <c r="GBN73"/>
      <c r="GBO73"/>
      <c r="GBP73"/>
      <c r="GBQ73"/>
      <c r="GBR73"/>
      <c r="GBS73"/>
      <c r="GBT73"/>
      <c r="GBU73"/>
      <c r="GBV73"/>
      <c r="GBW73"/>
      <c r="GBX73"/>
      <c r="GBY73"/>
      <c r="GBZ73"/>
      <c r="GCA73"/>
      <c r="GCB73"/>
      <c r="GCC73"/>
      <c r="GCD73"/>
      <c r="GCE73"/>
      <c r="GCF73"/>
      <c r="GCG73"/>
      <c r="GCH73"/>
      <c r="GCI73"/>
      <c r="GCJ73"/>
      <c r="GCK73"/>
      <c r="GCL73"/>
      <c r="GCM73"/>
      <c r="GCN73"/>
      <c r="GCO73"/>
      <c r="GCP73"/>
      <c r="GCQ73"/>
      <c r="GCR73"/>
      <c r="GCS73"/>
      <c r="GCT73"/>
      <c r="GCU73"/>
      <c r="GCV73"/>
      <c r="GCW73"/>
      <c r="GCX73"/>
      <c r="GCY73"/>
      <c r="GCZ73"/>
      <c r="GDA73"/>
      <c r="GDB73"/>
      <c r="GDC73"/>
      <c r="GDD73"/>
      <c r="GDE73"/>
      <c r="GDF73"/>
      <c r="GDG73"/>
      <c r="GDH73"/>
      <c r="GDI73"/>
      <c r="GDJ73"/>
      <c r="GDK73"/>
      <c r="GDL73"/>
      <c r="GDM73"/>
      <c r="GDN73"/>
      <c r="GDO73"/>
      <c r="GDP73"/>
      <c r="GDQ73"/>
      <c r="GDR73"/>
      <c r="GDS73"/>
      <c r="GDT73"/>
      <c r="GDU73"/>
      <c r="GDV73"/>
      <c r="GDW73"/>
      <c r="GDX73"/>
      <c r="GDY73"/>
      <c r="GDZ73"/>
      <c r="GEA73"/>
      <c r="GEB73"/>
      <c r="GEC73"/>
      <c r="GED73"/>
      <c r="GEE73"/>
      <c r="GEF73"/>
      <c r="GEG73"/>
      <c r="GEH73"/>
      <c r="GEI73"/>
      <c r="GEJ73"/>
      <c r="GEK73"/>
      <c r="GEL73"/>
      <c r="GEM73"/>
      <c r="GEN73"/>
      <c r="GEO73"/>
      <c r="GEP73"/>
      <c r="GEQ73"/>
      <c r="GER73"/>
      <c r="GES73"/>
      <c r="GET73"/>
      <c r="GEU73"/>
      <c r="GEV73"/>
      <c r="GEW73"/>
      <c r="GEX73"/>
      <c r="GEY73"/>
      <c r="GEZ73"/>
      <c r="GFA73"/>
      <c r="GFB73"/>
      <c r="GFC73"/>
      <c r="GFD73"/>
      <c r="GFE73"/>
      <c r="GFF73"/>
      <c r="GFG73"/>
      <c r="GFH73"/>
      <c r="GFI73"/>
      <c r="GFJ73"/>
      <c r="GFK73"/>
      <c r="GFL73"/>
      <c r="GFM73"/>
      <c r="GFN73"/>
      <c r="GFO73"/>
      <c r="GFP73"/>
      <c r="GFQ73"/>
      <c r="GFR73"/>
      <c r="GFS73"/>
      <c r="GFT73"/>
      <c r="GFU73"/>
      <c r="GFV73"/>
      <c r="GFW73"/>
      <c r="GFX73"/>
      <c r="GFY73"/>
      <c r="GFZ73"/>
      <c r="GGA73"/>
      <c r="GGB73"/>
      <c r="GGC73"/>
      <c r="GGD73"/>
      <c r="GGE73"/>
      <c r="GGF73"/>
      <c r="GGG73"/>
      <c r="GGH73"/>
      <c r="GGI73"/>
      <c r="GGJ73"/>
      <c r="GGK73"/>
      <c r="GGL73"/>
      <c r="GGM73"/>
      <c r="GGN73"/>
      <c r="GGO73"/>
      <c r="GGP73"/>
      <c r="GGQ73"/>
      <c r="GGR73"/>
      <c r="GGS73"/>
      <c r="GGT73"/>
      <c r="GGU73"/>
      <c r="GGV73"/>
      <c r="GGW73"/>
      <c r="GGX73"/>
      <c r="GGY73"/>
      <c r="GGZ73"/>
      <c r="GHA73"/>
      <c r="GHB73"/>
      <c r="GHC73"/>
      <c r="GHD73"/>
      <c r="GHE73"/>
      <c r="GHF73"/>
      <c r="GHG73"/>
      <c r="GHH73"/>
      <c r="GHI73"/>
      <c r="GHJ73"/>
      <c r="GHK73"/>
      <c r="GHL73"/>
      <c r="GHM73"/>
      <c r="GHN73"/>
      <c r="GHO73"/>
      <c r="GHP73"/>
      <c r="GHQ73"/>
      <c r="GHR73"/>
      <c r="GHS73"/>
      <c r="GHT73"/>
      <c r="GHU73"/>
      <c r="GHV73"/>
      <c r="GHW73"/>
      <c r="GHX73"/>
      <c r="GHY73"/>
      <c r="GHZ73"/>
      <c r="GIA73"/>
      <c r="GIB73"/>
      <c r="GIC73"/>
      <c r="GID73"/>
      <c r="GIE73"/>
      <c r="GIF73"/>
      <c r="GIG73"/>
      <c r="GIH73"/>
      <c r="GII73"/>
      <c r="GIJ73"/>
      <c r="GIK73"/>
      <c r="GIL73"/>
      <c r="GIM73"/>
      <c r="GIN73"/>
      <c r="GIO73"/>
      <c r="GIP73"/>
      <c r="GIQ73"/>
      <c r="GIR73"/>
      <c r="GIS73"/>
      <c r="GIT73"/>
      <c r="GIU73"/>
      <c r="GIV73"/>
      <c r="GIW73"/>
      <c r="GIX73"/>
      <c r="GIY73"/>
      <c r="GIZ73"/>
      <c r="GJA73"/>
      <c r="GJB73"/>
      <c r="GJC73"/>
      <c r="GJD73"/>
      <c r="GJE73"/>
      <c r="GJF73"/>
      <c r="GJG73"/>
      <c r="GJH73"/>
      <c r="GJI73"/>
      <c r="GJJ73"/>
      <c r="GJK73"/>
      <c r="GJL73"/>
      <c r="GJM73"/>
      <c r="GJN73"/>
      <c r="GJO73"/>
      <c r="GJP73"/>
      <c r="GJQ73"/>
      <c r="GJR73"/>
      <c r="GJS73"/>
      <c r="GJT73"/>
      <c r="GJU73"/>
      <c r="GJV73"/>
      <c r="GJW73"/>
      <c r="GJX73"/>
      <c r="GJY73"/>
      <c r="GJZ73"/>
      <c r="GKA73"/>
      <c r="GKB73"/>
      <c r="GKC73"/>
      <c r="GKD73"/>
      <c r="GKE73"/>
      <c r="GKF73"/>
      <c r="GKG73"/>
      <c r="GKH73"/>
      <c r="GKI73"/>
      <c r="GKJ73"/>
      <c r="GKK73"/>
      <c r="GKL73"/>
      <c r="GKM73"/>
      <c r="GKN73"/>
      <c r="GKO73"/>
      <c r="GKP73"/>
      <c r="GKQ73"/>
      <c r="GKR73"/>
      <c r="GKS73"/>
      <c r="GKT73"/>
      <c r="GKU73"/>
      <c r="GKV73"/>
      <c r="GKW73"/>
      <c r="GKX73"/>
      <c r="GKY73"/>
      <c r="GKZ73"/>
      <c r="GLA73"/>
      <c r="GLB73"/>
      <c r="GLC73"/>
      <c r="GLD73"/>
      <c r="GLE73"/>
      <c r="GLF73"/>
      <c r="GLG73"/>
      <c r="GLH73"/>
      <c r="GLI73"/>
      <c r="GLJ73"/>
      <c r="GLK73"/>
      <c r="GLL73"/>
      <c r="GLM73"/>
      <c r="GLN73"/>
      <c r="GLO73"/>
      <c r="GLP73"/>
      <c r="GLQ73"/>
      <c r="GLR73"/>
      <c r="GLS73"/>
      <c r="GLT73"/>
      <c r="GLU73"/>
      <c r="GLV73"/>
      <c r="GLW73"/>
      <c r="GLX73"/>
      <c r="GLY73"/>
      <c r="GLZ73"/>
      <c r="GMA73"/>
      <c r="GMB73"/>
      <c r="GMC73"/>
      <c r="GMD73"/>
      <c r="GME73"/>
      <c r="GMF73"/>
      <c r="GMG73"/>
      <c r="GMH73"/>
      <c r="GMI73"/>
      <c r="GMJ73"/>
      <c r="GMK73"/>
      <c r="GML73"/>
      <c r="GMM73"/>
      <c r="GMN73"/>
      <c r="GMO73"/>
      <c r="GMP73"/>
      <c r="GMQ73"/>
      <c r="GMR73"/>
      <c r="GMS73"/>
      <c r="GMT73"/>
      <c r="GMU73"/>
      <c r="GMV73"/>
      <c r="GMW73"/>
      <c r="GMX73"/>
      <c r="GMY73"/>
      <c r="GMZ73"/>
      <c r="GNA73"/>
      <c r="GNB73"/>
      <c r="GNC73"/>
      <c r="GND73"/>
      <c r="GNE73"/>
      <c r="GNF73"/>
      <c r="GNG73"/>
      <c r="GNH73"/>
      <c r="GNI73"/>
      <c r="GNJ73"/>
      <c r="GNK73"/>
      <c r="GNL73"/>
      <c r="GNM73"/>
      <c r="GNN73"/>
      <c r="GNO73"/>
      <c r="GNP73"/>
      <c r="GNQ73"/>
      <c r="GNR73"/>
      <c r="GNS73"/>
      <c r="GNT73"/>
      <c r="GNU73"/>
      <c r="GNV73"/>
      <c r="GNW73"/>
      <c r="GNX73"/>
      <c r="GNY73"/>
      <c r="GNZ73"/>
      <c r="GOA73"/>
      <c r="GOB73"/>
      <c r="GOC73"/>
      <c r="GOD73"/>
      <c r="GOE73"/>
      <c r="GOF73"/>
      <c r="GOG73"/>
      <c r="GOH73"/>
      <c r="GOI73"/>
      <c r="GOJ73"/>
      <c r="GOK73"/>
      <c r="GOL73"/>
      <c r="GOM73"/>
      <c r="GON73"/>
      <c r="GOO73"/>
      <c r="GOP73"/>
      <c r="GOQ73"/>
      <c r="GOR73"/>
      <c r="GOS73"/>
      <c r="GOT73"/>
      <c r="GOU73"/>
      <c r="GOV73"/>
      <c r="GOW73"/>
      <c r="GOX73"/>
      <c r="GOY73"/>
      <c r="GOZ73"/>
      <c r="GPA73"/>
      <c r="GPB73"/>
      <c r="GPC73"/>
      <c r="GPD73"/>
      <c r="GPE73"/>
      <c r="GPF73"/>
      <c r="GPG73"/>
      <c r="GPH73"/>
      <c r="GPI73"/>
      <c r="GPJ73"/>
      <c r="GPK73"/>
      <c r="GPL73"/>
      <c r="GPM73"/>
      <c r="GPN73"/>
      <c r="GPO73"/>
      <c r="GPP73"/>
      <c r="GPQ73"/>
      <c r="GPR73"/>
      <c r="GPS73"/>
      <c r="GPT73"/>
      <c r="GPU73"/>
      <c r="GPV73"/>
      <c r="GPW73"/>
      <c r="GPX73"/>
      <c r="GPY73"/>
      <c r="GPZ73"/>
      <c r="GQA73"/>
      <c r="GQB73"/>
      <c r="GQC73"/>
      <c r="GQD73"/>
      <c r="GQE73"/>
      <c r="GQF73"/>
      <c r="GQG73"/>
      <c r="GQH73"/>
      <c r="GQI73"/>
      <c r="GQJ73"/>
      <c r="GQK73"/>
      <c r="GQL73"/>
      <c r="GQM73"/>
      <c r="GQN73"/>
      <c r="GQO73"/>
      <c r="GQP73"/>
      <c r="GQQ73"/>
      <c r="GQR73"/>
      <c r="GQS73"/>
      <c r="GQT73"/>
      <c r="GQU73"/>
      <c r="GQV73"/>
      <c r="GQW73"/>
      <c r="GQX73"/>
      <c r="GQY73"/>
      <c r="GQZ73"/>
      <c r="GRA73"/>
      <c r="GRB73"/>
      <c r="GRC73"/>
      <c r="GRD73"/>
      <c r="GRE73"/>
      <c r="GRF73"/>
      <c r="GRG73"/>
      <c r="GRH73"/>
      <c r="GRI73"/>
      <c r="GRJ73"/>
      <c r="GRK73"/>
      <c r="GRL73"/>
      <c r="GRM73"/>
      <c r="GRN73"/>
      <c r="GRO73"/>
      <c r="GRP73"/>
      <c r="GRQ73"/>
      <c r="GRR73"/>
      <c r="GRS73"/>
      <c r="GRT73"/>
      <c r="GRU73"/>
      <c r="GRV73"/>
      <c r="GRW73"/>
      <c r="GRX73"/>
      <c r="GRY73"/>
      <c r="GRZ73"/>
      <c r="GSA73"/>
      <c r="GSB73"/>
      <c r="GSC73"/>
      <c r="GSD73"/>
      <c r="GSE73"/>
      <c r="GSF73"/>
      <c r="GSG73"/>
      <c r="GSH73"/>
      <c r="GSI73"/>
      <c r="GSJ73"/>
      <c r="GSK73"/>
      <c r="GSL73"/>
      <c r="GSM73"/>
      <c r="GSN73"/>
      <c r="GSO73"/>
      <c r="GSP73"/>
      <c r="GSQ73"/>
      <c r="GSR73"/>
      <c r="GSS73"/>
      <c r="GST73"/>
      <c r="GSU73"/>
      <c r="GSV73"/>
      <c r="GSW73"/>
      <c r="GSX73"/>
      <c r="GSY73"/>
      <c r="GSZ73"/>
      <c r="GTA73"/>
      <c r="GTB73"/>
      <c r="GTC73"/>
      <c r="GTD73"/>
      <c r="GTE73"/>
      <c r="GTF73"/>
      <c r="GTG73"/>
      <c r="GTH73"/>
      <c r="GTI73"/>
      <c r="GTJ73"/>
      <c r="GTK73"/>
      <c r="GTL73"/>
      <c r="GTM73"/>
      <c r="GTN73"/>
      <c r="GTO73"/>
      <c r="GTP73"/>
      <c r="GTQ73"/>
      <c r="GTR73"/>
      <c r="GTS73"/>
      <c r="GTT73"/>
      <c r="GTU73"/>
      <c r="GTV73"/>
      <c r="GTW73"/>
      <c r="GTX73"/>
      <c r="GTY73"/>
      <c r="GTZ73"/>
      <c r="GUA73"/>
      <c r="GUB73"/>
      <c r="GUC73"/>
      <c r="GUD73"/>
      <c r="GUE73"/>
      <c r="GUF73"/>
      <c r="GUG73"/>
      <c r="GUH73"/>
      <c r="GUI73"/>
      <c r="GUJ73"/>
      <c r="GUK73"/>
      <c r="GUL73"/>
      <c r="GUM73"/>
      <c r="GUN73"/>
      <c r="GUO73"/>
      <c r="GUP73"/>
      <c r="GUQ73"/>
      <c r="GUR73"/>
      <c r="GUS73"/>
      <c r="GUT73"/>
      <c r="GUU73"/>
      <c r="GUV73"/>
      <c r="GUW73"/>
      <c r="GUX73"/>
      <c r="GUY73"/>
      <c r="GUZ73"/>
      <c r="GVA73"/>
      <c r="GVB73"/>
      <c r="GVC73"/>
      <c r="GVD73"/>
      <c r="GVE73"/>
      <c r="GVF73"/>
      <c r="GVG73"/>
      <c r="GVH73"/>
      <c r="GVI73"/>
      <c r="GVJ73"/>
      <c r="GVK73"/>
      <c r="GVL73"/>
      <c r="GVM73"/>
      <c r="GVN73"/>
      <c r="GVO73"/>
      <c r="GVP73"/>
      <c r="GVQ73"/>
      <c r="GVR73"/>
      <c r="GVS73"/>
      <c r="GVT73"/>
      <c r="GVU73"/>
      <c r="GVV73"/>
      <c r="GVW73"/>
      <c r="GVX73"/>
      <c r="GVY73"/>
      <c r="GVZ73"/>
      <c r="GWA73"/>
      <c r="GWB73"/>
      <c r="GWC73"/>
      <c r="GWD73"/>
      <c r="GWE73"/>
      <c r="GWF73"/>
      <c r="GWG73"/>
      <c r="GWH73"/>
      <c r="GWI73"/>
      <c r="GWJ73"/>
      <c r="GWK73"/>
      <c r="GWL73"/>
      <c r="GWM73"/>
      <c r="GWN73"/>
      <c r="GWO73"/>
      <c r="GWP73"/>
      <c r="GWQ73"/>
      <c r="GWR73"/>
      <c r="GWS73"/>
      <c r="GWT73"/>
      <c r="GWU73"/>
      <c r="GWV73"/>
      <c r="GWW73"/>
      <c r="GWX73"/>
      <c r="GWY73"/>
      <c r="GWZ73"/>
      <c r="GXA73"/>
      <c r="GXB73"/>
      <c r="GXC73"/>
      <c r="GXD73"/>
      <c r="GXE73"/>
      <c r="GXF73"/>
      <c r="GXG73"/>
      <c r="GXH73"/>
      <c r="GXI73"/>
      <c r="GXJ73"/>
      <c r="GXK73"/>
      <c r="GXL73"/>
      <c r="GXM73"/>
      <c r="GXN73"/>
      <c r="GXO73"/>
      <c r="GXP73"/>
      <c r="GXQ73"/>
      <c r="GXR73"/>
      <c r="GXS73"/>
      <c r="GXT73"/>
      <c r="GXU73"/>
      <c r="GXV73"/>
      <c r="GXW73"/>
      <c r="GXX73"/>
      <c r="GXY73"/>
      <c r="GXZ73"/>
      <c r="GYA73"/>
      <c r="GYB73"/>
      <c r="GYC73"/>
      <c r="GYD73"/>
      <c r="GYE73"/>
      <c r="GYF73"/>
      <c r="GYG73"/>
      <c r="GYH73"/>
      <c r="GYI73"/>
      <c r="GYJ73"/>
      <c r="GYK73"/>
      <c r="GYL73"/>
      <c r="GYM73"/>
      <c r="GYN73"/>
      <c r="GYO73"/>
      <c r="GYP73"/>
      <c r="GYQ73"/>
      <c r="GYR73"/>
      <c r="GYS73"/>
      <c r="GYT73"/>
      <c r="GYU73"/>
      <c r="GYV73"/>
      <c r="GYW73"/>
      <c r="GYX73"/>
      <c r="GYY73"/>
      <c r="GYZ73"/>
      <c r="GZA73"/>
      <c r="GZB73"/>
      <c r="GZC73"/>
      <c r="GZD73"/>
      <c r="GZE73"/>
      <c r="GZF73"/>
      <c r="GZG73"/>
      <c r="GZH73"/>
      <c r="GZI73"/>
      <c r="GZJ73"/>
      <c r="GZK73"/>
      <c r="GZL73"/>
      <c r="GZM73"/>
      <c r="GZN73"/>
      <c r="GZO73"/>
      <c r="GZP73"/>
      <c r="GZQ73"/>
      <c r="GZR73"/>
      <c r="GZS73"/>
      <c r="GZT73"/>
      <c r="GZU73"/>
      <c r="GZV73"/>
      <c r="GZW73"/>
      <c r="GZX73"/>
      <c r="GZY73"/>
      <c r="GZZ73"/>
      <c r="HAA73"/>
      <c r="HAB73"/>
      <c r="HAC73"/>
      <c r="HAD73"/>
      <c r="HAE73"/>
      <c r="HAF73"/>
      <c r="HAG73"/>
      <c r="HAH73"/>
      <c r="HAI73"/>
      <c r="HAJ73"/>
      <c r="HAK73"/>
      <c r="HAL73"/>
      <c r="HAM73"/>
      <c r="HAN73"/>
      <c r="HAO73"/>
      <c r="HAP73"/>
      <c r="HAQ73"/>
      <c r="HAR73"/>
      <c r="HAS73"/>
      <c r="HAT73"/>
      <c r="HAU73"/>
      <c r="HAV73"/>
      <c r="HAW73"/>
      <c r="HAX73"/>
      <c r="HAY73"/>
      <c r="HAZ73"/>
      <c r="HBA73"/>
      <c r="HBB73"/>
      <c r="HBC73"/>
      <c r="HBD73"/>
      <c r="HBE73"/>
      <c r="HBF73"/>
      <c r="HBG73"/>
      <c r="HBH73"/>
      <c r="HBI73"/>
      <c r="HBJ73"/>
      <c r="HBK73"/>
      <c r="HBL73"/>
      <c r="HBM73"/>
      <c r="HBN73"/>
      <c r="HBO73"/>
      <c r="HBP73"/>
      <c r="HBQ73"/>
      <c r="HBR73"/>
      <c r="HBS73"/>
      <c r="HBT73"/>
      <c r="HBU73"/>
      <c r="HBV73"/>
      <c r="HBW73"/>
      <c r="HBX73"/>
      <c r="HBY73"/>
      <c r="HBZ73"/>
      <c r="HCA73"/>
      <c r="HCB73"/>
      <c r="HCC73"/>
      <c r="HCD73"/>
      <c r="HCE73"/>
      <c r="HCF73"/>
      <c r="HCG73"/>
      <c r="HCH73"/>
      <c r="HCI73"/>
      <c r="HCJ73"/>
      <c r="HCK73"/>
      <c r="HCL73"/>
      <c r="HCM73"/>
      <c r="HCN73"/>
      <c r="HCO73"/>
      <c r="HCP73"/>
      <c r="HCQ73"/>
      <c r="HCR73"/>
      <c r="HCS73"/>
      <c r="HCT73"/>
      <c r="HCU73"/>
      <c r="HCV73"/>
      <c r="HCW73"/>
      <c r="HCX73"/>
      <c r="HCY73"/>
      <c r="HCZ73"/>
      <c r="HDA73"/>
      <c r="HDB73"/>
      <c r="HDC73"/>
      <c r="HDD73"/>
      <c r="HDE73"/>
      <c r="HDF73"/>
      <c r="HDG73"/>
      <c r="HDH73"/>
      <c r="HDI73"/>
      <c r="HDJ73"/>
      <c r="HDK73"/>
      <c r="HDL73"/>
      <c r="HDM73"/>
      <c r="HDN73"/>
      <c r="HDO73"/>
      <c r="HDP73"/>
      <c r="HDQ73"/>
      <c r="HDR73"/>
      <c r="HDS73"/>
      <c r="HDT73"/>
      <c r="HDU73"/>
      <c r="HDV73"/>
      <c r="HDW73"/>
      <c r="HDX73"/>
      <c r="HDY73"/>
      <c r="HDZ73"/>
      <c r="HEA73"/>
      <c r="HEB73"/>
      <c r="HEC73"/>
      <c r="HED73"/>
      <c r="HEE73"/>
      <c r="HEF73"/>
      <c r="HEG73"/>
      <c r="HEH73"/>
      <c r="HEI73"/>
      <c r="HEJ73"/>
      <c r="HEK73"/>
      <c r="HEL73"/>
      <c r="HEM73"/>
      <c r="HEN73"/>
      <c r="HEO73"/>
      <c r="HEP73"/>
      <c r="HEQ73"/>
      <c r="HER73"/>
      <c r="HES73"/>
      <c r="HET73"/>
      <c r="HEU73"/>
      <c r="HEV73"/>
      <c r="HEW73"/>
      <c r="HEX73"/>
      <c r="HEY73"/>
      <c r="HEZ73"/>
      <c r="HFA73"/>
      <c r="HFB73"/>
      <c r="HFC73"/>
      <c r="HFD73"/>
      <c r="HFE73"/>
      <c r="HFF73"/>
      <c r="HFG73"/>
      <c r="HFH73"/>
      <c r="HFI73"/>
      <c r="HFJ73"/>
      <c r="HFK73"/>
      <c r="HFL73"/>
      <c r="HFM73"/>
      <c r="HFN73"/>
      <c r="HFO73"/>
      <c r="HFP73"/>
      <c r="HFQ73"/>
      <c r="HFR73"/>
      <c r="HFS73"/>
      <c r="HFT73"/>
      <c r="HFU73"/>
      <c r="HFV73"/>
      <c r="HFW73"/>
      <c r="HFX73"/>
      <c r="HFY73"/>
      <c r="HFZ73"/>
      <c r="HGA73"/>
      <c r="HGB73"/>
      <c r="HGC73"/>
      <c r="HGD73"/>
      <c r="HGE73"/>
      <c r="HGF73"/>
      <c r="HGG73"/>
      <c r="HGH73"/>
      <c r="HGI73"/>
      <c r="HGJ73"/>
      <c r="HGK73"/>
      <c r="HGL73"/>
      <c r="HGM73"/>
      <c r="HGN73"/>
      <c r="HGO73"/>
      <c r="HGP73"/>
      <c r="HGQ73"/>
      <c r="HGR73"/>
      <c r="HGS73"/>
      <c r="HGT73"/>
      <c r="HGU73"/>
      <c r="HGV73"/>
      <c r="HGW73"/>
      <c r="HGX73"/>
      <c r="HGY73"/>
      <c r="HGZ73"/>
      <c r="HHA73"/>
      <c r="HHB73"/>
      <c r="HHC73"/>
      <c r="HHD73"/>
      <c r="HHE73"/>
      <c r="HHF73"/>
      <c r="HHG73"/>
      <c r="HHH73"/>
      <c r="HHI73"/>
      <c r="HHJ73"/>
      <c r="HHK73"/>
      <c r="HHL73"/>
      <c r="HHM73"/>
      <c r="HHN73"/>
      <c r="HHO73"/>
      <c r="HHP73"/>
      <c r="HHQ73"/>
      <c r="HHR73"/>
      <c r="HHS73"/>
      <c r="HHT73"/>
      <c r="HHU73"/>
      <c r="HHV73"/>
      <c r="HHW73"/>
      <c r="HHX73"/>
      <c r="HHY73"/>
      <c r="HHZ73"/>
      <c r="HIA73"/>
      <c r="HIB73"/>
      <c r="HIC73"/>
      <c r="HID73"/>
      <c r="HIE73"/>
      <c r="HIF73"/>
      <c r="HIG73"/>
      <c r="HIH73"/>
      <c r="HII73"/>
      <c r="HIJ73"/>
      <c r="HIK73"/>
      <c r="HIL73"/>
      <c r="HIM73"/>
      <c r="HIN73"/>
      <c r="HIO73"/>
      <c r="HIP73"/>
      <c r="HIQ73"/>
      <c r="HIR73"/>
      <c r="HIS73"/>
      <c r="HIT73"/>
      <c r="HIU73"/>
      <c r="HIV73"/>
      <c r="HIW73"/>
      <c r="HIX73"/>
      <c r="HIY73"/>
      <c r="HIZ73"/>
      <c r="HJA73"/>
      <c r="HJB73"/>
      <c r="HJC73"/>
      <c r="HJD73"/>
      <c r="HJE73"/>
      <c r="HJF73"/>
      <c r="HJG73"/>
      <c r="HJH73"/>
      <c r="HJI73"/>
      <c r="HJJ73"/>
      <c r="HJK73"/>
      <c r="HJL73"/>
      <c r="HJM73"/>
      <c r="HJN73"/>
      <c r="HJO73"/>
      <c r="HJP73"/>
      <c r="HJQ73"/>
      <c r="HJR73"/>
      <c r="HJS73"/>
      <c r="HJT73"/>
    </row>
    <row r="74" spans="1:5688" x14ac:dyDescent="0.45">
      <c r="A74"/>
      <c r="B74"/>
      <c r="C74"/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  <c r="AME74"/>
      <c r="AMF74"/>
      <c r="AMG74"/>
      <c r="AMH74"/>
      <c r="AMI74"/>
      <c r="AMJ74"/>
      <c r="AMK74"/>
      <c r="AML74"/>
      <c r="AMM74"/>
      <c r="AMN74"/>
      <c r="AMO74"/>
      <c r="AMP74"/>
      <c r="AMQ74"/>
      <c r="AMR74"/>
      <c r="AMS74"/>
      <c r="AMT74"/>
      <c r="AMU74"/>
      <c r="AMV74"/>
      <c r="AMW74"/>
      <c r="AMX74"/>
      <c r="AMY74"/>
      <c r="AMZ74"/>
      <c r="ANA74"/>
      <c r="ANB74"/>
      <c r="ANC74"/>
      <c r="AND74"/>
      <c r="ANE74"/>
      <c r="ANF74"/>
      <c r="ANG74"/>
      <c r="ANH74"/>
      <c r="ANI74"/>
      <c r="ANJ74"/>
      <c r="ANK74"/>
      <c r="ANL74"/>
      <c r="ANM74"/>
      <c r="ANN74"/>
      <c r="ANO74"/>
      <c r="ANP74"/>
      <c r="ANQ74"/>
      <c r="ANR74"/>
      <c r="ANS74"/>
      <c r="ANT74"/>
      <c r="ANU74"/>
      <c r="ANV74"/>
      <c r="ANW74"/>
      <c r="ANX74"/>
      <c r="ANY74"/>
      <c r="ANZ74"/>
      <c r="AOA74"/>
      <c r="AOB74"/>
      <c r="AOC74"/>
      <c r="AOD74"/>
      <c r="AOE74"/>
      <c r="AOF74"/>
      <c r="AOG74"/>
      <c r="AOH74"/>
      <c r="AOI74"/>
      <c r="AOJ74"/>
      <c r="AOK74"/>
      <c r="AOL74"/>
      <c r="AOM74"/>
      <c r="AON74"/>
      <c r="AOO74"/>
      <c r="AOP74"/>
      <c r="AOQ74"/>
      <c r="AOR74"/>
      <c r="AOS74"/>
      <c r="AOT74"/>
      <c r="AOU74"/>
      <c r="AOV74"/>
      <c r="AOW74"/>
      <c r="AOX74"/>
      <c r="AOY74"/>
      <c r="AOZ74"/>
      <c r="APA74"/>
      <c r="APB74"/>
      <c r="APC74"/>
      <c r="APD74"/>
      <c r="APE74"/>
      <c r="APF74"/>
      <c r="APG74"/>
      <c r="APH74"/>
      <c r="API74"/>
      <c r="APJ74"/>
      <c r="APK74"/>
      <c r="APL74"/>
      <c r="APM74"/>
      <c r="APN74"/>
      <c r="APO74"/>
      <c r="APP74"/>
      <c r="APQ74"/>
      <c r="APR74"/>
      <c r="APS74"/>
      <c r="APT74"/>
      <c r="APU74"/>
      <c r="APV74"/>
      <c r="APW74"/>
      <c r="APX74"/>
      <c r="APY74"/>
      <c r="APZ74"/>
      <c r="AQA74"/>
      <c r="AQB74"/>
      <c r="AQC74"/>
      <c r="AQD74"/>
      <c r="AQE74"/>
      <c r="AQF74"/>
      <c r="AQG74"/>
      <c r="AQH74"/>
      <c r="AQI74"/>
      <c r="AQJ74"/>
      <c r="AQK74"/>
      <c r="AQL74"/>
      <c r="AQM74"/>
      <c r="AQN74"/>
      <c r="AQO74"/>
      <c r="AQP74"/>
      <c r="AQQ74"/>
      <c r="AQR74"/>
      <c r="AQS74"/>
      <c r="AQT74"/>
      <c r="AQU74"/>
      <c r="AQV74"/>
      <c r="AQW74"/>
      <c r="AQX74"/>
      <c r="AQY74"/>
      <c r="AQZ74"/>
      <c r="ARA74"/>
      <c r="ARB74"/>
      <c r="ARC74"/>
      <c r="ARD74"/>
      <c r="ARE74"/>
      <c r="ARF74"/>
      <c r="ARG74"/>
      <c r="ARH74"/>
      <c r="ARI74"/>
      <c r="ARJ74"/>
      <c r="ARK74"/>
      <c r="ARL74"/>
      <c r="ARM74"/>
      <c r="ARN74"/>
      <c r="ARO74"/>
      <c r="ARP74"/>
      <c r="ARQ74"/>
      <c r="ARR74"/>
      <c r="ARS74"/>
      <c r="ART74"/>
      <c r="ARU74"/>
      <c r="ARV74"/>
      <c r="ARW74"/>
      <c r="ARX74"/>
      <c r="ARY74"/>
      <c r="ARZ74"/>
      <c r="ASA74"/>
      <c r="ASB74"/>
      <c r="ASC74"/>
      <c r="ASD74"/>
      <c r="ASE74"/>
      <c r="ASF74"/>
      <c r="ASG74"/>
      <c r="ASH74"/>
      <c r="ASI74"/>
      <c r="ASJ74"/>
      <c r="ASK74"/>
      <c r="ASL74"/>
      <c r="ASM74"/>
      <c r="ASN74"/>
      <c r="ASO74"/>
      <c r="ASP74"/>
      <c r="ASQ74"/>
      <c r="ASR74"/>
      <c r="ASS74"/>
      <c r="AST74"/>
      <c r="ASU74"/>
      <c r="ASV74"/>
      <c r="ASW74"/>
      <c r="ASX74"/>
      <c r="ASY74"/>
      <c r="ASZ74"/>
      <c r="ATA74"/>
      <c r="ATB74"/>
      <c r="ATC74"/>
      <c r="ATD74"/>
      <c r="ATE74"/>
      <c r="ATF74"/>
      <c r="ATG74"/>
      <c r="ATH74"/>
      <c r="ATI74"/>
      <c r="ATJ74"/>
      <c r="ATK74"/>
      <c r="ATL74"/>
      <c r="ATM74"/>
      <c r="ATN74"/>
      <c r="ATO74"/>
      <c r="ATP74"/>
      <c r="ATQ74"/>
      <c r="ATR74"/>
      <c r="ATS74"/>
      <c r="ATT74"/>
      <c r="ATU74"/>
      <c r="ATV74"/>
      <c r="ATW74"/>
      <c r="ATX74"/>
      <c r="ATY74"/>
      <c r="ATZ74"/>
      <c r="AUA74"/>
      <c r="AUB74"/>
      <c r="AUC74"/>
      <c r="AUD74"/>
      <c r="AUE74"/>
      <c r="AUF74"/>
      <c r="AUG74"/>
      <c r="AUH74"/>
      <c r="AUI74"/>
      <c r="AUJ74"/>
      <c r="AUK74"/>
      <c r="AUL74"/>
      <c r="AUM74"/>
      <c r="AUN74"/>
      <c r="AUO74"/>
      <c r="AUP74"/>
      <c r="AUQ74"/>
      <c r="AUR74"/>
      <c r="AUS74"/>
      <c r="AUT74"/>
      <c r="AUU74"/>
      <c r="AUV74"/>
      <c r="AUW74"/>
      <c r="AUX74"/>
      <c r="AUY74"/>
      <c r="AUZ74"/>
      <c r="AVA74"/>
      <c r="AVB74"/>
      <c r="AVC74"/>
      <c r="AVD74"/>
      <c r="AVE74"/>
      <c r="AVF74"/>
      <c r="AVG74"/>
      <c r="AVH74"/>
      <c r="AVI74"/>
      <c r="AVJ74"/>
      <c r="AVK74"/>
      <c r="AVL74"/>
      <c r="AVM74"/>
      <c r="AVN74"/>
      <c r="AVO74"/>
      <c r="AVP74"/>
      <c r="AVQ74"/>
      <c r="AVR74"/>
      <c r="AVS74"/>
      <c r="AVT74"/>
      <c r="AVU74"/>
      <c r="AVV74"/>
      <c r="AVW74"/>
      <c r="AVX74"/>
      <c r="AVY74"/>
      <c r="AVZ74"/>
      <c r="AWA74"/>
      <c r="AWB74"/>
      <c r="AWC74"/>
      <c r="AWD74"/>
      <c r="AWE74"/>
      <c r="AWF74"/>
      <c r="AWG74"/>
      <c r="AWH74"/>
      <c r="AWI74"/>
      <c r="AWJ74"/>
      <c r="AWK74"/>
      <c r="AWL74"/>
      <c r="AWM74"/>
      <c r="AWN74"/>
      <c r="AWO74"/>
      <c r="AWP74"/>
      <c r="AWQ74"/>
      <c r="AWR74"/>
      <c r="AWS74"/>
      <c r="AWT74"/>
      <c r="AWU74"/>
      <c r="AWV74"/>
      <c r="AWW74"/>
      <c r="AWX74"/>
      <c r="AWY74"/>
      <c r="AWZ74"/>
      <c r="AXA74"/>
      <c r="AXB74"/>
      <c r="AXC74"/>
      <c r="AXD74"/>
      <c r="AXE74"/>
      <c r="AXF74"/>
      <c r="AXG74"/>
      <c r="AXH74"/>
      <c r="AXI74"/>
      <c r="AXJ74"/>
      <c r="AXK74"/>
      <c r="AXL74"/>
      <c r="AXM74"/>
      <c r="AXN74"/>
      <c r="AXO74"/>
      <c r="AXP74"/>
      <c r="AXQ74"/>
      <c r="AXR74"/>
      <c r="AXS74"/>
      <c r="AXT74"/>
      <c r="AXU74"/>
      <c r="AXV74"/>
      <c r="AXW74"/>
      <c r="AXX74"/>
      <c r="AXY74"/>
      <c r="AXZ74"/>
      <c r="AYA74"/>
      <c r="AYB74"/>
      <c r="AYC74"/>
      <c r="AYD74"/>
      <c r="AYE74"/>
      <c r="AYF74"/>
      <c r="AYG74"/>
      <c r="AYH74"/>
      <c r="AYI74"/>
      <c r="AYJ74"/>
      <c r="AYK74"/>
      <c r="AYL74"/>
      <c r="AYM74"/>
      <c r="AYN74"/>
      <c r="AYO74"/>
      <c r="AYP74"/>
      <c r="AYQ74"/>
      <c r="AYR74"/>
      <c r="AYS74"/>
      <c r="AYT74"/>
      <c r="AYU74"/>
      <c r="AYV74"/>
      <c r="AYW74"/>
      <c r="AYX74"/>
      <c r="AYY74"/>
      <c r="AYZ74"/>
      <c r="AZA74"/>
      <c r="AZB74"/>
      <c r="AZC74"/>
      <c r="AZD74"/>
      <c r="AZE74"/>
      <c r="AZF74"/>
      <c r="AZG74"/>
      <c r="AZH74"/>
      <c r="AZI74"/>
      <c r="AZJ74"/>
      <c r="AZK74"/>
      <c r="AZL74"/>
      <c r="AZM74"/>
      <c r="AZN74"/>
      <c r="AZO74"/>
      <c r="AZP74"/>
      <c r="AZQ74"/>
      <c r="AZR74"/>
      <c r="AZS74"/>
      <c r="AZT74"/>
      <c r="AZU74"/>
      <c r="AZV74"/>
      <c r="AZW74"/>
      <c r="AZX74"/>
      <c r="AZY74"/>
      <c r="AZZ74"/>
      <c r="BAA74"/>
      <c r="BAB74"/>
      <c r="BAC74"/>
      <c r="BAD74"/>
      <c r="BAE74"/>
      <c r="BAF74"/>
      <c r="BAG74"/>
      <c r="BAH74"/>
      <c r="BAI74"/>
      <c r="BAJ74"/>
      <c r="BAK74"/>
      <c r="BAL74"/>
      <c r="BAM74"/>
      <c r="BAN74"/>
      <c r="BAO74"/>
      <c r="BAP74"/>
      <c r="BAQ74"/>
      <c r="BAR74"/>
      <c r="BAS74"/>
      <c r="BAT74"/>
      <c r="BAU74"/>
      <c r="BAV74"/>
      <c r="BAW74"/>
      <c r="BAX74"/>
      <c r="BAY74"/>
      <c r="BAZ74"/>
      <c r="BBA74"/>
      <c r="BBB74"/>
      <c r="BBC74"/>
      <c r="BBD74"/>
      <c r="BBE74"/>
      <c r="BBF74"/>
      <c r="BBG74"/>
      <c r="BBH74"/>
      <c r="BBI74"/>
      <c r="BBJ74"/>
      <c r="BBK74"/>
      <c r="BBL74"/>
      <c r="BBM74"/>
      <c r="BBN74"/>
      <c r="BBO74"/>
      <c r="BBP74"/>
      <c r="BBQ74"/>
      <c r="BBR74"/>
      <c r="BBS74"/>
      <c r="BBT74"/>
      <c r="BBU74"/>
      <c r="BBV74"/>
      <c r="BBW74"/>
      <c r="BBX74"/>
      <c r="BBY74"/>
      <c r="BBZ74"/>
      <c r="BCA74"/>
      <c r="BCB74"/>
      <c r="BCC74"/>
      <c r="BCD74"/>
      <c r="BCE74"/>
      <c r="BCF74"/>
      <c r="BCG74"/>
      <c r="BCH74"/>
      <c r="BCI74"/>
      <c r="BCJ74"/>
      <c r="BCK74"/>
      <c r="BCL74"/>
      <c r="BCM74"/>
      <c r="BCN74"/>
      <c r="BCO74"/>
      <c r="BCP74"/>
      <c r="BCQ74"/>
      <c r="BCR74"/>
      <c r="BCS74"/>
      <c r="BCT74"/>
      <c r="BCU74"/>
      <c r="BCV74"/>
      <c r="BCW74"/>
      <c r="BCX74"/>
      <c r="BCY74"/>
      <c r="BCZ74"/>
      <c r="BDA74"/>
      <c r="BDB74"/>
      <c r="BDC74"/>
      <c r="BDD74"/>
      <c r="BDE74"/>
      <c r="BDF74"/>
      <c r="BDG74"/>
      <c r="BDH74"/>
      <c r="BDI74"/>
      <c r="BDJ74"/>
      <c r="BDK74"/>
      <c r="BDL74"/>
      <c r="BDM74"/>
      <c r="BDN74"/>
      <c r="BDO74"/>
      <c r="BDP74"/>
      <c r="BDQ74"/>
      <c r="BDR74"/>
      <c r="BDS74"/>
      <c r="BDT74"/>
      <c r="BDU74"/>
      <c r="BDV74"/>
      <c r="BDW74"/>
      <c r="BDX74"/>
      <c r="BDY74"/>
      <c r="BDZ74"/>
      <c r="BEA74"/>
      <c r="BEB74"/>
      <c r="BEC74"/>
      <c r="BED74"/>
      <c r="BEE74"/>
      <c r="BEF74"/>
      <c r="BEG74"/>
      <c r="BEH74"/>
      <c r="BEI74"/>
      <c r="BEJ74"/>
      <c r="BEK74"/>
      <c r="BEL74"/>
      <c r="BEM74"/>
      <c r="BEN74"/>
      <c r="BEO74"/>
      <c r="BEP74"/>
      <c r="BEQ74"/>
      <c r="BER74"/>
      <c r="BES74"/>
      <c r="BET74"/>
      <c r="BEU74"/>
      <c r="BEV74"/>
      <c r="BEW74"/>
      <c r="BEX74"/>
      <c r="BEY74"/>
      <c r="BEZ74"/>
      <c r="BFA74"/>
      <c r="BFB74"/>
      <c r="BFC74"/>
      <c r="BFD74"/>
      <c r="BFE74"/>
      <c r="BFF74"/>
      <c r="BFG74"/>
      <c r="BFH74"/>
      <c r="BFI74"/>
      <c r="BFJ74"/>
      <c r="BFK74"/>
      <c r="BFL74"/>
      <c r="BFM74"/>
      <c r="BFN74"/>
      <c r="BFO74"/>
      <c r="BFP74"/>
      <c r="BFQ74"/>
      <c r="BFR74"/>
      <c r="BFS74"/>
      <c r="BFT74"/>
      <c r="BFU74"/>
      <c r="BFV74"/>
      <c r="BFW74"/>
      <c r="BFX74"/>
      <c r="BFY74"/>
      <c r="BFZ74"/>
      <c r="BGA74"/>
      <c r="BGB74"/>
      <c r="BGC74"/>
      <c r="BGD74"/>
      <c r="BGE74"/>
      <c r="BGF74"/>
      <c r="BGG74"/>
      <c r="BGH74"/>
      <c r="BGI74"/>
      <c r="BGJ74"/>
      <c r="BGK74"/>
      <c r="BGL74"/>
      <c r="BGM74"/>
      <c r="BGN74"/>
      <c r="BGO74"/>
      <c r="BGP74"/>
      <c r="BGQ74"/>
      <c r="BGR74"/>
      <c r="BGS74"/>
      <c r="BGT74"/>
      <c r="BGU74"/>
      <c r="BGV74"/>
      <c r="BGW74"/>
      <c r="BGX74"/>
      <c r="BGY74"/>
      <c r="BGZ74"/>
      <c r="BHA74"/>
      <c r="BHB74"/>
      <c r="BHC74"/>
      <c r="BHD74"/>
      <c r="BHE74"/>
      <c r="BHF74"/>
      <c r="BHG74"/>
      <c r="BHH74"/>
      <c r="BHI74"/>
      <c r="BHJ74"/>
      <c r="BHK74"/>
      <c r="BHL74"/>
      <c r="BHM74"/>
      <c r="BHN74"/>
      <c r="BHO74"/>
      <c r="BHP74"/>
      <c r="BHQ74"/>
      <c r="BHR74"/>
      <c r="BHS74"/>
      <c r="BHT74"/>
      <c r="BHU74"/>
      <c r="BHV74"/>
      <c r="BHW74"/>
      <c r="BHX74"/>
      <c r="BHY74"/>
      <c r="BHZ74"/>
      <c r="BIA74"/>
      <c r="BIB74"/>
      <c r="BIC74"/>
      <c r="BID74"/>
      <c r="BIE74"/>
      <c r="BIF74"/>
      <c r="BIG74"/>
      <c r="BIH74"/>
      <c r="BII74"/>
      <c r="BIJ74"/>
      <c r="BIK74"/>
      <c r="BIL74"/>
      <c r="BIM74"/>
      <c r="BIN74"/>
      <c r="BIO74"/>
      <c r="BIP74"/>
      <c r="BIQ74"/>
      <c r="BIR74"/>
      <c r="BIS74"/>
      <c r="BIT74"/>
      <c r="BIU74"/>
      <c r="BIV74"/>
      <c r="BIW74"/>
      <c r="BIX74"/>
      <c r="BIY74"/>
      <c r="BIZ74"/>
      <c r="BJA74"/>
      <c r="BJB74"/>
      <c r="BJC74"/>
      <c r="BJD74"/>
      <c r="BJE74"/>
      <c r="BJF74"/>
      <c r="BJG74"/>
      <c r="BJH74"/>
      <c r="BJI74"/>
      <c r="BJJ74"/>
      <c r="BJK74"/>
      <c r="BJL74"/>
      <c r="BJM74"/>
      <c r="BJN74"/>
      <c r="BJO74"/>
      <c r="BJP74"/>
      <c r="BJQ74"/>
      <c r="BJR74"/>
      <c r="BJS74"/>
      <c r="BJT74"/>
      <c r="BJU74"/>
      <c r="BJV74"/>
      <c r="BJW74"/>
      <c r="BJX74"/>
      <c r="BJY74"/>
      <c r="BJZ74"/>
      <c r="BKA74"/>
      <c r="BKB74"/>
      <c r="BKC74"/>
      <c r="BKD74"/>
      <c r="BKE74"/>
      <c r="BKF74"/>
      <c r="BKG74"/>
      <c r="BKH74"/>
      <c r="BKI74"/>
      <c r="BKJ74"/>
      <c r="BKK74"/>
      <c r="BKL74"/>
      <c r="BKM74"/>
      <c r="BKN74"/>
      <c r="BKO74"/>
      <c r="BKP74"/>
      <c r="BKQ74"/>
      <c r="BKR74"/>
      <c r="BKS74"/>
      <c r="BKT74"/>
      <c r="BKU74"/>
      <c r="BKV74"/>
      <c r="BKW74"/>
      <c r="BKX74"/>
      <c r="BKY74"/>
      <c r="BKZ74"/>
      <c r="BLA74"/>
      <c r="BLB74"/>
      <c r="BLC74"/>
      <c r="BLD74"/>
      <c r="BLE74"/>
      <c r="BLF74"/>
      <c r="BLG74"/>
      <c r="BLH74"/>
      <c r="BLI74"/>
      <c r="BLJ74"/>
      <c r="BLK74"/>
      <c r="BLL74"/>
      <c r="BLM74"/>
      <c r="BLN74"/>
      <c r="BLO74"/>
      <c r="BLP74"/>
      <c r="BLQ74"/>
      <c r="BLR74"/>
      <c r="BLS74"/>
      <c r="BLT74"/>
      <c r="BLU74"/>
      <c r="BLV74"/>
      <c r="BLW74"/>
      <c r="BLX74"/>
      <c r="BLY74"/>
      <c r="BLZ74"/>
      <c r="BMA74"/>
      <c r="BMB74"/>
      <c r="BMC74"/>
      <c r="BMD74"/>
      <c r="BME74"/>
      <c r="BMF74"/>
      <c r="BMG74"/>
      <c r="BMH74"/>
      <c r="BMI74"/>
      <c r="BMJ74"/>
      <c r="BMK74"/>
      <c r="BML74"/>
      <c r="BMM74"/>
      <c r="BMN74"/>
      <c r="BMO74"/>
      <c r="BMP74"/>
      <c r="BMQ74"/>
      <c r="BMR74"/>
      <c r="BMS74"/>
      <c r="BMT74"/>
      <c r="BMU74"/>
      <c r="BMV74"/>
      <c r="BMW74"/>
      <c r="BMX74"/>
      <c r="BMY74"/>
      <c r="BMZ74"/>
      <c r="BNA74"/>
      <c r="BNB74"/>
      <c r="BNC74"/>
      <c r="BND74"/>
      <c r="BNE74"/>
      <c r="BNF74"/>
      <c r="BNG74"/>
      <c r="BNH74"/>
      <c r="BNI74"/>
      <c r="BNJ74"/>
      <c r="BNK74"/>
      <c r="BNL74"/>
      <c r="BNM74"/>
      <c r="BNN74"/>
      <c r="BNO74"/>
      <c r="BNP74"/>
      <c r="BNQ74"/>
      <c r="BNR74"/>
      <c r="BNS74"/>
      <c r="BNT74"/>
      <c r="BNU74"/>
      <c r="BNV74"/>
      <c r="BNW74"/>
      <c r="BNX74"/>
      <c r="BNY74"/>
      <c r="BNZ74"/>
      <c r="BOA74"/>
      <c r="BOB74"/>
      <c r="BOC74"/>
      <c r="BOD74"/>
      <c r="BOE74"/>
      <c r="BOF74"/>
      <c r="BOG74"/>
      <c r="BOH74"/>
      <c r="BOI74"/>
      <c r="BOJ74"/>
      <c r="BOK74"/>
      <c r="BOL74"/>
      <c r="BOM74"/>
      <c r="BON74"/>
      <c r="BOO74"/>
      <c r="BOP74"/>
      <c r="BOQ74"/>
      <c r="BOR74"/>
      <c r="BOS74"/>
      <c r="BOT74"/>
      <c r="BOU74"/>
      <c r="BOV74"/>
      <c r="BOW74"/>
      <c r="BOX74"/>
      <c r="BOY74"/>
      <c r="BOZ74"/>
      <c r="BPA74"/>
      <c r="BPB74"/>
      <c r="BPC74"/>
      <c r="BPD74"/>
      <c r="BPE74"/>
      <c r="BPF74"/>
      <c r="BPG74"/>
      <c r="BPH74"/>
      <c r="BPI74"/>
      <c r="BPJ74"/>
      <c r="BPK74"/>
      <c r="BPL74"/>
      <c r="BPM74"/>
      <c r="BPN74"/>
      <c r="BPO74"/>
      <c r="BPP74"/>
      <c r="BPQ74"/>
      <c r="BPR74"/>
      <c r="BPS74"/>
      <c r="BPT74"/>
      <c r="BPU74"/>
      <c r="BPV74"/>
      <c r="BPW74"/>
      <c r="BPX74"/>
      <c r="BPY74"/>
      <c r="BPZ74"/>
      <c r="BQA74"/>
      <c r="BQB74"/>
      <c r="BQC74"/>
      <c r="BQD74"/>
      <c r="BQE74"/>
      <c r="BQF74"/>
      <c r="BQG74"/>
      <c r="BQH74"/>
      <c r="BQI74"/>
      <c r="BQJ74"/>
      <c r="BQK74"/>
      <c r="BQL74"/>
      <c r="BQM74"/>
      <c r="BQN74"/>
      <c r="BQO74"/>
      <c r="BQP74"/>
      <c r="BQQ74"/>
      <c r="BQR74"/>
      <c r="BQS74"/>
      <c r="BQT74"/>
      <c r="BQU74"/>
      <c r="BQV74"/>
      <c r="BQW74"/>
      <c r="BQX74"/>
      <c r="BQY74"/>
      <c r="BQZ74"/>
      <c r="BRA74"/>
      <c r="BRB74"/>
      <c r="BRC74"/>
      <c r="BRD74"/>
      <c r="BRE74"/>
      <c r="BRF74"/>
      <c r="BRG74"/>
      <c r="BRH74"/>
      <c r="BRI74"/>
      <c r="BRJ74"/>
      <c r="BRK74"/>
      <c r="BRL74"/>
      <c r="BRM74"/>
      <c r="BRN74"/>
      <c r="BRO74"/>
      <c r="BRP74"/>
      <c r="BRQ74"/>
      <c r="BRR74"/>
      <c r="BRS74"/>
      <c r="BRT74"/>
      <c r="BRU74"/>
      <c r="BRV74"/>
      <c r="BRW74"/>
      <c r="BRX74"/>
      <c r="BRY74"/>
      <c r="BRZ74"/>
      <c r="BSA74"/>
      <c r="BSB74"/>
      <c r="BSC74"/>
      <c r="BSD74"/>
      <c r="BSE74"/>
      <c r="BSF74"/>
      <c r="BSG74"/>
      <c r="BSH74"/>
      <c r="BSI74"/>
      <c r="BSJ74"/>
      <c r="BSK74"/>
      <c r="BSL74"/>
      <c r="BSM74"/>
      <c r="BSN74"/>
      <c r="BSO74"/>
      <c r="BSP74"/>
      <c r="BSQ74"/>
      <c r="BSR74"/>
      <c r="BSS74"/>
      <c r="BST74"/>
      <c r="BSU74"/>
      <c r="BSV74"/>
      <c r="BSW74"/>
      <c r="BSX74"/>
      <c r="BSY74"/>
      <c r="BSZ74"/>
      <c r="BTA74"/>
      <c r="BTB74"/>
      <c r="BTC74"/>
      <c r="BTD74"/>
      <c r="BTE74"/>
      <c r="BTF74"/>
      <c r="BTG74"/>
      <c r="BTH74"/>
      <c r="BTI74"/>
      <c r="BTJ74"/>
      <c r="BTK74"/>
      <c r="BTL74"/>
      <c r="BTM74"/>
      <c r="BTN74"/>
      <c r="BTO74"/>
      <c r="BTP74"/>
      <c r="BTQ74"/>
      <c r="BTR74"/>
      <c r="BTS74"/>
      <c r="BTT74"/>
      <c r="BTU74"/>
      <c r="BTV74"/>
      <c r="BTW74"/>
      <c r="BTX74"/>
      <c r="BTY74"/>
      <c r="BTZ74"/>
      <c r="BUA74"/>
      <c r="BUB74"/>
      <c r="BUC74"/>
      <c r="BUD74"/>
      <c r="BUE74"/>
      <c r="BUF74"/>
      <c r="BUG74"/>
      <c r="BUH74"/>
      <c r="BUI74"/>
      <c r="BUJ74"/>
      <c r="BUK74"/>
      <c r="BUL74"/>
      <c r="BUM74"/>
      <c r="BUN74"/>
      <c r="BUO74"/>
      <c r="BUP74"/>
      <c r="BUQ74"/>
      <c r="BUR74"/>
      <c r="BUS74"/>
      <c r="BUT74"/>
      <c r="BUU74"/>
      <c r="BUV74"/>
      <c r="BUW74"/>
      <c r="BUX74"/>
      <c r="BUY74"/>
      <c r="BUZ74"/>
      <c r="BVA74"/>
      <c r="BVB74"/>
      <c r="BVC74"/>
      <c r="BVD74"/>
      <c r="BVE74"/>
      <c r="BVF74"/>
      <c r="BVG74"/>
      <c r="BVH74"/>
      <c r="BVI74"/>
      <c r="BVJ74"/>
      <c r="BVK74"/>
      <c r="BVL74"/>
      <c r="BVM74"/>
      <c r="BVN74"/>
      <c r="BVO74"/>
      <c r="BVP74"/>
      <c r="BVQ74"/>
      <c r="BVR74"/>
      <c r="BVS74"/>
      <c r="BVT74"/>
      <c r="BVU74"/>
      <c r="BVV74"/>
      <c r="BVW74"/>
      <c r="BVX74"/>
      <c r="BVY74"/>
      <c r="BVZ74"/>
      <c r="BWA74"/>
      <c r="BWB74"/>
      <c r="BWC74"/>
      <c r="BWD74"/>
      <c r="BWE74"/>
      <c r="BWF74"/>
      <c r="BWG74"/>
      <c r="BWH74"/>
      <c r="BWI74"/>
      <c r="BWJ74"/>
      <c r="BWK74"/>
      <c r="BWL74"/>
      <c r="BWM74"/>
      <c r="BWN74"/>
      <c r="BWO74"/>
      <c r="BWP74"/>
      <c r="BWQ74"/>
      <c r="BWR74"/>
      <c r="BWS74"/>
      <c r="BWT74"/>
      <c r="BWU74"/>
      <c r="BWV74"/>
      <c r="BWW74"/>
      <c r="BWX74"/>
      <c r="BWY74"/>
      <c r="BWZ74"/>
      <c r="BXA74"/>
      <c r="BXB74"/>
      <c r="BXC74"/>
      <c r="BXD74"/>
      <c r="BXE74"/>
      <c r="BXF74"/>
      <c r="BXG74"/>
      <c r="BXH74"/>
      <c r="BXI74"/>
      <c r="BXJ74"/>
      <c r="BXK74"/>
      <c r="BXL74"/>
      <c r="BXM74"/>
      <c r="BXN74"/>
      <c r="BXO74"/>
      <c r="BXP74"/>
      <c r="BXQ74"/>
      <c r="BXR74"/>
      <c r="BXS74"/>
      <c r="BXT74"/>
      <c r="BXU74"/>
      <c r="BXV74"/>
      <c r="BXW74"/>
      <c r="BXX74"/>
      <c r="BXY74"/>
      <c r="BXZ74"/>
      <c r="BYA74"/>
      <c r="BYB74"/>
      <c r="BYC74"/>
      <c r="BYD74"/>
      <c r="BYE74"/>
      <c r="BYF74"/>
      <c r="BYG74"/>
      <c r="BYH74"/>
      <c r="BYI74"/>
      <c r="BYJ74"/>
      <c r="BYK74"/>
      <c r="BYL74"/>
      <c r="BYM74"/>
      <c r="BYN74"/>
      <c r="BYO74"/>
      <c r="BYP74"/>
      <c r="BYQ74"/>
      <c r="BYR74"/>
      <c r="BYS74"/>
      <c r="BYT74"/>
      <c r="BYU74"/>
      <c r="BYV74"/>
      <c r="BYW74"/>
      <c r="BYX74"/>
      <c r="BYY74"/>
      <c r="BYZ74"/>
      <c r="BZA74"/>
      <c r="BZB74"/>
      <c r="BZC74"/>
      <c r="BZD74"/>
      <c r="BZE74"/>
      <c r="BZF74"/>
      <c r="BZG74"/>
      <c r="BZH74"/>
      <c r="BZI74"/>
      <c r="BZJ74"/>
      <c r="BZK74"/>
      <c r="BZL74"/>
      <c r="BZM74"/>
      <c r="BZN74"/>
      <c r="BZO74"/>
      <c r="BZP74"/>
      <c r="BZQ74"/>
      <c r="BZR74"/>
      <c r="BZS74"/>
      <c r="BZT74"/>
      <c r="BZU74"/>
      <c r="BZV74"/>
      <c r="BZW74"/>
      <c r="BZX74"/>
      <c r="BZY74"/>
      <c r="BZZ74"/>
      <c r="CAA74"/>
      <c r="CAB74"/>
      <c r="CAC74"/>
      <c r="CAD74"/>
      <c r="CAE74"/>
      <c r="CAF74"/>
      <c r="CAG74"/>
      <c r="CAH74"/>
      <c r="CAI74"/>
      <c r="CAJ74"/>
      <c r="CAK74"/>
      <c r="CAL74"/>
      <c r="CAM74"/>
      <c r="CAN74"/>
      <c r="CAO74"/>
      <c r="CAP74"/>
      <c r="CAQ74"/>
      <c r="CAR74"/>
      <c r="CAS74"/>
      <c r="CAT74"/>
      <c r="CAU74"/>
      <c r="CAV74"/>
      <c r="CAW74"/>
      <c r="CAX74"/>
      <c r="CAY74"/>
      <c r="CAZ74"/>
      <c r="CBA74"/>
      <c r="CBB74"/>
      <c r="CBC74"/>
      <c r="CBD74"/>
      <c r="CBE74"/>
      <c r="CBF74"/>
      <c r="CBG74"/>
      <c r="CBH74"/>
      <c r="CBI74"/>
      <c r="CBJ74"/>
      <c r="CBK74"/>
      <c r="CBL74"/>
      <c r="CBM74"/>
      <c r="CBN74"/>
      <c r="CBO74"/>
      <c r="CBP74"/>
      <c r="CBQ74"/>
      <c r="CBR74"/>
      <c r="CBS74"/>
      <c r="CBT74"/>
      <c r="CBU74"/>
      <c r="CBV74"/>
      <c r="CBW74"/>
      <c r="CBX74"/>
      <c r="CBY74"/>
      <c r="CBZ74"/>
      <c r="CCA74"/>
      <c r="CCB74"/>
      <c r="CCC74"/>
      <c r="CCD74"/>
      <c r="CCE74"/>
      <c r="CCF74"/>
      <c r="CCG74"/>
      <c r="CCH74"/>
      <c r="CCI74"/>
      <c r="CCJ74"/>
      <c r="CCK74"/>
      <c r="CCL74"/>
      <c r="CCM74"/>
      <c r="CCN74"/>
      <c r="CCO74"/>
      <c r="CCP74"/>
      <c r="CCQ74"/>
      <c r="CCR74"/>
      <c r="CCS74"/>
      <c r="CCT74"/>
      <c r="CCU74"/>
      <c r="CCV74"/>
      <c r="CCW74"/>
      <c r="CCX74"/>
      <c r="CCY74"/>
      <c r="CCZ74"/>
      <c r="CDA74"/>
      <c r="CDB74"/>
      <c r="CDC74"/>
      <c r="CDD74"/>
      <c r="CDE74"/>
      <c r="CDF74"/>
      <c r="CDG74"/>
      <c r="CDH74"/>
      <c r="CDI74"/>
      <c r="CDJ74"/>
      <c r="CDK74"/>
      <c r="CDL74"/>
      <c r="CDM74"/>
      <c r="CDN74"/>
      <c r="CDO74"/>
      <c r="CDP74"/>
      <c r="CDQ74"/>
      <c r="CDR74"/>
      <c r="CDS74"/>
      <c r="CDT74"/>
      <c r="CDU74"/>
      <c r="CDV74"/>
      <c r="CDW74"/>
      <c r="CDX74"/>
      <c r="CDY74"/>
      <c r="CDZ74"/>
      <c r="CEA74"/>
      <c r="CEB74"/>
      <c r="CEC74"/>
      <c r="CED74"/>
      <c r="CEE74"/>
      <c r="CEF74"/>
      <c r="CEG74"/>
      <c r="CEH74"/>
      <c r="CEI74"/>
      <c r="CEJ74"/>
      <c r="CEK74"/>
      <c r="CEL74"/>
      <c r="CEM74"/>
      <c r="CEN74"/>
      <c r="CEO74"/>
      <c r="CEP74"/>
      <c r="CEQ74"/>
      <c r="CER74"/>
      <c r="CES74"/>
      <c r="CET74"/>
      <c r="CEU74"/>
      <c r="CEV74"/>
      <c r="CEW74"/>
      <c r="CEX74"/>
      <c r="CEY74"/>
      <c r="CEZ74"/>
      <c r="CFA74"/>
      <c r="CFB74"/>
      <c r="CFC74"/>
      <c r="CFD74"/>
      <c r="CFE74"/>
      <c r="CFF74"/>
      <c r="CFG74"/>
      <c r="CFH74"/>
      <c r="CFI74"/>
      <c r="CFJ74"/>
      <c r="CFK74"/>
      <c r="CFL74"/>
      <c r="CFM74"/>
      <c r="CFN74"/>
      <c r="CFO74"/>
      <c r="CFP74"/>
      <c r="CFQ74"/>
      <c r="CFR74"/>
      <c r="CFS74"/>
      <c r="CFT74"/>
      <c r="CFU74"/>
      <c r="CFV74"/>
      <c r="CFW74"/>
      <c r="CFX74"/>
      <c r="CFY74"/>
      <c r="CFZ74"/>
      <c r="CGA74"/>
      <c r="CGB74"/>
      <c r="CGC74"/>
      <c r="CGD74"/>
      <c r="CGE74"/>
      <c r="CGF74"/>
      <c r="CGG74"/>
      <c r="CGH74"/>
      <c r="CGI74"/>
      <c r="CGJ74"/>
      <c r="CGK74"/>
      <c r="CGL74"/>
      <c r="CGM74"/>
      <c r="CGN74"/>
      <c r="CGO74"/>
      <c r="CGP74"/>
      <c r="CGQ74"/>
      <c r="CGR74"/>
      <c r="CGS74"/>
      <c r="CGT74"/>
      <c r="CGU74"/>
      <c r="CGV74"/>
      <c r="CGW74"/>
      <c r="CGX74"/>
      <c r="CGY74"/>
      <c r="CGZ74"/>
      <c r="CHA74"/>
      <c r="CHB74"/>
      <c r="CHC74"/>
      <c r="CHD74"/>
      <c r="CHE74"/>
      <c r="CHF74"/>
      <c r="CHG74"/>
      <c r="CHH74"/>
      <c r="CHI74"/>
      <c r="CHJ74"/>
      <c r="CHK74"/>
      <c r="CHL74"/>
      <c r="CHM74"/>
      <c r="CHN74"/>
      <c r="CHO74"/>
      <c r="CHP74"/>
      <c r="CHQ74"/>
      <c r="CHR74"/>
      <c r="CHS74"/>
      <c r="CHT74"/>
      <c r="CHU74"/>
      <c r="CHV74"/>
      <c r="CHW74"/>
      <c r="CHX74"/>
      <c r="CHY74"/>
      <c r="CHZ74"/>
      <c r="CIA74"/>
      <c r="CIB74"/>
      <c r="CIC74"/>
      <c r="CID74"/>
      <c r="CIE74"/>
      <c r="CIF74"/>
      <c r="CIG74"/>
      <c r="CIH74"/>
      <c r="CII74"/>
      <c r="CIJ74"/>
      <c r="CIK74"/>
      <c r="CIL74"/>
      <c r="CIM74"/>
      <c r="CIN74"/>
      <c r="CIO74"/>
      <c r="CIP74"/>
      <c r="CIQ74"/>
      <c r="CIR74"/>
      <c r="CIS74"/>
      <c r="CIT74"/>
      <c r="CIU74"/>
      <c r="CIV74"/>
      <c r="CIW74"/>
      <c r="CIX74"/>
      <c r="CIY74"/>
      <c r="CIZ74"/>
      <c r="CJA74"/>
      <c r="CJB74"/>
      <c r="CJC74"/>
      <c r="CJD74"/>
      <c r="CJE74"/>
      <c r="CJF74"/>
      <c r="CJG74"/>
      <c r="CJH74"/>
      <c r="CJI74"/>
      <c r="CJJ74"/>
      <c r="CJK74"/>
      <c r="CJL74"/>
      <c r="CJM74"/>
      <c r="CJN74"/>
      <c r="CJO74"/>
      <c r="CJP74"/>
      <c r="CJQ74"/>
      <c r="CJR74"/>
      <c r="CJS74"/>
      <c r="CJT74"/>
      <c r="CJU74"/>
      <c r="CJV74"/>
      <c r="CJW74"/>
      <c r="CJX74"/>
      <c r="CJY74"/>
      <c r="CJZ74"/>
      <c r="CKA74"/>
      <c r="CKB74"/>
      <c r="CKC74"/>
      <c r="CKD74"/>
      <c r="CKE74"/>
      <c r="CKF74"/>
      <c r="CKG74"/>
      <c r="CKH74"/>
      <c r="CKI74"/>
      <c r="CKJ74"/>
      <c r="CKK74"/>
      <c r="CKL74"/>
      <c r="CKM74"/>
      <c r="CKN74"/>
      <c r="CKO74"/>
      <c r="CKP74"/>
      <c r="CKQ74"/>
      <c r="CKR74"/>
      <c r="CKS74"/>
      <c r="CKT74"/>
      <c r="CKU74"/>
      <c r="CKV74"/>
      <c r="CKW74"/>
      <c r="CKX74"/>
      <c r="CKY74"/>
      <c r="CKZ74"/>
      <c r="CLA74"/>
      <c r="CLB74"/>
      <c r="CLC74"/>
      <c r="CLD74"/>
      <c r="CLE74"/>
      <c r="CLF74"/>
      <c r="CLG74"/>
      <c r="CLH74"/>
      <c r="CLI74"/>
      <c r="CLJ74"/>
      <c r="CLK74"/>
      <c r="CLL74"/>
      <c r="CLM74"/>
      <c r="CLN74"/>
      <c r="CLO74"/>
      <c r="CLP74"/>
      <c r="CLQ74"/>
      <c r="CLR74"/>
      <c r="CLS74"/>
      <c r="CLT74"/>
      <c r="CLU74"/>
      <c r="CLV74"/>
      <c r="CLW74"/>
      <c r="CLX74"/>
      <c r="CLY74"/>
      <c r="CLZ74"/>
      <c r="CMA74"/>
      <c r="CMB74"/>
      <c r="CMC74"/>
      <c r="CMD74"/>
      <c r="CME74"/>
      <c r="CMF74"/>
      <c r="CMG74"/>
      <c r="CMH74"/>
      <c r="CMI74"/>
      <c r="CMJ74"/>
      <c r="CMK74"/>
      <c r="CML74"/>
      <c r="CMM74"/>
      <c r="CMN74"/>
      <c r="CMO74"/>
      <c r="CMP74"/>
      <c r="CMQ74"/>
      <c r="CMR74"/>
      <c r="CMS74"/>
      <c r="CMT74"/>
      <c r="CMU74"/>
      <c r="CMV74"/>
      <c r="CMW74"/>
      <c r="CMX74"/>
      <c r="CMY74"/>
      <c r="CMZ74"/>
      <c r="CNA74"/>
      <c r="CNB74"/>
      <c r="CNC74"/>
      <c r="CND74"/>
      <c r="CNE74"/>
      <c r="CNF74"/>
      <c r="CNG74"/>
      <c r="CNH74"/>
      <c r="CNI74"/>
      <c r="CNJ74"/>
      <c r="CNK74"/>
      <c r="CNL74"/>
      <c r="CNM74"/>
      <c r="CNN74"/>
      <c r="CNO74"/>
      <c r="CNP74"/>
      <c r="CNQ74"/>
      <c r="CNR74"/>
      <c r="CNS74"/>
      <c r="CNT74"/>
      <c r="CNU74"/>
      <c r="CNV74"/>
      <c r="CNW74"/>
      <c r="CNX74"/>
      <c r="CNY74"/>
      <c r="CNZ74"/>
      <c r="COA74"/>
      <c r="COB74"/>
      <c r="COC74"/>
      <c r="COD74"/>
      <c r="COE74"/>
      <c r="COF74"/>
      <c r="COG74"/>
      <c r="COH74"/>
      <c r="COI74"/>
      <c r="COJ74"/>
      <c r="COK74"/>
      <c r="COL74"/>
      <c r="COM74"/>
      <c r="CON74"/>
      <c r="COO74"/>
      <c r="COP74"/>
      <c r="COQ74"/>
      <c r="COR74"/>
      <c r="COS74"/>
      <c r="COT74"/>
      <c r="COU74"/>
      <c r="COV74"/>
      <c r="COW74"/>
      <c r="COX74"/>
      <c r="COY74"/>
      <c r="COZ74"/>
      <c r="CPA74"/>
      <c r="CPB74"/>
      <c r="CPC74"/>
      <c r="CPD74"/>
      <c r="CPE74"/>
      <c r="CPF74"/>
      <c r="CPG74"/>
      <c r="CPH74"/>
      <c r="CPI74"/>
      <c r="CPJ74"/>
      <c r="CPK74"/>
      <c r="CPL74"/>
      <c r="CPM74"/>
      <c r="CPN74"/>
      <c r="CPO74"/>
      <c r="CPP74"/>
      <c r="CPQ74"/>
      <c r="CPR74"/>
      <c r="CPS74"/>
      <c r="CPT74"/>
      <c r="CPU74"/>
      <c r="CPV74"/>
      <c r="CPW74"/>
      <c r="CPX74"/>
      <c r="CPY74"/>
      <c r="CPZ74"/>
      <c r="CQA74"/>
      <c r="CQB74"/>
      <c r="CQC74"/>
      <c r="CQD74"/>
      <c r="CQE74"/>
      <c r="CQF74"/>
      <c r="CQG74"/>
      <c r="CQH74"/>
      <c r="CQI74"/>
      <c r="CQJ74"/>
      <c r="CQK74"/>
      <c r="CQL74"/>
      <c r="CQM74"/>
      <c r="CQN74"/>
      <c r="CQO74"/>
      <c r="CQP74"/>
      <c r="CQQ74"/>
      <c r="CQR74"/>
      <c r="CQS74"/>
      <c r="CQT74"/>
      <c r="CQU74"/>
      <c r="CQV74"/>
      <c r="CQW74"/>
      <c r="CQX74"/>
      <c r="CQY74"/>
      <c r="CQZ74"/>
      <c r="CRA74"/>
      <c r="CRB74"/>
      <c r="CRC74"/>
      <c r="CRD74"/>
      <c r="CRE74"/>
      <c r="CRF74"/>
      <c r="CRG74"/>
      <c r="CRH74"/>
      <c r="CRI74"/>
      <c r="CRJ74"/>
      <c r="CRK74"/>
      <c r="CRL74"/>
      <c r="CRM74"/>
      <c r="CRN74"/>
      <c r="CRO74"/>
      <c r="CRP74"/>
      <c r="CRQ74"/>
      <c r="CRR74"/>
      <c r="CRS74"/>
      <c r="CRT74"/>
      <c r="CRU74"/>
      <c r="CRV74"/>
      <c r="CRW74"/>
      <c r="CRX74"/>
      <c r="CRY74"/>
      <c r="CRZ74"/>
      <c r="CSA74"/>
      <c r="CSB74"/>
      <c r="CSC74"/>
      <c r="CSD74"/>
      <c r="CSE74"/>
      <c r="CSF74"/>
      <c r="CSG74"/>
      <c r="CSH74"/>
      <c r="CSI74"/>
      <c r="CSJ74"/>
      <c r="CSK74"/>
      <c r="CSL74"/>
      <c r="CSM74"/>
      <c r="CSN74"/>
      <c r="CSO74"/>
      <c r="CSP74"/>
      <c r="CSQ74"/>
      <c r="CSR74"/>
      <c r="CSS74"/>
      <c r="CST74"/>
      <c r="CSU74"/>
      <c r="CSV74"/>
      <c r="CSW74"/>
      <c r="CSX74"/>
      <c r="CSY74"/>
      <c r="CSZ74"/>
      <c r="CTA74"/>
      <c r="CTB74"/>
      <c r="CTC74"/>
      <c r="CTD74"/>
      <c r="CTE74"/>
      <c r="CTF74"/>
      <c r="CTG74"/>
      <c r="CTH74"/>
      <c r="CTI74"/>
      <c r="CTJ74"/>
      <c r="CTK74"/>
      <c r="CTL74"/>
      <c r="CTM74"/>
      <c r="CTN74"/>
      <c r="CTO74"/>
      <c r="CTP74"/>
      <c r="CTQ74"/>
      <c r="CTR74"/>
      <c r="CTS74"/>
      <c r="CTT74"/>
      <c r="CTU74"/>
      <c r="CTV74"/>
      <c r="CTW74"/>
      <c r="CTX74"/>
      <c r="CTY74"/>
      <c r="CTZ74"/>
      <c r="CUA74"/>
      <c r="CUB74"/>
      <c r="CUC74"/>
      <c r="CUD74"/>
      <c r="CUE74"/>
      <c r="CUF74"/>
      <c r="CUG74"/>
      <c r="CUH74"/>
      <c r="CUI74"/>
      <c r="CUJ74"/>
      <c r="CUK74"/>
      <c r="CUL74"/>
      <c r="CUM74"/>
      <c r="CUN74"/>
      <c r="CUO74"/>
      <c r="CUP74"/>
      <c r="CUQ74"/>
      <c r="CUR74"/>
      <c r="CUS74"/>
      <c r="CUT74"/>
      <c r="CUU74"/>
      <c r="CUV74"/>
      <c r="CUW74"/>
      <c r="CUX74"/>
      <c r="CUY74"/>
      <c r="CUZ74"/>
      <c r="CVA74"/>
      <c r="CVB74"/>
      <c r="CVC74"/>
      <c r="CVD74"/>
      <c r="CVE74"/>
      <c r="CVF74"/>
      <c r="CVG74"/>
      <c r="CVH74"/>
      <c r="CVI74"/>
      <c r="CVJ74"/>
      <c r="CVK74"/>
      <c r="CVL74"/>
      <c r="CVM74"/>
      <c r="CVN74"/>
      <c r="CVO74"/>
      <c r="CVP74"/>
      <c r="CVQ74"/>
      <c r="CVR74"/>
      <c r="CVS74"/>
      <c r="CVT74"/>
      <c r="CVU74"/>
      <c r="CVV74"/>
      <c r="CVW74"/>
      <c r="CVX74"/>
      <c r="CVY74"/>
      <c r="CVZ74"/>
      <c r="CWA74"/>
      <c r="CWB74"/>
      <c r="CWC74"/>
      <c r="CWD74"/>
      <c r="CWE74"/>
      <c r="CWF74"/>
      <c r="CWG74"/>
      <c r="CWH74"/>
      <c r="CWI74"/>
      <c r="CWJ74"/>
      <c r="CWK74"/>
      <c r="CWL74"/>
      <c r="CWM74"/>
      <c r="CWN74"/>
      <c r="CWO74"/>
      <c r="CWP74"/>
      <c r="CWQ74"/>
      <c r="CWR74"/>
      <c r="CWS74"/>
      <c r="CWT74"/>
      <c r="CWU74"/>
      <c r="CWV74"/>
      <c r="CWW74"/>
      <c r="CWX74"/>
      <c r="CWY74"/>
      <c r="CWZ74"/>
      <c r="CXA74"/>
      <c r="CXB74"/>
      <c r="CXC74"/>
      <c r="CXD74"/>
      <c r="CXE74"/>
      <c r="CXF74"/>
      <c r="CXG74"/>
      <c r="CXH74"/>
      <c r="CXI74"/>
      <c r="CXJ74"/>
      <c r="CXK74"/>
      <c r="CXL74"/>
      <c r="CXM74"/>
      <c r="CXN74"/>
      <c r="CXO74"/>
      <c r="CXP74"/>
      <c r="CXQ74"/>
      <c r="CXR74"/>
      <c r="CXS74"/>
      <c r="CXT74"/>
      <c r="CXU74"/>
      <c r="CXV74"/>
      <c r="CXW74"/>
      <c r="CXX74"/>
      <c r="CXY74"/>
      <c r="CXZ74"/>
      <c r="CYA74"/>
      <c r="CYB74"/>
      <c r="CYC74"/>
      <c r="CYD74"/>
      <c r="CYE74"/>
      <c r="CYF74"/>
      <c r="CYG74"/>
      <c r="CYH74"/>
      <c r="CYI74"/>
      <c r="CYJ74"/>
      <c r="CYK74"/>
      <c r="CYL74"/>
      <c r="CYM74"/>
      <c r="CYN74"/>
      <c r="CYO74"/>
      <c r="CYP74"/>
      <c r="CYQ74"/>
      <c r="CYR74"/>
      <c r="CYS74"/>
      <c r="CYT74"/>
      <c r="CYU74"/>
      <c r="CYV74"/>
      <c r="CYW74"/>
      <c r="CYX74"/>
      <c r="CYY74"/>
      <c r="CYZ74"/>
      <c r="CZA74"/>
      <c r="CZB74"/>
      <c r="CZC74"/>
      <c r="CZD74"/>
      <c r="CZE74"/>
      <c r="CZF74"/>
      <c r="CZG74"/>
      <c r="CZH74"/>
      <c r="CZI74"/>
      <c r="CZJ74"/>
      <c r="CZK74"/>
      <c r="CZL74"/>
      <c r="CZM74"/>
      <c r="CZN74"/>
      <c r="CZO74"/>
      <c r="CZP74"/>
      <c r="CZQ74"/>
      <c r="CZR74"/>
      <c r="CZS74"/>
      <c r="CZT74"/>
      <c r="CZU74"/>
      <c r="CZV74"/>
      <c r="CZW74"/>
      <c r="CZX74"/>
      <c r="CZY74"/>
      <c r="CZZ74"/>
      <c r="DAA74"/>
      <c r="DAB74"/>
      <c r="DAC74"/>
      <c r="DAD74"/>
      <c r="DAE74"/>
      <c r="DAF74"/>
      <c r="DAG74"/>
      <c r="DAH74"/>
      <c r="DAI74"/>
      <c r="DAJ74"/>
      <c r="DAK74"/>
      <c r="DAL74"/>
      <c r="DAM74"/>
      <c r="DAN74"/>
      <c r="DAO74"/>
      <c r="DAP74"/>
      <c r="DAQ74"/>
      <c r="DAR74"/>
      <c r="DAS74"/>
      <c r="DAT74"/>
      <c r="DAU74"/>
      <c r="DAV74"/>
      <c r="DAW74"/>
      <c r="DAX74"/>
      <c r="DAY74"/>
      <c r="DAZ74"/>
      <c r="DBA74"/>
      <c r="DBB74"/>
      <c r="DBC74"/>
      <c r="DBD74"/>
      <c r="DBE74"/>
      <c r="DBF74"/>
      <c r="DBG74"/>
      <c r="DBH74"/>
      <c r="DBI74"/>
      <c r="DBJ74"/>
      <c r="DBK74"/>
      <c r="DBL74"/>
      <c r="DBM74"/>
      <c r="DBN74"/>
      <c r="DBO74"/>
      <c r="DBP74"/>
      <c r="DBQ74"/>
      <c r="DBR74"/>
      <c r="DBS74"/>
      <c r="DBT74"/>
      <c r="DBU74"/>
      <c r="DBV74"/>
      <c r="DBW74"/>
      <c r="DBX74"/>
      <c r="DBY74"/>
      <c r="DBZ74"/>
      <c r="DCA74"/>
      <c r="DCB74"/>
      <c r="DCC74"/>
      <c r="DCD74"/>
      <c r="DCE74"/>
      <c r="DCF74"/>
      <c r="DCG74"/>
      <c r="DCH74"/>
      <c r="DCI74"/>
      <c r="DCJ74"/>
      <c r="DCK74"/>
      <c r="DCL74"/>
      <c r="DCM74"/>
      <c r="DCN74"/>
      <c r="DCO74"/>
      <c r="DCP74"/>
      <c r="DCQ74"/>
      <c r="DCR74"/>
      <c r="DCS74"/>
      <c r="DCT74"/>
      <c r="DCU74"/>
      <c r="DCV74"/>
      <c r="DCW74"/>
      <c r="DCX74"/>
      <c r="DCY74"/>
      <c r="DCZ74"/>
      <c r="DDA74"/>
      <c r="DDB74"/>
      <c r="DDC74"/>
      <c r="DDD74"/>
      <c r="DDE74"/>
      <c r="DDF74"/>
      <c r="DDG74"/>
      <c r="DDH74"/>
      <c r="DDI74"/>
      <c r="DDJ74"/>
      <c r="DDK74"/>
      <c r="DDL74"/>
      <c r="DDM74"/>
      <c r="DDN74"/>
      <c r="DDO74"/>
      <c r="DDP74"/>
      <c r="DDQ74"/>
      <c r="DDR74"/>
      <c r="DDS74"/>
      <c r="DDT74"/>
      <c r="DDU74"/>
      <c r="DDV74"/>
      <c r="DDW74"/>
      <c r="DDX74"/>
      <c r="DDY74"/>
      <c r="DDZ74"/>
      <c r="DEA74"/>
      <c r="DEB74"/>
      <c r="DEC74"/>
      <c r="DED74"/>
      <c r="DEE74"/>
      <c r="DEF74"/>
      <c r="DEG74"/>
      <c r="DEH74"/>
      <c r="DEI74"/>
      <c r="DEJ74"/>
      <c r="DEK74"/>
      <c r="DEL74"/>
      <c r="DEM74"/>
      <c r="DEN74"/>
      <c r="DEO74"/>
      <c r="DEP74"/>
      <c r="DEQ74"/>
      <c r="DER74"/>
      <c r="DES74"/>
      <c r="DET74"/>
      <c r="DEU74"/>
      <c r="DEV74"/>
      <c r="DEW74"/>
      <c r="DEX74"/>
      <c r="DEY74"/>
      <c r="DEZ74"/>
      <c r="DFA74"/>
      <c r="DFB74"/>
      <c r="DFC74"/>
      <c r="DFD74"/>
      <c r="DFE74"/>
      <c r="DFF74"/>
      <c r="DFG74"/>
      <c r="DFH74"/>
      <c r="DFI74"/>
      <c r="DFJ74"/>
      <c r="DFK74"/>
      <c r="DFL74"/>
      <c r="DFM74"/>
      <c r="DFN74"/>
      <c r="DFO74"/>
      <c r="DFP74"/>
      <c r="DFQ74"/>
      <c r="DFR74"/>
      <c r="DFS74"/>
      <c r="DFT74"/>
      <c r="DFU74"/>
      <c r="DFV74"/>
      <c r="DFW74"/>
      <c r="DFX74"/>
      <c r="DFY74"/>
      <c r="DFZ74"/>
      <c r="DGA74"/>
      <c r="DGB74"/>
      <c r="DGC74"/>
      <c r="DGD74"/>
      <c r="DGE74"/>
      <c r="DGF74"/>
      <c r="DGG74"/>
      <c r="DGH74"/>
      <c r="DGI74"/>
      <c r="DGJ74"/>
      <c r="DGK74"/>
      <c r="DGL74"/>
      <c r="DGM74"/>
      <c r="DGN74"/>
      <c r="DGO74"/>
      <c r="DGP74"/>
      <c r="DGQ74"/>
      <c r="DGR74"/>
      <c r="DGS74"/>
      <c r="DGT74"/>
      <c r="DGU74"/>
      <c r="DGV74"/>
      <c r="DGW74"/>
      <c r="DGX74"/>
      <c r="DGY74"/>
      <c r="DGZ74"/>
      <c r="DHA74"/>
      <c r="DHB74"/>
      <c r="DHC74"/>
      <c r="DHD74"/>
      <c r="DHE74"/>
      <c r="DHF74"/>
      <c r="DHG74"/>
      <c r="DHH74"/>
      <c r="DHI74"/>
      <c r="DHJ74"/>
      <c r="DHK74"/>
      <c r="DHL74"/>
      <c r="DHM74"/>
      <c r="DHN74"/>
      <c r="DHO74"/>
      <c r="DHP74"/>
      <c r="DHQ74"/>
      <c r="DHR74"/>
      <c r="DHS74"/>
      <c r="DHT74"/>
      <c r="DHU74"/>
      <c r="DHV74"/>
      <c r="DHW74"/>
      <c r="DHX74"/>
      <c r="DHY74"/>
      <c r="DHZ74"/>
      <c r="DIA74"/>
      <c r="DIB74"/>
      <c r="DIC74"/>
      <c r="DID74"/>
      <c r="DIE74"/>
      <c r="DIF74"/>
      <c r="DIG74"/>
      <c r="DIH74"/>
      <c r="DII74"/>
      <c r="DIJ74"/>
      <c r="DIK74"/>
      <c r="DIL74"/>
      <c r="DIM74"/>
      <c r="DIN74"/>
      <c r="DIO74"/>
      <c r="DIP74"/>
      <c r="DIQ74"/>
      <c r="DIR74"/>
      <c r="DIS74"/>
      <c r="DIT74"/>
      <c r="DIU74"/>
      <c r="DIV74"/>
      <c r="DIW74"/>
      <c r="DIX74"/>
      <c r="DIY74"/>
      <c r="DIZ74"/>
      <c r="DJA74"/>
      <c r="DJB74"/>
      <c r="DJC74"/>
      <c r="DJD74"/>
      <c r="DJE74"/>
      <c r="DJF74"/>
      <c r="DJG74"/>
      <c r="DJH74"/>
      <c r="DJI74"/>
      <c r="DJJ74"/>
      <c r="DJK74"/>
      <c r="DJL74"/>
      <c r="DJM74"/>
      <c r="DJN74"/>
      <c r="DJO74"/>
      <c r="DJP74"/>
      <c r="DJQ74"/>
      <c r="DJR74"/>
      <c r="DJS74"/>
      <c r="DJT74"/>
      <c r="DJU74"/>
      <c r="DJV74"/>
      <c r="DJW74"/>
      <c r="DJX74"/>
      <c r="DJY74"/>
      <c r="DJZ74"/>
      <c r="DKA74"/>
      <c r="DKB74"/>
      <c r="DKC74"/>
      <c r="DKD74"/>
      <c r="DKE74"/>
      <c r="DKF74"/>
      <c r="DKG74"/>
      <c r="DKH74"/>
      <c r="DKI74"/>
      <c r="DKJ74"/>
      <c r="DKK74"/>
      <c r="DKL74"/>
      <c r="DKM74"/>
      <c r="DKN74"/>
      <c r="DKO74"/>
      <c r="DKP74"/>
      <c r="DKQ74"/>
      <c r="DKR74"/>
      <c r="DKS74"/>
      <c r="DKT74"/>
      <c r="DKU74"/>
      <c r="DKV74"/>
      <c r="DKW74"/>
      <c r="DKX74"/>
      <c r="DKY74"/>
      <c r="DKZ74"/>
      <c r="DLA74"/>
      <c r="DLB74"/>
      <c r="DLC74"/>
      <c r="DLD74"/>
      <c r="DLE74"/>
      <c r="DLF74"/>
      <c r="DLG74"/>
      <c r="DLH74"/>
      <c r="DLI74"/>
      <c r="DLJ74"/>
      <c r="DLK74"/>
      <c r="DLL74"/>
      <c r="DLM74"/>
      <c r="DLN74"/>
      <c r="DLO74"/>
      <c r="DLP74"/>
      <c r="DLQ74"/>
      <c r="DLR74"/>
      <c r="DLS74"/>
      <c r="DLT74"/>
      <c r="DLU74"/>
      <c r="DLV74"/>
      <c r="DLW74"/>
      <c r="DLX74"/>
      <c r="DLY74"/>
      <c r="DLZ74"/>
      <c r="DMA74"/>
      <c r="DMB74"/>
      <c r="DMC74"/>
      <c r="DMD74"/>
      <c r="DME74"/>
      <c r="DMF74"/>
      <c r="DMG74"/>
      <c r="DMH74"/>
      <c r="DMI74"/>
      <c r="DMJ74"/>
      <c r="DMK74"/>
      <c r="DML74"/>
      <c r="DMM74"/>
      <c r="DMN74"/>
      <c r="DMO74"/>
      <c r="DMP74"/>
      <c r="DMQ74"/>
      <c r="DMR74"/>
      <c r="DMS74"/>
      <c r="DMT74"/>
      <c r="DMU74"/>
      <c r="DMV74"/>
      <c r="DMW74"/>
      <c r="DMX74"/>
      <c r="DMY74"/>
      <c r="DMZ74"/>
      <c r="DNA74"/>
      <c r="DNB74"/>
      <c r="DNC74"/>
      <c r="DND74"/>
      <c r="DNE74"/>
      <c r="DNF74"/>
      <c r="DNG74"/>
      <c r="DNH74"/>
      <c r="DNI74"/>
      <c r="DNJ74"/>
      <c r="DNK74"/>
      <c r="DNL74"/>
      <c r="DNM74"/>
      <c r="DNN74"/>
      <c r="DNO74"/>
      <c r="DNP74"/>
      <c r="DNQ74"/>
      <c r="DNR74"/>
      <c r="DNS74"/>
      <c r="DNT74"/>
      <c r="DNU74"/>
      <c r="DNV74"/>
      <c r="DNW74"/>
      <c r="DNX74"/>
      <c r="DNY74"/>
      <c r="DNZ74"/>
      <c r="DOA74"/>
      <c r="DOB74"/>
      <c r="DOC74"/>
      <c r="DOD74"/>
      <c r="DOE74"/>
      <c r="DOF74"/>
      <c r="DOG74"/>
      <c r="DOH74"/>
      <c r="DOI74"/>
      <c r="DOJ74"/>
      <c r="DOK74"/>
      <c r="DOL74"/>
      <c r="DOM74"/>
      <c r="DON74"/>
      <c r="DOO74"/>
      <c r="DOP74"/>
      <c r="DOQ74"/>
      <c r="DOR74"/>
      <c r="DOS74"/>
      <c r="DOT74"/>
      <c r="DOU74"/>
      <c r="DOV74"/>
      <c r="DOW74"/>
      <c r="DOX74"/>
      <c r="DOY74"/>
      <c r="DOZ74"/>
      <c r="DPA74"/>
      <c r="DPB74"/>
      <c r="DPC74"/>
      <c r="DPD74"/>
      <c r="DPE74"/>
      <c r="DPF74"/>
      <c r="DPG74"/>
      <c r="DPH74"/>
      <c r="DPI74"/>
      <c r="DPJ74"/>
      <c r="DPK74"/>
      <c r="DPL74"/>
      <c r="DPM74"/>
      <c r="DPN74"/>
      <c r="DPO74"/>
      <c r="DPP74"/>
      <c r="DPQ74"/>
      <c r="DPR74"/>
      <c r="DPS74"/>
      <c r="DPT74"/>
      <c r="DPU74"/>
      <c r="DPV74"/>
      <c r="DPW74"/>
      <c r="DPX74"/>
      <c r="DPY74"/>
      <c r="DPZ74"/>
      <c r="DQA74"/>
      <c r="DQB74"/>
      <c r="DQC74"/>
      <c r="DQD74"/>
      <c r="DQE74"/>
      <c r="DQF74"/>
      <c r="DQG74"/>
      <c r="DQH74"/>
      <c r="DQI74"/>
      <c r="DQJ74"/>
      <c r="DQK74"/>
      <c r="DQL74"/>
      <c r="DQM74"/>
      <c r="DQN74"/>
      <c r="DQO74"/>
      <c r="DQP74"/>
      <c r="DQQ74"/>
      <c r="DQR74"/>
      <c r="DQS74"/>
      <c r="DQT74"/>
      <c r="DQU74"/>
      <c r="DQV74"/>
      <c r="DQW74"/>
      <c r="DQX74"/>
      <c r="DQY74"/>
      <c r="DQZ74"/>
      <c r="DRA74"/>
      <c r="DRB74"/>
      <c r="DRC74"/>
      <c r="DRD74"/>
      <c r="DRE74"/>
      <c r="DRF74"/>
      <c r="DRG74"/>
      <c r="DRH74"/>
      <c r="DRI74"/>
      <c r="DRJ74"/>
      <c r="DRK74"/>
      <c r="DRL74"/>
      <c r="DRM74"/>
      <c r="DRN74"/>
      <c r="DRO74"/>
      <c r="DRP74"/>
      <c r="DRQ74"/>
      <c r="DRR74"/>
      <c r="DRS74"/>
      <c r="DRT74"/>
      <c r="DRU74"/>
      <c r="DRV74"/>
      <c r="DRW74"/>
      <c r="DRX74"/>
      <c r="DRY74"/>
      <c r="DRZ74"/>
      <c r="DSA74"/>
      <c r="DSB74"/>
      <c r="DSC74"/>
      <c r="DSD74"/>
      <c r="DSE74"/>
      <c r="DSF74"/>
      <c r="DSG74"/>
      <c r="DSH74"/>
      <c r="DSI74"/>
      <c r="DSJ74"/>
      <c r="DSK74"/>
      <c r="DSL74"/>
      <c r="DSM74"/>
      <c r="DSN74"/>
      <c r="DSO74"/>
      <c r="DSP74"/>
      <c r="DSQ74"/>
      <c r="DSR74"/>
      <c r="DSS74"/>
      <c r="DST74"/>
      <c r="DSU74"/>
      <c r="DSV74"/>
      <c r="DSW74"/>
      <c r="DSX74"/>
      <c r="DSY74"/>
      <c r="DSZ74"/>
      <c r="DTA74"/>
      <c r="DTB74"/>
      <c r="DTC74"/>
      <c r="DTD74"/>
      <c r="DTE74"/>
      <c r="DTF74"/>
      <c r="DTG74"/>
      <c r="DTH74"/>
      <c r="DTI74"/>
      <c r="DTJ74"/>
      <c r="DTK74"/>
      <c r="DTL74"/>
      <c r="DTM74"/>
      <c r="DTN74"/>
      <c r="DTO74"/>
      <c r="DTP74"/>
      <c r="DTQ74"/>
      <c r="DTR74"/>
      <c r="DTS74"/>
      <c r="DTT74"/>
      <c r="DTU74"/>
      <c r="DTV74"/>
      <c r="DTW74"/>
      <c r="DTX74"/>
      <c r="DTY74"/>
      <c r="DTZ74"/>
      <c r="DUA74"/>
      <c r="DUB74"/>
      <c r="DUC74"/>
      <c r="DUD74"/>
      <c r="DUE74"/>
      <c r="DUF74"/>
      <c r="DUG74"/>
      <c r="DUH74"/>
      <c r="DUI74"/>
      <c r="DUJ74"/>
      <c r="DUK74"/>
      <c r="DUL74"/>
      <c r="DUM74"/>
      <c r="DUN74"/>
      <c r="DUO74"/>
      <c r="DUP74"/>
      <c r="DUQ74"/>
      <c r="DUR74"/>
      <c r="DUS74"/>
      <c r="DUT74"/>
      <c r="DUU74"/>
      <c r="DUV74"/>
      <c r="DUW74"/>
      <c r="DUX74"/>
      <c r="DUY74"/>
      <c r="DUZ74"/>
      <c r="DVA74"/>
      <c r="DVB74"/>
      <c r="DVC74"/>
      <c r="DVD74"/>
      <c r="DVE74"/>
      <c r="DVF74"/>
      <c r="DVG74"/>
      <c r="DVH74"/>
      <c r="DVI74"/>
      <c r="DVJ74"/>
      <c r="DVK74"/>
      <c r="DVL74"/>
      <c r="DVM74"/>
      <c r="DVN74"/>
      <c r="DVO74"/>
      <c r="DVP74"/>
      <c r="DVQ74"/>
      <c r="DVR74"/>
      <c r="DVS74"/>
      <c r="DVT74"/>
      <c r="DVU74"/>
      <c r="DVV74"/>
      <c r="DVW74"/>
      <c r="DVX74"/>
      <c r="DVY74"/>
      <c r="DVZ74"/>
      <c r="DWA74"/>
      <c r="DWB74"/>
      <c r="DWC74"/>
      <c r="DWD74"/>
      <c r="DWE74"/>
      <c r="DWF74"/>
      <c r="DWG74"/>
      <c r="DWH74"/>
      <c r="DWI74"/>
      <c r="DWJ74"/>
      <c r="DWK74"/>
      <c r="DWL74"/>
      <c r="DWM74"/>
      <c r="DWN74"/>
      <c r="DWO74"/>
      <c r="DWP74"/>
      <c r="DWQ74"/>
      <c r="DWR74"/>
      <c r="DWS74"/>
      <c r="DWT74"/>
      <c r="DWU74"/>
      <c r="DWV74"/>
      <c r="DWW74"/>
      <c r="DWX74"/>
      <c r="DWY74"/>
      <c r="DWZ74"/>
      <c r="DXA74"/>
      <c r="DXB74"/>
      <c r="DXC74"/>
      <c r="DXD74"/>
      <c r="DXE74"/>
      <c r="DXF74"/>
      <c r="DXG74"/>
      <c r="DXH74"/>
      <c r="DXI74"/>
      <c r="DXJ74"/>
      <c r="DXK74"/>
      <c r="DXL74"/>
      <c r="DXM74"/>
      <c r="DXN74"/>
      <c r="DXO74"/>
      <c r="DXP74"/>
      <c r="DXQ74"/>
      <c r="DXR74"/>
      <c r="DXS74"/>
      <c r="DXT74"/>
      <c r="DXU74"/>
      <c r="DXV74"/>
      <c r="DXW74"/>
      <c r="DXX74"/>
      <c r="DXY74"/>
      <c r="DXZ74"/>
      <c r="DYA74"/>
      <c r="DYB74"/>
      <c r="DYC74"/>
      <c r="DYD74"/>
      <c r="DYE74"/>
      <c r="DYF74"/>
      <c r="DYG74"/>
      <c r="DYH74"/>
      <c r="DYI74"/>
      <c r="DYJ74"/>
      <c r="DYK74"/>
      <c r="DYL74"/>
      <c r="DYM74"/>
      <c r="DYN74"/>
      <c r="DYO74"/>
      <c r="DYP74"/>
      <c r="DYQ74"/>
      <c r="DYR74"/>
      <c r="DYS74"/>
      <c r="DYT74"/>
      <c r="DYU74"/>
      <c r="DYV74"/>
      <c r="DYW74"/>
      <c r="DYX74"/>
      <c r="DYY74"/>
      <c r="DYZ74"/>
      <c r="DZA74"/>
      <c r="DZB74"/>
      <c r="DZC74"/>
      <c r="DZD74"/>
      <c r="DZE74"/>
      <c r="DZF74"/>
      <c r="DZG74"/>
      <c r="DZH74"/>
      <c r="DZI74"/>
      <c r="DZJ74"/>
      <c r="DZK74"/>
      <c r="DZL74"/>
      <c r="DZM74"/>
      <c r="DZN74"/>
      <c r="DZO74"/>
      <c r="DZP74"/>
      <c r="DZQ74"/>
      <c r="DZR74"/>
      <c r="DZS74"/>
      <c r="DZT74"/>
      <c r="DZU74"/>
      <c r="DZV74"/>
      <c r="DZW74"/>
      <c r="DZX74"/>
      <c r="DZY74"/>
      <c r="DZZ74"/>
      <c r="EAA74"/>
      <c r="EAB74"/>
      <c r="EAC74"/>
      <c r="EAD74"/>
      <c r="EAE74"/>
      <c r="EAF74"/>
      <c r="EAG74"/>
      <c r="EAH74"/>
      <c r="EAI74"/>
      <c r="EAJ74"/>
      <c r="EAK74"/>
      <c r="EAL74"/>
      <c r="EAM74"/>
      <c r="EAN74"/>
      <c r="EAO74"/>
      <c r="EAP74"/>
      <c r="EAQ74"/>
      <c r="EAR74"/>
      <c r="EAS74"/>
      <c r="EAT74"/>
      <c r="EAU74"/>
      <c r="EAV74"/>
      <c r="EAW74"/>
      <c r="EAX74"/>
      <c r="EAY74"/>
      <c r="EAZ74"/>
      <c r="EBA74"/>
      <c r="EBB74"/>
      <c r="EBC74"/>
      <c r="EBD74"/>
      <c r="EBE74"/>
      <c r="EBF74"/>
      <c r="EBG74"/>
      <c r="EBH74"/>
      <c r="EBI74"/>
      <c r="EBJ74"/>
      <c r="EBK74"/>
      <c r="EBL74"/>
      <c r="EBM74"/>
      <c r="EBN74"/>
      <c r="EBO74"/>
      <c r="EBP74"/>
      <c r="EBQ74"/>
      <c r="EBR74"/>
      <c r="EBS74"/>
      <c r="EBT74"/>
      <c r="EBU74"/>
      <c r="EBV74"/>
      <c r="EBW74"/>
      <c r="EBX74"/>
      <c r="EBY74"/>
      <c r="EBZ74"/>
      <c r="ECA74"/>
      <c r="ECB74"/>
      <c r="ECC74"/>
      <c r="ECD74"/>
      <c r="ECE74"/>
      <c r="ECF74"/>
      <c r="ECG74"/>
      <c r="ECH74"/>
      <c r="ECI74"/>
      <c r="ECJ74"/>
      <c r="ECK74"/>
      <c r="ECL74"/>
      <c r="ECM74"/>
      <c r="ECN74"/>
      <c r="ECO74"/>
      <c r="ECP74"/>
      <c r="ECQ74"/>
      <c r="ECR74"/>
      <c r="ECS74"/>
      <c r="ECT74"/>
      <c r="ECU74"/>
      <c r="ECV74"/>
      <c r="ECW74"/>
      <c r="ECX74"/>
      <c r="ECY74"/>
      <c r="ECZ74"/>
      <c r="EDA74"/>
      <c r="EDB74"/>
      <c r="EDC74"/>
      <c r="EDD74"/>
      <c r="EDE74"/>
      <c r="EDF74"/>
      <c r="EDG74"/>
      <c r="EDH74"/>
      <c r="EDI74"/>
      <c r="EDJ74"/>
      <c r="EDK74"/>
      <c r="EDL74"/>
      <c r="EDM74"/>
      <c r="EDN74"/>
      <c r="EDO74"/>
      <c r="EDP74"/>
      <c r="EDQ74"/>
      <c r="EDR74"/>
      <c r="EDS74"/>
      <c r="EDT74"/>
      <c r="EDU74"/>
      <c r="EDV74"/>
      <c r="EDW74"/>
      <c r="EDX74"/>
      <c r="EDY74"/>
      <c r="EDZ74"/>
      <c r="EEA74"/>
      <c r="EEB74"/>
      <c r="EEC74"/>
      <c r="EED74"/>
      <c r="EEE74"/>
      <c r="EEF74"/>
      <c r="EEG74"/>
      <c r="EEH74"/>
      <c r="EEI74"/>
      <c r="EEJ74"/>
      <c r="EEK74"/>
      <c r="EEL74"/>
      <c r="EEM74"/>
      <c r="EEN74"/>
      <c r="EEO74"/>
      <c r="EEP74"/>
      <c r="EEQ74"/>
      <c r="EER74"/>
      <c r="EES74"/>
      <c r="EET74"/>
      <c r="EEU74"/>
      <c r="EEV74"/>
      <c r="EEW74"/>
      <c r="EEX74"/>
      <c r="EEY74"/>
      <c r="EEZ74"/>
      <c r="EFA74"/>
      <c r="EFB74"/>
      <c r="EFC74"/>
      <c r="EFD74"/>
      <c r="EFE74"/>
      <c r="EFF74"/>
      <c r="EFG74"/>
      <c r="EFH74"/>
      <c r="EFI74"/>
      <c r="EFJ74"/>
      <c r="EFK74"/>
      <c r="EFL74"/>
      <c r="EFM74"/>
      <c r="EFN74"/>
      <c r="EFO74"/>
      <c r="EFP74"/>
      <c r="EFQ74"/>
      <c r="EFR74"/>
      <c r="EFS74"/>
      <c r="EFT74"/>
      <c r="EFU74"/>
      <c r="EFV74"/>
      <c r="EFW74"/>
      <c r="EFX74"/>
      <c r="EFY74"/>
      <c r="EFZ74"/>
      <c r="EGA74"/>
      <c r="EGB74"/>
      <c r="EGC74"/>
      <c r="EGD74"/>
      <c r="EGE74"/>
      <c r="EGF74"/>
      <c r="EGG74"/>
      <c r="EGH74"/>
      <c r="EGI74"/>
      <c r="EGJ74"/>
      <c r="EGK74"/>
      <c r="EGL74"/>
      <c r="EGM74"/>
      <c r="EGN74"/>
      <c r="EGO74"/>
      <c r="EGP74"/>
      <c r="EGQ74"/>
      <c r="EGR74"/>
      <c r="EGS74"/>
      <c r="EGT74"/>
      <c r="EGU74"/>
      <c r="EGV74"/>
      <c r="EGW74"/>
      <c r="EGX74"/>
      <c r="EGY74"/>
      <c r="EGZ74"/>
      <c r="EHA74"/>
      <c r="EHB74"/>
      <c r="EHC74"/>
      <c r="EHD74"/>
      <c r="EHE74"/>
      <c r="EHF74"/>
      <c r="EHG74"/>
      <c r="EHH74"/>
      <c r="EHI74"/>
      <c r="EHJ74"/>
      <c r="EHK74"/>
      <c r="EHL74"/>
      <c r="EHM74"/>
      <c r="EHN74"/>
      <c r="EHO74"/>
      <c r="EHP74"/>
      <c r="EHQ74"/>
      <c r="EHR74"/>
      <c r="EHS74"/>
      <c r="EHT74"/>
      <c r="EHU74"/>
      <c r="EHV74"/>
      <c r="EHW74"/>
      <c r="EHX74"/>
      <c r="EHY74"/>
      <c r="EHZ74"/>
      <c r="EIA74"/>
      <c r="EIB74"/>
      <c r="EIC74"/>
      <c r="EID74"/>
      <c r="EIE74"/>
      <c r="EIF74"/>
      <c r="EIG74"/>
      <c r="EIH74"/>
      <c r="EII74"/>
      <c r="EIJ74"/>
      <c r="EIK74"/>
      <c r="EIL74"/>
      <c r="EIM74"/>
      <c r="EIN74"/>
      <c r="EIO74"/>
      <c r="EIP74"/>
      <c r="EIQ74"/>
      <c r="EIR74"/>
      <c r="EIS74"/>
      <c r="EIT74"/>
      <c r="EIU74"/>
      <c r="EIV74"/>
      <c r="EIW74"/>
      <c r="EIX74"/>
      <c r="EIY74"/>
      <c r="EIZ74"/>
      <c r="EJA74"/>
      <c r="EJB74"/>
      <c r="EJC74"/>
      <c r="EJD74"/>
      <c r="EJE74"/>
      <c r="EJF74"/>
      <c r="EJG74"/>
      <c r="EJH74"/>
      <c r="EJI74"/>
      <c r="EJJ74"/>
      <c r="EJK74"/>
      <c r="EJL74"/>
      <c r="EJM74"/>
      <c r="EJN74"/>
      <c r="EJO74"/>
      <c r="EJP74"/>
      <c r="EJQ74"/>
      <c r="EJR74"/>
      <c r="EJS74"/>
      <c r="EJT74"/>
      <c r="EJU74"/>
      <c r="EJV74"/>
      <c r="EJW74"/>
      <c r="EJX74"/>
      <c r="EJY74"/>
      <c r="EJZ74"/>
      <c r="EKA74"/>
      <c r="EKB74"/>
      <c r="EKC74"/>
      <c r="EKD74"/>
      <c r="EKE74"/>
      <c r="EKF74"/>
      <c r="EKG74"/>
      <c r="EKH74"/>
      <c r="EKI74"/>
      <c r="EKJ74"/>
      <c r="EKK74"/>
      <c r="EKL74"/>
      <c r="EKM74"/>
      <c r="EKN74"/>
      <c r="EKO74"/>
      <c r="EKP74"/>
      <c r="EKQ74"/>
      <c r="EKR74"/>
      <c r="EKS74"/>
      <c r="EKT74"/>
      <c r="EKU74"/>
      <c r="EKV74"/>
      <c r="EKW74"/>
      <c r="EKX74"/>
      <c r="EKY74"/>
      <c r="EKZ74"/>
      <c r="ELA74"/>
      <c r="ELB74"/>
      <c r="ELC74"/>
      <c r="ELD74"/>
      <c r="ELE74"/>
      <c r="ELF74"/>
      <c r="ELG74"/>
      <c r="ELH74"/>
      <c r="ELI74"/>
      <c r="ELJ74"/>
      <c r="ELK74"/>
      <c r="ELL74"/>
      <c r="ELM74"/>
      <c r="ELN74"/>
      <c r="ELO74"/>
      <c r="ELP74"/>
      <c r="ELQ74"/>
      <c r="ELR74"/>
      <c r="ELS74"/>
      <c r="ELT74"/>
      <c r="ELU74"/>
      <c r="ELV74"/>
      <c r="ELW74"/>
      <c r="ELX74"/>
      <c r="ELY74"/>
      <c r="ELZ74"/>
      <c r="EMA74"/>
      <c r="EMB74"/>
      <c r="EMC74"/>
      <c r="EMD74"/>
      <c r="EME74"/>
      <c r="EMF74"/>
      <c r="EMG74"/>
      <c r="EMH74"/>
      <c r="EMI74"/>
      <c r="EMJ74"/>
      <c r="EMK74"/>
      <c r="EML74"/>
      <c r="EMM74"/>
      <c r="EMN74"/>
      <c r="EMO74"/>
      <c r="EMP74"/>
      <c r="EMQ74"/>
      <c r="EMR74"/>
      <c r="EMS74"/>
      <c r="EMT74"/>
      <c r="EMU74"/>
      <c r="EMV74"/>
      <c r="EMW74"/>
      <c r="EMX74"/>
      <c r="EMY74"/>
      <c r="EMZ74"/>
      <c r="ENA74"/>
      <c r="ENB74"/>
      <c r="ENC74"/>
      <c r="END74"/>
      <c r="ENE74"/>
      <c r="ENF74"/>
      <c r="ENG74"/>
      <c r="ENH74"/>
      <c r="ENI74"/>
      <c r="ENJ74"/>
      <c r="ENK74"/>
      <c r="ENL74"/>
      <c r="ENM74"/>
      <c r="ENN74"/>
      <c r="ENO74"/>
      <c r="ENP74"/>
      <c r="ENQ74"/>
      <c r="ENR74"/>
      <c r="ENS74"/>
      <c r="ENT74"/>
      <c r="ENU74"/>
      <c r="ENV74"/>
      <c r="ENW74"/>
      <c r="ENX74"/>
      <c r="ENY74"/>
      <c r="ENZ74"/>
      <c r="EOA74"/>
      <c r="EOB74"/>
      <c r="EOC74"/>
      <c r="EOD74"/>
      <c r="EOE74"/>
      <c r="EOF74"/>
      <c r="EOG74"/>
      <c r="EOH74"/>
      <c r="EOI74"/>
      <c r="EOJ74"/>
      <c r="EOK74"/>
      <c r="EOL74"/>
      <c r="EOM74"/>
      <c r="EON74"/>
      <c r="EOO74"/>
      <c r="EOP74"/>
      <c r="EOQ74"/>
      <c r="EOR74"/>
      <c r="EOS74"/>
      <c r="EOT74"/>
      <c r="EOU74"/>
      <c r="EOV74"/>
      <c r="EOW74"/>
      <c r="EOX74"/>
      <c r="EOY74"/>
      <c r="EOZ74"/>
      <c r="EPA74"/>
      <c r="EPB74"/>
      <c r="EPC74"/>
      <c r="EPD74"/>
      <c r="EPE74"/>
      <c r="EPF74"/>
      <c r="EPG74"/>
      <c r="EPH74"/>
      <c r="EPI74"/>
      <c r="EPJ74"/>
      <c r="EPK74"/>
      <c r="EPL74"/>
      <c r="EPM74"/>
      <c r="EPN74"/>
      <c r="EPO74"/>
      <c r="EPP74"/>
      <c r="EPQ74"/>
      <c r="EPR74"/>
      <c r="EPS74"/>
      <c r="EPT74"/>
      <c r="EPU74"/>
      <c r="EPV74"/>
      <c r="EPW74"/>
      <c r="EPX74"/>
      <c r="EPY74"/>
      <c r="EPZ74"/>
      <c r="EQA74"/>
      <c r="EQB74"/>
      <c r="EQC74"/>
      <c r="EQD74"/>
      <c r="EQE74"/>
      <c r="EQF74"/>
      <c r="EQG74"/>
      <c r="EQH74"/>
      <c r="EQI74"/>
      <c r="EQJ74"/>
      <c r="EQK74"/>
      <c r="EQL74"/>
      <c r="EQM74"/>
      <c r="EQN74"/>
      <c r="EQO74"/>
      <c r="EQP74"/>
      <c r="EQQ74"/>
      <c r="EQR74"/>
      <c r="EQS74"/>
      <c r="EQT74"/>
      <c r="EQU74"/>
      <c r="EQV74"/>
      <c r="EQW74"/>
      <c r="EQX74"/>
      <c r="EQY74"/>
      <c r="EQZ74"/>
      <c r="ERA74"/>
      <c r="ERB74"/>
      <c r="ERC74"/>
      <c r="ERD74"/>
      <c r="ERE74"/>
      <c r="ERF74"/>
      <c r="ERG74"/>
      <c r="ERH74"/>
      <c r="ERI74"/>
      <c r="ERJ74"/>
      <c r="ERK74"/>
      <c r="ERL74"/>
      <c r="ERM74"/>
      <c r="ERN74"/>
      <c r="ERO74"/>
      <c r="ERP74"/>
      <c r="ERQ74"/>
      <c r="ERR74"/>
      <c r="ERS74"/>
      <c r="ERT74"/>
      <c r="ERU74"/>
      <c r="ERV74"/>
      <c r="ERW74"/>
      <c r="ERX74"/>
      <c r="ERY74"/>
      <c r="ERZ74"/>
      <c r="ESA74"/>
      <c r="ESB74"/>
      <c r="ESC74"/>
      <c r="ESD74"/>
      <c r="ESE74"/>
      <c r="ESF74"/>
      <c r="ESG74"/>
      <c r="ESH74"/>
      <c r="ESI74"/>
      <c r="ESJ74"/>
      <c r="ESK74"/>
      <c r="ESL74"/>
      <c r="ESM74"/>
      <c r="ESN74"/>
      <c r="ESO74"/>
      <c r="ESP74"/>
      <c r="ESQ74"/>
      <c r="ESR74"/>
      <c r="ESS74"/>
      <c r="EST74"/>
      <c r="ESU74"/>
      <c r="ESV74"/>
      <c r="ESW74"/>
      <c r="ESX74"/>
      <c r="ESY74"/>
      <c r="ESZ74"/>
      <c r="ETA74"/>
      <c r="ETB74"/>
      <c r="ETC74"/>
      <c r="ETD74"/>
      <c r="ETE74"/>
      <c r="ETF74"/>
      <c r="ETG74"/>
      <c r="ETH74"/>
      <c r="ETI74"/>
      <c r="ETJ74"/>
      <c r="ETK74"/>
      <c r="ETL74"/>
      <c r="ETM74"/>
      <c r="ETN74"/>
      <c r="ETO74"/>
      <c r="ETP74"/>
      <c r="ETQ74"/>
      <c r="ETR74"/>
      <c r="ETS74"/>
      <c r="ETT74"/>
      <c r="ETU74"/>
      <c r="ETV74"/>
      <c r="ETW74"/>
      <c r="ETX74"/>
      <c r="ETY74"/>
      <c r="ETZ74"/>
      <c r="EUA74"/>
      <c r="EUB74"/>
      <c r="EUC74"/>
      <c r="EUD74"/>
      <c r="EUE74"/>
      <c r="EUF74"/>
      <c r="EUG74"/>
      <c r="EUH74"/>
      <c r="EUI74"/>
      <c r="EUJ74"/>
      <c r="EUK74"/>
      <c r="EUL74"/>
      <c r="EUM74"/>
      <c r="EUN74"/>
      <c r="EUO74"/>
      <c r="EUP74"/>
      <c r="EUQ74"/>
      <c r="EUR74"/>
      <c r="EUS74"/>
      <c r="EUT74"/>
      <c r="EUU74"/>
      <c r="EUV74"/>
      <c r="EUW74"/>
      <c r="EUX74"/>
      <c r="EUY74"/>
      <c r="EUZ74"/>
      <c r="EVA74"/>
      <c r="EVB74"/>
      <c r="EVC74"/>
      <c r="EVD74"/>
      <c r="EVE74"/>
      <c r="EVF74"/>
      <c r="EVG74"/>
      <c r="EVH74"/>
      <c r="EVI74"/>
      <c r="EVJ74"/>
      <c r="EVK74"/>
      <c r="EVL74"/>
      <c r="EVM74"/>
      <c r="EVN74"/>
      <c r="EVO74"/>
      <c r="EVP74"/>
      <c r="EVQ74"/>
      <c r="EVR74"/>
      <c r="EVS74"/>
      <c r="EVT74"/>
      <c r="EVU74"/>
      <c r="EVV74"/>
      <c r="EVW74"/>
      <c r="EVX74"/>
      <c r="EVY74"/>
      <c r="EVZ74"/>
      <c r="EWA74"/>
      <c r="EWB74"/>
      <c r="EWC74"/>
      <c r="EWD74"/>
      <c r="EWE74"/>
      <c r="EWF74"/>
      <c r="EWG74"/>
      <c r="EWH74"/>
      <c r="EWI74"/>
      <c r="EWJ74"/>
      <c r="EWK74"/>
      <c r="EWL74"/>
      <c r="EWM74"/>
      <c r="EWN74"/>
      <c r="EWO74"/>
      <c r="EWP74"/>
      <c r="EWQ74"/>
      <c r="EWR74"/>
      <c r="EWS74"/>
      <c r="EWT74"/>
      <c r="EWU74"/>
      <c r="EWV74"/>
      <c r="EWW74"/>
      <c r="EWX74"/>
      <c r="EWY74"/>
      <c r="EWZ74"/>
      <c r="EXA74"/>
      <c r="EXB74"/>
      <c r="EXC74"/>
      <c r="EXD74"/>
      <c r="EXE74"/>
      <c r="EXF74"/>
      <c r="EXG74"/>
      <c r="EXH74"/>
      <c r="EXI74"/>
      <c r="EXJ74"/>
      <c r="EXK74"/>
      <c r="EXL74"/>
      <c r="EXM74"/>
      <c r="EXN74"/>
      <c r="EXO74"/>
      <c r="EXP74"/>
      <c r="EXQ74"/>
      <c r="EXR74"/>
      <c r="EXS74"/>
      <c r="EXT74"/>
      <c r="EXU74"/>
      <c r="EXV74"/>
      <c r="EXW74"/>
      <c r="EXX74"/>
      <c r="EXY74"/>
      <c r="EXZ74"/>
      <c r="EYA74"/>
      <c r="EYB74"/>
      <c r="EYC74"/>
      <c r="EYD74"/>
      <c r="EYE74"/>
      <c r="EYF74"/>
      <c r="EYG74"/>
      <c r="EYH74"/>
      <c r="EYI74"/>
      <c r="EYJ74"/>
      <c r="EYK74"/>
      <c r="EYL74"/>
      <c r="EYM74"/>
      <c r="EYN74"/>
      <c r="EYO74"/>
      <c r="EYP74"/>
      <c r="EYQ74"/>
      <c r="EYR74"/>
      <c r="EYS74"/>
      <c r="EYT74"/>
      <c r="EYU74"/>
      <c r="EYV74"/>
      <c r="EYW74"/>
      <c r="EYX74"/>
      <c r="EYY74"/>
      <c r="EYZ74"/>
      <c r="EZA74"/>
      <c r="EZB74"/>
      <c r="EZC74"/>
      <c r="EZD74"/>
      <c r="EZE74"/>
      <c r="EZF74"/>
      <c r="EZG74"/>
      <c r="EZH74"/>
      <c r="EZI74"/>
      <c r="EZJ74"/>
      <c r="EZK74"/>
      <c r="EZL74"/>
      <c r="EZM74"/>
      <c r="EZN74"/>
      <c r="EZO74"/>
      <c r="EZP74"/>
      <c r="EZQ74"/>
      <c r="EZR74"/>
      <c r="EZS74"/>
      <c r="EZT74"/>
      <c r="EZU74"/>
      <c r="EZV74"/>
      <c r="EZW74"/>
      <c r="EZX74"/>
      <c r="EZY74"/>
      <c r="EZZ74"/>
      <c r="FAA74"/>
      <c r="FAB74"/>
      <c r="FAC74"/>
      <c r="FAD74"/>
      <c r="FAE74"/>
      <c r="FAF74"/>
      <c r="FAG74"/>
      <c r="FAH74"/>
      <c r="FAI74"/>
      <c r="FAJ74"/>
      <c r="FAK74"/>
      <c r="FAL74"/>
      <c r="FAM74"/>
      <c r="FAN74"/>
      <c r="FAO74"/>
      <c r="FAP74"/>
      <c r="FAQ74"/>
      <c r="FAR74"/>
      <c r="FAS74"/>
      <c r="FAT74"/>
      <c r="FAU74"/>
      <c r="FAV74"/>
      <c r="FAW74"/>
      <c r="FAX74"/>
      <c r="FAY74"/>
      <c r="FAZ74"/>
      <c r="FBA74"/>
      <c r="FBB74"/>
      <c r="FBC74"/>
      <c r="FBD74"/>
      <c r="FBE74"/>
      <c r="FBF74"/>
      <c r="FBG74"/>
      <c r="FBH74"/>
      <c r="FBI74"/>
      <c r="FBJ74"/>
      <c r="FBK74"/>
      <c r="FBL74"/>
      <c r="FBM74"/>
      <c r="FBN74"/>
      <c r="FBO74"/>
      <c r="FBP74"/>
      <c r="FBQ74"/>
      <c r="FBR74"/>
      <c r="FBS74"/>
      <c r="FBT74"/>
      <c r="FBU74"/>
      <c r="FBV74"/>
      <c r="FBW74"/>
      <c r="FBX74"/>
      <c r="FBY74"/>
      <c r="FBZ74"/>
      <c r="FCA74"/>
      <c r="FCB74"/>
      <c r="FCC74"/>
      <c r="FCD74"/>
      <c r="FCE74"/>
      <c r="FCF74"/>
      <c r="FCG74"/>
      <c r="FCH74"/>
      <c r="FCI74"/>
      <c r="FCJ74"/>
      <c r="FCK74"/>
      <c r="FCL74"/>
      <c r="FCM74"/>
      <c r="FCN74"/>
      <c r="FCO74"/>
      <c r="FCP74"/>
      <c r="FCQ74"/>
      <c r="FCR74"/>
      <c r="FCS74"/>
      <c r="FCT74"/>
      <c r="FCU74"/>
      <c r="FCV74"/>
      <c r="FCW74"/>
      <c r="FCX74"/>
      <c r="FCY74"/>
      <c r="FCZ74"/>
      <c r="FDA74"/>
      <c r="FDB74"/>
      <c r="FDC74"/>
      <c r="FDD74"/>
      <c r="FDE74"/>
      <c r="FDF74"/>
      <c r="FDG74"/>
      <c r="FDH74"/>
      <c r="FDI74"/>
      <c r="FDJ74"/>
      <c r="FDK74"/>
      <c r="FDL74"/>
      <c r="FDM74"/>
      <c r="FDN74"/>
      <c r="FDO74"/>
      <c r="FDP74"/>
      <c r="FDQ74"/>
      <c r="FDR74"/>
      <c r="FDS74"/>
      <c r="FDT74"/>
      <c r="FDU74"/>
      <c r="FDV74"/>
      <c r="FDW74"/>
      <c r="FDX74"/>
      <c r="FDY74"/>
      <c r="FDZ74"/>
      <c r="FEA74"/>
      <c r="FEB74"/>
      <c r="FEC74"/>
      <c r="FED74"/>
      <c r="FEE74"/>
      <c r="FEF74"/>
      <c r="FEG74"/>
      <c r="FEH74"/>
      <c r="FEI74"/>
      <c r="FEJ74"/>
      <c r="FEK74"/>
      <c r="FEL74"/>
      <c r="FEM74"/>
      <c r="FEN74"/>
      <c r="FEO74"/>
      <c r="FEP74"/>
      <c r="FEQ74"/>
      <c r="FER74"/>
      <c r="FES74"/>
      <c r="FET74"/>
      <c r="FEU74"/>
      <c r="FEV74"/>
      <c r="FEW74"/>
      <c r="FEX74"/>
      <c r="FEY74"/>
      <c r="FEZ74"/>
      <c r="FFA74"/>
      <c r="FFB74"/>
      <c r="FFC74"/>
      <c r="FFD74"/>
      <c r="FFE74"/>
      <c r="FFF74"/>
      <c r="FFG74"/>
      <c r="FFH74"/>
      <c r="FFI74"/>
      <c r="FFJ74"/>
      <c r="FFK74"/>
      <c r="FFL74"/>
      <c r="FFM74"/>
      <c r="FFN74"/>
      <c r="FFO74"/>
      <c r="FFP74"/>
      <c r="FFQ74"/>
      <c r="FFR74"/>
      <c r="FFS74"/>
      <c r="FFT74"/>
      <c r="FFU74"/>
      <c r="FFV74"/>
      <c r="FFW74"/>
      <c r="FFX74"/>
      <c r="FFY74"/>
      <c r="FFZ74"/>
      <c r="FGA74"/>
      <c r="FGB74"/>
      <c r="FGC74"/>
      <c r="FGD74"/>
      <c r="FGE74"/>
      <c r="FGF74"/>
      <c r="FGG74"/>
      <c r="FGH74"/>
      <c r="FGI74"/>
      <c r="FGJ74"/>
      <c r="FGK74"/>
      <c r="FGL74"/>
      <c r="FGM74"/>
      <c r="FGN74"/>
      <c r="FGO74"/>
      <c r="FGP74"/>
      <c r="FGQ74"/>
      <c r="FGR74"/>
      <c r="FGS74"/>
      <c r="FGT74"/>
      <c r="FGU74"/>
      <c r="FGV74"/>
      <c r="FGW74"/>
      <c r="FGX74"/>
      <c r="FGY74"/>
      <c r="FGZ74"/>
      <c r="FHA74"/>
      <c r="FHB74"/>
      <c r="FHC74"/>
      <c r="FHD74"/>
      <c r="FHE74"/>
      <c r="FHF74"/>
      <c r="FHG74"/>
      <c r="FHH74"/>
      <c r="FHI74"/>
      <c r="FHJ74"/>
      <c r="FHK74"/>
      <c r="FHL74"/>
      <c r="FHM74"/>
      <c r="FHN74"/>
      <c r="FHO74"/>
      <c r="FHP74"/>
      <c r="FHQ74"/>
      <c r="FHR74"/>
      <c r="FHS74"/>
      <c r="FHT74"/>
      <c r="FHU74"/>
      <c r="FHV74"/>
      <c r="FHW74"/>
      <c r="FHX74"/>
      <c r="FHY74"/>
      <c r="FHZ74"/>
      <c r="FIA74"/>
      <c r="FIB74"/>
      <c r="FIC74"/>
      <c r="FID74"/>
      <c r="FIE74"/>
      <c r="FIF74"/>
      <c r="FIG74"/>
      <c r="FIH74"/>
      <c r="FII74"/>
      <c r="FIJ74"/>
      <c r="FIK74"/>
      <c r="FIL74"/>
      <c r="FIM74"/>
      <c r="FIN74"/>
      <c r="FIO74"/>
      <c r="FIP74"/>
      <c r="FIQ74"/>
      <c r="FIR74"/>
      <c r="FIS74"/>
      <c r="FIT74"/>
      <c r="FIU74"/>
      <c r="FIV74"/>
      <c r="FIW74"/>
      <c r="FIX74"/>
      <c r="FIY74"/>
      <c r="FIZ74"/>
      <c r="FJA74"/>
      <c r="FJB74"/>
      <c r="FJC74"/>
      <c r="FJD74"/>
      <c r="FJE74"/>
      <c r="FJF74"/>
      <c r="FJG74"/>
      <c r="FJH74"/>
      <c r="FJI74"/>
      <c r="FJJ74"/>
      <c r="FJK74"/>
      <c r="FJL74"/>
      <c r="FJM74"/>
      <c r="FJN74"/>
      <c r="FJO74"/>
      <c r="FJP74"/>
      <c r="FJQ74"/>
      <c r="FJR74"/>
      <c r="FJS74"/>
      <c r="FJT74"/>
      <c r="FJU74"/>
      <c r="FJV74"/>
      <c r="FJW74"/>
      <c r="FJX74"/>
      <c r="FJY74"/>
      <c r="FJZ74"/>
      <c r="FKA74"/>
      <c r="FKB74"/>
      <c r="FKC74"/>
      <c r="FKD74"/>
      <c r="FKE74"/>
      <c r="FKF74"/>
      <c r="FKG74"/>
      <c r="FKH74"/>
      <c r="FKI74"/>
      <c r="FKJ74"/>
      <c r="FKK74"/>
      <c r="FKL74"/>
      <c r="FKM74"/>
      <c r="FKN74"/>
      <c r="FKO74"/>
      <c r="FKP74"/>
      <c r="FKQ74"/>
      <c r="FKR74"/>
      <c r="FKS74"/>
      <c r="FKT74"/>
      <c r="FKU74"/>
      <c r="FKV74"/>
      <c r="FKW74"/>
      <c r="FKX74"/>
      <c r="FKY74"/>
      <c r="FKZ74"/>
      <c r="FLA74"/>
      <c r="FLB74"/>
      <c r="FLC74"/>
      <c r="FLD74"/>
      <c r="FLE74"/>
      <c r="FLF74"/>
      <c r="FLG74"/>
      <c r="FLH74"/>
      <c r="FLI74"/>
      <c r="FLJ74"/>
      <c r="FLK74"/>
      <c r="FLL74"/>
      <c r="FLM74"/>
      <c r="FLN74"/>
      <c r="FLO74"/>
      <c r="FLP74"/>
      <c r="FLQ74"/>
      <c r="FLR74"/>
      <c r="FLS74"/>
      <c r="FLT74"/>
      <c r="FLU74"/>
      <c r="FLV74"/>
      <c r="FLW74"/>
      <c r="FLX74"/>
      <c r="FLY74"/>
      <c r="FLZ74"/>
      <c r="FMA74"/>
      <c r="FMB74"/>
      <c r="FMC74"/>
      <c r="FMD74"/>
      <c r="FME74"/>
      <c r="FMF74"/>
      <c r="FMG74"/>
      <c r="FMH74"/>
      <c r="FMI74"/>
      <c r="FMJ74"/>
      <c r="FMK74"/>
      <c r="FML74"/>
      <c r="FMM74"/>
      <c r="FMN74"/>
      <c r="FMO74"/>
      <c r="FMP74"/>
      <c r="FMQ74"/>
      <c r="FMR74"/>
      <c r="FMS74"/>
      <c r="FMT74"/>
      <c r="FMU74"/>
      <c r="FMV74"/>
      <c r="FMW74"/>
      <c r="FMX74"/>
      <c r="FMY74"/>
      <c r="FMZ74"/>
      <c r="FNA74"/>
      <c r="FNB74"/>
      <c r="FNC74"/>
      <c r="FND74"/>
      <c r="FNE74"/>
      <c r="FNF74"/>
      <c r="FNG74"/>
      <c r="FNH74"/>
      <c r="FNI74"/>
      <c r="FNJ74"/>
      <c r="FNK74"/>
      <c r="FNL74"/>
      <c r="FNM74"/>
      <c r="FNN74"/>
      <c r="FNO74"/>
      <c r="FNP74"/>
      <c r="FNQ74"/>
      <c r="FNR74"/>
      <c r="FNS74"/>
      <c r="FNT74"/>
      <c r="FNU74"/>
      <c r="FNV74"/>
      <c r="FNW74"/>
      <c r="FNX74"/>
      <c r="FNY74"/>
      <c r="FNZ74"/>
      <c r="FOA74"/>
      <c r="FOB74"/>
      <c r="FOC74"/>
      <c r="FOD74"/>
      <c r="FOE74"/>
      <c r="FOF74"/>
      <c r="FOG74"/>
      <c r="FOH74"/>
      <c r="FOI74"/>
      <c r="FOJ74"/>
      <c r="FOK74"/>
      <c r="FOL74"/>
      <c r="FOM74"/>
      <c r="FON74"/>
      <c r="FOO74"/>
      <c r="FOP74"/>
      <c r="FOQ74"/>
      <c r="FOR74"/>
      <c r="FOS74"/>
      <c r="FOT74"/>
      <c r="FOU74"/>
      <c r="FOV74"/>
      <c r="FOW74"/>
      <c r="FOX74"/>
      <c r="FOY74"/>
      <c r="FOZ74"/>
      <c r="FPA74"/>
      <c r="FPB74"/>
      <c r="FPC74"/>
      <c r="FPD74"/>
      <c r="FPE74"/>
      <c r="FPF74"/>
      <c r="FPG74"/>
      <c r="FPH74"/>
      <c r="FPI74"/>
      <c r="FPJ74"/>
      <c r="FPK74"/>
      <c r="FPL74"/>
      <c r="FPM74"/>
      <c r="FPN74"/>
      <c r="FPO74"/>
      <c r="FPP74"/>
      <c r="FPQ74"/>
      <c r="FPR74"/>
      <c r="FPS74"/>
      <c r="FPT74"/>
      <c r="FPU74"/>
      <c r="FPV74"/>
      <c r="FPW74"/>
      <c r="FPX74"/>
      <c r="FPY74"/>
      <c r="FPZ74"/>
      <c r="FQA74"/>
      <c r="FQB74"/>
      <c r="FQC74"/>
      <c r="FQD74"/>
      <c r="FQE74"/>
      <c r="FQF74"/>
      <c r="FQG74"/>
      <c r="FQH74"/>
      <c r="FQI74"/>
      <c r="FQJ74"/>
      <c r="FQK74"/>
      <c r="FQL74"/>
      <c r="FQM74"/>
      <c r="FQN74"/>
      <c r="FQO74"/>
      <c r="FQP74"/>
      <c r="FQQ74"/>
      <c r="FQR74"/>
      <c r="FQS74"/>
      <c r="FQT74"/>
      <c r="FQU74"/>
      <c r="FQV74"/>
      <c r="FQW74"/>
      <c r="FQX74"/>
      <c r="FQY74"/>
      <c r="FQZ74"/>
      <c r="FRA74"/>
      <c r="FRB74"/>
      <c r="FRC74"/>
      <c r="FRD74"/>
      <c r="FRE74"/>
      <c r="FRF74"/>
      <c r="FRG74"/>
      <c r="FRH74"/>
      <c r="FRI74"/>
      <c r="FRJ74"/>
      <c r="FRK74"/>
      <c r="FRL74"/>
      <c r="FRM74"/>
      <c r="FRN74"/>
      <c r="FRO74"/>
      <c r="FRP74"/>
      <c r="FRQ74"/>
      <c r="FRR74"/>
      <c r="FRS74"/>
      <c r="FRT74"/>
      <c r="FRU74"/>
      <c r="FRV74"/>
      <c r="FRW74"/>
      <c r="FRX74"/>
      <c r="FRY74"/>
      <c r="FRZ74"/>
      <c r="FSA74"/>
      <c r="FSB74"/>
      <c r="FSC74"/>
      <c r="FSD74"/>
      <c r="FSE74"/>
      <c r="FSF74"/>
      <c r="FSG74"/>
      <c r="FSH74"/>
      <c r="FSI74"/>
      <c r="FSJ74"/>
      <c r="FSK74"/>
      <c r="FSL74"/>
      <c r="FSM74"/>
      <c r="FSN74"/>
      <c r="FSO74"/>
      <c r="FSP74"/>
      <c r="FSQ74"/>
      <c r="FSR74"/>
      <c r="FSS74"/>
      <c r="FST74"/>
      <c r="FSU74"/>
      <c r="FSV74"/>
      <c r="FSW74"/>
      <c r="FSX74"/>
      <c r="FSY74"/>
      <c r="FSZ74"/>
      <c r="FTA74"/>
      <c r="FTB74"/>
      <c r="FTC74"/>
      <c r="FTD74"/>
      <c r="FTE74"/>
      <c r="FTF74"/>
      <c r="FTG74"/>
      <c r="FTH74"/>
      <c r="FTI74"/>
      <c r="FTJ74"/>
      <c r="FTK74"/>
      <c r="FTL74"/>
      <c r="FTM74"/>
      <c r="FTN74"/>
      <c r="FTO74"/>
      <c r="FTP74"/>
      <c r="FTQ74"/>
      <c r="FTR74"/>
      <c r="FTS74"/>
      <c r="FTT74"/>
      <c r="FTU74"/>
      <c r="FTV74"/>
      <c r="FTW74"/>
      <c r="FTX74"/>
      <c r="FTY74"/>
      <c r="FTZ74"/>
      <c r="FUA74"/>
      <c r="FUB74"/>
      <c r="FUC74"/>
      <c r="FUD74"/>
      <c r="FUE74"/>
      <c r="FUF74"/>
      <c r="FUG74"/>
      <c r="FUH74"/>
      <c r="FUI74"/>
      <c r="FUJ74"/>
      <c r="FUK74"/>
      <c r="FUL74"/>
      <c r="FUM74"/>
      <c r="FUN74"/>
      <c r="FUO74"/>
      <c r="FUP74"/>
      <c r="FUQ74"/>
      <c r="FUR74"/>
      <c r="FUS74"/>
      <c r="FUT74"/>
      <c r="FUU74"/>
      <c r="FUV74"/>
      <c r="FUW74"/>
      <c r="FUX74"/>
      <c r="FUY74"/>
      <c r="FUZ74"/>
      <c r="FVA74"/>
      <c r="FVB74"/>
      <c r="FVC74"/>
      <c r="FVD74"/>
      <c r="FVE74"/>
      <c r="FVF74"/>
      <c r="FVG74"/>
      <c r="FVH74"/>
      <c r="FVI74"/>
      <c r="FVJ74"/>
      <c r="FVK74"/>
      <c r="FVL74"/>
      <c r="FVM74"/>
      <c r="FVN74"/>
      <c r="FVO74"/>
      <c r="FVP74"/>
      <c r="FVQ74"/>
      <c r="FVR74"/>
      <c r="FVS74"/>
      <c r="FVT74"/>
      <c r="FVU74"/>
      <c r="FVV74"/>
      <c r="FVW74"/>
      <c r="FVX74"/>
      <c r="FVY74"/>
      <c r="FVZ74"/>
      <c r="FWA74"/>
      <c r="FWB74"/>
      <c r="FWC74"/>
      <c r="FWD74"/>
      <c r="FWE74"/>
      <c r="FWF74"/>
      <c r="FWG74"/>
      <c r="FWH74"/>
      <c r="FWI74"/>
      <c r="FWJ74"/>
      <c r="FWK74"/>
      <c r="FWL74"/>
      <c r="FWM74"/>
      <c r="FWN74"/>
      <c r="FWO74"/>
      <c r="FWP74"/>
      <c r="FWQ74"/>
      <c r="FWR74"/>
      <c r="FWS74"/>
      <c r="FWT74"/>
      <c r="FWU74"/>
      <c r="FWV74"/>
      <c r="FWW74"/>
      <c r="FWX74"/>
      <c r="FWY74"/>
      <c r="FWZ74"/>
      <c r="FXA74"/>
      <c r="FXB74"/>
      <c r="FXC74"/>
      <c r="FXD74"/>
      <c r="FXE74"/>
      <c r="FXF74"/>
      <c r="FXG74"/>
      <c r="FXH74"/>
      <c r="FXI74"/>
      <c r="FXJ74"/>
      <c r="FXK74"/>
      <c r="FXL74"/>
      <c r="FXM74"/>
      <c r="FXN74"/>
      <c r="FXO74"/>
      <c r="FXP74"/>
      <c r="FXQ74"/>
      <c r="FXR74"/>
      <c r="FXS74"/>
      <c r="FXT74"/>
      <c r="FXU74"/>
      <c r="FXV74"/>
      <c r="FXW74"/>
      <c r="FXX74"/>
      <c r="FXY74"/>
      <c r="FXZ74"/>
      <c r="FYA74"/>
      <c r="FYB74"/>
      <c r="FYC74"/>
      <c r="FYD74"/>
      <c r="FYE74"/>
      <c r="FYF74"/>
      <c r="FYG74"/>
      <c r="FYH74"/>
      <c r="FYI74"/>
      <c r="FYJ74"/>
      <c r="FYK74"/>
      <c r="FYL74"/>
      <c r="FYM74"/>
      <c r="FYN74"/>
      <c r="FYO74"/>
      <c r="FYP74"/>
      <c r="FYQ74"/>
      <c r="FYR74"/>
      <c r="FYS74"/>
      <c r="FYT74"/>
      <c r="FYU74"/>
      <c r="FYV74"/>
      <c r="FYW74"/>
      <c r="FYX74"/>
      <c r="FYY74"/>
      <c r="FYZ74"/>
      <c r="FZA74"/>
      <c r="FZB74"/>
      <c r="FZC74"/>
      <c r="FZD74"/>
      <c r="FZE74"/>
      <c r="FZF74"/>
      <c r="FZG74"/>
      <c r="FZH74"/>
      <c r="FZI74"/>
      <c r="FZJ74"/>
      <c r="FZK74"/>
      <c r="FZL74"/>
      <c r="FZM74"/>
      <c r="FZN74"/>
      <c r="FZO74"/>
      <c r="FZP74"/>
      <c r="FZQ74"/>
      <c r="FZR74"/>
      <c r="FZS74"/>
      <c r="FZT74"/>
      <c r="FZU74"/>
      <c r="FZV74"/>
      <c r="FZW74"/>
      <c r="FZX74"/>
      <c r="FZY74"/>
      <c r="FZZ74"/>
      <c r="GAA74"/>
      <c r="GAB74"/>
      <c r="GAC74"/>
      <c r="GAD74"/>
      <c r="GAE74"/>
      <c r="GAF74"/>
      <c r="GAG74"/>
      <c r="GAH74"/>
      <c r="GAI74"/>
      <c r="GAJ74"/>
      <c r="GAK74"/>
      <c r="GAL74"/>
      <c r="GAM74"/>
      <c r="GAN74"/>
      <c r="GAO74"/>
      <c r="GAP74"/>
      <c r="GAQ74"/>
      <c r="GAR74"/>
      <c r="GAS74"/>
      <c r="GAT74"/>
      <c r="GAU74"/>
      <c r="GAV74"/>
      <c r="GAW74"/>
      <c r="GAX74"/>
      <c r="GAY74"/>
      <c r="GAZ74"/>
      <c r="GBA74"/>
      <c r="GBB74"/>
      <c r="GBC74"/>
      <c r="GBD74"/>
      <c r="GBE74"/>
      <c r="GBF74"/>
      <c r="GBG74"/>
      <c r="GBH74"/>
      <c r="GBI74"/>
      <c r="GBJ74"/>
      <c r="GBK74"/>
      <c r="GBL74"/>
      <c r="GBM74"/>
      <c r="GBN74"/>
      <c r="GBO74"/>
      <c r="GBP74"/>
      <c r="GBQ74"/>
      <c r="GBR74"/>
      <c r="GBS74"/>
      <c r="GBT74"/>
      <c r="GBU74"/>
      <c r="GBV74"/>
      <c r="GBW74"/>
      <c r="GBX74"/>
      <c r="GBY74"/>
      <c r="GBZ74"/>
      <c r="GCA74"/>
      <c r="GCB74"/>
      <c r="GCC74"/>
      <c r="GCD74"/>
      <c r="GCE74"/>
      <c r="GCF74"/>
      <c r="GCG74"/>
      <c r="GCH74"/>
      <c r="GCI74"/>
      <c r="GCJ74"/>
      <c r="GCK74"/>
      <c r="GCL74"/>
      <c r="GCM74"/>
      <c r="GCN74"/>
      <c r="GCO74"/>
      <c r="GCP74"/>
      <c r="GCQ74"/>
      <c r="GCR74"/>
      <c r="GCS74"/>
      <c r="GCT74"/>
      <c r="GCU74"/>
      <c r="GCV74"/>
      <c r="GCW74"/>
      <c r="GCX74"/>
      <c r="GCY74"/>
      <c r="GCZ74"/>
      <c r="GDA74"/>
      <c r="GDB74"/>
      <c r="GDC74"/>
      <c r="GDD74"/>
      <c r="GDE74"/>
      <c r="GDF74"/>
      <c r="GDG74"/>
      <c r="GDH74"/>
      <c r="GDI74"/>
      <c r="GDJ74"/>
      <c r="GDK74"/>
      <c r="GDL74"/>
      <c r="GDM74"/>
      <c r="GDN74"/>
      <c r="GDO74"/>
      <c r="GDP74"/>
      <c r="GDQ74"/>
      <c r="GDR74"/>
      <c r="GDS74"/>
      <c r="GDT74"/>
      <c r="GDU74"/>
      <c r="GDV74"/>
      <c r="GDW74"/>
      <c r="GDX74"/>
      <c r="GDY74"/>
      <c r="GDZ74"/>
      <c r="GEA74"/>
      <c r="GEB74"/>
      <c r="GEC74"/>
      <c r="GED74"/>
      <c r="GEE74"/>
      <c r="GEF74"/>
      <c r="GEG74"/>
      <c r="GEH74"/>
      <c r="GEI74"/>
      <c r="GEJ74"/>
      <c r="GEK74"/>
      <c r="GEL74"/>
      <c r="GEM74"/>
      <c r="GEN74"/>
      <c r="GEO74"/>
      <c r="GEP74"/>
      <c r="GEQ74"/>
      <c r="GER74"/>
      <c r="GES74"/>
      <c r="GET74"/>
      <c r="GEU74"/>
      <c r="GEV74"/>
      <c r="GEW74"/>
      <c r="GEX74"/>
      <c r="GEY74"/>
      <c r="GEZ74"/>
      <c r="GFA74"/>
      <c r="GFB74"/>
      <c r="GFC74"/>
      <c r="GFD74"/>
      <c r="GFE74"/>
      <c r="GFF74"/>
      <c r="GFG74"/>
      <c r="GFH74"/>
      <c r="GFI74"/>
      <c r="GFJ74"/>
      <c r="GFK74"/>
      <c r="GFL74"/>
      <c r="GFM74"/>
      <c r="GFN74"/>
      <c r="GFO74"/>
      <c r="GFP74"/>
      <c r="GFQ74"/>
      <c r="GFR74"/>
      <c r="GFS74"/>
      <c r="GFT74"/>
      <c r="GFU74"/>
      <c r="GFV74"/>
      <c r="GFW74"/>
      <c r="GFX74"/>
      <c r="GFY74"/>
      <c r="GFZ74"/>
      <c r="GGA74"/>
      <c r="GGB74"/>
      <c r="GGC74"/>
      <c r="GGD74"/>
      <c r="GGE74"/>
      <c r="GGF74"/>
      <c r="GGG74"/>
      <c r="GGH74"/>
      <c r="GGI74"/>
      <c r="GGJ74"/>
      <c r="GGK74"/>
      <c r="GGL74"/>
      <c r="GGM74"/>
      <c r="GGN74"/>
      <c r="GGO74"/>
      <c r="GGP74"/>
      <c r="GGQ74"/>
      <c r="GGR74"/>
      <c r="GGS74"/>
      <c r="GGT74"/>
      <c r="GGU74"/>
      <c r="GGV74"/>
      <c r="GGW74"/>
      <c r="GGX74"/>
      <c r="GGY74"/>
      <c r="GGZ74"/>
      <c r="GHA74"/>
      <c r="GHB74"/>
      <c r="GHC74"/>
      <c r="GHD74"/>
      <c r="GHE74"/>
      <c r="GHF74"/>
      <c r="GHG74"/>
      <c r="GHH74"/>
      <c r="GHI74"/>
      <c r="GHJ74"/>
      <c r="GHK74"/>
      <c r="GHL74"/>
      <c r="GHM74"/>
      <c r="GHN74"/>
      <c r="GHO74"/>
      <c r="GHP74"/>
      <c r="GHQ74"/>
      <c r="GHR74"/>
      <c r="GHS74"/>
      <c r="GHT74"/>
      <c r="GHU74"/>
      <c r="GHV74"/>
      <c r="GHW74"/>
      <c r="GHX74"/>
      <c r="GHY74"/>
      <c r="GHZ74"/>
      <c r="GIA74"/>
      <c r="GIB74"/>
      <c r="GIC74"/>
      <c r="GID74"/>
      <c r="GIE74"/>
      <c r="GIF74"/>
      <c r="GIG74"/>
      <c r="GIH74"/>
      <c r="GII74"/>
      <c r="GIJ74"/>
      <c r="GIK74"/>
      <c r="GIL74"/>
      <c r="GIM74"/>
      <c r="GIN74"/>
      <c r="GIO74"/>
      <c r="GIP74"/>
      <c r="GIQ74"/>
      <c r="GIR74"/>
      <c r="GIS74"/>
      <c r="GIT74"/>
      <c r="GIU74"/>
      <c r="GIV74"/>
      <c r="GIW74"/>
      <c r="GIX74"/>
      <c r="GIY74"/>
      <c r="GIZ74"/>
      <c r="GJA74"/>
      <c r="GJB74"/>
      <c r="GJC74"/>
      <c r="GJD74"/>
      <c r="GJE74"/>
      <c r="GJF74"/>
      <c r="GJG74"/>
      <c r="GJH74"/>
      <c r="GJI74"/>
      <c r="GJJ74"/>
      <c r="GJK74"/>
      <c r="GJL74"/>
      <c r="GJM74"/>
      <c r="GJN74"/>
      <c r="GJO74"/>
      <c r="GJP74"/>
      <c r="GJQ74"/>
      <c r="GJR74"/>
      <c r="GJS74"/>
      <c r="GJT74"/>
      <c r="GJU74"/>
      <c r="GJV74"/>
      <c r="GJW74"/>
      <c r="GJX74"/>
      <c r="GJY74"/>
      <c r="GJZ74"/>
      <c r="GKA74"/>
      <c r="GKB74"/>
      <c r="GKC74"/>
      <c r="GKD74"/>
      <c r="GKE74"/>
      <c r="GKF74"/>
      <c r="GKG74"/>
      <c r="GKH74"/>
      <c r="GKI74"/>
      <c r="GKJ74"/>
      <c r="GKK74"/>
      <c r="GKL74"/>
      <c r="GKM74"/>
      <c r="GKN74"/>
      <c r="GKO74"/>
      <c r="GKP74"/>
      <c r="GKQ74"/>
      <c r="GKR74"/>
      <c r="GKS74"/>
      <c r="GKT74"/>
      <c r="GKU74"/>
      <c r="GKV74"/>
      <c r="GKW74"/>
      <c r="GKX74"/>
      <c r="GKY74"/>
      <c r="GKZ74"/>
      <c r="GLA74"/>
      <c r="GLB74"/>
      <c r="GLC74"/>
      <c r="GLD74"/>
      <c r="GLE74"/>
      <c r="GLF74"/>
      <c r="GLG74"/>
      <c r="GLH74"/>
      <c r="GLI74"/>
      <c r="GLJ74"/>
      <c r="GLK74"/>
      <c r="GLL74"/>
      <c r="GLM74"/>
      <c r="GLN74"/>
      <c r="GLO74"/>
      <c r="GLP74"/>
      <c r="GLQ74"/>
      <c r="GLR74"/>
      <c r="GLS74"/>
      <c r="GLT74"/>
      <c r="GLU74"/>
      <c r="GLV74"/>
      <c r="GLW74"/>
      <c r="GLX74"/>
      <c r="GLY74"/>
      <c r="GLZ74"/>
      <c r="GMA74"/>
      <c r="GMB74"/>
      <c r="GMC74"/>
      <c r="GMD74"/>
      <c r="GME74"/>
      <c r="GMF74"/>
      <c r="GMG74"/>
      <c r="GMH74"/>
      <c r="GMI74"/>
      <c r="GMJ74"/>
      <c r="GMK74"/>
      <c r="GML74"/>
      <c r="GMM74"/>
      <c r="GMN74"/>
      <c r="GMO74"/>
      <c r="GMP74"/>
      <c r="GMQ74"/>
      <c r="GMR74"/>
      <c r="GMS74"/>
      <c r="GMT74"/>
      <c r="GMU74"/>
      <c r="GMV74"/>
      <c r="GMW74"/>
      <c r="GMX74"/>
      <c r="GMY74"/>
      <c r="GMZ74"/>
      <c r="GNA74"/>
      <c r="GNB74"/>
      <c r="GNC74"/>
      <c r="GND74"/>
      <c r="GNE74"/>
      <c r="GNF74"/>
      <c r="GNG74"/>
      <c r="GNH74"/>
      <c r="GNI74"/>
      <c r="GNJ74"/>
      <c r="GNK74"/>
      <c r="GNL74"/>
      <c r="GNM74"/>
      <c r="GNN74"/>
      <c r="GNO74"/>
      <c r="GNP74"/>
      <c r="GNQ74"/>
      <c r="GNR74"/>
      <c r="GNS74"/>
      <c r="GNT74"/>
      <c r="GNU74"/>
      <c r="GNV74"/>
      <c r="GNW74"/>
      <c r="GNX74"/>
      <c r="GNY74"/>
      <c r="GNZ74"/>
      <c r="GOA74"/>
      <c r="GOB74"/>
      <c r="GOC74"/>
      <c r="GOD74"/>
      <c r="GOE74"/>
      <c r="GOF74"/>
      <c r="GOG74"/>
      <c r="GOH74"/>
      <c r="GOI74"/>
      <c r="GOJ74"/>
      <c r="GOK74"/>
      <c r="GOL74"/>
      <c r="GOM74"/>
      <c r="GON74"/>
      <c r="GOO74"/>
      <c r="GOP74"/>
      <c r="GOQ74"/>
      <c r="GOR74"/>
      <c r="GOS74"/>
      <c r="GOT74"/>
      <c r="GOU74"/>
      <c r="GOV74"/>
      <c r="GOW74"/>
      <c r="GOX74"/>
      <c r="GOY74"/>
      <c r="GOZ74"/>
      <c r="GPA74"/>
      <c r="GPB74"/>
      <c r="GPC74"/>
      <c r="GPD74"/>
      <c r="GPE74"/>
      <c r="GPF74"/>
      <c r="GPG74"/>
      <c r="GPH74"/>
      <c r="GPI74"/>
      <c r="GPJ74"/>
      <c r="GPK74"/>
      <c r="GPL74"/>
      <c r="GPM74"/>
      <c r="GPN74"/>
      <c r="GPO74"/>
      <c r="GPP74"/>
      <c r="GPQ74"/>
      <c r="GPR74"/>
      <c r="GPS74"/>
      <c r="GPT74"/>
      <c r="GPU74"/>
      <c r="GPV74"/>
      <c r="GPW74"/>
      <c r="GPX74"/>
      <c r="GPY74"/>
      <c r="GPZ74"/>
      <c r="GQA74"/>
      <c r="GQB74"/>
      <c r="GQC74"/>
      <c r="GQD74"/>
      <c r="GQE74"/>
      <c r="GQF74"/>
      <c r="GQG74"/>
      <c r="GQH74"/>
      <c r="GQI74"/>
      <c r="GQJ74"/>
      <c r="GQK74"/>
      <c r="GQL74"/>
      <c r="GQM74"/>
      <c r="GQN74"/>
      <c r="GQO74"/>
      <c r="GQP74"/>
      <c r="GQQ74"/>
      <c r="GQR74"/>
      <c r="GQS74"/>
      <c r="GQT74"/>
      <c r="GQU74"/>
      <c r="GQV74"/>
      <c r="GQW74"/>
      <c r="GQX74"/>
      <c r="GQY74"/>
      <c r="GQZ74"/>
      <c r="GRA74"/>
      <c r="GRB74"/>
      <c r="GRC74"/>
      <c r="GRD74"/>
      <c r="GRE74"/>
      <c r="GRF74"/>
      <c r="GRG74"/>
      <c r="GRH74"/>
      <c r="GRI74"/>
      <c r="GRJ74"/>
      <c r="GRK74"/>
      <c r="GRL74"/>
      <c r="GRM74"/>
      <c r="GRN74"/>
      <c r="GRO74"/>
      <c r="GRP74"/>
      <c r="GRQ74"/>
      <c r="GRR74"/>
      <c r="GRS74"/>
      <c r="GRT74"/>
      <c r="GRU74"/>
      <c r="GRV74"/>
      <c r="GRW74"/>
      <c r="GRX74"/>
      <c r="GRY74"/>
      <c r="GRZ74"/>
      <c r="GSA74"/>
      <c r="GSB74"/>
      <c r="GSC74"/>
      <c r="GSD74"/>
      <c r="GSE74"/>
      <c r="GSF74"/>
      <c r="GSG74"/>
      <c r="GSH74"/>
      <c r="GSI74"/>
      <c r="GSJ74"/>
      <c r="GSK74"/>
      <c r="GSL74"/>
      <c r="GSM74"/>
      <c r="GSN74"/>
      <c r="GSO74"/>
      <c r="GSP74"/>
      <c r="GSQ74"/>
      <c r="GSR74"/>
      <c r="GSS74"/>
      <c r="GST74"/>
      <c r="GSU74"/>
      <c r="GSV74"/>
      <c r="GSW74"/>
      <c r="GSX74"/>
      <c r="GSY74"/>
      <c r="GSZ74"/>
      <c r="GTA74"/>
      <c r="GTB74"/>
      <c r="GTC74"/>
      <c r="GTD74"/>
      <c r="GTE74"/>
      <c r="GTF74"/>
      <c r="GTG74"/>
      <c r="GTH74"/>
      <c r="GTI74"/>
      <c r="GTJ74"/>
      <c r="GTK74"/>
      <c r="GTL74"/>
      <c r="GTM74"/>
      <c r="GTN74"/>
      <c r="GTO74"/>
      <c r="GTP74"/>
      <c r="GTQ74"/>
      <c r="GTR74"/>
      <c r="GTS74"/>
      <c r="GTT74"/>
      <c r="GTU74"/>
      <c r="GTV74"/>
      <c r="GTW74"/>
      <c r="GTX74"/>
      <c r="GTY74"/>
      <c r="GTZ74"/>
      <c r="GUA74"/>
      <c r="GUB74"/>
      <c r="GUC74"/>
      <c r="GUD74"/>
      <c r="GUE74"/>
      <c r="GUF74"/>
      <c r="GUG74"/>
      <c r="GUH74"/>
      <c r="GUI74"/>
      <c r="GUJ74"/>
      <c r="GUK74"/>
      <c r="GUL74"/>
      <c r="GUM74"/>
      <c r="GUN74"/>
      <c r="GUO74"/>
      <c r="GUP74"/>
      <c r="GUQ74"/>
      <c r="GUR74"/>
      <c r="GUS74"/>
      <c r="GUT74"/>
      <c r="GUU74"/>
      <c r="GUV74"/>
      <c r="GUW74"/>
      <c r="GUX74"/>
      <c r="GUY74"/>
      <c r="GUZ74"/>
      <c r="GVA74"/>
      <c r="GVB74"/>
      <c r="GVC74"/>
      <c r="GVD74"/>
      <c r="GVE74"/>
      <c r="GVF74"/>
      <c r="GVG74"/>
      <c r="GVH74"/>
      <c r="GVI74"/>
      <c r="GVJ74"/>
      <c r="GVK74"/>
      <c r="GVL74"/>
      <c r="GVM74"/>
      <c r="GVN74"/>
      <c r="GVO74"/>
      <c r="GVP74"/>
      <c r="GVQ74"/>
      <c r="GVR74"/>
      <c r="GVS74"/>
      <c r="GVT74"/>
      <c r="GVU74"/>
      <c r="GVV74"/>
      <c r="GVW74"/>
      <c r="GVX74"/>
      <c r="GVY74"/>
      <c r="GVZ74"/>
      <c r="GWA74"/>
      <c r="GWB74"/>
      <c r="GWC74"/>
      <c r="GWD74"/>
      <c r="GWE74"/>
      <c r="GWF74"/>
      <c r="GWG74"/>
      <c r="GWH74"/>
      <c r="GWI74"/>
      <c r="GWJ74"/>
      <c r="GWK74"/>
      <c r="GWL74"/>
      <c r="GWM74"/>
      <c r="GWN74"/>
      <c r="GWO74"/>
      <c r="GWP74"/>
      <c r="GWQ74"/>
      <c r="GWR74"/>
      <c r="GWS74"/>
      <c r="GWT74"/>
      <c r="GWU74"/>
      <c r="GWV74"/>
      <c r="GWW74"/>
      <c r="GWX74"/>
      <c r="GWY74"/>
      <c r="GWZ74"/>
      <c r="GXA74"/>
      <c r="GXB74"/>
      <c r="GXC74"/>
      <c r="GXD74"/>
      <c r="GXE74"/>
      <c r="GXF74"/>
      <c r="GXG74"/>
      <c r="GXH74"/>
      <c r="GXI74"/>
      <c r="GXJ74"/>
      <c r="GXK74"/>
      <c r="GXL74"/>
      <c r="GXM74"/>
      <c r="GXN74"/>
      <c r="GXO74"/>
      <c r="GXP74"/>
      <c r="GXQ74"/>
      <c r="GXR74"/>
      <c r="GXS74"/>
      <c r="GXT74"/>
      <c r="GXU74"/>
      <c r="GXV74"/>
      <c r="GXW74"/>
      <c r="GXX74"/>
      <c r="GXY74"/>
      <c r="GXZ74"/>
      <c r="GYA74"/>
      <c r="GYB74"/>
      <c r="GYC74"/>
      <c r="GYD74"/>
      <c r="GYE74"/>
      <c r="GYF74"/>
      <c r="GYG74"/>
      <c r="GYH74"/>
      <c r="GYI74"/>
      <c r="GYJ74"/>
      <c r="GYK74"/>
      <c r="GYL74"/>
      <c r="GYM74"/>
      <c r="GYN74"/>
      <c r="GYO74"/>
      <c r="GYP74"/>
      <c r="GYQ74"/>
      <c r="GYR74"/>
      <c r="GYS74"/>
      <c r="GYT74"/>
      <c r="GYU74"/>
      <c r="GYV74"/>
      <c r="GYW74"/>
      <c r="GYX74"/>
      <c r="GYY74"/>
      <c r="GYZ74"/>
      <c r="GZA74"/>
      <c r="GZB74"/>
      <c r="GZC74"/>
      <c r="GZD74"/>
      <c r="GZE74"/>
      <c r="GZF74"/>
      <c r="GZG74"/>
      <c r="GZH74"/>
      <c r="GZI74"/>
      <c r="GZJ74"/>
      <c r="GZK74"/>
      <c r="GZL74"/>
      <c r="GZM74"/>
      <c r="GZN74"/>
      <c r="GZO74"/>
      <c r="GZP74"/>
      <c r="GZQ74"/>
      <c r="GZR74"/>
      <c r="GZS74"/>
      <c r="GZT74"/>
      <c r="GZU74"/>
      <c r="GZV74"/>
      <c r="GZW74"/>
      <c r="GZX74"/>
      <c r="GZY74"/>
      <c r="GZZ74"/>
      <c r="HAA74"/>
      <c r="HAB74"/>
      <c r="HAC74"/>
      <c r="HAD74"/>
      <c r="HAE74"/>
      <c r="HAF74"/>
      <c r="HAG74"/>
      <c r="HAH74"/>
      <c r="HAI74"/>
      <c r="HAJ74"/>
      <c r="HAK74"/>
      <c r="HAL74"/>
      <c r="HAM74"/>
      <c r="HAN74"/>
      <c r="HAO74"/>
      <c r="HAP74"/>
      <c r="HAQ74"/>
      <c r="HAR74"/>
      <c r="HAS74"/>
      <c r="HAT74"/>
      <c r="HAU74"/>
      <c r="HAV74"/>
      <c r="HAW74"/>
      <c r="HAX74"/>
      <c r="HAY74"/>
      <c r="HAZ74"/>
      <c r="HBA74"/>
      <c r="HBB74"/>
      <c r="HBC74"/>
      <c r="HBD74"/>
      <c r="HBE74"/>
      <c r="HBF74"/>
      <c r="HBG74"/>
      <c r="HBH74"/>
      <c r="HBI74"/>
      <c r="HBJ74"/>
      <c r="HBK74"/>
      <c r="HBL74"/>
      <c r="HBM74"/>
      <c r="HBN74"/>
      <c r="HBO74"/>
      <c r="HBP74"/>
      <c r="HBQ74"/>
      <c r="HBR74"/>
      <c r="HBS74"/>
      <c r="HBT74"/>
      <c r="HBU74"/>
      <c r="HBV74"/>
      <c r="HBW74"/>
      <c r="HBX74"/>
      <c r="HBY74"/>
      <c r="HBZ74"/>
      <c r="HCA74"/>
      <c r="HCB74"/>
      <c r="HCC74"/>
      <c r="HCD74"/>
      <c r="HCE74"/>
      <c r="HCF74"/>
      <c r="HCG74"/>
      <c r="HCH74"/>
      <c r="HCI74"/>
      <c r="HCJ74"/>
      <c r="HCK74"/>
      <c r="HCL74"/>
      <c r="HCM74"/>
      <c r="HCN74"/>
      <c r="HCO74"/>
      <c r="HCP74"/>
      <c r="HCQ74"/>
      <c r="HCR74"/>
      <c r="HCS74"/>
      <c r="HCT74"/>
      <c r="HCU74"/>
      <c r="HCV74"/>
      <c r="HCW74"/>
      <c r="HCX74"/>
      <c r="HCY74"/>
      <c r="HCZ74"/>
      <c r="HDA74"/>
      <c r="HDB74"/>
      <c r="HDC74"/>
      <c r="HDD74"/>
      <c r="HDE74"/>
      <c r="HDF74"/>
      <c r="HDG74"/>
      <c r="HDH74"/>
      <c r="HDI74"/>
      <c r="HDJ74"/>
      <c r="HDK74"/>
      <c r="HDL74"/>
      <c r="HDM74"/>
      <c r="HDN74"/>
      <c r="HDO74"/>
      <c r="HDP74"/>
      <c r="HDQ74"/>
      <c r="HDR74"/>
      <c r="HDS74"/>
      <c r="HDT74"/>
      <c r="HDU74"/>
      <c r="HDV74"/>
      <c r="HDW74"/>
      <c r="HDX74"/>
      <c r="HDY74"/>
      <c r="HDZ74"/>
      <c r="HEA74"/>
      <c r="HEB74"/>
      <c r="HEC74"/>
      <c r="HED74"/>
      <c r="HEE74"/>
      <c r="HEF74"/>
      <c r="HEG74"/>
      <c r="HEH74"/>
      <c r="HEI74"/>
      <c r="HEJ74"/>
      <c r="HEK74"/>
      <c r="HEL74"/>
      <c r="HEM74"/>
      <c r="HEN74"/>
      <c r="HEO74"/>
      <c r="HEP74"/>
      <c r="HEQ74"/>
      <c r="HER74"/>
      <c r="HES74"/>
      <c r="HET74"/>
      <c r="HEU74"/>
      <c r="HEV74"/>
      <c r="HEW74"/>
      <c r="HEX74"/>
      <c r="HEY74"/>
      <c r="HEZ74"/>
      <c r="HFA74"/>
      <c r="HFB74"/>
      <c r="HFC74"/>
      <c r="HFD74"/>
      <c r="HFE74"/>
      <c r="HFF74"/>
      <c r="HFG74"/>
      <c r="HFH74"/>
      <c r="HFI74"/>
      <c r="HFJ74"/>
      <c r="HFK74"/>
      <c r="HFL74"/>
      <c r="HFM74"/>
      <c r="HFN74"/>
      <c r="HFO74"/>
      <c r="HFP74"/>
      <c r="HFQ74"/>
      <c r="HFR74"/>
      <c r="HFS74"/>
      <c r="HFT74"/>
      <c r="HFU74"/>
      <c r="HFV74"/>
      <c r="HFW74"/>
      <c r="HFX74"/>
      <c r="HFY74"/>
      <c r="HFZ74"/>
      <c r="HGA74"/>
      <c r="HGB74"/>
      <c r="HGC74"/>
      <c r="HGD74"/>
      <c r="HGE74"/>
      <c r="HGF74"/>
      <c r="HGG74"/>
      <c r="HGH74"/>
      <c r="HGI74"/>
      <c r="HGJ74"/>
      <c r="HGK74"/>
      <c r="HGL74"/>
      <c r="HGM74"/>
      <c r="HGN74"/>
      <c r="HGO74"/>
      <c r="HGP74"/>
      <c r="HGQ74"/>
      <c r="HGR74"/>
      <c r="HGS74"/>
      <c r="HGT74"/>
      <c r="HGU74"/>
      <c r="HGV74"/>
      <c r="HGW74"/>
      <c r="HGX74"/>
      <c r="HGY74"/>
      <c r="HGZ74"/>
      <c r="HHA74"/>
      <c r="HHB74"/>
      <c r="HHC74"/>
      <c r="HHD74"/>
      <c r="HHE74"/>
      <c r="HHF74"/>
      <c r="HHG74"/>
      <c r="HHH74"/>
      <c r="HHI74"/>
      <c r="HHJ74"/>
      <c r="HHK74"/>
      <c r="HHL74"/>
      <c r="HHM74"/>
      <c r="HHN74"/>
      <c r="HHO74"/>
      <c r="HHP74"/>
      <c r="HHQ74"/>
      <c r="HHR74"/>
      <c r="HHS74"/>
      <c r="HHT74"/>
      <c r="HHU74"/>
      <c r="HHV74"/>
      <c r="HHW74"/>
      <c r="HHX74"/>
      <c r="HHY74"/>
      <c r="HHZ74"/>
      <c r="HIA74"/>
      <c r="HIB74"/>
      <c r="HIC74"/>
      <c r="HID74"/>
      <c r="HIE74"/>
      <c r="HIF74"/>
      <c r="HIG74"/>
      <c r="HIH74"/>
      <c r="HII74"/>
      <c r="HIJ74"/>
      <c r="HIK74"/>
      <c r="HIL74"/>
      <c r="HIM74"/>
      <c r="HIN74"/>
      <c r="HIO74"/>
      <c r="HIP74"/>
      <c r="HIQ74"/>
      <c r="HIR74"/>
      <c r="HIS74"/>
      <c r="HIT74"/>
      <c r="HIU74"/>
      <c r="HIV74"/>
      <c r="HIW74"/>
      <c r="HIX74"/>
      <c r="HIY74"/>
      <c r="HIZ74"/>
      <c r="HJA74"/>
      <c r="HJB74"/>
      <c r="HJC74"/>
      <c r="HJD74"/>
      <c r="HJE74"/>
      <c r="HJF74"/>
      <c r="HJG74"/>
      <c r="HJH74"/>
      <c r="HJI74"/>
      <c r="HJJ74"/>
      <c r="HJK74"/>
      <c r="HJL74"/>
      <c r="HJM74"/>
      <c r="HJN74"/>
      <c r="HJO74"/>
      <c r="HJP74"/>
      <c r="HJQ74"/>
      <c r="HJR74"/>
      <c r="HJS74"/>
      <c r="HJT74"/>
    </row>
    <row r="75" spans="1:5688" x14ac:dyDescent="0.45">
      <c r="A75"/>
      <c r="B75"/>
      <c r="C75"/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  <c r="AMJ75"/>
      <c r="AMK75"/>
      <c r="AML75"/>
      <c r="AMM75"/>
      <c r="AMN75"/>
      <c r="AMO75"/>
      <c r="AMP75"/>
      <c r="AMQ75"/>
      <c r="AMR75"/>
      <c r="AMS75"/>
      <c r="AMT75"/>
      <c r="AMU75"/>
      <c r="AMV75"/>
      <c r="AMW75"/>
      <c r="AMX75"/>
      <c r="AMY75"/>
      <c r="AMZ75"/>
      <c r="ANA75"/>
      <c r="ANB75"/>
      <c r="ANC75"/>
      <c r="AND75"/>
      <c r="ANE75"/>
      <c r="ANF75"/>
      <c r="ANG75"/>
      <c r="ANH75"/>
      <c r="ANI75"/>
      <c r="ANJ75"/>
      <c r="ANK75"/>
      <c r="ANL75"/>
      <c r="ANM75"/>
      <c r="ANN75"/>
      <c r="ANO75"/>
      <c r="ANP75"/>
      <c r="ANQ75"/>
      <c r="ANR75"/>
      <c r="ANS75"/>
      <c r="ANT75"/>
      <c r="ANU75"/>
      <c r="ANV75"/>
      <c r="ANW75"/>
      <c r="ANX75"/>
      <c r="ANY75"/>
      <c r="ANZ75"/>
      <c r="AOA75"/>
      <c r="AOB75"/>
      <c r="AOC75"/>
      <c r="AOD75"/>
      <c r="AOE75"/>
      <c r="AOF75"/>
      <c r="AOG75"/>
      <c r="AOH75"/>
      <c r="AOI75"/>
      <c r="AOJ75"/>
      <c r="AOK75"/>
      <c r="AOL75"/>
      <c r="AOM75"/>
      <c r="AON75"/>
      <c r="AOO75"/>
      <c r="AOP75"/>
      <c r="AOQ75"/>
      <c r="AOR75"/>
      <c r="AOS75"/>
      <c r="AOT75"/>
      <c r="AOU75"/>
      <c r="AOV75"/>
      <c r="AOW75"/>
      <c r="AOX75"/>
      <c r="AOY75"/>
      <c r="AOZ75"/>
      <c r="APA75"/>
      <c r="APB75"/>
      <c r="APC75"/>
      <c r="APD75"/>
      <c r="APE75"/>
      <c r="APF75"/>
      <c r="APG75"/>
      <c r="APH75"/>
      <c r="API75"/>
      <c r="APJ75"/>
      <c r="APK75"/>
      <c r="APL75"/>
      <c r="APM75"/>
      <c r="APN75"/>
      <c r="APO75"/>
      <c r="APP75"/>
      <c r="APQ75"/>
      <c r="APR75"/>
      <c r="APS75"/>
      <c r="APT75"/>
      <c r="APU75"/>
      <c r="APV75"/>
      <c r="APW75"/>
      <c r="APX75"/>
      <c r="APY75"/>
      <c r="APZ75"/>
      <c r="AQA75"/>
      <c r="AQB75"/>
      <c r="AQC75"/>
      <c r="AQD75"/>
      <c r="AQE75"/>
      <c r="AQF75"/>
      <c r="AQG75"/>
      <c r="AQH75"/>
      <c r="AQI75"/>
      <c r="AQJ75"/>
      <c r="AQK75"/>
      <c r="AQL75"/>
      <c r="AQM75"/>
      <c r="AQN75"/>
      <c r="AQO75"/>
      <c r="AQP75"/>
      <c r="AQQ75"/>
      <c r="AQR75"/>
      <c r="AQS75"/>
      <c r="AQT75"/>
      <c r="AQU75"/>
      <c r="AQV75"/>
      <c r="AQW75"/>
      <c r="AQX75"/>
      <c r="AQY75"/>
      <c r="AQZ75"/>
      <c r="ARA75"/>
      <c r="ARB75"/>
      <c r="ARC75"/>
      <c r="ARD75"/>
      <c r="ARE75"/>
      <c r="ARF75"/>
      <c r="ARG75"/>
      <c r="ARH75"/>
      <c r="ARI75"/>
      <c r="ARJ75"/>
      <c r="ARK75"/>
      <c r="ARL75"/>
      <c r="ARM75"/>
      <c r="ARN75"/>
      <c r="ARO75"/>
      <c r="ARP75"/>
      <c r="ARQ75"/>
      <c r="ARR75"/>
      <c r="ARS75"/>
      <c r="ART75"/>
      <c r="ARU75"/>
      <c r="ARV75"/>
      <c r="ARW75"/>
      <c r="ARX75"/>
      <c r="ARY75"/>
      <c r="ARZ75"/>
      <c r="ASA75"/>
      <c r="ASB75"/>
      <c r="ASC75"/>
      <c r="ASD75"/>
      <c r="ASE75"/>
      <c r="ASF75"/>
      <c r="ASG75"/>
      <c r="ASH75"/>
      <c r="ASI75"/>
      <c r="ASJ75"/>
      <c r="ASK75"/>
      <c r="ASL75"/>
      <c r="ASM75"/>
      <c r="ASN75"/>
      <c r="ASO75"/>
      <c r="ASP75"/>
      <c r="ASQ75"/>
      <c r="ASR75"/>
      <c r="ASS75"/>
      <c r="AST75"/>
      <c r="ASU75"/>
      <c r="ASV75"/>
      <c r="ASW75"/>
      <c r="ASX75"/>
      <c r="ASY75"/>
      <c r="ASZ75"/>
      <c r="ATA75"/>
      <c r="ATB75"/>
      <c r="ATC75"/>
      <c r="ATD75"/>
      <c r="ATE75"/>
      <c r="ATF75"/>
      <c r="ATG75"/>
      <c r="ATH75"/>
      <c r="ATI75"/>
      <c r="ATJ75"/>
      <c r="ATK75"/>
      <c r="ATL75"/>
      <c r="ATM75"/>
      <c r="ATN75"/>
      <c r="ATO75"/>
      <c r="ATP75"/>
      <c r="ATQ75"/>
      <c r="ATR75"/>
      <c r="ATS75"/>
      <c r="ATT75"/>
      <c r="ATU75"/>
      <c r="ATV75"/>
      <c r="ATW75"/>
      <c r="ATX75"/>
      <c r="ATY75"/>
      <c r="ATZ75"/>
      <c r="AUA75"/>
      <c r="AUB75"/>
      <c r="AUC75"/>
      <c r="AUD75"/>
      <c r="AUE75"/>
      <c r="AUF75"/>
      <c r="AUG75"/>
      <c r="AUH75"/>
      <c r="AUI75"/>
      <c r="AUJ75"/>
      <c r="AUK75"/>
      <c r="AUL75"/>
      <c r="AUM75"/>
      <c r="AUN75"/>
      <c r="AUO75"/>
      <c r="AUP75"/>
      <c r="AUQ75"/>
      <c r="AUR75"/>
      <c r="AUS75"/>
      <c r="AUT75"/>
      <c r="AUU75"/>
      <c r="AUV75"/>
      <c r="AUW75"/>
      <c r="AUX75"/>
      <c r="AUY75"/>
      <c r="AUZ75"/>
      <c r="AVA75"/>
      <c r="AVB75"/>
      <c r="AVC75"/>
      <c r="AVD75"/>
      <c r="AVE75"/>
      <c r="AVF75"/>
      <c r="AVG75"/>
      <c r="AVH75"/>
      <c r="AVI75"/>
      <c r="AVJ75"/>
      <c r="AVK75"/>
      <c r="AVL75"/>
      <c r="AVM75"/>
      <c r="AVN75"/>
      <c r="AVO75"/>
      <c r="AVP75"/>
      <c r="AVQ75"/>
      <c r="AVR75"/>
      <c r="AVS75"/>
      <c r="AVT75"/>
      <c r="AVU75"/>
      <c r="AVV75"/>
      <c r="AVW75"/>
      <c r="AVX75"/>
      <c r="AVY75"/>
      <c r="AVZ75"/>
      <c r="AWA75"/>
      <c r="AWB75"/>
      <c r="AWC75"/>
      <c r="AWD75"/>
      <c r="AWE75"/>
      <c r="AWF75"/>
      <c r="AWG75"/>
      <c r="AWH75"/>
      <c r="AWI75"/>
      <c r="AWJ75"/>
      <c r="AWK75"/>
      <c r="AWL75"/>
      <c r="AWM75"/>
      <c r="AWN75"/>
      <c r="AWO75"/>
      <c r="AWP75"/>
      <c r="AWQ75"/>
      <c r="AWR75"/>
      <c r="AWS75"/>
      <c r="AWT75"/>
      <c r="AWU75"/>
      <c r="AWV75"/>
      <c r="AWW75"/>
      <c r="AWX75"/>
      <c r="AWY75"/>
      <c r="AWZ75"/>
      <c r="AXA75"/>
      <c r="AXB75"/>
      <c r="AXC75"/>
      <c r="AXD75"/>
      <c r="AXE75"/>
      <c r="AXF75"/>
      <c r="AXG75"/>
      <c r="AXH75"/>
      <c r="AXI75"/>
      <c r="AXJ75"/>
      <c r="AXK75"/>
      <c r="AXL75"/>
      <c r="AXM75"/>
      <c r="AXN75"/>
      <c r="AXO75"/>
      <c r="AXP75"/>
      <c r="AXQ75"/>
      <c r="AXR75"/>
      <c r="AXS75"/>
      <c r="AXT75"/>
      <c r="AXU75"/>
      <c r="AXV75"/>
      <c r="AXW75"/>
      <c r="AXX75"/>
      <c r="AXY75"/>
      <c r="AXZ75"/>
      <c r="AYA75"/>
      <c r="AYB75"/>
      <c r="AYC75"/>
      <c r="AYD75"/>
      <c r="AYE75"/>
      <c r="AYF75"/>
      <c r="AYG75"/>
      <c r="AYH75"/>
      <c r="AYI75"/>
      <c r="AYJ75"/>
      <c r="AYK75"/>
      <c r="AYL75"/>
      <c r="AYM75"/>
      <c r="AYN75"/>
      <c r="AYO75"/>
      <c r="AYP75"/>
      <c r="AYQ75"/>
      <c r="AYR75"/>
      <c r="AYS75"/>
      <c r="AYT75"/>
      <c r="AYU75"/>
      <c r="AYV75"/>
      <c r="AYW75"/>
      <c r="AYX75"/>
      <c r="AYY75"/>
      <c r="AYZ75"/>
      <c r="AZA75"/>
      <c r="AZB75"/>
      <c r="AZC75"/>
      <c r="AZD75"/>
      <c r="AZE75"/>
      <c r="AZF75"/>
      <c r="AZG75"/>
      <c r="AZH75"/>
      <c r="AZI75"/>
      <c r="AZJ75"/>
      <c r="AZK75"/>
      <c r="AZL75"/>
      <c r="AZM75"/>
      <c r="AZN75"/>
      <c r="AZO75"/>
      <c r="AZP75"/>
      <c r="AZQ75"/>
      <c r="AZR75"/>
      <c r="AZS75"/>
      <c r="AZT75"/>
      <c r="AZU75"/>
      <c r="AZV75"/>
      <c r="AZW75"/>
      <c r="AZX75"/>
      <c r="AZY75"/>
      <c r="AZZ75"/>
      <c r="BAA75"/>
      <c r="BAB75"/>
      <c r="BAC75"/>
      <c r="BAD75"/>
      <c r="BAE75"/>
      <c r="BAF75"/>
      <c r="BAG75"/>
      <c r="BAH75"/>
      <c r="BAI75"/>
      <c r="BAJ75"/>
      <c r="BAK75"/>
      <c r="BAL75"/>
      <c r="BAM75"/>
      <c r="BAN75"/>
      <c r="BAO75"/>
      <c r="BAP75"/>
      <c r="BAQ75"/>
      <c r="BAR75"/>
      <c r="BAS75"/>
      <c r="BAT75"/>
      <c r="BAU75"/>
      <c r="BAV75"/>
      <c r="BAW75"/>
      <c r="BAX75"/>
      <c r="BAY75"/>
      <c r="BAZ75"/>
      <c r="BBA75"/>
      <c r="BBB75"/>
      <c r="BBC75"/>
      <c r="BBD75"/>
      <c r="BBE75"/>
      <c r="BBF75"/>
      <c r="BBG75"/>
      <c r="BBH75"/>
      <c r="BBI75"/>
      <c r="BBJ75"/>
      <c r="BBK75"/>
      <c r="BBL75"/>
      <c r="BBM75"/>
      <c r="BBN75"/>
      <c r="BBO75"/>
      <c r="BBP75"/>
      <c r="BBQ75"/>
      <c r="BBR75"/>
      <c r="BBS75"/>
      <c r="BBT75"/>
      <c r="BBU75"/>
      <c r="BBV75"/>
      <c r="BBW75"/>
      <c r="BBX75"/>
      <c r="BBY75"/>
      <c r="BBZ75"/>
      <c r="BCA75"/>
      <c r="BCB75"/>
      <c r="BCC75"/>
      <c r="BCD75"/>
      <c r="BCE75"/>
      <c r="BCF75"/>
      <c r="BCG75"/>
      <c r="BCH75"/>
      <c r="BCI75"/>
      <c r="BCJ75"/>
      <c r="BCK75"/>
      <c r="BCL75"/>
      <c r="BCM75"/>
      <c r="BCN75"/>
      <c r="BCO75"/>
      <c r="BCP75"/>
      <c r="BCQ75"/>
      <c r="BCR75"/>
      <c r="BCS75"/>
      <c r="BCT75"/>
      <c r="BCU75"/>
      <c r="BCV75"/>
      <c r="BCW75"/>
      <c r="BCX75"/>
      <c r="BCY75"/>
      <c r="BCZ75"/>
      <c r="BDA75"/>
      <c r="BDB75"/>
      <c r="BDC75"/>
      <c r="BDD75"/>
      <c r="BDE75"/>
      <c r="BDF75"/>
      <c r="BDG75"/>
      <c r="BDH75"/>
      <c r="BDI75"/>
      <c r="BDJ75"/>
      <c r="BDK75"/>
      <c r="BDL75"/>
      <c r="BDM75"/>
      <c r="BDN75"/>
      <c r="BDO75"/>
      <c r="BDP75"/>
      <c r="BDQ75"/>
      <c r="BDR75"/>
      <c r="BDS75"/>
      <c r="BDT75"/>
      <c r="BDU75"/>
      <c r="BDV75"/>
      <c r="BDW75"/>
      <c r="BDX75"/>
      <c r="BDY75"/>
      <c r="BDZ75"/>
      <c r="BEA75"/>
      <c r="BEB75"/>
      <c r="BEC75"/>
      <c r="BED75"/>
      <c r="BEE75"/>
      <c r="BEF75"/>
      <c r="BEG75"/>
      <c r="BEH75"/>
      <c r="BEI75"/>
      <c r="BEJ75"/>
      <c r="BEK75"/>
      <c r="BEL75"/>
      <c r="BEM75"/>
      <c r="BEN75"/>
      <c r="BEO75"/>
      <c r="BEP75"/>
      <c r="BEQ75"/>
      <c r="BER75"/>
      <c r="BES75"/>
      <c r="BET75"/>
      <c r="BEU75"/>
      <c r="BEV75"/>
      <c r="BEW75"/>
      <c r="BEX75"/>
      <c r="BEY75"/>
      <c r="BEZ75"/>
      <c r="BFA75"/>
      <c r="BFB75"/>
      <c r="BFC75"/>
      <c r="BFD75"/>
      <c r="BFE75"/>
      <c r="BFF75"/>
      <c r="BFG75"/>
      <c r="BFH75"/>
      <c r="BFI75"/>
      <c r="BFJ75"/>
      <c r="BFK75"/>
      <c r="BFL75"/>
      <c r="BFM75"/>
      <c r="BFN75"/>
      <c r="BFO75"/>
      <c r="BFP75"/>
      <c r="BFQ75"/>
      <c r="BFR75"/>
      <c r="BFS75"/>
      <c r="BFT75"/>
      <c r="BFU75"/>
      <c r="BFV75"/>
      <c r="BFW75"/>
      <c r="BFX75"/>
      <c r="BFY75"/>
      <c r="BFZ75"/>
      <c r="BGA75"/>
      <c r="BGB75"/>
      <c r="BGC75"/>
      <c r="BGD75"/>
      <c r="BGE75"/>
      <c r="BGF75"/>
      <c r="BGG75"/>
      <c r="BGH75"/>
      <c r="BGI75"/>
      <c r="BGJ75"/>
      <c r="BGK75"/>
      <c r="BGL75"/>
      <c r="BGM75"/>
      <c r="BGN75"/>
      <c r="BGO75"/>
      <c r="BGP75"/>
      <c r="BGQ75"/>
      <c r="BGR75"/>
      <c r="BGS75"/>
      <c r="BGT75"/>
      <c r="BGU75"/>
      <c r="BGV75"/>
      <c r="BGW75"/>
      <c r="BGX75"/>
      <c r="BGY75"/>
      <c r="BGZ75"/>
      <c r="BHA75"/>
      <c r="BHB75"/>
      <c r="BHC75"/>
      <c r="BHD75"/>
      <c r="BHE75"/>
      <c r="BHF75"/>
      <c r="BHG75"/>
      <c r="BHH75"/>
      <c r="BHI75"/>
      <c r="BHJ75"/>
      <c r="BHK75"/>
      <c r="BHL75"/>
      <c r="BHM75"/>
      <c r="BHN75"/>
      <c r="BHO75"/>
      <c r="BHP75"/>
      <c r="BHQ75"/>
      <c r="BHR75"/>
      <c r="BHS75"/>
      <c r="BHT75"/>
      <c r="BHU75"/>
      <c r="BHV75"/>
      <c r="BHW75"/>
      <c r="BHX75"/>
      <c r="BHY75"/>
      <c r="BHZ75"/>
      <c r="BIA75"/>
      <c r="BIB75"/>
      <c r="BIC75"/>
      <c r="BID75"/>
      <c r="BIE75"/>
      <c r="BIF75"/>
      <c r="BIG75"/>
      <c r="BIH75"/>
      <c r="BII75"/>
      <c r="BIJ75"/>
      <c r="BIK75"/>
      <c r="BIL75"/>
      <c r="BIM75"/>
      <c r="BIN75"/>
      <c r="BIO75"/>
      <c r="BIP75"/>
      <c r="BIQ75"/>
      <c r="BIR75"/>
      <c r="BIS75"/>
      <c r="BIT75"/>
      <c r="BIU75"/>
      <c r="BIV75"/>
      <c r="BIW75"/>
      <c r="BIX75"/>
      <c r="BIY75"/>
      <c r="BIZ75"/>
      <c r="BJA75"/>
      <c r="BJB75"/>
      <c r="BJC75"/>
      <c r="BJD75"/>
      <c r="BJE75"/>
      <c r="BJF75"/>
      <c r="BJG75"/>
      <c r="BJH75"/>
      <c r="BJI75"/>
      <c r="BJJ75"/>
      <c r="BJK75"/>
      <c r="BJL75"/>
      <c r="BJM75"/>
      <c r="BJN75"/>
      <c r="BJO75"/>
      <c r="BJP75"/>
      <c r="BJQ75"/>
      <c r="BJR75"/>
      <c r="BJS75"/>
      <c r="BJT75"/>
      <c r="BJU75"/>
      <c r="BJV75"/>
      <c r="BJW75"/>
      <c r="BJX75"/>
      <c r="BJY75"/>
      <c r="BJZ75"/>
      <c r="BKA75"/>
      <c r="BKB75"/>
      <c r="BKC75"/>
      <c r="BKD75"/>
      <c r="BKE75"/>
      <c r="BKF75"/>
      <c r="BKG75"/>
      <c r="BKH75"/>
      <c r="BKI75"/>
      <c r="BKJ75"/>
      <c r="BKK75"/>
      <c r="BKL75"/>
      <c r="BKM75"/>
      <c r="BKN75"/>
      <c r="BKO75"/>
      <c r="BKP75"/>
      <c r="BKQ75"/>
      <c r="BKR75"/>
      <c r="BKS75"/>
      <c r="BKT75"/>
      <c r="BKU75"/>
      <c r="BKV75"/>
      <c r="BKW75"/>
      <c r="BKX75"/>
      <c r="BKY75"/>
      <c r="BKZ75"/>
      <c r="BLA75"/>
      <c r="BLB75"/>
      <c r="BLC75"/>
      <c r="BLD75"/>
      <c r="BLE75"/>
      <c r="BLF75"/>
      <c r="BLG75"/>
      <c r="BLH75"/>
      <c r="BLI75"/>
      <c r="BLJ75"/>
      <c r="BLK75"/>
      <c r="BLL75"/>
      <c r="BLM75"/>
      <c r="BLN75"/>
      <c r="BLO75"/>
      <c r="BLP75"/>
      <c r="BLQ75"/>
      <c r="BLR75"/>
      <c r="BLS75"/>
      <c r="BLT75"/>
      <c r="BLU75"/>
      <c r="BLV75"/>
      <c r="BLW75"/>
      <c r="BLX75"/>
      <c r="BLY75"/>
      <c r="BLZ75"/>
      <c r="BMA75"/>
      <c r="BMB75"/>
      <c r="BMC75"/>
      <c r="BMD75"/>
      <c r="BME75"/>
      <c r="BMF75"/>
      <c r="BMG75"/>
      <c r="BMH75"/>
      <c r="BMI75"/>
      <c r="BMJ75"/>
      <c r="BMK75"/>
      <c r="BML75"/>
      <c r="BMM75"/>
      <c r="BMN75"/>
      <c r="BMO75"/>
      <c r="BMP75"/>
      <c r="BMQ75"/>
      <c r="BMR75"/>
      <c r="BMS75"/>
      <c r="BMT75"/>
      <c r="BMU75"/>
      <c r="BMV75"/>
      <c r="BMW75"/>
      <c r="BMX75"/>
      <c r="BMY75"/>
      <c r="BMZ75"/>
      <c r="BNA75"/>
      <c r="BNB75"/>
      <c r="BNC75"/>
      <c r="BND75"/>
      <c r="BNE75"/>
      <c r="BNF75"/>
      <c r="BNG75"/>
      <c r="BNH75"/>
      <c r="BNI75"/>
      <c r="BNJ75"/>
      <c r="BNK75"/>
      <c r="BNL75"/>
      <c r="BNM75"/>
      <c r="BNN75"/>
      <c r="BNO75"/>
      <c r="BNP75"/>
      <c r="BNQ75"/>
      <c r="BNR75"/>
      <c r="BNS75"/>
      <c r="BNT75"/>
      <c r="BNU75"/>
      <c r="BNV75"/>
      <c r="BNW75"/>
      <c r="BNX75"/>
      <c r="BNY75"/>
      <c r="BNZ75"/>
      <c r="BOA75"/>
      <c r="BOB75"/>
      <c r="BOC75"/>
      <c r="BOD75"/>
      <c r="BOE75"/>
      <c r="BOF75"/>
      <c r="BOG75"/>
      <c r="BOH75"/>
      <c r="BOI75"/>
      <c r="BOJ75"/>
      <c r="BOK75"/>
      <c r="BOL75"/>
      <c r="BOM75"/>
      <c r="BON75"/>
      <c r="BOO75"/>
      <c r="BOP75"/>
      <c r="BOQ75"/>
      <c r="BOR75"/>
      <c r="BOS75"/>
      <c r="BOT75"/>
      <c r="BOU75"/>
      <c r="BOV75"/>
      <c r="BOW75"/>
      <c r="BOX75"/>
      <c r="BOY75"/>
      <c r="BOZ75"/>
      <c r="BPA75"/>
      <c r="BPB75"/>
      <c r="BPC75"/>
      <c r="BPD75"/>
      <c r="BPE75"/>
      <c r="BPF75"/>
      <c r="BPG75"/>
      <c r="BPH75"/>
      <c r="BPI75"/>
      <c r="BPJ75"/>
      <c r="BPK75"/>
      <c r="BPL75"/>
      <c r="BPM75"/>
      <c r="BPN75"/>
      <c r="BPO75"/>
      <c r="BPP75"/>
      <c r="BPQ75"/>
      <c r="BPR75"/>
      <c r="BPS75"/>
      <c r="BPT75"/>
      <c r="BPU75"/>
      <c r="BPV75"/>
      <c r="BPW75"/>
      <c r="BPX75"/>
      <c r="BPY75"/>
      <c r="BPZ75"/>
      <c r="BQA75"/>
      <c r="BQB75"/>
      <c r="BQC75"/>
      <c r="BQD75"/>
      <c r="BQE75"/>
      <c r="BQF75"/>
      <c r="BQG75"/>
      <c r="BQH75"/>
      <c r="BQI75"/>
      <c r="BQJ75"/>
      <c r="BQK75"/>
      <c r="BQL75"/>
      <c r="BQM75"/>
      <c r="BQN75"/>
      <c r="BQO75"/>
      <c r="BQP75"/>
      <c r="BQQ75"/>
      <c r="BQR75"/>
      <c r="BQS75"/>
      <c r="BQT75"/>
      <c r="BQU75"/>
      <c r="BQV75"/>
      <c r="BQW75"/>
      <c r="BQX75"/>
      <c r="BQY75"/>
      <c r="BQZ75"/>
      <c r="BRA75"/>
      <c r="BRB75"/>
      <c r="BRC75"/>
      <c r="BRD75"/>
      <c r="BRE75"/>
      <c r="BRF75"/>
      <c r="BRG75"/>
      <c r="BRH75"/>
      <c r="BRI75"/>
      <c r="BRJ75"/>
      <c r="BRK75"/>
      <c r="BRL75"/>
      <c r="BRM75"/>
      <c r="BRN75"/>
      <c r="BRO75"/>
      <c r="BRP75"/>
      <c r="BRQ75"/>
      <c r="BRR75"/>
      <c r="BRS75"/>
      <c r="BRT75"/>
      <c r="BRU75"/>
      <c r="BRV75"/>
      <c r="BRW75"/>
      <c r="BRX75"/>
      <c r="BRY75"/>
      <c r="BRZ75"/>
      <c r="BSA75"/>
      <c r="BSB75"/>
      <c r="BSC75"/>
      <c r="BSD75"/>
      <c r="BSE75"/>
      <c r="BSF75"/>
      <c r="BSG75"/>
      <c r="BSH75"/>
      <c r="BSI75"/>
      <c r="BSJ75"/>
      <c r="BSK75"/>
      <c r="BSL75"/>
      <c r="BSM75"/>
      <c r="BSN75"/>
      <c r="BSO75"/>
      <c r="BSP75"/>
      <c r="BSQ75"/>
      <c r="BSR75"/>
      <c r="BSS75"/>
      <c r="BST75"/>
      <c r="BSU75"/>
      <c r="BSV75"/>
      <c r="BSW75"/>
      <c r="BSX75"/>
      <c r="BSY75"/>
      <c r="BSZ75"/>
      <c r="BTA75"/>
      <c r="BTB75"/>
      <c r="BTC75"/>
      <c r="BTD75"/>
      <c r="BTE75"/>
      <c r="BTF75"/>
      <c r="BTG75"/>
      <c r="BTH75"/>
      <c r="BTI75"/>
      <c r="BTJ75"/>
      <c r="BTK75"/>
      <c r="BTL75"/>
      <c r="BTM75"/>
      <c r="BTN75"/>
      <c r="BTO75"/>
      <c r="BTP75"/>
      <c r="BTQ75"/>
      <c r="BTR75"/>
      <c r="BTS75"/>
      <c r="BTT75"/>
      <c r="BTU75"/>
      <c r="BTV75"/>
      <c r="BTW75"/>
      <c r="BTX75"/>
      <c r="BTY75"/>
      <c r="BTZ75"/>
      <c r="BUA75"/>
      <c r="BUB75"/>
      <c r="BUC75"/>
      <c r="BUD75"/>
      <c r="BUE75"/>
      <c r="BUF75"/>
      <c r="BUG75"/>
      <c r="BUH75"/>
      <c r="BUI75"/>
      <c r="BUJ75"/>
      <c r="BUK75"/>
      <c r="BUL75"/>
      <c r="BUM75"/>
      <c r="BUN75"/>
      <c r="BUO75"/>
      <c r="BUP75"/>
      <c r="BUQ75"/>
      <c r="BUR75"/>
      <c r="BUS75"/>
      <c r="BUT75"/>
      <c r="BUU75"/>
      <c r="BUV75"/>
      <c r="BUW75"/>
      <c r="BUX75"/>
      <c r="BUY75"/>
      <c r="BUZ75"/>
      <c r="BVA75"/>
      <c r="BVB75"/>
      <c r="BVC75"/>
      <c r="BVD75"/>
      <c r="BVE75"/>
      <c r="BVF75"/>
      <c r="BVG75"/>
      <c r="BVH75"/>
      <c r="BVI75"/>
      <c r="BVJ75"/>
      <c r="BVK75"/>
      <c r="BVL75"/>
      <c r="BVM75"/>
      <c r="BVN75"/>
      <c r="BVO75"/>
      <c r="BVP75"/>
      <c r="BVQ75"/>
      <c r="BVR75"/>
      <c r="BVS75"/>
      <c r="BVT75"/>
      <c r="BVU75"/>
      <c r="BVV75"/>
      <c r="BVW75"/>
      <c r="BVX75"/>
      <c r="BVY75"/>
      <c r="BVZ75"/>
      <c r="BWA75"/>
      <c r="BWB75"/>
      <c r="BWC75"/>
      <c r="BWD75"/>
      <c r="BWE75"/>
      <c r="BWF75"/>
      <c r="BWG75"/>
      <c r="BWH75"/>
      <c r="BWI75"/>
      <c r="BWJ75"/>
      <c r="BWK75"/>
      <c r="BWL75"/>
      <c r="BWM75"/>
      <c r="BWN75"/>
      <c r="BWO75"/>
      <c r="BWP75"/>
      <c r="BWQ75"/>
      <c r="BWR75"/>
      <c r="BWS75"/>
      <c r="BWT75"/>
      <c r="BWU75"/>
      <c r="BWV75"/>
      <c r="BWW75"/>
      <c r="BWX75"/>
      <c r="BWY75"/>
      <c r="BWZ75"/>
      <c r="BXA75"/>
      <c r="BXB75"/>
      <c r="BXC75"/>
      <c r="BXD75"/>
      <c r="BXE75"/>
      <c r="BXF75"/>
      <c r="BXG75"/>
      <c r="BXH75"/>
      <c r="BXI75"/>
      <c r="BXJ75"/>
      <c r="BXK75"/>
      <c r="BXL75"/>
      <c r="BXM75"/>
      <c r="BXN75"/>
      <c r="BXO75"/>
      <c r="BXP75"/>
      <c r="BXQ75"/>
      <c r="BXR75"/>
      <c r="BXS75"/>
      <c r="BXT75"/>
      <c r="BXU75"/>
      <c r="BXV75"/>
      <c r="BXW75"/>
      <c r="BXX75"/>
      <c r="BXY75"/>
      <c r="BXZ75"/>
      <c r="BYA75"/>
      <c r="BYB75"/>
      <c r="BYC75"/>
      <c r="BYD75"/>
      <c r="BYE75"/>
      <c r="BYF75"/>
      <c r="BYG75"/>
      <c r="BYH75"/>
      <c r="BYI75"/>
      <c r="BYJ75"/>
      <c r="BYK75"/>
      <c r="BYL75"/>
      <c r="BYM75"/>
      <c r="BYN75"/>
      <c r="BYO75"/>
      <c r="BYP75"/>
      <c r="BYQ75"/>
      <c r="BYR75"/>
      <c r="BYS75"/>
      <c r="BYT75"/>
      <c r="BYU75"/>
      <c r="BYV75"/>
      <c r="BYW75"/>
      <c r="BYX75"/>
      <c r="BYY75"/>
      <c r="BYZ75"/>
      <c r="BZA75"/>
      <c r="BZB75"/>
      <c r="BZC75"/>
      <c r="BZD75"/>
      <c r="BZE75"/>
      <c r="BZF75"/>
      <c r="BZG75"/>
      <c r="BZH75"/>
      <c r="BZI75"/>
      <c r="BZJ75"/>
      <c r="BZK75"/>
      <c r="BZL75"/>
      <c r="BZM75"/>
      <c r="BZN75"/>
      <c r="BZO75"/>
      <c r="BZP75"/>
      <c r="BZQ75"/>
      <c r="BZR75"/>
      <c r="BZS75"/>
      <c r="BZT75"/>
      <c r="BZU75"/>
      <c r="BZV75"/>
      <c r="BZW75"/>
      <c r="BZX75"/>
      <c r="BZY75"/>
      <c r="BZZ75"/>
      <c r="CAA75"/>
      <c r="CAB75"/>
      <c r="CAC75"/>
      <c r="CAD75"/>
      <c r="CAE75"/>
      <c r="CAF75"/>
      <c r="CAG75"/>
      <c r="CAH75"/>
      <c r="CAI75"/>
      <c r="CAJ75"/>
      <c r="CAK75"/>
      <c r="CAL75"/>
      <c r="CAM75"/>
      <c r="CAN75"/>
      <c r="CAO75"/>
      <c r="CAP75"/>
      <c r="CAQ75"/>
      <c r="CAR75"/>
      <c r="CAS75"/>
      <c r="CAT75"/>
      <c r="CAU75"/>
      <c r="CAV75"/>
      <c r="CAW75"/>
      <c r="CAX75"/>
      <c r="CAY75"/>
      <c r="CAZ75"/>
      <c r="CBA75"/>
      <c r="CBB75"/>
      <c r="CBC75"/>
      <c r="CBD75"/>
      <c r="CBE75"/>
      <c r="CBF75"/>
      <c r="CBG75"/>
      <c r="CBH75"/>
      <c r="CBI75"/>
      <c r="CBJ75"/>
      <c r="CBK75"/>
      <c r="CBL75"/>
      <c r="CBM75"/>
      <c r="CBN75"/>
      <c r="CBO75"/>
      <c r="CBP75"/>
      <c r="CBQ75"/>
      <c r="CBR75"/>
      <c r="CBS75"/>
      <c r="CBT75"/>
      <c r="CBU75"/>
      <c r="CBV75"/>
      <c r="CBW75"/>
      <c r="CBX75"/>
      <c r="CBY75"/>
      <c r="CBZ75"/>
      <c r="CCA75"/>
      <c r="CCB75"/>
      <c r="CCC75"/>
      <c r="CCD75"/>
      <c r="CCE75"/>
      <c r="CCF75"/>
      <c r="CCG75"/>
      <c r="CCH75"/>
      <c r="CCI75"/>
      <c r="CCJ75"/>
      <c r="CCK75"/>
      <c r="CCL75"/>
      <c r="CCM75"/>
      <c r="CCN75"/>
      <c r="CCO75"/>
      <c r="CCP75"/>
      <c r="CCQ75"/>
      <c r="CCR75"/>
      <c r="CCS75"/>
      <c r="CCT75"/>
      <c r="CCU75"/>
      <c r="CCV75"/>
      <c r="CCW75"/>
      <c r="CCX75"/>
      <c r="CCY75"/>
      <c r="CCZ75"/>
      <c r="CDA75"/>
      <c r="CDB75"/>
      <c r="CDC75"/>
      <c r="CDD75"/>
      <c r="CDE75"/>
      <c r="CDF75"/>
      <c r="CDG75"/>
      <c r="CDH75"/>
      <c r="CDI75"/>
      <c r="CDJ75"/>
      <c r="CDK75"/>
      <c r="CDL75"/>
      <c r="CDM75"/>
      <c r="CDN75"/>
      <c r="CDO75"/>
      <c r="CDP75"/>
      <c r="CDQ75"/>
      <c r="CDR75"/>
      <c r="CDS75"/>
      <c r="CDT75"/>
      <c r="CDU75"/>
      <c r="CDV75"/>
      <c r="CDW75"/>
      <c r="CDX75"/>
      <c r="CDY75"/>
      <c r="CDZ75"/>
      <c r="CEA75"/>
      <c r="CEB75"/>
      <c r="CEC75"/>
      <c r="CED75"/>
      <c r="CEE75"/>
      <c r="CEF75"/>
      <c r="CEG75"/>
      <c r="CEH75"/>
      <c r="CEI75"/>
      <c r="CEJ75"/>
      <c r="CEK75"/>
      <c r="CEL75"/>
      <c r="CEM75"/>
      <c r="CEN75"/>
      <c r="CEO75"/>
      <c r="CEP75"/>
      <c r="CEQ75"/>
      <c r="CER75"/>
      <c r="CES75"/>
      <c r="CET75"/>
      <c r="CEU75"/>
      <c r="CEV75"/>
      <c r="CEW75"/>
      <c r="CEX75"/>
      <c r="CEY75"/>
      <c r="CEZ75"/>
      <c r="CFA75"/>
      <c r="CFB75"/>
      <c r="CFC75"/>
      <c r="CFD75"/>
      <c r="CFE75"/>
      <c r="CFF75"/>
      <c r="CFG75"/>
      <c r="CFH75"/>
      <c r="CFI75"/>
      <c r="CFJ75"/>
      <c r="CFK75"/>
      <c r="CFL75"/>
      <c r="CFM75"/>
      <c r="CFN75"/>
      <c r="CFO75"/>
      <c r="CFP75"/>
      <c r="CFQ75"/>
      <c r="CFR75"/>
      <c r="CFS75"/>
      <c r="CFT75"/>
      <c r="CFU75"/>
      <c r="CFV75"/>
      <c r="CFW75"/>
      <c r="CFX75"/>
      <c r="CFY75"/>
      <c r="CFZ75"/>
      <c r="CGA75"/>
      <c r="CGB75"/>
      <c r="CGC75"/>
      <c r="CGD75"/>
      <c r="CGE75"/>
      <c r="CGF75"/>
      <c r="CGG75"/>
      <c r="CGH75"/>
      <c r="CGI75"/>
      <c r="CGJ75"/>
      <c r="CGK75"/>
      <c r="CGL75"/>
      <c r="CGM75"/>
      <c r="CGN75"/>
      <c r="CGO75"/>
      <c r="CGP75"/>
      <c r="CGQ75"/>
      <c r="CGR75"/>
      <c r="CGS75"/>
      <c r="CGT75"/>
      <c r="CGU75"/>
      <c r="CGV75"/>
      <c r="CGW75"/>
      <c r="CGX75"/>
      <c r="CGY75"/>
      <c r="CGZ75"/>
      <c r="CHA75"/>
      <c r="CHB75"/>
      <c r="CHC75"/>
      <c r="CHD75"/>
      <c r="CHE75"/>
      <c r="CHF75"/>
      <c r="CHG75"/>
      <c r="CHH75"/>
      <c r="CHI75"/>
      <c r="CHJ75"/>
      <c r="CHK75"/>
      <c r="CHL75"/>
      <c r="CHM75"/>
      <c r="CHN75"/>
      <c r="CHO75"/>
      <c r="CHP75"/>
      <c r="CHQ75"/>
      <c r="CHR75"/>
      <c r="CHS75"/>
      <c r="CHT75"/>
      <c r="CHU75"/>
      <c r="CHV75"/>
      <c r="CHW75"/>
      <c r="CHX75"/>
      <c r="CHY75"/>
      <c r="CHZ75"/>
      <c r="CIA75"/>
      <c r="CIB75"/>
      <c r="CIC75"/>
      <c r="CID75"/>
      <c r="CIE75"/>
      <c r="CIF75"/>
      <c r="CIG75"/>
      <c r="CIH75"/>
      <c r="CII75"/>
      <c r="CIJ75"/>
      <c r="CIK75"/>
      <c r="CIL75"/>
      <c r="CIM75"/>
      <c r="CIN75"/>
      <c r="CIO75"/>
      <c r="CIP75"/>
      <c r="CIQ75"/>
      <c r="CIR75"/>
      <c r="CIS75"/>
      <c r="CIT75"/>
      <c r="CIU75"/>
      <c r="CIV75"/>
      <c r="CIW75"/>
      <c r="CIX75"/>
      <c r="CIY75"/>
      <c r="CIZ75"/>
      <c r="CJA75"/>
      <c r="CJB75"/>
      <c r="CJC75"/>
      <c r="CJD75"/>
      <c r="CJE75"/>
      <c r="CJF75"/>
      <c r="CJG75"/>
      <c r="CJH75"/>
      <c r="CJI75"/>
      <c r="CJJ75"/>
      <c r="CJK75"/>
      <c r="CJL75"/>
      <c r="CJM75"/>
      <c r="CJN75"/>
      <c r="CJO75"/>
      <c r="CJP75"/>
      <c r="CJQ75"/>
      <c r="CJR75"/>
      <c r="CJS75"/>
      <c r="CJT75"/>
      <c r="CJU75"/>
      <c r="CJV75"/>
      <c r="CJW75"/>
      <c r="CJX75"/>
      <c r="CJY75"/>
      <c r="CJZ75"/>
      <c r="CKA75"/>
      <c r="CKB75"/>
      <c r="CKC75"/>
      <c r="CKD75"/>
      <c r="CKE75"/>
      <c r="CKF75"/>
      <c r="CKG75"/>
      <c r="CKH75"/>
      <c r="CKI75"/>
      <c r="CKJ75"/>
      <c r="CKK75"/>
      <c r="CKL75"/>
      <c r="CKM75"/>
      <c r="CKN75"/>
      <c r="CKO75"/>
      <c r="CKP75"/>
      <c r="CKQ75"/>
      <c r="CKR75"/>
      <c r="CKS75"/>
      <c r="CKT75"/>
      <c r="CKU75"/>
      <c r="CKV75"/>
      <c r="CKW75"/>
      <c r="CKX75"/>
      <c r="CKY75"/>
      <c r="CKZ75"/>
      <c r="CLA75"/>
      <c r="CLB75"/>
      <c r="CLC75"/>
      <c r="CLD75"/>
      <c r="CLE75"/>
      <c r="CLF75"/>
      <c r="CLG75"/>
      <c r="CLH75"/>
      <c r="CLI75"/>
      <c r="CLJ75"/>
      <c r="CLK75"/>
      <c r="CLL75"/>
      <c r="CLM75"/>
      <c r="CLN75"/>
      <c r="CLO75"/>
      <c r="CLP75"/>
      <c r="CLQ75"/>
      <c r="CLR75"/>
      <c r="CLS75"/>
      <c r="CLT75"/>
      <c r="CLU75"/>
      <c r="CLV75"/>
      <c r="CLW75"/>
      <c r="CLX75"/>
      <c r="CLY75"/>
      <c r="CLZ75"/>
      <c r="CMA75"/>
      <c r="CMB75"/>
      <c r="CMC75"/>
      <c r="CMD75"/>
      <c r="CME75"/>
      <c r="CMF75"/>
      <c r="CMG75"/>
      <c r="CMH75"/>
      <c r="CMI75"/>
      <c r="CMJ75"/>
      <c r="CMK75"/>
      <c r="CML75"/>
      <c r="CMM75"/>
      <c r="CMN75"/>
      <c r="CMO75"/>
      <c r="CMP75"/>
      <c r="CMQ75"/>
      <c r="CMR75"/>
      <c r="CMS75"/>
      <c r="CMT75"/>
      <c r="CMU75"/>
      <c r="CMV75"/>
      <c r="CMW75"/>
      <c r="CMX75"/>
      <c r="CMY75"/>
      <c r="CMZ75"/>
      <c r="CNA75"/>
      <c r="CNB75"/>
      <c r="CNC75"/>
      <c r="CND75"/>
      <c r="CNE75"/>
      <c r="CNF75"/>
      <c r="CNG75"/>
      <c r="CNH75"/>
      <c r="CNI75"/>
      <c r="CNJ75"/>
      <c r="CNK75"/>
      <c r="CNL75"/>
      <c r="CNM75"/>
      <c r="CNN75"/>
      <c r="CNO75"/>
      <c r="CNP75"/>
      <c r="CNQ75"/>
      <c r="CNR75"/>
      <c r="CNS75"/>
      <c r="CNT75"/>
      <c r="CNU75"/>
      <c r="CNV75"/>
      <c r="CNW75"/>
      <c r="CNX75"/>
      <c r="CNY75"/>
      <c r="CNZ75"/>
      <c r="COA75"/>
      <c r="COB75"/>
      <c r="COC75"/>
      <c r="COD75"/>
      <c r="COE75"/>
      <c r="COF75"/>
      <c r="COG75"/>
      <c r="COH75"/>
      <c r="COI75"/>
      <c r="COJ75"/>
      <c r="COK75"/>
      <c r="COL75"/>
      <c r="COM75"/>
      <c r="CON75"/>
      <c r="COO75"/>
      <c r="COP75"/>
      <c r="COQ75"/>
      <c r="COR75"/>
      <c r="COS75"/>
      <c r="COT75"/>
      <c r="COU75"/>
      <c r="COV75"/>
      <c r="COW75"/>
      <c r="COX75"/>
      <c r="COY75"/>
      <c r="COZ75"/>
      <c r="CPA75"/>
      <c r="CPB75"/>
      <c r="CPC75"/>
      <c r="CPD75"/>
      <c r="CPE75"/>
      <c r="CPF75"/>
      <c r="CPG75"/>
      <c r="CPH75"/>
      <c r="CPI75"/>
      <c r="CPJ75"/>
      <c r="CPK75"/>
      <c r="CPL75"/>
      <c r="CPM75"/>
      <c r="CPN75"/>
      <c r="CPO75"/>
      <c r="CPP75"/>
      <c r="CPQ75"/>
      <c r="CPR75"/>
      <c r="CPS75"/>
      <c r="CPT75"/>
      <c r="CPU75"/>
      <c r="CPV75"/>
      <c r="CPW75"/>
      <c r="CPX75"/>
      <c r="CPY75"/>
      <c r="CPZ75"/>
      <c r="CQA75"/>
      <c r="CQB75"/>
      <c r="CQC75"/>
      <c r="CQD75"/>
      <c r="CQE75"/>
      <c r="CQF75"/>
      <c r="CQG75"/>
      <c r="CQH75"/>
      <c r="CQI75"/>
      <c r="CQJ75"/>
      <c r="CQK75"/>
      <c r="CQL75"/>
      <c r="CQM75"/>
      <c r="CQN75"/>
      <c r="CQO75"/>
      <c r="CQP75"/>
      <c r="CQQ75"/>
      <c r="CQR75"/>
      <c r="CQS75"/>
      <c r="CQT75"/>
      <c r="CQU75"/>
      <c r="CQV75"/>
      <c r="CQW75"/>
      <c r="CQX75"/>
      <c r="CQY75"/>
      <c r="CQZ75"/>
      <c r="CRA75"/>
      <c r="CRB75"/>
      <c r="CRC75"/>
      <c r="CRD75"/>
      <c r="CRE75"/>
      <c r="CRF75"/>
      <c r="CRG75"/>
      <c r="CRH75"/>
      <c r="CRI75"/>
      <c r="CRJ75"/>
      <c r="CRK75"/>
      <c r="CRL75"/>
      <c r="CRM75"/>
      <c r="CRN75"/>
      <c r="CRO75"/>
      <c r="CRP75"/>
      <c r="CRQ75"/>
      <c r="CRR75"/>
      <c r="CRS75"/>
      <c r="CRT75"/>
      <c r="CRU75"/>
      <c r="CRV75"/>
      <c r="CRW75"/>
      <c r="CRX75"/>
      <c r="CRY75"/>
      <c r="CRZ75"/>
      <c r="CSA75"/>
      <c r="CSB75"/>
      <c r="CSC75"/>
      <c r="CSD75"/>
      <c r="CSE75"/>
      <c r="CSF75"/>
      <c r="CSG75"/>
      <c r="CSH75"/>
      <c r="CSI75"/>
      <c r="CSJ75"/>
      <c r="CSK75"/>
      <c r="CSL75"/>
      <c r="CSM75"/>
      <c r="CSN75"/>
      <c r="CSO75"/>
      <c r="CSP75"/>
      <c r="CSQ75"/>
      <c r="CSR75"/>
      <c r="CSS75"/>
      <c r="CST75"/>
      <c r="CSU75"/>
      <c r="CSV75"/>
      <c r="CSW75"/>
      <c r="CSX75"/>
      <c r="CSY75"/>
      <c r="CSZ75"/>
      <c r="CTA75"/>
      <c r="CTB75"/>
      <c r="CTC75"/>
      <c r="CTD75"/>
      <c r="CTE75"/>
      <c r="CTF75"/>
      <c r="CTG75"/>
      <c r="CTH75"/>
      <c r="CTI75"/>
      <c r="CTJ75"/>
      <c r="CTK75"/>
      <c r="CTL75"/>
      <c r="CTM75"/>
      <c r="CTN75"/>
      <c r="CTO75"/>
      <c r="CTP75"/>
      <c r="CTQ75"/>
      <c r="CTR75"/>
      <c r="CTS75"/>
      <c r="CTT75"/>
      <c r="CTU75"/>
      <c r="CTV75"/>
      <c r="CTW75"/>
      <c r="CTX75"/>
      <c r="CTY75"/>
      <c r="CTZ75"/>
      <c r="CUA75"/>
      <c r="CUB75"/>
      <c r="CUC75"/>
      <c r="CUD75"/>
      <c r="CUE75"/>
      <c r="CUF75"/>
      <c r="CUG75"/>
      <c r="CUH75"/>
      <c r="CUI75"/>
      <c r="CUJ75"/>
      <c r="CUK75"/>
      <c r="CUL75"/>
      <c r="CUM75"/>
      <c r="CUN75"/>
      <c r="CUO75"/>
      <c r="CUP75"/>
      <c r="CUQ75"/>
      <c r="CUR75"/>
      <c r="CUS75"/>
      <c r="CUT75"/>
      <c r="CUU75"/>
      <c r="CUV75"/>
      <c r="CUW75"/>
      <c r="CUX75"/>
      <c r="CUY75"/>
      <c r="CUZ75"/>
      <c r="CVA75"/>
      <c r="CVB75"/>
      <c r="CVC75"/>
      <c r="CVD75"/>
      <c r="CVE75"/>
      <c r="CVF75"/>
      <c r="CVG75"/>
      <c r="CVH75"/>
      <c r="CVI75"/>
      <c r="CVJ75"/>
      <c r="CVK75"/>
      <c r="CVL75"/>
      <c r="CVM75"/>
      <c r="CVN75"/>
      <c r="CVO75"/>
      <c r="CVP75"/>
      <c r="CVQ75"/>
      <c r="CVR75"/>
      <c r="CVS75"/>
      <c r="CVT75"/>
      <c r="CVU75"/>
      <c r="CVV75"/>
      <c r="CVW75"/>
      <c r="CVX75"/>
      <c r="CVY75"/>
      <c r="CVZ75"/>
      <c r="CWA75"/>
      <c r="CWB75"/>
      <c r="CWC75"/>
      <c r="CWD75"/>
      <c r="CWE75"/>
      <c r="CWF75"/>
      <c r="CWG75"/>
      <c r="CWH75"/>
      <c r="CWI75"/>
      <c r="CWJ75"/>
      <c r="CWK75"/>
      <c r="CWL75"/>
      <c r="CWM75"/>
      <c r="CWN75"/>
      <c r="CWO75"/>
      <c r="CWP75"/>
      <c r="CWQ75"/>
      <c r="CWR75"/>
      <c r="CWS75"/>
      <c r="CWT75"/>
      <c r="CWU75"/>
      <c r="CWV75"/>
      <c r="CWW75"/>
      <c r="CWX75"/>
      <c r="CWY75"/>
      <c r="CWZ75"/>
      <c r="CXA75"/>
      <c r="CXB75"/>
      <c r="CXC75"/>
      <c r="CXD75"/>
      <c r="CXE75"/>
      <c r="CXF75"/>
      <c r="CXG75"/>
      <c r="CXH75"/>
      <c r="CXI75"/>
      <c r="CXJ75"/>
      <c r="CXK75"/>
      <c r="CXL75"/>
      <c r="CXM75"/>
      <c r="CXN75"/>
      <c r="CXO75"/>
      <c r="CXP75"/>
      <c r="CXQ75"/>
      <c r="CXR75"/>
      <c r="CXS75"/>
      <c r="CXT75"/>
      <c r="CXU75"/>
      <c r="CXV75"/>
      <c r="CXW75"/>
      <c r="CXX75"/>
      <c r="CXY75"/>
      <c r="CXZ75"/>
      <c r="CYA75"/>
      <c r="CYB75"/>
      <c r="CYC75"/>
      <c r="CYD75"/>
      <c r="CYE75"/>
      <c r="CYF75"/>
      <c r="CYG75"/>
      <c r="CYH75"/>
      <c r="CYI75"/>
      <c r="CYJ75"/>
      <c r="CYK75"/>
      <c r="CYL75"/>
      <c r="CYM75"/>
      <c r="CYN75"/>
      <c r="CYO75"/>
      <c r="CYP75"/>
      <c r="CYQ75"/>
      <c r="CYR75"/>
      <c r="CYS75"/>
      <c r="CYT75"/>
      <c r="CYU75"/>
      <c r="CYV75"/>
      <c r="CYW75"/>
      <c r="CYX75"/>
      <c r="CYY75"/>
      <c r="CYZ75"/>
      <c r="CZA75"/>
      <c r="CZB75"/>
      <c r="CZC75"/>
      <c r="CZD75"/>
      <c r="CZE75"/>
      <c r="CZF75"/>
      <c r="CZG75"/>
      <c r="CZH75"/>
      <c r="CZI75"/>
      <c r="CZJ75"/>
      <c r="CZK75"/>
      <c r="CZL75"/>
      <c r="CZM75"/>
      <c r="CZN75"/>
      <c r="CZO75"/>
      <c r="CZP75"/>
      <c r="CZQ75"/>
      <c r="CZR75"/>
      <c r="CZS75"/>
      <c r="CZT75"/>
      <c r="CZU75"/>
      <c r="CZV75"/>
      <c r="CZW75"/>
      <c r="CZX75"/>
      <c r="CZY75"/>
      <c r="CZZ75"/>
      <c r="DAA75"/>
      <c r="DAB75"/>
      <c r="DAC75"/>
      <c r="DAD75"/>
      <c r="DAE75"/>
      <c r="DAF75"/>
      <c r="DAG75"/>
      <c r="DAH75"/>
      <c r="DAI75"/>
      <c r="DAJ75"/>
      <c r="DAK75"/>
      <c r="DAL75"/>
      <c r="DAM75"/>
      <c r="DAN75"/>
      <c r="DAO75"/>
      <c r="DAP75"/>
      <c r="DAQ75"/>
      <c r="DAR75"/>
      <c r="DAS75"/>
      <c r="DAT75"/>
      <c r="DAU75"/>
      <c r="DAV75"/>
      <c r="DAW75"/>
      <c r="DAX75"/>
      <c r="DAY75"/>
      <c r="DAZ75"/>
      <c r="DBA75"/>
      <c r="DBB75"/>
      <c r="DBC75"/>
      <c r="DBD75"/>
      <c r="DBE75"/>
      <c r="DBF75"/>
      <c r="DBG75"/>
      <c r="DBH75"/>
      <c r="DBI75"/>
      <c r="DBJ75"/>
      <c r="DBK75"/>
      <c r="DBL75"/>
      <c r="DBM75"/>
      <c r="DBN75"/>
      <c r="DBO75"/>
      <c r="DBP75"/>
      <c r="DBQ75"/>
      <c r="DBR75"/>
      <c r="DBS75"/>
      <c r="DBT75"/>
      <c r="DBU75"/>
      <c r="DBV75"/>
      <c r="DBW75"/>
      <c r="DBX75"/>
      <c r="DBY75"/>
      <c r="DBZ75"/>
      <c r="DCA75"/>
      <c r="DCB75"/>
      <c r="DCC75"/>
      <c r="DCD75"/>
      <c r="DCE75"/>
      <c r="DCF75"/>
      <c r="DCG75"/>
      <c r="DCH75"/>
      <c r="DCI75"/>
      <c r="DCJ75"/>
      <c r="DCK75"/>
      <c r="DCL75"/>
      <c r="DCM75"/>
      <c r="DCN75"/>
      <c r="DCO75"/>
      <c r="DCP75"/>
      <c r="DCQ75"/>
      <c r="DCR75"/>
      <c r="DCS75"/>
      <c r="DCT75"/>
      <c r="DCU75"/>
      <c r="DCV75"/>
      <c r="DCW75"/>
      <c r="DCX75"/>
      <c r="DCY75"/>
      <c r="DCZ75"/>
      <c r="DDA75"/>
      <c r="DDB75"/>
      <c r="DDC75"/>
      <c r="DDD75"/>
      <c r="DDE75"/>
      <c r="DDF75"/>
      <c r="DDG75"/>
      <c r="DDH75"/>
      <c r="DDI75"/>
      <c r="DDJ75"/>
      <c r="DDK75"/>
      <c r="DDL75"/>
      <c r="DDM75"/>
      <c r="DDN75"/>
      <c r="DDO75"/>
      <c r="DDP75"/>
      <c r="DDQ75"/>
      <c r="DDR75"/>
      <c r="DDS75"/>
      <c r="DDT75"/>
      <c r="DDU75"/>
      <c r="DDV75"/>
      <c r="DDW75"/>
      <c r="DDX75"/>
      <c r="DDY75"/>
      <c r="DDZ75"/>
      <c r="DEA75"/>
      <c r="DEB75"/>
      <c r="DEC75"/>
      <c r="DED75"/>
      <c r="DEE75"/>
      <c r="DEF75"/>
      <c r="DEG75"/>
      <c r="DEH75"/>
      <c r="DEI75"/>
      <c r="DEJ75"/>
      <c r="DEK75"/>
      <c r="DEL75"/>
      <c r="DEM75"/>
      <c r="DEN75"/>
      <c r="DEO75"/>
      <c r="DEP75"/>
      <c r="DEQ75"/>
      <c r="DER75"/>
      <c r="DES75"/>
      <c r="DET75"/>
      <c r="DEU75"/>
      <c r="DEV75"/>
      <c r="DEW75"/>
      <c r="DEX75"/>
      <c r="DEY75"/>
      <c r="DEZ75"/>
      <c r="DFA75"/>
      <c r="DFB75"/>
      <c r="DFC75"/>
      <c r="DFD75"/>
      <c r="DFE75"/>
      <c r="DFF75"/>
      <c r="DFG75"/>
      <c r="DFH75"/>
      <c r="DFI75"/>
      <c r="DFJ75"/>
      <c r="DFK75"/>
      <c r="DFL75"/>
      <c r="DFM75"/>
      <c r="DFN75"/>
      <c r="DFO75"/>
      <c r="DFP75"/>
      <c r="DFQ75"/>
      <c r="DFR75"/>
      <c r="DFS75"/>
      <c r="DFT75"/>
      <c r="DFU75"/>
      <c r="DFV75"/>
      <c r="DFW75"/>
      <c r="DFX75"/>
      <c r="DFY75"/>
      <c r="DFZ75"/>
      <c r="DGA75"/>
      <c r="DGB75"/>
      <c r="DGC75"/>
      <c r="DGD75"/>
      <c r="DGE75"/>
      <c r="DGF75"/>
      <c r="DGG75"/>
      <c r="DGH75"/>
      <c r="DGI75"/>
      <c r="DGJ75"/>
      <c r="DGK75"/>
      <c r="DGL75"/>
      <c r="DGM75"/>
      <c r="DGN75"/>
      <c r="DGO75"/>
      <c r="DGP75"/>
      <c r="DGQ75"/>
      <c r="DGR75"/>
      <c r="DGS75"/>
      <c r="DGT75"/>
      <c r="DGU75"/>
      <c r="DGV75"/>
      <c r="DGW75"/>
      <c r="DGX75"/>
      <c r="DGY75"/>
      <c r="DGZ75"/>
      <c r="DHA75"/>
      <c r="DHB75"/>
      <c r="DHC75"/>
      <c r="DHD75"/>
      <c r="DHE75"/>
      <c r="DHF75"/>
      <c r="DHG75"/>
      <c r="DHH75"/>
      <c r="DHI75"/>
      <c r="DHJ75"/>
      <c r="DHK75"/>
      <c r="DHL75"/>
      <c r="DHM75"/>
      <c r="DHN75"/>
      <c r="DHO75"/>
      <c r="DHP75"/>
      <c r="DHQ75"/>
      <c r="DHR75"/>
      <c r="DHS75"/>
      <c r="DHT75"/>
      <c r="DHU75"/>
      <c r="DHV75"/>
      <c r="DHW75"/>
      <c r="DHX75"/>
      <c r="DHY75"/>
      <c r="DHZ75"/>
      <c r="DIA75"/>
      <c r="DIB75"/>
      <c r="DIC75"/>
      <c r="DID75"/>
      <c r="DIE75"/>
      <c r="DIF75"/>
      <c r="DIG75"/>
      <c r="DIH75"/>
      <c r="DII75"/>
      <c r="DIJ75"/>
      <c r="DIK75"/>
      <c r="DIL75"/>
      <c r="DIM75"/>
      <c r="DIN75"/>
      <c r="DIO75"/>
      <c r="DIP75"/>
      <c r="DIQ75"/>
      <c r="DIR75"/>
      <c r="DIS75"/>
      <c r="DIT75"/>
      <c r="DIU75"/>
      <c r="DIV75"/>
      <c r="DIW75"/>
      <c r="DIX75"/>
      <c r="DIY75"/>
      <c r="DIZ75"/>
      <c r="DJA75"/>
      <c r="DJB75"/>
      <c r="DJC75"/>
      <c r="DJD75"/>
      <c r="DJE75"/>
      <c r="DJF75"/>
      <c r="DJG75"/>
      <c r="DJH75"/>
      <c r="DJI75"/>
      <c r="DJJ75"/>
      <c r="DJK75"/>
      <c r="DJL75"/>
      <c r="DJM75"/>
      <c r="DJN75"/>
      <c r="DJO75"/>
      <c r="DJP75"/>
      <c r="DJQ75"/>
      <c r="DJR75"/>
      <c r="DJS75"/>
      <c r="DJT75"/>
      <c r="DJU75"/>
      <c r="DJV75"/>
      <c r="DJW75"/>
      <c r="DJX75"/>
      <c r="DJY75"/>
      <c r="DJZ75"/>
      <c r="DKA75"/>
      <c r="DKB75"/>
      <c r="DKC75"/>
      <c r="DKD75"/>
      <c r="DKE75"/>
      <c r="DKF75"/>
      <c r="DKG75"/>
      <c r="DKH75"/>
      <c r="DKI75"/>
      <c r="DKJ75"/>
      <c r="DKK75"/>
      <c r="DKL75"/>
      <c r="DKM75"/>
      <c r="DKN75"/>
      <c r="DKO75"/>
      <c r="DKP75"/>
      <c r="DKQ75"/>
      <c r="DKR75"/>
      <c r="DKS75"/>
      <c r="DKT75"/>
      <c r="DKU75"/>
      <c r="DKV75"/>
      <c r="DKW75"/>
      <c r="DKX75"/>
      <c r="DKY75"/>
      <c r="DKZ75"/>
      <c r="DLA75"/>
      <c r="DLB75"/>
      <c r="DLC75"/>
      <c r="DLD75"/>
      <c r="DLE75"/>
      <c r="DLF75"/>
      <c r="DLG75"/>
      <c r="DLH75"/>
      <c r="DLI75"/>
      <c r="DLJ75"/>
      <c r="DLK75"/>
      <c r="DLL75"/>
      <c r="DLM75"/>
      <c r="DLN75"/>
      <c r="DLO75"/>
      <c r="DLP75"/>
      <c r="DLQ75"/>
      <c r="DLR75"/>
      <c r="DLS75"/>
      <c r="DLT75"/>
      <c r="DLU75"/>
      <c r="DLV75"/>
      <c r="DLW75"/>
      <c r="DLX75"/>
      <c r="DLY75"/>
      <c r="DLZ75"/>
      <c r="DMA75"/>
      <c r="DMB75"/>
      <c r="DMC75"/>
      <c r="DMD75"/>
      <c r="DME75"/>
      <c r="DMF75"/>
      <c r="DMG75"/>
      <c r="DMH75"/>
      <c r="DMI75"/>
      <c r="DMJ75"/>
      <c r="DMK75"/>
      <c r="DML75"/>
      <c r="DMM75"/>
      <c r="DMN75"/>
      <c r="DMO75"/>
      <c r="DMP75"/>
      <c r="DMQ75"/>
      <c r="DMR75"/>
      <c r="DMS75"/>
      <c r="DMT75"/>
      <c r="DMU75"/>
      <c r="DMV75"/>
      <c r="DMW75"/>
      <c r="DMX75"/>
      <c r="DMY75"/>
      <c r="DMZ75"/>
      <c r="DNA75"/>
      <c r="DNB75"/>
      <c r="DNC75"/>
      <c r="DND75"/>
      <c r="DNE75"/>
      <c r="DNF75"/>
      <c r="DNG75"/>
      <c r="DNH75"/>
      <c r="DNI75"/>
      <c r="DNJ75"/>
      <c r="DNK75"/>
      <c r="DNL75"/>
      <c r="DNM75"/>
      <c r="DNN75"/>
      <c r="DNO75"/>
      <c r="DNP75"/>
      <c r="DNQ75"/>
      <c r="DNR75"/>
      <c r="DNS75"/>
      <c r="DNT75"/>
      <c r="DNU75"/>
      <c r="DNV75"/>
      <c r="DNW75"/>
      <c r="DNX75"/>
      <c r="DNY75"/>
      <c r="DNZ75"/>
      <c r="DOA75"/>
      <c r="DOB75"/>
      <c r="DOC75"/>
      <c r="DOD75"/>
      <c r="DOE75"/>
      <c r="DOF75"/>
      <c r="DOG75"/>
      <c r="DOH75"/>
      <c r="DOI75"/>
      <c r="DOJ75"/>
      <c r="DOK75"/>
      <c r="DOL75"/>
      <c r="DOM75"/>
      <c r="DON75"/>
      <c r="DOO75"/>
      <c r="DOP75"/>
      <c r="DOQ75"/>
      <c r="DOR75"/>
      <c r="DOS75"/>
      <c r="DOT75"/>
      <c r="DOU75"/>
      <c r="DOV75"/>
      <c r="DOW75"/>
      <c r="DOX75"/>
      <c r="DOY75"/>
      <c r="DOZ75"/>
      <c r="DPA75"/>
      <c r="DPB75"/>
      <c r="DPC75"/>
      <c r="DPD75"/>
      <c r="DPE75"/>
      <c r="DPF75"/>
      <c r="DPG75"/>
      <c r="DPH75"/>
      <c r="DPI75"/>
      <c r="DPJ75"/>
      <c r="DPK75"/>
      <c r="DPL75"/>
      <c r="DPM75"/>
      <c r="DPN75"/>
      <c r="DPO75"/>
      <c r="DPP75"/>
      <c r="DPQ75"/>
      <c r="DPR75"/>
      <c r="DPS75"/>
      <c r="DPT75"/>
      <c r="DPU75"/>
      <c r="DPV75"/>
      <c r="DPW75"/>
      <c r="DPX75"/>
      <c r="DPY75"/>
      <c r="DPZ75"/>
      <c r="DQA75"/>
      <c r="DQB75"/>
      <c r="DQC75"/>
      <c r="DQD75"/>
      <c r="DQE75"/>
      <c r="DQF75"/>
      <c r="DQG75"/>
      <c r="DQH75"/>
      <c r="DQI75"/>
      <c r="DQJ75"/>
      <c r="DQK75"/>
      <c r="DQL75"/>
      <c r="DQM75"/>
      <c r="DQN75"/>
      <c r="DQO75"/>
      <c r="DQP75"/>
      <c r="DQQ75"/>
      <c r="DQR75"/>
      <c r="DQS75"/>
      <c r="DQT75"/>
      <c r="DQU75"/>
      <c r="DQV75"/>
      <c r="DQW75"/>
      <c r="DQX75"/>
      <c r="DQY75"/>
      <c r="DQZ75"/>
      <c r="DRA75"/>
      <c r="DRB75"/>
      <c r="DRC75"/>
      <c r="DRD75"/>
      <c r="DRE75"/>
      <c r="DRF75"/>
      <c r="DRG75"/>
      <c r="DRH75"/>
      <c r="DRI75"/>
      <c r="DRJ75"/>
      <c r="DRK75"/>
      <c r="DRL75"/>
      <c r="DRM75"/>
      <c r="DRN75"/>
      <c r="DRO75"/>
      <c r="DRP75"/>
      <c r="DRQ75"/>
      <c r="DRR75"/>
      <c r="DRS75"/>
      <c r="DRT75"/>
      <c r="DRU75"/>
      <c r="DRV75"/>
      <c r="DRW75"/>
      <c r="DRX75"/>
      <c r="DRY75"/>
      <c r="DRZ75"/>
      <c r="DSA75"/>
      <c r="DSB75"/>
      <c r="DSC75"/>
      <c r="DSD75"/>
      <c r="DSE75"/>
      <c r="DSF75"/>
      <c r="DSG75"/>
      <c r="DSH75"/>
      <c r="DSI75"/>
      <c r="DSJ75"/>
      <c r="DSK75"/>
      <c r="DSL75"/>
      <c r="DSM75"/>
      <c r="DSN75"/>
      <c r="DSO75"/>
      <c r="DSP75"/>
      <c r="DSQ75"/>
      <c r="DSR75"/>
      <c r="DSS75"/>
      <c r="DST75"/>
      <c r="DSU75"/>
      <c r="DSV75"/>
      <c r="DSW75"/>
      <c r="DSX75"/>
      <c r="DSY75"/>
      <c r="DSZ75"/>
      <c r="DTA75"/>
      <c r="DTB75"/>
      <c r="DTC75"/>
      <c r="DTD75"/>
      <c r="DTE75"/>
      <c r="DTF75"/>
      <c r="DTG75"/>
      <c r="DTH75"/>
      <c r="DTI75"/>
      <c r="DTJ75"/>
      <c r="DTK75"/>
      <c r="DTL75"/>
      <c r="DTM75"/>
      <c r="DTN75"/>
      <c r="DTO75"/>
      <c r="DTP75"/>
      <c r="DTQ75"/>
      <c r="DTR75"/>
      <c r="DTS75"/>
      <c r="DTT75"/>
      <c r="DTU75"/>
      <c r="DTV75"/>
      <c r="DTW75"/>
      <c r="DTX75"/>
      <c r="DTY75"/>
      <c r="DTZ75"/>
      <c r="DUA75"/>
      <c r="DUB75"/>
      <c r="DUC75"/>
      <c r="DUD75"/>
      <c r="DUE75"/>
      <c r="DUF75"/>
      <c r="DUG75"/>
      <c r="DUH75"/>
      <c r="DUI75"/>
      <c r="DUJ75"/>
      <c r="DUK75"/>
      <c r="DUL75"/>
      <c r="DUM75"/>
      <c r="DUN75"/>
      <c r="DUO75"/>
      <c r="DUP75"/>
      <c r="DUQ75"/>
      <c r="DUR75"/>
      <c r="DUS75"/>
      <c r="DUT75"/>
      <c r="DUU75"/>
      <c r="DUV75"/>
      <c r="DUW75"/>
      <c r="DUX75"/>
      <c r="DUY75"/>
      <c r="DUZ75"/>
      <c r="DVA75"/>
      <c r="DVB75"/>
      <c r="DVC75"/>
      <c r="DVD75"/>
      <c r="DVE75"/>
      <c r="DVF75"/>
      <c r="DVG75"/>
      <c r="DVH75"/>
      <c r="DVI75"/>
      <c r="DVJ75"/>
      <c r="DVK75"/>
      <c r="DVL75"/>
      <c r="DVM75"/>
      <c r="DVN75"/>
      <c r="DVO75"/>
      <c r="DVP75"/>
      <c r="DVQ75"/>
      <c r="DVR75"/>
      <c r="DVS75"/>
      <c r="DVT75"/>
      <c r="DVU75"/>
      <c r="DVV75"/>
      <c r="DVW75"/>
      <c r="DVX75"/>
      <c r="DVY75"/>
      <c r="DVZ75"/>
      <c r="DWA75"/>
      <c r="DWB75"/>
      <c r="DWC75"/>
      <c r="DWD75"/>
      <c r="DWE75"/>
      <c r="DWF75"/>
      <c r="DWG75"/>
      <c r="DWH75"/>
      <c r="DWI75"/>
      <c r="DWJ75"/>
      <c r="DWK75"/>
      <c r="DWL75"/>
      <c r="DWM75"/>
      <c r="DWN75"/>
      <c r="DWO75"/>
      <c r="DWP75"/>
      <c r="DWQ75"/>
      <c r="DWR75"/>
      <c r="DWS75"/>
      <c r="DWT75"/>
      <c r="DWU75"/>
      <c r="DWV75"/>
      <c r="DWW75"/>
      <c r="DWX75"/>
      <c r="DWY75"/>
      <c r="DWZ75"/>
      <c r="DXA75"/>
      <c r="DXB75"/>
      <c r="DXC75"/>
      <c r="DXD75"/>
      <c r="DXE75"/>
      <c r="DXF75"/>
      <c r="DXG75"/>
      <c r="DXH75"/>
      <c r="DXI75"/>
      <c r="DXJ75"/>
      <c r="DXK75"/>
      <c r="DXL75"/>
      <c r="DXM75"/>
      <c r="DXN75"/>
      <c r="DXO75"/>
      <c r="DXP75"/>
      <c r="DXQ75"/>
      <c r="DXR75"/>
      <c r="DXS75"/>
      <c r="DXT75"/>
      <c r="DXU75"/>
      <c r="DXV75"/>
      <c r="DXW75"/>
      <c r="DXX75"/>
      <c r="DXY75"/>
      <c r="DXZ75"/>
      <c r="DYA75"/>
      <c r="DYB75"/>
      <c r="DYC75"/>
      <c r="DYD75"/>
      <c r="DYE75"/>
      <c r="DYF75"/>
      <c r="DYG75"/>
      <c r="DYH75"/>
      <c r="DYI75"/>
      <c r="DYJ75"/>
      <c r="DYK75"/>
      <c r="DYL75"/>
      <c r="DYM75"/>
      <c r="DYN75"/>
      <c r="DYO75"/>
      <c r="DYP75"/>
      <c r="DYQ75"/>
      <c r="DYR75"/>
      <c r="DYS75"/>
      <c r="DYT75"/>
      <c r="DYU75"/>
      <c r="DYV75"/>
      <c r="DYW75"/>
      <c r="DYX75"/>
      <c r="DYY75"/>
      <c r="DYZ75"/>
      <c r="DZA75"/>
      <c r="DZB75"/>
      <c r="DZC75"/>
      <c r="DZD75"/>
      <c r="DZE75"/>
      <c r="DZF75"/>
      <c r="DZG75"/>
      <c r="DZH75"/>
      <c r="DZI75"/>
      <c r="DZJ75"/>
      <c r="DZK75"/>
      <c r="DZL75"/>
      <c r="DZM75"/>
      <c r="DZN75"/>
      <c r="DZO75"/>
      <c r="DZP75"/>
      <c r="DZQ75"/>
      <c r="DZR75"/>
      <c r="DZS75"/>
      <c r="DZT75"/>
      <c r="DZU75"/>
      <c r="DZV75"/>
      <c r="DZW75"/>
      <c r="DZX75"/>
      <c r="DZY75"/>
      <c r="DZZ75"/>
      <c r="EAA75"/>
      <c r="EAB75"/>
      <c r="EAC75"/>
      <c r="EAD75"/>
      <c r="EAE75"/>
      <c r="EAF75"/>
      <c r="EAG75"/>
      <c r="EAH75"/>
      <c r="EAI75"/>
      <c r="EAJ75"/>
      <c r="EAK75"/>
      <c r="EAL75"/>
      <c r="EAM75"/>
      <c r="EAN75"/>
      <c r="EAO75"/>
      <c r="EAP75"/>
      <c r="EAQ75"/>
      <c r="EAR75"/>
      <c r="EAS75"/>
      <c r="EAT75"/>
      <c r="EAU75"/>
      <c r="EAV75"/>
      <c r="EAW75"/>
      <c r="EAX75"/>
      <c r="EAY75"/>
      <c r="EAZ75"/>
      <c r="EBA75"/>
      <c r="EBB75"/>
      <c r="EBC75"/>
      <c r="EBD75"/>
      <c r="EBE75"/>
      <c r="EBF75"/>
      <c r="EBG75"/>
      <c r="EBH75"/>
      <c r="EBI75"/>
      <c r="EBJ75"/>
      <c r="EBK75"/>
      <c r="EBL75"/>
      <c r="EBM75"/>
      <c r="EBN75"/>
      <c r="EBO75"/>
      <c r="EBP75"/>
      <c r="EBQ75"/>
      <c r="EBR75"/>
      <c r="EBS75"/>
      <c r="EBT75"/>
      <c r="EBU75"/>
      <c r="EBV75"/>
      <c r="EBW75"/>
      <c r="EBX75"/>
      <c r="EBY75"/>
      <c r="EBZ75"/>
      <c r="ECA75"/>
      <c r="ECB75"/>
      <c r="ECC75"/>
      <c r="ECD75"/>
      <c r="ECE75"/>
      <c r="ECF75"/>
      <c r="ECG75"/>
      <c r="ECH75"/>
      <c r="ECI75"/>
      <c r="ECJ75"/>
      <c r="ECK75"/>
      <c r="ECL75"/>
      <c r="ECM75"/>
      <c r="ECN75"/>
      <c r="ECO75"/>
      <c r="ECP75"/>
      <c r="ECQ75"/>
      <c r="ECR75"/>
      <c r="ECS75"/>
      <c r="ECT75"/>
      <c r="ECU75"/>
      <c r="ECV75"/>
      <c r="ECW75"/>
      <c r="ECX75"/>
      <c r="ECY75"/>
      <c r="ECZ75"/>
      <c r="EDA75"/>
      <c r="EDB75"/>
      <c r="EDC75"/>
      <c r="EDD75"/>
      <c r="EDE75"/>
      <c r="EDF75"/>
      <c r="EDG75"/>
      <c r="EDH75"/>
      <c r="EDI75"/>
      <c r="EDJ75"/>
      <c r="EDK75"/>
      <c r="EDL75"/>
      <c r="EDM75"/>
      <c r="EDN75"/>
      <c r="EDO75"/>
      <c r="EDP75"/>
      <c r="EDQ75"/>
      <c r="EDR75"/>
      <c r="EDS75"/>
      <c r="EDT75"/>
      <c r="EDU75"/>
      <c r="EDV75"/>
      <c r="EDW75"/>
      <c r="EDX75"/>
      <c r="EDY75"/>
      <c r="EDZ75"/>
      <c r="EEA75"/>
      <c r="EEB75"/>
      <c r="EEC75"/>
      <c r="EED75"/>
      <c r="EEE75"/>
      <c r="EEF75"/>
      <c r="EEG75"/>
      <c r="EEH75"/>
      <c r="EEI75"/>
      <c r="EEJ75"/>
      <c r="EEK75"/>
      <c r="EEL75"/>
      <c r="EEM75"/>
      <c r="EEN75"/>
      <c r="EEO75"/>
      <c r="EEP75"/>
      <c r="EEQ75"/>
      <c r="EER75"/>
      <c r="EES75"/>
      <c r="EET75"/>
      <c r="EEU75"/>
      <c r="EEV75"/>
      <c r="EEW75"/>
      <c r="EEX75"/>
      <c r="EEY75"/>
      <c r="EEZ75"/>
      <c r="EFA75"/>
      <c r="EFB75"/>
      <c r="EFC75"/>
      <c r="EFD75"/>
      <c r="EFE75"/>
      <c r="EFF75"/>
      <c r="EFG75"/>
      <c r="EFH75"/>
      <c r="EFI75"/>
      <c r="EFJ75"/>
      <c r="EFK75"/>
      <c r="EFL75"/>
      <c r="EFM75"/>
      <c r="EFN75"/>
      <c r="EFO75"/>
      <c r="EFP75"/>
      <c r="EFQ75"/>
      <c r="EFR75"/>
      <c r="EFS75"/>
      <c r="EFT75"/>
      <c r="EFU75"/>
      <c r="EFV75"/>
      <c r="EFW75"/>
      <c r="EFX75"/>
      <c r="EFY75"/>
      <c r="EFZ75"/>
      <c r="EGA75"/>
      <c r="EGB75"/>
      <c r="EGC75"/>
      <c r="EGD75"/>
      <c r="EGE75"/>
      <c r="EGF75"/>
      <c r="EGG75"/>
      <c r="EGH75"/>
      <c r="EGI75"/>
      <c r="EGJ75"/>
      <c r="EGK75"/>
      <c r="EGL75"/>
      <c r="EGM75"/>
      <c r="EGN75"/>
      <c r="EGO75"/>
      <c r="EGP75"/>
      <c r="EGQ75"/>
      <c r="EGR75"/>
      <c r="EGS75"/>
      <c r="EGT75"/>
      <c r="EGU75"/>
      <c r="EGV75"/>
      <c r="EGW75"/>
      <c r="EGX75"/>
      <c r="EGY75"/>
      <c r="EGZ75"/>
      <c r="EHA75"/>
      <c r="EHB75"/>
      <c r="EHC75"/>
      <c r="EHD75"/>
      <c r="EHE75"/>
      <c r="EHF75"/>
      <c r="EHG75"/>
      <c r="EHH75"/>
      <c r="EHI75"/>
      <c r="EHJ75"/>
      <c r="EHK75"/>
      <c r="EHL75"/>
      <c r="EHM75"/>
      <c r="EHN75"/>
      <c r="EHO75"/>
      <c r="EHP75"/>
      <c r="EHQ75"/>
      <c r="EHR75"/>
      <c r="EHS75"/>
      <c r="EHT75"/>
      <c r="EHU75"/>
      <c r="EHV75"/>
      <c r="EHW75"/>
      <c r="EHX75"/>
      <c r="EHY75"/>
      <c r="EHZ75"/>
      <c r="EIA75"/>
      <c r="EIB75"/>
      <c r="EIC75"/>
      <c r="EID75"/>
      <c r="EIE75"/>
      <c r="EIF75"/>
      <c r="EIG75"/>
      <c r="EIH75"/>
      <c r="EII75"/>
      <c r="EIJ75"/>
      <c r="EIK75"/>
      <c r="EIL75"/>
      <c r="EIM75"/>
      <c r="EIN75"/>
      <c r="EIO75"/>
      <c r="EIP75"/>
      <c r="EIQ75"/>
      <c r="EIR75"/>
      <c r="EIS75"/>
      <c r="EIT75"/>
      <c r="EIU75"/>
      <c r="EIV75"/>
      <c r="EIW75"/>
      <c r="EIX75"/>
      <c r="EIY75"/>
      <c r="EIZ75"/>
      <c r="EJA75"/>
      <c r="EJB75"/>
      <c r="EJC75"/>
      <c r="EJD75"/>
      <c r="EJE75"/>
      <c r="EJF75"/>
      <c r="EJG75"/>
      <c r="EJH75"/>
      <c r="EJI75"/>
      <c r="EJJ75"/>
      <c r="EJK75"/>
      <c r="EJL75"/>
      <c r="EJM75"/>
      <c r="EJN75"/>
      <c r="EJO75"/>
      <c r="EJP75"/>
      <c r="EJQ75"/>
      <c r="EJR75"/>
      <c r="EJS75"/>
      <c r="EJT75"/>
      <c r="EJU75"/>
      <c r="EJV75"/>
      <c r="EJW75"/>
      <c r="EJX75"/>
      <c r="EJY75"/>
      <c r="EJZ75"/>
      <c r="EKA75"/>
      <c r="EKB75"/>
      <c r="EKC75"/>
      <c r="EKD75"/>
      <c r="EKE75"/>
      <c r="EKF75"/>
      <c r="EKG75"/>
      <c r="EKH75"/>
      <c r="EKI75"/>
      <c r="EKJ75"/>
      <c r="EKK75"/>
      <c r="EKL75"/>
      <c r="EKM75"/>
      <c r="EKN75"/>
      <c r="EKO75"/>
      <c r="EKP75"/>
      <c r="EKQ75"/>
      <c r="EKR75"/>
      <c r="EKS75"/>
      <c r="EKT75"/>
      <c r="EKU75"/>
      <c r="EKV75"/>
      <c r="EKW75"/>
      <c r="EKX75"/>
      <c r="EKY75"/>
      <c r="EKZ75"/>
      <c r="ELA75"/>
      <c r="ELB75"/>
      <c r="ELC75"/>
      <c r="ELD75"/>
      <c r="ELE75"/>
      <c r="ELF75"/>
      <c r="ELG75"/>
      <c r="ELH75"/>
      <c r="ELI75"/>
      <c r="ELJ75"/>
      <c r="ELK75"/>
      <c r="ELL75"/>
      <c r="ELM75"/>
      <c r="ELN75"/>
      <c r="ELO75"/>
      <c r="ELP75"/>
      <c r="ELQ75"/>
      <c r="ELR75"/>
      <c r="ELS75"/>
      <c r="ELT75"/>
      <c r="ELU75"/>
      <c r="ELV75"/>
      <c r="ELW75"/>
      <c r="ELX75"/>
      <c r="ELY75"/>
      <c r="ELZ75"/>
      <c r="EMA75"/>
      <c r="EMB75"/>
      <c r="EMC75"/>
      <c r="EMD75"/>
      <c r="EME75"/>
      <c r="EMF75"/>
      <c r="EMG75"/>
      <c r="EMH75"/>
      <c r="EMI75"/>
      <c r="EMJ75"/>
      <c r="EMK75"/>
      <c r="EML75"/>
      <c r="EMM75"/>
      <c r="EMN75"/>
      <c r="EMO75"/>
      <c r="EMP75"/>
      <c r="EMQ75"/>
      <c r="EMR75"/>
      <c r="EMS75"/>
      <c r="EMT75"/>
      <c r="EMU75"/>
      <c r="EMV75"/>
      <c r="EMW75"/>
      <c r="EMX75"/>
      <c r="EMY75"/>
      <c r="EMZ75"/>
      <c r="ENA75"/>
      <c r="ENB75"/>
      <c r="ENC75"/>
      <c r="END75"/>
      <c r="ENE75"/>
      <c r="ENF75"/>
      <c r="ENG75"/>
      <c r="ENH75"/>
      <c r="ENI75"/>
      <c r="ENJ75"/>
      <c r="ENK75"/>
      <c r="ENL75"/>
      <c r="ENM75"/>
      <c r="ENN75"/>
      <c r="ENO75"/>
      <c r="ENP75"/>
      <c r="ENQ75"/>
      <c r="ENR75"/>
      <c r="ENS75"/>
      <c r="ENT75"/>
      <c r="ENU75"/>
      <c r="ENV75"/>
      <c r="ENW75"/>
      <c r="ENX75"/>
      <c r="ENY75"/>
      <c r="ENZ75"/>
      <c r="EOA75"/>
      <c r="EOB75"/>
      <c r="EOC75"/>
      <c r="EOD75"/>
      <c r="EOE75"/>
      <c r="EOF75"/>
      <c r="EOG75"/>
      <c r="EOH75"/>
      <c r="EOI75"/>
      <c r="EOJ75"/>
      <c r="EOK75"/>
      <c r="EOL75"/>
      <c r="EOM75"/>
      <c r="EON75"/>
      <c r="EOO75"/>
      <c r="EOP75"/>
      <c r="EOQ75"/>
      <c r="EOR75"/>
      <c r="EOS75"/>
      <c r="EOT75"/>
      <c r="EOU75"/>
      <c r="EOV75"/>
      <c r="EOW75"/>
      <c r="EOX75"/>
      <c r="EOY75"/>
      <c r="EOZ75"/>
      <c r="EPA75"/>
      <c r="EPB75"/>
      <c r="EPC75"/>
      <c r="EPD75"/>
      <c r="EPE75"/>
      <c r="EPF75"/>
      <c r="EPG75"/>
      <c r="EPH75"/>
      <c r="EPI75"/>
      <c r="EPJ75"/>
      <c r="EPK75"/>
      <c r="EPL75"/>
      <c r="EPM75"/>
      <c r="EPN75"/>
      <c r="EPO75"/>
      <c r="EPP75"/>
      <c r="EPQ75"/>
      <c r="EPR75"/>
      <c r="EPS75"/>
      <c r="EPT75"/>
      <c r="EPU75"/>
      <c r="EPV75"/>
      <c r="EPW75"/>
      <c r="EPX75"/>
      <c r="EPY75"/>
      <c r="EPZ75"/>
      <c r="EQA75"/>
      <c r="EQB75"/>
      <c r="EQC75"/>
      <c r="EQD75"/>
      <c r="EQE75"/>
      <c r="EQF75"/>
      <c r="EQG75"/>
      <c r="EQH75"/>
      <c r="EQI75"/>
      <c r="EQJ75"/>
      <c r="EQK75"/>
      <c r="EQL75"/>
      <c r="EQM75"/>
      <c r="EQN75"/>
      <c r="EQO75"/>
      <c r="EQP75"/>
      <c r="EQQ75"/>
      <c r="EQR75"/>
      <c r="EQS75"/>
      <c r="EQT75"/>
      <c r="EQU75"/>
      <c r="EQV75"/>
      <c r="EQW75"/>
      <c r="EQX75"/>
      <c r="EQY75"/>
      <c r="EQZ75"/>
      <c r="ERA75"/>
      <c r="ERB75"/>
      <c r="ERC75"/>
      <c r="ERD75"/>
      <c r="ERE75"/>
      <c r="ERF75"/>
      <c r="ERG75"/>
      <c r="ERH75"/>
      <c r="ERI75"/>
      <c r="ERJ75"/>
      <c r="ERK75"/>
      <c r="ERL75"/>
      <c r="ERM75"/>
      <c r="ERN75"/>
      <c r="ERO75"/>
      <c r="ERP75"/>
      <c r="ERQ75"/>
      <c r="ERR75"/>
      <c r="ERS75"/>
      <c r="ERT75"/>
      <c r="ERU75"/>
      <c r="ERV75"/>
      <c r="ERW75"/>
      <c r="ERX75"/>
      <c r="ERY75"/>
      <c r="ERZ75"/>
      <c r="ESA75"/>
      <c r="ESB75"/>
      <c r="ESC75"/>
      <c r="ESD75"/>
      <c r="ESE75"/>
      <c r="ESF75"/>
      <c r="ESG75"/>
      <c r="ESH75"/>
      <c r="ESI75"/>
      <c r="ESJ75"/>
      <c r="ESK75"/>
      <c r="ESL75"/>
      <c r="ESM75"/>
      <c r="ESN75"/>
      <c r="ESO75"/>
      <c r="ESP75"/>
      <c r="ESQ75"/>
      <c r="ESR75"/>
      <c r="ESS75"/>
      <c r="EST75"/>
      <c r="ESU75"/>
      <c r="ESV75"/>
      <c r="ESW75"/>
      <c r="ESX75"/>
      <c r="ESY75"/>
      <c r="ESZ75"/>
      <c r="ETA75"/>
      <c r="ETB75"/>
      <c r="ETC75"/>
      <c r="ETD75"/>
      <c r="ETE75"/>
      <c r="ETF75"/>
      <c r="ETG75"/>
      <c r="ETH75"/>
      <c r="ETI75"/>
      <c r="ETJ75"/>
      <c r="ETK75"/>
      <c r="ETL75"/>
      <c r="ETM75"/>
      <c r="ETN75"/>
      <c r="ETO75"/>
      <c r="ETP75"/>
      <c r="ETQ75"/>
      <c r="ETR75"/>
      <c r="ETS75"/>
      <c r="ETT75"/>
      <c r="ETU75"/>
      <c r="ETV75"/>
      <c r="ETW75"/>
      <c r="ETX75"/>
      <c r="ETY75"/>
      <c r="ETZ75"/>
      <c r="EUA75"/>
      <c r="EUB75"/>
      <c r="EUC75"/>
      <c r="EUD75"/>
      <c r="EUE75"/>
      <c r="EUF75"/>
      <c r="EUG75"/>
      <c r="EUH75"/>
      <c r="EUI75"/>
      <c r="EUJ75"/>
      <c r="EUK75"/>
      <c r="EUL75"/>
      <c r="EUM75"/>
      <c r="EUN75"/>
      <c r="EUO75"/>
      <c r="EUP75"/>
      <c r="EUQ75"/>
      <c r="EUR75"/>
      <c r="EUS75"/>
      <c r="EUT75"/>
      <c r="EUU75"/>
      <c r="EUV75"/>
      <c r="EUW75"/>
      <c r="EUX75"/>
      <c r="EUY75"/>
      <c r="EUZ75"/>
      <c r="EVA75"/>
      <c r="EVB75"/>
      <c r="EVC75"/>
      <c r="EVD75"/>
      <c r="EVE75"/>
      <c r="EVF75"/>
      <c r="EVG75"/>
      <c r="EVH75"/>
      <c r="EVI75"/>
      <c r="EVJ75"/>
      <c r="EVK75"/>
      <c r="EVL75"/>
      <c r="EVM75"/>
      <c r="EVN75"/>
      <c r="EVO75"/>
      <c r="EVP75"/>
      <c r="EVQ75"/>
      <c r="EVR75"/>
      <c r="EVS75"/>
      <c r="EVT75"/>
      <c r="EVU75"/>
      <c r="EVV75"/>
      <c r="EVW75"/>
      <c r="EVX75"/>
      <c r="EVY75"/>
      <c r="EVZ75"/>
      <c r="EWA75"/>
      <c r="EWB75"/>
      <c r="EWC75"/>
      <c r="EWD75"/>
      <c r="EWE75"/>
      <c r="EWF75"/>
      <c r="EWG75"/>
      <c r="EWH75"/>
      <c r="EWI75"/>
      <c r="EWJ75"/>
      <c r="EWK75"/>
      <c r="EWL75"/>
      <c r="EWM75"/>
      <c r="EWN75"/>
      <c r="EWO75"/>
      <c r="EWP75"/>
      <c r="EWQ75"/>
      <c r="EWR75"/>
      <c r="EWS75"/>
      <c r="EWT75"/>
      <c r="EWU75"/>
      <c r="EWV75"/>
      <c r="EWW75"/>
      <c r="EWX75"/>
      <c r="EWY75"/>
      <c r="EWZ75"/>
      <c r="EXA75"/>
      <c r="EXB75"/>
      <c r="EXC75"/>
      <c r="EXD75"/>
      <c r="EXE75"/>
      <c r="EXF75"/>
      <c r="EXG75"/>
      <c r="EXH75"/>
      <c r="EXI75"/>
      <c r="EXJ75"/>
      <c r="EXK75"/>
      <c r="EXL75"/>
      <c r="EXM75"/>
      <c r="EXN75"/>
      <c r="EXO75"/>
      <c r="EXP75"/>
      <c r="EXQ75"/>
      <c r="EXR75"/>
      <c r="EXS75"/>
      <c r="EXT75"/>
      <c r="EXU75"/>
      <c r="EXV75"/>
      <c r="EXW75"/>
      <c r="EXX75"/>
      <c r="EXY75"/>
      <c r="EXZ75"/>
      <c r="EYA75"/>
      <c r="EYB75"/>
      <c r="EYC75"/>
      <c r="EYD75"/>
      <c r="EYE75"/>
      <c r="EYF75"/>
      <c r="EYG75"/>
      <c r="EYH75"/>
      <c r="EYI75"/>
      <c r="EYJ75"/>
      <c r="EYK75"/>
      <c r="EYL75"/>
      <c r="EYM75"/>
      <c r="EYN75"/>
      <c r="EYO75"/>
      <c r="EYP75"/>
      <c r="EYQ75"/>
      <c r="EYR75"/>
      <c r="EYS75"/>
      <c r="EYT75"/>
      <c r="EYU75"/>
      <c r="EYV75"/>
      <c r="EYW75"/>
      <c r="EYX75"/>
      <c r="EYY75"/>
      <c r="EYZ75"/>
      <c r="EZA75"/>
      <c r="EZB75"/>
      <c r="EZC75"/>
      <c r="EZD75"/>
      <c r="EZE75"/>
      <c r="EZF75"/>
      <c r="EZG75"/>
      <c r="EZH75"/>
      <c r="EZI75"/>
      <c r="EZJ75"/>
      <c r="EZK75"/>
      <c r="EZL75"/>
      <c r="EZM75"/>
      <c r="EZN75"/>
      <c r="EZO75"/>
      <c r="EZP75"/>
      <c r="EZQ75"/>
      <c r="EZR75"/>
      <c r="EZS75"/>
      <c r="EZT75"/>
      <c r="EZU75"/>
      <c r="EZV75"/>
      <c r="EZW75"/>
      <c r="EZX75"/>
      <c r="EZY75"/>
      <c r="EZZ75"/>
      <c r="FAA75"/>
      <c r="FAB75"/>
      <c r="FAC75"/>
      <c r="FAD75"/>
      <c r="FAE75"/>
      <c r="FAF75"/>
      <c r="FAG75"/>
      <c r="FAH75"/>
      <c r="FAI75"/>
      <c r="FAJ75"/>
      <c r="FAK75"/>
      <c r="FAL75"/>
      <c r="FAM75"/>
      <c r="FAN75"/>
      <c r="FAO75"/>
      <c r="FAP75"/>
      <c r="FAQ75"/>
      <c r="FAR75"/>
      <c r="FAS75"/>
      <c r="FAT75"/>
      <c r="FAU75"/>
      <c r="FAV75"/>
      <c r="FAW75"/>
      <c r="FAX75"/>
      <c r="FAY75"/>
      <c r="FAZ75"/>
      <c r="FBA75"/>
      <c r="FBB75"/>
      <c r="FBC75"/>
      <c r="FBD75"/>
      <c r="FBE75"/>
      <c r="FBF75"/>
      <c r="FBG75"/>
      <c r="FBH75"/>
      <c r="FBI75"/>
      <c r="FBJ75"/>
      <c r="FBK75"/>
      <c r="FBL75"/>
      <c r="FBM75"/>
      <c r="FBN75"/>
      <c r="FBO75"/>
      <c r="FBP75"/>
      <c r="FBQ75"/>
      <c r="FBR75"/>
      <c r="FBS75"/>
      <c r="FBT75"/>
      <c r="FBU75"/>
      <c r="FBV75"/>
      <c r="FBW75"/>
      <c r="FBX75"/>
      <c r="FBY75"/>
      <c r="FBZ75"/>
      <c r="FCA75"/>
      <c r="FCB75"/>
      <c r="FCC75"/>
      <c r="FCD75"/>
      <c r="FCE75"/>
      <c r="FCF75"/>
      <c r="FCG75"/>
      <c r="FCH75"/>
      <c r="FCI75"/>
      <c r="FCJ75"/>
      <c r="FCK75"/>
      <c r="FCL75"/>
      <c r="FCM75"/>
      <c r="FCN75"/>
      <c r="FCO75"/>
      <c r="FCP75"/>
      <c r="FCQ75"/>
      <c r="FCR75"/>
      <c r="FCS75"/>
      <c r="FCT75"/>
      <c r="FCU75"/>
      <c r="FCV75"/>
      <c r="FCW75"/>
      <c r="FCX75"/>
      <c r="FCY75"/>
      <c r="FCZ75"/>
      <c r="FDA75"/>
      <c r="FDB75"/>
      <c r="FDC75"/>
      <c r="FDD75"/>
      <c r="FDE75"/>
      <c r="FDF75"/>
      <c r="FDG75"/>
      <c r="FDH75"/>
      <c r="FDI75"/>
      <c r="FDJ75"/>
      <c r="FDK75"/>
      <c r="FDL75"/>
      <c r="FDM75"/>
      <c r="FDN75"/>
      <c r="FDO75"/>
      <c r="FDP75"/>
      <c r="FDQ75"/>
      <c r="FDR75"/>
      <c r="FDS75"/>
      <c r="FDT75"/>
      <c r="FDU75"/>
      <c r="FDV75"/>
      <c r="FDW75"/>
      <c r="FDX75"/>
      <c r="FDY75"/>
      <c r="FDZ75"/>
      <c r="FEA75"/>
      <c r="FEB75"/>
      <c r="FEC75"/>
      <c r="FED75"/>
      <c r="FEE75"/>
      <c r="FEF75"/>
      <c r="FEG75"/>
      <c r="FEH75"/>
      <c r="FEI75"/>
      <c r="FEJ75"/>
      <c r="FEK75"/>
      <c r="FEL75"/>
      <c r="FEM75"/>
      <c r="FEN75"/>
      <c r="FEO75"/>
      <c r="FEP75"/>
      <c r="FEQ75"/>
      <c r="FER75"/>
      <c r="FES75"/>
      <c r="FET75"/>
      <c r="FEU75"/>
      <c r="FEV75"/>
      <c r="FEW75"/>
      <c r="FEX75"/>
      <c r="FEY75"/>
      <c r="FEZ75"/>
      <c r="FFA75"/>
      <c r="FFB75"/>
      <c r="FFC75"/>
      <c r="FFD75"/>
      <c r="FFE75"/>
      <c r="FFF75"/>
      <c r="FFG75"/>
      <c r="FFH75"/>
      <c r="FFI75"/>
      <c r="FFJ75"/>
      <c r="FFK75"/>
      <c r="FFL75"/>
      <c r="FFM75"/>
      <c r="FFN75"/>
      <c r="FFO75"/>
      <c r="FFP75"/>
      <c r="FFQ75"/>
      <c r="FFR75"/>
      <c r="FFS75"/>
      <c r="FFT75"/>
      <c r="FFU75"/>
      <c r="FFV75"/>
      <c r="FFW75"/>
      <c r="FFX75"/>
      <c r="FFY75"/>
      <c r="FFZ75"/>
      <c r="FGA75"/>
      <c r="FGB75"/>
      <c r="FGC75"/>
      <c r="FGD75"/>
      <c r="FGE75"/>
      <c r="FGF75"/>
      <c r="FGG75"/>
      <c r="FGH75"/>
      <c r="FGI75"/>
      <c r="FGJ75"/>
      <c r="FGK75"/>
      <c r="FGL75"/>
      <c r="FGM75"/>
      <c r="FGN75"/>
      <c r="FGO75"/>
      <c r="FGP75"/>
      <c r="FGQ75"/>
      <c r="FGR75"/>
      <c r="FGS75"/>
      <c r="FGT75"/>
      <c r="FGU75"/>
      <c r="FGV75"/>
      <c r="FGW75"/>
      <c r="FGX75"/>
      <c r="FGY75"/>
      <c r="FGZ75"/>
      <c r="FHA75"/>
      <c r="FHB75"/>
      <c r="FHC75"/>
      <c r="FHD75"/>
      <c r="FHE75"/>
      <c r="FHF75"/>
      <c r="FHG75"/>
      <c r="FHH75"/>
      <c r="FHI75"/>
      <c r="FHJ75"/>
      <c r="FHK75"/>
      <c r="FHL75"/>
      <c r="FHM75"/>
      <c r="FHN75"/>
      <c r="FHO75"/>
      <c r="FHP75"/>
      <c r="FHQ75"/>
      <c r="FHR75"/>
      <c r="FHS75"/>
      <c r="FHT75"/>
      <c r="FHU75"/>
      <c r="FHV75"/>
      <c r="FHW75"/>
      <c r="FHX75"/>
      <c r="FHY75"/>
      <c r="FHZ75"/>
      <c r="FIA75"/>
      <c r="FIB75"/>
      <c r="FIC75"/>
      <c r="FID75"/>
      <c r="FIE75"/>
      <c r="FIF75"/>
      <c r="FIG75"/>
      <c r="FIH75"/>
      <c r="FII75"/>
      <c r="FIJ75"/>
      <c r="FIK75"/>
      <c r="FIL75"/>
      <c r="FIM75"/>
      <c r="FIN75"/>
      <c r="FIO75"/>
      <c r="FIP75"/>
      <c r="FIQ75"/>
      <c r="FIR75"/>
      <c r="FIS75"/>
      <c r="FIT75"/>
      <c r="FIU75"/>
      <c r="FIV75"/>
      <c r="FIW75"/>
      <c r="FIX75"/>
      <c r="FIY75"/>
      <c r="FIZ75"/>
      <c r="FJA75"/>
      <c r="FJB75"/>
      <c r="FJC75"/>
      <c r="FJD75"/>
      <c r="FJE75"/>
      <c r="FJF75"/>
      <c r="FJG75"/>
      <c r="FJH75"/>
      <c r="FJI75"/>
      <c r="FJJ75"/>
      <c r="FJK75"/>
      <c r="FJL75"/>
      <c r="FJM75"/>
      <c r="FJN75"/>
      <c r="FJO75"/>
      <c r="FJP75"/>
      <c r="FJQ75"/>
      <c r="FJR75"/>
      <c r="FJS75"/>
      <c r="FJT75"/>
      <c r="FJU75"/>
      <c r="FJV75"/>
      <c r="FJW75"/>
      <c r="FJX75"/>
      <c r="FJY75"/>
      <c r="FJZ75"/>
      <c r="FKA75"/>
      <c r="FKB75"/>
      <c r="FKC75"/>
      <c r="FKD75"/>
      <c r="FKE75"/>
      <c r="FKF75"/>
      <c r="FKG75"/>
      <c r="FKH75"/>
      <c r="FKI75"/>
      <c r="FKJ75"/>
      <c r="FKK75"/>
      <c r="FKL75"/>
      <c r="FKM75"/>
      <c r="FKN75"/>
      <c r="FKO75"/>
      <c r="FKP75"/>
      <c r="FKQ75"/>
      <c r="FKR75"/>
      <c r="FKS75"/>
      <c r="FKT75"/>
      <c r="FKU75"/>
      <c r="FKV75"/>
      <c r="FKW75"/>
      <c r="FKX75"/>
      <c r="FKY75"/>
      <c r="FKZ75"/>
      <c r="FLA75"/>
      <c r="FLB75"/>
      <c r="FLC75"/>
      <c r="FLD75"/>
      <c r="FLE75"/>
      <c r="FLF75"/>
      <c r="FLG75"/>
      <c r="FLH75"/>
      <c r="FLI75"/>
      <c r="FLJ75"/>
      <c r="FLK75"/>
      <c r="FLL75"/>
      <c r="FLM75"/>
      <c r="FLN75"/>
      <c r="FLO75"/>
      <c r="FLP75"/>
      <c r="FLQ75"/>
      <c r="FLR75"/>
      <c r="FLS75"/>
      <c r="FLT75"/>
      <c r="FLU75"/>
      <c r="FLV75"/>
      <c r="FLW75"/>
      <c r="FLX75"/>
      <c r="FLY75"/>
      <c r="FLZ75"/>
      <c r="FMA75"/>
      <c r="FMB75"/>
      <c r="FMC75"/>
      <c r="FMD75"/>
      <c r="FME75"/>
      <c r="FMF75"/>
      <c r="FMG75"/>
      <c r="FMH75"/>
      <c r="FMI75"/>
      <c r="FMJ75"/>
      <c r="FMK75"/>
      <c r="FML75"/>
      <c r="FMM75"/>
      <c r="FMN75"/>
      <c r="FMO75"/>
      <c r="FMP75"/>
      <c r="FMQ75"/>
      <c r="FMR75"/>
      <c r="FMS75"/>
      <c r="FMT75"/>
      <c r="FMU75"/>
      <c r="FMV75"/>
      <c r="FMW75"/>
      <c r="FMX75"/>
      <c r="FMY75"/>
      <c r="FMZ75"/>
      <c r="FNA75"/>
      <c r="FNB75"/>
      <c r="FNC75"/>
      <c r="FND75"/>
      <c r="FNE75"/>
      <c r="FNF75"/>
      <c r="FNG75"/>
      <c r="FNH75"/>
      <c r="FNI75"/>
      <c r="FNJ75"/>
      <c r="FNK75"/>
      <c r="FNL75"/>
      <c r="FNM75"/>
      <c r="FNN75"/>
      <c r="FNO75"/>
      <c r="FNP75"/>
      <c r="FNQ75"/>
      <c r="FNR75"/>
      <c r="FNS75"/>
      <c r="FNT75"/>
      <c r="FNU75"/>
      <c r="FNV75"/>
      <c r="FNW75"/>
      <c r="FNX75"/>
      <c r="FNY75"/>
      <c r="FNZ75"/>
      <c r="FOA75"/>
      <c r="FOB75"/>
      <c r="FOC75"/>
      <c r="FOD75"/>
      <c r="FOE75"/>
      <c r="FOF75"/>
      <c r="FOG75"/>
      <c r="FOH75"/>
      <c r="FOI75"/>
      <c r="FOJ75"/>
      <c r="FOK75"/>
      <c r="FOL75"/>
      <c r="FOM75"/>
      <c r="FON75"/>
      <c r="FOO75"/>
      <c r="FOP75"/>
      <c r="FOQ75"/>
      <c r="FOR75"/>
      <c r="FOS75"/>
      <c r="FOT75"/>
      <c r="FOU75"/>
      <c r="FOV75"/>
      <c r="FOW75"/>
      <c r="FOX75"/>
      <c r="FOY75"/>
      <c r="FOZ75"/>
      <c r="FPA75"/>
      <c r="FPB75"/>
      <c r="FPC75"/>
      <c r="FPD75"/>
      <c r="FPE75"/>
      <c r="FPF75"/>
      <c r="FPG75"/>
      <c r="FPH75"/>
      <c r="FPI75"/>
      <c r="FPJ75"/>
      <c r="FPK75"/>
      <c r="FPL75"/>
      <c r="FPM75"/>
      <c r="FPN75"/>
      <c r="FPO75"/>
      <c r="FPP75"/>
      <c r="FPQ75"/>
      <c r="FPR75"/>
      <c r="FPS75"/>
      <c r="FPT75"/>
      <c r="FPU75"/>
      <c r="FPV75"/>
      <c r="FPW75"/>
      <c r="FPX75"/>
      <c r="FPY75"/>
      <c r="FPZ75"/>
      <c r="FQA75"/>
      <c r="FQB75"/>
      <c r="FQC75"/>
      <c r="FQD75"/>
      <c r="FQE75"/>
      <c r="FQF75"/>
      <c r="FQG75"/>
      <c r="FQH75"/>
      <c r="FQI75"/>
      <c r="FQJ75"/>
      <c r="FQK75"/>
      <c r="FQL75"/>
      <c r="FQM75"/>
      <c r="FQN75"/>
      <c r="FQO75"/>
      <c r="FQP75"/>
      <c r="FQQ75"/>
      <c r="FQR75"/>
      <c r="FQS75"/>
      <c r="FQT75"/>
      <c r="FQU75"/>
      <c r="FQV75"/>
      <c r="FQW75"/>
      <c r="FQX75"/>
      <c r="FQY75"/>
      <c r="FQZ75"/>
      <c r="FRA75"/>
      <c r="FRB75"/>
      <c r="FRC75"/>
      <c r="FRD75"/>
      <c r="FRE75"/>
      <c r="FRF75"/>
      <c r="FRG75"/>
      <c r="FRH75"/>
      <c r="FRI75"/>
      <c r="FRJ75"/>
      <c r="FRK75"/>
      <c r="FRL75"/>
      <c r="FRM75"/>
      <c r="FRN75"/>
      <c r="FRO75"/>
      <c r="FRP75"/>
      <c r="FRQ75"/>
      <c r="FRR75"/>
      <c r="FRS75"/>
      <c r="FRT75"/>
      <c r="FRU75"/>
      <c r="FRV75"/>
      <c r="FRW75"/>
      <c r="FRX75"/>
      <c r="FRY75"/>
      <c r="FRZ75"/>
      <c r="FSA75"/>
      <c r="FSB75"/>
      <c r="FSC75"/>
      <c r="FSD75"/>
      <c r="FSE75"/>
      <c r="FSF75"/>
      <c r="FSG75"/>
      <c r="FSH75"/>
      <c r="FSI75"/>
      <c r="FSJ75"/>
      <c r="FSK75"/>
      <c r="FSL75"/>
      <c r="FSM75"/>
      <c r="FSN75"/>
      <c r="FSO75"/>
      <c r="FSP75"/>
      <c r="FSQ75"/>
      <c r="FSR75"/>
      <c r="FSS75"/>
      <c r="FST75"/>
      <c r="FSU75"/>
      <c r="FSV75"/>
      <c r="FSW75"/>
      <c r="FSX75"/>
      <c r="FSY75"/>
      <c r="FSZ75"/>
      <c r="FTA75"/>
      <c r="FTB75"/>
      <c r="FTC75"/>
      <c r="FTD75"/>
      <c r="FTE75"/>
      <c r="FTF75"/>
      <c r="FTG75"/>
      <c r="FTH75"/>
      <c r="FTI75"/>
      <c r="FTJ75"/>
      <c r="FTK75"/>
      <c r="FTL75"/>
      <c r="FTM75"/>
      <c r="FTN75"/>
      <c r="FTO75"/>
      <c r="FTP75"/>
      <c r="FTQ75"/>
      <c r="FTR75"/>
      <c r="FTS75"/>
      <c r="FTT75"/>
      <c r="FTU75"/>
      <c r="FTV75"/>
      <c r="FTW75"/>
      <c r="FTX75"/>
      <c r="FTY75"/>
      <c r="FTZ75"/>
      <c r="FUA75"/>
      <c r="FUB75"/>
      <c r="FUC75"/>
      <c r="FUD75"/>
      <c r="FUE75"/>
      <c r="FUF75"/>
      <c r="FUG75"/>
      <c r="FUH75"/>
      <c r="FUI75"/>
      <c r="FUJ75"/>
      <c r="FUK75"/>
      <c r="FUL75"/>
      <c r="FUM75"/>
      <c r="FUN75"/>
      <c r="FUO75"/>
      <c r="FUP75"/>
      <c r="FUQ75"/>
      <c r="FUR75"/>
      <c r="FUS75"/>
      <c r="FUT75"/>
      <c r="FUU75"/>
      <c r="FUV75"/>
      <c r="FUW75"/>
      <c r="FUX75"/>
      <c r="FUY75"/>
      <c r="FUZ75"/>
      <c r="FVA75"/>
      <c r="FVB75"/>
      <c r="FVC75"/>
      <c r="FVD75"/>
      <c r="FVE75"/>
      <c r="FVF75"/>
      <c r="FVG75"/>
      <c r="FVH75"/>
      <c r="FVI75"/>
      <c r="FVJ75"/>
      <c r="FVK75"/>
      <c r="FVL75"/>
      <c r="FVM75"/>
      <c r="FVN75"/>
      <c r="FVO75"/>
      <c r="FVP75"/>
      <c r="FVQ75"/>
      <c r="FVR75"/>
      <c r="FVS75"/>
      <c r="FVT75"/>
      <c r="FVU75"/>
      <c r="FVV75"/>
      <c r="FVW75"/>
      <c r="FVX75"/>
      <c r="FVY75"/>
      <c r="FVZ75"/>
      <c r="FWA75"/>
      <c r="FWB75"/>
      <c r="FWC75"/>
      <c r="FWD75"/>
      <c r="FWE75"/>
      <c r="FWF75"/>
      <c r="FWG75"/>
      <c r="FWH75"/>
      <c r="FWI75"/>
      <c r="FWJ75"/>
      <c r="FWK75"/>
      <c r="FWL75"/>
      <c r="FWM75"/>
      <c r="FWN75"/>
      <c r="FWO75"/>
      <c r="FWP75"/>
      <c r="FWQ75"/>
      <c r="FWR75"/>
      <c r="FWS75"/>
      <c r="FWT75"/>
      <c r="FWU75"/>
      <c r="FWV75"/>
      <c r="FWW75"/>
      <c r="FWX75"/>
      <c r="FWY75"/>
      <c r="FWZ75"/>
      <c r="FXA75"/>
      <c r="FXB75"/>
      <c r="FXC75"/>
      <c r="FXD75"/>
      <c r="FXE75"/>
      <c r="FXF75"/>
      <c r="FXG75"/>
      <c r="FXH75"/>
      <c r="FXI75"/>
      <c r="FXJ75"/>
      <c r="FXK75"/>
      <c r="FXL75"/>
      <c r="FXM75"/>
      <c r="FXN75"/>
      <c r="FXO75"/>
      <c r="FXP75"/>
      <c r="FXQ75"/>
      <c r="FXR75"/>
      <c r="FXS75"/>
      <c r="FXT75"/>
      <c r="FXU75"/>
      <c r="FXV75"/>
      <c r="FXW75"/>
      <c r="FXX75"/>
      <c r="FXY75"/>
      <c r="FXZ75"/>
      <c r="FYA75"/>
      <c r="FYB75"/>
      <c r="FYC75"/>
      <c r="FYD75"/>
      <c r="FYE75"/>
      <c r="FYF75"/>
      <c r="FYG75"/>
      <c r="FYH75"/>
      <c r="FYI75"/>
      <c r="FYJ75"/>
      <c r="FYK75"/>
      <c r="FYL75"/>
      <c r="FYM75"/>
      <c r="FYN75"/>
      <c r="FYO75"/>
      <c r="FYP75"/>
      <c r="FYQ75"/>
      <c r="FYR75"/>
      <c r="FYS75"/>
      <c r="FYT75"/>
      <c r="FYU75"/>
      <c r="FYV75"/>
      <c r="FYW75"/>
      <c r="FYX75"/>
      <c r="FYY75"/>
      <c r="FYZ75"/>
      <c r="FZA75"/>
      <c r="FZB75"/>
      <c r="FZC75"/>
      <c r="FZD75"/>
      <c r="FZE75"/>
      <c r="FZF75"/>
      <c r="FZG75"/>
      <c r="FZH75"/>
      <c r="FZI75"/>
      <c r="FZJ75"/>
      <c r="FZK75"/>
      <c r="FZL75"/>
      <c r="FZM75"/>
      <c r="FZN75"/>
      <c r="FZO75"/>
      <c r="FZP75"/>
      <c r="FZQ75"/>
      <c r="FZR75"/>
      <c r="FZS75"/>
      <c r="FZT75"/>
      <c r="FZU75"/>
      <c r="FZV75"/>
      <c r="FZW75"/>
      <c r="FZX75"/>
      <c r="FZY75"/>
      <c r="FZZ75"/>
      <c r="GAA75"/>
      <c r="GAB75"/>
      <c r="GAC75"/>
      <c r="GAD75"/>
      <c r="GAE75"/>
      <c r="GAF75"/>
      <c r="GAG75"/>
      <c r="GAH75"/>
      <c r="GAI75"/>
      <c r="GAJ75"/>
      <c r="GAK75"/>
      <c r="GAL75"/>
      <c r="GAM75"/>
      <c r="GAN75"/>
      <c r="GAO75"/>
      <c r="GAP75"/>
      <c r="GAQ75"/>
      <c r="GAR75"/>
      <c r="GAS75"/>
      <c r="GAT75"/>
      <c r="GAU75"/>
      <c r="GAV75"/>
      <c r="GAW75"/>
      <c r="GAX75"/>
      <c r="GAY75"/>
      <c r="GAZ75"/>
      <c r="GBA75"/>
      <c r="GBB75"/>
      <c r="GBC75"/>
      <c r="GBD75"/>
      <c r="GBE75"/>
      <c r="GBF75"/>
      <c r="GBG75"/>
      <c r="GBH75"/>
      <c r="GBI75"/>
      <c r="GBJ75"/>
      <c r="GBK75"/>
      <c r="GBL75"/>
      <c r="GBM75"/>
      <c r="GBN75"/>
      <c r="GBO75"/>
      <c r="GBP75"/>
      <c r="GBQ75"/>
      <c r="GBR75"/>
      <c r="GBS75"/>
      <c r="GBT75"/>
      <c r="GBU75"/>
      <c r="GBV75"/>
      <c r="GBW75"/>
      <c r="GBX75"/>
      <c r="GBY75"/>
      <c r="GBZ75"/>
      <c r="GCA75"/>
      <c r="GCB75"/>
      <c r="GCC75"/>
      <c r="GCD75"/>
      <c r="GCE75"/>
      <c r="GCF75"/>
      <c r="GCG75"/>
      <c r="GCH75"/>
      <c r="GCI75"/>
      <c r="GCJ75"/>
      <c r="GCK75"/>
      <c r="GCL75"/>
      <c r="GCM75"/>
      <c r="GCN75"/>
      <c r="GCO75"/>
      <c r="GCP75"/>
      <c r="GCQ75"/>
      <c r="GCR75"/>
      <c r="GCS75"/>
      <c r="GCT75"/>
      <c r="GCU75"/>
      <c r="GCV75"/>
      <c r="GCW75"/>
      <c r="GCX75"/>
      <c r="GCY75"/>
      <c r="GCZ75"/>
      <c r="GDA75"/>
      <c r="GDB75"/>
      <c r="GDC75"/>
      <c r="GDD75"/>
      <c r="GDE75"/>
      <c r="GDF75"/>
      <c r="GDG75"/>
      <c r="GDH75"/>
      <c r="GDI75"/>
      <c r="GDJ75"/>
      <c r="GDK75"/>
      <c r="GDL75"/>
      <c r="GDM75"/>
      <c r="GDN75"/>
      <c r="GDO75"/>
      <c r="GDP75"/>
      <c r="GDQ75"/>
      <c r="GDR75"/>
      <c r="GDS75"/>
      <c r="GDT75"/>
      <c r="GDU75"/>
      <c r="GDV75"/>
      <c r="GDW75"/>
      <c r="GDX75"/>
      <c r="GDY75"/>
      <c r="GDZ75"/>
      <c r="GEA75"/>
      <c r="GEB75"/>
      <c r="GEC75"/>
      <c r="GED75"/>
      <c r="GEE75"/>
      <c r="GEF75"/>
      <c r="GEG75"/>
      <c r="GEH75"/>
      <c r="GEI75"/>
      <c r="GEJ75"/>
      <c r="GEK75"/>
      <c r="GEL75"/>
      <c r="GEM75"/>
      <c r="GEN75"/>
      <c r="GEO75"/>
      <c r="GEP75"/>
      <c r="GEQ75"/>
      <c r="GER75"/>
      <c r="GES75"/>
      <c r="GET75"/>
      <c r="GEU75"/>
      <c r="GEV75"/>
      <c r="GEW75"/>
      <c r="GEX75"/>
      <c r="GEY75"/>
      <c r="GEZ75"/>
      <c r="GFA75"/>
      <c r="GFB75"/>
      <c r="GFC75"/>
      <c r="GFD75"/>
      <c r="GFE75"/>
      <c r="GFF75"/>
      <c r="GFG75"/>
      <c r="GFH75"/>
      <c r="GFI75"/>
      <c r="GFJ75"/>
      <c r="GFK75"/>
      <c r="GFL75"/>
      <c r="GFM75"/>
      <c r="GFN75"/>
      <c r="GFO75"/>
      <c r="GFP75"/>
      <c r="GFQ75"/>
      <c r="GFR75"/>
      <c r="GFS75"/>
      <c r="GFT75"/>
      <c r="GFU75"/>
      <c r="GFV75"/>
      <c r="GFW75"/>
      <c r="GFX75"/>
      <c r="GFY75"/>
      <c r="GFZ75"/>
      <c r="GGA75"/>
      <c r="GGB75"/>
      <c r="GGC75"/>
      <c r="GGD75"/>
      <c r="GGE75"/>
      <c r="GGF75"/>
      <c r="GGG75"/>
      <c r="GGH75"/>
      <c r="GGI75"/>
      <c r="GGJ75"/>
      <c r="GGK75"/>
      <c r="GGL75"/>
      <c r="GGM75"/>
      <c r="GGN75"/>
      <c r="GGO75"/>
      <c r="GGP75"/>
      <c r="GGQ75"/>
      <c r="GGR75"/>
      <c r="GGS75"/>
      <c r="GGT75"/>
      <c r="GGU75"/>
      <c r="GGV75"/>
      <c r="GGW75"/>
      <c r="GGX75"/>
      <c r="GGY75"/>
      <c r="GGZ75"/>
      <c r="GHA75"/>
      <c r="GHB75"/>
      <c r="GHC75"/>
      <c r="GHD75"/>
      <c r="GHE75"/>
      <c r="GHF75"/>
      <c r="GHG75"/>
      <c r="GHH75"/>
      <c r="GHI75"/>
      <c r="GHJ75"/>
      <c r="GHK75"/>
      <c r="GHL75"/>
      <c r="GHM75"/>
      <c r="GHN75"/>
      <c r="GHO75"/>
      <c r="GHP75"/>
      <c r="GHQ75"/>
      <c r="GHR75"/>
      <c r="GHS75"/>
      <c r="GHT75"/>
      <c r="GHU75"/>
      <c r="GHV75"/>
      <c r="GHW75"/>
      <c r="GHX75"/>
      <c r="GHY75"/>
      <c r="GHZ75"/>
      <c r="GIA75"/>
      <c r="GIB75"/>
      <c r="GIC75"/>
      <c r="GID75"/>
      <c r="GIE75"/>
      <c r="GIF75"/>
      <c r="GIG75"/>
      <c r="GIH75"/>
      <c r="GII75"/>
      <c r="GIJ75"/>
      <c r="GIK75"/>
      <c r="GIL75"/>
      <c r="GIM75"/>
      <c r="GIN75"/>
      <c r="GIO75"/>
      <c r="GIP75"/>
      <c r="GIQ75"/>
      <c r="GIR75"/>
      <c r="GIS75"/>
      <c r="GIT75"/>
      <c r="GIU75"/>
      <c r="GIV75"/>
      <c r="GIW75"/>
      <c r="GIX75"/>
      <c r="GIY75"/>
      <c r="GIZ75"/>
      <c r="GJA75"/>
      <c r="GJB75"/>
      <c r="GJC75"/>
      <c r="GJD75"/>
      <c r="GJE75"/>
      <c r="GJF75"/>
      <c r="GJG75"/>
      <c r="GJH75"/>
      <c r="GJI75"/>
      <c r="GJJ75"/>
      <c r="GJK75"/>
      <c r="GJL75"/>
      <c r="GJM75"/>
      <c r="GJN75"/>
      <c r="GJO75"/>
      <c r="GJP75"/>
      <c r="GJQ75"/>
      <c r="GJR75"/>
      <c r="GJS75"/>
      <c r="GJT75"/>
      <c r="GJU75"/>
      <c r="GJV75"/>
      <c r="GJW75"/>
      <c r="GJX75"/>
      <c r="GJY75"/>
      <c r="GJZ75"/>
      <c r="GKA75"/>
      <c r="GKB75"/>
      <c r="GKC75"/>
      <c r="GKD75"/>
      <c r="GKE75"/>
      <c r="GKF75"/>
      <c r="GKG75"/>
      <c r="GKH75"/>
      <c r="GKI75"/>
      <c r="GKJ75"/>
      <c r="GKK75"/>
      <c r="GKL75"/>
      <c r="GKM75"/>
      <c r="GKN75"/>
      <c r="GKO75"/>
      <c r="GKP75"/>
      <c r="GKQ75"/>
      <c r="GKR75"/>
      <c r="GKS75"/>
      <c r="GKT75"/>
      <c r="GKU75"/>
      <c r="GKV75"/>
      <c r="GKW75"/>
      <c r="GKX75"/>
      <c r="GKY75"/>
      <c r="GKZ75"/>
      <c r="GLA75"/>
      <c r="GLB75"/>
      <c r="GLC75"/>
      <c r="GLD75"/>
      <c r="GLE75"/>
      <c r="GLF75"/>
      <c r="GLG75"/>
      <c r="GLH75"/>
      <c r="GLI75"/>
      <c r="GLJ75"/>
      <c r="GLK75"/>
      <c r="GLL75"/>
      <c r="GLM75"/>
      <c r="GLN75"/>
      <c r="GLO75"/>
      <c r="GLP75"/>
      <c r="GLQ75"/>
      <c r="GLR75"/>
      <c r="GLS75"/>
      <c r="GLT75"/>
      <c r="GLU75"/>
      <c r="GLV75"/>
      <c r="GLW75"/>
      <c r="GLX75"/>
      <c r="GLY75"/>
      <c r="GLZ75"/>
      <c r="GMA75"/>
      <c r="GMB75"/>
      <c r="GMC75"/>
      <c r="GMD75"/>
      <c r="GME75"/>
      <c r="GMF75"/>
      <c r="GMG75"/>
      <c r="GMH75"/>
      <c r="GMI75"/>
      <c r="GMJ75"/>
      <c r="GMK75"/>
      <c r="GML75"/>
      <c r="GMM75"/>
      <c r="GMN75"/>
      <c r="GMO75"/>
      <c r="GMP75"/>
      <c r="GMQ75"/>
      <c r="GMR75"/>
      <c r="GMS75"/>
      <c r="GMT75"/>
      <c r="GMU75"/>
      <c r="GMV75"/>
      <c r="GMW75"/>
      <c r="GMX75"/>
      <c r="GMY75"/>
      <c r="GMZ75"/>
      <c r="GNA75"/>
      <c r="GNB75"/>
      <c r="GNC75"/>
      <c r="GND75"/>
      <c r="GNE75"/>
      <c r="GNF75"/>
      <c r="GNG75"/>
      <c r="GNH75"/>
      <c r="GNI75"/>
      <c r="GNJ75"/>
      <c r="GNK75"/>
      <c r="GNL75"/>
      <c r="GNM75"/>
      <c r="GNN75"/>
      <c r="GNO75"/>
      <c r="GNP75"/>
      <c r="GNQ75"/>
      <c r="GNR75"/>
      <c r="GNS75"/>
      <c r="GNT75"/>
      <c r="GNU75"/>
      <c r="GNV75"/>
      <c r="GNW75"/>
      <c r="GNX75"/>
      <c r="GNY75"/>
      <c r="GNZ75"/>
      <c r="GOA75"/>
      <c r="GOB75"/>
      <c r="GOC75"/>
      <c r="GOD75"/>
      <c r="GOE75"/>
      <c r="GOF75"/>
      <c r="GOG75"/>
      <c r="GOH75"/>
      <c r="GOI75"/>
      <c r="GOJ75"/>
      <c r="GOK75"/>
      <c r="GOL75"/>
      <c r="GOM75"/>
      <c r="GON75"/>
      <c r="GOO75"/>
      <c r="GOP75"/>
      <c r="GOQ75"/>
      <c r="GOR75"/>
      <c r="GOS75"/>
      <c r="GOT75"/>
      <c r="GOU75"/>
      <c r="GOV75"/>
      <c r="GOW75"/>
      <c r="GOX75"/>
      <c r="GOY75"/>
      <c r="GOZ75"/>
      <c r="GPA75"/>
      <c r="GPB75"/>
      <c r="GPC75"/>
      <c r="GPD75"/>
      <c r="GPE75"/>
      <c r="GPF75"/>
      <c r="GPG75"/>
      <c r="GPH75"/>
      <c r="GPI75"/>
      <c r="GPJ75"/>
      <c r="GPK75"/>
      <c r="GPL75"/>
      <c r="GPM75"/>
      <c r="GPN75"/>
      <c r="GPO75"/>
      <c r="GPP75"/>
      <c r="GPQ75"/>
      <c r="GPR75"/>
      <c r="GPS75"/>
      <c r="GPT75"/>
      <c r="GPU75"/>
      <c r="GPV75"/>
      <c r="GPW75"/>
      <c r="GPX75"/>
      <c r="GPY75"/>
      <c r="GPZ75"/>
      <c r="GQA75"/>
      <c r="GQB75"/>
      <c r="GQC75"/>
      <c r="GQD75"/>
      <c r="GQE75"/>
      <c r="GQF75"/>
      <c r="GQG75"/>
      <c r="GQH75"/>
      <c r="GQI75"/>
      <c r="GQJ75"/>
      <c r="GQK75"/>
      <c r="GQL75"/>
      <c r="GQM75"/>
      <c r="GQN75"/>
      <c r="GQO75"/>
      <c r="GQP75"/>
      <c r="GQQ75"/>
      <c r="GQR75"/>
      <c r="GQS75"/>
      <c r="GQT75"/>
      <c r="GQU75"/>
      <c r="GQV75"/>
      <c r="GQW75"/>
      <c r="GQX75"/>
      <c r="GQY75"/>
      <c r="GQZ75"/>
      <c r="GRA75"/>
      <c r="GRB75"/>
      <c r="GRC75"/>
      <c r="GRD75"/>
      <c r="GRE75"/>
      <c r="GRF75"/>
      <c r="GRG75"/>
      <c r="GRH75"/>
      <c r="GRI75"/>
      <c r="GRJ75"/>
      <c r="GRK75"/>
      <c r="GRL75"/>
      <c r="GRM75"/>
      <c r="GRN75"/>
      <c r="GRO75"/>
      <c r="GRP75"/>
      <c r="GRQ75"/>
      <c r="GRR75"/>
      <c r="GRS75"/>
      <c r="GRT75"/>
      <c r="GRU75"/>
      <c r="GRV75"/>
      <c r="GRW75"/>
      <c r="GRX75"/>
      <c r="GRY75"/>
      <c r="GRZ75"/>
      <c r="GSA75"/>
      <c r="GSB75"/>
      <c r="GSC75"/>
      <c r="GSD75"/>
      <c r="GSE75"/>
      <c r="GSF75"/>
      <c r="GSG75"/>
      <c r="GSH75"/>
      <c r="GSI75"/>
      <c r="GSJ75"/>
      <c r="GSK75"/>
      <c r="GSL75"/>
      <c r="GSM75"/>
      <c r="GSN75"/>
      <c r="GSO75"/>
      <c r="GSP75"/>
      <c r="GSQ75"/>
      <c r="GSR75"/>
      <c r="GSS75"/>
      <c r="GST75"/>
      <c r="GSU75"/>
      <c r="GSV75"/>
      <c r="GSW75"/>
      <c r="GSX75"/>
      <c r="GSY75"/>
      <c r="GSZ75"/>
      <c r="GTA75"/>
      <c r="GTB75"/>
      <c r="GTC75"/>
      <c r="GTD75"/>
      <c r="GTE75"/>
      <c r="GTF75"/>
      <c r="GTG75"/>
      <c r="GTH75"/>
      <c r="GTI75"/>
      <c r="GTJ75"/>
      <c r="GTK75"/>
      <c r="GTL75"/>
      <c r="GTM75"/>
      <c r="GTN75"/>
      <c r="GTO75"/>
      <c r="GTP75"/>
      <c r="GTQ75"/>
      <c r="GTR75"/>
      <c r="GTS75"/>
      <c r="GTT75"/>
      <c r="GTU75"/>
      <c r="GTV75"/>
      <c r="GTW75"/>
      <c r="GTX75"/>
      <c r="GTY75"/>
      <c r="GTZ75"/>
      <c r="GUA75"/>
      <c r="GUB75"/>
      <c r="GUC75"/>
      <c r="GUD75"/>
      <c r="GUE75"/>
      <c r="GUF75"/>
      <c r="GUG75"/>
      <c r="GUH75"/>
      <c r="GUI75"/>
      <c r="GUJ75"/>
      <c r="GUK75"/>
      <c r="GUL75"/>
      <c r="GUM75"/>
      <c r="GUN75"/>
      <c r="GUO75"/>
      <c r="GUP75"/>
      <c r="GUQ75"/>
      <c r="GUR75"/>
      <c r="GUS75"/>
      <c r="GUT75"/>
      <c r="GUU75"/>
      <c r="GUV75"/>
      <c r="GUW75"/>
      <c r="GUX75"/>
      <c r="GUY75"/>
      <c r="GUZ75"/>
      <c r="GVA75"/>
      <c r="GVB75"/>
      <c r="GVC75"/>
      <c r="GVD75"/>
      <c r="GVE75"/>
      <c r="GVF75"/>
      <c r="GVG75"/>
      <c r="GVH75"/>
      <c r="GVI75"/>
      <c r="GVJ75"/>
      <c r="GVK75"/>
      <c r="GVL75"/>
      <c r="GVM75"/>
      <c r="GVN75"/>
      <c r="GVO75"/>
      <c r="GVP75"/>
      <c r="GVQ75"/>
      <c r="GVR75"/>
      <c r="GVS75"/>
      <c r="GVT75"/>
      <c r="GVU75"/>
      <c r="GVV75"/>
      <c r="GVW75"/>
      <c r="GVX75"/>
      <c r="GVY75"/>
      <c r="GVZ75"/>
      <c r="GWA75"/>
      <c r="GWB75"/>
      <c r="GWC75"/>
      <c r="GWD75"/>
      <c r="GWE75"/>
      <c r="GWF75"/>
      <c r="GWG75"/>
      <c r="GWH75"/>
      <c r="GWI75"/>
      <c r="GWJ75"/>
      <c r="GWK75"/>
      <c r="GWL75"/>
      <c r="GWM75"/>
      <c r="GWN75"/>
      <c r="GWO75"/>
      <c r="GWP75"/>
      <c r="GWQ75"/>
      <c r="GWR75"/>
      <c r="GWS75"/>
      <c r="GWT75"/>
      <c r="GWU75"/>
      <c r="GWV75"/>
      <c r="GWW75"/>
      <c r="GWX75"/>
      <c r="GWY75"/>
      <c r="GWZ75"/>
      <c r="GXA75"/>
      <c r="GXB75"/>
      <c r="GXC75"/>
      <c r="GXD75"/>
      <c r="GXE75"/>
      <c r="GXF75"/>
      <c r="GXG75"/>
      <c r="GXH75"/>
      <c r="GXI75"/>
      <c r="GXJ75"/>
      <c r="GXK75"/>
      <c r="GXL75"/>
      <c r="GXM75"/>
      <c r="GXN75"/>
      <c r="GXO75"/>
      <c r="GXP75"/>
      <c r="GXQ75"/>
      <c r="GXR75"/>
      <c r="GXS75"/>
      <c r="GXT75"/>
      <c r="GXU75"/>
      <c r="GXV75"/>
      <c r="GXW75"/>
      <c r="GXX75"/>
      <c r="GXY75"/>
      <c r="GXZ75"/>
      <c r="GYA75"/>
      <c r="GYB75"/>
      <c r="GYC75"/>
      <c r="GYD75"/>
      <c r="GYE75"/>
      <c r="GYF75"/>
      <c r="GYG75"/>
      <c r="GYH75"/>
      <c r="GYI75"/>
      <c r="GYJ75"/>
      <c r="GYK75"/>
      <c r="GYL75"/>
      <c r="GYM75"/>
      <c r="GYN75"/>
      <c r="GYO75"/>
      <c r="GYP75"/>
      <c r="GYQ75"/>
      <c r="GYR75"/>
      <c r="GYS75"/>
      <c r="GYT75"/>
      <c r="GYU75"/>
      <c r="GYV75"/>
      <c r="GYW75"/>
      <c r="GYX75"/>
      <c r="GYY75"/>
      <c r="GYZ75"/>
      <c r="GZA75"/>
      <c r="GZB75"/>
      <c r="GZC75"/>
      <c r="GZD75"/>
      <c r="GZE75"/>
      <c r="GZF75"/>
      <c r="GZG75"/>
      <c r="GZH75"/>
      <c r="GZI75"/>
      <c r="GZJ75"/>
      <c r="GZK75"/>
      <c r="GZL75"/>
      <c r="GZM75"/>
      <c r="GZN75"/>
      <c r="GZO75"/>
      <c r="GZP75"/>
      <c r="GZQ75"/>
      <c r="GZR75"/>
      <c r="GZS75"/>
      <c r="GZT75"/>
      <c r="GZU75"/>
      <c r="GZV75"/>
      <c r="GZW75"/>
      <c r="GZX75"/>
      <c r="GZY75"/>
      <c r="GZZ75"/>
      <c r="HAA75"/>
      <c r="HAB75"/>
      <c r="HAC75"/>
      <c r="HAD75"/>
      <c r="HAE75"/>
      <c r="HAF75"/>
      <c r="HAG75"/>
      <c r="HAH75"/>
      <c r="HAI75"/>
      <c r="HAJ75"/>
      <c r="HAK75"/>
      <c r="HAL75"/>
      <c r="HAM75"/>
      <c r="HAN75"/>
      <c r="HAO75"/>
      <c r="HAP75"/>
      <c r="HAQ75"/>
      <c r="HAR75"/>
      <c r="HAS75"/>
      <c r="HAT75"/>
      <c r="HAU75"/>
      <c r="HAV75"/>
      <c r="HAW75"/>
      <c r="HAX75"/>
      <c r="HAY75"/>
      <c r="HAZ75"/>
      <c r="HBA75"/>
      <c r="HBB75"/>
      <c r="HBC75"/>
      <c r="HBD75"/>
      <c r="HBE75"/>
      <c r="HBF75"/>
      <c r="HBG75"/>
      <c r="HBH75"/>
      <c r="HBI75"/>
      <c r="HBJ75"/>
      <c r="HBK75"/>
      <c r="HBL75"/>
      <c r="HBM75"/>
      <c r="HBN75"/>
      <c r="HBO75"/>
      <c r="HBP75"/>
      <c r="HBQ75"/>
      <c r="HBR75"/>
      <c r="HBS75"/>
      <c r="HBT75"/>
      <c r="HBU75"/>
      <c r="HBV75"/>
      <c r="HBW75"/>
      <c r="HBX75"/>
      <c r="HBY75"/>
      <c r="HBZ75"/>
      <c r="HCA75"/>
      <c r="HCB75"/>
      <c r="HCC75"/>
      <c r="HCD75"/>
      <c r="HCE75"/>
      <c r="HCF75"/>
      <c r="HCG75"/>
      <c r="HCH75"/>
      <c r="HCI75"/>
      <c r="HCJ75"/>
      <c r="HCK75"/>
      <c r="HCL75"/>
      <c r="HCM75"/>
      <c r="HCN75"/>
      <c r="HCO75"/>
      <c r="HCP75"/>
      <c r="HCQ75"/>
      <c r="HCR75"/>
      <c r="HCS75"/>
      <c r="HCT75"/>
      <c r="HCU75"/>
      <c r="HCV75"/>
      <c r="HCW75"/>
      <c r="HCX75"/>
      <c r="HCY75"/>
      <c r="HCZ75"/>
      <c r="HDA75"/>
      <c r="HDB75"/>
      <c r="HDC75"/>
      <c r="HDD75"/>
      <c r="HDE75"/>
      <c r="HDF75"/>
      <c r="HDG75"/>
      <c r="HDH75"/>
      <c r="HDI75"/>
      <c r="HDJ75"/>
      <c r="HDK75"/>
      <c r="HDL75"/>
      <c r="HDM75"/>
      <c r="HDN75"/>
      <c r="HDO75"/>
      <c r="HDP75"/>
      <c r="HDQ75"/>
      <c r="HDR75"/>
      <c r="HDS75"/>
      <c r="HDT75"/>
      <c r="HDU75"/>
      <c r="HDV75"/>
      <c r="HDW75"/>
      <c r="HDX75"/>
      <c r="HDY75"/>
      <c r="HDZ75"/>
      <c r="HEA75"/>
      <c r="HEB75"/>
      <c r="HEC75"/>
      <c r="HED75"/>
      <c r="HEE75"/>
      <c r="HEF75"/>
      <c r="HEG75"/>
      <c r="HEH75"/>
      <c r="HEI75"/>
      <c r="HEJ75"/>
      <c r="HEK75"/>
      <c r="HEL75"/>
      <c r="HEM75"/>
      <c r="HEN75"/>
      <c r="HEO75"/>
      <c r="HEP75"/>
      <c r="HEQ75"/>
      <c r="HER75"/>
      <c r="HES75"/>
      <c r="HET75"/>
      <c r="HEU75"/>
      <c r="HEV75"/>
      <c r="HEW75"/>
      <c r="HEX75"/>
      <c r="HEY75"/>
      <c r="HEZ75"/>
      <c r="HFA75"/>
      <c r="HFB75"/>
      <c r="HFC75"/>
      <c r="HFD75"/>
      <c r="HFE75"/>
      <c r="HFF75"/>
      <c r="HFG75"/>
      <c r="HFH75"/>
      <c r="HFI75"/>
      <c r="HFJ75"/>
      <c r="HFK75"/>
      <c r="HFL75"/>
      <c r="HFM75"/>
      <c r="HFN75"/>
      <c r="HFO75"/>
      <c r="HFP75"/>
      <c r="HFQ75"/>
      <c r="HFR75"/>
      <c r="HFS75"/>
      <c r="HFT75"/>
      <c r="HFU75"/>
      <c r="HFV75"/>
      <c r="HFW75"/>
      <c r="HFX75"/>
      <c r="HFY75"/>
      <c r="HFZ75"/>
      <c r="HGA75"/>
      <c r="HGB75"/>
      <c r="HGC75"/>
      <c r="HGD75"/>
      <c r="HGE75"/>
      <c r="HGF75"/>
      <c r="HGG75"/>
      <c r="HGH75"/>
      <c r="HGI75"/>
      <c r="HGJ75"/>
      <c r="HGK75"/>
      <c r="HGL75"/>
      <c r="HGM75"/>
      <c r="HGN75"/>
      <c r="HGO75"/>
      <c r="HGP75"/>
      <c r="HGQ75"/>
      <c r="HGR75"/>
      <c r="HGS75"/>
      <c r="HGT75"/>
      <c r="HGU75"/>
      <c r="HGV75"/>
      <c r="HGW75"/>
      <c r="HGX75"/>
      <c r="HGY75"/>
      <c r="HGZ75"/>
      <c r="HHA75"/>
      <c r="HHB75"/>
      <c r="HHC75"/>
      <c r="HHD75"/>
      <c r="HHE75"/>
      <c r="HHF75"/>
      <c r="HHG75"/>
      <c r="HHH75"/>
      <c r="HHI75"/>
      <c r="HHJ75"/>
      <c r="HHK75"/>
      <c r="HHL75"/>
      <c r="HHM75"/>
      <c r="HHN75"/>
      <c r="HHO75"/>
      <c r="HHP75"/>
      <c r="HHQ75"/>
      <c r="HHR75"/>
      <c r="HHS75"/>
      <c r="HHT75"/>
      <c r="HHU75"/>
      <c r="HHV75"/>
      <c r="HHW75"/>
      <c r="HHX75"/>
      <c r="HHY75"/>
      <c r="HHZ75"/>
      <c r="HIA75"/>
      <c r="HIB75"/>
      <c r="HIC75"/>
      <c r="HID75"/>
      <c r="HIE75"/>
      <c r="HIF75"/>
      <c r="HIG75"/>
      <c r="HIH75"/>
      <c r="HII75"/>
      <c r="HIJ75"/>
      <c r="HIK75"/>
      <c r="HIL75"/>
      <c r="HIM75"/>
      <c r="HIN75"/>
      <c r="HIO75"/>
      <c r="HIP75"/>
      <c r="HIQ75"/>
      <c r="HIR75"/>
      <c r="HIS75"/>
      <c r="HIT75"/>
      <c r="HIU75"/>
      <c r="HIV75"/>
      <c r="HIW75"/>
      <c r="HIX75"/>
      <c r="HIY75"/>
      <c r="HIZ75"/>
      <c r="HJA75"/>
      <c r="HJB75"/>
      <c r="HJC75"/>
      <c r="HJD75"/>
      <c r="HJE75"/>
      <c r="HJF75"/>
      <c r="HJG75"/>
      <c r="HJH75"/>
      <c r="HJI75"/>
      <c r="HJJ75"/>
      <c r="HJK75"/>
      <c r="HJL75"/>
      <c r="HJM75"/>
      <c r="HJN75"/>
      <c r="HJO75"/>
      <c r="HJP75"/>
      <c r="HJQ75"/>
      <c r="HJR75"/>
      <c r="HJS75"/>
      <c r="HJT75"/>
    </row>
    <row r="76" spans="1:5688" x14ac:dyDescent="0.45">
      <c r="A76"/>
      <c r="B76"/>
      <c r="C76"/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/>
      <c r="AKP76"/>
      <c r="AKQ76"/>
      <c r="AKR76"/>
      <c r="AKS76"/>
      <c r="AKT76"/>
      <c r="AKU76"/>
      <c r="AKV76"/>
      <c r="AKW76"/>
      <c r="AKX76"/>
      <c r="AKY76"/>
      <c r="AKZ76"/>
      <c r="ALA76"/>
      <c r="ALB76"/>
      <c r="ALC76"/>
      <c r="ALD76"/>
      <c r="ALE76"/>
      <c r="ALF76"/>
      <c r="ALG76"/>
      <c r="ALH76"/>
      <c r="ALI76"/>
      <c r="ALJ76"/>
      <c r="ALK76"/>
      <c r="ALL76"/>
      <c r="ALM76"/>
      <c r="ALN76"/>
      <c r="ALO76"/>
      <c r="ALP76"/>
      <c r="ALQ76"/>
      <c r="ALR76"/>
      <c r="ALS76"/>
      <c r="ALT76"/>
      <c r="ALU76"/>
      <c r="ALV76"/>
      <c r="ALW76"/>
      <c r="ALX76"/>
      <c r="ALY76"/>
      <c r="ALZ76"/>
      <c r="AMA76"/>
      <c r="AMB76"/>
      <c r="AMC76"/>
      <c r="AMD76"/>
      <c r="AME76"/>
      <c r="AMF76"/>
      <c r="AMG76"/>
      <c r="AMH76"/>
      <c r="AMI76"/>
      <c r="AMJ76"/>
      <c r="AMK76"/>
      <c r="AML76"/>
      <c r="AMM76"/>
      <c r="AMN76"/>
      <c r="AMO76"/>
      <c r="AMP76"/>
      <c r="AMQ76"/>
      <c r="AMR76"/>
      <c r="AMS76"/>
      <c r="AMT76"/>
      <c r="AMU76"/>
      <c r="AMV76"/>
      <c r="AMW76"/>
      <c r="AMX76"/>
      <c r="AMY76"/>
      <c r="AMZ76"/>
      <c r="ANA76"/>
      <c r="ANB76"/>
      <c r="ANC76"/>
      <c r="AND76"/>
      <c r="ANE76"/>
      <c r="ANF76"/>
      <c r="ANG76"/>
      <c r="ANH76"/>
      <c r="ANI76"/>
      <c r="ANJ76"/>
      <c r="ANK76"/>
      <c r="ANL76"/>
      <c r="ANM76"/>
      <c r="ANN76"/>
      <c r="ANO76"/>
      <c r="ANP76"/>
      <c r="ANQ76"/>
      <c r="ANR76"/>
      <c r="ANS76"/>
      <c r="ANT76"/>
      <c r="ANU76"/>
      <c r="ANV76"/>
      <c r="ANW76"/>
      <c r="ANX76"/>
      <c r="ANY76"/>
      <c r="ANZ76"/>
      <c r="AOA76"/>
      <c r="AOB76"/>
      <c r="AOC76"/>
      <c r="AOD76"/>
      <c r="AOE76"/>
      <c r="AOF76"/>
      <c r="AOG76"/>
      <c r="AOH76"/>
      <c r="AOI76"/>
      <c r="AOJ76"/>
      <c r="AOK76"/>
      <c r="AOL76"/>
      <c r="AOM76"/>
      <c r="AON76"/>
      <c r="AOO76"/>
      <c r="AOP76"/>
      <c r="AOQ76"/>
      <c r="AOR76"/>
      <c r="AOS76"/>
      <c r="AOT76"/>
      <c r="AOU76"/>
      <c r="AOV76"/>
      <c r="AOW76"/>
      <c r="AOX76"/>
      <c r="AOY76"/>
      <c r="AOZ76"/>
      <c r="APA76"/>
      <c r="APB76"/>
      <c r="APC76"/>
      <c r="APD76"/>
      <c r="APE76"/>
      <c r="APF76"/>
      <c r="APG76"/>
      <c r="APH76"/>
      <c r="API76"/>
      <c r="APJ76"/>
      <c r="APK76"/>
      <c r="APL76"/>
      <c r="APM76"/>
      <c r="APN76"/>
      <c r="APO76"/>
      <c r="APP76"/>
      <c r="APQ76"/>
      <c r="APR76"/>
      <c r="APS76"/>
      <c r="APT76"/>
      <c r="APU76"/>
      <c r="APV76"/>
      <c r="APW76"/>
      <c r="APX76"/>
      <c r="APY76"/>
      <c r="APZ76"/>
      <c r="AQA76"/>
      <c r="AQB76"/>
      <c r="AQC76"/>
      <c r="AQD76"/>
      <c r="AQE76"/>
      <c r="AQF76"/>
      <c r="AQG76"/>
      <c r="AQH76"/>
      <c r="AQI76"/>
      <c r="AQJ76"/>
      <c r="AQK76"/>
      <c r="AQL76"/>
      <c r="AQM76"/>
      <c r="AQN76"/>
      <c r="AQO76"/>
      <c r="AQP76"/>
      <c r="AQQ76"/>
      <c r="AQR76"/>
      <c r="AQS76"/>
      <c r="AQT76"/>
      <c r="AQU76"/>
      <c r="AQV76"/>
      <c r="AQW76"/>
      <c r="AQX76"/>
      <c r="AQY76"/>
      <c r="AQZ76"/>
      <c r="ARA76"/>
      <c r="ARB76"/>
      <c r="ARC76"/>
      <c r="ARD76"/>
      <c r="ARE76"/>
      <c r="ARF76"/>
      <c r="ARG76"/>
      <c r="ARH76"/>
      <c r="ARI76"/>
      <c r="ARJ76"/>
      <c r="ARK76"/>
      <c r="ARL76"/>
      <c r="ARM76"/>
      <c r="ARN76"/>
      <c r="ARO76"/>
      <c r="ARP76"/>
      <c r="ARQ76"/>
      <c r="ARR76"/>
      <c r="ARS76"/>
      <c r="ART76"/>
      <c r="ARU76"/>
      <c r="ARV76"/>
      <c r="ARW76"/>
      <c r="ARX76"/>
      <c r="ARY76"/>
      <c r="ARZ76"/>
      <c r="ASA76"/>
      <c r="ASB76"/>
      <c r="ASC76"/>
      <c r="ASD76"/>
      <c r="ASE76"/>
      <c r="ASF76"/>
      <c r="ASG76"/>
      <c r="ASH76"/>
      <c r="ASI76"/>
      <c r="ASJ76"/>
      <c r="ASK76"/>
      <c r="ASL76"/>
      <c r="ASM76"/>
      <c r="ASN76"/>
      <c r="ASO76"/>
      <c r="ASP76"/>
      <c r="ASQ76"/>
      <c r="ASR76"/>
      <c r="ASS76"/>
      <c r="AST76"/>
      <c r="ASU76"/>
      <c r="ASV76"/>
      <c r="ASW76"/>
      <c r="ASX76"/>
      <c r="ASY76"/>
      <c r="ASZ76"/>
      <c r="ATA76"/>
      <c r="ATB76"/>
      <c r="ATC76"/>
      <c r="ATD76"/>
      <c r="ATE76"/>
      <c r="ATF76"/>
      <c r="ATG76"/>
      <c r="ATH76"/>
      <c r="ATI76"/>
      <c r="ATJ76"/>
      <c r="ATK76"/>
      <c r="ATL76"/>
      <c r="ATM76"/>
      <c r="ATN76"/>
      <c r="ATO76"/>
      <c r="ATP76"/>
      <c r="ATQ76"/>
      <c r="ATR76"/>
      <c r="ATS76"/>
      <c r="ATT76"/>
      <c r="ATU76"/>
      <c r="ATV76"/>
      <c r="ATW76"/>
      <c r="ATX76"/>
      <c r="ATY76"/>
      <c r="ATZ76"/>
      <c r="AUA76"/>
      <c r="AUB76"/>
      <c r="AUC76"/>
      <c r="AUD76"/>
      <c r="AUE76"/>
      <c r="AUF76"/>
      <c r="AUG76"/>
      <c r="AUH76"/>
      <c r="AUI76"/>
      <c r="AUJ76"/>
      <c r="AUK76"/>
      <c r="AUL76"/>
      <c r="AUM76"/>
      <c r="AUN76"/>
      <c r="AUO76"/>
      <c r="AUP76"/>
      <c r="AUQ76"/>
      <c r="AUR76"/>
      <c r="AUS76"/>
      <c r="AUT76"/>
      <c r="AUU76"/>
      <c r="AUV76"/>
      <c r="AUW76"/>
      <c r="AUX76"/>
      <c r="AUY76"/>
      <c r="AUZ76"/>
      <c r="AVA76"/>
      <c r="AVB76"/>
      <c r="AVC76"/>
      <c r="AVD76"/>
      <c r="AVE76"/>
      <c r="AVF76"/>
      <c r="AVG76"/>
      <c r="AVH76"/>
      <c r="AVI76"/>
      <c r="AVJ76"/>
      <c r="AVK76"/>
      <c r="AVL76"/>
      <c r="AVM76"/>
      <c r="AVN76"/>
      <c r="AVO76"/>
      <c r="AVP76"/>
      <c r="AVQ76"/>
      <c r="AVR76"/>
      <c r="AVS76"/>
      <c r="AVT76"/>
      <c r="AVU76"/>
      <c r="AVV76"/>
      <c r="AVW76"/>
      <c r="AVX76"/>
      <c r="AVY76"/>
      <c r="AVZ76"/>
      <c r="AWA76"/>
      <c r="AWB76"/>
      <c r="AWC76"/>
      <c r="AWD76"/>
      <c r="AWE76"/>
      <c r="AWF76"/>
      <c r="AWG76"/>
      <c r="AWH76"/>
      <c r="AWI76"/>
      <c r="AWJ76"/>
      <c r="AWK76"/>
      <c r="AWL76"/>
      <c r="AWM76"/>
      <c r="AWN76"/>
      <c r="AWO76"/>
      <c r="AWP76"/>
      <c r="AWQ76"/>
      <c r="AWR76"/>
      <c r="AWS76"/>
      <c r="AWT76"/>
      <c r="AWU76"/>
      <c r="AWV76"/>
      <c r="AWW76"/>
      <c r="AWX76"/>
      <c r="AWY76"/>
      <c r="AWZ76"/>
      <c r="AXA76"/>
      <c r="AXB76"/>
      <c r="AXC76"/>
      <c r="AXD76"/>
      <c r="AXE76"/>
      <c r="AXF76"/>
      <c r="AXG76"/>
      <c r="AXH76"/>
      <c r="AXI76"/>
      <c r="AXJ76"/>
      <c r="AXK76"/>
      <c r="AXL76"/>
      <c r="AXM76"/>
      <c r="AXN76"/>
      <c r="AXO76"/>
      <c r="AXP76"/>
      <c r="AXQ76"/>
      <c r="AXR76"/>
      <c r="AXS76"/>
      <c r="AXT76"/>
      <c r="AXU76"/>
      <c r="AXV76"/>
      <c r="AXW76"/>
      <c r="AXX76"/>
      <c r="AXY76"/>
      <c r="AXZ76"/>
      <c r="AYA76"/>
      <c r="AYB76"/>
      <c r="AYC76"/>
      <c r="AYD76"/>
      <c r="AYE76"/>
      <c r="AYF76"/>
      <c r="AYG76"/>
      <c r="AYH76"/>
      <c r="AYI76"/>
      <c r="AYJ76"/>
      <c r="AYK76"/>
      <c r="AYL76"/>
      <c r="AYM76"/>
      <c r="AYN76"/>
      <c r="AYO76"/>
      <c r="AYP76"/>
      <c r="AYQ76"/>
      <c r="AYR76"/>
      <c r="AYS76"/>
      <c r="AYT76"/>
      <c r="AYU76"/>
      <c r="AYV76"/>
      <c r="AYW76"/>
      <c r="AYX76"/>
      <c r="AYY76"/>
      <c r="AYZ76"/>
      <c r="AZA76"/>
      <c r="AZB76"/>
      <c r="AZC76"/>
      <c r="AZD76"/>
      <c r="AZE76"/>
      <c r="AZF76"/>
      <c r="AZG76"/>
      <c r="AZH76"/>
      <c r="AZI76"/>
      <c r="AZJ76"/>
      <c r="AZK76"/>
      <c r="AZL76"/>
      <c r="AZM76"/>
      <c r="AZN76"/>
      <c r="AZO76"/>
      <c r="AZP76"/>
      <c r="AZQ76"/>
      <c r="AZR76"/>
      <c r="AZS76"/>
      <c r="AZT76"/>
      <c r="AZU76"/>
      <c r="AZV76"/>
      <c r="AZW76"/>
      <c r="AZX76"/>
      <c r="AZY76"/>
      <c r="AZZ76"/>
      <c r="BAA76"/>
      <c r="BAB76"/>
      <c r="BAC76"/>
      <c r="BAD76"/>
      <c r="BAE76"/>
      <c r="BAF76"/>
      <c r="BAG76"/>
      <c r="BAH76"/>
      <c r="BAI76"/>
      <c r="BAJ76"/>
      <c r="BAK76"/>
      <c r="BAL76"/>
      <c r="BAM76"/>
      <c r="BAN76"/>
      <c r="BAO76"/>
      <c r="BAP76"/>
      <c r="BAQ76"/>
      <c r="BAR76"/>
      <c r="BAS76"/>
      <c r="BAT76"/>
      <c r="BAU76"/>
      <c r="BAV76"/>
      <c r="BAW76"/>
      <c r="BAX76"/>
      <c r="BAY76"/>
      <c r="BAZ76"/>
      <c r="BBA76"/>
      <c r="BBB76"/>
      <c r="BBC76"/>
      <c r="BBD76"/>
      <c r="BBE76"/>
      <c r="BBF76"/>
      <c r="BBG76"/>
      <c r="BBH76"/>
      <c r="BBI76"/>
      <c r="BBJ76"/>
      <c r="BBK76"/>
      <c r="BBL76"/>
      <c r="BBM76"/>
      <c r="BBN76"/>
      <c r="BBO76"/>
      <c r="BBP76"/>
      <c r="BBQ76"/>
      <c r="BBR76"/>
      <c r="BBS76"/>
      <c r="BBT76"/>
      <c r="BBU76"/>
      <c r="BBV76"/>
      <c r="BBW76"/>
      <c r="BBX76"/>
      <c r="BBY76"/>
      <c r="BBZ76"/>
      <c r="BCA76"/>
      <c r="BCB76"/>
      <c r="BCC76"/>
      <c r="BCD76"/>
      <c r="BCE76"/>
      <c r="BCF76"/>
      <c r="BCG76"/>
      <c r="BCH76"/>
      <c r="BCI76"/>
      <c r="BCJ76"/>
      <c r="BCK76"/>
      <c r="BCL76"/>
      <c r="BCM76"/>
      <c r="BCN76"/>
      <c r="BCO76"/>
      <c r="BCP76"/>
      <c r="BCQ76"/>
      <c r="BCR76"/>
      <c r="BCS76"/>
      <c r="BCT76"/>
      <c r="BCU76"/>
      <c r="BCV76"/>
      <c r="BCW76"/>
      <c r="BCX76"/>
      <c r="BCY76"/>
      <c r="BCZ76"/>
      <c r="BDA76"/>
      <c r="BDB76"/>
      <c r="BDC76"/>
      <c r="BDD76"/>
      <c r="BDE76"/>
      <c r="BDF76"/>
      <c r="BDG76"/>
      <c r="BDH76"/>
      <c r="BDI76"/>
      <c r="BDJ76"/>
      <c r="BDK76"/>
      <c r="BDL76"/>
      <c r="BDM76"/>
      <c r="BDN76"/>
      <c r="BDO76"/>
      <c r="BDP76"/>
      <c r="BDQ76"/>
      <c r="BDR76"/>
      <c r="BDS76"/>
      <c r="BDT76"/>
      <c r="BDU76"/>
      <c r="BDV76"/>
      <c r="BDW76"/>
      <c r="BDX76"/>
      <c r="BDY76"/>
      <c r="BDZ76"/>
      <c r="BEA76"/>
      <c r="BEB76"/>
      <c r="BEC76"/>
      <c r="BED76"/>
      <c r="BEE76"/>
      <c r="BEF76"/>
      <c r="BEG76"/>
      <c r="BEH76"/>
      <c r="BEI76"/>
      <c r="BEJ76"/>
      <c r="BEK76"/>
      <c r="BEL76"/>
      <c r="BEM76"/>
      <c r="BEN76"/>
      <c r="BEO76"/>
      <c r="BEP76"/>
      <c r="BEQ76"/>
      <c r="BER76"/>
      <c r="BES76"/>
      <c r="BET76"/>
      <c r="BEU76"/>
      <c r="BEV76"/>
      <c r="BEW76"/>
      <c r="BEX76"/>
      <c r="BEY76"/>
      <c r="BEZ76"/>
      <c r="BFA76"/>
      <c r="BFB76"/>
      <c r="BFC76"/>
      <c r="BFD76"/>
      <c r="BFE76"/>
      <c r="BFF76"/>
      <c r="BFG76"/>
      <c r="BFH76"/>
      <c r="BFI76"/>
      <c r="BFJ76"/>
      <c r="BFK76"/>
      <c r="BFL76"/>
      <c r="BFM76"/>
      <c r="BFN76"/>
      <c r="BFO76"/>
      <c r="BFP76"/>
      <c r="BFQ76"/>
      <c r="BFR76"/>
      <c r="BFS76"/>
      <c r="BFT76"/>
      <c r="BFU76"/>
      <c r="BFV76"/>
      <c r="BFW76"/>
      <c r="BFX76"/>
      <c r="BFY76"/>
      <c r="BFZ76"/>
      <c r="BGA76"/>
      <c r="BGB76"/>
      <c r="BGC76"/>
      <c r="BGD76"/>
      <c r="BGE76"/>
      <c r="BGF76"/>
      <c r="BGG76"/>
      <c r="BGH76"/>
      <c r="BGI76"/>
      <c r="BGJ76"/>
      <c r="BGK76"/>
      <c r="BGL76"/>
      <c r="BGM76"/>
      <c r="BGN76"/>
      <c r="BGO76"/>
      <c r="BGP76"/>
      <c r="BGQ76"/>
      <c r="BGR76"/>
      <c r="BGS76"/>
      <c r="BGT76"/>
      <c r="BGU76"/>
      <c r="BGV76"/>
      <c r="BGW76"/>
      <c r="BGX76"/>
      <c r="BGY76"/>
      <c r="BGZ76"/>
      <c r="BHA76"/>
      <c r="BHB76"/>
      <c r="BHC76"/>
      <c r="BHD76"/>
      <c r="BHE76"/>
      <c r="BHF76"/>
      <c r="BHG76"/>
      <c r="BHH76"/>
      <c r="BHI76"/>
      <c r="BHJ76"/>
      <c r="BHK76"/>
      <c r="BHL76"/>
      <c r="BHM76"/>
      <c r="BHN76"/>
      <c r="BHO76"/>
      <c r="BHP76"/>
      <c r="BHQ76"/>
      <c r="BHR76"/>
      <c r="BHS76"/>
      <c r="BHT76"/>
      <c r="BHU76"/>
      <c r="BHV76"/>
      <c r="BHW76"/>
      <c r="BHX76"/>
      <c r="BHY76"/>
      <c r="BHZ76"/>
      <c r="BIA76"/>
      <c r="BIB76"/>
      <c r="BIC76"/>
      <c r="BID76"/>
      <c r="BIE76"/>
      <c r="BIF76"/>
      <c r="BIG76"/>
      <c r="BIH76"/>
      <c r="BII76"/>
      <c r="BIJ76"/>
      <c r="BIK76"/>
      <c r="BIL76"/>
      <c r="BIM76"/>
      <c r="BIN76"/>
      <c r="BIO76"/>
      <c r="BIP76"/>
      <c r="BIQ76"/>
      <c r="BIR76"/>
      <c r="BIS76"/>
      <c r="BIT76"/>
      <c r="BIU76"/>
      <c r="BIV76"/>
      <c r="BIW76"/>
      <c r="BIX76"/>
      <c r="BIY76"/>
      <c r="BIZ76"/>
      <c r="BJA76"/>
      <c r="BJB76"/>
      <c r="BJC76"/>
      <c r="BJD76"/>
      <c r="BJE76"/>
      <c r="BJF76"/>
      <c r="BJG76"/>
      <c r="BJH76"/>
      <c r="BJI76"/>
      <c r="BJJ76"/>
      <c r="BJK76"/>
      <c r="BJL76"/>
      <c r="BJM76"/>
      <c r="BJN76"/>
      <c r="BJO76"/>
      <c r="BJP76"/>
      <c r="BJQ76"/>
      <c r="BJR76"/>
      <c r="BJS76"/>
      <c r="BJT76"/>
      <c r="BJU76"/>
      <c r="BJV76"/>
      <c r="BJW76"/>
      <c r="BJX76"/>
      <c r="BJY76"/>
      <c r="BJZ76"/>
      <c r="BKA76"/>
      <c r="BKB76"/>
      <c r="BKC76"/>
      <c r="BKD76"/>
      <c r="BKE76"/>
      <c r="BKF76"/>
      <c r="BKG76"/>
      <c r="BKH76"/>
      <c r="BKI76"/>
      <c r="BKJ76"/>
      <c r="BKK76"/>
      <c r="BKL76"/>
      <c r="BKM76"/>
      <c r="BKN76"/>
      <c r="BKO76"/>
      <c r="BKP76"/>
      <c r="BKQ76"/>
      <c r="BKR76"/>
      <c r="BKS76"/>
      <c r="BKT76"/>
      <c r="BKU76"/>
      <c r="BKV76"/>
      <c r="BKW76"/>
      <c r="BKX76"/>
      <c r="BKY76"/>
      <c r="BKZ76"/>
      <c r="BLA76"/>
      <c r="BLB76"/>
      <c r="BLC76"/>
      <c r="BLD76"/>
      <c r="BLE76"/>
      <c r="BLF76"/>
      <c r="BLG76"/>
      <c r="BLH76"/>
      <c r="BLI76"/>
      <c r="BLJ76"/>
      <c r="BLK76"/>
      <c r="BLL76"/>
      <c r="BLM76"/>
      <c r="BLN76"/>
      <c r="BLO76"/>
      <c r="BLP76"/>
      <c r="BLQ76"/>
      <c r="BLR76"/>
      <c r="BLS76"/>
      <c r="BLT76"/>
      <c r="BLU76"/>
      <c r="BLV76"/>
      <c r="BLW76"/>
      <c r="BLX76"/>
      <c r="BLY76"/>
      <c r="BLZ76"/>
      <c r="BMA76"/>
      <c r="BMB76"/>
      <c r="BMC76"/>
      <c r="BMD76"/>
      <c r="BME76"/>
      <c r="BMF76"/>
      <c r="BMG76"/>
      <c r="BMH76"/>
      <c r="BMI76"/>
      <c r="BMJ76"/>
      <c r="BMK76"/>
      <c r="BML76"/>
      <c r="BMM76"/>
      <c r="BMN76"/>
      <c r="BMO76"/>
      <c r="BMP76"/>
      <c r="BMQ76"/>
      <c r="BMR76"/>
      <c r="BMS76"/>
      <c r="BMT76"/>
      <c r="BMU76"/>
      <c r="BMV76"/>
      <c r="BMW76"/>
      <c r="BMX76"/>
      <c r="BMY76"/>
      <c r="BMZ76"/>
      <c r="BNA76"/>
      <c r="BNB76"/>
      <c r="BNC76"/>
      <c r="BND76"/>
      <c r="BNE76"/>
      <c r="BNF76"/>
      <c r="BNG76"/>
      <c r="BNH76"/>
      <c r="BNI76"/>
      <c r="BNJ76"/>
      <c r="BNK76"/>
      <c r="BNL76"/>
      <c r="BNM76"/>
      <c r="BNN76"/>
      <c r="BNO76"/>
      <c r="BNP76"/>
      <c r="BNQ76"/>
      <c r="BNR76"/>
      <c r="BNS76"/>
      <c r="BNT76"/>
      <c r="BNU76"/>
      <c r="BNV76"/>
      <c r="BNW76"/>
      <c r="BNX76"/>
      <c r="BNY76"/>
      <c r="BNZ76"/>
      <c r="BOA76"/>
      <c r="BOB76"/>
      <c r="BOC76"/>
      <c r="BOD76"/>
      <c r="BOE76"/>
      <c r="BOF76"/>
      <c r="BOG76"/>
      <c r="BOH76"/>
      <c r="BOI76"/>
      <c r="BOJ76"/>
      <c r="BOK76"/>
      <c r="BOL76"/>
      <c r="BOM76"/>
      <c r="BON76"/>
      <c r="BOO76"/>
      <c r="BOP76"/>
      <c r="BOQ76"/>
      <c r="BOR76"/>
      <c r="BOS76"/>
      <c r="BOT76"/>
      <c r="BOU76"/>
      <c r="BOV76"/>
      <c r="BOW76"/>
      <c r="BOX76"/>
      <c r="BOY76"/>
      <c r="BOZ76"/>
      <c r="BPA76"/>
      <c r="BPB76"/>
      <c r="BPC76"/>
      <c r="BPD76"/>
      <c r="BPE76"/>
      <c r="BPF76"/>
      <c r="BPG76"/>
      <c r="BPH76"/>
      <c r="BPI76"/>
      <c r="BPJ76"/>
      <c r="BPK76"/>
      <c r="BPL76"/>
      <c r="BPM76"/>
      <c r="BPN76"/>
      <c r="BPO76"/>
      <c r="BPP76"/>
      <c r="BPQ76"/>
      <c r="BPR76"/>
      <c r="BPS76"/>
      <c r="BPT76"/>
      <c r="BPU76"/>
      <c r="BPV76"/>
      <c r="BPW76"/>
      <c r="BPX76"/>
      <c r="BPY76"/>
      <c r="BPZ76"/>
      <c r="BQA76"/>
      <c r="BQB76"/>
      <c r="BQC76"/>
      <c r="BQD76"/>
      <c r="BQE76"/>
      <c r="BQF76"/>
      <c r="BQG76"/>
      <c r="BQH76"/>
      <c r="BQI76"/>
      <c r="BQJ76"/>
      <c r="BQK76"/>
      <c r="BQL76"/>
      <c r="BQM76"/>
      <c r="BQN76"/>
      <c r="BQO76"/>
      <c r="BQP76"/>
      <c r="BQQ76"/>
      <c r="BQR76"/>
      <c r="BQS76"/>
      <c r="BQT76"/>
      <c r="BQU76"/>
      <c r="BQV76"/>
      <c r="BQW76"/>
      <c r="BQX76"/>
      <c r="BQY76"/>
      <c r="BQZ76"/>
      <c r="BRA76"/>
      <c r="BRB76"/>
      <c r="BRC76"/>
      <c r="BRD76"/>
      <c r="BRE76"/>
      <c r="BRF76"/>
      <c r="BRG76"/>
      <c r="BRH76"/>
      <c r="BRI76"/>
      <c r="BRJ76"/>
      <c r="BRK76"/>
      <c r="BRL76"/>
      <c r="BRM76"/>
      <c r="BRN76"/>
      <c r="BRO76"/>
      <c r="BRP76"/>
      <c r="BRQ76"/>
      <c r="BRR76"/>
      <c r="BRS76"/>
      <c r="BRT76"/>
      <c r="BRU76"/>
      <c r="BRV76"/>
      <c r="BRW76"/>
      <c r="BRX76"/>
      <c r="BRY76"/>
      <c r="BRZ76"/>
      <c r="BSA76"/>
      <c r="BSB76"/>
      <c r="BSC76"/>
      <c r="BSD76"/>
      <c r="BSE76"/>
      <c r="BSF76"/>
      <c r="BSG76"/>
      <c r="BSH76"/>
      <c r="BSI76"/>
      <c r="BSJ76"/>
      <c r="BSK76"/>
      <c r="BSL76"/>
      <c r="BSM76"/>
      <c r="BSN76"/>
      <c r="BSO76"/>
      <c r="BSP76"/>
      <c r="BSQ76"/>
      <c r="BSR76"/>
      <c r="BSS76"/>
      <c r="BST76"/>
      <c r="BSU76"/>
      <c r="BSV76"/>
      <c r="BSW76"/>
      <c r="BSX76"/>
      <c r="BSY76"/>
      <c r="BSZ76"/>
      <c r="BTA76"/>
      <c r="BTB76"/>
      <c r="BTC76"/>
      <c r="BTD76"/>
      <c r="BTE76"/>
      <c r="BTF76"/>
      <c r="BTG76"/>
      <c r="BTH76"/>
      <c r="BTI76"/>
      <c r="BTJ76"/>
      <c r="BTK76"/>
      <c r="BTL76"/>
      <c r="BTM76"/>
      <c r="BTN76"/>
      <c r="BTO76"/>
      <c r="BTP76"/>
      <c r="BTQ76"/>
      <c r="BTR76"/>
      <c r="BTS76"/>
      <c r="BTT76"/>
      <c r="BTU76"/>
      <c r="BTV76"/>
      <c r="BTW76"/>
      <c r="BTX76"/>
      <c r="BTY76"/>
      <c r="BTZ76"/>
      <c r="BUA76"/>
      <c r="BUB76"/>
      <c r="BUC76"/>
      <c r="BUD76"/>
      <c r="BUE76"/>
      <c r="BUF76"/>
      <c r="BUG76"/>
      <c r="BUH76"/>
      <c r="BUI76"/>
      <c r="BUJ76"/>
      <c r="BUK76"/>
      <c r="BUL76"/>
      <c r="BUM76"/>
      <c r="BUN76"/>
      <c r="BUO76"/>
      <c r="BUP76"/>
      <c r="BUQ76"/>
      <c r="BUR76"/>
      <c r="BUS76"/>
      <c r="BUT76"/>
      <c r="BUU76"/>
      <c r="BUV76"/>
      <c r="BUW76"/>
      <c r="BUX76"/>
      <c r="BUY76"/>
      <c r="BUZ76"/>
      <c r="BVA76"/>
      <c r="BVB76"/>
      <c r="BVC76"/>
      <c r="BVD76"/>
      <c r="BVE76"/>
      <c r="BVF76"/>
      <c r="BVG76"/>
      <c r="BVH76"/>
      <c r="BVI76"/>
      <c r="BVJ76"/>
      <c r="BVK76"/>
      <c r="BVL76"/>
      <c r="BVM76"/>
      <c r="BVN76"/>
      <c r="BVO76"/>
      <c r="BVP76"/>
      <c r="BVQ76"/>
      <c r="BVR76"/>
      <c r="BVS76"/>
      <c r="BVT76"/>
      <c r="BVU76"/>
      <c r="BVV76"/>
      <c r="BVW76"/>
      <c r="BVX76"/>
      <c r="BVY76"/>
      <c r="BVZ76"/>
      <c r="BWA76"/>
      <c r="BWB76"/>
      <c r="BWC76"/>
      <c r="BWD76"/>
      <c r="BWE76"/>
      <c r="BWF76"/>
      <c r="BWG76"/>
      <c r="BWH76"/>
      <c r="BWI76"/>
      <c r="BWJ76"/>
      <c r="BWK76"/>
      <c r="BWL76"/>
      <c r="BWM76"/>
      <c r="BWN76"/>
      <c r="BWO76"/>
      <c r="BWP76"/>
      <c r="BWQ76"/>
      <c r="BWR76"/>
      <c r="BWS76"/>
      <c r="BWT76"/>
      <c r="BWU76"/>
      <c r="BWV76"/>
      <c r="BWW76"/>
      <c r="BWX76"/>
      <c r="BWY76"/>
      <c r="BWZ76"/>
      <c r="BXA76"/>
      <c r="BXB76"/>
      <c r="BXC76"/>
      <c r="BXD76"/>
      <c r="BXE76"/>
      <c r="BXF76"/>
      <c r="BXG76"/>
      <c r="BXH76"/>
      <c r="BXI76"/>
      <c r="BXJ76"/>
      <c r="BXK76"/>
      <c r="BXL76"/>
      <c r="BXM76"/>
      <c r="BXN76"/>
      <c r="BXO76"/>
      <c r="BXP76"/>
      <c r="BXQ76"/>
      <c r="BXR76"/>
      <c r="BXS76"/>
      <c r="BXT76"/>
      <c r="BXU76"/>
      <c r="BXV76"/>
      <c r="BXW76"/>
      <c r="BXX76"/>
      <c r="BXY76"/>
      <c r="BXZ76"/>
      <c r="BYA76"/>
      <c r="BYB76"/>
      <c r="BYC76"/>
      <c r="BYD76"/>
      <c r="BYE76"/>
      <c r="BYF76"/>
      <c r="BYG76"/>
      <c r="BYH76"/>
      <c r="BYI76"/>
      <c r="BYJ76"/>
      <c r="BYK76"/>
      <c r="BYL76"/>
      <c r="BYM76"/>
      <c r="BYN76"/>
      <c r="BYO76"/>
      <c r="BYP76"/>
      <c r="BYQ76"/>
      <c r="BYR76"/>
      <c r="BYS76"/>
      <c r="BYT76"/>
      <c r="BYU76"/>
      <c r="BYV76"/>
      <c r="BYW76"/>
      <c r="BYX76"/>
      <c r="BYY76"/>
      <c r="BYZ76"/>
      <c r="BZA76"/>
      <c r="BZB76"/>
      <c r="BZC76"/>
      <c r="BZD76"/>
      <c r="BZE76"/>
      <c r="BZF76"/>
      <c r="BZG76"/>
      <c r="BZH76"/>
      <c r="BZI76"/>
      <c r="BZJ76"/>
      <c r="BZK76"/>
      <c r="BZL76"/>
      <c r="BZM76"/>
      <c r="BZN76"/>
      <c r="BZO76"/>
      <c r="BZP76"/>
      <c r="BZQ76"/>
      <c r="BZR76"/>
      <c r="BZS76"/>
      <c r="BZT76"/>
      <c r="BZU76"/>
      <c r="BZV76"/>
      <c r="BZW76"/>
      <c r="BZX76"/>
      <c r="BZY76"/>
      <c r="BZZ76"/>
      <c r="CAA76"/>
      <c r="CAB76"/>
      <c r="CAC76"/>
      <c r="CAD76"/>
      <c r="CAE76"/>
      <c r="CAF76"/>
      <c r="CAG76"/>
      <c r="CAH76"/>
      <c r="CAI76"/>
      <c r="CAJ76"/>
      <c r="CAK76"/>
      <c r="CAL76"/>
      <c r="CAM76"/>
      <c r="CAN76"/>
      <c r="CAO76"/>
      <c r="CAP76"/>
      <c r="CAQ76"/>
      <c r="CAR76"/>
      <c r="CAS76"/>
      <c r="CAT76"/>
      <c r="CAU76"/>
      <c r="CAV76"/>
      <c r="CAW76"/>
      <c r="CAX76"/>
      <c r="CAY76"/>
      <c r="CAZ76"/>
      <c r="CBA76"/>
      <c r="CBB76"/>
      <c r="CBC76"/>
      <c r="CBD76"/>
      <c r="CBE76"/>
      <c r="CBF76"/>
      <c r="CBG76"/>
      <c r="CBH76"/>
      <c r="CBI76"/>
      <c r="CBJ76"/>
      <c r="CBK76"/>
      <c r="CBL76"/>
      <c r="CBM76"/>
      <c r="CBN76"/>
      <c r="CBO76"/>
      <c r="CBP76"/>
      <c r="CBQ76"/>
      <c r="CBR76"/>
      <c r="CBS76"/>
      <c r="CBT76"/>
      <c r="CBU76"/>
      <c r="CBV76"/>
      <c r="CBW76"/>
      <c r="CBX76"/>
      <c r="CBY76"/>
      <c r="CBZ76"/>
      <c r="CCA76"/>
      <c r="CCB76"/>
      <c r="CCC76"/>
      <c r="CCD76"/>
      <c r="CCE76"/>
      <c r="CCF76"/>
      <c r="CCG76"/>
      <c r="CCH76"/>
      <c r="CCI76"/>
      <c r="CCJ76"/>
      <c r="CCK76"/>
      <c r="CCL76"/>
      <c r="CCM76"/>
      <c r="CCN76"/>
      <c r="CCO76"/>
      <c r="CCP76"/>
      <c r="CCQ76"/>
      <c r="CCR76"/>
      <c r="CCS76"/>
      <c r="CCT76"/>
      <c r="CCU76"/>
      <c r="CCV76"/>
      <c r="CCW76"/>
      <c r="CCX76"/>
      <c r="CCY76"/>
      <c r="CCZ76"/>
      <c r="CDA76"/>
      <c r="CDB76"/>
      <c r="CDC76"/>
      <c r="CDD76"/>
      <c r="CDE76"/>
      <c r="CDF76"/>
      <c r="CDG76"/>
      <c r="CDH76"/>
      <c r="CDI76"/>
      <c r="CDJ76"/>
      <c r="CDK76"/>
      <c r="CDL76"/>
      <c r="CDM76"/>
      <c r="CDN76"/>
      <c r="CDO76"/>
      <c r="CDP76"/>
      <c r="CDQ76"/>
      <c r="CDR76"/>
      <c r="CDS76"/>
      <c r="CDT76"/>
      <c r="CDU76"/>
      <c r="CDV76"/>
      <c r="CDW76"/>
      <c r="CDX76"/>
      <c r="CDY76"/>
      <c r="CDZ76"/>
      <c r="CEA76"/>
      <c r="CEB76"/>
      <c r="CEC76"/>
      <c r="CED76"/>
      <c r="CEE76"/>
      <c r="CEF76"/>
      <c r="CEG76"/>
      <c r="CEH76"/>
      <c r="CEI76"/>
      <c r="CEJ76"/>
      <c r="CEK76"/>
      <c r="CEL76"/>
      <c r="CEM76"/>
      <c r="CEN76"/>
      <c r="CEO76"/>
      <c r="CEP76"/>
      <c r="CEQ76"/>
      <c r="CER76"/>
      <c r="CES76"/>
      <c r="CET76"/>
      <c r="CEU76"/>
      <c r="CEV76"/>
      <c r="CEW76"/>
      <c r="CEX76"/>
      <c r="CEY76"/>
      <c r="CEZ76"/>
      <c r="CFA76"/>
      <c r="CFB76"/>
      <c r="CFC76"/>
      <c r="CFD76"/>
      <c r="CFE76"/>
      <c r="CFF76"/>
      <c r="CFG76"/>
      <c r="CFH76"/>
      <c r="CFI76"/>
      <c r="CFJ76"/>
      <c r="CFK76"/>
      <c r="CFL76"/>
      <c r="CFM76"/>
      <c r="CFN76"/>
      <c r="CFO76"/>
      <c r="CFP76"/>
      <c r="CFQ76"/>
      <c r="CFR76"/>
      <c r="CFS76"/>
      <c r="CFT76"/>
      <c r="CFU76"/>
      <c r="CFV76"/>
      <c r="CFW76"/>
      <c r="CFX76"/>
      <c r="CFY76"/>
      <c r="CFZ76"/>
      <c r="CGA76"/>
      <c r="CGB76"/>
      <c r="CGC76"/>
      <c r="CGD76"/>
      <c r="CGE76"/>
      <c r="CGF76"/>
      <c r="CGG76"/>
      <c r="CGH76"/>
      <c r="CGI76"/>
      <c r="CGJ76"/>
      <c r="CGK76"/>
      <c r="CGL76"/>
      <c r="CGM76"/>
      <c r="CGN76"/>
      <c r="CGO76"/>
      <c r="CGP76"/>
      <c r="CGQ76"/>
      <c r="CGR76"/>
      <c r="CGS76"/>
      <c r="CGT76"/>
      <c r="CGU76"/>
      <c r="CGV76"/>
      <c r="CGW76"/>
      <c r="CGX76"/>
      <c r="CGY76"/>
      <c r="CGZ76"/>
      <c r="CHA76"/>
      <c r="CHB76"/>
      <c r="CHC76"/>
      <c r="CHD76"/>
      <c r="CHE76"/>
      <c r="CHF76"/>
      <c r="CHG76"/>
      <c r="CHH76"/>
      <c r="CHI76"/>
      <c r="CHJ76"/>
      <c r="CHK76"/>
      <c r="CHL76"/>
      <c r="CHM76"/>
      <c r="CHN76"/>
      <c r="CHO76"/>
      <c r="CHP76"/>
      <c r="CHQ76"/>
      <c r="CHR76"/>
      <c r="CHS76"/>
      <c r="CHT76"/>
      <c r="CHU76"/>
      <c r="CHV76"/>
      <c r="CHW76"/>
      <c r="CHX76"/>
      <c r="CHY76"/>
      <c r="CHZ76"/>
      <c r="CIA76"/>
      <c r="CIB76"/>
      <c r="CIC76"/>
      <c r="CID76"/>
      <c r="CIE76"/>
      <c r="CIF76"/>
      <c r="CIG76"/>
      <c r="CIH76"/>
      <c r="CII76"/>
      <c r="CIJ76"/>
      <c r="CIK76"/>
      <c r="CIL76"/>
      <c r="CIM76"/>
      <c r="CIN76"/>
      <c r="CIO76"/>
      <c r="CIP76"/>
      <c r="CIQ76"/>
      <c r="CIR76"/>
      <c r="CIS76"/>
      <c r="CIT76"/>
      <c r="CIU76"/>
      <c r="CIV76"/>
      <c r="CIW76"/>
      <c r="CIX76"/>
      <c r="CIY76"/>
      <c r="CIZ76"/>
      <c r="CJA76"/>
      <c r="CJB76"/>
      <c r="CJC76"/>
      <c r="CJD76"/>
      <c r="CJE76"/>
      <c r="CJF76"/>
      <c r="CJG76"/>
      <c r="CJH76"/>
      <c r="CJI76"/>
      <c r="CJJ76"/>
      <c r="CJK76"/>
      <c r="CJL76"/>
      <c r="CJM76"/>
      <c r="CJN76"/>
      <c r="CJO76"/>
      <c r="CJP76"/>
      <c r="CJQ76"/>
      <c r="CJR76"/>
      <c r="CJS76"/>
      <c r="CJT76"/>
      <c r="CJU76"/>
      <c r="CJV76"/>
      <c r="CJW76"/>
      <c r="CJX76"/>
      <c r="CJY76"/>
      <c r="CJZ76"/>
      <c r="CKA76"/>
      <c r="CKB76"/>
      <c r="CKC76"/>
      <c r="CKD76"/>
      <c r="CKE76"/>
      <c r="CKF76"/>
      <c r="CKG76"/>
      <c r="CKH76"/>
      <c r="CKI76"/>
      <c r="CKJ76"/>
      <c r="CKK76"/>
      <c r="CKL76"/>
      <c r="CKM76"/>
      <c r="CKN76"/>
      <c r="CKO76"/>
      <c r="CKP76"/>
      <c r="CKQ76"/>
      <c r="CKR76"/>
      <c r="CKS76"/>
      <c r="CKT76"/>
      <c r="CKU76"/>
      <c r="CKV76"/>
      <c r="CKW76"/>
      <c r="CKX76"/>
      <c r="CKY76"/>
      <c r="CKZ76"/>
      <c r="CLA76"/>
      <c r="CLB76"/>
      <c r="CLC76"/>
      <c r="CLD76"/>
      <c r="CLE76"/>
      <c r="CLF76"/>
      <c r="CLG76"/>
      <c r="CLH76"/>
      <c r="CLI76"/>
      <c r="CLJ76"/>
      <c r="CLK76"/>
      <c r="CLL76"/>
      <c r="CLM76"/>
      <c r="CLN76"/>
      <c r="CLO76"/>
      <c r="CLP76"/>
      <c r="CLQ76"/>
      <c r="CLR76"/>
      <c r="CLS76"/>
      <c r="CLT76"/>
      <c r="CLU76"/>
      <c r="CLV76"/>
      <c r="CLW76"/>
      <c r="CLX76"/>
      <c r="CLY76"/>
      <c r="CLZ76"/>
      <c r="CMA76"/>
      <c r="CMB76"/>
      <c r="CMC76"/>
      <c r="CMD76"/>
      <c r="CME76"/>
      <c r="CMF76"/>
      <c r="CMG76"/>
      <c r="CMH76"/>
      <c r="CMI76"/>
      <c r="CMJ76"/>
      <c r="CMK76"/>
      <c r="CML76"/>
      <c r="CMM76"/>
      <c r="CMN76"/>
      <c r="CMO76"/>
      <c r="CMP76"/>
      <c r="CMQ76"/>
      <c r="CMR76"/>
      <c r="CMS76"/>
      <c r="CMT76"/>
      <c r="CMU76"/>
      <c r="CMV76"/>
      <c r="CMW76"/>
      <c r="CMX76"/>
      <c r="CMY76"/>
      <c r="CMZ76"/>
      <c r="CNA76"/>
      <c r="CNB76"/>
      <c r="CNC76"/>
      <c r="CND76"/>
      <c r="CNE76"/>
      <c r="CNF76"/>
      <c r="CNG76"/>
      <c r="CNH76"/>
      <c r="CNI76"/>
      <c r="CNJ76"/>
      <c r="CNK76"/>
      <c r="CNL76"/>
      <c r="CNM76"/>
      <c r="CNN76"/>
      <c r="CNO76"/>
      <c r="CNP76"/>
      <c r="CNQ76"/>
      <c r="CNR76"/>
      <c r="CNS76"/>
      <c r="CNT76"/>
      <c r="CNU76"/>
      <c r="CNV76"/>
      <c r="CNW76"/>
      <c r="CNX76"/>
      <c r="CNY76"/>
      <c r="CNZ76"/>
      <c r="COA76"/>
      <c r="COB76"/>
      <c r="COC76"/>
      <c r="COD76"/>
      <c r="COE76"/>
      <c r="COF76"/>
      <c r="COG76"/>
      <c r="COH76"/>
      <c r="COI76"/>
      <c r="COJ76"/>
      <c r="COK76"/>
      <c r="COL76"/>
      <c r="COM76"/>
      <c r="CON76"/>
      <c r="COO76"/>
      <c r="COP76"/>
      <c r="COQ76"/>
      <c r="COR76"/>
      <c r="COS76"/>
      <c r="COT76"/>
      <c r="COU76"/>
      <c r="COV76"/>
      <c r="COW76"/>
      <c r="COX76"/>
      <c r="COY76"/>
      <c r="COZ76"/>
      <c r="CPA76"/>
      <c r="CPB76"/>
      <c r="CPC76"/>
      <c r="CPD76"/>
      <c r="CPE76"/>
      <c r="CPF76"/>
      <c r="CPG76"/>
      <c r="CPH76"/>
      <c r="CPI76"/>
      <c r="CPJ76"/>
      <c r="CPK76"/>
      <c r="CPL76"/>
      <c r="CPM76"/>
      <c r="CPN76"/>
      <c r="CPO76"/>
      <c r="CPP76"/>
      <c r="CPQ76"/>
      <c r="CPR76"/>
      <c r="CPS76"/>
      <c r="CPT76"/>
      <c r="CPU76"/>
      <c r="CPV76"/>
      <c r="CPW76"/>
      <c r="CPX76"/>
      <c r="CPY76"/>
      <c r="CPZ76"/>
      <c r="CQA76"/>
      <c r="CQB76"/>
      <c r="CQC76"/>
      <c r="CQD76"/>
      <c r="CQE76"/>
      <c r="CQF76"/>
      <c r="CQG76"/>
      <c r="CQH76"/>
      <c r="CQI76"/>
      <c r="CQJ76"/>
      <c r="CQK76"/>
      <c r="CQL76"/>
      <c r="CQM76"/>
      <c r="CQN76"/>
      <c r="CQO76"/>
      <c r="CQP76"/>
      <c r="CQQ76"/>
      <c r="CQR76"/>
      <c r="CQS76"/>
      <c r="CQT76"/>
      <c r="CQU76"/>
      <c r="CQV76"/>
      <c r="CQW76"/>
      <c r="CQX76"/>
      <c r="CQY76"/>
      <c r="CQZ76"/>
      <c r="CRA76"/>
      <c r="CRB76"/>
      <c r="CRC76"/>
      <c r="CRD76"/>
      <c r="CRE76"/>
      <c r="CRF76"/>
      <c r="CRG76"/>
      <c r="CRH76"/>
      <c r="CRI76"/>
      <c r="CRJ76"/>
      <c r="CRK76"/>
      <c r="CRL76"/>
      <c r="CRM76"/>
      <c r="CRN76"/>
      <c r="CRO76"/>
      <c r="CRP76"/>
      <c r="CRQ76"/>
      <c r="CRR76"/>
      <c r="CRS76"/>
      <c r="CRT76"/>
      <c r="CRU76"/>
      <c r="CRV76"/>
      <c r="CRW76"/>
      <c r="CRX76"/>
      <c r="CRY76"/>
      <c r="CRZ76"/>
      <c r="CSA76"/>
      <c r="CSB76"/>
      <c r="CSC76"/>
      <c r="CSD76"/>
      <c r="CSE76"/>
      <c r="CSF76"/>
      <c r="CSG76"/>
      <c r="CSH76"/>
      <c r="CSI76"/>
      <c r="CSJ76"/>
      <c r="CSK76"/>
      <c r="CSL76"/>
      <c r="CSM76"/>
      <c r="CSN76"/>
      <c r="CSO76"/>
      <c r="CSP76"/>
      <c r="CSQ76"/>
      <c r="CSR76"/>
      <c r="CSS76"/>
      <c r="CST76"/>
      <c r="CSU76"/>
      <c r="CSV76"/>
      <c r="CSW76"/>
      <c r="CSX76"/>
      <c r="CSY76"/>
      <c r="CSZ76"/>
      <c r="CTA76"/>
      <c r="CTB76"/>
      <c r="CTC76"/>
      <c r="CTD76"/>
      <c r="CTE76"/>
      <c r="CTF76"/>
      <c r="CTG76"/>
      <c r="CTH76"/>
      <c r="CTI76"/>
      <c r="CTJ76"/>
      <c r="CTK76"/>
      <c r="CTL76"/>
      <c r="CTM76"/>
      <c r="CTN76"/>
      <c r="CTO76"/>
      <c r="CTP76"/>
      <c r="CTQ76"/>
      <c r="CTR76"/>
      <c r="CTS76"/>
      <c r="CTT76"/>
      <c r="CTU76"/>
      <c r="CTV76"/>
      <c r="CTW76"/>
      <c r="CTX76"/>
      <c r="CTY76"/>
      <c r="CTZ76"/>
      <c r="CUA76"/>
      <c r="CUB76"/>
      <c r="CUC76"/>
      <c r="CUD76"/>
      <c r="CUE76"/>
      <c r="CUF76"/>
      <c r="CUG76"/>
      <c r="CUH76"/>
      <c r="CUI76"/>
      <c r="CUJ76"/>
      <c r="CUK76"/>
      <c r="CUL76"/>
      <c r="CUM76"/>
      <c r="CUN76"/>
      <c r="CUO76"/>
      <c r="CUP76"/>
      <c r="CUQ76"/>
      <c r="CUR76"/>
      <c r="CUS76"/>
      <c r="CUT76"/>
      <c r="CUU76"/>
      <c r="CUV76"/>
      <c r="CUW76"/>
      <c r="CUX76"/>
      <c r="CUY76"/>
      <c r="CUZ76"/>
      <c r="CVA76"/>
      <c r="CVB76"/>
      <c r="CVC76"/>
      <c r="CVD76"/>
      <c r="CVE76"/>
      <c r="CVF76"/>
      <c r="CVG76"/>
      <c r="CVH76"/>
      <c r="CVI76"/>
      <c r="CVJ76"/>
      <c r="CVK76"/>
      <c r="CVL76"/>
      <c r="CVM76"/>
      <c r="CVN76"/>
      <c r="CVO76"/>
      <c r="CVP76"/>
      <c r="CVQ76"/>
      <c r="CVR76"/>
      <c r="CVS76"/>
      <c r="CVT76"/>
      <c r="CVU76"/>
      <c r="CVV76"/>
      <c r="CVW76"/>
      <c r="CVX76"/>
      <c r="CVY76"/>
      <c r="CVZ76"/>
      <c r="CWA76"/>
      <c r="CWB76"/>
      <c r="CWC76"/>
      <c r="CWD76"/>
      <c r="CWE76"/>
      <c r="CWF76"/>
      <c r="CWG76"/>
      <c r="CWH76"/>
      <c r="CWI76"/>
      <c r="CWJ76"/>
      <c r="CWK76"/>
      <c r="CWL76"/>
      <c r="CWM76"/>
      <c r="CWN76"/>
      <c r="CWO76"/>
      <c r="CWP76"/>
      <c r="CWQ76"/>
      <c r="CWR76"/>
      <c r="CWS76"/>
      <c r="CWT76"/>
      <c r="CWU76"/>
      <c r="CWV76"/>
      <c r="CWW76"/>
      <c r="CWX76"/>
      <c r="CWY76"/>
      <c r="CWZ76"/>
      <c r="CXA76"/>
      <c r="CXB76"/>
      <c r="CXC76"/>
      <c r="CXD76"/>
      <c r="CXE76"/>
      <c r="CXF76"/>
      <c r="CXG76"/>
      <c r="CXH76"/>
      <c r="CXI76"/>
      <c r="CXJ76"/>
      <c r="CXK76"/>
      <c r="CXL76"/>
      <c r="CXM76"/>
      <c r="CXN76"/>
      <c r="CXO76"/>
      <c r="CXP76"/>
      <c r="CXQ76"/>
      <c r="CXR76"/>
      <c r="CXS76"/>
      <c r="CXT76"/>
      <c r="CXU76"/>
      <c r="CXV76"/>
      <c r="CXW76"/>
      <c r="CXX76"/>
      <c r="CXY76"/>
      <c r="CXZ76"/>
      <c r="CYA76"/>
      <c r="CYB76"/>
      <c r="CYC76"/>
      <c r="CYD76"/>
      <c r="CYE76"/>
      <c r="CYF76"/>
      <c r="CYG76"/>
      <c r="CYH76"/>
      <c r="CYI76"/>
      <c r="CYJ76"/>
      <c r="CYK76"/>
      <c r="CYL76"/>
      <c r="CYM76"/>
      <c r="CYN76"/>
      <c r="CYO76"/>
      <c r="CYP76"/>
      <c r="CYQ76"/>
      <c r="CYR76"/>
      <c r="CYS76"/>
      <c r="CYT76"/>
      <c r="CYU76"/>
      <c r="CYV76"/>
      <c r="CYW76"/>
      <c r="CYX76"/>
      <c r="CYY76"/>
      <c r="CYZ76"/>
      <c r="CZA76"/>
      <c r="CZB76"/>
      <c r="CZC76"/>
      <c r="CZD76"/>
      <c r="CZE76"/>
      <c r="CZF76"/>
      <c r="CZG76"/>
      <c r="CZH76"/>
      <c r="CZI76"/>
      <c r="CZJ76"/>
      <c r="CZK76"/>
      <c r="CZL76"/>
      <c r="CZM76"/>
      <c r="CZN76"/>
      <c r="CZO76"/>
      <c r="CZP76"/>
      <c r="CZQ76"/>
      <c r="CZR76"/>
      <c r="CZS76"/>
      <c r="CZT76"/>
      <c r="CZU76"/>
      <c r="CZV76"/>
      <c r="CZW76"/>
      <c r="CZX76"/>
      <c r="CZY76"/>
      <c r="CZZ76"/>
      <c r="DAA76"/>
      <c r="DAB76"/>
      <c r="DAC76"/>
      <c r="DAD76"/>
      <c r="DAE76"/>
      <c r="DAF76"/>
      <c r="DAG76"/>
      <c r="DAH76"/>
      <c r="DAI76"/>
      <c r="DAJ76"/>
      <c r="DAK76"/>
      <c r="DAL76"/>
      <c r="DAM76"/>
      <c r="DAN76"/>
      <c r="DAO76"/>
      <c r="DAP76"/>
      <c r="DAQ76"/>
      <c r="DAR76"/>
      <c r="DAS76"/>
      <c r="DAT76"/>
      <c r="DAU76"/>
      <c r="DAV76"/>
      <c r="DAW76"/>
      <c r="DAX76"/>
      <c r="DAY76"/>
      <c r="DAZ76"/>
      <c r="DBA76"/>
      <c r="DBB76"/>
      <c r="DBC76"/>
      <c r="DBD76"/>
      <c r="DBE76"/>
      <c r="DBF76"/>
      <c r="DBG76"/>
      <c r="DBH76"/>
      <c r="DBI76"/>
      <c r="DBJ76"/>
      <c r="DBK76"/>
      <c r="DBL76"/>
      <c r="DBM76"/>
      <c r="DBN76"/>
      <c r="DBO76"/>
      <c r="DBP76"/>
      <c r="DBQ76"/>
      <c r="DBR76"/>
      <c r="DBS76"/>
      <c r="DBT76"/>
      <c r="DBU76"/>
      <c r="DBV76"/>
      <c r="DBW76"/>
      <c r="DBX76"/>
      <c r="DBY76"/>
      <c r="DBZ76"/>
      <c r="DCA76"/>
      <c r="DCB76"/>
      <c r="DCC76"/>
      <c r="DCD76"/>
      <c r="DCE76"/>
      <c r="DCF76"/>
      <c r="DCG76"/>
      <c r="DCH76"/>
      <c r="DCI76"/>
      <c r="DCJ76"/>
      <c r="DCK76"/>
      <c r="DCL76"/>
      <c r="DCM76"/>
      <c r="DCN76"/>
      <c r="DCO76"/>
      <c r="DCP76"/>
      <c r="DCQ76"/>
      <c r="DCR76"/>
      <c r="DCS76"/>
      <c r="DCT76"/>
      <c r="DCU76"/>
      <c r="DCV76"/>
      <c r="DCW76"/>
      <c r="DCX76"/>
      <c r="DCY76"/>
      <c r="DCZ76"/>
      <c r="DDA76"/>
      <c r="DDB76"/>
      <c r="DDC76"/>
      <c r="DDD76"/>
      <c r="DDE76"/>
      <c r="DDF76"/>
      <c r="DDG76"/>
      <c r="DDH76"/>
      <c r="DDI76"/>
      <c r="DDJ76"/>
      <c r="DDK76"/>
      <c r="DDL76"/>
      <c r="DDM76"/>
      <c r="DDN76"/>
      <c r="DDO76"/>
      <c r="DDP76"/>
      <c r="DDQ76"/>
      <c r="DDR76"/>
      <c r="DDS76"/>
      <c r="DDT76"/>
      <c r="DDU76"/>
      <c r="DDV76"/>
      <c r="DDW76"/>
      <c r="DDX76"/>
      <c r="DDY76"/>
      <c r="DDZ76"/>
      <c r="DEA76"/>
      <c r="DEB76"/>
      <c r="DEC76"/>
      <c r="DED76"/>
      <c r="DEE76"/>
      <c r="DEF76"/>
      <c r="DEG76"/>
      <c r="DEH76"/>
      <c r="DEI76"/>
      <c r="DEJ76"/>
      <c r="DEK76"/>
      <c r="DEL76"/>
      <c r="DEM76"/>
      <c r="DEN76"/>
      <c r="DEO76"/>
      <c r="DEP76"/>
      <c r="DEQ76"/>
      <c r="DER76"/>
      <c r="DES76"/>
      <c r="DET76"/>
      <c r="DEU76"/>
      <c r="DEV76"/>
      <c r="DEW76"/>
      <c r="DEX76"/>
      <c r="DEY76"/>
      <c r="DEZ76"/>
      <c r="DFA76"/>
      <c r="DFB76"/>
      <c r="DFC76"/>
      <c r="DFD76"/>
      <c r="DFE76"/>
      <c r="DFF76"/>
      <c r="DFG76"/>
      <c r="DFH76"/>
      <c r="DFI76"/>
      <c r="DFJ76"/>
      <c r="DFK76"/>
      <c r="DFL76"/>
      <c r="DFM76"/>
      <c r="DFN76"/>
      <c r="DFO76"/>
      <c r="DFP76"/>
      <c r="DFQ76"/>
      <c r="DFR76"/>
      <c r="DFS76"/>
      <c r="DFT76"/>
      <c r="DFU76"/>
      <c r="DFV76"/>
      <c r="DFW76"/>
      <c r="DFX76"/>
      <c r="DFY76"/>
      <c r="DFZ76"/>
      <c r="DGA76"/>
      <c r="DGB76"/>
      <c r="DGC76"/>
      <c r="DGD76"/>
      <c r="DGE76"/>
      <c r="DGF76"/>
      <c r="DGG76"/>
      <c r="DGH76"/>
      <c r="DGI76"/>
      <c r="DGJ76"/>
      <c r="DGK76"/>
      <c r="DGL76"/>
      <c r="DGM76"/>
      <c r="DGN76"/>
      <c r="DGO76"/>
      <c r="DGP76"/>
      <c r="DGQ76"/>
      <c r="DGR76"/>
      <c r="DGS76"/>
      <c r="DGT76"/>
      <c r="DGU76"/>
      <c r="DGV76"/>
      <c r="DGW76"/>
      <c r="DGX76"/>
      <c r="DGY76"/>
      <c r="DGZ76"/>
      <c r="DHA76"/>
      <c r="DHB76"/>
      <c r="DHC76"/>
      <c r="DHD76"/>
      <c r="DHE76"/>
      <c r="DHF76"/>
      <c r="DHG76"/>
      <c r="DHH76"/>
      <c r="DHI76"/>
      <c r="DHJ76"/>
      <c r="DHK76"/>
      <c r="DHL76"/>
      <c r="DHM76"/>
      <c r="DHN76"/>
      <c r="DHO76"/>
      <c r="DHP76"/>
      <c r="DHQ76"/>
      <c r="DHR76"/>
      <c r="DHS76"/>
      <c r="DHT76"/>
      <c r="DHU76"/>
      <c r="DHV76"/>
      <c r="DHW76"/>
      <c r="DHX76"/>
      <c r="DHY76"/>
      <c r="DHZ76"/>
      <c r="DIA76"/>
      <c r="DIB76"/>
      <c r="DIC76"/>
      <c r="DID76"/>
      <c r="DIE76"/>
      <c r="DIF76"/>
      <c r="DIG76"/>
      <c r="DIH76"/>
      <c r="DII76"/>
      <c r="DIJ76"/>
      <c r="DIK76"/>
      <c r="DIL76"/>
      <c r="DIM76"/>
      <c r="DIN76"/>
      <c r="DIO76"/>
      <c r="DIP76"/>
      <c r="DIQ76"/>
      <c r="DIR76"/>
      <c r="DIS76"/>
      <c r="DIT76"/>
      <c r="DIU76"/>
      <c r="DIV76"/>
      <c r="DIW76"/>
      <c r="DIX76"/>
      <c r="DIY76"/>
      <c r="DIZ76"/>
      <c r="DJA76"/>
      <c r="DJB76"/>
      <c r="DJC76"/>
      <c r="DJD76"/>
      <c r="DJE76"/>
      <c r="DJF76"/>
      <c r="DJG76"/>
      <c r="DJH76"/>
      <c r="DJI76"/>
      <c r="DJJ76"/>
      <c r="DJK76"/>
      <c r="DJL76"/>
      <c r="DJM76"/>
      <c r="DJN76"/>
      <c r="DJO76"/>
      <c r="DJP76"/>
      <c r="DJQ76"/>
      <c r="DJR76"/>
      <c r="DJS76"/>
      <c r="DJT76"/>
      <c r="DJU76"/>
      <c r="DJV76"/>
      <c r="DJW76"/>
      <c r="DJX76"/>
      <c r="DJY76"/>
      <c r="DJZ76"/>
      <c r="DKA76"/>
      <c r="DKB76"/>
      <c r="DKC76"/>
      <c r="DKD76"/>
      <c r="DKE76"/>
      <c r="DKF76"/>
      <c r="DKG76"/>
      <c r="DKH76"/>
      <c r="DKI76"/>
      <c r="DKJ76"/>
      <c r="DKK76"/>
      <c r="DKL76"/>
      <c r="DKM76"/>
      <c r="DKN76"/>
      <c r="DKO76"/>
      <c r="DKP76"/>
      <c r="DKQ76"/>
      <c r="DKR76"/>
      <c r="DKS76"/>
      <c r="DKT76"/>
      <c r="DKU76"/>
      <c r="DKV76"/>
      <c r="DKW76"/>
      <c r="DKX76"/>
      <c r="DKY76"/>
      <c r="DKZ76"/>
      <c r="DLA76"/>
      <c r="DLB76"/>
      <c r="DLC76"/>
      <c r="DLD76"/>
      <c r="DLE76"/>
      <c r="DLF76"/>
      <c r="DLG76"/>
      <c r="DLH76"/>
      <c r="DLI76"/>
      <c r="DLJ76"/>
      <c r="DLK76"/>
      <c r="DLL76"/>
      <c r="DLM76"/>
      <c r="DLN76"/>
      <c r="DLO76"/>
      <c r="DLP76"/>
      <c r="DLQ76"/>
      <c r="DLR76"/>
      <c r="DLS76"/>
      <c r="DLT76"/>
      <c r="DLU76"/>
      <c r="DLV76"/>
      <c r="DLW76"/>
      <c r="DLX76"/>
      <c r="DLY76"/>
      <c r="DLZ76"/>
      <c r="DMA76"/>
      <c r="DMB76"/>
      <c r="DMC76"/>
      <c r="DMD76"/>
      <c r="DME76"/>
      <c r="DMF76"/>
      <c r="DMG76"/>
      <c r="DMH76"/>
      <c r="DMI76"/>
      <c r="DMJ76"/>
      <c r="DMK76"/>
      <c r="DML76"/>
      <c r="DMM76"/>
      <c r="DMN76"/>
      <c r="DMO76"/>
      <c r="DMP76"/>
      <c r="DMQ76"/>
      <c r="DMR76"/>
      <c r="DMS76"/>
      <c r="DMT76"/>
      <c r="DMU76"/>
      <c r="DMV76"/>
      <c r="DMW76"/>
      <c r="DMX76"/>
      <c r="DMY76"/>
      <c r="DMZ76"/>
      <c r="DNA76"/>
      <c r="DNB76"/>
      <c r="DNC76"/>
      <c r="DND76"/>
      <c r="DNE76"/>
      <c r="DNF76"/>
      <c r="DNG76"/>
      <c r="DNH76"/>
      <c r="DNI76"/>
      <c r="DNJ76"/>
      <c r="DNK76"/>
      <c r="DNL76"/>
      <c r="DNM76"/>
      <c r="DNN76"/>
      <c r="DNO76"/>
      <c r="DNP76"/>
      <c r="DNQ76"/>
      <c r="DNR76"/>
      <c r="DNS76"/>
      <c r="DNT76"/>
      <c r="DNU76"/>
      <c r="DNV76"/>
      <c r="DNW76"/>
      <c r="DNX76"/>
      <c r="DNY76"/>
      <c r="DNZ76"/>
      <c r="DOA76"/>
      <c r="DOB76"/>
      <c r="DOC76"/>
      <c r="DOD76"/>
      <c r="DOE76"/>
      <c r="DOF76"/>
      <c r="DOG76"/>
      <c r="DOH76"/>
      <c r="DOI76"/>
      <c r="DOJ76"/>
      <c r="DOK76"/>
      <c r="DOL76"/>
      <c r="DOM76"/>
      <c r="DON76"/>
      <c r="DOO76"/>
      <c r="DOP76"/>
      <c r="DOQ76"/>
      <c r="DOR76"/>
      <c r="DOS76"/>
      <c r="DOT76"/>
      <c r="DOU76"/>
      <c r="DOV76"/>
      <c r="DOW76"/>
      <c r="DOX76"/>
      <c r="DOY76"/>
      <c r="DOZ76"/>
      <c r="DPA76"/>
      <c r="DPB76"/>
      <c r="DPC76"/>
      <c r="DPD76"/>
      <c r="DPE76"/>
      <c r="DPF76"/>
      <c r="DPG76"/>
      <c r="DPH76"/>
      <c r="DPI76"/>
      <c r="DPJ76"/>
      <c r="DPK76"/>
      <c r="DPL76"/>
      <c r="DPM76"/>
      <c r="DPN76"/>
      <c r="DPO76"/>
      <c r="DPP76"/>
      <c r="DPQ76"/>
      <c r="DPR76"/>
      <c r="DPS76"/>
      <c r="DPT76"/>
      <c r="DPU76"/>
      <c r="DPV76"/>
      <c r="DPW76"/>
      <c r="DPX76"/>
      <c r="DPY76"/>
      <c r="DPZ76"/>
      <c r="DQA76"/>
      <c r="DQB76"/>
      <c r="DQC76"/>
      <c r="DQD76"/>
      <c r="DQE76"/>
      <c r="DQF76"/>
      <c r="DQG76"/>
      <c r="DQH76"/>
      <c r="DQI76"/>
      <c r="DQJ76"/>
      <c r="DQK76"/>
      <c r="DQL76"/>
      <c r="DQM76"/>
      <c r="DQN76"/>
      <c r="DQO76"/>
      <c r="DQP76"/>
      <c r="DQQ76"/>
      <c r="DQR76"/>
      <c r="DQS76"/>
      <c r="DQT76"/>
      <c r="DQU76"/>
      <c r="DQV76"/>
      <c r="DQW76"/>
      <c r="DQX76"/>
      <c r="DQY76"/>
      <c r="DQZ76"/>
      <c r="DRA76"/>
      <c r="DRB76"/>
      <c r="DRC76"/>
      <c r="DRD76"/>
      <c r="DRE76"/>
      <c r="DRF76"/>
      <c r="DRG76"/>
      <c r="DRH76"/>
      <c r="DRI76"/>
      <c r="DRJ76"/>
      <c r="DRK76"/>
      <c r="DRL76"/>
      <c r="DRM76"/>
      <c r="DRN76"/>
      <c r="DRO76"/>
      <c r="DRP76"/>
      <c r="DRQ76"/>
      <c r="DRR76"/>
      <c r="DRS76"/>
      <c r="DRT76"/>
      <c r="DRU76"/>
      <c r="DRV76"/>
      <c r="DRW76"/>
      <c r="DRX76"/>
      <c r="DRY76"/>
      <c r="DRZ76"/>
      <c r="DSA76"/>
      <c r="DSB76"/>
      <c r="DSC76"/>
      <c r="DSD76"/>
      <c r="DSE76"/>
      <c r="DSF76"/>
      <c r="DSG76"/>
      <c r="DSH76"/>
      <c r="DSI76"/>
      <c r="DSJ76"/>
      <c r="DSK76"/>
      <c r="DSL76"/>
      <c r="DSM76"/>
      <c r="DSN76"/>
      <c r="DSO76"/>
      <c r="DSP76"/>
      <c r="DSQ76"/>
      <c r="DSR76"/>
      <c r="DSS76"/>
      <c r="DST76"/>
      <c r="DSU76"/>
      <c r="DSV76"/>
      <c r="DSW76"/>
      <c r="DSX76"/>
      <c r="DSY76"/>
      <c r="DSZ76"/>
      <c r="DTA76"/>
      <c r="DTB76"/>
      <c r="DTC76"/>
      <c r="DTD76"/>
      <c r="DTE76"/>
      <c r="DTF76"/>
      <c r="DTG76"/>
      <c r="DTH76"/>
      <c r="DTI76"/>
      <c r="DTJ76"/>
      <c r="DTK76"/>
      <c r="DTL76"/>
      <c r="DTM76"/>
      <c r="DTN76"/>
      <c r="DTO76"/>
      <c r="DTP76"/>
      <c r="DTQ76"/>
      <c r="DTR76"/>
      <c r="DTS76"/>
      <c r="DTT76"/>
      <c r="DTU76"/>
      <c r="DTV76"/>
      <c r="DTW76"/>
      <c r="DTX76"/>
      <c r="DTY76"/>
      <c r="DTZ76"/>
      <c r="DUA76"/>
      <c r="DUB76"/>
      <c r="DUC76"/>
      <c r="DUD76"/>
      <c r="DUE76"/>
      <c r="DUF76"/>
      <c r="DUG76"/>
      <c r="DUH76"/>
      <c r="DUI76"/>
      <c r="DUJ76"/>
      <c r="DUK76"/>
      <c r="DUL76"/>
      <c r="DUM76"/>
      <c r="DUN76"/>
      <c r="DUO76"/>
      <c r="DUP76"/>
      <c r="DUQ76"/>
      <c r="DUR76"/>
      <c r="DUS76"/>
      <c r="DUT76"/>
      <c r="DUU76"/>
      <c r="DUV76"/>
      <c r="DUW76"/>
      <c r="DUX76"/>
      <c r="DUY76"/>
      <c r="DUZ76"/>
      <c r="DVA76"/>
      <c r="DVB76"/>
      <c r="DVC76"/>
      <c r="DVD76"/>
      <c r="DVE76"/>
      <c r="DVF76"/>
      <c r="DVG76"/>
      <c r="DVH76"/>
      <c r="DVI76"/>
      <c r="DVJ76"/>
      <c r="DVK76"/>
      <c r="DVL76"/>
      <c r="DVM76"/>
      <c r="DVN76"/>
      <c r="DVO76"/>
      <c r="DVP76"/>
      <c r="DVQ76"/>
      <c r="DVR76"/>
      <c r="DVS76"/>
      <c r="DVT76"/>
      <c r="DVU76"/>
      <c r="DVV76"/>
      <c r="DVW76"/>
      <c r="DVX76"/>
      <c r="DVY76"/>
      <c r="DVZ76"/>
      <c r="DWA76"/>
      <c r="DWB76"/>
      <c r="DWC76"/>
      <c r="DWD76"/>
      <c r="DWE76"/>
      <c r="DWF76"/>
      <c r="DWG76"/>
      <c r="DWH76"/>
      <c r="DWI76"/>
      <c r="DWJ76"/>
      <c r="DWK76"/>
      <c r="DWL76"/>
      <c r="DWM76"/>
      <c r="DWN76"/>
      <c r="DWO76"/>
      <c r="DWP76"/>
      <c r="DWQ76"/>
      <c r="DWR76"/>
      <c r="DWS76"/>
      <c r="DWT76"/>
      <c r="DWU76"/>
      <c r="DWV76"/>
      <c r="DWW76"/>
      <c r="DWX76"/>
      <c r="DWY76"/>
      <c r="DWZ76"/>
      <c r="DXA76"/>
      <c r="DXB76"/>
      <c r="DXC76"/>
      <c r="DXD76"/>
      <c r="DXE76"/>
      <c r="DXF76"/>
      <c r="DXG76"/>
      <c r="DXH76"/>
      <c r="DXI76"/>
      <c r="DXJ76"/>
      <c r="DXK76"/>
      <c r="DXL76"/>
      <c r="DXM76"/>
      <c r="DXN76"/>
      <c r="DXO76"/>
      <c r="DXP76"/>
      <c r="DXQ76"/>
      <c r="DXR76"/>
      <c r="DXS76"/>
      <c r="DXT76"/>
      <c r="DXU76"/>
      <c r="DXV76"/>
      <c r="DXW76"/>
      <c r="DXX76"/>
      <c r="DXY76"/>
      <c r="DXZ76"/>
      <c r="DYA76"/>
      <c r="DYB76"/>
      <c r="DYC76"/>
      <c r="DYD76"/>
      <c r="DYE76"/>
      <c r="DYF76"/>
      <c r="DYG76"/>
      <c r="DYH76"/>
      <c r="DYI76"/>
      <c r="DYJ76"/>
      <c r="DYK76"/>
      <c r="DYL76"/>
      <c r="DYM76"/>
      <c r="DYN76"/>
      <c r="DYO76"/>
      <c r="DYP76"/>
      <c r="DYQ76"/>
      <c r="DYR76"/>
      <c r="DYS76"/>
      <c r="DYT76"/>
      <c r="DYU76"/>
      <c r="DYV76"/>
      <c r="DYW76"/>
      <c r="DYX76"/>
      <c r="DYY76"/>
      <c r="DYZ76"/>
      <c r="DZA76"/>
      <c r="DZB76"/>
      <c r="DZC76"/>
      <c r="DZD76"/>
      <c r="DZE76"/>
      <c r="DZF76"/>
      <c r="DZG76"/>
      <c r="DZH76"/>
      <c r="DZI76"/>
      <c r="DZJ76"/>
      <c r="DZK76"/>
      <c r="DZL76"/>
      <c r="DZM76"/>
      <c r="DZN76"/>
      <c r="DZO76"/>
      <c r="DZP76"/>
      <c r="DZQ76"/>
      <c r="DZR76"/>
      <c r="DZS76"/>
      <c r="DZT76"/>
      <c r="DZU76"/>
      <c r="DZV76"/>
      <c r="DZW76"/>
      <c r="DZX76"/>
      <c r="DZY76"/>
      <c r="DZZ76"/>
      <c r="EAA76"/>
      <c r="EAB76"/>
      <c r="EAC76"/>
      <c r="EAD76"/>
      <c r="EAE76"/>
      <c r="EAF76"/>
      <c r="EAG76"/>
      <c r="EAH76"/>
      <c r="EAI76"/>
      <c r="EAJ76"/>
      <c r="EAK76"/>
      <c r="EAL76"/>
      <c r="EAM76"/>
      <c r="EAN76"/>
      <c r="EAO76"/>
      <c r="EAP76"/>
      <c r="EAQ76"/>
      <c r="EAR76"/>
      <c r="EAS76"/>
      <c r="EAT76"/>
      <c r="EAU76"/>
      <c r="EAV76"/>
      <c r="EAW76"/>
      <c r="EAX76"/>
      <c r="EAY76"/>
      <c r="EAZ76"/>
      <c r="EBA76"/>
      <c r="EBB76"/>
      <c r="EBC76"/>
      <c r="EBD76"/>
      <c r="EBE76"/>
      <c r="EBF76"/>
      <c r="EBG76"/>
      <c r="EBH76"/>
      <c r="EBI76"/>
      <c r="EBJ76"/>
      <c r="EBK76"/>
      <c r="EBL76"/>
      <c r="EBM76"/>
      <c r="EBN76"/>
      <c r="EBO76"/>
      <c r="EBP76"/>
      <c r="EBQ76"/>
      <c r="EBR76"/>
      <c r="EBS76"/>
      <c r="EBT76"/>
      <c r="EBU76"/>
      <c r="EBV76"/>
      <c r="EBW76"/>
      <c r="EBX76"/>
      <c r="EBY76"/>
      <c r="EBZ76"/>
      <c r="ECA76"/>
      <c r="ECB76"/>
      <c r="ECC76"/>
      <c r="ECD76"/>
      <c r="ECE76"/>
      <c r="ECF76"/>
      <c r="ECG76"/>
      <c r="ECH76"/>
      <c r="ECI76"/>
      <c r="ECJ76"/>
      <c r="ECK76"/>
      <c r="ECL76"/>
      <c r="ECM76"/>
      <c r="ECN76"/>
      <c r="ECO76"/>
      <c r="ECP76"/>
      <c r="ECQ76"/>
      <c r="ECR76"/>
      <c r="ECS76"/>
      <c r="ECT76"/>
      <c r="ECU76"/>
      <c r="ECV76"/>
      <c r="ECW76"/>
      <c r="ECX76"/>
      <c r="ECY76"/>
      <c r="ECZ76"/>
      <c r="EDA76"/>
      <c r="EDB76"/>
      <c r="EDC76"/>
      <c r="EDD76"/>
      <c r="EDE76"/>
      <c r="EDF76"/>
      <c r="EDG76"/>
      <c r="EDH76"/>
      <c r="EDI76"/>
      <c r="EDJ76"/>
      <c r="EDK76"/>
      <c r="EDL76"/>
      <c r="EDM76"/>
      <c r="EDN76"/>
      <c r="EDO76"/>
      <c r="EDP76"/>
      <c r="EDQ76"/>
      <c r="EDR76"/>
      <c r="EDS76"/>
      <c r="EDT76"/>
      <c r="EDU76"/>
      <c r="EDV76"/>
      <c r="EDW76"/>
      <c r="EDX76"/>
      <c r="EDY76"/>
      <c r="EDZ76"/>
      <c r="EEA76"/>
      <c r="EEB76"/>
      <c r="EEC76"/>
      <c r="EED76"/>
      <c r="EEE76"/>
      <c r="EEF76"/>
      <c r="EEG76"/>
      <c r="EEH76"/>
      <c r="EEI76"/>
      <c r="EEJ76"/>
      <c r="EEK76"/>
      <c r="EEL76"/>
      <c r="EEM76"/>
      <c r="EEN76"/>
      <c r="EEO76"/>
      <c r="EEP76"/>
      <c r="EEQ76"/>
      <c r="EER76"/>
      <c r="EES76"/>
      <c r="EET76"/>
      <c r="EEU76"/>
      <c r="EEV76"/>
      <c r="EEW76"/>
      <c r="EEX76"/>
      <c r="EEY76"/>
      <c r="EEZ76"/>
      <c r="EFA76"/>
      <c r="EFB76"/>
      <c r="EFC76"/>
      <c r="EFD76"/>
      <c r="EFE76"/>
      <c r="EFF76"/>
      <c r="EFG76"/>
      <c r="EFH76"/>
      <c r="EFI76"/>
      <c r="EFJ76"/>
      <c r="EFK76"/>
      <c r="EFL76"/>
      <c r="EFM76"/>
      <c r="EFN76"/>
      <c r="EFO76"/>
      <c r="EFP76"/>
      <c r="EFQ76"/>
      <c r="EFR76"/>
      <c r="EFS76"/>
      <c r="EFT76"/>
      <c r="EFU76"/>
      <c r="EFV76"/>
      <c r="EFW76"/>
      <c r="EFX76"/>
      <c r="EFY76"/>
      <c r="EFZ76"/>
      <c r="EGA76"/>
      <c r="EGB76"/>
      <c r="EGC76"/>
      <c r="EGD76"/>
      <c r="EGE76"/>
      <c r="EGF76"/>
      <c r="EGG76"/>
      <c r="EGH76"/>
      <c r="EGI76"/>
      <c r="EGJ76"/>
      <c r="EGK76"/>
      <c r="EGL76"/>
      <c r="EGM76"/>
      <c r="EGN76"/>
      <c r="EGO76"/>
      <c r="EGP76"/>
      <c r="EGQ76"/>
      <c r="EGR76"/>
      <c r="EGS76"/>
      <c r="EGT76"/>
      <c r="EGU76"/>
      <c r="EGV76"/>
      <c r="EGW76"/>
      <c r="EGX76"/>
      <c r="EGY76"/>
      <c r="EGZ76"/>
      <c r="EHA76"/>
      <c r="EHB76"/>
      <c r="EHC76"/>
      <c r="EHD76"/>
      <c r="EHE76"/>
      <c r="EHF76"/>
      <c r="EHG76"/>
      <c r="EHH76"/>
      <c r="EHI76"/>
      <c r="EHJ76"/>
      <c r="EHK76"/>
      <c r="EHL76"/>
      <c r="EHM76"/>
      <c r="EHN76"/>
      <c r="EHO76"/>
      <c r="EHP76"/>
      <c r="EHQ76"/>
      <c r="EHR76"/>
      <c r="EHS76"/>
      <c r="EHT76"/>
      <c r="EHU76"/>
      <c r="EHV76"/>
      <c r="EHW76"/>
      <c r="EHX76"/>
      <c r="EHY76"/>
      <c r="EHZ76"/>
      <c r="EIA76"/>
      <c r="EIB76"/>
      <c r="EIC76"/>
      <c r="EID76"/>
      <c r="EIE76"/>
      <c r="EIF76"/>
      <c r="EIG76"/>
      <c r="EIH76"/>
      <c r="EII76"/>
      <c r="EIJ76"/>
      <c r="EIK76"/>
      <c r="EIL76"/>
      <c r="EIM76"/>
      <c r="EIN76"/>
      <c r="EIO76"/>
      <c r="EIP76"/>
      <c r="EIQ76"/>
      <c r="EIR76"/>
      <c r="EIS76"/>
      <c r="EIT76"/>
      <c r="EIU76"/>
      <c r="EIV76"/>
      <c r="EIW76"/>
      <c r="EIX76"/>
      <c r="EIY76"/>
      <c r="EIZ76"/>
      <c r="EJA76"/>
      <c r="EJB76"/>
      <c r="EJC76"/>
      <c r="EJD76"/>
      <c r="EJE76"/>
      <c r="EJF76"/>
      <c r="EJG76"/>
      <c r="EJH76"/>
      <c r="EJI76"/>
      <c r="EJJ76"/>
      <c r="EJK76"/>
      <c r="EJL76"/>
      <c r="EJM76"/>
      <c r="EJN76"/>
      <c r="EJO76"/>
      <c r="EJP76"/>
      <c r="EJQ76"/>
      <c r="EJR76"/>
      <c r="EJS76"/>
      <c r="EJT76"/>
      <c r="EJU76"/>
      <c r="EJV76"/>
      <c r="EJW76"/>
      <c r="EJX76"/>
      <c r="EJY76"/>
      <c r="EJZ76"/>
      <c r="EKA76"/>
      <c r="EKB76"/>
      <c r="EKC76"/>
      <c r="EKD76"/>
      <c r="EKE76"/>
      <c r="EKF76"/>
      <c r="EKG76"/>
      <c r="EKH76"/>
      <c r="EKI76"/>
      <c r="EKJ76"/>
      <c r="EKK76"/>
      <c r="EKL76"/>
      <c r="EKM76"/>
      <c r="EKN76"/>
      <c r="EKO76"/>
      <c r="EKP76"/>
      <c r="EKQ76"/>
      <c r="EKR76"/>
      <c r="EKS76"/>
      <c r="EKT76"/>
      <c r="EKU76"/>
      <c r="EKV76"/>
      <c r="EKW76"/>
      <c r="EKX76"/>
      <c r="EKY76"/>
      <c r="EKZ76"/>
      <c r="ELA76"/>
      <c r="ELB76"/>
      <c r="ELC76"/>
      <c r="ELD76"/>
      <c r="ELE76"/>
      <c r="ELF76"/>
      <c r="ELG76"/>
      <c r="ELH76"/>
      <c r="ELI76"/>
      <c r="ELJ76"/>
      <c r="ELK76"/>
      <c r="ELL76"/>
      <c r="ELM76"/>
      <c r="ELN76"/>
      <c r="ELO76"/>
      <c r="ELP76"/>
      <c r="ELQ76"/>
      <c r="ELR76"/>
      <c r="ELS76"/>
      <c r="ELT76"/>
      <c r="ELU76"/>
      <c r="ELV76"/>
      <c r="ELW76"/>
      <c r="ELX76"/>
      <c r="ELY76"/>
      <c r="ELZ76"/>
      <c r="EMA76"/>
      <c r="EMB76"/>
      <c r="EMC76"/>
      <c r="EMD76"/>
      <c r="EME76"/>
      <c r="EMF76"/>
      <c r="EMG76"/>
      <c r="EMH76"/>
      <c r="EMI76"/>
      <c r="EMJ76"/>
      <c r="EMK76"/>
      <c r="EML76"/>
      <c r="EMM76"/>
      <c r="EMN76"/>
      <c r="EMO76"/>
      <c r="EMP76"/>
      <c r="EMQ76"/>
      <c r="EMR76"/>
      <c r="EMS76"/>
      <c r="EMT76"/>
      <c r="EMU76"/>
      <c r="EMV76"/>
      <c r="EMW76"/>
      <c r="EMX76"/>
      <c r="EMY76"/>
      <c r="EMZ76"/>
      <c r="ENA76"/>
      <c r="ENB76"/>
      <c r="ENC76"/>
      <c r="END76"/>
      <c r="ENE76"/>
      <c r="ENF76"/>
      <c r="ENG76"/>
      <c r="ENH76"/>
      <c r="ENI76"/>
      <c r="ENJ76"/>
      <c r="ENK76"/>
      <c r="ENL76"/>
      <c r="ENM76"/>
      <c r="ENN76"/>
      <c r="ENO76"/>
      <c r="ENP76"/>
      <c r="ENQ76"/>
      <c r="ENR76"/>
      <c r="ENS76"/>
      <c r="ENT76"/>
      <c r="ENU76"/>
      <c r="ENV76"/>
      <c r="ENW76"/>
      <c r="ENX76"/>
      <c r="ENY76"/>
      <c r="ENZ76"/>
      <c r="EOA76"/>
      <c r="EOB76"/>
      <c r="EOC76"/>
      <c r="EOD76"/>
      <c r="EOE76"/>
      <c r="EOF76"/>
      <c r="EOG76"/>
      <c r="EOH76"/>
      <c r="EOI76"/>
      <c r="EOJ76"/>
      <c r="EOK76"/>
      <c r="EOL76"/>
      <c r="EOM76"/>
      <c r="EON76"/>
      <c r="EOO76"/>
      <c r="EOP76"/>
      <c r="EOQ76"/>
      <c r="EOR76"/>
      <c r="EOS76"/>
      <c r="EOT76"/>
      <c r="EOU76"/>
      <c r="EOV76"/>
      <c r="EOW76"/>
      <c r="EOX76"/>
      <c r="EOY76"/>
      <c r="EOZ76"/>
      <c r="EPA76"/>
      <c r="EPB76"/>
      <c r="EPC76"/>
      <c r="EPD76"/>
      <c r="EPE76"/>
      <c r="EPF76"/>
      <c r="EPG76"/>
      <c r="EPH76"/>
      <c r="EPI76"/>
      <c r="EPJ76"/>
      <c r="EPK76"/>
      <c r="EPL76"/>
      <c r="EPM76"/>
      <c r="EPN76"/>
      <c r="EPO76"/>
      <c r="EPP76"/>
      <c r="EPQ76"/>
      <c r="EPR76"/>
      <c r="EPS76"/>
      <c r="EPT76"/>
      <c r="EPU76"/>
      <c r="EPV76"/>
      <c r="EPW76"/>
      <c r="EPX76"/>
      <c r="EPY76"/>
      <c r="EPZ76"/>
      <c r="EQA76"/>
      <c r="EQB76"/>
      <c r="EQC76"/>
      <c r="EQD76"/>
      <c r="EQE76"/>
      <c r="EQF76"/>
      <c r="EQG76"/>
      <c r="EQH76"/>
      <c r="EQI76"/>
      <c r="EQJ76"/>
      <c r="EQK76"/>
      <c r="EQL76"/>
      <c r="EQM76"/>
      <c r="EQN76"/>
      <c r="EQO76"/>
      <c r="EQP76"/>
      <c r="EQQ76"/>
      <c r="EQR76"/>
      <c r="EQS76"/>
      <c r="EQT76"/>
      <c r="EQU76"/>
      <c r="EQV76"/>
      <c r="EQW76"/>
      <c r="EQX76"/>
      <c r="EQY76"/>
      <c r="EQZ76"/>
      <c r="ERA76"/>
      <c r="ERB76"/>
      <c r="ERC76"/>
      <c r="ERD76"/>
      <c r="ERE76"/>
      <c r="ERF76"/>
      <c r="ERG76"/>
      <c r="ERH76"/>
      <c r="ERI76"/>
      <c r="ERJ76"/>
      <c r="ERK76"/>
      <c r="ERL76"/>
      <c r="ERM76"/>
      <c r="ERN76"/>
      <c r="ERO76"/>
      <c r="ERP76"/>
      <c r="ERQ76"/>
      <c r="ERR76"/>
      <c r="ERS76"/>
      <c r="ERT76"/>
      <c r="ERU76"/>
      <c r="ERV76"/>
      <c r="ERW76"/>
      <c r="ERX76"/>
      <c r="ERY76"/>
      <c r="ERZ76"/>
      <c r="ESA76"/>
      <c r="ESB76"/>
      <c r="ESC76"/>
      <c r="ESD76"/>
      <c r="ESE76"/>
      <c r="ESF76"/>
      <c r="ESG76"/>
      <c r="ESH76"/>
      <c r="ESI76"/>
      <c r="ESJ76"/>
      <c r="ESK76"/>
      <c r="ESL76"/>
      <c r="ESM76"/>
      <c r="ESN76"/>
      <c r="ESO76"/>
      <c r="ESP76"/>
      <c r="ESQ76"/>
      <c r="ESR76"/>
      <c r="ESS76"/>
      <c r="EST76"/>
      <c r="ESU76"/>
      <c r="ESV76"/>
      <c r="ESW76"/>
      <c r="ESX76"/>
      <c r="ESY76"/>
      <c r="ESZ76"/>
      <c r="ETA76"/>
      <c r="ETB76"/>
      <c r="ETC76"/>
      <c r="ETD76"/>
      <c r="ETE76"/>
      <c r="ETF76"/>
      <c r="ETG76"/>
      <c r="ETH76"/>
      <c r="ETI76"/>
      <c r="ETJ76"/>
      <c r="ETK76"/>
      <c r="ETL76"/>
      <c r="ETM76"/>
      <c r="ETN76"/>
      <c r="ETO76"/>
      <c r="ETP76"/>
      <c r="ETQ76"/>
      <c r="ETR76"/>
      <c r="ETS76"/>
      <c r="ETT76"/>
      <c r="ETU76"/>
      <c r="ETV76"/>
      <c r="ETW76"/>
      <c r="ETX76"/>
      <c r="ETY76"/>
      <c r="ETZ76"/>
      <c r="EUA76"/>
      <c r="EUB76"/>
      <c r="EUC76"/>
      <c r="EUD76"/>
      <c r="EUE76"/>
      <c r="EUF76"/>
      <c r="EUG76"/>
      <c r="EUH76"/>
      <c r="EUI76"/>
      <c r="EUJ76"/>
      <c r="EUK76"/>
      <c r="EUL76"/>
      <c r="EUM76"/>
      <c r="EUN76"/>
      <c r="EUO76"/>
      <c r="EUP76"/>
      <c r="EUQ76"/>
      <c r="EUR76"/>
      <c r="EUS76"/>
      <c r="EUT76"/>
      <c r="EUU76"/>
      <c r="EUV76"/>
      <c r="EUW76"/>
      <c r="EUX76"/>
      <c r="EUY76"/>
      <c r="EUZ76"/>
      <c r="EVA76"/>
      <c r="EVB76"/>
      <c r="EVC76"/>
      <c r="EVD76"/>
      <c r="EVE76"/>
      <c r="EVF76"/>
      <c r="EVG76"/>
      <c r="EVH76"/>
      <c r="EVI76"/>
      <c r="EVJ76"/>
      <c r="EVK76"/>
      <c r="EVL76"/>
      <c r="EVM76"/>
      <c r="EVN76"/>
      <c r="EVO76"/>
      <c r="EVP76"/>
      <c r="EVQ76"/>
      <c r="EVR76"/>
      <c r="EVS76"/>
      <c r="EVT76"/>
      <c r="EVU76"/>
      <c r="EVV76"/>
      <c r="EVW76"/>
      <c r="EVX76"/>
      <c r="EVY76"/>
      <c r="EVZ76"/>
      <c r="EWA76"/>
      <c r="EWB76"/>
      <c r="EWC76"/>
      <c r="EWD76"/>
      <c r="EWE76"/>
      <c r="EWF76"/>
      <c r="EWG76"/>
      <c r="EWH76"/>
      <c r="EWI76"/>
      <c r="EWJ76"/>
      <c r="EWK76"/>
      <c r="EWL76"/>
      <c r="EWM76"/>
      <c r="EWN76"/>
      <c r="EWO76"/>
      <c r="EWP76"/>
      <c r="EWQ76"/>
      <c r="EWR76"/>
      <c r="EWS76"/>
      <c r="EWT76"/>
      <c r="EWU76"/>
      <c r="EWV76"/>
      <c r="EWW76"/>
      <c r="EWX76"/>
      <c r="EWY76"/>
      <c r="EWZ76"/>
      <c r="EXA76"/>
      <c r="EXB76"/>
      <c r="EXC76"/>
      <c r="EXD76"/>
      <c r="EXE76"/>
      <c r="EXF76"/>
      <c r="EXG76"/>
      <c r="EXH76"/>
      <c r="EXI76"/>
      <c r="EXJ76"/>
      <c r="EXK76"/>
      <c r="EXL76"/>
      <c r="EXM76"/>
      <c r="EXN76"/>
      <c r="EXO76"/>
      <c r="EXP76"/>
      <c r="EXQ76"/>
      <c r="EXR76"/>
      <c r="EXS76"/>
      <c r="EXT76"/>
      <c r="EXU76"/>
      <c r="EXV76"/>
      <c r="EXW76"/>
      <c r="EXX76"/>
      <c r="EXY76"/>
      <c r="EXZ76"/>
      <c r="EYA76"/>
      <c r="EYB76"/>
      <c r="EYC76"/>
      <c r="EYD76"/>
      <c r="EYE76"/>
      <c r="EYF76"/>
      <c r="EYG76"/>
      <c r="EYH76"/>
      <c r="EYI76"/>
      <c r="EYJ76"/>
      <c r="EYK76"/>
      <c r="EYL76"/>
      <c r="EYM76"/>
      <c r="EYN76"/>
      <c r="EYO76"/>
      <c r="EYP76"/>
      <c r="EYQ76"/>
      <c r="EYR76"/>
      <c r="EYS76"/>
      <c r="EYT76"/>
      <c r="EYU76"/>
      <c r="EYV76"/>
      <c r="EYW76"/>
      <c r="EYX76"/>
      <c r="EYY76"/>
      <c r="EYZ76"/>
      <c r="EZA76"/>
      <c r="EZB76"/>
      <c r="EZC76"/>
      <c r="EZD76"/>
      <c r="EZE76"/>
      <c r="EZF76"/>
      <c r="EZG76"/>
      <c r="EZH76"/>
      <c r="EZI76"/>
      <c r="EZJ76"/>
      <c r="EZK76"/>
      <c r="EZL76"/>
      <c r="EZM76"/>
      <c r="EZN76"/>
      <c r="EZO76"/>
      <c r="EZP76"/>
      <c r="EZQ76"/>
      <c r="EZR76"/>
      <c r="EZS76"/>
      <c r="EZT76"/>
      <c r="EZU76"/>
      <c r="EZV76"/>
      <c r="EZW76"/>
      <c r="EZX76"/>
      <c r="EZY76"/>
      <c r="EZZ76"/>
      <c r="FAA76"/>
      <c r="FAB76"/>
      <c r="FAC76"/>
      <c r="FAD76"/>
      <c r="FAE76"/>
      <c r="FAF76"/>
      <c r="FAG76"/>
      <c r="FAH76"/>
      <c r="FAI76"/>
      <c r="FAJ76"/>
      <c r="FAK76"/>
      <c r="FAL76"/>
      <c r="FAM76"/>
      <c r="FAN76"/>
      <c r="FAO76"/>
      <c r="FAP76"/>
      <c r="FAQ76"/>
      <c r="FAR76"/>
      <c r="FAS76"/>
      <c r="FAT76"/>
      <c r="FAU76"/>
      <c r="FAV76"/>
      <c r="FAW76"/>
      <c r="FAX76"/>
      <c r="FAY76"/>
      <c r="FAZ76"/>
      <c r="FBA76"/>
      <c r="FBB76"/>
      <c r="FBC76"/>
      <c r="FBD76"/>
      <c r="FBE76"/>
      <c r="FBF76"/>
      <c r="FBG76"/>
      <c r="FBH76"/>
      <c r="FBI76"/>
      <c r="FBJ76"/>
      <c r="FBK76"/>
      <c r="FBL76"/>
      <c r="FBM76"/>
      <c r="FBN76"/>
      <c r="FBO76"/>
      <c r="FBP76"/>
      <c r="FBQ76"/>
      <c r="FBR76"/>
      <c r="FBS76"/>
      <c r="FBT76"/>
      <c r="FBU76"/>
      <c r="FBV76"/>
      <c r="FBW76"/>
      <c r="FBX76"/>
      <c r="FBY76"/>
      <c r="FBZ76"/>
      <c r="FCA76"/>
      <c r="FCB76"/>
      <c r="FCC76"/>
      <c r="FCD76"/>
      <c r="FCE76"/>
      <c r="FCF76"/>
      <c r="FCG76"/>
      <c r="FCH76"/>
      <c r="FCI76"/>
      <c r="FCJ76"/>
      <c r="FCK76"/>
      <c r="FCL76"/>
      <c r="FCM76"/>
      <c r="FCN76"/>
      <c r="FCO76"/>
      <c r="FCP76"/>
      <c r="FCQ76"/>
      <c r="FCR76"/>
      <c r="FCS76"/>
      <c r="FCT76"/>
      <c r="FCU76"/>
      <c r="FCV76"/>
      <c r="FCW76"/>
      <c r="FCX76"/>
      <c r="FCY76"/>
      <c r="FCZ76"/>
      <c r="FDA76"/>
      <c r="FDB76"/>
      <c r="FDC76"/>
      <c r="FDD76"/>
      <c r="FDE76"/>
      <c r="FDF76"/>
      <c r="FDG76"/>
      <c r="FDH76"/>
      <c r="FDI76"/>
      <c r="FDJ76"/>
      <c r="FDK76"/>
      <c r="FDL76"/>
      <c r="FDM76"/>
      <c r="FDN76"/>
      <c r="FDO76"/>
      <c r="FDP76"/>
      <c r="FDQ76"/>
      <c r="FDR76"/>
      <c r="FDS76"/>
      <c r="FDT76"/>
      <c r="FDU76"/>
      <c r="FDV76"/>
      <c r="FDW76"/>
      <c r="FDX76"/>
      <c r="FDY76"/>
      <c r="FDZ76"/>
      <c r="FEA76"/>
      <c r="FEB76"/>
      <c r="FEC76"/>
      <c r="FED76"/>
      <c r="FEE76"/>
      <c r="FEF76"/>
      <c r="FEG76"/>
      <c r="FEH76"/>
      <c r="FEI76"/>
      <c r="FEJ76"/>
      <c r="FEK76"/>
      <c r="FEL76"/>
      <c r="FEM76"/>
      <c r="FEN76"/>
      <c r="FEO76"/>
      <c r="FEP76"/>
      <c r="FEQ76"/>
      <c r="FER76"/>
      <c r="FES76"/>
      <c r="FET76"/>
      <c r="FEU76"/>
      <c r="FEV76"/>
      <c r="FEW76"/>
      <c r="FEX76"/>
      <c r="FEY76"/>
      <c r="FEZ76"/>
      <c r="FFA76"/>
      <c r="FFB76"/>
      <c r="FFC76"/>
      <c r="FFD76"/>
      <c r="FFE76"/>
      <c r="FFF76"/>
      <c r="FFG76"/>
      <c r="FFH76"/>
      <c r="FFI76"/>
      <c r="FFJ76"/>
      <c r="FFK76"/>
      <c r="FFL76"/>
      <c r="FFM76"/>
      <c r="FFN76"/>
      <c r="FFO76"/>
      <c r="FFP76"/>
      <c r="FFQ76"/>
      <c r="FFR76"/>
      <c r="FFS76"/>
      <c r="FFT76"/>
      <c r="FFU76"/>
      <c r="FFV76"/>
      <c r="FFW76"/>
      <c r="FFX76"/>
      <c r="FFY76"/>
      <c r="FFZ76"/>
      <c r="FGA76"/>
      <c r="FGB76"/>
      <c r="FGC76"/>
      <c r="FGD76"/>
      <c r="FGE76"/>
      <c r="FGF76"/>
      <c r="FGG76"/>
      <c r="FGH76"/>
      <c r="FGI76"/>
      <c r="FGJ76"/>
      <c r="FGK76"/>
      <c r="FGL76"/>
      <c r="FGM76"/>
      <c r="FGN76"/>
      <c r="FGO76"/>
      <c r="FGP76"/>
      <c r="FGQ76"/>
      <c r="FGR76"/>
      <c r="FGS76"/>
      <c r="FGT76"/>
      <c r="FGU76"/>
      <c r="FGV76"/>
      <c r="FGW76"/>
      <c r="FGX76"/>
      <c r="FGY76"/>
      <c r="FGZ76"/>
      <c r="FHA76"/>
      <c r="FHB76"/>
      <c r="FHC76"/>
      <c r="FHD76"/>
      <c r="FHE76"/>
      <c r="FHF76"/>
      <c r="FHG76"/>
      <c r="FHH76"/>
      <c r="FHI76"/>
      <c r="FHJ76"/>
      <c r="FHK76"/>
      <c r="FHL76"/>
      <c r="FHM76"/>
      <c r="FHN76"/>
      <c r="FHO76"/>
      <c r="FHP76"/>
      <c r="FHQ76"/>
      <c r="FHR76"/>
      <c r="FHS76"/>
      <c r="FHT76"/>
      <c r="FHU76"/>
      <c r="FHV76"/>
      <c r="FHW76"/>
      <c r="FHX76"/>
      <c r="FHY76"/>
      <c r="FHZ76"/>
      <c r="FIA76"/>
      <c r="FIB76"/>
      <c r="FIC76"/>
      <c r="FID76"/>
      <c r="FIE76"/>
      <c r="FIF76"/>
      <c r="FIG76"/>
      <c r="FIH76"/>
      <c r="FII76"/>
      <c r="FIJ76"/>
      <c r="FIK76"/>
      <c r="FIL76"/>
      <c r="FIM76"/>
      <c r="FIN76"/>
      <c r="FIO76"/>
      <c r="FIP76"/>
      <c r="FIQ76"/>
      <c r="FIR76"/>
      <c r="FIS76"/>
      <c r="FIT76"/>
      <c r="FIU76"/>
      <c r="FIV76"/>
      <c r="FIW76"/>
      <c r="FIX76"/>
      <c r="FIY76"/>
      <c r="FIZ76"/>
      <c r="FJA76"/>
      <c r="FJB76"/>
      <c r="FJC76"/>
      <c r="FJD76"/>
      <c r="FJE76"/>
      <c r="FJF76"/>
      <c r="FJG76"/>
      <c r="FJH76"/>
      <c r="FJI76"/>
      <c r="FJJ76"/>
      <c r="FJK76"/>
      <c r="FJL76"/>
      <c r="FJM76"/>
      <c r="FJN76"/>
      <c r="FJO76"/>
      <c r="FJP76"/>
      <c r="FJQ76"/>
      <c r="FJR76"/>
      <c r="FJS76"/>
      <c r="FJT76"/>
      <c r="FJU76"/>
      <c r="FJV76"/>
      <c r="FJW76"/>
      <c r="FJX76"/>
      <c r="FJY76"/>
      <c r="FJZ76"/>
      <c r="FKA76"/>
      <c r="FKB76"/>
      <c r="FKC76"/>
      <c r="FKD76"/>
      <c r="FKE76"/>
      <c r="FKF76"/>
      <c r="FKG76"/>
      <c r="FKH76"/>
      <c r="FKI76"/>
      <c r="FKJ76"/>
      <c r="FKK76"/>
      <c r="FKL76"/>
      <c r="FKM76"/>
      <c r="FKN76"/>
      <c r="FKO76"/>
      <c r="FKP76"/>
      <c r="FKQ76"/>
      <c r="FKR76"/>
      <c r="FKS76"/>
      <c r="FKT76"/>
      <c r="FKU76"/>
      <c r="FKV76"/>
      <c r="FKW76"/>
      <c r="FKX76"/>
      <c r="FKY76"/>
      <c r="FKZ76"/>
      <c r="FLA76"/>
      <c r="FLB76"/>
      <c r="FLC76"/>
      <c r="FLD76"/>
      <c r="FLE76"/>
      <c r="FLF76"/>
      <c r="FLG76"/>
      <c r="FLH76"/>
      <c r="FLI76"/>
      <c r="FLJ76"/>
      <c r="FLK76"/>
      <c r="FLL76"/>
      <c r="FLM76"/>
      <c r="FLN76"/>
      <c r="FLO76"/>
      <c r="FLP76"/>
      <c r="FLQ76"/>
      <c r="FLR76"/>
      <c r="FLS76"/>
      <c r="FLT76"/>
      <c r="FLU76"/>
      <c r="FLV76"/>
      <c r="FLW76"/>
      <c r="FLX76"/>
      <c r="FLY76"/>
      <c r="FLZ76"/>
      <c r="FMA76"/>
      <c r="FMB76"/>
      <c r="FMC76"/>
      <c r="FMD76"/>
      <c r="FME76"/>
      <c r="FMF76"/>
      <c r="FMG76"/>
      <c r="FMH76"/>
      <c r="FMI76"/>
      <c r="FMJ76"/>
      <c r="FMK76"/>
      <c r="FML76"/>
      <c r="FMM76"/>
      <c r="FMN76"/>
      <c r="FMO76"/>
      <c r="FMP76"/>
      <c r="FMQ76"/>
      <c r="FMR76"/>
      <c r="FMS76"/>
      <c r="FMT76"/>
      <c r="FMU76"/>
      <c r="FMV76"/>
      <c r="FMW76"/>
      <c r="FMX76"/>
      <c r="FMY76"/>
      <c r="FMZ76"/>
      <c r="FNA76"/>
      <c r="FNB76"/>
      <c r="FNC76"/>
      <c r="FND76"/>
      <c r="FNE76"/>
      <c r="FNF76"/>
      <c r="FNG76"/>
      <c r="FNH76"/>
      <c r="FNI76"/>
      <c r="FNJ76"/>
      <c r="FNK76"/>
      <c r="FNL76"/>
      <c r="FNM76"/>
      <c r="FNN76"/>
      <c r="FNO76"/>
      <c r="FNP76"/>
      <c r="FNQ76"/>
      <c r="FNR76"/>
      <c r="FNS76"/>
      <c r="FNT76"/>
      <c r="FNU76"/>
      <c r="FNV76"/>
      <c r="FNW76"/>
      <c r="FNX76"/>
      <c r="FNY76"/>
      <c r="FNZ76"/>
      <c r="FOA76"/>
      <c r="FOB76"/>
      <c r="FOC76"/>
      <c r="FOD76"/>
      <c r="FOE76"/>
      <c r="FOF76"/>
      <c r="FOG76"/>
      <c r="FOH76"/>
      <c r="FOI76"/>
      <c r="FOJ76"/>
      <c r="FOK76"/>
      <c r="FOL76"/>
      <c r="FOM76"/>
      <c r="FON76"/>
      <c r="FOO76"/>
      <c r="FOP76"/>
      <c r="FOQ76"/>
      <c r="FOR76"/>
      <c r="FOS76"/>
      <c r="FOT76"/>
      <c r="FOU76"/>
      <c r="FOV76"/>
      <c r="FOW76"/>
      <c r="FOX76"/>
      <c r="FOY76"/>
      <c r="FOZ76"/>
      <c r="FPA76"/>
      <c r="FPB76"/>
      <c r="FPC76"/>
      <c r="FPD76"/>
      <c r="FPE76"/>
      <c r="FPF76"/>
      <c r="FPG76"/>
      <c r="FPH76"/>
      <c r="FPI76"/>
      <c r="FPJ76"/>
      <c r="FPK76"/>
      <c r="FPL76"/>
      <c r="FPM76"/>
      <c r="FPN76"/>
      <c r="FPO76"/>
      <c r="FPP76"/>
      <c r="FPQ76"/>
      <c r="FPR76"/>
      <c r="FPS76"/>
      <c r="FPT76"/>
      <c r="FPU76"/>
      <c r="FPV76"/>
      <c r="FPW76"/>
      <c r="FPX76"/>
      <c r="FPY76"/>
      <c r="FPZ76"/>
      <c r="FQA76"/>
      <c r="FQB76"/>
      <c r="FQC76"/>
      <c r="FQD76"/>
      <c r="FQE76"/>
      <c r="FQF76"/>
      <c r="FQG76"/>
      <c r="FQH76"/>
      <c r="FQI76"/>
      <c r="FQJ76"/>
      <c r="FQK76"/>
      <c r="FQL76"/>
      <c r="FQM76"/>
      <c r="FQN76"/>
      <c r="FQO76"/>
      <c r="FQP76"/>
      <c r="FQQ76"/>
      <c r="FQR76"/>
      <c r="FQS76"/>
      <c r="FQT76"/>
      <c r="FQU76"/>
      <c r="FQV76"/>
      <c r="FQW76"/>
      <c r="FQX76"/>
      <c r="FQY76"/>
      <c r="FQZ76"/>
      <c r="FRA76"/>
      <c r="FRB76"/>
      <c r="FRC76"/>
      <c r="FRD76"/>
      <c r="FRE76"/>
      <c r="FRF76"/>
      <c r="FRG76"/>
      <c r="FRH76"/>
      <c r="FRI76"/>
      <c r="FRJ76"/>
      <c r="FRK76"/>
      <c r="FRL76"/>
      <c r="FRM76"/>
      <c r="FRN76"/>
      <c r="FRO76"/>
      <c r="FRP76"/>
      <c r="FRQ76"/>
      <c r="FRR76"/>
      <c r="FRS76"/>
      <c r="FRT76"/>
      <c r="FRU76"/>
      <c r="FRV76"/>
      <c r="FRW76"/>
      <c r="FRX76"/>
      <c r="FRY76"/>
      <c r="FRZ76"/>
      <c r="FSA76"/>
      <c r="FSB76"/>
      <c r="FSC76"/>
      <c r="FSD76"/>
      <c r="FSE76"/>
      <c r="FSF76"/>
      <c r="FSG76"/>
      <c r="FSH76"/>
      <c r="FSI76"/>
      <c r="FSJ76"/>
      <c r="FSK76"/>
      <c r="FSL76"/>
      <c r="FSM76"/>
      <c r="FSN76"/>
      <c r="FSO76"/>
      <c r="FSP76"/>
      <c r="FSQ76"/>
      <c r="FSR76"/>
      <c r="FSS76"/>
      <c r="FST76"/>
      <c r="FSU76"/>
      <c r="FSV76"/>
      <c r="FSW76"/>
      <c r="FSX76"/>
      <c r="FSY76"/>
      <c r="FSZ76"/>
      <c r="FTA76"/>
      <c r="FTB76"/>
      <c r="FTC76"/>
      <c r="FTD76"/>
      <c r="FTE76"/>
      <c r="FTF76"/>
      <c r="FTG76"/>
      <c r="FTH76"/>
      <c r="FTI76"/>
      <c r="FTJ76"/>
      <c r="FTK76"/>
      <c r="FTL76"/>
      <c r="FTM76"/>
      <c r="FTN76"/>
      <c r="FTO76"/>
      <c r="FTP76"/>
      <c r="FTQ76"/>
      <c r="FTR76"/>
      <c r="FTS76"/>
      <c r="FTT76"/>
      <c r="FTU76"/>
      <c r="FTV76"/>
      <c r="FTW76"/>
      <c r="FTX76"/>
      <c r="FTY76"/>
      <c r="FTZ76"/>
      <c r="FUA76"/>
      <c r="FUB76"/>
      <c r="FUC76"/>
      <c r="FUD76"/>
      <c r="FUE76"/>
      <c r="FUF76"/>
      <c r="FUG76"/>
      <c r="FUH76"/>
      <c r="FUI76"/>
      <c r="FUJ76"/>
      <c r="FUK76"/>
      <c r="FUL76"/>
      <c r="FUM76"/>
      <c r="FUN76"/>
      <c r="FUO76"/>
      <c r="FUP76"/>
      <c r="FUQ76"/>
      <c r="FUR76"/>
      <c r="FUS76"/>
      <c r="FUT76"/>
      <c r="FUU76"/>
      <c r="FUV76"/>
      <c r="FUW76"/>
      <c r="FUX76"/>
      <c r="FUY76"/>
      <c r="FUZ76"/>
      <c r="FVA76"/>
      <c r="FVB76"/>
      <c r="FVC76"/>
      <c r="FVD76"/>
      <c r="FVE76"/>
      <c r="FVF76"/>
      <c r="FVG76"/>
      <c r="FVH76"/>
      <c r="FVI76"/>
      <c r="FVJ76"/>
      <c r="FVK76"/>
      <c r="FVL76"/>
      <c r="FVM76"/>
      <c r="FVN76"/>
      <c r="FVO76"/>
      <c r="FVP76"/>
      <c r="FVQ76"/>
      <c r="FVR76"/>
      <c r="FVS76"/>
      <c r="FVT76"/>
      <c r="FVU76"/>
      <c r="FVV76"/>
      <c r="FVW76"/>
      <c r="FVX76"/>
      <c r="FVY76"/>
      <c r="FVZ76"/>
      <c r="FWA76"/>
      <c r="FWB76"/>
      <c r="FWC76"/>
      <c r="FWD76"/>
      <c r="FWE76"/>
      <c r="FWF76"/>
      <c r="FWG76"/>
      <c r="FWH76"/>
      <c r="FWI76"/>
      <c r="FWJ76"/>
      <c r="FWK76"/>
      <c r="FWL76"/>
      <c r="FWM76"/>
      <c r="FWN76"/>
      <c r="FWO76"/>
      <c r="FWP76"/>
      <c r="FWQ76"/>
      <c r="FWR76"/>
      <c r="FWS76"/>
      <c r="FWT76"/>
      <c r="FWU76"/>
      <c r="FWV76"/>
      <c r="FWW76"/>
      <c r="FWX76"/>
      <c r="FWY76"/>
      <c r="FWZ76"/>
      <c r="FXA76"/>
      <c r="FXB76"/>
      <c r="FXC76"/>
      <c r="FXD76"/>
      <c r="FXE76"/>
      <c r="FXF76"/>
      <c r="FXG76"/>
      <c r="FXH76"/>
      <c r="FXI76"/>
      <c r="FXJ76"/>
      <c r="FXK76"/>
      <c r="FXL76"/>
      <c r="FXM76"/>
      <c r="FXN76"/>
      <c r="FXO76"/>
      <c r="FXP76"/>
      <c r="FXQ76"/>
      <c r="FXR76"/>
      <c r="FXS76"/>
      <c r="FXT76"/>
      <c r="FXU76"/>
      <c r="FXV76"/>
      <c r="FXW76"/>
      <c r="FXX76"/>
      <c r="FXY76"/>
      <c r="FXZ76"/>
      <c r="FYA76"/>
      <c r="FYB76"/>
      <c r="FYC76"/>
      <c r="FYD76"/>
      <c r="FYE76"/>
      <c r="FYF76"/>
      <c r="FYG76"/>
      <c r="FYH76"/>
      <c r="FYI76"/>
      <c r="FYJ76"/>
      <c r="FYK76"/>
      <c r="FYL76"/>
      <c r="FYM76"/>
      <c r="FYN76"/>
      <c r="FYO76"/>
      <c r="FYP76"/>
      <c r="FYQ76"/>
      <c r="FYR76"/>
      <c r="FYS76"/>
      <c r="FYT76"/>
      <c r="FYU76"/>
      <c r="FYV76"/>
      <c r="FYW76"/>
      <c r="FYX76"/>
      <c r="FYY76"/>
      <c r="FYZ76"/>
      <c r="FZA76"/>
      <c r="FZB76"/>
      <c r="FZC76"/>
      <c r="FZD76"/>
      <c r="FZE76"/>
      <c r="FZF76"/>
      <c r="FZG76"/>
      <c r="FZH76"/>
      <c r="FZI76"/>
      <c r="FZJ76"/>
      <c r="FZK76"/>
      <c r="FZL76"/>
      <c r="FZM76"/>
      <c r="FZN76"/>
      <c r="FZO76"/>
      <c r="FZP76"/>
      <c r="FZQ76"/>
      <c r="FZR76"/>
      <c r="FZS76"/>
      <c r="FZT76"/>
      <c r="FZU76"/>
      <c r="FZV76"/>
      <c r="FZW76"/>
      <c r="FZX76"/>
      <c r="FZY76"/>
      <c r="FZZ76"/>
      <c r="GAA76"/>
      <c r="GAB76"/>
      <c r="GAC76"/>
      <c r="GAD76"/>
      <c r="GAE76"/>
      <c r="GAF76"/>
      <c r="GAG76"/>
      <c r="GAH76"/>
      <c r="GAI76"/>
      <c r="GAJ76"/>
      <c r="GAK76"/>
      <c r="GAL76"/>
      <c r="GAM76"/>
      <c r="GAN76"/>
      <c r="GAO76"/>
      <c r="GAP76"/>
      <c r="GAQ76"/>
      <c r="GAR76"/>
      <c r="GAS76"/>
      <c r="GAT76"/>
      <c r="GAU76"/>
      <c r="GAV76"/>
      <c r="GAW76"/>
      <c r="GAX76"/>
      <c r="GAY76"/>
      <c r="GAZ76"/>
      <c r="GBA76"/>
      <c r="GBB76"/>
      <c r="GBC76"/>
      <c r="GBD76"/>
      <c r="GBE76"/>
      <c r="GBF76"/>
      <c r="GBG76"/>
      <c r="GBH76"/>
      <c r="GBI76"/>
      <c r="GBJ76"/>
      <c r="GBK76"/>
      <c r="GBL76"/>
      <c r="GBM76"/>
      <c r="GBN76"/>
      <c r="GBO76"/>
      <c r="GBP76"/>
      <c r="GBQ76"/>
      <c r="GBR76"/>
      <c r="GBS76"/>
      <c r="GBT76"/>
      <c r="GBU76"/>
      <c r="GBV76"/>
      <c r="GBW76"/>
      <c r="GBX76"/>
      <c r="GBY76"/>
      <c r="GBZ76"/>
      <c r="GCA76"/>
      <c r="GCB76"/>
      <c r="GCC76"/>
      <c r="GCD76"/>
      <c r="GCE76"/>
      <c r="GCF76"/>
      <c r="GCG76"/>
      <c r="GCH76"/>
      <c r="GCI76"/>
      <c r="GCJ76"/>
      <c r="GCK76"/>
      <c r="GCL76"/>
      <c r="GCM76"/>
      <c r="GCN76"/>
      <c r="GCO76"/>
      <c r="GCP76"/>
      <c r="GCQ76"/>
      <c r="GCR76"/>
      <c r="GCS76"/>
      <c r="GCT76"/>
      <c r="GCU76"/>
      <c r="GCV76"/>
      <c r="GCW76"/>
      <c r="GCX76"/>
      <c r="GCY76"/>
      <c r="GCZ76"/>
      <c r="GDA76"/>
      <c r="GDB76"/>
      <c r="GDC76"/>
      <c r="GDD76"/>
      <c r="GDE76"/>
      <c r="GDF76"/>
      <c r="GDG76"/>
      <c r="GDH76"/>
      <c r="GDI76"/>
      <c r="GDJ76"/>
      <c r="GDK76"/>
      <c r="GDL76"/>
      <c r="GDM76"/>
      <c r="GDN76"/>
      <c r="GDO76"/>
      <c r="GDP76"/>
      <c r="GDQ76"/>
      <c r="GDR76"/>
      <c r="GDS76"/>
      <c r="GDT76"/>
      <c r="GDU76"/>
      <c r="GDV76"/>
      <c r="GDW76"/>
      <c r="GDX76"/>
      <c r="GDY76"/>
      <c r="GDZ76"/>
      <c r="GEA76"/>
      <c r="GEB76"/>
      <c r="GEC76"/>
      <c r="GED76"/>
      <c r="GEE76"/>
      <c r="GEF76"/>
      <c r="GEG76"/>
      <c r="GEH76"/>
      <c r="GEI76"/>
      <c r="GEJ76"/>
      <c r="GEK76"/>
      <c r="GEL76"/>
      <c r="GEM76"/>
      <c r="GEN76"/>
      <c r="GEO76"/>
      <c r="GEP76"/>
      <c r="GEQ76"/>
      <c r="GER76"/>
      <c r="GES76"/>
      <c r="GET76"/>
      <c r="GEU76"/>
      <c r="GEV76"/>
      <c r="GEW76"/>
      <c r="GEX76"/>
      <c r="GEY76"/>
      <c r="GEZ76"/>
      <c r="GFA76"/>
      <c r="GFB76"/>
      <c r="GFC76"/>
      <c r="GFD76"/>
      <c r="GFE76"/>
      <c r="GFF76"/>
      <c r="GFG76"/>
      <c r="GFH76"/>
      <c r="GFI76"/>
      <c r="GFJ76"/>
      <c r="GFK76"/>
      <c r="GFL76"/>
      <c r="GFM76"/>
      <c r="GFN76"/>
      <c r="GFO76"/>
      <c r="GFP76"/>
      <c r="GFQ76"/>
      <c r="GFR76"/>
      <c r="GFS76"/>
      <c r="GFT76"/>
      <c r="GFU76"/>
      <c r="GFV76"/>
      <c r="GFW76"/>
      <c r="GFX76"/>
      <c r="GFY76"/>
      <c r="GFZ76"/>
      <c r="GGA76"/>
      <c r="GGB76"/>
      <c r="GGC76"/>
      <c r="GGD76"/>
      <c r="GGE76"/>
      <c r="GGF76"/>
      <c r="GGG76"/>
      <c r="GGH76"/>
      <c r="GGI76"/>
      <c r="GGJ76"/>
      <c r="GGK76"/>
      <c r="GGL76"/>
      <c r="GGM76"/>
      <c r="GGN76"/>
      <c r="GGO76"/>
      <c r="GGP76"/>
      <c r="GGQ76"/>
      <c r="GGR76"/>
      <c r="GGS76"/>
      <c r="GGT76"/>
      <c r="GGU76"/>
      <c r="GGV76"/>
      <c r="GGW76"/>
      <c r="GGX76"/>
      <c r="GGY76"/>
      <c r="GGZ76"/>
      <c r="GHA76"/>
      <c r="GHB76"/>
      <c r="GHC76"/>
      <c r="GHD76"/>
      <c r="GHE76"/>
      <c r="GHF76"/>
      <c r="GHG76"/>
      <c r="GHH76"/>
      <c r="GHI76"/>
      <c r="GHJ76"/>
      <c r="GHK76"/>
      <c r="GHL76"/>
      <c r="GHM76"/>
      <c r="GHN76"/>
      <c r="GHO76"/>
      <c r="GHP76"/>
      <c r="GHQ76"/>
      <c r="GHR76"/>
      <c r="GHS76"/>
      <c r="GHT76"/>
      <c r="GHU76"/>
      <c r="GHV76"/>
      <c r="GHW76"/>
      <c r="GHX76"/>
      <c r="GHY76"/>
      <c r="GHZ76"/>
      <c r="GIA76"/>
      <c r="GIB76"/>
      <c r="GIC76"/>
      <c r="GID76"/>
      <c r="GIE76"/>
      <c r="GIF76"/>
      <c r="GIG76"/>
      <c r="GIH76"/>
      <c r="GII76"/>
      <c r="GIJ76"/>
      <c r="GIK76"/>
      <c r="GIL76"/>
      <c r="GIM76"/>
      <c r="GIN76"/>
      <c r="GIO76"/>
      <c r="GIP76"/>
      <c r="GIQ76"/>
      <c r="GIR76"/>
      <c r="GIS76"/>
      <c r="GIT76"/>
      <c r="GIU76"/>
      <c r="GIV76"/>
      <c r="GIW76"/>
      <c r="GIX76"/>
      <c r="GIY76"/>
      <c r="GIZ76"/>
      <c r="GJA76"/>
      <c r="GJB76"/>
      <c r="GJC76"/>
      <c r="GJD76"/>
      <c r="GJE76"/>
      <c r="GJF76"/>
      <c r="GJG76"/>
      <c r="GJH76"/>
      <c r="GJI76"/>
      <c r="GJJ76"/>
      <c r="GJK76"/>
      <c r="GJL76"/>
      <c r="GJM76"/>
      <c r="GJN76"/>
      <c r="GJO76"/>
      <c r="GJP76"/>
      <c r="GJQ76"/>
      <c r="GJR76"/>
      <c r="GJS76"/>
      <c r="GJT76"/>
      <c r="GJU76"/>
      <c r="GJV76"/>
      <c r="GJW76"/>
      <c r="GJX76"/>
      <c r="GJY76"/>
      <c r="GJZ76"/>
      <c r="GKA76"/>
      <c r="GKB76"/>
      <c r="GKC76"/>
      <c r="GKD76"/>
      <c r="GKE76"/>
      <c r="GKF76"/>
      <c r="GKG76"/>
      <c r="GKH76"/>
      <c r="GKI76"/>
      <c r="GKJ76"/>
      <c r="GKK76"/>
      <c r="GKL76"/>
      <c r="GKM76"/>
      <c r="GKN76"/>
      <c r="GKO76"/>
      <c r="GKP76"/>
      <c r="GKQ76"/>
      <c r="GKR76"/>
      <c r="GKS76"/>
      <c r="GKT76"/>
      <c r="GKU76"/>
      <c r="GKV76"/>
      <c r="GKW76"/>
      <c r="GKX76"/>
      <c r="GKY76"/>
      <c r="GKZ76"/>
      <c r="GLA76"/>
      <c r="GLB76"/>
      <c r="GLC76"/>
      <c r="GLD76"/>
      <c r="GLE76"/>
      <c r="GLF76"/>
      <c r="GLG76"/>
      <c r="GLH76"/>
      <c r="GLI76"/>
      <c r="GLJ76"/>
      <c r="GLK76"/>
      <c r="GLL76"/>
      <c r="GLM76"/>
      <c r="GLN76"/>
      <c r="GLO76"/>
      <c r="GLP76"/>
      <c r="GLQ76"/>
      <c r="GLR76"/>
      <c r="GLS76"/>
      <c r="GLT76"/>
      <c r="GLU76"/>
      <c r="GLV76"/>
      <c r="GLW76"/>
      <c r="GLX76"/>
      <c r="GLY76"/>
      <c r="GLZ76"/>
      <c r="GMA76"/>
      <c r="GMB76"/>
      <c r="GMC76"/>
      <c r="GMD76"/>
      <c r="GME76"/>
      <c r="GMF76"/>
      <c r="GMG76"/>
      <c r="GMH76"/>
      <c r="GMI76"/>
      <c r="GMJ76"/>
      <c r="GMK76"/>
      <c r="GML76"/>
      <c r="GMM76"/>
      <c r="GMN76"/>
      <c r="GMO76"/>
      <c r="GMP76"/>
      <c r="GMQ76"/>
      <c r="GMR76"/>
      <c r="GMS76"/>
      <c r="GMT76"/>
      <c r="GMU76"/>
      <c r="GMV76"/>
      <c r="GMW76"/>
      <c r="GMX76"/>
      <c r="GMY76"/>
      <c r="GMZ76"/>
      <c r="GNA76"/>
      <c r="GNB76"/>
      <c r="GNC76"/>
      <c r="GND76"/>
      <c r="GNE76"/>
      <c r="GNF76"/>
      <c r="GNG76"/>
      <c r="GNH76"/>
      <c r="GNI76"/>
      <c r="GNJ76"/>
      <c r="GNK76"/>
      <c r="GNL76"/>
      <c r="GNM76"/>
      <c r="GNN76"/>
      <c r="GNO76"/>
      <c r="GNP76"/>
      <c r="GNQ76"/>
      <c r="GNR76"/>
      <c r="GNS76"/>
      <c r="GNT76"/>
      <c r="GNU76"/>
      <c r="GNV76"/>
      <c r="GNW76"/>
      <c r="GNX76"/>
      <c r="GNY76"/>
      <c r="GNZ76"/>
      <c r="GOA76"/>
      <c r="GOB76"/>
      <c r="GOC76"/>
      <c r="GOD76"/>
      <c r="GOE76"/>
      <c r="GOF76"/>
      <c r="GOG76"/>
      <c r="GOH76"/>
      <c r="GOI76"/>
      <c r="GOJ76"/>
      <c r="GOK76"/>
      <c r="GOL76"/>
      <c r="GOM76"/>
      <c r="GON76"/>
      <c r="GOO76"/>
      <c r="GOP76"/>
      <c r="GOQ76"/>
      <c r="GOR76"/>
      <c r="GOS76"/>
      <c r="GOT76"/>
      <c r="GOU76"/>
      <c r="GOV76"/>
      <c r="GOW76"/>
      <c r="GOX76"/>
      <c r="GOY76"/>
      <c r="GOZ76"/>
      <c r="GPA76"/>
      <c r="GPB76"/>
      <c r="GPC76"/>
      <c r="GPD76"/>
      <c r="GPE76"/>
      <c r="GPF76"/>
      <c r="GPG76"/>
      <c r="GPH76"/>
      <c r="GPI76"/>
      <c r="GPJ76"/>
      <c r="GPK76"/>
      <c r="GPL76"/>
      <c r="GPM76"/>
      <c r="GPN76"/>
      <c r="GPO76"/>
      <c r="GPP76"/>
      <c r="GPQ76"/>
      <c r="GPR76"/>
      <c r="GPS76"/>
      <c r="GPT76"/>
      <c r="GPU76"/>
      <c r="GPV76"/>
      <c r="GPW76"/>
      <c r="GPX76"/>
      <c r="GPY76"/>
      <c r="GPZ76"/>
      <c r="GQA76"/>
      <c r="GQB76"/>
      <c r="GQC76"/>
      <c r="GQD76"/>
      <c r="GQE76"/>
      <c r="GQF76"/>
      <c r="GQG76"/>
      <c r="GQH76"/>
      <c r="GQI76"/>
      <c r="GQJ76"/>
      <c r="GQK76"/>
      <c r="GQL76"/>
      <c r="GQM76"/>
      <c r="GQN76"/>
      <c r="GQO76"/>
      <c r="GQP76"/>
      <c r="GQQ76"/>
      <c r="GQR76"/>
      <c r="GQS76"/>
      <c r="GQT76"/>
      <c r="GQU76"/>
      <c r="GQV76"/>
      <c r="GQW76"/>
      <c r="GQX76"/>
      <c r="GQY76"/>
      <c r="GQZ76"/>
      <c r="GRA76"/>
      <c r="GRB76"/>
      <c r="GRC76"/>
      <c r="GRD76"/>
      <c r="GRE76"/>
      <c r="GRF76"/>
      <c r="GRG76"/>
      <c r="GRH76"/>
      <c r="GRI76"/>
      <c r="GRJ76"/>
      <c r="GRK76"/>
      <c r="GRL76"/>
      <c r="GRM76"/>
      <c r="GRN76"/>
      <c r="GRO76"/>
      <c r="GRP76"/>
      <c r="GRQ76"/>
      <c r="GRR76"/>
      <c r="GRS76"/>
      <c r="GRT76"/>
      <c r="GRU76"/>
      <c r="GRV76"/>
      <c r="GRW76"/>
      <c r="GRX76"/>
      <c r="GRY76"/>
      <c r="GRZ76"/>
      <c r="GSA76"/>
      <c r="GSB76"/>
      <c r="GSC76"/>
      <c r="GSD76"/>
      <c r="GSE76"/>
      <c r="GSF76"/>
      <c r="GSG76"/>
      <c r="GSH76"/>
      <c r="GSI76"/>
      <c r="GSJ76"/>
      <c r="GSK76"/>
      <c r="GSL76"/>
      <c r="GSM76"/>
      <c r="GSN76"/>
      <c r="GSO76"/>
      <c r="GSP76"/>
      <c r="GSQ76"/>
      <c r="GSR76"/>
      <c r="GSS76"/>
      <c r="GST76"/>
      <c r="GSU76"/>
      <c r="GSV76"/>
      <c r="GSW76"/>
      <c r="GSX76"/>
      <c r="GSY76"/>
      <c r="GSZ76"/>
      <c r="GTA76"/>
      <c r="GTB76"/>
      <c r="GTC76"/>
      <c r="GTD76"/>
      <c r="GTE76"/>
      <c r="GTF76"/>
      <c r="GTG76"/>
      <c r="GTH76"/>
      <c r="GTI76"/>
      <c r="GTJ76"/>
      <c r="GTK76"/>
      <c r="GTL76"/>
      <c r="GTM76"/>
      <c r="GTN76"/>
      <c r="GTO76"/>
      <c r="GTP76"/>
      <c r="GTQ76"/>
      <c r="GTR76"/>
      <c r="GTS76"/>
      <c r="GTT76"/>
      <c r="GTU76"/>
      <c r="GTV76"/>
      <c r="GTW76"/>
      <c r="GTX76"/>
      <c r="GTY76"/>
      <c r="GTZ76"/>
      <c r="GUA76"/>
      <c r="GUB76"/>
      <c r="GUC76"/>
      <c r="GUD76"/>
      <c r="GUE76"/>
      <c r="GUF76"/>
      <c r="GUG76"/>
      <c r="GUH76"/>
      <c r="GUI76"/>
      <c r="GUJ76"/>
      <c r="GUK76"/>
      <c r="GUL76"/>
      <c r="GUM76"/>
      <c r="GUN76"/>
      <c r="GUO76"/>
      <c r="GUP76"/>
      <c r="GUQ76"/>
      <c r="GUR76"/>
      <c r="GUS76"/>
      <c r="GUT76"/>
      <c r="GUU76"/>
      <c r="GUV76"/>
      <c r="GUW76"/>
      <c r="GUX76"/>
      <c r="GUY76"/>
      <c r="GUZ76"/>
      <c r="GVA76"/>
      <c r="GVB76"/>
      <c r="GVC76"/>
      <c r="GVD76"/>
      <c r="GVE76"/>
      <c r="GVF76"/>
      <c r="GVG76"/>
      <c r="GVH76"/>
      <c r="GVI76"/>
      <c r="GVJ76"/>
      <c r="GVK76"/>
      <c r="GVL76"/>
      <c r="GVM76"/>
      <c r="GVN76"/>
      <c r="GVO76"/>
      <c r="GVP76"/>
      <c r="GVQ76"/>
      <c r="GVR76"/>
      <c r="GVS76"/>
      <c r="GVT76"/>
      <c r="GVU76"/>
      <c r="GVV76"/>
      <c r="GVW76"/>
      <c r="GVX76"/>
      <c r="GVY76"/>
      <c r="GVZ76"/>
      <c r="GWA76"/>
      <c r="GWB76"/>
      <c r="GWC76"/>
      <c r="GWD76"/>
      <c r="GWE76"/>
      <c r="GWF76"/>
      <c r="GWG76"/>
      <c r="GWH76"/>
      <c r="GWI76"/>
      <c r="GWJ76"/>
      <c r="GWK76"/>
      <c r="GWL76"/>
      <c r="GWM76"/>
      <c r="GWN76"/>
      <c r="GWO76"/>
      <c r="GWP76"/>
      <c r="GWQ76"/>
      <c r="GWR76"/>
      <c r="GWS76"/>
      <c r="GWT76"/>
      <c r="GWU76"/>
      <c r="GWV76"/>
      <c r="GWW76"/>
      <c r="GWX76"/>
      <c r="GWY76"/>
      <c r="GWZ76"/>
      <c r="GXA76"/>
      <c r="GXB76"/>
      <c r="GXC76"/>
      <c r="GXD76"/>
      <c r="GXE76"/>
      <c r="GXF76"/>
      <c r="GXG76"/>
      <c r="GXH76"/>
      <c r="GXI76"/>
      <c r="GXJ76"/>
      <c r="GXK76"/>
      <c r="GXL76"/>
      <c r="GXM76"/>
      <c r="GXN76"/>
      <c r="GXO76"/>
      <c r="GXP76"/>
      <c r="GXQ76"/>
      <c r="GXR76"/>
      <c r="GXS76"/>
      <c r="GXT76"/>
      <c r="GXU76"/>
      <c r="GXV76"/>
      <c r="GXW76"/>
      <c r="GXX76"/>
      <c r="GXY76"/>
      <c r="GXZ76"/>
      <c r="GYA76"/>
      <c r="GYB76"/>
      <c r="GYC76"/>
      <c r="GYD76"/>
      <c r="GYE76"/>
      <c r="GYF76"/>
      <c r="GYG76"/>
      <c r="GYH76"/>
      <c r="GYI76"/>
      <c r="GYJ76"/>
      <c r="GYK76"/>
      <c r="GYL76"/>
      <c r="GYM76"/>
      <c r="GYN76"/>
      <c r="GYO76"/>
      <c r="GYP76"/>
      <c r="GYQ76"/>
      <c r="GYR76"/>
      <c r="GYS76"/>
      <c r="GYT76"/>
      <c r="GYU76"/>
      <c r="GYV76"/>
      <c r="GYW76"/>
      <c r="GYX76"/>
      <c r="GYY76"/>
      <c r="GYZ76"/>
      <c r="GZA76"/>
      <c r="GZB76"/>
      <c r="GZC76"/>
      <c r="GZD76"/>
      <c r="GZE76"/>
      <c r="GZF76"/>
      <c r="GZG76"/>
      <c r="GZH76"/>
      <c r="GZI76"/>
      <c r="GZJ76"/>
      <c r="GZK76"/>
      <c r="GZL76"/>
      <c r="GZM76"/>
      <c r="GZN76"/>
      <c r="GZO76"/>
      <c r="GZP76"/>
      <c r="GZQ76"/>
      <c r="GZR76"/>
      <c r="GZS76"/>
      <c r="GZT76"/>
      <c r="GZU76"/>
      <c r="GZV76"/>
      <c r="GZW76"/>
      <c r="GZX76"/>
      <c r="GZY76"/>
      <c r="GZZ76"/>
      <c r="HAA76"/>
      <c r="HAB76"/>
      <c r="HAC76"/>
      <c r="HAD76"/>
      <c r="HAE76"/>
      <c r="HAF76"/>
      <c r="HAG76"/>
      <c r="HAH76"/>
      <c r="HAI76"/>
      <c r="HAJ76"/>
      <c r="HAK76"/>
      <c r="HAL76"/>
      <c r="HAM76"/>
      <c r="HAN76"/>
      <c r="HAO76"/>
      <c r="HAP76"/>
      <c r="HAQ76"/>
      <c r="HAR76"/>
      <c r="HAS76"/>
      <c r="HAT76"/>
      <c r="HAU76"/>
      <c r="HAV76"/>
      <c r="HAW76"/>
      <c r="HAX76"/>
      <c r="HAY76"/>
      <c r="HAZ76"/>
      <c r="HBA76"/>
      <c r="HBB76"/>
      <c r="HBC76"/>
      <c r="HBD76"/>
      <c r="HBE76"/>
      <c r="HBF76"/>
      <c r="HBG76"/>
      <c r="HBH76"/>
      <c r="HBI76"/>
      <c r="HBJ76"/>
      <c r="HBK76"/>
      <c r="HBL76"/>
      <c r="HBM76"/>
      <c r="HBN76"/>
      <c r="HBO76"/>
      <c r="HBP76"/>
      <c r="HBQ76"/>
      <c r="HBR76"/>
      <c r="HBS76"/>
      <c r="HBT76"/>
      <c r="HBU76"/>
      <c r="HBV76"/>
      <c r="HBW76"/>
      <c r="HBX76"/>
      <c r="HBY76"/>
      <c r="HBZ76"/>
      <c r="HCA76"/>
      <c r="HCB76"/>
      <c r="HCC76"/>
      <c r="HCD76"/>
      <c r="HCE76"/>
      <c r="HCF76"/>
      <c r="HCG76"/>
      <c r="HCH76"/>
      <c r="HCI76"/>
      <c r="HCJ76"/>
      <c r="HCK76"/>
      <c r="HCL76"/>
      <c r="HCM76"/>
      <c r="HCN76"/>
      <c r="HCO76"/>
      <c r="HCP76"/>
      <c r="HCQ76"/>
      <c r="HCR76"/>
      <c r="HCS76"/>
      <c r="HCT76"/>
      <c r="HCU76"/>
      <c r="HCV76"/>
      <c r="HCW76"/>
      <c r="HCX76"/>
      <c r="HCY76"/>
      <c r="HCZ76"/>
      <c r="HDA76"/>
      <c r="HDB76"/>
      <c r="HDC76"/>
      <c r="HDD76"/>
      <c r="HDE76"/>
      <c r="HDF76"/>
      <c r="HDG76"/>
      <c r="HDH76"/>
      <c r="HDI76"/>
      <c r="HDJ76"/>
      <c r="HDK76"/>
      <c r="HDL76"/>
      <c r="HDM76"/>
      <c r="HDN76"/>
      <c r="HDO76"/>
      <c r="HDP76"/>
      <c r="HDQ76"/>
      <c r="HDR76"/>
      <c r="HDS76"/>
      <c r="HDT76"/>
      <c r="HDU76"/>
      <c r="HDV76"/>
      <c r="HDW76"/>
      <c r="HDX76"/>
      <c r="HDY76"/>
      <c r="HDZ76"/>
      <c r="HEA76"/>
      <c r="HEB76"/>
      <c r="HEC76"/>
      <c r="HED76"/>
      <c r="HEE76"/>
      <c r="HEF76"/>
      <c r="HEG76"/>
      <c r="HEH76"/>
      <c r="HEI76"/>
      <c r="HEJ76"/>
      <c r="HEK76"/>
      <c r="HEL76"/>
      <c r="HEM76"/>
      <c r="HEN76"/>
      <c r="HEO76"/>
      <c r="HEP76"/>
      <c r="HEQ76"/>
      <c r="HER76"/>
      <c r="HES76"/>
      <c r="HET76"/>
      <c r="HEU76"/>
      <c r="HEV76"/>
      <c r="HEW76"/>
      <c r="HEX76"/>
      <c r="HEY76"/>
      <c r="HEZ76"/>
      <c r="HFA76"/>
      <c r="HFB76"/>
      <c r="HFC76"/>
      <c r="HFD76"/>
      <c r="HFE76"/>
      <c r="HFF76"/>
      <c r="HFG76"/>
      <c r="HFH76"/>
      <c r="HFI76"/>
      <c r="HFJ76"/>
      <c r="HFK76"/>
      <c r="HFL76"/>
      <c r="HFM76"/>
      <c r="HFN76"/>
      <c r="HFO76"/>
      <c r="HFP76"/>
      <c r="HFQ76"/>
      <c r="HFR76"/>
      <c r="HFS76"/>
      <c r="HFT76"/>
      <c r="HFU76"/>
      <c r="HFV76"/>
      <c r="HFW76"/>
      <c r="HFX76"/>
      <c r="HFY76"/>
      <c r="HFZ76"/>
      <c r="HGA76"/>
      <c r="HGB76"/>
      <c r="HGC76"/>
      <c r="HGD76"/>
      <c r="HGE76"/>
      <c r="HGF76"/>
      <c r="HGG76"/>
      <c r="HGH76"/>
      <c r="HGI76"/>
      <c r="HGJ76"/>
      <c r="HGK76"/>
      <c r="HGL76"/>
      <c r="HGM76"/>
      <c r="HGN76"/>
      <c r="HGO76"/>
      <c r="HGP76"/>
      <c r="HGQ76"/>
      <c r="HGR76"/>
      <c r="HGS76"/>
      <c r="HGT76"/>
      <c r="HGU76"/>
      <c r="HGV76"/>
      <c r="HGW76"/>
      <c r="HGX76"/>
      <c r="HGY76"/>
      <c r="HGZ76"/>
      <c r="HHA76"/>
      <c r="HHB76"/>
      <c r="HHC76"/>
      <c r="HHD76"/>
      <c r="HHE76"/>
      <c r="HHF76"/>
      <c r="HHG76"/>
      <c r="HHH76"/>
      <c r="HHI76"/>
      <c r="HHJ76"/>
      <c r="HHK76"/>
      <c r="HHL76"/>
      <c r="HHM76"/>
      <c r="HHN76"/>
      <c r="HHO76"/>
      <c r="HHP76"/>
      <c r="HHQ76"/>
      <c r="HHR76"/>
      <c r="HHS76"/>
      <c r="HHT76"/>
      <c r="HHU76"/>
      <c r="HHV76"/>
      <c r="HHW76"/>
      <c r="HHX76"/>
      <c r="HHY76"/>
      <c r="HHZ76"/>
      <c r="HIA76"/>
      <c r="HIB76"/>
      <c r="HIC76"/>
      <c r="HID76"/>
      <c r="HIE76"/>
      <c r="HIF76"/>
      <c r="HIG76"/>
      <c r="HIH76"/>
      <c r="HII76"/>
      <c r="HIJ76"/>
      <c r="HIK76"/>
      <c r="HIL76"/>
      <c r="HIM76"/>
      <c r="HIN76"/>
      <c r="HIO76"/>
      <c r="HIP76"/>
      <c r="HIQ76"/>
      <c r="HIR76"/>
      <c r="HIS76"/>
      <c r="HIT76"/>
      <c r="HIU76"/>
      <c r="HIV76"/>
      <c r="HIW76"/>
      <c r="HIX76"/>
      <c r="HIY76"/>
      <c r="HIZ76"/>
      <c r="HJA76"/>
      <c r="HJB76"/>
      <c r="HJC76"/>
      <c r="HJD76"/>
      <c r="HJE76"/>
      <c r="HJF76"/>
      <c r="HJG76"/>
      <c r="HJH76"/>
      <c r="HJI76"/>
      <c r="HJJ76"/>
      <c r="HJK76"/>
      <c r="HJL76"/>
      <c r="HJM76"/>
      <c r="HJN76"/>
      <c r="HJO76"/>
      <c r="HJP76"/>
      <c r="HJQ76"/>
      <c r="HJR76"/>
      <c r="HJS76"/>
      <c r="HJT76"/>
    </row>
    <row r="77" spans="1:5688" x14ac:dyDescent="0.45">
      <c r="A77"/>
      <c r="B77"/>
      <c r="C77"/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/>
      <c r="AKG77"/>
      <c r="AKH77"/>
      <c r="AKI77"/>
      <c r="AKJ77"/>
      <c r="AKK77"/>
      <c r="AKL77"/>
      <c r="AKM77"/>
      <c r="AKN77"/>
      <c r="AKO77"/>
      <c r="AKP77"/>
      <c r="AKQ77"/>
      <c r="AKR77"/>
      <c r="AKS77"/>
      <c r="AKT77"/>
      <c r="AKU77"/>
      <c r="AKV77"/>
      <c r="AKW77"/>
      <c r="AKX77"/>
      <c r="AKY77"/>
      <c r="AKZ77"/>
      <c r="ALA77"/>
      <c r="ALB77"/>
      <c r="ALC77"/>
      <c r="ALD77"/>
      <c r="ALE77"/>
      <c r="ALF77"/>
      <c r="ALG77"/>
      <c r="ALH77"/>
      <c r="ALI77"/>
      <c r="ALJ77"/>
      <c r="ALK77"/>
      <c r="ALL77"/>
      <c r="ALM77"/>
      <c r="ALN77"/>
      <c r="ALO77"/>
      <c r="ALP77"/>
      <c r="ALQ77"/>
      <c r="ALR77"/>
      <c r="ALS77"/>
      <c r="ALT77"/>
      <c r="ALU77"/>
      <c r="ALV77"/>
      <c r="ALW77"/>
      <c r="ALX77"/>
      <c r="ALY77"/>
      <c r="ALZ77"/>
      <c r="AMA77"/>
      <c r="AMB77"/>
      <c r="AMC77"/>
      <c r="AMD77"/>
      <c r="AME77"/>
      <c r="AMF77"/>
      <c r="AMG77"/>
      <c r="AMH77"/>
      <c r="AMI77"/>
      <c r="AMJ77"/>
      <c r="AMK77"/>
      <c r="AML77"/>
      <c r="AMM77"/>
      <c r="AMN77"/>
      <c r="AMO77"/>
      <c r="AMP77"/>
      <c r="AMQ77"/>
      <c r="AMR77"/>
      <c r="AMS77"/>
      <c r="AMT77"/>
      <c r="AMU77"/>
      <c r="AMV77"/>
      <c r="AMW77"/>
      <c r="AMX77"/>
      <c r="AMY77"/>
      <c r="AMZ77"/>
      <c r="ANA77"/>
      <c r="ANB77"/>
      <c r="ANC77"/>
      <c r="AND77"/>
      <c r="ANE77"/>
      <c r="ANF77"/>
      <c r="ANG77"/>
      <c r="ANH77"/>
      <c r="ANI77"/>
      <c r="ANJ77"/>
      <c r="ANK77"/>
      <c r="ANL77"/>
      <c r="ANM77"/>
      <c r="ANN77"/>
      <c r="ANO77"/>
      <c r="ANP77"/>
      <c r="ANQ77"/>
      <c r="ANR77"/>
      <c r="ANS77"/>
      <c r="ANT77"/>
      <c r="ANU77"/>
      <c r="ANV77"/>
      <c r="ANW77"/>
      <c r="ANX77"/>
      <c r="ANY77"/>
      <c r="ANZ77"/>
      <c r="AOA77"/>
      <c r="AOB77"/>
      <c r="AOC77"/>
      <c r="AOD77"/>
      <c r="AOE77"/>
      <c r="AOF77"/>
      <c r="AOG77"/>
      <c r="AOH77"/>
      <c r="AOI77"/>
      <c r="AOJ77"/>
      <c r="AOK77"/>
      <c r="AOL77"/>
      <c r="AOM77"/>
      <c r="AON77"/>
      <c r="AOO77"/>
      <c r="AOP77"/>
      <c r="AOQ77"/>
      <c r="AOR77"/>
      <c r="AOS77"/>
      <c r="AOT77"/>
      <c r="AOU77"/>
      <c r="AOV77"/>
      <c r="AOW77"/>
      <c r="AOX77"/>
      <c r="AOY77"/>
      <c r="AOZ77"/>
      <c r="APA77"/>
      <c r="APB77"/>
      <c r="APC77"/>
      <c r="APD77"/>
      <c r="APE77"/>
      <c r="APF77"/>
      <c r="APG77"/>
      <c r="APH77"/>
      <c r="API77"/>
      <c r="APJ77"/>
      <c r="APK77"/>
      <c r="APL77"/>
      <c r="APM77"/>
      <c r="APN77"/>
      <c r="APO77"/>
      <c r="APP77"/>
      <c r="APQ77"/>
      <c r="APR77"/>
      <c r="APS77"/>
      <c r="APT77"/>
      <c r="APU77"/>
      <c r="APV77"/>
      <c r="APW77"/>
      <c r="APX77"/>
      <c r="APY77"/>
      <c r="APZ77"/>
      <c r="AQA77"/>
      <c r="AQB77"/>
      <c r="AQC77"/>
      <c r="AQD77"/>
      <c r="AQE77"/>
      <c r="AQF77"/>
      <c r="AQG77"/>
      <c r="AQH77"/>
      <c r="AQI77"/>
      <c r="AQJ77"/>
      <c r="AQK77"/>
      <c r="AQL77"/>
      <c r="AQM77"/>
      <c r="AQN77"/>
      <c r="AQO77"/>
      <c r="AQP77"/>
      <c r="AQQ77"/>
      <c r="AQR77"/>
      <c r="AQS77"/>
      <c r="AQT77"/>
      <c r="AQU77"/>
      <c r="AQV77"/>
      <c r="AQW77"/>
      <c r="AQX77"/>
      <c r="AQY77"/>
      <c r="AQZ77"/>
      <c r="ARA77"/>
      <c r="ARB77"/>
      <c r="ARC77"/>
      <c r="ARD77"/>
      <c r="ARE77"/>
      <c r="ARF77"/>
      <c r="ARG77"/>
      <c r="ARH77"/>
      <c r="ARI77"/>
      <c r="ARJ77"/>
      <c r="ARK77"/>
      <c r="ARL77"/>
      <c r="ARM77"/>
      <c r="ARN77"/>
      <c r="ARO77"/>
      <c r="ARP77"/>
      <c r="ARQ77"/>
      <c r="ARR77"/>
      <c r="ARS77"/>
      <c r="ART77"/>
      <c r="ARU77"/>
      <c r="ARV77"/>
      <c r="ARW77"/>
      <c r="ARX77"/>
      <c r="ARY77"/>
      <c r="ARZ77"/>
      <c r="ASA77"/>
      <c r="ASB77"/>
      <c r="ASC77"/>
      <c r="ASD77"/>
      <c r="ASE77"/>
      <c r="ASF77"/>
      <c r="ASG77"/>
      <c r="ASH77"/>
      <c r="ASI77"/>
      <c r="ASJ77"/>
      <c r="ASK77"/>
      <c r="ASL77"/>
      <c r="ASM77"/>
      <c r="ASN77"/>
      <c r="ASO77"/>
      <c r="ASP77"/>
      <c r="ASQ77"/>
      <c r="ASR77"/>
      <c r="ASS77"/>
      <c r="AST77"/>
      <c r="ASU77"/>
      <c r="ASV77"/>
      <c r="ASW77"/>
      <c r="ASX77"/>
      <c r="ASY77"/>
      <c r="ASZ77"/>
      <c r="ATA77"/>
      <c r="ATB77"/>
      <c r="ATC77"/>
      <c r="ATD77"/>
      <c r="ATE77"/>
      <c r="ATF77"/>
      <c r="ATG77"/>
      <c r="ATH77"/>
      <c r="ATI77"/>
      <c r="ATJ77"/>
      <c r="ATK77"/>
      <c r="ATL77"/>
      <c r="ATM77"/>
      <c r="ATN77"/>
      <c r="ATO77"/>
      <c r="ATP77"/>
      <c r="ATQ77"/>
      <c r="ATR77"/>
      <c r="ATS77"/>
      <c r="ATT77"/>
      <c r="ATU77"/>
      <c r="ATV77"/>
      <c r="ATW77"/>
      <c r="ATX77"/>
      <c r="ATY77"/>
      <c r="ATZ77"/>
      <c r="AUA77"/>
      <c r="AUB77"/>
      <c r="AUC77"/>
      <c r="AUD77"/>
      <c r="AUE77"/>
      <c r="AUF77"/>
      <c r="AUG77"/>
      <c r="AUH77"/>
      <c r="AUI77"/>
      <c r="AUJ77"/>
      <c r="AUK77"/>
      <c r="AUL77"/>
      <c r="AUM77"/>
      <c r="AUN77"/>
      <c r="AUO77"/>
      <c r="AUP77"/>
      <c r="AUQ77"/>
      <c r="AUR77"/>
      <c r="AUS77"/>
      <c r="AUT77"/>
      <c r="AUU77"/>
      <c r="AUV77"/>
      <c r="AUW77"/>
      <c r="AUX77"/>
      <c r="AUY77"/>
      <c r="AUZ77"/>
      <c r="AVA77"/>
      <c r="AVB77"/>
      <c r="AVC77"/>
      <c r="AVD77"/>
      <c r="AVE77"/>
      <c r="AVF77"/>
      <c r="AVG77"/>
      <c r="AVH77"/>
      <c r="AVI77"/>
      <c r="AVJ77"/>
      <c r="AVK77"/>
      <c r="AVL77"/>
      <c r="AVM77"/>
      <c r="AVN77"/>
      <c r="AVO77"/>
      <c r="AVP77"/>
      <c r="AVQ77"/>
      <c r="AVR77"/>
      <c r="AVS77"/>
      <c r="AVT77"/>
      <c r="AVU77"/>
      <c r="AVV77"/>
      <c r="AVW77"/>
      <c r="AVX77"/>
      <c r="AVY77"/>
      <c r="AVZ77"/>
      <c r="AWA77"/>
      <c r="AWB77"/>
      <c r="AWC77"/>
      <c r="AWD77"/>
      <c r="AWE77"/>
      <c r="AWF77"/>
      <c r="AWG77"/>
      <c r="AWH77"/>
      <c r="AWI77"/>
      <c r="AWJ77"/>
      <c r="AWK77"/>
      <c r="AWL77"/>
      <c r="AWM77"/>
      <c r="AWN77"/>
      <c r="AWO77"/>
      <c r="AWP77"/>
      <c r="AWQ77"/>
      <c r="AWR77"/>
      <c r="AWS77"/>
      <c r="AWT77"/>
      <c r="AWU77"/>
      <c r="AWV77"/>
      <c r="AWW77"/>
      <c r="AWX77"/>
      <c r="AWY77"/>
      <c r="AWZ77"/>
      <c r="AXA77"/>
      <c r="AXB77"/>
      <c r="AXC77"/>
      <c r="AXD77"/>
      <c r="AXE77"/>
      <c r="AXF77"/>
      <c r="AXG77"/>
      <c r="AXH77"/>
      <c r="AXI77"/>
      <c r="AXJ77"/>
      <c r="AXK77"/>
      <c r="AXL77"/>
      <c r="AXM77"/>
      <c r="AXN77"/>
      <c r="AXO77"/>
      <c r="AXP77"/>
      <c r="AXQ77"/>
      <c r="AXR77"/>
      <c r="AXS77"/>
      <c r="AXT77"/>
      <c r="AXU77"/>
      <c r="AXV77"/>
      <c r="AXW77"/>
      <c r="AXX77"/>
      <c r="AXY77"/>
      <c r="AXZ77"/>
      <c r="AYA77"/>
      <c r="AYB77"/>
      <c r="AYC77"/>
      <c r="AYD77"/>
      <c r="AYE77"/>
      <c r="AYF77"/>
      <c r="AYG77"/>
      <c r="AYH77"/>
      <c r="AYI77"/>
      <c r="AYJ77"/>
      <c r="AYK77"/>
      <c r="AYL77"/>
      <c r="AYM77"/>
      <c r="AYN77"/>
      <c r="AYO77"/>
      <c r="AYP77"/>
      <c r="AYQ77"/>
      <c r="AYR77"/>
      <c r="AYS77"/>
      <c r="AYT77"/>
      <c r="AYU77"/>
      <c r="AYV77"/>
      <c r="AYW77"/>
      <c r="AYX77"/>
      <c r="AYY77"/>
      <c r="AYZ77"/>
      <c r="AZA77"/>
      <c r="AZB77"/>
      <c r="AZC77"/>
      <c r="AZD77"/>
      <c r="AZE77"/>
      <c r="AZF77"/>
      <c r="AZG77"/>
      <c r="AZH77"/>
      <c r="AZI77"/>
      <c r="AZJ77"/>
      <c r="AZK77"/>
      <c r="AZL77"/>
      <c r="AZM77"/>
      <c r="AZN77"/>
      <c r="AZO77"/>
      <c r="AZP77"/>
      <c r="AZQ77"/>
      <c r="AZR77"/>
      <c r="AZS77"/>
      <c r="AZT77"/>
      <c r="AZU77"/>
      <c r="AZV77"/>
      <c r="AZW77"/>
      <c r="AZX77"/>
      <c r="AZY77"/>
      <c r="AZZ77"/>
      <c r="BAA77"/>
      <c r="BAB77"/>
      <c r="BAC77"/>
      <c r="BAD77"/>
      <c r="BAE77"/>
      <c r="BAF77"/>
      <c r="BAG77"/>
      <c r="BAH77"/>
      <c r="BAI77"/>
      <c r="BAJ77"/>
      <c r="BAK77"/>
      <c r="BAL77"/>
      <c r="BAM77"/>
      <c r="BAN77"/>
      <c r="BAO77"/>
      <c r="BAP77"/>
      <c r="BAQ77"/>
      <c r="BAR77"/>
      <c r="BAS77"/>
      <c r="BAT77"/>
      <c r="BAU77"/>
      <c r="BAV77"/>
      <c r="BAW77"/>
      <c r="BAX77"/>
      <c r="BAY77"/>
      <c r="BAZ77"/>
      <c r="BBA77"/>
      <c r="BBB77"/>
      <c r="BBC77"/>
      <c r="BBD77"/>
      <c r="BBE77"/>
      <c r="BBF77"/>
      <c r="BBG77"/>
      <c r="BBH77"/>
      <c r="BBI77"/>
      <c r="BBJ77"/>
      <c r="BBK77"/>
      <c r="BBL77"/>
      <c r="BBM77"/>
      <c r="BBN77"/>
      <c r="BBO77"/>
      <c r="BBP77"/>
      <c r="BBQ77"/>
      <c r="BBR77"/>
      <c r="BBS77"/>
      <c r="BBT77"/>
      <c r="BBU77"/>
      <c r="BBV77"/>
      <c r="BBW77"/>
      <c r="BBX77"/>
      <c r="BBY77"/>
      <c r="BBZ77"/>
      <c r="BCA77"/>
      <c r="BCB77"/>
      <c r="BCC77"/>
      <c r="BCD77"/>
      <c r="BCE77"/>
      <c r="BCF77"/>
      <c r="BCG77"/>
      <c r="BCH77"/>
      <c r="BCI77"/>
      <c r="BCJ77"/>
      <c r="BCK77"/>
      <c r="BCL77"/>
      <c r="BCM77"/>
      <c r="BCN77"/>
      <c r="BCO77"/>
      <c r="BCP77"/>
      <c r="BCQ77"/>
      <c r="BCR77"/>
      <c r="BCS77"/>
      <c r="BCT77"/>
      <c r="BCU77"/>
      <c r="BCV77"/>
      <c r="BCW77"/>
      <c r="BCX77"/>
      <c r="BCY77"/>
      <c r="BCZ77"/>
      <c r="BDA77"/>
      <c r="BDB77"/>
      <c r="BDC77"/>
      <c r="BDD77"/>
      <c r="BDE77"/>
      <c r="BDF77"/>
      <c r="BDG77"/>
      <c r="BDH77"/>
      <c r="BDI77"/>
      <c r="BDJ77"/>
      <c r="BDK77"/>
      <c r="BDL77"/>
      <c r="BDM77"/>
      <c r="BDN77"/>
      <c r="BDO77"/>
      <c r="BDP77"/>
      <c r="BDQ77"/>
      <c r="BDR77"/>
      <c r="BDS77"/>
      <c r="BDT77"/>
      <c r="BDU77"/>
      <c r="BDV77"/>
      <c r="BDW77"/>
      <c r="BDX77"/>
      <c r="BDY77"/>
      <c r="BDZ77"/>
      <c r="BEA77"/>
      <c r="BEB77"/>
      <c r="BEC77"/>
      <c r="BED77"/>
      <c r="BEE77"/>
      <c r="BEF77"/>
      <c r="BEG77"/>
      <c r="BEH77"/>
      <c r="BEI77"/>
      <c r="BEJ77"/>
      <c r="BEK77"/>
      <c r="BEL77"/>
      <c r="BEM77"/>
      <c r="BEN77"/>
      <c r="BEO77"/>
      <c r="BEP77"/>
      <c r="BEQ77"/>
      <c r="BER77"/>
      <c r="BES77"/>
      <c r="BET77"/>
      <c r="BEU77"/>
      <c r="BEV77"/>
      <c r="BEW77"/>
      <c r="BEX77"/>
      <c r="BEY77"/>
      <c r="BEZ77"/>
      <c r="BFA77"/>
      <c r="BFB77"/>
      <c r="BFC77"/>
      <c r="BFD77"/>
      <c r="BFE77"/>
      <c r="BFF77"/>
      <c r="BFG77"/>
      <c r="BFH77"/>
      <c r="BFI77"/>
      <c r="BFJ77"/>
      <c r="BFK77"/>
      <c r="BFL77"/>
      <c r="BFM77"/>
      <c r="BFN77"/>
      <c r="BFO77"/>
      <c r="BFP77"/>
      <c r="BFQ77"/>
      <c r="BFR77"/>
      <c r="BFS77"/>
      <c r="BFT77"/>
      <c r="BFU77"/>
      <c r="BFV77"/>
      <c r="BFW77"/>
      <c r="BFX77"/>
      <c r="BFY77"/>
      <c r="BFZ77"/>
      <c r="BGA77"/>
      <c r="BGB77"/>
      <c r="BGC77"/>
      <c r="BGD77"/>
      <c r="BGE77"/>
      <c r="BGF77"/>
      <c r="BGG77"/>
      <c r="BGH77"/>
      <c r="BGI77"/>
      <c r="BGJ77"/>
      <c r="BGK77"/>
      <c r="BGL77"/>
      <c r="BGM77"/>
      <c r="BGN77"/>
      <c r="BGO77"/>
      <c r="BGP77"/>
      <c r="BGQ77"/>
      <c r="BGR77"/>
      <c r="BGS77"/>
      <c r="BGT77"/>
      <c r="BGU77"/>
      <c r="BGV77"/>
      <c r="BGW77"/>
      <c r="BGX77"/>
      <c r="BGY77"/>
      <c r="BGZ77"/>
      <c r="BHA77"/>
      <c r="BHB77"/>
      <c r="BHC77"/>
      <c r="BHD77"/>
      <c r="BHE77"/>
      <c r="BHF77"/>
      <c r="BHG77"/>
      <c r="BHH77"/>
      <c r="BHI77"/>
      <c r="BHJ77"/>
      <c r="BHK77"/>
      <c r="BHL77"/>
      <c r="BHM77"/>
      <c r="BHN77"/>
      <c r="BHO77"/>
      <c r="BHP77"/>
      <c r="BHQ77"/>
      <c r="BHR77"/>
      <c r="BHS77"/>
      <c r="BHT77"/>
      <c r="BHU77"/>
      <c r="BHV77"/>
      <c r="BHW77"/>
      <c r="BHX77"/>
      <c r="BHY77"/>
      <c r="BHZ77"/>
      <c r="BIA77"/>
      <c r="BIB77"/>
      <c r="BIC77"/>
      <c r="BID77"/>
      <c r="BIE77"/>
      <c r="BIF77"/>
      <c r="BIG77"/>
      <c r="BIH77"/>
      <c r="BII77"/>
      <c r="BIJ77"/>
      <c r="BIK77"/>
      <c r="BIL77"/>
      <c r="BIM77"/>
      <c r="BIN77"/>
      <c r="BIO77"/>
      <c r="BIP77"/>
      <c r="BIQ77"/>
      <c r="BIR77"/>
      <c r="BIS77"/>
      <c r="BIT77"/>
      <c r="BIU77"/>
      <c r="BIV77"/>
      <c r="BIW77"/>
      <c r="BIX77"/>
      <c r="BIY77"/>
      <c r="BIZ77"/>
      <c r="BJA77"/>
      <c r="BJB77"/>
      <c r="BJC77"/>
      <c r="BJD77"/>
      <c r="BJE77"/>
      <c r="BJF77"/>
      <c r="BJG77"/>
      <c r="BJH77"/>
      <c r="BJI77"/>
      <c r="BJJ77"/>
      <c r="BJK77"/>
      <c r="BJL77"/>
      <c r="BJM77"/>
      <c r="BJN77"/>
      <c r="BJO77"/>
      <c r="BJP77"/>
      <c r="BJQ77"/>
      <c r="BJR77"/>
      <c r="BJS77"/>
      <c r="BJT77"/>
      <c r="BJU77"/>
      <c r="BJV77"/>
      <c r="BJW77"/>
      <c r="BJX77"/>
      <c r="BJY77"/>
      <c r="BJZ77"/>
      <c r="BKA77"/>
      <c r="BKB77"/>
      <c r="BKC77"/>
      <c r="BKD77"/>
      <c r="BKE77"/>
      <c r="BKF77"/>
      <c r="BKG77"/>
      <c r="BKH77"/>
      <c r="BKI77"/>
      <c r="BKJ77"/>
      <c r="BKK77"/>
      <c r="BKL77"/>
      <c r="BKM77"/>
      <c r="BKN77"/>
      <c r="BKO77"/>
      <c r="BKP77"/>
      <c r="BKQ77"/>
      <c r="BKR77"/>
      <c r="BKS77"/>
      <c r="BKT77"/>
      <c r="BKU77"/>
      <c r="BKV77"/>
      <c r="BKW77"/>
      <c r="BKX77"/>
      <c r="BKY77"/>
      <c r="BKZ77"/>
      <c r="BLA77"/>
      <c r="BLB77"/>
      <c r="BLC77"/>
      <c r="BLD77"/>
      <c r="BLE77"/>
      <c r="BLF77"/>
      <c r="BLG77"/>
      <c r="BLH77"/>
      <c r="BLI77"/>
      <c r="BLJ77"/>
      <c r="BLK77"/>
      <c r="BLL77"/>
      <c r="BLM77"/>
      <c r="BLN77"/>
      <c r="BLO77"/>
      <c r="BLP77"/>
      <c r="BLQ77"/>
      <c r="BLR77"/>
      <c r="BLS77"/>
      <c r="BLT77"/>
      <c r="BLU77"/>
      <c r="BLV77"/>
      <c r="BLW77"/>
      <c r="BLX77"/>
      <c r="BLY77"/>
      <c r="BLZ77"/>
      <c r="BMA77"/>
      <c r="BMB77"/>
      <c r="BMC77"/>
      <c r="BMD77"/>
      <c r="BME77"/>
      <c r="BMF77"/>
      <c r="BMG77"/>
      <c r="BMH77"/>
      <c r="BMI77"/>
      <c r="BMJ77"/>
      <c r="BMK77"/>
      <c r="BML77"/>
      <c r="BMM77"/>
      <c r="BMN77"/>
      <c r="BMO77"/>
      <c r="BMP77"/>
      <c r="BMQ77"/>
      <c r="BMR77"/>
      <c r="BMS77"/>
      <c r="BMT77"/>
      <c r="BMU77"/>
      <c r="BMV77"/>
      <c r="BMW77"/>
      <c r="BMX77"/>
      <c r="BMY77"/>
      <c r="BMZ77"/>
      <c r="BNA77"/>
      <c r="BNB77"/>
      <c r="BNC77"/>
      <c r="BND77"/>
      <c r="BNE77"/>
      <c r="BNF77"/>
      <c r="BNG77"/>
      <c r="BNH77"/>
      <c r="BNI77"/>
      <c r="BNJ77"/>
      <c r="BNK77"/>
      <c r="BNL77"/>
      <c r="BNM77"/>
      <c r="BNN77"/>
      <c r="BNO77"/>
      <c r="BNP77"/>
      <c r="BNQ77"/>
      <c r="BNR77"/>
      <c r="BNS77"/>
      <c r="BNT77"/>
      <c r="BNU77"/>
      <c r="BNV77"/>
      <c r="BNW77"/>
      <c r="BNX77"/>
      <c r="BNY77"/>
      <c r="BNZ77"/>
      <c r="BOA77"/>
      <c r="BOB77"/>
      <c r="BOC77"/>
      <c r="BOD77"/>
      <c r="BOE77"/>
      <c r="BOF77"/>
      <c r="BOG77"/>
      <c r="BOH77"/>
      <c r="BOI77"/>
      <c r="BOJ77"/>
      <c r="BOK77"/>
      <c r="BOL77"/>
      <c r="BOM77"/>
      <c r="BON77"/>
      <c r="BOO77"/>
      <c r="BOP77"/>
      <c r="BOQ77"/>
      <c r="BOR77"/>
      <c r="BOS77"/>
      <c r="BOT77"/>
      <c r="BOU77"/>
      <c r="BOV77"/>
      <c r="BOW77"/>
      <c r="BOX77"/>
      <c r="BOY77"/>
      <c r="BOZ77"/>
      <c r="BPA77"/>
      <c r="BPB77"/>
      <c r="BPC77"/>
      <c r="BPD77"/>
      <c r="BPE77"/>
      <c r="BPF77"/>
      <c r="BPG77"/>
      <c r="BPH77"/>
      <c r="BPI77"/>
      <c r="BPJ77"/>
      <c r="BPK77"/>
      <c r="BPL77"/>
      <c r="BPM77"/>
      <c r="BPN77"/>
      <c r="BPO77"/>
      <c r="BPP77"/>
      <c r="BPQ77"/>
      <c r="BPR77"/>
      <c r="BPS77"/>
      <c r="BPT77"/>
      <c r="BPU77"/>
      <c r="BPV77"/>
      <c r="BPW77"/>
      <c r="BPX77"/>
      <c r="BPY77"/>
      <c r="BPZ77"/>
      <c r="BQA77"/>
      <c r="BQB77"/>
      <c r="BQC77"/>
      <c r="BQD77"/>
      <c r="BQE77"/>
      <c r="BQF77"/>
      <c r="BQG77"/>
      <c r="BQH77"/>
      <c r="BQI77"/>
      <c r="BQJ77"/>
      <c r="BQK77"/>
      <c r="BQL77"/>
      <c r="BQM77"/>
      <c r="BQN77"/>
      <c r="BQO77"/>
      <c r="BQP77"/>
      <c r="BQQ77"/>
      <c r="BQR77"/>
      <c r="BQS77"/>
      <c r="BQT77"/>
      <c r="BQU77"/>
      <c r="BQV77"/>
      <c r="BQW77"/>
      <c r="BQX77"/>
      <c r="BQY77"/>
      <c r="BQZ77"/>
      <c r="BRA77"/>
      <c r="BRB77"/>
      <c r="BRC77"/>
      <c r="BRD77"/>
      <c r="BRE77"/>
      <c r="BRF77"/>
      <c r="BRG77"/>
      <c r="BRH77"/>
      <c r="BRI77"/>
      <c r="BRJ77"/>
      <c r="BRK77"/>
      <c r="BRL77"/>
      <c r="BRM77"/>
      <c r="BRN77"/>
      <c r="BRO77"/>
      <c r="BRP77"/>
      <c r="BRQ77"/>
      <c r="BRR77"/>
      <c r="BRS77"/>
      <c r="BRT77"/>
      <c r="BRU77"/>
      <c r="BRV77"/>
      <c r="BRW77"/>
      <c r="BRX77"/>
      <c r="BRY77"/>
      <c r="BRZ77"/>
      <c r="BSA77"/>
      <c r="BSB77"/>
      <c r="BSC77"/>
      <c r="BSD77"/>
      <c r="BSE77"/>
      <c r="BSF77"/>
      <c r="BSG77"/>
      <c r="BSH77"/>
      <c r="BSI77"/>
      <c r="BSJ77"/>
      <c r="BSK77"/>
      <c r="BSL77"/>
      <c r="BSM77"/>
      <c r="BSN77"/>
      <c r="BSO77"/>
      <c r="BSP77"/>
      <c r="BSQ77"/>
      <c r="BSR77"/>
      <c r="BSS77"/>
      <c r="BST77"/>
      <c r="BSU77"/>
      <c r="BSV77"/>
      <c r="BSW77"/>
      <c r="BSX77"/>
      <c r="BSY77"/>
      <c r="BSZ77"/>
      <c r="BTA77"/>
      <c r="BTB77"/>
      <c r="BTC77"/>
      <c r="BTD77"/>
      <c r="BTE77"/>
      <c r="BTF77"/>
      <c r="BTG77"/>
      <c r="BTH77"/>
      <c r="BTI77"/>
      <c r="BTJ77"/>
      <c r="BTK77"/>
      <c r="BTL77"/>
      <c r="BTM77"/>
      <c r="BTN77"/>
      <c r="BTO77"/>
      <c r="BTP77"/>
      <c r="BTQ77"/>
      <c r="BTR77"/>
      <c r="BTS77"/>
      <c r="BTT77"/>
      <c r="BTU77"/>
      <c r="BTV77"/>
      <c r="BTW77"/>
      <c r="BTX77"/>
      <c r="BTY77"/>
      <c r="BTZ77"/>
      <c r="BUA77"/>
      <c r="BUB77"/>
      <c r="BUC77"/>
      <c r="BUD77"/>
      <c r="BUE77"/>
      <c r="BUF77"/>
      <c r="BUG77"/>
      <c r="BUH77"/>
      <c r="BUI77"/>
      <c r="BUJ77"/>
      <c r="BUK77"/>
      <c r="BUL77"/>
      <c r="BUM77"/>
      <c r="BUN77"/>
      <c r="BUO77"/>
      <c r="BUP77"/>
      <c r="BUQ77"/>
      <c r="BUR77"/>
      <c r="BUS77"/>
      <c r="BUT77"/>
      <c r="BUU77"/>
      <c r="BUV77"/>
      <c r="BUW77"/>
      <c r="BUX77"/>
      <c r="BUY77"/>
      <c r="BUZ77"/>
      <c r="BVA77"/>
      <c r="BVB77"/>
      <c r="BVC77"/>
      <c r="BVD77"/>
      <c r="BVE77"/>
      <c r="BVF77"/>
      <c r="BVG77"/>
      <c r="BVH77"/>
      <c r="BVI77"/>
      <c r="BVJ77"/>
      <c r="BVK77"/>
      <c r="BVL77"/>
      <c r="BVM77"/>
      <c r="BVN77"/>
      <c r="BVO77"/>
      <c r="BVP77"/>
      <c r="BVQ77"/>
      <c r="BVR77"/>
      <c r="BVS77"/>
      <c r="BVT77"/>
      <c r="BVU77"/>
      <c r="BVV77"/>
      <c r="BVW77"/>
      <c r="BVX77"/>
      <c r="BVY77"/>
      <c r="BVZ77"/>
      <c r="BWA77"/>
      <c r="BWB77"/>
      <c r="BWC77"/>
      <c r="BWD77"/>
      <c r="BWE77"/>
      <c r="BWF77"/>
      <c r="BWG77"/>
      <c r="BWH77"/>
      <c r="BWI77"/>
      <c r="BWJ77"/>
      <c r="BWK77"/>
      <c r="BWL77"/>
      <c r="BWM77"/>
      <c r="BWN77"/>
      <c r="BWO77"/>
      <c r="BWP77"/>
      <c r="BWQ77"/>
      <c r="BWR77"/>
      <c r="BWS77"/>
      <c r="BWT77"/>
      <c r="BWU77"/>
      <c r="BWV77"/>
      <c r="BWW77"/>
      <c r="BWX77"/>
      <c r="BWY77"/>
      <c r="BWZ77"/>
      <c r="BXA77"/>
      <c r="BXB77"/>
      <c r="BXC77"/>
      <c r="BXD77"/>
      <c r="BXE77"/>
      <c r="BXF77"/>
      <c r="BXG77"/>
      <c r="BXH77"/>
      <c r="BXI77"/>
      <c r="BXJ77"/>
      <c r="BXK77"/>
      <c r="BXL77"/>
      <c r="BXM77"/>
      <c r="BXN77"/>
      <c r="BXO77"/>
      <c r="BXP77"/>
      <c r="BXQ77"/>
      <c r="BXR77"/>
      <c r="BXS77"/>
      <c r="BXT77"/>
      <c r="BXU77"/>
      <c r="BXV77"/>
      <c r="BXW77"/>
      <c r="BXX77"/>
      <c r="BXY77"/>
      <c r="BXZ77"/>
      <c r="BYA77"/>
      <c r="BYB77"/>
      <c r="BYC77"/>
      <c r="BYD77"/>
      <c r="BYE77"/>
      <c r="BYF77"/>
      <c r="BYG77"/>
      <c r="BYH77"/>
      <c r="BYI77"/>
      <c r="BYJ77"/>
      <c r="BYK77"/>
      <c r="BYL77"/>
      <c r="BYM77"/>
      <c r="BYN77"/>
      <c r="BYO77"/>
      <c r="BYP77"/>
      <c r="BYQ77"/>
      <c r="BYR77"/>
      <c r="BYS77"/>
      <c r="BYT77"/>
      <c r="BYU77"/>
      <c r="BYV77"/>
      <c r="BYW77"/>
      <c r="BYX77"/>
      <c r="BYY77"/>
      <c r="BYZ77"/>
      <c r="BZA77"/>
      <c r="BZB77"/>
      <c r="BZC77"/>
      <c r="BZD77"/>
      <c r="BZE77"/>
      <c r="BZF77"/>
      <c r="BZG77"/>
      <c r="BZH77"/>
      <c r="BZI77"/>
      <c r="BZJ77"/>
      <c r="BZK77"/>
      <c r="BZL77"/>
      <c r="BZM77"/>
      <c r="BZN77"/>
      <c r="BZO77"/>
      <c r="BZP77"/>
      <c r="BZQ77"/>
      <c r="BZR77"/>
      <c r="BZS77"/>
      <c r="BZT77"/>
      <c r="BZU77"/>
      <c r="BZV77"/>
      <c r="BZW77"/>
      <c r="BZX77"/>
      <c r="BZY77"/>
      <c r="BZZ77"/>
      <c r="CAA77"/>
      <c r="CAB77"/>
      <c r="CAC77"/>
      <c r="CAD77"/>
      <c r="CAE77"/>
      <c r="CAF77"/>
      <c r="CAG77"/>
      <c r="CAH77"/>
      <c r="CAI77"/>
      <c r="CAJ77"/>
      <c r="CAK77"/>
      <c r="CAL77"/>
      <c r="CAM77"/>
      <c r="CAN77"/>
      <c r="CAO77"/>
      <c r="CAP77"/>
      <c r="CAQ77"/>
      <c r="CAR77"/>
      <c r="CAS77"/>
      <c r="CAT77"/>
      <c r="CAU77"/>
      <c r="CAV77"/>
      <c r="CAW77"/>
      <c r="CAX77"/>
      <c r="CAY77"/>
      <c r="CAZ77"/>
      <c r="CBA77"/>
      <c r="CBB77"/>
      <c r="CBC77"/>
      <c r="CBD77"/>
      <c r="CBE77"/>
      <c r="CBF77"/>
      <c r="CBG77"/>
      <c r="CBH77"/>
      <c r="CBI77"/>
      <c r="CBJ77"/>
      <c r="CBK77"/>
      <c r="CBL77"/>
      <c r="CBM77"/>
      <c r="CBN77"/>
      <c r="CBO77"/>
      <c r="CBP77"/>
      <c r="CBQ77"/>
      <c r="CBR77"/>
      <c r="CBS77"/>
      <c r="CBT77"/>
      <c r="CBU77"/>
      <c r="CBV77"/>
      <c r="CBW77"/>
      <c r="CBX77"/>
      <c r="CBY77"/>
      <c r="CBZ77"/>
      <c r="CCA77"/>
      <c r="CCB77"/>
      <c r="CCC77"/>
      <c r="CCD77"/>
      <c r="CCE77"/>
      <c r="CCF77"/>
      <c r="CCG77"/>
      <c r="CCH77"/>
      <c r="CCI77"/>
      <c r="CCJ77"/>
      <c r="CCK77"/>
      <c r="CCL77"/>
      <c r="CCM77"/>
      <c r="CCN77"/>
      <c r="CCO77"/>
      <c r="CCP77"/>
      <c r="CCQ77"/>
      <c r="CCR77"/>
      <c r="CCS77"/>
      <c r="CCT77"/>
      <c r="CCU77"/>
      <c r="CCV77"/>
      <c r="CCW77"/>
      <c r="CCX77"/>
      <c r="CCY77"/>
      <c r="CCZ77"/>
      <c r="CDA77"/>
      <c r="CDB77"/>
      <c r="CDC77"/>
      <c r="CDD77"/>
      <c r="CDE77"/>
      <c r="CDF77"/>
      <c r="CDG77"/>
      <c r="CDH77"/>
      <c r="CDI77"/>
      <c r="CDJ77"/>
      <c r="CDK77"/>
      <c r="CDL77"/>
      <c r="CDM77"/>
      <c r="CDN77"/>
      <c r="CDO77"/>
      <c r="CDP77"/>
      <c r="CDQ77"/>
      <c r="CDR77"/>
      <c r="CDS77"/>
      <c r="CDT77"/>
      <c r="CDU77"/>
      <c r="CDV77"/>
      <c r="CDW77"/>
      <c r="CDX77"/>
      <c r="CDY77"/>
      <c r="CDZ77"/>
      <c r="CEA77"/>
      <c r="CEB77"/>
      <c r="CEC77"/>
      <c r="CED77"/>
      <c r="CEE77"/>
      <c r="CEF77"/>
      <c r="CEG77"/>
      <c r="CEH77"/>
      <c r="CEI77"/>
      <c r="CEJ77"/>
      <c r="CEK77"/>
      <c r="CEL77"/>
      <c r="CEM77"/>
      <c r="CEN77"/>
      <c r="CEO77"/>
      <c r="CEP77"/>
      <c r="CEQ77"/>
      <c r="CER77"/>
      <c r="CES77"/>
      <c r="CET77"/>
      <c r="CEU77"/>
      <c r="CEV77"/>
      <c r="CEW77"/>
      <c r="CEX77"/>
      <c r="CEY77"/>
      <c r="CEZ77"/>
      <c r="CFA77"/>
      <c r="CFB77"/>
      <c r="CFC77"/>
      <c r="CFD77"/>
      <c r="CFE77"/>
      <c r="CFF77"/>
      <c r="CFG77"/>
      <c r="CFH77"/>
      <c r="CFI77"/>
      <c r="CFJ77"/>
      <c r="CFK77"/>
      <c r="CFL77"/>
      <c r="CFM77"/>
      <c r="CFN77"/>
      <c r="CFO77"/>
      <c r="CFP77"/>
      <c r="CFQ77"/>
      <c r="CFR77"/>
      <c r="CFS77"/>
      <c r="CFT77"/>
      <c r="CFU77"/>
      <c r="CFV77"/>
      <c r="CFW77"/>
      <c r="CFX77"/>
      <c r="CFY77"/>
      <c r="CFZ77"/>
      <c r="CGA77"/>
      <c r="CGB77"/>
      <c r="CGC77"/>
      <c r="CGD77"/>
      <c r="CGE77"/>
      <c r="CGF77"/>
      <c r="CGG77"/>
      <c r="CGH77"/>
      <c r="CGI77"/>
      <c r="CGJ77"/>
      <c r="CGK77"/>
      <c r="CGL77"/>
      <c r="CGM77"/>
      <c r="CGN77"/>
      <c r="CGO77"/>
      <c r="CGP77"/>
      <c r="CGQ77"/>
      <c r="CGR77"/>
      <c r="CGS77"/>
      <c r="CGT77"/>
      <c r="CGU77"/>
      <c r="CGV77"/>
      <c r="CGW77"/>
      <c r="CGX77"/>
      <c r="CGY77"/>
      <c r="CGZ77"/>
      <c r="CHA77"/>
      <c r="CHB77"/>
      <c r="CHC77"/>
      <c r="CHD77"/>
      <c r="CHE77"/>
      <c r="CHF77"/>
      <c r="CHG77"/>
      <c r="CHH77"/>
      <c r="CHI77"/>
      <c r="CHJ77"/>
      <c r="CHK77"/>
      <c r="CHL77"/>
      <c r="CHM77"/>
      <c r="CHN77"/>
      <c r="CHO77"/>
      <c r="CHP77"/>
      <c r="CHQ77"/>
      <c r="CHR77"/>
      <c r="CHS77"/>
      <c r="CHT77"/>
      <c r="CHU77"/>
      <c r="CHV77"/>
      <c r="CHW77"/>
      <c r="CHX77"/>
      <c r="CHY77"/>
      <c r="CHZ77"/>
      <c r="CIA77"/>
      <c r="CIB77"/>
      <c r="CIC77"/>
      <c r="CID77"/>
      <c r="CIE77"/>
      <c r="CIF77"/>
      <c r="CIG77"/>
      <c r="CIH77"/>
      <c r="CII77"/>
      <c r="CIJ77"/>
      <c r="CIK77"/>
      <c r="CIL77"/>
      <c r="CIM77"/>
      <c r="CIN77"/>
      <c r="CIO77"/>
      <c r="CIP77"/>
      <c r="CIQ77"/>
      <c r="CIR77"/>
      <c r="CIS77"/>
      <c r="CIT77"/>
      <c r="CIU77"/>
      <c r="CIV77"/>
      <c r="CIW77"/>
      <c r="CIX77"/>
      <c r="CIY77"/>
      <c r="CIZ77"/>
      <c r="CJA77"/>
      <c r="CJB77"/>
      <c r="CJC77"/>
      <c r="CJD77"/>
      <c r="CJE77"/>
      <c r="CJF77"/>
      <c r="CJG77"/>
      <c r="CJH77"/>
      <c r="CJI77"/>
      <c r="CJJ77"/>
      <c r="CJK77"/>
      <c r="CJL77"/>
      <c r="CJM77"/>
      <c r="CJN77"/>
      <c r="CJO77"/>
      <c r="CJP77"/>
      <c r="CJQ77"/>
      <c r="CJR77"/>
      <c r="CJS77"/>
      <c r="CJT77"/>
      <c r="CJU77"/>
      <c r="CJV77"/>
      <c r="CJW77"/>
      <c r="CJX77"/>
      <c r="CJY77"/>
      <c r="CJZ77"/>
      <c r="CKA77"/>
      <c r="CKB77"/>
      <c r="CKC77"/>
      <c r="CKD77"/>
      <c r="CKE77"/>
      <c r="CKF77"/>
      <c r="CKG77"/>
      <c r="CKH77"/>
      <c r="CKI77"/>
      <c r="CKJ77"/>
      <c r="CKK77"/>
      <c r="CKL77"/>
      <c r="CKM77"/>
      <c r="CKN77"/>
      <c r="CKO77"/>
      <c r="CKP77"/>
      <c r="CKQ77"/>
      <c r="CKR77"/>
      <c r="CKS77"/>
      <c r="CKT77"/>
      <c r="CKU77"/>
      <c r="CKV77"/>
      <c r="CKW77"/>
      <c r="CKX77"/>
      <c r="CKY77"/>
      <c r="CKZ77"/>
      <c r="CLA77"/>
      <c r="CLB77"/>
      <c r="CLC77"/>
      <c r="CLD77"/>
      <c r="CLE77"/>
      <c r="CLF77"/>
      <c r="CLG77"/>
      <c r="CLH77"/>
      <c r="CLI77"/>
      <c r="CLJ77"/>
      <c r="CLK77"/>
      <c r="CLL77"/>
      <c r="CLM77"/>
      <c r="CLN77"/>
      <c r="CLO77"/>
      <c r="CLP77"/>
      <c r="CLQ77"/>
      <c r="CLR77"/>
      <c r="CLS77"/>
      <c r="CLT77"/>
      <c r="CLU77"/>
      <c r="CLV77"/>
      <c r="CLW77"/>
      <c r="CLX77"/>
      <c r="CLY77"/>
      <c r="CLZ77"/>
      <c r="CMA77"/>
      <c r="CMB77"/>
      <c r="CMC77"/>
      <c r="CMD77"/>
      <c r="CME77"/>
      <c r="CMF77"/>
      <c r="CMG77"/>
      <c r="CMH77"/>
      <c r="CMI77"/>
      <c r="CMJ77"/>
      <c r="CMK77"/>
      <c r="CML77"/>
      <c r="CMM77"/>
      <c r="CMN77"/>
      <c r="CMO77"/>
      <c r="CMP77"/>
      <c r="CMQ77"/>
      <c r="CMR77"/>
      <c r="CMS77"/>
      <c r="CMT77"/>
      <c r="CMU77"/>
      <c r="CMV77"/>
      <c r="CMW77"/>
      <c r="CMX77"/>
      <c r="CMY77"/>
      <c r="CMZ77"/>
      <c r="CNA77"/>
      <c r="CNB77"/>
      <c r="CNC77"/>
      <c r="CND77"/>
      <c r="CNE77"/>
      <c r="CNF77"/>
      <c r="CNG77"/>
      <c r="CNH77"/>
      <c r="CNI77"/>
      <c r="CNJ77"/>
      <c r="CNK77"/>
      <c r="CNL77"/>
      <c r="CNM77"/>
      <c r="CNN77"/>
      <c r="CNO77"/>
      <c r="CNP77"/>
      <c r="CNQ77"/>
      <c r="CNR77"/>
      <c r="CNS77"/>
      <c r="CNT77"/>
      <c r="CNU77"/>
      <c r="CNV77"/>
      <c r="CNW77"/>
      <c r="CNX77"/>
      <c r="CNY77"/>
      <c r="CNZ77"/>
      <c r="COA77"/>
      <c r="COB77"/>
      <c r="COC77"/>
      <c r="COD77"/>
      <c r="COE77"/>
      <c r="COF77"/>
      <c r="COG77"/>
      <c r="COH77"/>
      <c r="COI77"/>
      <c r="COJ77"/>
      <c r="COK77"/>
      <c r="COL77"/>
      <c r="COM77"/>
      <c r="CON77"/>
      <c r="COO77"/>
      <c r="COP77"/>
      <c r="COQ77"/>
      <c r="COR77"/>
      <c r="COS77"/>
      <c r="COT77"/>
      <c r="COU77"/>
      <c r="COV77"/>
      <c r="COW77"/>
      <c r="COX77"/>
      <c r="COY77"/>
      <c r="COZ77"/>
      <c r="CPA77"/>
      <c r="CPB77"/>
      <c r="CPC77"/>
      <c r="CPD77"/>
      <c r="CPE77"/>
      <c r="CPF77"/>
      <c r="CPG77"/>
      <c r="CPH77"/>
      <c r="CPI77"/>
      <c r="CPJ77"/>
      <c r="CPK77"/>
      <c r="CPL77"/>
      <c r="CPM77"/>
      <c r="CPN77"/>
      <c r="CPO77"/>
      <c r="CPP77"/>
      <c r="CPQ77"/>
      <c r="CPR77"/>
      <c r="CPS77"/>
      <c r="CPT77"/>
      <c r="CPU77"/>
      <c r="CPV77"/>
      <c r="CPW77"/>
      <c r="CPX77"/>
      <c r="CPY77"/>
      <c r="CPZ77"/>
      <c r="CQA77"/>
      <c r="CQB77"/>
      <c r="CQC77"/>
      <c r="CQD77"/>
      <c r="CQE77"/>
      <c r="CQF77"/>
      <c r="CQG77"/>
      <c r="CQH77"/>
      <c r="CQI77"/>
      <c r="CQJ77"/>
      <c r="CQK77"/>
      <c r="CQL77"/>
      <c r="CQM77"/>
      <c r="CQN77"/>
      <c r="CQO77"/>
      <c r="CQP77"/>
      <c r="CQQ77"/>
      <c r="CQR77"/>
      <c r="CQS77"/>
      <c r="CQT77"/>
      <c r="CQU77"/>
      <c r="CQV77"/>
      <c r="CQW77"/>
      <c r="CQX77"/>
      <c r="CQY77"/>
      <c r="CQZ77"/>
      <c r="CRA77"/>
      <c r="CRB77"/>
      <c r="CRC77"/>
      <c r="CRD77"/>
      <c r="CRE77"/>
      <c r="CRF77"/>
      <c r="CRG77"/>
      <c r="CRH77"/>
      <c r="CRI77"/>
      <c r="CRJ77"/>
      <c r="CRK77"/>
      <c r="CRL77"/>
      <c r="CRM77"/>
      <c r="CRN77"/>
      <c r="CRO77"/>
      <c r="CRP77"/>
      <c r="CRQ77"/>
      <c r="CRR77"/>
      <c r="CRS77"/>
      <c r="CRT77"/>
      <c r="CRU77"/>
      <c r="CRV77"/>
      <c r="CRW77"/>
      <c r="CRX77"/>
      <c r="CRY77"/>
      <c r="CRZ77"/>
      <c r="CSA77"/>
      <c r="CSB77"/>
      <c r="CSC77"/>
      <c r="CSD77"/>
      <c r="CSE77"/>
      <c r="CSF77"/>
      <c r="CSG77"/>
      <c r="CSH77"/>
      <c r="CSI77"/>
      <c r="CSJ77"/>
      <c r="CSK77"/>
      <c r="CSL77"/>
      <c r="CSM77"/>
      <c r="CSN77"/>
      <c r="CSO77"/>
      <c r="CSP77"/>
      <c r="CSQ77"/>
      <c r="CSR77"/>
      <c r="CSS77"/>
      <c r="CST77"/>
      <c r="CSU77"/>
      <c r="CSV77"/>
      <c r="CSW77"/>
      <c r="CSX77"/>
      <c r="CSY77"/>
      <c r="CSZ77"/>
      <c r="CTA77"/>
      <c r="CTB77"/>
      <c r="CTC77"/>
      <c r="CTD77"/>
      <c r="CTE77"/>
      <c r="CTF77"/>
      <c r="CTG77"/>
      <c r="CTH77"/>
      <c r="CTI77"/>
      <c r="CTJ77"/>
      <c r="CTK77"/>
      <c r="CTL77"/>
      <c r="CTM77"/>
      <c r="CTN77"/>
      <c r="CTO77"/>
      <c r="CTP77"/>
      <c r="CTQ77"/>
      <c r="CTR77"/>
      <c r="CTS77"/>
      <c r="CTT77"/>
      <c r="CTU77"/>
      <c r="CTV77"/>
      <c r="CTW77"/>
      <c r="CTX77"/>
      <c r="CTY77"/>
      <c r="CTZ77"/>
      <c r="CUA77"/>
      <c r="CUB77"/>
      <c r="CUC77"/>
      <c r="CUD77"/>
      <c r="CUE77"/>
      <c r="CUF77"/>
      <c r="CUG77"/>
      <c r="CUH77"/>
      <c r="CUI77"/>
      <c r="CUJ77"/>
      <c r="CUK77"/>
      <c r="CUL77"/>
      <c r="CUM77"/>
      <c r="CUN77"/>
      <c r="CUO77"/>
      <c r="CUP77"/>
      <c r="CUQ77"/>
      <c r="CUR77"/>
      <c r="CUS77"/>
      <c r="CUT77"/>
      <c r="CUU77"/>
      <c r="CUV77"/>
      <c r="CUW77"/>
      <c r="CUX77"/>
      <c r="CUY77"/>
      <c r="CUZ77"/>
      <c r="CVA77"/>
      <c r="CVB77"/>
      <c r="CVC77"/>
      <c r="CVD77"/>
      <c r="CVE77"/>
      <c r="CVF77"/>
      <c r="CVG77"/>
      <c r="CVH77"/>
      <c r="CVI77"/>
      <c r="CVJ77"/>
      <c r="CVK77"/>
      <c r="CVL77"/>
      <c r="CVM77"/>
      <c r="CVN77"/>
      <c r="CVO77"/>
      <c r="CVP77"/>
      <c r="CVQ77"/>
      <c r="CVR77"/>
      <c r="CVS77"/>
      <c r="CVT77"/>
      <c r="CVU77"/>
      <c r="CVV77"/>
      <c r="CVW77"/>
      <c r="CVX77"/>
      <c r="CVY77"/>
      <c r="CVZ77"/>
      <c r="CWA77"/>
      <c r="CWB77"/>
      <c r="CWC77"/>
      <c r="CWD77"/>
      <c r="CWE77"/>
      <c r="CWF77"/>
      <c r="CWG77"/>
      <c r="CWH77"/>
      <c r="CWI77"/>
      <c r="CWJ77"/>
      <c r="CWK77"/>
      <c r="CWL77"/>
      <c r="CWM77"/>
      <c r="CWN77"/>
      <c r="CWO77"/>
      <c r="CWP77"/>
      <c r="CWQ77"/>
      <c r="CWR77"/>
      <c r="CWS77"/>
      <c r="CWT77"/>
      <c r="CWU77"/>
      <c r="CWV77"/>
      <c r="CWW77"/>
      <c r="CWX77"/>
      <c r="CWY77"/>
      <c r="CWZ77"/>
      <c r="CXA77"/>
      <c r="CXB77"/>
      <c r="CXC77"/>
      <c r="CXD77"/>
      <c r="CXE77"/>
      <c r="CXF77"/>
      <c r="CXG77"/>
      <c r="CXH77"/>
      <c r="CXI77"/>
      <c r="CXJ77"/>
      <c r="CXK77"/>
      <c r="CXL77"/>
      <c r="CXM77"/>
      <c r="CXN77"/>
      <c r="CXO77"/>
      <c r="CXP77"/>
      <c r="CXQ77"/>
      <c r="CXR77"/>
      <c r="CXS77"/>
      <c r="CXT77"/>
      <c r="CXU77"/>
      <c r="CXV77"/>
      <c r="CXW77"/>
      <c r="CXX77"/>
      <c r="CXY77"/>
      <c r="CXZ77"/>
      <c r="CYA77"/>
      <c r="CYB77"/>
      <c r="CYC77"/>
      <c r="CYD77"/>
      <c r="CYE77"/>
      <c r="CYF77"/>
      <c r="CYG77"/>
      <c r="CYH77"/>
      <c r="CYI77"/>
      <c r="CYJ77"/>
      <c r="CYK77"/>
      <c r="CYL77"/>
      <c r="CYM77"/>
      <c r="CYN77"/>
      <c r="CYO77"/>
      <c r="CYP77"/>
      <c r="CYQ77"/>
      <c r="CYR77"/>
      <c r="CYS77"/>
      <c r="CYT77"/>
      <c r="CYU77"/>
      <c r="CYV77"/>
      <c r="CYW77"/>
      <c r="CYX77"/>
      <c r="CYY77"/>
      <c r="CYZ77"/>
      <c r="CZA77"/>
      <c r="CZB77"/>
      <c r="CZC77"/>
      <c r="CZD77"/>
      <c r="CZE77"/>
      <c r="CZF77"/>
      <c r="CZG77"/>
      <c r="CZH77"/>
      <c r="CZI77"/>
      <c r="CZJ77"/>
      <c r="CZK77"/>
      <c r="CZL77"/>
      <c r="CZM77"/>
      <c r="CZN77"/>
      <c r="CZO77"/>
      <c r="CZP77"/>
      <c r="CZQ77"/>
      <c r="CZR77"/>
      <c r="CZS77"/>
      <c r="CZT77"/>
      <c r="CZU77"/>
      <c r="CZV77"/>
      <c r="CZW77"/>
      <c r="CZX77"/>
      <c r="CZY77"/>
      <c r="CZZ77"/>
      <c r="DAA77"/>
      <c r="DAB77"/>
      <c r="DAC77"/>
      <c r="DAD77"/>
      <c r="DAE77"/>
      <c r="DAF77"/>
      <c r="DAG77"/>
      <c r="DAH77"/>
      <c r="DAI77"/>
      <c r="DAJ77"/>
      <c r="DAK77"/>
      <c r="DAL77"/>
      <c r="DAM77"/>
      <c r="DAN77"/>
      <c r="DAO77"/>
      <c r="DAP77"/>
      <c r="DAQ77"/>
      <c r="DAR77"/>
      <c r="DAS77"/>
      <c r="DAT77"/>
      <c r="DAU77"/>
      <c r="DAV77"/>
      <c r="DAW77"/>
      <c r="DAX77"/>
      <c r="DAY77"/>
      <c r="DAZ77"/>
      <c r="DBA77"/>
      <c r="DBB77"/>
      <c r="DBC77"/>
      <c r="DBD77"/>
      <c r="DBE77"/>
      <c r="DBF77"/>
      <c r="DBG77"/>
      <c r="DBH77"/>
      <c r="DBI77"/>
      <c r="DBJ77"/>
      <c r="DBK77"/>
      <c r="DBL77"/>
      <c r="DBM77"/>
      <c r="DBN77"/>
      <c r="DBO77"/>
      <c r="DBP77"/>
      <c r="DBQ77"/>
      <c r="DBR77"/>
      <c r="DBS77"/>
      <c r="DBT77"/>
      <c r="DBU77"/>
      <c r="DBV77"/>
      <c r="DBW77"/>
      <c r="DBX77"/>
      <c r="DBY77"/>
      <c r="DBZ77"/>
      <c r="DCA77"/>
      <c r="DCB77"/>
      <c r="DCC77"/>
      <c r="DCD77"/>
      <c r="DCE77"/>
      <c r="DCF77"/>
      <c r="DCG77"/>
      <c r="DCH77"/>
      <c r="DCI77"/>
      <c r="DCJ77"/>
      <c r="DCK77"/>
      <c r="DCL77"/>
      <c r="DCM77"/>
      <c r="DCN77"/>
      <c r="DCO77"/>
      <c r="DCP77"/>
      <c r="DCQ77"/>
      <c r="DCR77"/>
      <c r="DCS77"/>
      <c r="DCT77"/>
      <c r="DCU77"/>
      <c r="DCV77"/>
      <c r="DCW77"/>
      <c r="DCX77"/>
      <c r="DCY77"/>
      <c r="DCZ77"/>
      <c r="DDA77"/>
      <c r="DDB77"/>
      <c r="DDC77"/>
      <c r="DDD77"/>
      <c r="DDE77"/>
      <c r="DDF77"/>
      <c r="DDG77"/>
      <c r="DDH77"/>
      <c r="DDI77"/>
      <c r="DDJ77"/>
      <c r="DDK77"/>
      <c r="DDL77"/>
      <c r="DDM77"/>
      <c r="DDN77"/>
      <c r="DDO77"/>
      <c r="DDP77"/>
      <c r="DDQ77"/>
      <c r="DDR77"/>
      <c r="DDS77"/>
      <c r="DDT77"/>
      <c r="DDU77"/>
      <c r="DDV77"/>
      <c r="DDW77"/>
      <c r="DDX77"/>
      <c r="DDY77"/>
      <c r="DDZ77"/>
      <c r="DEA77"/>
      <c r="DEB77"/>
      <c r="DEC77"/>
      <c r="DED77"/>
      <c r="DEE77"/>
      <c r="DEF77"/>
      <c r="DEG77"/>
      <c r="DEH77"/>
      <c r="DEI77"/>
      <c r="DEJ77"/>
      <c r="DEK77"/>
      <c r="DEL77"/>
      <c r="DEM77"/>
      <c r="DEN77"/>
      <c r="DEO77"/>
      <c r="DEP77"/>
      <c r="DEQ77"/>
      <c r="DER77"/>
      <c r="DES77"/>
      <c r="DET77"/>
      <c r="DEU77"/>
      <c r="DEV77"/>
      <c r="DEW77"/>
      <c r="DEX77"/>
      <c r="DEY77"/>
      <c r="DEZ77"/>
      <c r="DFA77"/>
      <c r="DFB77"/>
      <c r="DFC77"/>
      <c r="DFD77"/>
      <c r="DFE77"/>
      <c r="DFF77"/>
      <c r="DFG77"/>
      <c r="DFH77"/>
      <c r="DFI77"/>
      <c r="DFJ77"/>
      <c r="DFK77"/>
      <c r="DFL77"/>
      <c r="DFM77"/>
      <c r="DFN77"/>
      <c r="DFO77"/>
      <c r="DFP77"/>
      <c r="DFQ77"/>
      <c r="DFR77"/>
      <c r="DFS77"/>
      <c r="DFT77"/>
      <c r="DFU77"/>
      <c r="DFV77"/>
      <c r="DFW77"/>
      <c r="DFX77"/>
      <c r="DFY77"/>
      <c r="DFZ77"/>
      <c r="DGA77"/>
      <c r="DGB77"/>
      <c r="DGC77"/>
      <c r="DGD77"/>
      <c r="DGE77"/>
      <c r="DGF77"/>
      <c r="DGG77"/>
      <c r="DGH77"/>
      <c r="DGI77"/>
      <c r="DGJ77"/>
      <c r="DGK77"/>
      <c r="DGL77"/>
      <c r="DGM77"/>
      <c r="DGN77"/>
      <c r="DGO77"/>
      <c r="DGP77"/>
      <c r="DGQ77"/>
      <c r="DGR77"/>
      <c r="DGS77"/>
      <c r="DGT77"/>
      <c r="DGU77"/>
      <c r="DGV77"/>
      <c r="DGW77"/>
      <c r="DGX77"/>
      <c r="DGY77"/>
      <c r="DGZ77"/>
      <c r="DHA77"/>
      <c r="DHB77"/>
      <c r="DHC77"/>
      <c r="DHD77"/>
      <c r="DHE77"/>
      <c r="DHF77"/>
      <c r="DHG77"/>
      <c r="DHH77"/>
      <c r="DHI77"/>
      <c r="DHJ77"/>
      <c r="DHK77"/>
      <c r="DHL77"/>
      <c r="DHM77"/>
      <c r="DHN77"/>
      <c r="DHO77"/>
      <c r="DHP77"/>
      <c r="DHQ77"/>
      <c r="DHR77"/>
      <c r="DHS77"/>
      <c r="DHT77"/>
      <c r="DHU77"/>
      <c r="DHV77"/>
      <c r="DHW77"/>
      <c r="DHX77"/>
      <c r="DHY77"/>
      <c r="DHZ77"/>
      <c r="DIA77"/>
      <c r="DIB77"/>
      <c r="DIC77"/>
      <c r="DID77"/>
      <c r="DIE77"/>
      <c r="DIF77"/>
      <c r="DIG77"/>
      <c r="DIH77"/>
      <c r="DII77"/>
      <c r="DIJ77"/>
      <c r="DIK77"/>
      <c r="DIL77"/>
      <c r="DIM77"/>
      <c r="DIN77"/>
      <c r="DIO77"/>
      <c r="DIP77"/>
      <c r="DIQ77"/>
      <c r="DIR77"/>
      <c r="DIS77"/>
      <c r="DIT77"/>
      <c r="DIU77"/>
      <c r="DIV77"/>
      <c r="DIW77"/>
      <c r="DIX77"/>
      <c r="DIY77"/>
      <c r="DIZ77"/>
      <c r="DJA77"/>
      <c r="DJB77"/>
      <c r="DJC77"/>
      <c r="DJD77"/>
      <c r="DJE77"/>
      <c r="DJF77"/>
      <c r="DJG77"/>
      <c r="DJH77"/>
      <c r="DJI77"/>
      <c r="DJJ77"/>
      <c r="DJK77"/>
      <c r="DJL77"/>
      <c r="DJM77"/>
      <c r="DJN77"/>
      <c r="DJO77"/>
      <c r="DJP77"/>
      <c r="DJQ77"/>
      <c r="DJR77"/>
      <c r="DJS77"/>
      <c r="DJT77"/>
      <c r="DJU77"/>
      <c r="DJV77"/>
      <c r="DJW77"/>
      <c r="DJX77"/>
      <c r="DJY77"/>
      <c r="DJZ77"/>
      <c r="DKA77"/>
      <c r="DKB77"/>
      <c r="DKC77"/>
      <c r="DKD77"/>
      <c r="DKE77"/>
      <c r="DKF77"/>
      <c r="DKG77"/>
      <c r="DKH77"/>
      <c r="DKI77"/>
      <c r="DKJ77"/>
      <c r="DKK77"/>
      <c r="DKL77"/>
      <c r="DKM77"/>
      <c r="DKN77"/>
      <c r="DKO77"/>
      <c r="DKP77"/>
      <c r="DKQ77"/>
      <c r="DKR77"/>
      <c r="DKS77"/>
      <c r="DKT77"/>
      <c r="DKU77"/>
      <c r="DKV77"/>
      <c r="DKW77"/>
      <c r="DKX77"/>
      <c r="DKY77"/>
      <c r="DKZ77"/>
      <c r="DLA77"/>
      <c r="DLB77"/>
      <c r="DLC77"/>
      <c r="DLD77"/>
      <c r="DLE77"/>
      <c r="DLF77"/>
      <c r="DLG77"/>
      <c r="DLH77"/>
      <c r="DLI77"/>
      <c r="DLJ77"/>
      <c r="DLK77"/>
      <c r="DLL77"/>
      <c r="DLM77"/>
      <c r="DLN77"/>
      <c r="DLO77"/>
      <c r="DLP77"/>
      <c r="DLQ77"/>
      <c r="DLR77"/>
      <c r="DLS77"/>
      <c r="DLT77"/>
      <c r="DLU77"/>
      <c r="DLV77"/>
      <c r="DLW77"/>
      <c r="DLX77"/>
      <c r="DLY77"/>
      <c r="DLZ77"/>
      <c r="DMA77"/>
      <c r="DMB77"/>
      <c r="DMC77"/>
      <c r="DMD77"/>
      <c r="DME77"/>
      <c r="DMF77"/>
      <c r="DMG77"/>
      <c r="DMH77"/>
      <c r="DMI77"/>
      <c r="DMJ77"/>
      <c r="DMK77"/>
      <c r="DML77"/>
      <c r="DMM77"/>
      <c r="DMN77"/>
      <c r="DMO77"/>
      <c r="DMP77"/>
      <c r="DMQ77"/>
      <c r="DMR77"/>
      <c r="DMS77"/>
      <c r="DMT77"/>
      <c r="DMU77"/>
      <c r="DMV77"/>
      <c r="DMW77"/>
      <c r="DMX77"/>
      <c r="DMY77"/>
      <c r="DMZ77"/>
      <c r="DNA77"/>
      <c r="DNB77"/>
      <c r="DNC77"/>
      <c r="DND77"/>
      <c r="DNE77"/>
      <c r="DNF77"/>
      <c r="DNG77"/>
      <c r="DNH77"/>
      <c r="DNI77"/>
      <c r="DNJ77"/>
      <c r="DNK77"/>
      <c r="DNL77"/>
      <c r="DNM77"/>
      <c r="DNN77"/>
      <c r="DNO77"/>
      <c r="DNP77"/>
      <c r="DNQ77"/>
      <c r="DNR77"/>
      <c r="DNS77"/>
      <c r="DNT77"/>
      <c r="DNU77"/>
      <c r="DNV77"/>
      <c r="DNW77"/>
      <c r="DNX77"/>
      <c r="DNY77"/>
      <c r="DNZ77"/>
      <c r="DOA77"/>
      <c r="DOB77"/>
      <c r="DOC77"/>
      <c r="DOD77"/>
      <c r="DOE77"/>
      <c r="DOF77"/>
      <c r="DOG77"/>
      <c r="DOH77"/>
      <c r="DOI77"/>
      <c r="DOJ77"/>
      <c r="DOK77"/>
      <c r="DOL77"/>
      <c r="DOM77"/>
      <c r="DON77"/>
      <c r="DOO77"/>
      <c r="DOP77"/>
      <c r="DOQ77"/>
      <c r="DOR77"/>
      <c r="DOS77"/>
      <c r="DOT77"/>
      <c r="DOU77"/>
      <c r="DOV77"/>
      <c r="DOW77"/>
      <c r="DOX77"/>
      <c r="DOY77"/>
      <c r="DOZ77"/>
      <c r="DPA77"/>
      <c r="DPB77"/>
      <c r="DPC77"/>
      <c r="DPD77"/>
      <c r="DPE77"/>
      <c r="DPF77"/>
      <c r="DPG77"/>
      <c r="DPH77"/>
      <c r="DPI77"/>
      <c r="DPJ77"/>
      <c r="DPK77"/>
      <c r="DPL77"/>
      <c r="DPM77"/>
      <c r="DPN77"/>
      <c r="DPO77"/>
      <c r="DPP77"/>
      <c r="DPQ77"/>
      <c r="DPR77"/>
      <c r="DPS77"/>
      <c r="DPT77"/>
      <c r="DPU77"/>
      <c r="DPV77"/>
      <c r="DPW77"/>
      <c r="DPX77"/>
      <c r="DPY77"/>
      <c r="DPZ77"/>
      <c r="DQA77"/>
      <c r="DQB77"/>
      <c r="DQC77"/>
      <c r="DQD77"/>
      <c r="DQE77"/>
      <c r="DQF77"/>
      <c r="DQG77"/>
      <c r="DQH77"/>
      <c r="DQI77"/>
      <c r="DQJ77"/>
      <c r="DQK77"/>
      <c r="DQL77"/>
      <c r="DQM77"/>
      <c r="DQN77"/>
      <c r="DQO77"/>
      <c r="DQP77"/>
      <c r="DQQ77"/>
      <c r="DQR77"/>
      <c r="DQS77"/>
      <c r="DQT77"/>
      <c r="DQU77"/>
      <c r="DQV77"/>
      <c r="DQW77"/>
      <c r="DQX77"/>
      <c r="DQY77"/>
      <c r="DQZ77"/>
      <c r="DRA77"/>
      <c r="DRB77"/>
      <c r="DRC77"/>
      <c r="DRD77"/>
      <c r="DRE77"/>
      <c r="DRF77"/>
      <c r="DRG77"/>
      <c r="DRH77"/>
      <c r="DRI77"/>
      <c r="DRJ77"/>
      <c r="DRK77"/>
      <c r="DRL77"/>
      <c r="DRM77"/>
      <c r="DRN77"/>
      <c r="DRO77"/>
      <c r="DRP77"/>
      <c r="DRQ77"/>
      <c r="DRR77"/>
      <c r="DRS77"/>
      <c r="DRT77"/>
      <c r="DRU77"/>
      <c r="DRV77"/>
      <c r="DRW77"/>
      <c r="DRX77"/>
      <c r="DRY77"/>
      <c r="DRZ77"/>
      <c r="DSA77"/>
      <c r="DSB77"/>
      <c r="DSC77"/>
      <c r="DSD77"/>
      <c r="DSE77"/>
      <c r="DSF77"/>
      <c r="DSG77"/>
      <c r="DSH77"/>
      <c r="DSI77"/>
      <c r="DSJ77"/>
      <c r="DSK77"/>
      <c r="DSL77"/>
      <c r="DSM77"/>
      <c r="DSN77"/>
      <c r="DSO77"/>
      <c r="DSP77"/>
      <c r="DSQ77"/>
      <c r="DSR77"/>
      <c r="DSS77"/>
      <c r="DST77"/>
      <c r="DSU77"/>
      <c r="DSV77"/>
      <c r="DSW77"/>
      <c r="DSX77"/>
      <c r="DSY77"/>
      <c r="DSZ77"/>
      <c r="DTA77"/>
      <c r="DTB77"/>
      <c r="DTC77"/>
      <c r="DTD77"/>
      <c r="DTE77"/>
      <c r="DTF77"/>
      <c r="DTG77"/>
      <c r="DTH77"/>
      <c r="DTI77"/>
      <c r="DTJ77"/>
      <c r="DTK77"/>
      <c r="DTL77"/>
      <c r="DTM77"/>
      <c r="DTN77"/>
      <c r="DTO77"/>
      <c r="DTP77"/>
      <c r="DTQ77"/>
      <c r="DTR77"/>
      <c r="DTS77"/>
      <c r="DTT77"/>
      <c r="DTU77"/>
      <c r="DTV77"/>
      <c r="DTW77"/>
      <c r="DTX77"/>
      <c r="DTY77"/>
      <c r="DTZ77"/>
      <c r="DUA77"/>
      <c r="DUB77"/>
      <c r="DUC77"/>
      <c r="DUD77"/>
      <c r="DUE77"/>
      <c r="DUF77"/>
      <c r="DUG77"/>
      <c r="DUH77"/>
      <c r="DUI77"/>
      <c r="DUJ77"/>
      <c r="DUK77"/>
      <c r="DUL77"/>
      <c r="DUM77"/>
      <c r="DUN77"/>
      <c r="DUO77"/>
      <c r="DUP77"/>
      <c r="DUQ77"/>
      <c r="DUR77"/>
      <c r="DUS77"/>
      <c r="DUT77"/>
      <c r="DUU77"/>
      <c r="DUV77"/>
      <c r="DUW77"/>
      <c r="DUX77"/>
      <c r="DUY77"/>
      <c r="DUZ77"/>
      <c r="DVA77"/>
      <c r="DVB77"/>
      <c r="DVC77"/>
      <c r="DVD77"/>
      <c r="DVE77"/>
      <c r="DVF77"/>
      <c r="DVG77"/>
      <c r="DVH77"/>
      <c r="DVI77"/>
      <c r="DVJ77"/>
      <c r="DVK77"/>
      <c r="DVL77"/>
      <c r="DVM77"/>
      <c r="DVN77"/>
      <c r="DVO77"/>
      <c r="DVP77"/>
      <c r="DVQ77"/>
      <c r="DVR77"/>
      <c r="DVS77"/>
      <c r="DVT77"/>
      <c r="DVU77"/>
      <c r="DVV77"/>
      <c r="DVW77"/>
      <c r="DVX77"/>
      <c r="DVY77"/>
      <c r="DVZ77"/>
      <c r="DWA77"/>
      <c r="DWB77"/>
      <c r="DWC77"/>
      <c r="DWD77"/>
      <c r="DWE77"/>
      <c r="DWF77"/>
      <c r="DWG77"/>
      <c r="DWH77"/>
      <c r="DWI77"/>
      <c r="DWJ77"/>
      <c r="DWK77"/>
      <c r="DWL77"/>
      <c r="DWM77"/>
      <c r="DWN77"/>
      <c r="DWO77"/>
      <c r="DWP77"/>
      <c r="DWQ77"/>
      <c r="DWR77"/>
      <c r="DWS77"/>
      <c r="DWT77"/>
      <c r="DWU77"/>
      <c r="DWV77"/>
      <c r="DWW77"/>
      <c r="DWX77"/>
      <c r="DWY77"/>
      <c r="DWZ77"/>
      <c r="DXA77"/>
      <c r="DXB77"/>
      <c r="DXC77"/>
      <c r="DXD77"/>
      <c r="DXE77"/>
      <c r="DXF77"/>
      <c r="DXG77"/>
      <c r="DXH77"/>
      <c r="DXI77"/>
      <c r="DXJ77"/>
      <c r="DXK77"/>
      <c r="DXL77"/>
      <c r="DXM77"/>
      <c r="DXN77"/>
      <c r="DXO77"/>
      <c r="DXP77"/>
      <c r="DXQ77"/>
      <c r="DXR77"/>
      <c r="DXS77"/>
      <c r="DXT77"/>
      <c r="DXU77"/>
      <c r="DXV77"/>
      <c r="DXW77"/>
      <c r="DXX77"/>
      <c r="DXY77"/>
      <c r="DXZ77"/>
      <c r="DYA77"/>
      <c r="DYB77"/>
      <c r="DYC77"/>
      <c r="DYD77"/>
      <c r="DYE77"/>
      <c r="DYF77"/>
      <c r="DYG77"/>
      <c r="DYH77"/>
      <c r="DYI77"/>
      <c r="DYJ77"/>
      <c r="DYK77"/>
      <c r="DYL77"/>
      <c r="DYM77"/>
      <c r="DYN77"/>
      <c r="DYO77"/>
      <c r="DYP77"/>
      <c r="DYQ77"/>
      <c r="DYR77"/>
      <c r="DYS77"/>
      <c r="DYT77"/>
      <c r="DYU77"/>
      <c r="DYV77"/>
      <c r="DYW77"/>
      <c r="DYX77"/>
      <c r="DYY77"/>
      <c r="DYZ77"/>
      <c r="DZA77"/>
      <c r="DZB77"/>
      <c r="DZC77"/>
      <c r="DZD77"/>
      <c r="DZE77"/>
      <c r="DZF77"/>
      <c r="DZG77"/>
      <c r="DZH77"/>
      <c r="DZI77"/>
      <c r="DZJ77"/>
      <c r="DZK77"/>
      <c r="DZL77"/>
      <c r="DZM77"/>
      <c r="DZN77"/>
      <c r="DZO77"/>
      <c r="DZP77"/>
      <c r="DZQ77"/>
      <c r="DZR77"/>
      <c r="DZS77"/>
      <c r="DZT77"/>
      <c r="DZU77"/>
      <c r="DZV77"/>
      <c r="DZW77"/>
      <c r="DZX77"/>
      <c r="DZY77"/>
      <c r="DZZ77"/>
      <c r="EAA77"/>
      <c r="EAB77"/>
      <c r="EAC77"/>
      <c r="EAD77"/>
      <c r="EAE77"/>
      <c r="EAF77"/>
      <c r="EAG77"/>
      <c r="EAH77"/>
      <c r="EAI77"/>
      <c r="EAJ77"/>
      <c r="EAK77"/>
      <c r="EAL77"/>
      <c r="EAM77"/>
      <c r="EAN77"/>
      <c r="EAO77"/>
      <c r="EAP77"/>
      <c r="EAQ77"/>
      <c r="EAR77"/>
      <c r="EAS77"/>
      <c r="EAT77"/>
      <c r="EAU77"/>
      <c r="EAV77"/>
      <c r="EAW77"/>
      <c r="EAX77"/>
      <c r="EAY77"/>
      <c r="EAZ77"/>
      <c r="EBA77"/>
      <c r="EBB77"/>
      <c r="EBC77"/>
      <c r="EBD77"/>
      <c r="EBE77"/>
      <c r="EBF77"/>
      <c r="EBG77"/>
      <c r="EBH77"/>
      <c r="EBI77"/>
      <c r="EBJ77"/>
      <c r="EBK77"/>
      <c r="EBL77"/>
      <c r="EBM77"/>
      <c r="EBN77"/>
      <c r="EBO77"/>
      <c r="EBP77"/>
      <c r="EBQ77"/>
      <c r="EBR77"/>
      <c r="EBS77"/>
      <c r="EBT77"/>
      <c r="EBU77"/>
      <c r="EBV77"/>
      <c r="EBW77"/>
      <c r="EBX77"/>
      <c r="EBY77"/>
      <c r="EBZ77"/>
      <c r="ECA77"/>
      <c r="ECB77"/>
      <c r="ECC77"/>
      <c r="ECD77"/>
      <c r="ECE77"/>
      <c r="ECF77"/>
      <c r="ECG77"/>
      <c r="ECH77"/>
      <c r="ECI77"/>
      <c r="ECJ77"/>
      <c r="ECK77"/>
      <c r="ECL77"/>
      <c r="ECM77"/>
      <c r="ECN77"/>
      <c r="ECO77"/>
      <c r="ECP77"/>
      <c r="ECQ77"/>
      <c r="ECR77"/>
      <c r="ECS77"/>
      <c r="ECT77"/>
      <c r="ECU77"/>
      <c r="ECV77"/>
      <c r="ECW77"/>
      <c r="ECX77"/>
      <c r="ECY77"/>
      <c r="ECZ77"/>
      <c r="EDA77"/>
      <c r="EDB77"/>
      <c r="EDC77"/>
      <c r="EDD77"/>
      <c r="EDE77"/>
      <c r="EDF77"/>
      <c r="EDG77"/>
      <c r="EDH77"/>
      <c r="EDI77"/>
      <c r="EDJ77"/>
      <c r="EDK77"/>
      <c r="EDL77"/>
      <c r="EDM77"/>
      <c r="EDN77"/>
      <c r="EDO77"/>
      <c r="EDP77"/>
      <c r="EDQ77"/>
      <c r="EDR77"/>
      <c r="EDS77"/>
      <c r="EDT77"/>
      <c r="EDU77"/>
      <c r="EDV77"/>
      <c r="EDW77"/>
      <c r="EDX77"/>
      <c r="EDY77"/>
      <c r="EDZ77"/>
      <c r="EEA77"/>
      <c r="EEB77"/>
      <c r="EEC77"/>
      <c r="EED77"/>
      <c r="EEE77"/>
      <c r="EEF77"/>
      <c r="EEG77"/>
      <c r="EEH77"/>
      <c r="EEI77"/>
      <c r="EEJ77"/>
      <c r="EEK77"/>
      <c r="EEL77"/>
      <c r="EEM77"/>
      <c r="EEN77"/>
      <c r="EEO77"/>
      <c r="EEP77"/>
      <c r="EEQ77"/>
      <c r="EER77"/>
      <c r="EES77"/>
      <c r="EET77"/>
      <c r="EEU77"/>
      <c r="EEV77"/>
      <c r="EEW77"/>
      <c r="EEX77"/>
      <c r="EEY77"/>
      <c r="EEZ77"/>
      <c r="EFA77"/>
      <c r="EFB77"/>
      <c r="EFC77"/>
      <c r="EFD77"/>
      <c r="EFE77"/>
      <c r="EFF77"/>
      <c r="EFG77"/>
      <c r="EFH77"/>
      <c r="EFI77"/>
      <c r="EFJ77"/>
      <c r="EFK77"/>
      <c r="EFL77"/>
      <c r="EFM77"/>
      <c r="EFN77"/>
      <c r="EFO77"/>
      <c r="EFP77"/>
      <c r="EFQ77"/>
      <c r="EFR77"/>
      <c r="EFS77"/>
      <c r="EFT77"/>
      <c r="EFU77"/>
      <c r="EFV77"/>
      <c r="EFW77"/>
      <c r="EFX77"/>
      <c r="EFY77"/>
      <c r="EFZ77"/>
      <c r="EGA77"/>
      <c r="EGB77"/>
      <c r="EGC77"/>
      <c r="EGD77"/>
      <c r="EGE77"/>
      <c r="EGF77"/>
      <c r="EGG77"/>
      <c r="EGH77"/>
      <c r="EGI77"/>
      <c r="EGJ77"/>
      <c r="EGK77"/>
      <c r="EGL77"/>
      <c r="EGM77"/>
      <c r="EGN77"/>
      <c r="EGO77"/>
      <c r="EGP77"/>
      <c r="EGQ77"/>
      <c r="EGR77"/>
      <c r="EGS77"/>
      <c r="EGT77"/>
      <c r="EGU77"/>
      <c r="EGV77"/>
      <c r="EGW77"/>
      <c r="EGX77"/>
      <c r="EGY77"/>
      <c r="EGZ77"/>
      <c r="EHA77"/>
      <c r="EHB77"/>
      <c r="EHC77"/>
      <c r="EHD77"/>
      <c r="EHE77"/>
      <c r="EHF77"/>
      <c r="EHG77"/>
      <c r="EHH77"/>
      <c r="EHI77"/>
      <c r="EHJ77"/>
      <c r="EHK77"/>
      <c r="EHL77"/>
      <c r="EHM77"/>
      <c r="EHN77"/>
      <c r="EHO77"/>
      <c r="EHP77"/>
      <c r="EHQ77"/>
      <c r="EHR77"/>
      <c r="EHS77"/>
      <c r="EHT77"/>
      <c r="EHU77"/>
      <c r="EHV77"/>
      <c r="EHW77"/>
      <c r="EHX77"/>
      <c r="EHY77"/>
      <c r="EHZ77"/>
      <c r="EIA77"/>
      <c r="EIB77"/>
      <c r="EIC77"/>
      <c r="EID77"/>
      <c r="EIE77"/>
      <c r="EIF77"/>
      <c r="EIG77"/>
      <c r="EIH77"/>
      <c r="EII77"/>
      <c r="EIJ77"/>
      <c r="EIK77"/>
      <c r="EIL77"/>
      <c r="EIM77"/>
      <c r="EIN77"/>
      <c r="EIO77"/>
      <c r="EIP77"/>
      <c r="EIQ77"/>
      <c r="EIR77"/>
      <c r="EIS77"/>
      <c r="EIT77"/>
      <c r="EIU77"/>
      <c r="EIV77"/>
      <c r="EIW77"/>
      <c r="EIX77"/>
      <c r="EIY77"/>
      <c r="EIZ77"/>
      <c r="EJA77"/>
      <c r="EJB77"/>
      <c r="EJC77"/>
      <c r="EJD77"/>
      <c r="EJE77"/>
      <c r="EJF77"/>
      <c r="EJG77"/>
      <c r="EJH77"/>
      <c r="EJI77"/>
      <c r="EJJ77"/>
      <c r="EJK77"/>
      <c r="EJL77"/>
      <c r="EJM77"/>
      <c r="EJN77"/>
      <c r="EJO77"/>
      <c r="EJP77"/>
      <c r="EJQ77"/>
      <c r="EJR77"/>
      <c r="EJS77"/>
      <c r="EJT77"/>
      <c r="EJU77"/>
      <c r="EJV77"/>
      <c r="EJW77"/>
      <c r="EJX77"/>
      <c r="EJY77"/>
      <c r="EJZ77"/>
      <c r="EKA77"/>
      <c r="EKB77"/>
      <c r="EKC77"/>
      <c r="EKD77"/>
      <c r="EKE77"/>
      <c r="EKF77"/>
      <c r="EKG77"/>
      <c r="EKH77"/>
      <c r="EKI77"/>
      <c r="EKJ77"/>
      <c r="EKK77"/>
      <c r="EKL77"/>
      <c r="EKM77"/>
      <c r="EKN77"/>
      <c r="EKO77"/>
      <c r="EKP77"/>
      <c r="EKQ77"/>
      <c r="EKR77"/>
      <c r="EKS77"/>
      <c r="EKT77"/>
      <c r="EKU77"/>
      <c r="EKV77"/>
      <c r="EKW77"/>
      <c r="EKX77"/>
      <c r="EKY77"/>
      <c r="EKZ77"/>
      <c r="ELA77"/>
      <c r="ELB77"/>
      <c r="ELC77"/>
      <c r="ELD77"/>
      <c r="ELE77"/>
      <c r="ELF77"/>
      <c r="ELG77"/>
      <c r="ELH77"/>
      <c r="ELI77"/>
      <c r="ELJ77"/>
      <c r="ELK77"/>
      <c r="ELL77"/>
      <c r="ELM77"/>
      <c r="ELN77"/>
      <c r="ELO77"/>
      <c r="ELP77"/>
      <c r="ELQ77"/>
      <c r="ELR77"/>
      <c r="ELS77"/>
      <c r="ELT77"/>
      <c r="ELU77"/>
      <c r="ELV77"/>
      <c r="ELW77"/>
      <c r="ELX77"/>
      <c r="ELY77"/>
      <c r="ELZ77"/>
      <c r="EMA77"/>
      <c r="EMB77"/>
      <c r="EMC77"/>
      <c r="EMD77"/>
      <c r="EME77"/>
      <c r="EMF77"/>
      <c r="EMG77"/>
      <c r="EMH77"/>
      <c r="EMI77"/>
      <c r="EMJ77"/>
      <c r="EMK77"/>
      <c r="EML77"/>
      <c r="EMM77"/>
      <c r="EMN77"/>
      <c r="EMO77"/>
      <c r="EMP77"/>
      <c r="EMQ77"/>
      <c r="EMR77"/>
      <c r="EMS77"/>
      <c r="EMT77"/>
      <c r="EMU77"/>
      <c r="EMV77"/>
      <c r="EMW77"/>
      <c r="EMX77"/>
      <c r="EMY77"/>
      <c r="EMZ77"/>
      <c r="ENA77"/>
      <c r="ENB77"/>
      <c r="ENC77"/>
      <c r="END77"/>
      <c r="ENE77"/>
      <c r="ENF77"/>
      <c r="ENG77"/>
      <c r="ENH77"/>
      <c r="ENI77"/>
      <c r="ENJ77"/>
      <c r="ENK77"/>
      <c r="ENL77"/>
      <c r="ENM77"/>
      <c r="ENN77"/>
      <c r="ENO77"/>
      <c r="ENP77"/>
      <c r="ENQ77"/>
      <c r="ENR77"/>
      <c r="ENS77"/>
      <c r="ENT77"/>
      <c r="ENU77"/>
      <c r="ENV77"/>
      <c r="ENW77"/>
      <c r="ENX77"/>
      <c r="ENY77"/>
      <c r="ENZ77"/>
      <c r="EOA77"/>
      <c r="EOB77"/>
      <c r="EOC77"/>
      <c r="EOD77"/>
      <c r="EOE77"/>
      <c r="EOF77"/>
      <c r="EOG77"/>
      <c r="EOH77"/>
      <c r="EOI77"/>
      <c r="EOJ77"/>
      <c r="EOK77"/>
      <c r="EOL77"/>
      <c r="EOM77"/>
      <c r="EON77"/>
      <c r="EOO77"/>
      <c r="EOP77"/>
      <c r="EOQ77"/>
      <c r="EOR77"/>
      <c r="EOS77"/>
      <c r="EOT77"/>
      <c r="EOU77"/>
      <c r="EOV77"/>
      <c r="EOW77"/>
      <c r="EOX77"/>
      <c r="EOY77"/>
      <c r="EOZ77"/>
      <c r="EPA77"/>
      <c r="EPB77"/>
      <c r="EPC77"/>
      <c r="EPD77"/>
      <c r="EPE77"/>
      <c r="EPF77"/>
      <c r="EPG77"/>
      <c r="EPH77"/>
      <c r="EPI77"/>
      <c r="EPJ77"/>
      <c r="EPK77"/>
      <c r="EPL77"/>
      <c r="EPM77"/>
      <c r="EPN77"/>
      <c r="EPO77"/>
      <c r="EPP77"/>
      <c r="EPQ77"/>
      <c r="EPR77"/>
      <c r="EPS77"/>
      <c r="EPT77"/>
      <c r="EPU77"/>
      <c r="EPV77"/>
      <c r="EPW77"/>
      <c r="EPX77"/>
      <c r="EPY77"/>
      <c r="EPZ77"/>
      <c r="EQA77"/>
      <c r="EQB77"/>
      <c r="EQC77"/>
      <c r="EQD77"/>
      <c r="EQE77"/>
      <c r="EQF77"/>
      <c r="EQG77"/>
      <c r="EQH77"/>
      <c r="EQI77"/>
      <c r="EQJ77"/>
      <c r="EQK77"/>
      <c r="EQL77"/>
      <c r="EQM77"/>
      <c r="EQN77"/>
      <c r="EQO77"/>
      <c r="EQP77"/>
      <c r="EQQ77"/>
      <c r="EQR77"/>
      <c r="EQS77"/>
      <c r="EQT77"/>
      <c r="EQU77"/>
      <c r="EQV77"/>
      <c r="EQW77"/>
      <c r="EQX77"/>
      <c r="EQY77"/>
      <c r="EQZ77"/>
      <c r="ERA77"/>
      <c r="ERB77"/>
      <c r="ERC77"/>
      <c r="ERD77"/>
      <c r="ERE77"/>
      <c r="ERF77"/>
      <c r="ERG77"/>
      <c r="ERH77"/>
      <c r="ERI77"/>
      <c r="ERJ77"/>
      <c r="ERK77"/>
      <c r="ERL77"/>
      <c r="ERM77"/>
      <c r="ERN77"/>
      <c r="ERO77"/>
      <c r="ERP77"/>
      <c r="ERQ77"/>
      <c r="ERR77"/>
      <c r="ERS77"/>
      <c r="ERT77"/>
      <c r="ERU77"/>
      <c r="ERV77"/>
      <c r="ERW77"/>
      <c r="ERX77"/>
      <c r="ERY77"/>
      <c r="ERZ77"/>
      <c r="ESA77"/>
      <c r="ESB77"/>
      <c r="ESC77"/>
      <c r="ESD77"/>
      <c r="ESE77"/>
      <c r="ESF77"/>
      <c r="ESG77"/>
      <c r="ESH77"/>
      <c r="ESI77"/>
      <c r="ESJ77"/>
      <c r="ESK77"/>
      <c r="ESL77"/>
      <c r="ESM77"/>
      <c r="ESN77"/>
      <c r="ESO77"/>
      <c r="ESP77"/>
      <c r="ESQ77"/>
      <c r="ESR77"/>
      <c r="ESS77"/>
      <c r="EST77"/>
      <c r="ESU77"/>
      <c r="ESV77"/>
      <c r="ESW77"/>
      <c r="ESX77"/>
      <c r="ESY77"/>
      <c r="ESZ77"/>
      <c r="ETA77"/>
      <c r="ETB77"/>
      <c r="ETC77"/>
      <c r="ETD77"/>
      <c r="ETE77"/>
      <c r="ETF77"/>
      <c r="ETG77"/>
      <c r="ETH77"/>
      <c r="ETI77"/>
      <c r="ETJ77"/>
      <c r="ETK77"/>
      <c r="ETL77"/>
      <c r="ETM77"/>
      <c r="ETN77"/>
      <c r="ETO77"/>
      <c r="ETP77"/>
      <c r="ETQ77"/>
      <c r="ETR77"/>
      <c r="ETS77"/>
      <c r="ETT77"/>
      <c r="ETU77"/>
      <c r="ETV77"/>
      <c r="ETW77"/>
      <c r="ETX77"/>
      <c r="ETY77"/>
      <c r="ETZ77"/>
      <c r="EUA77"/>
      <c r="EUB77"/>
      <c r="EUC77"/>
      <c r="EUD77"/>
      <c r="EUE77"/>
      <c r="EUF77"/>
      <c r="EUG77"/>
      <c r="EUH77"/>
      <c r="EUI77"/>
      <c r="EUJ77"/>
      <c r="EUK77"/>
      <c r="EUL77"/>
      <c r="EUM77"/>
      <c r="EUN77"/>
      <c r="EUO77"/>
      <c r="EUP77"/>
      <c r="EUQ77"/>
      <c r="EUR77"/>
      <c r="EUS77"/>
      <c r="EUT77"/>
      <c r="EUU77"/>
      <c r="EUV77"/>
      <c r="EUW77"/>
      <c r="EUX77"/>
      <c r="EUY77"/>
      <c r="EUZ77"/>
      <c r="EVA77"/>
      <c r="EVB77"/>
      <c r="EVC77"/>
      <c r="EVD77"/>
      <c r="EVE77"/>
      <c r="EVF77"/>
      <c r="EVG77"/>
      <c r="EVH77"/>
      <c r="EVI77"/>
      <c r="EVJ77"/>
      <c r="EVK77"/>
      <c r="EVL77"/>
      <c r="EVM77"/>
      <c r="EVN77"/>
      <c r="EVO77"/>
      <c r="EVP77"/>
      <c r="EVQ77"/>
      <c r="EVR77"/>
      <c r="EVS77"/>
      <c r="EVT77"/>
      <c r="EVU77"/>
      <c r="EVV77"/>
      <c r="EVW77"/>
      <c r="EVX77"/>
      <c r="EVY77"/>
      <c r="EVZ77"/>
      <c r="EWA77"/>
      <c r="EWB77"/>
      <c r="EWC77"/>
      <c r="EWD77"/>
      <c r="EWE77"/>
      <c r="EWF77"/>
      <c r="EWG77"/>
      <c r="EWH77"/>
      <c r="EWI77"/>
      <c r="EWJ77"/>
      <c r="EWK77"/>
      <c r="EWL77"/>
      <c r="EWM77"/>
      <c r="EWN77"/>
      <c r="EWO77"/>
      <c r="EWP77"/>
      <c r="EWQ77"/>
      <c r="EWR77"/>
      <c r="EWS77"/>
      <c r="EWT77"/>
      <c r="EWU77"/>
      <c r="EWV77"/>
      <c r="EWW77"/>
      <c r="EWX77"/>
      <c r="EWY77"/>
      <c r="EWZ77"/>
      <c r="EXA77"/>
      <c r="EXB77"/>
      <c r="EXC77"/>
      <c r="EXD77"/>
      <c r="EXE77"/>
      <c r="EXF77"/>
      <c r="EXG77"/>
      <c r="EXH77"/>
      <c r="EXI77"/>
      <c r="EXJ77"/>
      <c r="EXK77"/>
      <c r="EXL77"/>
      <c r="EXM77"/>
      <c r="EXN77"/>
      <c r="EXO77"/>
      <c r="EXP77"/>
      <c r="EXQ77"/>
      <c r="EXR77"/>
      <c r="EXS77"/>
      <c r="EXT77"/>
      <c r="EXU77"/>
      <c r="EXV77"/>
      <c r="EXW77"/>
      <c r="EXX77"/>
      <c r="EXY77"/>
      <c r="EXZ77"/>
      <c r="EYA77"/>
      <c r="EYB77"/>
      <c r="EYC77"/>
      <c r="EYD77"/>
      <c r="EYE77"/>
      <c r="EYF77"/>
      <c r="EYG77"/>
      <c r="EYH77"/>
      <c r="EYI77"/>
      <c r="EYJ77"/>
      <c r="EYK77"/>
      <c r="EYL77"/>
      <c r="EYM77"/>
      <c r="EYN77"/>
      <c r="EYO77"/>
      <c r="EYP77"/>
      <c r="EYQ77"/>
      <c r="EYR77"/>
      <c r="EYS77"/>
      <c r="EYT77"/>
      <c r="EYU77"/>
      <c r="EYV77"/>
      <c r="EYW77"/>
      <c r="EYX77"/>
      <c r="EYY77"/>
      <c r="EYZ77"/>
      <c r="EZA77"/>
      <c r="EZB77"/>
      <c r="EZC77"/>
      <c r="EZD77"/>
      <c r="EZE77"/>
      <c r="EZF77"/>
      <c r="EZG77"/>
      <c r="EZH77"/>
      <c r="EZI77"/>
      <c r="EZJ77"/>
      <c r="EZK77"/>
      <c r="EZL77"/>
      <c r="EZM77"/>
      <c r="EZN77"/>
      <c r="EZO77"/>
      <c r="EZP77"/>
      <c r="EZQ77"/>
      <c r="EZR77"/>
      <c r="EZS77"/>
      <c r="EZT77"/>
      <c r="EZU77"/>
      <c r="EZV77"/>
      <c r="EZW77"/>
      <c r="EZX77"/>
      <c r="EZY77"/>
      <c r="EZZ77"/>
      <c r="FAA77"/>
      <c r="FAB77"/>
      <c r="FAC77"/>
      <c r="FAD77"/>
      <c r="FAE77"/>
      <c r="FAF77"/>
      <c r="FAG77"/>
      <c r="FAH77"/>
      <c r="FAI77"/>
      <c r="FAJ77"/>
      <c r="FAK77"/>
      <c r="FAL77"/>
      <c r="FAM77"/>
      <c r="FAN77"/>
      <c r="FAO77"/>
      <c r="FAP77"/>
      <c r="FAQ77"/>
      <c r="FAR77"/>
      <c r="FAS77"/>
      <c r="FAT77"/>
      <c r="FAU77"/>
      <c r="FAV77"/>
      <c r="FAW77"/>
      <c r="FAX77"/>
      <c r="FAY77"/>
      <c r="FAZ77"/>
      <c r="FBA77"/>
      <c r="FBB77"/>
      <c r="FBC77"/>
      <c r="FBD77"/>
      <c r="FBE77"/>
      <c r="FBF77"/>
      <c r="FBG77"/>
      <c r="FBH77"/>
      <c r="FBI77"/>
      <c r="FBJ77"/>
      <c r="FBK77"/>
      <c r="FBL77"/>
      <c r="FBM77"/>
      <c r="FBN77"/>
      <c r="FBO77"/>
      <c r="FBP77"/>
      <c r="FBQ77"/>
      <c r="FBR77"/>
      <c r="FBS77"/>
      <c r="FBT77"/>
      <c r="FBU77"/>
      <c r="FBV77"/>
      <c r="FBW77"/>
      <c r="FBX77"/>
      <c r="FBY77"/>
      <c r="FBZ77"/>
      <c r="FCA77"/>
      <c r="FCB77"/>
      <c r="FCC77"/>
      <c r="FCD77"/>
      <c r="FCE77"/>
      <c r="FCF77"/>
      <c r="FCG77"/>
      <c r="FCH77"/>
      <c r="FCI77"/>
      <c r="FCJ77"/>
      <c r="FCK77"/>
      <c r="FCL77"/>
      <c r="FCM77"/>
      <c r="FCN77"/>
      <c r="FCO77"/>
      <c r="FCP77"/>
      <c r="FCQ77"/>
      <c r="FCR77"/>
      <c r="FCS77"/>
      <c r="FCT77"/>
      <c r="FCU77"/>
      <c r="FCV77"/>
      <c r="FCW77"/>
      <c r="FCX77"/>
      <c r="FCY77"/>
      <c r="FCZ77"/>
      <c r="FDA77"/>
      <c r="FDB77"/>
      <c r="FDC77"/>
      <c r="FDD77"/>
      <c r="FDE77"/>
      <c r="FDF77"/>
      <c r="FDG77"/>
      <c r="FDH77"/>
      <c r="FDI77"/>
      <c r="FDJ77"/>
      <c r="FDK77"/>
      <c r="FDL77"/>
      <c r="FDM77"/>
      <c r="FDN77"/>
      <c r="FDO77"/>
      <c r="FDP77"/>
      <c r="FDQ77"/>
      <c r="FDR77"/>
      <c r="FDS77"/>
      <c r="FDT77"/>
      <c r="FDU77"/>
      <c r="FDV77"/>
      <c r="FDW77"/>
      <c r="FDX77"/>
      <c r="FDY77"/>
      <c r="FDZ77"/>
      <c r="FEA77"/>
      <c r="FEB77"/>
      <c r="FEC77"/>
      <c r="FED77"/>
      <c r="FEE77"/>
      <c r="FEF77"/>
      <c r="FEG77"/>
      <c r="FEH77"/>
      <c r="FEI77"/>
      <c r="FEJ77"/>
      <c r="FEK77"/>
      <c r="FEL77"/>
      <c r="FEM77"/>
      <c r="FEN77"/>
      <c r="FEO77"/>
      <c r="FEP77"/>
      <c r="FEQ77"/>
      <c r="FER77"/>
      <c r="FES77"/>
      <c r="FET77"/>
      <c r="FEU77"/>
      <c r="FEV77"/>
      <c r="FEW77"/>
      <c r="FEX77"/>
      <c r="FEY77"/>
      <c r="FEZ77"/>
      <c r="FFA77"/>
      <c r="FFB77"/>
      <c r="FFC77"/>
      <c r="FFD77"/>
      <c r="FFE77"/>
      <c r="FFF77"/>
      <c r="FFG77"/>
      <c r="FFH77"/>
      <c r="FFI77"/>
      <c r="FFJ77"/>
      <c r="FFK77"/>
      <c r="FFL77"/>
      <c r="FFM77"/>
      <c r="FFN77"/>
      <c r="FFO77"/>
      <c r="FFP77"/>
      <c r="FFQ77"/>
      <c r="FFR77"/>
      <c r="FFS77"/>
      <c r="FFT77"/>
      <c r="FFU77"/>
      <c r="FFV77"/>
      <c r="FFW77"/>
      <c r="FFX77"/>
      <c r="FFY77"/>
      <c r="FFZ77"/>
      <c r="FGA77"/>
      <c r="FGB77"/>
      <c r="FGC77"/>
      <c r="FGD77"/>
      <c r="FGE77"/>
      <c r="FGF77"/>
      <c r="FGG77"/>
      <c r="FGH77"/>
      <c r="FGI77"/>
      <c r="FGJ77"/>
      <c r="FGK77"/>
      <c r="FGL77"/>
      <c r="FGM77"/>
      <c r="FGN77"/>
      <c r="FGO77"/>
      <c r="FGP77"/>
      <c r="FGQ77"/>
      <c r="FGR77"/>
      <c r="FGS77"/>
      <c r="FGT77"/>
      <c r="FGU77"/>
      <c r="FGV77"/>
      <c r="FGW77"/>
      <c r="FGX77"/>
      <c r="FGY77"/>
      <c r="FGZ77"/>
      <c r="FHA77"/>
      <c r="FHB77"/>
      <c r="FHC77"/>
      <c r="FHD77"/>
      <c r="FHE77"/>
      <c r="FHF77"/>
      <c r="FHG77"/>
      <c r="FHH77"/>
      <c r="FHI77"/>
      <c r="FHJ77"/>
      <c r="FHK77"/>
      <c r="FHL77"/>
      <c r="FHM77"/>
      <c r="FHN77"/>
      <c r="FHO77"/>
      <c r="FHP77"/>
      <c r="FHQ77"/>
      <c r="FHR77"/>
      <c r="FHS77"/>
      <c r="FHT77"/>
      <c r="FHU77"/>
      <c r="FHV77"/>
      <c r="FHW77"/>
      <c r="FHX77"/>
      <c r="FHY77"/>
      <c r="FHZ77"/>
      <c r="FIA77"/>
      <c r="FIB77"/>
      <c r="FIC77"/>
      <c r="FID77"/>
      <c r="FIE77"/>
      <c r="FIF77"/>
      <c r="FIG77"/>
      <c r="FIH77"/>
      <c r="FII77"/>
      <c r="FIJ77"/>
      <c r="FIK77"/>
      <c r="FIL77"/>
      <c r="FIM77"/>
      <c r="FIN77"/>
      <c r="FIO77"/>
      <c r="FIP77"/>
      <c r="FIQ77"/>
      <c r="FIR77"/>
      <c r="FIS77"/>
      <c r="FIT77"/>
      <c r="FIU77"/>
      <c r="FIV77"/>
      <c r="FIW77"/>
      <c r="FIX77"/>
      <c r="FIY77"/>
      <c r="FIZ77"/>
      <c r="FJA77"/>
      <c r="FJB77"/>
      <c r="FJC77"/>
      <c r="FJD77"/>
      <c r="FJE77"/>
      <c r="FJF77"/>
      <c r="FJG77"/>
      <c r="FJH77"/>
      <c r="FJI77"/>
      <c r="FJJ77"/>
      <c r="FJK77"/>
      <c r="FJL77"/>
      <c r="FJM77"/>
      <c r="FJN77"/>
      <c r="FJO77"/>
      <c r="FJP77"/>
      <c r="FJQ77"/>
      <c r="FJR77"/>
      <c r="FJS77"/>
      <c r="FJT77"/>
      <c r="FJU77"/>
      <c r="FJV77"/>
      <c r="FJW77"/>
      <c r="FJX77"/>
      <c r="FJY77"/>
      <c r="FJZ77"/>
      <c r="FKA77"/>
      <c r="FKB77"/>
      <c r="FKC77"/>
      <c r="FKD77"/>
      <c r="FKE77"/>
      <c r="FKF77"/>
      <c r="FKG77"/>
      <c r="FKH77"/>
      <c r="FKI77"/>
      <c r="FKJ77"/>
      <c r="FKK77"/>
      <c r="FKL77"/>
      <c r="FKM77"/>
      <c r="FKN77"/>
      <c r="FKO77"/>
      <c r="FKP77"/>
      <c r="FKQ77"/>
      <c r="FKR77"/>
      <c r="FKS77"/>
      <c r="FKT77"/>
      <c r="FKU77"/>
      <c r="FKV77"/>
      <c r="FKW77"/>
      <c r="FKX77"/>
      <c r="FKY77"/>
      <c r="FKZ77"/>
      <c r="FLA77"/>
      <c r="FLB77"/>
      <c r="FLC77"/>
      <c r="FLD77"/>
      <c r="FLE77"/>
      <c r="FLF77"/>
      <c r="FLG77"/>
      <c r="FLH77"/>
      <c r="FLI77"/>
      <c r="FLJ77"/>
      <c r="FLK77"/>
      <c r="FLL77"/>
      <c r="FLM77"/>
      <c r="FLN77"/>
      <c r="FLO77"/>
      <c r="FLP77"/>
      <c r="FLQ77"/>
      <c r="FLR77"/>
      <c r="FLS77"/>
      <c r="FLT77"/>
      <c r="FLU77"/>
      <c r="FLV77"/>
      <c r="FLW77"/>
      <c r="FLX77"/>
      <c r="FLY77"/>
      <c r="FLZ77"/>
      <c r="FMA77"/>
      <c r="FMB77"/>
      <c r="FMC77"/>
      <c r="FMD77"/>
      <c r="FME77"/>
      <c r="FMF77"/>
      <c r="FMG77"/>
      <c r="FMH77"/>
      <c r="FMI77"/>
      <c r="FMJ77"/>
      <c r="FMK77"/>
      <c r="FML77"/>
      <c r="FMM77"/>
      <c r="FMN77"/>
      <c r="FMO77"/>
      <c r="FMP77"/>
      <c r="FMQ77"/>
      <c r="FMR77"/>
      <c r="FMS77"/>
      <c r="FMT77"/>
      <c r="FMU77"/>
      <c r="FMV77"/>
      <c r="FMW77"/>
      <c r="FMX77"/>
      <c r="FMY77"/>
      <c r="FMZ77"/>
      <c r="FNA77"/>
      <c r="FNB77"/>
      <c r="FNC77"/>
      <c r="FND77"/>
      <c r="FNE77"/>
      <c r="FNF77"/>
      <c r="FNG77"/>
      <c r="FNH77"/>
      <c r="FNI77"/>
      <c r="FNJ77"/>
      <c r="FNK77"/>
      <c r="FNL77"/>
      <c r="FNM77"/>
      <c r="FNN77"/>
      <c r="FNO77"/>
      <c r="FNP77"/>
      <c r="FNQ77"/>
      <c r="FNR77"/>
      <c r="FNS77"/>
      <c r="FNT77"/>
      <c r="FNU77"/>
      <c r="FNV77"/>
      <c r="FNW77"/>
      <c r="FNX77"/>
      <c r="FNY77"/>
      <c r="FNZ77"/>
      <c r="FOA77"/>
      <c r="FOB77"/>
      <c r="FOC77"/>
      <c r="FOD77"/>
      <c r="FOE77"/>
      <c r="FOF77"/>
      <c r="FOG77"/>
      <c r="FOH77"/>
      <c r="FOI77"/>
      <c r="FOJ77"/>
      <c r="FOK77"/>
      <c r="FOL77"/>
      <c r="FOM77"/>
      <c r="FON77"/>
      <c r="FOO77"/>
      <c r="FOP77"/>
      <c r="FOQ77"/>
      <c r="FOR77"/>
      <c r="FOS77"/>
      <c r="FOT77"/>
      <c r="FOU77"/>
      <c r="FOV77"/>
      <c r="FOW77"/>
      <c r="FOX77"/>
      <c r="FOY77"/>
      <c r="FOZ77"/>
      <c r="FPA77"/>
      <c r="FPB77"/>
      <c r="FPC77"/>
      <c r="FPD77"/>
      <c r="FPE77"/>
      <c r="FPF77"/>
      <c r="FPG77"/>
      <c r="FPH77"/>
      <c r="FPI77"/>
      <c r="FPJ77"/>
      <c r="FPK77"/>
      <c r="FPL77"/>
      <c r="FPM77"/>
      <c r="FPN77"/>
      <c r="FPO77"/>
      <c r="FPP77"/>
      <c r="FPQ77"/>
      <c r="FPR77"/>
      <c r="FPS77"/>
      <c r="FPT77"/>
      <c r="FPU77"/>
      <c r="FPV77"/>
      <c r="FPW77"/>
      <c r="FPX77"/>
      <c r="FPY77"/>
      <c r="FPZ77"/>
      <c r="FQA77"/>
      <c r="FQB77"/>
      <c r="FQC77"/>
      <c r="FQD77"/>
      <c r="FQE77"/>
      <c r="FQF77"/>
      <c r="FQG77"/>
      <c r="FQH77"/>
      <c r="FQI77"/>
      <c r="FQJ77"/>
      <c r="FQK77"/>
      <c r="FQL77"/>
      <c r="FQM77"/>
      <c r="FQN77"/>
      <c r="FQO77"/>
      <c r="FQP77"/>
      <c r="FQQ77"/>
      <c r="FQR77"/>
      <c r="FQS77"/>
      <c r="FQT77"/>
      <c r="FQU77"/>
      <c r="FQV77"/>
      <c r="FQW77"/>
      <c r="FQX77"/>
      <c r="FQY77"/>
      <c r="FQZ77"/>
      <c r="FRA77"/>
      <c r="FRB77"/>
      <c r="FRC77"/>
      <c r="FRD77"/>
      <c r="FRE77"/>
      <c r="FRF77"/>
      <c r="FRG77"/>
      <c r="FRH77"/>
      <c r="FRI77"/>
      <c r="FRJ77"/>
      <c r="FRK77"/>
      <c r="FRL77"/>
      <c r="FRM77"/>
      <c r="FRN77"/>
      <c r="FRO77"/>
      <c r="FRP77"/>
      <c r="FRQ77"/>
      <c r="FRR77"/>
      <c r="FRS77"/>
      <c r="FRT77"/>
      <c r="FRU77"/>
      <c r="FRV77"/>
      <c r="FRW77"/>
      <c r="FRX77"/>
      <c r="FRY77"/>
      <c r="FRZ77"/>
      <c r="FSA77"/>
      <c r="FSB77"/>
      <c r="FSC77"/>
      <c r="FSD77"/>
      <c r="FSE77"/>
      <c r="FSF77"/>
      <c r="FSG77"/>
      <c r="FSH77"/>
      <c r="FSI77"/>
      <c r="FSJ77"/>
      <c r="FSK77"/>
      <c r="FSL77"/>
      <c r="FSM77"/>
      <c r="FSN77"/>
      <c r="FSO77"/>
      <c r="FSP77"/>
      <c r="FSQ77"/>
      <c r="FSR77"/>
      <c r="FSS77"/>
      <c r="FST77"/>
      <c r="FSU77"/>
      <c r="FSV77"/>
      <c r="FSW77"/>
      <c r="FSX77"/>
      <c r="FSY77"/>
      <c r="FSZ77"/>
      <c r="FTA77"/>
      <c r="FTB77"/>
      <c r="FTC77"/>
      <c r="FTD77"/>
      <c r="FTE77"/>
      <c r="FTF77"/>
      <c r="FTG77"/>
      <c r="FTH77"/>
      <c r="FTI77"/>
      <c r="FTJ77"/>
      <c r="FTK77"/>
      <c r="FTL77"/>
      <c r="FTM77"/>
      <c r="FTN77"/>
      <c r="FTO77"/>
      <c r="FTP77"/>
      <c r="FTQ77"/>
      <c r="FTR77"/>
      <c r="FTS77"/>
      <c r="FTT77"/>
      <c r="FTU77"/>
      <c r="FTV77"/>
      <c r="FTW77"/>
      <c r="FTX77"/>
      <c r="FTY77"/>
      <c r="FTZ77"/>
      <c r="FUA77"/>
      <c r="FUB77"/>
      <c r="FUC77"/>
      <c r="FUD77"/>
      <c r="FUE77"/>
      <c r="FUF77"/>
      <c r="FUG77"/>
      <c r="FUH77"/>
      <c r="FUI77"/>
      <c r="FUJ77"/>
      <c r="FUK77"/>
      <c r="FUL77"/>
      <c r="FUM77"/>
      <c r="FUN77"/>
      <c r="FUO77"/>
      <c r="FUP77"/>
      <c r="FUQ77"/>
      <c r="FUR77"/>
      <c r="FUS77"/>
      <c r="FUT77"/>
      <c r="FUU77"/>
      <c r="FUV77"/>
      <c r="FUW77"/>
      <c r="FUX77"/>
      <c r="FUY77"/>
      <c r="FUZ77"/>
      <c r="FVA77"/>
      <c r="FVB77"/>
      <c r="FVC77"/>
      <c r="FVD77"/>
      <c r="FVE77"/>
      <c r="FVF77"/>
      <c r="FVG77"/>
      <c r="FVH77"/>
      <c r="FVI77"/>
      <c r="FVJ77"/>
      <c r="FVK77"/>
      <c r="FVL77"/>
      <c r="FVM77"/>
      <c r="FVN77"/>
      <c r="FVO77"/>
      <c r="FVP77"/>
      <c r="FVQ77"/>
      <c r="FVR77"/>
      <c r="FVS77"/>
      <c r="FVT77"/>
      <c r="FVU77"/>
      <c r="FVV77"/>
      <c r="FVW77"/>
      <c r="FVX77"/>
      <c r="FVY77"/>
      <c r="FVZ77"/>
      <c r="FWA77"/>
      <c r="FWB77"/>
      <c r="FWC77"/>
      <c r="FWD77"/>
      <c r="FWE77"/>
      <c r="FWF77"/>
      <c r="FWG77"/>
      <c r="FWH77"/>
      <c r="FWI77"/>
      <c r="FWJ77"/>
      <c r="FWK77"/>
      <c r="FWL77"/>
      <c r="FWM77"/>
      <c r="FWN77"/>
      <c r="FWO77"/>
      <c r="FWP77"/>
      <c r="FWQ77"/>
      <c r="FWR77"/>
      <c r="FWS77"/>
      <c r="FWT77"/>
      <c r="FWU77"/>
      <c r="FWV77"/>
      <c r="FWW77"/>
      <c r="FWX77"/>
      <c r="FWY77"/>
      <c r="FWZ77"/>
      <c r="FXA77"/>
      <c r="FXB77"/>
      <c r="FXC77"/>
      <c r="FXD77"/>
      <c r="FXE77"/>
      <c r="FXF77"/>
      <c r="FXG77"/>
      <c r="FXH77"/>
      <c r="FXI77"/>
      <c r="FXJ77"/>
      <c r="FXK77"/>
      <c r="FXL77"/>
      <c r="FXM77"/>
      <c r="FXN77"/>
      <c r="FXO77"/>
      <c r="FXP77"/>
      <c r="FXQ77"/>
      <c r="FXR77"/>
      <c r="FXS77"/>
      <c r="FXT77"/>
      <c r="FXU77"/>
      <c r="FXV77"/>
      <c r="FXW77"/>
      <c r="FXX77"/>
      <c r="FXY77"/>
      <c r="FXZ77"/>
      <c r="FYA77"/>
      <c r="FYB77"/>
      <c r="FYC77"/>
      <c r="FYD77"/>
      <c r="FYE77"/>
      <c r="FYF77"/>
      <c r="FYG77"/>
      <c r="FYH77"/>
      <c r="FYI77"/>
      <c r="FYJ77"/>
      <c r="FYK77"/>
      <c r="FYL77"/>
      <c r="FYM77"/>
      <c r="FYN77"/>
      <c r="FYO77"/>
      <c r="FYP77"/>
      <c r="FYQ77"/>
      <c r="FYR77"/>
      <c r="FYS77"/>
      <c r="FYT77"/>
      <c r="FYU77"/>
      <c r="FYV77"/>
      <c r="FYW77"/>
      <c r="FYX77"/>
      <c r="FYY77"/>
      <c r="FYZ77"/>
      <c r="FZA77"/>
      <c r="FZB77"/>
      <c r="FZC77"/>
      <c r="FZD77"/>
      <c r="FZE77"/>
      <c r="FZF77"/>
      <c r="FZG77"/>
      <c r="FZH77"/>
      <c r="FZI77"/>
      <c r="FZJ77"/>
      <c r="FZK77"/>
      <c r="FZL77"/>
      <c r="FZM77"/>
      <c r="FZN77"/>
      <c r="FZO77"/>
      <c r="FZP77"/>
      <c r="FZQ77"/>
      <c r="FZR77"/>
      <c r="FZS77"/>
      <c r="FZT77"/>
      <c r="FZU77"/>
      <c r="FZV77"/>
      <c r="FZW77"/>
      <c r="FZX77"/>
      <c r="FZY77"/>
      <c r="FZZ77"/>
      <c r="GAA77"/>
      <c r="GAB77"/>
      <c r="GAC77"/>
      <c r="GAD77"/>
      <c r="GAE77"/>
      <c r="GAF77"/>
      <c r="GAG77"/>
      <c r="GAH77"/>
      <c r="GAI77"/>
      <c r="GAJ77"/>
      <c r="GAK77"/>
      <c r="GAL77"/>
      <c r="GAM77"/>
      <c r="GAN77"/>
      <c r="GAO77"/>
      <c r="GAP77"/>
      <c r="GAQ77"/>
      <c r="GAR77"/>
      <c r="GAS77"/>
      <c r="GAT77"/>
      <c r="GAU77"/>
      <c r="GAV77"/>
      <c r="GAW77"/>
      <c r="GAX77"/>
      <c r="GAY77"/>
      <c r="GAZ77"/>
      <c r="GBA77"/>
      <c r="GBB77"/>
      <c r="GBC77"/>
      <c r="GBD77"/>
      <c r="GBE77"/>
      <c r="GBF77"/>
      <c r="GBG77"/>
      <c r="GBH77"/>
      <c r="GBI77"/>
      <c r="GBJ77"/>
      <c r="GBK77"/>
      <c r="GBL77"/>
      <c r="GBM77"/>
      <c r="GBN77"/>
      <c r="GBO77"/>
      <c r="GBP77"/>
      <c r="GBQ77"/>
      <c r="GBR77"/>
      <c r="GBS77"/>
      <c r="GBT77"/>
      <c r="GBU77"/>
      <c r="GBV77"/>
      <c r="GBW77"/>
      <c r="GBX77"/>
      <c r="GBY77"/>
      <c r="GBZ77"/>
      <c r="GCA77"/>
      <c r="GCB77"/>
      <c r="GCC77"/>
      <c r="GCD77"/>
      <c r="GCE77"/>
      <c r="GCF77"/>
      <c r="GCG77"/>
      <c r="GCH77"/>
      <c r="GCI77"/>
      <c r="GCJ77"/>
      <c r="GCK77"/>
      <c r="GCL77"/>
      <c r="GCM77"/>
      <c r="GCN77"/>
      <c r="GCO77"/>
      <c r="GCP77"/>
      <c r="GCQ77"/>
      <c r="GCR77"/>
      <c r="GCS77"/>
      <c r="GCT77"/>
      <c r="GCU77"/>
      <c r="GCV77"/>
      <c r="GCW77"/>
      <c r="GCX77"/>
      <c r="GCY77"/>
      <c r="GCZ77"/>
      <c r="GDA77"/>
      <c r="GDB77"/>
      <c r="GDC77"/>
      <c r="GDD77"/>
      <c r="GDE77"/>
      <c r="GDF77"/>
      <c r="GDG77"/>
      <c r="GDH77"/>
      <c r="GDI77"/>
      <c r="GDJ77"/>
      <c r="GDK77"/>
      <c r="GDL77"/>
      <c r="GDM77"/>
      <c r="GDN77"/>
      <c r="GDO77"/>
      <c r="GDP77"/>
      <c r="GDQ77"/>
      <c r="GDR77"/>
      <c r="GDS77"/>
      <c r="GDT77"/>
      <c r="GDU77"/>
      <c r="GDV77"/>
      <c r="GDW77"/>
      <c r="GDX77"/>
      <c r="GDY77"/>
      <c r="GDZ77"/>
      <c r="GEA77"/>
      <c r="GEB77"/>
      <c r="GEC77"/>
      <c r="GED77"/>
      <c r="GEE77"/>
      <c r="GEF77"/>
      <c r="GEG77"/>
      <c r="GEH77"/>
      <c r="GEI77"/>
      <c r="GEJ77"/>
      <c r="GEK77"/>
      <c r="GEL77"/>
      <c r="GEM77"/>
      <c r="GEN77"/>
      <c r="GEO77"/>
      <c r="GEP77"/>
      <c r="GEQ77"/>
      <c r="GER77"/>
      <c r="GES77"/>
      <c r="GET77"/>
      <c r="GEU77"/>
      <c r="GEV77"/>
      <c r="GEW77"/>
      <c r="GEX77"/>
      <c r="GEY77"/>
      <c r="GEZ77"/>
      <c r="GFA77"/>
      <c r="GFB77"/>
      <c r="GFC77"/>
      <c r="GFD77"/>
      <c r="GFE77"/>
      <c r="GFF77"/>
      <c r="GFG77"/>
      <c r="GFH77"/>
      <c r="GFI77"/>
      <c r="GFJ77"/>
      <c r="GFK77"/>
      <c r="GFL77"/>
      <c r="GFM77"/>
      <c r="GFN77"/>
      <c r="GFO77"/>
      <c r="GFP77"/>
      <c r="GFQ77"/>
      <c r="GFR77"/>
      <c r="GFS77"/>
      <c r="GFT77"/>
      <c r="GFU77"/>
      <c r="GFV77"/>
      <c r="GFW77"/>
      <c r="GFX77"/>
      <c r="GFY77"/>
      <c r="GFZ77"/>
      <c r="GGA77"/>
      <c r="GGB77"/>
      <c r="GGC77"/>
      <c r="GGD77"/>
      <c r="GGE77"/>
      <c r="GGF77"/>
      <c r="GGG77"/>
      <c r="GGH77"/>
      <c r="GGI77"/>
      <c r="GGJ77"/>
      <c r="GGK77"/>
      <c r="GGL77"/>
      <c r="GGM77"/>
      <c r="GGN77"/>
      <c r="GGO77"/>
      <c r="GGP77"/>
      <c r="GGQ77"/>
      <c r="GGR77"/>
      <c r="GGS77"/>
      <c r="GGT77"/>
      <c r="GGU77"/>
      <c r="GGV77"/>
      <c r="GGW77"/>
      <c r="GGX77"/>
      <c r="GGY77"/>
      <c r="GGZ77"/>
      <c r="GHA77"/>
      <c r="GHB77"/>
      <c r="GHC77"/>
      <c r="GHD77"/>
      <c r="GHE77"/>
      <c r="GHF77"/>
      <c r="GHG77"/>
      <c r="GHH77"/>
      <c r="GHI77"/>
      <c r="GHJ77"/>
      <c r="GHK77"/>
      <c r="GHL77"/>
      <c r="GHM77"/>
      <c r="GHN77"/>
      <c r="GHO77"/>
      <c r="GHP77"/>
      <c r="GHQ77"/>
      <c r="GHR77"/>
      <c r="GHS77"/>
      <c r="GHT77"/>
      <c r="GHU77"/>
      <c r="GHV77"/>
      <c r="GHW77"/>
      <c r="GHX77"/>
      <c r="GHY77"/>
      <c r="GHZ77"/>
      <c r="GIA77"/>
      <c r="GIB77"/>
      <c r="GIC77"/>
      <c r="GID77"/>
      <c r="GIE77"/>
      <c r="GIF77"/>
      <c r="GIG77"/>
      <c r="GIH77"/>
      <c r="GII77"/>
      <c r="GIJ77"/>
      <c r="GIK77"/>
      <c r="GIL77"/>
      <c r="GIM77"/>
      <c r="GIN77"/>
      <c r="GIO77"/>
      <c r="GIP77"/>
      <c r="GIQ77"/>
      <c r="GIR77"/>
      <c r="GIS77"/>
      <c r="GIT77"/>
      <c r="GIU77"/>
      <c r="GIV77"/>
      <c r="GIW77"/>
      <c r="GIX77"/>
      <c r="GIY77"/>
      <c r="GIZ77"/>
      <c r="GJA77"/>
      <c r="GJB77"/>
      <c r="GJC77"/>
      <c r="GJD77"/>
      <c r="GJE77"/>
      <c r="GJF77"/>
      <c r="GJG77"/>
      <c r="GJH77"/>
      <c r="GJI77"/>
      <c r="GJJ77"/>
      <c r="GJK77"/>
      <c r="GJL77"/>
      <c r="GJM77"/>
      <c r="GJN77"/>
      <c r="GJO77"/>
      <c r="GJP77"/>
      <c r="GJQ77"/>
      <c r="GJR77"/>
      <c r="GJS77"/>
      <c r="GJT77"/>
      <c r="GJU77"/>
      <c r="GJV77"/>
      <c r="GJW77"/>
      <c r="GJX77"/>
      <c r="GJY77"/>
      <c r="GJZ77"/>
      <c r="GKA77"/>
      <c r="GKB77"/>
      <c r="GKC77"/>
      <c r="GKD77"/>
      <c r="GKE77"/>
      <c r="GKF77"/>
      <c r="GKG77"/>
      <c r="GKH77"/>
      <c r="GKI77"/>
      <c r="GKJ77"/>
      <c r="GKK77"/>
      <c r="GKL77"/>
      <c r="GKM77"/>
      <c r="GKN77"/>
      <c r="GKO77"/>
      <c r="GKP77"/>
      <c r="GKQ77"/>
      <c r="GKR77"/>
      <c r="GKS77"/>
      <c r="GKT77"/>
      <c r="GKU77"/>
      <c r="GKV77"/>
      <c r="GKW77"/>
      <c r="GKX77"/>
      <c r="GKY77"/>
      <c r="GKZ77"/>
      <c r="GLA77"/>
      <c r="GLB77"/>
      <c r="GLC77"/>
      <c r="GLD77"/>
      <c r="GLE77"/>
      <c r="GLF77"/>
      <c r="GLG77"/>
      <c r="GLH77"/>
      <c r="GLI77"/>
      <c r="GLJ77"/>
      <c r="GLK77"/>
      <c r="GLL77"/>
      <c r="GLM77"/>
      <c r="GLN77"/>
      <c r="GLO77"/>
      <c r="GLP77"/>
      <c r="GLQ77"/>
      <c r="GLR77"/>
      <c r="GLS77"/>
      <c r="GLT77"/>
      <c r="GLU77"/>
      <c r="GLV77"/>
      <c r="GLW77"/>
      <c r="GLX77"/>
      <c r="GLY77"/>
      <c r="GLZ77"/>
      <c r="GMA77"/>
      <c r="GMB77"/>
      <c r="GMC77"/>
      <c r="GMD77"/>
      <c r="GME77"/>
      <c r="GMF77"/>
      <c r="GMG77"/>
      <c r="GMH77"/>
      <c r="GMI77"/>
      <c r="GMJ77"/>
      <c r="GMK77"/>
      <c r="GML77"/>
      <c r="GMM77"/>
      <c r="GMN77"/>
      <c r="GMO77"/>
      <c r="GMP77"/>
      <c r="GMQ77"/>
      <c r="GMR77"/>
      <c r="GMS77"/>
      <c r="GMT77"/>
      <c r="GMU77"/>
      <c r="GMV77"/>
      <c r="GMW77"/>
      <c r="GMX77"/>
      <c r="GMY77"/>
      <c r="GMZ77"/>
      <c r="GNA77"/>
      <c r="GNB77"/>
      <c r="GNC77"/>
      <c r="GND77"/>
      <c r="GNE77"/>
      <c r="GNF77"/>
      <c r="GNG77"/>
      <c r="GNH77"/>
      <c r="GNI77"/>
      <c r="GNJ77"/>
      <c r="GNK77"/>
      <c r="GNL77"/>
      <c r="GNM77"/>
      <c r="GNN77"/>
      <c r="GNO77"/>
      <c r="GNP77"/>
      <c r="GNQ77"/>
      <c r="GNR77"/>
      <c r="GNS77"/>
      <c r="GNT77"/>
      <c r="GNU77"/>
      <c r="GNV77"/>
      <c r="GNW77"/>
      <c r="GNX77"/>
      <c r="GNY77"/>
      <c r="GNZ77"/>
      <c r="GOA77"/>
      <c r="GOB77"/>
      <c r="GOC77"/>
      <c r="GOD77"/>
      <c r="GOE77"/>
      <c r="GOF77"/>
      <c r="GOG77"/>
      <c r="GOH77"/>
      <c r="GOI77"/>
      <c r="GOJ77"/>
      <c r="GOK77"/>
      <c r="GOL77"/>
      <c r="GOM77"/>
      <c r="GON77"/>
      <c r="GOO77"/>
      <c r="GOP77"/>
      <c r="GOQ77"/>
      <c r="GOR77"/>
      <c r="GOS77"/>
      <c r="GOT77"/>
      <c r="GOU77"/>
      <c r="GOV77"/>
      <c r="GOW77"/>
      <c r="GOX77"/>
      <c r="GOY77"/>
      <c r="GOZ77"/>
      <c r="GPA77"/>
      <c r="GPB77"/>
      <c r="GPC77"/>
      <c r="GPD77"/>
      <c r="GPE77"/>
      <c r="GPF77"/>
      <c r="GPG77"/>
      <c r="GPH77"/>
      <c r="GPI77"/>
      <c r="GPJ77"/>
      <c r="GPK77"/>
      <c r="GPL77"/>
      <c r="GPM77"/>
      <c r="GPN77"/>
      <c r="GPO77"/>
      <c r="GPP77"/>
      <c r="GPQ77"/>
      <c r="GPR77"/>
      <c r="GPS77"/>
      <c r="GPT77"/>
      <c r="GPU77"/>
      <c r="GPV77"/>
      <c r="GPW77"/>
      <c r="GPX77"/>
      <c r="GPY77"/>
      <c r="GPZ77"/>
      <c r="GQA77"/>
      <c r="GQB77"/>
      <c r="GQC77"/>
      <c r="GQD77"/>
      <c r="GQE77"/>
      <c r="GQF77"/>
      <c r="GQG77"/>
      <c r="GQH77"/>
      <c r="GQI77"/>
      <c r="GQJ77"/>
      <c r="GQK77"/>
      <c r="GQL77"/>
      <c r="GQM77"/>
      <c r="GQN77"/>
      <c r="GQO77"/>
      <c r="GQP77"/>
      <c r="GQQ77"/>
      <c r="GQR77"/>
      <c r="GQS77"/>
      <c r="GQT77"/>
      <c r="GQU77"/>
      <c r="GQV77"/>
      <c r="GQW77"/>
      <c r="GQX77"/>
      <c r="GQY77"/>
      <c r="GQZ77"/>
      <c r="GRA77"/>
      <c r="GRB77"/>
      <c r="GRC77"/>
      <c r="GRD77"/>
      <c r="GRE77"/>
      <c r="GRF77"/>
      <c r="GRG77"/>
      <c r="GRH77"/>
      <c r="GRI77"/>
      <c r="GRJ77"/>
      <c r="GRK77"/>
      <c r="GRL77"/>
      <c r="GRM77"/>
      <c r="GRN77"/>
      <c r="GRO77"/>
      <c r="GRP77"/>
      <c r="GRQ77"/>
      <c r="GRR77"/>
      <c r="GRS77"/>
      <c r="GRT77"/>
      <c r="GRU77"/>
      <c r="GRV77"/>
      <c r="GRW77"/>
      <c r="GRX77"/>
      <c r="GRY77"/>
      <c r="GRZ77"/>
      <c r="GSA77"/>
      <c r="GSB77"/>
      <c r="GSC77"/>
      <c r="GSD77"/>
      <c r="GSE77"/>
      <c r="GSF77"/>
      <c r="GSG77"/>
      <c r="GSH77"/>
      <c r="GSI77"/>
      <c r="GSJ77"/>
      <c r="GSK77"/>
      <c r="GSL77"/>
      <c r="GSM77"/>
      <c r="GSN77"/>
      <c r="GSO77"/>
      <c r="GSP77"/>
      <c r="GSQ77"/>
      <c r="GSR77"/>
      <c r="GSS77"/>
      <c r="GST77"/>
      <c r="GSU77"/>
      <c r="GSV77"/>
      <c r="GSW77"/>
      <c r="GSX77"/>
      <c r="GSY77"/>
      <c r="GSZ77"/>
      <c r="GTA77"/>
      <c r="GTB77"/>
      <c r="GTC77"/>
      <c r="GTD77"/>
      <c r="GTE77"/>
      <c r="GTF77"/>
      <c r="GTG77"/>
      <c r="GTH77"/>
      <c r="GTI77"/>
      <c r="GTJ77"/>
      <c r="GTK77"/>
      <c r="GTL77"/>
      <c r="GTM77"/>
      <c r="GTN77"/>
      <c r="GTO77"/>
      <c r="GTP77"/>
      <c r="GTQ77"/>
      <c r="GTR77"/>
      <c r="GTS77"/>
      <c r="GTT77"/>
      <c r="GTU77"/>
      <c r="GTV77"/>
      <c r="GTW77"/>
      <c r="GTX77"/>
      <c r="GTY77"/>
      <c r="GTZ77"/>
      <c r="GUA77"/>
      <c r="GUB77"/>
      <c r="GUC77"/>
      <c r="GUD77"/>
      <c r="GUE77"/>
      <c r="GUF77"/>
      <c r="GUG77"/>
      <c r="GUH77"/>
      <c r="GUI77"/>
      <c r="GUJ77"/>
      <c r="GUK77"/>
      <c r="GUL77"/>
      <c r="GUM77"/>
      <c r="GUN77"/>
      <c r="GUO77"/>
      <c r="GUP77"/>
      <c r="GUQ77"/>
      <c r="GUR77"/>
      <c r="GUS77"/>
      <c r="GUT77"/>
      <c r="GUU77"/>
      <c r="GUV77"/>
      <c r="GUW77"/>
      <c r="GUX77"/>
      <c r="GUY77"/>
      <c r="GUZ77"/>
      <c r="GVA77"/>
      <c r="GVB77"/>
      <c r="GVC77"/>
      <c r="GVD77"/>
      <c r="GVE77"/>
      <c r="GVF77"/>
      <c r="GVG77"/>
      <c r="GVH77"/>
      <c r="GVI77"/>
      <c r="GVJ77"/>
      <c r="GVK77"/>
      <c r="GVL77"/>
      <c r="GVM77"/>
      <c r="GVN77"/>
      <c r="GVO77"/>
      <c r="GVP77"/>
      <c r="GVQ77"/>
      <c r="GVR77"/>
      <c r="GVS77"/>
      <c r="GVT77"/>
      <c r="GVU77"/>
      <c r="GVV77"/>
      <c r="GVW77"/>
      <c r="GVX77"/>
      <c r="GVY77"/>
      <c r="GVZ77"/>
      <c r="GWA77"/>
      <c r="GWB77"/>
      <c r="GWC77"/>
      <c r="GWD77"/>
      <c r="GWE77"/>
      <c r="GWF77"/>
      <c r="GWG77"/>
      <c r="GWH77"/>
      <c r="GWI77"/>
      <c r="GWJ77"/>
      <c r="GWK77"/>
      <c r="GWL77"/>
      <c r="GWM77"/>
      <c r="GWN77"/>
      <c r="GWO77"/>
      <c r="GWP77"/>
      <c r="GWQ77"/>
      <c r="GWR77"/>
      <c r="GWS77"/>
      <c r="GWT77"/>
      <c r="GWU77"/>
      <c r="GWV77"/>
      <c r="GWW77"/>
      <c r="GWX77"/>
      <c r="GWY77"/>
      <c r="GWZ77"/>
      <c r="GXA77"/>
      <c r="GXB77"/>
      <c r="GXC77"/>
      <c r="GXD77"/>
      <c r="GXE77"/>
      <c r="GXF77"/>
      <c r="GXG77"/>
      <c r="GXH77"/>
      <c r="GXI77"/>
      <c r="GXJ77"/>
      <c r="GXK77"/>
      <c r="GXL77"/>
      <c r="GXM77"/>
      <c r="GXN77"/>
      <c r="GXO77"/>
      <c r="GXP77"/>
      <c r="GXQ77"/>
      <c r="GXR77"/>
      <c r="GXS77"/>
      <c r="GXT77"/>
      <c r="GXU77"/>
      <c r="GXV77"/>
      <c r="GXW77"/>
      <c r="GXX77"/>
      <c r="GXY77"/>
      <c r="GXZ77"/>
      <c r="GYA77"/>
      <c r="GYB77"/>
      <c r="GYC77"/>
      <c r="GYD77"/>
      <c r="GYE77"/>
      <c r="GYF77"/>
      <c r="GYG77"/>
      <c r="GYH77"/>
      <c r="GYI77"/>
      <c r="GYJ77"/>
      <c r="GYK77"/>
      <c r="GYL77"/>
      <c r="GYM77"/>
      <c r="GYN77"/>
      <c r="GYO77"/>
      <c r="GYP77"/>
      <c r="GYQ77"/>
      <c r="GYR77"/>
      <c r="GYS77"/>
      <c r="GYT77"/>
      <c r="GYU77"/>
      <c r="GYV77"/>
      <c r="GYW77"/>
      <c r="GYX77"/>
      <c r="GYY77"/>
      <c r="GYZ77"/>
      <c r="GZA77"/>
      <c r="GZB77"/>
      <c r="GZC77"/>
      <c r="GZD77"/>
      <c r="GZE77"/>
      <c r="GZF77"/>
      <c r="GZG77"/>
      <c r="GZH77"/>
      <c r="GZI77"/>
      <c r="GZJ77"/>
      <c r="GZK77"/>
      <c r="GZL77"/>
      <c r="GZM77"/>
      <c r="GZN77"/>
      <c r="GZO77"/>
      <c r="GZP77"/>
      <c r="GZQ77"/>
      <c r="GZR77"/>
      <c r="GZS77"/>
      <c r="GZT77"/>
      <c r="GZU77"/>
      <c r="GZV77"/>
      <c r="GZW77"/>
      <c r="GZX77"/>
      <c r="GZY77"/>
      <c r="GZZ77"/>
      <c r="HAA77"/>
      <c r="HAB77"/>
      <c r="HAC77"/>
      <c r="HAD77"/>
      <c r="HAE77"/>
      <c r="HAF77"/>
      <c r="HAG77"/>
      <c r="HAH77"/>
      <c r="HAI77"/>
      <c r="HAJ77"/>
      <c r="HAK77"/>
      <c r="HAL77"/>
      <c r="HAM77"/>
      <c r="HAN77"/>
      <c r="HAO77"/>
      <c r="HAP77"/>
      <c r="HAQ77"/>
      <c r="HAR77"/>
      <c r="HAS77"/>
      <c r="HAT77"/>
      <c r="HAU77"/>
      <c r="HAV77"/>
      <c r="HAW77"/>
      <c r="HAX77"/>
      <c r="HAY77"/>
      <c r="HAZ77"/>
      <c r="HBA77"/>
      <c r="HBB77"/>
      <c r="HBC77"/>
      <c r="HBD77"/>
      <c r="HBE77"/>
      <c r="HBF77"/>
      <c r="HBG77"/>
      <c r="HBH77"/>
      <c r="HBI77"/>
      <c r="HBJ77"/>
      <c r="HBK77"/>
      <c r="HBL77"/>
      <c r="HBM77"/>
      <c r="HBN77"/>
      <c r="HBO77"/>
      <c r="HBP77"/>
      <c r="HBQ77"/>
      <c r="HBR77"/>
      <c r="HBS77"/>
      <c r="HBT77"/>
      <c r="HBU77"/>
      <c r="HBV77"/>
      <c r="HBW77"/>
      <c r="HBX77"/>
      <c r="HBY77"/>
      <c r="HBZ77"/>
      <c r="HCA77"/>
      <c r="HCB77"/>
      <c r="HCC77"/>
      <c r="HCD77"/>
      <c r="HCE77"/>
      <c r="HCF77"/>
      <c r="HCG77"/>
      <c r="HCH77"/>
      <c r="HCI77"/>
      <c r="HCJ77"/>
      <c r="HCK77"/>
      <c r="HCL77"/>
      <c r="HCM77"/>
      <c r="HCN77"/>
      <c r="HCO77"/>
      <c r="HCP77"/>
      <c r="HCQ77"/>
      <c r="HCR77"/>
      <c r="HCS77"/>
      <c r="HCT77"/>
      <c r="HCU77"/>
      <c r="HCV77"/>
      <c r="HCW77"/>
      <c r="HCX77"/>
      <c r="HCY77"/>
      <c r="HCZ77"/>
      <c r="HDA77"/>
      <c r="HDB77"/>
      <c r="HDC77"/>
      <c r="HDD77"/>
      <c r="HDE77"/>
      <c r="HDF77"/>
      <c r="HDG77"/>
      <c r="HDH77"/>
      <c r="HDI77"/>
      <c r="HDJ77"/>
      <c r="HDK77"/>
      <c r="HDL77"/>
      <c r="HDM77"/>
      <c r="HDN77"/>
      <c r="HDO77"/>
      <c r="HDP77"/>
      <c r="HDQ77"/>
      <c r="HDR77"/>
      <c r="HDS77"/>
      <c r="HDT77"/>
      <c r="HDU77"/>
      <c r="HDV77"/>
      <c r="HDW77"/>
      <c r="HDX77"/>
      <c r="HDY77"/>
      <c r="HDZ77"/>
      <c r="HEA77"/>
      <c r="HEB77"/>
      <c r="HEC77"/>
      <c r="HED77"/>
      <c r="HEE77"/>
      <c r="HEF77"/>
      <c r="HEG77"/>
      <c r="HEH77"/>
      <c r="HEI77"/>
      <c r="HEJ77"/>
      <c r="HEK77"/>
      <c r="HEL77"/>
      <c r="HEM77"/>
      <c r="HEN77"/>
      <c r="HEO77"/>
      <c r="HEP77"/>
      <c r="HEQ77"/>
      <c r="HER77"/>
      <c r="HES77"/>
      <c r="HET77"/>
      <c r="HEU77"/>
      <c r="HEV77"/>
      <c r="HEW77"/>
      <c r="HEX77"/>
      <c r="HEY77"/>
      <c r="HEZ77"/>
      <c r="HFA77"/>
      <c r="HFB77"/>
      <c r="HFC77"/>
      <c r="HFD77"/>
      <c r="HFE77"/>
      <c r="HFF77"/>
      <c r="HFG77"/>
      <c r="HFH77"/>
      <c r="HFI77"/>
      <c r="HFJ77"/>
      <c r="HFK77"/>
      <c r="HFL77"/>
      <c r="HFM77"/>
      <c r="HFN77"/>
      <c r="HFO77"/>
      <c r="HFP77"/>
      <c r="HFQ77"/>
      <c r="HFR77"/>
      <c r="HFS77"/>
      <c r="HFT77"/>
      <c r="HFU77"/>
      <c r="HFV77"/>
      <c r="HFW77"/>
      <c r="HFX77"/>
      <c r="HFY77"/>
      <c r="HFZ77"/>
      <c r="HGA77"/>
      <c r="HGB77"/>
      <c r="HGC77"/>
      <c r="HGD77"/>
      <c r="HGE77"/>
      <c r="HGF77"/>
      <c r="HGG77"/>
      <c r="HGH77"/>
      <c r="HGI77"/>
      <c r="HGJ77"/>
      <c r="HGK77"/>
      <c r="HGL77"/>
      <c r="HGM77"/>
      <c r="HGN77"/>
      <c r="HGO77"/>
      <c r="HGP77"/>
      <c r="HGQ77"/>
      <c r="HGR77"/>
      <c r="HGS77"/>
      <c r="HGT77"/>
      <c r="HGU77"/>
      <c r="HGV77"/>
      <c r="HGW77"/>
      <c r="HGX77"/>
      <c r="HGY77"/>
      <c r="HGZ77"/>
      <c r="HHA77"/>
      <c r="HHB77"/>
      <c r="HHC77"/>
      <c r="HHD77"/>
      <c r="HHE77"/>
      <c r="HHF77"/>
      <c r="HHG77"/>
      <c r="HHH77"/>
      <c r="HHI77"/>
      <c r="HHJ77"/>
      <c r="HHK77"/>
      <c r="HHL77"/>
      <c r="HHM77"/>
      <c r="HHN77"/>
      <c r="HHO77"/>
      <c r="HHP77"/>
      <c r="HHQ77"/>
      <c r="HHR77"/>
      <c r="HHS77"/>
      <c r="HHT77"/>
      <c r="HHU77"/>
      <c r="HHV77"/>
      <c r="HHW77"/>
      <c r="HHX77"/>
      <c r="HHY77"/>
      <c r="HHZ77"/>
      <c r="HIA77"/>
      <c r="HIB77"/>
      <c r="HIC77"/>
      <c r="HID77"/>
      <c r="HIE77"/>
      <c r="HIF77"/>
      <c r="HIG77"/>
      <c r="HIH77"/>
      <c r="HII77"/>
      <c r="HIJ77"/>
      <c r="HIK77"/>
      <c r="HIL77"/>
      <c r="HIM77"/>
      <c r="HIN77"/>
      <c r="HIO77"/>
      <c r="HIP77"/>
      <c r="HIQ77"/>
      <c r="HIR77"/>
      <c r="HIS77"/>
      <c r="HIT77"/>
      <c r="HIU77"/>
      <c r="HIV77"/>
      <c r="HIW77"/>
      <c r="HIX77"/>
      <c r="HIY77"/>
      <c r="HIZ77"/>
      <c r="HJA77"/>
      <c r="HJB77"/>
      <c r="HJC77"/>
      <c r="HJD77"/>
      <c r="HJE77"/>
      <c r="HJF77"/>
      <c r="HJG77"/>
      <c r="HJH77"/>
      <c r="HJI77"/>
      <c r="HJJ77"/>
      <c r="HJK77"/>
      <c r="HJL77"/>
      <c r="HJM77"/>
      <c r="HJN77"/>
      <c r="HJO77"/>
      <c r="HJP77"/>
      <c r="HJQ77"/>
      <c r="HJR77"/>
      <c r="HJS77"/>
      <c r="HJT77"/>
    </row>
    <row r="78" spans="1:5688" x14ac:dyDescent="0.45">
      <c r="A78"/>
      <c r="B78"/>
      <c r="C78"/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/>
      <c r="AAC78"/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/>
      <c r="ABD78"/>
      <c r="ABE78"/>
      <c r="ABF78"/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/>
      <c r="ACQ78"/>
      <c r="ACR78"/>
      <c r="ACS78"/>
      <c r="ACT78"/>
      <c r="ACU78"/>
      <c r="ACV78"/>
      <c r="ACW78"/>
      <c r="ACX78"/>
      <c r="ACY78"/>
      <c r="ACZ78"/>
      <c r="ADA78"/>
      <c r="ADB78"/>
      <c r="ADC78"/>
      <c r="ADD78"/>
      <c r="ADE78"/>
      <c r="ADF78"/>
      <c r="ADG78"/>
      <c r="ADH78"/>
      <c r="ADI78"/>
      <c r="ADJ78"/>
      <c r="ADK78"/>
      <c r="ADL78"/>
      <c r="ADM78"/>
      <c r="ADN78"/>
      <c r="ADO78"/>
      <c r="ADP78"/>
      <c r="ADQ78"/>
      <c r="ADR78"/>
      <c r="ADS78"/>
      <c r="ADT78"/>
      <c r="ADU78"/>
      <c r="ADV78"/>
      <c r="ADW78"/>
      <c r="ADX78"/>
      <c r="ADY78"/>
      <c r="ADZ78"/>
      <c r="AEA78"/>
      <c r="AEB78"/>
      <c r="AEC78"/>
      <c r="AED78"/>
      <c r="AEE78"/>
      <c r="AEF78"/>
      <c r="AEG78"/>
      <c r="AEH78"/>
      <c r="AEI78"/>
      <c r="AEJ78"/>
      <c r="AEK78"/>
      <c r="AEL78"/>
      <c r="AEM78"/>
      <c r="AEN78"/>
      <c r="AEO78"/>
      <c r="AEP78"/>
      <c r="AEQ78"/>
      <c r="AER78"/>
      <c r="AES78"/>
      <c r="AET78"/>
      <c r="AEU78"/>
      <c r="AEV78"/>
      <c r="AEW78"/>
      <c r="AEX78"/>
      <c r="AEY78"/>
      <c r="AEZ78"/>
      <c r="AFA78"/>
      <c r="AFB78"/>
      <c r="AFC78"/>
      <c r="AFD78"/>
      <c r="AFE78"/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/>
      <c r="AHM78"/>
      <c r="AHN78"/>
      <c r="AHO78"/>
      <c r="AHP78"/>
      <c r="AHQ78"/>
      <c r="AHR78"/>
      <c r="AHS78"/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/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/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/>
      <c r="AJW78"/>
      <c r="AJX78"/>
      <c r="AJY78"/>
      <c r="AJZ78"/>
      <c r="AKA78"/>
      <c r="AKB78"/>
      <c r="AKC78"/>
      <c r="AKD78"/>
      <c r="AKE78"/>
      <c r="AKF78"/>
      <c r="AKG78"/>
      <c r="AKH78"/>
      <c r="AKI78"/>
      <c r="AKJ78"/>
      <c r="AKK78"/>
      <c r="AKL78"/>
      <c r="AKM78"/>
      <c r="AKN78"/>
      <c r="AKO78"/>
      <c r="AKP78"/>
      <c r="AKQ78"/>
      <c r="AKR78"/>
      <c r="AKS78"/>
      <c r="AKT78"/>
      <c r="AKU78"/>
      <c r="AKV78"/>
      <c r="AKW78"/>
      <c r="AKX78"/>
      <c r="AKY78"/>
      <c r="AKZ78"/>
      <c r="ALA78"/>
      <c r="ALB78"/>
      <c r="ALC78"/>
      <c r="ALD78"/>
      <c r="ALE78"/>
      <c r="ALF78"/>
      <c r="ALG78"/>
      <c r="ALH78"/>
      <c r="ALI78"/>
      <c r="ALJ78"/>
      <c r="ALK78"/>
      <c r="ALL78"/>
      <c r="ALM78"/>
      <c r="ALN78"/>
      <c r="ALO78"/>
      <c r="ALP78"/>
      <c r="ALQ78"/>
      <c r="ALR78"/>
      <c r="ALS78"/>
      <c r="ALT78"/>
      <c r="ALU78"/>
      <c r="ALV78"/>
      <c r="ALW78"/>
      <c r="ALX78"/>
      <c r="ALY78"/>
      <c r="ALZ78"/>
      <c r="AMA78"/>
      <c r="AMB78"/>
      <c r="AMC78"/>
      <c r="AMD78"/>
      <c r="AME78"/>
      <c r="AMF78"/>
      <c r="AMG78"/>
      <c r="AMH78"/>
      <c r="AMI78"/>
      <c r="AMJ78"/>
      <c r="AMK78"/>
      <c r="AML78"/>
      <c r="AMM78"/>
      <c r="AMN78"/>
      <c r="AMO78"/>
      <c r="AMP78"/>
      <c r="AMQ78"/>
      <c r="AMR78"/>
      <c r="AMS78"/>
      <c r="AMT78"/>
      <c r="AMU78"/>
      <c r="AMV78"/>
      <c r="AMW78"/>
      <c r="AMX78"/>
      <c r="AMY78"/>
      <c r="AMZ78"/>
      <c r="ANA78"/>
      <c r="ANB78"/>
      <c r="ANC78"/>
      <c r="AND78"/>
      <c r="ANE78"/>
      <c r="ANF78"/>
      <c r="ANG78"/>
      <c r="ANH78"/>
      <c r="ANI78"/>
      <c r="ANJ78"/>
      <c r="ANK78"/>
      <c r="ANL78"/>
      <c r="ANM78"/>
      <c r="ANN78"/>
      <c r="ANO78"/>
      <c r="ANP78"/>
      <c r="ANQ78"/>
      <c r="ANR78"/>
      <c r="ANS78"/>
      <c r="ANT78"/>
      <c r="ANU78"/>
      <c r="ANV78"/>
      <c r="ANW78"/>
      <c r="ANX78"/>
      <c r="ANY78"/>
      <c r="ANZ78"/>
      <c r="AOA78"/>
      <c r="AOB78"/>
      <c r="AOC78"/>
      <c r="AOD78"/>
      <c r="AOE78"/>
      <c r="AOF78"/>
      <c r="AOG78"/>
      <c r="AOH78"/>
      <c r="AOI78"/>
      <c r="AOJ78"/>
      <c r="AOK78"/>
      <c r="AOL78"/>
      <c r="AOM78"/>
      <c r="AON78"/>
      <c r="AOO78"/>
      <c r="AOP78"/>
      <c r="AOQ78"/>
      <c r="AOR78"/>
      <c r="AOS78"/>
      <c r="AOT78"/>
      <c r="AOU78"/>
      <c r="AOV78"/>
      <c r="AOW78"/>
      <c r="AOX78"/>
      <c r="AOY78"/>
      <c r="AOZ78"/>
      <c r="APA78"/>
      <c r="APB78"/>
      <c r="APC78"/>
      <c r="APD78"/>
      <c r="APE78"/>
      <c r="APF78"/>
      <c r="APG78"/>
      <c r="APH78"/>
      <c r="API78"/>
      <c r="APJ78"/>
      <c r="APK78"/>
      <c r="APL78"/>
      <c r="APM78"/>
      <c r="APN78"/>
      <c r="APO78"/>
      <c r="APP78"/>
      <c r="APQ78"/>
      <c r="APR78"/>
      <c r="APS78"/>
      <c r="APT78"/>
      <c r="APU78"/>
      <c r="APV78"/>
      <c r="APW78"/>
      <c r="APX78"/>
      <c r="APY78"/>
      <c r="APZ78"/>
      <c r="AQA78"/>
      <c r="AQB78"/>
      <c r="AQC78"/>
      <c r="AQD78"/>
      <c r="AQE78"/>
      <c r="AQF78"/>
      <c r="AQG78"/>
      <c r="AQH78"/>
      <c r="AQI78"/>
      <c r="AQJ78"/>
      <c r="AQK78"/>
      <c r="AQL78"/>
      <c r="AQM78"/>
      <c r="AQN78"/>
      <c r="AQO78"/>
      <c r="AQP78"/>
      <c r="AQQ78"/>
      <c r="AQR78"/>
      <c r="AQS78"/>
      <c r="AQT78"/>
      <c r="AQU78"/>
      <c r="AQV78"/>
      <c r="AQW78"/>
      <c r="AQX78"/>
      <c r="AQY78"/>
      <c r="AQZ78"/>
      <c r="ARA78"/>
      <c r="ARB78"/>
      <c r="ARC78"/>
      <c r="ARD78"/>
      <c r="ARE78"/>
      <c r="ARF78"/>
      <c r="ARG78"/>
      <c r="ARH78"/>
      <c r="ARI78"/>
      <c r="ARJ78"/>
      <c r="ARK78"/>
      <c r="ARL78"/>
      <c r="ARM78"/>
      <c r="ARN78"/>
      <c r="ARO78"/>
      <c r="ARP78"/>
      <c r="ARQ78"/>
      <c r="ARR78"/>
      <c r="ARS78"/>
      <c r="ART78"/>
      <c r="ARU78"/>
      <c r="ARV78"/>
      <c r="ARW78"/>
      <c r="ARX78"/>
      <c r="ARY78"/>
      <c r="ARZ78"/>
      <c r="ASA78"/>
      <c r="ASB78"/>
      <c r="ASC78"/>
      <c r="ASD78"/>
      <c r="ASE78"/>
      <c r="ASF78"/>
      <c r="ASG78"/>
      <c r="ASH78"/>
      <c r="ASI78"/>
      <c r="ASJ78"/>
      <c r="ASK78"/>
      <c r="ASL78"/>
      <c r="ASM78"/>
      <c r="ASN78"/>
      <c r="ASO78"/>
      <c r="ASP78"/>
      <c r="ASQ78"/>
      <c r="ASR78"/>
      <c r="ASS78"/>
      <c r="AST78"/>
      <c r="ASU78"/>
      <c r="ASV78"/>
      <c r="ASW78"/>
      <c r="ASX78"/>
      <c r="ASY78"/>
      <c r="ASZ78"/>
      <c r="ATA78"/>
      <c r="ATB78"/>
      <c r="ATC78"/>
      <c r="ATD78"/>
      <c r="ATE78"/>
      <c r="ATF78"/>
      <c r="ATG78"/>
      <c r="ATH78"/>
      <c r="ATI78"/>
      <c r="ATJ78"/>
      <c r="ATK78"/>
      <c r="ATL78"/>
      <c r="ATM78"/>
      <c r="ATN78"/>
      <c r="ATO78"/>
      <c r="ATP78"/>
      <c r="ATQ78"/>
      <c r="ATR78"/>
      <c r="ATS78"/>
      <c r="ATT78"/>
      <c r="ATU78"/>
      <c r="ATV78"/>
      <c r="ATW78"/>
      <c r="ATX78"/>
      <c r="ATY78"/>
      <c r="ATZ78"/>
      <c r="AUA78"/>
      <c r="AUB78"/>
      <c r="AUC78"/>
      <c r="AUD78"/>
      <c r="AUE78"/>
      <c r="AUF78"/>
      <c r="AUG78"/>
      <c r="AUH78"/>
      <c r="AUI78"/>
      <c r="AUJ78"/>
      <c r="AUK78"/>
      <c r="AUL78"/>
      <c r="AUM78"/>
      <c r="AUN78"/>
      <c r="AUO78"/>
      <c r="AUP78"/>
      <c r="AUQ78"/>
      <c r="AUR78"/>
      <c r="AUS78"/>
      <c r="AUT78"/>
      <c r="AUU78"/>
      <c r="AUV78"/>
      <c r="AUW78"/>
      <c r="AUX78"/>
      <c r="AUY78"/>
      <c r="AUZ78"/>
      <c r="AVA78"/>
      <c r="AVB78"/>
      <c r="AVC78"/>
      <c r="AVD78"/>
      <c r="AVE78"/>
      <c r="AVF78"/>
      <c r="AVG78"/>
      <c r="AVH78"/>
      <c r="AVI78"/>
      <c r="AVJ78"/>
      <c r="AVK78"/>
      <c r="AVL78"/>
      <c r="AVM78"/>
      <c r="AVN78"/>
      <c r="AVO78"/>
      <c r="AVP78"/>
      <c r="AVQ78"/>
      <c r="AVR78"/>
      <c r="AVS78"/>
      <c r="AVT78"/>
      <c r="AVU78"/>
      <c r="AVV78"/>
      <c r="AVW78"/>
      <c r="AVX78"/>
      <c r="AVY78"/>
      <c r="AVZ78"/>
      <c r="AWA78"/>
      <c r="AWB78"/>
      <c r="AWC78"/>
      <c r="AWD78"/>
      <c r="AWE78"/>
      <c r="AWF78"/>
      <c r="AWG78"/>
      <c r="AWH78"/>
      <c r="AWI78"/>
      <c r="AWJ78"/>
      <c r="AWK78"/>
      <c r="AWL78"/>
      <c r="AWM78"/>
      <c r="AWN78"/>
      <c r="AWO78"/>
      <c r="AWP78"/>
      <c r="AWQ78"/>
      <c r="AWR78"/>
      <c r="AWS78"/>
      <c r="AWT78"/>
      <c r="AWU78"/>
      <c r="AWV78"/>
      <c r="AWW78"/>
      <c r="AWX78"/>
      <c r="AWY78"/>
      <c r="AWZ78"/>
      <c r="AXA78"/>
      <c r="AXB78"/>
      <c r="AXC78"/>
      <c r="AXD78"/>
      <c r="AXE78"/>
      <c r="AXF78"/>
      <c r="AXG78"/>
      <c r="AXH78"/>
      <c r="AXI78"/>
      <c r="AXJ78"/>
      <c r="AXK78"/>
      <c r="AXL78"/>
      <c r="AXM78"/>
      <c r="AXN78"/>
      <c r="AXO78"/>
      <c r="AXP78"/>
      <c r="AXQ78"/>
      <c r="AXR78"/>
      <c r="AXS78"/>
      <c r="AXT78"/>
      <c r="AXU78"/>
      <c r="AXV78"/>
      <c r="AXW78"/>
      <c r="AXX78"/>
      <c r="AXY78"/>
      <c r="AXZ78"/>
      <c r="AYA78"/>
      <c r="AYB78"/>
      <c r="AYC78"/>
      <c r="AYD78"/>
      <c r="AYE78"/>
      <c r="AYF78"/>
      <c r="AYG78"/>
      <c r="AYH78"/>
      <c r="AYI78"/>
      <c r="AYJ78"/>
      <c r="AYK78"/>
      <c r="AYL78"/>
      <c r="AYM78"/>
      <c r="AYN78"/>
      <c r="AYO78"/>
      <c r="AYP78"/>
      <c r="AYQ78"/>
      <c r="AYR78"/>
      <c r="AYS78"/>
      <c r="AYT78"/>
      <c r="AYU78"/>
      <c r="AYV78"/>
      <c r="AYW78"/>
      <c r="AYX78"/>
      <c r="AYY78"/>
      <c r="AYZ78"/>
      <c r="AZA78"/>
      <c r="AZB78"/>
      <c r="AZC78"/>
      <c r="AZD78"/>
      <c r="AZE78"/>
      <c r="AZF78"/>
      <c r="AZG78"/>
      <c r="AZH78"/>
      <c r="AZI78"/>
      <c r="AZJ78"/>
      <c r="AZK78"/>
      <c r="AZL78"/>
      <c r="AZM78"/>
      <c r="AZN78"/>
      <c r="AZO78"/>
      <c r="AZP78"/>
      <c r="AZQ78"/>
      <c r="AZR78"/>
      <c r="AZS78"/>
      <c r="AZT78"/>
      <c r="AZU78"/>
      <c r="AZV78"/>
      <c r="AZW78"/>
      <c r="AZX78"/>
      <c r="AZY78"/>
      <c r="AZZ78"/>
      <c r="BAA78"/>
      <c r="BAB78"/>
      <c r="BAC78"/>
      <c r="BAD78"/>
      <c r="BAE78"/>
      <c r="BAF78"/>
      <c r="BAG78"/>
      <c r="BAH78"/>
      <c r="BAI78"/>
      <c r="BAJ78"/>
      <c r="BAK78"/>
      <c r="BAL78"/>
      <c r="BAM78"/>
      <c r="BAN78"/>
      <c r="BAO78"/>
      <c r="BAP78"/>
      <c r="BAQ78"/>
      <c r="BAR78"/>
      <c r="BAS78"/>
      <c r="BAT78"/>
      <c r="BAU78"/>
      <c r="BAV78"/>
      <c r="BAW78"/>
      <c r="BAX78"/>
      <c r="BAY78"/>
      <c r="BAZ78"/>
      <c r="BBA78"/>
      <c r="BBB78"/>
      <c r="BBC78"/>
      <c r="BBD78"/>
      <c r="BBE78"/>
      <c r="BBF78"/>
      <c r="BBG78"/>
      <c r="BBH78"/>
      <c r="BBI78"/>
      <c r="BBJ78"/>
      <c r="BBK78"/>
      <c r="BBL78"/>
      <c r="BBM78"/>
      <c r="BBN78"/>
      <c r="BBO78"/>
      <c r="BBP78"/>
      <c r="BBQ78"/>
      <c r="BBR78"/>
      <c r="BBS78"/>
      <c r="BBT78"/>
      <c r="BBU78"/>
      <c r="BBV78"/>
      <c r="BBW78"/>
      <c r="BBX78"/>
      <c r="BBY78"/>
      <c r="BBZ78"/>
      <c r="BCA78"/>
      <c r="BCB78"/>
      <c r="BCC78"/>
      <c r="BCD78"/>
      <c r="BCE78"/>
      <c r="BCF78"/>
      <c r="BCG78"/>
      <c r="BCH78"/>
      <c r="BCI78"/>
      <c r="BCJ78"/>
      <c r="BCK78"/>
      <c r="BCL78"/>
      <c r="BCM78"/>
      <c r="BCN78"/>
      <c r="BCO78"/>
      <c r="BCP78"/>
      <c r="BCQ78"/>
      <c r="BCR78"/>
      <c r="BCS78"/>
      <c r="BCT78"/>
      <c r="BCU78"/>
      <c r="BCV78"/>
      <c r="BCW78"/>
      <c r="BCX78"/>
      <c r="BCY78"/>
      <c r="BCZ78"/>
      <c r="BDA78"/>
      <c r="BDB78"/>
      <c r="BDC78"/>
      <c r="BDD78"/>
      <c r="BDE78"/>
      <c r="BDF78"/>
      <c r="BDG78"/>
      <c r="BDH78"/>
      <c r="BDI78"/>
      <c r="BDJ78"/>
      <c r="BDK78"/>
      <c r="BDL78"/>
      <c r="BDM78"/>
      <c r="BDN78"/>
      <c r="BDO78"/>
      <c r="BDP78"/>
      <c r="BDQ78"/>
      <c r="BDR78"/>
      <c r="BDS78"/>
      <c r="BDT78"/>
      <c r="BDU78"/>
      <c r="BDV78"/>
      <c r="BDW78"/>
      <c r="BDX78"/>
      <c r="BDY78"/>
      <c r="BDZ78"/>
      <c r="BEA78"/>
      <c r="BEB78"/>
      <c r="BEC78"/>
      <c r="BED78"/>
      <c r="BEE78"/>
      <c r="BEF78"/>
      <c r="BEG78"/>
      <c r="BEH78"/>
      <c r="BEI78"/>
      <c r="BEJ78"/>
      <c r="BEK78"/>
      <c r="BEL78"/>
      <c r="BEM78"/>
      <c r="BEN78"/>
      <c r="BEO78"/>
      <c r="BEP78"/>
      <c r="BEQ78"/>
      <c r="BER78"/>
      <c r="BES78"/>
      <c r="BET78"/>
      <c r="BEU78"/>
      <c r="BEV78"/>
      <c r="BEW78"/>
      <c r="BEX78"/>
      <c r="BEY78"/>
      <c r="BEZ78"/>
      <c r="BFA78"/>
      <c r="BFB78"/>
      <c r="BFC78"/>
      <c r="BFD78"/>
      <c r="BFE78"/>
      <c r="BFF78"/>
      <c r="BFG78"/>
      <c r="BFH78"/>
      <c r="BFI78"/>
      <c r="BFJ78"/>
      <c r="BFK78"/>
      <c r="BFL78"/>
      <c r="BFM78"/>
      <c r="BFN78"/>
      <c r="BFO78"/>
      <c r="BFP78"/>
      <c r="BFQ78"/>
      <c r="BFR78"/>
      <c r="BFS78"/>
      <c r="BFT78"/>
      <c r="BFU78"/>
      <c r="BFV78"/>
      <c r="BFW78"/>
      <c r="BFX78"/>
      <c r="BFY78"/>
      <c r="BFZ78"/>
      <c r="BGA78"/>
      <c r="BGB78"/>
      <c r="BGC78"/>
      <c r="BGD78"/>
      <c r="BGE78"/>
      <c r="BGF78"/>
      <c r="BGG78"/>
      <c r="BGH78"/>
      <c r="BGI78"/>
      <c r="BGJ78"/>
      <c r="BGK78"/>
      <c r="BGL78"/>
      <c r="BGM78"/>
      <c r="BGN78"/>
      <c r="BGO78"/>
      <c r="BGP78"/>
      <c r="BGQ78"/>
      <c r="BGR78"/>
      <c r="BGS78"/>
      <c r="BGT78"/>
      <c r="BGU78"/>
      <c r="BGV78"/>
      <c r="BGW78"/>
      <c r="BGX78"/>
      <c r="BGY78"/>
      <c r="BGZ78"/>
      <c r="BHA78"/>
      <c r="BHB78"/>
      <c r="BHC78"/>
      <c r="BHD78"/>
      <c r="BHE78"/>
      <c r="BHF78"/>
      <c r="BHG78"/>
      <c r="BHH78"/>
      <c r="BHI78"/>
      <c r="BHJ78"/>
      <c r="BHK78"/>
      <c r="BHL78"/>
      <c r="BHM78"/>
      <c r="BHN78"/>
      <c r="BHO78"/>
      <c r="BHP78"/>
      <c r="BHQ78"/>
      <c r="BHR78"/>
      <c r="BHS78"/>
      <c r="BHT78"/>
      <c r="BHU78"/>
      <c r="BHV78"/>
      <c r="BHW78"/>
      <c r="BHX78"/>
      <c r="BHY78"/>
      <c r="BHZ78"/>
      <c r="BIA78"/>
      <c r="BIB78"/>
      <c r="BIC78"/>
      <c r="BID78"/>
      <c r="BIE78"/>
      <c r="BIF78"/>
      <c r="BIG78"/>
      <c r="BIH78"/>
      <c r="BII78"/>
      <c r="BIJ78"/>
      <c r="BIK78"/>
      <c r="BIL78"/>
      <c r="BIM78"/>
      <c r="BIN78"/>
      <c r="BIO78"/>
      <c r="BIP78"/>
      <c r="BIQ78"/>
      <c r="BIR78"/>
      <c r="BIS78"/>
      <c r="BIT78"/>
      <c r="BIU78"/>
      <c r="BIV78"/>
      <c r="BIW78"/>
      <c r="BIX78"/>
      <c r="BIY78"/>
      <c r="BIZ78"/>
      <c r="BJA78"/>
      <c r="BJB78"/>
      <c r="BJC78"/>
      <c r="BJD78"/>
      <c r="BJE78"/>
      <c r="BJF78"/>
      <c r="BJG78"/>
      <c r="BJH78"/>
      <c r="BJI78"/>
      <c r="BJJ78"/>
      <c r="BJK78"/>
      <c r="BJL78"/>
      <c r="BJM78"/>
      <c r="BJN78"/>
      <c r="BJO78"/>
      <c r="BJP78"/>
      <c r="BJQ78"/>
      <c r="BJR78"/>
      <c r="BJS78"/>
      <c r="BJT78"/>
      <c r="BJU78"/>
      <c r="BJV78"/>
      <c r="BJW78"/>
      <c r="BJX78"/>
      <c r="BJY78"/>
      <c r="BJZ78"/>
      <c r="BKA78"/>
      <c r="BKB78"/>
      <c r="BKC78"/>
      <c r="BKD78"/>
      <c r="BKE78"/>
      <c r="BKF78"/>
      <c r="BKG78"/>
      <c r="BKH78"/>
      <c r="BKI78"/>
      <c r="BKJ78"/>
      <c r="BKK78"/>
      <c r="BKL78"/>
      <c r="BKM78"/>
      <c r="BKN78"/>
      <c r="BKO78"/>
      <c r="BKP78"/>
      <c r="BKQ78"/>
      <c r="BKR78"/>
      <c r="BKS78"/>
      <c r="BKT78"/>
      <c r="BKU78"/>
      <c r="BKV78"/>
      <c r="BKW78"/>
      <c r="BKX78"/>
      <c r="BKY78"/>
      <c r="BKZ78"/>
      <c r="BLA78"/>
      <c r="BLB78"/>
      <c r="BLC78"/>
      <c r="BLD78"/>
      <c r="BLE78"/>
      <c r="BLF78"/>
      <c r="BLG78"/>
      <c r="BLH78"/>
      <c r="BLI78"/>
      <c r="BLJ78"/>
      <c r="BLK78"/>
      <c r="BLL78"/>
      <c r="BLM78"/>
      <c r="BLN78"/>
      <c r="BLO78"/>
      <c r="BLP78"/>
      <c r="BLQ78"/>
      <c r="BLR78"/>
      <c r="BLS78"/>
      <c r="BLT78"/>
      <c r="BLU78"/>
      <c r="BLV78"/>
      <c r="BLW78"/>
      <c r="BLX78"/>
      <c r="BLY78"/>
      <c r="BLZ78"/>
      <c r="BMA78"/>
      <c r="BMB78"/>
      <c r="BMC78"/>
      <c r="BMD78"/>
      <c r="BME78"/>
      <c r="BMF78"/>
      <c r="BMG78"/>
      <c r="BMH78"/>
      <c r="BMI78"/>
      <c r="BMJ78"/>
      <c r="BMK78"/>
      <c r="BML78"/>
      <c r="BMM78"/>
      <c r="BMN78"/>
      <c r="BMO78"/>
      <c r="BMP78"/>
      <c r="BMQ78"/>
      <c r="BMR78"/>
      <c r="BMS78"/>
      <c r="BMT78"/>
      <c r="BMU78"/>
      <c r="BMV78"/>
      <c r="BMW78"/>
      <c r="BMX78"/>
      <c r="BMY78"/>
      <c r="BMZ78"/>
      <c r="BNA78"/>
      <c r="BNB78"/>
      <c r="BNC78"/>
      <c r="BND78"/>
      <c r="BNE78"/>
      <c r="BNF78"/>
      <c r="BNG78"/>
      <c r="BNH78"/>
      <c r="BNI78"/>
      <c r="BNJ78"/>
      <c r="BNK78"/>
      <c r="BNL78"/>
      <c r="BNM78"/>
      <c r="BNN78"/>
      <c r="BNO78"/>
      <c r="BNP78"/>
      <c r="BNQ78"/>
      <c r="BNR78"/>
      <c r="BNS78"/>
      <c r="BNT78"/>
      <c r="BNU78"/>
      <c r="BNV78"/>
      <c r="BNW78"/>
      <c r="BNX78"/>
      <c r="BNY78"/>
      <c r="BNZ78"/>
      <c r="BOA78"/>
      <c r="BOB78"/>
      <c r="BOC78"/>
      <c r="BOD78"/>
      <c r="BOE78"/>
      <c r="BOF78"/>
      <c r="BOG78"/>
      <c r="BOH78"/>
      <c r="BOI78"/>
      <c r="BOJ78"/>
      <c r="BOK78"/>
      <c r="BOL78"/>
      <c r="BOM78"/>
      <c r="BON78"/>
      <c r="BOO78"/>
      <c r="BOP78"/>
      <c r="BOQ78"/>
      <c r="BOR78"/>
      <c r="BOS78"/>
      <c r="BOT78"/>
      <c r="BOU78"/>
      <c r="BOV78"/>
      <c r="BOW78"/>
      <c r="BOX78"/>
      <c r="BOY78"/>
      <c r="BOZ78"/>
      <c r="BPA78"/>
      <c r="BPB78"/>
      <c r="BPC78"/>
      <c r="BPD78"/>
      <c r="BPE78"/>
      <c r="BPF78"/>
      <c r="BPG78"/>
      <c r="BPH78"/>
      <c r="BPI78"/>
      <c r="BPJ78"/>
      <c r="BPK78"/>
      <c r="BPL78"/>
      <c r="BPM78"/>
      <c r="BPN78"/>
      <c r="BPO78"/>
      <c r="BPP78"/>
      <c r="BPQ78"/>
      <c r="BPR78"/>
      <c r="BPS78"/>
      <c r="BPT78"/>
      <c r="BPU78"/>
      <c r="BPV78"/>
      <c r="BPW78"/>
      <c r="BPX78"/>
      <c r="BPY78"/>
      <c r="BPZ78"/>
      <c r="BQA78"/>
      <c r="BQB78"/>
      <c r="BQC78"/>
      <c r="BQD78"/>
      <c r="BQE78"/>
      <c r="BQF78"/>
      <c r="BQG78"/>
      <c r="BQH78"/>
      <c r="BQI78"/>
      <c r="BQJ78"/>
      <c r="BQK78"/>
      <c r="BQL78"/>
      <c r="BQM78"/>
      <c r="BQN78"/>
      <c r="BQO78"/>
      <c r="BQP78"/>
      <c r="BQQ78"/>
      <c r="BQR78"/>
      <c r="BQS78"/>
      <c r="BQT78"/>
      <c r="BQU78"/>
      <c r="BQV78"/>
      <c r="BQW78"/>
      <c r="BQX78"/>
      <c r="BQY78"/>
      <c r="BQZ78"/>
      <c r="BRA78"/>
      <c r="BRB78"/>
      <c r="BRC78"/>
      <c r="BRD78"/>
      <c r="BRE78"/>
      <c r="BRF78"/>
      <c r="BRG78"/>
      <c r="BRH78"/>
      <c r="BRI78"/>
      <c r="BRJ78"/>
      <c r="BRK78"/>
      <c r="BRL78"/>
      <c r="BRM78"/>
      <c r="BRN78"/>
      <c r="BRO78"/>
      <c r="BRP78"/>
      <c r="BRQ78"/>
      <c r="BRR78"/>
      <c r="BRS78"/>
      <c r="BRT78"/>
      <c r="BRU78"/>
      <c r="BRV78"/>
      <c r="BRW78"/>
      <c r="BRX78"/>
      <c r="BRY78"/>
      <c r="BRZ78"/>
      <c r="BSA78"/>
      <c r="BSB78"/>
      <c r="BSC78"/>
      <c r="BSD78"/>
      <c r="BSE78"/>
      <c r="BSF78"/>
      <c r="BSG78"/>
      <c r="BSH78"/>
      <c r="BSI78"/>
      <c r="BSJ78"/>
      <c r="BSK78"/>
      <c r="BSL78"/>
      <c r="BSM78"/>
      <c r="BSN78"/>
      <c r="BSO78"/>
      <c r="BSP78"/>
      <c r="BSQ78"/>
      <c r="BSR78"/>
      <c r="BSS78"/>
      <c r="BST78"/>
      <c r="BSU78"/>
      <c r="BSV78"/>
      <c r="BSW78"/>
      <c r="BSX78"/>
      <c r="BSY78"/>
      <c r="BSZ78"/>
      <c r="BTA78"/>
      <c r="BTB78"/>
      <c r="BTC78"/>
      <c r="BTD78"/>
      <c r="BTE78"/>
      <c r="BTF78"/>
      <c r="BTG78"/>
      <c r="BTH78"/>
      <c r="BTI78"/>
      <c r="BTJ78"/>
      <c r="BTK78"/>
      <c r="BTL78"/>
      <c r="BTM78"/>
      <c r="BTN78"/>
      <c r="BTO78"/>
      <c r="BTP78"/>
      <c r="BTQ78"/>
      <c r="BTR78"/>
      <c r="BTS78"/>
      <c r="BTT78"/>
      <c r="BTU78"/>
      <c r="BTV78"/>
      <c r="BTW78"/>
      <c r="BTX78"/>
      <c r="BTY78"/>
      <c r="BTZ78"/>
      <c r="BUA78"/>
      <c r="BUB78"/>
      <c r="BUC78"/>
      <c r="BUD78"/>
      <c r="BUE78"/>
      <c r="BUF78"/>
      <c r="BUG78"/>
      <c r="BUH78"/>
      <c r="BUI78"/>
      <c r="BUJ78"/>
      <c r="BUK78"/>
      <c r="BUL78"/>
      <c r="BUM78"/>
      <c r="BUN78"/>
      <c r="BUO78"/>
      <c r="BUP78"/>
      <c r="BUQ78"/>
      <c r="BUR78"/>
      <c r="BUS78"/>
      <c r="BUT78"/>
      <c r="BUU78"/>
      <c r="BUV78"/>
      <c r="BUW78"/>
      <c r="BUX78"/>
      <c r="BUY78"/>
      <c r="BUZ78"/>
      <c r="BVA78"/>
      <c r="BVB78"/>
      <c r="BVC78"/>
      <c r="BVD78"/>
      <c r="BVE78"/>
      <c r="BVF78"/>
      <c r="BVG78"/>
      <c r="BVH78"/>
      <c r="BVI78"/>
      <c r="BVJ78"/>
      <c r="BVK78"/>
      <c r="BVL78"/>
      <c r="BVM78"/>
      <c r="BVN78"/>
      <c r="BVO78"/>
      <c r="BVP78"/>
      <c r="BVQ78"/>
      <c r="BVR78"/>
      <c r="BVS78"/>
      <c r="BVT78"/>
      <c r="BVU78"/>
      <c r="BVV78"/>
      <c r="BVW78"/>
      <c r="BVX78"/>
      <c r="BVY78"/>
      <c r="BVZ78"/>
      <c r="BWA78"/>
      <c r="BWB78"/>
      <c r="BWC78"/>
      <c r="BWD78"/>
      <c r="BWE78"/>
      <c r="BWF78"/>
      <c r="BWG78"/>
      <c r="BWH78"/>
      <c r="BWI78"/>
      <c r="BWJ78"/>
      <c r="BWK78"/>
      <c r="BWL78"/>
      <c r="BWM78"/>
      <c r="BWN78"/>
      <c r="BWO78"/>
      <c r="BWP78"/>
      <c r="BWQ78"/>
      <c r="BWR78"/>
      <c r="BWS78"/>
      <c r="BWT78"/>
      <c r="BWU78"/>
      <c r="BWV78"/>
      <c r="BWW78"/>
      <c r="BWX78"/>
      <c r="BWY78"/>
      <c r="BWZ78"/>
      <c r="BXA78"/>
      <c r="BXB78"/>
      <c r="BXC78"/>
      <c r="BXD78"/>
      <c r="BXE78"/>
      <c r="BXF78"/>
      <c r="BXG78"/>
      <c r="BXH78"/>
      <c r="BXI78"/>
      <c r="BXJ78"/>
      <c r="BXK78"/>
      <c r="BXL78"/>
      <c r="BXM78"/>
      <c r="BXN78"/>
      <c r="BXO78"/>
      <c r="BXP78"/>
      <c r="BXQ78"/>
      <c r="BXR78"/>
      <c r="BXS78"/>
      <c r="BXT78"/>
      <c r="BXU78"/>
      <c r="BXV78"/>
      <c r="BXW78"/>
      <c r="BXX78"/>
      <c r="BXY78"/>
      <c r="BXZ78"/>
      <c r="BYA78"/>
      <c r="BYB78"/>
      <c r="BYC78"/>
      <c r="BYD78"/>
      <c r="BYE78"/>
      <c r="BYF78"/>
      <c r="BYG78"/>
      <c r="BYH78"/>
      <c r="BYI78"/>
      <c r="BYJ78"/>
      <c r="BYK78"/>
      <c r="BYL78"/>
      <c r="BYM78"/>
      <c r="BYN78"/>
      <c r="BYO78"/>
      <c r="BYP78"/>
      <c r="BYQ78"/>
      <c r="BYR78"/>
      <c r="BYS78"/>
      <c r="BYT78"/>
      <c r="BYU78"/>
      <c r="BYV78"/>
      <c r="BYW78"/>
      <c r="BYX78"/>
      <c r="BYY78"/>
      <c r="BYZ78"/>
      <c r="BZA78"/>
      <c r="BZB78"/>
      <c r="BZC78"/>
      <c r="BZD78"/>
      <c r="BZE78"/>
      <c r="BZF78"/>
      <c r="BZG78"/>
      <c r="BZH78"/>
      <c r="BZI78"/>
      <c r="BZJ78"/>
      <c r="BZK78"/>
      <c r="BZL78"/>
      <c r="BZM78"/>
      <c r="BZN78"/>
      <c r="BZO78"/>
      <c r="BZP78"/>
      <c r="BZQ78"/>
      <c r="BZR78"/>
      <c r="BZS78"/>
      <c r="BZT78"/>
      <c r="BZU78"/>
      <c r="BZV78"/>
      <c r="BZW78"/>
      <c r="BZX78"/>
      <c r="BZY78"/>
      <c r="BZZ78"/>
      <c r="CAA78"/>
      <c r="CAB78"/>
      <c r="CAC78"/>
      <c r="CAD78"/>
      <c r="CAE78"/>
      <c r="CAF78"/>
      <c r="CAG78"/>
      <c r="CAH78"/>
      <c r="CAI78"/>
      <c r="CAJ78"/>
      <c r="CAK78"/>
      <c r="CAL78"/>
      <c r="CAM78"/>
      <c r="CAN78"/>
      <c r="CAO78"/>
      <c r="CAP78"/>
      <c r="CAQ78"/>
      <c r="CAR78"/>
      <c r="CAS78"/>
      <c r="CAT78"/>
      <c r="CAU78"/>
      <c r="CAV78"/>
      <c r="CAW78"/>
      <c r="CAX78"/>
      <c r="CAY78"/>
      <c r="CAZ78"/>
      <c r="CBA78"/>
      <c r="CBB78"/>
      <c r="CBC78"/>
      <c r="CBD78"/>
      <c r="CBE78"/>
      <c r="CBF78"/>
      <c r="CBG78"/>
      <c r="CBH78"/>
      <c r="CBI78"/>
      <c r="CBJ78"/>
      <c r="CBK78"/>
      <c r="CBL78"/>
      <c r="CBM78"/>
      <c r="CBN78"/>
      <c r="CBO78"/>
      <c r="CBP78"/>
      <c r="CBQ78"/>
      <c r="CBR78"/>
      <c r="CBS78"/>
      <c r="CBT78"/>
      <c r="CBU78"/>
      <c r="CBV78"/>
      <c r="CBW78"/>
      <c r="CBX78"/>
      <c r="CBY78"/>
      <c r="CBZ78"/>
      <c r="CCA78"/>
      <c r="CCB78"/>
      <c r="CCC78"/>
      <c r="CCD78"/>
      <c r="CCE78"/>
      <c r="CCF78"/>
      <c r="CCG78"/>
      <c r="CCH78"/>
      <c r="CCI78"/>
      <c r="CCJ78"/>
      <c r="CCK78"/>
      <c r="CCL78"/>
      <c r="CCM78"/>
      <c r="CCN78"/>
      <c r="CCO78"/>
      <c r="CCP78"/>
      <c r="CCQ78"/>
      <c r="CCR78"/>
      <c r="CCS78"/>
      <c r="CCT78"/>
      <c r="CCU78"/>
      <c r="CCV78"/>
      <c r="CCW78"/>
      <c r="CCX78"/>
      <c r="CCY78"/>
      <c r="CCZ78"/>
      <c r="CDA78"/>
      <c r="CDB78"/>
      <c r="CDC78"/>
      <c r="CDD78"/>
      <c r="CDE78"/>
      <c r="CDF78"/>
      <c r="CDG78"/>
      <c r="CDH78"/>
      <c r="CDI78"/>
      <c r="CDJ78"/>
      <c r="CDK78"/>
      <c r="CDL78"/>
      <c r="CDM78"/>
      <c r="CDN78"/>
      <c r="CDO78"/>
      <c r="CDP78"/>
      <c r="CDQ78"/>
      <c r="CDR78"/>
      <c r="CDS78"/>
      <c r="CDT78"/>
      <c r="CDU78"/>
      <c r="CDV78"/>
      <c r="CDW78"/>
      <c r="CDX78"/>
      <c r="CDY78"/>
      <c r="CDZ78"/>
      <c r="CEA78"/>
      <c r="CEB78"/>
      <c r="CEC78"/>
      <c r="CED78"/>
      <c r="CEE78"/>
      <c r="CEF78"/>
      <c r="CEG78"/>
      <c r="CEH78"/>
      <c r="CEI78"/>
      <c r="CEJ78"/>
      <c r="CEK78"/>
      <c r="CEL78"/>
      <c r="CEM78"/>
      <c r="CEN78"/>
      <c r="CEO78"/>
      <c r="CEP78"/>
      <c r="CEQ78"/>
      <c r="CER78"/>
      <c r="CES78"/>
      <c r="CET78"/>
      <c r="CEU78"/>
      <c r="CEV78"/>
      <c r="CEW78"/>
      <c r="CEX78"/>
      <c r="CEY78"/>
      <c r="CEZ78"/>
      <c r="CFA78"/>
      <c r="CFB78"/>
      <c r="CFC78"/>
      <c r="CFD78"/>
      <c r="CFE78"/>
      <c r="CFF78"/>
      <c r="CFG78"/>
      <c r="CFH78"/>
      <c r="CFI78"/>
      <c r="CFJ78"/>
      <c r="CFK78"/>
      <c r="CFL78"/>
      <c r="CFM78"/>
      <c r="CFN78"/>
      <c r="CFO78"/>
      <c r="CFP78"/>
      <c r="CFQ78"/>
      <c r="CFR78"/>
      <c r="CFS78"/>
      <c r="CFT78"/>
      <c r="CFU78"/>
      <c r="CFV78"/>
      <c r="CFW78"/>
      <c r="CFX78"/>
      <c r="CFY78"/>
      <c r="CFZ78"/>
      <c r="CGA78"/>
      <c r="CGB78"/>
      <c r="CGC78"/>
      <c r="CGD78"/>
      <c r="CGE78"/>
      <c r="CGF78"/>
      <c r="CGG78"/>
      <c r="CGH78"/>
      <c r="CGI78"/>
      <c r="CGJ78"/>
      <c r="CGK78"/>
      <c r="CGL78"/>
      <c r="CGM78"/>
      <c r="CGN78"/>
      <c r="CGO78"/>
      <c r="CGP78"/>
      <c r="CGQ78"/>
      <c r="CGR78"/>
      <c r="CGS78"/>
      <c r="CGT78"/>
      <c r="CGU78"/>
      <c r="CGV78"/>
      <c r="CGW78"/>
      <c r="CGX78"/>
      <c r="CGY78"/>
      <c r="CGZ78"/>
      <c r="CHA78"/>
      <c r="CHB78"/>
      <c r="CHC78"/>
      <c r="CHD78"/>
      <c r="CHE78"/>
      <c r="CHF78"/>
      <c r="CHG78"/>
      <c r="CHH78"/>
      <c r="CHI78"/>
      <c r="CHJ78"/>
      <c r="CHK78"/>
      <c r="CHL78"/>
      <c r="CHM78"/>
      <c r="CHN78"/>
      <c r="CHO78"/>
      <c r="CHP78"/>
      <c r="CHQ78"/>
      <c r="CHR78"/>
      <c r="CHS78"/>
      <c r="CHT78"/>
      <c r="CHU78"/>
      <c r="CHV78"/>
      <c r="CHW78"/>
      <c r="CHX78"/>
      <c r="CHY78"/>
      <c r="CHZ78"/>
      <c r="CIA78"/>
      <c r="CIB78"/>
      <c r="CIC78"/>
      <c r="CID78"/>
      <c r="CIE78"/>
      <c r="CIF78"/>
      <c r="CIG78"/>
      <c r="CIH78"/>
      <c r="CII78"/>
      <c r="CIJ78"/>
      <c r="CIK78"/>
      <c r="CIL78"/>
      <c r="CIM78"/>
      <c r="CIN78"/>
      <c r="CIO78"/>
      <c r="CIP78"/>
      <c r="CIQ78"/>
      <c r="CIR78"/>
      <c r="CIS78"/>
      <c r="CIT78"/>
      <c r="CIU78"/>
      <c r="CIV78"/>
      <c r="CIW78"/>
      <c r="CIX78"/>
      <c r="CIY78"/>
      <c r="CIZ78"/>
      <c r="CJA78"/>
      <c r="CJB78"/>
      <c r="CJC78"/>
      <c r="CJD78"/>
      <c r="CJE78"/>
      <c r="CJF78"/>
      <c r="CJG78"/>
      <c r="CJH78"/>
      <c r="CJI78"/>
      <c r="CJJ78"/>
      <c r="CJK78"/>
      <c r="CJL78"/>
      <c r="CJM78"/>
      <c r="CJN78"/>
      <c r="CJO78"/>
      <c r="CJP78"/>
      <c r="CJQ78"/>
      <c r="CJR78"/>
      <c r="CJS78"/>
      <c r="CJT78"/>
      <c r="CJU78"/>
      <c r="CJV78"/>
      <c r="CJW78"/>
      <c r="CJX78"/>
      <c r="CJY78"/>
      <c r="CJZ78"/>
      <c r="CKA78"/>
      <c r="CKB78"/>
      <c r="CKC78"/>
      <c r="CKD78"/>
      <c r="CKE78"/>
      <c r="CKF78"/>
      <c r="CKG78"/>
      <c r="CKH78"/>
      <c r="CKI78"/>
      <c r="CKJ78"/>
      <c r="CKK78"/>
      <c r="CKL78"/>
      <c r="CKM78"/>
      <c r="CKN78"/>
      <c r="CKO78"/>
      <c r="CKP78"/>
      <c r="CKQ78"/>
      <c r="CKR78"/>
      <c r="CKS78"/>
      <c r="CKT78"/>
      <c r="CKU78"/>
      <c r="CKV78"/>
      <c r="CKW78"/>
      <c r="CKX78"/>
      <c r="CKY78"/>
      <c r="CKZ78"/>
      <c r="CLA78"/>
      <c r="CLB78"/>
      <c r="CLC78"/>
      <c r="CLD78"/>
      <c r="CLE78"/>
      <c r="CLF78"/>
      <c r="CLG78"/>
      <c r="CLH78"/>
      <c r="CLI78"/>
      <c r="CLJ78"/>
      <c r="CLK78"/>
      <c r="CLL78"/>
      <c r="CLM78"/>
      <c r="CLN78"/>
      <c r="CLO78"/>
      <c r="CLP78"/>
      <c r="CLQ78"/>
      <c r="CLR78"/>
      <c r="CLS78"/>
      <c r="CLT78"/>
      <c r="CLU78"/>
      <c r="CLV78"/>
      <c r="CLW78"/>
      <c r="CLX78"/>
      <c r="CLY78"/>
      <c r="CLZ78"/>
      <c r="CMA78"/>
      <c r="CMB78"/>
      <c r="CMC78"/>
      <c r="CMD78"/>
      <c r="CME78"/>
      <c r="CMF78"/>
      <c r="CMG78"/>
      <c r="CMH78"/>
      <c r="CMI78"/>
      <c r="CMJ78"/>
      <c r="CMK78"/>
      <c r="CML78"/>
      <c r="CMM78"/>
      <c r="CMN78"/>
      <c r="CMO78"/>
      <c r="CMP78"/>
      <c r="CMQ78"/>
      <c r="CMR78"/>
      <c r="CMS78"/>
      <c r="CMT78"/>
      <c r="CMU78"/>
      <c r="CMV78"/>
      <c r="CMW78"/>
      <c r="CMX78"/>
      <c r="CMY78"/>
      <c r="CMZ78"/>
      <c r="CNA78"/>
      <c r="CNB78"/>
      <c r="CNC78"/>
      <c r="CND78"/>
      <c r="CNE78"/>
      <c r="CNF78"/>
      <c r="CNG78"/>
      <c r="CNH78"/>
      <c r="CNI78"/>
      <c r="CNJ78"/>
      <c r="CNK78"/>
      <c r="CNL78"/>
      <c r="CNM78"/>
      <c r="CNN78"/>
      <c r="CNO78"/>
      <c r="CNP78"/>
      <c r="CNQ78"/>
      <c r="CNR78"/>
      <c r="CNS78"/>
      <c r="CNT78"/>
      <c r="CNU78"/>
      <c r="CNV78"/>
      <c r="CNW78"/>
      <c r="CNX78"/>
      <c r="CNY78"/>
      <c r="CNZ78"/>
      <c r="COA78"/>
      <c r="COB78"/>
      <c r="COC78"/>
      <c r="COD78"/>
      <c r="COE78"/>
      <c r="COF78"/>
      <c r="COG78"/>
      <c r="COH78"/>
      <c r="COI78"/>
      <c r="COJ78"/>
      <c r="COK78"/>
      <c r="COL78"/>
      <c r="COM78"/>
      <c r="CON78"/>
      <c r="COO78"/>
      <c r="COP78"/>
      <c r="COQ78"/>
      <c r="COR78"/>
      <c r="COS78"/>
      <c r="COT78"/>
      <c r="COU78"/>
      <c r="COV78"/>
      <c r="COW78"/>
      <c r="COX78"/>
      <c r="COY78"/>
      <c r="COZ78"/>
      <c r="CPA78"/>
      <c r="CPB78"/>
      <c r="CPC78"/>
      <c r="CPD78"/>
      <c r="CPE78"/>
      <c r="CPF78"/>
      <c r="CPG78"/>
      <c r="CPH78"/>
      <c r="CPI78"/>
      <c r="CPJ78"/>
      <c r="CPK78"/>
      <c r="CPL78"/>
      <c r="CPM78"/>
      <c r="CPN78"/>
      <c r="CPO78"/>
      <c r="CPP78"/>
      <c r="CPQ78"/>
      <c r="CPR78"/>
      <c r="CPS78"/>
      <c r="CPT78"/>
      <c r="CPU78"/>
      <c r="CPV78"/>
      <c r="CPW78"/>
      <c r="CPX78"/>
      <c r="CPY78"/>
      <c r="CPZ78"/>
      <c r="CQA78"/>
      <c r="CQB78"/>
      <c r="CQC78"/>
      <c r="CQD78"/>
      <c r="CQE78"/>
      <c r="CQF78"/>
      <c r="CQG78"/>
      <c r="CQH78"/>
      <c r="CQI78"/>
      <c r="CQJ78"/>
      <c r="CQK78"/>
      <c r="CQL78"/>
      <c r="CQM78"/>
      <c r="CQN78"/>
      <c r="CQO78"/>
      <c r="CQP78"/>
      <c r="CQQ78"/>
      <c r="CQR78"/>
      <c r="CQS78"/>
      <c r="CQT78"/>
      <c r="CQU78"/>
      <c r="CQV78"/>
      <c r="CQW78"/>
      <c r="CQX78"/>
      <c r="CQY78"/>
      <c r="CQZ78"/>
      <c r="CRA78"/>
      <c r="CRB78"/>
      <c r="CRC78"/>
      <c r="CRD78"/>
      <c r="CRE78"/>
      <c r="CRF78"/>
      <c r="CRG78"/>
      <c r="CRH78"/>
      <c r="CRI78"/>
      <c r="CRJ78"/>
      <c r="CRK78"/>
      <c r="CRL78"/>
      <c r="CRM78"/>
      <c r="CRN78"/>
      <c r="CRO78"/>
      <c r="CRP78"/>
      <c r="CRQ78"/>
      <c r="CRR78"/>
      <c r="CRS78"/>
      <c r="CRT78"/>
      <c r="CRU78"/>
      <c r="CRV78"/>
      <c r="CRW78"/>
      <c r="CRX78"/>
      <c r="CRY78"/>
      <c r="CRZ78"/>
      <c r="CSA78"/>
      <c r="CSB78"/>
      <c r="CSC78"/>
      <c r="CSD78"/>
      <c r="CSE78"/>
      <c r="CSF78"/>
      <c r="CSG78"/>
      <c r="CSH78"/>
      <c r="CSI78"/>
      <c r="CSJ78"/>
      <c r="CSK78"/>
      <c r="CSL78"/>
      <c r="CSM78"/>
      <c r="CSN78"/>
      <c r="CSO78"/>
      <c r="CSP78"/>
      <c r="CSQ78"/>
      <c r="CSR78"/>
      <c r="CSS78"/>
      <c r="CST78"/>
      <c r="CSU78"/>
      <c r="CSV78"/>
      <c r="CSW78"/>
      <c r="CSX78"/>
      <c r="CSY78"/>
      <c r="CSZ78"/>
      <c r="CTA78"/>
      <c r="CTB78"/>
      <c r="CTC78"/>
      <c r="CTD78"/>
      <c r="CTE78"/>
      <c r="CTF78"/>
      <c r="CTG78"/>
      <c r="CTH78"/>
      <c r="CTI78"/>
      <c r="CTJ78"/>
      <c r="CTK78"/>
      <c r="CTL78"/>
      <c r="CTM78"/>
      <c r="CTN78"/>
      <c r="CTO78"/>
      <c r="CTP78"/>
      <c r="CTQ78"/>
      <c r="CTR78"/>
      <c r="CTS78"/>
      <c r="CTT78"/>
      <c r="CTU78"/>
      <c r="CTV78"/>
      <c r="CTW78"/>
      <c r="CTX78"/>
      <c r="CTY78"/>
      <c r="CTZ78"/>
      <c r="CUA78"/>
      <c r="CUB78"/>
      <c r="CUC78"/>
      <c r="CUD78"/>
      <c r="CUE78"/>
      <c r="CUF78"/>
      <c r="CUG78"/>
      <c r="CUH78"/>
      <c r="CUI78"/>
      <c r="CUJ78"/>
      <c r="CUK78"/>
      <c r="CUL78"/>
      <c r="CUM78"/>
      <c r="CUN78"/>
      <c r="CUO78"/>
      <c r="CUP78"/>
      <c r="CUQ78"/>
      <c r="CUR78"/>
      <c r="CUS78"/>
      <c r="CUT78"/>
      <c r="CUU78"/>
      <c r="CUV78"/>
      <c r="CUW78"/>
      <c r="CUX78"/>
      <c r="CUY78"/>
      <c r="CUZ78"/>
      <c r="CVA78"/>
      <c r="CVB78"/>
      <c r="CVC78"/>
      <c r="CVD78"/>
      <c r="CVE78"/>
      <c r="CVF78"/>
      <c r="CVG78"/>
      <c r="CVH78"/>
      <c r="CVI78"/>
      <c r="CVJ78"/>
      <c r="CVK78"/>
      <c r="CVL78"/>
      <c r="CVM78"/>
      <c r="CVN78"/>
      <c r="CVO78"/>
      <c r="CVP78"/>
      <c r="CVQ78"/>
      <c r="CVR78"/>
      <c r="CVS78"/>
      <c r="CVT78"/>
      <c r="CVU78"/>
      <c r="CVV78"/>
      <c r="CVW78"/>
      <c r="CVX78"/>
      <c r="CVY78"/>
      <c r="CVZ78"/>
      <c r="CWA78"/>
      <c r="CWB78"/>
      <c r="CWC78"/>
      <c r="CWD78"/>
      <c r="CWE78"/>
      <c r="CWF78"/>
      <c r="CWG78"/>
      <c r="CWH78"/>
      <c r="CWI78"/>
      <c r="CWJ78"/>
      <c r="CWK78"/>
      <c r="CWL78"/>
      <c r="CWM78"/>
      <c r="CWN78"/>
      <c r="CWO78"/>
      <c r="CWP78"/>
      <c r="CWQ78"/>
      <c r="CWR78"/>
      <c r="CWS78"/>
      <c r="CWT78"/>
      <c r="CWU78"/>
      <c r="CWV78"/>
      <c r="CWW78"/>
      <c r="CWX78"/>
      <c r="CWY78"/>
      <c r="CWZ78"/>
      <c r="CXA78"/>
      <c r="CXB78"/>
      <c r="CXC78"/>
      <c r="CXD78"/>
      <c r="CXE78"/>
      <c r="CXF78"/>
      <c r="CXG78"/>
      <c r="CXH78"/>
      <c r="CXI78"/>
      <c r="CXJ78"/>
      <c r="CXK78"/>
      <c r="CXL78"/>
      <c r="CXM78"/>
      <c r="CXN78"/>
      <c r="CXO78"/>
      <c r="CXP78"/>
      <c r="CXQ78"/>
      <c r="CXR78"/>
      <c r="CXS78"/>
      <c r="CXT78"/>
      <c r="CXU78"/>
      <c r="CXV78"/>
      <c r="CXW78"/>
      <c r="CXX78"/>
      <c r="CXY78"/>
      <c r="CXZ78"/>
      <c r="CYA78"/>
      <c r="CYB78"/>
      <c r="CYC78"/>
      <c r="CYD78"/>
      <c r="CYE78"/>
      <c r="CYF78"/>
      <c r="CYG78"/>
      <c r="CYH78"/>
      <c r="CYI78"/>
      <c r="CYJ78"/>
      <c r="CYK78"/>
      <c r="CYL78"/>
      <c r="CYM78"/>
      <c r="CYN78"/>
      <c r="CYO78"/>
      <c r="CYP78"/>
      <c r="CYQ78"/>
      <c r="CYR78"/>
      <c r="CYS78"/>
      <c r="CYT78"/>
      <c r="CYU78"/>
      <c r="CYV78"/>
      <c r="CYW78"/>
      <c r="CYX78"/>
      <c r="CYY78"/>
      <c r="CYZ78"/>
      <c r="CZA78"/>
      <c r="CZB78"/>
      <c r="CZC78"/>
      <c r="CZD78"/>
      <c r="CZE78"/>
      <c r="CZF78"/>
      <c r="CZG78"/>
      <c r="CZH78"/>
      <c r="CZI78"/>
      <c r="CZJ78"/>
      <c r="CZK78"/>
      <c r="CZL78"/>
      <c r="CZM78"/>
      <c r="CZN78"/>
      <c r="CZO78"/>
      <c r="CZP78"/>
      <c r="CZQ78"/>
      <c r="CZR78"/>
      <c r="CZS78"/>
      <c r="CZT78"/>
      <c r="CZU78"/>
      <c r="CZV78"/>
      <c r="CZW78"/>
      <c r="CZX78"/>
      <c r="CZY78"/>
      <c r="CZZ78"/>
      <c r="DAA78"/>
      <c r="DAB78"/>
      <c r="DAC78"/>
      <c r="DAD78"/>
      <c r="DAE78"/>
      <c r="DAF78"/>
      <c r="DAG78"/>
      <c r="DAH78"/>
      <c r="DAI78"/>
      <c r="DAJ78"/>
      <c r="DAK78"/>
      <c r="DAL78"/>
      <c r="DAM78"/>
      <c r="DAN78"/>
      <c r="DAO78"/>
      <c r="DAP78"/>
      <c r="DAQ78"/>
      <c r="DAR78"/>
      <c r="DAS78"/>
      <c r="DAT78"/>
      <c r="DAU78"/>
      <c r="DAV78"/>
      <c r="DAW78"/>
      <c r="DAX78"/>
      <c r="DAY78"/>
      <c r="DAZ78"/>
      <c r="DBA78"/>
      <c r="DBB78"/>
      <c r="DBC78"/>
      <c r="DBD78"/>
      <c r="DBE78"/>
      <c r="DBF78"/>
      <c r="DBG78"/>
      <c r="DBH78"/>
      <c r="DBI78"/>
      <c r="DBJ78"/>
      <c r="DBK78"/>
      <c r="DBL78"/>
      <c r="DBM78"/>
      <c r="DBN78"/>
      <c r="DBO78"/>
      <c r="DBP78"/>
      <c r="DBQ78"/>
      <c r="DBR78"/>
      <c r="DBS78"/>
      <c r="DBT78"/>
      <c r="DBU78"/>
      <c r="DBV78"/>
      <c r="DBW78"/>
      <c r="DBX78"/>
      <c r="DBY78"/>
      <c r="DBZ78"/>
      <c r="DCA78"/>
      <c r="DCB78"/>
      <c r="DCC78"/>
      <c r="DCD78"/>
      <c r="DCE78"/>
      <c r="DCF78"/>
      <c r="DCG78"/>
      <c r="DCH78"/>
      <c r="DCI78"/>
      <c r="DCJ78"/>
      <c r="DCK78"/>
      <c r="DCL78"/>
      <c r="DCM78"/>
      <c r="DCN78"/>
      <c r="DCO78"/>
      <c r="DCP78"/>
      <c r="DCQ78"/>
      <c r="DCR78"/>
      <c r="DCS78"/>
      <c r="DCT78"/>
      <c r="DCU78"/>
      <c r="DCV78"/>
      <c r="DCW78"/>
      <c r="DCX78"/>
      <c r="DCY78"/>
      <c r="DCZ78"/>
      <c r="DDA78"/>
      <c r="DDB78"/>
      <c r="DDC78"/>
      <c r="DDD78"/>
      <c r="DDE78"/>
      <c r="DDF78"/>
      <c r="DDG78"/>
      <c r="DDH78"/>
      <c r="DDI78"/>
      <c r="DDJ78"/>
      <c r="DDK78"/>
      <c r="DDL78"/>
      <c r="DDM78"/>
      <c r="DDN78"/>
      <c r="DDO78"/>
      <c r="DDP78"/>
      <c r="DDQ78"/>
      <c r="DDR78"/>
      <c r="DDS78"/>
      <c r="DDT78"/>
      <c r="DDU78"/>
      <c r="DDV78"/>
      <c r="DDW78"/>
      <c r="DDX78"/>
      <c r="DDY78"/>
      <c r="DDZ78"/>
      <c r="DEA78"/>
      <c r="DEB78"/>
      <c r="DEC78"/>
      <c r="DED78"/>
      <c r="DEE78"/>
      <c r="DEF78"/>
      <c r="DEG78"/>
      <c r="DEH78"/>
      <c r="DEI78"/>
      <c r="DEJ78"/>
      <c r="DEK78"/>
      <c r="DEL78"/>
      <c r="DEM78"/>
      <c r="DEN78"/>
      <c r="DEO78"/>
      <c r="DEP78"/>
      <c r="DEQ78"/>
      <c r="DER78"/>
      <c r="DES78"/>
      <c r="DET78"/>
      <c r="DEU78"/>
      <c r="DEV78"/>
      <c r="DEW78"/>
      <c r="DEX78"/>
      <c r="DEY78"/>
      <c r="DEZ78"/>
      <c r="DFA78"/>
      <c r="DFB78"/>
      <c r="DFC78"/>
      <c r="DFD78"/>
      <c r="DFE78"/>
      <c r="DFF78"/>
      <c r="DFG78"/>
      <c r="DFH78"/>
      <c r="DFI78"/>
      <c r="DFJ78"/>
      <c r="DFK78"/>
      <c r="DFL78"/>
      <c r="DFM78"/>
      <c r="DFN78"/>
      <c r="DFO78"/>
      <c r="DFP78"/>
      <c r="DFQ78"/>
      <c r="DFR78"/>
      <c r="DFS78"/>
      <c r="DFT78"/>
      <c r="DFU78"/>
      <c r="DFV78"/>
      <c r="DFW78"/>
      <c r="DFX78"/>
      <c r="DFY78"/>
      <c r="DFZ78"/>
      <c r="DGA78"/>
      <c r="DGB78"/>
      <c r="DGC78"/>
      <c r="DGD78"/>
      <c r="DGE78"/>
      <c r="DGF78"/>
      <c r="DGG78"/>
      <c r="DGH78"/>
      <c r="DGI78"/>
      <c r="DGJ78"/>
      <c r="DGK78"/>
      <c r="DGL78"/>
      <c r="DGM78"/>
      <c r="DGN78"/>
      <c r="DGO78"/>
      <c r="DGP78"/>
      <c r="DGQ78"/>
      <c r="DGR78"/>
      <c r="DGS78"/>
      <c r="DGT78"/>
      <c r="DGU78"/>
      <c r="DGV78"/>
      <c r="DGW78"/>
      <c r="DGX78"/>
      <c r="DGY78"/>
      <c r="DGZ78"/>
      <c r="DHA78"/>
      <c r="DHB78"/>
      <c r="DHC78"/>
      <c r="DHD78"/>
      <c r="DHE78"/>
      <c r="DHF78"/>
      <c r="DHG78"/>
      <c r="DHH78"/>
      <c r="DHI78"/>
      <c r="DHJ78"/>
      <c r="DHK78"/>
      <c r="DHL78"/>
      <c r="DHM78"/>
      <c r="DHN78"/>
      <c r="DHO78"/>
      <c r="DHP78"/>
      <c r="DHQ78"/>
      <c r="DHR78"/>
      <c r="DHS78"/>
      <c r="DHT78"/>
      <c r="DHU78"/>
      <c r="DHV78"/>
      <c r="DHW78"/>
      <c r="DHX78"/>
      <c r="DHY78"/>
      <c r="DHZ78"/>
      <c r="DIA78"/>
      <c r="DIB78"/>
      <c r="DIC78"/>
      <c r="DID78"/>
      <c r="DIE78"/>
      <c r="DIF78"/>
      <c r="DIG78"/>
      <c r="DIH78"/>
      <c r="DII78"/>
      <c r="DIJ78"/>
      <c r="DIK78"/>
      <c r="DIL78"/>
      <c r="DIM78"/>
      <c r="DIN78"/>
      <c r="DIO78"/>
      <c r="DIP78"/>
      <c r="DIQ78"/>
      <c r="DIR78"/>
      <c r="DIS78"/>
      <c r="DIT78"/>
      <c r="DIU78"/>
      <c r="DIV78"/>
      <c r="DIW78"/>
      <c r="DIX78"/>
      <c r="DIY78"/>
      <c r="DIZ78"/>
      <c r="DJA78"/>
      <c r="DJB78"/>
      <c r="DJC78"/>
      <c r="DJD78"/>
      <c r="DJE78"/>
      <c r="DJF78"/>
      <c r="DJG78"/>
      <c r="DJH78"/>
      <c r="DJI78"/>
      <c r="DJJ78"/>
      <c r="DJK78"/>
      <c r="DJL78"/>
      <c r="DJM78"/>
      <c r="DJN78"/>
      <c r="DJO78"/>
      <c r="DJP78"/>
      <c r="DJQ78"/>
      <c r="DJR78"/>
      <c r="DJS78"/>
      <c r="DJT78"/>
      <c r="DJU78"/>
      <c r="DJV78"/>
      <c r="DJW78"/>
      <c r="DJX78"/>
      <c r="DJY78"/>
      <c r="DJZ78"/>
      <c r="DKA78"/>
      <c r="DKB78"/>
      <c r="DKC78"/>
      <c r="DKD78"/>
      <c r="DKE78"/>
      <c r="DKF78"/>
      <c r="DKG78"/>
      <c r="DKH78"/>
      <c r="DKI78"/>
      <c r="DKJ78"/>
      <c r="DKK78"/>
      <c r="DKL78"/>
      <c r="DKM78"/>
      <c r="DKN78"/>
      <c r="DKO78"/>
      <c r="DKP78"/>
      <c r="DKQ78"/>
      <c r="DKR78"/>
      <c r="DKS78"/>
      <c r="DKT78"/>
      <c r="DKU78"/>
      <c r="DKV78"/>
      <c r="DKW78"/>
      <c r="DKX78"/>
      <c r="DKY78"/>
      <c r="DKZ78"/>
      <c r="DLA78"/>
      <c r="DLB78"/>
      <c r="DLC78"/>
      <c r="DLD78"/>
      <c r="DLE78"/>
      <c r="DLF78"/>
      <c r="DLG78"/>
      <c r="DLH78"/>
      <c r="DLI78"/>
      <c r="DLJ78"/>
      <c r="DLK78"/>
      <c r="DLL78"/>
      <c r="DLM78"/>
      <c r="DLN78"/>
      <c r="DLO78"/>
      <c r="DLP78"/>
      <c r="DLQ78"/>
      <c r="DLR78"/>
      <c r="DLS78"/>
      <c r="DLT78"/>
      <c r="DLU78"/>
      <c r="DLV78"/>
      <c r="DLW78"/>
      <c r="DLX78"/>
      <c r="DLY78"/>
      <c r="DLZ78"/>
      <c r="DMA78"/>
      <c r="DMB78"/>
      <c r="DMC78"/>
      <c r="DMD78"/>
      <c r="DME78"/>
      <c r="DMF78"/>
      <c r="DMG78"/>
      <c r="DMH78"/>
      <c r="DMI78"/>
      <c r="DMJ78"/>
      <c r="DMK78"/>
      <c r="DML78"/>
      <c r="DMM78"/>
      <c r="DMN78"/>
      <c r="DMO78"/>
      <c r="DMP78"/>
      <c r="DMQ78"/>
      <c r="DMR78"/>
      <c r="DMS78"/>
      <c r="DMT78"/>
      <c r="DMU78"/>
      <c r="DMV78"/>
      <c r="DMW78"/>
      <c r="DMX78"/>
      <c r="DMY78"/>
      <c r="DMZ78"/>
      <c r="DNA78"/>
      <c r="DNB78"/>
      <c r="DNC78"/>
      <c r="DND78"/>
      <c r="DNE78"/>
      <c r="DNF78"/>
      <c r="DNG78"/>
      <c r="DNH78"/>
      <c r="DNI78"/>
      <c r="DNJ78"/>
      <c r="DNK78"/>
      <c r="DNL78"/>
      <c r="DNM78"/>
      <c r="DNN78"/>
      <c r="DNO78"/>
      <c r="DNP78"/>
      <c r="DNQ78"/>
      <c r="DNR78"/>
      <c r="DNS78"/>
      <c r="DNT78"/>
      <c r="DNU78"/>
      <c r="DNV78"/>
      <c r="DNW78"/>
      <c r="DNX78"/>
      <c r="DNY78"/>
      <c r="DNZ78"/>
      <c r="DOA78"/>
      <c r="DOB78"/>
      <c r="DOC78"/>
      <c r="DOD78"/>
      <c r="DOE78"/>
      <c r="DOF78"/>
      <c r="DOG78"/>
      <c r="DOH78"/>
      <c r="DOI78"/>
      <c r="DOJ78"/>
      <c r="DOK78"/>
      <c r="DOL78"/>
      <c r="DOM78"/>
      <c r="DON78"/>
      <c r="DOO78"/>
      <c r="DOP78"/>
      <c r="DOQ78"/>
      <c r="DOR78"/>
      <c r="DOS78"/>
      <c r="DOT78"/>
      <c r="DOU78"/>
      <c r="DOV78"/>
      <c r="DOW78"/>
      <c r="DOX78"/>
      <c r="DOY78"/>
      <c r="DOZ78"/>
      <c r="DPA78"/>
      <c r="DPB78"/>
      <c r="DPC78"/>
      <c r="DPD78"/>
      <c r="DPE78"/>
      <c r="DPF78"/>
      <c r="DPG78"/>
      <c r="DPH78"/>
      <c r="DPI78"/>
      <c r="DPJ78"/>
      <c r="DPK78"/>
      <c r="DPL78"/>
      <c r="DPM78"/>
      <c r="DPN78"/>
      <c r="DPO78"/>
      <c r="DPP78"/>
      <c r="DPQ78"/>
      <c r="DPR78"/>
      <c r="DPS78"/>
      <c r="DPT78"/>
      <c r="DPU78"/>
      <c r="DPV78"/>
      <c r="DPW78"/>
      <c r="DPX78"/>
      <c r="DPY78"/>
      <c r="DPZ78"/>
      <c r="DQA78"/>
      <c r="DQB78"/>
      <c r="DQC78"/>
      <c r="DQD78"/>
      <c r="DQE78"/>
      <c r="DQF78"/>
      <c r="DQG78"/>
      <c r="DQH78"/>
      <c r="DQI78"/>
      <c r="DQJ78"/>
      <c r="DQK78"/>
      <c r="DQL78"/>
      <c r="DQM78"/>
      <c r="DQN78"/>
      <c r="DQO78"/>
      <c r="DQP78"/>
      <c r="DQQ78"/>
      <c r="DQR78"/>
      <c r="DQS78"/>
      <c r="DQT78"/>
      <c r="DQU78"/>
      <c r="DQV78"/>
      <c r="DQW78"/>
      <c r="DQX78"/>
      <c r="DQY78"/>
      <c r="DQZ78"/>
      <c r="DRA78"/>
      <c r="DRB78"/>
      <c r="DRC78"/>
      <c r="DRD78"/>
      <c r="DRE78"/>
      <c r="DRF78"/>
      <c r="DRG78"/>
      <c r="DRH78"/>
      <c r="DRI78"/>
      <c r="DRJ78"/>
      <c r="DRK78"/>
      <c r="DRL78"/>
      <c r="DRM78"/>
      <c r="DRN78"/>
      <c r="DRO78"/>
      <c r="DRP78"/>
      <c r="DRQ78"/>
      <c r="DRR78"/>
      <c r="DRS78"/>
      <c r="DRT78"/>
      <c r="DRU78"/>
      <c r="DRV78"/>
      <c r="DRW78"/>
      <c r="DRX78"/>
      <c r="DRY78"/>
      <c r="DRZ78"/>
      <c r="DSA78"/>
      <c r="DSB78"/>
      <c r="DSC78"/>
      <c r="DSD78"/>
      <c r="DSE78"/>
      <c r="DSF78"/>
      <c r="DSG78"/>
      <c r="DSH78"/>
      <c r="DSI78"/>
      <c r="DSJ78"/>
      <c r="DSK78"/>
      <c r="DSL78"/>
      <c r="DSM78"/>
      <c r="DSN78"/>
      <c r="DSO78"/>
      <c r="DSP78"/>
      <c r="DSQ78"/>
      <c r="DSR78"/>
      <c r="DSS78"/>
      <c r="DST78"/>
      <c r="DSU78"/>
      <c r="DSV78"/>
      <c r="DSW78"/>
      <c r="DSX78"/>
      <c r="DSY78"/>
      <c r="DSZ78"/>
      <c r="DTA78"/>
      <c r="DTB78"/>
      <c r="DTC78"/>
      <c r="DTD78"/>
      <c r="DTE78"/>
      <c r="DTF78"/>
      <c r="DTG78"/>
      <c r="DTH78"/>
      <c r="DTI78"/>
      <c r="DTJ78"/>
      <c r="DTK78"/>
      <c r="DTL78"/>
      <c r="DTM78"/>
      <c r="DTN78"/>
      <c r="DTO78"/>
      <c r="DTP78"/>
      <c r="DTQ78"/>
      <c r="DTR78"/>
      <c r="DTS78"/>
      <c r="DTT78"/>
      <c r="DTU78"/>
      <c r="DTV78"/>
      <c r="DTW78"/>
      <c r="DTX78"/>
      <c r="DTY78"/>
      <c r="DTZ78"/>
      <c r="DUA78"/>
      <c r="DUB78"/>
      <c r="DUC78"/>
      <c r="DUD78"/>
      <c r="DUE78"/>
      <c r="DUF78"/>
      <c r="DUG78"/>
      <c r="DUH78"/>
      <c r="DUI78"/>
      <c r="DUJ78"/>
      <c r="DUK78"/>
      <c r="DUL78"/>
      <c r="DUM78"/>
      <c r="DUN78"/>
      <c r="DUO78"/>
      <c r="DUP78"/>
      <c r="DUQ78"/>
      <c r="DUR78"/>
      <c r="DUS78"/>
      <c r="DUT78"/>
      <c r="DUU78"/>
      <c r="DUV78"/>
      <c r="DUW78"/>
      <c r="DUX78"/>
      <c r="DUY78"/>
      <c r="DUZ78"/>
      <c r="DVA78"/>
      <c r="DVB78"/>
      <c r="DVC78"/>
      <c r="DVD78"/>
      <c r="DVE78"/>
      <c r="DVF78"/>
      <c r="DVG78"/>
      <c r="DVH78"/>
      <c r="DVI78"/>
      <c r="DVJ78"/>
      <c r="DVK78"/>
      <c r="DVL78"/>
      <c r="DVM78"/>
      <c r="DVN78"/>
      <c r="DVO78"/>
      <c r="DVP78"/>
      <c r="DVQ78"/>
      <c r="DVR78"/>
      <c r="DVS78"/>
      <c r="DVT78"/>
      <c r="DVU78"/>
      <c r="DVV78"/>
      <c r="DVW78"/>
      <c r="DVX78"/>
      <c r="DVY78"/>
      <c r="DVZ78"/>
      <c r="DWA78"/>
      <c r="DWB78"/>
      <c r="DWC78"/>
      <c r="DWD78"/>
      <c r="DWE78"/>
      <c r="DWF78"/>
      <c r="DWG78"/>
      <c r="DWH78"/>
      <c r="DWI78"/>
      <c r="DWJ78"/>
      <c r="DWK78"/>
      <c r="DWL78"/>
      <c r="DWM78"/>
      <c r="DWN78"/>
      <c r="DWO78"/>
      <c r="DWP78"/>
      <c r="DWQ78"/>
      <c r="DWR78"/>
      <c r="DWS78"/>
      <c r="DWT78"/>
      <c r="DWU78"/>
      <c r="DWV78"/>
      <c r="DWW78"/>
      <c r="DWX78"/>
      <c r="DWY78"/>
      <c r="DWZ78"/>
      <c r="DXA78"/>
      <c r="DXB78"/>
      <c r="DXC78"/>
      <c r="DXD78"/>
      <c r="DXE78"/>
      <c r="DXF78"/>
      <c r="DXG78"/>
      <c r="DXH78"/>
      <c r="DXI78"/>
      <c r="DXJ78"/>
      <c r="DXK78"/>
      <c r="DXL78"/>
      <c r="DXM78"/>
      <c r="DXN78"/>
      <c r="DXO78"/>
      <c r="DXP78"/>
      <c r="DXQ78"/>
      <c r="DXR78"/>
      <c r="DXS78"/>
      <c r="DXT78"/>
      <c r="DXU78"/>
      <c r="DXV78"/>
      <c r="DXW78"/>
      <c r="DXX78"/>
      <c r="DXY78"/>
      <c r="DXZ78"/>
      <c r="DYA78"/>
      <c r="DYB78"/>
      <c r="DYC78"/>
      <c r="DYD78"/>
      <c r="DYE78"/>
      <c r="DYF78"/>
      <c r="DYG78"/>
      <c r="DYH78"/>
      <c r="DYI78"/>
      <c r="DYJ78"/>
      <c r="DYK78"/>
      <c r="DYL78"/>
      <c r="DYM78"/>
      <c r="DYN78"/>
      <c r="DYO78"/>
      <c r="DYP78"/>
      <c r="DYQ78"/>
      <c r="DYR78"/>
      <c r="DYS78"/>
      <c r="DYT78"/>
      <c r="DYU78"/>
      <c r="DYV78"/>
      <c r="DYW78"/>
      <c r="DYX78"/>
      <c r="DYY78"/>
      <c r="DYZ78"/>
      <c r="DZA78"/>
      <c r="DZB78"/>
      <c r="DZC78"/>
      <c r="DZD78"/>
      <c r="DZE78"/>
      <c r="DZF78"/>
      <c r="DZG78"/>
      <c r="DZH78"/>
      <c r="DZI78"/>
      <c r="DZJ78"/>
      <c r="DZK78"/>
      <c r="DZL78"/>
      <c r="DZM78"/>
      <c r="DZN78"/>
      <c r="DZO78"/>
      <c r="DZP78"/>
      <c r="DZQ78"/>
      <c r="DZR78"/>
      <c r="DZS78"/>
      <c r="DZT78"/>
      <c r="DZU78"/>
      <c r="DZV78"/>
      <c r="DZW78"/>
      <c r="DZX78"/>
      <c r="DZY78"/>
      <c r="DZZ78"/>
      <c r="EAA78"/>
      <c r="EAB78"/>
      <c r="EAC78"/>
      <c r="EAD78"/>
      <c r="EAE78"/>
      <c r="EAF78"/>
      <c r="EAG78"/>
      <c r="EAH78"/>
      <c r="EAI78"/>
      <c r="EAJ78"/>
      <c r="EAK78"/>
      <c r="EAL78"/>
      <c r="EAM78"/>
      <c r="EAN78"/>
      <c r="EAO78"/>
      <c r="EAP78"/>
      <c r="EAQ78"/>
      <c r="EAR78"/>
      <c r="EAS78"/>
      <c r="EAT78"/>
      <c r="EAU78"/>
      <c r="EAV78"/>
      <c r="EAW78"/>
      <c r="EAX78"/>
      <c r="EAY78"/>
      <c r="EAZ78"/>
      <c r="EBA78"/>
      <c r="EBB78"/>
      <c r="EBC78"/>
      <c r="EBD78"/>
      <c r="EBE78"/>
      <c r="EBF78"/>
      <c r="EBG78"/>
      <c r="EBH78"/>
      <c r="EBI78"/>
      <c r="EBJ78"/>
      <c r="EBK78"/>
      <c r="EBL78"/>
      <c r="EBM78"/>
      <c r="EBN78"/>
      <c r="EBO78"/>
      <c r="EBP78"/>
      <c r="EBQ78"/>
      <c r="EBR78"/>
      <c r="EBS78"/>
      <c r="EBT78"/>
      <c r="EBU78"/>
      <c r="EBV78"/>
      <c r="EBW78"/>
      <c r="EBX78"/>
      <c r="EBY78"/>
      <c r="EBZ78"/>
      <c r="ECA78"/>
      <c r="ECB78"/>
      <c r="ECC78"/>
      <c r="ECD78"/>
      <c r="ECE78"/>
      <c r="ECF78"/>
      <c r="ECG78"/>
      <c r="ECH78"/>
      <c r="ECI78"/>
      <c r="ECJ78"/>
      <c r="ECK78"/>
      <c r="ECL78"/>
      <c r="ECM78"/>
      <c r="ECN78"/>
      <c r="ECO78"/>
      <c r="ECP78"/>
      <c r="ECQ78"/>
      <c r="ECR78"/>
      <c r="ECS78"/>
      <c r="ECT78"/>
      <c r="ECU78"/>
      <c r="ECV78"/>
      <c r="ECW78"/>
      <c r="ECX78"/>
      <c r="ECY78"/>
      <c r="ECZ78"/>
      <c r="EDA78"/>
      <c r="EDB78"/>
      <c r="EDC78"/>
      <c r="EDD78"/>
      <c r="EDE78"/>
      <c r="EDF78"/>
      <c r="EDG78"/>
      <c r="EDH78"/>
      <c r="EDI78"/>
      <c r="EDJ78"/>
      <c r="EDK78"/>
      <c r="EDL78"/>
      <c r="EDM78"/>
      <c r="EDN78"/>
      <c r="EDO78"/>
      <c r="EDP78"/>
      <c r="EDQ78"/>
      <c r="EDR78"/>
      <c r="EDS78"/>
      <c r="EDT78"/>
      <c r="EDU78"/>
      <c r="EDV78"/>
      <c r="EDW78"/>
      <c r="EDX78"/>
      <c r="EDY78"/>
      <c r="EDZ78"/>
      <c r="EEA78"/>
      <c r="EEB78"/>
      <c r="EEC78"/>
      <c r="EED78"/>
      <c r="EEE78"/>
      <c r="EEF78"/>
      <c r="EEG78"/>
      <c r="EEH78"/>
      <c r="EEI78"/>
      <c r="EEJ78"/>
      <c r="EEK78"/>
      <c r="EEL78"/>
      <c r="EEM78"/>
      <c r="EEN78"/>
      <c r="EEO78"/>
      <c r="EEP78"/>
      <c r="EEQ78"/>
      <c r="EER78"/>
      <c r="EES78"/>
      <c r="EET78"/>
      <c r="EEU78"/>
      <c r="EEV78"/>
      <c r="EEW78"/>
      <c r="EEX78"/>
      <c r="EEY78"/>
      <c r="EEZ78"/>
      <c r="EFA78"/>
      <c r="EFB78"/>
      <c r="EFC78"/>
      <c r="EFD78"/>
      <c r="EFE78"/>
      <c r="EFF78"/>
      <c r="EFG78"/>
      <c r="EFH78"/>
      <c r="EFI78"/>
      <c r="EFJ78"/>
      <c r="EFK78"/>
      <c r="EFL78"/>
      <c r="EFM78"/>
      <c r="EFN78"/>
      <c r="EFO78"/>
      <c r="EFP78"/>
      <c r="EFQ78"/>
      <c r="EFR78"/>
      <c r="EFS78"/>
      <c r="EFT78"/>
      <c r="EFU78"/>
      <c r="EFV78"/>
      <c r="EFW78"/>
      <c r="EFX78"/>
      <c r="EFY78"/>
      <c r="EFZ78"/>
      <c r="EGA78"/>
      <c r="EGB78"/>
      <c r="EGC78"/>
      <c r="EGD78"/>
      <c r="EGE78"/>
      <c r="EGF78"/>
      <c r="EGG78"/>
      <c r="EGH78"/>
      <c r="EGI78"/>
      <c r="EGJ78"/>
      <c r="EGK78"/>
      <c r="EGL78"/>
      <c r="EGM78"/>
      <c r="EGN78"/>
      <c r="EGO78"/>
      <c r="EGP78"/>
      <c r="EGQ78"/>
      <c r="EGR78"/>
      <c r="EGS78"/>
      <c r="EGT78"/>
      <c r="EGU78"/>
      <c r="EGV78"/>
      <c r="EGW78"/>
      <c r="EGX78"/>
      <c r="EGY78"/>
      <c r="EGZ78"/>
      <c r="EHA78"/>
      <c r="EHB78"/>
      <c r="EHC78"/>
      <c r="EHD78"/>
      <c r="EHE78"/>
      <c r="EHF78"/>
      <c r="EHG78"/>
      <c r="EHH78"/>
      <c r="EHI78"/>
      <c r="EHJ78"/>
      <c r="EHK78"/>
      <c r="EHL78"/>
      <c r="EHM78"/>
      <c r="EHN78"/>
      <c r="EHO78"/>
      <c r="EHP78"/>
      <c r="EHQ78"/>
      <c r="EHR78"/>
      <c r="EHS78"/>
      <c r="EHT78"/>
      <c r="EHU78"/>
      <c r="EHV78"/>
      <c r="EHW78"/>
      <c r="EHX78"/>
      <c r="EHY78"/>
      <c r="EHZ78"/>
      <c r="EIA78"/>
      <c r="EIB78"/>
      <c r="EIC78"/>
      <c r="EID78"/>
      <c r="EIE78"/>
      <c r="EIF78"/>
      <c r="EIG78"/>
      <c r="EIH78"/>
      <c r="EII78"/>
      <c r="EIJ78"/>
      <c r="EIK78"/>
      <c r="EIL78"/>
      <c r="EIM78"/>
      <c r="EIN78"/>
      <c r="EIO78"/>
      <c r="EIP78"/>
      <c r="EIQ78"/>
      <c r="EIR78"/>
      <c r="EIS78"/>
      <c r="EIT78"/>
      <c r="EIU78"/>
      <c r="EIV78"/>
      <c r="EIW78"/>
      <c r="EIX78"/>
      <c r="EIY78"/>
      <c r="EIZ78"/>
      <c r="EJA78"/>
      <c r="EJB78"/>
      <c r="EJC78"/>
      <c r="EJD78"/>
      <c r="EJE78"/>
      <c r="EJF78"/>
      <c r="EJG78"/>
      <c r="EJH78"/>
      <c r="EJI78"/>
      <c r="EJJ78"/>
      <c r="EJK78"/>
      <c r="EJL78"/>
      <c r="EJM78"/>
      <c r="EJN78"/>
      <c r="EJO78"/>
      <c r="EJP78"/>
      <c r="EJQ78"/>
      <c r="EJR78"/>
      <c r="EJS78"/>
      <c r="EJT78"/>
      <c r="EJU78"/>
      <c r="EJV78"/>
      <c r="EJW78"/>
      <c r="EJX78"/>
      <c r="EJY78"/>
      <c r="EJZ78"/>
      <c r="EKA78"/>
      <c r="EKB78"/>
      <c r="EKC78"/>
      <c r="EKD78"/>
      <c r="EKE78"/>
      <c r="EKF78"/>
      <c r="EKG78"/>
      <c r="EKH78"/>
      <c r="EKI78"/>
      <c r="EKJ78"/>
      <c r="EKK78"/>
      <c r="EKL78"/>
      <c r="EKM78"/>
      <c r="EKN78"/>
      <c r="EKO78"/>
      <c r="EKP78"/>
      <c r="EKQ78"/>
      <c r="EKR78"/>
      <c r="EKS78"/>
      <c r="EKT78"/>
      <c r="EKU78"/>
      <c r="EKV78"/>
      <c r="EKW78"/>
      <c r="EKX78"/>
      <c r="EKY78"/>
      <c r="EKZ78"/>
      <c r="ELA78"/>
      <c r="ELB78"/>
      <c r="ELC78"/>
      <c r="ELD78"/>
      <c r="ELE78"/>
      <c r="ELF78"/>
      <c r="ELG78"/>
      <c r="ELH78"/>
      <c r="ELI78"/>
      <c r="ELJ78"/>
      <c r="ELK78"/>
      <c r="ELL78"/>
      <c r="ELM78"/>
      <c r="ELN78"/>
      <c r="ELO78"/>
      <c r="ELP78"/>
      <c r="ELQ78"/>
      <c r="ELR78"/>
      <c r="ELS78"/>
      <c r="ELT78"/>
      <c r="ELU78"/>
      <c r="ELV78"/>
      <c r="ELW78"/>
      <c r="ELX78"/>
      <c r="ELY78"/>
      <c r="ELZ78"/>
      <c r="EMA78"/>
      <c r="EMB78"/>
      <c r="EMC78"/>
      <c r="EMD78"/>
      <c r="EME78"/>
      <c r="EMF78"/>
      <c r="EMG78"/>
      <c r="EMH78"/>
      <c r="EMI78"/>
      <c r="EMJ78"/>
      <c r="EMK78"/>
      <c r="EML78"/>
      <c r="EMM78"/>
      <c r="EMN78"/>
      <c r="EMO78"/>
      <c r="EMP78"/>
      <c r="EMQ78"/>
      <c r="EMR78"/>
      <c r="EMS78"/>
      <c r="EMT78"/>
      <c r="EMU78"/>
      <c r="EMV78"/>
      <c r="EMW78"/>
      <c r="EMX78"/>
      <c r="EMY78"/>
      <c r="EMZ78"/>
      <c r="ENA78"/>
      <c r="ENB78"/>
      <c r="ENC78"/>
      <c r="END78"/>
      <c r="ENE78"/>
      <c r="ENF78"/>
      <c r="ENG78"/>
      <c r="ENH78"/>
      <c r="ENI78"/>
      <c r="ENJ78"/>
      <c r="ENK78"/>
      <c r="ENL78"/>
      <c r="ENM78"/>
      <c r="ENN78"/>
      <c r="ENO78"/>
      <c r="ENP78"/>
      <c r="ENQ78"/>
      <c r="ENR78"/>
      <c r="ENS78"/>
      <c r="ENT78"/>
      <c r="ENU78"/>
      <c r="ENV78"/>
      <c r="ENW78"/>
      <c r="ENX78"/>
      <c r="ENY78"/>
      <c r="ENZ78"/>
      <c r="EOA78"/>
      <c r="EOB78"/>
      <c r="EOC78"/>
      <c r="EOD78"/>
      <c r="EOE78"/>
      <c r="EOF78"/>
      <c r="EOG78"/>
      <c r="EOH78"/>
      <c r="EOI78"/>
      <c r="EOJ78"/>
      <c r="EOK78"/>
      <c r="EOL78"/>
      <c r="EOM78"/>
      <c r="EON78"/>
      <c r="EOO78"/>
      <c r="EOP78"/>
      <c r="EOQ78"/>
      <c r="EOR78"/>
      <c r="EOS78"/>
      <c r="EOT78"/>
      <c r="EOU78"/>
      <c r="EOV78"/>
      <c r="EOW78"/>
      <c r="EOX78"/>
      <c r="EOY78"/>
      <c r="EOZ78"/>
      <c r="EPA78"/>
      <c r="EPB78"/>
      <c r="EPC78"/>
      <c r="EPD78"/>
      <c r="EPE78"/>
      <c r="EPF78"/>
      <c r="EPG78"/>
      <c r="EPH78"/>
      <c r="EPI78"/>
      <c r="EPJ78"/>
      <c r="EPK78"/>
      <c r="EPL78"/>
      <c r="EPM78"/>
      <c r="EPN78"/>
      <c r="EPO78"/>
      <c r="EPP78"/>
      <c r="EPQ78"/>
      <c r="EPR78"/>
      <c r="EPS78"/>
      <c r="EPT78"/>
      <c r="EPU78"/>
      <c r="EPV78"/>
      <c r="EPW78"/>
      <c r="EPX78"/>
      <c r="EPY78"/>
      <c r="EPZ78"/>
      <c r="EQA78"/>
      <c r="EQB78"/>
      <c r="EQC78"/>
      <c r="EQD78"/>
      <c r="EQE78"/>
      <c r="EQF78"/>
      <c r="EQG78"/>
      <c r="EQH78"/>
      <c r="EQI78"/>
      <c r="EQJ78"/>
      <c r="EQK78"/>
      <c r="EQL78"/>
      <c r="EQM78"/>
      <c r="EQN78"/>
      <c r="EQO78"/>
      <c r="EQP78"/>
      <c r="EQQ78"/>
      <c r="EQR78"/>
      <c r="EQS78"/>
      <c r="EQT78"/>
      <c r="EQU78"/>
      <c r="EQV78"/>
      <c r="EQW78"/>
      <c r="EQX78"/>
      <c r="EQY78"/>
      <c r="EQZ78"/>
      <c r="ERA78"/>
      <c r="ERB78"/>
      <c r="ERC78"/>
      <c r="ERD78"/>
      <c r="ERE78"/>
      <c r="ERF78"/>
      <c r="ERG78"/>
      <c r="ERH78"/>
      <c r="ERI78"/>
      <c r="ERJ78"/>
      <c r="ERK78"/>
      <c r="ERL78"/>
      <c r="ERM78"/>
      <c r="ERN78"/>
      <c r="ERO78"/>
      <c r="ERP78"/>
      <c r="ERQ78"/>
      <c r="ERR78"/>
      <c r="ERS78"/>
      <c r="ERT78"/>
      <c r="ERU78"/>
      <c r="ERV78"/>
      <c r="ERW78"/>
      <c r="ERX78"/>
      <c r="ERY78"/>
      <c r="ERZ78"/>
      <c r="ESA78"/>
      <c r="ESB78"/>
      <c r="ESC78"/>
      <c r="ESD78"/>
      <c r="ESE78"/>
      <c r="ESF78"/>
      <c r="ESG78"/>
      <c r="ESH78"/>
      <c r="ESI78"/>
      <c r="ESJ78"/>
      <c r="ESK78"/>
      <c r="ESL78"/>
      <c r="ESM78"/>
      <c r="ESN78"/>
      <c r="ESO78"/>
      <c r="ESP78"/>
      <c r="ESQ78"/>
      <c r="ESR78"/>
      <c r="ESS78"/>
      <c r="EST78"/>
      <c r="ESU78"/>
      <c r="ESV78"/>
      <c r="ESW78"/>
      <c r="ESX78"/>
      <c r="ESY78"/>
      <c r="ESZ78"/>
      <c r="ETA78"/>
      <c r="ETB78"/>
      <c r="ETC78"/>
      <c r="ETD78"/>
      <c r="ETE78"/>
      <c r="ETF78"/>
      <c r="ETG78"/>
      <c r="ETH78"/>
      <c r="ETI78"/>
      <c r="ETJ78"/>
      <c r="ETK78"/>
      <c r="ETL78"/>
      <c r="ETM78"/>
      <c r="ETN78"/>
      <c r="ETO78"/>
      <c r="ETP78"/>
      <c r="ETQ78"/>
      <c r="ETR78"/>
      <c r="ETS78"/>
      <c r="ETT78"/>
      <c r="ETU78"/>
      <c r="ETV78"/>
      <c r="ETW78"/>
      <c r="ETX78"/>
      <c r="ETY78"/>
      <c r="ETZ78"/>
      <c r="EUA78"/>
      <c r="EUB78"/>
      <c r="EUC78"/>
      <c r="EUD78"/>
      <c r="EUE78"/>
      <c r="EUF78"/>
      <c r="EUG78"/>
      <c r="EUH78"/>
      <c r="EUI78"/>
      <c r="EUJ78"/>
      <c r="EUK78"/>
      <c r="EUL78"/>
      <c r="EUM78"/>
      <c r="EUN78"/>
      <c r="EUO78"/>
      <c r="EUP78"/>
      <c r="EUQ78"/>
      <c r="EUR78"/>
      <c r="EUS78"/>
      <c r="EUT78"/>
      <c r="EUU78"/>
      <c r="EUV78"/>
      <c r="EUW78"/>
      <c r="EUX78"/>
      <c r="EUY78"/>
      <c r="EUZ78"/>
      <c r="EVA78"/>
      <c r="EVB78"/>
      <c r="EVC78"/>
      <c r="EVD78"/>
      <c r="EVE78"/>
      <c r="EVF78"/>
      <c r="EVG78"/>
      <c r="EVH78"/>
      <c r="EVI78"/>
      <c r="EVJ78"/>
      <c r="EVK78"/>
      <c r="EVL78"/>
      <c r="EVM78"/>
      <c r="EVN78"/>
      <c r="EVO78"/>
      <c r="EVP78"/>
      <c r="EVQ78"/>
      <c r="EVR78"/>
      <c r="EVS78"/>
      <c r="EVT78"/>
      <c r="EVU78"/>
      <c r="EVV78"/>
      <c r="EVW78"/>
      <c r="EVX78"/>
      <c r="EVY78"/>
      <c r="EVZ78"/>
      <c r="EWA78"/>
      <c r="EWB78"/>
      <c r="EWC78"/>
      <c r="EWD78"/>
      <c r="EWE78"/>
      <c r="EWF78"/>
      <c r="EWG78"/>
      <c r="EWH78"/>
      <c r="EWI78"/>
      <c r="EWJ78"/>
      <c r="EWK78"/>
      <c r="EWL78"/>
      <c r="EWM78"/>
      <c r="EWN78"/>
      <c r="EWO78"/>
      <c r="EWP78"/>
      <c r="EWQ78"/>
      <c r="EWR78"/>
      <c r="EWS78"/>
      <c r="EWT78"/>
      <c r="EWU78"/>
      <c r="EWV78"/>
      <c r="EWW78"/>
      <c r="EWX78"/>
      <c r="EWY78"/>
      <c r="EWZ78"/>
      <c r="EXA78"/>
      <c r="EXB78"/>
      <c r="EXC78"/>
      <c r="EXD78"/>
      <c r="EXE78"/>
      <c r="EXF78"/>
      <c r="EXG78"/>
      <c r="EXH78"/>
      <c r="EXI78"/>
      <c r="EXJ78"/>
      <c r="EXK78"/>
      <c r="EXL78"/>
      <c r="EXM78"/>
      <c r="EXN78"/>
      <c r="EXO78"/>
      <c r="EXP78"/>
      <c r="EXQ78"/>
      <c r="EXR78"/>
      <c r="EXS78"/>
      <c r="EXT78"/>
      <c r="EXU78"/>
      <c r="EXV78"/>
      <c r="EXW78"/>
      <c r="EXX78"/>
      <c r="EXY78"/>
      <c r="EXZ78"/>
      <c r="EYA78"/>
      <c r="EYB78"/>
      <c r="EYC78"/>
      <c r="EYD78"/>
      <c r="EYE78"/>
      <c r="EYF78"/>
      <c r="EYG78"/>
      <c r="EYH78"/>
      <c r="EYI78"/>
      <c r="EYJ78"/>
      <c r="EYK78"/>
      <c r="EYL78"/>
      <c r="EYM78"/>
      <c r="EYN78"/>
      <c r="EYO78"/>
      <c r="EYP78"/>
      <c r="EYQ78"/>
      <c r="EYR78"/>
      <c r="EYS78"/>
      <c r="EYT78"/>
      <c r="EYU78"/>
      <c r="EYV78"/>
      <c r="EYW78"/>
      <c r="EYX78"/>
      <c r="EYY78"/>
      <c r="EYZ78"/>
      <c r="EZA78"/>
      <c r="EZB78"/>
      <c r="EZC78"/>
      <c r="EZD78"/>
      <c r="EZE78"/>
      <c r="EZF78"/>
      <c r="EZG78"/>
      <c r="EZH78"/>
      <c r="EZI78"/>
      <c r="EZJ78"/>
      <c r="EZK78"/>
      <c r="EZL78"/>
      <c r="EZM78"/>
      <c r="EZN78"/>
      <c r="EZO78"/>
      <c r="EZP78"/>
      <c r="EZQ78"/>
      <c r="EZR78"/>
      <c r="EZS78"/>
      <c r="EZT78"/>
      <c r="EZU78"/>
      <c r="EZV78"/>
      <c r="EZW78"/>
      <c r="EZX78"/>
      <c r="EZY78"/>
      <c r="EZZ78"/>
      <c r="FAA78"/>
      <c r="FAB78"/>
      <c r="FAC78"/>
      <c r="FAD78"/>
      <c r="FAE78"/>
      <c r="FAF78"/>
      <c r="FAG78"/>
      <c r="FAH78"/>
      <c r="FAI78"/>
      <c r="FAJ78"/>
      <c r="FAK78"/>
      <c r="FAL78"/>
      <c r="FAM78"/>
      <c r="FAN78"/>
      <c r="FAO78"/>
      <c r="FAP78"/>
      <c r="FAQ78"/>
      <c r="FAR78"/>
      <c r="FAS78"/>
      <c r="FAT78"/>
      <c r="FAU78"/>
      <c r="FAV78"/>
      <c r="FAW78"/>
      <c r="FAX78"/>
      <c r="FAY78"/>
      <c r="FAZ78"/>
      <c r="FBA78"/>
      <c r="FBB78"/>
      <c r="FBC78"/>
      <c r="FBD78"/>
      <c r="FBE78"/>
      <c r="FBF78"/>
      <c r="FBG78"/>
      <c r="FBH78"/>
      <c r="FBI78"/>
      <c r="FBJ78"/>
      <c r="FBK78"/>
      <c r="FBL78"/>
      <c r="FBM78"/>
      <c r="FBN78"/>
      <c r="FBO78"/>
      <c r="FBP78"/>
      <c r="FBQ78"/>
      <c r="FBR78"/>
      <c r="FBS78"/>
      <c r="FBT78"/>
      <c r="FBU78"/>
      <c r="FBV78"/>
      <c r="FBW78"/>
      <c r="FBX78"/>
      <c r="FBY78"/>
      <c r="FBZ78"/>
      <c r="FCA78"/>
      <c r="FCB78"/>
      <c r="FCC78"/>
      <c r="FCD78"/>
      <c r="FCE78"/>
      <c r="FCF78"/>
      <c r="FCG78"/>
      <c r="FCH78"/>
      <c r="FCI78"/>
      <c r="FCJ78"/>
      <c r="FCK78"/>
      <c r="FCL78"/>
      <c r="FCM78"/>
      <c r="FCN78"/>
      <c r="FCO78"/>
      <c r="FCP78"/>
      <c r="FCQ78"/>
      <c r="FCR78"/>
      <c r="FCS78"/>
      <c r="FCT78"/>
      <c r="FCU78"/>
      <c r="FCV78"/>
      <c r="FCW78"/>
      <c r="FCX78"/>
      <c r="FCY78"/>
      <c r="FCZ78"/>
      <c r="FDA78"/>
      <c r="FDB78"/>
      <c r="FDC78"/>
      <c r="FDD78"/>
      <c r="FDE78"/>
      <c r="FDF78"/>
      <c r="FDG78"/>
      <c r="FDH78"/>
      <c r="FDI78"/>
      <c r="FDJ78"/>
      <c r="FDK78"/>
      <c r="FDL78"/>
      <c r="FDM78"/>
      <c r="FDN78"/>
      <c r="FDO78"/>
      <c r="FDP78"/>
      <c r="FDQ78"/>
      <c r="FDR78"/>
      <c r="FDS78"/>
      <c r="FDT78"/>
      <c r="FDU78"/>
      <c r="FDV78"/>
      <c r="FDW78"/>
      <c r="FDX78"/>
      <c r="FDY78"/>
      <c r="FDZ78"/>
      <c r="FEA78"/>
      <c r="FEB78"/>
      <c r="FEC78"/>
      <c r="FED78"/>
      <c r="FEE78"/>
      <c r="FEF78"/>
      <c r="FEG78"/>
      <c r="FEH78"/>
      <c r="FEI78"/>
      <c r="FEJ78"/>
      <c r="FEK78"/>
      <c r="FEL78"/>
      <c r="FEM78"/>
      <c r="FEN78"/>
      <c r="FEO78"/>
      <c r="FEP78"/>
      <c r="FEQ78"/>
      <c r="FER78"/>
      <c r="FES78"/>
      <c r="FET78"/>
      <c r="FEU78"/>
      <c r="FEV78"/>
      <c r="FEW78"/>
      <c r="FEX78"/>
      <c r="FEY78"/>
      <c r="FEZ78"/>
      <c r="FFA78"/>
      <c r="FFB78"/>
      <c r="FFC78"/>
      <c r="FFD78"/>
      <c r="FFE78"/>
      <c r="FFF78"/>
      <c r="FFG78"/>
      <c r="FFH78"/>
      <c r="FFI78"/>
      <c r="FFJ78"/>
      <c r="FFK78"/>
      <c r="FFL78"/>
      <c r="FFM78"/>
      <c r="FFN78"/>
      <c r="FFO78"/>
      <c r="FFP78"/>
      <c r="FFQ78"/>
      <c r="FFR78"/>
      <c r="FFS78"/>
      <c r="FFT78"/>
      <c r="FFU78"/>
      <c r="FFV78"/>
      <c r="FFW78"/>
      <c r="FFX78"/>
      <c r="FFY78"/>
      <c r="FFZ78"/>
      <c r="FGA78"/>
      <c r="FGB78"/>
      <c r="FGC78"/>
      <c r="FGD78"/>
      <c r="FGE78"/>
      <c r="FGF78"/>
      <c r="FGG78"/>
      <c r="FGH78"/>
      <c r="FGI78"/>
      <c r="FGJ78"/>
      <c r="FGK78"/>
      <c r="FGL78"/>
      <c r="FGM78"/>
      <c r="FGN78"/>
      <c r="FGO78"/>
      <c r="FGP78"/>
      <c r="FGQ78"/>
      <c r="FGR78"/>
      <c r="FGS78"/>
      <c r="FGT78"/>
      <c r="FGU78"/>
      <c r="FGV78"/>
      <c r="FGW78"/>
      <c r="FGX78"/>
      <c r="FGY78"/>
      <c r="FGZ78"/>
      <c r="FHA78"/>
      <c r="FHB78"/>
      <c r="FHC78"/>
      <c r="FHD78"/>
      <c r="FHE78"/>
      <c r="FHF78"/>
      <c r="FHG78"/>
      <c r="FHH78"/>
      <c r="FHI78"/>
      <c r="FHJ78"/>
      <c r="FHK78"/>
      <c r="FHL78"/>
      <c r="FHM78"/>
      <c r="FHN78"/>
      <c r="FHO78"/>
      <c r="FHP78"/>
      <c r="FHQ78"/>
      <c r="FHR78"/>
      <c r="FHS78"/>
      <c r="FHT78"/>
      <c r="FHU78"/>
      <c r="FHV78"/>
      <c r="FHW78"/>
      <c r="FHX78"/>
      <c r="FHY78"/>
      <c r="FHZ78"/>
      <c r="FIA78"/>
      <c r="FIB78"/>
      <c r="FIC78"/>
      <c r="FID78"/>
      <c r="FIE78"/>
      <c r="FIF78"/>
      <c r="FIG78"/>
      <c r="FIH78"/>
      <c r="FII78"/>
      <c r="FIJ78"/>
      <c r="FIK78"/>
      <c r="FIL78"/>
      <c r="FIM78"/>
      <c r="FIN78"/>
      <c r="FIO78"/>
      <c r="FIP78"/>
      <c r="FIQ78"/>
      <c r="FIR78"/>
      <c r="FIS78"/>
      <c r="FIT78"/>
      <c r="FIU78"/>
      <c r="FIV78"/>
      <c r="FIW78"/>
      <c r="FIX78"/>
      <c r="FIY78"/>
      <c r="FIZ78"/>
      <c r="FJA78"/>
      <c r="FJB78"/>
      <c r="FJC78"/>
      <c r="FJD78"/>
      <c r="FJE78"/>
      <c r="FJF78"/>
      <c r="FJG78"/>
      <c r="FJH78"/>
      <c r="FJI78"/>
      <c r="FJJ78"/>
      <c r="FJK78"/>
      <c r="FJL78"/>
      <c r="FJM78"/>
      <c r="FJN78"/>
      <c r="FJO78"/>
      <c r="FJP78"/>
      <c r="FJQ78"/>
      <c r="FJR78"/>
      <c r="FJS78"/>
      <c r="FJT78"/>
      <c r="FJU78"/>
      <c r="FJV78"/>
      <c r="FJW78"/>
      <c r="FJX78"/>
      <c r="FJY78"/>
      <c r="FJZ78"/>
      <c r="FKA78"/>
      <c r="FKB78"/>
      <c r="FKC78"/>
      <c r="FKD78"/>
      <c r="FKE78"/>
      <c r="FKF78"/>
      <c r="FKG78"/>
      <c r="FKH78"/>
      <c r="FKI78"/>
      <c r="FKJ78"/>
      <c r="FKK78"/>
      <c r="FKL78"/>
      <c r="FKM78"/>
      <c r="FKN78"/>
      <c r="FKO78"/>
      <c r="FKP78"/>
      <c r="FKQ78"/>
      <c r="FKR78"/>
      <c r="FKS78"/>
      <c r="FKT78"/>
      <c r="FKU78"/>
      <c r="FKV78"/>
      <c r="FKW78"/>
      <c r="FKX78"/>
      <c r="FKY78"/>
      <c r="FKZ78"/>
      <c r="FLA78"/>
      <c r="FLB78"/>
      <c r="FLC78"/>
      <c r="FLD78"/>
      <c r="FLE78"/>
      <c r="FLF78"/>
      <c r="FLG78"/>
      <c r="FLH78"/>
      <c r="FLI78"/>
      <c r="FLJ78"/>
      <c r="FLK78"/>
      <c r="FLL78"/>
      <c r="FLM78"/>
      <c r="FLN78"/>
      <c r="FLO78"/>
      <c r="FLP78"/>
      <c r="FLQ78"/>
      <c r="FLR78"/>
      <c r="FLS78"/>
      <c r="FLT78"/>
      <c r="FLU78"/>
      <c r="FLV78"/>
      <c r="FLW78"/>
      <c r="FLX78"/>
      <c r="FLY78"/>
      <c r="FLZ78"/>
      <c r="FMA78"/>
      <c r="FMB78"/>
      <c r="FMC78"/>
      <c r="FMD78"/>
      <c r="FME78"/>
      <c r="FMF78"/>
      <c r="FMG78"/>
      <c r="FMH78"/>
      <c r="FMI78"/>
      <c r="FMJ78"/>
      <c r="FMK78"/>
      <c r="FML78"/>
      <c r="FMM78"/>
      <c r="FMN78"/>
      <c r="FMO78"/>
      <c r="FMP78"/>
      <c r="FMQ78"/>
      <c r="FMR78"/>
      <c r="FMS78"/>
      <c r="FMT78"/>
      <c r="FMU78"/>
      <c r="FMV78"/>
      <c r="FMW78"/>
      <c r="FMX78"/>
      <c r="FMY78"/>
      <c r="FMZ78"/>
      <c r="FNA78"/>
      <c r="FNB78"/>
      <c r="FNC78"/>
      <c r="FND78"/>
      <c r="FNE78"/>
      <c r="FNF78"/>
      <c r="FNG78"/>
      <c r="FNH78"/>
      <c r="FNI78"/>
      <c r="FNJ78"/>
      <c r="FNK78"/>
      <c r="FNL78"/>
      <c r="FNM78"/>
      <c r="FNN78"/>
      <c r="FNO78"/>
      <c r="FNP78"/>
      <c r="FNQ78"/>
      <c r="FNR78"/>
      <c r="FNS78"/>
      <c r="FNT78"/>
      <c r="FNU78"/>
      <c r="FNV78"/>
      <c r="FNW78"/>
      <c r="FNX78"/>
      <c r="FNY78"/>
      <c r="FNZ78"/>
      <c r="FOA78"/>
      <c r="FOB78"/>
      <c r="FOC78"/>
      <c r="FOD78"/>
      <c r="FOE78"/>
      <c r="FOF78"/>
      <c r="FOG78"/>
      <c r="FOH78"/>
      <c r="FOI78"/>
      <c r="FOJ78"/>
      <c r="FOK78"/>
      <c r="FOL78"/>
      <c r="FOM78"/>
      <c r="FON78"/>
      <c r="FOO78"/>
      <c r="FOP78"/>
      <c r="FOQ78"/>
      <c r="FOR78"/>
      <c r="FOS78"/>
      <c r="FOT78"/>
      <c r="FOU78"/>
      <c r="FOV78"/>
      <c r="FOW78"/>
      <c r="FOX78"/>
      <c r="FOY78"/>
      <c r="FOZ78"/>
      <c r="FPA78"/>
      <c r="FPB78"/>
      <c r="FPC78"/>
      <c r="FPD78"/>
      <c r="FPE78"/>
      <c r="FPF78"/>
      <c r="FPG78"/>
      <c r="FPH78"/>
      <c r="FPI78"/>
      <c r="FPJ78"/>
      <c r="FPK78"/>
      <c r="FPL78"/>
      <c r="FPM78"/>
      <c r="FPN78"/>
      <c r="FPO78"/>
      <c r="FPP78"/>
      <c r="FPQ78"/>
      <c r="FPR78"/>
      <c r="FPS78"/>
      <c r="FPT78"/>
      <c r="FPU78"/>
      <c r="FPV78"/>
      <c r="FPW78"/>
      <c r="FPX78"/>
      <c r="FPY78"/>
      <c r="FPZ78"/>
      <c r="FQA78"/>
      <c r="FQB78"/>
      <c r="FQC78"/>
      <c r="FQD78"/>
      <c r="FQE78"/>
      <c r="FQF78"/>
      <c r="FQG78"/>
      <c r="FQH78"/>
      <c r="FQI78"/>
      <c r="FQJ78"/>
      <c r="FQK78"/>
      <c r="FQL78"/>
      <c r="FQM78"/>
      <c r="FQN78"/>
      <c r="FQO78"/>
      <c r="FQP78"/>
      <c r="FQQ78"/>
      <c r="FQR78"/>
      <c r="FQS78"/>
      <c r="FQT78"/>
      <c r="FQU78"/>
      <c r="FQV78"/>
      <c r="FQW78"/>
      <c r="FQX78"/>
      <c r="FQY78"/>
      <c r="FQZ78"/>
      <c r="FRA78"/>
      <c r="FRB78"/>
      <c r="FRC78"/>
      <c r="FRD78"/>
      <c r="FRE78"/>
      <c r="FRF78"/>
      <c r="FRG78"/>
      <c r="FRH78"/>
      <c r="FRI78"/>
      <c r="FRJ78"/>
      <c r="FRK78"/>
      <c r="FRL78"/>
      <c r="FRM78"/>
      <c r="FRN78"/>
      <c r="FRO78"/>
      <c r="FRP78"/>
      <c r="FRQ78"/>
      <c r="FRR78"/>
      <c r="FRS78"/>
      <c r="FRT78"/>
      <c r="FRU78"/>
      <c r="FRV78"/>
      <c r="FRW78"/>
      <c r="FRX78"/>
      <c r="FRY78"/>
      <c r="FRZ78"/>
      <c r="FSA78"/>
      <c r="FSB78"/>
      <c r="FSC78"/>
      <c r="FSD78"/>
      <c r="FSE78"/>
      <c r="FSF78"/>
      <c r="FSG78"/>
      <c r="FSH78"/>
      <c r="FSI78"/>
      <c r="FSJ78"/>
      <c r="FSK78"/>
      <c r="FSL78"/>
      <c r="FSM78"/>
      <c r="FSN78"/>
      <c r="FSO78"/>
      <c r="FSP78"/>
      <c r="FSQ78"/>
      <c r="FSR78"/>
      <c r="FSS78"/>
      <c r="FST78"/>
      <c r="FSU78"/>
      <c r="FSV78"/>
      <c r="FSW78"/>
      <c r="FSX78"/>
      <c r="FSY78"/>
      <c r="FSZ78"/>
      <c r="FTA78"/>
      <c r="FTB78"/>
      <c r="FTC78"/>
      <c r="FTD78"/>
      <c r="FTE78"/>
      <c r="FTF78"/>
      <c r="FTG78"/>
      <c r="FTH78"/>
      <c r="FTI78"/>
      <c r="FTJ78"/>
      <c r="FTK78"/>
      <c r="FTL78"/>
      <c r="FTM78"/>
      <c r="FTN78"/>
      <c r="FTO78"/>
      <c r="FTP78"/>
      <c r="FTQ78"/>
      <c r="FTR78"/>
      <c r="FTS78"/>
      <c r="FTT78"/>
      <c r="FTU78"/>
      <c r="FTV78"/>
      <c r="FTW78"/>
      <c r="FTX78"/>
      <c r="FTY78"/>
      <c r="FTZ78"/>
      <c r="FUA78"/>
      <c r="FUB78"/>
      <c r="FUC78"/>
      <c r="FUD78"/>
      <c r="FUE78"/>
      <c r="FUF78"/>
      <c r="FUG78"/>
      <c r="FUH78"/>
      <c r="FUI78"/>
      <c r="FUJ78"/>
      <c r="FUK78"/>
      <c r="FUL78"/>
      <c r="FUM78"/>
      <c r="FUN78"/>
      <c r="FUO78"/>
      <c r="FUP78"/>
      <c r="FUQ78"/>
      <c r="FUR78"/>
      <c r="FUS78"/>
      <c r="FUT78"/>
      <c r="FUU78"/>
      <c r="FUV78"/>
      <c r="FUW78"/>
      <c r="FUX78"/>
      <c r="FUY78"/>
      <c r="FUZ78"/>
      <c r="FVA78"/>
      <c r="FVB78"/>
      <c r="FVC78"/>
      <c r="FVD78"/>
      <c r="FVE78"/>
      <c r="FVF78"/>
      <c r="FVG78"/>
      <c r="FVH78"/>
      <c r="FVI78"/>
      <c r="FVJ78"/>
      <c r="FVK78"/>
      <c r="FVL78"/>
      <c r="FVM78"/>
      <c r="FVN78"/>
      <c r="FVO78"/>
      <c r="FVP78"/>
      <c r="FVQ78"/>
      <c r="FVR78"/>
      <c r="FVS78"/>
      <c r="FVT78"/>
      <c r="FVU78"/>
      <c r="FVV78"/>
      <c r="FVW78"/>
      <c r="FVX78"/>
      <c r="FVY78"/>
      <c r="FVZ78"/>
      <c r="FWA78"/>
      <c r="FWB78"/>
      <c r="FWC78"/>
      <c r="FWD78"/>
      <c r="FWE78"/>
      <c r="FWF78"/>
      <c r="FWG78"/>
      <c r="FWH78"/>
      <c r="FWI78"/>
      <c r="FWJ78"/>
      <c r="FWK78"/>
      <c r="FWL78"/>
      <c r="FWM78"/>
      <c r="FWN78"/>
      <c r="FWO78"/>
      <c r="FWP78"/>
      <c r="FWQ78"/>
      <c r="FWR78"/>
      <c r="FWS78"/>
      <c r="FWT78"/>
      <c r="FWU78"/>
      <c r="FWV78"/>
      <c r="FWW78"/>
      <c r="FWX78"/>
      <c r="FWY78"/>
      <c r="FWZ78"/>
      <c r="FXA78"/>
      <c r="FXB78"/>
      <c r="FXC78"/>
      <c r="FXD78"/>
      <c r="FXE78"/>
      <c r="FXF78"/>
      <c r="FXG78"/>
      <c r="FXH78"/>
      <c r="FXI78"/>
      <c r="FXJ78"/>
      <c r="FXK78"/>
      <c r="FXL78"/>
      <c r="FXM78"/>
      <c r="FXN78"/>
      <c r="FXO78"/>
      <c r="FXP78"/>
      <c r="FXQ78"/>
      <c r="FXR78"/>
      <c r="FXS78"/>
      <c r="FXT78"/>
      <c r="FXU78"/>
      <c r="FXV78"/>
      <c r="FXW78"/>
      <c r="FXX78"/>
      <c r="FXY78"/>
      <c r="FXZ78"/>
      <c r="FYA78"/>
      <c r="FYB78"/>
      <c r="FYC78"/>
      <c r="FYD78"/>
      <c r="FYE78"/>
      <c r="FYF78"/>
      <c r="FYG78"/>
      <c r="FYH78"/>
      <c r="FYI78"/>
      <c r="FYJ78"/>
      <c r="FYK78"/>
      <c r="FYL78"/>
      <c r="FYM78"/>
      <c r="FYN78"/>
      <c r="FYO78"/>
      <c r="FYP78"/>
      <c r="FYQ78"/>
      <c r="FYR78"/>
      <c r="FYS78"/>
      <c r="FYT78"/>
      <c r="FYU78"/>
      <c r="FYV78"/>
      <c r="FYW78"/>
      <c r="FYX78"/>
      <c r="FYY78"/>
      <c r="FYZ78"/>
      <c r="FZA78"/>
      <c r="FZB78"/>
      <c r="FZC78"/>
      <c r="FZD78"/>
      <c r="FZE78"/>
      <c r="FZF78"/>
      <c r="FZG78"/>
      <c r="FZH78"/>
      <c r="FZI78"/>
      <c r="FZJ78"/>
      <c r="FZK78"/>
      <c r="FZL78"/>
      <c r="FZM78"/>
      <c r="FZN78"/>
      <c r="FZO78"/>
      <c r="FZP78"/>
      <c r="FZQ78"/>
      <c r="FZR78"/>
      <c r="FZS78"/>
      <c r="FZT78"/>
      <c r="FZU78"/>
      <c r="FZV78"/>
      <c r="FZW78"/>
      <c r="FZX78"/>
      <c r="FZY78"/>
      <c r="FZZ78"/>
      <c r="GAA78"/>
      <c r="GAB78"/>
      <c r="GAC78"/>
      <c r="GAD78"/>
      <c r="GAE78"/>
      <c r="GAF78"/>
      <c r="GAG78"/>
      <c r="GAH78"/>
      <c r="GAI78"/>
      <c r="GAJ78"/>
      <c r="GAK78"/>
      <c r="GAL78"/>
      <c r="GAM78"/>
      <c r="GAN78"/>
      <c r="GAO78"/>
      <c r="GAP78"/>
      <c r="GAQ78"/>
      <c r="GAR78"/>
      <c r="GAS78"/>
      <c r="GAT78"/>
      <c r="GAU78"/>
      <c r="GAV78"/>
      <c r="GAW78"/>
      <c r="GAX78"/>
      <c r="GAY78"/>
      <c r="GAZ78"/>
      <c r="GBA78"/>
      <c r="GBB78"/>
      <c r="GBC78"/>
      <c r="GBD78"/>
      <c r="GBE78"/>
      <c r="GBF78"/>
      <c r="GBG78"/>
      <c r="GBH78"/>
      <c r="GBI78"/>
      <c r="GBJ78"/>
      <c r="GBK78"/>
      <c r="GBL78"/>
      <c r="GBM78"/>
      <c r="GBN78"/>
      <c r="GBO78"/>
      <c r="GBP78"/>
      <c r="GBQ78"/>
      <c r="GBR78"/>
      <c r="GBS78"/>
      <c r="GBT78"/>
      <c r="GBU78"/>
      <c r="GBV78"/>
      <c r="GBW78"/>
      <c r="GBX78"/>
      <c r="GBY78"/>
      <c r="GBZ78"/>
      <c r="GCA78"/>
      <c r="GCB78"/>
      <c r="GCC78"/>
      <c r="GCD78"/>
      <c r="GCE78"/>
      <c r="GCF78"/>
      <c r="GCG78"/>
      <c r="GCH78"/>
      <c r="GCI78"/>
      <c r="GCJ78"/>
      <c r="GCK78"/>
      <c r="GCL78"/>
      <c r="GCM78"/>
      <c r="GCN78"/>
      <c r="GCO78"/>
      <c r="GCP78"/>
      <c r="GCQ78"/>
      <c r="GCR78"/>
      <c r="GCS78"/>
      <c r="GCT78"/>
      <c r="GCU78"/>
      <c r="GCV78"/>
      <c r="GCW78"/>
      <c r="GCX78"/>
      <c r="GCY78"/>
      <c r="GCZ78"/>
      <c r="GDA78"/>
      <c r="GDB78"/>
      <c r="GDC78"/>
      <c r="GDD78"/>
      <c r="GDE78"/>
      <c r="GDF78"/>
      <c r="GDG78"/>
      <c r="GDH78"/>
      <c r="GDI78"/>
      <c r="GDJ78"/>
      <c r="GDK78"/>
      <c r="GDL78"/>
      <c r="GDM78"/>
      <c r="GDN78"/>
      <c r="GDO78"/>
      <c r="GDP78"/>
      <c r="GDQ78"/>
      <c r="GDR78"/>
      <c r="GDS78"/>
      <c r="GDT78"/>
      <c r="GDU78"/>
      <c r="GDV78"/>
      <c r="GDW78"/>
      <c r="GDX78"/>
      <c r="GDY78"/>
      <c r="GDZ78"/>
      <c r="GEA78"/>
      <c r="GEB78"/>
      <c r="GEC78"/>
      <c r="GED78"/>
      <c r="GEE78"/>
      <c r="GEF78"/>
      <c r="GEG78"/>
      <c r="GEH78"/>
      <c r="GEI78"/>
      <c r="GEJ78"/>
      <c r="GEK78"/>
      <c r="GEL78"/>
      <c r="GEM78"/>
      <c r="GEN78"/>
      <c r="GEO78"/>
      <c r="GEP78"/>
      <c r="GEQ78"/>
      <c r="GER78"/>
      <c r="GES78"/>
      <c r="GET78"/>
      <c r="GEU78"/>
      <c r="GEV78"/>
      <c r="GEW78"/>
      <c r="GEX78"/>
      <c r="GEY78"/>
      <c r="GEZ78"/>
      <c r="GFA78"/>
      <c r="GFB78"/>
      <c r="GFC78"/>
      <c r="GFD78"/>
      <c r="GFE78"/>
      <c r="GFF78"/>
      <c r="GFG78"/>
      <c r="GFH78"/>
      <c r="GFI78"/>
      <c r="GFJ78"/>
      <c r="GFK78"/>
      <c r="GFL78"/>
      <c r="GFM78"/>
      <c r="GFN78"/>
      <c r="GFO78"/>
      <c r="GFP78"/>
      <c r="GFQ78"/>
      <c r="GFR78"/>
      <c r="GFS78"/>
      <c r="GFT78"/>
      <c r="GFU78"/>
      <c r="GFV78"/>
      <c r="GFW78"/>
      <c r="GFX78"/>
      <c r="GFY78"/>
      <c r="GFZ78"/>
      <c r="GGA78"/>
      <c r="GGB78"/>
      <c r="GGC78"/>
      <c r="GGD78"/>
      <c r="GGE78"/>
      <c r="GGF78"/>
      <c r="GGG78"/>
      <c r="GGH78"/>
      <c r="GGI78"/>
      <c r="GGJ78"/>
      <c r="GGK78"/>
      <c r="GGL78"/>
      <c r="GGM78"/>
      <c r="GGN78"/>
      <c r="GGO78"/>
      <c r="GGP78"/>
      <c r="GGQ78"/>
      <c r="GGR78"/>
      <c r="GGS78"/>
      <c r="GGT78"/>
      <c r="GGU78"/>
      <c r="GGV78"/>
      <c r="GGW78"/>
      <c r="GGX78"/>
      <c r="GGY78"/>
      <c r="GGZ78"/>
      <c r="GHA78"/>
      <c r="GHB78"/>
      <c r="GHC78"/>
      <c r="GHD78"/>
      <c r="GHE78"/>
      <c r="GHF78"/>
      <c r="GHG78"/>
      <c r="GHH78"/>
      <c r="GHI78"/>
      <c r="GHJ78"/>
      <c r="GHK78"/>
      <c r="GHL78"/>
      <c r="GHM78"/>
      <c r="GHN78"/>
      <c r="GHO78"/>
      <c r="GHP78"/>
      <c r="GHQ78"/>
      <c r="GHR78"/>
      <c r="GHS78"/>
      <c r="GHT78"/>
      <c r="GHU78"/>
      <c r="GHV78"/>
      <c r="GHW78"/>
      <c r="GHX78"/>
      <c r="GHY78"/>
      <c r="GHZ78"/>
      <c r="GIA78"/>
      <c r="GIB78"/>
      <c r="GIC78"/>
      <c r="GID78"/>
      <c r="GIE78"/>
      <c r="GIF78"/>
      <c r="GIG78"/>
      <c r="GIH78"/>
      <c r="GII78"/>
      <c r="GIJ78"/>
      <c r="GIK78"/>
      <c r="GIL78"/>
      <c r="GIM78"/>
      <c r="GIN78"/>
      <c r="GIO78"/>
      <c r="GIP78"/>
      <c r="GIQ78"/>
      <c r="GIR78"/>
      <c r="GIS78"/>
      <c r="GIT78"/>
      <c r="GIU78"/>
      <c r="GIV78"/>
      <c r="GIW78"/>
      <c r="GIX78"/>
      <c r="GIY78"/>
      <c r="GIZ78"/>
      <c r="GJA78"/>
      <c r="GJB78"/>
      <c r="GJC78"/>
      <c r="GJD78"/>
      <c r="GJE78"/>
      <c r="GJF78"/>
      <c r="GJG78"/>
      <c r="GJH78"/>
      <c r="GJI78"/>
      <c r="GJJ78"/>
      <c r="GJK78"/>
      <c r="GJL78"/>
      <c r="GJM78"/>
      <c r="GJN78"/>
      <c r="GJO78"/>
      <c r="GJP78"/>
      <c r="GJQ78"/>
      <c r="GJR78"/>
      <c r="GJS78"/>
      <c r="GJT78"/>
      <c r="GJU78"/>
      <c r="GJV78"/>
      <c r="GJW78"/>
      <c r="GJX78"/>
      <c r="GJY78"/>
      <c r="GJZ78"/>
      <c r="GKA78"/>
      <c r="GKB78"/>
      <c r="GKC78"/>
      <c r="GKD78"/>
      <c r="GKE78"/>
      <c r="GKF78"/>
      <c r="GKG78"/>
      <c r="GKH78"/>
      <c r="GKI78"/>
      <c r="GKJ78"/>
      <c r="GKK78"/>
      <c r="GKL78"/>
      <c r="GKM78"/>
      <c r="GKN78"/>
      <c r="GKO78"/>
      <c r="GKP78"/>
      <c r="GKQ78"/>
      <c r="GKR78"/>
      <c r="GKS78"/>
      <c r="GKT78"/>
      <c r="GKU78"/>
      <c r="GKV78"/>
      <c r="GKW78"/>
      <c r="GKX78"/>
      <c r="GKY78"/>
      <c r="GKZ78"/>
      <c r="GLA78"/>
      <c r="GLB78"/>
      <c r="GLC78"/>
      <c r="GLD78"/>
      <c r="GLE78"/>
      <c r="GLF78"/>
      <c r="GLG78"/>
      <c r="GLH78"/>
      <c r="GLI78"/>
      <c r="GLJ78"/>
      <c r="GLK78"/>
      <c r="GLL78"/>
      <c r="GLM78"/>
      <c r="GLN78"/>
      <c r="GLO78"/>
      <c r="GLP78"/>
      <c r="GLQ78"/>
      <c r="GLR78"/>
      <c r="GLS78"/>
      <c r="GLT78"/>
      <c r="GLU78"/>
      <c r="GLV78"/>
      <c r="GLW78"/>
      <c r="GLX78"/>
      <c r="GLY78"/>
      <c r="GLZ78"/>
      <c r="GMA78"/>
      <c r="GMB78"/>
      <c r="GMC78"/>
      <c r="GMD78"/>
      <c r="GME78"/>
      <c r="GMF78"/>
      <c r="GMG78"/>
      <c r="GMH78"/>
      <c r="GMI78"/>
      <c r="GMJ78"/>
      <c r="GMK78"/>
      <c r="GML78"/>
      <c r="GMM78"/>
      <c r="GMN78"/>
      <c r="GMO78"/>
      <c r="GMP78"/>
      <c r="GMQ78"/>
      <c r="GMR78"/>
      <c r="GMS78"/>
      <c r="GMT78"/>
      <c r="GMU78"/>
      <c r="GMV78"/>
      <c r="GMW78"/>
      <c r="GMX78"/>
      <c r="GMY78"/>
      <c r="GMZ78"/>
      <c r="GNA78"/>
      <c r="GNB78"/>
      <c r="GNC78"/>
      <c r="GND78"/>
      <c r="GNE78"/>
      <c r="GNF78"/>
      <c r="GNG78"/>
      <c r="GNH78"/>
      <c r="GNI78"/>
      <c r="GNJ78"/>
      <c r="GNK78"/>
      <c r="GNL78"/>
      <c r="GNM78"/>
      <c r="GNN78"/>
      <c r="GNO78"/>
      <c r="GNP78"/>
      <c r="GNQ78"/>
      <c r="GNR78"/>
      <c r="GNS78"/>
      <c r="GNT78"/>
      <c r="GNU78"/>
      <c r="GNV78"/>
      <c r="GNW78"/>
      <c r="GNX78"/>
      <c r="GNY78"/>
      <c r="GNZ78"/>
      <c r="GOA78"/>
      <c r="GOB78"/>
      <c r="GOC78"/>
      <c r="GOD78"/>
      <c r="GOE78"/>
      <c r="GOF78"/>
      <c r="GOG78"/>
      <c r="GOH78"/>
      <c r="GOI78"/>
      <c r="GOJ78"/>
      <c r="GOK78"/>
      <c r="GOL78"/>
      <c r="GOM78"/>
      <c r="GON78"/>
      <c r="GOO78"/>
      <c r="GOP78"/>
      <c r="GOQ78"/>
      <c r="GOR78"/>
      <c r="GOS78"/>
      <c r="GOT78"/>
      <c r="GOU78"/>
      <c r="GOV78"/>
      <c r="GOW78"/>
      <c r="GOX78"/>
      <c r="GOY78"/>
      <c r="GOZ78"/>
      <c r="GPA78"/>
      <c r="GPB78"/>
      <c r="GPC78"/>
      <c r="GPD78"/>
      <c r="GPE78"/>
      <c r="GPF78"/>
      <c r="GPG78"/>
      <c r="GPH78"/>
      <c r="GPI78"/>
      <c r="GPJ78"/>
      <c r="GPK78"/>
      <c r="GPL78"/>
      <c r="GPM78"/>
      <c r="GPN78"/>
      <c r="GPO78"/>
      <c r="GPP78"/>
      <c r="GPQ78"/>
      <c r="GPR78"/>
      <c r="GPS78"/>
      <c r="GPT78"/>
      <c r="GPU78"/>
      <c r="GPV78"/>
      <c r="GPW78"/>
      <c r="GPX78"/>
      <c r="GPY78"/>
      <c r="GPZ78"/>
      <c r="GQA78"/>
      <c r="GQB78"/>
      <c r="GQC78"/>
      <c r="GQD78"/>
      <c r="GQE78"/>
      <c r="GQF78"/>
      <c r="GQG78"/>
      <c r="GQH78"/>
      <c r="GQI78"/>
      <c r="GQJ78"/>
      <c r="GQK78"/>
      <c r="GQL78"/>
      <c r="GQM78"/>
      <c r="GQN78"/>
      <c r="GQO78"/>
      <c r="GQP78"/>
      <c r="GQQ78"/>
      <c r="GQR78"/>
      <c r="GQS78"/>
      <c r="GQT78"/>
      <c r="GQU78"/>
      <c r="GQV78"/>
      <c r="GQW78"/>
      <c r="GQX78"/>
      <c r="GQY78"/>
      <c r="GQZ78"/>
      <c r="GRA78"/>
      <c r="GRB78"/>
      <c r="GRC78"/>
      <c r="GRD78"/>
      <c r="GRE78"/>
      <c r="GRF78"/>
      <c r="GRG78"/>
      <c r="GRH78"/>
      <c r="GRI78"/>
      <c r="GRJ78"/>
      <c r="GRK78"/>
      <c r="GRL78"/>
      <c r="GRM78"/>
      <c r="GRN78"/>
      <c r="GRO78"/>
      <c r="GRP78"/>
      <c r="GRQ78"/>
      <c r="GRR78"/>
      <c r="GRS78"/>
      <c r="GRT78"/>
      <c r="GRU78"/>
      <c r="GRV78"/>
      <c r="GRW78"/>
      <c r="GRX78"/>
      <c r="GRY78"/>
      <c r="GRZ78"/>
      <c r="GSA78"/>
      <c r="GSB78"/>
      <c r="GSC78"/>
      <c r="GSD78"/>
      <c r="GSE78"/>
      <c r="GSF78"/>
      <c r="GSG78"/>
      <c r="GSH78"/>
      <c r="GSI78"/>
      <c r="GSJ78"/>
      <c r="GSK78"/>
      <c r="GSL78"/>
      <c r="GSM78"/>
      <c r="GSN78"/>
      <c r="GSO78"/>
      <c r="GSP78"/>
      <c r="GSQ78"/>
      <c r="GSR78"/>
      <c r="GSS78"/>
      <c r="GST78"/>
      <c r="GSU78"/>
      <c r="GSV78"/>
      <c r="GSW78"/>
      <c r="GSX78"/>
      <c r="GSY78"/>
      <c r="GSZ78"/>
      <c r="GTA78"/>
      <c r="GTB78"/>
      <c r="GTC78"/>
      <c r="GTD78"/>
      <c r="GTE78"/>
      <c r="GTF78"/>
      <c r="GTG78"/>
      <c r="GTH78"/>
      <c r="GTI78"/>
      <c r="GTJ78"/>
      <c r="GTK78"/>
      <c r="GTL78"/>
      <c r="GTM78"/>
      <c r="GTN78"/>
      <c r="GTO78"/>
      <c r="GTP78"/>
      <c r="GTQ78"/>
      <c r="GTR78"/>
      <c r="GTS78"/>
      <c r="GTT78"/>
      <c r="GTU78"/>
      <c r="GTV78"/>
      <c r="GTW78"/>
      <c r="GTX78"/>
      <c r="GTY78"/>
      <c r="GTZ78"/>
      <c r="GUA78"/>
      <c r="GUB78"/>
      <c r="GUC78"/>
      <c r="GUD78"/>
      <c r="GUE78"/>
      <c r="GUF78"/>
      <c r="GUG78"/>
      <c r="GUH78"/>
      <c r="GUI78"/>
      <c r="GUJ78"/>
      <c r="GUK78"/>
      <c r="GUL78"/>
      <c r="GUM78"/>
      <c r="GUN78"/>
      <c r="GUO78"/>
      <c r="GUP78"/>
      <c r="GUQ78"/>
      <c r="GUR78"/>
      <c r="GUS78"/>
      <c r="GUT78"/>
      <c r="GUU78"/>
      <c r="GUV78"/>
      <c r="GUW78"/>
      <c r="GUX78"/>
      <c r="GUY78"/>
      <c r="GUZ78"/>
      <c r="GVA78"/>
      <c r="GVB78"/>
      <c r="GVC78"/>
      <c r="GVD78"/>
      <c r="GVE78"/>
      <c r="GVF78"/>
      <c r="GVG78"/>
      <c r="GVH78"/>
      <c r="GVI78"/>
      <c r="GVJ78"/>
      <c r="GVK78"/>
      <c r="GVL78"/>
      <c r="GVM78"/>
      <c r="GVN78"/>
      <c r="GVO78"/>
      <c r="GVP78"/>
      <c r="GVQ78"/>
      <c r="GVR78"/>
      <c r="GVS78"/>
      <c r="GVT78"/>
      <c r="GVU78"/>
      <c r="GVV78"/>
      <c r="GVW78"/>
      <c r="GVX78"/>
      <c r="GVY78"/>
      <c r="GVZ78"/>
      <c r="GWA78"/>
      <c r="GWB78"/>
      <c r="GWC78"/>
      <c r="GWD78"/>
      <c r="GWE78"/>
      <c r="GWF78"/>
      <c r="GWG78"/>
      <c r="GWH78"/>
      <c r="GWI78"/>
      <c r="GWJ78"/>
      <c r="GWK78"/>
      <c r="GWL78"/>
      <c r="GWM78"/>
      <c r="GWN78"/>
      <c r="GWO78"/>
      <c r="GWP78"/>
      <c r="GWQ78"/>
      <c r="GWR78"/>
      <c r="GWS78"/>
      <c r="GWT78"/>
      <c r="GWU78"/>
      <c r="GWV78"/>
      <c r="GWW78"/>
      <c r="GWX78"/>
      <c r="GWY78"/>
      <c r="GWZ78"/>
      <c r="GXA78"/>
      <c r="GXB78"/>
      <c r="GXC78"/>
      <c r="GXD78"/>
      <c r="GXE78"/>
      <c r="GXF78"/>
      <c r="GXG78"/>
      <c r="GXH78"/>
      <c r="GXI78"/>
      <c r="GXJ78"/>
      <c r="GXK78"/>
      <c r="GXL78"/>
      <c r="GXM78"/>
      <c r="GXN78"/>
      <c r="GXO78"/>
      <c r="GXP78"/>
      <c r="GXQ78"/>
      <c r="GXR78"/>
      <c r="GXS78"/>
      <c r="GXT78"/>
      <c r="GXU78"/>
      <c r="GXV78"/>
      <c r="GXW78"/>
      <c r="GXX78"/>
      <c r="GXY78"/>
      <c r="GXZ78"/>
      <c r="GYA78"/>
      <c r="GYB78"/>
      <c r="GYC78"/>
      <c r="GYD78"/>
      <c r="GYE78"/>
      <c r="GYF78"/>
      <c r="GYG78"/>
      <c r="GYH78"/>
      <c r="GYI78"/>
      <c r="GYJ78"/>
      <c r="GYK78"/>
      <c r="GYL78"/>
      <c r="GYM78"/>
      <c r="GYN78"/>
      <c r="GYO78"/>
      <c r="GYP78"/>
      <c r="GYQ78"/>
      <c r="GYR78"/>
      <c r="GYS78"/>
      <c r="GYT78"/>
      <c r="GYU78"/>
      <c r="GYV78"/>
      <c r="GYW78"/>
      <c r="GYX78"/>
      <c r="GYY78"/>
      <c r="GYZ78"/>
      <c r="GZA78"/>
      <c r="GZB78"/>
      <c r="GZC78"/>
      <c r="GZD78"/>
      <c r="GZE78"/>
      <c r="GZF78"/>
      <c r="GZG78"/>
      <c r="GZH78"/>
      <c r="GZI78"/>
      <c r="GZJ78"/>
      <c r="GZK78"/>
      <c r="GZL78"/>
      <c r="GZM78"/>
      <c r="GZN78"/>
      <c r="GZO78"/>
      <c r="GZP78"/>
      <c r="GZQ78"/>
      <c r="GZR78"/>
      <c r="GZS78"/>
      <c r="GZT78"/>
      <c r="GZU78"/>
      <c r="GZV78"/>
      <c r="GZW78"/>
      <c r="GZX78"/>
      <c r="GZY78"/>
      <c r="GZZ78"/>
      <c r="HAA78"/>
      <c r="HAB78"/>
      <c r="HAC78"/>
      <c r="HAD78"/>
      <c r="HAE78"/>
      <c r="HAF78"/>
      <c r="HAG78"/>
      <c r="HAH78"/>
      <c r="HAI78"/>
      <c r="HAJ78"/>
      <c r="HAK78"/>
      <c r="HAL78"/>
      <c r="HAM78"/>
      <c r="HAN78"/>
      <c r="HAO78"/>
      <c r="HAP78"/>
      <c r="HAQ78"/>
      <c r="HAR78"/>
      <c r="HAS78"/>
      <c r="HAT78"/>
      <c r="HAU78"/>
      <c r="HAV78"/>
      <c r="HAW78"/>
      <c r="HAX78"/>
      <c r="HAY78"/>
      <c r="HAZ78"/>
      <c r="HBA78"/>
      <c r="HBB78"/>
      <c r="HBC78"/>
      <c r="HBD78"/>
      <c r="HBE78"/>
      <c r="HBF78"/>
      <c r="HBG78"/>
      <c r="HBH78"/>
      <c r="HBI78"/>
      <c r="HBJ78"/>
      <c r="HBK78"/>
      <c r="HBL78"/>
      <c r="HBM78"/>
      <c r="HBN78"/>
      <c r="HBO78"/>
      <c r="HBP78"/>
      <c r="HBQ78"/>
      <c r="HBR78"/>
      <c r="HBS78"/>
      <c r="HBT78"/>
      <c r="HBU78"/>
      <c r="HBV78"/>
      <c r="HBW78"/>
      <c r="HBX78"/>
      <c r="HBY78"/>
      <c r="HBZ78"/>
      <c r="HCA78"/>
      <c r="HCB78"/>
      <c r="HCC78"/>
      <c r="HCD78"/>
      <c r="HCE78"/>
      <c r="HCF78"/>
      <c r="HCG78"/>
      <c r="HCH78"/>
      <c r="HCI78"/>
      <c r="HCJ78"/>
      <c r="HCK78"/>
      <c r="HCL78"/>
      <c r="HCM78"/>
      <c r="HCN78"/>
      <c r="HCO78"/>
      <c r="HCP78"/>
      <c r="HCQ78"/>
      <c r="HCR78"/>
      <c r="HCS78"/>
      <c r="HCT78"/>
      <c r="HCU78"/>
      <c r="HCV78"/>
      <c r="HCW78"/>
      <c r="HCX78"/>
      <c r="HCY78"/>
      <c r="HCZ78"/>
      <c r="HDA78"/>
      <c r="HDB78"/>
      <c r="HDC78"/>
      <c r="HDD78"/>
      <c r="HDE78"/>
      <c r="HDF78"/>
      <c r="HDG78"/>
      <c r="HDH78"/>
      <c r="HDI78"/>
      <c r="HDJ78"/>
      <c r="HDK78"/>
      <c r="HDL78"/>
      <c r="HDM78"/>
      <c r="HDN78"/>
      <c r="HDO78"/>
      <c r="HDP78"/>
      <c r="HDQ78"/>
      <c r="HDR78"/>
      <c r="HDS78"/>
      <c r="HDT78"/>
      <c r="HDU78"/>
      <c r="HDV78"/>
      <c r="HDW78"/>
      <c r="HDX78"/>
      <c r="HDY78"/>
      <c r="HDZ78"/>
      <c r="HEA78"/>
      <c r="HEB78"/>
      <c r="HEC78"/>
      <c r="HED78"/>
      <c r="HEE78"/>
      <c r="HEF78"/>
      <c r="HEG78"/>
      <c r="HEH78"/>
      <c r="HEI78"/>
      <c r="HEJ78"/>
      <c r="HEK78"/>
      <c r="HEL78"/>
      <c r="HEM78"/>
      <c r="HEN78"/>
      <c r="HEO78"/>
      <c r="HEP78"/>
      <c r="HEQ78"/>
      <c r="HER78"/>
      <c r="HES78"/>
      <c r="HET78"/>
      <c r="HEU78"/>
      <c r="HEV78"/>
      <c r="HEW78"/>
      <c r="HEX78"/>
      <c r="HEY78"/>
      <c r="HEZ78"/>
      <c r="HFA78"/>
      <c r="HFB78"/>
      <c r="HFC78"/>
      <c r="HFD78"/>
      <c r="HFE78"/>
      <c r="HFF78"/>
      <c r="HFG78"/>
      <c r="HFH78"/>
      <c r="HFI78"/>
      <c r="HFJ78"/>
      <c r="HFK78"/>
      <c r="HFL78"/>
      <c r="HFM78"/>
      <c r="HFN78"/>
      <c r="HFO78"/>
      <c r="HFP78"/>
      <c r="HFQ78"/>
      <c r="HFR78"/>
      <c r="HFS78"/>
      <c r="HFT78"/>
      <c r="HFU78"/>
      <c r="HFV78"/>
      <c r="HFW78"/>
      <c r="HFX78"/>
      <c r="HFY78"/>
      <c r="HFZ78"/>
      <c r="HGA78"/>
      <c r="HGB78"/>
      <c r="HGC78"/>
      <c r="HGD78"/>
      <c r="HGE78"/>
      <c r="HGF78"/>
      <c r="HGG78"/>
      <c r="HGH78"/>
      <c r="HGI78"/>
      <c r="HGJ78"/>
      <c r="HGK78"/>
      <c r="HGL78"/>
      <c r="HGM78"/>
      <c r="HGN78"/>
      <c r="HGO78"/>
      <c r="HGP78"/>
      <c r="HGQ78"/>
      <c r="HGR78"/>
      <c r="HGS78"/>
      <c r="HGT78"/>
      <c r="HGU78"/>
      <c r="HGV78"/>
      <c r="HGW78"/>
      <c r="HGX78"/>
      <c r="HGY78"/>
      <c r="HGZ78"/>
      <c r="HHA78"/>
      <c r="HHB78"/>
      <c r="HHC78"/>
      <c r="HHD78"/>
      <c r="HHE78"/>
      <c r="HHF78"/>
      <c r="HHG78"/>
      <c r="HHH78"/>
      <c r="HHI78"/>
      <c r="HHJ78"/>
      <c r="HHK78"/>
      <c r="HHL78"/>
      <c r="HHM78"/>
      <c r="HHN78"/>
      <c r="HHO78"/>
      <c r="HHP78"/>
      <c r="HHQ78"/>
      <c r="HHR78"/>
      <c r="HHS78"/>
      <c r="HHT78"/>
      <c r="HHU78"/>
      <c r="HHV78"/>
      <c r="HHW78"/>
      <c r="HHX78"/>
      <c r="HHY78"/>
      <c r="HHZ78"/>
      <c r="HIA78"/>
      <c r="HIB78"/>
      <c r="HIC78"/>
      <c r="HID78"/>
      <c r="HIE78"/>
      <c r="HIF78"/>
      <c r="HIG78"/>
      <c r="HIH78"/>
      <c r="HII78"/>
      <c r="HIJ78"/>
      <c r="HIK78"/>
      <c r="HIL78"/>
      <c r="HIM78"/>
      <c r="HIN78"/>
      <c r="HIO78"/>
      <c r="HIP78"/>
      <c r="HIQ78"/>
      <c r="HIR78"/>
      <c r="HIS78"/>
      <c r="HIT78"/>
      <c r="HIU78"/>
      <c r="HIV78"/>
      <c r="HIW78"/>
      <c r="HIX78"/>
      <c r="HIY78"/>
      <c r="HIZ78"/>
      <c r="HJA78"/>
      <c r="HJB78"/>
      <c r="HJC78"/>
      <c r="HJD78"/>
      <c r="HJE78"/>
      <c r="HJF78"/>
      <c r="HJG78"/>
      <c r="HJH78"/>
      <c r="HJI78"/>
      <c r="HJJ78"/>
      <c r="HJK78"/>
      <c r="HJL78"/>
      <c r="HJM78"/>
      <c r="HJN78"/>
      <c r="HJO78"/>
      <c r="HJP78"/>
      <c r="HJQ78"/>
      <c r="HJR78"/>
      <c r="HJS78"/>
      <c r="HJT78"/>
    </row>
    <row r="79" spans="1:5688" x14ac:dyDescent="0.45">
      <c r="A79"/>
      <c r="B79"/>
      <c r="C79"/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/>
      <c r="AAC79"/>
      <c r="AAD79"/>
      <c r="AAE79"/>
      <c r="AAF79"/>
      <c r="AAG79"/>
      <c r="AAH79"/>
      <c r="AAI79"/>
      <c r="AAJ79"/>
      <c r="AAK79"/>
      <c r="AAL79"/>
      <c r="AAM79"/>
      <c r="AAN79"/>
      <c r="AAO79"/>
      <c r="AAP79"/>
      <c r="AAQ79"/>
      <c r="AAR79"/>
      <c r="AAS79"/>
      <c r="AAT79"/>
      <c r="AAU79"/>
      <c r="AAV79"/>
      <c r="AAW79"/>
      <c r="AAX79"/>
      <c r="AAY79"/>
      <c r="AAZ79"/>
      <c r="ABA79"/>
      <c r="ABB79"/>
      <c r="ABC79"/>
      <c r="ABD79"/>
      <c r="ABE79"/>
      <c r="ABF79"/>
      <c r="ABG79"/>
      <c r="ABH79"/>
      <c r="ABI79"/>
      <c r="ABJ79"/>
      <c r="ABK79"/>
      <c r="ABL79"/>
      <c r="ABM79"/>
      <c r="ABN79"/>
      <c r="ABO79"/>
      <c r="ABP79"/>
      <c r="ABQ79"/>
      <c r="ABR79"/>
      <c r="ABS79"/>
      <c r="ABT79"/>
      <c r="ABU79"/>
      <c r="ABV79"/>
      <c r="ABW79"/>
      <c r="ABX79"/>
      <c r="ABY79"/>
      <c r="ABZ79"/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/>
      <c r="ACQ79"/>
      <c r="ACR79"/>
      <c r="ACS79"/>
      <c r="ACT79"/>
      <c r="ACU79"/>
      <c r="ACV79"/>
      <c r="ACW79"/>
      <c r="ACX79"/>
      <c r="ACY79"/>
      <c r="ACZ79"/>
      <c r="ADA79"/>
      <c r="ADB79"/>
      <c r="ADC79"/>
      <c r="ADD79"/>
      <c r="ADE79"/>
      <c r="ADF79"/>
      <c r="ADG79"/>
      <c r="ADH79"/>
      <c r="ADI79"/>
      <c r="ADJ79"/>
      <c r="ADK79"/>
      <c r="ADL79"/>
      <c r="ADM79"/>
      <c r="ADN79"/>
      <c r="ADO79"/>
      <c r="ADP79"/>
      <c r="ADQ79"/>
      <c r="ADR79"/>
      <c r="ADS79"/>
      <c r="ADT79"/>
      <c r="ADU79"/>
      <c r="ADV79"/>
      <c r="ADW79"/>
      <c r="ADX79"/>
      <c r="ADY79"/>
      <c r="ADZ79"/>
      <c r="AEA79"/>
      <c r="AEB79"/>
      <c r="AEC79"/>
      <c r="AED79"/>
      <c r="AEE79"/>
      <c r="AEF79"/>
      <c r="AEG79"/>
      <c r="AEH79"/>
      <c r="AEI79"/>
      <c r="AEJ79"/>
      <c r="AEK79"/>
      <c r="AEL79"/>
      <c r="AEM79"/>
      <c r="AEN79"/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/>
      <c r="AFE79"/>
      <c r="AFF79"/>
      <c r="AFG79"/>
      <c r="AFH79"/>
      <c r="AFI79"/>
      <c r="AFJ79"/>
      <c r="AFK79"/>
      <c r="AFL79"/>
      <c r="AFM79"/>
      <c r="AFN79"/>
      <c r="AFO79"/>
      <c r="AFP79"/>
      <c r="AFQ79"/>
      <c r="AFR79"/>
      <c r="AFS79"/>
      <c r="AFT79"/>
      <c r="AFU79"/>
      <c r="AFV79"/>
      <c r="AFW79"/>
      <c r="AFX79"/>
      <c r="AFY79"/>
      <c r="AFZ79"/>
      <c r="AGA79"/>
      <c r="AGB79"/>
      <c r="AGC79"/>
      <c r="AGD79"/>
      <c r="AGE79"/>
      <c r="AGF79"/>
      <c r="AGG79"/>
      <c r="AGH79"/>
      <c r="AGI79"/>
      <c r="AGJ79"/>
      <c r="AGK79"/>
      <c r="AGL79"/>
      <c r="AGM79"/>
      <c r="AGN79"/>
      <c r="AGO79"/>
      <c r="AGP79"/>
      <c r="AGQ79"/>
      <c r="AGR79"/>
      <c r="AGS79"/>
      <c r="AGT79"/>
      <c r="AGU79"/>
      <c r="AGV79"/>
      <c r="AGW79"/>
      <c r="AGX79"/>
      <c r="AGY79"/>
      <c r="AGZ79"/>
      <c r="AHA79"/>
      <c r="AHB79"/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/>
      <c r="AHS79"/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/>
      <c r="AKG79"/>
      <c r="AKH79"/>
      <c r="AKI79"/>
      <c r="AKJ79"/>
      <c r="AKK79"/>
      <c r="AKL79"/>
      <c r="AKM79"/>
      <c r="AKN79"/>
      <c r="AKO79"/>
      <c r="AKP79"/>
      <c r="AKQ79"/>
      <c r="AKR79"/>
      <c r="AKS79"/>
      <c r="AKT79"/>
      <c r="AKU79"/>
      <c r="AKV79"/>
      <c r="AKW79"/>
      <c r="AKX79"/>
      <c r="AKY79"/>
      <c r="AKZ79"/>
      <c r="ALA79"/>
      <c r="ALB79"/>
      <c r="ALC79"/>
      <c r="ALD79"/>
      <c r="ALE79"/>
      <c r="ALF79"/>
      <c r="ALG79"/>
      <c r="ALH79"/>
      <c r="ALI79"/>
      <c r="ALJ79"/>
      <c r="ALK79"/>
      <c r="ALL79"/>
      <c r="ALM79"/>
      <c r="ALN79"/>
      <c r="ALO79"/>
      <c r="ALP79"/>
      <c r="ALQ79"/>
      <c r="ALR79"/>
      <c r="ALS79"/>
      <c r="ALT79"/>
      <c r="ALU79"/>
      <c r="ALV79"/>
      <c r="ALW79"/>
      <c r="ALX79"/>
      <c r="ALY79"/>
      <c r="ALZ79"/>
      <c r="AMA79"/>
      <c r="AMB79"/>
      <c r="AMC79"/>
      <c r="AMD79"/>
      <c r="AME79"/>
      <c r="AMF79"/>
      <c r="AMG79"/>
      <c r="AMH79"/>
      <c r="AMI79"/>
      <c r="AMJ79"/>
      <c r="AMK79"/>
      <c r="AML79"/>
      <c r="AMM79"/>
      <c r="AMN79"/>
      <c r="AMO79"/>
      <c r="AMP79"/>
      <c r="AMQ79"/>
      <c r="AMR79"/>
      <c r="AMS79"/>
      <c r="AMT79"/>
      <c r="AMU79"/>
      <c r="AMV79"/>
      <c r="AMW79"/>
      <c r="AMX79"/>
      <c r="AMY79"/>
      <c r="AMZ79"/>
      <c r="ANA79"/>
      <c r="ANB79"/>
      <c r="ANC79"/>
      <c r="AND79"/>
      <c r="ANE79"/>
      <c r="ANF79"/>
      <c r="ANG79"/>
      <c r="ANH79"/>
      <c r="ANI79"/>
      <c r="ANJ79"/>
      <c r="ANK79"/>
      <c r="ANL79"/>
      <c r="ANM79"/>
      <c r="ANN79"/>
      <c r="ANO79"/>
      <c r="ANP79"/>
      <c r="ANQ79"/>
      <c r="ANR79"/>
      <c r="ANS79"/>
      <c r="ANT79"/>
      <c r="ANU79"/>
      <c r="ANV79"/>
      <c r="ANW79"/>
      <c r="ANX79"/>
      <c r="ANY79"/>
      <c r="ANZ79"/>
      <c r="AOA79"/>
      <c r="AOB79"/>
      <c r="AOC79"/>
      <c r="AOD79"/>
      <c r="AOE79"/>
      <c r="AOF79"/>
      <c r="AOG79"/>
      <c r="AOH79"/>
      <c r="AOI79"/>
      <c r="AOJ79"/>
      <c r="AOK79"/>
      <c r="AOL79"/>
      <c r="AOM79"/>
      <c r="AON79"/>
      <c r="AOO79"/>
      <c r="AOP79"/>
      <c r="AOQ79"/>
      <c r="AOR79"/>
      <c r="AOS79"/>
      <c r="AOT79"/>
      <c r="AOU79"/>
      <c r="AOV79"/>
      <c r="AOW79"/>
      <c r="AOX79"/>
      <c r="AOY79"/>
      <c r="AOZ79"/>
      <c r="APA79"/>
      <c r="APB79"/>
      <c r="APC79"/>
      <c r="APD79"/>
      <c r="APE79"/>
      <c r="APF79"/>
      <c r="APG79"/>
      <c r="APH79"/>
      <c r="API79"/>
      <c r="APJ79"/>
      <c r="APK79"/>
      <c r="APL79"/>
      <c r="APM79"/>
      <c r="APN79"/>
      <c r="APO79"/>
      <c r="APP79"/>
      <c r="APQ79"/>
      <c r="APR79"/>
      <c r="APS79"/>
      <c r="APT79"/>
      <c r="APU79"/>
      <c r="APV79"/>
      <c r="APW79"/>
      <c r="APX79"/>
      <c r="APY79"/>
      <c r="APZ79"/>
      <c r="AQA79"/>
      <c r="AQB79"/>
      <c r="AQC79"/>
      <c r="AQD79"/>
      <c r="AQE79"/>
      <c r="AQF79"/>
      <c r="AQG79"/>
      <c r="AQH79"/>
      <c r="AQI79"/>
      <c r="AQJ79"/>
      <c r="AQK79"/>
      <c r="AQL79"/>
      <c r="AQM79"/>
      <c r="AQN79"/>
      <c r="AQO79"/>
      <c r="AQP79"/>
      <c r="AQQ79"/>
      <c r="AQR79"/>
      <c r="AQS79"/>
      <c r="AQT79"/>
      <c r="AQU79"/>
      <c r="AQV79"/>
      <c r="AQW79"/>
      <c r="AQX79"/>
      <c r="AQY79"/>
      <c r="AQZ79"/>
      <c r="ARA79"/>
      <c r="ARB79"/>
      <c r="ARC79"/>
      <c r="ARD79"/>
      <c r="ARE79"/>
      <c r="ARF79"/>
      <c r="ARG79"/>
      <c r="ARH79"/>
      <c r="ARI79"/>
      <c r="ARJ79"/>
      <c r="ARK79"/>
      <c r="ARL79"/>
      <c r="ARM79"/>
      <c r="ARN79"/>
      <c r="ARO79"/>
      <c r="ARP79"/>
      <c r="ARQ79"/>
      <c r="ARR79"/>
      <c r="ARS79"/>
      <c r="ART79"/>
      <c r="ARU79"/>
      <c r="ARV79"/>
      <c r="ARW79"/>
      <c r="ARX79"/>
      <c r="ARY79"/>
      <c r="ARZ79"/>
      <c r="ASA79"/>
      <c r="ASB79"/>
      <c r="ASC79"/>
      <c r="ASD79"/>
      <c r="ASE79"/>
      <c r="ASF79"/>
      <c r="ASG79"/>
      <c r="ASH79"/>
      <c r="ASI79"/>
      <c r="ASJ79"/>
      <c r="ASK79"/>
      <c r="ASL79"/>
      <c r="ASM79"/>
      <c r="ASN79"/>
      <c r="ASO79"/>
      <c r="ASP79"/>
      <c r="ASQ79"/>
      <c r="ASR79"/>
      <c r="ASS79"/>
      <c r="AST79"/>
      <c r="ASU79"/>
      <c r="ASV79"/>
      <c r="ASW79"/>
      <c r="ASX79"/>
      <c r="ASY79"/>
      <c r="ASZ79"/>
      <c r="ATA79"/>
      <c r="ATB79"/>
      <c r="ATC79"/>
      <c r="ATD79"/>
      <c r="ATE79"/>
      <c r="ATF79"/>
      <c r="ATG79"/>
      <c r="ATH79"/>
      <c r="ATI79"/>
      <c r="ATJ79"/>
      <c r="ATK79"/>
      <c r="ATL79"/>
      <c r="ATM79"/>
      <c r="ATN79"/>
      <c r="ATO79"/>
      <c r="ATP79"/>
      <c r="ATQ79"/>
      <c r="ATR79"/>
      <c r="ATS79"/>
      <c r="ATT79"/>
      <c r="ATU79"/>
      <c r="ATV79"/>
      <c r="ATW79"/>
      <c r="ATX79"/>
      <c r="ATY79"/>
      <c r="ATZ79"/>
      <c r="AUA79"/>
      <c r="AUB79"/>
      <c r="AUC79"/>
      <c r="AUD79"/>
      <c r="AUE79"/>
      <c r="AUF79"/>
      <c r="AUG79"/>
      <c r="AUH79"/>
      <c r="AUI79"/>
      <c r="AUJ79"/>
      <c r="AUK79"/>
      <c r="AUL79"/>
      <c r="AUM79"/>
      <c r="AUN79"/>
      <c r="AUO79"/>
      <c r="AUP79"/>
      <c r="AUQ79"/>
      <c r="AUR79"/>
      <c r="AUS79"/>
      <c r="AUT79"/>
      <c r="AUU79"/>
      <c r="AUV79"/>
      <c r="AUW79"/>
      <c r="AUX79"/>
      <c r="AUY79"/>
      <c r="AUZ79"/>
      <c r="AVA79"/>
      <c r="AVB79"/>
      <c r="AVC79"/>
      <c r="AVD79"/>
      <c r="AVE79"/>
      <c r="AVF79"/>
      <c r="AVG79"/>
      <c r="AVH79"/>
      <c r="AVI79"/>
      <c r="AVJ79"/>
      <c r="AVK79"/>
      <c r="AVL79"/>
      <c r="AVM79"/>
      <c r="AVN79"/>
      <c r="AVO79"/>
      <c r="AVP79"/>
      <c r="AVQ79"/>
      <c r="AVR79"/>
      <c r="AVS79"/>
      <c r="AVT79"/>
      <c r="AVU79"/>
      <c r="AVV79"/>
      <c r="AVW79"/>
      <c r="AVX79"/>
      <c r="AVY79"/>
      <c r="AVZ79"/>
      <c r="AWA79"/>
      <c r="AWB79"/>
      <c r="AWC79"/>
      <c r="AWD79"/>
      <c r="AWE79"/>
      <c r="AWF79"/>
      <c r="AWG79"/>
      <c r="AWH79"/>
      <c r="AWI79"/>
      <c r="AWJ79"/>
      <c r="AWK79"/>
      <c r="AWL79"/>
      <c r="AWM79"/>
      <c r="AWN79"/>
      <c r="AWO79"/>
      <c r="AWP79"/>
      <c r="AWQ79"/>
      <c r="AWR79"/>
      <c r="AWS79"/>
      <c r="AWT79"/>
      <c r="AWU79"/>
      <c r="AWV79"/>
      <c r="AWW79"/>
      <c r="AWX79"/>
      <c r="AWY79"/>
      <c r="AWZ79"/>
      <c r="AXA79"/>
      <c r="AXB79"/>
      <c r="AXC79"/>
      <c r="AXD79"/>
      <c r="AXE79"/>
      <c r="AXF79"/>
      <c r="AXG79"/>
      <c r="AXH79"/>
      <c r="AXI79"/>
      <c r="AXJ79"/>
      <c r="AXK79"/>
      <c r="AXL79"/>
      <c r="AXM79"/>
      <c r="AXN79"/>
      <c r="AXO79"/>
      <c r="AXP79"/>
      <c r="AXQ79"/>
      <c r="AXR79"/>
      <c r="AXS79"/>
      <c r="AXT79"/>
      <c r="AXU79"/>
      <c r="AXV79"/>
      <c r="AXW79"/>
      <c r="AXX79"/>
      <c r="AXY79"/>
      <c r="AXZ79"/>
      <c r="AYA79"/>
      <c r="AYB79"/>
      <c r="AYC79"/>
      <c r="AYD79"/>
      <c r="AYE79"/>
      <c r="AYF79"/>
      <c r="AYG79"/>
      <c r="AYH79"/>
      <c r="AYI79"/>
      <c r="AYJ79"/>
      <c r="AYK79"/>
      <c r="AYL79"/>
      <c r="AYM79"/>
      <c r="AYN79"/>
      <c r="AYO79"/>
      <c r="AYP79"/>
      <c r="AYQ79"/>
      <c r="AYR79"/>
      <c r="AYS79"/>
      <c r="AYT79"/>
      <c r="AYU79"/>
      <c r="AYV79"/>
      <c r="AYW79"/>
      <c r="AYX79"/>
      <c r="AYY79"/>
      <c r="AYZ79"/>
      <c r="AZA79"/>
      <c r="AZB79"/>
      <c r="AZC79"/>
      <c r="AZD79"/>
      <c r="AZE79"/>
      <c r="AZF79"/>
      <c r="AZG79"/>
      <c r="AZH79"/>
      <c r="AZI79"/>
      <c r="AZJ79"/>
      <c r="AZK79"/>
      <c r="AZL79"/>
      <c r="AZM79"/>
      <c r="AZN79"/>
      <c r="AZO79"/>
      <c r="AZP79"/>
      <c r="AZQ79"/>
      <c r="AZR79"/>
      <c r="AZS79"/>
      <c r="AZT79"/>
      <c r="AZU79"/>
      <c r="AZV79"/>
      <c r="AZW79"/>
      <c r="AZX79"/>
      <c r="AZY79"/>
      <c r="AZZ79"/>
      <c r="BAA79"/>
      <c r="BAB79"/>
      <c r="BAC79"/>
      <c r="BAD79"/>
      <c r="BAE79"/>
      <c r="BAF79"/>
      <c r="BAG79"/>
      <c r="BAH79"/>
      <c r="BAI79"/>
      <c r="BAJ79"/>
      <c r="BAK79"/>
      <c r="BAL79"/>
      <c r="BAM79"/>
      <c r="BAN79"/>
      <c r="BAO79"/>
      <c r="BAP79"/>
      <c r="BAQ79"/>
      <c r="BAR79"/>
      <c r="BAS79"/>
      <c r="BAT79"/>
      <c r="BAU79"/>
      <c r="BAV79"/>
      <c r="BAW79"/>
      <c r="BAX79"/>
      <c r="BAY79"/>
      <c r="BAZ79"/>
      <c r="BBA79"/>
      <c r="BBB79"/>
      <c r="BBC79"/>
      <c r="BBD79"/>
      <c r="BBE79"/>
      <c r="BBF79"/>
      <c r="BBG79"/>
      <c r="BBH79"/>
      <c r="BBI79"/>
      <c r="BBJ79"/>
      <c r="BBK79"/>
      <c r="BBL79"/>
      <c r="BBM79"/>
      <c r="BBN79"/>
      <c r="BBO79"/>
      <c r="BBP79"/>
      <c r="BBQ79"/>
      <c r="BBR79"/>
      <c r="BBS79"/>
      <c r="BBT79"/>
      <c r="BBU79"/>
      <c r="BBV79"/>
      <c r="BBW79"/>
      <c r="BBX79"/>
      <c r="BBY79"/>
      <c r="BBZ79"/>
      <c r="BCA79"/>
      <c r="BCB79"/>
      <c r="BCC79"/>
      <c r="BCD79"/>
      <c r="BCE79"/>
      <c r="BCF79"/>
      <c r="BCG79"/>
      <c r="BCH79"/>
      <c r="BCI79"/>
      <c r="BCJ79"/>
      <c r="BCK79"/>
      <c r="BCL79"/>
      <c r="BCM79"/>
      <c r="BCN79"/>
      <c r="BCO79"/>
      <c r="BCP79"/>
      <c r="BCQ79"/>
      <c r="BCR79"/>
      <c r="BCS79"/>
      <c r="BCT79"/>
      <c r="BCU79"/>
      <c r="BCV79"/>
      <c r="BCW79"/>
      <c r="BCX79"/>
      <c r="BCY79"/>
      <c r="BCZ79"/>
      <c r="BDA79"/>
      <c r="BDB79"/>
      <c r="BDC79"/>
      <c r="BDD79"/>
      <c r="BDE79"/>
      <c r="BDF79"/>
      <c r="BDG79"/>
      <c r="BDH79"/>
      <c r="BDI79"/>
      <c r="BDJ79"/>
      <c r="BDK79"/>
      <c r="BDL79"/>
      <c r="BDM79"/>
      <c r="BDN79"/>
      <c r="BDO79"/>
      <c r="BDP79"/>
      <c r="BDQ79"/>
      <c r="BDR79"/>
      <c r="BDS79"/>
      <c r="BDT79"/>
      <c r="BDU79"/>
      <c r="BDV79"/>
      <c r="BDW79"/>
      <c r="BDX79"/>
      <c r="BDY79"/>
      <c r="BDZ79"/>
      <c r="BEA79"/>
      <c r="BEB79"/>
      <c r="BEC79"/>
      <c r="BED79"/>
      <c r="BEE79"/>
      <c r="BEF79"/>
      <c r="BEG79"/>
      <c r="BEH79"/>
      <c r="BEI79"/>
      <c r="BEJ79"/>
      <c r="BEK79"/>
      <c r="BEL79"/>
      <c r="BEM79"/>
      <c r="BEN79"/>
      <c r="BEO79"/>
      <c r="BEP79"/>
      <c r="BEQ79"/>
      <c r="BER79"/>
      <c r="BES79"/>
      <c r="BET79"/>
      <c r="BEU79"/>
      <c r="BEV79"/>
      <c r="BEW79"/>
      <c r="BEX79"/>
      <c r="BEY79"/>
      <c r="BEZ79"/>
      <c r="BFA79"/>
      <c r="BFB79"/>
      <c r="BFC79"/>
      <c r="BFD79"/>
      <c r="BFE79"/>
      <c r="BFF79"/>
      <c r="BFG79"/>
      <c r="BFH79"/>
      <c r="BFI79"/>
      <c r="BFJ79"/>
      <c r="BFK79"/>
      <c r="BFL79"/>
      <c r="BFM79"/>
      <c r="BFN79"/>
      <c r="BFO79"/>
      <c r="BFP79"/>
      <c r="BFQ79"/>
      <c r="BFR79"/>
      <c r="BFS79"/>
      <c r="BFT79"/>
      <c r="BFU79"/>
      <c r="BFV79"/>
      <c r="BFW79"/>
      <c r="BFX79"/>
      <c r="BFY79"/>
      <c r="BFZ79"/>
      <c r="BGA79"/>
      <c r="BGB79"/>
      <c r="BGC79"/>
      <c r="BGD79"/>
      <c r="BGE79"/>
      <c r="BGF79"/>
      <c r="BGG79"/>
      <c r="BGH79"/>
      <c r="BGI79"/>
      <c r="BGJ79"/>
      <c r="BGK79"/>
      <c r="BGL79"/>
      <c r="BGM79"/>
      <c r="BGN79"/>
      <c r="BGO79"/>
      <c r="BGP79"/>
      <c r="BGQ79"/>
      <c r="BGR79"/>
      <c r="BGS79"/>
      <c r="BGT79"/>
      <c r="BGU79"/>
      <c r="BGV79"/>
      <c r="BGW79"/>
      <c r="BGX79"/>
      <c r="BGY79"/>
      <c r="BGZ79"/>
      <c r="BHA79"/>
      <c r="BHB79"/>
      <c r="BHC79"/>
      <c r="BHD79"/>
      <c r="BHE79"/>
      <c r="BHF79"/>
      <c r="BHG79"/>
      <c r="BHH79"/>
      <c r="BHI79"/>
      <c r="BHJ79"/>
      <c r="BHK79"/>
      <c r="BHL79"/>
      <c r="BHM79"/>
      <c r="BHN79"/>
      <c r="BHO79"/>
      <c r="BHP79"/>
      <c r="BHQ79"/>
      <c r="BHR79"/>
      <c r="BHS79"/>
      <c r="BHT79"/>
      <c r="BHU79"/>
      <c r="BHV79"/>
      <c r="BHW79"/>
      <c r="BHX79"/>
      <c r="BHY79"/>
      <c r="BHZ79"/>
      <c r="BIA79"/>
      <c r="BIB79"/>
      <c r="BIC79"/>
      <c r="BID79"/>
      <c r="BIE79"/>
      <c r="BIF79"/>
      <c r="BIG79"/>
      <c r="BIH79"/>
      <c r="BII79"/>
      <c r="BIJ79"/>
      <c r="BIK79"/>
      <c r="BIL79"/>
      <c r="BIM79"/>
      <c r="BIN79"/>
      <c r="BIO79"/>
      <c r="BIP79"/>
      <c r="BIQ79"/>
      <c r="BIR79"/>
      <c r="BIS79"/>
      <c r="BIT79"/>
      <c r="BIU79"/>
      <c r="BIV79"/>
      <c r="BIW79"/>
      <c r="BIX79"/>
      <c r="BIY79"/>
      <c r="BIZ79"/>
      <c r="BJA79"/>
      <c r="BJB79"/>
      <c r="BJC79"/>
      <c r="BJD79"/>
      <c r="BJE79"/>
      <c r="BJF79"/>
      <c r="BJG79"/>
      <c r="BJH79"/>
      <c r="BJI79"/>
      <c r="BJJ79"/>
      <c r="BJK79"/>
      <c r="BJL79"/>
      <c r="BJM79"/>
      <c r="BJN79"/>
      <c r="BJO79"/>
      <c r="BJP79"/>
      <c r="BJQ79"/>
      <c r="BJR79"/>
      <c r="BJS79"/>
      <c r="BJT79"/>
      <c r="BJU79"/>
      <c r="BJV79"/>
      <c r="BJW79"/>
      <c r="BJX79"/>
      <c r="BJY79"/>
      <c r="BJZ79"/>
      <c r="BKA79"/>
      <c r="BKB79"/>
      <c r="BKC79"/>
      <c r="BKD79"/>
      <c r="BKE79"/>
      <c r="BKF79"/>
      <c r="BKG79"/>
      <c r="BKH79"/>
      <c r="BKI79"/>
      <c r="BKJ79"/>
      <c r="BKK79"/>
      <c r="BKL79"/>
      <c r="BKM79"/>
      <c r="BKN79"/>
      <c r="BKO79"/>
      <c r="BKP79"/>
      <c r="BKQ79"/>
      <c r="BKR79"/>
      <c r="BKS79"/>
      <c r="BKT79"/>
      <c r="BKU79"/>
      <c r="BKV79"/>
      <c r="BKW79"/>
      <c r="BKX79"/>
      <c r="BKY79"/>
      <c r="BKZ79"/>
      <c r="BLA79"/>
      <c r="BLB79"/>
      <c r="BLC79"/>
      <c r="BLD79"/>
      <c r="BLE79"/>
      <c r="BLF79"/>
      <c r="BLG79"/>
      <c r="BLH79"/>
      <c r="BLI79"/>
      <c r="BLJ79"/>
      <c r="BLK79"/>
      <c r="BLL79"/>
      <c r="BLM79"/>
      <c r="BLN79"/>
      <c r="BLO79"/>
      <c r="BLP79"/>
      <c r="BLQ79"/>
      <c r="BLR79"/>
      <c r="BLS79"/>
      <c r="BLT79"/>
      <c r="BLU79"/>
      <c r="BLV79"/>
      <c r="BLW79"/>
      <c r="BLX79"/>
      <c r="BLY79"/>
      <c r="BLZ79"/>
      <c r="BMA79"/>
      <c r="BMB79"/>
      <c r="BMC79"/>
      <c r="BMD79"/>
      <c r="BME79"/>
      <c r="BMF79"/>
      <c r="BMG79"/>
      <c r="BMH79"/>
      <c r="BMI79"/>
      <c r="BMJ79"/>
      <c r="BMK79"/>
      <c r="BML79"/>
      <c r="BMM79"/>
      <c r="BMN79"/>
      <c r="BMO79"/>
      <c r="BMP79"/>
      <c r="BMQ79"/>
      <c r="BMR79"/>
      <c r="BMS79"/>
      <c r="BMT79"/>
      <c r="BMU79"/>
      <c r="BMV79"/>
      <c r="BMW79"/>
      <c r="BMX79"/>
      <c r="BMY79"/>
      <c r="BMZ79"/>
      <c r="BNA79"/>
      <c r="BNB79"/>
      <c r="BNC79"/>
      <c r="BND79"/>
      <c r="BNE79"/>
      <c r="BNF79"/>
      <c r="BNG79"/>
      <c r="BNH79"/>
      <c r="BNI79"/>
      <c r="BNJ79"/>
      <c r="BNK79"/>
      <c r="BNL79"/>
      <c r="BNM79"/>
      <c r="BNN79"/>
      <c r="BNO79"/>
      <c r="BNP79"/>
      <c r="BNQ79"/>
      <c r="BNR79"/>
      <c r="BNS79"/>
      <c r="BNT79"/>
      <c r="BNU79"/>
      <c r="BNV79"/>
      <c r="BNW79"/>
      <c r="BNX79"/>
      <c r="BNY79"/>
      <c r="BNZ79"/>
      <c r="BOA79"/>
      <c r="BOB79"/>
      <c r="BOC79"/>
      <c r="BOD79"/>
      <c r="BOE79"/>
      <c r="BOF79"/>
      <c r="BOG79"/>
      <c r="BOH79"/>
      <c r="BOI79"/>
      <c r="BOJ79"/>
      <c r="BOK79"/>
      <c r="BOL79"/>
      <c r="BOM79"/>
      <c r="BON79"/>
      <c r="BOO79"/>
      <c r="BOP79"/>
      <c r="BOQ79"/>
      <c r="BOR79"/>
      <c r="BOS79"/>
      <c r="BOT79"/>
      <c r="BOU79"/>
      <c r="BOV79"/>
      <c r="BOW79"/>
      <c r="BOX79"/>
      <c r="BOY79"/>
      <c r="BOZ79"/>
      <c r="BPA79"/>
      <c r="BPB79"/>
      <c r="BPC79"/>
      <c r="BPD79"/>
      <c r="BPE79"/>
      <c r="BPF79"/>
      <c r="BPG79"/>
      <c r="BPH79"/>
      <c r="BPI79"/>
      <c r="BPJ79"/>
      <c r="BPK79"/>
      <c r="BPL79"/>
      <c r="BPM79"/>
      <c r="BPN79"/>
      <c r="BPO79"/>
      <c r="BPP79"/>
      <c r="BPQ79"/>
      <c r="BPR79"/>
      <c r="BPS79"/>
      <c r="BPT79"/>
      <c r="BPU79"/>
      <c r="BPV79"/>
      <c r="BPW79"/>
      <c r="BPX79"/>
      <c r="BPY79"/>
      <c r="BPZ79"/>
      <c r="BQA79"/>
      <c r="BQB79"/>
      <c r="BQC79"/>
      <c r="BQD79"/>
      <c r="BQE79"/>
      <c r="BQF79"/>
      <c r="BQG79"/>
      <c r="BQH79"/>
      <c r="BQI79"/>
      <c r="BQJ79"/>
      <c r="BQK79"/>
      <c r="BQL79"/>
      <c r="BQM79"/>
      <c r="BQN79"/>
      <c r="BQO79"/>
      <c r="BQP79"/>
      <c r="BQQ79"/>
      <c r="BQR79"/>
      <c r="BQS79"/>
      <c r="BQT79"/>
      <c r="BQU79"/>
      <c r="BQV79"/>
      <c r="BQW79"/>
      <c r="BQX79"/>
      <c r="BQY79"/>
      <c r="BQZ79"/>
      <c r="BRA79"/>
      <c r="BRB79"/>
      <c r="BRC79"/>
      <c r="BRD79"/>
      <c r="BRE79"/>
      <c r="BRF79"/>
      <c r="BRG79"/>
      <c r="BRH79"/>
      <c r="BRI79"/>
      <c r="BRJ79"/>
      <c r="BRK79"/>
      <c r="BRL79"/>
      <c r="BRM79"/>
      <c r="BRN79"/>
      <c r="BRO79"/>
      <c r="BRP79"/>
      <c r="BRQ79"/>
      <c r="BRR79"/>
      <c r="BRS79"/>
      <c r="BRT79"/>
      <c r="BRU79"/>
      <c r="BRV79"/>
      <c r="BRW79"/>
      <c r="BRX79"/>
      <c r="BRY79"/>
      <c r="BRZ79"/>
      <c r="BSA79"/>
      <c r="BSB79"/>
      <c r="BSC79"/>
      <c r="BSD79"/>
      <c r="BSE79"/>
      <c r="BSF79"/>
      <c r="BSG79"/>
      <c r="BSH79"/>
      <c r="BSI79"/>
      <c r="BSJ79"/>
      <c r="BSK79"/>
      <c r="BSL79"/>
      <c r="BSM79"/>
      <c r="BSN79"/>
      <c r="BSO79"/>
      <c r="BSP79"/>
      <c r="BSQ79"/>
      <c r="BSR79"/>
      <c r="BSS79"/>
      <c r="BST79"/>
      <c r="BSU79"/>
      <c r="BSV79"/>
      <c r="BSW79"/>
      <c r="BSX79"/>
      <c r="BSY79"/>
      <c r="BSZ79"/>
      <c r="BTA79"/>
      <c r="BTB79"/>
      <c r="BTC79"/>
      <c r="BTD79"/>
      <c r="BTE79"/>
      <c r="BTF79"/>
      <c r="BTG79"/>
      <c r="BTH79"/>
      <c r="BTI79"/>
      <c r="BTJ79"/>
      <c r="BTK79"/>
      <c r="BTL79"/>
      <c r="BTM79"/>
      <c r="BTN79"/>
      <c r="BTO79"/>
      <c r="BTP79"/>
      <c r="BTQ79"/>
      <c r="BTR79"/>
      <c r="BTS79"/>
      <c r="BTT79"/>
      <c r="BTU79"/>
      <c r="BTV79"/>
      <c r="BTW79"/>
      <c r="BTX79"/>
      <c r="BTY79"/>
      <c r="BTZ79"/>
      <c r="BUA79"/>
      <c r="BUB79"/>
      <c r="BUC79"/>
      <c r="BUD79"/>
      <c r="BUE79"/>
      <c r="BUF79"/>
      <c r="BUG79"/>
      <c r="BUH79"/>
      <c r="BUI79"/>
      <c r="BUJ79"/>
      <c r="BUK79"/>
      <c r="BUL79"/>
      <c r="BUM79"/>
      <c r="BUN79"/>
      <c r="BUO79"/>
      <c r="BUP79"/>
      <c r="BUQ79"/>
      <c r="BUR79"/>
      <c r="BUS79"/>
      <c r="BUT79"/>
      <c r="BUU79"/>
      <c r="BUV79"/>
      <c r="BUW79"/>
      <c r="BUX79"/>
      <c r="BUY79"/>
      <c r="BUZ79"/>
      <c r="BVA79"/>
      <c r="BVB79"/>
      <c r="BVC79"/>
      <c r="BVD79"/>
      <c r="BVE79"/>
      <c r="BVF79"/>
      <c r="BVG79"/>
      <c r="BVH79"/>
      <c r="BVI79"/>
      <c r="BVJ79"/>
      <c r="BVK79"/>
      <c r="BVL79"/>
      <c r="BVM79"/>
      <c r="BVN79"/>
      <c r="BVO79"/>
      <c r="BVP79"/>
      <c r="BVQ79"/>
      <c r="BVR79"/>
      <c r="BVS79"/>
      <c r="BVT79"/>
      <c r="BVU79"/>
      <c r="BVV79"/>
      <c r="BVW79"/>
      <c r="BVX79"/>
      <c r="BVY79"/>
      <c r="BVZ79"/>
      <c r="BWA79"/>
      <c r="BWB79"/>
      <c r="BWC79"/>
      <c r="BWD79"/>
      <c r="BWE79"/>
      <c r="BWF79"/>
      <c r="BWG79"/>
      <c r="BWH79"/>
      <c r="BWI79"/>
      <c r="BWJ79"/>
      <c r="BWK79"/>
      <c r="BWL79"/>
      <c r="BWM79"/>
      <c r="BWN79"/>
      <c r="BWO79"/>
      <c r="BWP79"/>
      <c r="BWQ79"/>
      <c r="BWR79"/>
      <c r="BWS79"/>
      <c r="BWT79"/>
      <c r="BWU79"/>
      <c r="BWV79"/>
      <c r="BWW79"/>
      <c r="BWX79"/>
      <c r="BWY79"/>
      <c r="BWZ79"/>
      <c r="BXA79"/>
      <c r="BXB79"/>
      <c r="BXC79"/>
      <c r="BXD79"/>
      <c r="BXE79"/>
      <c r="BXF79"/>
      <c r="BXG79"/>
      <c r="BXH79"/>
      <c r="BXI79"/>
      <c r="BXJ79"/>
      <c r="BXK79"/>
      <c r="BXL79"/>
      <c r="BXM79"/>
      <c r="BXN79"/>
      <c r="BXO79"/>
      <c r="BXP79"/>
      <c r="BXQ79"/>
      <c r="BXR79"/>
      <c r="BXS79"/>
      <c r="BXT79"/>
      <c r="BXU79"/>
      <c r="BXV79"/>
      <c r="BXW79"/>
      <c r="BXX79"/>
      <c r="BXY79"/>
      <c r="BXZ79"/>
      <c r="BYA79"/>
      <c r="BYB79"/>
      <c r="BYC79"/>
      <c r="BYD79"/>
      <c r="BYE79"/>
      <c r="BYF79"/>
      <c r="BYG79"/>
      <c r="BYH79"/>
      <c r="BYI79"/>
      <c r="BYJ79"/>
      <c r="BYK79"/>
      <c r="BYL79"/>
      <c r="BYM79"/>
      <c r="BYN79"/>
      <c r="BYO79"/>
      <c r="BYP79"/>
      <c r="BYQ79"/>
      <c r="BYR79"/>
      <c r="BYS79"/>
      <c r="BYT79"/>
      <c r="BYU79"/>
      <c r="BYV79"/>
      <c r="BYW79"/>
      <c r="BYX79"/>
      <c r="BYY79"/>
      <c r="BYZ79"/>
      <c r="BZA79"/>
      <c r="BZB79"/>
      <c r="BZC79"/>
      <c r="BZD79"/>
      <c r="BZE79"/>
      <c r="BZF79"/>
      <c r="BZG79"/>
      <c r="BZH79"/>
      <c r="BZI79"/>
      <c r="BZJ79"/>
      <c r="BZK79"/>
      <c r="BZL79"/>
      <c r="BZM79"/>
      <c r="BZN79"/>
      <c r="BZO79"/>
      <c r="BZP79"/>
      <c r="BZQ79"/>
      <c r="BZR79"/>
      <c r="BZS79"/>
      <c r="BZT79"/>
      <c r="BZU79"/>
      <c r="BZV79"/>
      <c r="BZW79"/>
      <c r="BZX79"/>
      <c r="BZY79"/>
      <c r="BZZ79"/>
      <c r="CAA79"/>
      <c r="CAB79"/>
      <c r="CAC79"/>
      <c r="CAD79"/>
      <c r="CAE79"/>
      <c r="CAF79"/>
      <c r="CAG79"/>
      <c r="CAH79"/>
      <c r="CAI79"/>
      <c r="CAJ79"/>
      <c r="CAK79"/>
      <c r="CAL79"/>
      <c r="CAM79"/>
      <c r="CAN79"/>
      <c r="CAO79"/>
      <c r="CAP79"/>
      <c r="CAQ79"/>
      <c r="CAR79"/>
      <c r="CAS79"/>
      <c r="CAT79"/>
      <c r="CAU79"/>
      <c r="CAV79"/>
      <c r="CAW79"/>
      <c r="CAX79"/>
      <c r="CAY79"/>
      <c r="CAZ79"/>
      <c r="CBA79"/>
      <c r="CBB79"/>
      <c r="CBC79"/>
      <c r="CBD79"/>
      <c r="CBE79"/>
      <c r="CBF79"/>
      <c r="CBG79"/>
      <c r="CBH79"/>
      <c r="CBI79"/>
      <c r="CBJ79"/>
      <c r="CBK79"/>
      <c r="CBL79"/>
      <c r="CBM79"/>
      <c r="CBN79"/>
      <c r="CBO79"/>
      <c r="CBP79"/>
      <c r="CBQ79"/>
      <c r="CBR79"/>
      <c r="CBS79"/>
      <c r="CBT79"/>
      <c r="CBU79"/>
      <c r="CBV79"/>
      <c r="CBW79"/>
      <c r="CBX79"/>
      <c r="CBY79"/>
      <c r="CBZ79"/>
      <c r="CCA79"/>
      <c r="CCB79"/>
      <c r="CCC79"/>
      <c r="CCD79"/>
      <c r="CCE79"/>
      <c r="CCF79"/>
      <c r="CCG79"/>
      <c r="CCH79"/>
      <c r="CCI79"/>
      <c r="CCJ79"/>
      <c r="CCK79"/>
      <c r="CCL79"/>
      <c r="CCM79"/>
      <c r="CCN79"/>
      <c r="CCO79"/>
      <c r="CCP79"/>
      <c r="CCQ79"/>
      <c r="CCR79"/>
      <c r="CCS79"/>
      <c r="CCT79"/>
      <c r="CCU79"/>
      <c r="CCV79"/>
      <c r="CCW79"/>
      <c r="CCX79"/>
      <c r="CCY79"/>
      <c r="CCZ79"/>
      <c r="CDA79"/>
      <c r="CDB79"/>
      <c r="CDC79"/>
      <c r="CDD79"/>
      <c r="CDE79"/>
      <c r="CDF79"/>
      <c r="CDG79"/>
      <c r="CDH79"/>
      <c r="CDI79"/>
      <c r="CDJ79"/>
      <c r="CDK79"/>
      <c r="CDL79"/>
      <c r="CDM79"/>
      <c r="CDN79"/>
      <c r="CDO79"/>
      <c r="CDP79"/>
      <c r="CDQ79"/>
      <c r="CDR79"/>
      <c r="CDS79"/>
      <c r="CDT79"/>
      <c r="CDU79"/>
      <c r="CDV79"/>
      <c r="CDW79"/>
      <c r="CDX79"/>
      <c r="CDY79"/>
      <c r="CDZ79"/>
      <c r="CEA79"/>
      <c r="CEB79"/>
      <c r="CEC79"/>
      <c r="CED79"/>
      <c r="CEE79"/>
      <c r="CEF79"/>
      <c r="CEG79"/>
      <c r="CEH79"/>
      <c r="CEI79"/>
      <c r="CEJ79"/>
      <c r="CEK79"/>
      <c r="CEL79"/>
      <c r="CEM79"/>
      <c r="CEN79"/>
      <c r="CEO79"/>
      <c r="CEP79"/>
      <c r="CEQ79"/>
      <c r="CER79"/>
      <c r="CES79"/>
      <c r="CET79"/>
      <c r="CEU79"/>
      <c r="CEV79"/>
      <c r="CEW79"/>
      <c r="CEX79"/>
      <c r="CEY79"/>
      <c r="CEZ79"/>
      <c r="CFA79"/>
      <c r="CFB79"/>
      <c r="CFC79"/>
      <c r="CFD79"/>
      <c r="CFE79"/>
      <c r="CFF79"/>
      <c r="CFG79"/>
      <c r="CFH79"/>
      <c r="CFI79"/>
      <c r="CFJ79"/>
      <c r="CFK79"/>
      <c r="CFL79"/>
      <c r="CFM79"/>
      <c r="CFN79"/>
      <c r="CFO79"/>
      <c r="CFP79"/>
      <c r="CFQ79"/>
      <c r="CFR79"/>
      <c r="CFS79"/>
      <c r="CFT79"/>
      <c r="CFU79"/>
      <c r="CFV79"/>
      <c r="CFW79"/>
      <c r="CFX79"/>
      <c r="CFY79"/>
      <c r="CFZ79"/>
      <c r="CGA79"/>
      <c r="CGB79"/>
      <c r="CGC79"/>
      <c r="CGD79"/>
      <c r="CGE79"/>
      <c r="CGF79"/>
      <c r="CGG79"/>
      <c r="CGH79"/>
      <c r="CGI79"/>
      <c r="CGJ79"/>
      <c r="CGK79"/>
      <c r="CGL79"/>
      <c r="CGM79"/>
      <c r="CGN79"/>
      <c r="CGO79"/>
      <c r="CGP79"/>
      <c r="CGQ79"/>
      <c r="CGR79"/>
      <c r="CGS79"/>
      <c r="CGT79"/>
      <c r="CGU79"/>
      <c r="CGV79"/>
      <c r="CGW79"/>
      <c r="CGX79"/>
      <c r="CGY79"/>
      <c r="CGZ79"/>
      <c r="CHA79"/>
      <c r="CHB79"/>
      <c r="CHC79"/>
      <c r="CHD79"/>
      <c r="CHE79"/>
      <c r="CHF79"/>
      <c r="CHG79"/>
      <c r="CHH79"/>
      <c r="CHI79"/>
      <c r="CHJ79"/>
      <c r="CHK79"/>
      <c r="CHL79"/>
      <c r="CHM79"/>
      <c r="CHN79"/>
      <c r="CHO79"/>
      <c r="CHP79"/>
      <c r="CHQ79"/>
      <c r="CHR79"/>
      <c r="CHS79"/>
      <c r="CHT79"/>
      <c r="CHU79"/>
      <c r="CHV79"/>
      <c r="CHW79"/>
      <c r="CHX79"/>
      <c r="CHY79"/>
      <c r="CHZ79"/>
      <c r="CIA79"/>
      <c r="CIB79"/>
      <c r="CIC79"/>
      <c r="CID79"/>
      <c r="CIE79"/>
      <c r="CIF79"/>
      <c r="CIG79"/>
      <c r="CIH79"/>
      <c r="CII79"/>
      <c r="CIJ79"/>
      <c r="CIK79"/>
      <c r="CIL79"/>
      <c r="CIM79"/>
      <c r="CIN79"/>
      <c r="CIO79"/>
      <c r="CIP79"/>
      <c r="CIQ79"/>
      <c r="CIR79"/>
      <c r="CIS79"/>
      <c r="CIT79"/>
      <c r="CIU79"/>
      <c r="CIV79"/>
      <c r="CIW79"/>
      <c r="CIX79"/>
      <c r="CIY79"/>
      <c r="CIZ79"/>
      <c r="CJA79"/>
      <c r="CJB79"/>
      <c r="CJC79"/>
      <c r="CJD79"/>
      <c r="CJE79"/>
      <c r="CJF79"/>
      <c r="CJG79"/>
      <c r="CJH79"/>
      <c r="CJI79"/>
      <c r="CJJ79"/>
      <c r="CJK79"/>
      <c r="CJL79"/>
      <c r="CJM79"/>
      <c r="CJN79"/>
      <c r="CJO79"/>
      <c r="CJP79"/>
      <c r="CJQ79"/>
      <c r="CJR79"/>
      <c r="CJS79"/>
      <c r="CJT79"/>
      <c r="CJU79"/>
      <c r="CJV79"/>
      <c r="CJW79"/>
      <c r="CJX79"/>
      <c r="CJY79"/>
      <c r="CJZ79"/>
      <c r="CKA79"/>
      <c r="CKB79"/>
      <c r="CKC79"/>
      <c r="CKD79"/>
      <c r="CKE79"/>
      <c r="CKF79"/>
      <c r="CKG79"/>
      <c r="CKH79"/>
      <c r="CKI79"/>
      <c r="CKJ79"/>
      <c r="CKK79"/>
      <c r="CKL79"/>
      <c r="CKM79"/>
      <c r="CKN79"/>
      <c r="CKO79"/>
      <c r="CKP79"/>
      <c r="CKQ79"/>
      <c r="CKR79"/>
      <c r="CKS79"/>
      <c r="CKT79"/>
      <c r="CKU79"/>
      <c r="CKV79"/>
      <c r="CKW79"/>
      <c r="CKX79"/>
      <c r="CKY79"/>
      <c r="CKZ79"/>
      <c r="CLA79"/>
      <c r="CLB79"/>
      <c r="CLC79"/>
      <c r="CLD79"/>
      <c r="CLE79"/>
      <c r="CLF79"/>
      <c r="CLG79"/>
      <c r="CLH79"/>
      <c r="CLI79"/>
      <c r="CLJ79"/>
      <c r="CLK79"/>
      <c r="CLL79"/>
      <c r="CLM79"/>
      <c r="CLN79"/>
      <c r="CLO79"/>
      <c r="CLP79"/>
      <c r="CLQ79"/>
      <c r="CLR79"/>
      <c r="CLS79"/>
      <c r="CLT79"/>
      <c r="CLU79"/>
      <c r="CLV79"/>
      <c r="CLW79"/>
      <c r="CLX79"/>
      <c r="CLY79"/>
      <c r="CLZ79"/>
      <c r="CMA79"/>
      <c r="CMB79"/>
      <c r="CMC79"/>
      <c r="CMD79"/>
      <c r="CME79"/>
      <c r="CMF79"/>
      <c r="CMG79"/>
      <c r="CMH79"/>
      <c r="CMI79"/>
      <c r="CMJ79"/>
      <c r="CMK79"/>
      <c r="CML79"/>
      <c r="CMM79"/>
      <c r="CMN79"/>
      <c r="CMO79"/>
      <c r="CMP79"/>
      <c r="CMQ79"/>
      <c r="CMR79"/>
      <c r="CMS79"/>
      <c r="CMT79"/>
      <c r="CMU79"/>
      <c r="CMV79"/>
      <c r="CMW79"/>
      <c r="CMX79"/>
      <c r="CMY79"/>
      <c r="CMZ79"/>
      <c r="CNA79"/>
      <c r="CNB79"/>
      <c r="CNC79"/>
      <c r="CND79"/>
      <c r="CNE79"/>
      <c r="CNF79"/>
      <c r="CNG79"/>
      <c r="CNH79"/>
      <c r="CNI79"/>
      <c r="CNJ79"/>
      <c r="CNK79"/>
      <c r="CNL79"/>
      <c r="CNM79"/>
      <c r="CNN79"/>
      <c r="CNO79"/>
      <c r="CNP79"/>
      <c r="CNQ79"/>
      <c r="CNR79"/>
      <c r="CNS79"/>
      <c r="CNT79"/>
      <c r="CNU79"/>
      <c r="CNV79"/>
      <c r="CNW79"/>
      <c r="CNX79"/>
      <c r="CNY79"/>
      <c r="CNZ79"/>
      <c r="COA79"/>
      <c r="COB79"/>
      <c r="COC79"/>
      <c r="COD79"/>
      <c r="COE79"/>
      <c r="COF79"/>
      <c r="COG79"/>
      <c r="COH79"/>
      <c r="COI79"/>
      <c r="COJ79"/>
      <c r="COK79"/>
      <c r="COL79"/>
      <c r="COM79"/>
      <c r="CON79"/>
      <c r="COO79"/>
      <c r="COP79"/>
      <c r="COQ79"/>
      <c r="COR79"/>
      <c r="COS79"/>
      <c r="COT79"/>
      <c r="COU79"/>
      <c r="COV79"/>
      <c r="COW79"/>
      <c r="COX79"/>
      <c r="COY79"/>
      <c r="COZ79"/>
      <c r="CPA79"/>
      <c r="CPB79"/>
      <c r="CPC79"/>
      <c r="CPD79"/>
      <c r="CPE79"/>
      <c r="CPF79"/>
      <c r="CPG79"/>
      <c r="CPH79"/>
      <c r="CPI79"/>
      <c r="CPJ79"/>
      <c r="CPK79"/>
      <c r="CPL79"/>
      <c r="CPM79"/>
      <c r="CPN79"/>
      <c r="CPO79"/>
      <c r="CPP79"/>
      <c r="CPQ79"/>
      <c r="CPR79"/>
      <c r="CPS79"/>
      <c r="CPT79"/>
      <c r="CPU79"/>
      <c r="CPV79"/>
      <c r="CPW79"/>
      <c r="CPX79"/>
      <c r="CPY79"/>
      <c r="CPZ79"/>
      <c r="CQA79"/>
      <c r="CQB79"/>
      <c r="CQC79"/>
      <c r="CQD79"/>
      <c r="CQE79"/>
      <c r="CQF79"/>
      <c r="CQG79"/>
      <c r="CQH79"/>
      <c r="CQI79"/>
      <c r="CQJ79"/>
      <c r="CQK79"/>
      <c r="CQL79"/>
      <c r="CQM79"/>
      <c r="CQN79"/>
      <c r="CQO79"/>
      <c r="CQP79"/>
      <c r="CQQ79"/>
      <c r="CQR79"/>
      <c r="CQS79"/>
      <c r="CQT79"/>
      <c r="CQU79"/>
      <c r="CQV79"/>
      <c r="CQW79"/>
      <c r="CQX79"/>
      <c r="CQY79"/>
      <c r="CQZ79"/>
      <c r="CRA79"/>
      <c r="CRB79"/>
      <c r="CRC79"/>
      <c r="CRD79"/>
      <c r="CRE79"/>
      <c r="CRF79"/>
      <c r="CRG79"/>
      <c r="CRH79"/>
      <c r="CRI79"/>
      <c r="CRJ79"/>
      <c r="CRK79"/>
      <c r="CRL79"/>
      <c r="CRM79"/>
      <c r="CRN79"/>
      <c r="CRO79"/>
      <c r="CRP79"/>
      <c r="CRQ79"/>
      <c r="CRR79"/>
      <c r="CRS79"/>
      <c r="CRT79"/>
      <c r="CRU79"/>
      <c r="CRV79"/>
      <c r="CRW79"/>
      <c r="CRX79"/>
      <c r="CRY79"/>
      <c r="CRZ79"/>
      <c r="CSA79"/>
      <c r="CSB79"/>
      <c r="CSC79"/>
      <c r="CSD79"/>
      <c r="CSE79"/>
      <c r="CSF79"/>
      <c r="CSG79"/>
      <c r="CSH79"/>
      <c r="CSI79"/>
      <c r="CSJ79"/>
      <c r="CSK79"/>
      <c r="CSL79"/>
      <c r="CSM79"/>
      <c r="CSN79"/>
      <c r="CSO79"/>
      <c r="CSP79"/>
      <c r="CSQ79"/>
      <c r="CSR79"/>
      <c r="CSS79"/>
      <c r="CST79"/>
      <c r="CSU79"/>
      <c r="CSV79"/>
      <c r="CSW79"/>
      <c r="CSX79"/>
      <c r="CSY79"/>
      <c r="CSZ79"/>
      <c r="CTA79"/>
      <c r="CTB79"/>
      <c r="CTC79"/>
      <c r="CTD79"/>
      <c r="CTE79"/>
      <c r="CTF79"/>
      <c r="CTG79"/>
      <c r="CTH79"/>
      <c r="CTI79"/>
      <c r="CTJ79"/>
      <c r="CTK79"/>
      <c r="CTL79"/>
      <c r="CTM79"/>
      <c r="CTN79"/>
      <c r="CTO79"/>
      <c r="CTP79"/>
      <c r="CTQ79"/>
      <c r="CTR79"/>
      <c r="CTS79"/>
      <c r="CTT79"/>
      <c r="CTU79"/>
      <c r="CTV79"/>
      <c r="CTW79"/>
      <c r="CTX79"/>
      <c r="CTY79"/>
      <c r="CTZ79"/>
      <c r="CUA79"/>
      <c r="CUB79"/>
      <c r="CUC79"/>
      <c r="CUD79"/>
      <c r="CUE79"/>
      <c r="CUF79"/>
      <c r="CUG79"/>
      <c r="CUH79"/>
      <c r="CUI79"/>
      <c r="CUJ79"/>
      <c r="CUK79"/>
      <c r="CUL79"/>
      <c r="CUM79"/>
      <c r="CUN79"/>
      <c r="CUO79"/>
      <c r="CUP79"/>
      <c r="CUQ79"/>
      <c r="CUR79"/>
      <c r="CUS79"/>
      <c r="CUT79"/>
      <c r="CUU79"/>
      <c r="CUV79"/>
      <c r="CUW79"/>
      <c r="CUX79"/>
      <c r="CUY79"/>
      <c r="CUZ79"/>
      <c r="CVA79"/>
      <c r="CVB79"/>
      <c r="CVC79"/>
      <c r="CVD79"/>
      <c r="CVE79"/>
      <c r="CVF79"/>
      <c r="CVG79"/>
      <c r="CVH79"/>
      <c r="CVI79"/>
      <c r="CVJ79"/>
      <c r="CVK79"/>
      <c r="CVL79"/>
      <c r="CVM79"/>
      <c r="CVN79"/>
      <c r="CVO79"/>
      <c r="CVP79"/>
      <c r="CVQ79"/>
      <c r="CVR79"/>
      <c r="CVS79"/>
      <c r="CVT79"/>
      <c r="CVU79"/>
      <c r="CVV79"/>
      <c r="CVW79"/>
      <c r="CVX79"/>
      <c r="CVY79"/>
      <c r="CVZ79"/>
      <c r="CWA79"/>
      <c r="CWB79"/>
      <c r="CWC79"/>
      <c r="CWD79"/>
      <c r="CWE79"/>
      <c r="CWF79"/>
      <c r="CWG79"/>
      <c r="CWH79"/>
      <c r="CWI79"/>
      <c r="CWJ79"/>
      <c r="CWK79"/>
      <c r="CWL79"/>
      <c r="CWM79"/>
      <c r="CWN79"/>
      <c r="CWO79"/>
      <c r="CWP79"/>
      <c r="CWQ79"/>
      <c r="CWR79"/>
      <c r="CWS79"/>
      <c r="CWT79"/>
      <c r="CWU79"/>
      <c r="CWV79"/>
      <c r="CWW79"/>
      <c r="CWX79"/>
      <c r="CWY79"/>
      <c r="CWZ79"/>
      <c r="CXA79"/>
      <c r="CXB79"/>
      <c r="CXC79"/>
      <c r="CXD79"/>
      <c r="CXE79"/>
      <c r="CXF79"/>
      <c r="CXG79"/>
      <c r="CXH79"/>
      <c r="CXI79"/>
      <c r="CXJ79"/>
      <c r="CXK79"/>
      <c r="CXL79"/>
      <c r="CXM79"/>
      <c r="CXN79"/>
      <c r="CXO79"/>
      <c r="CXP79"/>
      <c r="CXQ79"/>
      <c r="CXR79"/>
      <c r="CXS79"/>
      <c r="CXT79"/>
      <c r="CXU79"/>
      <c r="CXV79"/>
      <c r="CXW79"/>
      <c r="CXX79"/>
      <c r="CXY79"/>
      <c r="CXZ79"/>
      <c r="CYA79"/>
      <c r="CYB79"/>
      <c r="CYC79"/>
      <c r="CYD79"/>
      <c r="CYE79"/>
      <c r="CYF79"/>
      <c r="CYG79"/>
      <c r="CYH79"/>
      <c r="CYI79"/>
      <c r="CYJ79"/>
      <c r="CYK79"/>
      <c r="CYL79"/>
      <c r="CYM79"/>
      <c r="CYN79"/>
      <c r="CYO79"/>
      <c r="CYP79"/>
      <c r="CYQ79"/>
      <c r="CYR79"/>
      <c r="CYS79"/>
      <c r="CYT79"/>
      <c r="CYU79"/>
      <c r="CYV79"/>
      <c r="CYW79"/>
      <c r="CYX79"/>
      <c r="CYY79"/>
      <c r="CYZ79"/>
      <c r="CZA79"/>
      <c r="CZB79"/>
      <c r="CZC79"/>
      <c r="CZD79"/>
      <c r="CZE79"/>
      <c r="CZF79"/>
      <c r="CZG79"/>
      <c r="CZH79"/>
      <c r="CZI79"/>
      <c r="CZJ79"/>
      <c r="CZK79"/>
      <c r="CZL79"/>
      <c r="CZM79"/>
      <c r="CZN79"/>
      <c r="CZO79"/>
      <c r="CZP79"/>
      <c r="CZQ79"/>
      <c r="CZR79"/>
      <c r="CZS79"/>
      <c r="CZT79"/>
      <c r="CZU79"/>
      <c r="CZV79"/>
      <c r="CZW79"/>
      <c r="CZX79"/>
      <c r="CZY79"/>
      <c r="CZZ79"/>
      <c r="DAA79"/>
      <c r="DAB79"/>
      <c r="DAC79"/>
      <c r="DAD79"/>
      <c r="DAE79"/>
      <c r="DAF79"/>
      <c r="DAG79"/>
      <c r="DAH79"/>
      <c r="DAI79"/>
      <c r="DAJ79"/>
      <c r="DAK79"/>
      <c r="DAL79"/>
      <c r="DAM79"/>
      <c r="DAN79"/>
      <c r="DAO79"/>
      <c r="DAP79"/>
      <c r="DAQ79"/>
      <c r="DAR79"/>
      <c r="DAS79"/>
      <c r="DAT79"/>
      <c r="DAU79"/>
      <c r="DAV79"/>
      <c r="DAW79"/>
      <c r="DAX79"/>
      <c r="DAY79"/>
      <c r="DAZ79"/>
      <c r="DBA79"/>
      <c r="DBB79"/>
      <c r="DBC79"/>
      <c r="DBD79"/>
      <c r="DBE79"/>
      <c r="DBF79"/>
      <c r="DBG79"/>
      <c r="DBH79"/>
      <c r="DBI79"/>
      <c r="DBJ79"/>
      <c r="DBK79"/>
      <c r="DBL79"/>
      <c r="DBM79"/>
      <c r="DBN79"/>
      <c r="DBO79"/>
      <c r="DBP79"/>
      <c r="DBQ79"/>
      <c r="DBR79"/>
      <c r="DBS79"/>
      <c r="DBT79"/>
      <c r="DBU79"/>
      <c r="DBV79"/>
      <c r="DBW79"/>
      <c r="DBX79"/>
      <c r="DBY79"/>
      <c r="DBZ79"/>
      <c r="DCA79"/>
      <c r="DCB79"/>
      <c r="DCC79"/>
      <c r="DCD79"/>
      <c r="DCE79"/>
      <c r="DCF79"/>
      <c r="DCG79"/>
      <c r="DCH79"/>
      <c r="DCI79"/>
      <c r="DCJ79"/>
      <c r="DCK79"/>
      <c r="DCL79"/>
      <c r="DCM79"/>
      <c r="DCN79"/>
      <c r="DCO79"/>
      <c r="DCP79"/>
      <c r="DCQ79"/>
      <c r="DCR79"/>
      <c r="DCS79"/>
      <c r="DCT79"/>
      <c r="DCU79"/>
      <c r="DCV79"/>
      <c r="DCW79"/>
      <c r="DCX79"/>
      <c r="DCY79"/>
      <c r="DCZ79"/>
      <c r="DDA79"/>
      <c r="DDB79"/>
      <c r="DDC79"/>
      <c r="DDD79"/>
      <c r="DDE79"/>
      <c r="DDF79"/>
      <c r="DDG79"/>
      <c r="DDH79"/>
      <c r="DDI79"/>
      <c r="DDJ79"/>
      <c r="DDK79"/>
      <c r="DDL79"/>
      <c r="DDM79"/>
      <c r="DDN79"/>
      <c r="DDO79"/>
      <c r="DDP79"/>
      <c r="DDQ79"/>
      <c r="DDR79"/>
      <c r="DDS79"/>
      <c r="DDT79"/>
      <c r="DDU79"/>
      <c r="DDV79"/>
      <c r="DDW79"/>
      <c r="DDX79"/>
      <c r="DDY79"/>
      <c r="DDZ79"/>
      <c r="DEA79"/>
      <c r="DEB79"/>
      <c r="DEC79"/>
      <c r="DED79"/>
      <c r="DEE79"/>
      <c r="DEF79"/>
      <c r="DEG79"/>
      <c r="DEH79"/>
      <c r="DEI79"/>
      <c r="DEJ79"/>
      <c r="DEK79"/>
      <c r="DEL79"/>
      <c r="DEM79"/>
      <c r="DEN79"/>
      <c r="DEO79"/>
      <c r="DEP79"/>
      <c r="DEQ79"/>
      <c r="DER79"/>
      <c r="DES79"/>
      <c r="DET79"/>
      <c r="DEU79"/>
      <c r="DEV79"/>
      <c r="DEW79"/>
      <c r="DEX79"/>
      <c r="DEY79"/>
      <c r="DEZ79"/>
      <c r="DFA79"/>
      <c r="DFB79"/>
      <c r="DFC79"/>
      <c r="DFD79"/>
      <c r="DFE79"/>
      <c r="DFF79"/>
      <c r="DFG79"/>
      <c r="DFH79"/>
      <c r="DFI79"/>
      <c r="DFJ79"/>
      <c r="DFK79"/>
      <c r="DFL79"/>
      <c r="DFM79"/>
      <c r="DFN79"/>
      <c r="DFO79"/>
      <c r="DFP79"/>
      <c r="DFQ79"/>
      <c r="DFR79"/>
      <c r="DFS79"/>
      <c r="DFT79"/>
      <c r="DFU79"/>
      <c r="DFV79"/>
      <c r="DFW79"/>
      <c r="DFX79"/>
      <c r="DFY79"/>
      <c r="DFZ79"/>
      <c r="DGA79"/>
      <c r="DGB79"/>
      <c r="DGC79"/>
      <c r="DGD79"/>
      <c r="DGE79"/>
      <c r="DGF79"/>
      <c r="DGG79"/>
      <c r="DGH79"/>
      <c r="DGI79"/>
      <c r="DGJ79"/>
      <c r="DGK79"/>
      <c r="DGL79"/>
      <c r="DGM79"/>
      <c r="DGN79"/>
      <c r="DGO79"/>
      <c r="DGP79"/>
      <c r="DGQ79"/>
      <c r="DGR79"/>
      <c r="DGS79"/>
      <c r="DGT79"/>
      <c r="DGU79"/>
      <c r="DGV79"/>
      <c r="DGW79"/>
      <c r="DGX79"/>
      <c r="DGY79"/>
      <c r="DGZ79"/>
      <c r="DHA79"/>
      <c r="DHB79"/>
      <c r="DHC79"/>
      <c r="DHD79"/>
      <c r="DHE79"/>
      <c r="DHF79"/>
      <c r="DHG79"/>
      <c r="DHH79"/>
      <c r="DHI79"/>
      <c r="DHJ79"/>
      <c r="DHK79"/>
      <c r="DHL79"/>
      <c r="DHM79"/>
      <c r="DHN79"/>
      <c r="DHO79"/>
      <c r="DHP79"/>
      <c r="DHQ79"/>
      <c r="DHR79"/>
      <c r="DHS79"/>
      <c r="DHT79"/>
      <c r="DHU79"/>
      <c r="DHV79"/>
      <c r="DHW79"/>
      <c r="DHX79"/>
      <c r="DHY79"/>
      <c r="DHZ79"/>
      <c r="DIA79"/>
      <c r="DIB79"/>
      <c r="DIC79"/>
      <c r="DID79"/>
      <c r="DIE79"/>
      <c r="DIF79"/>
      <c r="DIG79"/>
      <c r="DIH79"/>
      <c r="DII79"/>
      <c r="DIJ79"/>
      <c r="DIK79"/>
      <c r="DIL79"/>
      <c r="DIM79"/>
      <c r="DIN79"/>
      <c r="DIO79"/>
      <c r="DIP79"/>
      <c r="DIQ79"/>
      <c r="DIR79"/>
      <c r="DIS79"/>
      <c r="DIT79"/>
      <c r="DIU79"/>
      <c r="DIV79"/>
      <c r="DIW79"/>
      <c r="DIX79"/>
      <c r="DIY79"/>
      <c r="DIZ79"/>
      <c r="DJA79"/>
      <c r="DJB79"/>
      <c r="DJC79"/>
      <c r="DJD79"/>
      <c r="DJE79"/>
      <c r="DJF79"/>
      <c r="DJG79"/>
      <c r="DJH79"/>
      <c r="DJI79"/>
      <c r="DJJ79"/>
      <c r="DJK79"/>
      <c r="DJL79"/>
      <c r="DJM79"/>
      <c r="DJN79"/>
      <c r="DJO79"/>
      <c r="DJP79"/>
      <c r="DJQ79"/>
      <c r="DJR79"/>
      <c r="DJS79"/>
      <c r="DJT79"/>
      <c r="DJU79"/>
      <c r="DJV79"/>
      <c r="DJW79"/>
      <c r="DJX79"/>
      <c r="DJY79"/>
      <c r="DJZ79"/>
      <c r="DKA79"/>
      <c r="DKB79"/>
      <c r="DKC79"/>
      <c r="DKD79"/>
      <c r="DKE79"/>
      <c r="DKF79"/>
      <c r="DKG79"/>
      <c r="DKH79"/>
      <c r="DKI79"/>
      <c r="DKJ79"/>
      <c r="DKK79"/>
      <c r="DKL79"/>
      <c r="DKM79"/>
      <c r="DKN79"/>
      <c r="DKO79"/>
      <c r="DKP79"/>
      <c r="DKQ79"/>
      <c r="DKR79"/>
      <c r="DKS79"/>
      <c r="DKT79"/>
      <c r="DKU79"/>
      <c r="DKV79"/>
      <c r="DKW79"/>
      <c r="DKX79"/>
      <c r="DKY79"/>
      <c r="DKZ79"/>
      <c r="DLA79"/>
      <c r="DLB79"/>
      <c r="DLC79"/>
      <c r="DLD79"/>
      <c r="DLE79"/>
      <c r="DLF79"/>
      <c r="DLG79"/>
      <c r="DLH79"/>
      <c r="DLI79"/>
      <c r="DLJ79"/>
      <c r="DLK79"/>
      <c r="DLL79"/>
      <c r="DLM79"/>
      <c r="DLN79"/>
      <c r="DLO79"/>
      <c r="DLP79"/>
      <c r="DLQ79"/>
      <c r="DLR79"/>
      <c r="DLS79"/>
      <c r="DLT79"/>
      <c r="DLU79"/>
      <c r="DLV79"/>
      <c r="DLW79"/>
      <c r="DLX79"/>
      <c r="DLY79"/>
      <c r="DLZ79"/>
      <c r="DMA79"/>
      <c r="DMB79"/>
      <c r="DMC79"/>
      <c r="DMD79"/>
      <c r="DME79"/>
      <c r="DMF79"/>
      <c r="DMG79"/>
      <c r="DMH79"/>
      <c r="DMI79"/>
      <c r="DMJ79"/>
      <c r="DMK79"/>
      <c r="DML79"/>
      <c r="DMM79"/>
      <c r="DMN79"/>
      <c r="DMO79"/>
      <c r="DMP79"/>
      <c r="DMQ79"/>
      <c r="DMR79"/>
      <c r="DMS79"/>
      <c r="DMT79"/>
      <c r="DMU79"/>
      <c r="DMV79"/>
      <c r="DMW79"/>
      <c r="DMX79"/>
      <c r="DMY79"/>
      <c r="DMZ79"/>
      <c r="DNA79"/>
      <c r="DNB79"/>
      <c r="DNC79"/>
      <c r="DND79"/>
      <c r="DNE79"/>
      <c r="DNF79"/>
      <c r="DNG79"/>
      <c r="DNH79"/>
      <c r="DNI79"/>
      <c r="DNJ79"/>
      <c r="DNK79"/>
      <c r="DNL79"/>
      <c r="DNM79"/>
      <c r="DNN79"/>
      <c r="DNO79"/>
      <c r="DNP79"/>
      <c r="DNQ79"/>
      <c r="DNR79"/>
      <c r="DNS79"/>
      <c r="DNT79"/>
      <c r="DNU79"/>
      <c r="DNV79"/>
      <c r="DNW79"/>
      <c r="DNX79"/>
      <c r="DNY79"/>
      <c r="DNZ79"/>
      <c r="DOA79"/>
      <c r="DOB79"/>
      <c r="DOC79"/>
      <c r="DOD79"/>
      <c r="DOE79"/>
      <c r="DOF79"/>
      <c r="DOG79"/>
      <c r="DOH79"/>
      <c r="DOI79"/>
      <c r="DOJ79"/>
      <c r="DOK79"/>
      <c r="DOL79"/>
      <c r="DOM79"/>
      <c r="DON79"/>
      <c r="DOO79"/>
      <c r="DOP79"/>
      <c r="DOQ79"/>
      <c r="DOR79"/>
      <c r="DOS79"/>
      <c r="DOT79"/>
      <c r="DOU79"/>
      <c r="DOV79"/>
      <c r="DOW79"/>
      <c r="DOX79"/>
      <c r="DOY79"/>
      <c r="DOZ79"/>
      <c r="DPA79"/>
      <c r="DPB79"/>
      <c r="DPC79"/>
      <c r="DPD79"/>
      <c r="DPE79"/>
      <c r="DPF79"/>
      <c r="DPG79"/>
      <c r="DPH79"/>
      <c r="DPI79"/>
      <c r="DPJ79"/>
      <c r="DPK79"/>
      <c r="DPL79"/>
      <c r="DPM79"/>
      <c r="DPN79"/>
      <c r="DPO79"/>
      <c r="DPP79"/>
      <c r="DPQ79"/>
      <c r="DPR79"/>
      <c r="DPS79"/>
      <c r="DPT79"/>
      <c r="DPU79"/>
      <c r="DPV79"/>
      <c r="DPW79"/>
      <c r="DPX79"/>
      <c r="DPY79"/>
      <c r="DPZ79"/>
      <c r="DQA79"/>
      <c r="DQB79"/>
      <c r="DQC79"/>
      <c r="DQD79"/>
      <c r="DQE79"/>
      <c r="DQF79"/>
      <c r="DQG79"/>
      <c r="DQH79"/>
      <c r="DQI79"/>
      <c r="DQJ79"/>
      <c r="DQK79"/>
      <c r="DQL79"/>
      <c r="DQM79"/>
      <c r="DQN79"/>
      <c r="DQO79"/>
      <c r="DQP79"/>
      <c r="DQQ79"/>
      <c r="DQR79"/>
      <c r="DQS79"/>
      <c r="DQT79"/>
      <c r="DQU79"/>
      <c r="DQV79"/>
      <c r="DQW79"/>
      <c r="DQX79"/>
      <c r="DQY79"/>
      <c r="DQZ79"/>
      <c r="DRA79"/>
      <c r="DRB79"/>
      <c r="DRC79"/>
      <c r="DRD79"/>
      <c r="DRE79"/>
      <c r="DRF79"/>
      <c r="DRG79"/>
      <c r="DRH79"/>
      <c r="DRI79"/>
      <c r="DRJ79"/>
      <c r="DRK79"/>
      <c r="DRL79"/>
      <c r="DRM79"/>
      <c r="DRN79"/>
      <c r="DRO79"/>
      <c r="DRP79"/>
      <c r="DRQ79"/>
      <c r="DRR79"/>
      <c r="DRS79"/>
      <c r="DRT79"/>
      <c r="DRU79"/>
      <c r="DRV79"/>
      <c r="DRW79"/>
      <c r="DRX79"/>
      <c r="DRY79"/>
      <c r="DRZ79"/>
      <c r="DSA79"/>
      <c r="DSB79"/>
      <c r="DSC79"/>
      <c r="DSD79"/>
      <c r="DSE79"/>
      <c r="DSF79"/>
      <c r="DSG79"/>
      <c r="DSH79"/>
      <c r="DSI79"/>
      <c r="DSJ79"/>
      <c r="DSK79"/>
      <c r="DSL79"/>
      <c r="DSM79"/>
      <c r="DSN79"/>
      <c r="DSO79"/>
      <c r="DSP79"/>
      <c r="DSQ79"/>
      <c r="DSR79"/>
      <c r="DSS79"/>
      <c r="DST79"/>
      <c r="DSU79"/>
      <c r="DSV79"/>
      <c r="DSW79"/>
      <c r="DSX79"/>
      <c r="DSY79"/>
      <c r="DSZ79"/>
      <c r="DTA79"/>
      <c r="DTB79"/>
      <c r="DTC79"/>
      <c r="DTD79"/>
      <c r="DTE79"/>
      <c r="DTF79"/>
      <c r="DTG79"/>
      <c r="DTH79"/>
      <c r="DTI79"/>
      <c r="DTJ79"/>
      <c r="DTK79"/>
      <c r="DTL79"/>
      <c r="DTM79"/>
      <c r="DTN79"/>
      <c r="DTO79"/>
      <c r="DTP79"/>
      <c r="DTQ79"/>
      <c r="DTR79"/>
      <c r="DTS79"/>
      <c r="DTT79"/>
      <c r="DTU79"/>
      <c r="DTV79"/>
      <c r="DTW79"/>
      <c r="DTX79"/>
      <c r="DTY79"/>
      <c r="DTZ79"/>
      <c r="DUA79"/>
      <c r="DUB79"/>
      <c r="DUC79"/>
      <c r="DUD79"/>
      <c r="DUE79"/>
      <c r="DUF79"/>
      <c r="DUG79"/>
      <c r="DUH79"/>
      <c r="DUI79"/>
      <c r="DUJ79"/>
      <c r="DUK79"/>
      <c r="DUL79"/>
      <c r="DUM79"/>
      <c r="DUN79"/>
      <c r="DUO79"/>
      <c r="DUP79"/>
      <c r="DUQ79"/>
      <c r="DUR79"/>
      <c r="DUS79"/>
      <c r="DUT79"/>
      <c r="DUU79"/>
      <c r="DUV79"/>
      <c r="DUW79"/>
      <c r="DUX79"/>
      <c r="DUY79"/>
      <c r="DUZ79"/>
      <c r="DVA79"/>
      <c r="DVB79"/>
      <c r="DVC79"/>
      <c r="DVD79"/>
      <c r="DVE79"/>
      <c r="DVF79"/>
      <c r="DVG79"/>
      <c r="DVH79"/>
      <c r="DVI79"/>
      <c r="DVJ79"/>
      <c r="DVK79"/>
      <c r="DVL79"/>
      <c r="DVM79"/>
      <c r="DVN79"/>
      <c r="DVO79"/>
      <c r="DVP79"/>
      <c r="DVQ79"/>
      <c r="DVR79"/>
      <c r="DVS79"/>
      <c r="DVT79"/>
      <c r="DVU79"/>
      <c r="DVV79"/>
      <c r="DVW79"/>
      <c r="DVX79"/>
      <c r="DVY79"/>
      <c r="DVZ79"/>
      <c r="DWA79"/>
      <c r="DWB79"/>
      <c r="DWC79"/>
      <c r="DWD79"/>
      <c r="DWE79"/>
      <c r="DWF79"/>
      <c r="DWG79"/>
      <c r="DWH79"/>
      <c r="DWI79"/>
      <c r="DWJ79"/>
      <c r="DWK79"/>
      <c r="DWL79"/>
      <c r="DWM79"/>
      <c r="DWN79"/>
      <c r="DWO79"/>
      <c r="DWP79"/>
      <c r="DWQ79"/>
      <c r="DWR79"/>
      <c r="DWS79"/>
      <c r="DWT79"/>
      <c r="DWU79"/>
      <c r="DWV79"/>
      <c r="DWW79"/>
      <c r="DWX79"/>
      <c r="DWY79"/>
      <c r="DWZ79"/>
      <c r="DXA79"/>
      <c r="DXB79"/>
      <c r="DXC79"/>
      <c r="DXD79"/>
      <c r="DXE79"/>
      <c r="DXF79"/>
      <c r="DXG79"/>
      <c r="DXH79"/>
      <c r="DXI79"/>
      <c r="DXJ79"/>
      <c r="DXK79"/>
      <c r="DXL79"/>
      <c r="DXM79"/>
      <c r="DXN79"/>
      <c r="DXO79"/>
      <c r="DXP79"/>
      <c r="DXQ79"/>
      <c r="DXR79"/>
      <c r="DXS79"/>
      <c r="DXT79"/>
      <c r="DXU79"/>
      <c r="DXV79"/>
      <c r="DXW79"/>
      <c r="DXX79"/>
      <c r="DXY79"/>
      <c r="DXZ79"/>
      <c r="DYA79"/>
      <c r="DYB79"/>
      <c r="DYC79"/>
      <c r="DYD79"/>
      <c r="DYE79"/>
      <c r="DYF79"/>
      <c r="DYG79"/>
      <c r="DYH79"/>
      <c r="DYI79"/>
      <c r="DYJ79"/>
      <c r="DYK79"/>
      <c r="DYL79"/>
      <c r="DYM79"/>
      <c r="DYN79"/>
      <c r="DYO79"/>
      <c r="DYP79"/>
      <c r="DYQ79"/>
      <c r="DYR79"/>
      <c r="DYS79"/>
      <c r="DYT79"/>
      <c r="DYU79"/>
      <c r="DYV79"/>
      <c r="DYW79"/>
      <c r="DYX79"/>
      <c r="DYY79"/>
      <c r="DYZ79"/>
      <c r="DZA79"/>
      <c r="DZB79"/>
      <c r="DZC79"/>
      <c r="DZD79"/>
      <c r="DZE79"/>
      <c r="DZF79"/>
      <c r="DZG79"/>
      <c r="DZH79"/>
      <c r="DZI79"/>
      <c r="DZJ79"/>
      <c r="DZK79"/>
      <c r="DZL79"/>
      <c r="DZM79"/>
      <c r="DZN79"/>
      <c r="DZO79"/>
      <c r="DZP79"/>
      <c r="DZQ79"/>
      <c r="DZR79"/>
      <c r="DZS79"/>
      <c r="DZT79"/>
      <c r="DZU79"/>
      <c r="DZV79"/>
      <c r="DZW79"/>
      <c r="DZX79"/>
      <c r="DZY79"/>
      <c r="DZZ79"/>
      <c r="EAA79"/>
      <c r="EAB79"/>
      <c r="EAC79"/>
      <c r="EAD79"/>
      <c r="EAE79"/>
      <c r="EAF79"/>
      <c r="EAG79"/>
      <c r="EAH79"/>
      <c r="EAI79"/>
      <c r="EAJ79"/>
      <c r="EAK79"/>
      <c r="EAL79"/>
      <c r="EAM79"/>
      <c r="EAN79"/>
      <c r="EAO79"/>
      <c r="EAP79"/>
      <c r="EAQ79"/>
      <c r="EAR79"/>
      <c r="EAS79"/>
      <c r="EAT79"/>
      <c r="EAU79"/>
      <c r="EAV79"/>
      <c r="EAW79"/>
      <c r="EAX79"/>
      <c r="EAY79"/>
      <c r="EAZ79"/>
      <c r="EBA79"/>
      <c r="EBB79"/>
      <c r="EBC79"/>
      <c r="EBD79"/>
      <c r="EBE79"/>
      <c r="EBF79"/>
      <c r="EBG79"/>
      <c r="EBH79"/>
      <c r="EBI79"/>
      <c r="EBJ79"/>
      <c r="EBK79"/>
      <c r="EBL79"/>
      <c r="EBM79"/>
      <c r="EBN79"/>
      <c r="EBO79"/>
      <c r="EBP79"/>
      <c r="EBQ79"/>
      <c r="EBR79"/>
      <c r="EBS79"/>
      <c r="EBT79"/>
      <c r="EBU79"/>
      <c r="EBV79"/>
      <c r="EBW79"/>
      <c r="EBX79"/>
      <c r="EBY79"/>
      <c r="EBZ79"/>
      <c r="ECA79"/>
      <c r="ECB79"/>
      <c r="ECC79"/>
      <c r="ECD79"/>
      <c r="ECE79"/>
      <c r="ECF79"/>
      <c r="ECG79"/>
      <c r="ECH79"/>
      <c r="ECI79"/>
      <c r="ECJ79"/>
      <c r="ECK79"/>
      <c r="ECL79"/>
      <c r="ECM79"/>
      <c r="ECN79"/>
      <c r="ECO79"/>
      <c r="ECP79"/>
      <c r="ECQ79"/>
      <c r="ECR79"/>
      <c r="ECS79"/>
      <c r="ECT79"/>
      <c r="ECU79"/>
      <c r="ECV79"/>
      <c r="ECW79"/>
      <c r="ECX79"/>
      <c r="ECY79"/>
      <c r="ECZ79"/>
      <c r="EDA79"/>
      <c r="EDB79"/>
      <c r="EDC79"/>
      <c r="EDD79"/>
      <c r="EDE79"/>
      <c r="EDF79"/>
      <c r="EDG79"/>
      <c r="EDH79"/>
      <c r="EDI79"/>
      <c r="EDJ79"/>
      <c r="EDK79"/>
      <c r="EDL79"/>
      <c r="EDM79"/>
      <c r="EDN79"/>
      <c r="EDO79"/>
      <c r="EDP79"/>
      <c r="EDQ79"/>
      <c r="EDR79"/>
      <c r="EDS79"/>
      <c r="EDT79"/>
      <c r="EDU79"/>
      <c r="EDV79"/>
      <c r="EDW79"/>
      <c r="EDX79"/>
      <c r="EDY79"/>
      <c r="EDZ79"/>
      <c r="EEA79"/>
      <c r="EEB79"/>
      <c r="EEC79"/>
      <c r="EED79"/>
      <c r="EEE79"/>
      <c r="EEF79"/>
      <c r="EEG79"/>
      <c r="EEH79"/>
      <c r="EEI79"/>
      <c r="EEJ79"/>
      <c r="EEK79"/>
      <c r="EEL79"/>
      <c r="EEM79"/>
      <c r="EEN79"/>
      <c r="EEO79"/>
      <c r="EEP79"/>
      <c r="EEQ79"/>
      <c r="EER79"/>
      <c r="EES79"/>
      <c r="EET79"/>
      <c r="EEU79"/>
      <c r="EEV79"/>
      <c r="EEW79"/>
      <c r="EEX79"/>
      <c r="EEY79"/>
      <c r="EEZ79"/>
      <c r="EFA79"/>
      <c r="EFB79"/>
      <c r="EFC79"/>
      <c r="EFD79"/>
      <c r="EFE79"/>
      <c r="EFF79"/>
      <c r="EFG79"/>
      <c r="EFH79"/>
      <c r="EFI79"/>
      <c r="EFJ79"/>
      <c r="EFK79"/>
      <c r="EFL79"/>
      <c r="EFM79"/>
      <c r="EFN79"/>
      <c r="EFO79"/>
      <c r="EFP79"/>
      <c r="EFQ79"/>
      <c r="EFR79"/>
      <c r="EFS79"/>
      <c r="EFT79"/>
      <c r="EFU79"/>
      <c r="EFV79"/>
      <c r="EFW79"/>
      <c r="EFX79"/>
      <c r="EFY79"/>
      <c r="EFZ79"/>
      <c r="EGA79"/>
      <c r="EGB79"/>
      <c r="EGC79"/>
      <c r="EGD79"/>
      <c r="EGE79"/>
      <c r="EGF79"/>
      <c r="EGG79"/>
      <c r="EGH79"/>
      <c r="EGI79"/>
      <c r="EGJ79"/>
      <c r="EGK79"/>
      <c r="EGL79"/>
      <c r="EGM79"/>
      <c r="EGN79"/>
      <c r="EGO79"/>
      <c r="EGP79"/>
      <c r="EGQ79"/>
      <c r="EGR79"/>
      <c r="EGS79"/>
      <c r="EGT79"/>
      <c r="EGU79"/>
      <c r="EGV79"/>
      <c r="EGW79"/>
      <c r="EGX79"/>
      <c r="EGY79"/>
      <c r="EGZ79"/>
      <c r="EHA79"/>
      <c r="EHB79"/>
      <c r="EHC79"/>
      <c r="EHD79"/>
      <c r="EHE79"/>
      <c r="EHF79"/>
      <c r="EHG79"/>
      <c r="EHH79"/>
      <c r="EHI79"/>
      <c r="EHJ79"/>
      <c r="EHK79"/>
      <c r="EHL79"/>
      <c r="EHM79"/>
      <c r="EHN79"/>
      <c r="EHO79"/>
      <c r="EHP79"/>
      <c r="EHQ79"/>
      <c r="EHR79"/>
      <c r="EHS79"/>
      <c r="EHT79"/>
      <c r="EHU79"/>
      <c r="EHV79"/>
      <c r="EHW79"/>
      <c r="EHX79"/>
      <c r="EHY79"/>
      <c r="EHZ79"/>
      <c r="EIA79"/>
      <c r="EIB79"/>
      <c r="EIC79"/>
      <c r="EID79"/>
      <c r="EIE79"/>
      <c r="EIF79"/>
      <c r="EIG79"/>
      <c r="EIH79"/>
      <c r="EII79"/>
      <c r="EIJ79"/>
      <c r="EIK79"/>
      <c r="EIL79"/>
      <c r="EIM79"/>
      <c r="EIN79"/>
      <c r="EIO79"/>
      <c r="EIP79"/>
      <c r="EIQ79"/>
      <c r="EIR79"/>
      <c r="EIS79"/>
      <c r="EIT79"/>
      <c r="EIU79"/>
      <c r="EIV79"/>
      <c r="EIW79"/>
      <c r="EIX79"/>
      <c r="EIY79"/>
      <c r="EIZ79"/>
      <c r="EJA79"/>
      <c r="EJB79"/>
      <c r="EJC79"/>
      <c r="EJD79"/>
      <c r="EJE79"/>
      <c r="EJF79"/>
      <c r="EJG79"/>
      <c r="EJH79"/>
      <c r="EJI79"/>
      <c r="EJJ79"/>
      <c r="EJK79"/>
      <c r="EJL79"/>
      <c r="EJM79"/>
      <c r="EJN79"/>
      <c r="EJO79"/>
      <c r="EJP79"/>
      <c r="EJQ79"/>
      <c r="EJR79"/>
      <c r="EJS79"/>
      <c r="EJT79"/>
      <c r="EJU79"/>
      <c r="EJV79"/>
      <c r="EJW79"/>
      <c r="EJX79"/>
      <c r="EJY79"/>
      <c r="EJZ79"/>
      <c r="EKA79"/>
      <c r="EKB79"/>
      <c r="EKC79"/>
      <c r="EKD79"/>
      <c r="EKE79"/>
      <c r="EKF79"/>
      <c r="EKG79"/>
      <c r="EKH79"/>
      <c r="EKI79"/>
      <c r="EKJ79"/>
      <c r="EKK79"/>
      <c r="EKL79"/>
      <c r="EKM79"/>
      <c r="EKN79"/>
      <c r="EKO79"/>
      <c r="EKP79"/>
      <c r="EKQ79"/>
      <c r="EKR79"/>
      <c r="EKS79"/>
      <c r="EKT79"/>
      <c r="EKU79"/>
      <c r="EKV79"/>
      <c r="EKW79"/>
      <c r="EKX79"/>
      <c r="EKY79"/>
      <c r="EKZ79"/>
      <c r="ELA79"/>
      <c r="ELB79"/>
      <c r="ELC79"/>
      <c r="ELD79"/>
      <c r="ELE79"/>
      <c r="ELF79"/>
      <c r="ELG79"/>
      <c r="ELH79"/>
      <c r="ELI79"/>
      <c r="ELJ79"/>
      <c r="ELK79"/>
      <c r="ELL79"/>
      <c r="ELM79"/>
      <c r="ELN79"/>
      <c r="ELO79"/>
      <c r="ELP79"/>
      <c r="ELQ79"/>
      <c r="ELR79"/>
      <c r="ELS79"/>
      <c r="ELT79"/>
      <c r="ELU79"/>
      <c r="ELV79"/>
      <c r="ELW79"/>
      <c r="ELX79"/>
      <c r="ELY79"/>
      <c r="ELZ79"/>
      <c r="EMA79"/>
      <c r="EMB79"/>
      <c r="EMC79"/>
      <c r="EMD79"/>
      <c r="EME79"/>
      <c r="EMF79"/>
      <c r="EMG79"/>
      <c r="EMH79"/>
      <c r="EMI79"/>
      <c r="EMJ79"/>
      <c r="EMK79"/>
      <c r="EML79"/>
      <c r="EMM79"/>
      <c r="EMN79"/>
      <c r="EMO79"/>
      <c r="EMP79"/>
      <c r="EMQ79"/>
      <c r="EMR79"/>
      <c r="EMS79"/>
      <c r="EMT79"/>
      <c r="EMU79"/>
      <c r="EMV79"/>
      <c r="EMW79"/>
      <c r="EMX79"/>
      <c r="EMY79"/>
      <c r="EMZ79"/>
      <c r="ENA79"/>
      <c r="ENB79"/>
      <c r="ENC79"/>
      <c r="END79"/>
      <c r="ENE79"/>
      <c r="ENF79"/>
      <c r="ENG79"/>
      <c r="ENH79"/>
      <c r="ENI79"/>
      <c r="ENJ79"/>
      <c r="ENK79"/>
      <c r="ENL79"/>
      <c r="ENM79"/>
      <c r="ENN79"/>
      <c r="ENO79"/>
      <c r="ENP79"/>
      <c r="ENQ79"/>
      <c r="ENR79"/>
      <c r="ENS79"/>
      <c r="ENT79"/>
      <c r="ENU79"/>
      <c r="ENV79"/>
      <c r="ENW79"/>
      <c r="ENX79"/>
      <c r="ENY79"/>
      <c r="ENZ79"/>
      <c r="EOA79"/>
      <c r="EOB79"/>
      <c r="EOC79"/>
      <c r="EOD79"/>
      <c r="EOE79"/>
      <c r="EOF79"/>
      <c r="EOG79"/>
      <c r="EOH79"/>
      <c r="EOI79"/>
      <c r="EOJ79"/>
      <c r="EOK79"/>
      <c r="EOL79"/>
      <c r="EOM79"/>
      <c r="EON79"/>
      <c r="EOO79"/>
      <c r="EOP79"/>
      <c r="EOQ79"/>
      <c r="EOR79"/>
      <c r="EOS79"/>
      <c r="EOT79"/>
      <c r="EOU79"/>
      <c r="EOV79"/>
      <c r="EOW79"/>
      <c r="EOX79"/>
      <c r="EOY79"/>
      <c r="EOZ79"/>
      <c r="EPA79"/>
      <c r="EPB79"/>
      <c r="EPC79"/>
      <c r="EPD79"/>
      <c r="EPE79"/>
      <c r="EPF79"/>
      <c r="EPG79"/>
      <c r="EPH79"/>
      <c r="EPI79"/>
      <c r="EPJ79"/>
      <c r="EPK79"/>
      <c r="EPL79"/>
      <c r="EPM79"/>
      <c r="EPN79"/>
      <c r="EPO79"/>
      <c r="EPP79"/>
      <c r="EPQ79"/>
      <c r="EPR79"/>
      <c r="EPS79"/>
      <c r="EPT79"/>
      <c r="EPU79"/>
      <c r="EPV79"/>
      <c r="EPW79"/>
      <c r="EPX79"/>
      <c r="EPY79"/>
      <c r="EPZ79"/>
      <c r="EQA79"/>
      <c r="EQB79"/>
      <c r="EQC79"/>
      <c r="EQD79"/>
      <c r="EQE79"/>
      <c r="EQF79"/>
      <c r="EQG79"/>
      <c r="EQH79"/>
      <c r="EQI79"/>
      <c r="EQJ79"/>
      <c r="EQK79"/>
      <c r="EQL79"/>
      <c r="EQM79"/>
      <c r="EQN79"/>
      <c r="EQO79"/>
      <c r="EQP79"/>
      <c r="EQQ79"/>
      <c r="EQR79"/>
      <c r="EQS79"/>
      <c r="EQT79"/>
      <c r="EQU79"/>
      <c r="EQV79"/>
      <c r="EQW79"/>
      <c r="EQX79"/>
      <c r="EQY79"/>
      <c r="EQZ79"/>
      <c r="ERA79"/>
      <c r="ERB79"/>
      <c r="ERC79"/>
      <c r="ERD79"/>
      <c r="ERE79"/>
      <c r="ERF79"/>
      <c r="ERG79"/>
      <c r="ERH79"/>
      <c r="ERI79"/>
      <c r="ERJ79"/>
      <c r="ERK79"/>
      <c r="ERL79"/>
      <c r="ERM79"/>
      <c r="ERN79"/>
      <c r="ERO79"/>
      <c r="ERP79"/>
      <c r="ERQ79"/>
      <c r="ERR79"/>
      <c r="ERS79"/>
      <c r="ERT79"/>
      <c r="ERU79"/>
      <c r="ERV79"/>
      <c r="ERW79"/>
      <c r="ERX79"/>
      <c r="ERY79"/>
      <c r="ERZ79"/>
      <c r="ESA79"/>
      <c r="ESB79"/>
      <c r="ESC79"/>
      <c r="ESD79"/>
      <c r="ESE79"/>
      <c r="ESF79"/>
      <c r="ESG79"/>
      <c r="ESH79"/>
      <c r="ESI79"/>
      <c r="ESJ79"/>
      <c r="ESK79"/>
      <c r="ESL79"/>
      <c r="ESM79"/>
      <c r="ESN79"/>
      <c r="ESO79"/>
      <c r="ESP79"/>
      <c r="ESQ79"/>
      <c r="ESR79"/>
      <c r="ESS79"/>
      <c r="EST79"/>
      <c r="ESU79"/>
      <c r="ESV79"/>
      <c r="ESW79"/>
      <c r="ESX79"/>
      <c r="ESY79"/>
      <c r="ESZ79"/>
      <c r="ETA79"/>
      <c r="ETB79"/>
      <c r="ETC79"/>
      <c r="ETD79"/>
      <c r="ETE79"/>
      <c r="ETF79"/>
      <c r="ETG79"/>
      <c r="ETH79"/>
      <c r="ETI79"/>
      <c r="ETJ79"/>
      <c r="ETK79"/>
      <c r="ETL79"/>
      <c r="ETM79"/>
      <c r="ETN79"/>
      <c r="ETO79"/>
      <c r="ETP79"/>
      <c r="ETQ79"/>
      <c r="ETR79"/>
      <c r="ETS79"/>
      <c r="ETT79"/>
      <c r="ETU79"/>
      <c r="ETV79"/>
      <c r="ETW79"/>
      <c r="ETX79"/>
      <c r="ETY79"/>
      <c r="ETZ79"/>
      <c r="EUA79"/>
      <c r="EUB79"/>
      <c r="EUC79"/>
      <c r="EUD79"/>
      <c r="EUE79"/>
      <c r="EUF79"/>
      <c r="EUG79"/>
      <c r="EUH79"/>
      <c r="EUI79"/>
      <c r="EUJ79"/>
      <c r="EUK79"/>
      <c r="EUL79"/>
      <c r="EUM79"/>
      <c r="EUN79"/>
      <c r="EUO79"/>
      <c r="EUP79"/>
      <c r="EUQ79"/>
      <c r="EUR79"/>
      <c r="EUS79"/>
      <c r="EUT79"/>
      <c r="EUU79"/>
      <c r="EUV79"/>
      <c r="EUW79"/>
      <c r="EUX79"/>
      <c r="EUY79"/>
      <c r="EUZ79"/>
      <c r="EVA79"/>
      <c r="EVB79"/>
      <c r="EVC79"/>
      <c r="EVD79"/>
      <c r="EVE79"/>
      <c r="EVF79"/>
      <c r="EVG79"/>
      <c r="EVH79"/>
      <c r="EVI79"/>
      <c r="EVJ79"/>
      <c r="EVK79"/>
      <c r="EVL79"/>
      <c r="EVM79"/>
      <c r="EVN79"/>
      <c r="EVO79"/>
      <c r="EVP79"/>
      <c r="EVQ79"/>
      <c r="EVR79"/>
      <c r="EVS79"/>
      <c r="EVT79"/>
      <c r="EVU79"/>
      <c r="EVV79"/>
      <c r="EVW79"/>
      <c r="EVX79"/>
      <c r="EVY79"/>
      <c r="EVZ79"/>
      <c r="EWA79"/>
      <c r="EWB79"/>
      <c r="EWC79"/>
      <c r="EWD79"/>
      <c r="EWE79"/>
      <c r="EWF79"/>
      <c r="EWG79"/>
      <c r="EWH79"/>
      <c r="EWI79"/>
      <c r="EWJ79"/>
      <c r="EWK79"/>
      <c r="EWL79"/>
      <c r="EWM79"/>
      <c r="EWN79"/>
      <c r="EWO79"/>
      <c r="EWP79"/>
      <c r="EWQ79"/>
      <c r="EWR79"/>
      <c r="EWS79"/>
      <c r="EWT79"/>
      <c r="EWU79"/>
      <c r="EWV79"/>
      <c r="EWW79"/>
      <c r="EWX79"/>
      <c r="EWY79"/>
      <c r="EWZ79"/>
      <c r="EXA79"/>
      <c r="EXB79"/>
      <c r="EXC79"/>
      <c r="EXD79"/>
      <c r="EXE79"/>
      <c r="EXF79"/>
      <c r="EXG79"/>
      <c r="EXH79"/>
      <c r="EXI79"/>
      <c r="EXJ79"/>
      <c r="EXK79"/>
      <c r="EXL79"/>
      <c r="EXM79"/>
      <c r="EXN79"/>
      <c r="EXO79"/>
      <c r="EXP79"/>
      <c r="EXQ79"/>
      <c r="EXR79"/>
      <c r="EXS79"/>
      <c r="EXT79"/>
      <c r="EXU79"/>
      <c r="EXV79"/>
      <c r="EXW79"/>
      <c r="EXX79"/>
      <c r="EXY79"/>
      <c r="EXZ79"/>
      <c r="EYA79"/>
      <c r="EYB79"/>
      <c r="EYC79"/>
      <c r="EYD79"/>
      <c r="EYE79"/>
      <c r="EYF79"/>
      <c r="EYG79"/>
      <c r="EYH79"/>
      <c r="EYI79"/>
      <c r="EYJ79"/>
      <c r="EYK79"/>
      <c r="EYL79"/>
      <c r="EYM79"/>
      <c r="EYN79"/>
      <c r="EYO79"/>
      <c r="EYP79"/>
      <c r="EYQ79"/>
      <c r="EYR79"/>
      <c r="EYS79"/>
      <c r="EYT79"/>
      <c r="EYU79"/>
      <c r="EYV79"/>
      <c r="EYW79"/>
      <c r="EYX79"/>
      <c r="EYY79"/>
      <c r="EYZ79"/>
      <c r="EZA79"/>
      <c r="EZB79"/>
      <c r="EZC79"/>
      <c r="EZD79"/>
      <c r="EZE79"/>
      <c r="EZF79"/>
      <c r="EZG79"/>
      <c r="EZH79"/>
      <c r="EZI79"/>
      <c r="EZJ79"/>
      <c r="EZK79"/>
      <c r="EZL79"/>
      <c r="EZM79"/>
      <c r="EZN79"/>
      <c r="EZO79"/>
      <c r="EZP79"/>
      <c r="EZQ79"/>
      <c r="EZR79"/>
      <c r="EZS79"/>
      <c r="EZT79"/>
      <c r="EZU79"/>
      <c r="EZV79"/>
      <c r="EZW79"/>
      <c r="EZX79"/>
      <c r="EZY79"/>
      <c r="EZZ79"/>
      <c r="FAA79"/>
      <c r="FAB79"/>
      <c r="FAC79"/>
      <c r="FAD79"/>
      <c r="FAE79"/>
      <c r="FAF79"/>
      <c r="FAG79"/>
      <c r="FAH79"/>
      <c r="FAI79"/>
      <c r="FAJ79"/>
      <c r="FAK79"/>
      <c r="FAL79"/>
      <c r="FAM79"/>
      <c r="FAN79"/>
      <c r="FAO79"/>
      <c r="FAP79"/>
      <c r="FAQ79"/>
      <c r="FAR79"/>
      <c r="FAS79"/>
      <c r="FAT79"/>
      <c r="FAU79"/>
      <c r="FAV79"/>
      <c r="FAW79"/>
      <c r="FAX79"/>
      <c r="FAY79"/>
      <c r="FAZ79"/>
      <c r="FBA79"/>
      <c r="FBB79"/>
      <c r="FBC79"/>
      <c r="FBD79"/>
      <c r="FBE79"/>
      <c r="FBF79"/>
      <c r="FBG79"/>
      <c r="FBH79"/>
      <c r="FBI79"/>
      <c r="FBJ79"/>
      <c r="FBK79"/>
      <c r="FBL79"/>
      <c r="FBM79"/>
      <c r="FBN79"/>
      <c r="FBO79"/>
      <c r="FBP79"/>
      <c r="FBQ79"/>
      <c r="FBR79"/>
      <c r="FBS79"/>
      <c r="FBT79"/>
      <c r="FBU79"/>
      <c r="FBV79"/>
      <c r="FBW79"/>
      <c r="FBX79"/>
      <c r="FBY79"/>
      <c r="FBZ79"/>
      <c r="FCA79"/>
      <c r="FCB79"/>
      <c r="FCC79"/>
      <c r="FCD79"/>
      <c r="FCE79"/>
      <c r="FCF79"/>
      <c r="FCG79"/>
      <c r="FCH79"/>
      <c r="FCI79"/>
      <c r="FCJ79"/>
      <c r="FCK79"/>
      <c r="FCL79"/>
      <c r="FCM79"/>
      <c r="FCN79"/>
      <c r="FCO79"/>
      <c r="FCP79"/>
      <c r="FCQ79"/>
      <c r="FCR79"/>
      <c r="FCS79"/>
      <c r="FCT79"/>
      <c r="FCU79"/>
      <c r="FCV79"/>
      <c r="FCW79"/>
      <c r="FCX79"/>
      <c r="FCY79"/>
      <c r="FCZ79"/>
      <c r="FDA79"/>
      <c r="FDB79"/>
      <c r="FDC79"/>
      <c r="FDD79"/>
      <c r="FDE79"/>
      <c r="FDF79"/>
      <c r="FDG79"/>
      <c r="FDH79"/>
      <c r="FDI79"/>
      <c r="FDJ79"/>
      <c r="FDK79"/>
      <c r="FDL79"/>
      <c r="FDM79"/>
      <c r="FDN79"/>
      <c r="FDO79"/>
      <c r="FDP79"/>
      <c r="FDQ79"/>
      <c r="FDR79"/>
      <c r="FDS79"/>
      <c r="FDT79"/>
      <c r="FDU79"/>
      <c r="FDV79"/>
      <c r="FDW79"/>
      <c r="FDX79"/>
      <c r="FDY79"/>
      <c r="FDZ79"/>
      <c r="FEA79"/>
      <c r="FEB79"/>
      <c r="FEC79"/>
      <c r="FED79"/>
      <c r="FEE79"/>
      <c r="FEF79"/>
      <c r="FEG79"/>
      <c r="FEH79"/>
      <c r="FEI79"/>
      <c r="FEJ79"/>
      <c r="FEK79"/>
      <c r="FEL79"/>
      <c r="FEM79"/>
      <c r="FEN79"/>
      <c r="FEO79"/>
      <c r="FEP79"/>
      <c r="FEQ79"/>
      <c r="FER79"/>
      <c r="FES79"/>
      <c r="FET79"/>
      <c r="FEU79"/>
      <c r="FEV79"/>
      <c r="FEW79"/>
      <c r="FEX79"/>
      <c r="FEY79"/>
      <c r="FEZ79"/>
      <c r="FFA79"/>
      <c r="FFB79"/>
      <c r="FFC79"/>
      <c r="FFD79"/>
      <c r="FFE79"/>
      <c r="FFF79"/>
      <c r="FFG79"/>
      <c r="FFH79"/>
      <c r="FFI79"/>
      <c r="FFJ79"/>
      <c r="FFK79"/>
      <c r="FFL79"/>
      <c r="FFM79"/>
      <c r="FFN79"/>
      <c r="FFO79"/>
      <c r="FFP79"/>
      <c r="FFQ79"/>
      <c r="FFR79"/>
      <c r="FFS79"/>
      <c r="FFT79"/>
      <c r="FFU79"/>
      <c r="FFV79"/>
      <c r="FFW79"/>
      <c r="FFX79"/>
      <c r="FFY79"/>
      <c r="FFZ79"/>
      <c r="FGA79"/>
      <c r="FGB79"/>
      <c r="FGC79"/>
      <c r="FGD79"/>
      <c r="FGE79"/>
      <c r="FGF79"/>
      <c r="FGG79"/>
      <c r="FGH79"/>
      <c r="FGI79"/>
      <c r="FGJ79"/>
      <c r="FGK79"/>
      <c r="FGL79"/>
      <c r="FGM79"/>
      <c r="FGN79"/>
      <c r="FGO79"/>
      <c r="FGP79"/>
      <c r="FGQ79"/>
      <c r="FGR79"/>
      <c r="FGS79"/>
      <c r="FGT79"/>
      <c r="FGU79"/>
      <c r="FGV79"/>
      <c r="FGW79"/>
      <c r="FGX79"/>
      <c r="FGY79"/>
      <c r="FGZ79"/>
      <c r="FHA79"/>
      <c r="FHB79"/>
      <c r="FHC79"/>
      <c r="FHD79"/>
      <c r="FHE79"/>
      <c r="FHF79"/>
      <c r="FHG79"/>
      <c r="FHH79"/>
      <c r="FHI79"/>
      <c r="FHJ79"/>
      <c r="FHK79"/>
      <c r="FHL79"/>
      <c r="FHM79"/>
      <c r="FHN79"/>
      <c r="FHO79"/>
      <c r="FHP79"/>
      <c r="FHQ79"/>
      <c r="FHR79"/>
      <c r="FHS79"/>
      <c r="FHT79"/>
      <c r="FHU79"/>
      <c r="FHV79"/>
      <c r="FHW79"/>
      <c r="FHX79"/>
      <c r="FHY79"/>
      <c r="FHZ79"/>
      <c r="FIA79"/>
      <c r="FIB79"/>
      <c r="FIC79"/>
      <c r="FID79"/>
      <c r="FIE79"/>
      <c r="FIF79"/>
      <c r="FIG79"/>
      <c r="FIH79"/>
      <c r="FII79"/>
      <c r="FIJ79"/>
      <c r="FIK79"/>
      <c r="FIL79"/>
      <c r="FIM79"/>
      <c r="FIN79"/>
      <c r="FIO79"/>
      <c r="FIP79"/>
      <c r="FIQ79"/>
      <c r="FIR79"/>
      <c r="FIS79"/>
      <c r="FIT79"/>
      <c r="FIU79"/>
      <c r="FIV79"/>
      <c r="FIW79"/>
      <c r="FIX79"/>
      <c r="FIY79"/>
      <c r="FIZ79"/>
      <c r="FJA79"/>
      <c r="FJB79"/>
      <c r="FJC79"/>
      <c r="FJD79"/>
      <c r="FJE79"/>
      <c r="FJF79"/>
      <c r="FJG79"/>
      <c r="FJH79"/>
      <c r="FJI79"/>
      <c r="FJJ79"/>
      <c r="FJK79"/>
      <c r="FJL79"/>
      <c r="FJM79"/>
      <c r="FJN79"/>
      <c r="FJO79"/>
      <c r="FJP79"/>
      <c r="FJQ79"/>
      <c r="FJR79"/>
      <c r="FJS79"/>
      <c r="FJT79"/>
      <c r="FJU79"/>
      <c r="FJV79"/>
      <c r="FJW79"/>
      <c r="FJX79"/>
      <c r="FJY79"/>
      <c r="FJZ79"/>
      <c r="FKA79"/>
      <c r="FKB79"/>
      <c r="FKC79"/>
      <c r="FKD79"/>
      <c r="FKE79"/>
      <c r="FKF79"/>
      <c r="FKG79"/>
      <c r="FKH79"/>
      <c r="FKI79"/>
      <c r="FKJ79"/>
      <c r="FKK79"/>
      <c r="FKL79"/>
      <c r="FKM79"/>
      <c r="FKN79"/>
      <c r="FKO79"/>
      <c r="FKP79"/>
      <c r="FKQ79"/>
      <c r="FKR79"/>
      <c r="FKS79"/>
      <c r="FKT79"/>
      <c r="FKU79"/>
      <c r="FKV79"/>
      <c r="FKW79"/>
      <c r="FKX79"/>
      <c r="FKY79"/>
      <c r="FKZ79"/>
      <c r="FLA79"/>
      <c r="FLB79"/>
      <c r="FLC79"/>
      <c r="FLD79"/>
      <c r="FLE79"/>
      <c r="FLF79"/>
      <c r="FLG79"/>
      <c r="FLH79"/>
      <c r="FLI79"/>
      <c r="FLJ79"/>
      <c r="FLK79"/>
      <c r="FLL79"/>
      <c r="FLM79"/>
      <c r="FLN79"/>
      <c r="FLO79"/>
      <c r="FLP79"/>
      <c r="FLQ79"/>
      <c r="FLR79"/>
      <c r="FLS79"/>
      <c r="FLT79"/>
      <c r="FLU79"/>
      <c r="FLV79"/>
      <c r="FLW79"/>
      <c r="FLX79"/>
      <c r="FLY79"/>
      <c r="FLZ79"/>
      <c r="FMA79"/>
      <c r="FMB79"/>
      <c r="FMC79"/>
      <c r="FMD79"/>
      <c r="FME79"/>
      <c r="FMF79"/>
      <c r="FMG79"/>
      <c r="FMH79"/>
      <c r="FMI79"/>
      <c r="FMJ79"/>
      <c r="FMK79"/>
      <c r="FML79"/>
      <c r="FMM79"/>
      <c r="FMN79"/>
      <c r="FMO79"/>
      <c r="FMP79"/>
      <c r="FMQ79"/>
      <c r="FMR79"/>
      <c r="FMS79"/>
      <c r="FMT79"/>
      <c r="FMU79"/>
      <c r="FMV79"/>
      <c r="FMW79"/>
      <c r="FMX79"/>
      <c r="FMY79"/>
      <c r="FMZ79"/>
      <c r="FNA79"/>
      <c r="FNB79"/>
      <c r="FNC79"/>
      <c r="FND79"/>
      <c r="FNE79"/>
      <c r="FNF79"/>
      <c r="FNG79"/>
      <c r="FNH79"/>
      <c r="FNI79"/>
      <c r="FNJ79"/>
      <c r="FNK79"/>
      <c r="FNL79"/>
      <c r="FNM79"/>
      <c r="FNN79"/>
      <c r="FNO79"/>
      <c r="FNP79"/>
      <c r="FNQ79"/>
      <c r="FNR79"/>
      <c r="FNS79"/>
      <c r="FNT79"/>
      <c r="FNU79"/>
      <c r="FNV79"/>
      <c r="FNW79"/>
      <c r="FNX79"/>
      <c r="FNY79"/>
      <c r="FNZ79"/>
      <c r="FOA79"/>
      <c r="FOB79"/>
      <c r="FOC79"/>
      <c r="FOD79"/>
      <c r="FOE79"/>
      <c r="FOF79"/>
      <c r="FOG79"/>
      <c r="FOH79"/>
      <c r="FOI79"/>
      <c r="FOJ79"/>
      <c r="FOK79"/>
      <c r="FOL79"/>
      <c r="FOM79"/>
      <c r="FON79"/>
      <c r="FOO79"/>
      <c r="FOP79"/>
      <c r="FOQ79"/>
      <c r="FOR79"/>
      <c r="FOS79"/>
      <c r="FOT79"/>
      <c r="FOU79"/>
      <c r="FOV79"/>
      <c r="FOW79"/>
      <c r="FOX79"/>
      <c r="FOY79"/>
      <c r="FOZ79"/>
      <c r="FPA79"/>
      <c r="FPB79"/>
      <c r="FPC79"/>
      <c r="FPD79"/>
      <c r="FPE79"/>
      <c r="FPF79"/>
      <c r="FPG79"/>
      <c r="FPH79"/>
      <c r="FPI79"/>
      <c r="FPJ79"/>
      <c r="FPK79"/>
      <c r="FPL79"/>
      <c r="FPM79"/>
      <c r="FPN79"/>
      <c r="FPO79"/>
      <c r="FPP79"/>
      <c r="FPQ79"/>
      <c r="FPR79"/>
      <c r="FPS79"/>
      <c r="FPT79"/>
      <c r="FPU79"/>
      <c r="FPV79"/>
      <c r="FPW79"/>
      <c r="FPX79"/>
      <c r="FPY79"/>
      <c r="FPZ79"/>
      <c r="FQA79"/>
      <c r="FQB79"/>
      <c r="FQC79"/>
      <c r="FQD79"/>
      <c r="FQE79"/>
      <c r="FQF79"/>
      <c r="FQG79"/>
      <c r="FQH79"/>
      <c r="FQI79"/>
      <c r="FQJ79"/>
      <c r="FQK79"/>
      <c r="FQL79"/>
      <c r="FQM79"/>
      <c r="FQN79"/>
      <c r="FQO79"/>
      <c r="FQP79"/>
      <c r="FQQ79"/>
      <c r="FQR79"/>
      <c r="FQS79"/>
      <c r="FQT79"/>
      <c r="FQU79"/>
      <c r="FQV79"/>
      <c r="FQW79"/>
      <c r="FQX79"/>
      <c r="FQY79"/>
      <c r="FQZ79"/>
      <c r="FRA79"/>
      <c r="FRB79"/>
      <c r="FRC79"/>
      <c r="FRD79"/>
      <c r="FRE79"/>
      <c r="FRF79"/>
      <c r="FRG79"/>
      <c r="FRH79"/>
      <c r="FRI79"/>
      <c r="FRJ79"/>
      <c r="FRK79"/>
      <c r="FRL79"/>
      <c r="FRM79"/>
      <c r="FRN79"/>
      <c r="FRO79"/>
      <c r="FRP79"/>
      <c r="FRQ79"/>
      <c r="FRR79"/>
      <c r="FRS79"/>
      <c r="FRT79"/>
      <c r="FRU79"/>
      <c r="FRV79"/>
      <c r="FRW79"/>
      <c r="FRX79"/>
      <c r="FRY79"/>
      <c r="FRZ79"/>
      <c r="FSA79"/>
      <c r="FSB79"/>
      <c r="FSC79"/>
      <c r="FSD79"/>
      <c r="FSE79"/>
      <c r="FSF79"/>
      <c r="FSG79"/>
      <c r="FSH79"/>
      <c r="FSI79"/>
      <c r="FSJ79"/>
      <c r="FSK79"/>
      <c r="FSL79"/>
      <c r="FSM79"/>
      <c r="FSN79"/>
      <c r="FSO79"/>
      <c r="FSP79"/>
      <c r="FSQ79"/>
      <c r="FSR79"/>
      <c r="FSS79"/>
      <c r="FST79"/>
      <c r="FSU79"/>
      <c r="FSV79"/>
      <c r="FSW79"/>
      <c r="FSX79"/>
      <c r="FSY79"/>
      <c r="FSZ79"/>
      <c r="FTA79"/>
      <c r="FTB79"/>
      <c r="FTC79"/>
      <c r="FTD79"/>
      <c r="FTE79"/>
      <c r="FTF79"/>
      <c r="FTG79"/>
      <c r="FTH79"/>
      <c r="FTI79"/>
      <c r="FTJ79"/>
      <c r="FTK79"/>
      <c r="FTL79"/>
      <c r="FTM79"/>
      <c r="FTN79"/>
      <c r="FTO79"/>
      <c r="FTP79"/>
      <c r="FTQ79"/>
      <c r="FTR79"/>
      <c r="FTS79"/>
      <c r="FTT79"/>
      <c r="FTU79"/>
      <c r="FTV79"/>
      <c r="FTW79"/>
      <c r="FTX79"/>
      <c r="FTY79"/>
      <c r="FTZ79"/>
      <c r="FUA79"/>
      <c r="FUB79"/>
      <c r="FUC79"/>
      <c r="FUD79"/>
      <c r="FUE79"/>
      <c r="FUF79"/>
      <c r="FUG79"/>
      <c r="FUH79"/>
      <c r="FUI79"/>
      <c r="FUJ79"/>
      <c r="FUK79"/>
      <c r="FUL79"/>
      <c r="FUM79"/>
      <c r="FUN79"/>
      <c r="FUO79"/>
      <c r="FUP79"/>
      <c r="FUQ79"/>
      <c r="FUR79"/>
      <c r="FUS79"/>
      <c r="FUT79"/>
      <c r="FUU79"/>
      <c r="FUV79"/>
      <c r="FUW79"/>
      <c r="FUX79"/>
      <c r="FUY79"/>
      <c r="FUZ79"/>
      <c r="FVA79"/>
      <c r="FVB79"/>
      <c r="FVC79"/>
      <c r="FVD79"/>
      <c r="FVE79"/>
      <c r="FVF79"/>
      <c r="FVG79"/>
      <c r="FVH79"/>
      <c r="FVI79"/>
      <c r="FVJ79"/>
      <c r="FVK79"/>
      <c r="FVL79"/>
      <c r="FVM79"/>
      <c r="FVN79"/>
      <c r="FVO79"/>
      <c r="FVP79"/>
      <c r="FVQ79"/>
      <c r="FVR79"/>
      <c r="FVS79"/>
      <c r="FVT79"/>
      <c r="FVU79"/>
      <c r="FVV79"/>
      <c r="FVW79"/>
      <c r="FVX79"/>
      <c r="FVY79"/>
      <c r="FVZ79"/>
      <c r="FWA79"/>
      <c r="FWB79"/>
      <c r="FWC79"/>
      <c r="FWD79"/>
      <c r="FWE79"/>
      <c r="FWF79"/>
      <c r="FWG79"/>
      <c r="FWH79"/>
      <c r="FWI79"/>
      <c r="FWJ79"/>
      <c r="FWK79"/>
      <c r="FWL79"/>
      <c r="FWM79"/>
      <c r="FWN79"/>
      <c r="FWO79"/>
      <c r="FWP79"/>
      <c r="FWQ79"/>
      <c r="FWR79"/>
      <c r="FWS79"/>
      <c r="FWT79"/>
      <c r="FWU79"/>
      <c r="FWV79"/>
      <c r="FWW79"/>
      <c r="FWX79"/>
      <c r="FWY79"/>
      <c r="FWZ79"/>
      <c r="FXA79"/>
      <c r="FXB79"/>
      <c r="FXC79"/>
      <c r="FXD79"/>
      <c r="FXE79"/>
      <c r="FXF79"/>
      <c r="FXG79"/>
      <c r="FXH79"/>
      <c r="FXI79"/>
      <c r="FXJ79"/>
      <c r="FXK79"/>
      <c r="FXL79"/>
      <c r="FXM79"/>
      <c r="FXN79"/>
      <c r="FXO79"/>
      <c r="FXP79"/>
      <c r="FXQ79"/>
      <c r="FXR79"/>
      <c r="FXS79"/>
      <c r="FXT79"/>
      <c r="FXU79"/>
      <c r="FXV79"/>
      <c r="FXW79"/>
      <c r="FXX79"/>
      <c r="FXY79"/>
      <c r="FXZ79"/>
      <c r="FYA79"/>
      <c r="FYB79"/>
      <c r="FYC79"/>
      <c r="FYD79"/>
      <c r="FYE79"/>
      <c r="FYF79"/>
      <c r="FYG79"/>
      <c r="FYH79"/>
      <c r="FYI79"/>
      <c r="FYJ79"/>
      <c r="FYK79"/>
      <c r="FYL79"/>
      <c r="FYM79"/>
      <c r="FYN79"/>
      <c r="FYO79"/>
      <c r="FYP79"/>
      <c r="FYQ79"/>
      <c r="FYR79"/>
      <c r="FYS79"/>
      <c r="FYT79"/>
      <c r="FYU79"/>
      <c r="FYV79"/>
      <c r="FYW79"/>
      <c r="FYX79"/>
      <c r="FYY79"/>
      <c r="FYZ79"/>
      <c r="FZA79"/>
      <c r="FZB79"/>
      <c r="FZC79"/>
      <c r="FZD79"/>
      <c r="FZE79"/>
      <c r="FZF79"/>
      <c r="FZG79"/>
      <c r="FZH79"/>
      <c r="FZI79"/>
      <c r="FZJ79"/>
      <c r="FZK79"/>
      <c r="FZL79"/>
      <c r="FZM79"/>
      <c r="FZN79"/>
      <c r="FZO79"/>
      <c r="FZP79"/>
      <c r="FZQ79"/>
      <c r="FZR79"/>
      <c r="FZS79"/>
      <c r="FZT79"/>
      <c r="FZU79"/>
      <c r="FZV79"/>
      <c r="FZW79"/>
      <c r="FZX79"/>
      <c r="FZY79"/>
      <c r="FZZ79"/>
      <c r="GAA79"/>
      <c r="GAB79"/>
      <c r="GAC79"/>
      <c r="GAD79"/>
      <c r="GAE79"/>
      <c r="GAF79"/>
      <c r="GAG79"/>
      <c r="GAH79"/>
      <c r="GAI79"/>
      <c r="GAJ79"/>
      <c r="GAK79"/>
      <c r="GAL79"/>
      <c r="GAM79"/>
      <c r="GAN79"/>
      <c r="GAO79"/>
      <c r="GAP79"/>
      <c r="GAQ79"/>
      <c r="GAR79"/>
      <c r="GAS79"/>
      <c r="GAT79"/>
      <c r="GAU79"/>
      <c r="GAV79"/>
      <c r="GAW79"/>
      <c r="GAX79"/>
      <c r="GAY79"/>
      <c r="GAZ79"/>
      <c r="GBA79"/>
      <c r="GBB79"/>
      <c r="GBC79"/>
      <c r="GBD79"/>
      <c r="GBE79"/>
      <c r="GBF79"/>
      <c r="GBG79"/>
      <c r="GBH79"/>
      <c r="GBI79"/>
      <c r="GBJ79"/>
      <c r="GBK79"/>
      <c r="GBL79"/>
      <c r="GBM79"/>
      <c r="GBN79"/>
      <c r="GBO79"/>
      <c r="GBP79"/>
      <c r="GBQ79"/>
      <c r="GBR79"/>
      <c r="GBS79"/>
      <c r="GBT79"/>
      <c r="GBU79"/>
      <c r="GBV79"/>
      <c r="GBW79"/>
      <c r="GBX79"/>
      <c r="GBY79"/>
      <c r="GBZ79"/>
      <c r="GCA79"/>
      <c r="GCB79"/>
      <c r="GCC79"/>
      <c r="GCD79"/>
      <c r="GCE79"/>
      <c r="GCF79"/>
      <c r="GCG79"/>
      <c r="GCH79"/>
      <c r="GCI79"/>
      <c r="GCJ79"/>
      <c r="GCK79"/>
      <c r="GCL79"/>
      <c r="GCM79"/>
      <c r="GCN79"/>
      <c r="GCO79"/>
      <c r="GCP79"/>
      <c r="GCQ79"/>
      <c r="GCR79"/>
      <c r="GCS79"/>
      <c r="GCT79"/>
      <c r="GCU79"/>
      <c r="GCV79"/>
      <c r="GCW79"/>
      <c r="GCX79"/>
      <c r="GCY79"/>
      <c r="GCZ79"/>
      <c r="GDA79"/>
      <c r="GDB79"/>
      <c r="GDC79"/>
      <c r="GDD79"/>
      <c r="GDE79"/>
      <c r="GDF79"/>
      <c r="GDG79"/>
      <c r="GDH79"/>
      <c r="GDI79"/>
      <c r="GDJ79"/>
      <c r="GDK79"/>
      <c r="GDL79"/>
      <c r="GDM79"/>
      <c r="GDN79"/>
      <c r="GDO79"/>
      <c r="GDP79"/>
      <c r="GDQ79"/>
      <c r="GDR79"/>
      <c r="GDS79"/>
      <c r="GDT79"/>
      <c r="GDU79"/>
      <c r="GDV79"/>
      <c r="GDW79"/>
      <c r="GDX79"/>
      <c r="GDY79"/>
      <c r="GDZ79"/>
      <c r="GEA79"/>
      <c r="GEB79"/>
      <c r="GEC79"/>
      <c r="GED79"/>
      <c r="GEE79"/>
      <c r="GEF79"/>
      <c r="GEG79"/>
      <c r="GEH79"/>
      <c r="GEI79"/>
      <c r="GEJ79"/>
      <c r="GEK79"/>
      <c r="GEL79"/>
      <c r="GEM79"/>
      <c r="GEN79"/>
      <c r="GEO79"/>
      <c r="GEP79"/>
      <c r="GEQ79"/>
      <c r="GER79"/>
      <c r="GES79"/>
      <c r="GET79"/>
      <c r="GEU79"/>
      <c r="GEV79"/>
      <c r="GEW79"/>
      <c r="GEX79"/>
      <c r="GEY79"/>
      <c r="GEZ79"/>
      <c r="GFA79"/>
      <c r="GFB79"/>
      <c r="GFC79"/>
      <c r="GFD79"/>
      <c r="GFE79"/>
      <c r="GFF79"/>
      <c r="GFG79"/>
      <c r="GFH79"/>
      <c r="GFI79"/>
      <c r="GFJ79"/>
      <c r="GFK79"/>
      <c r="GFL79"/>
      <c r="GFM79"/>
      <c r="GFN79"/>
      <c r="GFO79"/>
      <c r="GFP79"/>
      <c r="GFQ79"/>
      <c r="GFR79"/>
      <c r="GFS79"/>
      <c r="GFT79"/>
      <c r="GFU79"/>
      <c r="GFV79"/>
      <c r="GFW79"/>
      <c r="GFX79"/>
      <c r="GFY79"/>
      <c r="GFZ79"/>
      <c r="GGA79"/>
      <c r="GGB79"/>
      <c r="GGC79"/>
      <c r="GGD79"/>
      <c r="GGE79"/>
      <c r="GGF79"/>
      <c r="GGG79"/>
      <c r="GGH79"/>
      <c r="GGI79"/>
      <c r="GGJ79"/>
      <c r="GGK79"/>
      <c r="GGL79"/>
      <c r="GGM79"/>
      <c r="GGN79"/>
      <c r="GGO79"/>
      <c r="GGP79"/>
      <c r="GGQ79"/>
      <c r="GGR79"/>
      <c r="GGS79"/>
      <c r="GGT79"/>
      <c r="GGU79"/>
      <c r="GGV79"/>
      <c r="GGW79"/>
      <c r="GGX79"/>
      <c r="GGY79"/>
      <c r="GGZ79"/>
      <c r="GHA79"/>
      <c r="GHB79"/>
      <c r="GHC79"/>
      <c r="GHD79"/>
      <c r="GHE79"/>
      <c r="GHF79"/>
      <c r="GHG79"/>
      <c r="GHH79"/>
      <c r="GHI79"/>
      <c r="GHJ79"/>
      <c r="GHK79"/>
      <c r="GHL79"/>
      <c r="GHM79"/>
      <c r="GHN79"/>
      <c r="GHO79"/>
      <c r="GHP79"/>
      <c r="GHQ79"/>
      <c r="GHR79"/>
      <c r="GHS79"/>
      <c r="GHT79"/>
      <c r="GHU79"/>
      <c r="GHV79"/>
      <c r="GHW79"/>
      <c r="GHX79"/>
      <c r="GHY79"/>
      <c r="GHZ79"/>
      <c r="GIA79"/>
      <c r="GIB79"/>
      <c r="GIC79"/>
      <c r="GID79"/>
      <c r="GIE79"/>
      <c r="GIF79"/>
      <c r="GIG79"/>
      <c r="GIH79"/>
      <c r="GII79"/>
      <c r="GIJ79"/>
      <c r="GIK79"/>
      <c r="GIL79"/>
      <c r="GIM79"/>
      <c r="GIN79"/>
      <c r="GIO79"/>
      <c r="GIP79"/>
      <c r="GIQ79"/>
      <c r="GIR79"/>
      <c r="GIS79"/>
      <c r="GIT79"/>
      <c r="GIU79"/>
      <c r="GIV79"/>
      <c r="GIW79"/>
      <c r="GIX79"/>
      <c r="GIY79"/>
      <c r="GIZ79"/>
      <c r="GJA79"/>
      <c r="GJB79"/>
      <c r="GJC79"/>
      <c r="GJD79"/>
      <c r="GJE79"/>
      <c r="GJF79"/>
      <c r="GJG79"/>
      <c r="GJH79"/>
      <c r="GJI79"/>
      <c r="GJJ79"/>
      <c r="GJK79"/>
      <c r="GJL79"/>
      <c r="GJM79"/>
      <c r="GJN79"/>
      <c r="GJO79"/>
      <c r="GJP79"/>
      <c r="GJQ79"/>
      <c r="GJR79"/>
      <c r="GJS79"/>
      <c r="GJT79"/>
      <c r="GJU79"/>
      <c r="GJV79"/>
      <c r="GJW79"/>
      <c r="GJX79"/>
      <c r="GJY79"/>
      <c r="GJZ79"/>
      <c r="GKA79"/>
      <c r="GKB79"/>
      <c r="GKC79"/>
      <c r="GKD79"/>
      <c r="GKE79"/>
      <c r="GKF79"/>
      <c r="GKG79"/>
      <c r="GKH79"/>
      <c r="GKI79"/>
      <c r="GKJ79"/>
      <c r="GKK79"/>
      <c r="GKL79"/>
      <c r="GKM79"/>
      <c r="GKN79"/>
      <c r="GKO79"/>
      <c r="GKP79"/>
      <c r="GKQ79"/>
      <c r="GKR79"/>
      <c r="GKS79"/>
      <c r="GKT79"/>
      <c r="GKU79"/>
      <c r="GKV79"/>
      <c r="GKW79"/>
      <c r="GKX79"/>
      <c r="GKY79"/>
      <c r="GKZ79"/>
      <c r="GLA79"/>
      <c r="GLB79"/>
      <c r="GLC79"/>
      <c r="GLD79"/>
      <c r="GLE79"/>
      <c r="GLF79"/>
      <c r="GLG79"/>
      <c r="GLH79"/>
      <c r="GLI79"/>
      <c r="GLJ79"/>
      <c r="GLK79"/>
      <c r="GLL79"/>
      <c r="GLM79"/>
      <c r="GLN79"/>
      <c r="GLO79"/>
      <c r="GLP79"/>
      <c r="GLQ79"/>
      <c r="GLR79"/>
      <c r="GLS79"/>
      <c r="GLT79"/>
      <c r="GLU79"/>
      <c r="GLV79"/>
      <c r="GLW79"/>
      <c r="GLX79"/>
      <c r="GLY79"/>
      <c r="GLZ79"/>
      <c r="GMA79"/>
      <c r="GMB79"/>
      <c r="GMC79"/>
      <c r="GMD79"/>
      <c r="GME79"/>
      <c r="GMF79"/>
      <c r="GMG79"/>
      <c r="GMH79"/>
      <c r="GMI79"/>
      <c r="GMJ79"/>
      <c r="GMK79"/>
      <c r="GML79"/>
      <c r="GMM79"/>
      <c r="GMN79"/>
      <c r="GMO79"/>
      <c r="GMP79"/>
      <c r="GMQ79"/>
      <c r="GMR79"/>
      <c r="GMS79"/>
      <c r="GMT79"/>
      <c r="GMU79"/>
      <c r="GMV79"/>
      <c r="GMW79"/>
      <c r="GMX79"/>
      <c r="GMY79"/>
      <c r="GMZ79"/>
      <c r="GNA79"/>
      <c r="GNB79"/>
      <c r="GNC79"/>
      <c r="GND79"/>
      <c r="GNE79"/>
      <c r="GNF79"/>
      <c r="GNG79"/>
      <c r="GNH79"/>
      <c r="GNI79"/>
      <c r="GNJ79"/>
      <c r="GNK79"/>
      <c r="GNL79"/>
      <c r="GNM79"/>
      <c r="GNN79"/>
      <c r="GNO79"/>
      <c r="GNP79"/>
      <c r="GNQ79"/>
      <c r="GNR79"/>
      <c r="GNS79"/>
      <c r="GNT79"/>
      <c r="GNU79"/>
      <c r="GNV79"/>
      <c r="GNW79"/>
      <c r="GNX79"/>
      <c r="GNY79"/>
      <c r="GNZ79"/>
      <c r="GOA79"/>
      <c r="GOB79"/>
      <c r="GOC79"/>
      <c r="GOD79"/>
      <c r="GOE79"/>
      <c r="GOF79"/>
      <c r="GOG79"/>
      <c r="GOH79"/>
      <c r="GOI79"/>
      <c r="GOJ79"/>
      <c r="GOK79"/>
      <c r="GOL79"/>
      <c r="GOM79"/>
      <c r="GON79"/>
      <c r="GOO79"/>
      <c r="GOP79"/>
      <c r="GOQ79"/>
      <c r="GOR79"/>
      <c r="GOS79"/>
      <c r="GOT79"/>
      <c r="GOU79"/>
      <c r="GOV79"/>
      <c r="GOW79"/>
      <c r="GOX79"/>
      <c r="GOY79"/>
      <c r="GOZ79"/>
      <c r="GPA79"/>
      <c r="GPB79"/>
      <c r="GPC79"/>
      <c r="GPD79"/>
      <c r="GPE79"/>
      <c r="GPF79"/>
      <c r="GPG79"/>
      <c r="GPH79"/>
      <c r="GPI79"/>
      <c r="GPJ79"/>
      <c r="GPK79"/>
      <c r="GPL79"/>
      <c r="GPM79"/>
      <c r="GPN79"/>
      <c r="GPO79"/>
      <c r="GPP79"/>
      <c r="GPQ79"/>
      <c r="GPR79"/>
      <c r="GPS79"/>
      <c r="GPT79"/>
      <c r="GPU79"/>
      <c r="GPV79"/>
      <c r="GPW79"/>
      <c r="GPX79"/>
      <c r="GPY79"/>
      <c r="GPZ79"/>
      <c r="GQA79"/>
      <c r="GQB79"/>
      <c r="GQC79"/>
      <c r="GQD79"/>
      <c r="GQE79"/>
      <c r="GQF79"/>
      <c r="GQG79"/>
      <c r="GQH79"/>
      <c r="GQI79"/>
      <c r="GQJ79"/>
      <c r="GQK79"/>
      <c r="GQL79"/>
      <c r="GQM79"/>
      <c r="GQN79"/>
      <c r="GQO79"/>
      <c r="GQP79"/>
      <c r="GQQ79"/>
      <c r="GQR79"/>
      <c r="GQS79"/>
      <c r="GQT79"/>
      <c r="GQU79"/>
      <c r="GQV79"/>
      <c r="GQW79"/>
      <c r="GQX79"/>
      <c r="GQY79"/>
      <c r="GQZ79"/>
      <c r="GRA79"/>
      <c r="GRB79"/>
      <c r="GRC79"/>
      <c r="GRD79"/>
      <c r="GRE79"/>
      <c r="GRF79"/>
      <c r="GRG79"/>
      <c r="GRH79"/>
      <c r="GRI79"/>
      <c r="GRJ79"/>
      <c r="GRK79"/>
      <c r="GRL79"/>
      <c r="GRM79"/>
      <c r="GRN79"/>
      <c r="GRO79"/>
      <c r="GRP79"/>
      <c r="GRQ79"/>
      <c r="GRR79"/>
      <c r="GRS79"/>
      <c r="GRT79"/>
      <c r="GRU79"/>
      <c r="GRV79"/>
      <c r="GRW79"/>
      <c r="GRX79"/>
      <c r="GRY79"/>
      <c r="GRZ79"/>
      <c r="GSA79"/>
      <c r="GSB79"/>
      <c r="GSC79"/>
      <c r="GSD79"/>
      <c r="GSE79"/>
      <c r="GSF79"/>
      <c r="GSG79"/>
      <c r="GSH79"/>
      <c r="GSI79"/>
      <c r="GSJ79"/>
      <c r="GSK79"/>
      <c r="GSL79"/>
      <c r="GSM79"/>
      <c r="GSN79"/>
      <c r="GSO79"/>
      <c r="GSP79"/>
      <c r="GSQ79"/>
      <c r="GSR79"/>
      <c r="GSS79"/>
      <c r="GST79"/>
      <c r="GSU79"/>
      <c r="GSV79"/>
      <c r="GSW79"/>
      <c r="GSX79"/>
      <c r="GSY79"/>
      <c r="GSZ79"/>
      <c r="GTA79"/>
      <c r="GTB79"/>
      <c r="GTC79"/>
      <c r="GTD79"/>
      <c r="GTE79"/>
      <c r="GTF79"/>
      <c r="GTG79"/>
      <c r="GTH79"/>
      <c r="GTI79"/>
      <c r="GTJ79"/>
      <c r="GTK79"/>
      <c r="GTL79"/>
      <c r="GTM79"/>
      <c r="GTN79"/>
      <c r="GTO79"/>
      <c r="GTP79"/>
      <c r="GTQ79"/>
      <c r="GTR79"/>
      <c r="GTS79"/>
      <c r="GTT79"/>
      <c r="GTU79"/>
      <c r="GTV79"/>
      <c r="GTW79"/>
      <c r="GTX79"/>
      <c r="GTY79"/>
      <c r="GTZ79"/>
      <c r="GUA79"/>
      <c r="GUB79"/>
      <c r="GUC79"/>
      <c r="GUD79"/>
      <c r="GUE79"/>
      <c r="GUF79"/>
      <c r="GUG79"/>
      <c r="GUH79"/>
      <c r="GUI79"/>
      <c r="GUJ79"/>
      <c r="GUK79"/>
      <c r="GUL79"/>
      <c r="GUM79"/>
      <c r="GUN79"/>
      <c r="GUO79"/>
      <c r="GUP79"/>
      <c r="GUQ79"/>
      <c r="GUR79"/>
      <c r="GUS79"/>
      <c r="GUT79"/>
      <c r="GUU79"/>
      <c r="GUV79"/>
      <c r="GUW79"/>
      <c r="GUX79"/>
      <c r="GUY79"/>
      <c r="GUZ79"/>
      <c r="GVA79"/>
      <c r="GVB79"/>
      <c r="GVC79"/>
      <c r="GVD79"/>
      <c r="GVE79"/>
      <c r="GVF79"/>
      <c r="GVG79"/>
      <c r="GVH79"/>
      <c r="GVI79"/>
      <c r="GVJ79"/>
      <c r="GVK79"/>
      <c r="GVL79"/>
      <c r="GVM79"/>
      <c r="GVN79"/>
      <c r="GVO79"/>
      <c r="GVP79"/>
      <c r="GVQ79"/>
      <c r="GVR79"/>
      <c r="GVS79"/>
      <c r="GVT79"/>
      <c r="GVU79"/>
      <c r="GVV79"/>
      <c r="GVW79"/>
      <c r="GVX79"/>
      <c r="GVY79"/>
      <c r="GVZ79"/>
      <c r="GWA79"/>
      <c r="GWB79"/>
      <c r="GWC79"/>
      <c r="GWD79"/>
      <c r="GWE79"/>
      <c r="GWF79"/>
      <c r="GWG79"/>
      <c r="GWH79"/>
      <c r="GWI79"/>
      <c r="GWJ79"/>
      <c r="GWK79"/>
      <c r="GWL79"/>
      <c r="GWM79"/>
      <c r="GWN79"/>
      <c r="GWO79"/>
      <c r="GWP79"/>
      <c r="GWQ79"/>
      <c r="GWR79"/>
      <c r="GWS79"/>
      <c r="GWT79"/>
      <c r="GWU79"/>
      <c r="GWV79"/>
      <c r="GWW79"/>
      <c r="GWX79"/>
      <c r="GWY79"/>
      <c r="GWZ79"/>
      <c r="GXA79"/>
      <c r="GXB79"/>
      <c r="GXC79"/>
      <c r="GXD79"/>
      <c r="GXE79"/>
      <c r="GXF79"/>
      <c r="GXG79"/>
      <c r="GXH79"/>
      <c r="GXI79"/>
      <c r="GXJ79"/>
      <c r="GXK79"/>
      <c r="GXL79"/>
      <c r="GXM79"/>
      <c r="GXN79"/>
      <c r="GXO79"/>
      <c r="GXP79"/>
      <c r="GXQ79"/>
      <c r="GXR79"/>
      <c r="GXS79"/>
      <c r="GXT79"/>
      <c r="GXU79"/>
      <c r="GXV79"/>
      <c r="GXW79"/>
      <c r="GXX79"/>
      <c r="GXY79"/>
      <c r="GXZ79"/>
      <c r="GYA79"/>
      <c r="GYB79"/>
      <c r="GYC79"/>
      <c r="GYD79"/>
      <c r="GYE79"/>
      <c r="GYF79"/>
      <c r="GYG79"/>
      <c r="GYH79"/>
      <c r="GYI79"/>
      <c r="GYJ79"/>
      <c r="GYK79"/>
      <c r="GYL79"/>
      <c r="GYM79"/>
      <c r="GYN79"/>
      <c r="GYO79"/>
      <c r="GYP79"/>
      <c r="GYQ79"/>
      <c r="GYR79"/>
      <c r="GYS79"/>
      <c r="GYT79"/>
      <c r="GYU79"/>
      <c r="GYV79"/>
      <c r="GYW79"/>
      <c r="GYX79"/>
      <c r="GYY79"/>
      <c r="GYZ79"/>
      <c r="GZA79"/>
      <c r="GZB79"/>
      <c r="GZC79"/>
      <c r="GZD79"/>
      <c r="GZE79"/>
      <c r="GZF79"/>
      <c r="GZG79"/>
      <c r="GZH79"/>
      <c r="GZI79"/>
      <c r="GZJ79"/>
      <c r="GZK79"/>
      <c r="GZL79"/>
      <c r="GZM79"/>
      <c r="GZN79"/>
      <c r="GZO79"/>
      <c r="GZP79"/>
      <c r="GZQ79"/>
      <c r="GZR79"/>
      <c r="GZS79"/>
      <c r="GZT79"/>
      <c r="GZU79"/>
      <c r="GZV79"/>
      <c r="GZW79"/>
      <c r="GZX79"/>
      <c r="GZY79"/>
      <c r="GZZ79"/>
      <c r="HAA79"/>
      <c r="HAB79"/>
      <c r="HAC79"/>
      <c r="HAD79"/>
      <c r="HAE79"/>
      <c r="HAF79"/>
      <c r="HAG79"/>
      <c r="HAH79"/>
      <c r="HAI79"/>
      <c r="HAJ79"/>
      <c r="HAK79"/>
      <c r="HAL79"/>
      <c r="HAM79"/>
      <c r="HAN79"/>
      <c r="HAO79"/>
      <c r="HAP79"/>
      <c r="HAQ79"/>
      <c r="HAR79"/>
      <c r="HAS79"/>
      <c r="HAT79"/>
      <c r="HAU79"/>
      <c r="HAV79"/>
      <c r="HAW79"/>
      <c r="HAX79"/>
      <c r="HAY79"/>
      <c r="HAZ79"/>
      <c r="HBA79"/>
      <c r="HBB79"/>
      <c r="HBC79"/>
      <c r="HBD79"/>
      <c r="HBE79"/>
      <c r="HBF79"/>
      <c r="HBG79"/>
      <c r="HBH79"/>
      <c r="HBI79"/>
      <c r="HBJ79"/>
      <c r="HBK79"/>
      <c r="HBL79"/>
      <c r="HBM79"/>
      <c r="HBN79"/>
      <c r="HBO79"/>
      <c r="HBP79"/>
      <c r="HBQ79"/>
      <c r="HBR79"/>
      <c r="HBS79"/>
      <c r="HBT79"/>
      <c r="HBU79"/>
      <c r="HBV79"/>
      <c r="HBW79"/>
      <c r="HBX79"/>
      <c r="HBY79"/>
      <c r="HBZ79"/>
      <c r="HCA79"/>
      <c r="HCB79"/>
      <c r="HCC79"/>
      <c r="HCD79"/>
      <c r="HCE79"/>
      <c r="HCF79"/>
      <c r="HCG79"/>
      <c r="HCH79"/>
      <c r="HCI79"/>
      <c r="HCJ79"/>
      <c r="HCK79"/>
      <c r="HCL79"/>
      <c r="HCM79"/>
      <c r="HCN79"/>
      <c r="HCO79"/>
      <c r="HCP79"/>
      <c r="HCQ79"/>
      <c r="HCR79"/>
      <c r="HCS79"/>
      <c r="HCT79"/>
      <c r="HCU79"/>
      <c r="HCV79"/>
      <c r="HCW79"/>
      <c r="HCX79"/>
      <c r="HCY79"/>
      <c r="HCZ79"/>
      <c r="HDA79"/>
      <c r="HDB79"/>
      <c r="HDC79"/>
      <c r="HDD79"/>
      <c r="HDE79"/>
      <c r="HDF79"/>
      <c r="HDG79"/>
      <c r="HDH79"/>
      <c r="HDI79"/>
      <c r="HDJ79"/>
      <c r="HDK79"/>
      <c r="HDL79"/>
      <c r="HDM79"/>
      <c r="HDN79"/>
      <c r="HDO79"/>
      <c r="HDP79"/>
      <c r="HDQ79"/>
      <c r="HDR79"/>
      <c r="HDS79"/>
      <c r="HDT79"/>
      <c r="HDU79"/>
      <c r="HDV79"/>
      <c r="HDW79"/>
      <c r="HDX79"/>
      <c r="HDY79"/>
      <c r="HDZ79"/>
      <c r="HEA79"/>
      <c r="HEB79"/>
      <c r="HEC79"/>
      <c r="HED79"/>
      <c r="HEE79"/>
      <c r="HEF79"/>
      <c r="HEG79"/>
      <c r="HEH79"/>
      <c r="HEI79"/>
      <c r="HEJ79"/>
      <c r="HEK79"/>
      <c r="HEL79"/>
      <c r="HEM79"/>
      <c r="HEN79"/>
      <c r="HEO79"/>
      <c r="HEP79"/>
      <c r="HEQ79"/>
      <c r="HER79"/>
      <c r="HES79"/>
      <c r="HET79"/>
      <c r="HEU79"/>
      <c r="HEV79"/>
      <c r="HEW79"/>
      <c r="HEX79"/>
      <c r="HEY79"/>
      <c r="HEZ79"/>
      <c r="HFA79"/>
      <c r="HFB79"/>
      <c r="HFC79"/>
      <c r="HFD79"/>
      <c r="HFE79"/>
      <c r="HFF79"/>
      <c r="HFG79"/>
      <c r="HFH79"/>
      <c r="HFI79"/>
      <c r="HFJ79"/>
      <c r="HFK79"/>
      <c r="HFL79"/>
      <c r="HFM79"/>
      <c r="HFN79"/>
      <c r="HFO79"/>
      <c r="HFP79"/>
      <c r="HFQ79"/>
      <c r="HFR79"/>
      <c r="HFS79"/>
      <c r="HFT79"/>
      <c r="HFU79"/>
      <c r="HFV79"/>
      <c r="HFW79"/>
      <c r="HFX79"/>
      <c r="HFY79"/>
      <c r="HFZ79"/>
      <c r="HGA79"/>
      <c r="HGB79"/>
      <c r="HGC79"/>
      <c r="HGD79"/>
      <c r="HGE79"/>
      <c r="HGF79"/>
      <c r="HGG79"/>
      <c r="HGH79"/>
      <c r="HGI79"/>
      <c r="HGJ79"/>
      <c r="HGK79"/>
      <c r="HGL79"/>
      <c r="HGM79"/>
      <c r="HGN79"/>
      <c r="HGO79"/>
      <c r="HGP79"/>
      <c r="HGQ79"/>
      <c r="HGR79"/>
      <c r="HGS79"/>
      <c r="HGT79"/>
      <c r="HGU79"/>
      <c r="HGV79"/>
      <c r="HGW79"/>
      <c r="HGX79"/>
      <c r="HGY79"/>
      <c r="HGZ79"/>
      <c r="HHA79"/>
      <c r="HHB79"/>
      <c r="HHC79"/>
      <c r="HHD79"/>
      <c r="HHE79"/>
      <c r="HHF79"/>
      <c r="HHG79"/>
      <c r="HHH79"/>
      <c r="HHI79"/>
      <c r="HHJ79"/>
      <c r="HHK79"/>
      <c r="HHL79"/>
      <c r="HHM79"/>
      <c r="HHN79"/>
      <c r="HHO79"/>
      <c r="HHP79"/>
      <c r="HHQ79"/>
      <c r="HHR79"/>
      <c r="HHS79"/>
      <c r="HHT79"/>
      <c r="HHU79"/>
      <c r="HHV79"/>
      <c r="HHW79"/>
      <c r="HHX79"/>
      <c r="HHY79"/>
      <c r="HHZ79"/>
      <c r="HIA79"/>
      <c r="HIB79"/>
      <c r="HIC79"/>
      <c r="HID79"/>
      <c r="HIE79"/>
      <c r="HIF79"/>
      <c r="HIG79"/>
      <c r="HIH79"/>
      <c r="HII79"/>
      <c r="HIJ79"/>
      <c r="HIK79"/>
      <c r="HIL79"/>
      <c r="HIM79"/>
      <c r="HIN79"/>
      <c r="HIO79"/>
      <c r="HIP79"/>
      <c r="HIQ79"/>
      <c r="HIR79"/>
      <c r="HIS79"/>
      <c r="HIT79"/>
      <c r="HIU79"/>
      <c r="HIV79"/>
      <c r="HIW79"/>
      <c r="HIX79"/>
      <c r="HIY79"/>
      <c r="HIZ79"/>
      <c r="HJA79"/>
      <c r="HJB79"/>
      <c r="HJC79"/>
      <c r="HJD79"/>
      <c r="HJE79"/>
      <c r="HJF79"/>
      <c r="HJG79"/>
      <c r="HJH79"/>
      <c r="HJI79"/>
      <c r="HJJ79"/>
      <c r="HJK79"/>
      <c r="HJL79"/>
      <c r="HJM79"/>
      <c r="HJN79"/>
      <c r="HJO79"/>
      <c r="HJP79"/>
      <c r="HJQ79"/>
      <c r="HJR79"/>
      <c r="HJS79"/>
      <c r="HJT79"/>
    </row>
    <row r="80" spans="1:5688" x14ac:dyDescent="0.45">
      <c r="A80"/>
      <c r="B80"/>
      <c r="C80"/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/>
      <c r="AAC80"/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/>
      <c r="AFE80"/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/>
      <c r="AHS80"/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/>
      <c r="AKG80"/>
      <c r="AKH80"/>
      <c r="AKI80"/>
      <c r="AKJ80"/>
      <c r="AKK80"/>
      <c r="AKL80"/>
      <c r="AKM80"/>
      <c r="AKN80"/>
      <c r="AKO80"/>
      <c r="AKP80"/>
      <c r="AKQ80"/>
      <c r="AKR80"/>
      <c r="AKS80"/>
      <c r="AKT80"/>
      <c r="AKU80"/>
      <c r="AKV80"/>
      <c r="AKW80"/>
      <c r="AKX80"/>
      <c r="AKY80"/>
      <c r="AKZ80"/>
      <c r="ALA80"/>
      <c r="ALB80"/>
      <c r="ALC80"/>
      <c r="ALD80"/>
      <c r="ALE80"/>
      <c r="ALF80"/>
      <c r="ALG80"/>
      <c r="ALH80"/>
      <c r="ALI80"/>
      <c r="ALJ80"/>
      <c r="ALK80"/>
      <c r="ALL80"/>
      <c r="ALM80"/>
      <c r="ALN80"/>
      <c r="ALO80"/>
      <c r="ALP80"/>
      <c r="ALQ80"/>
      <c r="ALR80"/>
      <c r="ALS80"/>
      <c r="ALT80"/>
      <c r="ALU80"/>
      <c r="ALV80"/>
      <c r="ALW80"/>
      <c r="ALX80"/>
      <c r="ALY80"/>
      <c r="ALZ80"/>
      <c r="AMA80"/>
      <c r="AMB80"/>
      <c r="AMC80"/>
      <c r="AMD80"/>
      <c r="AME80"/>
      <c r="AMF80"/>
      <c r="AMG80"/>
      <c r="AMH80"/>
      <c r="AMI80"/>
      <c r="AMJ80"/>
      <c r="AMK80"/>
      <c r="AML80"/>
      <c r="AMM80"/>
      <c r="AMN80"/>
      <c r="AMO80"/>
      <c r="AMP80"/>
      <c r="AMQ80"/>
      <c r="AMR80"/>
      <c r="AMS80"/>
      <c r="AMT80"/>
      <c r="AMU80"/>
      <c r="AMV80"/>
      <c r="AMW80"/>
      <c r="AMX80"/>
      <c r="AMY80"/>
      <c r="AMZ80"/>
      <c r="ANA80"/>
      <c r="ANB80"/>
      <c r="ANC80"/>
      <c r="AND80"/>
      <c r="ANE80"/>
      <c r="ANF80"/>
      <c r="ANG80"/>
      <c r="ANH80"/>
      <c r="ANI80"/>
      <c r="ANJ80"/>
      <c r="ANK80"/>
      <c r="ANL80"/>
      <c r="ANM80"/>
      <c r="ANN80"/>
      <c r="ANO80"/>
      <c r="ANP80"/>
      <c r="ANQ80"/>
      <c r="ANR80"/>
      <c r="ANS80"/>
      <c r="ANT80"/>
      <c r="ANU80"/>
      <c r="ANV80"/>
      <c r="ANW80"/>
      <c r="ANX80"/>
      <c r="ANY80"/>
      <c r="ANZ80"/>
      <c r="AOA80"/>
      <c r="AOB80"/>
      <c r="AOC80"/>
      <c r="AOD80"/>
      <c r="AOE80"/>
      <c r="AOF80"/>
      <c r="AOG80"/>
      <c r="AOH80"/>
      <c r="AOI80"/>
      <c r="AOJ80"/>
      <c r="AOK80"/>
      <c r="AOL80"/>
      <c r="AOM80"/>
      <c r="AON80"/>
      <c r="AOO80"/>
      <c r="AOP80"/>
      <c r="AOQ80"/>
      <c r="AOR80"/>
      <c r="AOS80"/>
      <c r="AOT80"/>
      <c r="AOU80"/>
      <c r="AOV80"/>
      <c r="AOW80"/>
      <c r="AOX80"/>
      <c r="AOY80"/>
      <c r="AOZ80"/>
      <c r="APA80"/>
      <c r="APB80"/>
      <c r="APC80"/>
      <c r="APD80"/>
      <c r="APE80"/>
      <c r="APF80"/>
      <c r="APG80"/>
      <c r="APH80"/>
      <c r="API80"/>
      <c r="APJ80"/>
      <c r="APK80"/>
      <c r="APL80"/>
      <c r="APM80"/>
      <c r="APN80"/>
      <c r="APO80"/>
      <c r="APP80"/>
      <c r="APQ80"/>
      <c r="APR80"/>
      <c r="APS80"/>
      <c r="APT80"/>
      <c r="APU80"/>
      <c r="APV80"/>
      <c r="APW80"/>
      <c r="APX80"/>
      <c r="APY80"/>
      <c r="APZ80"/>
      <c r="AQA80"/>
      <c r="AQB80"/>
      <c r="AQC80"/>
      <c r="AQD80"/>
      <c r="AQE80"/>
      <c r="AQF80"/>
      <c r="AQG80"/>
      <c r="AQH80"/>
      <c r="AQI80"/>
      <c r="AQJ80"/>
      <c r="AQK80"/>
      <c r="AQL80"/>
      <c r="AQM80"/>
      <c r="AQN80"/>
      <c r="AQO80"/>
      <c r="AQP80"/>
      <c r="AQQ80"/>
      <c r="AQR80"/>
      <c r="AQS80"/>
      <c r="AQT80"/>
      <c r="AQU80"/>
      <c r="AQV80"/>
      <c r="AQW80"/>
      <c r="AQX80"/>
      <c r="AQY80"/>
      <c r="AQZ80"/>
      <c r="ARA80"/>
      <c r="ARB80"/>
      <c r="ARC80"/>
      <c r="ARD80"/>
      <c r="ARE80"/>
      <c r="ARF80"/>
      <c r="ARG80"/>
      <c r="ARH80"/>
      <c r="ARI80"/>
      <c r="ARJ80"/>
      <c r="ARK80"/>
      <c r="ARL80"/>
      <c r="ARM80"/>
      <c r="ARN80"/>
      <c r="ARO80"/>
      <c r="ARP80"/>
      <c r="ARQ80"/>
      <c r="ARR80"/>
      <c r="ARS80"/>
      <c r="ART80"/>
      <c r="ARU80"/>
      <c r="ARV80"/>
      <c r="ARW80"/>
      <c r="ARX80"/>
      <c r="ARY80"/>
      <c r="ARZ80"/>
      <c r="ASA80"/>
      <c r="ASB80"/>
      <c r="ASC80"/>
      <c r="ASD80"/>
      <c r="ASE80"/>
      <c r="ASF80"/>
      <c r="ASG80"/>
      <c r="ASH80"/>
      <c r="ASI80"/>
      <c r="ASJ80"/>
      <c r="ASK80"/>
      <c r="ASL80"/>
      <c r="ASM80"/>
      <c r="ASN80"/>
      <c r="ASO80"/>
      <c r="ASP80"/>
      <c r="ASQ80"/>
      <c r="ASR80"/>
      <c r="ASS80"/>
      <c r="AST80"/>
      <c r="ASU80"/>
      <c r="ASV80"/>
      <c r="ASW80"/>
      <c r="ASX80"/>
      <c r="ASY80"/>
      <c r="ASZ80"/>
      <c r="ATA80"/>
      <c r="ATB80"/>
      <c r="ATC80"/>
      <c r="ATD80"/>
      <c r="ATE80"/>
      <c r="ATF80"/>
      <c r="ATG80"/>
      <c r="ATH80"/>
      <c r="ATI80"/>
      <c r="ATJ80"/>
      <c r="ATK80"/>
      <c r="ATL80"/>
      <c r="ATM80"/>
      <c r="ATN80"/>
      <c r="ATO80"/>
      <c r="ATP80"/>
      <c r="ATQ80"/>
      <c r="ATR80"/>
      <c r="ATS80"/>
      <c r="ATT80"/>
      <c r="ATU80"/>
      <c r="ATV80"/>
      <c r="ATW80"/>
      <c r="ATX80"/>
      <c r="ATY80"/>
      <c r="ATZ80"/>
      <c r="AUA80"/>
      <c r="AUB80"/>
      <c r="AUC80"/>
      <c r="AUD80"/>
      <c r="AUE80"/>
      <c r="AUF80"/>
      <c r="AUG80"/>
      <c r="AUH80"/>
      <c r="AUI80"/>
      <c r="AUJ80"/>
      <c r="AUK80"/>
      <c r="AUL80"/>
      <c r="AUM80"/>
      <c r="AUN80"/>
      <c r="AUO80"/>
      <c r="AUP80"/>
      <c r="AUQ80"/>
      <c r="AUR80"/>
      <c r="AUS80"/>
      <c r="AUT80"/>
      <c r="AUU80"/>
      <c r="AUV80"/>
      <c r="AUW80"/>
      <c r="AUX80"/>
      <c r="AUY80"/>
      <c r="AUZ80"/>
      <c r="AVA80"/>
      <c r="AVB80"/>
      <c r="AVC80"/>
      <c r="AVD80"/>
      <c r="AVE80"/>
      <c r="AVF80"/>
      <c r="AVG80"/>
      <c r="AVH80"/>
      <c r="AVI80"/>
      <c r="AVJ80"/>
      <c r="AVK80"/>
      <c r="AVL80"/>
      <c r="AVM80"/>
      <c r="AVN80"/>
      <c r="AVO80"/>
      <c r="AVP80"/>
      <c r="AVQ80"/>
      <c r="AVR80"/>
      <c r="AVS80"/>
      <c r="AVT80"/>
      <c r="AVU80"/>
      <c r="AVV80"/>
      <c r="AVW80"/>
      <c r="AVX80"/>
      <c r="AVY80"/>
      <c r="AVZ80"/>
      <c r="AWA80"/>
      <c r="AWB80"/>
      <c r="AWC80"/>
      <c r="AWD80"/>
      <c r="AWE80"/>
      <c r="AWF80"/>
      <c r="AWG80"/>
      <c r="AWH80"/>
      <c r="AWI80"/>
      <c r="AWJ80"/>
      <c r="AWK80"/>
      <c r="AWL80"/>
      <c r="AWM80"/>
      <c r="AWN80"/>
      <c r="AWO80"/>
      <c r="AWP80"/>
      <c r="AWQ80"/>
      <c r="AWR80"/>
      <c r="AWS80"/>
      <c r="AWT80"/>
      <c r="AWU80"/>
      <c r="AWV80"/>
      <c r="AWW80"/>
      <c r="AWX80"/>
      <c r="AWY80"/>
      <c r="AWZ80"/>
      <c r="AXA80"/>
      <c r="AXB80"/>
      <c r="AXC80"/>
      <c r="AXD80"/>
      <c r="AXE80"/>
      <c r="AXF80"/>
      <c r="AXG80"/>
      <c r="AXH80"/>
      <c r="AXI80"/>
      <c r="AXJ80"/>
      <c r="AXK80"/>
      <c r="AXL80"/>
      <c r="AXM80"/>
      <c r="AXN80"/>
      <c r="AXO80"/>
      <c r="AXP80"/>
      <c r="AXQ80"/>
      <c r="AXR80"/>
      <c r="AXS80"/>
      <c r="AXT80"/>
      <c r="AXU80"/>
      <c r="AXV80"/>
      <c r="AXW80"/>
      <c r="AXX80"/>
      <c r="AXY80"/>
      <c r="AXZ80"/>
      <c r="AYA80"/>
      <c r="AYB80"/>
      <c r="AYC80"/>
      <c r="AYD80"/>
      <c r="AYE80"/>
      <c r="AYF80"/>
      <c r="AYG80"/>
      <c r="AYH80"/>
      <c r="AYI80"/>
      <c r="AYJ80"/>
      <c r="AYK80"/>
      <c r="AYL80"/>
      <c r="AYM80"/>
      <c r="AYN80"/>
      <c r="AYO80"/>
      <c r="AYP80"/>
      <c r="AYQ80"/>
      <c r="AYR80"/>
      <c r="AYS80"/>
      <c r="AYT80"/>
      <c r="AYU80"/>
      <c r="AYV80"/>
      <c r="AYW80"/>
      <c r="AYX80"/>
      <c r="AYY80"/>
      <c r="AYZ80"/>
      <c r="AZA80"/>
      <c r="AZB80"/>
      <c r="AZC80"/>
      <c r="AZD80"/>
      <c r="AZE80"/>
      <c r="AZF80"/>
      <c r="AZG80"/>
      <c r="AZH80"/>
      <c r="AZI80"/>
      <c r="AZJ80"/>
      <c r="AZK80"/>
      <c r="AZL80"/>
      <c r="AZM80"/>
      <c r="AZN80"/>
      <c r="AZO80"/>
      <c r="AZP80"/>
      <c r="AZQ80"/>
      <c r="AZR80"/>
      <c r="AZS80"/>
      <c r="AZT80"/>
      <c r="AZU80"/>
      <c r="AZV80"/>
      <c r="AZW80"/>
      <c r="AZX80"/>
      <c r="AZY80"/>
      <c r="AZZ80"/>
      <c r="BAA80"/>
      <c r="BAB80"/>
      <c r="BAC80"/>
      <c r="BAD80"/>
      <c r="BAE80"/>
      <c r="BAF80"/>
      <c r="BAG80"/>
      <c r="BAH80"/>
      <c r="BAI80"/>
      <c r="BAJ80"/>
      <c r="BAK80"/>
      <c r="BAL80"/>
      <c r="BAM80"/>
      <c r="BAN80"/>
      <c r="BAO80"/>
      <c r="BAP80"/>
      <c r="BAQ80"/>
      <c r="BAR80"/>
      <c r="BAS80"/>
      <c r="BAT80"/>
      <c r="BAU80"/>
      <c r="BAV80"/>
      <c r="BAW80"/>
      <c r="BAX80"/>
      <c r="BAY80"/>
      <c r="BAZ80"/>
      <c r="BBA80"/>
      <c r="BBB80"/>
      <c r="BBC80"/>
      <c r="BBD80"/>
      <c r="BBE80"/>
      <c r="BBF80"/>
      <c r="BBG80"/>
      <c r="BBH80"/>
      <c r="BBI80"/>
      <c r="BBJ80"/>
      <c r="BBK80"/>
      <c r="BBL80"/>
      <c r="BBM80"/>
      <c r="BBN80"/>
      <c r="BBO80"/>
      <c r="BBP80"/>
      <c r="BBQ80"/>
      <c r="BBR80"/>
      <c r="BBS80"/>
      <c r="BBT80"/>
      <c r="BBU80"/>
      <c r="BBV80"/>
      <c r="BBW80"/>
      <c r="BBX80"/>
      <c r="BBY80"/>
      <c r="BBZ80"/>
      <c r="BCA80"/>
      <c r="BCB80"/>
      <c r="BCC80"/>
      <c r="BCD80"/>
      <c r="BCE80"/>
      <c r="BCF80"/>
      <c r="BCG80"/>
      <c r="BCH80"/>
      <c r="BCI80"/>
      <c r="BCJ80"/>
      <c r="BCK80"/>
      <c r="BCL80"/>
      <c r="BCM80"/>
      <c r="BCN80"/>
      <c r="BCO80"/>
      <c r="BCP80"/>
      <c r="BCQ80"/>
      <c r="BCR80"/>
      <c r="BCS80"/>
      <c r="BCT80"/>
      <c r="BCU80"/>
      <c r="BCV80"/>
      <c r="BCW80"/>
      <c r="BCX80"/>
      <c r="BCY80"/>
      <c r="BCZ80"/>
      <c r="BDA80"/>
      <c r="BDB80"/>
      <c r="BDC80"/>
      <c r="BDD80"/>
      <c r="BDE80"/>
      <c r="BDF80"/>
      <c r="BDG80"/>
      <c r="BDH80"/>
      <c r="BDI80"/>
      <c r="BDJ80"/>
      <c r="BDK80"/>
      <c r="BDL80"/>
      <c r="BDM80"/>
      <c r="BDN80"/>
      <c r="BDO80"/>
      <c r="BDP80"/>
      <c r="BDQ80"/>
      <c r="BDR80"/>
      <c r="BDS80"/>
      <c r="BDT80"/>
      <c r="BDU80"/>
      <c r="BDV80"/>
      <c r="BDW80"/>
      <c r="BDX80"/>
      <c r="BDY80"/>
      <c r="BDZ80"/>
      <c r="BEA80"/>
      <c r="BEB80"/>
      <c r="BEC80"/>
      <c r="BED80"/>
      <c r="BEE80"/>
      <c r="BEF80"/>
      <c r="BEG80"/>
      <c r="BEH80"/>
      <c r="BEI80"/>
      <c r="BEJ80"/>
      <c r="BEK80"/>
      <c r="BEL80"/>
      <c r="BEM80"/>
      <c r="BEN80"/>
      <c r="BEO80"/>
      <c r="BEP80"/>
      <c r="BEQ80"/>
      <c r="BER80"/>
      <c r="BES80"/>
      <c r="BET80"/>
      <c r="BEU80"/>
      <c r="BEV80"/>
      <c r="BEW80"/>
      <c r="BEX80"/>
      <c r="BEY80"/>
      <c r="BEZ80"/>
      <c r="BFA80"/>
      <c r="BFB80"/>
      <c r="BFC80"/>
      <c r="BFD80"/>
      <c r="BFE80"/>
      <c r="BFF80"/>
      <c r="BFG80"/>
      <c r="BFH80"/>
      <c r="BFI80"/>
      <c r="BFJ80"/>
      <c r="BFK80"/>
      <c r="BFL80"/>
      <c r="BFM80"/>
      <c r="BFN80"/>
      <c r="BFO80"/>
      <c r="BFP80"/>
      <c r="BFQ80"/>
      <c r="BFR80"/>
      <c r="BFS80"/>
      <c r="BFT80"/>
      <c r="BFU80"/>
      <c r="BFV80"/>
      <c r="BFW80"/>
      <c r="BFX80"/>
      <c r="BFY80"/>
      <c r="BFZ80"/>
      <c r="BGA80"/>
      <c r="BGB80"/>
      <c r="BGC80"/>
      <c r="BGD80"/>
      <c r="BGE80"/>
      <c r="BGF80"/>
      <c r="BGG80"/>
      <c r="BGH80"/>
      <c r="BGI80"/>
      <c r="BGJ80"/>
      <c r="BGK80"/>
      <c r="BGL80"/>
      <c r="BGM80"/>
      <c r="BGN80"/>
      <c r="BGO80"/>
      <c r="BGP80"/>
      <c r="BGQ80"/>
      <c r="BGR80"/>
      <c r="BGS80"/>
      <c r="BGT80"/>
      <c r="BGU80"/>
      <c r="BGV80"/>
      <c r="BGW80"/>
      <c r="BGX80"/>
      <c r="BGY80"/>
      <c r="BGZ80"/>
      <c r="BHA80"/>
      <c r="BHB80"/>
      <c r="BHC80"/>
      <c r="BHD80"/>
      <c r="BHE80"/>
      <c r="BHF80"/>
      <c r="BHG80"/>
      <c r="BHH80"/>
      <c r="BHI80"/>
      <c r="BHJ80"/>
      <c r="BHK80"/>
      <c r="BHL80"/>
      <c r="BHM80"/>
      <c r="BHN80"/>
      <c r="BHO80"/>
      <c r="BHP80"/>
      <c r="BHQ80"/>
      <c r="BHR80"/>
      <c r="BHS80"/>
      <c r="BHT80"/>
      <c r="BHU80"/>
      <c r="BHV80"/>
      <c r="BHW80"/>
      <c r="BHX80"/>
      <c r="BHY80"/>
      <c r="BHZ80"/>
      <c r="BIA80"/>
      <c r="BIB80"/>
      <c r="BIC80"/>
      <c r="BID80"/>
      <c r="BIE80"/>
      <c r="BIF80"/>
      <c r="BIG80"/>
      <c r="BIH80"/>
      <c r="BII80"/>
      <c r="BIJ80"/>
      <c r="BIK80"/>
      <c r="BIL80"/>
      <c r="BIM80"/>
      <c r="BIN80"/>
      <c r="BIO80"/>
      <c r="BIP80"/>
      <c r="BIQ80"/>
      <c r="BIR80"/>
      <c r="BIS80"/>
      <c r="BIT80"/>
      <c r="BIU80"/>
      <c r="BIV80"/>
      <c r="BIW80"/>
      <c r="BIX80"/>
      <c r="BIY80"/>
      <c r="BIZ80"/>
      <c r="BJA80"/>
      <c r="BJB80"/>
      <c r="BJC80"/>
      <c r="BJD80"/>
      <c r="BJE80"/>
      <c r="BJF80"/>
      <c r="BJG80"/>
      <c r="BJH80"/>
      <c r="BJI80"/>
      <c r="BJJ80"/>
      <c r="BJK80"/>
      <c r="BJL80"/>
      <c r="BJM80"/>
      <c r="BJN80"/>
      <c r="BJO80"/>
      <c r="BJP80"/>
      <c r="BJQ80"/>
      <c r="BJR80"/>
      <c r="BJS80"/>
      <c r="BJT80"/>
      <c r="BJU80"/>
      <c r="BJV80"/>
      <c r="BJW80"/>
      <c r="BJX80"/>
      <c r="BJY80"/>
      <c r="BJZ80"/>
      <c r="BKA80"/>
      <c r="BKB80"/>
      <c r="BKC80"/>
      <c r="BKD80"/>
      <c r="BKE80"/>
      <c r="BKF80"/>
      <c r="BKG80"/>
      <c r="BKH80"/>
      <c r="BKI80"/>
      <c r="BKJ80"/>
      <c r="BKK80"/>
      <c r="BKL80"/>
      <c r="BKM80"/>
      <c r="BKN80"/>
      <c r="BKO80"/>
      <c r="BKP80"/>
      <c r="BKQ80"/>
      <c r="BKR80"/>
      <c r="BKS80"/>
      <c r="BKT80"/>
      <c r="BKU80"/>
      <c r="BKV80"/>
      <c r="BKW80"/>
      <c r="BKX80"/>
      <c r="BKY80"/>
      <c r="BKZ80"/>
      <c r="BLA80"/>
      <c r="BLB80"/>
      <c r="BLC80"/>
      <c r="BLD80"/>
      <c r="BLE80"/>
      <c r="BLF80"/>
      <c r="BLG80"/>
      <c r="BLH80"/>
      <c r="BLI80"/>
      <c r="BLJ80"/>
      <c r="BLK80"/>
      <c r="BLL80"/>
      <c r="BLM80"/>
      <c r="BLN80"/>
      <c r="BLO80"/>
      <c r="BLP80"/>
      <c r="BLQ80"/>
      <c r="BLR80"/>
      <c r="BLS80"/>
      <c r="BLT80"/>
      <c r="BLU80"/>
      <c r="BLV80"/>
      <c r="BLW80"/>
      <c r="BLX80"/>
      <c r="BLY80"/>
      <c r="BLZ80"/>
      <c r="BMA80"/>
      <c r="BMB80"/>
      <c r="BMC80"/>
      <c r="BMD80"/>
      <c r="BME80"/>
      <c r="BMF80"/>
      <c r="BMG80"/>
      <c r="BMH80"/>
      <c r="BMI80"/>
      <c r="BMJ80"/>
      <c r="BMK80"/>
      <c r="BML80"/>
      <c r="BMM80"/>
      <c r="BMN80"/>
      <c r="BMO80"/>
      <c r="BMP80"/>
      <c r="BMQ80"/>
      <c r="BMR80"/>
      <c r="BMS80"/>
      <c r="BMT80"/>
      <c r="BMU80"/>
      <c r="BMV80"/>
      <c r="BMW80"/>
      <c r="BMX80"/>
      <c r="BMY80"/>
      <c r="BMZ80"/>
      <c r="BNA80"/>
      <c r="BNB80"/>
      <c r="BNC80"/>
      <c r="BND80"/>
      <c r="BNE80"/>
      <c r="BNF80"/>
      <c r="BNG80"/>
      <c r="BNH80"/>
      <c r="BNI80"/>
      <c r="BNJ80"/>
      <c r="BNK80"/>
      <c r="BNL80"/>
      <c r="BNM80"/>
      <c r="BNN80"/>
      <c r="BNO80"/>
      <c r="BNP80"/>
      <c r="BNQ80"/>
      <c r="BNR80"/>
      <c r="BNS80"/>
      <c r="BNT80"/>
      <c r="BNU80"/>
      <c r="BNV80"/>
      <c r="BNW80"/>
      <c r="BNX80"/>
      <c r="BNY80"/>
      <c r="BNZ80"/>
      <c r="BOA80"/>
      <c r="BOB80"/>
      <c r="BOC80"/>
      <c r="BOD80"/>
      <c r="BOE80"/>
      <c r="BOF80"/>
      <c r="BOG80"/>
      <c r="BOH80"/>
      <c r="BOI80"/>
      <c r="BOJ80"/>
      <c r="BOK80"/>
      <c r="BOL80"/>
      <c r="BOM80"/>
      <c r="BON80"/>
      <c r="BOO80"/>
      <c r="BOP80"/>
      <c r="BOQ80"/>
      <c r="BOR80"/>
      <c r="BOS80"/>
      <c r="BOT80"/>
      <c r="BOU80"/>
      <c r="BOV80"/>
      <c r="BOW80"/>
      <c r="BOX80"/>
      <c r="BOY80"/>
      <c r="BOZ80"/>
      <c r="BPA80"/>
      <c r="BPB80"/>
      <c r="BPC80"/>
      <c r="BPD80"/>
      <c r="BPE80"/>
      <c r="BPF80"/>
      <c r="BPG80"/>
      <c r="BPH80"/>
      <c r="BPI80"/>
      <c r="BPJ80"/>
      <c r="BPK80"/>
      <c r="BPL80"/>
      <c r="BPM80"/>
      <c r="BPN80"/>
      <c r="BPO80"/>
      <c r="BPP80"/>
      <c r="BPQ80"/>
      <c r="BPR80"/>
      <c r="BPS80"/>
      <c r="BPT80"/>
      <c r="BPU80"/>
      <c r="BPV80"/>
      <c r="BPW80"/>
      <c r="BPX80"/>
      <c r="BPY80"/>
      <c r="BPZ80"/>
      <c r="BQA80"/>
      <c r="BQB80"/>
      <c r="BQC80"/>
      <c r="BQD80"/>
      <c r="BQE80"/>
      <c r="BQF80"/>
      <c r="BQG80"/>
      <c r="BQH80"/>
      <c r="BQI80"/>
      <c r="BQJ80"/>
      <c r="BQK80"/>
      <c r="BQL80"/>
      <c r="BQM80"/>
      <c r="BQN80"/>
      <c r="BQO80"/>
      <c r="BQP80"/>
      <c r="BQQ80"/>
      <c r="BQR80"/>
      <c r="BQS80"/>
      <c r="BQT80"/>
      <c r="BQU80"/>
      <c r="BQV80"/>
      <c r="BQW80"/>
      <c r="BQX80"/>
      <c r="BQY80"/>
      <c r="BQZ80"/>
      <c r="BRA80"/>
      <c r="BRB80"/>
      <c r="BRC80"/>
      <c r="BRD80"/>
      <c r="BRE80"/>
      <c r="BRF80"/>
      <c r="BRG80"/>
      <c r="BRH80"/>
      <c r="BRI80"/>
      <c r="BRJ80"/>
      <c r="BRK80"/>
      <c r="BRL80"/>
      <c r="BRM80"/>
      <c r="BRN80"/>
      <c r="BRO80"/>
      <c r="BRP80"/>
      <c r="BRQ80"/>
      <c r="BRR80"/>
      <c r="BRS80"/>
      <c r="BRT80"/>
      <c r="BRU80"/>
      <c r="BRV80"/>
      <c r="BRW80"/>
      <c r="BRX80"/>
      <c r="BRY80"/>
      <c r="BRZ80"/>
      <c r="BSA80"/>
      <c r="BSB80"/>
      <c r="BSC80"/>
      <c r="BSD80"/>
      <c r="BSE80"/>
      <c r="BSF80"/>
      <c r="BSG80"/>
      <c r="BSH80"/>
      <c r="BSI80"/>
      <c r="BSJ80"/>
      <c r="BSK80"/>
      <c r="BSL80"/>
      <c r="BSM80"/>
      <c r="BSN80"/>
      <c r="BSO80"/>
      <c r="BSP80"/>
      <c r="BSQ80"/>
      <c r="BSR80"/>
      <c r="BSS80"/>
      <c r="BST80"/>
      <c r="BSU80"/>
      <c r="BSV80"/>
      <c r="BSW80"/>
      <c r="BSX80"/>
      <c r="BSY80"/>
      <c r="BSZ80"/>
      <c r="BTA80"/>
      <c r="BTB80"/>
      <c r="BTC80"/>
      <c r="BTD80"/>
      <c r="BTE80"/>
      <c r="BTF80"/>
      <c r="BTG80"/>
      <c r="BTH80"/>
      <c r="BTI80"/>
      <c r="BTJ80"/>
      <c r="BTK80"/>
      <c r="BTL80"/>
      <c r="BTM80"/>
      <c r="BTN80"/>
      <c r="BTO80"/>
      <c r="BTP80"/>
      <c r="BTQ80"/>
      <c r="BTR80"/>
      <c r="BTS80"/>
      <c r="BTT80"/>
      <c r="BTU80"/>
      <c r="BTV80"/>
      <c r="BTW80"/>
      <c r="BTX80"/>
      <c r="BTY80"/>
      <c r="BTZ80"/>
      <c r="BUA80"/>
      <c r="BUB80"/>
      <c r="BUC80"/>
      <c r="BUD80"/>
      <c r="BUE80"/>
      <c r="BUF80"/>
      <c r="BUG80"/>
      <c r="BUH80"/>
      <c r="BUI80"/>
      <c r="BUJ80"/>
      <c r="BUK80"/>
      <c r="BUL80"/>
      <c r="BUM80"/>
      <c r="BUN80"/>
      <c r="BUO80"/>
      <c r="BUP80"/>
      <c r="BUQ80"/>
      <c r="BUR80"/>
      <c r="BUS80"/>
      <c r="BUT80"/>
      <c r="BUU80"/>
      <c r="BUV80"/>
      <c r="BUW80"/>
      <c r="BUX80"/>
      <c r="BUY80"/>
      <c r="BUZ80"/>
      <c r="BVA80"/>
      <c r="BVB80"/>
      <c r="BVC80"/>
      <c r="BVD80"/>
      <c r="BVE80"/>
      <c r="BVF80"/>
      <c r="BVG80"/>
      <c r="BVH80"/>
      <c r="BVI80"/>
      <c r="BVJ80"/>
      <c r="BVK80"/>
      <c r="BVL80"/>
      <c r="BVM80"/>
      <c r="BVN80"/>
      <c r="BVO80"/>
      <c r="BVP80"/>
      <c r="BVQ80"/>
      <c r="BVR80"/>
      <c r="BVS80"/>
      <c r="BVT80"/>
      <c r="BVU80"/>
      <c r="BVV80"/>
      <c r="BVW80"/>
      <c r="BVX80"/>
      <c r="BVY80"/>
      <c r="BVZ80"/>
      <c r="BWA80"/>
      <c r="BWB80"/>
      <c r="BWC80"/>
      <c r="BWD80"/>
      <c r="BWE80"/>
      <c r="BWF80"/>
      <c r="BWG80"/>
      <c r="BWH80"/>
      <c r="BWI80"/>
      <c r="BWJ80"/>
      <c r="BWK80"/>
      <c r="BWL80"/>
      <c r="BWM80"/>
      <c r="BWN80"/>
      <c r="BWO80"/>
      <c r="BWP80"/>
      <c r="BWQ80"/>
      <c r="BWR80"/>
      <c r="BWS80"/>
      <c r="BWT80"/>
      <c r="BWU80"/>
      <c r="BWV80"/>
      <c r="BWW80"/>
      <c r="BWX80"/>
      <c r="BWY80"/>
      <c r="BWZ80"/>
      <c r="BXA80"/>
      <c r="BXB80"/>
      <c r="BXC80"/>
      <c r="BXD80"/>
      <c r="BXE80"/>
      <c r="BXF80"/>
      <c r="BXG80"/>
      <c r="BXH80"/>
      <c r="BXI80"/>
      <c r="BXJ80"/>
      <c r="BXK80"/>
      <c r="BXL80"/>
      <c r="BXM80"/>
      <c r="BXN80"/>
      <c r="BXO80"/>
      <c r="BXP80"/>
      <c r="BXQ80"/>
      <c r="BXR80"/>
      <c r="BXS80"/>
      <c r="BXT80"/>
      <c r="BXU80"/>
      <c r="BXV80"/>
      <c r="BXW80"/>
      <c r="BXX80"/>
      <c r="BXY80"/>
      <c r="BXZ80"/>
      <c r="BYA80"/>
      <c r="BYB80"/>
      <c r="BYC80"/>
      <c r="BYD80"/>
      <c r="BYE80"/>
      <c r="BYF80"/>
      <c r="BYG80"/>
      <c r="BYH80"/>
      <c r="BYI80"/>
      <c r="BYJ80"/>
      <c r="BYK80"/>
      <c r="BYL80"/>
      <c r="BYM80"/>
      <c r="BYN80"/>
      <c r="BYO80"/>
      <c r="BYP80"/>
      <c r="BYQ80"/>
      <c r="BYR80"/>
      <c r="BYS80"/>
      <c r="BYT80"/>
      <c r="BYU80"/>
      <c r="BYV80"/>
      <c r="BYW80"/>
      <c r="BYX80"/>
      <c r="BYY80"/>
      <c r="BYZ80"/>
      <c r="BZA80"/>
      <c r="BZB80"/>
      <c r="BZC80"/>
      <c r="BZD80"/>
      <c r="BZE80"/>
      <c r="BZF80"/>
      <c r="BZG80"/>
      <c r="BZH80"/>
      <c r="BZI80"/>
      <c r="BZJ80"/>
      <c r="BZK80"/>
      <c r="BZL80"/>
      <c r="BZM80"/>
      <c r="BZN80"/>
      <c r="BZO80"/>
      <c r="BZP80"/>
      <c r="BZQ80"/>
      <c r="BZR80"/>
      <c r="BZS80"/>
      <c r="BZT80"/>
      <c r="BZU80"/>
      <c r="BZV80"/>
      <c r="BZW80"/>
      <c r="BZX80"/>
      <c r="BZY80"/>
      <c r="BZZ80"/>
      <c r="CAA80"/>
      <c r="CAB80"/>
      <c r="CAC80"/>
      <c r="CAD80"/>
      <c r="CAE80"/>
      <c r="CAF80"/>
      <c r="CAG80"/>
      <c r="CAH80"/>
      <c r="CAI80"/>
      <c r="CAJ80"/>
      <c r="CAK80"/>
      <c r="CAL80"/>
      <c r="CAM80"/>
      <c r="CAN80"/>
      <c r="CAO80"/>
      <c r="CAP80"/>
      <c r="CAQ80"/>
      <c r="CAR80"/>
      <c r="CAS80"/>
      <c r="CAT80"/>
      <c r="CAU80"/>
      <c r="CAV80"/>
      <c r="CAW80"/>
      <c r="CAX80"/>
      <c r="CAY80"/>
      <c r="CAZ80"/>
      <c r="CBA80"/>
      <c r="CBB80"/>
      <c r="CBC80"/>
      <c r="CBD80"/>
      <c r="CBE80"/>
      <c r="CBF80"/>
      <c r="CBG80"/>
      <c r="CBH80"/>
      <c r="CBI80"/>
      <c r="CBJ80"/>
      <c r="CBK80"/>
      <c r="CBL80"/>
      <c r="CBM80"/>
      <c r="CBN80"/>
      <c r="CBO80"/>
      <c r="CBP80"/>
      <c r="CBQ80"/>
      <c r="CBR80"/>
      <c r="CBS80"/>
      <c r="CBT80"/>
      <c r="CBU80"/>
      <c r="CBV80"/>
      <c r="CBW80"/>
      <c r="CBX80"/>
      <c r="CBY80"/>
      <c r="CBZ80"/>
      <c r="CCA80"/>
      <c r="CCB80"/>
      <c r="CCC80"/>
      <c r="CCD80"/>
      <c r="CCE80"/>
      <c r="CCF80"/>
      <c r="CCG80"/>
      <c r="CCH80"/>
      <c r="CCI80"/>
      <c r="CCJ80"/>
      <c r="CCK80"/>
      <c r="CCL80"/>
      <c r="CCM80"/>
      <c r="CCN80"/>
      <c r="CCO80"/>
      <c r="CCP80"/>
      <c r="CCQ80"/>
      <c r="CCR80"/>
      <c r="CCS80"/>
      <c r="CCT80"/>
      <c r="CCU80"/>
      <c r="CCV80"/>
      <c r="CCW80"/>
      <c r="CCX80"/>
      <c r="CCY80"/>
      <c r="CCZ80"/>
      <c r="CDA80"/>
      <c r="CDB80"/>
      <c r="CDC80"/>
      <c r="CDD80"/>
      <c r="CDE80"/>
      <c r="CDF80"/>
      <c r="CDG80"/>
      <c r="CDH80"/>
      <c r="CDI80"/>
      <c r="CDJ80"/>
      <c r="CDK80"/>
      <c r="CDL80"/>
      <c r="CDM80"/>
      <c r="CDN80"/>
      <c r="CDO80"/>
      <c r="CDP80"/>
      <c r="CDQ80"/>
      <c r="CDR80"/>
      <c r="CDS80"/>
      <c r="CDT80"/>
      <c r="CDU80"/>
      <c r="CDV80"/>
      <c r="CDW80"/>
      <c r="CDX80"/>
      <c r="CDY80"/>
      <c r="CDZ80"/>
      <c r="CEA80"/>
      <c r="CEB80"/>
      <c r="CEC80"/>
      <c r="CED80"/>
      <c r="CEE80"/>
      <c r="CEF80"/>
      <c r="CEG80"/>
      <c r="CEH80"/>
      <c r="CEI80"/>
      <c r="CEJ80"/>
      <c r="CEK80"/>
      <c r="CEL80"/>
      <c r="CEM80"/>
      <c r="CEN80"/>
      <c r="CEO80"/>
      <c r="CEP80"/>
      <c r="CEQ80"/>
      <c r="CER80"/>
      <c r="CES80"/>
      <c r="CET80"/>
      <c r="CEU80"/>
      <c r="CEV80"/>
      <c r="CEW80"/>
      <c r="CEX80"/>
      <c r="CEY80"/>
      <c r="CEZ80"/>
      <c r="CFA80"/>
      <c r="CFB80"/>
      <c r="CFC80"/>
      <c r="CFD80"/>
      <c r="CFE80"/>
      <c r="CFF80"/>
      <c r="CFG80"/>
      <c r="CFH80"/>
      <c r="CFI80"/>
      <c r="CFJ80"/>
      <c r="CFK80"/>
      <c r="CFL80"/>
      <c r="CFM80"/>
      <c r="CFN80"/>
      <c r="CFO80"/>
      <c r="CFP80"/>
      <c r="CFQ80"/>
      <c r="CFR80"/>
      <c r="CFS80"/>
      <c r="CFT80"/>
      <c r="CFU80"/>
      <c r="CFV80"/>
      <c r="CFW80"/>
      <c r="CFX80"/>
      <c r="CFY80"/>
      <c r="CFZ80"/>
      <c r="CGA80"/>
      <c r="CGB80"/>
      <c r="CGC80"/>
      <c r="CGD80"/>
      <c r="CGE80"/>
      <c r="CGF80"/>
      <c r="CGG80"/>
      <c r="CGH80"/>
      <c r="CGI80"/>
      <c r="CGJ80"/>
      <c r="CGK80"/>
      <c r="CGL80"/>
      <c r="CGM80"/>
      <c r="CGN80"/>
      <c r="CGO80"/>
      <c r="CGP80"/>
      <c r="CGQ80"/>
      <c r="CGR80"/>
      <c r="CGS80"/>
      <c r="CGT80"/>
      <c r="CGU80"/>
      <c r="CGV80"/>
      <c r="CGW80"/>
      <c r="CGX80"/>
      <c r="CGY80"/>
      <c r="CGZ80"/>
      <c r="CHA80"/>
      <c r="CHB80"/>
      <c r="CHC80"/>
      <c r="CHD80"/>
      <c r="CHE80"/>
      <c r="CHF80"/>
      <c r="CHG80"/>
      <c r="CHH80"/>
      <c r="CHI80"/>
      <c r="CHJ80"/>
      <c r="CHK80"/>
      <c r="CHL80"/>
      <c r="CHM80"/>
      <c r="CHN80"/>
      <c r="CHO80"/>
      <c r="CHP80"/>
      <c r="CHQ80"/>
      <c r="CHR80"/>
      <c r="CHS80"/>
      <c r="CHT80"/>
      <c r="CHU80"/>
      <c r="CHV80"/>
      <c r="CHW80"/>
      <c r="CHX80"/>
      <c r="CHY80"/>
      <c r="CHZ80"/>
      <c r="CIA80"/>
      <c r="CIB80"/>
      <c r="CIC80"/>
      <c r="CID80"/>
      <c r="CIE80"/>
      <c r="CIF80"/>
      <c r="CIG80"/>
      <c r="CIH80"/>
      <c r="CII80"/>
      <c r="CIJ80"/>
      <c r="CIK80"/>
      <c r="CIL80"/>
      <c r="CIM80"/>
      <c r="CIN80"/>
      <c r="CIO80"/>
      <c r="CIP80"/>
      <c r="CIQ80"/>
      <c r="CIR80"/>
      <c r="CIS80"/>
      <c r="CIT80"/>
      <c r="CIU80"/>
      <c r="CIV80"/>
      <c r="CIW80"/>
      <c r="CIX80"/>
      <c r="CIY80"/>
      <c r="CIZ80"/>
      <c r="CJA80"/>
      <c r="CJB80"/>
      <c r="CJC80"/>
      <c r="CJD80"/>
      <c r="CJE80"/>
      <c r="CJF80"/>
      <c r="CJG80"/>
      <c r="CJH80"/>
      <c r="CJI80"/>
      <c r="CJJ80"/>
      <c r="CJK80"/>
      <c r="CJL80"/>
      <c r="CJM80"/>
      <c r="CJN80"/>
      <c r="CJO80"/>
      <c r="CJP80"/>
      <c r="CJQ80"/>
      <c r="CJR80"/>
      <c r="CJS80"/>
      <c r="CJT80"/>
      <c r="CJU80"/>
      <c r="CJV80"/>
      <c r="CJW80"/>
      <c r="CJX80"/>
      <c r="CJY80"/>
      <c r="CJZ80"/>
      <c r="CKA80"/>
      <c r="CKB80"/>
      <c r="CKC80"/>
      <c r="CKD80"/>
      <c r="CKE80"/>
      <c r="CKF80"/>
      <c r="CKG80"/>
      <c r="CKH80"/>
      <c r="CKI80"/>
      <c r="CKJ80"/>
      <c r="CKK80"/>
      <c r="CKL80"/>
      <c r="CKM80"/>
      <c r="CKN80"/>
      <c r="CKO80"/>
      <c r="CKP80"/>
      <c r="CKQ80"/>
      <c r="CKR80"/>
      <c r="CKS80"/>
      <c r="CKT80"/>
      <c r="CKU80"/>
      <c r="CKV80"/>
      <c r="CKW80"/>
      <c r="CKX80"/>
      <c r="CKY80"/>
      <c r="CKZ80"/>
      <c r="CLA80"/>
      <c r="CLB80"/>
      <c r="CLC80"/>
      <c r="CLD80"/>
      <c r="CLE80"/>
      <c r="CLF80"/>
      <c r="CLG80"/>
      <c r="CLH80"/>
      <c r="CLI80"/>
      <c r="CLJ80"/>
      <c r="CLK80"/>
      <c r="CLL80"/>
      <c r="CLM80"/>
      <c r="CLN80"/>
      <c r="CLO80"/>
      <c r="CLP80"/>
      <c r="CLQ80"/>
      <c r="CLR80"/>
      <c r="CLS80"/>
      <c r="CLT80"/>
      <c r="CLU80"/>
      <c r="CLV80"/>
      <c r="CLW80"/>
      <c r="CLX80"/>
      <c r="CLY80"/>
      <c r="CLZ80"/>
      <c r="CMA80"/>
      <c r="CMB80"/>
      <c r="CMC80"/>
      <c r="CMD80"/>
      <c r="CME80"/>
      <c r="CMF80"/>
      <c r="CMG80"/>
      <c r="CMH80"/>
      <c r="CMI80"/>
      <c r="CMJ80"/>
      <c r="CMK80"/>
      <c r="CML80"/>
      <c r="CMM80"/>
      <c r="CMN80"/>
      <c r="CMO80"/>
      <c r="CMP80"/>
      <c r="CMQ80"/>
      <c r="CMR80"/>
      <c r="CMS80"/>
      <c r="CMT80"/>
      <c r="CMU80"/>
      <c r="CMV80"/>
      <c r="CMW80"/>
      <c r="CMX80"/>
      <c r="CMY80"/>
      <c r="CMZ80"/>
      <c r="CNA80"/>
      <c r="CNB80"/>
      <c r="CNC80"/>
      <c r="CND80"/>
      <c r="CNE80"/>
      <c r="CNF80"/>
      <c r="CNG80"/>
      <c r="CNH80"/>
      <c r="CNI80"/>
      <c r="CNJ80"/>
      <c r="CNK80"/>
      <c r="CNL80"/>
      <c r="CNM80"/>
      <c r="CNN80"/>
      <c r="CNO80"/>
      <c r="CNP80"/>
      <c r="CNQ80"/>
      <c r="CNR80"/>
      <c r="CNS80"/>
      <c r="CNT80"/>
      <c r="CNU80"/>
      <c r="CNV80"/>
      <c r="CNW80"/>
      <c r="CNX80"/>
      <c r="CNY80"/>
      <c r="CNZ80"/>
      <c r="COA80"/>
      <c r="COB80"/>
      <c r="COC80"/>
      <c r="COD80"/>
      <c r="COE80"/>
      <c r="COF80"/>
      <c r="COG80"/>
      <c r="COH80"/>
      <c r="COI80"/>
      <c r="COJ80"/>
      <c r="COK80"/>
      <c r="COL80"/>
      <c r="COM80"/>
      <c r="CON80"/>
      <c r="COO80"/>
      <c r="COP80"/>
      <c r="COQ80"/>
      <c r="COR80"/>
      <c r="COS80"/>
      <c r="COT80"/>
      <c r="COU80"/>
      <c r="COV80"/>
      <c r="COW80"/>
      <c r="COX80"/>
      <c r="COY80"/>
      <c r="COZ80"/>
      <c r="CPA80"/>
      <c r="CPB80"/>
      <c r="CPC80"/>
      <c r="CPD80"/>
      <c r="CPE80"/>
      <c r="CPF80"/>
      <c r="CPG80"/>
      <c r="CPH80"/>
      <c r="CPI80"/>
      <c r="CPJ80"/>
      <c r="CPK80"/>
      <c r="CPL80"/>
      <c r="CPM80"/>
      <c r="CPN80"/>
      <c r="CPO80"/>
      <c r="CPP80"/>
      <c r="CPQ80"/>
      <c r="CPR80"/>
      <c r="CPS80"/>
      <c r="CPT80"/>
      <c r="CPU80"/>
      <c r="CPV80"/>
      <c r="CPW80"/>
      <c r="CPX80"/>
      <c r="CPY80"/>
      <c r="CPZ80"/>
      <c r="CQA80"/>
      <c r="CQB80"/>
      <c r="CQC80"/>
      <c r="CQD80"/>
      <c r="CQE80"/>
      <c r="CQF80"/>
      <c r="CQG80"/>
      <c r="CQH80"/>
      <c r="CQI80"/>
      <c r="CQJ80"/>
      <c r="CQK80"/>
      <c r="CQL80"/>
      <c r="CQM80"/>
      <c r="CQN80"/>
      <c r="CQO80"/>
      <c r="CQP80"/>
      <c r="CQQ80"/>
      <c r="CQR80"/>
      <c r="CQS80"/>
      <c r="CQT80"/>
      <c r="CQU80"/>
      <c r="CQV80"/>
      <c r="CQW80"/>
      <c r="CQX80"/>
      <c r="CQY80"/>
      <c r="CQZ80"/>
      <c r="CRA80"/>
      <c r="CRB80"/>
      <c r="CRC80"/>
      <c r="CRD80"/>
      <c r="CRE80"/>
      <c r="CRF80"/>
      <c r="CRG80"/>
      <c r="CRH80"/>
      <c r="CRI80"/>
      <c r="CRJ80"/>
      <c r="CRK80"/>
      <c r="CRL80"/>
      <c r="CRM80"/>
      <c r="CRN80"/>
      <c r="CRO80"/>
      <c r="CRP80"/>
      <c r="CRQ80"/>
      <c r="CRR80"/>
      <c r="CRS80"/>
      <c r="CRT80"/>
      <c r="CRU80"/>
      <c r="CRV80"/>
      <c r="CRW80"/>
      <c r="CRX80"/>
      <c r="CRY80"/>
      <c r="CRZ80"/>
      <c r="CSA80"/>
      <c r="CSB80"/>
      <c r="CSC80"/>
      <c r="CSD80"/>
      <c r="CSE80"/>
      <c r="CSF80"/>
      <c r="CSG80"/>
      <c r="CSH80"/>
      <c r="CSI80"/>
      <c r="CSJ80"/>
      <c r="CSK80"/>
      <c r="CSL80"/>
      <c r="CSM80"/>
      <c r="CSN80"/>
      <c r="CSO80"/>
      <c r="CSP80"/>
      <c r="CSQ80"/>
      <c r="CSR80"/>
      <c r="CSS80"/>
      <c r="CST80"/>
      <c r="CSU80"/>
      <c r="CSV80"/>
      <c r="CSW80"/>
      <c r="CSX80"/>
      <c r="CSY80"/>
      <c r="CSZ80"/>
      <c r="CTA80"/>
      <c r="CTB80"/>
      <c r="CTC80"/>
      <c r="CTD80"/>
      <c r="CTE80"/>
      <c r="CTF80"/>
      <c r="CTG80"/>
      <c r="CTH80"/>
      <c r="CTI80"/>
      <c r="CTJ80"/>
      <c r="CTK80"/>
      <c r="CTL80"/>
      <c r="CTM80"/>
      <c r="CTN80"/>
      <c r="CTO80"/>
      <c r="CTP80"/>
      <c r="CTQ80"/>
      <c r="CTR80"/>
      <c r="CTS80"/>
      <c r="CTT80"/>
      <c r="CTU80"/>
      <c r="CTV80"/>
      <c r="CTW80"/>
      <c r="CTX80"/>
      <c r="CTY80"/>
      <c r="CTZ80"/>
      <c r="CUA80"/>
      <c r="CUB80"/>
      <c r="CUC80"/>
      <c r="CUD80"/>
      <c r="CUE80"/>
      <c r="CUF80"/>
      <c r="CUG80"/>
      <c r="CUH80"/>
      <c r="CUI80"/>
      <c r="CUJ80"/>
      <c r="CUK80"/>
      <c r="CUL80"/>
      <c r="CUM80"/>
      <c r="CUN80"/>
      <c r="CUO80"/>
      <c r="CUP80"/>
      <c r="CUQ80"/>
      <c r="CUR80"/>
      <c r="CUS80"/>
      <c r="CUT80"/>
      <c r="CUU80"/>
      <c r="CUV80"/>
      <c r="CUW80"/>
      <c r="CUX80"/>
      <c r="CUY80"/>
      <c r="CUZ80"/>
      <c r="CVA80"/>
      <c r="CVB80"/>
      <c r="CVC80"/>
      <c r="CVD80"/>
      <c r="CVE80"/>
      <c r="CVF80"/>
      <c r="CVG80"/>
      <c r="CVH80"/>
      <c r="CVI80"/>
      <c r="CVJ80"/>
      <c r="CVK80"/>
      <c r="CVL80"/>
      <c r="CVM80"/>
      <c r="CVN80"/>
      <c r="CVO80"/>
      <c r="CVP80"/>
      <c r="CVQ80"/>
      <c r="CVR80"/>
      <c r="CVS80"/>
      <c r="CVT80"/>
      <c r="CVU80"/>
      <c r="CVV80"/>
      <c r="CVW80"/>
      <c r="CVX80"/>
      <c r="CVY80"/>
      <c r="CVZ80"/>
      <c r="CWA80"/>
      <c r="CWB80"/>
      <c r="CWC80"/>
      <c r="CWD80"/>
      <c r="CWE80"/>
      <c r="CWF80"/>
      <c r="CWG80"/>
      <c r="CWH80"/>
      <c r="CWI80"/>
      <c r="CWJ80"/>
      <c r="CWK80"/>
      <c r="CWL80"/>
      <c r="CWM80"/>
      <c r="CWN80"/>
      <c r="CWO80"/>
      <c r="CWP80"/>
      <c r="CWQ80"/>
      <c r="CWR80"/>
      <c r="CWS80"/>
      <c r="CWT80"/>
      <c r="CWU80"/>
      <c r="CWV80"/>
      <c r="CWW80"/>
      <c r="CWX80"/>
      <c r="CWY80"/>
      <c r="CWZ80"/>
      <c r="CXA80"/>
      <c r="CXB80"/>
      <c r="CXC80"/>
      <c r="CXD80"/>
      <c r="CXE80"/>
      <c r="CXF80"/>
      <c r="CXG80"/>
      <c r="CXH80"/>
      <c r="CXI80"/>
      <c r="CXJ80"/>
      <c r="CXK80"/>
      <c r="CXL80"/>
      <c r="CXM80"/>
      <c r="CXN80"/>
      <c r="CXO80"/>
      <c r="CXP80"/>
      <c r="CXQ80"/>
      <c r="CXR80"/>
      <c r="CXS80"/>
      <c r="CXT80"/>
      <c r="CXU80"/>
      <c r="CXV80"/>
      <c r="CXW80"/>
      <c r="CXX80"/>
      <c r="CXY80"/>
      <c r="CXZ80"/>
      <c r="CYA80"/>
      <c r="CYB80"/>
      <c r="CYC80"/>
      <c r="CYD80"/>
      <c r="CYE80"/>
      <c r="CYF80"/>
      <c r="CYG80"/>
      <c r="CYH80"/>
      <c r="CYI80"/>
      <c r="CYJ80"/>
      <c r="CYK80"/>
      <c r="CYL80"/>
      <c r="CYM80"/>
      <c r="CYN80"/>
      <c r="CYO80"/>
      <c r="CYP80"/>
      <c r="CYQ80"/>
      <c r="CYR80"/>
      <c r="CYS80"/>
      <c r="CYT80"/>
      <c r="CYU80"/>
      <c r="CYV80"/>
      <c r="CYW80"/>
      <c r="CYX80"/>
      <c r="CYY80"/>
      <c r="CYZ80"/>
      <c r="CZA80"/>
      <c r="CZB80"/>
      <c r="CZC80"/>
      <c r="CZD80"/>
      <c r="CZE80"/>
      <c r="CZF80"/>
      <c r="CZG80"/>
      <c r="CZH80"/>
      <c r="CZI80"/>
      <c r="CZJ80"/>
      <c r="CZK80"/>
      <c r="CZL80"/>
      <c r="CZM80"/>
      <c r="CZN80"/>
      <c r="CZO80"/>
      <c r="CZP80"/>
      <c r="CZQ80"/>
      <c r="CZR80"/>
      <c r="CZS80"/>
      <c r="CZT80"/>
      <c r="CZU80"/>
      <c r="CZV80"/>
      <c r="CZW80"/>
      <c r="CZX80"/>
      <c r="CZY80"/>
      <c r="CZZ80"/>
      <c r="DAA80"/>
      <c r="DAB80"/>
      <c r="DAC80"/>
      <c r="DAD80"/>
      <c r="DAE80"/>
      <c r="DAF80"/>
      <c r="DAG80"/>
      <c r="DAH80"/>
      <c r="DAI80"/>
      <c r="DAJ80"/>
      <c r="DAK80"/>
      <c r="DAL80"/>
      <c r="DAM80"/>
      <c r="DAN80"/>
      <c r="DAO80"/>
      <c r="DAP80"/>
      <c r="DAQ80"/>
      <c r="DAR80"/>
      <c r="DAS80"/>
      <c r="DAT80"/>
      <c r="DAU80"/>
      <c r="DAV80"/>
      <c r="DAW80"/>
      <c r="DAX80"/>
      <c r="DAY80"/>
      <c r="DAZ80"/>
      <c r="DBA80"/>
      <c r="DBB80"/>
      <c r="DBC80"/>
      <c r="DBD80"/>
      <c r="DBE80"/>
      <c r="DBF80"/>
      <c r="DBG80"/>
      <c r="DBH80"/>
      <c r="DBI80"/>
      <c r="DBJ80"/>
      <c r="DBK80"/>
      <c r="DBL80"/>
      <c r="DBM80"/>
      <c r="DBN80"/>
      <c r="DBO80"/>
      <c r="DBP80"/>
      <c r="DBQ80"/>
      <c r="DBR80"/>
      <c r="DBS80"/>
      <c r="DBT80"/>
      <c r="DBU80"/>
      <c r="DBV80"/>
      <c r="DBW80"/>
      <c r="DBX80"/>
      <c r="DBY80"/>
      <c r="DBZ80"/>
      <c r="DCA80"/>
      <c r="DCB80"/>
      <c r="DCC80"/>
      <c r="DCD80"/>
      <c r="DCE80"/>
      <c r="DCF80"/>
      <c r="DCG80"/>
      <c r="DCH80"/>
      <c r="DCI80"/>
      <c r="DCJ80"/>
      <c r="DCK80"/>
      <c r="DCL80"/>
      <c r="DCM80"/>
      <c r="DCN80"/>
      <c r="DCO80"/>
      <c r="DCP80"/>
      <c r="DCQ80"/>
      <c r="DCR80"/>
      <c r="DCS80"/>
      <c r="DCT80"/>
      <c r="DCU80"/>
      <c r="DCV80"/>
      <c r="DCW80"/>
      <c r="DCX80"/>
      <c r="DCY80"/>
      <c r="DCZ80"/>
      <c r="DDA80"/>
      <c r="DDB80"/>
      <c r="DDC80"/>
      <c r="DDD80"/>
      <c r="DDE80"/>
      <c r="DDF80"/>
      <c r="DDG80"/>
      <c r="DDH80"/>
      <c r="DDI80"/>
      <c r="DDJ80"/>
      <c r="DDK80"/>
      <c r="DDL80"/>
      <c r="DDM80"/>
      <c r="DDN80"/>
      <c r="DDO80"/>
      <c r="DDP80"/>
      <c r="DDQ80"/>
      <c r="DDR80"/>
      <c r="DDS80"/>
      <c r="DDT80"/>
      <c r="DDU80"/>
      <c r="DDV80"/>
      <c r="DDW80"/>
      <c r="DDX80"/>
      <c r="DDY80"/>
      <c r="DDZ80"/>
      <c r="DEA80"/>
      <c r="DEB80"/>
      <c r="DEC80"/>
      <c r="DED80"/>
      <c r="DEE80"/>
      <c r="DEF80"/>
      <c r="DEG80"/>
      <c r="DEH80"/>
      <c r="DEI80"/>
      <c r="DEJ80"/>
      <c r="DEK80"/>
      <c r="DEL80"/>
      <c r="DEM80"/>
      <c r="DEN80"/>
      <c r="DEO80"/>
      <c r="DEP80"/>
      <c r="DEQ80"/>
      <c r="DER80"/>
      <c r="DES80"/>
      <c r="DET80"/>
      <c r="DEU80"/>
      <c r="DEV80"/>
      <c r="DEW80"/>
      <c r="DEX80"/>
      <c r="DEY80"/>
      <c r="DEZ80"/>
      <c r="DFA80"/>
      <c r="DFB80"/>
      <c r="DFC80"/>
      <c r="DFD80"/>
      <c r="DFE80"/>
      <c r="DFF80"/>
      <c r="DFG80"/>
      <c r="DFH80"/>
      <c r="DFI80"/>
      <c r="DFJ80"/>
      <c r="DFK80"/>
      <c r="DFL80"/>
      <c r="DFM80"/>
      <c r="DFN80"/>
      <c r="DFO80"/>
      <c r="DFP80"/>
      <c r="DFQ80"/>
      <c r="DFR80"/>
      <c r="DFS80"/>
      <c r="DFT80"/>
      <c r="DFU80"/>
      <c r="DFV80"/>
      <c r="DFW80"/>
      <c r="DFX80"/>
      <c r="DFY80"/>
      <c r="DFZ80"/>
      <c r="DGA80"/>
      <c r="DGB80"/>
      <c r="DGC80"/>
      <c r="DGD80"/>
      <c r="DGE80"/>
      <c r="DGF80"/>
      <c r="DGG80"/>
      <c r="DGH80"/>
      <c r="DGI80"/>
      <c r="DGJ80"/>
      <c r="DGK80"/>
      <c r="DGL80"/>
      <c r="DGM80"/>
      <c r="DGN80"/>
      <c r="DGO80"/>
      <c r="DGP80"/>
      <c r="DGQ80"/>
      <c r="DGR80"/>
      <c r="DGS80"/>
      <c r="DGT80"/>
      <c r="DGU80"/>
      <c r="DGV80"/>
      <c r="DGW80"/>
      <c r="DGX80"/>
      <c r="DGY80"/>
      <c r="DGZ80"/>
      <c r="DHA80"/>
      <c r="DHB80"/>
      <c r="DHC80"/>
      <c r="DHD80"/>
      <c r="DHE80"/>
      <c r="DHF80"/>
      <c r="DHG80"/>
      <c r="DHH80"/>
      <c r="DHI80"/>
      <c r="DHJ80"/>
      <c r="DHK80"/>
      <c r="DHL80"/>
      <c r="DHM80"/>
      <c r="DHN80"/>
      <c r="DHO80"/>
      <c r="DHP80"/>
      <c r="DHQ80"/>
      <c r="DHR80"/>
      <c r="DHS80"/>
      <c r="DHT80"/>
      <c r="DHU80"/>
      <c r="DHV80"/>
      <c r="DHW80"/>
      <c r="DHX80"/>
      <c r="DHY80"/>
      <c r="DHZ80"/>
      <c r="DIA80"/>
      <c r="DIB80"/>
      <c r="DIC80"/>
      <c r="DID80"/>
      <c r="DIE80"/>
      <c r="DIF80"/>
      <c r="DIG80"/>
      <c r="DIH80"/>
      <c r="DII80"/>
      <c r="DIJ80"/>
      <c r="DIK80"/>
      <c r="DIL80"/>
      <c r="DIM80"/>
      <c r="DIN80"/>
      <c r="DIO80"/>
      <c r="DIP80"/>
      <c r="DIQ80"/>
      <c r="DIR80"/>
      <c r="DIS80"/>
      <c r="DIT80"/>
      <c r="DIU80"/>
      <c r="DIV80"/>
      <c r="DIW80"/>
      <c r="DIX80"/>
      <c r="DIY80"/>
      <c r="DIZ80"/>
      <c r="DJA80"/>
      <c r="DJB80"/>
      <c r="DJC80"/>
      <c r="DJD80"/>
      <c r="DJE80"/>
      <c r="DJF80"/>
      <c r="DJG80"/>
      <c r="DJH80"/>
      <c r="DJI80"/>
      <c r="DJJ80"/>
      <c r="DJK80"/>
      <c r="DJL80"/>
      <c r="DJM80"/>
      <c r="DJN80"/>
      <c r="DJO80"/>
      <c r="DJP80"/>
      <c r="DJQ80"/>
      <c r="DJR80"/>
      <c r="DJS80"/>
      <c r="DJT80"/>
      <c r="DJU80"/>
      <c r="DJV80"/>
      <c r="DJW80"/>
      <c r="DJX80"/>
      <c r="DJY80"/>
      <c r="DJZ80"/>
      <c r="DKA80"/>
      <c r="DKB80"/>
      <c r="DKC80"/>
      <c r="DKD80"/>
      <c r="DKE80"/>
      <c r="DKF80"/>
      <c r="DKG80"/>
      <c r="DKH80"/>
      <c r="DKI80"/>
      <c r="DKJ80"/>
      <c r="DKK80"/>
      <c r="DKL80"/>
      <c r="DKM80"/>
      <c r="DKN80"/>
      <c r="DKO80"/>
      <c r="DKP80"/>
      <c r="DKQ80"/>
      <c r="DKR80"/>
      <c r="DKS80"/>
      <c r="DKT80"/>
      <c r="DKU80"/>
      <c r="DKV80"/>
      <c r="DKW80"/>
      <c r="DKX80"/>
      <c r="DKY80"/>
      <c r="DKZ80"/>
      <c r="DLA80"/>
      <c r="DLB80"/>
      <c r="DLC80"/>
      <c r="DLD80"/>
      <c r="DLE80"/>
      <c r="DLF80"/>
      <c r="DLG80"/>
      <c r="DLH80"/>
      <c r="DLI80"/>
      <c r="DLJ80"/>
      <c r="DLK80"/>
      <c r="DLL80"/>
      <c r="DLM80"/>
      <c r="DLN80"/>
      <c r="DLO80"/>
      <c r="DLP80"/>
      <c r="DLQ80"/>
      <c r="DLR80"/>
      <c r="DLS80"/>
      <c r="DLT80"/>
      <c r="DLU80"/>
      <c r="DLV80"/>
      <c r="DLW80"/>
      <c r="DLX80"/>
      <c r="DLY80"/>
      <c r="DLZ80"/>
      <c r="DMA80"/>
      <c r="DMB80"/>
      <c r="DMC80"/>
      <c r="DMD80"/>
      <c r="DME80"/>
      <c r="DMF80"/>
      <c r="DMG80"/>
      <c r="DMH80"/>
      <c r="DMI80"/>
      <c r="DMJ80"/>
      <c r="DMK80"/>
      <c r="DML80"/>
      <c r="DMM80"/>
      <c r="DMN80"/>
      <c r="DMO80"/>
      <c r="DMP80"/>
      <c r="DMQ80"/>
      <c r="DMR80"/>
      <c r="DMS80"/>
      <c r="DMT80"/>
      <c r="DMU80"/>
      <c r="DMV80"/>
      <c r="DMW80"/>
      <c r="DMX80"/>
      <c r="DMY80"/>
      <c r="DMZ80"/>
      <c r="DNA80"/>
      <c r="DNB80"/>
      <c r="DNC80"/>
      <c r="DND80"/>
      <c r="DNE80"/>
      <c r="DNF80"/>
      <c r="DNG80"/>
      <c r="DNH80"/>
      <c r="DNI80"/>
      <c r="DNJ80"/>
      <c r="DNK80"/>
      <c r="DNL80"/>
      <c r="DNM80"/>
      <c r="DNN80"/>
      <c r="DNO80"/>
      <c r="DNP80"/>
      <c r="DNQ80"/>
      <c r="DNR80"/>
      <c r="DNS80"/>
      <c r="DNT80"/>
      <c r="DNU80"/>
      <c r="DNV80"/>
      <c r="DNW80"/>
      <c r="DNX80"/>
      <c r="DNY80"/>
      <c r="DNZ80"/>
      <c r="DOA80"/>
      <c r="DOB80"/>
      <c r="DOC80"/>
      <c r="DOD80"/>
      <c r="DOE80"/>
      <c r="DOF80"/>
      <c r="DOG80"/>
      <c r="DOH80"/>
      <c r="DOI80"/>
      <c r="DOJ80"/>
      <c r="DOK80"/>
      <c r="DOL80"/>
      <c r="DOM80"/>
      <c r="DON80"/>
      <c r="DOO80"/>
      <c r="DOP80"/>
      <c r="DOQ80"/>
      <c r="DOR80"/>
      <c r="DOS80"/>
      <c r="DOT80"/>
      <c r="DOU80"/>
      <c r="DOV80"/>
      <c r="DOW80"/>
      <c r="DOX80"/>
      <c r="DOY80"/>
      <c r="DOZ80"/>
      <c r="DPA80"/>
      <c r="DPB80"/>
      <c r="DPC80"/>
      <c r="DPD80"/>
      <c r="DPE80"/>
      <c r="DPF80"/>
      <c r="DPG80"/>
      <c r="DPH80"/>
      <c r="DPI80"/>
      <c r="DPJ80"/>
      <c r="DPK80"/>
      <c r="DPL80"/>
      <c r="DPM80"/>
      <c r="DPN80"/>
      <c r="DPO80"/>
      <c r="DPP80"/>
      <c r="DPQ80"/>
      <c r="DPR80"/>
      <c r="DPS80"/>
      <c r="DPT80"/>
      <c r="DPU80"/>
      <c r="DPV80"/>
      <c r="DPW80"/>
      <c r="DPX80"/>
      <c r="DPY80"/>
      <c r="DPZ80"/>
      <c r="DQA80"/>
      <c r="DQB80"/>
      <c r="DQC80"/>
      <c r="DQD80"/>
      <c r="DQE80"/>
      <c r="DQF80"/>
      <c r="DQG80"/>
      <c r="DQH80"/>
      <c r="DQI80"/>
      <c r="DQJ80"/>
      <c r="DQK80"/>
      <c r="DQL80"/>
      <c r="DQM80"/>
      <c r="DQN80"/>
      <c r="DQO80"/>
      <c r="DQP80"/>
      <c r="DQQ80"/>
      <c r="DQR80"/>
      <c r="DQS80"/>
      <c r="DQT80"/>
      <c r="DQU80"/>
      <c r="DQV80"/>
      <c r="DQW80"/>
      <c r="DQX80"/>
      <c r="DQY80"/>
      <c r="DQZ80"/>
      <c r="DRA80"/>
      <c r="DRB80"/>
      <c r="DRC80"/>
      <c r="DRD80"/>
      <c r="DRE80"/>
      <c r="DRF80"/>
      <c r="DRG80"/>
      <c r="DRH80"/>
      <c r="DRI80"/>
      <c r="DRJ80"/>
      <c r="DRK80"/>
      <c r="DRL80"/>
      <c r="DRM80"/>
      <c r="DRN80"/>
      <c r="DRO80"/>
      <c r="DRP80"/>
      <c r="DRQ80"/>
      <c r="DRR80"/>
      <c r="DRS80"/>
      <c r="DRT80"/>
      <c r="DRU80"/>
      <c r="DRV80"/>
      <c r="DRW80"/>
      <c r="DRX80"/>
      <c r="DRY80"/>
      <c r="DRZ80"/>
      <c r="DSA80"/>
      <c r="DSB80"/>
      <c r="DSC80"/>
      <c r="DSD80"/>
      <c r="DSE80"/>
      <c r="DSF80"/>
      <c r="DSG80"/>
      <c r="DSH80"/>
      <c r="DSI80"/>
      <c r="DSJ80"/>
      <c r="DSK80"/>
      <c r="DSL80"/>
      <c r="DSM80"/>
      <c r="DSN80"/>
      <c r="DSO80"/>
      <c r="DSP80"/>
      <c r="DSQ80"/>
      <c r="DSR80"/>
      <c r="DSS80"/>
      <c r="DST80"/>
      <c r="DSU80"/>
      <c r="DSV80"/>
      <c r="DSW80"/>
      <c r="DSX80"/>
      <c r="DSY80"/>
      <c r="DSZ80"/>
      <c r="DTA80"/>
      <c r="DTB80"/>
      <c r="DTC80"/>
      <c r="DTD80"/>
      <c r="DTE80"/>
      <c r="DTF80"/>
      <c r="DTG80"/>
      <c r="DTH80"/>
      <c r="DTI80"/>
      <c r="DTJ80"/>
      <c r="DTK80"/>
      <c r="DTL80"/>
      <c r="DTM80"/>
      <c r="DTN80"/>
      <c r="DTO80"/>
      <c r="DTP80"/>
      <c r="DTQ80"/>
      <c r="DTR80"/>
      <c r="DTS80"/>
      <c r="DTT80"/>
      <c r="DTU80"/>
      <c r="DTV80"/>
      <c r="DTW80"/>
      <c r="DTX80"/>
      <c r="DTY80"/>
      <c r="DTZ80"/>
      <c r="DUA80"/>
      <c r="DUB80"/>
      <c r="DUC80"/>
      <c r="DUD80"/>
      <c r="DUE80"/>
      <c r="DUF80"/>
      <c r="DUG80"/>
      <c r="DUH80"/>
      <c r="DUI80"/>
      <c r="DUJ80"/>
      <c r="DUK80"/>
      <c r="DUL80"/>
      <c r="DUM80"/>
      <c r="DUN80"/>
      <c r="DUO80"/>
      <c r="DUP80"/>
      <c r="DUQ80"/>
      <c r="DUR80"/>
      <c r="DUS80"/>
      <c r="DUT80"/>
      <c r="DUU80"/>
      <c r="DUV80"/>
      <c r="DUW80"/>
      <c r="DUX80"/>
      <c r="DUY80"/>
      <c r="DUZ80"/>
      <c r="DVA80"/>
      <c r="DVB80"/>
      <c r="DVC80"/>
      <c r="DVD80"/>
      <c r="DVE80"/>
      <c r="DVF80"/>
      <c r="DVG80"/>
      <c r="DVH80"/>
      <c r="DVI80"/>
      <c r="DVJ80"/>
      <c r="DVK80"/>
      <c r="DVL80"/>
      <c r="DVM80"/>
      <c r="DVN80"/>
      <c r="DVO80"/>
      <c r="DVP80"/>
      <c r="DVQ80"/>
      <c r="DVR80"/>
      <c r="DVS80"/>
      <c r="DVT80"/>
      <c r="DVU80"/>
      <c r="DVV80"/>
      <c r="DVW80"/>
      <c r="DVX80"/>
      <c r="DVY80"/>
      <c r="DVZ80"/>
      <c r="DWA80"/>
      <c r="DWB80"/>
      <c r="DWC80"/>
      <c r="DWD80"/>
      <c r="DWE80"/>
      <c r="DWF80"/>
      <c r="DWG80"/>
      <c r="DWH80"/>
      <c r="DWI80"/>
      <c r="DWJ80"/>
      <c r="DWK80"/>
      <c r="DWL80"/>
      <c r="DWM80"/>
      <c r="DWN80"/>
      <c r="DWO80"/>
      <c r="DWP80"/>
      <c r="DWQ80"/>
      <c r="DWR80"/>
      <c r="DWS80"/>
      <c r="DWT80"/>
      <c r="DWU80"/>
      <c r="DWV80"/>
      <c r="DWW80"/>
      <c r="DWX80"/>
      <c r="DWY80"/>
      <c r="DWZ80"/>
      <c r="DXA80"/>
      <c r="DXB80"/>
      <c r="DXC80"/>
      <c r="DXD80"/>
      <c r="DXE80"/>
      <c r="DXF80"/>
      <c r="DXG80"/>
      <c r="DXH80"/>
      <c r="DXI80"/>
      <c r="DXJ80"/>
      <c r="DXK80"/>
      <c r="DXL80"/>
      <c r="DXM80"/>
      <c r="DXN80"/>
      <c r="DXO80"/>
      <c r="DXP80"/>
      <c r="DXQ80"/>
      <c r="DXR80"/>
      <c r="DXS80"/>
      <c r="DXT80"/>
      <c r="DXU80"/>
      <c r="DXV80"/>
      <c r="DXW80"/>
      <c r="DXX80"/>
      <c r="DXY80"/>
      <c r="DXZ80"/>
      <c r="DYA80"/>
      <c r="DYB80"/>
      <c r="DYC80"/>
      <c r="DYD80"/>
      <c r="DYE80"/>
      <c r="DYF80"/>
      <c r="DYG80"/>
      <c r="DYH80"/>
      <c r="DYI80"/>
      <c r="DYJ80"/>
      <c r="DYK80"/>
      <c r="DYL80"/>
      <c r="DYM80"/>
      <c r="DYN80"/>
      <c r="DYO80"/>
      <c r="DYP80"/>
      <c r="DYQ80"/>
      <c r="DYR80"/>
      <c r="DYS80"/>
      <c r="DYT80"/>
      <c r="DYU80"/>
      <c r="DYV80"/>
      <c r="DYW80"/>
      <c r="DYX80"/>
      <c r="DYY80"/>
      <c r="DYZ80"/>
      <c r="DZA80"/>
      <c r="DZB80"/>
      <c r="DZC80"/>
      <c r="DZD80"/>
      <c r="DZE80"/>
      <c r="DZF80"/>
      <c r="DZG80"/>
      <c r="DZH80"/>
      <c r="DZI80"/>
      <c r="DZJ80"/>
      <c r="DZK80"/>
      <c r="DZL80"/>
      <c r="DZM80"/>
      <c r="DZN80"/>
      <c r="DZO80"/>
      <c r="DZP80"/>
      <c r="DZQ80"/>
      <c r="DZR80"/>
      <c r="DZS80"/>
      <c r="DZT80"/>
      <c r="DZU80"/>
      <c r="DZV80"/>
      <c r="DZW80"/>
      <c r="DZX80"/>
      <c r="DZY80"/>
      <c r="DZZ80"/>
      <c r="EAA80"/>
      <c r="EAB80"/>
      <c r="EAC80"/>
      <c r="EAD80"/>
      <c r="EAE80"/>
      <c r="EAF80"/>
      <c r="EAG80"/>
      <c r="EAH80"/>
      <c r="EAI80"/>
      <c r="EAJ80"/>
      <c r="EAK80"/>
      <c r="EAL80"/>
      <c r="EAM80"/>
      <c r="EAN80"/>
      <c r="EAO80"/>
      <c r="EAP80"/>
      <c r="EAQ80"/>
      <c r="EAR80"/>
      <c r="EAS80"/>
      <c r="EAT80"/>
      <c r="EAU80"/>
      <c r="EAV80"/>
      <c r="EAW80"/>
      <c r="EAX80"/>
      <c r="EAY80"/>
      <c r="EAZ80"/>
      <c r="EBA80"/>
      <c r="EBB80"/>
      <c r="EBC80"/>
      <c r="EBD80"/>
      <c r="EBE80"/>
      <c r="EBF80"/>
      <c r="EBG80"/>
      <c r="EBH80"/>
      <c r="EBI80"/>
      <c r="EBJ80"/>
      <c r="EBK80"/>
      <c r="EBL80"/>
      <c r="EBM80"/>
      <c r="EBN80"/>
      <c r="EBO80"/>
      <c r="EBP80"/>
      <c r="EBQ80"/>
      <c r="EBR80"/>
      <c r="EBS80"/>
      <c r="EBT80"/>
      <c r="EBU80"/>
      <c r="EBV80"/>
      <c r="EBW80"/>
      <c r="EBX80"/>
      <c r="EBY80"/>
      <c r="EBZ80"/>
      <c r="ECA80"/>
      <c r="ECB80"/>
      <c r="ECC80"/>
      <c r="ECD80"/>
      <c r="ECE80"/>
      <c r="ECF80"/>
      <c r="ECG80"/>
      <c r="ECH80"/>
      <c r="ECI80"/>
      <c r="ECJ80"/>
      <c r="ECK80"/>
      <c r="ECL80"/>
      <c r="ECM80"/>
      <c r="ECN80"/>
      <c r="ECO80"/>
      <c r="ECP80"/>
      <c r="ECQ80"/>
      <c r="ECR80"/>
      <c r="ECS80"/>
      <c r="ECT80"/>
      <c r="ECU80"/>
      <c r="ECV80"/>
      <c r="ECW80"/>
      <c r="ECX80"/>
      <c r="ECY80"/>
      <c r="ECZ80"/>
      <c r="EDA80"/>
      <c r="EDB80"/>
      <c r="EDC80"/>
      <c r="EDD80"/>
      <c r="EDE80"/>
      <c r="EDF80"/>
      <c r="EDG80"/>
      <c r="EDH80"/>
      <c r="EDI80"/>
      <c r="EDJ80"/>
      <c r="EDK80"/>
      <c r="EDL80"/>
      <c r="EDM80"/>
      <c r="EDN80"/>
      <c r="EDO80"/>
      <c r="EDP80"/>
      <c r="EDQ80"/>
      <c r="EDR80"/>
      <c r="EDS80"/>
      <c r="EDT80"/>
      <c r="EDU80"/>
      <c r="EDV80"/>
      <c r="EDW80"/>
      <c r="EDX80"/>
      <c r="EDY80"/>
      <c r="EDZ80"/>
      <c r="EEA80"/>
      <c r="EEB80"/>
      <c r="EEC80"/>
      <c r="EED80"/>
      <c r="EEE80"/>
      <c r="EEF80"/>
      <c r="EEG80"/>
      <c r="EEH80"/>
      <c r="EEI80"/>
      <c r="EEJ80"/>
      <c r="EEK80"/>
      <c r="EEL80"/>
      <c r="EEM80"/>
      <c r="EEN80"/>
      <c r="EEO80"/>
      <c r="EEP80"/>
      <c r="EEQ80"/>
      <c r="EER80"/>
      <c r="EES80"/>
      <c r="EET80"/>
      <c r="EEU80"/>
      <c r="EEV80"/>
      <c r="EEW80"/>
      <c r="EEX80"/>
      <c r="EEY80"/>
      <c r="EEZ80"/>
      <c r="EFA80"/>
      <c r="EFB80"/>
      <c r="EFC80"/>
      <c r="EFD80"/>
      <c r="EFE80"/>
      <c r="EFF80"/>
      <c r="EFG80"/>
      <c r="EFH80"/>
      <c r="EFI80"/>
      <c r="EFJ80"/>
      <c r="EFK80"/>
      <c r="EFL80"/>
      <c r="EFM80"/>
      <c r="EFN80"/>
      <c r="EFO80"/>
      <c r="EFP80"/>
      <c r="EFQ80"/>
      <c r="EFR80"/>
      <c r="EFS80"/>
      <c r="EFT80"/>
      <c r="EFU80"/>
      <c r="EFV80"/>
      <c r="EFW80"/>
      <c r="EFX80"/>
      <c r="EFY80"/>
      <c r="EFZ80"/>
      <c r="EGA80"/>
      <c r="EGB80"/>
      <c r="EGC80"/>
      <c r="EGD80"/>
      <c r="EGE80"/>
      <c r="EGF80"/>
      <c r="EGG80"/>
      <c r="EGH80"/>
      <c r="EGI80"/>
      <c r="EGJ80"/>
      <c r="EGK80"/>
      <c r="EGL80"/>
      <c r="EGM80"/>
      <c r="EGN80"/>
      <c r="EGO80"/>
      <c r="EGP80"/>
      <c r="EGQ80"/>
      <c r="EGR80"/>
      <c r="EGS80"/>
      <c r="EGT80"/>
      <c r="EGU80"/>
      <c r="EGV80"/>
      <c r="EGW80"/>
      <c r="EGX80"/>
      <c r="EGY80"/>
      <c r="EGZ80"/>
      <c r="EHA80"/>
      <c r="EHB80"/>
      <c r="EHC80"/>
      <c r="EHD80"/>
      <c r="EHE80"/>
      <c r="EHF80"/>
      <c r="EHG80"/>
      <c r="EHH80"/>
      <c r="EHI80"/>
      <c r="EHJ80"/>
      <c r="EHK80"/>
      <c r="EHL80"/>
      <c r="EHM80"/>
      <c r="EHN80"/>
      <c r="EHO80"/>
      <c r="EHP80"/>
      <c r="EHQ80"/>
      <c r="EHR80"/>
      <c r="EHS80"/>
      <c r="EHT80"/>
      <c r="EHU80"/>
      <c r="EHV80"/>
      <c r="EHW80"/>
      <c r="EHX80"/>
      <c r="EHY80"/>
      <c r="EHZ80"/>
      <c r="EIA80"/>
      <c r="EIB80"/>
      <c r="EIC80"/>
      <c r="EID80"/>
      <c r="EIE80"/>
      <c r="EIF80"/>
      <c r="EIG80"/>
      <c r="EIH80"/>
      <c r="EII80"/>
      <c r="EIJ80"/>
      <c r="EIK80"/>
      <c r="EIL80"/>
      <c r="EIM80"/>
      <c r="EIN80"/>
      <c r="EIO80"/>
      <c r="EIP80"/>
      <c r="EIQ80"/>
      <c r="EIR80"/>
      <c r="EIS80"/>
      <c r="EIT80"/>
      <c r="EIU80"/>
      <c r="EIV80"/>
      <c r="EIW80"/>
      <c r="EIX80"/>
      <c r="EIY80"/>
      <c r="EIZ80"/>
      <c r="EJA80"/>
      <c r="EJB80"/>
      <c r="EJC80"/>
      <c r="EJD80"/>
      <c r="EJE80"/>
      <c r="EJF80"/>
      <c r="EJG80"/>
      <c r="EJH80"/>
      <c r="EJI80"/>
      <c r="EJJ80"/>
      <c r="EJK80"/>
      <c r="EJL80"/>
      <c r="EJM80"/>
      <c r="EJN80"/>
      <c r="EJO80"/>
      <c r="EJP80"/>
      <c r="EJQ80"/>
      <c r="EJR80"/>
      <c r="EJS80"/>
      <c r="EJT80"/>
      <c r="EJU80"/>
      <c r="EJV80"/>
      <c r="EJW80"/>
      <c r="EJX80"/>
      <c r="EJY80"/>
      <c r="EJZ80"/>
      <c r="EKA80"/>
      <c r="EKB80"/>
      <c r="EKC80"/>
      <c r="EKD80"/>
      <c r="EKE80"/>
      <c r="EKF80"/>
      <c r="EKG80"/>
      <c r="EKH80"/>
      <c r="EKI80"/>
      <c r="EKJ80"/>
      <c r="EKK80"/>
      <c r="EKL80"/>
      <c r="EKM80"/>
      <c r="EKN80"/>
      <c r="EKO80"/>
      <c r="EKP80"/>
      <c r="EKQ80"/>
      <c r="EKR80"/>
      <c r="EKS80"/>
      <c r="EKT80"/>
      <c r="EKU80"/>
      <c r="EKV80"/>
      <c r="EKW80"/>
      <c r="EKX80"/>
      <c r="EKY80"/>
      <c r="EKZ80"/>
      <c r="ELA80"/>
      <c r="ELB80"/>
      <c r="ELC80"/>
      <c r="ELD80"/>
      <c r="ELE80"/>
      <c r="ELF80"/>
      <c r="ELG80"/>
      <c r="ELH80"/>
      <c r="ELI80"/>
      <c r="ELJ80"/>
      <c r="ELK80"/>
      <c r="ELL80"/>
      <c r="ELM80"/>
      <c r="ELN80"/>
      <c r="ELO80"/>
      <c r="ELP80"/>
      <c r="ELQ80"/>
      <c r="ELR80"/>
      <c r="ELS80"/>
      <c r="ELT80"/>
      <c r="ELU80"/>
      <c r="ELV80"/>
      <c r="ELW80"/>
      <c r="ELX80"/>
      <c r="ELY80"/>
      <c r="ELZ80"/>
      <c r="EMA80"/>
      <c r="EMB80"/>
      <c r="EMC80"/>
      <c r="EMD80"/>
      <c r="EME80"/>
      <c r="EMF80"/>
      <c r="EMG80"/>
      <c r="EMH80"/>
      <c r="EMI80"/>
      <c r="EMJ80"/>
      <c r="EMK80"/>
      <c r="EML80"/>
      <c r="EMM80"/>
      <c r="EMN80"/>
      <c r="EMO80"/>
      <c r="EMP80"/>
      <c r="EMQ80"/>
      <c r="EMR80"/>
      <c r="EMS80"/>
      <c r="EMT80"/>
      <c r="EMU80"/>
      <c r="EMV80"/>
      <c r="EMW80"/>
      <c r="EMX80"/>
      <c r="EMY80"/>
      <c r="EMZ80"/>
      <c r="ENA80"/>
      <c r="ENB80"/>
      <c r="ENC80"/>
      <c r="END80"/>
      <c r="ENE80"/>
      <c r="ENF80"/>
      <c r="ENG80"/>
      <c r="ENH80"/>
      <c r="ENI80"/>
      <c r="ENJ80"/>
      <c r="ENK80"/>
      <c r="ENL80"/>
      <c r="ENM80"/>
      <c r="ENN80"/>
      <c r="ENO80"/>
      <c r="ENP80"/>
      <c r="ENQ80"/>
      <c r="ENR80"/>
      <c r="ENS80"/>
      <c r="ENT80"/>
      <c r="ENU80"/>
      <c r="ENV80"/>
      <c r="ENW80"/>
      <c r="ENX80"/>
      <c r="ENY80"/>
      <c r="ENZ80"/>
      <c r="EOA80"/>
      <c r="EOB80"/>
      <c r="EOC80"/>
      <c r="EOD80"/>
      <c r="EOE80"/>
      <c r="EOF80"/>
      <c r="EOG80"/>
      <c r="EOH80"/>
      <c r="EOI80"/>
      <c r="EOJ80"/>
      <c r="EOK80"/>
      <c r="EOL80"/>
      <c r="EOM80"/>
      <c r="EON80"/>
      <c r="EOO80"/>
      <c r="EOP80"/>
      <c r="EOQ80"/>
      <c r="EOR80"/>
      <c r="EOS80"/>
      <c r="EOT80"/>
      <c r="EOU80"/>
      <c r="EOV80"/>
      <c r="EOW80"/>
      <c r="EOX80"/>
      <c r="EOY80"/>
      <c r="EOZ80"/>
      <c r="EPA80"/>
      <c r="EPB80"/>
      <c r="EPC80"/>
      <c r="EPD80"/>
      <c r="EPE80"/>
      <c r="EPF80"/>
      <c r="EPG80"/>
      <c r="EPH80"/>
      <c r="EPI80"/>
      <c r="EPJ80"/>
      <c r="EPK80"/>
      <c r="EPL80"/>
      <c r="EPM80"/>
      <c r="EPN80"/>
      <c r="EPO80"/>
      <c r="EPP80"/>
      <c r="EPQ80"/>
      <c r="EPR80"/>
      <c r="EPS80"/>
      <c r="EPT80"/>
      <c r="EPU80"/>
      <c r="EPV80"/>
      <c r="EPW80"/>
      <c r="EPX80"/>
      <c r="EPY80"/>
      <c r="EPZ80"/>
      <c r="EQA80"/>
      <c r="EQB80"/>
      <c r="EQC80"/>
      <c r="EQD80"/>
      <c r="EQE80"/>
      <c r="EQF80"/>
      <c r="EQG80"/>
      <c r="EQH80"/>
      <c r="EQI80"/>
      <c r="EQJ80"/>
      <c r="EQK80"/>
      <c r="EQL80"/>
      <c r="EQM80"/>
      <c r="EQN80"/>
      <c r="EQO80"/>
      <c r="EQP80"/>
      <c r="EQQ80"/>
      <c r="EQR80"/>
      <c r="EQS80"/>
      <c r="EQT80"/>
      <c r="EQU80"/>
      <c r="EQV80"/>
      <c r="EQW80"/>
      <c r="EQX80"/>
      <c r="EQY80"/>
      <c r="EQZ80"/>
      <c r="ERA80"/>
      <c r="ERB80"/>
      <c r="ERC80"/>
      <c r="ERD80"/>
      <c r="ERE80"/>
      <c r="ERF80"/>
      <c r="ERG80"/>
      <c r="ERH80"/>
      <c r="ERI80"/>
      <c r="ERJ80"/>
      <c r="ERK80"/>
      <c r="ERL80"/>
      <c r="ERM80"/>
      <c r="ERN80"/>
      <c r="ERO80"/>
      <c r="ERP80"/>
      <c r="ERQ80"/>
      <c r="ERR80"/>
      <c r="ERS80"/>
      <c r="ERT80"/>
      <c r="ERU80"/>
      <c r="ERV80"/>
      <c r="ERW80"/>
      <c r="ERX80"/>
      <c r="ERY80"/>
      <c r="ERZ80"/>
      <c r="ESA80"/>
      <c r="ESB80"/>
      <c r="ESC80"/>
      <c r="ESD80"/>
      <c r="ESE80"/>
      <c r="ESF80"/>
      <c r="ESG80"/>
      <c r="ESH80"/>
      <c r="ESI80"/>
      <c r="ESJ80"/>
      <c r="ESK80"/>
      <c r="ESL80"/>
      <c r="ESM80"/>
      <c r="ESN80"/>
      <c r="ESO80"/>
      <c r="ESP80"/>
      <c r="ESQ80"/>
      <c r="ESR80"/>
      <c r="ESS80"/>
      <c r="EST80"/>
      <c r="ESU80"/>
      <c r="ESV80"/>
      <c r="ESW80"/>
      <c r="ESX80"/>
      <c r="ESY80"/>
      <c r="ESZ80"/>
      <c r="ETA80"/>
      <c r="ETB80"/>
      <c r="ETC80"/>
      <c r="ETD80"/>
      <c r="ETE80"/>
      <c r="ETF80"/>
      <c r="ETG80"/>
      <c r="ETH80"/>
      <c r="ETI80"/>
      <c r="ETJ80"/>
      <c r="ETK80"/>
      <c r="ETL80"/>
      <c r="ETM80"/>
      <c r="ETN80"/>
      <c r="ETO80"/>
      <c r="ETP80"/>
      <c r="ETQ80"/>
      <c r="ETR80"/>
      <c r="ETS80"/>
      <c r="ETT80"/>
      <c r="ETU80"/>
      <c r="ETV80"/>
      <c r="ETW80"/>
      <c r="ETX80"/>
      <c r="ETY80"/>
      <c r="ETZ80"/>
      <c r="EUA80"/>
      <c r="EUB80"/>
      <c r="EUC80"/>
      <c r="EUD80"/>
      <c r="EUE80"/>
      <c r="EUF80"/>
      <c r="EUG80"/>
      <c r="EUH80"/>
      <c r="EUI80"/>
      <c r="EUJ80"/>
      <c r="EUK80"/>
      <c r="EUL80"/>
      <c r="EUM80"/>
      <c r="EUN80"/>
      <c r="EUO80"/>
      <c r="EUP80"/>
      <c r="EUQ80"/>
      <c r="EUR80"/>
      <c r="EUS80"/>
      <c r="EUT80"/>
      <c r="EUU80"/>
      <c r="EUV80"/>
      <c r="EUW80"/>
      <c r="EUX80"/>
      <c r="EUY80"/>
      <c r="EUZ80"/>
      <c r="EVA80"/>
      <c r="EVB80"/>
      <c r="EVC80"/>
      <c r="EVD80"/>
      <c r="EVE80"/>
      <c r="EVF80"/>
      <c r="EVG80"/>
      <c r="EVH80"/>
      <c r="EVI80"/>
      <c r="EVJ80"/>
      <c r="EVK80"/>
      <c r="EVL80"/>
      <c r="EVM80"/>
      <c r="EVN80"/>
      <c r="EVO80"/>
      <c r="EVP80"/>
      <c r="EVQ80"/>
      <c r="EVR80"/>
      <c r="EVS80"/>
      <c r="EVT80"/>
      <c r="EVU80"/>
      <c r="EVV80"/>
      <c r="EVW80"/>
      <c r="EVX80"/>
      <c r="EVY80"/>
      <c r="EVZ80"/>
      <c r="EWA80"/>
      <c r="EWB80"/>
      <c r="EWC80"/>
      <c r="EWD80"/>
      <c r="EWE80"/>
      <c r="EWF80"/>
      <c r="EWG80"/>
      <c r="EWH80"/>
      <c r="EWI80"/>
      <c r="EWJ80"/>
      <c r="EWK80"/>
      <c r="EWL80"/>
      <c r="EWM80"/>
      <c r="EWN80"/>
      <c r="EWO80"/>
      <c r="EWP80"/>
      <c r="EWQ80"/>
      <c r="EWR80"/>
      <c r="EWS80"/>
      <c r="EWT80"/>
      <c r="EWU80"/>
      <c r="EWV80"/>
      <c r="EWW80"/>
      <c r="EWX80"/>
      <c r="EWY80"/>
      <c r="EWZ80"/>
      <c r="EXA80"/>
      <c r="EXB80"/>
      <c r="EXC80"/>
      <c r="EXD80"/>
      <c r="EXE80"/>
      <c r="EXF80"/>
      <c r="EXG80"/>
      <c r="EXH80"/>
      <c r="EXI80"/>
      <c r="EXJ80"/>
      <c r="EXK80"/>
      <c r="EXL80"/>
      <c r="EXM80"/>
      <c r="EXN80"/>
      <c r="EXO80"/>
      <c r="EXP80"/>
      <c r="EXQ80"/>
      <c r="EXR80"/>
      <c r="EXS80"/>
      <c r="EXT80"/>
      <c r="EXU80"/>
      <c r="EXV80"/>
      <c r="EXW80"/>
      <c r="EXX80"/>
      <c r="EXY80"/>
      <c r="EXZ80"/>
      <c r="EYA80"/>
      <c r="EYB80"/>
      <c r="EYC80"/>
      <c r="EYD80"/>
      <c r="EYE80"/>
      <c r="EYF80"/>
      <c r="EYG80"/>
      <c r="EYH80"/>
      <c r="EYI80"/>
      <c r="EYJ80"/>
      <c r="EYK80"/>
      <c r="EYL80"/>
      <c r="EYM80"/>
      <c r="EYN80"/>
      <c r="EYO80"/>
      <c r="EYP80"/>
      <c r="EYQ80"/>
      <c r="EYR80"/>
      <c r="EYS80"/>
      <c r="EYT80"/>
      <c r="EYU80"/>
      <c r="EYV80"/>
      <c r="EYW80"/>
      <c r="EYX80"/>
      <c r="EYY80"/>
      <c r="EYZ80"/>
      <c r="EZA80"/>
      <c r="EZB80"/>
      <c r="EZC80"/>
      <c r="EZD80"/>
      <c r="EZE80"/>
      <c r="EZF80"/>
      <c r="EZG80"/>
      <c r="EZH80"/>
      <c r="EZI80"/>
      <c r="EZJ80"/>
      <c r="EZK80"/>
      <c r="EZL80"/>
      <c r="EZM80"/>
      <c r="EZN80"/>
      <c r="EZO80"/>
      <c r="EZP80"/>
      <c r="EZQ80"/>
      <c r="EZR80"/>
      <c r="EZS80"/>
      <c r="EZT80"/>
      <c r="EZU80"/>
      <c r="EZV80"/>
      <c r="EZW80"/>
      <c r="EZX80"/>
      <c r="EZY80"/>
      <c r="EZZ80"/>
      <c r="FAA80"/>
      <c r="FAB80"/>
      <c r="FAC80"/>
      <c r="FAD80"/>
      <c r="FAE80"/>
      <c r="FAF80"/>
      <c r="FAG80"/>
      <c r="FAH80"/>
      <c r="FAI80"/>
      <c r="FAJ80"/>
      <c r="FAK80"/>
      <c r="FAL80"/>
      <c r="FAM80"/>
      <c r="FAN80"/>
      <c r="FAO80"/>
      <c r="FAP80"/>
      <c r="FAQ80"/>
      <c r="FAR80"/>
      <c r="FAS80"/>
      <c r="FAT80"/>
      <c r="FAU80"/>
      <c r="FAV80"/>
      <c r="FAW80"/>
      <c r="FAX80"/>
      <c r="FAY80"/>
      <c r="FAZ80"/>
      <c r="FBA80"/>
      <c r="FBB80"/>
      <c r="FBC80"/>
      <c r="FBD80"/>
      <c r="FBE80"/>
      <c r="FBF80"/>
      <c r="FBG80"/>
      <c r="FBH80"/>
      <c r="FBI80"/>
      <c r="FBJ80"/>
      <c r="FBK80"/>
      <c r="FBL80"/>
      <c r="FBM80"/>
      <c r="FBN80"/>
      <c r="FBO80"/>
      <c r="FBP80"/>
      <c r="FBQ80"/>
      <c r="FBR80"/>
      <c r="FBS80"/>
      <c r="FBT80"/>
      <c r="FBU80"/>
      <c r="FBV80"/>
      <c r="FBW80"/>
      <c r="FBX80"/>
      <c r="FBY80"/>
      <c r="FBZ80"/>
      <c r="FCA80"/>
      <c r="FCB80"/>
      <c r="FCC80"/>
      <c r="FCD80"/>
      <c r="FCE80"/>
      <c r="FCF80"/>
      <c r="FCG80"/>
      <c r="FCH80"/>
      <c r="FCI80"/>
      <c r="FCJ80"/>
      <c r="FCK80"/>
      <c r="FCL80"/>
      <c r="FCM80"/>
      <c r="FCN80"/>
      <c r="FCO80"/>
      <c r="FCP80"/>
      <c r="FCQ80"/>
      <c r="FCR80"/>
      <c r="FCS80"/>
      <c r="FCT80"/>
      <c r="FCU80"/>
      <c r="FCV80"/>
      <c r="FCW80"/>
      <c r="FCX80"/>
      <c r="FCY80"/>
      <c r="FCZ80"/>
      <c r="FDA80"/>
      <c r="FDB80"/>
      <c r="FDC80"/>
      <c r="FDD80"/>
      <c r="FDE80"/>
      <c r="FDF80"/>
      <c r="FDG80"/>
      <c r="FDH80"/>
      <c r="FDI80"/>
      <c r="FDJ80"/>
      <c r="FDK80"/>
      <c r="FDL80"/>
      <c r="FDM80"/>
      <c r="FDN80"/>
      <c r="FDO80"/>
      <c r="FDP80"/>
      <c r="FDQ80"/>
      <c r="FDR80"/>
      <c r="FDS80"/>
      <c r="FDT80"/>
      <c r="FDU80"/>
      <c r="FDV80"/>
      <c r="FDW80"/>
      <c r="FDX80"/>
      <c r="FDY80"/>
      <c r="FDZ80"/>
      <c r="FEA80"/>
      <c r="FEB80"/>
      <c r="FEC80"/>
      <c r="FED80"/>
      <c r="FEE80"/>
      <c r="FEF80"/>
      <c r="FEG80"/>
      <c r="FEH80"/>
      <c r="FEI80"/>
      <c r="FEJ80"/>
      <c r="FEK80"/>
      <c r="FEL80"/>
      <c r="FEM80"/>
      <c r="FEN80"/>
      <c r="FEO80"/>
      <c r="FEP80"/>
      <c r="FEQ80"/>
      <c r="FER80"/>
      <c r="FES80"/>
      <c r="FET80"/>
      <c r="FEU80"/>
      <c r="FEV80"/>
      <c r="FEW80"/>
      <c r="FEX80"/>
      <c r="FEY80"/>
      <c r="FEZ80"/>
      <c r="FFA80"/>
      <c r="FFB80"/>
      <c r="FFC80"/>
      <c r="FFD80"/>
      <c r="FFE80"/>
      <c r="FFF80"/>
      <c r="FFG80"/>
      <c r="FFH80"/>
      <c r="FFI80"/>
      <c r="FFJ80"/>
      <c r="FFK80"/>
      <c r="FFL80"/>
      <c r="FFM80"/>
      <c r="FFN80"/>
      <c r="FFO80"/>
      <c r="FFP80"/>
      <c r="FFQ80"/>
      <c r="FFR80"/>
      <c r="FFS80"/>
      <c r="FFT80"/>
      <c r="FFU80"/>
      <c r="FFV80"/>
      <c r="FFW80"/>
      <c r="FFX80"/>
      <c r="FFY80"/>
      <c r="FFZ80"/>
      <c r="FGA80"/>
      <c r="FGB80"/>
      <c r="FGC80"/>
      <c r="FGD80"/>
      <c r="FGE80"/>
      <c r="FGF80"/>
      <c r="FGG80"/>
      <c r="FGH80"/>
      <c r="FGI80"/>
      <c r="FGJ80"/>
      <c r="FGK80"/>
      <c r="FGL80"/>
      <c r="FGM80"/>
      <c r="FGN80"/>
      <c r="FGO80"/>
      <c r="FGP80"/>
      <c r="FGQ80"/>
      <c r="FGR80"/>
      <c r="FGS80"/>
      <c r="FGT80"/>
      <c r="FGU80"/>
      <c r="FGV80"/>
      <c r="FGW80"/>
      <c r="FGX80"/>
      <c r="FGY80"/>
      <c r="FGZ80"/>
      <c r="FHA80"/>
      <c r="FHB80"/>
      <c r="FHC80"/>
      <c r="FHD80"/>
      <c r="FHE80"/>
      <c r="FHF80"/>
      <c r="FHG80"/>
      <c r="FHH80"/>
      <c r="FHI80"/>
      <c r="FHJ80"/>
      <c r="FHK80"/>
      <c r="FHL80"/>
      <c r="FHM80"/>
      <c r="FHN80"/>
      <c r="FHO80"/>
      <c r="FHP80"/>
      <c r="FHQ80"/>
      <c r="FHR80"/>
      <c r="FHS80"/>
      <c r="FHT80"/>
      <c r="FHU80"/>
      <c r="FHV80"/>
      <c r="FHW80"/>
      <c r="FHX80"/>
      <c r="FHY80"/>
      <c r="FHZ80"/>
      <c r="FIA80"/>
      <c r="FIB80"/>
      <c r="FIC80"/>
      <c r="FID80"/>
      <c r="FIE80"/>
      <c r="FIF80"/>
      <c r="FIG80"/>
      <c r="FIH80"/>
      <c r="FII80"/>
      <c r="FIJ80"/>
      <c r="FIK80"/>
      <c r="FIL80"/>
      <c r="FIM80"/>
      <c r="FIN80"/>
      <c r="FIO80"/>
      <c r="FIP80"/>
      <c r="FIQ80"/>
      <c r="FIR80"/>
      <c r="FIS80"/>
      <c r="FIT80"/>
      <c r="FIU80"/>
      <c r="FIV80"/>
      <c r="FIW80"/>
      <c r="FIX80"/>
      <c r="FIY80"/>
      <c r="FIZ80"/>
      <c r="FJA80"/>
      <c r="FJB80"/>
      <c r="FJC80"/>
      <c r="FJD80"/>
      <c r="FJE80"/>
      <c r="FJF80"/>
      <c r="FJG80"/>
      <c r="FJH80"/>
      <c r="FJI80"/>
      <c r="FJJ80"/>
      <c r="FJK80"/>
      <c r="FJL80"/>
      <c r="FJM80"/>
      <c r="FJN80"/>
      <c r="FJO80"/>
      <c r="FJP80"/>
      <c r="FJQ80"/>
      <c r="FJR80"/>
      <c r="FJS80"/>
      <c r="FJT80"/>
      <c r="FJU80"/>
      <c r="FJV80"/>
      <c r="FJW80"/>
      <c r="FJX80"/>
      <c r="FJY80"/>
      <c r="FJZ80"/>
      <c r="FKA80"/>
      <c r="FKB80"/>
      <c r="FKC80"/>
      <c r="FKD80"/>
      <c r="FKE80"/>
      <c r="FKF80"/>
      <c r="FKG80"/>
      <c r="FKH80"/>
      <c r="FKI80"/>
      <c r="FKJ80"/>
      <c r="FKK80"/>
      <c r="FKL80"/>
      <c r="FKM80"/>
      <c r="FKN80"/>
      <c r="FKO80"/>
      <c r="FKP80"/>
      <c r="FKQ80"/>
      <c r="FKR80"/>
      <c r="FKS80"/>
      <c r="FKT80"/>
      <c r="FKU80"/>
      <c r="FKV80"/>
      <c r="FKW80"/>
      <c r="FKX80"/>
      <c r="FKY80"/>
      <c r="FKZ80"/>
      <c r="FLA80"/>
      <c r="FLB80"/>
      <c r="FLC80"/>
      <c r="FLD80"/>
      <c r="FLE80"/>
      <c r="FLF80"/>
      <c r="FLG80"/>
      <c r="FLH80"/>
      <c r="FLI80"/>
      <c r="FLJ80"/>
      <c r="FLK80"/>
      <c r="FLL80"/>
      <c r="FLM80"/>
      <c r="FLN80"/>
      <c r="FLO80"/>
      <c r="FLP80"/>
      <c r="FLQ80"/>
      <c r="FLR80"/>
      <c r="FLS80"/>
      <c r="FLT80"/>
      <c r="FLU80"/>
      <c r="FLV80"/>
      <c r="FLW80"/>
      <c r="FLX80"/>
      <c r="FLY80"/>
      <c r="FLZ80"/>
      <c r="FMA80"/>
      <c r="FMB80"/>
      <c r="FMC80"/>
      <c r="FMD80"/>
      <c r="FME80"/>
      <c r="FMF80"/>
      <c r="FMG80"/>
      <c r="FMH80"/>
      <c r="FMI80"/>
      <c r="FMJ80"/>
      <c r="FMK80"/>
      <c r="FML80"/>
      <c r="FMM80"/>
      <c r="FMN80"/>
      <c r="FMO80"/>
      <c r="FMP80"/>
      <c r="FMQ80"/>
      <c r="FMR80"/>
      <c r="FMS80"/>
      <c r="FMT80"/>
      <c r="FMU80"/>
      <c r="FMV80"/>
      <c r="FMW80"/>
      <c r="FMX80"/>
      <c r="FMY80"/>
      <c r="FMZ80"/>
      <c r="FNA80"/>
      <c r="FNB80"/>
      <c r="FNC80"/>
      <c r="FND80"/>
      <c r="FNE80"/>
      <c r="FNF80"/>
      <c r="FNG80"/>
      <c r="FNH80"/>
      <c r="FNI80"/>
      <c r="FNJ80"/>
      <c r="FNK80"/>
      <c r="FNL80"/>
      <c r="FNM80"/>
      <c r="FNN80"/>
      <c r="FNO80"/>
      <c r="FNP80"/>
      <c r="FNQ80"/>
      <c r="FNR80"/>
      <c r="FNS80"/>
      <c r="FNT80"/>
      <c r="FNU80"/>
      <c r="FNV80"/>
      <c r="FNW80"/>
      <c r="FNX80"/>
      <c r="FNY80"/>
      <c r="FNZ80"/>
      <c r="FOA80"/>
      <c r="FOB80"/>
      <c r="FOC80"/>
      <c r="FOD80"/>
      <c r="FOE80"/>
      <c r="FOF80"/>
      <c r="FOG80"/>
      <c r="FOH80"/>
      <c r="FOI80"/>
      <c r="FOJ80"/>
      <c r="FOK80"/>
      <c r="FOL80"/>
      <c r="FOM80"/>
      <c r="FON80"/>
      <c r="FOO80"/>
      <c r="FOP80"/>
      <c r="FOQ80"/>
      <c r="FOR80"/>
      <c r="FOS80"/>
      <c r="FOT80"/>
      <c r="FOU80"/>
      <c r="FOV80"/>
      <c r="FOW80"/>
      <c r="FOX80"/>
      <c r="FOY80"/>
      <c r="FOZ80"/>
      <c r="FPA80"/>
      <c r="FPB80"/>
      <c r="FPC80"/>
      <c r="FPD80"/>
      <c r="FPE80"/>
      <c r="FPF80"/>
      <c r="FPG80"/>
      <c r="FPH80"/>
      <c r="FPI80"/>
      <c r="FPJ80"/>
      <c r="FPK80"/>
      <c r="FPL80"/>
      <c r="FPM80"/>
      <c r="FPN80"/>
      <c r="FPO80"/>
      <c r="FPP80"/>
      <c r="FPQ80"/>
      <c r="FPR80"/>
      <c r="FPS80"/>
      <c r="FPT80"/>
      <c r="FPU80"/>
      <c r="FPV80"/>
      <c r="FPW80"/>
      <c r="FPX80"/>
      <c r="FPY80"/>
      <c r="FPZ80"/>
      <c r="FQA80"/>
      <c r="FQB80"/>
      <c r="FQC80"/>
      <c r="FQD80"/>
      <c r="FQE80"/>
      <c r="FQF80"/>
      <c r="FQG80"/>
      <c r="FQH80"/>
      <c r="FQI80"/>
      <c r="FQJ80"/>
      <c r="FQK80"/>
      <c r="FQL80"/>
      <c r="FQM80"/>
      <c r="FQN80"/>
      <c r="FQO80"/>
      <c r="FQP80"/>
      <c r="FQQ80"/>
      <c r="FQR80"/>
      <c r="FQS80"/>
      <c r="FQT80"/>
      <c r="FQU80"/>
      <c r="FQV80"/>
      <c r="FQW80"/>
      <c r="FQX80"/>
      <c r="FQY80"/>
      <c r="FQZ80"/>
      <c r="FRA80"/>
      <c r="FRB80"/>
      <c r="FRC80"/>
      <c r="FRD80"/>
      <c r="FRE80"/>
      <c r="FRF80"/>
      <c r="FRG80"/>
      <c r="FRH80"/>
      <c r="FRI80"/>
      <c r="FRJ80"/>
      <c r="FRK80"/>
      <c r="FRL80"/>
      <c r="FRM80"/>
      <c r="FRN80"/>
      <c r="FRO80"/>
      <c r="FRP80"/>
      <c r="FRQ80"/>
      <c r="FRR80"/>
      <c r="FRS80"/>
      <c r="FRT80"/>
      <c r="FRU80"/>
      <c r="FRV80"/>
      <c r="FRW80"/>
      <c r="FRX80"/>
      <c r="FRY80"/>
      <c r="FRZ80"/>
      <c r="FSA80"/>
      <c r="FSB80"/>
      <c r="FSC80"/>
      <c r="FSD80"/>
      <c r="FSE80"/>
      <c r="FSF80"/>
      <c r="FSG80"/>
      <c r="FSH80"/>
      <c r="FSI80"/>
      <c r="FSJ80"/>
      <c r="FSK80"/>
      <c r="FSL80"/>
      <c r="FSM80"/>
      <c r="FSN80"/>
      <c r="FSO80"/>
      <c r="FSP80"/>
      <c r="FSQ80"/>
      <c r="FSR80"/>
      <c r="FSS80"/>
      <c r="FST80"/>
      <c r="FSU80"/>
      <c r="FSV80"/>
      <c r="FSW80"/>
      <c r="FSX80"/>
      <c r="FSY80"/>
      <c r="FSZ80"/>
      <c r="FTA80"/>
      <c r="FTB80"/>
      <c r="FTC80"/>
      <c r="FTD80"/>
      <c r="FTE80"/>
      <c r="FTF80"/>
      <c r="FTG80"/>
      <c r="FTH80"/>
      <c r="FTI80"/>
      <c r="FTJ80"/>
      <c r="FTK80"/>
      <c r="FTL80"/>
      <c r="FTM80"/>
      <c r="FTN80"/>
      <c r="FTO80"/>
      <c r="FTP80"/>
      <c r="FTQ80"/>
      <c r="FTR80"/>
      <c r="FTS80"/>
      <c r="FTT80"/>
      <c r="FTU80"/>
      <c r="FTV80"/>
      <c r="FTW80"/>
      <c r="FTX80"/>
      <c r="FTY80"/>
      <c r="FTZ80"/>
      <c r="FUA80"/>
      <c r="FUB80"/>
      <c r="FUC80"/>
      <c r="FUD80"/>
      <c r="FUE80"/>
      <c r="FUF80"/>
      <c r="FUG80"/>
      <c r="FUH80"/>
      <c r="FUI80"/>
      <c r="FUJ80"/>
      <c r="FUK80"/>
      <c r="FUL80"/>
      <c r="FUM80"/>
      <c r="FUN80"/>
      <c r="FUO80"/>
      <c r="FUP80"/>
      <c r="FUQ80"/>
      <c r="FUR80"/>
      <c r="FUS80"/>
      <c r="FUT80"/>
      <c r="FUU80"/>
      <c r="FUV80"/>
      <c r="FUW80"/>
      <c r="FUX80"/>
      <c r="FUY80"/>
      <c r="FUZ80"/>
      <c r="FVA80"/>
      <c r="FVB80"/>
      <c r="FVC80"/>
      <c r="FVD80"/>
      <c r="FVE80"/>
      <c r="FVF80"/>
      <c r="FVG80"/>
      <c r="FVH80"/>
      <c r="FVI80"/>
      <c r="FVJ80"/>
      <c r="FVK80"/>
      <c r="FVL80"/>
      <c r="FVM80"/>
      <c r="FVN80"/>
      <c r="FVO80"/>
      <c r="FVP80"/>
      <c r="FVQ80"/>
      <c r="FVR80"/>
      <c r="FVS80"/>
      <c r="FVT80"/>
      <c r="FVU80"/>
      <c r="FVV80"/>
      <c r="FVW80"/>
      <c r="FVX80"/>
      <c r="FVY80"/>
      <c r="FVZ80"/>
      <c r="FWA80"/>
      <c r="FWB80"/>
      <c r="FWC80"/>
      <c r="FWD80"/>
      <c r="FWE80"/>
      <c r="FWF80"/>
      <c r="FWG80"/>
      <c r="FWH80"/>
      <c r="FWI80"/>
      <c r="FWJ80"/>
      <c r="FWK80"/>
      <c r="FWL80"/>
      <c r="FWM80"/>
      <c r="FWN80"/>
      <c r="FWO80"/>
      <c r="FWP80"/>
      <c r="FWQ80"/>
      <c r="FWR80"/>
      <c r="FWS80"/>
      <c r="FWT80"/>
      <c r="FWU80"/>
      <c r="FWV80"/>
      <c r="FWW80"/>
      <c r="FWX80"/>
      <c r="FWY80"/>
      <c r="FWZ80"/>
      <c r="FXA80"/>
      <c r="FXB80"/>
      <c r="FXC80"/>
      <c r="FXD80"/>
      <c r="FXE80"/>
      <c r="FXF80"/>
      <c r="FXG80"/>
      <c r="FXH80"/>
      <c r="FXI80"/>
      <c r="FXJ80"/>
      <c r="FXK80"/>
      <c r="FXL80"/>
      <c r="FXM80"/>
      <c r="FXN80"/>
      <c r="FXO80"/>
      <c r="FXP80"/>
      <c r="FXQ80"/>
      <c r="FXR80"/>
      <c r="FXS80"/>
      <c r="FXT80"/>
      <c r="FXU80"/>
      <c r="FXV80"/>
      <c r="FXW80"/>
      <c r="FXX80"/>
      <c r="FXY80"/>
      <c r="FXZ80"/>
      <c r="FYA80"/>
      <c r="FYB80"/>
      <c r="FYC80"/>
      <c r="FYD80"/>
      <c r="FYE80"/>
      <c r="FYF80"/>
      <c r="FYG80"/>
      <c r="FYH80"/>
      <c r="FYI80"/>
      <c r="FYJ80"/>
      <c r="FYK80"/>
      <c r="FYL80"/>
      <c r="FYM80"/>
      <c r="FYN80"/>
      <c r="FYO80"/>
      <c r="FYP80"/>
      <c r="FYQ80"/>
      <c r="FYR80"/>
      <c r="FYS80"/>
      <c r="FYT80"/>
      <c r="FYU80"/>
      <c r="FYV80"/>
      <c r="FYW80"/>
      <c r="FYX80"/>
      <c r="FYY80"/>
      <c r="FYZ80"/>
      <c r="FZA80"/>
      <c r="FZB80"/>
      <c r="FZC80"/>
      <c r="FZD80"/>
      <c r="FZE80"/>
      <c r="FZF80"/>
      <c r="FZG80"/>
      <c r="FZH80"/>
      <c r="FZI80"/>
      <c r="FZJ80"/>
      <c r="FZK80"/>
      <c r="FZL80"/>
      <c r="FZM80"/>
      <c r="FZN80"/>
      <c r="FZO80"/>
      <c r="FZP80"/>
      <c r="FZQ80"/>
      <c r="FZR80"/>
      <c r="FZS80"/>
      <c r="FZT80"/>
      <c r="FZU80"/>
      <c r="FZV80"/>
      <c r="FZW80"/>
      <c r="FZX80"/>
      <c r="FZY80"/>
      <c r="FZZ80"/>
      <c r="GAA80"/>
      <c r="GAB80"/>
      <c r="GAC80"/>
      <c r="GAD80"/>
      <c r="GAE80"/>
      <c r="GAF80"/>
      <c r="GAG80"/>
      <c r="GAH80"/>
      <c r="GAI80"/>
      <c r="GAJ80"/>
      <c r="GAK80"/>
      <c r="GAL80"/>
      <c r="GAM80"/>
      <c r="GAN80"/>
      <c r="GAO80"/>
      <c r="GAP80"/>
      <c r="GAQ80"/>
      <c r="GAR80"/>
      <c r="GAS80"/>
      <c r="GAT80"/>
      <c r="GAU80"/>
      <c r="GAV80"/>
      <c r="GAW80"/>
      <c r="GAX80"/>
      <c r="GAY80"/>
      <c r="GAZ80"/>
      <c r="GBA80"/>
      <c r="GBB80"/>
      <c r="GBC80"/>
      <c r="GBD80"/>
      <c r="GBE80"/>
      <c r="GBF80"/>
      <c r="GBG80"/>
      <c r="GBH80"/>
      <c r="GBI80"/>
      <c r="GBJ80"/>
      <c r="GBK80"/>
      <c r="GBL80"/>
      <c r="GBM80"/>
      <c r="GBN80"/>
      <c r="GBO80"/>
      <c r="GBP80"/>
      <c r="GBQ80"/>
      <c r="GBR80"/>
      <c r="GBS80"/>
      <c r="GBT80"/>
      <c r="GBU80"/>
      <c r="GBV80"/>
      <c r="GBW80"/>
      <c r="GBX80"/>
      <c r="GBY80"/>
      <c r="GBZ80"/>
      <c r="GCA80"/>
      <c r="GCB80"/>
      <c r="GCC80"/>
      <c r="GCD80"/>
      <c r="GCE80"/>
      <c r="GCF80"/>
      <c r="GCG80"/>
      <c r="GCH80"/>
      <c r="GCI80"/>
      <c r="GCJ80"/>
      <c r="GCK80"/>
      <c r="GCL80"/>
      <c r="GCM80"/>
      <c r="GCN80"/>
      <c r="GCO80"/>
      <c r="GCP80"/>
      <c r="GCQ80"/>
      <c r="GCR80"/>
      <c r="GCS80"/>
      <c r="GCT80"/>
      <c r="GCU80"/>
      <c r="GCV80"/>
      <c r="GCW80"/>
      <c r="GCX80"/>
      <c r="GCY80"/>
      <c r="GCZ80"/>
      <c r="GDA80"/>
      <c r="GDB80"/>
      <c r="GDC80"/>
      <c r="GDD80"/>
      <c r="GDE80"/>
      <c r="GDF80"/>
      <c r="GDG80"/>
      <c r="GDH80"/>
      <c r="GDI80"/>
      <c r="GDJ80"/>
      <c r="GDK80"/>
      <c r="GDL80"/>
      <c r="GDM80"/>
      <c r="GDN80"/>
      <c r="GDO80"/>
      <c r="GDP80"/>
      <c r="GDQ80"/>
      <c r="GDR80"/>
      <c r="GDS80"/>
      <c r="GDT80"/>
      <c r="GDU80"/>
      <c r="GDV80"/>
      <c r="GDW80"/>
      <c r="GDX80"/>
      <c r="GDY80"/>
      <c r="GDZ80"/>
      <c r="GEA80"/>
      <c r="GEB80"/>
      <c r="GEC80"/>
      <c r="GED80"/>
      <c r="GEE80"/>
      <c r="GEF80"/>
      <c r="GEG80"/>
      <c r="GEH80"/>
      <c r="GEI80"/>
      <c r="GEJ80"/>
      <c r="GEK80"/>
      <c r="GEL80"/>
      <c r="GEM80"/>
      <c r="GEN80"/>
      <c r="GEO80"/>
      <c r="GEP80"/>
      <c r="GEQ80"/>
      <c r="GER80"/>
      <c r="GES80"/>
      <c r="GET80"/>
      <c r="GEU80"/>
      <c r="GEV80"/>
      <c r="GEW80"/>
      <c r="GEX80"/>
      <c r="GEY80"/>
      <c r="GEZ80"/>
      <c r="GFA80"/>
      <c r="GFB80"/>
      <c r="GFC80"/>
      <c r="GFD80"/>
      <c r="GFE80"/>
      <c r="GFF80"/>
      <c r="GFG80"/>
      <c r="GFH80"/>
      <c r="GFI80"/>
      <c r="GFJ80"/>
      <c r="GFK80"/>
      <c r="GFL80"/>
      <c r="GFM80"/>
      <c r="GFN80"/>
      <c r="GFO80"/>
      <c r="GFP80"/>
      <c r="GFQ80"/>
      <c r="GFR80"/>
      <c r="GFS80"/>
      <c r="GFT80"/>
      <c r="GFU80"/>
      <c r="GFV80"/>
      <c r="GFW80"/>
      <c r="GFX80"/>
      <c r="GFY80"/>
      <c r="GFZ80"/>
      <c r="GGA80"/>
      <c r="GGB80"/>
      <c r="GGC80"/>
      <c r="GGD80"/>
      <c r="GGE80"/>
      <c r="GGF80"/>
      <c r="GGG80"/>
      <c r="GGH80"/>
      <c r="GGI80"/>
      <c r="GGJ80"/>
      <c r="GGK80"/>
      <c r="GGL80"/>
      <c r="GGM80"/>
      <c r="GGN80"/>
      <c r="GGO80"/>
      <c r="GGP80"/>
      <c r="GGQ80"/>
      <c r="GGR80"/>
      <c r="GGS80"/>
      <c r="GGT80"/>
      <c r="GGU80"/>
      <c r="GGV80"/>
      <c r="GGW80"/>
      <c r="GGX80"/>
      <c r="GGY80"/>
      <c r="GGZ80"/>
      <c r="GHA80"/>
      <c r="GHB80"/>
      <c r="GHC80"/>
      <c r="GHD80"/>
      <c r="GHE80"/>
      <c r="GHF80"/>
      <c r="GHG80"/>
      <c r="GHH80"/>
      <c r="GHI80"/>
      <c r="GHJ80"/>
      <c r="GHK80"/>
      <c r="GHL80"/>
      <c r="GHM80"/>
      <c r="GHN80"/>
      <c r="GHO80"/>
      <c r="GHP80"/>
      <c r="GHQ80"/>
      <c r="GHR80"/>
      <c r="GHS80"/>
      <c r="GHT80"/>
      <c r="GHU80"/>
      <c r="GHV80"/>
      <c r="GHW80"/>
      <c r="GHX80"/>
      <c r="GHY80"/>
      <c r="GHZ80"/>
      <c r="GIA80"/>
      <c r="GIB80"/>
      <c r="GIC80"/>
      <c r="GID80"/>
      <c r="GIE80"/>
      <c r="GIF80"/>
      <c r="GIG80"/>
      <c r="GIH80"/>
      <c r="GII80"/>
      <c r="GIJ80"/>
      <c r="GIK80"/>
      <c r="GIL80"/>
      <c r="GIM80"/>
      <c r="GIN80"/>
      <c r="GIO80"/>
      <c r="GIP80"/>
      <c r="GIQ80"/>
      <c r="GIR80"/>
      <c r="GIS80"/>
      <c r="GIT80"/>
      <c r="GIU80"/>
      <c r="GIV80"/>
      <c r="GIW80"/>
      <c r="GIX80"/>
      <c r="GIY80"/>
      <c r="GIZ80"/>
      <c r="GJA80"/>
      <c r="GJB80"/>
      <c r="GJC80"/>
      <c r="GJD80"/>
      <c r="GJE80"/>
      <c r="GJF80"/>
      <c r="GJG80"/>
      <c r="GJH80"/>
      <c r="GJI80"/>
      <c r="GJJ80"/>
      <c r="GJK80"/>
      <c r="GJL80"/>
      <c r="GJM80"/>
      <c r="GJN80"/>
      <c r="GJO80"/>
      <c r="GJP80"/>
      <c r="GJQ80"/>
      <c r="GJR80"/>
      <c r="GJS80"/>
      <c r="GJT80"/>
      <c r="GJU80"/>
      <c r="GJV80"/>
      <c r="GJW80"/>
      <c r="GJX80"/>
      <c r="GJY80"/>
      <c r="GJZ80"/>
      <c r="GKA80"/>
      <c r="GKB80"/>
      <c r="GKC80"/>
      <c r="GKD80"/>
      <c r="GKE80"/>
      <c r="GKF80"/>
      <c r="GKG80"/>
      <c r="GKH80"/>
      <c r="GKI80"/>
      <c r="GKJ80"/>
      <c r="GKK80"/>
      <c r="GKL80"/>
      <c r="GKM80"/>
      <c r="GKN80"/>
      <c r="GKO80"/>
      <c r="GKP80"/>
      <c r="GKQ80"/>
      <c r="GKR80"/>
      <c r="GKS80"/>
      <c r="GKT80"/>
      <c r="GKU80"/>
      <c r="GKV80"/>
      <c r="GKW80"/>
      <c r="GKX80"/>
      <c r="GKY80"/>
      <c r="GKZ80"/>
      <c r="GLA80"/>
      <c r="GLB80"/>
      <c r="GLC80"/>
      <c r="GLD80"/>
      <c r="GLE80"/>
      <c r="GLF80"/>
      <c r="GLG80"/>
      <c r="GLH80"/>
      <c r="GLI80"/>
      <c r="GLJ80"/>
      <c r="GLK80"/>
      <c r="GLL80"/>
      <c r="GLM80"/>
      <c r="GLN80"/>
      <c r="GLO80"/>
      <c r="GLP80"/>
      <c r="GLQ80"/>
      <c r="GLR80"/>
      <c r="GLS80"/>
      <c r="GLT80"/>
      <c r="GLU80"/>
      <c r="GLV80"/>
      <c r="GLW80"/>
      <c r="GLX80"/>
      <c r="GLY80"/>
      <c r="GLZ80"/>
      <c r="GMA80"/>
      <c r="GMB80"/>
      <c r="GMC80"/>
      <c r="GMD80"/>
      <c r="GME80"/>
      <c r="GMF80"/>
      <c r="GMG80"/>
      <c r="GMH80"/>
      <c r="GMI80"/>
      <c r="GMJ80"/>
      <c r="GMK80"/>
      <c r="GML80"/>
      <c r="GMM80"/>
      <c r="GMN80"/>
      <c r="GMO80"/>
      <c r="GMP80"/>
      <c r="GMQ80"/>
      <c r="GMR80"/>
      <c r="GMS80"/>
      <c r="GMT80"/>
      <c r="GMU80"/>
      <c r="GMV80"/>
      <c r="GMW80"/>
      <c r="GMX80"/>
      <c r="GMY80"/>
      <c r="GMZ80"/>
      <c r="GNA80"/>
      <c r="GNB80"/>
      <c r="GNC80"/>
      <c r="GND80"/>
      <c r="GNE80"/>
      <c r="GNF80"/>
      <c r="GNG80"/>
      <c r="GNH80"/>
      <c r="GNI80"/>
      <c r="GNJ80"/>
      <c r="GNK80"/>
      <c r="GNL80"/>
      <c r="GNM80"/>
      <c r="GNN80"/>
      <c r="GNO80"/>
      <c r="GNP80"/>
      <c r="GNQ80"/>
      <c r="GNR80"/>
      <c r="GNS80"/>
      <c r="GNT80"/>
      <c r="GNU80"/>
      <c r="GNV80"/>
      <c r="GNW80"/>
      <c r="GNX80"/>
      <c r="GNY80"/>
      <c r="GNZ80"/>
      <c r="GOA80"/>
      <c r="GOB80"/>
      <c r="GOC80"/>
      <c r="GOD80"/>
      <c r="GOE80"/>
      <c r="GOF80"/>
      <c r="GOG80"/>
      <c r="GOH80"/>
      <c r="GOI80"/>
      <c r="GOJ80"/>
      <c r="GOK80"/>
      <c r="GOL80"/>
      <c r="GOM80"/>
      <c r="GON80"/>
      <c r="GOO80"/>
      <c r="GOP80"/>
      <c r="GOQ80"/>
      <c r="GOR80"/>
      <c r="GOS80"/>
      <c r="GOT80"/>
      <c r="GOU80"/>
      <c r="GOV80"/>
      <c r="GOW80"/>
      <c r="GOX80"/>
      <c r="GOY80"/>
      <c r="GOZ80"/>
      <c r="GPA80"/>
      <c r="GPB80"/>
      <c r="GPC80"/>
      <c r="GPD80"/>
      <c r="GPE80"/>
      <c r="GPF80"/>
      <c r="GPG80"/>
      <c r="GPH80"/>
      <c r="GPI80"/>
      <c r="GPJ80"/>
      <c r="GPK80"/>
      <c r="GPL80"/>
      <c r="GPM80"/>
      <c r="GPN80"/>
      <c r="GPO80"/>
      <c r="GPP80"/>
      <c r="GPQ80"/>
      <c r="GPR80"/>
      <c r="GPS80"/>
      <c r="GPT80"/>
      <c r="GPU80"/>
      <c r="GPV80"/>
      <c r="GPW80"/>
      <c r="GPX80"/>
      <c r="GPY80"/>
      <c r="GPZ80"/>
      <c r="GQA80"/>
      <c r="GQB80"/>
      <c r="GQC80"/>
      <c r="GQD80"/>
      <c r="GQE80"/>
      <c r="GQF80"/>
      <c r="GQG80"/>
      <c r="GQH80"/>
      <c r="GQI80"/>
      <c r="GQJ80"/>
      <c r="GQK80"/>
      <c r="GQL80"/>
      <c r="GQM80"/>
      <c r="GQN80"/>
      <c r="GQO80"/>
      <c r="GQP80"/>
      <c r="GQQ80"/>
      <c r="GQR80"/>
      <c r="GQS80"/>
      <c r="GQT80"/>
      <c r="GQU80"/>
      <c r="GQV80"/>
      <c r="GQW80"/>
      <c r="GQX80"/>
      <c r="GQY80"/>
      <c r="GQZ80"/>
      <c r="GRA80"/>
      <c r="GRB80"/>
      <c r="GRC80"/>
      <c r="GRD80"/>
      <c r="GRE80"/>
      <c r="GRF80"/>
      <c r="GRG80"/>
      <c r="GRH80"/>
      <c r="GRI80"/>
      <c r="GRJ80"/>
      <c r="GRK80"/>
      <c r="GRL80"/>
      <c r="GRM80"/>
      <c r="GRN80"/>
      <c r="GRO80"/>
      <c r="GRP80"/>
      <c r="GRQ80"/>
      <c r="GRR80"/>
      <c r="GRS80"/>
      <c r="GRT80"/>
      <c r="GRU80"/>
      <c r="GRV80"/>
      <c r="GRW80"/>
      <c r="GRX80"/>
      <c r="GRY80"/>
      <c r="GRZ80"/>
      <c r="GSA80"/>
      <c r="GSB80"/>
      <c r="GSC80"/>
      <c r="GSD80"/>
      <c r="GSE80"/>
      <c r="GSF80"/>
      <c r="GSG80"/>
      <c r="GSH80"/>
      <c r="GSI80"/>
      <c r="GSJ80"/>
      <c r="GSK80"/>
      <c r="GSL80"/>
      <c r="GSM80"/>
      <c r="GSN80"/>
      <c r="GSO80"/>
      <c r="GSP80"/>
      <c r="GSQ80"/>
      <c r="GSR80"/>
      <c r="GSS80"/>
      <c r="GST80"/>
      <c r="GSU80"/>
      <c r="GSV80"/>
      <c r="GSW80"/>
      <c r="GSX80"/>
      <c r="GSY80"/>
      <c r="GSZ80"/>
      <c r="GTA80"/>
      <c r="GTB80"/>
      <c r="GTC80"/>
      <c r="GTD80"/>
      <c r="GTE80"/>
      <c r="GTF80"/>
      <c r="GTG80"/>
      <c r="GTH80"/>
      <c r="GTI80"/>
      <c r="GTJ80"/>
      <c r="GTK80"/>
      <c r="GTL80"/>
      <c r="GTM80"/>
      <c r="GTN80"/>
      <c r="GTO80"/>
      <c r="GTP80"/>
      <c r="GTQ80"/>
      <c r="GTR80"/>
      <c r="GTS80"/>
      <c r="GTT80"/>
      <c r="GTU80"/>
      <c r="GTV80"/>
      <c r="GTW80"/>
      <c r="GTX80"/>
      <c r="GTY80"/>
      <c r="GTZ80"/>
      <c r="GUA80"/>
      <c r="GUB80"/>
      <c r="GUC80"/>
      <c r="GUD80"/>
      <c r="GUE80"/>
      <c r="GUF80"/>
      <c r="GUG80"/>
      <c r="GUH80"/>
      <c r="GUI80"/>
      <c r="GUJ80"/>
      <c r="GUK80"/>
      <c r="GUL80"/>
      <c r="GUM80"/>
      <c r="GUN80"/>
      <c r="GUO80"/>
      <c r="GUP80"/>
      <c r="GUQ80"/>
      <c r="GUR80"/>
      <c r="GUS80"/>
      <c r="GUT80"/>
      <c r="GUU80"/>
      <c r="GUV80"/>
      <c r="GUW80"/>
      <c r="GUX80"/>
      <c r="GUY80"/>
      <c r="GUZ80"/>
      <c r="GVA80"/>
      <c r="GVB80"/>
      <c r="GVC80"/>
      <c r="GVD80"/>
      <c r="GVE80"/>
      <c r="GVF80"/>
      <c r="GVG80"/>
      <c r="GVH80"/>
      <c r="GVI80"/>
      <c r="GVJ80"/>
      <c r="GVK80"/>
      <c r="GVL80"/>
      <c r="GVM80"/>
      <c r="GVN80"/>
      <c r="GVO80"/>
      <c r="GVP80"/>
      <c r="GVQ80"/>
      <c r="GVR80"/>
      <c r="GVS80"/>
      <c r="GVT80"/>
      <c r="GVU80"/>
      <c r="GVV80"/>
      <c r="GVW80"/>
      <c r="GVX80"/>
      <c r="GVY80"/>
      <c r="GVZ80"/>
      <c r="GWA80"/>
      <c r="GWB80"/>
      <c r="GWC80"/>
      <c r="GWD80"/>
      <c r="GWE80"/>
      <c r="GWF80"/>
      <c r="GWG80"/>
      <c r="GWH80"/>
      <c r="GWI80"/>
      <c r="GWJ80"/>
      <c r="GWK80"/>
      <c r="GWL80"/>
      <c r="GWM80"/>
      <c r="GWN80"/>
      <c r="GWO80"/>
      <c r="GWP80"/>
      <c r="GWQ80"/>
      <c r="GWR80"/>
      <c r="GWS80"/>
      <c r="GWT80"/>
      <c r="GWU80"/>
      <c r="GWV80"/>
      <c r="GWW80"/>
      <c r="GWX80"/>
      <c r="GWY80"/>
      <c r="GWZ80"/>
      <c r="GXA80"/>
      <c r="GXB80"/>
      <c r="GXC80"/>
      <c r="GXD80"/>
      <c r="GXE80"/>
      <c r="GXF80"/>
      <c r="GXG80"/>
      <c r="GXH80"/>
      <c r="GXI80"/>
      <c r="GXJ80"/>
      <c r="GXK80"/>
      <c r="GXL80"/>
      <c r="GXM80"/>
      <c r="GXN80"/>
      <c r="GXO80"/>
      <c r="GXP80"/>
      <c r="GXQ80"/>
      <c r="GXR80"/>
      <c r="GXS80"/>
      <c r="GXT80"/>
      <c r="GXU80"/>
      <c r="GXV80"/>
      <c r="GXW80"/>
      <c r="GXX80"/>
      <c r="GXY80"/>
      <c r="GXZ80"/>
      <c r="GYA80"/>
      <c r="GYB80"/>
      <c r="GYC80"/>
      <c r="GYD80"/>
      <c r="GYE80"/>
      <c r="GYF80"/>
      <c r="GYG80"/>
      <c r="GYH80"/>
      <c r="GYI80"/>
      <c r="GYJ80"/>
      <c r="GYK80"/>
      <c r="GYL80"/>
      <c r="GYM80"/>
      <c r="GYN80"/>
      <c r="GYO80"/>
      <c r="GYP80"/>
      <c r="GYQ80"/>
      <c r="GYR80"/>
      <c r="GYS80"/>
      <c r="GYT80"/>
      <c r="GYU80"/>
      <c r="GYV80"/>
      <c r="GYW80"/>
      <c r="GYX80"/>
      <c r="GYY80"/>
      <c r="GYZ80"/>
      <c r="GZA80"/>
      <c r="GZB80"/>
      <c r="GZC80"/>
      <c r="GZD80"/>
      <c r="GZE80"/>
      <c r="GZF80"/>
      <c r="GZG80"/>
      <c r="GZH80"/>
      <c r="GZI80"/>
      <c r="GZJ80"/>
      <c r="GZK80"/>
      <c r="GZL80"/>
      <c r="GZM80"/>
      <c r="GZN80"/>
      <c r="GZO80"/>
      <c r="GZP80"/>
      <c r="GZQ80"/>
      <c r="GZR80"/>
      <c r="GZS80"/>
      <c r="GZT80"/>
      <c r="GZU80"/>
      <c r="GZV80"/>
      <c r="GZW80"/>
      <c r="GZX80"/>
      <c r="GZY80"/>
      <c r="GZZ80"/>
      <c r="HAA80"/>
      <c r="HAB80"/>
      <c r="HAC80"/>
      <c r="HAD80"/>
      <c r="HAE80"/>
      <c r="HAF80"/>
      <c r="HAG80"/>
      <c r="HAH80"/>
      <c r="HAI80"/>
      <c r="HAJ80"/>
      <c r="HAK80"/>
      <c r="HAL80"/>
      <c r="HAM80"/>
      <c r="HAN80"/>
      <c r="HAO80"/>
      <c r="HAP80"/>
      <c r="HAQ80"/>
      <c r="HAR80"/>
      <c r="HAS80"/>
      <c r="HAT80"/>
      <c r="HAU80"/>
      <c r="HAV80"/>
      <c r="HAW80"/>
      <c r="HAX80"/>
      <c r="HAY80"/>
      <c r="HAZ80"/>
      <c r="HBA80"/>
      <c r="HBB80"/>
      <c r="HBC80"/>
      <c r="HBD80"/>
      <c r="HBE80"/>
      <c r="HBF80"/>
      <c r="HBG80"/>
      <c r="HBH80"/>
      <c r="HBI80"/>
      <c r="HBJ80"/>
      <c r="HBK80"/>
      <c r="HBL80"/>
      <c r="HBM80"/>
      <c r="HBN80"/>
      <c r="HBO80"/>
      <c r="HBP80"/>
      <c r="HBQ80"/>
      <c r="HBR80"/>
      <c r="HBS80"/>
      <c r="HBT80"/>
      <c r="HBU80"/>
      <c r="HBV80"/>
      <c r="HBW80"/>
      <c r="HBX80"/>
      <c r="HBY80"/>
      <c r="HBZ80"/>
      <c r="HCA80"/>
      <c r="HCB80"/>
      <c r="HCC80"/>
      <c r="HCD80"/>
      <c r="HCE80"/>
      <c r="HCF80"/>
      <c r="HCG80"/>
      <c r="HCH80"/>
      <c r="HCI80"/>
      <c r="HCJ80"/>
      <c r="HCK80"/>
      <c r="HCL80"/>
      <c r="HCM80"/>
      <c r="HCN80"/>
      <c r="HCO80"/>
      <c r="HCP80"/>
      <c r="HCQ80"/>
      <c r="HCR80"/>
      <c r="HCS80"/>
      <c r="HCT80"/>
      <c r="HCU80"/>
      <c r="HCV80"/>
      <c r="HCW80"/>
      <c r="HCX80"/>
      <c r="HCY80"/>
      <c r="HCZ80"/>
      <c r="HDA80"/>
      <c r="HDB80"/>
      <c r="HDC80"/>
      <c r="HDD80"/>
      <c r="HDE80"/>
      <c r="HDF80"/>
      <c r="HDG80"/>
      <c r="HDH80"/>
      <c r="HDI80"/>
      <c r="HDJ80"/>
      <c r="HDK80"/>
      <c r="HDL80"/>
      <c r="HDM80"/>
      <c r="HDN80"/>
      <c r="HDO80"/>
      <c r="HDP80"/>
      <c r="HDQ80"/>
      <c r="HDR80"/>
      <c r="HDS80"/>
      <c r="HDT80"/>
      <c r="HDU80"/>
      <c r="HDV80"/>
      <c r="HDW80"/>
      <c r="HDX80"/>
      <c r="HDY80"/>
      <c r="HDZ80"/>
      <c r="HEA80"/>
      <c r="HEB80"/>
      <c r="HEC80"/>
      <c r="HED80"/>
      <c r="HEE80"/>
      <c r="HEF80"/>
      <c r="HEG80"/>
      <c r="HEH80"/>
      <c r="HEI80"/>
      <c r="HEJ80"/>
      <c r="HEK80"/>
      <c r="HEL80"/>
      <c r="HEM80"/>
      <c r="HEN80"/>
      <c r="HEO80"/>
      <c r="HEP80"/>
      <c r="HEQ80"/>
      <c r="HER80"/>
      <c r="HES80"/>
      <c r="HET80"/>
      <c r="HEU80"/>
      <c r="HEV80"/>
      <c r="HEW80"/>
      <c r="HEX80"/>
      <c r="HEY80"/>
      <c r="HEZ80"/>
      <c r="HFA80"/>
      <c r="HFB80"/>
      <c r="HFC80"/>
      <c r="HFD80"/>
      <c r="HFE80"/>
      <c r="HFF80"/>
      <c r="HFG80"/>
      <c r="HFH80"/>
      <c r="HFI80"/>
      <c r="HFJ80"/>
      <c r="HFK80"/>
      <c r="HFL80"/>
      <c r="HFM80"/>
      <c r="HFN80"/>
      <c r="HFO80"/>
      <c r="HFP80"/>
      <c r="HFQ80"/>
      <c r="HFR80"/>
      <c r="HFS80"/>
      <c r="HFT80"/>
      <c r="HFU80"/>
      <c r="HFV80"/>
      <c r="HFW80"/>
      <c r="HFX80"/>
      <c r="HFY80"/>
      <c r="HFZ80"/>
      <c r="HGA80"/>
      <c r="HGB80"/>
      <c r="HGC80"/>
      <c r="HGD80"/>
      <c r="HGE80"/>
      <c r="HGF80"/>
      <c r="HGG80"/>
      <c r="HGH80"/>
      <c r="HGI80"/>
      <c r="HGJ80"/>
      <c r="HGK80"/>
      <c r="HGL80"/>
      <c r="HGM80"/>
      <c r="HGN80"/>
      <c r="HGO80"/>
      <c r="HGP80"/>
      <c r="HGQ80"/>
      <c r="HGR80"/>
      <c r="HGS80"/>
      <c r="HGT80"/>
      <c r="HGU80"/>
      <c r="HGV80"/>
      <c r="HGW80"/>
      <c r="HGX80"/>
      <c r="HGY80"/>
      <c r="HGZ80"/>
      <c r="HHA80"/>
      <c r="HHB80"/>
      <c r="HHC80"/>
      <c r="HHD80"/>
      <c r="HHE80"/>
      <c r="HHF80"/>
      <c r="HHG80"/>
      <c r="HHH80"/>
      <c r="HHI80"/>
      <c r="HHJ80"/>
      <c r="HHK80"/>
      <c r="HHL80"/>
      <c r="HHM80"/>
      <c r="HHN80"/>
      <c r="HHO80"/>
      <c r="HHP80"/>
      <c r="HHQ80"/>
      <c r="HHR80"/>
      <c r="HHS80"/>
      <c r="HHT80"/>
      <c r="HHU80"/>
      <c r="HHV80"/>
      <c r="HHW80"/>
      <c r="HHX80"/>
      <c r="HHY80"/>
      <c r="HHZ80"/>
      <c r="HIA80"/>
      <c r="HIB80"/>
      <c r="HIC80"/>
      <c r="HID80"/>
      <c r="HIE80"/>
      <c r="HIF80"/>
      <c r="HIG80"/>
      <c r="HIH80"/>
      <c r="HII80"/>
      <c r="HIJ80"/>
      <c r="HIK80"/>
      <c r="HIL80"/>
      <c r="HIM80"/>
      <c r="HIN80"/>
      <c r="HIO80"/>
      <c r="HIP80"/>
      <c r="HIQ80"/>
      <c r="HIR80"/>
      <c r="HIS80"/>
      <c r="HIT80"/>
      <c r="HIU80"/>
      <c r="HIV80"/>
      <c r="HIW80"/>
      <c r="HIX80"/>
      <c r="HIY80"/>
      <c r="HIZ80"/>
      <c r="HJA80"/>
      <c r="HJB80"/>
      <c r="HJC80"/>
      <c r="HJD80"/>
      <c r="HJE80"/>
      <c r="HJF80"/>
      <c r="HJG80"/>
      <c r="HJH80"/>
      <c r="HJI80"/>
      <c r="HJJ80"/>
      <c r="HJK80"/>
      <c r="HJL80"/>
      <c r="HJM80"/>
      <c r="HJN80"/>
      <c r="HJO80"/>
      <c r="HJP80"/>
      <c r="HJQ80"/>
      <c r="HJR80"/>
      <c r="HJS80"/>
      <c r="HJT80"/>
    </row>
    <row r="81" spans="1:8" x14ac:dyDescent="0.45">
      <c r="A81"/>
      <c r="B81"/>
      <c r="C81"/>
      <c r="D81"/>
      <c r="E81"/>
      <c r="F81"/>
      <c r="G81"/>
      <c r="H81"/>
    </row>
    <row r="82" spans="1:8" x14ac:dyDescent="0.45">
      <c r="A82"/>
      <c r="B82"/>
      <c r="C82"/>
      <c r="D82"/>
      <c r="E82"/>
      <c r="F82"/>
      <c r="G82"/>
      <c r="H82"/>
    </row>
    <row r="83" spans="1:8" x14ac:dyDescent="0.45">
      <c r="A83"/>
      <c r="B83"/>
      <c r="C83"/>
      <c r="D83"/>
      <c r="E83"/>
      <c r="F83"/>
      <c r="G83"/>
      <c r="H83"/>
    </row>
    <row r="84" spans="1:8" x14ac:dyDescent="0.45">
      <c r="A84"/>
      <c r="B84"/>
      <c r="C84"/>
      <c r="D84"/>
      <c r="E84"/>
      <c r="F84"/>
      <c r="G84"/>
      <c r="H84"/>
    </row>
    <row r="85" spans="1:8" x14ac:dyDescent="0.45">
      <c r="A85"/>
      <c r="B85"/>
      <c r="C85"/>
      <c r="D85"/>
      <c r="E85"/>
      <c r="F85"/>
      <c r="G85"/>
      <c r="H85"/>
    </row>
    <row r="86" spans="1:8" x14ac:dyDescent="0.45">
      <c r="A86"/>
      <c r="B86"/>
      <c r="C86"/>
      <c r="D86"/>
      <c r="E86"/>
      <c r="F86"/>
      <c r="G86"/>
      <c r="H86"/>
    </row>
    <row r="87" spans="1:8" x14ac:dyDescent="0.45">
      <c r="A87"/>
      <c r="B87"/>
      <c r="C87"/>
      <c r="D87"/>
      <c r="E87"/>
      <c r="F87"/>
      <c r="G87"/>
      <c r="H87"/>
    </row>
    <row r="88" spans="1:8" x14ac:dyDescent="0.45">
      <c r="A88"/>
      <c r="B88"/>
      <c r="C88"/>
      <c r="D88"/>
      <c r="E88"/>
      <c r="F88"/>
      <c r="G88"/>
      <c r="H88"/>
    </row>
    <row r="89" spans="1:8" x14ac:dyDescent="0.45">
      <c r="A89"/>
      <c r="B89"/>
      <c r="C89"/>
      <c r="D89"/>
      <c r="E89"/>
      <c r="F89"/>
      <c r="G89"/>
      <c r="H89"/>
    </row>
    <row r="90" spans="1:8" x14ac:dyDescent="0.45">
      <c r="A90"/>
      <c r="B90"/>
      <c r="C90"/>
      <c r="D90"/>
      <c r="E90"/>
      <c r="F90"/>
      <c r="G90"/>
      <c r="H90"/>
    </row>
    <row r="91" spans="1:8" x14ac:dyDescent="0.45">
      <c r="A91"/>
      <c r="B91"/>
      <c r="C91"/>
      <c r="D91"/>
      <c r="E91"/>
      <c r="F91"/>
      <c r="G91"/>
      <c r="H91"/>
    </row>
    <row r="92" spans="1:8" x14ac:dyDescent="0.45">
      <c r="A92"/>
      <c r="B92"/>
      <c r="C92"/>
      <c r="D92"/>
      <c r="E92"/>
      <c r="F92"/>
      <c r="G92"/>
      <c r="H92"/>
    </row>
    <row r="93" spans="1:8" x14ac:dyDescent="0.45">
      <c r="A93"/>
      <c r="B93"/>
      <c r="C93"/>
      <c r="D93"/>
      <c r="E93"/>
      <c r="F93"/>
      <c r="G93"/>
      <c r="H93"/>
    </row>
    <row r="94" spans="1:8" x14ac:dyDescent="0.45">
      <c r="A94"/>
      <c r="B94"/>
      <c r="C94"/>
      <c r="D94"/>
      <c r="E94"/>
      <c r="F94"/>
      <c r="G94"/>
      <c r="H94"/>
    </row>
    <row r="95" spans="1:8" x14ac:dyDescent="0.45">
      <c r="A95"/>
      <c r="B95"/>
      <c r="C95"/>
      <c r="D95"/>
      <c r="E95"/>
      <c r="F95"/>
      <c r="G95"/>
      <c r="H95"/>
    </row>
    <row r="96" spans="1:8" x14ac:dyDescent="0.45">
      <c r="A96"/>
      <c r="B96"/>
      <c r="C96"/>
      <c r="D96"/>
      <c r="E96"/>
      <c r="F96"/>
      <c r="G96"/>
      <c r="H96"/>
    </row>
    <row r="97" spans="1:8" x14ac:dyDescent="0.45">
      <c r="A97"/>
      <c r="B97"/>
      <c r="C97"/>
      <c r="D97"/>
      <c r="E97"/>
      <c r="F97"/>
      <c r="G97"/>
      <c r="H97"/>
    </row>
    <row r="98" spans="1:8" x14ac:dyDescent="0.45">
      <c r="A98"/>
      <c r="B98"/>
      <c r="C98"/>
      <c r="D98"/>
      <c r="E98"/>
      <c r="F98"/>
      <c r="G98"/>
      <c r="H98"/>
    </row>
    <row r="99" spans="1:8" x14ac:dyDescent="0.45">
      <c r="A99"/>
      <c r="B99"/>
      <c r="C99"/>
      <c r="D99"/>
      <c r="E99"/>
      <c r="F99"/>
      <c r="G99"/>
      <c r="H99"/>
    </row>
    <row r="100" spans="1:8" x14ac:dyDescent="0.45">
      <c r="A100"/>
      <c r="B100"/>
      <c r="C100"/>
      <c r="D100"/>
      <c r="E100"/>
      <c r="F100"/>
      <c r="G100"/>
      <c r="H100"/>
    </row>
    <row r="101" spans="1:8" x14ac:dyDescent="0.45">
      <c r="A101"/>
      <c r="B101"/>
      <c r="C101"/>
      <c r="D101"/>
      <c r="E101"/>
      <c r="F101"/>
      <c r="G101"/>
      <c r="H101"/>
    </row>
    <row r="102" spans="1:8" x14ac:dyDescent="0.45">
      <c r="A102"/>
      <c r="B102"/>
      <c r="C102"/>
      <c r="D102"/>
      <c r="E102"/>
      <c r="F102"/>
      <c r="G102"/>
      <c r="H102"/>
    </row>
    <row r="103" spans="1:8" x14ac:dyDescent="0.45">
      <c r="A103"/>
      <c r="B103"/>
      <c r="C103"/>
      <c r="D103"/>
      <c r="E103"/>
      <c r="F103"/>
      <c r="G103"/>
      <c r="H103"/>
    </row>
    <row r="104" spans="1:8" x14ac:dyDescent="0.45">
      <c r="A104"/>
      <c r="B104"/>
      <c r="C104"/>
      <c r="D104"/>
      <c r="E104"/>
      <c r="F104"/>
      <c r="G104"/>
      <c r="H104"/>
    </row>
    <row r="105" spans="1:8" x14ac:dyDescent="0.45">
      <c r="A105"/>
      <c r="B105"/>
      <c r="C105"/>
      <c r="D105"/>
      <c r="E105"/>
      <c r="F105"/>
      <c r="G105"/>
      <c r="H105"/>
    </row>
    <row r="106" spans="1:8" x14ac:dyDescent="0.45">
      <c r="A106"/>
      <c r="B106"/>
      <c r="C106"/>
      <c r="D106"/>
      <c r="E106"/>
      <c r="F106"/>
      <c r="G106"/>
      <c r="H106"/>
    </row>
    <row r="107" spans="1:8" x14ac:dyDescent="0.45">
      <c r="A107"/>
      <c r="B107"/>
      <c r="C107"/>
      <c r="D107"/>
      <c r="E107"/>
      <c r="F107"/>
      <c r="G107"/>
      <c r="H107"/>
    </row>
    <row r="108" spans="1:8" x14ac:dyDescent="0.45">
      <c r="A108"/>
      <c r="B108"/>
      <c r="C108"/>
      <c r="D108"/>
      <c r="E108"/>
      <c r="F108"/>
      <c r="G108"/>
      <c r="H108"/>
    </row>
    <row r="109" spans="1:8" x14ac:dyDescent="0.45">
      <c r="A109"/>
      <c r="B109"/>
      <c r="C109"/>
      <c r="D109"/>
      <c r="E109"/>
      <c r="F109"/>
      <c r="G109"/>
      <c r="H109"/>
    </row>
    <row r="110" spans="1:8" x14ac:dyDescent="0.45">
      <c r="A110"/>
      <c r="B110"/>
      <c r="C110"/>
      <c r="D110"/>
      <c r="E110"/>
      <c r="F110"/>
      <c r="G110"/>
      <c r="H110"/>
    </row>
    <row r="111" spans="1:8" x14ac:dyDescent="0.45">
      <c r="A111"/>
      <c r="B111"/>
      <c r="C111"/>
      <c r="D111"/>
      <c r="E111"/>
      <c r="F111"/>
      <c r="G111"/>
      <c r="H111"/>
    </row>
    <row r="112" spans="1:8" x14ac:dyDescent="0.45">
      <c r="A112"/>
      <c r="B112"/>
      <c r="C112"/>
      <c r="D112"/>
      <c r="E112"/>
      <c r="F112"/>
      <c r="G112"/>
      <c r="H112"/>
    </row>
    <row r="113" spans="1:8" x14ac:dyDescent="0.45">
      <c r="A113"/>
      <c r="B113"/>
      <c r="C113"/>
      <c r="D113"/>
      <c r="E113"/>
      <c r="F113"/>
      <c r="G113"/>
      <c r="H113"/>
    </row>
    <row r="114" spans="1:8" x14ac:dyDescent="0.45">
      <c r="A114"/>
      <c r="B114"/>
      <c r="C114"/>
      <c r="D114"/>
      <c r="E114"/>
      <c r="F114"/>
      <c r="G114"/>
      <c r="H114"/>
    </row>
    <row r="115" spans="1:8" x14ac:dyDescent="0.45">
      <c r="A115"/>
      <c r="B115"/>
      <c r="C115"/>
      <c r="D115"/>
      <c r="E115"/>
      <c r="F115"/>
      <c r="G115"/>
      <c r="H115"/>
    </row>
    <row r="116" spans="1:8" x14ac:dyDescent="0.45">
      <c r="A116"/>
      <c r="B116"/>
      <c r="C116"/>
      <c r="D116"/>
      <c r="E116"/>
      <c r="F116"/>
      <c r="G116"/>
      <c r="H116"/>
    </row>
    <row r="117" spans="1:8" x14ac:dyDescent="0.45">
      <c r="A117"/>
      <c r="B117"/>
      <c r="C117"/>
      <c r="D117"/>
      <c r="E117"/>
      <c r="F117"/>
      <c r="G117"/>
      <c r="H117"/>
    </row>
    <row r="118" spans="1:8" x14ac:dyDescent="0.45">
      <c r="A118"/>
      <c r="B118"/>
      <c r="C118"/>
      <c r="D118"/>
      <c r="E118"/>
      <c r="F118"/>
      <c r="G118"/>
      <c r="H118"/>
    </row>
    <row r="119" spans="1:8" x14ac:dyDescent="0.45">
      <c r="A119"/>
      <c r="B119"/>
      <c r="C119"/>
      <c r="D119"/>
      <c r="E119"/>
      <c r="F119"/>
      <c r="G119"/>
      <c r="H119"/>
    </row>
    <row r="120" spans="1:8" x14ac:dyDescent="0.45">
      <c r="A120"/>
      <c r="B120"/>
      <c r="C120"/>
      <c r="D120"/>
      <c r="E120"/>
      <c r="F120"/>
      <c r="G120"/>
      <c r="H120"/>
    </row>
    <row r="121" spans="1:8" x14ac:dyDescent="0.45">
      <c r="A121"/>
      <c r="B121"/>
      <c r="C121"/>
      <c r="D121"/>
      <c r="E121"/>
      <c r="F121"/>
      <c r="G121"/>
      <c r="H121"/>
    </row>
    <row r="122" spans="1:8" x14ac:dyDescent="0.45">
      <c r="A122"/>
      <c r="B122"/>
      <c r="C122"/>
      <c r="D122"/>
      <c r="E122"/>
      <c r="F122"/>
      <c r="G122"/>
      <c r="H122"/>
    </row>
    <row r="123" spans="1:8" x14ac:dyDescent="0.45">
      <c r="A123"/>
      <c r="B123"/>
      <c r="C123"/>
      <c r="D123"/>
      <c r="E123"/>
      <c r="F123"/>
      <c r="G123"/>
      <c r="H123"/>
    </row>
    <row r="124" spans="1:8" x14ac:dyDescent="0.45">
      <c r="A124"/>
      <c r="B124"/>
      <c r="C124"/>
      <c r="D124"/>
      <c r="E124"/>
      <c r="F124"/>
      <c r="G124"/>
      <c r="H124"/>
    </row>
    <row r="125" spans="1:8" x14ac:dyDescent="0.45">
      <c r="A125"/>
      <c r="B125"/>
      <c r="C125"/>
      <c r="D125"/>
      <c r="E125"/>
      <c r="F125"/>
      <c r="G125"/>
      <c r="H125"/>
    </row>
    <row r="126" spans="1:8" x14ac:dyDescent="0.45">
      <c r="A126"/>
      <c r="B126"/>
      <c r="C126"/>
      <c r="D126"/>
      <c r="E126"/>
      <c r="F126"/>
      <c r="G126"/>
      <c r="H126"/>
    </row>
    <row r="127" spans="1:8" x14ac:dyDescent="0.45">
      <c r="A127"/>
      <c r="B127"/>
      <c r="C127"/>
      <c r="D127"/>
      <c r="E127"/>
      <c r="F127"/>
      <c r="G127"/>
      <c r="H127"/>
    </row>
    <row r="128" spans="1:8" x14ac:dyDescent="0.45">
      <c r="A128"/>
      <c r="B128"/>
      <c r="C128"/>
      <c r="D128"/>
      <c r="E128"/>
      <c r="F128"/>
      <c r="G128"/>
      <c r="H128"/>
    </row>
    <row r="129" spans="1:8" x14ac:dyDescent="0.45">
      <c r="A129"/>
      <c r="B129"/>
      <c r="C129"/>
      <c r="D129"/>
      <c r="E129"/>
      <c r="F129"/>
      <c r="G129"/>
      <c r="H129"/>
    </row>
    <row r="130" spans="1:8" x14ac:dyDescent="0.45">
      <c r="A130"/>
      <c r="B130"/>
      <c r="C130"/>
      <c r="D130"/>
      <c r="E130"/>
      <c r="F130"/>
      <c r="G130"/>
      <c r="H130"/>
    </row>
    <row r="131" spans="1:8" x14ac:dyDescent="0.45">
      <c r="A131"/>
      <c r="B131"/>
      <c r="C131"/>
      <c r="D131"/>
      <c r="E131"/>
      <c r="F131"/>
      <c r="G131"/>
      <c r="H131"/>
    </row>
    <row r="132" spans="1:8" x14ac:dyDescent="0.45">
      <c r="A132"/>
      <c r="B132"/>
      <c r="C132"/>
      <c r="D132"/>
      <c r="E132"/>
      <c r="F132"/>
      <c r="G132"/>
      <c r="H132"/>
    </row>
    <row r="133" spans="1:8" x14ac:dyDescent="0.45">
      <c r="A133"/>
      <c r="B133"/>
      <c r="C133"/>
      <c r="D133"/>
      <c r="E133"/>
      <c r="F133"/>
      <c r="G133"/>
      <c r="H133"/>
    </row>
    <row r="134" spans="1:8" x14ac:dyDescent="0.45">
      <c r="A134"/>
      <c r="B134"/>
      <c r="C134"/>
      <c r="D134"/>
      <c r="E134"/>
      <c r="F134"/>
      <c r="G134"/>
      <c r="H134"/>
    </row>
    <row r="135" spans="1:8" x14ac:dyDescent="0.45">
      <c r="A135"/>
      <c r="B135"/>
      <c r="C135"/>
      <c r="D135"/>
      <c r="E135"/>
      <c r="F135"/>
      <c r="G135"/>
      <c r="H135"/>
    </row>
    <row r="136" spans="1:8" x14ac:dyDescent="0.45">
      <c r="A136"/>
      <c r="B136"/>
      <c r="C136"/>
      <c r="D136"/>
      <c r="E136"/>
      <c r="F136"/>
      <c r="G136"/>
      <c r="H136"/>
    </row>
    <row r="137" spans="1:8" x14ac:dyDescent="0.45">
      <c r="A137"/>
      <c r="B137"/>
      <c r="C137"/>
      <c r="D137"/>
      <c r="E137"/>
      <c r="F137"/>
      <c r="G137"/>
      <c r="H137"/>
    </row>
    <row r="138" spans="1:8" x14ac:dyDescent="0.45">
      <c r="A138"/>
      <c r="B138"/>
      <c r="C138"/>
      <c r="D138"/>
      <c r="E138"/>
      <c r="F138"/>
      <c r="G138"/>
      <c r="H138"/>
    </row>
    <row r="139" spans="1:8" x14ac:dyDescent="0.45">
      <c r="A139"/>
      <c r="B139"/>
      <c r="C139"/>
      <c r="D139"/>
      <c r="E139"/>
      <c r="F139"/>
      <c r="G139"/>
      <c r="H139"/>
    </row>
    <row r="140" spans="1:8" x14ac:dyDescent="0.45">
      <c r="A140"/>
      <c r="B140"/>
      <c r="C140"/>
      <c r="D140"/>
      <c r="E140"/>
      <c r="F140"/>
      <c r="G140"/>
      <c r="H140"/>
    </row>
    <row r="141" spans="1:8" x14ac:dyDescent="0.45">
      <c r="A141"/>
      <c r="B141"/>
      <c r="C141"/>
      <c r="D141"/>
      <c r="E141"/>
      <c r="F141"/>
      <c r="G141"/>
      <c r="H141"/>
    </row>
    <row r="142" spans="1:8" x14ac:dyDescent="0.45">
      <c r="A142"/>
      <c r="B142"/>
      <c r="C142"/>
      <c r="D142"/>
      <c r="E142"/>
      <c r="F142"/>
      <c r="G142"/>
      <c r="H142"/>
    </row>
    <row r="143" spans="1:8" x14ac:dyDescent="0.45">
      <c r="A143"/>
      <c r="B143"/>
      <c r="C143"/>
      <c r="D143"/>
      <c r="E143"/>
      <c r="F143"/>
      <c r="G143"/>
      <c r="H143"/>
    </row>
    <row r="144" spans="1:8" x14ac:dyDescent="0.45">
      <c r="A144"/>
      <c r="B144"/>
      <c r="C144"/>
      <c r="D144"/>
      <c r="E144"/>
      <c r="F144"/>
      <c r="G144"/>
      <c r="H144"/>
    </row>
    <row r="145" spans="1:8" x14ac:dyDescent="0.45">
      <c r="A145"/>
      <c r="B145"/>
      <c r="C145"/>
      <c r="D145"/>
      <c r="E145"/>
      <c r="F145"/>
      <c r="G145"/>
      <c r="H145"/>
    </row>
    <row r="146" spans="1:8" x14ac:dyDescent="0.45">
      <c r="A146"/>
      <c r="B146"/>
      <c r="C146"/>
      <c r="D146"/>
      <c r="E146"/>
      <c r="F146"/>
      <c r="G146"/>
      <c r="H146"/>
    </row>
    <row r="147" spans="1:8" x14ac:dyDescent="0.45">
      <c r="A147"/>
      <c r="B147"/>
      <c r="C147"/>
      <c r="D147"/>
      <c r="E147"/>
      <c r="F147"/>
      <c r="G147"/>
      <c r="H147"/>
    </row>
    <row r="148" spans="1:8" x14ac:dyDescent="0.45">
      <c r="A148"/>
      <c r="B148"/>
      <c r="C148"/>
      <c r="D148"/>
      <c r="E148"/>
      <c r="F148"/>
      <c r="G148"/>
      <c r="H148"/>
    </row>
    <row r="149" spans="1:8" x14ac:dyDescent="0.45">
      <c r="A149"/>
      <c r="B149"/>
      <c r="C149"/>
      <c r="D149"/>
      <c r="E149"/>
      <c r="F149"/>
      <c r="G149"/>
      <c r="H149"/>
    </row>
    <row r="150" spans="1:8" x14ac:dyDescent="0.45">
      <c r="A150"/>
      <c r="B150"/>
      <c r="C150"/>
      <c r="D150"/>
      <c r="E150"/>
      <c r="F150"/>
      <c r="G150"/>
      <c r="H150"/>
    </row>
    <row r="151" spans="1:8" x14ac:dyDescent="0.45">
      <c r="A151"/>
      <c r="B151"/>
      <c r="C151"/>
      <c r="D151"/>
      <c r="E151"/>
      <c r="F151"/>
      <c r="G151"/>
      <c r="H151"/>
    </row>
    <row r="152" spans="1:8" x14ac:dyDescent="0.45">
      <c r="A152"/>
      <c r="B152"/>
      <c r="C152"/>
      <c r="D152"/>
      <c r="E152"/>
      <c r="F152"/>
      <c r="G152"/>
      <c r="H152"/>
    </row>
    <row r="153" spans="1:8" x14ac:dyDescent="0.45">
      <c r="A153"/>
      <c r="B153"/>
      <c r="C153"/>
      <c r="D153"/>
      <c r="E153"/>
      <c r="F153"/>
      <c r="G153"/>
      <c r="H153"/>
    </row>
    <row r="154" spans="1:8" x14ac:dyDescent="0.45">
      <c r="A154"/>
      <c r="B154"/>
      <c r="C154"/>
      <c r="D154"/>
      <c r="E154"/>
      <c r="F154"/>
      <c r="G154"/>
      <c r="H154"/>
    </row>
    <row r="155" spans="1:8" x14ac:dyDescent="0.45">
      <c r="A155"/>
      <c r="B155"/>
      <c r="C155"/>
      <c r="D155"/>
      <c r="E155"/>
      <c r="F155"/>
      <c r="G155"/>
      <c r="H155"/>
    </row>
    <row r="156" spans="1:8" x14ac:dyDescent="0.45">
      <c r="A156"/>
      <c r="B156"/>
      <c r="C156"/>
      <c r="D156"/>
      <c r="E156"/>
      <c r="F156"/>
      <c r="G156"/>
      <c r="H156"/>
    </row>
    <row r="157" spans="1:8" x14ac:dyDescent="0.45">
      <c r="A157"/>
      <c r="B157"/>
      <c r="C157"/>
      <c r="D157"/>
      <c r="E157"/>
      <c r="F157"/>
      <c r="G157"/>
      <c r="H157"/>
    </row>
    <row r="158" spans="1:8" x14ac:dyDescent="0.45">
      <c r="A158"/>
      <c r="B158"/>
      <c r="C158"/>
      <c r="D158"/>
      <c r="E158"/>
      <c r="F158"/>
      <c r="G158"/>
      <c r="H158"/>
    </row>
    <row r="159" spans="1:8" x14ac:dyDescent="0.45">
      <c r="A159"/>
      <c r="B159"/>
      <c r="C159"/>
      <c r="D159"/>
      <c r="E159"/>
      <c r="F159"/>
      <c r="G159"/>
      <c r="H159"/>
    </row>
    <row r="160" spans="1:8" x14ac:dyDescent="0.45">
      <c r="A160"/>
      <c r="B160"/>
      <c r="C160"/>
      <c r="D160"/>
      <c r="E160"/>
      <c r="F160"/>
      <c r="G160"/>
      <c r="H160"/>
    </row>
    <row r="161" spans="1:8" x14ac:dyDescent="0.45">
      <c r="A161"/>
      <c r="B161"/>
      <c r="C161"/>
      <c r="D161"/>
      <c r="E161"/>
      <c r="F161"/>
      <c r="G161"/>
      <c r="H161"/>
    </row>
    <row r="162" spans="1:8" x14ac:dyDescent="0.45">
      <c r="A162"/>
      <c r="B162"/>
      <c r="C162"/>
      <c r="D162"/>
      <c r="E162"/>
      <c r="F162"/>
      <c r="G162"/>
      <c r="H162"/>
    </row>
    <row r="163" spans="1:8" x14ac:dyDescent="0.45">
      <c r="A163"/>
      <c r="B163"/>
      <c r="C163"/>
      <c r="D163"/>
      <c r="E163"/>
      <c r="F163"/>
      <c r="G163"/>
      <c r="H163"/>
    </row>
    <row r="164" spans="1:8" x14ac:dyDescent="0.45">
      <c r="A164"/>
      <c r="B164"/>
      <c r="C164"/>
      <c r="D164"/>
      <c r="E164"/>
      <c r="F164"/>
      <c r="G164"/>
      <c r="H164"/>
    </row>
    <row r="165" spans="1:8" x14ac:dyDescent="0.45">
      <c r="A165"/>
      <c r="B165"/>
      <c r="C165"/>
      <c r="D165"/>
      <c r="E165"/>
      <c r="F165"/>
      <c r="G165"/>
      <c r="H165"/>
    </row>
    <row r="166" spans="1:8" x14ac:dyDescent="0.45">
      <c r="A166"/>
      <c r="B166"/>
      <c r="C166"/>
      <c r="D166"/>
      <c r="E166"/>
      <c r="F166"/>
      <c r="G166"/>
      <c r="H166"/>
    </row>
    <row r="167" spans="1:8" x14ac:dyDescent="0.45">
      <c r="A167"/>
      <c r="B167"/>
      <c r="C167"/>
      <c r="D167"/>
      <c r="E167"/>
      <c r="F167"/>
      <c r="G167"/>
      <c r="H167"/>
    </row>
    <row r="168" spans="1:8" x14ac:dyDescent="0.45">
      <c r="A168"/>
      <c r="B168"/>
      <c r="C168"/>
      <c r="D168"/>
      <c r="E168"/>
      <c r="F168"/>
      <c r="G168"/>
      <c r="H168"/>
    </row>
    <row r="169" spans="1:8" x14ac:dyDescent="0.45">
      <c r="A169"/>
      <c r="B169"/>
      <c r="C169"/>
      <c r="D169"/>
      <c r="E169"/>
      <c r="F169"/>
      <c r="G169"/>
      <c r="H169"/>
    </row>
    <row r="170" spans="1:8" x14ac:dyDescent="0.45">
      <c r="A170"/>
      <c r="B170"/>
      <c r="C170"/>
      <c r="D170"/>
      <c r="E170"/>
      <c r="F170"/>
      <c r="G170"/>
      <c r="H170"/>
    </row>
    <row r="171" spans="1:8" x14ac:dyDescent="0.45">
      <c r="A171"/>
      <c r="B171"/>
      <c r="C171"/>
      <c r="D171"/>
      <c r="E171"/>
      <c r="F171"/>
      <c r="G171"/>
      <c r="H171"/>
    </row>
    <row r="172" spans="1:8" x14ac:dyDescent="0.45">
      <c r="A172"/>
      <c r="B172"/>
      <c r="C172"/>
      <c r="D172"/>
      <c r="E172"/>
      <c r="F172"/>
      <c r="G172"/>
      <c r="H172"/>
    </row>
    <row r="173" spans="1:8" x14ac:dyDescent="0.45">
      <c r="A173"/>
      <c r="B173"/>
      <c r="C173"/>
      <c r="D173"/>
      <c r="E173"/>
      <c r="F173"/>
      <c r="G173"/>
      <c r="H173"/>
    </row>
    <row r="174" spans="1:8" x14ac:dyDescent="0.45">
      <c r="A174"/>
      <c r="B174"/>
      <c r="C174"/>
      <c r="D174"/>
      <c r="E174"/>
      <c r="F174"/>
      <c r="G174"/>
      <c r="H174"/>
    </row>
    <row r="175" spans="1:8" x14ac:dyDescent="0.45">
      <c r="A175"/>
      <c r="B175"/>
      <c r="C175"/>
      <c r="D175"/>
      <c r="E175"/>
      <c r="F175"/>
      <c r="G175"/>
      <c r="H175"/>
    </row>
    <row r="176" spans="1:8" x14ac:dyDescent="0.45">
      <c r="A176"/>
      <c r="B176"/>
      <c r="C176"/>
      <c r="D176"/>
      <c r="E176"/>
      <c r="F176"/>
      <c r="G176"/>
      <c r="H176"/>
    </row>
    <row r="177" spans="1:8" x14ac:dyDescent="0.45">
      <c r="A177"/>
      <c r="B177"/>
      <c r="C177"/>
      <c r="D177"/>
      <c r="E177"/>
      <c r="F177"/>
      <c r="G177"/>
      <c r="H177"/>
    </row>
    <row r="178" spans="1:8" x14ac:dyDescent="0.45">
      <c r="A178"/>
      <c r="B178"/>
      <c r="C178"/>
      <c r="D178"/>
      <c r="E178"/>
      <c r="F178"/>
      <c r="G178"/>
      <c r="H178"/>
    </row>
    <row r="179" spans="1:8" x14ac:dyDescent="0.45">
      <c r="A179"/>
      <c r="B179"/>
      <c r="C179"/>
      <c r="D179"/>
      <c r="E179"/>
      <c r="F179"/>
      <c r="G179"/>
      <c r="H179"/>
    </row>
    <row r="180" spans="1:8" x14ac:dyDescent="0.45">
      <c r="A180"/>
      <c r="B180"/>
      <c r="C180"/>
      <c r="D180"/>
      <c r="E180"/>
      <c r="F180"/>
      <c r="G180"/>
      <c r="H180"/>
    </row>
    <row r="181" spans="1:8" x14ac:dyDescent="0.45">
      <c r="A181"/>
      <c r="B181"/>
      <c r="C181"/>
      <c r="D181"/>
      <c r="E181"/>
      <c r="F181"/>
      <c r="G181"/>
      <c r="H181"/>
    </row>
    <row r="182" spans="1:8" x14ac:dyDescent="0.45">
      <c r="A182"/>
      <c r="B182"/>
      <c r="C182"/>
      <c r="D182"/>
      <c r="E182"/>
      <c r="F182"/>
      <c r="G182"/>
      <c r="H182"/>
    </row>
    <row r="183" spans="1:8" x14ac:dyDescent="0.45">
      <c r="A183"/>
      <c r="B183"/>
      <c r="C183"/>
      <c r="D183"/>
      <c r="E183"/>
      <c r="F183"/>
      <c r="G183"/>
      <c r="H183"/>
    </row>
    <row r="184" spans="1:8" x14ac:dyDescent="0.45">
      <c r="A184"/>
      <c r="B184"/>
      <c r="C184"/>
      <c r="D184"/>
      <c r="E184"/>
      <c r="F184"/>
      <c r="G184"/>
      <c r="H184"/>
    </row>
    <row r="185" spans="1:8" x14ac:dyDescent="0.45">
      <c r="A185"/>
      <c r="B185"/>
      <c r="C185"/>
      <c r="D185"/>
      <c r="E185"/>
      <c r="F185"/>
      <c r="G185"/>
      <c r="H185"/>
    </row>
    <row r="186" spans="1:8" x14ac:dyDescent="0.45">
      <c r="A186"/>
      <c r="B186"/>
      <c r="C186"/>
      <c r="D186"/>
      <c r="E186"/>
      <c r="F186"/>
      <c r="G186"/>
      <c r="H186"/>
    </row>
    <row r="187" spans="1:8" x14ac:dyDescent="0.45">
      <c r="A187"/>
      <c r="B187"/>
      <c r="C187"/>
      <c r="D187"/>
      <c r="E187"/>
      <c r="F187"/>
      <c r="G187"/>
      <c r="H187"/>
    </row>
    <row r="188" spans="1:8" x14ac:dyDescent="0.45">
      <c r="A188"/>
      <c r="B188"/>
      <c r="C188"/>
      <c r="D188"/>
      <c r="E188"/>
      <c r="F188"/>
      <c r="G188"/>
      <c r="H188"/>
    </row>
    <row r="189" spans="1:8" x14ac:dyDescent="0.45">
      <c r="A189"/>
      <c r="B189"/>
      <c r="C189"/>
      <c r="D189"/>
      <c r="E189"/>
      <c r="F189"/>
      <c r="G189"/>
      <c r="H189"/>
    </row>
    <row r="190" spans="1:8" x14ac:dyDescent="0.45">
      <c r="A190"/>
      <c r="B190"/>
      <c r="C190"/>
      <c r="D190"/>
      <c r="E190"/>
      <c r="F190"/>
      <c r="G190"/>
      <c r="H190"/>
    </row>
    <row r="191" spans="1:8" x14ac:dyDescent="0.45">
      <c r="A191"/>
      <c r="B191"/>
      <c r="C191"/>
      <c r="D191"/>
      <c r="E191"/>
      <c r="F191"/>
      <c r="G191"/>
      <c r="H191"/>
    </row>
    <row r="192" spans="1:8" x14ac:dyDescent="0.45">
      <c r="A192"/>
      <c r="B192"/>
      <c r="C192"/>
      <c r="D192"/>
      <c r="E192"/>
      <c r="F192"/>
      <c r="G192"/>
      <c r="H192"/>
    </row>
    <row r="193" spans="1:8" x14ac:dyDescent="0.45">
      <c r="A193"/>
      <c r="B193"/>
      <c r="C193"/>
      <c r="D193"/>
      <c r="E193"/>
      <c r="F193"/>
      <c r="G193"/>
      <c r="H193"/>
    </row>
    <row r="194" spans="1:8" x14ac:dyDescent="0.45">
      <c r="A194"/>
      <c r="B194"/>
      <c r="C194"/>
      <c r="D194"/>
      <c r="E194"/>
      <c r="F194"/>
      <c r="G194"/>
      <c r="H194"/>
    </row>
    <row r="195" spans="1:8" x14ac:dyDescent="0.45">
      <c r="A195"/>
      <c r="B195"/>
      <c r="C195"/>
      <c r="D195"/>
      <c r="E195"/>
      <c r="F195"/>
      <c r="G195"/>
      <c r="H195"/>
    </row>
    <row r="196" spans="1:8" x14ac:dyDescent="0.45">
      <c r="A196"/>
      <c r="B196"/>
      <c r="C196"/>
      <c r="D196"/>
      <c r="E196"/>
      <c r="F196"/>
      <c r="G196"/>
      <c r="H196"/>
    </row>
    <row r="197" spans="1:8" x14ac:dyDescent="0.45">
      <c r="A197"/>
      <c r="B197"/>
      <c r="C197"/>
      <c r="D197"/>
      <c r="E197"/>
      <c r="F197"/>
      <c r="G197"/>
      <c r="H197"/>
    </row>
    <row r="198" spans="1:8" x14ac:dyDescent="0.45">
      <c r="A198"/>
      <c r="B198"/>
      <c r="C198"/>
      <c r="D198"/>
      <c r="E198"/>
      <c r="F198"/>
      <c r="G198"/>
      <c r="H198"/>
    </row>
    <row r="199" spans="1:8" x14ac:dyDescent="0.45">
      <c r="A199"/>
      <c r="B199"/>
      <c r="C199"/>
      <c r="D199"/>
      <c r="E199"/>
      <c r="F199"/>
      <c r="G199"/>
      <c r="H199"/>
    </row>
    <row r="200" spans="1:8" x14ac:dyDescent="0.45">
      <c r="A200"/>
      <c r="B200"/>
      <c r="C200"/>
      <c r="D200"/>
      <c r="E200"/>
      <c r="F200"/>
      <c r="G200"/>
      <c r="H200"/>
    </row>
    <row r="201" spans="1:8" x14ac:dyDescent="0.45">
      <c r="A201"/>
      <c r="B201"/>
      <c r="C201"/>
      <c r="D201"/>
      <c r="E201"/>
      <c r="F201"/>
      <c r="G201"/>
      <c r="H201"/>
    </row>
    <row r="202" spans="1:8" x14ac:dyDescent="0.45">
      <c r="A202"/>
      <c r="B202"/>
      <c r="C202"/>
      <c r="D202"/>
      <c r="E202"/>
      <c r="F202"/>
      <c r="G202"/>
      <c r="H202"/>
    </row>
    <row r="203" spans="1:8" x14ac:dyDescent="0.45">
      <c r="A203"/>
      <c r="B203"/>
      <c r="C203"/>
      <c r="D203"/>
      <c r="E203"/>
      <c r="F203"/>
      <c r="G203"/>
      <c r="H203"/>
    </row>
    <row r="204" spans="1:8" x14ac:dyDescent="0.45">
      <c r="A204"/>
      <c r="B204"/>
      <c r="C204"/>
      <c r="D204"/>
      <c r="E204"/>
      <c r="F204"/>
      <c r="G204"/>
      <c r="H204"/>
    </row>
    <row r="205" spans="1:8" x14ac:dyDescent="0.45">
      <c r="A205"/>
      <c r="B205"/>
      <c r="C205"/>
      <c r="D205"/>
      <c r="E205"/>
      <c r="F205"/>
      <c r="G205"/>
      <c r="H205"/>
    </row>
    <row r="206" spans="1:8" x14ac:dyDescent="0.45">
      <c r="A206"/>
      <c r="B206"/>
      <c r="C206"/>
      <c r="D206"/>
      <c r="E206"/>
      <c r="F206"/>
      <c r="G206"/>
      <c r="H206"/>
    </row>
    <row r="207" spans="1:8" x14ac:dyDescent="0.45">
      <c r="A207"/>
      <c r="B207"/>
      <c r="C207"/>
      <c r="D207"/>
      <c r="E207"/>
      <c r="F207"/>
      <c r="G207"/>
      <c r="H207"/>
    </row>
    <row r="208" spans="1:8" x14ac:dyDescent="0.45">
      <c r="A208"/>
      <c r="B208"/>
      <c r="C208"/>
      <c r="D208"/>
      <c r="E208"/>
      <c r="F208"/>
      <c r="G208"/>
      <c r="H208"/>
    </row>
    <row r="209" spans="1:8" x14ac:dyDescent="0.45">
      <c r="A209"/>
      <c r="B209"/>
      <c r="C209"/>
      <c r="D209"/>
      <c r="E209"/>
      <c r="F209"/>
      <c r="G209"/>
      <c r="H209"/>
    </row>
    <row r="210" spans="1:8" x14ac:dyDescent="0.45">
      <c r="A210"/>
      <c r="B210"/>
      <c r="C210"/>
      <c r="D210"/>
      <c r="E210"/>
      <c r="F210"/>
      <c r="G210"/>
      <c r="H210"/>
    </row>
    <row r="211" spans="1:8" x14ac:dyDescent="0.45">
      <c r="A211"/>
      <c r="B211"/>
      <c r="C211"/>
      <c r="D211"/>
      <c r="E211"/>
      <c r="F211"/>
      <c r="G211"/>
      <c r="H211"/>
    </row>
    <row r="212" spans="1:8" x14ac:dyDescent="0.45">
      <c r="A212"/>
      <c r="B212"/>
      <c r="C212"/>
      <c r="D212"/>
      <c r="E212"/>
      <c r="F212"/>
      <c r="G212"/>
      <c r="H212"/>
    </row>
    <row r="213" spans="1:8" x14ac:dyDescent="0.45">
      <c r="A213"/>
      <c r="B213"/>
      <c r="C213"/>
      <c r="D213"/>
      <c r="E213"/>
      <c r="F213"/>
      <c r="G213"/>
      <c r="H213"/>
    </row>
    <row r="214" spans="1:8" x14ac:dyDescent="0.45">
      <c r="A214"/>
      <c r="B214"/>
      <c r="C214"/>
      <c r="D214"/>
      <c r="E214"/>
      <c r="F214"/>
      <c r="G214"/>
      <c r="H214"/>
    </row>
    <row r="215" spans="1:8" x14ac:dyDescent="0.45">
      <c r="A215"/>
      <c r="B215"/>
      <c r="C215"/>
      <c r="D215"/>
      <c r="E215"/>
      <c r="F215"/>
      <c r="G215"/>
      <c r="H215"/>
    </row>
    <row r="216" spans="1:8" x14ac:dyDescent="0.45">
      <c r="A216"/>
      <c r="B216"/>
      <c r="C216"/>
      <c r="D216"/>
      <c r="E216"/>
      <c r="F216"/>
      <c r="G216"/>
      <c r="H216"/>
    </row>
    <row r="217" spans="1:8" x14ac:dyDescent="0.45">
      <c r="A217"/>
      <c r="B217"/>
      <c r="C217"/>
      <c r="D217"/>
      <c r="E217"/>
      <c r="F217"/>
      <c r="G217"/>
      <c r="H217"/>
    </row>
    <row r="218" spans="1:8" x14ac:dyDescent="0.45">
      <c r="A218"/>
      <c r="B218"/>
      <c r="C218"/>
      <c r="D218"/>
      <c r="E218"/>
      <c r="F218"/>
      <c r="G218"/>
      <c r="H218"/>
    </row>
    <row r="219" spans="1:8" x14ac:dyDescent="0.45">
      <c r="A219"/>
      <c r="B219"/>
      <c r="C219"/>
      <c r="D219"/>
      <c r="E219"/>
      <c r="F219"/>
      <c r="G219"/>
      <c r="H219"/>
    </row>
    <row r="220" spans="1:8" x14ac:dyDescent="0.45">
      <c r="A220"/>
      <c r="B220"/>
      <c r="C220"/>
      <c r="D220"/>
      <c r="E220"/>
      <c r="F220"/>
      <c r="G220"/>
      <c r="H220"/>
    </row>
    <row r="221" spans="1:8" x14ac:dyDescent="0.45">
      <c r="A221"/>
      <c r="B221"/>
      <c r="C221"/>
      <c r="D221"/>
      <c r="E221"/>
      <c r="F221"/>
      <c r="G221"/>
      <c r="H221"/>
    </row>
    <row r="222" spans="1:8" x14ac:dyDescent="0.45">
      <c r="A222"/>
      <c r="B222"/>
      <c r="C222"/>
      <c r="D222"/>
      <c r="E222"/>
      <c r="F222"/>
      <c r="G222"/>
      <c r="H222"/>
    </row>
    <row r="223" spans="1:8" x14ac:dyDescent="0.45">
      <c r="A223"/>
      <c r="B223"/>
      <c r="C223"/>
      <c r="D223"/>
      <c r="E223"/>
      <c r="F223"/>
      <c r="G223"/>
      <c r="H223"/>
    </row>
    <row r="224" spans="1:8" x14ac:dyDescent="0.45">
      <c r="A224"/>
      <c r="B224"/>
      <c r="C224"/>
      <c r="D224"/>
      <c r="E224"/>
      <c r="F224"/>
      <c r="G224"/>
      <c r="H224"/>
    </row>
    <row r="225" spans="1:8" x14ac:dyDescent="0.45">
      <c r="A225"/>
      <c r="B225"/>
      <c r="C225"/>
      <c r="D225"/>
      <c r="E225"/>
      <c r="F225"/>
      <c r="G225"/>
      <c r="H225"/>
    </row>
    <row r="226" spans="1:8" x14ac:dyDescent="0.45">
      <c r="A226"/>
      <c r="B226"/>
      <c r="C226"/>
      <c r="D226"/>
      <c r="E226"/>
      <c r="F226"/>
      <c r="G226"/>
      <c r="H226"/>
    </row>
    <row r="227" spans="1:8" x14ac:dyDescent="0.45">
      <c r="A227"/>
      <c r="B227"/>
      <c r="C227"/>
      <c r="D227"/>
      <c r="E227"/>
      <c r="F227"/>
      <c r="G227"/>
      <c r="H227"/>
    </row>
    <row r="228" spans="1:8" x14ac:dyDescent="0.45">
      <c r="A228"/>
      <c r="B228"/>
      <c r="C228"/>
      <c r="D228"/>
      <c r="E228"/>
      <c r="F228"/>
      <c r="G228"/>
      <c r="H228"/>
    </row>
    <row r="229" spans="1:8" x14ac:dyDescent="0.45">
      <c r="A229"/>
      <c r="B229"/>
      <c r="C229"/>
      <c r="D229"/>
      <c r="E229"/>
      <c r="F229"/>
      <c r="G229"/>
      <c r="H229"/>
    </row>
    <row r="230" spans="1:8" x14ac:dyDescent="0.45">
      <c r="A230"/>
      <c r="B230"/>
      <c r="C230"/>
      <c r="D230"/>
      <c r="E230"/>
      <c r="F230"/>
      <c r="G230"/>
      <c r="H230"/>
    </row>
    <row r="231" spans="1:8" x14ac:dyDescent="0.45">
      <c r="A231"/>
      <c r="B231"/>
      <c r="C231"/>
      <c r="D231"/>
      <c r="E231"/>
      <c r="F231"/>
      <c r="G231"/>
      <c r="H231"/>
    </row>
    <row r="232" spans="1:8" x14ac:dyDescent="0.45">
      <c r="A232"/>
      <c r="B232"/>
      <c r="C232"/>
      <c r="D232"/>
      <c r="E232"/>
      <c r="F232"/>
      <c r="G232"/>
      <c r="H232"/>
    </row>
    <row r="233" spans="1:8" x14ac:dyDescent="0.45">
      <c r="A233"/>
      <c r="B233"/>
      <c r="C233"/>
      <c r="D233"/>
      <c r="E233"/>
      <c r="F233"/>
      <c r="G233"/>
      <c r="H233"/>
    </row>
    <row r="234" spans="1:8" x14ac:dyDescent="0.45">
      <c r="A234"/>
      <c r="B234"/>
      <c r="C234"/>
      <c r="D234"/>
      <c r="E234"/>
      <c r="F234"/>
      <c r="G234"/>
      <c r="H234"/>
    </row>
    <row r="235" spans="1:8" x14ac:dyDescent="0.45">
      <c r="A235"/>
      <c r="B235"/>
      <c r="C235"/>
      <c r="D235"/>
      <c r="E235"/>
      <c r="F235"/>
      <c r="G235"/>
      <c r="H235"/>
    </row>
    <row r="236" spans="1:8" x14ac:dyDescent="0.45">
      <c r="A236"/>
      <c r="B236"/>
      <c r="C236"/>
      <c r="D236"/>
      <c r="E236"/>
      <c r="F236"/>
      <c r="G236"/>
      <c r="H236"/>
    </row>
    <row r="237" spans="1:8" x14ac:dyDescent="0.45">
      <c r="A237"/>
      <c r="B237"/>
      <c r="C237"/>
      <c r="D237"/>
      <c r="E237"/>
      <c r="F237"/>
      <c r="G237"/>
      <c r="H237"/>
    </row>
    <row r="238" spans="1:8" x14ac:dyDescent="0.45">
      <c r="A238"/>
      <c r="B238"/>
      <c r="C238"/>
      <c r="D238"/>
      <c r="E238"/>
      <c r="F238"/>
      <c r="G238"/>
      <c r="H238"/>
    </row>
    <row r="239" spans="1:8" x14ac:dyDescent="0.45">
      <c r="A239"/>
      <c r="B239"/>
      <c r="C239"/>
      <c r="D239"/>
      <c r="E239"/>
      <c r="F239"/>
      <c r="G239"/>
      <c r="H239"/>
    </row>
    <row r="240" spans="1:8" x14ac:dyDescent="0.45">
      <c r="A240"/>
      <c r="B240"/>
      <c r="C240"/>
      <c r="D240"/>
      <c r="E240"/>
      <c r="F240"/>
      <c r="G240"/>
      <c r="H240"/>
    </row>
    <row r="241" spans="1:8" x14ac:dyDescent="0.45">
      <c r="A241"/>
      <c r="B241"/>
      <c r="C241"/>
      <c r="D241"/>
      <c r="E241"/>
      <c r="F241"/>
      <c r="G241"/>
      <c r="H241"/>
    </row>
    <row r="242" spans="1:8" x14ac:dyDescent="0.45">
      <c r="A242"/>
      <c r="B242"/>
      <c r="C242"/>
      <c r="D242"/>
      <c r="E242"/>
      <c r="F242"/>
      <c r="G242"/>
      <c r="H242"/>
    </row>
    <row r="243" spans="1:8" x14ac:dyDescent="0.45">
      <c r="A243"/>
      <c r="B243"/>
      <c r="C243"/>
      <c r="D243"/>
      <c r="E243"/>
      <c r="F243"/>
      <c r="G243"/>
      <c r="H243"/>
    </row>
    <row r="244" spans="1:8" x14ac:dyDescent="0.45">
      <c r="A244"/>
      <c r="B244"/>
      <c r="C244"/>
      <c r="D244"/>
      <c r="E244"/>
      <c r="F244"/>
      <c r="G244"/>
      <c r="H244"/>
    </row>
    <row r="245" spans="1:8" x14ac:dyDescent="0.45">
      <c r="A245"/>
      <c r="B245"/>
      <c r="C245"/>
      <c r="D245"/>
      <c r="E245"/>
      <c r="F245"/>
      <c r="G245"/>
      <c r="H245"/>
    </row>
    <row r="246" spans="1:8" x14ac:dyDescent="0.45">
      <c r="A246"/>
      <c r="B246"/>
      <c r="C246"/>
      <c r="D246"/>
      <c r="E246"/>
      <c r="F246"/>
      <c r="G246"/>
      <c r="H246"/>
    </row>
    <row r="247" spans="1:8" x14ac:dyDescent="0.45">
      <c r="A247"/>
      <c r="B247"/>
      <c r="C247"/>
      <c r="D247"/>
      <c r="E247"/>
      <c r="F247"/>
      <c r="G247"/>
      <c r="H247"/>
    </row>
    <row r="248" spans="1:8" x14ac:dyDescent="0.45">
      <c r="A248"/>
      <c r="B248"/>
      <c r="C248"/>
      <c r="D248"/>
      <c r="E248"/>
      <c r="F248"/>
      <c r="G248"/>
      <c r="H248"/>
    </row>
    <row r="249" spans="1:8" x14ac:dyDescent="0.45">
      <c r="A249"/>
      <c r="B249"/>
      <c r="C249"/>
      <c r="D249"/>
      <c r="E249"/>
      <c r="F249"/>
      <c r="G249"/>
      <c r="H249"/>
    </row>
    <row r="250" spans="1:8" x14ac:dyDescent="0.45">
      <c r="A250"/>
      <c r="B250"/>
      <c r="C250"/>
      <c r="D250"/>
      <c r="E250"/>
      <c r="F250"/>
      <c r="G250"/>
      <c r="H250"/>
    </row>
    <row r="251" spans="1:8" x14ac:dyDescent="0.45">
      <c r="A251"/>
      <c r="B251"/>
      <c r="C251"/>
      <c r="D251"/>
      <c r="E251"/>
      <c r="F251"/>
      <c r="G251"/>
      <c r="H251"/>
    </row>
    <row r="252" spans="1:8" x14ac:dyDescent="0.45">
      <c r="A252"/>
      <c r="B252"/>
      <c r="C252"/>
      <c r="D252"/>
      <c r="E252"/>
      <c r="F252"/>
      <c r="G252"/>
      <c r="H252"/>
    </row>
    <row r="253" spans="1:8" x14ac:dyDescent="0.45">
      <c r="A253"/>
      <c r="B253"/>
      <c r="C253"/>
      <c r="D253"/>
      <c r="E253"/>
      <c r="F253"/>
      <c r="G253"/>
      <c r="H253"/>
    </row>
    <row r="254" spans="1:8" x14ac:dyDescent="0.45">
      <c r="A254"/>
      <c r="B254"/>
      <c r="C254"/>
      <c r="D254"/>
      <c r="E254"/>
      <c r="F254"/>
      <c r="G254"/>
      <c r="H254"/>
    </row>
    <row r="255" spans="1:8" x14ac:dyDescent="0.45">
      <c r="A255"/>
      <c r="B255"/>
      <c r="C255"/>
      <c r="D255"/>
      <c r="E255"/>
      <c r="F255"/>
      <c r="G255"/>
      <c r="H255"/>
    </row>
    <row r="256" spans="1:8" x14ac:dyDescent="0.45">
      <c r="A256"/>
      <c r="B256"/>
      <c r="C256"/>
      <c r="D256"/>
      <c r="E256"/>
      <c r="F256"/>
      <c r="G256"/>
      <c r="H256"/>
    </row>
    <row r="257" spans="1:8" x14ac:dyDescent="0.45">
      <c r="A257"/>
      <c r="B257"/>
      <c r="C257"/>
      <c r="D257"/>
      <c r="E257"/>
      <c r="F257"/>
      <c r="G257"/>
      <c r="H257"/>
    </row>
    <row r="258" spans="1:8" x14ac:dyDescent="0.45">
      <c r="A258"/>
      <c r="B258"/>
      <c r="C258"/>
      <c r="D258"/>
      <c r="E258"/>
      <c r="F258"/>
      <c r="G258"/>
      <c r="H258"/>
    </row>
    <row r="259" spans="1:8" x14ac:dyDescent="0.45">
      <c r="A259"/>
      <c r="B259"/>
      <c r="C259"/>
      <c r="D259"/>
      <c r="E259"/>
      <c r="F259"/>
      <c r="G259"/>
      <c r="H259"/>
    </row>
    <row r="260" spans="1:8" x14ac:dyDescent="0.45">
      <c r="A260"/>
      <c r="B260"/>
      <c r="C260"/>
      <c r="D260"/>
      <c r="E260"/>
      <c r="F260"/>
      <c r="G260"/>
      <c r="H260"/>
    </row>
    <row r="261" spans="1:8" x14ac:dyDescent="0.45">
      <c r="A261"/>
      <c r="B261"/>
      <c r="C261"/>
      <c r="D261"/>
      <c r="E261"/>
      <c r="F261"/>
      <c r="G261"/>
      <c r="H261"/>
    </row>
    <row r="262" spans="1:8" x14ac:dyDescent="0.45">
      <c r="A262"/>
      <c r="B262"/>
      <c r="C262"/>
      <c r="D262"/>
      <c r="E262"/>
      <c r="F262"/>
      <c r="G262"/>
      <c r="H262"/>
    </row>
    <row r="263" spans="1:8" x14ac:dyDescent="0.45">
      <c r="A263"/>
      <c r="B263"/>
      <c r="C263"/>
      <c r="D263"/>
      <c r="E263"/>
      <c r="F263"/>
      <c r="G263"/>
      <c r="H263"/>
    </row>
    <row r="264" spans="1:8" x14ac:dyDescent="0.45">
      <c r="A264"/>
      <c r="B264"/>
      <c r="C264"/>
      <c r="D264"/>
      <c r="E264"/>
      <c r="F264"/>
      <c r="G264"/>
      <c r="H264"/>
    </row>
    <row r="265" spans="1:8" x14ac:dyDescent="0.45">
      <c r="A265"/>
      <c r="B265"/>
      <c r="C265"/>
      <c r="D265"/>
      <c r="E265"/>
      <c r="F265"/>
      <c r="G265"/>
      <c r="H265"/>
    </row>
    <row r="266" spans="1:8" x14ac:dyDescent="0.45">
      <c r="A266"/>
      <c r="B266"/>
      <c r="C266"/>
      <c r="D266"/>
      <c r="E266"/>
      <c r="F266"/>
      <c r="G266"/>
      <c r="H266"/>
    </row>
    <row r="267" spans="1:8" x14ac:dyDescent="0.45">
      <c r="A267"/>
      <c r="B267"/>
      <c r="C267"/>
      <c r="D267"/>
      <c r="E267"/>
      <c r="F267"/>
      <c r="G267"/>
      <c r="H267"/>
    </row>
    <row r="268" spans="1:8" x14ac:dyDescent="0.45">
      <c r="A268"/>
      <c r="B268"/>
      <c r="C268"/>
      <c r="D268"/>
      <c r="E268"/>
      <c r="F268"/>
      <c r="G268"/>
      <c r="H268"/>
    </row>
    <row r="269" spans="1:8" x14ac:dyDescent="0.45">
      <c r="A269"/>
      <c r="B269"/>
      <c r="C269"/>
      <c r="D269"/>
      <c r="E269"/>
      <c r="F269"/>
      <c r="G269"/>
      <c r="H269"/>
    </row>
    <row r="270" spans="1:8" x14ac:dyDescent="0.45">
      <c r="A270"/>
      <c r="B270"/>
      <c r="C270"/>
      <c r="D270"/>
      <c r="E270"/>
      <c r="F270"/>
      <c r="G270"/>
      <c r="H270"/>
    </row>
    <row r="271" spans="1:8" x14ac:dyDescent="0.45">
      <c r="A271"/>
      <c r="B271"/>
      <c r="C271"/>
      <c r="D271"/>
      <c r="E271"/>
      <c r="F271"/>
      <c r="G271"/>
      <c r="H271"/>
    </row>
    <row r="272" spans="1:8" x14ac:dyDescent="0.45">
      <c r="A272"/>
      <c r="B272"/>
      <c r="C272"/>
      <c r="D272"/>
      <c r="E272"/>
      <c r="F272"/>
      <c r="G272"/>
      <c r="H272"/>
    </row>
    <row r="273" spans="1:8" x14ac:dyDescent="0.45">
      <c r="A273"/>
      <c r="B273"/>
      <c r="C273"/>
      <c r="D273"/>
      <c r="E273"/>
      <c r="F273"/>
      <c r="G273"/>
      <c r="H273"/>
    </row>
    <row r="274" spans="1:8" x14ac:dyDescent="0.45">
      <c r="A274"/>
      <c r="B274"/>
      <c r="C274"/>
      <c r="D274"/>
      <c r="E274"/>
      <c r="F274"/>
      <c r="G274"/>
      <c r="H274"/>
    </row>
    <row r="275" spans="1:8" x14ac:dyDescent="0.45">
      <c r="A275"/>
      <c r="B275"/>
      <c r="C275"/>
      <c r="D275"/>
      <c r="E275"/>
      <c r="F275"/>
      <c r="G275"/>
      <c r="H275"/>
    </row>
    <row r="276" spans="1:8" x14ac:dyDescent="0.45">
      <c r="A276"/>
      <c r="B276"/>
      <c r="C276"/>
      <c r="D276"/>
      <c r="E276"/>
      <c r="F276"/>
      <c r="G276"/>
      <c r="H276"/>
    </row>
    <row r="277" spans="1:8" x14ac:dyDescent="0.45">
      <c r="A277"/>
      <c r="B277"/>
      <c r="C277"/>
      <c r="D277"/>
      <c r="E277"/>
      <c r="F277"/>
      <c r="G277"/>
      <c r="H277"/>
    </row>
    <row r="278" spans="1:8" x14ac:dyDescent="0.45">
      <c r="A278"/>
      <c r="B278"/>
      <c r="C278"/>
      <c r="D278"/>
      <c r="E278"/>
      <c r="F278"/>
      <c r="G278"/>
      <c r="H278"/>
    </row>
    <row r="279" spans="1:8" x14ac:dyDescent="0.45">
      <c r="A279"/>
      <c r="B279"/>
      <c r="C279"/>
      <c r="D279"/>
      <c r="E279"/>
      <c r="F279"/>
      <c r="G279"/>
      <c r="H279"/>
    </row>
    <row r="280" spans="1:8" x14ac:dyDescent="0.45">
      <c r="A280"/>
      <c r="B280"/>
      <c r="C280"/>
      <c r="D280"/>
      <c r="E280"/>
      <c r="F280"/>
      <c r="G280"/>
      <c r="H280"/>
    </row>
    <row r="281" spans="1:8" x14ac:dyDescent="0.45">
      <c r="A281"/>
      <c r="B281"/>
      <c r="C281"/>
      <c r="D281"/>
      <c r="E281"/>
      <c r="F281"/>
      <c r="G281"/>
      <c r="H281"/>
    </row>
    <row r="282" spans="1:8" x14ac:dyDescent="0.45">
      <c r="A282"/>
      <c r="B282"/>
      <c r="C282"/>
      <c r="D282"/>
      <c r="E282"/>
      <c r="F282"/>
      <c r="G282"/>
      <c r="H282"/>
    </row>
    <row r="283" spans="1:8" x14ac:dyDescent="0.45">
      <c r="A283"/>
      <c r="B283"/>
      <c r="C283"/>
      <c r="D283"/>
      <c r="E283"/>
      <c r="F283"/>
      <c r="G283"/>
      <c r="H283"/>
    </row>
    <row r="284" spans="1:8" x14ac:dyDescent="0.45">
      <c r="A284"/>
      <c r="B284"/>
      <c r="C284"/>
      <c r="D284"/>
      <c r="E284"/>
      <c r="F284"/>
      <c r="G284"/>
      <c r="H284"/>
    </row>
    <row r="285" spans="1:8" x14ac:dyDescent="0.45">
      <c r="A285"/>
      <c r="B285"/>
      <c r="C285"/>
      <c r="D285"/>
      <c r="E285"/>
      <c r="F285"/>
      <c r="G285"/>
      <c r="H285"/>
    </row>
    <row r="286" spans="1:8" x14ac:dyDescent="0.45">
      <c r="A286"/>
      <c r="B286"/>
      <c r="C286"/>
      <c r="D286"/>
      <c r="E286"/>
      <c r="F286"/>
      <c r="G286"/>
      <c r="H286"/>
    </row>
    <row r="287" spans="1:8" x14ac:dyDescent="0.45">
      <c r="A287"/>
      <c r="B287"/>
      <c r="C287"/>
      <c r="D287"/>
      <c r="E287"/>
      <c r="F287"/>
      <c r="G287"/>
      <c r="H287"/>
    </row>
    <row r="288" spans="1:8" x14ac:dyDescent="0.45">
      <c r="A288"/>
      <c r="B288"/>
      <c r="C288"/>
      <c r="D288"/>
      <c r="E288"/>
      <c r="F288"/>
      <c r="G288"/>
      <c r="H288"/>
    </row>
    <row r="289" spans="1:8" x14ac:dyDescent="0.45">
      <c r="A289"/>
      <c r="B289"/>
      <c r="C289"/>
      <c r="D289"/>
      <c r="E289"/>
      <c r="F289"/>
      <c r="G289"/>
      <c r="H289"/>
    </row>
    <row r="290" spans="1:8" x14ac:dyDescent="0.45">
      <c r="A290"/>
      <c r="B290"/>
      <c r="C290"/>
      <c r="D290"/>
      <c r="E290"/>
      <c r="F290"/>
      <c r="G290"/>
      <c r="H290"/>
    </row>
    <row r="291" spans="1:8" x14ac:dyDescent="0.45">
      <c r="A291"/>
      <c r="B291"/>
      <c r="C291"/>
      <c r="D291"/>
      <c r="E291"/>
      <c r="F291"/>
      <c r="G291"/>
      <c r="H291"/>
    </row>
    <row r="292" spans="1:8" x14ac:dyDescent="0.45">
      <c r="A292"/>
      <c r="B292"/>
      <c r="C292"/>
      <c r="D292"/>
      <c r="E292"/>
      <c r="F292"/>
      <c r="G292"/>
      <c r="H292"/>
    </row>
    <row r="293" spans="1:8" x14ac:dyDescent="0.45">
      <c r="A293"/>
      <c r="B293"/>
      <c r="C293"/>
      <c r="D293"/>
      <c r="E293"/>
      <c r="F293"/>
      <c r="G293"/>
      <c r="H293"/>
    </row>
    <row r="294" spans="1:8" x14ac:dyDescent="0.45">
      <c r="A294"/>
      <c r="B294"/>
      <c r="C294"/>
      <c r="D294"/>
      <c r="E294"/>
      <c r="F294"/>
      <c r="G294"/>
      <c r="H294"/>
    </row>
    <row r="295" spans="1:8" x14ac:dyDescent="0.45">
      <c r="A295"/>
      <c r="B295"/>
      <c r="C295"/>
      <c r="D295"/>
      <c r="E295"/>
      <c r="F295"/>
      <c r="G295"/>
      <c r="H295"/>
    </row>
    <row r="296" spans="1:8" x14ac:dyDescent="0.45">
      <c r="A296"/>
      <c r="B296"/>
      <c r="C296"/>
      <c r="D296"/>
      <c r="E296"/>
      <c r="F296"/>
      <c r="G296"/>
      <c r="H296"/>
    </row>
    <row r="297" spans="1:8" x14ac:dyDescent="0.45">
      <c r="A297"/>
      <c r="B297"/>
      <c r="C297"/>
      <c r="D297"/>
      <c r="E297"/>
      <c r="F297"/>
      <c r="G297"/>
      <c r="H297"/>
    </row>
    <row r="298" spans="1:8" x14ac:dyDescent="0.45">
      <c r="A298"/>
      <c r="B298"/>
      <c r="C298"/>
      <c r="D298"/>
      <c r="E298"/>
      <c r="F298"/>
      <c r="G298"/>
      <c r="H298"/>
    </row>
    <row r="299" spans="1:8" x14ac:dyDescent="0.45">
      <c r="A299"/>
      <c r="B299"/>
      <c r="C299"/>
      <c r="D299"/>
      <c r="E299"/>
      <c r="F299"/>
      <c r="G299"/>
      <c r="H299"/>
    </row>
    <row r="300" spans="1:8" x14ac:dyDescent="0.45">
      <c r="A300"/>
      <c r="B300"/>
      <c r="C300"/>
      <c r="D300"/>
      <c r="E300"/>
      <c r="F300"/>
      <c r="G300"/>
      <c r="H300"/>
    </row>
    <row r="301" spans="1:8" x14ac:dyDescent="0.45">
      <c r="A301"/>
      <c r="B301"/>
      <c r="C301"/>
      <c r="D301"/>
      <c r="E301"/>
      <c r="F301"/>
      <c r="G301"/>
      <c r="H301"/>
    </row>
    <row r="302" spans="1:8" x14ac:dyDescent="0.45">
      <c r="A302"/>
      <c r="B302"/>
      <c r="C302"/>
      <c r="D302"/>
      <c r="E302"/>
      <c r="F302"/>
      <c r="G302"/>
      <c r="H302"/>
    </row>
    <row r="303" spans="1:8" x14ac:dyDescent="0.45">
      <c r="A303"/>
      <c r="B303"/>
      <c r="C303"/>
      <c r="D303"/>
      <c r="E303"/>
      <c r="F303"/>
      <c r="G303"/>
      <c r="H303"/>
    </row>
    <row r="304" spans="1:8" x14ac:dyDescent="0.45">
      <c r="A304"/>
      <c r="B304"/>
      <c r="C304"/>
      <c r="D304"/>
      <c r="E304"/>
      <c r="F304"/>
      <c r="G304"/>
      <c r="H304"/>
    </row>
    <row r="305" spans="1:8" x14ac:dyDescent="0.45">
      <c r="A305"/>
      <c r="B305"/>
      <c r="C305"/>
      <c r="D305"/>
      <c r="E305"/>
      <c r="F305"/>
      <c r="G305"/>
      <c r="H305"/>
    </row>
    <row r="306" spans="1:8" x14ac:dyDescent="0.45">
      <c r="A306"/>
      <c r="B306"/>
      <c r="C306"/>
      <c r="D306"/>
      <c r="E306"/>
      <c r="F306"/>
      <c r="G306"/>
      <c r="H306"/>
    </row>
    <row r="307" spans="1:8" x14ac:dyDescent="0.45">
      <c r="A307"/>
      <c r="B307"/>
      <c r="C307"/>
      <c r="D307"/>
      <c r="E307"/>
      <c r="F307"/>
      <c r="G307"/>
      <c r="H307"/>
    </row>
    <row r="308" spans="1:8" x14ac:dyDescent="0.45">
      <c r="A308"/>
      <c r="B308"/>
      <c r="C308"/>
      <c r="D308"/>
      <c r="E308"/>
      <c r="F308"/>
      <c r="G308"/>
      <c r="H308"/>
    </row>
    <row r="309" spans="1:8" x14ac:dyDescent="0.45">
      <c r="A309"/>
      <c r="B309"/>
      <c r="C309"/>
      <c r="D309"/>
      <c r="E309"/>
      <c r="F309"/>
      <c r="G309"/>
      <c r="H309"/>
    </row>
    <row r="310" spans="1:8" x14ac:dyDescent="0.45">
      <c r="A310"/>
      <c r="B310"/>
      <c r="C310"/>
      <c r="D310"/>
      <c r="E310"/>
      <c r="F310"/>
      <c r="G310"/>
      <c r="H310"/>
    </row>
    <row r="311" spans="1:8" x14ac:dyDescent="0.45">
      <c r="A311"/>
      <c r="B311"/>
      <c r="C311"/>
      <c r="D311"/>
      <c r="E311"/>
      <c r="F311"/>
      <c r="G311"/>
      <c r="H311"/>
    </row>
    <row r="312" spans="1:8" x14ac:dyDescent="0.45">
      <c r="A312"/>
      <c r="B312"/>
      <c r="C312"/>
      <c r="D312"/>
      <c r="E312"/>
      <c r="F312"/>
      <c r="G312"/>
      <c r="H312"/>
    </row>
    <row r="313" spans="1:8" x14ac:dyDescent="0.45">
      <c r="A313"/>
      <c r="B313"/>
      <c r="C313"/>
      <c r="D313"/>
      <c r="E313"/>
      <c r="F313"/>
      <c r="G313"/>
      <c r="H313"/>
    </row>
    <row r="314" spans="1:8" x14ac:dyDescent="0.45">
      <c r="A314"/>
      <c r="B314"/>
      <c r="C314"/>
      <c r="D314"/>
      <c r="E314"/>
      <c r="F314"/>
      <c r="G314"/>
      <c r="H314"/>
    </row>
    <row r="315" spans="1:8" x14ac:dyDescent="0.45">
      <c r="A315"/>
      <c r="B315"/>
      <c r="C315"/>
      <c r="D315"/>
      <c r="E315"/>
      <c r="F315"/>
      <c r="G315"/>
      <c r="H315"/>
    </row>
    <row r="316" spans="1:8" x14ac:dyDescent="0.45">
      <c r="A316"/>
      <c r="B316"/>
      <c r="C316"/>
      <c r="D316"/>
      <c r="E316"/>
      <c r="F316"/>
      <c r="G316"/>
      <c r="H316"/>
    </row>
    <row r="317" spans="1:8" x14ac:dyDescent="0.45">
      <c r="A317"/>
      <c r="B317"/>
      <c r="C317"/>
      <c r="D317"/>
      <c r="E317"/>
      <c r="F317"/>
      <c r="G317"/>
      <c r="H317"/>
    </row>
    <row r="318" spans="1:8" x14ac:dyDescent="0.45">
      <c r="A318"/>
      <c r="B318"/>
      <c r="C318"/>
      <c r="D318"/>
      <c r="E318"/>
      <c r="F318"/>
      <c r="G318"/>
      <c r="H318"/>
    </row>
    <row r="319" spans="1:8" x14ac:dyDescent="0.45">
      <c r="A319"/>
      <c r="B319"/>
      <c r="C319"/>
      <c r="D319"/>
      <c r="E319"/>
      <c r="F319"/>
      <c r="G319"/>
      <c r="H319"/>
    </row>
    <row r="320" spans="1:8" x14ac:dyDescent="0.45">
      <c r="A320"/>
      <c r="B320"/>
      <c r="C320"/>
      <c r="D320"/>
      <c r="E320"/>
      <c r="F320"/>
      <c r="G320"/>
      <c r="H320"/>
    </row>
    <row r="321" spans="1:8" x14ac:dyDescent="0.45">
      <c r="A321"/>
      <c r="B321"/>
      <c r="C321"/>
      <c r="D321"/>
      <c r="E321"/>
      <c r="F321"/>
      <c r="G321"/>
      <c r="H321"/>
    </row>
    <row r="322" spans="1:8" x14ac:dyDescent="0.45">
      <c r="A322"/>
      <c r="B322"/>
      <c r="C322"/>
      <c r="D322"/>
      <c r="E322"/>
      <c r="F322"/>
      <c r="G322"/>
      <c r="H322"/>
    </row>
    <row r="323" spans="1:8" x14ac:dyDescent="0.45">
      <c r="A323"/>
      <c r="B323"/>
      <c r="C323"/>
      <c r="D323"/>
      <c r="E323"/>
      <c r="F323"/>
      <c r="G323"/>
      <c r="H323"/>
    </row>
    <row r="324" spans="1:8" x14ac:dyDescent="0.45">
      <c r="A324"/>
      <c r="B324"/>
      <c r="C324"/>
      <c r="D324"/>
      <c r="E324"/>
      <c r="F324"/>
      <c r="G324"/>
      <c r="H324"/>
    </row>
    <row r="325" spans="1:8" x14ac:dyDescent="0.45">
      <c r="A325"/>
      <c r="B325"/>
      <c r="C325"/>
      <c r="D325"/>
      <c r="E325"/>
      <c r="F325"/>
      <c r="G325"/>
      <c r="H325"/>
    </row>
    <row r="326" spans="1:8" x14ac:dyDescent="0.45">
      <c r="A326"/>
      <c r="B326"/>
      <c r="C326"/>
      <c r="D326"/>
      <c r="E326"/>
      <c r="F326"/>
      <c r="G326"/>
      <c r="H326"/>
    </row>
    <row r="327" spans="1:8" x14ac:dyDescent="0.45">
      <c r="A327"/>
      <c r="B327"/>
      <c r="C327"/>
      <c r="D327"/>
      <c r="E327"/>
      <c r="F327"/>
      <c r="G327"/>
      <c r="H327"/>
    </row>
    <row r="328" spans="1:8" x14ac:dyDescent="0.45">
      <c r="A328"/>
      <c r="B328"/>
      <c r="C328"/>
      <c r="D328"/>
      <c r="E328"/>
      <c r="F328"/>
      <c r="G328"/>
      <c r="H328"/>
    </row>
    <row r="329" spans="1:8" x14ac:dyDescent="0.45">
      <c r="A329"/>
      <c r="B329"/>
      <c r="C329"/>
      <c r="D329"/>
      <c r="E329"/>
      <c r="F329"/>
      <c r="G329"/>
      <c r="H329"/>
    </row>
    <row r="330" spans="1:8" x14ac:dyDescent="0.45">
      <c r="A330"/>
      <c r="B330"/>
      <c r="C330"/>
      <c r="D330"/>
      <c r="E330"/>
      <c r="F330"/>
      <c r="G330"/>
      <c r="H330"/>
    </row>
    <row r="331" spans="1:8" x14ac:dyDescent="0.45">
      <c r="A331"/>
      <c r="B331"/>
      <c r="C331"/>
      <c r="D331"/>
      <c r="E331"/>
      <c r="F331"/>
      <c r="G331"/>
      <c r="H331"/>
    </row>
    <row r="332" spans="1:8" x14ac:dyDescent="0.45">
      <c r="A332"/>
      <c r="B332"/>
      <c r="C332"/>
      <c r="D332"/>
      <c r="E332"/>
      <c r="F332"/>
      <c r="G332"/>
      <c r="H332"/>
    </row>
    <row r="333" spans="1:8" x14ac:dyDescent="0.45">
      <c r="A333"/>
      <c r="B333"/>
      <c r="C333"/>
      <c r="D333"/>
      <c r="E333"/>
      <c r="F333"/>
      <c r="G333"/>
      <c r="H333"/>
    </row>
    <row r="334" spans="1:8" x14ac:dyDescent="0.45">
      <c r="A334"/>
      <c r="B334"/>
      <c r="C334"/>
      <c r="D334"/>
      <c r="E334"/>
      <c r="F334"/>
      <c r="G334"/>
      <c r="H334"/>
    </row>
    <row r="335" spans="1:8" x14ac:dyDescent="0.45">
      <c r="A335"/>
      <c r="B335"/>
      <c r="C335"/>
      <c r="D335"/>
      <c r="E335"/>
      <c r="F335"/>
      <c r="G335"/>
      <c r="H335"/>
    </row>
    <row r="336" spans="1:8" x14ac:dyDescent="0.45">
      <c r="A336"/>
      <c r="B336"/>
      <c r="C336"/>
      <c r="D336"/>
      <c r="E336"/>
      <c r="F336"/>
      <c r="G336"/>
      <c r="H336"/>
    </row>
    <row r="337" spans="1:8" x14ac:dyDescent="0.45">
      <c r="A337"/>
      <c r="B337"/>
      <c r="C337"/>
      <c r="D337"/>
      <c r="E337"/>
      <c r="F337"/>
      <c r="G337"/>
      <c r="H337"/>
    </row>
    <row r="338" spans="1:8" x14ac:dyDescent="0.45">
      <c r="A338"/>
      <c r="B338"/>
      <c r="C338"/>
      <c r="D338"/>
      <c r="E338"/>
      <c r="F338"/>
      <c r="G338"/>
      <c r="H338"/>
    </row>
    <row r="339" spans="1:8" x14ac:dyDescent="0.45">
      <c r="A339"/>
      <c r="B339"/>
      <c r="C339"/>
      <c r="D339"/>
      <c r="E339"/>
      <c r="F339"/>
      <c r="G339"/>
      <c r="H339"/>
    </row>
    <row r="340" spans="1:8" x14ac:dyDescent="0.45">
      <c r="A340"/>
      <c r="B340"/>
      <c r="C340"/>
      <c r="D340"/>
      <c r="E340"/>
      <c r="F340"/>
      <c r="G340"/>
      <c r="H340"/>
    </row>
    <row r="341" spans="1:8" x14ac:dyDescent="0.45">
      <c r="A341"/>
      <c r="B341"/>
      <c r="C341"/>
      <c r="D341"/>
      <c r="E341"/>
      <c r="F341"/>
      <c r="G341"/>
      <c r="H341"/>
    </row>
    <row r="342" spans="1:8" x14ac:dyDescent="0.45">
      <c r="A342"/>
      <c r="B342"/>
      <c r="C342"/>
      <c r="D342"/>
      <c r="E342"/>
      <c r="F342"/>
      <c r="G342"/>
      <c r="H342"/>
    </row>
    <row r="343" spans="1:8" x14ac:dyDescent="0.45">
      <c r="A343"/>
      <c r="B343"/>
      <c r="C343"/>
      <c r="D343"/>
      <c r="E343"/>
      <c r="F343"/>
      <c r="G343"/>
      <c r="H343"/>
    </row>
    <row r="344" spans="1:8" x14ac:dyDescent="0.45">
      <c r="A344"/>
      <c r="B344"/>
      <c r="C344"/>
      <c r="D344"/>
      <c r="E344"/>
      <c r="F344"/>
      <c r="G344"/>
      <c r="H344"/>
    </row>
    <row r="345" spans="1:8" x14ac:dyDescent="0.45">
      <c r="A345"/>
      <c r="B345"/>
      <c r="C345"/>
      <c r="D345"/>
      <c r="E345"/>
      <c r="F345"/>
      <c r="G345"/>
      <c r="H345"/>
    </row>
    <row r="346" spans="1:8" x14ac:dyDescent="0.45">
      <c r="A346"/>
      <c r="B346"/>
      <c r="C346"/>
      <c r="D346"/>
      <c r="E346"/>
      <c r="F346"/>
      <c r="G346"/>
      <c r="H346"/>
    </row>
    <row r="347" spans="1:8" x14ac:dyDescent="0.45">
      <c r="A347"/>
      <c r="B347"/>
      <c r="C347"/>
      <c r="D347"/>
      <c r="E347"/>
      <c r="F347"/>
      <c r="G347"/>
      <c r="H347"/>
    </row>
    <row r="348" spans="1:8" x14ac:dyDescent="0.45">
      <c r="A348"/>
      <c r="B348"/>
      <c r="C348"/>
      <c r="D348"/>
      <c r="E348"/>
      <c r="F348"/>
      <c r="G348"/>
      <c r="H348"/>
    </row>
    <row r="349" spans="1:8" x14ac:dyDescent="0.45">
      <c r="A349"/>
      <c r="B349"/>
      <c r="C349"/>
      <c r="D349"/>
      <c r="E349"/>
      <c r="F349"/>
      <c r="G349"/>
      <c r="H349"/>
    </row>
    <row r="350" spans="1:8" x14ac:dyDescent="0.45">
      <c r="A350"/>
      <c r="B350"/>
      <c r="C350"/>
      <c r="D350"/>
      <c r="E350"/>
      <c r="F350"/>
      <c r="G350"/>
      <c r="H350"/>
    </row>
    <row r="351" spans="1:8" x14ac:dyDescent="0.45">
      <c r="A351"/>
      <c r="B351"/>
      <c r="C351"/>
      <c r="D351"/>
      <c r="E351"/>
      <c r="F351"/>
      <c r="G351"/>
      <c r="H351"/>
    </row>
    <row r="352" spans="1:8" x14ac:dyDescent="0.45">
      <c r="A352"/>
      <c r="B352"/>
      <c r="C352"/>
      <c r="D352"/>
      <c r="E352"/>
      <c r="F352"/>
      <c r="G352"/>
      <c r="H352"/>
    </row>
    <row r="353" spans="1:8" x14ac:dyDescent="0.45">
      <c r="A353"/>
      <c r="B353"/>
      <c r="C353"/>
      <c r="D353"/>
      <c r="E353"/>
      <c r="F353"/>
      <c r="G353"/>
      <c r="H353"/>
    </row>
    <row r="354" spans="1:8" x14ac:dyDescent="0.45">
      <c r="A354"/>
      <c r="B354"/>
      <c r="C354"/>
      <c r="D354"/>
      <c r="E354"/>
      <c r="F354"/>
      <c r="G354"/>
      <c r="H354"/>
    </row>
    <row r="355" spans="1:8" x14ac:dyDescent="0.45">
      <c r="A355"/>
      <c r="B355"/>
      <c r="C355"/>
      <c r="D355"/>
      <c r="E355"/>
      <c r="F355"/>
      <c r="G355"/>
      <c r="H355"/>
    </row>
    <row r="356" spans="1:8" x14ac:dyDescent="0.45">
      <c r="A356"/>
      <c r="B356"/>
      <c r="C356"/>
      <c r="D356"/>
      <c r="E356"/>
      <c r="F356"/>
      <c r="G356"/>
      <c r="H356"/>
    </row>
    <row r="357" spans="1:8" x14ac:dyDescent="0.45">
      <c r="A357"/>
      <c r="B357"/>
      <c r="C357"/>
      <c r="D357"/>
      <c r="E357"/>
      <c r="F357"/>
      <c r="G357"/>
      <c r="H357"/>
    </row>
    <row r="358" spans="1:8" x14ac:dyDescent="0.45">
      <c r="A358"/>
      <c r="B358"/>
      <c r="C358"/>
      <c r="D358"/>
      <c r="E358"/>
      <c r="F358"/>
      <c r="G358"/>
      <c r="H358"/>
    </row>
    <row r="359" spans="1:8" x14ac:dyDescent="0.45">
      <c r="A359"/>
      <c r="B359"/>
      <c r="C359"/>
      <c r="D359"/>
      <c r="E359"/>
      <c r="F359"/>
      <c r="G359"/>
      <c r="H359"/>
    </row>
    <row r="360" spans="1:8" x14ac:dyDescent="0.45">
      <c r="A360"/>
      <c r="B360"/>
      <c r="C360"/>
      <c r="D360"/>
      <c r="E360"/>
      <c r="F360"/>
      <c r="G360"/>
      <c r="H360"/>
    </row>
    <row r="361" spans="1:8" x14ac:dyDescent="0.45">
      <c r="A361"/>
      <c r="B361"/>
      <c r="C361"/>
      <c r="D361"/>
      <c r="E361"/>
      <c r="F361"/>
      <c r="G361"/>
      <c r="H361"/>
    </row>
    <row r="362" spans="1:8" x14ac:dyDescent="0.45">
      <c r="A362"/>
      <c r="B362"/>
      <c r="C362"/>
      <c r="D362"/>
      <c r="E362"/>
      <c r="F362"/>
      <c r="G362"/>
      <c r="H362"/>
    </row>
    <row r="363" spans="1:8" x14ac:dyDescent="0.45">
      <c r="A363"/>
      <c r="B363"/>
      <c r="C363"/>
      <c r="D363"/>
      <c r="E363"/>
      <c r="F363"/>
      <c r="G363"/>
      <c r="H363"/>
    </row>
    <row r="364" spans="1:8" x14ac:dyDescent="0.45">
      <c r="A364"/>
      <c r="B364"/>
      <c r="C364"/>
      <c r="D364"/>
      <c r="E364"/>
      <c r="F364"/>
      <c r="G364"/>
      <c r="H364"/>
    </row>
    <row r="365" spans="1:8" x14ac:dyDescent="0.45">
      <c r="A365"/>
      <c r="B365"/>
      <c r="C365"/>
      <c r="D365"/>
      <c r="E365"/>
      <c r="F365"/>
      <c r="G365"/>
      <c r="H365"/>
    </row>
    <row r="366" spans="1:8" x14ac:dyDescent="0.45">
      <c r="A366"/>
      <c r="B366"/>
      <c r="C366"/>
      <c r="D366"/>
      <c r="E366"/>
      <c r="F366"/>
      <c r="G366"/>
      <c r="H366"/>
    </row>
    <row r="367" spans="1:8" x14ac:dyDescent="0.45">
      <c r="A367"/>
      <c r="B367"/>
      <c r="C367"/>
      <c r="D367"/>
      <c r="E367"/>
      <c r="F367"/>
      <c r="G367"/>
      <c r="H367"/>
    </row>
    <row r="368" spans="1:8" x14ac:dyDescent="0.45">
      <c r="A368"/>
      <c r="B368"/>
      <c r="C368"/>
      <c r="D368"/>
      <c r="E368"/>
      <c r="F368"/>
      <c r="G368"/>
      <c r="H368"/>
    </row>
    <row r="369" spans="1:8" x14ac:dyDescent="0.45">
      <c r="A369"/>
      <c r="B369"/>
      <c r="C369"/>
      <c r="D369"/>
      <c r="E369"/>
      <c r="F369"/>
      <c r="G369"/>
      <c r="H369"/>
    </row>
    <row r="370" spans="1:8" x14ac:dyDescent="0.45">
      <c r="A370"/>
      <c r="B370"/>
      <c r="C370"/>
      <c r="D370"/>
      <c r="E370"/>
      <c r="F370"/>
      <c r="G370"/>
      <c r="H370"/>
    </row>
    <row r="371" spans="1:8" x14ac:dyDescent="0.45">
      <c r="A371"/>
      <c r="B371"/>
      <c r="C371"/>
      <c r="D371"/>
      <c r="E371"/>
      <c r="F371"/>
      <c r="G371"/>
      <c r="H371"/>
    </row>
    <row r="372" spans="1:8" x14ac:dyDescent="0.45">
      <c r="A372"/>
      <c r="B372"/>
      <c r="C372"/>
      <c r="D372"/>
      <c r="E372"/>
      <c r="F372"/>
      <c r="G372"/>
      <c r="H372"/>
    </row>
    <row r="373" spans="1:8" x14ac:dyDescent="0.45">
      <c r="A373"/>
      <c r="B373"/>
      <c r="C373"/>
      <c r="D373"/>
      <c r="E373"/>
      <c r="F373"/>
      <c r="G373"/>
      <c r="H373"/>
    </row>
    <row r="374" spans="1:8" x14ac:dyDescent="0.45">
      <c r="A374"/>
      <c r="B374"/>
      <c r="C374"/>
      <c r="D374"/>
      <c r="E374"/>
      <c r="F374"/>
      <c r="G374"/>
      <c r="H374"/>
    </row>
    <row r="375" spans="1:8" x14ac:dyDescent="0.45">
      <c r="A375"/>
      <c r="B375"/>
      <c r="C375"/>
      <c r="D375"/>
      <c r="E375"/>
      <c r="F375"/>
      <c r="G375"/>
      <c r="H375"/>
    </row>
    <row r="376" spans="1:8" x14ac:dyDescent="0.45">
      <c r="A376"/>
      <c r="B376"/>
      <c r="C376"/>
      <c r="D376"/>
      <c r="E376"/>
      <c r="F376"/>
      <c r="G376"/>
      <c r="H376"/>
    </row>
    <row r="377" spans="1:8" x14ac:dyDescent="0.45">
      <c r="A377"/>
      <c r="B377"/>
      <c r="C377"/>
      <c r="D377"/>
      <c r="E377"/>
      <c r="F377"/>
      <c r="G377"/>
      <c r="H377"/>
    </row>
    <row r="378" spans="1:8" x14ac:dyDescent="0.45">
      <c r="A378"/>
      <c r="B378"/>
      <c r="C378"/>
      <c r="D378"/>
      <c r="E378"/>
      <c r="F378"/>
      <c r="G378"/>
      <c r="H378"/>
    </row>
    <row r="379" spans="1:8" x14ac:dyDescent="0.45">
      <c r="A379"/>
      <c r="B379"/>
      <c r="C379"/>
      <c r="D379"/>
      <c r="E379"/>
      <c r="F379"/>
      <c r="G379"/>
      <c r="H379"/>
    </row>
    <row r="380" spans="1:8" x14ac:dyDescent="0.45">
      <c r="A380"/>
      <c r="B380"/>
      <c r="C380"/>
      <c r="D380"/>
      <c r="E380"/>
      <c r="F380"/>
      <c r="G380"/>
      <c r="H380"/>
    </row>
    <row r="381" spans="1:8" x14ac:dyDescent="0.45">
      <c r="A381"/>
      <c r="B381"/>
      <c r="C381"/>
      <c r="D381"/>
      <c r="E381"/>
      <c r="F381"/>
      <c r="G381"/>
      <c r="H381"/>
    </row>
    <row r="382" spans="1:8" x14ac:dyDescent="0.45">
      <c r="A382"/>
      <c r="B382"/>
      <c r="C382"/>
      <c r="D382"/>
      <c r="E382"/>
      <c r="F382"/>
      <c r="G382"/>
      <c r="H382"/>
    </row>
    <row r="383" spans="1:8" x14ac:dyDescent="0.45">
      <c r="A383"/>
      <c r="B383"/>
      <c r="C383"/>
      <c r="D383"/>
      <c r="E383"/>
      <c r="F383"/>
      <c r="G383"/>
      <c r="H383"/>
    </row>
    <row r="384" spans="1:8" x14ac:dyDescent="0.45">
      <c r="A384"/>
      <c r="B384"/>
      <c r="C384"/>
      <c r="D384"/>
      <c r="E384"/>
      <c r="F384"/>
      <c r="G384"/>
      <c r="H384"/>
    </row>
    <row r="385" spans="1:8" x14ac:dyDescent="0.45">
      <c r="A385"/>
      <c r="B385"/>
      <c r="C385"/>
      <c r="D385"/>
      <c r="E385"/>
      <c r="F385"/>
      <c r="G385"/>
      <c r="H385"/>
    </row>
    <row r="386" spans="1:8" x14ac:dyDescent="0.45">
      <c r="A386"/>
      <c r="B386"/>
      <c r="C386"/>
      <c r="D386"/>
      <c r="E386"/>
      <c r="F386"/>
      <c r="G386"/>
      <c r="H386"/>
    </row>
    <row r="387" spans="1:8" x14ac:dyDescent="0.45">
      <c r="A387"/>
      <c r="B387"/>
      <c r="C387"/>
      <c r="D387"/>
      <c r="E387"/>
      <c r="F387"/>
      <c r="G387"/>
      <c r="H387"/>
    </row>
    <row r="388" spans="1:8" x14ac:dyDescent="0.45">
      <c r="A388"/>
      <c r="B388"/>
      <c r="C388"/>
      <c r="D388"/>
      <c r="E388"/>
      <c r="F388"/>
      <c r="G388"/>
      <c r="H388"/>
    </row>
    <row r="389" spans="1:8" x14ac:dyDescent="0.45">
      <c r="A389"/>
      <c r="B389"/>
      <c r="C389"/>
      <c r="D389"/>
      <c r="E389"/>
      <c r="F389"/>
      <c r="G389"/>
      <c r="H389"/>
    </row>
    <row r="390" spans="1:8" x14ac:dyDescent="0.45">
      <c r="A390"/>
      <c r="B390"/>
      <c r="C390"/>
      <c r="D390"/>
      <c r="E390"/>
      <c r="F390"/>
      <c r="G390"/>
      <c r="H390"/>
    </row>
    <row r="391" spans="1:8" x14ac:dyDescent="0.45">
      <c r="A391"/>
      <c r="B391"/>
      <c r="C391"/>
      <c r="D391"/>
      <c r="E391"/>
      <c r="F391"/>
      <c r="G391"/>
      <c r="H391"/>
    </row>
    <row r="392" spans="1:8" x14ac:dyDescent="0.45">
      <c r="A392"/>
      <c r="B392"/>
      <c r="C392"/>
      <c r="D392"/>
      <c r="E392"/>
      <c r="F392"/>
      <c r="G392"/>
      <c r="H392"/>
    </row>
    <row r="393" spans="1:8" x14ac:dyDescent="0.45">
      <c r="A393"/>
      <c r="B393"/>
      <c r="C393"/>
      <c r="D393"/>
      <c r="E393"/>
      <c r="F393"/>
      <c r="G393"/>
      <c r="H393"/>
    </row>
    <row r="394" spans="1:8" x14ac:dyDescent="0.45">
      <c r="A394"/>
      <c r="B394"/>
      <c r="C394"/>
      <c r="D394"/>
      <c r="E394"/>
      <c r="F394"/>
      <c r="G394"/>
      <c r="H394"/>
    </row>
    <row r="395" spans="1:8" x14ac:dyDescent="0.45">
      <c r="A395"/>
      <c r="B395"/>
      <c r="C395"/>
      <c r="D395"/>
      <c r="E395"/>
      <c r="F395"/>
      <c r="G395"/>
      <c r="H395"/>
    </row>
    <row r="396" spans="1:8" x14ac:dyDescent="0.45">
      <c r="A396"/>
      <c r="B396"/>
      <c r="C396"/>
      <c r="D396"/>
      <c r="E396"/>
      <c r="F396"/>
      <c r="G396"/>
      <c r="H396"/>
    </row>
    <row r="397" spans="1:8" x14ac:dyDescent="0.45">
      <c r="A397"/>
      <c r="B397"/>
      <c r="C397"/>
      <c r="D397"/>
      <c r="E397"/>
      <c r="F397"/>
      <c r="G397"/>
      <c r="H397"/>
    </row>
    <row r="398" spans="1:8" x14ac:dyDescent="0.45">
      <c r="A398"/>
      <c r="B398"/>
      <c r="C398"/>
      <c r="D398"/>
      <c r="E398"/>
      <c r="F398"/>
      <c r="G398"/>
      <c r="H398"/>
    </row>
    <row r="399" spans="1:8" x14ac:dyDescent="0.45">
      <c r="A399"/>
      <c r="B399"/>
      <c r="C399"/>
      <c r="D399"/>
      <c r="E399"/>
      <c r="F399"/>
      <c r="G399"/>
      <c r="H399"/>
    </row>
    <row r="400" spans="1:8" x14ac:dyDescent="0.45">
      <c r="A400"/>
      <c r="B400"/>
      <c r="C400"/>
      <c r="D400"/>
      <c r="E400"/>
      <c r="F400"/>
      <c r="G400"/>
      <c r="H400"/>
    </row>
    <row r="401" spans="1:8" x14ac:dyDescent="0.45">
      <c r="A401"/>
      <c r="B401"/>
      <c r="C401"/>
      <c r="D401"/>
      <c r="E401"/>
      <c r="F401"/>
      <c r="G401"/>
      <c r="H401"/>
    </row>
    <row r="402" spans="1:8" x14ac:dyDescent="0.45">
      <c r="A402"/>
      <c r="B402"/>
      <c r="C402"/>
      <c r="D402"/>
      <c r="E402"/>
      <c r="F402"/>
      <c r="G402"/>
      <c r="H402"/>
    </row>
    <row r="403" spans="1:8" x14ac:dyDescent="0.45">
      <c r="A403"/>
      <c r="B403"/>
      <c r="C403"/>
      <c r="D403"/>
      <c r="E403"/>
      <c r="F403"/>
      <c r="G403"/>
      <c r="H403"/>
    </row>
    <row r="404" spans="1:8" x14ac:dyDescent="0.45">
      <c r="A404"/>
      <c r="B404"/>
      <c r="C404"/>
      <c r="D404"/>
      <c r="E404"/>
      <c r="F404"/>
      <c r="G404"/>
      <c r="H404"/>
    </row>
    <row r="405" spans="1:8" x14ac:dyDescent="0.45">
      <c r="A405"/>
      <c r="B405"/>
      <c r="C405"/>
      <c r="D405"/>
      <c r="E405"/>
      <c r="F405"/>
      <c r="G405"/>
      <c r="H405"/>
    </row>
    <row r="406" spans="1:8" x14ac:dyDescent="0.45">
      <c r="A406"/>
      <c r="B406"/>
      <c r="C406"/>
      <c r="D406"/>
      <c r="E406"/>
      <c r="F406"/>
      <c r="G406"/>
      <c r="H406"/>
    </row>
    <row r="407" spans="1:8" x14ac:dyDescent="0.45">
      <c r="A407"/>
      <c r="B407"/>
      <c r="C407"/>
      <c r="D407"/>
      <c r="E407"/>
      <c r="F407"/>
      <c r="G407"/>
      <c r="H407"/>
    </row>
    <row r="408" spans="1:8" x14ac:dyDescent="0.45">
      <c r="A408"/>
      <c r="B408"/>
      <c r="C408"/>
      <c r="D408"/>
      <c r="E408"/>
      <c r="F408"/>
      <c r="G408"/>
      <c r="H408"/>
    </row>
    <row r="409" spans="1:8" x14ac:dyDescent="0.45">
      <c r="A409"/>
      <c r="B409"/>
      <c r="C409"/>
      <c r="D409"/>
      <c r="E409"/>
      <c r="F409"/>
      <c r="G409"/>
      <c r="H409"/>
    </row>
    <row r="410" spans="1:8" x14ac:dyDescent="0.45">
      <c r="A410"/>
      <c r="B410"/>
      <c r="C410"/>
      <c r="D410"/>
      <c r="E410"/>
      <c r="F410"/>
      <c r="G410"/>
      <c r="H410"/>
    </row>
    <row r="411" spans="1:8" x14ac:dyDescent="0.45">
      <c r="A411"/>
      <c r="B411"/>
      <c r="C411"/>
      <c r="D411"/>
      <c r="E411"/>
      <c r="F411"/>
      <c r="G411"/>
      <c r="H411"/>
    </row>
    <row r="412" spans="1:8" x14ac:dyDescent="0.45">
      <c r="A412"/>
      <c r="B412"/>
      <c r="C412"/>
      <c r="D412"/>
      <c r="E412"/>
      <c r="F412"/>
      <c r="G412"/>
      <c r="H412"/>
    </row>
    <row r="413" spans="1:8" x14ac:dyDescent="0.45">
      <c r="A413"/>
      <c r="B413"/>
      <c r="C413"/>
      <c r="D413"/>
      <c r="E413"/>
      <c r="F413"/>
      <c r="G413"/>
      <c r="H413"/>
    </row>
    <row r="414" spans="1:8" x14ac:dyDescent="0.45">
      <c r="A414"/>
      <c r="B414"/>
      <c r="C414"/>
      <c r="D414"/>
      <c r="E414"/>
      <c r="F414"/>
      <c r="G414"/>
      <c r="H414"/>
    </row>
    <row r="415" spans="1:8" x14ac:dyDescent="0.45">
      <c r="A415"/>
      <c r="B415"/>
      <c r="C415"/>
      <c r="D415"/>
      <c r="E415"/>
      <c r="F415"/>
      <c r="G415"/>
      <c r="H415"/>
    </row>
    <row r="416" spans="1:8" x14ac:dyDescent="0.45">
      <c r="A416"/>
      <c r="B416"/>
      <c r="C416"/>
      <c r="D416"/>
      <c r="E416"/>
      <c r="F416"/>
      <c r="G416"/>
      <c r="H416"/>
    </row>
    <row r="417" spans="1:8" x14ac:dyDescent="0.45">
      <c r="A417"/>
      <c r="B417"/>
      <c r="C417"/>
      <c r="D417"/>
      <c r="E417"/>
      <c r="F417"/>
      <c r="G417"/>
      <c r="H417"/>
    </row>
    <row r="418" spans="1:8" x14ac:dyDescent="0.45">
      <c r="A418"/>
      <c r="B418"/>
      <c r="C418"/>
      <c r="D418"/>
      <c r="E418"/>
      <c r="F418"/>
      <c r="G418"/>
      <c r="H418"/>
    </row>
    <row r="419" spans="1:8" x14ac:dyDescent="0.45">
      <c r="A419"/>
      <c r="B419"/>
      <c r="C419"/>
      <c r="D419"/>
      <c r="E419"/>
      <c r="F419"/>
      <c r="G419"/>
      <c r="H419"/>
    </row>
    <row r="420" spans="1:8" x14ac:dyDescent="0.45">
      <c r="A420"/>
      <c r="B420"/>
      <c r="C420"/>
      <c r="D420"/>
      <c r="E420"/>
      <c r="F420"/>
      <c r="G420"/>
      <c r="H420"/>
    </row>
    <row r="421" spans="1:8" x14ac:dyDescent="0.45">
      <c r="A421"/>
      <c r="B421"/>
      <c r="C421"/>
      <c r="D421"/>
      <c r="E421"/>
      <c r="F421"/>
      <c r="G421"/>
      <c r="H421"/>
    </row>
    <row r="422" spans="1:8" x14ac:dyDescent="0.45">
      <c r="A422"/>
      <c r="B422"/>
      <c r="C422"/>
      <c r="D422"/>
      <c r="E422"/>
      <c r="F422"/>
      <c r="G422"/>
      <c r="H422"/>
    </row>
    <row r="423" spans="1:8" x14ac:dyDescent="0.45">
      <c r="A423"/>
      <c r="B423"/>
      <c r="C423"/>
      <c r="D423"/>
      <c r="E423"/>
      <c r="F423"/>
      <c r="G423"/>
      <c r="H423"/>
    </row>
    <row r="424" spans="1:8" x14ac:dyDescent="0.45">
      <c r="A424"/>
      <c r="B424"/>
      <c r="C424"/>
      <c r="D424"/>
      <c r="E424"/>
      <c r="F424"/>
      <c r="G424"/>
      <c r="H424"/>
    </row>
    <row r="425" spans="1:8" x14ac:dyDescent="0.45">
      <c r="A425"/>
      <c r="B425"/>
      <c r="C425"/>
      <c r="D425"/>
      <c r="E425"/>
      <c r="F425"/>
      <c r="G425"/>
      <c r="H425"/>
    </row>
    <row r="426" spans="1:8" x14ac:dyDescent="0.45">
      <c r="A426"/>
      <c r="B426"/>
      <c r="C426"/>
      <c r="D426"/>
      <c r="E426"/>
      <c r="F426"/>
      <c r="G426"/>
      <c r="H426"/>
    </row>
    <row r="427" spans="1:8" x14ac:dyDescent="0.45">
      <c r="A427"/>
      <c r="B427"/>
      <c r="C427"/>
      <c r="D427"/>
      <c r="E427"/>
      <c r="F427"/>
      <c r="G427"/>
      <c r="H427"/>
    </row>
    <row r="428" spans="1:8" x14ac:dyDescent="0.45">
      <c r="A428"/>
      <c r="B428"/>
      <c r="C428"/>
      <c r="D428"/>
      <c r="E428"/>
      <c r="F428"/>
      <c r="G428"/>
      <c r="H428"/>
    </row>
    <row r="429" spans="1:8" x14ac:dyDescent="0.45">
      <c r="A429"/>
      <c r="B429"/>
      <c r="C429"/>
      <c r="D429"/>
      <c r="E429"/>
      <c r="F429"/>
      <c r="G429"/>
      <c r="H429"/>
    </row>
    <row r="430" spans="1:8" x14ac:dyDescent="0.45">
      <c r="A430"/>
      <c r="B430"/>
      <c r="C430"/>
      <c r="D430"/>
      <c r="E430"/>
      <c r="F430"/>
      <c r="G430"/>
      <c r="H430"/>
    </row>
    <row r="431" spans="1:8" x14ac:dyDescent="0.45">
      <c r="A431"/>
      <c r="B431"/>
      <c r="C431"/>
      <c r="D431"/>
      <c r="E431"/>
      <c r="F431"/>
      <c r="G431"/>
      <c r="H431"/>
    </row>
    <row r="432" spans="1:8" x14ac:dyDescent="0.45">
      <c r="A432"/>
      <c r="B432"/>
      <c r="C432"/>
      <c r="D432"/>
      <c r="E432"/>
      <c r="F432"/>
      <c r="G432"/>
      <c r="H432"/>
    </row>
    <row r="433" spans="1:8" x14ac:dyDescent="0.45">
      <c r="A433"/>
      <c r="B433"/>
      <c r="C433"/>
      <c r="D433"/>
      <c r="E433"/>
      <c r="F433"/>
      <c r="G433"/>
      <c r="H433"/>
    </row>
    <row r="434" spans="1:8" x14ac:dyDescent="0.45">
      <c r="A434"/>
      <c r="B434"/>
      <c r="C434"/>
      <c r="D434"/>
      <c r="E434"/>
      <c r="F434"/>
      <c r="G434"/>
      <c r="H434"/>
    </row>
    <row r="435" spans="1:8" x14ac:dyDescent="0.45">
      <c r="A435"/>
      <c r="B435"/>
      <c r="C435"/>
      <c r="D435"/>
      <c r="E435"/>
      <c r="F435"/>
      <c r="G435"/>
      <c r="H435"/>
    </row>
    <row r="436" spans="1:8" x14ac:dyDescent="0.45">
      <c r="A436"/>
      <c r="B436"/>
      <c r="C436"/>
      <c r="D436"/>
      <c r="E436"/>
      <c r="F436"/>
      <c r="G436"/>
      <c r="H436"/>
    </row>
    <row r="437" spans="1:8" x14ac:dyDescent="0.45">
      <c r="A437"/>
      <c r="B437"/>
      <c r="C437"/>
      <c r="D437"/>
      <c r="E437"/>
      <c r="F437"/>
      <c r="G437"/>
      <c r="H437"/>
    </row>
    <row r="438" spans="1:8" x14ac:dyDescent="0.45">
      <c r="A438"/>
      <c r="B438"/>
      <c r="C438"/>
      <c r="D438"/>
      <c r="E438"/>
      <c r="F438"/>
      <c r="G438"/>
      <c r="H438"/>
    </row>
    <row r="439" spans="1:8" x14ac:dyDescent="0.45">
      <c r="A439"/>
      <c r="B439"/>
      <c r="C439"/>
      <c r="D439"/>
      <c r="E439"/>
      <c r="F439"/>
      <c r="G439"/>
      <c r="H439"/>
    </row>
    <row r="440" spans="1:8" x14ac:dyDescent="0.45">
      <c r="A440"/>
      <c r="B440"/>
      <c r="C440"/>
      <c r="D440"/>
      <c r="E440"/>
      <c r="F440"/>
      <c r="G440"/>
      <c r="H440"/>
    </row>
    <row r="441" spans="1:8" x14ac:dyDescent="0.45">
      <c r="A441"/>
      <c r="B441"/>
      <c r="C441"/>
      <c r="D441"/>
      <c r="E441"/>
      <c r="F441"/>
      <c r="G441"/>
      <c r="H441"/>
    </row>
    <row r="442" spans="1:8" x14ac:dyDescent="0.45">
      <c r="A442"/>
      <c r="B442"/>
      <c r="C442"/>
      <c r="D442"/>
      <c r="E442"/>
      <c r="F442"/>
      <c r="G442"/>
      <c r="H442"/>
    </row>
    <row r="443" spans="1:8" x14ac:dyDescent="0.45">
      <c r="A443"/>
      <c r="B443"/>
      <c r="C443"/>
      <c r="D443"/>
      <c r="E443"/>
      <c r="F443"/>
      <c r="G443"/>
      <c r="H443"/>
    </row>
    <row r="444" spans="1:8" x14ac:dyDescent="0.45">
      <c r="A444"/>
      <c r="B444"/>
      <c r="C444"/>
      <c r="D444"/>
      <c r="E444"/>
      <c r="F444"/>
      <c r="G444"/>
      <c r="H444"/>
    </row>
    <row r="445" spans="1:8" x14ac:dyDescent="0.45">
      <c r="A445"/>
      <c r="B445"/>
      <c r="C445"/>
      <c r="D445"/>
      <c r="E445"/>
      <c r="F445"/>
      <c r="G445"/>
      <c r="H445"/>
    </row>
    <row r="446" spans="1:8" x14ac:dyDescent="0.45">
      <c r="A446"/>
      <c r="B446"/>
      <c r="C446"/>
      <c r="D446"/>
      <c r="E446"/>
      <c r="F446"/>
      <c r="G446"/>
      <c r="H446"/>
    </row>
    <row r="447" spans="1:8" x14ac:dyDescent="0.45">
      <c r="A447"/>
      <c r="B447"/>
      <c r="C447"/>
      <c r="D447"/>
      <c r="E447"/>
      <c r="F447"/>
      <c r="G447"/>
      <c r="H447"/>
    </row>
    <row r="448" spans="1:8" x14ac:dyDescent="0.45">
      <c r="A448"/>
      <c r="B448"/>
      <c r="C448"/>
      <c r="D448"/>
      <c r="E448"/>
      <c r="F448"/>
      <c r="G448"/>
      <c r="H448"/>
    </row>
    <row r="449" spans="1:8" x14ac:dyDescent="0.45">
      <c r="A449"/>
      <c r="B449"/>
      <c r="C449"/>
      <c r="D449"/>
      <c r="E449"/>
      <c r="F449"/>
      <c r="G449"/>
      <c r="H449"/>
    </row>
    <row r="450" spans="1:8" x14ac:dyDescent="0.45">
      <c r="A450"/>
      <c r="B450"/>
      <c r="C450"/>
      <c r="D450"/>
      <c r="E450"/>
      <c r="F450"/>
      <c r="G450"/>
      <c r="H450"/>
    </row>
    <row r="451" spans="1:8" x14ac:dyDescent="0.45">
      <c r="A451"/>
      <c r="B451"/>
      <c r="C451"/>
      <c r="D451"/>
      <c r="E451"/>
      <c r="F451"/>
      <c r="G451"/>
      <c r="H451"/>
    </row>
    <row r="452" spans="1:8" x14ac:dyDescent="0.45">
      <c r="A452"/>
      <c r="B452"/>
      <c r="C452"/>
      <c r="D452"/>
      <c r="E452"/>
      <c r="F452"/>
      <c r="G452"/>
      <c r="H452"/>
    </row>
    <row r="453" spans="1:8" x14ac:dyDescent="0.45">
      <c r="A453"/>
      <c r="B453"/>
      <c r="C453"/>
      <c r="D453"/>
      <c r="E453"/>
      <c r="F453"/>
      <c r="G453"/>
      <c r="H453"/>
    </row>
    <row r="454" spans="1:8" x14ac:dyDescent="0.45">
      <c r="A454"/>
      <c r="B454"/>
      <c r="C454"/>
      <c r="D454"/>
      <c r="E454"/>
      <c r="F454"/>
      <c r="G454"/>
      <c r="H454"/>
    </row>
    <row r="455" spans="1:8" x14ac:dyDescent="0.45">
      <c r="A455"/>
      <c r="B455"/>
      <c r="C455"/>
      <c r="D455"/>
      <c r="E455"/>
      <c r="F455"/>
      <c r="G455"/>
      <c r="H455"/>
    </row>
    <row r="456" spans="1:8" x14ac:dyDescent="0.45">
      <c r="A456"/>
      <c r="B456"/>
      <c r="C456"/>
      <c r="D456"/>
      <c r="E456"/>
      <c r="F456"/>
      <c r="G456"/>
      <c r="H456"/>
    </row>
    <row r="457" spans="1:8" x14ac:dyDescent="0.45">
      <c r="A457"/>
      <c r="B457"/>
      <c r="C457"/>
      <c r="D457"/>
      <c r="E457"/>
      <c r="F457"/>
      <c r="G457"/>
      <c r="H457"/>
    </row>
    <row r="458" spans="1:8" x14ac:dyDescent="0.45">
      <c r="A458"/>
      <c r="B458"/>
      <c r="C458"/>
      <c r="D458"/>
      <c r="E458"/>
      <c r="F458"/>
      <c r="G458"/>
      <c r="H458"/>
    </row>
    <row r="459" spans="1:8" x14ac:dyDescent="0.45">
      <c r="A459"/>
      <c r="B459"/>
      <c r="C459"/>
      <c r="D459"/>
      <c r="E459"/>
      <c r="F459"/>
      <c r="G459"/>
      <c r="H459"/>
    </row>
    <row r="460" spans="1:8" x14ac:dyDescent="0.45">
      <c r="A460"/>
      <c r="B460"/>
      <c r="C460"/>
      <c r="D460"/>
      <c r="E460"/>
      <c r="F460"/>
      <c r="G460"/>
      <c r="H460"/>
    </row>
    <row r="461" spans="1:8" x14ac:dyDescent="0.45">
      <c r="A461"/>
      <c r="B461"/>
      <c r="C461"/>
      <c r="D461"/>
      <c r="E461"/>
      <c r="F461"/>
      <c r="G461"/>
      <c r="H461"/>
    </row>
    <row r="462" spans="1:8" x14ac:dyDescent="0.45">
      <c r="A462"/>
      <c r="B462"/>
      <c r="C462"/>
      <c r="D462"/>
      <c r="E462"/>
      <c r="F462"/>
      <c r="G462"/>
      <c r="H462"/>
    </row>
    <row r="463" spans="1:8" x14ac:dyDescent="0.45">
      <c r="A463"/>
      <c r="B463"/>
      <c r="C463"/>
      <c r="D463"/>
      <c r="E463"/>
      <c r="F463"/>
      <c r="G463"/>
      <c r="H463"/>
    </row>
    <row r="464" spans="1:8" x14ac:dyDescent="0.45">
      <c r="A464"/>
      <c r="B464"/>
      <c r="C464"/>
      <c r="D464"/>
      <c r="E464"/>
      <c r="F464"/>
      <c r="G464"/>
      <c r="H464"/>
    </row>
    <row r="465" spans="1:8" x14ac:dyDescent="0.45">
      <c r="A465"/>
      <c r="B465"/>
      <c r="C465"/>
      <c r="D465"/>
      <c r="E465"/>
      <c r="F465"/>
      <c r="G465"/>
      <c r="H465"/>
    </row>
    <row r="466" spans="1:8" x14ac:dyDescent="0.45">
      <c r="A466"/>
      <c r="B466"/>
      <c r="C466"/>
      <c r="D466"/>
      <c r="E466"/>
      <c r="F466"/>
      <c r="G466"/>
      <c r="H466"/>
    </row>
    <row r="467" spans="1:8" x14ac:dyDescent="0.45">
      <c r="A467"/>
      <c r="B467"/>
      <c r="C467"/>
      <c r="D467"/>
      <c r="E467"/>
      <c r="F467"/>
      <c r="G467"/>
      <c r="H467"/>
    </row>
    <row r="468" spans="1:8" x14ac:dyDescent="0.45">
      <c r="A468"/>
      <c r="B468"/>
      <c r="C468"/>
      <c r="D468"/>
      <c r="E468"/>
      <c r="F468"/>
      <c r="G468"/>
      <c r="H468"/>
    </row>
    <row r="469" spans="1:8" x14ac:dyDescent="0.45">
      <c r="A469"/>
      <c r="B469"/>
      <c r="C469"/>
      <c r="D469"/>
      <c r="E469"/>
      <c r="F469"/>
      <c r="G469"/>
      <c r="H469"/>
    </row>
    <row r="470" spans="1:8" x14ac:dyDescent="0.45">
      <c r="A470"/>
      <c r="B470"/>
      <c r="C470"/>
      <c r="D470"/>
      <c r="E470"/>
      <c r="F470"/>
      <c r="G470"/>
      <c r="H470"/>
    </row>
    <row r="471" spans="1:8" x14ac:dyDescent="0.45">
      <c r="A471"/>
      <c r="B471"/>
      <c r="C471"/>
      <c r="D471"/>
      <c r="E471"/>
      <c r="F471"/>
      <c r="G471"/>
      <c r="H471"/>
    </row>
    <row r="472" spans="1:8" x14ac:dyDescent="0.45">
      <c r="A472"/>
      <c r="B472"/>
      <c r="C472"/>
      <c r="D472"/>
      <c r="E472"/>
      <c r="F472"/>
      <c r="G472"/>
      <c r="H472"/>
    </row>
    <row r="473" spans="1:8" x14ac:dyDescent="0.45">
      <c r="A473"/>
      <c r="B473"/>
      <c r="C473"/>
      <c r="D473"/>
      <c r="E473"/>
      <c r="F473"/>
      <c r="G473"/>
      <c r="H473"/>
    </row>
    <row r="474" spans="1:8" x14ac:dyDescent="0.45">
      <c r="A474"/>
      <c r="B474"/>
      <c r="C474"/>
      <c r="D474"/>
      <c r="E474"/>
      <c r="F474"/>
      <c r="G474"/>
      <c r="H474"/>
    </row>
    <row r="475" spans="1:8" x14ac:dyDescent="0.45">
      <c r="A475"/>
      <c r="B475"/>
      <c r="C475"/>
      <c r="D475"/>
      <c r="E475"/>
      <c r="F475"/>
      <c r="G475"/>
      <c r="H475"/>
    </row>
    <row r="476" spans="1:8" x14ac:dyDescent="0.45">
      <c r="A476"/>
      <c r="B476"/>
      <c r="C476"/>
      <c r="D476"/>
      <c r="E476"/>
      <c r="F476"/>
      <c r="G476"/>
      <c r="H476"/>
    </row>
    <row r="477" spans="1:8" x14ac:dyDescent="0.45">
      <c r="A477"/>
      <c r="B477"/>
      <c r="C477"/>
      <c r="D477"/>
      <c r="E477"/>
      <c r="F477"/>
      <c r="G477"/>
      <c r="H477"/>
    </row>
    <row r="478" spans="1:8" x14ac:dyDescent="0.45">
      <c r="A478"/>
      <c r="B478"/>
      <c r="C478"/>
      <c r="D478"/>
      <c r="E478"/>
      <c r="F478"/>
      <c r="G478"/>
      <c r="H478"/>
    </row>
    <row r="479" spans="1:8" x14ac:dyDescent="0.45">
      <c r="A479"/>
      <c r="B479"/>
      <c r="C479"/>
      <c r="D479"/>
      <c r="E479"/>
      <c r="F479"/>
      <c r="G479"/>
      <c r="H479"/>
    </row>
    <row r="480" spans="1:8" x14ac:dyDescent="0.45">
      <c r="A480"/>
      <c r="B480"/>
      <c r="C480"/>
      <c r="D480"/>
      <c r="E480"/>
      <c r="F480"/>
      <c r="G480"/>
      <c r="H480"/>
    </row>
    <row r="481" spans="1:8" x14ac:dyDescent="0.45">
      <c r="A481"/>
      <c r="B481"/>
      <c r="C481"/>
      <c r="D481"/>
      <c r="E481"/>
      <c r="F481"/>
      <c r="G481"/>
      <c r="H481"/>
    </row>
    <row r="482" spans="1:8" x14ac:dyDescent="0.45">
      <c r="A482"/>
      <c r="B482"/>
      <c r="C482"/>
      <c r="D482"/>
      <c r="E482"/>
      <c r="F482"/>
      <c r="G482"/>
      <c r="H482"/>
    </row>
    <row r="483" spans="1:8" x14ac:dyDescent="0.45">
      <c r="A483"/>
      <c r="B483"/>
      <c r="C483"/>
      <c r="D483"/>
      <c r="E483"/>
      <c r="F483"/>
      <c r="G483"/>
      <c r="H483"/>
    </row>
    <row r="484" spans="1:8" x14ac:dyDescent="0.45">
      <c r="A484"/>
      <c r="B484"/>
      <c r="C484"/>
      <c r="D484"/>
      <c r="E484"/>
      <c r="F484"/>
      <c r="G484"/>
      <c r="H484"/>
    </row>
    <row r="485" spans="1:8" x14ac:dyDescent="0.45">
      <c r="A485"/>
      <c r="B485"/>
      <c r="C485"/>
      <c r="D485"/>
      <c r="E485"/>
      <c r="F485"/>
      <c r="G485"/>
      <c r="H485"/>
    </row>
    <row r="486" spans="1:8" x14ac:dyDescent="0.45">
      <c r="A486"/>
      <c r="B486"/>
      <c r="C486"/>
      <c r="D486"/>
      <c r="E486"/>
      <c r="F486"/>
      <c r="G486"/>
      <c r="H486"/>
    </row>
    <row r="487" spans="1:8" x14ac:dyDescent="0.45">
      <c r="A487"/>
      <c r="B487"/>
      <c r="C487"/>
      <c r="D487"/>
      <c r="E487"/>
      <c r="F487"/>
      <c r="G487"/>
      <c r="H487"/>
    </row>
    <row r="488" spans="1:8" x14ac:dyDescent="0.45">
      <c r="A488"/>
      <c r="B488"/>
      <c r="C488"/>
      <c r="D488"/>
      <c r="E488"/>
      <c r="F488"/>
      <c r="G488"/>
      <c r="H488"/>
    </row>
    <row r="489" spans="1:8" x14ac:dyDescent="0.45">
      <c r="A489"/>
      <c r="B489"/>
      <c r="C489"/>
      <c r="D489"/>
      <c r="E489"/>
      <c r="F489"/>
      <c r="G489"/>
      <c r="H489"/>
    </row>
    <row r="490" spans="1:8" x14ac:dyDescent="0.45">
      <c r="A490"/>
      <c r="B490"/>
      <c r="C490"/>
      <c r="D490"/>
      <c r="E490"/>
      <c r="F490"/>
      <c r="G490"/>
      <c r="H490"/>
    </row>
    <row r="491" spans="1:8" x14ac:dyDescent="0.45">
      <c r="A491"/>
      <c r="B491"/>
      <c r="C491"/>
      <c r="D491"/>
      <c r="E491"/>
      <c r="F491"/>
      <c r="G491"/>
      <c r="H491"/>
    </row>
    <row r="492" spans="1:8" x14ac:dyDescent="0.45">
      <c r="A492"/>
      <c r="B492"/>
      <c r="C492"/>
      <c r="D492"/>
      <c r="E492"/>
      <c r="F492"/>
      <c r="G492"/>
      <c r="H492"/>
    </row>
    <row r="493" spans="1:8" x14ac:dyDescent="0.45">
      <c r="A493"/>
      <c r="B493"/>
      <c r="C493"/>
      <c r="D493"/>
      <c r="E493"/>
      <c r="F493"/>
      <c r="G493"/>
      <c r="H493"/>
    </row>
    <row r="494" spans="1:8" x14ac:dyDescent="0.45">
      <c r="A494"/>
      <c r="B494"/>
      <c r="C494"/>
      <c r="D494"/>
      <c r="E494"/>
      <c r="F494"/>
      <c r="G494"/>
      <c r="H494"/>
    </row>
    <row r="495" spans="1:8" x14ac:dyDescent="0.45">
      <c r="A495"/>
      <c r="B495"/>
      <c r="C495"/>
      <c r="D495"/>
      <c r="E495"/>
      <c r="F495"/>
      <c r="G495"/>
      <c r="H495"/>
    </row>
    <row r="496" spans="1:8" x14ac:dyDescent="0.45">
      <c r="A496"/>
      <c r="B496"/>
      <c r="C496"/>
      <c r="D496"/>
      <c r="E496"/>
      <c r="F496"/>
      <c r="G496"/>
      <c r="H496"/>
    </row>
    <row r="497" spans="1:8" x14ac:dyDescent="0.45">
      <c r="A497"/>
      <c r="B497"/>
      <c r="C497"/>
      <c r="D497"/>
      <c r="E497"/>
      <c r="F497"/>
      <c r="G497"/>
      <c r="H497"/>
    </row>
    <row r="498" spans="1:8" x14ac:dyDescent="0.45">
      <c r="A498"/>
      <c r="B498"/>
      <c r="C498"/>
      <c r="D498"/>
      <c r="E498"/>
      <c r="F498"/>
      <c r="G498"/>
      <c r="H498"/>
    </row>
    <row r="499" spans="1:8" x14ac:dyDescent="0.45">
      <c r="A499"/>
      <c r="B499"/>
      <c r="C499"/>
      <c r="D499"/>
      <c r="E499"/>
      <c r="F499"/>
      <c r="G499"/>
      <c r="H499"/>
    </row>
    <row r="500" spans="1:8" x14ac:dyDescent="0.45">
      <c r="A500"/>
      <c r="B500"/>
      <c r="C500"/>
      <c r="D500"/>
      <c r="E500"/>
      <c r="F500"/>
      <c r="G500"/>
      <c r="H500"/>
    </row>
    <row r="501" spans="1:8" x14ac:dyDescent="0.45">
      <c r="A501"/>
      <c r="B501"/>
      <c r="C501"/>
      <c r="D501"/>
      <c r="E501"/>
      <c r="F501"/>
      <c r="G501"/>
      <c r="H501"/>
    </row>
    <row r="502" spans="1:8" x14ac:dyDescent="0.45">
      <c r="A502"/>
      <c r="B502"/>
      <c r="C502"/>
      <c r="D502"/>
      <c r="E502"/>
      <c r="F502"/>
      <c r="G502"/>
      <c r="H502"/>
    </row>
    <row r="503" spans="1:8" x14ac:dyDescent="0.45">
      <c r="A503"/>
      <c r="B503"/>
      <c r="C503"/>
      <c r="D503"/>
      <c r="E503"/>
      <c r="F503"/>
      <c r="G503"/>
      <c r="H503"/>
    </row>
    <row r="504" spans="1:8" x14ac:dyDescent="0.45">
      <c r="A504"/>
      <c r="B504"/>
      <c r="C504"/>
      <c r="D504"/>
      <c r="E504"/>
      <c r="F504"/>
      <c r="G504"/>
      <c r="H504"/>
    </row>
    <row r="505" spans="1:8" x14ac:dyDescent="0.45">
      <c r="A505"/>
      <c r="B505"/>
      <c r="C505"/>
      <c r="D505"/>
      <c r="E505"/>
      <c r="F505"/>
      <c r="G505"/>
      <c r="H505"/>
    </row>
    <row r="506" spans="1:8" x14ac:dyDescent="0.45">
      <c r="A506"/>
      <c r="B506"/>
      <c r="C506"/>
      <c r="D506"/>
      <c r="E506"/>
      <c r="F506"/>
      <c r="G506"/>
      <c r="H506"/>
    </row>
    <row r="507" spans="1:8" x14ac:dyDescent="0.45">
      <c r="A507"/>
      <c r="B507"/>
      <c r="C507"/>
      <c r="D507"/>
      <c r="E507"/>
      <c r="F507"/>
      <c r="G507"/>
      <c r="H507"/>
    </row>
    <row r="508" spans="1:8" x14ac:dyDescent="0.45">
      <c r="A508"/>
      <c r="B508"/>
      <c r="C508"/>
      <c r="D508"/>
      <c r="E508"/>
      <c r="F508"/>
      <c r="G508"/>
      <c r="H508"/>
    </row>
    <row r="509" spans="1:8" x14ac:dyDescent="0.45">
      <c r="A509"/>
      <c r="B509"/>
      <c r="C509"/>
      <c r="D509"/>
      <c r="E509"/>
      <c r="F509"/>
      <c r="G509"/>
      <c r="H509"/>
    </row>
    <row r="510" spans="1:8" x14ac:dyDescent="0.45">
      <c r="A510"/>
      <c r="B510"/>
      <c r="C510"/>
      <c r="D510"/>
      <c r="E510"/>
      <c r="F510"/>
      <c r="G510"/>
      <c r="H510"/>
    </row>
    <row r="511" spans="1:8" x14ac:dyDescent="0.45">
      <c r="A511"/>
      <c r="B511"/>
      <c r="C511"/>
      <c r="D511"/>
      <c r="E511"/>
      <c r="F511"/>
      <c r="G511"/>
      <c r="H511"/>
    </row>
    <row r="512" spans="1:8" x14ac:dyDescent="0.45">
      <c r="A512"/>
      <c r="B512"/>
      <c r="C512"/>
      <c r="D512"/>
      <c r="E512"/>
      <c r="F512"/>
      <c r="G512"/>
      <c r="H512"/>
    </row>
    <row r="513" spans="1:8" x14ac:dyDescent="0.45">
      <c r="A513"/>
      <c r="B513"/>
      <c r="C513"/>
      <c r="D513"/>
      <c r="E513"/>
      <c r="F513"/>
      <c r="G513"/>
      <c r="H513"/>
    </row>
    <row r="514" spans="1:8" x14ac:dyDescent="0.45">
      <c r="A514"/>
      <c r="B514"/>
      <c r="C514"/>
      <c r="D514"/>
      <c r="E514"/>
      <c r="F514"/>
      <c r="G514"/>
      <c r="H514"/>
    </row>
    <row r="515" spans="1:8" x14ac:dyDescent="0.45">
      <c r="A515"/>
      <c r="B515"/>
      <c r="C515"/>
      <c r="D515"/>
      <c r="E515"/>
      <c r="F515"/>
      <c r="G515"/>
      <c r="H515"/>
    </row>
    <row r="516" spans="1:8" x14ac:dyDescent="0.45">
      <c r="A516"/>
      <c r="B516"/>
      <c r="C516"/>
      <c r="D516"/>
      <c r="E516"/>
      <c r="F516"/>
      <c r="G516"/>
      <c r="H516"/>
    </row>
    <row r="517" spans="1:8" x14ac:dyDescent="0.45">
      <c r="A517"/>
      <c r="B517"/>
      <c r="C517"/>
      <c r="D517"/>
      <c r="E517"/>
      <c r="F517"/>
      <c r="G517"/>
      <c r="H517"/>
    </row>
    <row r="518" spans="1:8" x14ac:dyDescent="0.45">
      <c r="A518"/>
      <c r="B518"/>
      <c r="C518"/>
      <c r="D518"/>
      <c r="E518"/>
      <c r="F518"/>
      <c r="G518"/>
      <c r="H518"/>
    </row>
    <row r="519" spans="1:8" x14ac:dyDescent="0.45">
      <c r="A519"/>
      <c r="B519"/>
      <c r="C519"/>
      <c r="D519"/>
      <c r="E519"/>
      <c r="F519"/>
      <c r="G519"/>
      <c r="H519"/>
    </row>
    <row r="520" spans="1:8" x14ac:dyDescent="0.45">
      <c r="A520"/>
      <c r="B520"/>
      <c r="C520"/>
      <c r="D520"/>
      <c r="E520"/>
      <c r="F520"/>
      <c r="G520"/>
      <c r="H520"/>
    </row>
    <row r="521" spans="1:8" x14ac:dyDescent="0.45">
      <c r="A521"/>
      <c r="B521"/>
      <c r="C521"/>
      <c r="D521"/>
      <c r="E521"/>
      <c r="F521"/>
      <c r="G521"/>
      <c r="H521"/>
    </row>
    <row r="522" spans="1:8" x14ac:dyDescent="0.45">
      <c r="A522"/>
      <c r="B522"/>
      <c r="C522"/>
      <c r="D522"/>
      <c r="E522"/>
      <c r="F522"/>
      <c r="G522"/>
      <c r="H522"/>
    </row>
    <row r="523" spans="1:8" x14ac:dyDescent="0.45">
      <c r="A523"/>
      <c r="B523"/>
      <c r="C523"/>
      <c r="D523"/>
      <c r="E523"/>
      <c r="F523"/>
      <c r="G523"/>
      <c r="H523"/>
    </row>
    <row r="524" spans="1:8" x14ac:dyDescent="0.45">
      <c r="A524"/>
      <c r="B524"/>
      <c r="C524"/>
      <c r="D524"/>
      <c r="E524"/>
      <c r="F524"/>
      <c r="G524"/>
      <c r="H524"/>
    </row>
    <row r="525" spans="1:8" x14ac:dyDescent="0.45">
      <c r="A525"/>
      <c r="B525"/>
      <c r="C525"/>
      <c r="D525"/>
      <c r="E525"/>
      <c r="F525"/>
      <c r="G525"/>
      <c r="H525"/>
    </row>
    <row r="526" spans="1:8" x14ac:dyDescent="0.45">
      <c r="A526"/>
      <c r="B526"/>
      <c r="C526"/>
      <c r="D526"/>
      <c r="E526"/>
      <c r="F526"/>
      <c r="G526"/>
      <c r="H526"/>
    </row>
    <row r="527" spans="1:8" x14ac:dyDescent="0.45">
      <c r="A527"/>
      <c r="B527"/>
      <c r="C527"/>
      <c r="D527"/>
      <c r="E527"/>
      <c r="F527"/>
      <c r="G527"/>
      <c r="H527"/>
    </row>
    <row r="528" spans="1:8" x14ac:dyDescent="0.45">
      <c r="A528"/>
      <c r="B528"/>
      <c r="C528"/>
      <c r="D528"/>
      <c r="E528"/>
      <c r="F528"/>
      <c r="G528"/>
      <c r="H528"/>
    </row>
    <row r="529" spans="1:8" x14ac:dyDescent="0.45">
      <c r="A529"/>
      <c r="B529"/>
      <c r="C529"/>
      <c r="D529"/>
      <c r="E529"/>
      <c r="F529"/>
      <c r="G529"/>
      <c r="H529"/>
    </row>
    <row r="530" spans="1:8" x14ac:dyDescent="0.45">
      <c r="A530"/>
      <c r="B530"/>
      <c r="C530"/>
      <c r="D530"/>
      <c r="E530"/>
      <c r="F530"/>
      <c r="G530"/>
      <c r="H530"/>
    </row>
    <row r="531" spans="1:8" x14ac:dyDescent="0.45">
      <c r="A531"/>
      <c r="B531"/>
      <c r="C531"/>
      <c r="D531"/>
      <c r="E531"/>
      <c r="F531"/>
      <c r="G531"/>
      <c r="H531"/>
    </row>
    <row r="532" spans="1:8" x14ac:dyDescent="0.45">
      <c r="A532"/>
      <c r="B532"/>
      <c r="C532"/>
      <c r="D532"/>
      <c r="E532"/>
      <c r="F532"/>
      <c r="G532"/>
      <c r="H532"/>
    </row>
    <row r="533" spans="1:8" x14ac:dyDescent="0.45">
      <c r="A533"/>
      <c r="B533"/>
      <c r="C533"/>
      <c r="D533"/>
      <c r="E533"/>
      <c r="F533"/>
      <c r="G533"/>
      <c r="H533"/>
    </row>
    <row r="534" spans="1:8" x14ac:dyDescent="0.45">
      <c r="A534"/>
      <c r="B534"/>
      <c r="C534"/>
      <c r="D534"/>
      <c r="E534"/>
      <c r="F534"/>
      <c r="G534"/>
      <c r="H534"/>
    </row>
    <row r="535" spans="1:8" x14ac:dyDescent="0.45">
      <c r="A535"/>
      <c r="B535"/>
      <c r="C535"/>
      <c r="D535"/>
      <c r="E535"/>
      <c r="F535"/>
      <c r="G535"/>
      <c r="H535"/>
    </row>
    <row r="536" spans="1:8" x14ac:dyDescent="0.45">
      <c r="A536"/>
      <c r="B536"/>
      <c r="C536"/>
      <c r="D536"/>
      <c r="E536"/>
      <c r="F536"/>
      <c r="G536"/>
      <c r="H536"/>
    </row>
    <row r="537" spans="1:8" x14ac:dyDescent="0.45">
      <c r="A537"/>
      <c r="B537"/>
      <c r="C537"/>
      <c r="D537"/>
      <c r="E537"/>
      <c r="F537"/>
      <c r="G537"/>
      <c r="H537"/>
    </row>
    <row r="538" spans="1:8" x14ac:dyDescent="0.45">
      <c r="A538"/>
      <c r="B538"/>
      <c r="C538"/>
      <c r="D538"/>
      <c r="E538"/>
      <c r="F538"/>
      <c r="G538"/>
      <c r="H538"/>
    </row>
    <row r="539" spans="1:8" x14ac:dyDescent="0.45">
      <c r="A539"/>
      <c r="B539"/>
      <c r="C539"/>
      <c r="D539"/>
      <c r="E539"/>
      <c r="F539"/>
      <c r="G539"/>
      <c r="H539"/>
    </row>
    <row r="540" spans="1:8" x14ac:dyDescent="0.45">
      <c r="A540"/>
      <c r="B540"/>
      <c r="C540"/>
      <c r="D540"/>
      <c r="E540"/>
      <c r="F540"/>
      <c r="G540"/>
      <c r="H540"/>
    </row>
    <row r="541" spans="1:8" x14ac:dyDescent="0.45">
      <c r="A541"/>
      <c r="B541"/>
      <c r="C541"/>
      <c r="D541"/>
      <c r="E541"/>
      <c r="F541"/>
      <c r="G541"/>
      <c r="H541"/>
    </row>
    <row r="542" spans="1:8" x14ac:dyDescent="0.45">
      <c r="A542"/>
      <c r="B542"/>
      <c r="C542"/>
      <c r="D542"/>
      <c r="E542"/>
      <c r="F542"/>
      <c r="G542"/>
      <c r="H542"/>
    </row>
    <row r="543" spans="1:8" x14ac:dyDescent="0.45">
      <c r="A543"/>
      <c r="B543"/>
      <c r="C543"/>
      <c r="D543"/>
      <c r="E543"/>
      <c r="F543"/>
      <c r="G543"/>
      <c r="H543"/>
    </row>
    <row r="544" spans="1:8" x14ac:dyDescent="0.45">
      <c r="A544"/>
      <c r="B544"/>
      <c r="C544"/>
      <c r="D544"/>
      <c r="E544"/>
      <c r="F544"/>
      <c r="G544"/>
      <c r="H544"/>
    </row>
    <row r="545" spans="1:8" x14ac:dyDescent="0.45">
      <c r="A545"/>
      <c r="B545"/>
      <c r="C545"/>
      <c r="D545"/>
      <c r="E545"/>
      <c r="F545"/>
      <c r="G545"/>
      <c r="H545"/>
    </row>
    <row r="546" spans="1:8" x14ac:dyDescent="0.45">
      <c r="A546"/>
      <c r="B546"/>
      <c r="C546"/>
      <c r="D546"/>
      <c r="E546"/>
      <c r="F546"/>
      <c r="G546"/>
      <c r="H546"/>
    </row>
    <row r="547" spans="1:8" x14ac:dyDescent="0.45">
      <c r="A547"/>
      <c r="B547"/>
      <c r="C547"/>
      <c r="D547"/>
      <c r="E547"/>
      <c r="F547"/>
      <c r="G547"/>
      <c r="H547"/>
    </row>
    <row r="548" spans="1:8" x14ac:dyDescent="0.45">
      <c r="A548"/>
      <c r="B548"/>
      <c r="C548"/>
      <c r="D548"/>
      <c r="E548"/>
      <c r="F548"/>
      <c r="G548"/>
      <c r="H548"/>
    </row>
    <row r="549" spans="1:8" x14ac:dyDescent="0.45">
      <c r="A549"/>
      <c r="B549"/>
      <c r="C549"/>
      <c r="D549"/>
      <c r="E549"/>
      <c r="F549"/>
      <c r="G549"/>
      <c r="H549"/>
    </row>
    <row r="550" spans="1:8" x14ac:dyDescent="0.45">
      <c r="A550"/>
      <c r="B550"/>
      <c r="C550"/>
      <c r="D550"/>
      <c r="E550"/>
      <c r="F550"/>
      <c r="G550"/>
      <c r="H550"/>
    </row>
    <row r="551" spans="1:8" x14ac:dyDescent="0.45">
      <c r="A551"/>
      <c r="B551"/>
      <c r="C551"/>
      <c r="D551"/>
      <c r="E551"/>
      <c r="F551"/>
      <c r="G551"/>
      <c r="H551"/>
    </row>
    <row r="552" spans="1:8" x14ac:dyDescent="0.45">
      <c r="A552"/>
      <c r="B552"/>
      <c r="C552"/>
      <c r="D552"/>
      <c r="E552"/>
      <c r="F552"/>
      <c r="G552"/>
      <c r="H552"/>
    </row>
    <row r="553" spans="1:8" x14ac:dyDescent="0.45">
      <c r="A553"/>
      <c r="B553"/>
      <c r="C553"/>
      <c r="D553"/>
      <c r="E553"/>
      <c r="F553"/>
      <c r="G553"/>
      <c r="H553"/>
    </row>
    <row r="554" spans="1:8" x14ac:dyDescent="0.45">
      <c r="A554"/>
      <c r="B554"/>
      <c r="C554"/>
      <c r="D554"/>
      <c r="E554"/>
      <c r="F554"/>
      <c r="G554"/>
      <c r="H554"/>
    </row>
    <row r="555" spans="1:8" x14ac:dyDescent="0.45">
      <c r="A555"/>
      <c r="B555"/>
      <c r="C555"/>
      <c r="D555"/>
      <c r="E555"/>
      <c r="F555"/>
      <c r="G555"/>
      <c r="H555"/>
    </row>
    <row r="556" spans="1:8" x14ac:dyDescent="0.45">
      <c r="A556"/>
      <c r="B556"/>
      <c r="C556"/>
      <c r="D556"/>
      <c r="E556"/>
      <c r="F556"/>
      <c r="G556"/>
      <c r="H556"/>
    </row>
    <row r="557" spans="1:8" x14ac:dyDescent="0.45">
      <c r="A557"/>
      <c r="B557"/>
      <c r="C557"/>
      <c r="D557"/>
      <c r="E557"/>
      <c r="F557"/>
      <c r="G557"/>
      <c r="H557"/>
    </row>
    <row r="558" spans="1:8" x14ac:dyDescent="0.45">
      <c r="A558"/>
      <c r="B558"/>
      <c r="C558"/>
      <c r="D558"/>
      <c r="E558"/>
      <c r="F558"/>
      <c r="G558"/>
      <c r="H558"/>
    </row>
    <row r="559" spans="1:8" x14ac:dyDescent="0.45">
      <c r="A559"/>
      <c r="B559"/>
      <c r="C559"/>
      <c r="D559"/>
      <c r="E559"/>
      <c r="F559"/>
      <c r="G559"/>
      <c r="H559"/>
    </row>
    <row r="560" spans="1:8" x14ac:dyDescent="0.45">
      <c r="A560"/>
      <c r="B560"/>
      <c r="C560"/>
      <c r="D560"/>
      <c r="E560"/>
      <c r="F560"/>
      <c r="G560"/>
      <c r="H560"/>
    </row>
    <row r="561" spans="1:8" x14ac:dyDescent="0.45">
      <c r="A561"/>
      <c r="B561"/>
      <c r="C561"/>
      <c r="D561"/>
      <c r="E561"/>
      <c r="F561"/>
      <c r="G561"/>
      <c r="H561"/>
    </row>
    <row r="562" spans="1:8" x14ac:dyDescent="0.45">
      <c r="A562"/>
      <c r="B562"/>
      <c r="C562"/>
      <c r="D562"/>
      <c r="E562"/>
      <c r="F562"/>
      <c r="G562"/>
      <c r="H562"/>
    </row>
    <row r="563" spans="1:8" x14ac:dyDescent="0.45">
      <c r="A563"/>
      <c r="B563"/>
      <c r="C563"/>
      <c r="D563"/>
      <c r="E563"/>
      <c r="F563"/>
      <c r="G563"/>
      <c r="H563"/>
    </row>
    <row r="564" spans="1:8" x14ac:dyDescent="0.45">
      <c r="A564"/>
      <c r="B564"/>
      <c r="C564"/>
      <c r="D564"/>
      <c r="E564"/>
      <c r="F564"/>
      <c r="G564"/>
      <c r="H564"/>
    </row>
    <row r="565" spans="1:8" x14ac:dyDescent="0.45">
      <c r="A565"/>
      <c r="B565"/>
      <c r="C565"/>
      <c r="D565"/>
      <c r="E565"/>
      <c r="F565"/>
      <c r="G565"/>
      <c r="H565"/>
    </row>
    <row r="566" spans="1:8" x14ac:dyDescent="0.45">
      <c r="A566"/>
      <c r="B566"/>
      <c r="C566"/>
      <c r="D566"/>
      <c r="E566"/>
      <c r="F566"/>
      <c r="G566"/>
      <c r="H566"/>
    </row>
    <row r="567" spans="1:8" x14ac:dyDescent="0.45">
      <c r="A567"/>
      <c r="B567"/>
      <c r="C567"/>
      <c r="D567"/>
      <c r="E567"/>
      <c r="F567"/>
      <c r="G567"/>
      <c r="H567"/>
    </row>
    <row r="568" spans="1:8" x14ac:dyDescent="0.45">
      <c r="A568"/>
      <c r="B568"/>
      <c r="C568"/>
      <c r="D568"/>
      <c r="E568"/>
      <c r="F568"/>
      <c r="G568"/>
      <c r="H568"/>
    </row>
    <row r="569" spans="1:8" x14ac:dyDescent="0.45">
      <c r="A569"/>
      <c r="B569"/>
      <c r="C569"/>
      <c r="D569"/>
      <c r="E569"/>
      <c r="F569"/>
      <c r="G569"/>
      <c r="H569"/>
    </row>
    <row r="570" spans="1:8" x14ac:dyDescent="0.45">
      <c r="A570"/>
      <c r="B570"/>
      <c r="C570"/>
      <c r="D570"/>
      <c r="E570"/>
      <c r="F570"/>
      <c r="G570"/>
      <c r="H570"/>
    </row>
    <row r="571" spans="1:8" x14ac:dyDescent="0.45">
      <c r="A571"/>
      <c r="B571"/>
      <c r="C571"/>
      <c r="D571"/>
      <c r="E571"/>
      <c r="F571"/>
      <c r="G571"/>
      <c r="H571"/>
    </row>
    <row r="572" spans="1:8" x14ac:dyDescent="0.45">
      <c r="A572"/>
      <c r="B572"/>
      <c r="C572"/>
      <c r="D572"/>
      <c r="E572"/>
      <c r="F572"/>
      <c r="G572"/>
      <c r="H572"/>
    </row>
    <row r="573" spans="1:8" x14ac:dyDescent="0.45">
      <c r="A573"/>
      <c r="B573"/>
      <c r="C573"/>
      <c r="D573"/>
      <c r="E573"/>
      <c r="F573"/>
      <c r="G573"/>
      <c r="H573"/>
    </row>
    <row r="574" spans="1:8" x14ac:dyDescent="0.45">
      <c r="A574"/>
      <c r="B574"/>
      <c r="C574"/>
      <c r="D574"/>
      <c r="E574"/>
      <c r="F574"/>
      <c r="G574"/>
      <c r="H574"/>
    </row>
    <row r="575" spans="1:8" x14ac:dyDescent="0.45">
      <c r="A575"/>
      <c r="B575"/>
      <c r="C575"/>
      <c r="D575"/>
      <c r="E575"/>
      <c r="F575"/>
      <c r="G575"/>
      <c r="H575"/>
    </row>
    <row r="576" spans="1:8" x14ac:dyDescent="0.45">
      <c r="A576"/>
      <c r="B576"/>
      <c r="C576"/>
      <c r="D576"/>
      <c r="E576"/>
      <c r="F576"/>
      <c r="G576"/>
      <c r="H576"/>
    </row>
    <row r="577" spans="1:8" x14ac:dyDescent="0.45">
      <c r="A577"/>
      <c r="B577"/>
      <c r="C577"/>
      <c r="D577"/>
      <c r="E577"/>
      <c r="F577"/>
      <c r="G577"/>
      <c r="H577"/>
    </row>
    <row r="578" spans="1:8" x14ac:dyDescent="0.45">
      <c r="A578"/>
      <c r="B578"/>
      <c r="C578"/>
      <c r="D578"/>
      <c r="E578"/>
      <c r="F578"/>
      <c r="G578"/>
      <c r="H578"/>
    </row>
    <row r="579" spans="1:8" x14ac:dyDescent="0.45">
      <c r="A579"/>
      <c r="B579"/>
      <c r="C579"/>
      <c r="D579"/>
      <c r="E579"/>
      <c r="F579"/>
      <c r="G579"/>
      <c r="H579"/>
    </row>
    <row r="580" spans="1:8" x14ac:dyDescent="0.45">
      <c r="A580"/>
      <c r="B580"/>
      <c r="C580"/>
      <c r="D580"/>
      <c r="E580"/>
      <c r="F580"/>
      <c r="G580"/>
      <c r="H580"/>
    </row>
    <row r="581" spans="1:8" x14ac:dyDescent="0.45">
      <c r="A581"/>
      <c r="B581"/>
      <c r="C581"/>
      <c r="D581"/>
      <c r="E581"/>
      <c r="F581"/>
      <c r="G581"/>
      <c r="H581"/>
    </row>
    <row r="582" spans="1:8" x14ac:dyDescent="0.45">
      <c r="A582"/>
      <c r="B582"/>
      <c r="C582"/>
      <c r="D582"/>
      <c r="E582"/>
      <c r="F582"/>
      <c r="G582"/>
      <c r="H582"/>
    </row>
    <row r="583" spans="1:8" x14ac:dyDescent="0.45">
      <c r="A583"/>
      <c r="B583"/>
      <c r="C583"/>
      <c r="D583"/>
      <c r="E583"/>
      <c r="F583"/>
      <c r="G583"/>
      <c r="H583"/>
    </row>
    <row r="584" spans="1:8" x14ac:dyDescent="0.45">
      <c r="A584"/>
      <c r="B584"/>
      <c r="C584"/>
      <c r="D584"/>
      <c r="E584"/>
      <c r="F584"/>
      <c r="G584"/>
      <c r="H584"/>
    </row>
    <row r="585" spans="1:8" x14ac:dyDescent="0.45">
      <c r="A585"/>
      <c r="B585"/>
      <c r="C585"/>
      <c r="D585"/>
      <c r="E585"/>
      <c r="F585"/>
      <c r="G585"/>
      <c r="H585"/>
    </row>
    <row r="586" spans="1:8" x14ac:dyDescent="0.45">
      <c r="A586"/>
      <c r="B586"/>
      <c r="C586"/>
      <c r="D586"/>
      <c r="E586"/>
      <c r="F586"/>
      <c r="G586"/>
      <c r="H586"/>
    </row>
    <row r="587" spans="1:8" x14ac:dyDescent="0.45">
      <c r="A587"/>
      <c r="B587"/>
      <c r="C587"/>
      <c r="D587"/>
      <c r="E587"/>
      <c r="F587"/>
      <c r="G587"/>
      <c r="H587"/>
    </row>
    <row r="588" spans="1:8" x14ac:dyDescent="0.45">
      <c r="A588"/>
      <c r="B588"/>
      <c r="C588"/>
      <c r="D588"/>
      <c r="E588"/>
      <c r="F588"/>
      <c r="G588"/>
      <c r="H588"/>
    </row>
    <row r="589" spans="1:8" x14ac:dyDescent="0.45">
      <c r="A589"/>
      <c r="B589"/>
      <c r="C589"/>
      <c r="D589"/>
      <c r="E589"/>
      <c r="F589"/>
      <c r="G589"/>
      <c r="H589"/>
    </row>
    <row r="590" spans="1:8" x14ac:dyDescent="0.45">
      <c r="A590"/>
      <c r="B590"/>
      <c r="C590"/>
      <c r="D590"/>
      <c r="E590"/>
      <c r="F590"/>
      <c r="G590"/>
      <c r="H590"/>
    </row>
    <row r="591" spans="1:8" x14ac:dyDescent="0.45">
      <c r="A591"/>
      <c r="B591"/>
      <c r="C591"/>
      <c r="D591"/>
      <c r="E591"/>
      <c r="F591"/>
      <c r="G591"/>
      <c r="H591"/>
    </row>
    <row r="592" spans="1:8" x14ac:dyDescent="0.45">
      <c r="A592"/>
      <c r="B592"/>
      <c r="C592"/>
      <c r="D592"/>
      <c r="E592"/>
      <c r="F592"/>
      <c r="G592"/>
      <c r="H592"/>
    </row>
    <row r="593" spans="1:8" x14ac:dyDescent="0.45">
      <c r="A593"/>
      <c r="B593"/>
      <c r="C593"/>
      <c r="D593"/>
      <c r="E593"/>
      <c r="F593"/>
      <c r="G593"/>
      <c r="H593"/>
    </row>
    <row r="594" spans="1:8" x14ac:dyDescent="0.45">
      <c r="A594"/>
      <c r="B594"/>
      <c r="C594"/>
      <c r="D594"/>
      <c r="E594"/>
      <c r="F594"/>
      <c r="G594"/>
      <c r="H594"/>
    </row>
    <row r="595" spans="1:8" x14ac:dyDescent="0.45">
      <c r="A595"/>
      <c r="B595"/>
      <c r="C595"/>
      <c r="D595"/>
      <c r="E595"/>
      <c r="F595"/>
      <c r="G595"/>
      <c r="H595"/>
    </row>
    <row r="596" spans="1:8" x14ac:dyDescent="0.45">
      <c r="A596"/>
      <c r="B596"/>
      <c r="C596"/>
      <c r="D596"/>
      <c r="E596"/>
      <c r="F596"/>
      <c r="G596"/>
      <c r="H596"/>
    </row>
    <row r="597" spans="1:8" x14ac:dyDescent="0.45">
      <c r="A597"/>
      <c r="B597"/>
      <c r="C597"/>
      <c r="D597"/>
      <c r="E597"/>
      <c r="F597"/>
      <c r="G597"/>
      <c r="H597"/>
    </row>
    <row r="598" spans="1:8" x14ac:dyDescent="0.45">
      <c r="A598"/>
      <c r="B598"/>
      <c r="C598"/>
      <c r="D598"/>
      <c r="E598"/>
      <c r="F598"/>
      <c r="G598"/>
      <c r="H598"/>
    </row>
    <row r="599" spans="1:8" x14ac:dyDescent="0.45">
      <c r="A599"/>
      <c r="B599"/>
      <c r="C599"/>
      <c r="D599"/>
      <c r="E599"/>
      <c r="F599"/>
      <c r="G599"/>
      <c r="H599"/>
    </row>
    <row r="600" spans="1:8" x14ac:dyDescent="0.45">
      <c r="A600"/>
      <c r="B600"/>
      <c r="C600"/>
      <c r="D600"/>
      <c r="E600"/>
      <c r="F600"/>
      <c r="G600"/>
      <c r="H600"/>
    </row>
    <row r="601" spans="1:8" x14ac:dyDescent="0.45">
      <c r="A601"/>
      <c r="B601"/>
      <c r="C601"/>
      <c r="D601"/>
      <c r="E601"/>
      <c r="F601"/>
      <c r="G601"/>
      <c r="H601"/>
    </row>
    <row r="602" spans="1:8" x14ac:dyDescent="0.45">
      <c r="A602"/>
      <c r="B602"/>
      <c r="C602"/>
      <c r="D602"/>
      <c r="E602"/>
      <c r="F602"/>
      <c r="G602"/>
      <c r="H602"/>
    </row>
    <row r="603" spans="1:8" x14ac:dyDescent="0.45">
      <c r="A603"/>
      <c r="B603"/>
      <c r="C603"/>
      <c r="D603"/>
      <c r="E603"/>
      <c r="F603"/>
      <c r="G603"/>
      <c r="H603"/>
    </row>
    <row r="604" spans="1:8" x14ac:dyDescent="0.45">
      <c r="A604"/>
      <c r="B604"/>
      <c r="C604"/>
      <c r="D604"/>
      <c r="E604"/>
      <c r="F604"/>
      <c r="G604"/>
      <c r="H604"/>
    </row>
    <row r="605" spans="1:8" x14ac:dyDescent="0.45">
      <c r="A605"/>
      <c r="B605"/>
      <c r="C605"/>
      <c r="D605"/>
      <c r="E605"/>
      <c r="F605"/>
      <c r="G605"/>
      <c r="H605"/>
    </row>
    <row r="606" spans="1:8" x14ac:dyDescent="0.45">
      <c r="A606"/>
      <c r="B606"/>
      <c r="C606"/>
      <c r="D606"/>
      <c r="E606"/>
      <c r="F606"/>
      <c r="G606"/>
      <c r="H606"/>
    </row>
    <row r="607" spans="1:8" x14ac:dyDescent="0.45">
      <c r="A607"/>
      <c r="B607"/>
      <c r="C607"/>
      <c r="D607"/>
      <c r="E607"/>
      <c r="F607"/>
      <c r="G607"/>
      <c r="H607"/>
    </row>
    <row r="608" spans="1:8" x14ac:dyDescent="0.45">
      <c r="A608"/>
      <c r="B608"/>
      <c r="C608"/>
      <c r="D608"/>
      <c r="E608"/>
      <c r="F608"/>
      <c r="G608"/>
      <c r="H608"/>
    </row>
    <row r="609" spans="1:8" x14ac:dyDescent="0.45">
      <c r="A609"/>
      <c r="B609"/>
      <c r="C609"/>
      <c r="D609"/>
      <c r="E609"/>
      <c r="F609"/>
      <c r="G609"/>
      <c r="H609"/>
    </row>
    <row r="610" spans="1:8" x14ac:dyDescent="0.45">
      <c r="A610"/>
      <c r="B610"/>
      <c r="C610"/>
      <c r="D610"/>
      <c r="E610"/>
      <c r="F610"/>
      <c r="G610"/>
      <c r="H610"/>
    </row>
    <row r="611" spans="1:8" x14ac:dyDescent="0.45">
      <c r="A611"/>
      <c r="B611"/>
      <c r="C611"/>
      <c r="D611"/>
      <c r="E611"/>
      <c r="F611"/>
      <c r="G611"/>
      <c r="H611"/>
    </row>
    <row r="612" spans="1:8" x14ac:dyDescent="0.45">
      <c r="A612"/>
      <c r="B612"/>
      <c r="C612"/>
      <c r="D612"/>
      <c r="E612"/>
      <c r="F612"/>
      <c r="G612"/>
      <c r="H612"/>
    </row>
    <row r="613" spans="1:8" x14ac:dyDescent="0.45">
      <c r="A613"/>
      <c r="B613"/>
      <c r="C613"/>
      <c r="D613"/>
      <c r="E613"/>
      <c r="F613"/>
      <c r="G613"/>
      <c r="H613"/>
    </row>
    <row r="614" spans="1:8" x14ac:dyDescent="0.45">
      <c r="A614"/>
      <c r="B614"/>
      <c r="C614"/>
      <c r="D614"/>
      <c r="E614"/>
      <c r="F614"/>
      <c r="G614"/>
      <c r="H614"/>
    </row>
    <row r="615" spans="1:8" x14ac:dyDescent="0.45">
      <c r="A615"/>
      <c r="B615"/>
      <c r="C615"/>
      <c r="D615"/>
      <c r="E615"/>
      <c r="F615"/>
      <c r="G615"/>
      <c r="H615"/>
    </row>
    <row r="616" spans="1:8" x14ac:dyDescent="0.45">
      <c r="A616"/>
      <c r="B616"/>
      <c r="C616"/>
      <c r="D616"/>
      <c r="E616"/>
      <c r="F616"/>
      <c r="G616"/>
      <c r="H616"/>
    </row>
    <row r="617" spans="1:8" x14ac:dyDescent="0.45">
      <c r="A617"/>
      <c r="B617"/>
      <c r="C617"/>
      <c r="D617"/>
      <c r="E617"/>
      <c r="F617"/>
      <c r="G617"/>
      <c r="H617"/>
    </row>
    <row r="618" spans="1:8" x14ac:dyDescent="0.45">
      <c r="A618"/>
      <c r="B618"/>
      <c r="C618"/>
      <c r="D618"/>
      <c r="E618"/>
      <c r="F618"/>
      <c r="G618"/>
      <c r="H618"/>
    </row>
    <row r="619" spans="1:8" x14ac:dyDescent="0.45">
      <c r="A619"/>
      <c r="B619"/>
      <c r="C619"/>
      <c r="D619"/>
      <c r="E619"/>
      <c r="F619"/>
      <c r="G619"/>
      <c r="H619"/>
    </row>
    <row r="620" spans="1:8" x14ac:dyDescent="0.45">
      <c r="A620"/>
      <c r="B620"/>
      <c r="C620"/>
      <c r="D620"/>
      <c r="E620"/>
      <c r="F620"/>
      <c r="G620"/>
      <c r="H620"/>
    </row>
    <row r="621" spans="1:8" x14ac:dyDescent="0.45">
      <c r="A621"/>
      <c r="B621"/>
      <c r="C621"/>
      <c r="D621"/>
      <c r="E621"/>
      <c r="F621"/>
      <c r="G621"/>
      <c r="H621"/>
    </row>
    <row r="622" spans="1:8" x14ac:dyDescent="0.45">
      <c r="A622"/>
      <c r="B622"/>
      <c r="C622"/>
      <c r="D622"/>
      <c r="E622"/>
      <c r="F622"/>
      <c r="G622"/>
      <c r="H622"/>
    </row>
    <row r="623" spans="1:8" x14ac:dyDescent="0.45">
      <c r="A623"/>
      <c r="B623"/>
      <c r="C623"/>
      <c r="D623"/>
      <c r="E623"/>
      <c r="F623"/>
      <c r="G623"/>
      <c r="H623"/>
    </row>
    <row r="624" spans="1:8" x14ac:dyDescent="0.45">
      <c r="A624"/>
      <c r="B624"/>
      <c r="C624"/>
      <c r="D624"/>
      <c r="E624"/>
      <c r="F624"/>
      <c r="G624"/>
      <c r="H624"/>
    </row>
    <row r="625" spans="1:8" x14ac:dyDescent="0.45">
      <c r="A625"/>
      <c r="B625"/>
      <c r="C625"/>
      <c r="D625"/>
      <c r="E625"/>
      <c r="F625"/>
      <c r="G625"/>
      <c r="H625"/>
    </row>
    <row r="626" spans="1:8" x14ac:dyDescent="0.45">
      <c r="A626"/>
      <c r="B626"/>
      <c r="C626"/>
      <c r="D626"/>
      <c r="E626"/>
      <c r="F626"/>
      <c r="G626"/>
      <c r="H626"/>
    </row>
    <row r="627" spans="1:8" x14ac:dyDescent="0.45">
      <c r="A627"/>
      <c r="B627"/>
      <c r="C627"/>
      <c r="D627"/>
      <c r="E627"/>
      <c r="F627"/>
      <c r="G627"/>
      <c r="H627"/>
    </row>
    <row r="628" spans="1:8" x14ac:dyDescent="0.45">
      <c r="A628"/>
      <c r="B628"/>
      <c r="C628"/>
      <c r="D628"/>
      <c r="E628"/>
      <c r="F628"/>
      <c r="G628"/>
      <c r="H628"/>
    </row>
    <row r="629" spans="1:8" x14ac:dyDescent="0.45">
      <c r="A629"/>
      <c r="B629"/>
      <c r="C629"/>
      <c r="D629"/>
      <c r="E629"/>
      <c r="F629"/>
      <c r="G629"/>
      <c r="H629"/>
    </row>
    <row r="630" spans="1:8" x14ac:dyDescent="0.45">
      <c r="A630"/>
      <c r="B630"/>
      <c r="C630"/>
      <c r="D630"/>
      <c r="E630"/>
      <c r="F630"/>
      <c r="G630"/>
      <c r="H630"/>
    </row>
    <row r="631" spans="1:8" x14ac:dyDescent="0.45">
      <c r="A631"/>
      <c r="B631"/>
      <c r="C631"/>
      <c r="D631"/>
      <c r="E631"/>
      <c r="F631"/>
      <c r="G631"/>
      <c r="H631"/>
    </row>
    <row r="632" spans="1:8" x14ac:dyDescent="0.45">
      <c r="A632"/>
      <c r="B632"/>
      <c r="C632"/>
      <c r="D632"/>
      <c r="E632"/>
      <c r="F632"/>
      <c r="G632"/>
      <c r="H632"/>
    </row>
    <row r="633" spans="1:8" x14ac:dyDescent="0.45">
      <c r="A633"/>
      <c r="B633"/>
      <c r="C633"/>
      <c r="D633"/>
      <c r="E633"/>
      <c r="F633"/>
      <c r="G633"/>
      <c r="H633"/>
    </row>
    <row r="634" spans="1:8" x14ac:dyDescent="0.45">
      <c r="A634"/>
      <c r="B634"/>
      <c r="C634"/>
      <c r="D634"/>
      <c r="E634"/>
      <c r="F634"/>
      <c r="G634"/>
      <c r="H634"/>
    </row>
    <row r="635" spans="1:8" x14ac:dyDescent="0.45">
      <c r="A635"/>
      <c r="B635"/>
      <c r="C635"/>
      <c r="D635"/>
      <c r="E635"/>
      <c r="F635"/>
      <c r="G635"/>
      <c r="H635"/>
    </row>
    <row r="636" spans="1:8" x14ac:dyDescent="0.45">
      <c r="A636"/>
      <c r="B636"/>
      <c r="C636"/>
      <c r="D636"/>
      <c r="E636"/>
      <c r="F636"/>
      <c r="G636"/>
      <c r="H636"/>
    </row>
    <row r="637" spans="1:8" x14ac:dyDescent="0.45">
      <c r="A637"/>
      <c r="B637"/>
      <c r="C637"/>
      <c r="D637"/>
      <c r="E637"/>
      <c r="F637"/>
      <c r="G637"/>
      <c r="H637"/>
    </row>
    <row r="638" spans="1:8" x14ac:dyDescent="0.45">
      <c r="A638"/>
      <c r="B638"/>
      <c r="C638"/>
      <c r="D638"/>
      <c r="E638"/>
      <c r="F638"/>
      <c r="G638"/>
      <c r="H638"/>
    </row>
    <row r="639" spans="1:8" x14ac:dyDescent="0.45">
      <c r="A639"/>
      <c r="B639"/>
      <c r="C639"/>
      <c r="D639"/>
      <c r="E639"/>
      <c r="F639"/>
      <c r="G639"/>
      <c r="H639"/>
    </row>
    <row r="640" spans="1:8" x14ac:dyDescent="0.45">
      <c r="A640"/>
      <c r="B640"/>
      <c r="C640"/>
      <c r="D640"/>
      <c r="E640"/>
      <c r="F640"/>
      <c r="G640"/>
      <c r="H640"/>
    </row>
    <row r="641" spans="1:8" x14ac:dyDescent="0.45">
      <c r="A641"/>
      <c r="B641"/>
      <c r="C641"/>
      <c r="D641"/>
      <c r="E641"/>
      <c r="F641"/>
      <c r="G641"/>
      <c r="H641"/>
    </row>
    <row r="642" spans="1:8" x14ac:dyDescent="0.45">
      <c r="A642"/>
      <c r="B642"/>
      <c r="C642"/>
      <c r="D642"/>
      <c r="E642"/>
      <c r="F642"/>
      <c r="G642"/>
      <c r="H642"/>
    </row>
    <row r="643" spans="1:8" x14ac:dyDescent="0.45">
      <c r="A643"/>
      <c r="B643"/>
      <c r="C643"/>
      <c r="D643"/>
      <c r="E643"/>
      <c r="F643"/>
      <c r="G643"/>
      <c r="H643"/>
    </row>
    <row r="644" spans="1:8" x14ac:dyDescent="0.45">
      <c r="A644"/>
      <c r="B644"/>
      <c r="C644"/>
      <c r="D644"/>
      <c r="E644"/>
      <c r="F644"/>
      <c r="G644"/>
      <c r="H644"/>
    </row>
    <row r="645" spans="1:8" x14ac:dyDescent="0.45">
      <c r="A645"/>
      <c r="B645"/>
      <c r="C645"/>
      <c r="D645"/>
      <c r="E645"/>
      <c r="F645"/>
      <c r="G645"/>
      <c r="H645"/>
    </row>
    <row r="646" spans="1:8" x14ac:dyDescent="0.45">
      <c r="A646"/>
      <c r="B646"/>
      <c r="C646"/>
      <c r="D646"/>
      <c r="E646"/>
      <c r="F646"/>
      <c r="G646"/>
      <c r="H646"/>
    </row>
    <row r="647" spans="1:8" x14ac:dyDescent="0.45">
      <c r="A647"/>
      <c r="B647"/>
      <c r="C647"/>
      <c r="D647"/>
      <c r="E647"/>
      <c r="F647"/>
      <c r="G647"/>
      <c r="H647"/>
    </row>
    <row r="648" spans="1:8" x14ac:dyDescent="0.45">
      <c r="A648"/>
      <c r="B648"/>
      <c r="C648"/>
      <c r="D648"/>
      <c r="E648"/>
      <c r="F648"/>
      <c r="G648"/>
      <c r="H648"/>
    </row>
    <row r="649" spans="1:8" x14ac:dyDescent="0.45">
      <c r="A649"/>
      <c r="B649"/>
      <c r="C649"/>
      <c r="D649"/>
      <c r="E649"/>
      <c r="F649"/>
      <c r="G649"/>
      <c r="H649"/>
    </row>
    <row r="650" spans="1:8" x14ac:dyDescent="0.45">
      <c r="A650"/>
      <c r="B650"/>
      <c r="C650"/>
      <c r="D650"/>
      <c r="E650"/>
      <c r="F650"/>
      <c r="G650"/>
      <c r="H650"/>
    </row>
    <row r="651" spans="1:8" x14ac:dyDescent="0.45">
      <c r="A651"/>
      <c r="B651"/>
      <c r="C651"/>
      <c r="D651"/>
      <c r="E651"/>
      <c r="F651"/>
      <c r="G651"/>
      <c r="H651"/>
    </row>
    <row r="652" spans="1:8" x14ac:dyDescent="0.45">
      <c r="A652"/>
      <c r="B652"/>
      <c r="C652"/>
      <c r="D652"/>
      <c r="E652"/>
      <c r="F652"/>
      <c r="G652"/>
      <c r="H652"/>
    </row>
    <row r="653" spans="1:8" x14ac:dyDescent="0.45">
      <c r="A653"/>
      <c r="B653"/>
      <c r="C653"/>
      <c r="D653"/>
      <c r="E653"/>
      <c r="F653"/>
      <c r="G653"/>
      <c r="H653"/>
    </row>
    <row r="654" spans="1:8" x14ac:dyDescent="0.45">
      <c r="A654"/>
      <c r="B654"/>
      <c r="C654"/>
      <c r="D654"/>
      <c r="E654"/>
      <c r="F654"/>
      <c r="G654"/>
      <c r="H654"/>
    </row>
    <row r="655" spans="1:8" x14ac:dyDescent="0.45">
      <c r="A655"/>
      <c r="B655"/>
      <c r="C655"/>
      <c r="D655"/>
      <c r="E655"/>
      <c r="F655"/>
      <c r="G655"/>
      <c r="H655"/>
    </row>
    <row r="656" spans="1:8" x14ac:dyDescent="0.45">
      <c r="A656"/>
      <c r="B656"/>
      <c r="C656"/>
      <c r="D656"/>
      <c r="E656"/>
      <c r="F656"/>
      <c r="G656"/>
      <c r="H656"/>
    </row>
    <row r="657" spans="1:8" x14ac:dyDescent="0.45">
      <c r="A657"/>
      <c r="B657"/>
      <c r="C657"/>
      <c r="D657"/>
      <c r="E657"/>
      <c r="F657"/>
      <c r="G657"/>
      <c r="H657"/>
    </row>
    <row r="658" spans="1:8" x14ac:dyDescent="0.45">
      <c r="A658"/>
      <c r="B658"/>
      <c r="C658"/>
      <c r="D658"/>
      <c r="E658"/>
      <c r="F658"/>
      <c r="G658"/>
      <c r="H658"/>
    </row>
    <row r="659" spans="1:8" x14ac:dyDescent="0.45">
      <c r="A659"/>
      <c r="B659"/>
      <c r="C659"/>
      <c r="D659"/>
      <c r="E659"/>
      <c r="F659"/>
      <c r="G659"/>
      <c r="H659"/>
    </row>
    <row r="660" spans="1:8" x14ac:dyDescent="0.45">
      <c r="A660"/>
      <c r="B660"/>
      <c r="C660"/>
      <c r="D660"/>
      <c r="E660"/>
      <c r="F660"/>
      <c r="G660"/>
      <c r="H660"/>
    </row>
    <row r="661" spans="1:8" x14ac:dyDescent="0.45">
      <c r="A661"/>
      <c r="B661"/>
      <c r="C661"/>
      <c r="D661"/>
      <c r="E661"/>
      <c r="F661"/>
      <c r="G661"/>
      <c r="H661"/>
    </row>
    <row r="662" spans="1:8" x14ac:dyDescent="0.45">
      <c r="A662"/>
      <c r="B662"/>
      <c r="C662"/>
      <c r="D662"/>
      <c r="E662"/>
      <c r="F662"/>
      <c r="G662"/>
      <c r="H662"/>
    </row>
    <row r="663" spans="1:8" x14ac:dyDescent="0.45">
      <c r="A663"/>
      <c r="B663"/>
      <c r="C663"/>
      <c r="D663"/>
      <c r="E663"/>
      <c r="F663"/>
      <c r="G663"/>
      <c r="H663"/>
    </row>
    <row r="664" spans="1:8" x14ac:dyDescent="0.45">
      <c r="A664"/>
      <c r="B664"/>
      <c r="C664"/>
      <c r="D664"/>
      <c r="E664"/>
      <c r="F664"/>
      <c r="G664"/>
      <c r="H664"/>
    </row>
    <row r="665" spans="1:8" x14ac:dyDescent="0.45">
      <c r="A665"/>
      <c r="B665"/>
      <c r="C665"/>
      <c r="D665"/>
      <c r="E665"/>
      <c r="F665"/>
      <c r="G665"/>
      <c r="H665"/>
    </row>
    <row r="666" spans="1:8" x14ac:dyDescent="0.45">
      <c r="A666"/>
      <c r="B666"/>
      <c r="C666"/>
      <c r="D666"/>
      <c r="E666"/>
      <c r="F666"/>
      <c r="G666"/>
      <c r="H666"/>
    </row>
    <row r="667" spans="1:8" x14ac:dyDescent="0.45">
      <c r="A667"/>
      <c r="B667"/>
      <c r="C667"/>
      <c r="D667"/>
      <c r="E667"/>
      <c r="F667"/>
      <c r="G667"/>
      <c r="H667"/>
    </row>
    <row r="668" spans="1:8" x14ac:dyDescent="0.45">
      <c r="A668"/>
      <c r="B668"/>
      <c r="C668"/>
      <c r="D668"/>
      <c r="E668"/>
      <c r="F668"/>
      <c r="G668"/>
      <c r="H668"/>
    </row>
    <row r="669" spans="1:8" x14ac:dyDescent="0.45">
      <c r="A669"/>
      <c r="B669"/>
      <c r="C669"/>
      <c r="D669"/>
      <c r="E669"/>
      <c r="F669"/>
      <c r="G669"/>
      <c r="H669"/>
    </row>
    <row r="670" spans="1:8" x14ac:dyDescent="0.45">
      <c r="A670"/>
      <c r="B670"/>
      <c r="C670"/>
      <c r="D670"/>
      <c r="E670"/>
      <c r="F670"/>
      <c r="G670"/>
      <c r="H670"/>
    </row>
    <row r="671" spans="1:8" x14ac:dyDescent="0.45">
      <c r="A671"/>
      <c r="B671"/>
      <c r="C671"/>
      <c r="D671"/>
      <c r="E671"/>
      <c r="F671"/>
      <c r="G671"/>
      <c r="H671"/>
    </row>
    <row r="672" spans="1:8" x14ac:dyDescent="0.45">
      <c r="A672"/>
      <c r="B672"/>
      <c r="C672"/>
      <c r="D672"/>
      <c r="E672"/>
      <c r="F672"/>
      <c r="G672"/>
      <c r="H672"/>
    </row>
    <row r="673" spans="1:8" x14ac:dyDescent="0.45">
      <c r="A673"/>
      <c r="B673"/>
      <c r="C673"/>
      <c r="D673"/>
      <c r="E673"/>
      <c r="F673"/>
      <c r="G673"/>
      <c r="H673"/>
    </row>
    <row r="674" spans="1:8" x14ac:dyDescent="0.45">
      <c r="A674"/>
      <c r="B674"/>
      <c r="C674"/>
      <c r="D674"/>
      <c r="E674"/>
      <c r="F674"/>
      <c r="G674"/>
      <c r="H674"/>
    </row>
    <row r="675" spans="1:8" x14ac:dyDescent="0.45">
      <c r="A675"/>
      <c r="B675"/>
      <c r="C675"/>
      <c r="D675"/>
      <c r="E675"/>
      <c r="F675"/>
      <c r="G675"/>
      <c r="H675"/>
    </row>
    <row r="676" spans="1:8" x14ac:dyDescent="0.45">
      <c r="A676"/>
      <c r="B676"/>
      <c r="C676"/>
      <c r="D676"/>
      <c r="E676"/>
      <c r="F676"/>
      <c r="G676"/>
      <c r="H676"/>
    </row>
    <row r="677" spans="1:8" x14ac:dyDescent="0.45">
      <c r="A677"/>
      <c r="B677"/>
      <c r="C677"/>
      <c r="D677"/>
      <c r="E677"/>
      <c r="F677"/>
      <c r="G677"/>
      <c r="H677"/>
    </row>
    <row r="678" spans="1:8" x14ac:dyDescent="0.45">
      <c r="A678"/>
      <c r="B678"/>
      <c r="C678"/>
      <c r="D678"/>
      <c r="E678"/>
      <c r="F678"/>
      <c r="G678"/>
      <c r="H678"/>
    </row>
    <row r="679" spans="1:8" x14ac:dyDescent="0.45">
      <c r="A679"/>
      <c r="B679"/>
      <c r="C679"/>
      <c r="D679"/>
      <c r="E679"/>
      <c r="F679"/>
      <c r="G679"/>
      <c r="H679"/>
    </row>
    <row r="680" spans="1:8" x14ac:dyDescent="0.45">
      <c r="A680"/>
      <c r="B680"/>
      <c r="C680"/>
      <c r="D680"/>
      <c r="E680"/>
      <c r="F680"/>
      <c r="G680"/>
      <c r="H680"/>
    </row>
    <row r="681" spans="1:8" x14ac:dyDescent="0.45">
      <c r="A681"/>
      <c r="B681"/>
      <c r="C681"/>
      <c r="D681"/>
      <c r="E681"/>
      <c r="F681"/>
      <c r="G681"/>
      <c r="H681"/>
    </row>
    <row r="682" spans="1:8" x14ac:dyDescent="0.45">
      <c r="A682"/>
      <c r="B682"/>
      <c r="C682"/>
      <c r="D682"/>
      <c r="E682"/>
      <c r="F682"/>
      <c r="G682"/>
      <c r="H682"/>
    </row>
    <row r="683" spans="1:8" x14ac:dyDescent="0.45">
      <c r="A683"/>
      <c r="B683"/>
      <c r="C683"/>
      <c r="D683"/>
      <c r="E683"/>
      <c r="F683"/>
      <c r="G683"/>
      <c r="H683"/>
    </row>
    <row r="684" spans="1:8" x14ac:dyDescent="0.45">
      <c r="A684"/>
      <c r="B684"/>
      <c r="C684"/>
      <c r="D684"/>
      <c r="E684"/>
      <c r="F684"/>
      <c r="G684"/>
      <c r="H684"/>
    </row>
    <row r="685" spans="1:8" x14ac:dyDescent="0.45">
      <c r="A685"/>
      <c r="B685"/>
      <c r="C685"/>
      <c r="D685"/>
      <c r="E685"/>
      <c r="F685"/>
      <c r="G685"/>
      <c r="H685"/>
    </row>
    <row r="686" spans="1:8" x14ac:dyDescent="0.45">
      <c r="A686"/>
      <c r="B686"/>
      <c r="C686"/>
      <c r="D686"/>
      <c r="E686"/>
      <c r="F686"/>
      <c r="G686"/>
      <c r="H686"/>
    </row>
    <row r="687" spans="1:8" x14ac:dyDescent="0.45">
      <c r="A687"/>
      <c r="B687"/>
      <c r="C687"/>
      <c r="D687"/>
      <c r="E687"/>
      <c r="F687"/>
      <c r="G687"/>
      <c r="H687"/>
    </row>
    <row r="688" spans="1:8" x14ac:dyDescent="0.45">
      <c r="A688"/>
      <c r="B688"/>
      <c r="C688"/>
      <c r="D688"/>
      <c r="E688"/>
      <c r="F688"/>
      <c r="G688"/>
      <c r="H688"/>
    </row>
    <row r="689" spans="1:8" x14ac:dyDescent="0.45">
      <c r="A689"/>
      <c r="B689"/>
      <c r="C689"/>
      <c r="D689"/>
      <c r="E689"/>
      <c r="F689"/>
      <c r="G689"/>
      <c r="H689"/>
    </row>
    <row r="690" spans="1:8" x14ac:dyDescent="0.45">
      <c r="A690"/>
      <c r="B690"/>
      <c r="C690"/>
      <c r="D690"/>
      <c r="E690"/>
      <c r="F690"/>
      <c r="G690"/>
      <c r="H690"/>
    </row>
    <row r="691" spans="1:8" x14ac:dyDescent="0.45">
      <c r="A691"/>
      <c r="B691"/>
      <c r="C691"/>
      <c r="D691"/>
      <c r="E691"/>
      <c r="F691"/>
      <c r="G691"/>
      <c r="H691"/>
    </row>
    <row r="692" spans="1:8" x14ac:dyDescent="0.45">
      <c r="A692"/>
      <c r="B692"/>
      <c r="C692"/>
      <c r="D692"/>
      <c r="E692"/>
      <c r="F692"/>
      <c r="G692"/>
      <c r="H692"/>
    </row>
    <row r="693" spans="1:8" x14ac:dyDescent="0.45">
      <c r="A693"/>
      <c r="B693"/>
      <c r="C693"/>
      <c r="D693"/>
      <c r="E693"/>
      <c r="F693"/>
      <c r="G693"/>
      <c r="H693"/>
    </row>
    <row r="694" spans="1:8" x14ac:dyDescent="0.45">
      <c r="A694"/>
      <c r="B694"/>
      <c r="C694"/>
      <c r="D694"/>
      <c r="E694"/>
      <c r="F694"/>
      <c r="G694"/>
      <c r="H694"/>
    </row>
    <row r="695" spans="1:8" x14ac:dyDescent="0.45">
      <c r="A695"/>
      <c r="B695"/>
      <c r="C695"/>
      <c r="D695"/>
      <c r="E695"/>
      <c r="F695"/>
      <c r="G695"/>
      <c r="H695"/>
    </row>
    <row r="696" spans="1:8" x14ac:dyDescent="0.45">
      <c r="A696"/>
      <c r="B696"/>
      <c r="C696"/>
      <c r="D696"/>
      <c r="E696"/>
      <c r="F696"/>
      <c r="G696"/>
      <c r="H696"/>
    </row>
    <row r="697" spans="1:8" x14ac:dyDescent="0.45">
      <c r="A697"/>
      <c r="B697"/>
      <c r="C697"/>
      <c r="D697"/>
      <c r="E697"/>
      <c r="F697"/>
      <c r="G697"/>
      <c r="H697"/>
    </row>
    <row r="698" spans="1:8" x14ac:dyDescent="0.45">
      <c r="A698"/>
      <c r="B698"/>
      <c r="C698"/>
      <c r="D698"/>
      <c r="E698"/>
      <c r="F698"/>
      <c r="G698"/>
      <c r="H698"/>
    </row>
    <row r="699" spans="1:8" x14ac:dyDescent="0.45">
      <c r="A699"/>
      <c r="B699"/>
      <c r="C699"/>
      <c r="D699"/>
      <c r="E699"/>
      <c r="F699"/>
      <c r="G699"/>
      <c r="H699"/>
    </row>
    <row r="700" spans="1:8" x14ac:dyDescent="0.45">
      <c r="A700"/>
      <c r="B700"/>
      <c r="C700"/>
      <c r="D700"/>
      <c r="E700"/>
      <c r="F700"/>
      <c r="G700"/>
      <c r="H700"/>
    </row>
    <row r="701" spans="1:8" x14ac:dyDescent="0.45">
      <c r="A701"/>
      <c r="B701"/>
      <c r="C701"/>
      <c r="D701"/>
      <c r="E701"/>
      <c r="F701"/>
      <c r="G701"/>
      <c r="H701"/>
    </row>
    <row r="702" spans="1:8" x14ac:dyDescent="0.45">
      <c r="A702"/>
      <c r="B702"/>
      <c r="C702"/>
      <c r="D702"/>
      <c r="E702"/>
      <c r="F702"/>
      <c r="G702"/>
      <c r="H702"/>
    </row>
    <row r="703" spans="1:8" x14ac:dyDescent="0.45">
      <c r="A703"/>
      <c r="B703"/>
      <c r="C703"/>
      <c r="D703"/>
      <c r="E703"/>
      <c r="F703"/>
      <c r="G703"/>
      <c r="H703"/>
    </row>
    <row r="704" spans="1:8" x14ac:dyDescent="0.45">
      <c r="A704"/>
      <c r="B704"/>
      <c r="C704"/>
      <c r="D704"/>
      <c r="E704"/>
      <c r="F704"/>
      <c r="G704"/>
      <c r="H704"/>
    </row>
    <row r="705" spans="1:8" x14ac:dyDescent="0.45">
      <c r="A705"/>
      <c r="B705"/>
      <c r="C705"/>
      <c r="D705"/>
      <c r="E705"/>
      <c r="F705"/>
      <c r="G705"/>
      <c r="H705"/>
    </row>
    <row r="706" spans="1:8" x14ac:dyDescent="0.45">
      <c r="A706"/>
      <c r="B706"/>
      <c r="C706"/>
      <c r="D706"/>
      <c r="E706"/>
      <c r="F706"/>
      <c r="G706"/>
      <c r="H706"/>
    </row>
    <row r="707" spans="1:8" x14ac:dyDescent="0.45">
      <c r="A707"/>
      <c r="B707"/>
      <c r="C707"/>
      <c r="D707"/>
      <c r="E707"/>
      <c r="F707"/>
      <c r="G707"/>
      <c r="H707"/>
    </row>
    <row r="708" spans="1:8" x14ac:dyDescent="0.45">
      <c r="A708"/>
      <c r="B708"/>
      <c r="C708"/>
      <c r="D708"/>
      <c r="E708"/>
      <c r="F708"/>
      <c r="G708"/>
      <c r="H708"/>
    </row>
    <row r="709" spans="1:8" x14ac:dyDescent="0.45">
      <c r="A709"/>
      <c r="B709"/>
      <c r="C709"/>
      <c r="D709"/>
      <c r="E709"/>
      <c r="F709"/>
      <c r="G709"/>
      <c r="H709"/>
    </row>
    <row r="710" spans="1:8" x14ac:dyDescent="0.45">
      <c r="A710"/>
      <c r="B710"/>
      <c r="C710"/>
      <c r="D710"/>
      <c r="E710"/>
      <c r="F710"/>
      <c r="G710"/>
      <c r="H710"/>
    </row>
    <row r="711" spans="1:8" x14ac:dyDescent="0.45">
      <c r="A711"/>
      <c r="B711"/>
      <c r="C711"/>
      <c r="D711"/>
      <c r="E711"/>
      <c r="F711"/>
      <c r="G711"/>
      <c r="H711"/>
    </row>
    <row r="712" spans="1:8" x14ac:dyDescent="0.45">
      <c r="A712"/>
      <c r="B712"/>
      <c r="C712"/>
      <c r="D712"/>
      <c r="E712"/>
      <c r="F712"/>
      <c r="G712"/>
      <c r="H712"/>
    </row>
    <row r="713" spans="1:8" x14ac:dyDescent="0.45">
      <c r="A713"/>
      <c r="B713"/>
      <c r="C713"/>
      <c r="D713"/>
      <c r="E713"/>
      <c r="F713"/>
      <c r="G713"/>
      <c r="H713"/>
    </row>
    <row r="714" spans="1:8" x14ac:dyDescent="0.45">
      <c r="A714"/>
      <c r="B714"/>
      <c r="C714"/>
      <c r="D714"/>
      <c r="E714"/>
      <c r="F714"/>
      <c r="G714"/>
      <c r="H714"/>
    </row>
    <row r="715" spans="1:8" x14ac:dyDescent="0.45">
      <c r="A715"/>
      <c r="B715"/>
      <c r="C715"/>
      <c r="D715"/>
      <c r="E715"/>
      <c r="F715"/>
      <c r="G715"/>
      <c r="H715"/>
    </row>
    <row r="716" spans="1:8" x14ac:dyDescent="0.45">
      <c r="A716"/>
      <c r="B716"/>
      <c r="C716"/>
      <c r="D716"/>
      <c r="E716"/>
      <c r="F716"/>
      <c r="G716"/>
      <c r="H716"/>
    </row>
    <row r="717" spans="1:8" x14ac:dyDescent="0.45">
      <c r="A717"/>
      <c r="B717"/>
      <c r="C717"/>
      <c r="D717"/>
      <c r="E717"/>
      <c r="F717"/>
      <c r="G717"/>
      <c r="H717"/>
    </row>
    <row r="718" spans="1:8" x14ac:dyDescent="0.45">
      <c r="A718"/>
      <c r="B718"/>
      <c r="C718"/>
      <c r="D718"/>
      <c r="E718"/>
      <c r="F718"/>
      <c r="G718"/>
      <c r="H718"/>
    </row>
    <row r="719" spans="1:8" x14ac:dyDescent="0.45">
      <c r="A719"/>
      <c r="B719"/>
      <c r="C719"/>
      <c r="D719"/>
      <c r="E719"/>
      <c r="F719"/>
      <c r="G719"/>
      <c r="H719"/>
    </row>
    <row r="720" spans="1:8" x14ac:dyDescent="0.45">
      <c r="A720"/>
      <c r="B720"/>
      <c r="C720"/>
      <c r="D720"/>
      <c r="E720"/>
      <c r="F720"/>
      <c r="G720"/>
      <c r="H720"/>
    </row>
    <row r="721" spans="1:8" x14ac:dyDescent="0.45">
      <c r="A721"/>
      <c r="B721"/>
      <c r="C721"/>
      <c r="D721"/>
      <c r="E721"/>
      <c r="F721"/>
      <c r="G721"/>
      <c r="H721"/>
    </row>
    <row r="722" spans="1:8" x14ac:dyDescent="0.45">
      <c r="A722"/>
      <c r="B722"/>
      <c r="C722"/>
      <c r="D722"/>
      <c r="E722"/>
      <c r="F722"/>
      <c r="G722"/>
      <c r="H722"/>
    </row>
    <row r="723" spans="1:8" x14ac:dyDescent="0.45">
      <c r="A723"/>
      <c r="B723"/>
      <c r="C723"/>
      <c r="D723"/>
      <c r="E723"/>
      <c r="F723"/>
      <c r="G723"/>
      <c r="H723"/>
    </row>
    <row r="724" spans="1:8" x14ac:dyDescent="0.45">
      <c r="A724"/>
      <c r="B724"/>
      <c r="C724"/>
      <c r="D724"/>
      <c r="E724"/>
      <c r="F724"/>
      <c r="G724"/>
      <c r="H724"/>
    </row>
    <row r="725" spans="1:8" x14ac:dyDescent="0.45">
      <c r="A725"/>
      <c r="B725"/>
      <c r="C725"/>
      <c r="D725"/>
      <c r="E725"/>
      <c r="F725"/>
      <c r="G725"/>
      <c r="H725"/>
    </row>
    <row r="726" spans="1:8" x14ac:dyDescent="0.45">
      <c r="A726"/>
      <c r="B726"/>
      <c r="C726"/>
      <c r="D726"/>
      <c r="E726"/>
      <c r="F726"/>
      <c r="G726"/>
      <c r="H726"/>
    </row>
    <row r="727" spans="1:8" x14ac:dyDescent="0.45">
      <c r="A727"/>
      <c r="B727"/>
      <c r="C727"/>
      <c r="D727"/>
      <c r="E727"/>
      <c r="F727"/>
      <c r="G727"/>
      <c r="H727"/>
    </row>
    <row r="728" spans="1:8" x14ac:dyDescent="0.45">
      <c r="A728"/>
      <c r="B728"/>
      <c r="C728"/>
      <c r="D728"/>
      <c r="E728"/>
      <c r="F728"/>
      <c r="G728"/>
      <c r="H728"/>
    </row>
    <row r="729" spans="1:8" x14ac:dyDescent="0.45">
      <c r="A729"/>
      <c r="B729"/>
      <c r="C729"/>
      <c r="D729"/>
      <c r="E729"/>
      <c r="F729"/>
      <c r="G729"/>
      <c r="H729"/>
    </row>
    <row r="730" spans="1:8" x14ac:dyDescent="0.45">
      <c r="A730"/>
      <c r="B730"/>
      <c r="C730"/>
      <c r="D730"/>
      <c r="E730"/>
      <c r="F730"/>
      <c r="G730"/>
      <c r="H730"/>
    </row>
    <row r="731" spans="1:8" x14ac:dyDescent="0.45">
      <c r="A731"/>
      <c r="B731"/>
      <c r="C731"/>
      <c r="D731"/>
      <c r="E731"/>
      <c r="F731"/>
      <c r="G731"/>
      <c r="H731"/>
    </row>
    <row r="732" spans="1:8" x14ac:dyDescent="0.45">
      <c r="A732"/>
      <c r="B732"/>
      <c r="C732"/>
      <c r="D732"/>
      <c r="E732"/>
      <c r="F732"/>
      <c r="G732"/>
      <c r="H732"/>
    </row>
    <row r="733" spans="1:8" x14ac:dyDescent="0.45">
      <c r="A733"/>
      <c r="B733"/>
      <c r="C733"/>
      <c r="D733"/>
      <c r="E733"/>
      <c r="F733"/>
      <c r="G733"/>
      <c r="H733"/>
    </row>
    <row r="734" spans="1:8" x14ac:dyDescent="0.45">
      <c r="A734"/>
      <c r="B734"/>
      <c r="C734"/>
      <c r="D734"/>
      <c r="E734"/>
      <c r="F734"/>
      <c r="G734"/>
      <c r="H734"/>
    </row>
    <row r="735" spans="1:8" x14ac:dyDescent="0.45">
      <c r="A735"/>
      <c r="B735"/>
      <c r="C735"/>
      <c r="D735"/>
      <c r="E735"/>
      <c r="F735"/>
      <c r="G735"/>
      <c r="H735"/>
    </row>
    <row r="736" spans="1:8" x14ac:dyDescent="0.45">
      <c r="A736"/>
      <c r="B736"/>
      <c r="C736"/>
      <c r="D736"/>
      <c r="E736"/>
      <c r="F736"/>
      <c r="G736"/>
      <c r="H736"/>
    </row>
    <row r="737" spans="1:8" x14ac:dyDescent="0.45">
      <c r="A737"/>
      <c r="B737"/>
      <c r="C737"/>
      <c r="D737"/>
      <c r="E737"/>
      <c r="F737"/>
      <c r="G737"/>
      <c r="H737"/>
    </row>
    <row r="738" spans="1:8" x14ac:dyDescent="0.45">
      <c r="A738"/>
      <c r="B738"/>
      <c r="C738"/>
      <c r="D738"/>
      <c r="E738"/>
      <c r="F738"/>
      <c r="G738"/>
      <c r="H738"/>
    </row>
    <row r="739" spans="1:8" x14ac:dyDescent="0.45">
      <c r="A739"/>
      <c r="B739"/>
      <c r="C739"/>
      <c r="D739"/>
      <c r="E739"/>
      <c r="F739"/>
      <c r="G739"/>
      <c r="H739"/>
    </row>
    <row r="740" spans="1:8" x14ac:dyDescent="0.45">
      <c r="A740"/>
      <c r="B740"/>
      <c r="C740"/>
      <c r="D740"/>
      <c r="E740"/>
      <c r="F740"/>
      <c r="G740"/>
      <c r="H740"/>
    </row>
    <row r="741" spans="1:8" x14ac:dyDescent="0.45">
      <c r="A741"/>
      <c r="B741"/>
      <c r="C741"/>
      <c r="D741"/>
      <c r="E741"/>
      <c r="F741"/>
      <c r="G741"/>
      <c r="H741"/>
    </row>
    <row r="742" spans="1:8" x14ac:dyDescent="0.45">
      <c r="A742"/>
      <c r="B742"/>
      <c r="C742"/>
      <c r="D742"/>
      <c r="E742"/>
      <c r="F742"/>
      <c r="G742"/>
      <c r="H742"/>
    </row>
    <row r="743" spans="1:8" x14ac:dyDescent="0.45">
      <c r="A743"/>
      <c r="B743"/>
      <c r="C743"/>
      <c r="D743"/>
      <c r="E743"/>
      <c r="F743"/>
      <c r="G743"/>
      <c r="H743"/>
    </row>
    <row r="744" spans="1:8" x14ac:dyDescent="0.45">
      <c r="A744"/>
      <c r="B744"/>
      <c r="C744"/>
      <c r="D744"/>
      <c r="E744"/>
      <c r="F744"/>
      <c r="G744"/>
      <c r="H744"/>
    </row>
    <row r="745" spans="1:8" x14ac:dyDescent="0.45">
      <c r="A745"/>
      <c r="B745"/>
      <c r="C745"/>
      <c r="D745"/>
      <c r="E745"/>
      <c r="F745"/>
      <c r="G745"/>
      <c r="H745"/>
    </row>
    <row r="746" spans="1:8" x14ac:dyDescent="0.45">
      <c r="A746"/>
      <c r="B746"/>
      <c r="C746"/>
      <c r="D746"/>
      <c r="E746"/>
      <c r="F746"/>
      <c r="G746"/>
      <c r="H746"/>
    </row>
    <row r="747" spans="1:8" x14ac:dyDescent="0.45">
      <c r="A747"/>
      <c r="B747"/>
      <c r="C747"/>
      <c r="D747"/>
      <c r="E747"/>
      <c r="F747"/>
      <c r="G747"/>
      <c r="H747"/>
    </row>
    <row r="748" spans="1:8" x14ac:dyDescent="0.45">
      <c r="A748"/>
      <c r="B748"/>
      <c r="C748"/>
      <c r="D748"/>
      <c r="E748"/>
      <c r="F748"/>
      <c r="G748"/>
      <c r="H748"/>
    </row>
    <row r="749" spans="1:8" x14ac:dyDescent="0.45">
      <c r="A749"/>
      <c r="B749"/>
      <c r="C749"/>
      <c r="D749"/>
      <c r="E749"/>
      <c r="F749"/>
      <c r="G749"/>
      <c r="H749"/>
    </row>
    <row r="750" spans="1:8" x14ac:dyDescent="0.45">
      <c r="A750"/>
      <c r="B750"/>
      <c r="C750"/>
      <c r="D750"/>
      <c r="E750"/>
      <c r="F750"/>
      <c r="G750"/>
      <c r="H750"/>
    </row>
    <row r="751" spans="1:8" x14ac:dyDescent="0.45">
      <c r="A751"/>
      <c r="B751"/>
      <c r="C751"/>
      <c r="D751"/>
      <c r="E751"/>
      <c r="F751"/>
      <c r="G751"/>
      <c r="H751"/>
    </row>
    <row r="752" spans="1:8" x14ac:dyDescent="0.45">
      <c r="A752"/>
      <c r="B752"/>
      <c r="C752"/>
      <c r="D752"/>
      <c r="E752"/>
      <c r="F752"/>
      <c r="G752"/>
      <c r="H752"/>
    </row>
    <row r="753" spans="1:8" x14ac:dyDescent="0.45">
      <c r="A753"/>
      <c r="B753"/>
      <c r="C753"/>
      <c r="D753"/>
      <c r="E753"/>
      <c r="F753"/>
      <c r="G753"/>
      <c r="H753"/>
    </row>
    <row r="754" spans="1:8" x14ac:dyDescent="0.45">
      <c r="A754"/>
      <c r="B754"/>
      <c r="C754"/>
      <c r="D754"/>
      <c r="E754"/>
      <c r="F754"/>
      <c r="G754"/>
      <c r="H754"/>
    </row>
    <row r="755" spans="1:8" x14ac:dyDescent="0.45">
      <c r="A755"/>
      <c r="B755"/>
      <c r="C755"/>
      <c r="D755"/>
      <c r="E755"/>
      <c r="F755"/>
      <c r="G755"/>
      <c r="H755"/>
    </row>
    <row r="756" spans="1:8" x14ac:dyDescent="0.45">
      <c r="A756"/>
      <c r="B756"/>
      <c r="C756"/>
      <c r="D756"/>
      <c r="E756"/>
      <c r="F756"/>
      <c r="G756"/>
      <c r="H756"/>
    </row>
    <row r="757" spans="1:8" x14ac:dyDescent="0.45">
      <c r="A757"/>
      <c r="B757"/>
      <c r="C757"/>
      <c r="D757"/>
      <c r="E757"/>
      <c r="F757"/>
      <c r="G757"/>
      <c r="H757"/>
    </row>
    <row r="758" spans="1:8" x14ac:dyDescent="0.45">
      <c r="A758"/>
      <c r="B758"/>
      <c r="C758"/>
      <c r="D758"/>
      <c r="E758"/>
      <c r="F758"/>
      <c r="G758"/>
      <c r="H758"/>
    </row>
    <row r="759" spans="1:8" x14ac:dyDescent="0.45">
      <c r="A759"/>
      <c r="B759"/>
      <c r="C759"/>
      <c r="D759"/>
      <c r="E759"/>
      <c r="F759"/>
      <c r="G759"/>
      <c r="H759"/>
    </row>
    <row r="760" spans="1:8" x14ac:dyDescent="0.45">
      <c r="A760"/>
      <c r="B760"/>
      <c r="C760"/>
      <c r="D760"/>
      <c r="E760"/>
      <c r="F760"/>
      <c r="G760"/>
      <c r="H760"/>
    </row>
    <row r="761" spans="1:8" x14ac:dyDescent="0.45">
      <c r="A761"/>
      <c r="B761"/>
      <c r="C761"/>
      <c r="D761"/>
      <c r="E761"/>
      <c r="F761"/>
      <c r="G761"/>
      <c r="H761"/>
    </row>
    <row r="762" spans="1:8" x14ac:dyDescent="0.45">
      <c r="A762"/>
      <c r="B762"/>
      <c r="C762"/>
      <c r="D762"/>
      <c r="E762"/>
      <c r="F762"/>
      <c r="G762"/>
      <c r="H762"/>
    </row>
    <row r="763" spans="1:8" x14ac:dyDescent="0.45">
      <c r="A763"/>
      <c r="B763"/>
      <c r="C763"/>
      <c r="D763"/>
      <c r="E763"/>
      <c r="F763"/>
      <c r="G763"/>
      <c r="H763"/>
    </row>
    <row r="764" spans="1:8" x14ac:dyDescent="0.45">
      <c r="A764"/>
      <c r="B764"/>
      <c r="C764"/>
      <c r="D764"/>
      <c r="E764"/>
      <c r="F764"/>
      <c r="G764"/>
      <c r="H764"/>
    </row>
    <row r="765" spans="1:8" x14ac:dyDescent="0.45">
      <c r="A765"/>
      <c r="B765"/>
      <c r="C765"/>
      <c r="D765"/>
      <c r="E765"/>
      <c r="F765"/>
      <c r="G765"/>
      <c r="H765"/>
    </row>
    <row r="766" spans="1:8" x14ac:dyDescent="0.45">
      <c r="A766"/>
      <c r="B766"/>
      <c r="C766"/>
      <c r="D766"/>
      <c r="E766"/>
      <c r="F766"/>
      <c r="G766"/>
      <c r="H766"/>
    </row>
    <row r="767" spans="1:8" x14ac:dyDescent="0.45">
      <c r="A767"/>
      <c r="B767"/>
      <c r="C767"/>
      <c r="D767"/>
      <c r="E767"/>
      <c r="F767"/>
      <c r="G767"/>
      <c r="H767"/>
    </row>
    <row r="768" spans="1:8" x14ac:dyDescent="0.45">
      <c r="A768"/>
      <c r="B768"/>
      <c r="C768"/>
      <c r="D768"/>
      <c r="E768"/>
      <c r="F768"/>
      <c r="G768"/>
      <c r="H768"/>
    </row>
    <row r="769" spans="1:8" x14ac:dyDescent="0.45">
      <c r="A769"/>
      <c r="B769"/>
      <c r="C769"/>
      <c r="D769"/>
      <c r="E769"/>
      <c r="F769"/>
      <c r="G769"/>
      <c r="H769"/>
    </row>
    <row r="770" spans="1:8" x14ac:dyDescent="0.45">
      <c r="A770"/>
      <c r="B770"/>
      <c r="C770"/>
      <c r="D770"/>
      <c r="E770"/>
      <c r="F770"/>
      <c r="G770"/>
      <c r="H770"/>
    </row>
    <row r="771" spans="1:8" x14ac:dyDescent="0.45">
      <c r="A771"/>
      <c r="B771"/>
      <c r="C771"/>
      <c r="D771"/>
      <c r="E771"/>
      <c r="F771"/>
      <c r="G771"/>
      <c r="H771"/>
    </row>
    <row r="772" spans="1:8" x14ac:dyDescent="0.45">
      <c r="A772"/>
      <c r="B772"/>
      <c r="C772"/>
      <c r="D772"/>
      <c r="E772"/>
      <c r="F772"/>
      <c r="G772"/>
      <c r="H772"/>
    </row>
    <row r="773" spans="1:8" x14ac:dyDescent="0.45">
      <c r="A773"/>
      <c r="B773"/>
      <c r="C773"/>
      <c r="D773"/>
      <c r="E773"/>
      <c r="F773"/>
      <c r="G773"/>
      <c r="H773"/>
    </row>
    <row r="774" spans="1:8" x14ac:dyDescent="0.45">
      <c r="A774"/>
      <c r="B774"/>
      <c r="C774"/>
      <c r="D774"/>
      <c r="E774"/>
      <c r="F774"/>
      <c r="G774"/>
      <c r="H774"/>
    </row>
    <row r="775" spans="1:8" x14ac:dyDescent="0.45">
      <c r="A775"/>
      <c r="B775"/>
      <c r="C775"/>
      <c r="D775"/>
      <c r="E775"/>
      <c r="F775"/>
      <c r="G775"/>
      <c r="H775"/>
    </row>
    <row r="776" spans="1:8" x14ac:dyDescent="0.45">
      <c r="A776"/>
      <c r="B776"/>
      <c r="C776"/>
      <c r="D776"/>
      <c r="E776"/>
      <c r="F776"/>
      <c r="G776"/>
      <c r="H776"/>
    </row>
    <row r="777" spans="1:8" x14ac:dyDescent="0.45">
      <c r="A777"/>
      <c r="B777"/>
      <c r="C777"/>
      <c r="D777"/>
      <c r="E777"/>
      <c r="F777"/>
      <c r="G777"/>
      <c r="H777"/>
    </row>
    <row r="778" spans="1:8" x14ac:dyDescent="0.45">
      <c r="A778"/>
      <c r="B778"/>
      <c r="C778"/>
      <c r="D778"/>
      <c r="E778"/>
      <c r="F778"/>
      <c r="G778"/>
      <c r="H778"/>
    </row>
    <row r="779" spans="1:8" x14ac:dyDescent="0.45">
      <c r="A779"/>
      <c r="B779"/>
      <c r="C779"/>
      <c r="D779"/>
      <c r="E779"/>
      <c r="F779"/>
      <c r="G779"/>
      <c r="H779"/>
    </row>
    <row r="780" spans="1:8" x14ac:dyDescent="0.45">
      <c r="A780"/>
      <c r="B780"/>
      <c r="C780"/>
      <c r="D780"/>
      <c r="E780"/>
      <c r="F780"/>
      <c r="G780"/>
      <c r="H780"/>
    </row>
    <row r="781" spans="1:8" x14ac:dyDescent="0.45">
      <c r="A781"/>
      <c r="B781"/>
      <c r="C781"/>
      <c r="D781"/>
      <c r="E781"/>
      <c r="F781"/>
      <c r="G781"/>
      <c r="H781"/>
    </row>
    <row r="782" spans="1:8" x14ac:dyDescent="0.45">
      <c r="A782"/>
      <c r="B782"/>
      <c r="C782"/>
      <c r="D782"/>
      <c r="E782"/>
      <c r="F782"/>
      <c r="G782"/>
      <c r="H782"/>
    </row>
    <row r="783" spans="1:8" x14ac:dyDescent="0.45">
      <c r="A783"/>
      <c r="B783"/>
      <c r="C783"/>
      <c r="D783"/>
      <c r="E783"/>
      <c r="F783"/>
      <c r="G783"/>
      <c r="H783"/>
    </row>
    <row r="784" spans="1:8" x14ac:dyDescent="0.45">
      <c r="A784"/>
      <c r="B784"/>
      <c r="C784"/>
      <c r="D784"/>
      <c r="E784"/>
      <c r="F784"/>
      <c r="G784"/>
      <c r="H784"/>
    </row>
    <row r="785" spans="1:8" x14ac:dyDescent="0.45">
      <c r="A785"/>
      <c r="B785"/>
      <c r="C785"/>
      <c r="D785"/>
      <c r="E785"/>
      <c r="F785"/>
      <c r="G785"/>
      <c r="H785"/>
    </row>
    <row r="786" spans="1:8" x14ac:dyDescent="0.45">
      <c r="A786"/>
      <c r="B786"/>
      <c r="C786"/>
      <c r="D786"/>
      <c r="E786"/>
      <c r="F786"/>
      <c r="G786"/>
      <c r="H786"/>
    </row>
    <row r="787" spans="1:8" x14ac:dyDescent="0.45">
      <c r="A787"/>
      <c r="B787"/>
      <c r="C787"/>
      <c r="D787"/>
      <c r="E787"/>
      <c r="F787"/>
      <c r="G787"/>
      <c r="H787"/>
    </row>
    <row r="788" spans="1:8" x14ac:dyDescent="0.45">
      <c r="A788"/>
      <c r="B788"/>
      <c r="C788"/>
      <c r="D788"/>
      <c r="E788"/>
      <c r="F788"/>
      <c r="G788"/>
      <c r="H788"/>
    </row>
    <row r="789" spans="1:8" x14ac:dyDescent="0.45">
      <c r="A789"/>
      <c r="B789"/>
      <c r="C789"/>
      <c r="D789"/>
      <c r="E789"/>
      <c r="F789"/>
      <c r="G789"/>
      <c r="H789"/>
    </row>
    <row r="790" spans="1:8" x14ac:dyDescent="0.45">
      <c r="A790"/>
      <c r="B790"/>
      <c r="C790"/>
      <c r="D790"/>
      <c r="E790"/>
      <c r="F790"/>
      <c r="G790"/>
      <c r="H790"/>
    </row>
    <row r="791" spans="1:8" x14ac:dyDescent="0.45">
      <c r="A791"/>
      <c r="B791"/>
      <c r="C791"/>
      <c r="D791"/>
      <c r="E791"/>
      <c r="F791"/>
      <c r="G791"/>
      <c r="H791"/>
    </row>
    <row r="792" spans="1:8" x14ac:dyDescent="0.45">
      <c r="A792"/>
      <c r="B792"/>
      <c r="C792"/>
      <c r="D792"/>
      <c r="E792"/>
      <c r="F792"/>
      <c r="G792"/>
      <c r="H792"/>
    </row>
    <row r="793" spans="1:8" x14ac:dyDescent="0.45">
      <c r="A793"/>
      <c r="B793"/>
      <c r="C793"/>
      <c r="D793"/>
      <c r="E793"/>
      <c r="F793"/>
      <c r="G793"/>
      <c r="H793"/>
    </row>
    <row r="794" spans="1:8" x14ac:dyDescent="0.45">
      <c r="A794"/>
      <c r="B794"/>
      <c r="C794"/>
      <c r="D794"/>
      <c r="E794"/>
      <c r="F794"/>
      <c r="G794"/>
      <c r="H794"/>
    </row>
    <row r="795" spans="1:8" x14ac:dyDescent="0.45">
      <c r="A795"/>
      <c r="B795"/>
      <c r="C795"/>
      <c r="D795"/>
      <c r="E795"/>
      <c r="F795"/>
      <c r="G795"/>
      <c r="H795"/>
    </row>
    <row r="796" spans="1:8" x14ac:dyDescent="0.45">
      <c r="A796"/>
      <c r="B796"/>
      <c r="C796"/>
      <c r="D796"/>
      <c r="E796"/>
      <c r="F796"/>
      <c r="G796"/>
      <c r="H796"/>
    </row>
    <row r="797" spans="1:8" x14ac:dyDescent="0.45">
      <c r="A797"/>
      <c r="B797"/>
      <c r="C797"/>
      <c r="D797"/>
      <c r="E797"/>
      <c r="F797"/>
      <c r="G797"/>
      <c r="H797"/>
    </row>
    <row r="798" spans="1:8" x14ac:dyDescent="0.45">
      <c r="A798"/>
      <c r="B798"/>
      <c r="C798"/>
      <c r="D798"/>
      <c r="E798"/>
      <c r="F798"/>
      <c r="G798"/>
      <c r="H798"/>
    </row>
    <row r="799" spans="1:8" x14ac:dyDescent="0.45">
      <c r="A799"/>
      <c r="B799"/>
      <c r="C799"/>
      <c r="D799"/>
      <c r="E799"/>
      <c r="F799"/>
      <c r="G799"/>
      <c r="H799"/>
    </row>
    <row r="800" spans="1:8" x14ac:dyDescent="0.45">
      <c r="A800"/>
      <c r="B800"/>
      <c r="C800"/>
      <c r="D800"/>
      <c r="E800"/>
      <c r="F800"/>
      <c r="G800"/>
      <c r="H800"/>
    </row>
    <row r="801" spans="1:8" x14ac:dyDescent="0.45">
      <c r="A801"/>
      <c r="B801"/>
      <c r="C801"/>
      <c r="D801"/>
      <c r="E801"/>
      <c r="F801"/>
      <c r="G801"/>
      <c r="H801"/>
    </row>
    <row r="802" spans="1:8" x14ac:dyDescent="0.45">
      <c r="A802"/>
      <c r="B802"/>
      <c r="C802"/>
      <c r="D802"/>
      <c r="E802"/>
      <c r="F802"/>
      <c r="G802"/>
      <c r="H802"/>
    </row>
    <row r="803" spans="1:8" x14ac:dyDescent="0.45">
      <c r="A803"/>
      <c r="B803"/>
      <c r="C803"/>
      <c r="D803"/>
      <c r="E803"/>
      <c r="F803"/>
      <c r="G803"/>
      <c r="H803"/>
    </row>
    <row r="804" spans="1:8" x14ac:dyDescent="0.45">
      <c r="A804"/>
      <c r="B804"/>
      <c r="C804"/>
      <c r="D804"/>
      <c r="E804"/>
      <c r="F804"/>
      <c r="G804"/>
      <c r="H804"/>
    </row>
    <row r="805" spans="1:8" x14ac:dyDescent="0.45">
      <c r="A805"/>
      <c r="B805"/>
      <c r="C805"/>
      <c r="D805"/>
      <c r="E805"/>
      <c r="F805"/>
      <c r="G805"/>
      <c r="H805"/>
    </row>
    <row r="806" spans="1:8" x14ac:dyDescent="0.45">
      <c r="A806"/>
      <c r="B806"/>
      <c r="C806"/>
      <c r="D806"/>
      <c r="E806"/>
      <c r="F806"/>
      <c r="G806"/>
      <c r="H806"/>
    </row>
    <row r="807" spans="1:8" x14ac:dyDescent="0.45">
      <c r="A807"/>
      <c r="B807"/>
      <c r="C807"/>
      <c r="D807"/>
      <c r="E807"/>
      <c r="F807"/>
      <c r="G807"/>
      <c r="H807"/>
    </row>
    <row r="808" spans="1:8" x14ac:dyDescent="0.45">
      <c r="A808"/>
      <c r="B808"/>
      <c r="C808"/>
      <c r="D808"/>
      <c r="E808"/>
      <c r="F808"/>
      <c r="G808"/>
      <c r="H808"/>
    </row>
    <row r="809" spans="1:8" x14ac:dyDescent="0.45">
      <c r="A809"/>
      <c r="B809"/>
      <c r="C809"/>
      <c r="D809"/>
      <c r="E809"/>
      <c r="F809"/>
      <c r="G809"/>
      <c r="H809"/>
    </row>
    <row r="810" spans="1:8" x14ac:dyDescent="0.45">
      <c r="A810"/>
      <c r="B810"/>
      <c r="C810"/>
      <c r="D810"/>
      <c r="E810"/>
      <c r="F810"/>
      <c r="G810"/>
      <c r="H810"/>
    </row>
    <row r="811" spans="1:8" x14ac:dyDescent="0.45">
      <c r="A811"/>
      <c r="B811"/>
      <c r="C811"/>
      <c r="D811"/>
      <c r="E811"/>
      <c r="F811"/>
      <c r="G811"/>
      <c r="H811"/>
    </row>
    <row r="812" spans="1:8" x14ac:dyDescent="0.45">
      <c r="A812"/>
      <c r="B812"/>
      <c r="C812"/>
      <c r="D812"/>
      <c r="E812"/>
      <c r="F812"/>
      <c r="G812"/>
      <c r="H812"/>
    </row>
    <row r="813" spans="1:8" x14ac:dyDescent="0.45">
      <c r="A813"/>
      <c r="B813"/>
      <c r="C813"/>
      <c r="D813"/>
      <c r="E813"/>
      <c r="F813"/>
      <c r="G813"/>
      <c r="H813"/>
    </row>
    <row r="814" spans="1:8" x14ac:dyDescent="0.45">
      <c r="A814"/>
      <c r="B814"/>
      <c r="C814"/>
      <c r="D814"/>
      <c r="E814"/>
      <c r="F814"/>
      <c r="G814"/>
      <c r="H814"/>
    </row>
    <row r="815" spans="1:8" x14ac:dyDescent="0.45">
      <c r="A815"/>
      <c r="B815"/>
      <c r="C815"/>
      <c r="D815"/>
      <c r="E815"/>
      <c r="F815"/>
      <c r="G815"/>
      <c r="H815"/>
    </row>
    <row r="816" spans="1:8" x14ac:dyDescent="0.45">
      <c r="A816"/>
      <c r="B816"/>
      <c r="C816"/>
      <c r="D816"/>
      <c r="E816"/>
      <c r="F816"/>
      <c r="G816"/>
      <c r="H816"/>
    </row>
    <row r="817" spans="1:8" x14ac:dyDescent="0.45">
      <c r="A817"/>
      <c r="B817"/>
      <c r="C817"/>
      <c r="D817"/>
      <c r="E817"/>
      <c r="F817"/>
      <c r="G817"/>
      <c r="H817"/>
    </row>
    <row r="818" spans="1:8" x14ac:dyDescent="0.45">
      <c r="A818"/>
      <c r="B818"/>
      <c r="C818"/>
      <c r="D818"/>
      <c r="E818"/>
      <c r="F818"/>
      <c r="G818"/>
      <c r="H818"/>
    </row>
    <row r="819" spans="1:8" x14ac:dyDescent="0.45">
      <c r="A819"/>
      <c r="B819"/>
      <c r="C819"/>
      <c r="D819"/>
      <c r="E819"/>
      <c r="F819"/>
      <c r="G819"/>
      <c r="H819"/>
    </row>
    <row r="820" spans="1:8" x14ac:dyDescent="0.45">
      <c r="A820"/>
      <c r="B820"/>
      <c r="C820"/>
      <c r="D820"/>
      <c r="E820"/>
      <c r="F820"/>
      <c r="G820"/>
      <c r="H820"/>
    </row>
    <row r="821" spans="1:8" x14ac:dyDescent="0.45">
      <c r="A821"/>
      <c r="B821"/>
      <c r="C821"/>
      <c r="D821"/>
      <c r="E821"/>
      <c r="F821"/>
      <c r="G821"/>
      <c r="H821"/>
    </row>
    <row r="822" spans="1:8" x14ac:dyDescent="0.45">
      <c r="A822"/>
      <c r="B822"/>
      <c r="C822"/>
      <c r="D822"/>
      <c r="E822"/>
      <c r="F822"/>
      <c r="G822"/>
      <c r="H822"/>
    </row>
    <row r="823" spans="1:8" x14ac:dyDescent="0.45">
      <c r="A823"/>
      <c r="B823"/>
      <c r="C823"/>
      <c r="D823"/>
      <c r="E823"/>
      <c r="F823"/>
      <c r="G823"/>
      <c r="H823"/>
    </row>
    <row r="824" spans="1:8" x14ac:dyDescent="0.45">
      <c r="A824"/>
      <c r="B824"/>
      <c r="C824"/>
      <c r="D824"/>
      <c r="E824"/>
      <c r="F824"/>
      <c r="G824"/>
      <c r="H824"/>
    </row>
    <row r="825" spans="1:8" x14ac:dyDescent="0.45">
      <c r="A825"/>
      <c r="B825"/>
      <c r="C825"/>
      <c r="D825"/>
      <c r="E825"/>
      <c r="F825"/>
      <c r="G825"/>
      <c r="H825"/>
    </row>
    <row r="826" spans="1:8" x14ac:dyDescent="0.45">
      <c r="A826"/>
      <c r="B826"/>
      <c r="C826"/>
      <c r="D826"/>
      <c r="E826"/>
      <c r="F826"/>
      <c r="G826"/>
      <c r="H826"/>
    </row>
    <row r="827" spans="1:8" x14ac:dyDescent="0.45">
      <c r="A827"/>
      <c r="B827"/>
      <c r="C827"/>
      <c r="D827"/>
      <c r="E827"/>
      <c r="F827"/>
      <c r="G827"/>
      <c r="H827"/>
    </row>
    <row r="828" spans="1:8" x14ac:dyDescent="0.45">
      <c r="A828"/>
      <c r="B828"/>
      <c r="C828"/>
      <c r="D828"/>
      <c r="E828"/>
      <c r="F828"/>
      <c r="G828"/>
      <c r="H828"/>
    </row>
    <row r="829" spans="1:8" x14ac:dyDescent="0.45">
      <c r="A829"/>
      <c r="B829"/>
      <c r="C829"/>
      <c r="D829"/>
      <c r="E829"/>
      <c r="F829"/>
      <c r="G829"/>
      <c r="H829"/>
    </row>
    <row r="830" spans="1:8" x14ac:dyDescent="0.45">
      <c r="A830"/>
      <c r="B830"/>
      <c r="C830"/>
      <c r="D830"/>
      <c r="E830"/>
      <c r="F830"/>
      <c r="G830"/>
      <c r="H830"/>
    </row>
    <row r="831" spans="1:8" x14ac:dyDescent="0.45">
      <c r="A831"/>
      <c r="B831"/>
      <c r="C831"/>
      <c r="D831"/>
      <c r="E831"/>
      <c r="F831"/>
      <c r="G831"/>
      <c r="H831"/>
    </row>
    <row r="832" spans="1:8" x14ac:dyDescent="0.45">
      <c r="A832"/>
      <c r="B832"/>
      <c r="C832"/>
      <c r="D832"/>
      <c r="E832"/>
      <c r="F832"/>
      <c r="G832"/>
      <c r="H832"/>
    </row>
    <row r="833" spans="1:8" x14ac:dyDescent="0.45">
      <c r="A833"/>
      <c r="B833"/>
      <c r="C833"/>
      <c r="D833"/>
      <c r="E833"/>
      <c r="F833"/>
      <c r="G833"/>
      <c r="H833"/>
    </row>
    <row r="834" spans="1:8" x14ac:dyDescent="0.45">
      <c r="A834"/>
      <c r="B834"/>
      <c r="C834"/>
      <c r="D834"/>
      <c r="E834"/>
      <c r="F834"/>
      <c r="G834"/>
      <c r="H834"/>
    </row>
    <row r="835" spans="1:8" x14ac:dyDescent="0.45">
      <c r="A835"/>
      <c r="B835"/>
      <c r="C835"/>
      <c r="D835"/>
      <c r="E835"/>
      <c r="F835"/>
      <c r="G835"/>
      <c r="H835"/>
    </row>
    <row r="836" spans="1:8" x14ac:dyDescent="0.45">
      <c r="A836"/>
      <c r="B836"/>
      <c r="C836"/>
      <c r="D836"/>
      <c r="E836"/>
      <c r="F836"/>
      <c r="G836"/>
      <c r="H836"/>
    </row>
    <row r="837" spans="1:8" x14ac:dyDescent="0.45">
      <c r="A837"/>
      <c r="B837"/>
      <c r="C837"/>
      <c r="D837"/>
      <c r="E837"/>
      <c r="F837"/>
      <c r="G837"/>
      <c r="H837"/>
    </row>
    <row r="838" spans="1:8" x14ac:dyDescent="0.45">
      <c r="A838"/>
      <c r="B838"/>
      <c r="C838"/>
      <c r="D838"/>
      <c r="E838"/>
      <c r="F838"/>
      <c r="G838"/>
      <c r="H838"/>
    </row>
    <row r="839" spans="1:8" x14ac:dyDescent="0.45">
      <c r="A839"/>
      <c r="B839"/>
      <c r="C839"/>
      <c r="D839"/>
      <c r="E839"/>
      <c r="F839"/>
      <c r="G839"/>
      <c r="H839"/>
    </row>
    <row r="840" spans="1:8" x14ac:dyDescent="0.45">
      <c r="A840"/>
      <c r="B840"/>
      <c r="C840"/>
      <c r="D840"/>
      <c r="E840"/>
      <c r="F840"/>
      <c r="G840"/>
      <c r="H840"/>
    </row>
    <row r="841" spans="1:8" x14ac:dyDescent="0.45">
      <c r="A841"/>
      <c r="B841"/>
      <c r="C841"/>
      <c r="D841"/>
      <c r="E841"/>
      <c r="F841"/>
      <c r="G841"/>
      <c r="H841"/>
    </row>
    <row r="842" spans="1:8" x14ac:dyDescent="0.45">
      <c r="A842"/>
      <c r="B842"/>
      <c r="C842"/>
      <c r="D842"/>
      <c r="E842"/>
      <c r="F842"/>
      <c r="G842"/>
      <c r="H842"/>
    </row>
    <row r="843" spans="1:8" x14ac:dyDescent="0.45">
      <c r="A843"/>
      <c r="B843"/>
      <c r="C843"/>
      <c r="D843"/>
      <c r="E843"/>
      <c r="F843"/>
      <c r="G843"/>
      <c r="H843"/>
    </row>
    <row r="844" spans="1:8" x14ac:dyDescent="0.45">
      <c r="A844"/>
      <c r="B844"/>
      <c r="C844"/>
      <c r="D844"/>
      <c r="E844"/>
      <c r="F844"/>
      <c r="G844"/>
      <c r="H844"/>
    </row>
    <row r="845" spans="1:8" x14ac:dyDescent="0.45">
      <c r="A845"/>
      <c r="B845"/>
      <c r="C845"/>
      <c r="D845"/>
      <c r="E845"/>
      <c r="F845"/>
      <c r="G845"/>
      <c r="H845"/>
    </row>
    <row r="846" spans="1:8" x14ac:dyDescent="0.45">
      <c r="A846"/>
      <c r="B846"/>
      <c r="C846"/>
      <c r="D846"/>
      <c r="E846"/>
      <c r="F846"/>
      <c r="G846"/>
      <c r="H846"/>
    </row>
    <row r="847" spans="1:8" x14ac:dyDescent="0.45">
      <c r="A847"/>
      <c r="B847"/>
      <c r="C847"/>
      <c r="D847"/>
      <c r="E847"/>
      <c r="F847"/>
      <c r="G847"/>
      <c r="H847"/>
    </row>
    <row r="848" spans="1:8" x14ac:dyDescent="0.45">
      <c r="A848"/>
      <c r="B848"/>
      <c r="C848"/>
      <c r="D848"/>
      <c r="E848"/>
      <c r="F848"/>
      <c r="G848"/>
      <c r="H848"/>
    </row>
    <row r="849" spans="1:8" x14ac:dyDescent="0.45">
      <c r="A849"/>
      <c r="B849"/>
      <c r="C849"/>
      <c r="D849"/>
      <c r="E849"/>
      <c r="F849"/>
      <c r="G849"/>
      <c r="H849"/>
    </row>
    <row r="850" spans="1:8" x14ac:dyDescent="0.45">
      <c r="A850"/>
      <c r="B850"/>
      <c r="C850"/>
      <c r="D850"/>
      <c r="E850"/>
      <c r="F850"/>
      <c r="G850"/>
      <c r="H850"/>
    </row>
    <row r="851" spans="1:8" x14ac:dyDescent="0.45">
      <c r="A851"/>
      <c r="B851"/>
      <c r="C851"/>
      <c r="D851"/>
      <c r="E851"/>
      <c r="F851"/>
      <c r="G851"/>
      <c r="H851"/>
    </row>
    <row r="852" spans="1:8" x14ac:dyDescent="0.45">
      <c r="A852"/>
      <c r="B852"/>
      <c r="C852"/>
      <c r="D852"/>
      <c r="E852"/>
      <c r="F852"/>
      <c r="G852"/>
      <c r="H852"/>
    </row>
    <row r="853" spans="1:8" x14ac:dyDescent="0.45">
      <c r="A853"/>
      <c r="B853"/>
      <c r="C853"/>
      <c r="D853"/>
      <c r="E853"/>
      <c r="F853"/>
      <c r="G853"/>
      <c r="H853"/>
    </row>
    <row r="854" spans="1:8" x14ac:dyDescent="0.45">
      <c r="A854"/>
      <c r="B854"/>
      <c r="C854"/>
      <c r="D854"/>
      <c r="E854"/>
      <c r="F854"/>
      <c r="G854"/>
      <c r="H854"/>
    </row>
    <row r="855" spans="1:8" x14ac:dyDescent="0.45">
      <c r="A855"/>
      <c r="B855"/>
      <c r="C855"/>
      <c r="D855"/>
      <c r="E855"/>
      <c r="F855"/>
      <c r="G855"/>
      <c r="H855"/>
    </row>
    <row r="856" spans="1:8" x14ac:dyDescent="0.45">
      <c r="A856"/>
      <c r="B856"/>
      <c r="C856"/>
      <c r="D856"/>
      <c r="E856"/>
      <c r="F856"/>
      <c r="G856"/>
      <c r="H856"/>
    </row>
    <row r="857" spans="1:8" x14ac:dyDescent="0.45">
      <c r="A857"/>
      <c r="B857"/>
      <c r="C857"/>
      <c r="D857"/>
      <c r="E857"/>
      <c r="F857"/>
      <c r="G857"/>
      <c r="H857"/>
    </row>
    <row r="858" spans="1:8" x14ac:dyDescent="0.45">
      <c r="A858"/>
      <c r="B858"/>
      <c r="C858"/>
      <c r="D858"/>
      <c r="E858"/>
      <c r="F858"/>
      <c r="G858"/>
      <c r="H858"/>
    </row>
    <row r="859" spans="1:8" x14ac:dyDescent="0.45">
      <c r="A859"/>
      <c r="B859"/>
      <c r="C859"/>
      <c r="D859"/>
      <c r="E859"/>
      <c r="F859"/>
      <c r="G859"/>
      <c r="H859"/>
    </row>
    <row r="860" spans="1:8" x14ac:dyDescent="0.45">
      <c r="A860"/>
      <c r="B860"/>
      <c r="C860"/>
      <c r="D860"/>
      <c r="E860"/>
      <c r="F860"/>
      <c r="G860"/>
      <c r="H860"/>
    </row>
    <row r="861" spans="1:8" x14ac:dyDescent="0.45">
      <c r="A861"/>
      <c r="B861"/>
      <c r="C861"/>
      <c r="D861"/>
      <c r="E861"/>
      <c r="F861"/>
      <c r="G861"/>
      <c r="H861"/>
    </row>
    <row r="862" spans="1:8" x14ac:dyDescent="0.45">
      <c r="A862"/>
      <c r="B862"/>
      <c r="C862"/>
      <c r="D862"/>
      <c r="E862"/>
      <c r="F862"/>
      <c r="G862"/>
      <c r="H862"/>
    </row>
    <row r="863" spans="1:8" x14ac:dyDescent="0.45">
      <c r="A863"/>
      <c r="B863"/>
      <c r="C863"/>
      <c r="D863"/>
      <c r="E863"/>
      <c r="F863"/>
      <c r="G863"/>
      <c r="H863"/>
    </row>
    <row r="864" spans="1:8" x14ac:dyDescent="0.45">
      <c r="A864"/>
      <c r="B864"/>
      <c r="C864"/>
      <c r="D864"/>
      <c r="E864"/>
      <c r="F864"/>
      <c r="G864"/>
      <c r="H864"/>
    </row>
    <row r="865" spans="1:8" x14ac:dyDescent="0.45">
      <c r="A865"/>
      <c r="B865"/>
      <c r="C865"/>
      <c r="D865"/>
      <c r="E865"/>
      <c r="F865"/>
      <c r="G865"/>
      <c r="H865"/>
    </row>
    <row r="866" spans="1:8" x14ac:dyDescent="0.45">
      <c r="A866"/>
      <c r="B866"/>
      <c r="C866"/>
      <c r="D866"/>
      <c r="E866"/>
      <c r="F866"/>
      <c r="G866"/>
      <c r="H866"/>
    </row>
    <row r="867" spans="1:8" x14ac:dyDescent="0.45">
      <c r="A867"/>
      <c r="B867"/>
      <c r="C867"/>
      <c r="D867"/>
      <c r="E867"/>
      <c r="F867"/>
      <c r="G867"/>
      <c r="H867"/>
    </row>
    <row r="868" spans="1:8" x14ac:dyDescent="0.45">
      <c r="A868"/>
      <c r="B868"/>
      <c r="C868"/>
      <c r="D868"/>
      <c r="E868"/>
      <c r="F868"/>
      <c r="G868"/>
      <c r="H868"/>
    </row>
    <row r="869" spans="1:8" x14ac:dyDescent="0.45">
      <c r="A869"/>
      <c r="B869"/>
      <c r="C869"/>
      <c r="D869"/>
      <c r="E869"/>
      <c r="F869"/>
      <c r="G869"/>
      <c r="H869"/>
    </row>
    <row r="870" spans="1:8" x14ac:dyDescent="0.45">
      <c r="A870"/>
      <c r="B870"/>
      <c r="C870"/>
      <c r="D870"/>
      <c r="E870"/>
      <c r="F870"/>
      <c r="G870"/>
      <c r="H870"/>
    </row>
    <row r="871" spans="1:8" x14ac:dyDescent="0.45">
      <c r="A871"/>
      <c r="B871"/>
      <c r="C871"/>
      <c r="D871"/>
      <c r="E871"/>
      <c r="F871"/>
      <c r="G871"/>
      <c r="H871"/>
    </row>
    <row r="872" spans="1:8" x14ac:dyDescent="0.45">
      <c r="A872"/>
      <c r="B872"/>
      <c r="C872"/>
      <c r="D872"/>
      <c r="E872"/>
      <c r="F872"/>
      <c r="G872"/>
      <c r="H872"/>
    </row>
    <row r="873" spans="1:8" x14ac:dyDescent="0.45">
      <c r="A873"/>
      <c r="B873"/>
      <c r="C873"/>
      <c r="D873"/>
      <c r="E873"/>
      <c r="F873"/>
      <c r="G873"/>
      <c r="H873"/>
    </row>
    <row r="874" spans="1:8" x14ac:dyDescent="0.45">
      <c r="A874"/>
      <c r="B874"/>
      <c r="C874"/>
      <c r="D874"/>
      <c r="E874"/>
      <c r="F874"/>
      <c r="G874"/>
      <c r="H874"/>
    </row>
    <row r="875" spans="1:8" x14ac:dyDescent="0.45">
      <c r="A875"/>
      <c r="B875"/>
      <c r="C875"/>
      <c r="D875"/>
      <c r="E875"/>
      <c r="F875"/>
      <c r="G875"/>
      <c r="H875"/>
    </row>
    <row r="876" spans="1:8" x14ac:dyDescent="0.45">
      <c r="A876"/>
      <c r="B876"/>
      <c r="C876"/>
      <c r="D876"/>
      <c r="E876"/>
      <c r="F876"/>
      <c r="G876"/>
      <c r="H876"/>
    </row>
    <row r="877" spans="1:8" x14ac:dyDescent="0.45">
      <c r="A877"/>
      <c r="B877"/>
      <c r="C877"/>
      <c r="D877"/>
      <c r="E877"/>
      <c r="F877"/>
      <c r="G877"/>
      <c r="H877"/>
    </row>
    <row r="878" spans="1:8" x14ac:dyDescent="0.45">
      <c r="A878"/>
      <c r="B878"/>
      <c r="C878"/>
      <c r="D878"/>
      <c r="E878"/>
      <c r="F878"/>
      <c r="G878"/>
      <c r="H878"/>
    </row>
    <row r="879" spans="1:8" x14ac:dyDescent="0.45">
      <c r="A879"/>
      <c r="B879"/>
      <c r="C879"/>
      <c r="D879"/>
      <c r="E879"/>
      <c r="F879"/>
      <c r="G879"/>
      <c r="H879"/>
    </row>
    <row r="880" spans="1:8" x14ac:dyDescent="0.45">
      <c r="A880"/>
      <c r="B880"/>
      <c r="C880"/>
      <c r="D880"/>
      <c r="E880"/>
      <c r="F880"/>
      <c r="G880"/>
      <c r="H880"/>
    </row>
    <row r="881" spans="1:8" x14ac:dyDescent="0.45">
      <c r="A881"/>
      <c r="B881"/>
      <c r="C881"/>
      <c r="D881"/>
      <c r="E881"/>
      <c r="F881"/>
      <c r="G881"/>
      <c r="H881"/>
    </row>
    <row r="882" spans="1:8" x14ac:dyDescent="0.45">
      <c r="A882"/>
      <c r="B882"/>
      <c r="C882"/>
      <c r="D882"/>
      <c r="E882"/>
      <c r="F882"/>
      <c r="G882"/>
      <c r="H882"/>
    </row>
    <row r="883" spans="1:8" x14ac:dyDescent="0.45">
      <c r="A883"/>
      <c r="B883"/>
      <c r="C883"/>
      <c r="D883"/>
      <c r="E883"/>
      <c r="F883"/>
      <c r="G883"/>
      <c r="H883"/>
    </row>
    <row r="884" spans="1:8" x14ac:dyDescent="0.45">
      <c r="A884"/>
      <c r="B884"/>
      <c r="C884"/>
      <c r="D884"/>
      <c r="E884"/>
      <c r="F884"/>
      <c r="G884"/>
      <c r="H884"/>
    </row>
    <row r="885" spans="1:8" x14ac:dyDescent="0.45">
      <c r="A885"/>
      <c r="B885"/>
      <c r="C885"/>
      <c r="D885"/>
      <c r="E885"/>
      <c r="F885"/>
      <c r="G885"/>
      <c r="H885"/>
    </row>
    <row r="886" spans="1:8" x14ac:dyDescent="0.45">
      <c r="A886"/>
      <c r="B886"/>
      <c r="C886"/>
      <c r="D886"/>
      <c r="E886"/>
      <c r="F886"/>
      <c r="G886"/>
      <c r="H886"/>
    </row>
    <row r="887" spans="1:8" x14ac:dyDescent="0.45">
      <c r="A887"/>
      <c r="B887"/>
      <c r="C887"/>
      <c r="D887"/>
      <c r="E887"/>
      <c r="F887"/>
      <c r="G887"/>
      <c r="H887"/>
    </row>
    <row r="888" spans="1:8" x14ac:dyDescent="0.45">
      <c r="A888"/>
      <c r="B888"/>
      <c r="C888"/>
      <c r="D888"/>
      <c r="E888"/>
      <c r="F888"/>
      <c r="G888"/>
      <c r="H888"/>
    </row>
    <row r="889" spans="1:8" x14ac:dyDescent="0.45">
      <c r="A889"/>
      <c r="B889"/>
      <c r="C889"/>
      <c r="D889"/>
      <c r="E889"/>
      <c r="F889"/>
      <c r="G889"/>
      <c r="H889"/>
    </row>
    <row r="890" spans="1:8" x14ac:dyDescent="0.45">
      <c r="A890"/>
      <c r="B890"/>
      <c r="C890"/>
      <c r="D890"/>
      <c r="E890"/>
      <c r="F890"/>
      <c r="G890"/>
      <c r="H890"/>
    </row>
    <row r="891" spans="1:8" x14ac:dyDescent="0.45">
      <c r="A891"/>
      <c r="B891"/>
      <c r="C891"/>
      <c r="D891"/>
      <c r="E891"/>
      <c r="F891"/>
      <c r="G891"/>
      <c r="H891"/>
    </row>
    <row r="892" spans="1:8" x14ac:dyDescent="0.45">
      <c r="A892"/>
      <c r="B892"/>
      <c r="C892"/>
      <c r="D892"/>
      <c r="E892"/>
      <c r="F892"/>
      <c r="G892"/>
      <c r="H892"/>
    </row>
    <row r="893" spans="1:8" x14ac:dyDescent="0.45">
      <c r="A893"/>
      <c r="B893"/>
      <c r="C893"/>
      <c r="D893"/>
      <c r="E893"/>
      <c r="F893"/>
      <c r="G893"/>
      <c r="H893"/>
    </row>
    <row r="894" spans="1:8" x14ac:dyDescent="0.45">
      <c r="A894"/>
      <c r="B894"/>
      <c r="C894"/>
      <c r="D894"/>
      <c r="E894"/>
      <c r="F894"/>
      <c r="G894"/>
      <c r="H894"/>
    </row>
    <row r="895" spans="1:8" x14ac:dyDescent="0.45">
      <c r="A895"/>
      <c r="B895"/>
      <c r="C895"/>
      <c r="D895"/>
      <c r="E895"/>
      <c r="F895"/>
      <c r="G895"/>
      <c r="H895"/>
    </row>
    <row r="896" spans="1:8" x14ac:dyDescent="0.45">
      <c r="A896"/>
      <c r="B896"/>
      <c r="C896"/>
      <c r="D896"/>
      <c r="E896"/>
      <c r="F896"/>
      <c r="G896"/>
      <c r="H896"/>
    </row>
    <row r="897" spans="1:8" x14ac:dyDescent="0.45">
      <c r="A897"/>
      <c r="B897"/>
      <c r="C897"/>
      <c r="D897"/>
      <c r="E897"/>
      <c r="F897"/>
      <c r="G897"/>
      <c r="H897"/>
    </row>
    <row r="898" spans="1:8" x14ac:dyDescent="0.45">
      <c r="A898"/>
      <c r="B898"/>
      <c r="C898"/>
      <c r="D898"/>
      <c r="E898"/>
      <c r="F898"/>
      <c r="G898"/>
      <c r="H898"/>
    </row>
    <row r="899" spans="1:8" x14ac:dyDescent="0.45">
      <c r="A899"/>
      <c r="B899"/>
      <c r="C899"/>
      <c r="D899"/>
      <c r="E899"/>
      <c r="F899"/>
      <c r="G899"/>
      <c r="H899"/>
    </row>
    <row r="900" spans="1:8" x14ac:dyDescent="0.45">
      <c r="A900"/>
      <c r="B900"/>
      <c r="C900"/>
      <c r="D900"/>
      <c r="E900"/>
      <c r="F900"/>
      <c r="G900"/>
      <c r="H900"/>
    </row>
    <row r="901" spans="1:8" x14ac:dyDescent="0.45">
      <c r="A901"/>
      <c r="B901"/>
      <c r="C901"/>
      <c r="D901"/>
      <c r="E901"/>
      <c r="F901"/>
      <c r="G901"/>
      <c r="H901"/>
    </row>
    <row r="902" spans="1:8" x14ac:dyDescent="0.45">
      <c r="A902"/>
      <c r="B902"/>
      <c r="C902"/>
      <c r="D902"/>
      <c r="E902"/>
      <c r="F902"/>
      <c r="G902"/>
      <c r="H902"/>
    </row>
    <row r="903" spans="1:8" x14ac:dyDescent="0.45">
      <c r="A903"/>
      <c r="B903"/>
      <c r="C903"/>
      <c r="D903"/>
      <c r="E903"/>
      <c r="F903"/>
      <c r="G903"/>
      <c r="H903"/>
    </row>
    <row r="904" spans="1:8" x14ac:dyDescent="0.45">
      <c r="A904"/>
      <c r="B904"/>
      <c r="C904"/>
      <c r="D904"/>
      <c r="E904"/>
      <c r="F904"/>
      <c r="G904"/>
      <c r="H904"/>
    </row>
    <row r="905" spans="1:8" x14ac:dyDescent="0.45">
      <c r="A905"/>
      <c r="B905"/>
      <c r="C905"/>
      <c r="D905"/>
      <c r="E905"/>
      <c r="F905"/>
      <c r="G905"/>
      <c r="H905"/>
    </row>
    <row r="906" spans="1:8" x14ac:dyDescent="0.45">
      <c r="A906"/>
      <c r="B906"/>
      <c r="C906"/>
      <c r="D906"/>
      <c r="E906"/>
      <c r="F906"/>
      <c r="G906"/>
      <c r="H906"/>
    </row>
    <row r="907" spans="1:8" x14ac:dyDescent="0.45">
      <c r="A907"/>
      <c r="B907"/>
      <c r="C907"/>
      <c r="D907"/>
      <c r="E907"/>
      <c r="F907"/>
      <c r="G907"/>
      <c r="H907"/>
    </row>
    <row r="908" spans="1:8" x14ac:dyDescent="0.45">
      <c r="A908"/>
      <c r="B908"/>
      <c r="C908"/>
      <c r="D908"/>
      <c r="E908"/>
      <c r="F908"/>
      <c r="G908"/>
      <c r="H908"/>
    </row>
    <row r="909" spans="1:8" x14ac:dyDescent="0.45">
      <c r="A909"/>
      <c r="B909"/>
      <c r="C909"/>
      <c r="D909"/>
      <c r="E909"/>
      <c r="F909"/>
      <c r="G909"/>
      <c r="H909"/>
    </row>
    <row r="910" spans="1:8" x14ac:dyDescent="0.45">
      <c r="A910"/>
      <c r="B910"/>
      <c r="C910"/>
      <c r="D910"/>
      <c r="E910"/>
      <c r="F910"/>
      <c r="G910"/>
      <c r="H910"/>
    </row>
    <row r="911" spans="1:8" x14ac:dyDescent="0.45">
      <c r="A911"/>
      <c r="B911"/>
      <c r="C911"/>
      <c r="D911"/>
      <c r="E911"/>
      <c r="F911"/>
      <c r="G911"/>
      <c r="H911"/>
    </row>
    <row r="912" spans="1:8" x14ac:dyDescent="0.45">
      <c r="A912"/>
      <c r="B912"/>
      <c r="C912"/>
      <c r="D912"/>
      <c r="E912"/>
      <c r="F912"/>
      <c r="G912"/>
      <c r="H912"/>
    </row>
    <row r="913" spans="1:8" x14ac:dyDescent="0.45">
      <c r="A913"/>
      <c r="B913"/>
      <c r="C913"/>
      <c r="D913"/>
      <c r="E913"/>
      <c r="F913"/>
      <c r="G913"/>
      <c r="H913"/>
    </row>
    <row r="914" spans="1:8" x14ac:dyDescent="0.45">
      <c r="A914"/>
      <c r="B914"/>
      <c r="C914"/>
      <c r="D914"/>
      <c r="E914"/>
      <c r="F914"/>
      <c r="G914"/>
      <c r="H914"/>
    </row>
    <row r="915" spans="1:8" x14ac:dyDescent="0.45">
      <c r="A915"/>
      <c r="B915"/>
      <c r="C915"/>
      <c r="D915"/>
      <c r="E915"/>
      <c r="F915"/>
      <c r="G915"/>
      <c r="H915"/>
    </row>
    <row r="916" spans="1:8" x14ac:dyDescent="0.45">
      <c r="A916"/>
      <c r="B916"/>
      <c r="C916"/>
      <c r="D916"/>
      <c r="E916"/>
      <c r="F916"/>
      <c r="G916"/>
      <c r="H916"/>
    </row>
    <row r="917" spans="1:8" x14ac:dyDescent="0.45">
      <c r="A917"/>
      <c r="B917"/>
      <c r="C917"/>
      <c r="D917"/>
      <c r="E917"/>
      <c r="F917"/>
      <c r="G917"/>
      <c r="H917"/>
    </row>
    <row r="918" spans="1:8" x14ac:dyDescent="0.45">
      <c r="A918"/>
      <c r="B918"/>
      <c r="C918"/>
      <c r="D918"/>
      <c r="E918"/>
      <c r="F918"/>
      <c r="G918"/>
      <c r="H918"/>
    </row>
    <row r="919" spans="1:8" x14ac:dyDescent="0.45">
      <c r="A919"/>
      <c r="B919"/>
      <c r="C919"/>
      <c r="D919"/>
      <c r="E919"/>
      <c r="F919"/>
      <c r="G919"/>
      <c r="H919"/>
    </row>
    <row r="920" spans="1:8" x14ac:dyDescent="0.45">
      <c r="A920"/>
      <c r="B920"/>
      <c r="C920"/>
      <c r="D920"/>
      <c r="E920"/>
      <c r="F920"/>
      <c r="G920"/>
      <c r="H920"/>
    </row>
    <row r="921" spans="1:8" x14ac:dyDescent="0.45">
      <c r="A921"/>
      <c r="B921"/>
      <c r="C921"/>
      <c r="D921"/>
      <c r="E921"/>
      <c r="F921"/>
      <c r="G921"/>
      <c r="H921"/>
    </row>
    <row r="922" spans="1:8" x14ac:dyDescent="0.45">
      <c r="A922"/>
      <c r="B922"/>
      <c r="C922"/>
      <c r="D922"/>
      <c r="E922"/>
      <c r="F922"/>
      <c r="G922"/>
      <c r="H922"/>
    </row>
    <row r="923" spans="1:8" x14ac:dyDescent="0.45">
      <c r="A923"/>
      <c r="B923"/>
      <c r="C923"/>
      <c r="D923"/>
      <c r="E923"/>
      <c r="F923"/>
      <c r="G923"/>
      <c r="H923"/>
    </row>
    <row r="924" spans="1:8" x14ac:dyDescent="0.45">
      <c r="A924"/>
      <c r="B924"/>
      <c r="C924"/>
      <c r="D924"/>
      <c r="E924"/>
      <c r="F924"/>
      <c r="G924"/>
      <c r="H924"/>
    </row>
    <row r="925" spans="1:8" x14ac:dyDescent="0.45">
      <c r="A925"/>
      <c r="B925"/>
      <c r="C925"/>
      <c r="D925"/>
      <c r="E925"/>
      <c r="F925"/>
      <c r="G925"/>
      <c r="H925"/>
    </row>
    <row r="926" spans="1:8" x14ac:dyDescent="0.45">
      <c r="A926"/>
      <c r="B926"/>
      <c r="C926"/>
      <c r="D926"/>
      <c r="E926"/>
      <c r="F926"/>
      <c r="G926"/>
      <c r="H926"/>
    </row>
    <row r="927" spans="1:8" x14ac:dyDescent="0.45">
      <c r="A927"/>
      <c r="B927"/>
      <c r="C927"/>
      <c r="D927"/>
      <c r="E927"/>
      <c r="F927"/>
      <c r="G927"/>
      <c r="H927"/>
    </row>
    <row r="928" spans="1:8" x14ac:dyDescent="0.45">
      <c r="A928"/>
      <c r="B928"/>
      <c r="C928"/>
      <c r="D928"/>
      <c r="E928"/>
      <c r="F928"/>
      <c r="G928"/>
      <c r="H928"/>
    </row>
    <row r="929" spans="1:8" x14ac:dyDescent="0.45">
      <c r="A929"/>
      <c r="B929"/>
      <c r="C929"/>
      <c r="D929"/>
      <c r="E929"/>
      <c r="F929"/>
      <c r="G929"/>
      <c r="H929"/>
    </row>
    <row r="930" spans="1:8" x14ac:dyDescent="0.45">
      <c r="A930"/>
      <c r="B930"/>
      <c r="C930"/>
      <c r="D930"/>
      <c r="E930"/>
      <c r="F930"/>
      <c r="G930"/>
      <c r="H930"/>
    </row>
    <row r="931" spans="1:8" x14ac:dyDescent="0.45">
      <c r="A931"/>
      <c r="B931"/>
      <c r="C931"/>
      <c r="D931"/>
      <c r="E931"/>
      <c r="F931"/>
      <c r="G931"/>
      <c r="H931"/>
    </row>
    <row r="932" spans="1:8" x14ac:dyDescent="0.45">
      <c r="A932"/>
      <c r="B932"/>
      <c r="C932"/>
      <c r="D932"/>
      <c r="E932"/>
      <c r="F932"/>
      <c r="G932"/>
      <c r="H932"/>
    </row>
    <row r="933" spans="1:8" x14ac:dyDescent="0.45">
      <c r="A933"/>
      <c r="B933"/>
      <c r="C933"/>
      <c r="D933"/>
      <c r="E933"/>
      <c r="F933"/>
      <c r="G933"/>
      <c r="H933"/>
    </row>
    <row r="934" spans="1:8" x14ac:dyDescent="0.45">
      <c r="A934"/>
      <c r="B934"/>
      <c r="C934"/>
      <c r="D934"/>
      <c r="E934"/>
      <c r="F934"/>
      <c r="G934"/>
      <c r="H934"/>
    </row>
    <row r="935" spans="1:8" x14ac:dyDescent="0.45">
      <c r="A935"/>
      <c r="B935"/>
      <c r="C935"/>
      <c r="D935"/>
      <c r="E935"/>
      <c r="F935"/>
      <c r="G935"/>
      <c r="H935"/>
    </row>
    <row r="936" spans="1:8" x14ac:dyDescent="0.45">
      <c r="A936"/>
      <c r="B936"/>
      <c r="C936"/>
      <c r="D936"/>
      <c r="E936"/>
      <c r="F936"/>
      <c r="G936"/>
      <c r="H936"/>
    </row>
    <row r="937" spans="1:8" x14ac:dyDescent="0.45">
      <c r="A937"/>
      <c r="B937"/>
      <c r="C937"/>
      <c r="D937"/>
      <c r="E937"/>
      <c r="F937"/>
      <c r="G937"/>
      <c r="H937"/>
    </row>
    <row r="938" spans="1:8" x14ac:dyDescent="0.45">
      <c r="A938"/>
      <c r="B938"/>
      <c r="C938"/>
      <c r="D938"/>
      <c r="E938"/>
      <c r="F938"/>
      <c r="G938"/>
      <c r="H938"/>
    </row>
    <row r="939" spans="1:8" x14ac:dyDescent="0.45">
      <c r="A939"/>
      <c r="B939"/>
      <c r="C939"/>
      <c r="D939"/>
      <c r="E939"/>
      <c r="F939"/>
      <c r="G939"/>
      <c r="H939"/>
    </row>
    <row r="940" spans="1:8" x14ac:dyDescent="0.45">
      <c r="A940"/>
      <c r="B940"/>
      <c r="C940"/>
      <c r="D940"/>
      <c r="E940"/>
      <c r="F940"/>
      <c r="G940"/>
      <c r="H940"/>
    </row>
    <row r="941" spans="1:8" x14ac:dyDescent="0.45">
      <c r="A941"/>
      <c r="B941"/>
      <c r="C941"/>
      <c r="D941"/>
      <c r="E941"/>
      <c r="F941"/>
      <c r="G941"/>
      <c r="H941"/>
    </row>
    <row r="942" spans="1:8" x14ac:dyDescent="0.45">
      <c r="A942"/>
      <c r="B942"/>
      <c r="C942"/>
      <c r="D942"/>
      <c r="E942"/>
      <c r="F942"/>
      <c r="G942"/>
      <c r="H942"/>
    </row>
    <row r="943" spans="1:8" x14ac:dyDescent="0.45">
      <c r="A943"/>
      <c r="B943"/>
      <c r="C943"/>
      <c r="D943"/>
      <c r="E943"/>
      <c r="F943"/>
      <c r="G943"/>
      <c r="H943"/>
    </row>
    <row r="944" spans="1:8" x14ac:dyDescent="0.45">
      <c r="A944"/>
      <c r="B944"/>
      <c r="C944"/>
      <c r="D944"/>
      <c r="E944"/>
      <c r="F944"/>
      <c r="G944"/>
      <c r="H944"/>
    </row>
    <row r="945" spans="1:8" x14ac:dyDescent="0.45">
      <c r="A945"/>
      <c r="B945"/>
      <c r="C945"/>
      <c r="D945"/>
      <c r="E945"/>
      <c r="F945"/>
      <c r="G945"/>
      <c r="H945"/>
    </row>
    <row r="946" spans="1:8" x14ac:dyDescent="0.45">
      <c r="A946"/>
      <c r="B946"/>
      <c r="C946"/>
      <c r="D946"/>
      <c r="E946"/>
      <c r="F946"/>
      <c r="G946"/>
      <c r="H946"/>
    </row>
    <row r="947" spans="1:8" x14ac:dyDescent="0.45">
      <c r="A947"/>
      <c r="B947"/>
      <c r="C947"/>
      <c r="D947"/>
      <c r="E947"/>
      <c r="F947"/>
      <c r="G947"/>
      <c r="H947"/>
    </row>
    <row r="948" spans="1:8" x14ac:dyDescent="0.45">
      <c r="A948"/>
      <c r="B948"/>
      <c r="C948"/>
      <c r="D948"/>
      <c r="E948"/>
      <c r="F948"/>
      <c r="G948"/>
      <c r="H948"/>
    </row>
    <row r="949" spans="1:8" x14ac:dyDescent="0.45">
      <c r="A949"/>
      <c r="B949"/>
      <c r="C949"/>
      <c r="D949"/>
      <c r="E949"/>
      <c r="F949"/>
      <c r="G949"/>
      <c r="H949"/>
    </row>
    <row r="950" spans="1:8" x14ac:dyDescent="0.45">
      <c r="A950"/>
      <c r="B950"/>
      <c r="C950"/>
      <c r="D950"/>
      <c r="E950"/>
      <c r="F950"/>
      <c r="G950"/>
      <c r="H950"/>
    </row>
    <row r="951" spans="1:8" x14ac:dyDescent="0.45">
      <c r="A951"/>
      <c r="B951"/>
      <c r="C951"/>
      <c r="D951"/>
      <c r="E951"/>
      <c r="F951"/>
      <c r="G951"/>
      <c r="H951"/>
    </row>
    <row r="952" spans="1:8" x14ac:dyDescent="0.45">
      <c r="A952"/>
      <c r="B952"/>
      <c r="C952"/>
      <c r="D952"/>
      <c r="E952"/>
      <c r="F952"/>
      <c r="G952"/>
      <c r="H952"/>
    </row>
    <row r="953" spans="1:8" x14ac:dyDescent="0.45">
      <c r="A953"/>
      <c r="B953"/>
      <c r="C953"/>
      <c r="D953"/>
      <c r="E953"/>
      <c r="F953"/>
      <c r="G953"/>
      <c r="H953"/>
    </row>
    <row r="954" spans="1:8" x14ac:dyDescent="0.45">
      <c r="A954"/>
      <c r="B954"/>
      <c r="C954"/>
      <c r="D954"/>
      <c r="E954"/>
      <c r="F954"/>
      <c r="G954"/>
      <c r="H954"/>
    </row>
    <row r="955" spans="1:8" x14ac:dyDescent="0.45">
      <c r="A955"/>
      <c r="B955"/>
      <c r="C955"/>
      <c r="D955"/>
      <c r="E955"/>
      <c r="F955"/>
      <c r="G955"/>
      <c r="H955"/>
    </row>
    <row r="956" spans="1:8" x14ac:dyDescent="0.45">
      <c r="A956"/>
      <c r="B956"/>
      <c r="C956"/>
      <c r="D956"/>
      <c r="E956"/>
      <c r="F956"/>
      <c r="G956"/>
      <c r="H956"/>
    </row>
    <row r="957" spans="1:8" x14ac:dyDescent="0.45">
      <c r="A957"/>
      <c r="B957"/>
      <c r="C957"/>
      <c r="D957"/>
      <c r="E957"/>
      <c r="F957"/>
      <c r="G957"/>
      <c r="H957"/>
    </row>
    <row r="958" spans="1:8" x14ac:dyDescent="0.45">
      <c r="A958"/>
      <c r="B958"/>
      <c r="C958"/>
      <c r="D958"/>
      <c r="E958"/>
      <c r="F958"/>
      <c r="G958"/>
      <c r="H958"/>
    </row>
    <row r="959" spans="1:8" x14ac:dyDescent="0.45">
      <c r="A959"/>
      <c r="B959"/>
      <c r="C959"/>
      <c r="D959"/>
      <c r="E959"/>
      <c r="F959"/>
      <c r="G959"/>
      <c r="H959"/>
    </row>
    <row r="960" spans="1:8" x14ac:dyDescent="0.45">
      <c r="A960"/>
      <c r="B960"/>
      <c r="C960"/>
      <c r="D960"/>
      <c r="E960"/>
      <c r="F960"/>
      <c r="G960"/>
      <c r="H960"/>
    </row>
    <row r="961" spans="1:8" x14ac:dyDescent="0.45">
      <c r="A961"/>
      <c r="B961"/>
      <c r="C961"/>
      <c r="D961"/>
      <c r="E961"/>
      <c r="F961"/>
      <c r="G961"/>
      <c r="H961"/>
    </row>
    <row r="962" spans="1:8" x14ac:dyDescent="0.45">
      <c r="A962"/>
      <c r="B962"/>
      <c r="C962"/>
      <c r="D962"/>
      <c r="E962"/>
      <c r="F962"/>
      <c r="G962"/>
      <c r="H962"/>
    </row>
    <row r="963" spans="1:8" x14ac:dyDescent="0.45">
      <c r="A963"/>
      <c r="B963"/>
      <c r="C963"/>
      <c r="D963"/>
      <c r="E963"/>
      <c r="F963"/>
      <c r="G963"/>
      <c r="H963"/>
    </row>
    <row r="964" spans="1:8" x14ac:dyDescent="0.45">
      <c r="A964"/>
      <c r="B964"/>
      <c r="C964"/>
      <c r="D964"/>
      <c r="E964"/>
      <c r="F964"/>
      <c r="G964"/>
      <c r="H964"/>
    </row>
    <row r="965" spans="1:8" x14ac:dyDescent="0.45">
      <c r="A965"/>
      <c r="B965"/>
      <c r="C965"/>
      <c r="D965"/>
      <c r="E965"/>
      <c r="F965"/>
      <c r="G965"/>
      <c r="H965"/>
    </row>
    <row r="966" spans="1:8" x14ac:dyDescent="0.45">
      <c r="A966"/>
      <c r="B966"/>
      <c r="C966"/>
      <c r="D966"/>
      <c r="E966"/>
      <c r="F966"/>
      <c r="G966"/>
      <c r="H966"/>
    </row>
    <row r="967" spans="1:8" x14ac:dyDescent="0.45">
      <c r="A967"/>
      <c r="B967"/>
      <c r="C967"/>
      <c r="D967"/>
      <c r="E967"/>
      <c r="F967"/>
      <c r="G967"/>
      <c r="H967"/>
    </row>
    <row r="968" spans="1:8" x14ac:dyDescent="0.45">
      <c r="A968"/>
      <c r="B968"/>
      <c r="C968"/>
      <c r="D968"/>
      <c r="E968"/>
      <c r="F968"/>
      <c r="G968"/>
      <c r="H968"/>
    </row>
    <row r="969" spans="1:8" x14ac:dyDescent="0.45">
      <c r="A969"/>
      <c r="B969"/>
      <c r="C969"/>
      <c r="D969"/>
      <c r="E969"/>
      <c r="F969"/>
      <c r="G969"/>
      <c r="H969"/>
    </row>
    <row r="970" spans="1:8" x14ac:dyDescent="0.45">
      <c r="A970"/>
      <c r="B970"/>
      <c r="C970"/>
      <c r="D970"/>
      <c r="E970"/>
      <c r="F970"/>
      <c r="G970"/>
      <c r="H970"/>
    </row>
    <row r="971" spans="1:8" x14ac:dyDescent="0.45">
      <c r="A971"/>
      <c r="B971"/>
      <c r="C971"/>
      <c r="D971"/>
      <c r="E971"/>
      <c r="F971"/>
      <c r="G971"/>
      <c r="H971"/>
    </row>
    <row r="972" spans="1:8" x14ac:dyDescent="0.45">
      <c r="A972"/>
      <c r="B972"/>
      <c r="C972"/>
      <c r="D972"/>
      <c r="E972"/>
      <c r="F972"/>
      <c r="G972"/>
      <c r="H972"/>
    </row>
    <row r="973" spans="1:8" x14ac:dyDescent="0.45">
      <c r="A973"/>
      <c r="B973"/>
      <c r="C973"/>
      <c r="D973"/>
      <c r="E973"/>
      <c r="F973"/>
      <c r="G973"/>
      <c r="H973"/>
    </row>
    <row r="974" spans="1:8" x14ac:dyDescent="0.45">
      <c r="A974"/>
      <c r="B974"/>
      <c r="C974"/>
      <c r="D974"/>
      <c r="E974"/>
      <c r="F974"/>
      <c r="G974"/>
      <c r="H974"/>
    </row>
    <row r="975" spans="1:8" x14ac:dyDescent="0.45">
      <c r="A975"/>
      <c r="B975"/>
      <c r="C975"/>
      <c r="D975"/>
      <c r="E975"/>
      <c r="F975"/>
      <c r="G975"/>
      <c r="H975"/>
    </row>
    <row r="976" spans="1:8" x14ac:dyDescent="0.45">
      <c r="A976"/>
      <c r="B976"/>
      <c r="C976"/>
      <c r="D976"/>
      <c r="E976"/>
      <c r="F976"/>
      <c r="G976"/>
      <c r="H976"/>
    </row>
    <row r="977" spans="1:8" x14ac:dyDescent="0.45">
      <c r="A977"/>
      <c r="B977"/>
      <c r="C977"/>
      <c r="D977"/>
      <c r="E977"/>
      <c r="F977"/>
      <c r="G977"/>
      <c r="H977"/>
    </row>
    <row r="978" spans="1:8" x14ac:dyDescent="0.45">
      <c r="A978"/>
      <c r="B978"/>
      <c r="C978"/>
      <c r="D978"/>
      <c r="E978"/>
      <c r="F978"/>
      <c r="G978"/>
      <c r="H978"/>
    </row>
    <row r="979" spans="1:8" x14ac:dyDescent="0.45">
      <c r="A979"/>
      <c r="B979"/>
      <c r="C979"/>
      <c r="D979"/>
      <c r="E979"/>
      <c r="F979"/>
      <c r="G979"/>
      <c r="H979"/>
    </row>
    <row r="980" spans="1:8" x14ac:dyDescent="0.45">
      <c r="A980"/>
      <c r="B980"/>
      <c r="C980"/>
      <c r="D980"/>
      <c r="E980"/>
      <c r="F980"/>
      <c r="G980"/>
      <c r="H980"/>
    </row>
    <row r="981" spans="1:8" x14ac:dyDescent="0.45">
      <c r="A981"/>
      <c r="B981"/>
      <c r="C981"/>
      <c r="D981"/>
      <c r="E981"/>
      <c r="F981"/>
      <c r="G981"/>
      <c r="H981"/>
    </row>
    <row r="982" spans="1:8" x14ac:dyDescent="0.45">
      <c r="A982"/>
      <c r="B982"/>
      <c r="C982"/>
      <c r="D982"/>
      <c r="E982"/>
      <c r="F982"/>
      <c r="G982"/>
      <c r="H982"/>
    </row>
    <row r="983" spans="1:8" x14ac:dyDescent="0.45">
      <c r="A983"/>
      <c r="B983"/>
      <c r="C983"/>
      <c r="D983"/>
      <c r="E983"/>
      <c r="F983"/>
      <c r="G983"/>
      <c r="H983"/>
    </row>
    <row r="984" spans="1:8" x14ac:dyDescent="0.45">
      <c r="A984"/>
      <c r="B984"/>
      <c r="C984"/>
      <c r="D984"/>
      <c r="E984"/>
      <c r="F984"/>
      <c r="G984"/>
      <c r="H984"/>
    </row>
    <row r="985" spans="1:8" x14ac:dyDescent="0.45">
      <c r="A985"/>
      <c r="B985"/>
      <c r="C985"/>
      <c r="D985"/>
      <c r="E985"/>
      <c r="F985"/>
      <c r="G985"/>
      <c r="H985"/>
    </row>
    <row r="986" spans="1:8" x14ac:dyDescent="0.45">
      <c r="A986"/>
      <c r="B986"/>
      <c r="C986"/>
      <c r="D986"/>
      <c r="E986"/>
      <c r="F986"/>
      <c r="G986"/>
      <c r="H986"/>
    </row>
    <row r="987" spans="1:8" x14ac:dyDescent="0.45">
      <c r="A987"/>
      <c r="B987"/>
      <c r="C987"/>
      <c r="D987"/>
      <c r="E987"/>
      <c r="F987"/>
      <c r="G987"/>
      <c r="H987"/>
    </row>
    <row r="988" spans="1:8" x14ac:dyDescent="0.45">
      <c r="A988"/>
      <c r="B988"/>
      <c r="C988"/>
      <c r="D988"/>
      <c r="E988"/>
      <c r="F988"/>
      <c r="G988"/>
      <c r="H988"/>
    </row>
    <row r="989" spans="1:8" x14ac:dyDescent="0.45">
      <c r="A989"/>
      <c r="B989"/>
      <c r="C989"/>
      <c r="D989"/>
      <c r="E989"/>
      <c r="F989"/>
      <c r="G989"/>
      <c r="H989"/>
    </row>
    <row r="990" spans="1:8" x14ac:dyDescent="0.45">
      <c r="A990"/>
      <c r="B990"/>
      <c r="C990"/>
      <c r="D990"/>
      <c r="E990"/>
      <c r="F990"/>
      <c r="G990"/>
      <c r="H990"/>
    </row>
    <row r="991" spans="1:8" x14ac:dyDescent="0.45">
      <c r="A991"/>
      <c r="B991"/>
      <c r="C991"/>
      <c r="D991"/>
      <c r="E991"/>
      <c r="F991"/>
      <c r="G991"/>
      <c r="H991"/>
    </row>
    <row r="992" spans="1:8" x14ac:dyDescent="0.45">
      <c r="A992"/>
      <c r="B992"/>
      <c r="C992"/>
      <c r="D992"/>
      <c r="E992"/>
      <c r="F992"/>
      <c r="G992"/>
      <c r="H992"/>
    </row>
    <row r="993" spans="1:8" x14ac:dyDescent="0.45">
      <c r="A993"/>
      <c r="B993"/>
      <c r="C993"/>
      <c r="D993"/>
      <c r="E993"/>
      <c r="F993"/>
      <c r="G993"/>
      <c r="H993"/>
    </row>
    <row r="994" spans="1:8" x14ac:dyDescent="0.45">
      <c r="A994"/>
      <c r="B994"/>
      <c r="C994"/>
      <c r="D994"/>
      <c r="E994"/>
      <c r="F994"/>
      <c r="G994"/>
      <c r="H994"/>
    </row>
    <row r="995" spans="1:8" x14ac:dyDescent="0.45">
      <c r="A995"/>
      <c r="B995"/>
      <c r="C995"/>
      <c r="D995"/>
      <c r="E995"/>
      <c r="F995"/>
      <c r="G995"/>
      <c r="H995"/>
    </row>
    <row r="996" spans="1:8" x14ac:dyDescent="0.45">
      <c r="A996"/>
      <c r="B996"/>
      <c r="C996"/>
      <c r="D996"/>
      <c r="E996"/>
      <c r="F996"/>
      <c r="G996"/>
      <c r="H996"/>
    </row>
    <row r="997" spans="1:8" x14ac:dyDescent="0.45">
      <c r="A997"/>
      <c r="B997"/>
      <c r="C997"/>
      <c r="D997"/>
      <c r="E997"/>
      <c r="F997"/>
      <c r="G997"/>
      <c r="H997"/>
    </row>
    <row r="998" spans="1:8" x14ac:dyDescent="0.45">
      <c r="A998"/>
      <c r="B998"/>
      <c r="C998"/>
      <c r="D998"/>
      <c r="E998"/>
      <c r="F998"/>
      <c r="G998"/>
      <c r="H998"/>
    </row>
    <row r="999" spans="1:8" x14ac:dyDescent="0.45">
      <c r="A999"/>
      <c r="B999"/>
      <c r="C999"/>
      <c r="D999"/>
      <c r="E999"/>
      <c r="F999"/>
      <c r="G999"/>
      <c r="H999"/>
    </row>
    <row r="1000" spans="1:8" x14ac:dyDescent="0.45">
      <c r="A1000"/>
      <c r="B1000"/>
      <c r="C1000"/>
      <c r="D1000"/>
      <c r="E1000"/>
      <c r="F1000"/>
      <c r="G1000"/>
      <c r="H1000"/>
    </row>
    <row r="1001" spans="1:8" x14ac:dyDescent="0.45">
      <c r="A1001"/>
      <c r="B1001"/>
      <c r="C1001"/>
      <c r="D1001"/>
      <c r="E1001"/>
      <c r="F1001"/>
      <c r="G1001"/>
      <c r="H1001"/>
    </row>
    <row r="1002" spans="1:8" x14ac:dyDescent="0.45">
      <c r="A1002"/>
      <c r="B1002"/>
      <c r="C1002"/>
      <c r="D1002"/>
      <c r="E1002"/>
      <c r="F1002"/>
      <c r="G1002"/>
      <c r="H1002"/>
    </row>
    <row r="1003" spans="1:8" x14ac:dyDescent="0.45">
      <c r="A1003"/>
      <c r="B1003"/>
      <c r="C1003"/>
      <c r="D1003"/>
      <c r="E1003"/>
      <c r="F1003"/>
      <c r="G1003"/>
      <c r="H1003"/>
    </row>
    <row r="1004" spans="1:8" x14ac:dyDescent="0.45">
      <c r="A1004"/>
      <c r="B1004"/>
      <c r="C1004"/>
      <c r="D1004"/>
      <c r="E1004"/>
      <c r="F1004"/>
      <c r="G1004"/>
      <c r="H1004"/>
    </row>
    <row r="1005" spans="1:8" x14ac:dyDescent="0.45">
      <c r="A1005"/>
      <c r="B1005"/>
      <c r="C1005"/>
      <c r="D1005"/>
      <c r="E1005"/>
      <c r="F1005"/>
      <c r="G1005"/>
      <c r="H1005"/>
    </row>
    <row r="1006" spans="1:8" x14ac:dyDescent="0.45">
      <c r="A1006"/>
      <c r="B1006"/>
      <c r="C1006"/>
      <c r="D1006"/>
      <c r="E1006"/>
      <c r="F1006"/>
      <c r="G1006"/>
      <c r="H1006"/>
    </row>
    <row r="1007" spans="1:8" x14ac:dyDescent="0.45">
      <c r="A1007"/>
      <c r="B1007"/>
      <c r="C1007"/>
      <c r="D1007"/>
      <c r="E1007"/>
      <c r="F1007"/>
      <c r="G1007"/>
      <c r="H1007"/>
    </row>
    <row r="1008" spans="1:8" x14ac:dyDescent="0.45">
      <c r="A1008"/>
      <c r="B1008"/>
      <c r="C1008"/>
      <c r="D1008"/>
      <c r="E1008"/>
      <c r="F1008"/>
      <c r="G1008"/>
      <c r="H1008"/>
    </row>
    <row r="1009" spans="1:8" x14ac:dyDescent="0.45">
      <c r="A1009"/>
      <c r="B1009"/>
      <c r="C1009"/>
      <c r="D1009"/>
      <c r="E1009"/>
      <c r="F1009"/>
      <c r="G1009"/>
      <c r="H1009"/>
    </row>
    <row r="1010" spans="1:8" x14ac:dyDescent="0.45">
      <c r="A1010"/>
      <c r="B1010"/>
      <c r="C1010"/>
      <c r="D1010"/>
      <c r="E1010"/>
      <c r="F1010"/>
      <c r="G1010"/>
      <c r="H1010"/>
    </row>
    <row r="1011" spans="1:8" x14ac:dyDescent="0.45">
      <c r="A1011"/>
      <c r="B1011"/>
      <c r="C1011"/>
      <c r="D1011"/>
      <c r="E1011"/>
      <c r="F1011"/>
      <c r="G1011"/>
      <c r="H1011"/>
    </row>
    <row r="1012" spans="1:8" x14ac:dyDescent="0.45">
      <c r="A1012"/>
      <c r="B1012"/>
      <c r="C1012"/>
      <c r="D1012"/>
      <c r="E1012"/>
      <c r="F1012"/>
      <c r="G1012"/>
      <c r="H1012"/>
    </row>
    <row r="1013" spans="1:8" x14ac:dyDescent="0.45">
      <c r="A1013"/>
      <c r="B1013"/>
      <c r="C1013"/>
      <c r="D1013"/>
      <c r="E1013"/>
      <c r="F1013"/>
      <c r="G1013"/>
      <c r="H1013"/>
    </row>
    <row r="1014" spans="1:8" x14ac:dyDescent="0.45">
      <c r="A1014"/>
      <c r="B1014"/>
      <c r="C1014"/>
      <c r="D1014"/>
      <c r="E1014"/>
      <c r="F1014"/>
      <c r="G1014"/>
      <c r="H1014"/>
    </row>
    <row r="1015" spans="1:8" x14ac:dyDescent="0.45">
      <c r="A1015"/>
      <c r="B1015"/>
      <c r="C1015"/>
      <c r="D1015"/>
      <c r="E1015"/>
      <c r="F1015"/>
      <c r="G1015"/>
      <c r="H1015"/>
    </row>
    <row r="1016" spans="1:8" x14ac:dyDescent="0.45">
      <c r="A1016"/>
      <c r="B1016"/>
      <c r="C1016"/>
      <c r="D1016"/>
      <c r="E1016"/>
      <c r="F1016"/>
      <c r="G1016"/>
      <c r="H1016"/>
    </row>
    <row r="1017" spans="1:8" x14ac:dyDescent="0.45">
      <c r="A1017"/>
      <c r="B1017"/>
      <c r="C1017"/>
      <c r="D1017"/>
      <c r="E1017"/>
      <c r="F1017"/>
      <c r="G1017"/>
      <c r="H1017"/>
    </row>
    <row r="1018" spans="1:8" x14ac:dyDescent="0.45">
      <c r="A1018"/>
      <c r="B1018"/>
      <c r="C1018"/>
      <c r="D1018"/>
      <c r="E1018"/>
      <c r="F1018"/>
      <c r="G1018"/>
      <c r="H1018"/>
    </row>
    <row r="1019" spans="1:8" x14ac:dyDescent="0.45">
      <c r="A1019"/>
      <c r="B1019"/>
      <c r="C1019"/>
      <c r="D1019"/>
      <c r="E1019"/>
      <c r="F1019"/>
      <c r="G1019"/>
      <c r="H1019"/>
    </row>
    <row r="1020" spans="1:8" x14ac:dyDescent="0.45">
      <c r="A1020"/>
      <c r="B1020"/>
      <c r="C1020"/>
      <c r="D1020"/>
      <c r="E1020"/>
      <c r="F1020"/>
      <c r="G1020"/>
      <c r="H1020"/>
    </row>
    <row r="1021" spans="1:8" x14ac:dyDescent="0.45">
      <c r="A1021"/>
      <c r="B1021"/>
      <c r="C1021"/>
      <c r="D1021"/>
      <c r="E1021"/>
      <c r="F1021"/>
      <c r="G1021"/>
      <c r="H1021"/>
    </row>
    <row r="1022" spans="1:8" x14ac:dyDescent="0.45">
      <c r="A1022"/>
      <c r="B1022"/>
      <c r="C1022"/>
      <c r="D1022"/>
      <c r="E1022"/>
      <c r="F1022"/>
      <c r="G1022"/>
      <c r="H1022"/>
    </row>
    <row r="1023" spans="1:8" x14ac:dyDescent="0.45">
      <c r="A1023"/>
      <c r="B1023"/>
      <c r="C1023"/>
      <c r="D1023"/>
      <c r="E1023"/>
      <c r="F1023"/>
      <c r="G1023"/>
      <c r="H1023"/>
    </row>
    <row r="1024" spans="1:8" x14ac:dyDescent="0.45">
      <c r="A1024"/>
      <c r="B1024"/>
      <c r="C1024"/>
      <c r="D1024"/>
      <c r="E1024"/>
      <c r="F1024"/>
      <c r="G1024"/>
      <c r="H1024"/>
    </row>
    <row r="1025" spans="1:8" x14ac:dyDescent="0.45">
      <c r="A1025"/>
      <c r="B1025"/>
      <c r="C1025"/>
      <c r="D1025"/>
      <c r="E1025"/>
      <c r="F1025"/>
      <c r="G1025"/>
      <c r="H1025"/>
    </row>
    <row r="1026" spans="1:8" x14ac:dyDescent="0.45">
      <c r="A1026"/>
      <c r="B1026"/>
      <c r="C1026"/>
      <c r="D1026"/>
      <c r="E1026"/>
      <c r="F1026"/>
      <c r="G1026"/>
      <c r="H1026"/>
    </row>
    <row r="1027" spans="1:8" x14ac:dyDescent="0.45">
      <c r="A1027"/>
      <c r="B1027"/>
      <c r="C1027"/>
      <c r="D1027"/>
      <c r="E1027"/>
      <c r="F1027"/>
      <c r="G1027"/>
      <c r="H1027"/>
    </row>
    <row r="1028" spans="1:8" x14ac:dyDescent="0.45">
      <c r="A1028"/>
      <c r="B1028"/>
      <c r="C1028"/>
      <c r="D1028"/>
      <c r="E1028"/>
      <c r="F1028"/>
      <c r="G1028"/>
      <c r="H1028"/>
    </row>
    <row r="1029" spans="1:8" x14ac:dyDescent="0.45">
      <c r="A1029"/>
      <c r="B1029"/>
      <c r="C1029"/>
      <c r="D1029"/>
      <c r="E1029"/>
      <c r="F1029"/>
      <c r="G1029"/>
      <c r="H1029"/>
    </row>
    <row r="1030" spans="1:8" x14ac:dyDescent="0.45">
      <c r="A1030"/>
      <c r="B1030"/>
      <c r="C1030"/>
      <c r="D1030"/>
      <c r="E1030"/>
      <c r="F1030"/>
      <c r="G1030"/>
      <c r="H1030"/>
    </row>
    <row r="1031" spans="1:8" x14ac:dyDescent="0.45">
      <c r="A1031"/>
      <c r="B1031"/>
      <c r="C1031"/>
      <c r="D1031"/>
      <c r="E1031"/>
      <c r="F1031"/>
      <c r="G1031"/>
      <c r="H1031"/>
    </row>
    <row r="1032" spans="1:8" x14ac:dyDescent="0.45">
      <c r="A1032"/>
      <c r="B1032"/>
      <c r="C1032"/>
      <c r="D1032"/>
      <c r="E1032"/>
      <c r="F1032"/>
      <c r="G1032"/>
      <c r="H1032"/>
    </row>
    <row r="1033" spans="1:8" x14ac:dyDescent="0.45">
      <c r="A1033"/>
      <c r="B1033"/>
      <c r="C1033"/>
      <c r="D1033"/>
      <c r="E1033"/>
      <c r="F1033"/>
      <c r="G1033"/>
      <c r="H1033"/>
    </row>
    <row r="1034" spans="1:8" x14ac:dyDescent="0.45">
      <c r="A1034"/>
      <c r="B1034"/>
      <c r="C1034"/>
      <c r="D1034"/>
      <c r="E1034"/>
      <c r="F1034"/>
      <c r="G1034"/>
      <c r="H1034"/>
    </row>
    <row r="1035" spans="1:8" x14ac:dyDescent="0.45">
      <c r="A1035"/>
      <c r="B1035"/>
      <c r="C1035"/>
      <c r="D1035"/>
      <c r="E1035"/>
      <c r="F1035"/>
      <c r="G1035"/>
      <c r="H1035"/>
    </row>
    <row r="1036" spans="1:8" x14ac:dyDescent="0.45">
      <c r="A1036"/>
      <c r="B1036"/>
      <c r="C1036"/>
      <c r="D1036"/>
      <c r="E1036"/>
      <c r="F1036"/>
      <c r="G1036"/>
      <c r="H1036"/>
    </row>
    <row r="1037" spans="1:8" x14ac:dyDescent="0.45">
      <c r="A1037"/>
      <c r="B1037"/>
      <c r="C1037"/>
      <c r="D1037"/>
      <c r="E1037"/>
      <c r="F1037"/>
      <c r="G1037"/>
      <c r="H1037"/>
    </row>
    <row r="1038" spans="1:8" x14ac:dyDescent="0.45">
      <c r="A1038"/>
      <c r="B1038"/>
      <c r="C1038"/>
      <c r="D1038"/>
      <c r="E1038"/>
      <c r="F1038"/>
      <c r="G1038"/>
      <c r="H1038"/>
    </row>
    <row r="1039" spans="1:8" x14ac:dyDescent="0.45">
      <c r="A1039"/>
      <c r="B1039"/>
      <c r="C1039"/>
      <c r="D1039"/>
      <c r="E1039"/>
      <c r="F1039"/>
      <c r="G1039"/>
      <c r="H1039"/>
    </row>
    <row r="1040" spans="1:8" x14ac:dyDescent="0.45">
      <c r="A1040"/>
      <c r="B1040"/>
      <c r="C1040"/>
      <c r="D1040"/>
      <c r="E1040"/>
      <c r="F1040"/>
      <c r="G1040"/>
      <c r="H1040"/>
    </row>
    <row r="1041" spans="1:8" x14ac:dyDescent="0.45">
      <c r="A1041"/>
      <c r="B1041"/>
      <c r="C1041"/>
      <c r="D1041"/>
      <c r="E1041"/>
      <c r="F1041"/>
      <c r="G1041"/>
      <c r="H1041"/>
    </row>
    <row r="1042" spans="1:8" x14ac:dyDescent="0.45">
      <c r="A1042"/>
      <c r="B1042"/>
      <c r="C1042"/>
      <c r="D1042"/>
      <c r="E1042"/>
      <c r="F1042"/>
      <c r="G1042"/>
      <c r="H1042"/>
    </row>
    <row r="1043" spans="1:8" x14ac:dyDescent="0.45">
      <c r="A1043"/>
      <c r="B1043"/>
      <c r="C1043"/>
      <c r="D1043"/>
      <c r="E1043"/>
      <c r="F1043"/>
      <c r="G1043"/>
      <c r="H1043"/>
    </row>
    <row r="1044" spans="1:8" x14ac:dyDescent="0.45">
      <c r="A1044"/>
      <c r="B1044"/>
      <c r="C1044"/>
      <c r="D1044"/>
      <c r="E1044"/>
      <c r="F1044"/>
      <c r="G1044"/>
      <c r="H1044"/>
    </row>
    <row r="1045" spans="1:8" x14ac:dyDescent="0.45">
      <c r="A1045"/>
      <c r="B1045"/>
      <c r="C1045"/>
      <c r="D1045"/>
      <c r="E1045"/>
      <c r="F1045"/>
      <c r="G1045"/>
      <c r="H1045"/>
    </row>
    <row r="1046" spans="1:8" x14ac:dyDescent="0.45">
      <c r="A1046"/>
      <c r="B1046"/>
      <c r="C1046"/>
      <c r="D1046"/>
      <c r="E1046"/>
      <c r="F1046"/>
      <c r="G1046"/>
      <c r="H1046"/>
    </row>
    <row r="1047" spans="1:8" x14ac:dyDescent="0.45">
      <c r="A1047"/>
      <c r="B1047"/>
      <c r="C1047"/>
      <c r="D1047"/>
      <c r="E1047"/>
      <c r="F1047"/>
      <c r="G1047"/>
      <c r="H1047"/>
    </row>
    <row r="1048" spans="1:8" x14ac:dyDescent="0.45">
      <c r="A1048"/>
      <c r="B1048"/>
      <c r="C1048"/>
      <c r="D1048"/>
      <c r="E1048"/>
      <c r="F1048"/>
      <c r="G1048"/>
      <c r="H1048"/>
    </row>
    <row r="1049" spans="1:8" x14ac:dyDescent="0.45">
      <c r="A1049"/>
      <c r="B1049"/>
      <c r="C1049"/>
      <c r="D1049"/>
      <c r="E1049"/>
      <c r="F1049"/>
      <c r="G1049"/>
      <c r="H1049"/>
    </row>
    <row r="1050" spans="1:8" x14ac:dyDescent="0.45">
      <c r="A1050"/>
      <c r="B1050"/>
      <c r="C1050"/>
      <c r="D1050"/>
      <c r="E1050"/>
      <c r="F1050"/>
      <c r="G1050"/>
      <c r="H1050"/>
    </row>
    <row r="1051" spans="1:8" x14ac:dyDescent="0.45">
      <c r="A1051"/>
      <c r="B1051"/>
      <c r="C1051"/>
      <c r="D1051"/>
      <c r="E1051"/>
      <c r="F1051"/>
      <c r="G1051"/>
      <c r="H1051"/>
    </row>
    <row r="1052" spans="1:8" x14ac:dyDescent="0.45">
      <c r="A1052"/>
      <c r="B1052"/>
      <c r="C1052"/>
      <c r="D1052"/>
      <c r="E1052"/>
      <c r="F1052"/>
      <c r="G1052"/>
      <c r="H1052"/>
    </row>
    <row r="1053" spans="1:8" x14ac:dyDescent="0.45">
      <c r="A1053"/>
      <c r="B1053"/>
      <c r="C1053"/>
      <c r="D1053"/>
      <c r="E1053"/>
      <c r="F1053"/>
      <c r="G1053"/>
      <c r="H1053"/>
    </row>
    <row r="1054" spans="1:8" x14ac:dyDescent="0.45">
      <c r="A1054"/>
      <c r="B1054"/>
      <c r="C1054"/>
      <c r="D1054"/>
      <c r="E1054"/>
      <c r="F1054"/>
      <c r="G1054"/>
      <c r="H1054"/>
    </row>
    <row r="1055" spans="1:8" x14ac:dyDescent="0.45">
      <c r="A1055"/>
      <c r="B1055"/>
      <c r="C1055"/>
      <c r="D1055"/>
      <c r="E1055"/>
      <c r="F1055"/>
      <c r="G1055"/>
      <c r="H1055"/>
    </row>
    <row r="1056" spans="1:8" x14ac:dyDescent="0.45">
      <c r="A1056"/>
      <c r="B1056"/>
      <c r="C1056"/>
      <c r="D1056"/>
      <c r="E1056"/>
      <c r="F1056"/>
      <c r="G1056"/>
      <c r="H1056"/>
    </row>
    <row r="1057" spans="1:8" x14ac:dyDescent="0.45">
      <c r="A1057"/>
      <c r="B1057"/>
      <c r="C1057"/>
      <c r="D1057"/>
      <c r="E1057"/>
      <c r="F1057"/>
      <c r="G1057"/>
      <c r="H1057"/>
    </row>
    <row r="1058" spans="1:8" x14ac:dyDescent="0.45">
      <c r="A1058"/>
      <c r="B1058"/>
      <c r="C1058"/>
      <c r="D1058"/>
      <c r="E1058"/>
      <c r="F1058"/>
      <c r="G1058"/>
      <c r="H1058"/>
    </row>
    <row r="1059" spans="1:8" x14ac:dyDescent="0.45">
      <c r="A1059"/>
      <c r="B1059"/>
      <c r="C1059"/>
      <c r="D1059"/>
      <c r="E1059"/>
      <c r="F1059"/>
      <c r="G1059"/>
      <c r="H1059"/>
    </row>
    <row r="1060" spans="1:8" x14ac:dyDescent="0.45">
      <c r="A1060"/>
      <c r="B1060"/>
      <c r="C1060"/>
      <c r="D1060"/>
      <c r="E1060"/>
      <c r="F1060"/>
      <c r="G1060"/>
      <c r="H1060"/>
    </row>
    <row r="1061" spans="1:8" x14ac:dyDescent="0.45">
      <c r="A1061"/>
      <c r="B1061"/>
      <c r="C1061"/>
      <c r="D1061"/>
      <c r="E1061"/>
      <c r="F1061"/>
      <c r="G1061"/>
      <c r="H1061"/>
    </row>
    <row r="1062" spans="1:8" x14ac:dyDescent="0.45">
      <c r="A1062"/>
      <c r="B1062"/>
      <c r="C1062"/>
      <c r="D1062"/>
      <c r="E1062"/>
      <c r="F1062"/>
      <c r="G1062"/>
      <c r="H1062"/>
    </row>
    <row r="1063" spans="1:8" x14ac:dyDescent="0.45">
      <c r="A1063"/>
      <c r="B1063"/>
      <c r="C1063"/>
      <c r="D1063"/>
      <c r="E1063"/>
      <c r="F1063"/>
      <c r="G1063"/>
      <c r="H1063"/>
    </row>
    <row r="1064" spans="1:8" x14ac:dyDescent="0.45">
      <c r="A1064"/>
      <c r="B1064"/>
      <c r="C1064"/>
      <c r="D1064"/>
      <c r="E1064"/>
      <c r="F1064"/>
      <c r="G1064"/>
      <c r="H1064"/>
    </row>
    <row r="1065" spans="1:8" x14ac:dyDescent="0.45">
      <c r="A1065"/>
      <c r="B1065"/>
      <c r="C1065"/>
      <c r="D1065"/>
      <c r="E1065"/>
      <c r="F1065"/>
      <c r="G1065"/>
      <c r="H1065"/>
    </row>
    <row r="1066" spans="1:8" x14ac:dyDescent="0.45">
      <c r="A1066"/>
      <c r="B1066"/>
      <c r="C1066"/>
      <c r="D1066"/>
      <c r="E1066"/>
      <c r="F1066"/>
      <c r="G1066"/>
      <c r="H1066"/>
    </row>
    <row r="1067" spans="1:8" x14ac:dyDescent="0.45">
      <c r="A1067"/>
      <c r="B1067"/>
      <c r="C1067"/>
      <c r="D1067"/>
      <c r="E1067"/>
      <c r="F1067"/>
      <c r="G1067"/>
      <c r="H1067"/>
    </row>
    <row r="1068" spans="1:8" x14ac:dyDescent="0.45">
      <c r="A1068"/>
      <c r="B1068"/>
      <c r="C1068"/>
      <c r="D1068"/>
      <c r="E1068"/>
      <c r="F1068"/>
      <c r="G1068"/>
      <c r="H1068"/>
    </row>
    <row r="1069" spans="1:8" x14ac:dyDescent="0.45">
      <c r="A1069"/>
      <c r="B1069"/>
      <c r="C1069"/>
      <c r="D1069"/>
      <c r="E1069"/>
      <c r="F1069"/>
      <c r="G1069"/>
      <c r="H1069"/>
    </row>
    <row r="1070" spans="1:8" x14ac:dyDescent="0.45">
      <c r="A1070"/>
      <c r="B1070"/>
      <c r="C1070"/>
      <c r="D1070"/>
      <c r="E1070"/>
      <c r="F1070"/>
      <c r="G1070"/>
      <c r="H1070"/>
    </row>
    <row r="1071" spans="1:8" x14ac:dyDescent="0.45">
      <c r="A1071"/>
      <c r="B1071"/>
      <c r="C1071"/>
      <c r="D1071"/>
      <c r="E1071"/>
      <c r="F1071"/>
      <c r="G1071"/>
      <c r="H1071"/>
    </row>
    <row r="1072" spans="1:8" x14ac:dyDescent="0.45">
      <c r="A1072"/>
      <c r="B1072"/>
      <c r="C1072"/>
      <c r="D1072"/>
      <c r="E1072"/>
      <c r="F1072"/>
      <c r="G1072"/>
      <c r="H1072"/>
    </row>
    <row r="1073" spans="1:8" x14ac:dyDescent="0.45">
      <c r="A1073"/>
      <c r="B1073"/>
      <c r="C1073"/>
      <c r="D1073"/>
      <c r="E1073"/>
      <c r="F1073"/>
      <c r="G1073"/>
      <c r="H1073"/>
    </row>
    <row r="1074" spans="1:8" x14ac:dyDescent="0.45">
      <c r="A1074"/>
      <c r="B1074"/>
      <c r="C1074"/>
      <c r="D1074"/>
      <c r="E1074"/>
      <c r="F1074"/>
      <c r="G1074"/>
      <c r="H1074"/>
    </row>
    <row r="1075" spans="1:8" x14ac:dyDescent="0.45">
      <c r="A1075"/>
      <c r="B1075"/>
      <c r="C1075"/>
      <c r="D1075"/>
      <c r="E1075"/>
      <c r="F1075"/>
      <c r="G1075"/>
      <c r="H1075"/>
    </row>
    <row r="1076" spans="1:8" x14ac:dyDescent="0.45">
      <c r="A1076"/>
      <c r="B1076"/>
      <c r="C1076"/>
      <c r="D1076"/>
      <c r="E1076"/>
      <c r="F1076"/>
      <c r="G1076"/>
      <c r="H1076"/>
    </row>
    <row r="1077" spans="1:8" x14ac:dyDescent="0.45">
      <c r="A1077"/>
      <c r="B1077"/>
      <c r="C1077"/>
      <c r="D1077"/>
      <c r="E1077"/>
      <c r="F1077"/>
      <c r="G1077"/>
      <c r="H1077"/>
    </row>
    <row r="1078" spans="1:8" x14ac:dyDescent="0.45">
      <c r="A1078"/>
      <c r="B1078"/>
      <c r="C1078"/>
      <c r="D1078"/>
      <c r="E1078"/>
      <c r="F1078"/>
      <c r="G1078"/>
      <c r="H1078"/>
    </row>
    <row r="1079" spans="1:8" x14ac:dyDescent="0.45">
      <c r="A1079"/>
      <c r="B1079"/>
      <c r="C1079"/>
      <c r="D1079"/>
      <c r="E1079"/>
      <c r="F1079"/>
      <c r="G1079"/>
      <c r="H1079"/>
    </row>
    <row r="1080" spans="1:8" x14ac:dyDescent="0.45">
      <c r="A1080"/>
      <c r="B1080"/>
      <c r="C1080"/>
      <c r="D1080"/>
      <c r="E1080"/>
      <c r="F1080"/>
      <c r="G1080"/>
      <c r="H1080"/>
    </row>
    <row r="1081" spans="1:8" x14ac:dyDescent="0.45">
      <c r="A1081"/>
      <c r="B1081"/>
      <c r="C1081"/>
      <c r="D1081"/>
      <c r="E1081"/>
      <c r="F1081"/>
      <c r="G1081"/>
      <c r="H1081"/>
    </row>
    <row r="1082" spans="1:8" x14ac:dyDescent="0.45">
      <c r="A1082"/>
      <c r="B1082"/>
      <c r="C1082"/>
      <c r="D1082"/>
      <c r="E1082"/>
      <c r="F1082"/>
      <c r="G1082"/>
      <c r="H1082"/>
    </row>
    <row r="1083" spans="1:8" x14ac:dyDescent="0.45">
      <c r="A1083"/>
      <c r="B1083"/>
      <c r="C1083"/>
      <c r="D1083"/>
      <c r="E1083"/>
      <c r="F1083"/>
      <c r="G1083"/>
      <c r="H1083"/>
    </row>
    <row r="1084" spans="1:8" x14ac:dyDescent="0.45">
      <c r="A1084"/>
      <c r="B1084"/>
      <c r="C1084"/>
      <c r="D1084"/>
      <c r="E1084"/>
      <c r="F1084"/>
      <c r="G1084"/>
      <c r="H1084"/>
    </row>
    <row r="1085" spans="1:8" x14ac:dyDescent="0.45">
      <c r="A1085"/>
      <c r="B1085"/>
      <c r="C1085"/>
      <c r="D1085"/>
      <c r="E1085"/>
      <c r="F1085"/>
      <c r="G1085"/>
      <c r="H1085"/>
    </row>
    <row r="1086" spans="1:8" x14ac:dyDescent="0.45">
      <c r="A1086"/>
      <c r="B1086"/>
      <c r="C1086"/>
      <c r="D1086"/>
      <c r="E1086"/>
      <c r="F1086"/>
      <c r="G1086"/>
      <c r="H1086"/>
    </row>
    <row r="1087" spans="1:8" x14ac:dyDescent="0.45">
      <c r="A1087"/>
      <c r="B1087"/>
      <c r="C1087"/>
      <c r="D1087"/>
      <c r="E1087"/>
      <c r="F1087"/>
      <c r="G1087"/>
      <c r="H1087"/>
    </row>
    <row r="1088" spans="1:8" x14ac:dyDescent="0.45">
      <c r="A1088"/>
      <c r="B1088"/>
      <c r="C1088"/>
      <c r="D1088"/>
      <c r="E1088"/>
      <c r="F1088"/>
      <c r="G1088"/>
      <c r="H1088"/>
    </row>
    <row r="1089" spans="1:8" x14ac:dyDescent="0.45">
      <c r="A1089"/>
      <c r="B1089"/>
      <c r="C1089"/>
      <c r="D1089"/>
      <c r="E1089"/>
      <c r="F1089"/>
      <c r="G1089"/>
      <c r="H1089"/>
    </row>
    <row r="1090" spans="1:8" x14ac:dyDescent="0.45">
      <c r="A1090"/>
      <c r="B1090"/>
      <c r="C1090"/>
      <c r="D1090"/>
      <c r="E1090"/>
      <c r="F1090"/>
      <c r="G1090"/>
      <c r="H1090"/>
    </row>
    <row r="1091" spans="1:8" x14ac:dyDescent="0.45">
      <c r="A1091"/>
      <c r="B1091"/>
      <c r="C1091"/>
      <c r="D1091"/>
      <c r="E1091"/>
      <c r="F1091"/>
      <c r="G1091"/>
      <c r="H1091"/>
    </row>
    <row r="1092" spans="1:8" x14ac:dyDescent="0.45">
      <c r="A1092"/>
      <c r="B1092"/>
      <c r="C1092"/>
      <c r="D1092"/>
      <c r="E1092"/>
      <c r="F1092"/>
      <c r="G1092"/>
      <c r="H1092"/>
    </row>
    <row r="1093" spans="1:8" x14ac:dyDescent="0.45">
      <c r="A1093"/>
      <c r="B1093"/>
      <c r="C1093"/>
      <c r="D1093"/>
      <c r="E1093"/>
      <c r="F1093"/>
      <c r="G1093"/>
      <c r="H1093"/>
    </row>
    <row r="1094" spans="1:8" x14ac:dyDescent="0.45">
      <c r="A1094"/>
      <c r="B1094"/>
      <c r="C1094"/>
      <c r="D1094"/>
      <c r="E1094"/>
      <c r="F1094"/>
      <c r="G1094"/>
      <c r="H1094"/>
    </row>
    <row r="1095" spans="1:8" x14ac:dyDescent="0.45">
      <c r="A1095"/>
      <c r="B1095"/>
      <c r="C1095"/>
      <c r="D1095"/>
      <c r="E1095"/>
      <c r="F1095"/>
      <c r="G1095"/>
      <c r="H1095"/>
    </row>
    <row r="1096" spans="1:8" x14ac:dyDescent="0.45">
      <c r="A1096"/>
      <c r="B1096"/>
      <c r="C1096"/>
      <c r="D1096"/>
      <c r="E1096"/>
      <c r="F1096"/>
      <c r="G1096"/>
      <c r="H1096"/>
    </row>
    <row r="1097" spans="1:8" x14ac:dyDescent="0.45">
      <c r="A1097"/>
      <c r="B1097"/>
      <c r="C1097"/>
      <c r="D1097"/>
      <c r="E1097"/>
      <c r="F1097"/>
      <c r="G1097"/>
      <c r="H1097"/>
    </row>
    <row r="1098" spans="1:8" x14ac:dyDescent="0.45">
      <c r="A1098"/>
      <c r="B1098"/>
      <c r="C1098"/>
      <c r="D1098"/>
      <c r="E1098"/>
      <c r="F1098"/>
      <c r="G1098"/>
      <c r="H1098"/>
    </row>
    <row r="1099" spans="1:8" x14ac:dyDescent="0.45">
      <c r="A1099"/>
      <c r="B1099"/>
      <c r="C1099"/>
      <c r="D1099"/>
      <c r="E1099"/>
      <c r="F1099"/>
      <c r="G1099"/>
      <c r="H1099"/>
    </row>
    <row r="1100" spans="1:8" x14ac:dyDescent="0.45">
      <c r="A1100"/>
      <c r="B1100"/>
      <c r="C1100"/>
      <c r="D1100"/>
      <c r="E1100"/>
      <c r="F1100"/>
      <c r="G1100"/>
      <c r="H1100"/>
    </row>
    <row r="1101" spans="1:8" x14ac:dyDescent="0.45">
      <c r="A1101"/>
      <c r="B1101"/>
      <c r="C1101"/>
      <c r="D1101"/>
      <c r="E1101"/>
      <c r="F1101"/>
      <c r="G1101"/>
      <c r="H1101"/>
    </row>
    <row r="1102" spans="1:8" x14ac:dyDescent="0.45">
      <c r="A1102"/>
      <c r="B1102"/>
      <c r="C1102"/>
      <c r="D1102"/>
      <c r="E1102"/>
      <c r="F1102"/>
      <c r="G1102"/>
      <c r="H1102"/>
    </row>
    <row r="1103" spans="1:8" x14ac:dyDescent="0.45">
      <c r="A1103"/>
      <c r="B1103"/>
      <c r="C1103"/>
      <c r="D1103"/>
      <c r="E1103"/>
      <c r="F1103"/>
      <c r="G1103"/>
      <c r="H1103"/>
    </row>
    <row r="1104" spans="1:8" x14ac:dyDescent="0.45">
      <c r="A1104"/>
      <c r="B1104"/>
      <c r="C1104"/>
      <c r="D1104"/>
      <c r="E1104"/>
      <c r="F1104"/>
      <c r="G1104"/>
      <c r="H1104"/>
    </row>
    <row r="1105" spans="1:8" x14ac:dyDescent="0.45">
      <c r="A1105"/>
      <c r="B1105"/>
      <c r="C1105"/>
      <c r="D1105"/>
      <c r="E1105"/>
      <c r="F1105"/>
      <c r="G1105"/>
      <c r="H1105"/>
    </row>
    <row r="1106" spans="1:8" x14ac:dyDescent="0.45">
      <c r="A1106"/>
      <c r="B1106"/>
      <c r="C1106"/>
      <c r="D1106"/>
      <c r="E1106"/>
      <c r="F1106"/>
      <c r="G1106"/>
      <c r="H1106"/>
    </row>
    <row r="1107" spans="1:8" x14ac:dyDescent="0.45">
      <c r="A1107"/>
      <c r="B1107"/>
      <c r="C1107"/>
      <c r="D1107"/>
      <c r="E1107"/>
      <c r="F1107"/>
      <c r="G1107"/>
      <c r="H1107"/>
    </row>
    <row r="1108" spans="1:8" x14ac:dyDescent="0.45">
      <c r="A1108"/>
      <c r="B1108"/>
      <c r="C1108"/>
      <c r="D1108"/>
      <c r="E1108"/>
      <c r="F1108"/>
      <c r="G1108"/>
      <c r="H1108"/>
    </row>
    <row r="1109" spans="1:8" x14ac:dyDescent="0.45">
      <c r="A1109"/>
      <c r="B1109"/>
      <c r="C1109"/>
      <c r="D1109"/>
      <c r="E1109"/>
      <c r="F1109"/>
      <c r="G1109"/>
      <c r="H1109"/>
    </row>
    <row r="1110" spans="1:8" x14ac:dyDescent="0.45">
      <c r="A1110"/>
      <c r="B1110"/>
      <c r="C1110"/>
      <c r="D1110"/>
      <c r="E1110"/>
      <c r="F1110"/>
      <c r="G1110"/>
      <c r="H1110"/>
    </row>
    <row r="1111" spans="1:8" x14ac:dyDescent="0.45">
      <c r="A1111"/>
      <c r="B1111"/>
      <c r="C1111"/>
      <c r="D1111"/>
      <c r="E1111"/>
      <c r="F1111"/>
      <c r="G1111"/>
      <c r="H1111"/>
    </row>
    <row r="1112" spans="1:8" x14ac:dyDescent="0.45">
      <c r="A1112"/>
      <c r="B1112"/>
      <c r="C1112"/>
      <c r="D1112"/>
      <c r="E1112"/>
      <c r="F1112"/>
      <c r="G1112"/>
      <c r="H1112"/>
    </row>
    <row r="1113" spans="1:8" x14ac:dyDescent="0.45">
      <c r="A1113"/>
      <c r="B1113"/>
      <c r="C1113"/>
      <c r="D1113"/>
      <c r="E1113"/>
      <c r="F1113"/>
      <c r="G1113"/>
      <c r="H1113"/>
    </row>
    <row r="1114" spans="1:8" x14ac:dyDescent="0.45">
      <c r="A1114"/>
      <c r="B1114"/>
      <c r="C1114"/>
      <c r="D1114"/>
      <c r="E1114"/>
      <c r="F1114"/>
      <c r="G1114"/>
      <c r="H1114"/>
    </row>
    <row r="1115" spans="1:8" x14ac:dyDescent="0.45">
      <c r="A1115"/>
      <c r="B1115"/>
      <c r="C1115"/>
      <c r="D1115"/>
      <c r="E1115"/>
      <c r="F1115"/>
      <c r="G1115"/>
      <c r="H1115"/>
    </row>
    <row r="1116" spans="1:8" x14ac:dyDescent="0.45">
      <c r="A1116"/>
      <c r="B1116"/>
      <c r="C1116"/>
      <c r="D1116"/>
      <c r="E1116"/>
      <c r="F1116"/>
      <c r="G1116"/>
      <c r="H1116"/>
    </row>
    <row r="1117" spans="1:8" x14ac:dyDescent="0.45">
      <c r="A1117"/>
      <c r="B1117"/>
      <c r="C1117"/>
      <c r="D1117"/>
      <c r="E1117"/>
      <c r="F1117"/>
      <c r="G1117"/>
      <c r="H1117"/>
    </row>
    <row r="1118" spans="1:8" x14ac:dyDescent="0.45">
      <c r="A1118"/>
      <c r="B1118"/>
      <c r="C1118"/>
      <c r="D1118"/>
      <c r="E1118"/>
      <c r="F1118"/>
      <c r="G1118"/>
      <c r="H1118"/>
    </row>
    <row r="1119" spans="1:8" x14ac:dyDescent="0.45">
      <c r="A1119"/>
      <c r="B1119"/>
      <c r="C1119"/>
      <c r="D1119"/>
      <c r="E1119"/>
      <c r="F1119"/>
      <c r="G1119"/>
      <c r="H1119"/>
    </row>
    <row r="1120" spans="1:8" x14ac:dyDescent="0.45">
      <c r="A1120"/>
      <c r="B1120"/>
      <c r="C1120"/>
      <c r="D1120"/>
      <c r="E1120"/>
      <c r="F1120"/>
      <c r="G1120"/>
      <c r="H1120"/>
    </row>
    <row r="1121" spans="1:8" x14ac:dyDescent="0.45">
      <c r="A1121"/>
      <c r="B1121"/>
      <c r="C1121"/>
      <c r="D1121"/>
      <c r="E1121"/>
      <c r="F1121"/>
      <c r="G1121"/>
      <c r="H1121"/>
    </row>
    <row r="1122" spans="1:8" x14ac:dyDescent="0.45">
      <c r="A1122"/>
      <c r="B1122"/>
      <c r="C1122"/>
      <c r="D1122"/>
      <c r="E1122"/>
      <c r="F1122"/>
      <c r="G1122"/>
      <c r="H1122"/>
    </row>
    <row r="1123" spans="1:8" x14ac:dyDescent="0.45">
      <c r="A1123"/>
      <c r="B1123"/>
      <c r="C1123"/>
      <c r="D1123"/>
      <c r="E1123"/>
      <c r="F1123"/>
      <c r="G1123"/>
      <c r="H1123"/>
    </row>
    <row r="1124" spans="1:8" x14ac:dyDescent="0.45">
      <c r="A1124"/>
      <c r="B1124"/>
      <c r="C1124"/>
      <c r="D1124"/>
      <c r="E1124"/>
      <c r="F1124"/>
      <c r="G1124"/>
      <c r="H1124"/>
    </row>
    <row r="1125" spans="1:8" x14ac:dyDescent="0.45">
      <c r="A1125"/>
      <c r="B1125"/>
      <c r="C1125"/>
      <c r="D1125"/>
      <c r="E1125"/>
      <c r="F1125"/>
      <c r="G1125"/>
      <c r="H1125"/>
    </row>
    <row r="1126" spans="1:8" x14ac:dyDescent="0.45">
      <c r="A1126"/>
      <c r="B1126"/>
      <c r="C1126"/>
      <c r="D1126"/>
      <c r="E1126"/>
      <c r="F1126"/>
      <c r="G1126"/>
      <c r="H1126"/>
    </row>
    <row r="1127" spans="1:8" x14ac:dyDescent="0.45">
      <c r="A1127"/>
      <c r="B1127"/>
      <c r="C1127"/>
      <c r="D1127"/>
      <c r="E1127"/>
      <c r="F1127"/>
      <c r="G1127"/>
      <c r="H1127"/>
    </row>
    <row r="1128" spans="1:8" x14ac:dyDescent="0.45">
      <c r="A1128"/>
      <c r="B1128"/>
      <c r="C1128"/>
      <c r="D1128"/>
      <c r="E1128"/>
      <c r="F1128"/>
      <c r="G1128"/>
      <c r="H1128"/>
    </row>
    <row r="1129" spans="1:8" x14ac:dyDescent="0.45">
      <c r="A1129"/>
      <c r="B1129"/>
      <c r="C1129"/>
      <c r="D1129"/>
      <c r="E1129"/>
      <c r="F1129"/>
      <c r="G1129"/>
      <c r="H1129"/>
    </row>
    <row r="1130" spans="1:8" x14ac:dyDescent="0.45">
      <c r="A1130"/>
      <c r="B1130"/>
      <c r="C1130"/>
      <c r="D1130"/>
      <c r="E1130"/>
      <c r="F1130"/>
      <c r="G1130"/>
      <c r="H1130"/>
    </row>
    <row r="1131" spans="1:8" x14ac:dyDescent="0.45">
      <c r="A1131"/>
      <c r="B1131"/>
      <c r="C1131"/>
      <c r="D1131"/>
      <c r="E1131"/>
      <c r="F1131"/>
      <c r="G1131"/>
      <c r="H1131"/>
    </row>
    <row r="1132" spans="1:8" x14ac:dyDescent="0.45">
      <c r="A1132"/>
      <c r="B1132"/>
      <c r="C1132"/>
      <c r="D1132"/>
      <c r="E1132"/>
      <c r="F1132"/>
      <c r="G1132"/>
      <c r="H1132"/>
    </row>
    <row r="1133" spans="1:8" x14ac:dyDescent="0.45">
      <c r="A1133"/>
      <c r="B1133"/>
      <c r="C1133"/>
      <c r="D1133"/>
      <c r="E1133"/>
      <c r="F1133"/>
      <c r="G1133"/>
      <c r="H1133"/>
    </row>
    <row r="1134" spans="1:8" x14ac:dyDescent="0.45">
      <c r="A1134"/>
      <c r="B1134"/>
      <c r="C1134"/>
      <c r="D1134"/>
      <c r="E1134"/>
      <c r="F1134"/>
      <c r="G1134"/>
      <c r="H1134"/>
    </row>
    <row r="1135" spans="1:8" x14ac:dyDescent="0.45">
      <c r="A1135"/>
      <c r="B1135"/>
      <c r="C1135"/>
      <c r="D1135"/>
      <c r="E1135"/>
      <c r="F1135"/>
      <c r="G1135"/>
      <c r="H1135"/>
    </row>
    <row r="1136" spans="1:8" x14ac:dyDescent="0.45">
      <c r="A1136"/>
      <c r="B1136"/>
      <c r="C1136"/>
      <c r="D1136"/>
      <c r="E1136"/>
      <c r="F1136"/>
      <c r="G1136"/>
      <c r="H1136"/>
    </row>
    <row r="1137" spans="1:8" x14ac:dyDescent="0.45">
      <c r="A1137"/>
      <c r="B1137"/>
      <c r="C1137"/>
      <c r="D1137"/>
      <c r="E1137"/>
      <c r="F1137"/>
      <c r="G1137"/>
      <c r="H1137"/>
    </row>
    <row r="1138" spans="1:8" x14ac:dyDescent="0.45">
      <c r="A1138"/>
      <c r="B1138"/>
      <c r="C1138"/>
      <c r="D1138"/>
      <c r="E1138"/>
      <c r="F1138"/>
      <c r="G1138"/>
      <c r="H1138"/>
    </row>
    <row r="1139" spans="1:8" x14ac:dyDescent="0.45">
      <c r="A1139"/>
      <c r="B1139"/>
      <c r="C1139"/>
      <c r="D1139"/>
      <c r="E1139"/>
      <c r="F1139"/>
      <c r="G1139"/>
      <c r="H1139"/>
    </row>
    <row r="1140" spans="1:8" x14ac:dyDescent="0.45">
      <c r="A1140"/>
      <c r="B1140"/>
      <c r="C1140"/>
      <c r="D1140"/>
      <c r="E1140"/>
      <c r="F1140"/>
      <c r="G1140"/>
      <c r="H1140"/>
    </row>
    <row r="1141" spans="1:8" x14ac:dyDescent="0.45">
      <c r="A1141"/>
      <c r="B1141"/>
      <c r="C1141"/>
      <c r="D1141"/>
      <c r="E1141"/>
      <c r="F1141"/>
      <c r="G1141"/>
      <c r="H1141"/>
    </row>
    <row r="1142" spans="1:8" x14ac:dyDescent="0.45">
      <c r="A1142"/>
      <c r="B1142"/>
      <c r="C1142"/>
      <c r="D1142"/>
      <c r="E1142"/>
      <c r="F1142"/>
      <c r="G1142"/>
      <c r="H1142"/>
    </row>
    <row r="1143" spans="1:8" x14ac:dyDescent="0.45">
      <c r="A1143"/>
      <c r="B1143"/>
      <c r="C1143"/>
      <c r="D1143"/>
      <c r="E1143"/>
      <c r="F1143"/>
      <c r="G1143"/>
      <c r="H1143"/>
    </row>
    <row r="1144" spans="1:8" x14ac:dyDescent="0.45">
      <c r="A1144"/>
      <c r="B1144"/>
      <c r="C1144"/>
      <c r="D1144"/>
      <c r="E1144"/>
      <c r="F1144"/>
      <c r="G1144"/>
      <c r="H1144"/>
    </row>
    <row r="1145" spans="1:8" x14ac:dyDescent="0.45">
      <c r="A1145"/>
      <c r="B1145"/>
      <c r="C1145"/>
      <c r="D1145"/>
      <c r="E1145"/>
      <c r="F1145"/>
      <c r="G1145"/>
      <c r="H1145"/>
    </row>
    <row r="1146" spans="1:8" x14ac:dyDescent="0.45">
      <c r="A1146"/>
      <c r="B1146"/>
      <c r="C1146"/>
      <c r="D1146"/>
      <c r="E1146"/>
      <c r="F1146"/>
      <c r="G1146"/>
      <c r="H1146"/>
    </row>
    <row r="1147" spans="1:8" x14ac:dyDescent="0.45">
      <c r="A1147"/>
      <c r="B1147"/>
      <c r="C1147"/>
      <c r="D1147"/>
      <c r="E1147"/>
      <c r="F1147"/>
      <c r="G1147"/>
      <c r="H1147"/>
    </row>
    <row r="1148" spans="1:8" x14ac:dyDescent="0.45">
      <c r="A1148"/>
      <c r="B1148"/>
      <c r="C1148"/>
      <c r="D1148"/>
      <c r="E1148"/>
      <c r="F1148"/>
      <c r="G1148"/>
      <c r="H1148"/>
    </row>
    <row r="1149" spans="1:8" x14ac:dyDescent="0.45">
      <c r="A1149"/>
      <c r="B1149"/>
      <c r="C1149"/>
      <c r="D1149"/>
      <c r="E1149"/>
      <c r="F1149"/>
      <c r="G1149"/>
      <c r="H1149"/>
    </row>
    <row r="1150" spans="1:8" x14ac:dyDescent="0.45">
      <c r="A1150"/>
      <c r="B1150"/>
      <c r="C1150"/>
      <c r="D1150"/>
      <c r="E1150"/>
      <c r="F1150"/>
      <c r="G1150"/>
      <c r="H1150"/>
    </row>
    <row r="1151" spans="1:8" x14ac:dyDescent="0.45">
      <c r="A1151"/>
      <c r="B1151"/>
      <c r="C1151"/>
      <c r="D1151"/>
      <c r="E1151"/>
      <c r="F1151"/>
      <c r="G1151"/>
      <c r="H1151"/>
    </row>
    <row r="1152" spans="1:8" x14ac:dyDescent="0.45">
      <c r="A1152"/>
      <c r="B1152"/>
      <c r="C1152"/>
      <c r="D1152"/>
      <c r="E1152"/>
      <c r="F1152"/>
      <c r="G1152"/>
      <c r="H1152"/>
    </row>
    <row r="1153" spans="1:8" x14ac:dyDescent="0.45">
      <c r="A1153"/>
      <c r="B1153"/>
      <c r="C1153"/>
      <c r="D1153"/>
      <c r="E1153"/>
      <c r="F1153"/>
      <c r="G1153"/>
      <c r="H1153"/>
    </row>
    <row r="1154" spans="1:8" x14ac:dyDescent="0.45">
      <c r="A1154"/>
      <c r="B1154"/>
      <c r="C1154"/>
      <c r="D1154"/>
      <c r="E1154"/>
      <c r="F1154"/>
      <c r="G1154"/>
      <c r="H1154"/>
    </row>
    <row r="1155" spans="1:8" x14ac:dyDescent="0.45">
      <c r="A1155"/>
      <c r="B1155"/>
      <c r="C1155"/>
      <c r="D1155"/>
      <c r="E1155"/>
      <c r="F1155"/>
      <c r="G1155"/>
      <c r="H1155"/>
    </row>
    <row r="1156" spans="1:8" x14ac:dyDescent="0.45">
      <c r="A1156"/>
      <c r="B1156"/>
      <c r="C1156"/>
      <c r="D1156"/>
      <c r="E1156"/>
      <c r="F1156"/>
      <c r="G1156"/>
      <c r="H1156"/>
    </row>
    <row r="1157" spans="1:8" x14ac:dyDescent="0.45">
      <c r="A1157"/>
      <c r="B1157"/>
      <c r="C1157"/>
      <c r="D1157"/>
      <c r="E1157"/>
      <c r="F1157"/>
      <c r="G1157"/>
      <c r="H1157"/>
    </row>
    <row r="1158" spans="1:8" x14ac:dyDescent="0.45">
      <c r="A1158"/>
      <c r="B1158"/>
      <c r="C1158"/>
      <c r="D1158"/>
      <c r="E1158"/>
      <c r="F1158"/>
      <c r="G1158"/>
      <c r="H1158"/>
    </row>
    <row r="1159" spans="1:8" x14ac:dyDescent="0.45">
      <c r="A1159"/>
      <c r="B1159"/>
      <c r="C1159"/>
      <c r="D1159"/>
      <c r="E1159"/>
      <c r="F1159"/>
      <c r="G1159"/>
      <c r="H1159"/>
    </row>
    <row r="1160" spans="1:8" x14ac:dyDescent="0.45">
      <c r="A1160"/>
      <c r="B1160"/>
      <c r="C1160"/>
      <c r="D1160"/>
      <c r="E1160"/>
      <c r="F1160"/>
      <c r="G1160"/>
      <c r="H1160"/>
    </row>
    <row r="1161" spans="1:8" x14ac:dyDescent="0.45">
      <c r="A1161"/>
      <c r="B1161"/>
      <c r="C1161"/>
      <c r="D1161"/>
      <c r="E1161"/>
      <c r="F1161"/>
      <c r="G1161"/>
      <c r="H1161"/>
    </row>
    <row r="1162" spans="1:8" x14ac:dyDescent="0.45">
      <c r="A1162"/>
      <c r="B1162"/>
      <c r="C1162"/>
      <c r="D1162"/>
      <c r="E1162"/>
      <c r="F1162"/>
      <c r="G1162"/>
      <c r="H1162"/>
    </row>
    <row r="1163" spans="1:8" x14ac:dyDescent="0.45">
      <c r="A1163"/>
      <c r="B1163"/>
      <c r="C1163"/>
      <c r="D1163"/>
      <c r="E1163"/>
      <c r="F1163"/>
      <c r="G1163"/>
      <c r="H1163"/>
    </row>
    <row r="1164" spans="1:8" x14ac:dyDescent="0.45">
      <c r="A1164"/>
      <c r="B1164"/>
      <c r="C1164"/>
      <c r="D1164"/>
      <c r="E1164"/>
      <c r="F1164"/>
      <c r="G1164"/>
      <c r="H1164"/>
    </row>
    <row r="1165" spans="1:8" x14ac:dyDescent="0.45">
      <c r="A1165"/>
      <c r="B1165"/>
      <c r="C1165"/>
      <c r="D1165"/>
      <c r="E1165"/>
      <c r="F1165"/>
      <c r="G1165"/>
      <c r="H1165"/>
    </row>
    <row r="1166" spans="1:8" x14ac:dyDescent="0.45">
      <c r="A1166"/>
      <c r="B1166"/>
      <c r="C1166"/>
      <c r="D1166"/>
      <c r="E1166"/>
      <c r="F1166"/>
      <c r="G1166"/>
      <c r="H1166"/>
    </row>
    <row r="1167" spans="1:8" x14ac:dyDescent="0.45">
      <c r="A1167"/>
      <c r="B1167"/>
      <c r="C1167"/>
      <c r="D1167"/>
      <c r="E1167"/>
      <c r="F1167"/>
      <c r="G1167"/>
      <c r="H1167"/>
    </row>
    <row r="1168" spans="1:8" x14ac:dyDescent="0.45">
      <c r="A1168"/>
      <c r="B1168"/>
      <c r="C1168"/>
      <c r="D1168"/>
      <c r="E1168"/>
      <c r="F1168"/>
      <c r="G1168"/>
      <c r="H1168"/>
    </row>
    <row r="1169" spans="1:8" x14ac:dyDescent="0.45">
      <c r="A1169"/>
      <c r="B1169"/>
      <c r="C1169"/>
      <c r="D1169"/>
      <c r="E1169"/>
      <c r="F1169"/>
      <c r="G1169"/>
      <c r="H1169"/>
    </row>
    <row r="1170" spans="1:8" x14ac:dyDescent="0.45">
      <c r="A1170"/>
      <c r="B1170"/>
      <c r="C1170"/>
      <c r="D1170"/>
      <c r="E1170"/>
      <c r="F1170"/>
      <c r="G1170"/>
      <c r="H1170"/>
    </row>
    <row r="1171" spans="1:8" x14ac:dyDescent="0.45">
      <c r="A1171"/>
      <c r="B1171"/>
      <c r="C1171"/>
      <c r="D1171"/>
      <c r="E1171"/>
      <c r="F1171"/>
      <c r="G1171"/>
      <c r="H1171"/>
    </row>
    <row r="1172" spans="1:8" x14ac:dyDescent="0.45">
      <c r="A1172"/>
      <c r="B1172"/>
      <c r="C1172"/>
      <c r="D1172"/>
      <c r="E1172"/>
      <c r="F1172"/>
      <c r="G1172"/>
      <c r="H1172"/>
    </row>
    <row r="1173" spans="1:8" x14ac:dyDescent="0.45">
      <c r="A1173"/>
      <c r="B1173"/>
      <c r="C1173"/>
      <c r="D1173"/>
      <c r="E1173"/>
      <c r="F1173"/>
      <c r="G1173"/>
      <c r="H1173"/>
    </row>
    <row r="1174" spans="1:8" x14ac:dyDescent="0.45">
      <c r="A1174"/>
      <c r="B1174"/>
      <c r="C1174"/>
      <c r="D1174"/>
      <c r="E1174"/>
      <c r="F1174"/>
      <c r="G1174"/>
      <c r="H1174"/>
    </row>
    <row r="1175" spans="1:8" x14ac:dyDescent="0.45">
      <c r="A1175"/>
      <c r="B1175"/>
      <c r="C1175"/>
      <c r="D1175"/>
      <c r="E1175"/>
      <c r="F1175"/>
      <c r="G1175"/>
      <c r="H1175"/>
    </row>
    <row r="1176" spans="1:8" x14ac:dyDescent="0.45">
      <c r="A1176"/>
      <c r="B1176"/>
      <c r="C1176"/>
      <c r="D1176"/>
      <c r="E1176"/>
      <c r="F1176"/>
      <c r="G1176"/>
      <c r="H1176"/>
    </row>
    <row r="1177" spans="1:8" x14ac:dyDescent="0.45">
      <c r="A1177"/>
      <c r="B1177"/>
      <c r="C1177"/>
      <c r="D1177"/>
      <c r="E1177"/>
      <c r="F1177"/>
      <c r="G1177"/>
      <c r="H1177"/>
    </row>
    <row r="1178" spans="1:8" x14ac:dyDescent="0.45">
      <c r="A1178"/>
      <c r="B1178"/>
      <c r="C1178"/>
      <c r="D1178"/>
      <c r="E1178"/>
      <c r="F1178"/>
      <c r="G1178"/>
      <c r="H1178"/>
    </row>
    <row r="1179" spans="1:8" x14ac:dyDescent="0.45">
      <c r="A1179"/>
      <c r="B1179"/>
      <c r="C1179"/>
      <c r="D1179"/>
      <c r="E1179"/>
      <c r="F1179"/>
      <c r="G1179"/>
      <c r="H1179"/>
    </row>
    <row r="1180" spans="1:8" x14ac:dyDescent="0.45">
      <c r="A1180"/>
      <c r="B1180"/>
      <c r="C1180"/>
      <c r="D1180"/>
      <c r="E1180"/>
      <c r="F1180"/>
      <c r="G1180"/>
      <c r="H1180"/>
    </row>
    <row r="1181" spans="1:8" x14ac:dyDescent="0.45">
      <c r="A1181"/>
      <c r="B1181"/>
      <c r="C1181"/>
      <c r="D1181"/>
      <c r="E1181"/>
      <c r="F1181"/>
      <c r="G1181"/>
      <c r="H1181"/>
    </row>
    <row r="1182" spans="1:8" x14ac:dyDescent="0.45">
      <c r="A1182"/>
      <c r="B1182"/>
      <c r="C1182"/>
      <c r="D1182"/>
      <c r="E1182"/>
      <c r="F1182"/>
      <c r="G1182"/>
      <c r="H1182"/>
    </row>
    <row r="1183" spans="1:8" x14ac:dyDescent="0.45">
      <c r="A1183"/>
      <c r="B1183"/>
      <c r="C1183"/>
      <c r="D1183"/>
      <c r="E1183"/>
      <c r="F1183"/>
      <c r="G1183"/>
      <c r="H1183"/>
    </row>
    <row r="1184" spans="1:8" x14ac:dyDescent="0.45">
      <c r="A1184"/>
      <c r="B1184"/>
      <c r="C1184"/>
      <c r="D1184"/>
      <c r="E1184"/>
      <c r="F1184"/>
      <c r="G1184"/>
      <c r="H1184"/>
    </row>
    <row r="1185" spans="1:8" x14ac:dyDescent="0.45">
      <c r="A1185"/>
      <c r="B1185"/>
      <c r="C1185"/>
      <c r="D1185"/>
      <c r="E1185"/>
      <c r="F1185"/>
      <c r="G1185"/>
      <c r="H1185"/>
    </row>
    <row r="1186" spans="1:8" x14ac:dyDescent="0.45">
      <c r="A1186"/>
      <c r="B1186"/>
      <c r="C1186"/>
      <c r="D1186"/>
      <c r="E1186"/>
      <c r="F1186"/>
      <c r="G1186"/>
      <c r="H1186"/>
    </row>
    <row r="1187" spans="1:8" x14ac:dyDescent="0.45">
      <c r="A1187"/>
      <c r="B1187"/>
      <c r="C1187"/>
      <c r="D1187"/>
      <c r="E1187"/>
      <c r="F1187"/>
      <c r="G1187"/>
      <c r="H1187"/>
    </row>
    <row r="1188" spans="1:8" x14ac:dyDescent="0.45">
      <c r="A1188"/>
      <c r="B1188"/>
      <c r="C1188"/>
      <c r="D1188"/>
      <c r="E1188"/>
      <c r="F1188"/>
      <c r="G1188"/>
      <c r="H1188"/>
    </row>
    <row r="1189" spans="1:8" x14ac:dyDescent="0.45">
      <c r="A1189"/>
      <c r="B1189"/>
      <c r="C1189"/>
      <c r="D1189"/>
      <c r="E1189"/>
      <c r="F1189"/>
      <c r="G1189"/>
      <c r="H1189"/>
    </row>
    <row r="1190" spans="1:8" x14ac:dyDescent="0.45">
      <c r="A1190"/>
      <c r="B1190"/>
      <c r="C1190"/>
      <c r="D1190"/>
      <c r="E1190"/>
      <c r="F1190"/>
      <c r="G1190"/>
      <c r="H1190"/>
    </row>
    <row r="1191" spans="1:8" x14ac:dyDescent="0.45">
      <c r="A1191"/>
      <c r="B1191"/>
      <c r="C1191"/>
      <c r="D1191"/>
      <c r="E1191"/>
      <c r="F1191"/>
      <c r="G1191"/>
      <c r="H1191"/>
    </row>
    <row r="1192" spans="1:8" x14ac:dyDescent="0.45">
      <c r="A1192"/>
      <c r="B1192"/>
      <c r="C1192"/>
      <c r="D1192"/>
      <c r="E1192"/>
      <c r="F1192"/>
      <c r="G1192"/>
      <c r="H1192"/>
    </row>
    <row r="1193" spans="1:8" x14ac:dyDescent="0.45">
      <c r="A1193"/>
      <c r="B1193"/>
      <c r="C1193"/>
      <c r="D1193"/>
      <c r="E1193"/>
      <c r="F1193"/>
      <c r="G1193"/>
      <c r="H1193"/>
    </row>
    <row r="1194" spans="1:8" x14ac:dyDescent="0.45">
      <c r="A1194"/>
      <c r="B1194"/>
      <c r="C1194"/>
      <c r="D1194"/>
      <c r="E1194"/>
      <c r="F1194"/>
      <c r="G1194"/>
      <c r="H1194"/>
    </row>
    <row r="1195" spans="1:8" x14ac:dyDescent="0.45">
      <c r="A1195"/>
      <c r="B1195"/>
      <c r="C1195"/>
      <c r="D1195"/>
      <c r="E1195"/>
      <c r="F1195"/>
      <c r="G1195"/>
      <c r="H1195"/>
    </row>
    <row r="1196" spans="1:8" x14ac:dyDescent="0.45">
      <c r="A1196"/>
      <c r="B1196"/>
      <c r="C1196"/>
      <c r="D1196"/>
      <c r="E1196"/>
      <c r="F1196"/>
      <c r="G1196"/>
      <c r="H1196"/>
    </row>
    <row r="1197" spans="1:8" x14ac:dyDescent="0.45">
      <c r="A1197"/>
      <c r="B1197"/>
      <c r="C1197"/>
      <c r="D1197"/>
      <c r="E1197"/>
      <c r="F1197"/>
      <c r="G1197"/>
      <c r="H1197"/>
    </row>
    <row r="1198" spans="1:8" x14ac:dyDescent="0.45">
      <c r="A1198"/>
      <c r="B1198"/>
      <c r="C1198"/>
      <c r="D1198"/>
      <c r="E1198"/>
      <c r="F1198"/>
      <c r="G1198"/>
      <c r="H1198"/>
    </row>
    <row r="1199" spans="1:8" x14ac:dyDescent="0.45">
      <c r="A1199"/>
      <c r="B1199"/>
      <c r="C1199"/>
      <c r="D1199"/>
      <c r="E1199"/>
      <c r="F1199"/>
      <c r="G1199"/>
      <c r="H1199"/>
    </row>
    <row r="1200" spans="1:8" x14ac:dyDescent="0.45">
      <c r="A1200"/>
      <c r="B1200"/>
      <c r="C1200"/>
      <c r="D1200"/>
      <c r="E1200"/>
      <c r="F1200"/>
      <c r="G1200"/>
      <c r="H1200"/>
    </row>
    <row r="1201" spans="1:8" x14ac:dyDescent="0.45">
      <c r="A1201"/>
      <c r="B1201"/>
      <c r="C1201"/>
      <c r="D1201"/>
      <c r="E1201"/>
      <c r="F1201"/>
      <c r="G1201"/>
      <c r="H1201"/>
    </row>
    <row r="1202" spans="1:8" x14ac:dyDescent="0.45">
      <c r="A1202"/>
      <c r="B1202"/>
      <c r="C1202"/>
      <c r="D1202"/>
      <c r="E1202"/>
      <c r="F1202"/>
      <c r="G1202"/>
      <c r="H1202"/>
    </row>
    <row r="1203" spans="1:8" x14ac:dyDescent="0.45">
      <c r="A1203"/>
      <c r="B1203"/>
      <c r="C1203"/>
      <c r="D1203"/>
      <c r="E1203"/>
      <c r="F1203"/>
      <c r="G1203"/>
      <c r="H1203"/>
    </row>
    <row r="1204" spans="1:8" x14ac:dyDescent="0.45">
      <c r="A1204"/>
      <c r="B1204"/>
      <c r="C1204"/>
      <c r="D1204"/>
      <c r="E1204"/>
      <c r="F1204"/>
      <c r="G1204"/>
      <c r="H1204"/>
    </row>
    <row r="1205" spans="1:8" x14ac:dyDescent="0.45">
      <c r="A1205"/>
      <c r="B1205"/>
      <c r="C1205"/>
      <c r="D1205"/>
      <c r="E1205"/>
      <c r="F1205"/>
      <c r="G1205"/>
      <c r="H1205"/>
    </row>
    <row r="1206" spans="1:8" x14ac:dyDescent="0.45">
      <c r="A1206"/>
      <c r="B1206"/>
      <c r="C1206"/>
      <c r="D1206"/>
      <c r="E1206"/>
      <c r="F1206"/>
      <c r="G1206"/>
      <c r="H1206"/>
    </row>
    <row r="1207" spans="1:8" x14ac:dyDescent="0.45">
      <c r="A1207"/>
      <c r="B1207"/>
      <c r="C1207"/>
      <c r="D1207"/>
      <c r="E1207"/>
      <c r="F1207"/>
      <c r="G1207"/>
      <c r="H1207"/>
    </row>
    <row r="1208" spans="1:8" x14ac:dyDescent="0.45">
      <c r="A1208"/>
      <c r="B1208"/>
      <c r="C1208"/>
      <c r="D1208"/>
      <c r="E1208"/>
      <c r="F1208"/>
      <c r="G1208"/>
      <c r="H1208"/>
    </row>
    <row r="1209" spans="1:8" x14ac:dyDescent="0.45">
      <c r="A1209"/>
      <c r="B1209"/>
      <c r="C1209"/>
      <c r="D1209"/>
      <c r="E1209"/>
      <c r="F1209"/>
      <c r="G1209"/>
      <c r="H1209"/>
    </row>
    <row r="1210" spans="1:8" x14ac:dyDescent="0.45">
      <c r="A1210"/>
      <c r="B1210"/>
      <c r="C1210"/>
      <c r="D1210"/>
      <c r="E1210"/>
      <c r="F1210"/>
      <c r="G1210"/>
      <c r="H1210"/>
    </row>
    <row r="1211" spans="1:8" x14ac:dyDescent="0.45">
      <c r="A1211"/>
      <c r="B1211"/>
      <c r="C1211"/>
      <c r="D1211"/>
      <c r="E1211"/>
      <c r="F1211"/>
      <c r="G1211"/>
      <c r="H1211"/>
    </row>
    <row r="1212" spans="1:8" x14ac:dyDescent="0.45">
      <c r="A1212"/>
      <c r="B1212"/>
      <c r="C1212"/>
      <c r="D1212"/>
      <c r="E1212"/>
      <c r="F1212"/>
      <c r="G1212"/>
      <c r="H1212"/>
    </row>
    <row r="1213" spans="1:8" x14ac:dyDescent="0.45">
      <c r="A1213"/>
      <c r="B1213"/>
      <c r="C1213"/>
      <c r="D1213"/>
      <c r="E1213"/>
      <c r="F1213"/>
      <c r="G1213"/>
      <c r="H1213"/>
    </row>
    <row r="1214" spans="1:8" x14ac:dyDescent="0.45">
      <c r="A1214"/>
      <c r="B1214"/>
      <c r="C1214"/>
      <c r="D1214"/>
      <c r="E1214"/>
      <c r="F1214"/>
      <c r="G1214"/>
      <c r="H1214"/>
    </row>
    <row r="1215" spans="1:8" x14ac:dyDescent="0.45">
      <c r="A1215"/>
      <c r="B1215"/>
      <c r="C1215"/>
      <c r="D1215"/>
      <c r="E1215"/>
      <c r="F1215"/>
      <c r="G1215"/>
      <c r="H1215"/>
    </row>
    <row r="1216" spans="1:8" x14ac:dyDescent="0.45">
      <c r="A1216"/>
      <c r="B1216"/>
      <c r="C1216"/>
      <c r="D1216"/>
      <c r="E1216"/>
      <c r="F1216"/>
      <c r="G1216"/>
      <c r="H1216"/>
    </row>
    <row r="1217" spans="1:8" x14ac:dyDescent="0.45">
      <c r="A1217"/>
      <c r="B1217"/>
      <c r="C1217"/>
      <c r="D1217"/>
      <c r="E1217"/>
      <c r="F1217"/>
      <c r="G1217"/>
      <c r="H1217"/>
    </row>
    <row r="1218" spans="1:8" x14ac:dyDescent="0.45">
      <c r="A1218"/>
      <c r="B1218"/>
      <c r="C1218"/>
      <c r="D1218"/>
      <c r="E1218"/>
      <c r="F1218"/>
      <c r="G1218"/>
      <c r="H1218"/>
    </row>
    <row r="1219" spans="1:8" x14ac:dyDescent="0.45">
      <c r="A1219"/>
      <c r="B1219"/>
      <c r="C1219"/>
      <c r="D1219"/>
      <c r="E1219"/>
      <c r="F1219"/>
      <c r="G1219"/>
      <c r="H1219"/>
    </row>
    <row r="1220" spans="1:8" x14ac:dyDescent="0.45">
      <c r="A1220"/>
      <c r="B1220"/>
      <c r="C1220"/>
      <c r="D1220"/>
      <c r="E1220"/>
      <c r="F1220"/>
      <c r="G1220"/>
      <c r="H1220"/>
    </row>
    <row r="1221" spans="1:8" x14ac:dyDescent="0.45">
      <c r="A1221"/>
      <c r="B1221"/>
      <c r="C1221"/>
      <c r="D1221"/>
      <c r="E1221"/>
      <c r="F1221"/>
      <c r="G1221"/>
      <c r="H1221"/>
    </row>
    <row r="1222" spans="1:8" x14ac:dyDescent="0.45">
      <c r="A1222"/>
      <c r="B1222"/>
      <c r="C1222"/>
      <c r="D1222"/>
      <c r="E1222"/>
      <c r="F1222"/>
      <c r="G1222"/>
      <c r="H1222"/>
    </row>
    <row r="1223" spans="1:8" x14ac:dyDescent="0.45">
      <c r="A1223"/>
      <c r="B1223"/>
      <c r="C1223"/>
      <c r="D1223"/>
      <c r="E1223"/>
      <c r="F1223"/>
      <c r="G1223"/>
      <c r="H1223"/>
    </row>
    <row r="1224" spans="1:8" x14ac:dyDescent="0.45">
      <c r="A1224"/>
      <c r="B1224"/>
      <c r="C1224"/>
      <c r="D1224"/>
      <c r="E1224"/>
      <c r="F1224"/>
      <c r="G1224"/>
      <c r="H1224"/>
    </row>
    <row r="1225" spans="1:8" x14ac:dyDescent="0.45">
      <c r="A1225"/>
      <c r="B1225"/>
      <c r="C1225"/>
      <c r="D1225"/>
      <c r="E1225"/>
      <c r="F1225"/>
      <c r="G1225"/>
      <c r="H1225"/>
    </row>
    <row r="1226" spans="1:8" x14ac:dyDescent="0.45">
      <c r="A1226"/>
      <c r="B1226"/>
      <c r="C1226"/>
      <c r="D1226"/>
      <c r="E1226"/>
      <c r="F1226"/>
      <c r="G1226"/>
      <c r="H1226"/>
    </row>
    <row r="1227" spans="1:8" x14ac:dyDescent="0.45">
      <c r="A1227"/>
      <c r="B1227"/>
      <c r="C1227"/>
      <c r="D1227"/>
      <c r="E1227"/>
      <c r="F1227"/>
      <c r="G1227"/>
      <c r="H1227"/>
    </row>
    <row r="1228" spans="1:8" x14ac:dyDescent="0.45">
      <c r="A1228"/>
      <c r="B1228"/>
      <c r="C1228"/>
      <c r="D1228"/>
      <c r="E1228"/>
      <c r="F1228"/>
      <c r="G1228"/>
      <c r="H1228"/>
    </row>
    <row r="1229" spans="1:8" x14ac:dyDescent="0.45">
      <c r="A1229"/>
      <c r="B1229"/>
      <c r="C1229"/>
      <c r="D1229"/>
      <c r="E1229"/>
      <c r="F1229"/>
      <c r="G1229"/>
      <c r="H1229"/>
    </row>
    <row r="1230" spans="1:8" x14ac:dyDescent="0.45">
      <c r="A1230"/>
      <c r="B1230"/>
      <c r="C1230"/>
      <c r="D1230"/>
      <c r="E1230"/>
      <c r="F1230"/>
      <c r="G1230"/>
      <c r="H1230"/>
    </row>
    <row r="1231" spans="1:8" x14ac:dyDescent="0.45">
      <c r="A1231"/>
      <c r="B1231"/>
      <c r="C1231"/>
      <c r="D1231"/>
      <c r="E1231"/>
      <c r="F1231"/>
      <c r="G1231"/>
      <c r="H1231"/>
    </row>
    <row r="1232" spans="1:8" x14ac:dyDescent="0.45">
      <c r="A1232"/>
      <c r="B1232"/>
      <c r="C1232"/>
      <c r="D1232"/>
      <c r="E1232"/>
      <c r="F1232"/>
      <c r="G1232"/>
      <c r="H1232"/>
    </row>
    <row r="1233" spans="1:8" x14ac:dyDescent="0.45">
      <c r="A1233"/>
      <c r="B1233"/>
      <c r="C1233"/>
      <c r="D1233"/>
      <c r="E1233"/>
      <c r="F1233"/>
      <c r="G1233"/>
      <c r="H1233"/>
    </row>
    <row r="1234" spans="1:8" x14ac:dyDescent="0.45">
      <c r="A1234"/>
      <c r="B1234"/>
      <c r="C1234"/>
      <c r="D1234"/>
      <c r="E1234"/>
      <c r="F1234"/>
      <c r="G1234"/>
      <c r="H1234"/>
    </row>
    <row r="1235" spans="1:8" x14ac:dyDescent="0.45">
      <c r="A1235"/>
      <c r="B1235"/>
      <c r="C1235"/>
      <c r="D1235"/>
      <c r="E1235"/>
      <c r="F1235"/>
      <c r="G1235"/>
      <c r="H1235"/>
    </row>
    <row r="1236" spans="1:8" x14ac:dyDescent="0.45">
      <c r="A1236"/>
      <c r="B1236"/>
      <c r="C1236"/>
      <c r="D1236"/>
      <c r="E1236"/>
      <c r="F1236"/>
      <c r="G1236"/>
      <c r="H1236"/>
    </row>
    <row r="1237" spans="1:8" x14ac:dyDescent="0.45">
      <c r="A1237"/>
      <c r="B1237"/>
      <c r="C1237"/>
      <c r="D1237"/>
      <c r="E1237"/>
      <c r="F1237"/>
      <c r="G1237"/>
      <c r="H1237"/>
    </row>
    <row r="1238" spans="1:8" x14ac:dyDescent="0.45">
      <c r="A1238"/>
      <c r="B1238"/>
      <c r="C1238"/>
      <c r="D1238"/>
      <c r="E1238"/>
      <c r="F1238"/>
      <c r="G1238"/>
      <c r="H1238"/>
    </row>
    <row r="1239" spans="1:8" x14ac:dyDescent="0.45">
      <c r="A1239"/>
      <c r="B1239"/>
      <c r="C1239"/>
      <c r="D1239"/>
      <c r="E1239"/>
      <c r="F1239"/>
      <c r="G1239"/>
      <c r="H1239"/>
    </row>
    <row r="1240" spans="1:8" x14ac:dyDescent="0.45">
      <c r="A1240"/>
      <c r="B1240"/>
      <c r="C1240"/>
      <c r="D1240"/>
      <c r="E1240"/>
      <c r="F1240"/>
      <c r="G1240"/>
      <c r="H1240"/>
    </row>
    <row r="1241" spans="1:8" x14ac:dyDescent="0.45">
      <c r="A1241"/>
      <c r="B1241"/>
      <c r="C1241"/>
      <c r="D1241"/>
      <c r="E1241"/>
      <c r="F1241"/>
      <c r="G1241"/>
      <c r="H1241"/>
    </row>
    <row r="1242" spans="1:8" x14ac:dyDescent="0.45">
      <c r="A1242"/>
      <c r="B1242"/>
      <c r="C1242"/>
      <c r="D1242"/>
      <c r="E1242"/>
      <c r="F1242"/>
      <c r="G1242"/>
      <c r="H1242"/>
    </row>
    <row r="1243" spans="1:8" x14ac:dyDescent="0.45">
      <c r="A1243"/>
      <c r="B1243"/>
      <c r="C1243"/>
      <c r="D1243"/>
      <c r="E1243"/>
      <c r="F1243"/>
      <c r="G1243"/>
      <c r="H1243"/>
    </row>
    <row r="1244" spans="1:8" x14ac:dyDescent="0.45">
      <c r="A1244"/>
      <c r="B1244"/>
      <c r="C1244"/>
      <c r="D1244"/>
      <c r="E1244"/>
      <c r="F1244"/>
      <c r="G1244"/>
      <c r="H1244"/>
    </row>
    <row r="1245" spans="1:8" x14ac:dyDescent="0.45">
      <c r="A1245"/>
      <c r="B1245"/>
      <c r="C1245"/>
      <c r="D1245"/>
      <c r="E1245"/>
      <c r="F1245"/>
      <c r="G1245"/>
      <c r="H1245"/>
    </row>
    <row r="1246" spans="1:8" x14ac:dyDescent="0.45">
      <c r="A1246"/>
      <c r="B1246"/>
      <c r="C1246"/>
      <c r="D1246"/>
      <c r="E1246"/>
      <c r="F1246"/>
      <c r="G1246"/>
      <c r="H1246"/>
    </row>
    <row r="1247" spans="1:8" x14ac:dyDescent="0.45">
      <c r="A1247"/>
      <c r="B1247"/>
      <c r="C1247"/>
      <c r="D1247"/>
      <c r="E1247"/>
      <c r="F1247"/>
      <c r="G1247"/>
      <c r="H1247"/>
    </row>
    <row r="1248" spans="1:8" x14ac:dyDescent="0.45">
      <c r="A1248"/>
      <c r="B1248"/>
      <c r="C1248"/>
      <c r="D1248"/>
      <c r="E1248"/>
      <c r="F1248"/>
      <c r="G1248"/>
      <c r="H1248"/>
    </row>
    <row r="1249" spans="1:8" x14ac:dyDescent="0.45">
      <c r="A1249"/>
      <c r="B1249"/>
      <c r="C1249"/>
      <c r="D1249"/>
      <c r="E1249"/>
      <c r="F1249"/>
      <c r="G1249"/>
      <c r="H1249"/>
    </row>
    <row r="1250" spans="1:8" x14ac:dyDescent="0.45">
      <c r="A1250"/>
      <c r="B1250"/>
      <c r="C1250"/>
      <c r="D1250"/>
      <c r="E1250"/>
      <c r="F1250"/>
      <c r="G1250"/>
      <c r="H1250"/>
    </row>
    <row r="1251" spans="1:8" x14ac:dyDescent="0.45">
      <c r="A1251"/>
      <c r="B1251"/>
      <c r="C1251"/>
      <c r="D1251"/>
      <c r="E1251"/>
      <c r="F1251"/>
      <c r="G1251"/>
      <c r="H1251"/>
    </row>
    <row r="1252" spans="1:8" x14ac:dyDescent="0.45">
      <c r="A1252"/>
      <c r="B1252"/>
      <c r="C1252"/>
      <c r="D1252"/>
      <c r="E1252"/>
      <c r="F1252"/>
      <c r="G1252"/>
      <c r="H1252"/>
    </row>
    <row r="1253" spans="1:8" x14ac:dyDescent="0.45">
      <c r="A1253"/>
      <c r="B1253"/>
      <c r="C1253"/>
      <c r="D1253"/>
      <c r="E1253"/>
      <c r="F1253"/>
      <c r="G1253"/>
      <c r="H1253"/>
    </row>
    <row r="1254" spans="1:8" x14ac:dyDescent="0.45">
      <c r="A1254"/>
      <c r="B1254"/>
      <c r="C1254"/>
      <c r="D1254"/>
      <c r="E1254"/>
      <c r="F1254"/>
      <c r="G1254"/>
      <c r="H1254"/>
    </row>
    <row r="1255" spans="1:8" x14ac:dyDescent="0.45">
      <c r="A1255"/>
      <c r="B1255"/>
      <c r="C1255"/>
      <c r="D1255"/>
      <c r="E1255"/>
      <c r="F1255"/>
      <c r="G1255"/>
      <c r="H1255"/>
    </row>
    <row r="1256" spans="1:8" x14ac:dyDescent="0.45">
      <c r="A1256"/>
      <c r="B1256"/>
      <c r="C1256"/>
      <c r="D1256"/>
      <c r="E1256"/>
      <c r="F1256"/>
      <c r="G1256"/>
      <c r="H1256"/>
    </row>
    <row r="1257" spans="1:8" x14ac:dyDescent="0.45">
      <c r="A1257"/>
      <c r="B1257"/>
      <c r="C1257"/>
      <c r="D1257"/>
      <c r="E1257"/>
      <c r="F1257"/>
      <c r="G1257"/>
      <c r="H1257"/>
    </row>
    <row r="1258" spans="1:8" x14ac:dyDescent="0.45">
      <c r="A1258"/>
      <c r="B1258"/>
      <c r="C1258"/>
      <c r="D1258"/>
      <c r="E1258"/>
      <c r="F1258"/>
      <c r="G1258"/>
      <c r="H1258"/>
    </row>
    <row r="1259" spans="1:8" x14ac:dyDescent="0.45">
      <c r="A1259"/>
      <c r="B1259"/>
      <c r="C1259"/>
      <c r="D1259"/>
      <c r="E1259"/>
      <c r="F1259"/>
      <c r="G1259"/>
      <c r="H1259"/>
    </row>
    <row r="1260" spans="1:8" x14ac:dyDescent="0.45">
      <c r="A1260"/>
      <c r="B1260"/>
      <c r="C1260"/>
      <c r="D1260"/>
      <c r="E1260"/>
      <c r="F1260"/>
      <c r="G1260"/>
      <c r="H1260"/>
    </row>
    <row r="1261" spans="1:8" x14ac:dyDescent="0.45">
      <c r="A1261"/>
      <c r="B1261"/>
      <c r="C1261"/>
      <c r="D1261"/>
      <c r="E1261"/>
      <c r="F1261"/>
      <c r="G1261"/>
      <c r="H1261"/>
    </row>
    <row r="1262" spans="1:8" x14ac:dyDescent="0.45">
      <c r="A1262"/>
      <c r="B1262"/>
      <c r="C1262"/>
      <c r="D1262"/>
      <c r="E1262"/>
      <c r="F1262"/>
      <c r="G1262"/>
      <c r="H1262"/>
    </row>
    <row r="1263" spans="1:8" x14ac:dyDescent="0.45">
      <c r="A1263"/>
      <c r="B1263"/>
      <c r="C1263"/>
      <c r="D1263"/>
      <c r="E1263"/>
      <c r="F1263"/>
      <c r="G1263"/>
      <c r="H1263"/>
    </row>
    <row r="1264" spans="1:8" x14ac:dyDescent="0.45">
      <c r="A1264"/>
      <c r="B1264"/>
      <c r="C1264"/>
      <c r="D1264"/>
      <c r="E1264"/>
      <c r="F1264"/>
      <c r="G1264"/>
      <c r="H1264"/>
    </row>
    <row r="1265" spans="1:8" x14ac:dyDescent="0.45">
      <c r="A1265"/>
      <c r="B1265"/>
      <c r="C1265"/>
      <c r="D1265"/>
      <c r="E1265"/>
      <c r="F1265"/>
      <c r="G1265"/>
      <c r="H1265"/>
    </row>
    <row r="1266" spans="1:8" x14ac:dyDescent="0.45">
      <c r="A1266"/>
      <c r="B1266"/>
      <c r="C1266"/>
      <c r="D1266"/>
      <c r="E1266"/>
      <c r="F1266"/>
      <c r="G1266"/>
      <c r="H1266"/>
    </row>
    <row r="1267" spans="1:8" x14ac:dyDescent="0.45">
      <c r="A1267"/>
      <c r="B1267"/>
      <c r="C1267"/>
      <c r="D1267"/>
      <c r="E1267"/>
      <c r="F1267"/>
      <c r="G1267"/>
      <c r="H1267"/>
    </row>
    <row r="1268" spans="1:8" x14ac:dyDescent="0.45">
      <c r="A1268"/>
      <c r="B1268"/>
      <c r="C1268"/>
      <c r="D1268"/>
      <c r="E1268"/>
      <c r="F1268"/>
      <c r="G1268"/>
      <c r="H1268"/>
    </row>
    <row r="1269" spans="1:8" x14ac:dyDescent="0.45">
      <c r="A1269"/>
      <c r="B1269"/>
      <c r="C1269"/>
      <c r="D1269"/>
      <c r="E1269"/>
      <c r="F1269"/>
      <c r="G1269"/>
      <c r="H1269"/>
    </row>
    <row r="1270" spans="1:8" x14ac:dyDescent="0.45">
      <c r="A1270"/>
      <c r="B1270"/>
      <c r="C1270"/>
      <c r="D1270"/>
      <c r="E1270"/>
      <c r="F1270"/>
      <c r="G1270"/>
      <c r="H1270"/>
    </row>
    <row r="1271" spans="1:8" x14ac:dyDescent="0.45">
      <c r="A1271"/>
      <c r="B1271"/>
      <c r="C1271"/>
      <c r="D1271"/>
      <c r="E1271"/>
      <c r="F1271"/>
      <c r="G1271"/>
      <c r="H1271"/>
    </row>
    <row r="1272" spans="1:8" x14ac:dyDescent="0.45">
      <c r="A1272"/>
      <c r="B1272"/>
      <c r="C1272"/>
      <c r="D1272"/>
      <c r="E1272"/>
      <c r="F1272"/>
      <c r="G1272"/>
      <c r="H1272"/>
    </row>
    <row r="1273" spans="1:8" x14ac:dyDescent="0.45">
      <c r="A1273"/>
      <c r="B1273"/>
      <c r="C1273"/>
      <c r="D1273"/>
      <c r="E1273"/>
      <c r="F1273"/>
      <c r="G1273"/>
      <c r="H1273"/>
    </row>
    <row r="1274" spans="1:8" x14ac:dyDescent="0.45">
      <c r="A1274"/>
      <c r="B1274"/>
      <c r="C1274"/>
      <c r="D1274"/>
      <c r="E1274"/>
      <c r="F1274"/>
      <c r="G1274"/>
      <c r="H1274"/>
    </row>
    <row r="1275" spans="1:8" x14ac:dyDescent="0.45">
      <c r="A1275"/>
      <c r="B1275"/>
      <c r="C1275"/>
      <c r="D1275"/>
      <c r="E1275"/>
      <c r="F1275"/>
      <c r="G1275"/>
      <c r="H1275"/>
    </row>
    <row r="1276" spans="1:8" x14ac:dyDescent="0.45">
      <c r="A1276"/>
      <c r="B1276"/>
      <c r="C1276"/>
      <c r="D1276"/>
      <c r="E1276"/>
      <c r="F1276"/>
      <c r="G1276"/>
      <c r="H1276"/>
    </row>
    <row r="1277" spans="1:8" x14ac:dyDescent="0.45">
      <c r="A1277"/>
      <c r="B1277"/>
      <c r="C1277"/>
      <c r="D1277"/>
      <c r="E1277"/>
      <c r="F1277"/>
      <c r="G1277"/>
      <c r="H1277"/>
    </row>
    <row r="1278" spans="1:8" x14ac:dyDescent="0.45">
      <c r="A1278"/>
      <c r="B1278"/>
      <c r="C1278"/>
      <c r="D1278"/>
      <c r="E1278"/>
      <c r="F1278"/>
      <c r="G1278"/>
      <c r="H1278"/>
    </row>
    <row r="1279" spans="1:8" x14ac:dyDescent="0.45">
      <c r="A1279"/>
      <c r="B1279"/>
      <c r="C1279"/>
      <c r="D1279"/>
      <c r="E1279"/>
      <c r="F1279"/>
      <c r="G1279"/>
      <c r="H1279"/>
    </row>
    <row r="1280" spans="1:8" x14ac:dyDescent="0.45">
      <c r="A1280"/>
      <c r="B1280"/>
      <c r="C1280"/>
      <c r="D1280"/>
      <c r="E1280"/>
      <c r="F1280"/>
      <c r="G1280"/>
      <c r="H1280"/>
    </row>
    <row r="1281" spans="1:8" x14ac:dyDescent="0.45">
      <c r="A1281"/>
      <c r="B1281"/>
      <c r="C1281"/>
      <c r="D1281"/>
      <c r="E1281"/>
      <c r="F1281"/>
      <c r="G1281"/>
      <c r="H1281"/>
    </row>
    <row r="1282" spans="1:8" x14ac:dyDescent="0.45">
      <c r="A1282"/>
      <c r="B1282"/>
      <c r="C1282"/>
      <c r="D1282"/>
      <c r="E1282"/>
      <c r="F1282"/>
      <c r="G1282"/>
      <c r="H1282"/>
    </row>
    <row r="1283" spans="1:8" x14ac:dyDescent="0.45">
      <c r="A1283"/>
      <c r="B1283"/>
      <c r="C1283"/>
      <c r="D1283"/>
      <c r="E1283"/>
      <c r="F1283"/>
      <c r="G1283"/>
      <c r="H1283"/>
    </row>
    <row r="1284" spans="1:8" x14ac:dyDescent="0.45">
      <c r="A1284"/>
      <c r="B1284"/>
      <c r="C1284"/>
      <c r="D1284"/>
      <c r="E1284"/>
      <c r="F1284"/>
      <c r="G1284"/>
      <c r="H1284"/>
    </row>
    <row r="1285" spans="1:8" x14ac:dyDescent="0.45">
      <c r="A1285"/>
      <c r="B1285"/>
      <c r="C1285"/>
      <c r="D1285"/>
      <c r="E1285"/>
      <c r="F1285"/>
      <c r="G1285"/>
      <c r="H1285"/>
    </row>
    <row r="1286" spans="1:8" x14ac:dyDescent="0.45">
      <c r="A1286"/>
      <c r="B1286"/>
      <c r="C1286"/>
      <c r="D1286"/>
      <c r="E1286"/>
      <c r="F1286"/>
      <c r="G1286"/>
      <c r="H1286"/>
    </row>
    <row r="1287" spans="1:8" x14ac:dyDescent="0.45">
      <c r="A1287"/>
      <c r="B1287"/>
      <c r="C1287"/>
      <c r="D1287"/>
      <c r="E1287"/>
      <c r="F1287"/>
      <c r="G1287"/>
      <c r="H1287"/>
    </row>
    <row r="1288" spans="1:8" x14ac:dyDescent="0.45">
      <c r="A1288"/>
      <c r="B1288"/>
      <c r="C1288"/>
      <c r="D1288"/>
      <c r="E1288"/>
      <c r="F1288"/>
      <c r="G1288"/>
      <c r="H1288"/>
    </row>
    <row r="1289" spans="1:8" x14ac:dyDescent="0.45">
      <c r="A1289"/>
      <c r="B1289"/>
      <c r="C1289"/>
      <c r="D1289"/>
      <c r="E1289"/>
      <c r="F1289"/>
      <c r="G1289"/>
      <c r="H1289"/>
    </row>
    <row r="1290" spans="1:8" x14ac:dyDescent="0.45">
      <c r="A1290"/>
      <c r="B1290"/>
      <c r="C1290"/>
      <c r="D1290"/>
      <c r="E1290"/>
      <c r="F1290"/>
      <c r="G1290"/>
      <c r="H1290"/>
    </row>
    <row r="1291" spans="1:8" x14ac:dyDescent="0.45">
      <c r="A1291"/>
      <c r="B1291"/>
      <c r="C1291"/>
      <c r="D1291"/>
      <c r="E1291"/>
      <c r="F1291"/>
      <c r="G1291"/>
      <c r="H1291"/>
    </row>
    <row r="1292" spans="1:8" x14ac:dyDescent="0.45">
      <c r="A1292"/>
      <c r="B1292"/>
      <c r="C1292"/>
      <c r="D1292"/>
      <c r="E1292"/>
      <c r="F1292"/>
      <c r="G1292"/>
      <c r="H1292"/>
    </row>
    <row r="1293" spans="1:8" x14ac:dyDescent="0.45">
      <c r="A1293"/>
      <c r="B1293"/>
      <c r="C1293"/>
      <c r="D1293"/>
      <c r="E1293"/>
      <c r="F1293"/>
      <c r="G1293"/>
      <c r="H1293"/>
    </row>
    <row r="1294" spans="1:8" x14ac:dyDescent="0.45">
      <c r="A1294"/>
      <c r="B1294"/>
      <c r="C1294"/>
      <c r="D1294"/>
      <c r="E1294"/>
      <c r="F1294"/>
      <c r="G1294"/>
      <c r="H1294"/>
    </row>
    <row r="1295" spans="1:8" x14ac:dyDescent="0.45">
      <c r="A1295"/>
      <c r="B1295"/>
      <c r="C1295"/>
      <c r="D1295"/>
      <c r="E1295"/>
      <c r="F1295"/>
      <c r="G1295"/>
      <c r="H1295"/>
    </row>
    <row r="1296" spans="1:8" x14ac:dyDescent="0.45">
      <c r="A1296"/>
      <c r="B1296"/>
      <c r="C1296"/>
      <c r="D1296"/>
      <c r="E1296"/>
      <c r="F1296"/>
      <c r="G1296"/>
      <c r="H1296"/>
    </row>
    <row r="1297" spans="1:8" x14ac:dyDescent="0.45">
      <c r="A1297"/>
      <c r="B1297"/>
      <c r="C1297"/>
      <c r="D1297"/>
      <c r="E1297"/>
      <c r="F1297"/>
      <c r="G1297"/>
      <c r="H1297"/>
    </row>
    <row r="1298" spans="1:8" x14ac:dyDescent="0.45">
      <c r="A1298"/>
      <c r="B1298"/>
      <c r="C1298"/>
      <c r="D1298"/>
      <c r="E1298"/>
      <c r="F1298"/>
      <c r="G1298"/>
      <c r="H1298"/>
    </row>
    <row r="1299" spans="1:8" x14ac:dyDescent="0.45">
      <c r="A1299"/>
      <c r="B1299"/>
      <c r="C1299"/>
      <c r="D1299"/>
      <c r="E1299"/>
      <c r="F1299"/>
      <c r="G1299"/>
      <c r="H1299"/>
    </row>
    <row r="1300" spans="1:8" x14ac:dyDescent="0.45">
      <c r="A1300"/>
      <c r="B1300"/>
      <c r="C1300"/>
      <c r="D1300"/>
      <c r="E1300"/>
      <c r="F1300"/>
      <c r="G1300"/>
      <c r="H1300"/>
    </row>
    <row r="1301" spans="1:8" x14ac:dyDescent="0.45">
      <c r="A1301"/>
      <c r="B1301"/>
      <c r="C1301"/>
      <c r="D1301"/>
      <c r="E1301"/>
      <c r="F1301"/>
      <c r="G1301"/>
      <c r="H1301"/>
    </row>
    <row r="1302" spans="1:8" x14ac:dyDescent="0.45">
      <c r="A1302"/>
      <c r="B1302"/>
      <c r="C1302"/>
      <c r="D1302"/>
      <c r="E1302"/>
      <c r="F1302"/>
      <c r="G1302"/>
      <c r="H1302"/>
    </row>
    <row r="1303" spans="1:8" x14ac:dyDescent="0.45">
      <c r="A1303"/>
      <c r="B1303"/>
      <c r="C1303"/>
      <c r="D1303"/>
      <c r="E1303"/>
      <c r="F1303"/>
      <c r="G1303"/>
      <c r="H1303"/>
    </row>
    <row r="1304" spans="1:8" x14ac:dyDescent="0.45">
      <c r="A1304"/>
      <c r="B1304"/>
      <c r="C1304"/>
      <c r="D1304"/>
      <c r="E1304"/>
      <c r="F1304"/>
      <c r="G1304"/>
      <c r="H1304"/>
    </row>
    <row r="1305" spans="1:8" x14ac:dyDescent="0.45">
      <c r="A1305"/>
      <c r="B1305"/>
      <c r="C1305"/>
      <c r="D1305"/>
      <c r="E1305"/>
      <c r="F1305"/>
      <c r="G1305"/>
      <c r="H1305"/>
    </row>
    <row r="1306" spans="1:8" x14ac:dyDescent="0.45">
      <c r="A1306"/>
      <c r="B1306"/>
      <c r="C1306"/>
      <c r="D1306"/>
      <c r="E1306"/>
      <c r="F1306"/>
      <c r="G1306"/>
      <c r="H1306"/>
    </row>
    <row r="1307" spans="1:8" x14ac:dyDescent="0.45">
      <c r="A1307"/>
      <c r="B1307"/>
      <c r="C1307"/>
      <c r="D1307"/>
      <c r="E1307"/>
      <c r="F1307"/>
      <c r="G1307"/>
      <c r="H1307"/>
    </row>
    <row r="1308" spans="1:8" x14ac:dyDescent="0.45">
      <c r="A1308"/>
      <c r="B1308"/>
      <c r="C1308"/>
      <c r="D1308"/>
      <c r="E1308"/>
      <c r="F1308"/>
      <c r="G1308"/>
      <c r="H1308"/>
    </row>
    <row r="1309" spans="1:8" x14ac:dyDescent="0.45">
      <c r="A1309"/>
      <c r="B1309"/>
      <c r="C1309"/>
      <c r="D1309"/>
      <c r="E1309"/>
      <c r="F1309"/>
      <c r="G1309"/>
      <c r="H1309"/>
    </row>
    <row r="1310" spans="1:8" x14ac:dyDescent="0.45">
      <c r="A1310"/>
      <c r="B1310"/>
      <c r="C1310"/>
      <c r="D1310"/>
      <c r="E1310"/>
      <c r="F1310"/>
      <c r="G1310"/>
      <c r="H1310"/>
    </row>
    <row r="1311" spans="1:8" x14ac:dyDescent="0.45">
      <c r="A1311"/>
      <c r="B1311"/>
      <c r="C1311"/>
      <c r="D1311"/>
      <c r="E1311"/>
      <c r="F1311"/>
      <c r="G1311"/>
      <c r="H1311"/>
    </row>
    <row r="1312" spans="1:8" x14ac:dyDescent="0.45">
      <c r="A1312"/>
      <c r="B1312"/>
      <c r="C1312"/>
      <c r="D1312"/>
      <c r="E1312"/>
      <c r="F1312"/>
      <c r="G1312"/>
      <c r="H1312"/>
    </row>
    <row r="1313" spans="1:8" x14ac:dyDescent="0.45">
      <c r="A1313"/>
      <c r="B1313"/>
      <c r="C1313"/>
      <c r="D1313"/>
      <c r="E1313"/>
      <c r="F1313"/>
      <c r="G1313"/>
      <c r="H1313"/>
    </row>
    <row r="1314" spans="1:8" x14ac:dyDescent="0.45">
      <c r="A1314"/>
      <c r="B1314"/>
      <c r="C1314"/>
      <c r="D1314"/>
      <c r="E1314"/>
      <c r="F1314"/>
      <c r="G1314"/>
      <c r="H1314"/>
    </row>
    <row r="1315" spans="1:8" x14ac:dyDescent="0.45">
      <c r="A1315"/>
      <c r="B1315"/>
      <c r="C1315"/>
      <c r="D1315"/>
      <c r="E1315"/>
      <c r="F1315"/>
      <c r="G1315"/>
      <c r="H1315"/>
    </row>
    <row r="1316" spans="1:8" x14ac:dyDescent="0.45">
      <c r="A1316"/>
      <c r="B1316"/>
      <c r="C1316"/>
      <c r="D1316"/>
      <c r="E1316"/>
      <c r="F1316"/>
      <c r="G1316"/>
      <c r="H1316"/>
    </row>
    <row r="1317" spans="1:8" x14ac:dyDescent="0.45">
      <c r="A1317"/>
      <c r="B1317"/>
      <c r="C1317"/>
      <c r="D1317"/>
      <c r="E1317"/>
      <c r="F1317"/>
      <c r="G1317"/>
      <c r="H1317"/>
    </row>
    <row r="1318" spans="1:8" x14ac:dyDescent="0.45">
      <c r="A1318"/>
      <c r="B1318"/>
      <c r="C1318"/>
      <c r="D1318"/>
      <c r="E1318"/>
      <c r="F1318"/>
      <c r="G1318"/>
      <c r="H1318"/>
    </row>
    <row r="1319" spans="1:8" x14ac:dyDescent="0.45">
      <c r="A1319"/>
      <c r="B1319"/>
      <c r="C1319"/>
      <c r="D1319"/>
      <c r="E1319"/>
      <c r="F1319"/>
      <c r="G1319"/>
      <c r="H1319"/>
    </row>
    <row r="1320" spans="1:8" x14ac:dyDescent="0.45">
      <c r="A1320"/>
      <c r="B1320"/>
      <c r="C1320"/>
      <c r="D1320"/>
      <c r="E1320"/>
      <c r="F1320"/>
      <c r="G1320"/>
      <c r="H1320"/>
    </row>
    <row r="1321" spans="1:8" x14ac:dyDescent="0.45">
      <c r="A1321"/>
      <c r="B1321"/>
      <c r="C1321"/>
      <c r="D1321"/>
      <c r="E1321"/>
      <c r="F1321"/>
      <c r="G1321"/>
      <c r="H1321"/>
    </row>
    <row r="1322" spans="1:8" x14ac:dyDescent="0.45">
      <c r="A1322"/>
      <c r="B1322"/>
      <c r="C1322"/>
      <c r="D1322"/>
      <c r="E1322"/>
      <c r="F1322"/>
      <c r="G1322"/>
      <c r="H1322"/>
    </row>
    <row r="1323" spans="1:8" x14ac:dyDescent="0.45">
      <c r="A1323"/>
      <c r="B1323"/>
      <c r="C1323"/>
      <c r="D1323"/>
      <c r="E1323"/>
      <c r="F1323"/>
      <c r="G1323"/>
      <c r="H1323"/>
    </row>
    <row r="1324" spans="1:8" x14ac:dyDescent="0.45">
      <c r="A1324"/>
      <c r="B1324"/>
      <c r="C1324"/>
      <c r="D1324"/>
      <c r="E1324"/>
      <c r="F1324"/>
      <c r="G1324"/>
      <c r="H1324"/>
    </row>
    <row r="1325" spans="1:8" x14ac:dyDescent="0.45">
      <c r="A1325"/>
      <c r="B1325"/>
      <c r="C1325"/>
      <c r="D1325"/>
      <c r="E1325"/>
      <c r="F1325"/>
      <c r="G1325"/>
      <c r="H1325"/>
    </row>
    <row r="1326" spans="1:8" x14ac:dyDescent="0.45">
      <c r="A1326"/>
      <c r="B1326"/>
      <c r="C1326"/>
      <c r="D1326"/>
      <c r="E1326"/>
      <c r="F1326"/>
      <c r="G1326"/>
      <c r="H1326"/>
    </row>
    <row r="1327" spans="1:8" x14ac:dyDescent="0.45">
      <c r="A1327"/>
      <c r="B1327"/>
      <c r="C1327"/>
      <c r="D1327"/>
      <c r="E1327"/>
      <c r="F1327"/>
      <c r="G1327"/>
      <c r="H1327"/>
    </row>
    <row r="1328" spans="1:8" x14ac:dyDescent="0.45">
      <c r="A1328"/>
      <c r="B1328"/>
      <c r="C1328"/>
      <c r="D1328"/>
      <c r="E1328"/>
      <c r="F1328"/>
      <c r="G1328"/>
      <c r="H1328"/>
    </row>
    <row r="1329" spans="1:8" x14ac:dyDescent="0.45">
      <c r="A1329"/>
      <c r="B1329"/>
      <c r="C1329"/>
      <c r="D1329"/>
      <c r="E1329"/>
      <c r="F1329"/>
      <c r="G1329"/>
      <c r="H1329"/>
    </row>
    <row r="1330" spans="1:8" x14ac:dyDescent="0.45">
      <c r="A1330"/>
      <c r="B1330"/>
      <c r="C1330"/>
      <c r="D1330"/>
      <c r="E1330"/>
      <c r="F1330"/>
      <c r="G1330"/>
      <c r="H1330"/>
    </row>
    <row r="1331" spans="1:8" x14ac:dyDescent="0.45">
      <c r="A1331"/>
      <c r="B1331"/>
      <c r="C1331"/>
      <c r="D1331"/>
      <c r="E1331"/>
      <c r="F1331"/>
      <c r="G1331"/>
      <c r="H1331"/>
    </row>
    <row r="1332" spans="1:8" x14ac:dyDescent="0.45">
      <c r="A1332"/>
      <c r="B1332"/>
      <c r="C1332"/>
      <c r="D1332"/>
      <c r="E1332"/>
      <c r="F1332"/>
      <c r="G1332"/>
      <c r="H1332"/>
    </row>
    <row r="1333" spans="1:8" x14ac:dyDescent="0.45">
      <c r="A1333"/>
      <c r="B1333"/>
      <c r="C1333"/>
      <c r="D1333"/>
      <c r="E1333"/>
      <c r="F1333"/>
      <c r="G1333"/>
      <c r="H1333"/>
    </row>
    <row r="1334" spans="1:8" x14ac:dyDescent="0.45">
      <c r="A1334"/>
      <c r="B1334"/>
      <c r="C1334"/>
      <c r="D1334"/>
      <c r="E1334"/>
      <c r="F1334"/>
      <c r="G1334"/>
      <c r="H1334"/>
    </row>
    <row r="1335" spans="1:8" x14ac:dyDescent="0.45">
      <c r="A1335"/>
      <c r="B1335"/>
      <c r="C1335"/>
      <c r="D1335"/>
      <c r="E1335"/>
      <c r="F1335"/>
      <c r="G1335"/>
      <c r="H1335"/>
    </row>
    <row r="1336" spans="1:8" x14ac:dyDescent="0.45">
      <c r="A1336"/>
      <c r="B1336"/>
      <c r="C1336"/>
      <c r="D1336"/>
      <c r="E1336"/>
      <c r="F1336"/>
      <c r="G1336"/>
      <c r="H1336"/>
    </row>
    <row r="1337" spans="1:8" x14ac:dyDescent="0.45">
      <c r="A1337"/>
      <c r="B1337"/>
      <c r="C1337"/>
      <c r="D1337"/>
      <c r="E1337"/>
      <c r="F1337"/>
      <c r="G1337"/>
      <c r="H1337"/>
    </row>
    <row r="1338" spans="1:8" x14ac:dyDescent="0.45">
      <c r="A1338"/>
      <c r="B1338"/>
      <c r="C1338"/>
      <c r="D1338"/>
      <c r="E1338"/>
      <c r="F1338"/>
      <c r="G1338"/>
      <c r="H1338"/>
    </row>
    <row r="1339" spans="1:8" x14ac:dyDescent="0.45">
      <c r="A1339"/>
      <c r="B1339"/>
      <c r="C1339"/>
      <c r="D1339"/>
      <c r="E1339"/>
      <c r="F1339"/>
      <c r="G1339"/>
      <c r="H1339"/>
    </row>
    <row r="1340" spans="1:8" x14ac:dyDescent="0.45">
      <c r="A1340"/>
      <c r="B1340"/>
      <c r="C1340"/>
      <c r="D1340"/>
      <c r="E1340"/>
      <c r="F1340"/>
      <c r="G1340"/>
      <c r="H1340"/>
    </row>
    <row r="1341" spans="1:8" x14ac:dyDescent="0.45">
      <c r="A1341"/>
      <c r="B1341"/>
      <c r="C1341"/>
      <c r="D1341"/>
      <c r="E1341"/>
      <c r="F1341"/>
      <c r="G1341"/>
      <c r="H1341"/>
    </row>
    <row r="1342" spans="1:8" x14ac:dyDescent="0.45">
      <c r="A1342"/>
      <c r="B1342"/>
      <c r="C1342"/>
      <c r="D1342"/>
      <c r="E1342"/>
      <c r="F1342"/>
      <c r="G1342"/>
      <c r="H1342"/>
    </row>
    <row r="1343" spans="1:8" x14ac:dyDescent="0.45">
      <c r="A1343"/>
      <c r="B1343"/>
      <c r="C1343"/>
      <c r="D1343"/>
      <c r="E1343"/>
      <c r="F1343"/>
      <c r="G1343"/>
      <c r="H1343"/>
    </row>
    <row r="1344" spans="1:8" x14ac:dyDescent="0.45">
      <c r="A1344"/>
      <c r="B1344"/>
      <c r="C1344"/>
      <c r="D1344"/>
      <c r="E1344"/>
      <c r="F1344"/>
      <c r="G1344"/>
      <c r="H1344"/>
    </row>
    <row r="1345" spans="1:8" x14ac:dyDescent="0.45">
      <c r="A1345"/>
      <c r="B1345"/>
      <c r="C1345"/>
      <c r="D1345"/>
      <c r="E1345"/>
      <c r="F1345"/>
      <c r="G1345"/>
      <c r="H1345"/>
    </row>
    <row r="1346" spans="1:8" x14ac:dyDescent="0.45">
      <c r="A1346"/>
      <c r="B1346"/>
      <c r="C1346"/>
      <c r="D1346"/>
      <c r="E1346"/>
      <c r="F1346"/>
      <c r="G1346"/>
      <c r="H1346"/>
    </row>
    <row r="1347" spans="1:8" x14ac:dyDescent="0.45">
      <c r="A1347"/>
      <c r="B1347"/>
      <c r="C1347"/>
      <c r="D1347"/>
      <c r="E1347"/>
      <c r="F1347"/>
      <c r="G1347"/>
      <c r="H1347"/>
    </row>
    <row r="1348" spans="1:8" x14ac:dyDescent="0.45">
      <c r="A1348"/>
      <c r="B1348"/>
      <c r="C1348"/>
      <c r="D1348"/>
      <c r="E1348"/>
      <c r="F1348"/>
      <c r="G1348"/>
      <c r="H1348"/>
    </row>
    <row r="1349" spans="1:8" x14ac:dyDescent="0.45">
      <c r="A1349"/>
      <c r="B1349"/>
      <c r="C1349"/>
      <c r="D1349"/>
      <c r="E1349"/>
      <c r="F1349"/>
      <c r="G1349"/>
      <c r="H1349"/>
    </row>
    <row r="1350" spans="1:8" x14ac:dyDescent="0.45">
      <c r="A1350"/>
      <c r="B1350"/>
      <c r="C1350"/>
      <c r="D1350"/>
      <c r="E1350"/>
      <c r="F1350"/>
      <c r="G1350"/>
      <c r="H1350"/>
    </row>
    <row r="1351" spans="1:8" x14ac:dyDescent="0.45">
      <c r="A1351"/>
      <c r="B1351"/>
      <c r="C1351"/>
      <c r="D1351"/>
      <c r="E1351"/>
      <c r="F1351"/>
      <c r="G1351"/>
      <c r="H1351"/>
    </row>
    <row r="1352" spans="1:8" x14ac:dyDescent="0.45">
      <c r="A1352"/>
      <c r="B1352"/>
      <c r="C1352"/>
      <c r="D1352"/>
      <c r="E1352"/>
      <c r="F1352"/>
      <c r="G1352"/>
      <c r="H1352"/>
    </row>
    <row r="1353" spans="1:8" x14ac:dyDescent="0.45">
      <c r="A1353"/>
      <c r="B1353"/>
      <c r="C1353"/>
      <c r="D1353"/>
      <c r="E1353"/>
      <c r="F1353"/>
      <c r="G1353"/>
      <c r="H1353"/>
    </row>
    <row r="1354" spans="1:8" x14ac:dyDescent="0.45">
      <c r="A1354"/>
      <c r="B1354"/>
      <c r="C1354"/>
      <c r="D1354"/>
      <c r="E1354"/>
      <c r="F1354"/>
      <c r="G1354"/>
      <c r="H1354"/>
    </row>
    <row r="1355" spans="1:8" x14ac:dyDescent="0.45">
      <c r="A1355"/>
      <c r="B1355"/>
      <c r="C1355"/>
      <c r="D1355"/>
      <c r="E1355"/>
      <c r="F1355"/>
      <c r="G1355"/>
      <c r="H1355"/>
    </row>
    <row r="1356" spans="1:8" x14ac:dyDescent="0.45">
      <c r="A1356"/>
      <c r="B1356"/>
      <c r="C1356"/>
      <c r="D1356"/>
      <c r="E1356"/>
      <c r="F1356"/>
      <c r="G1356"/>
      <c r="H1356"/>
    </row>
    <row r="1357" spans="1:8" x14ac:dyDescent="0.45">
      <c r="A1357"/>
      <c r="B1357"/>
      <c r="C1357"/>
      <c r="D1357"/>
      <c r="E1357"/>
      <c r="F1357"/>
      <c r="G1357"/>
      <c r="H1357"/>
    </row>
    <row r="1358" spans="1:8" x14ac:dyDescent="0.45">
      <c r="A1358"/>
      <c r="B1358"/>
      <c r="C1358"/>
      <c r="D1358"/>
      <c r="E1358"/>
      <c r="F1358"/>
      <c r="G1358"/>
      <c r="H1358"/>
    </row>
    <row r="1359" spans="1:8" x14ac:dyDescent="0.45">
      <c r="A1359"/>
      <c r="B1359"/>
      <c r="C1359"/>
      <c r="D1359"/>
      <c r="E1359"/>
      <c r="F1359"/>
      <c r="G1359"/>
      <c r="H1359"/>
    </row>
    <row r="1360" spans="1:8" x14ac:dyDescent="0.45">
      <c r="A1360"/>
      <c r="B1360"/>
      <c r="C1360"/>
      <c r="D1360"/>
      <c r="E1360"/>
      <c r="F1360"/>
      <c r="G1360"/>
      <c r="H1360"/>
    </row>
    <row r="1361" spans="1:8" x14ac:dyDescent="0.45">
      <c r="A1361"/>
      <c r="B1361"/>
      <c r="C1361"/>
      <c r="D1361"/>
      <c r="E1361"/>
      <c r="F1361"/>
      <c r="G1361"/>
      <c r="H1361"/>
    </row>
    <row r="1362" spans="1:8" x14ac:dyDescent="0.45">
      <c r="A1362"/>
      <c r="B1362"/>
      <c r="C1362"/>
      <c r="D1362"/>
      <c r="E1362"/>
      <c r="F1362"/>
      <c r="G1362"/>
      <c r="H1362"/>
    </row>
    <row r="1363" spans="1:8" x14ac:dyDescent="0.45">
      <c r="A1363"/>
      <c r="B1363"/>
      <c r="C1363"/>
      <c r="D1363"/>
      <c r="E1363"/>
      <c r="F1363"/>
      <c r="G1363"/>
      <c r="H1363"/>
    </row>
    <row r="1364" spans="1:8" x14ac:dyDescent="0.45">
      <c r="A1364"/>
      <c r="B1364"/>
      <c r="C1364"/>
      <c r="D1364"/>
      <c r="E1364"/>
      <c r="F1364"/>
      <c r="G1364"/>
      <c r="H1364"/>
    </row>
    <row r="1365" spans="1:8" x14ac:dyDescent="0.45">
      <c r="A1365"/>
      <c r="B1365"/>
      <c r="C1365"/>
      <c r="D1365"/>
      <c r="E1365"/>
      <c r="F1365"/>
      <c r="G1365"/>
      <c r="H1365"/>
    </row>
    <row r="1366" spans="1:8" x14ac:dyDescent="0.45">
      <c r="A1366"/>
      <c r="B1366"/>
      <c r="C1366"/>
      <c r="D1366"/>
      <c r="E1366"/>
      <c r="F1366"/>
      <c r="G1366"/>
      <c r="H1366"/>
    </row>
    <row r="1367" spans="1:8" x14ac:dyDescent="0.45">
      <c r="A1367"/>
      <c r="B1367"/>
      <c r="C1367"/>
      <c r="D1367"/>
      <c r="E1367"/>
      <c r="F1367"/>
      <c r="G1367"/>
      <c r="H1367"/>
    </row>
    <row r="1368" spans="1:8" x14ac:dyDescent="0.45">
      <c r="A1368"/>
      <c r="B1368"/>
      <c r="C1368"/>
      <c r="D1368"/>
      <c r="E1368"/>
      <c r="F1368"/>
      <c r="G1368"/>
      <c r="H1368"/>
    </row>
    <row r="1369" spans="1:8" x14ac:dyDescent="0.45">
      <c r="A1369"/>
      <c r="B1369"/>
      <c r="C1369"/>
      <c r="D1369"/>
      <c r="E1369"/>
      <c r="F1369"/>
      <c r="G1369"/>
      <c r="H1369"/>
    </row>
    <row r="1370" spans="1:8" x14ac:dyDescent="0.45">
      <c r="A1370"/>
      <c r="B1370"/>
      <c r="C1370"/>
      <c r="D1370"/>
      <c r="E1370"/>
      <c r="F1370"/>
      <c r="G1370"/>
      <c r="H1370"/>
    </row>
    <row r="1371" spans="1:8" x14ac:dyDescent="0.45">
      <c r="A1371"/>
      <c r="B1371"/>
      <c r="C1371"/>
      <c r="D1371"/>
      <c r="E1371"/>
      <c r="F1371"/>
      <c r="G1371"/>
      <c r="H1371"/>
    </row>
    <row r="1372" spans="1:8" x14ac:dyDescent="0.45">
      <c r="A1372"/>
      <c r="B1372"/>
      <c r="C1372"/>
      <c r="D1372"/>
      <c r="E1372"/>
      <c r="F1372"/>
      <c r="G1372"/>
      <c r="H1372"/>
    </row>
    <row r="1373" spans="1:8" x14ac:dyDescent="0.45">
      <c r="A1373"/>
      <c r="B1373"/>
      <c r="C1373"/>
      <c r="D1373"/>
      <c r="E1373"/>
      <c r="F1373"/>
      <c r="G1373"/>
      <c r="H1373"/>
    </row>
    <row r="1374" spans="1:8" x14ac:dyDescent="0.45">
      <c r="A1374"/>
      <c r="B1374"/>
      <c r="C1374"/>
      <c r="D1374"/>
      <c r="E1374"/>
      <c r="F1374"/>
      <c r="G1374"/>
      <c r="H1374"/>
    </row>
    <row r="1375" spans="1:8" x14ac:dyDescent="0.45">
      <c r="A1375"/>
      <c r="B1375"/>
      <c r="C1375"/>
      <c r="D1375"/>
      <c r="E1375"/>
      <c r="F1375"/>
      <c r="G1375"/>
      <c r="H1375"/>
    </row>
    <row r="1376" spans="1:8" x14ac:dyDescent="0.45">
      <c r="A1376"/>
      <c r="B1376"/>
      <c r="C1376"/>
      <c r="D1376"/>
      <c r="E1376"/>
      <c r="F1376"/>
      <c r="G1376"/>
      <c r="H1376"/>
    </row>
    <row r="1377" spans="1:8" x14ac:dyDescent="0.45">
      <c r="A1377"/>
      <c r="B1377"/>
      <c r="C1377"/>
      <c r="D1377"/>
      <c r="E1377"/>
      <c r="F1377"/>
      <c r="G1377"/>
      <c r="H1377"/>
    </row>
    <row r="1378" spans="1:8" x14ac:dyDescent="0.45">
      <c r="A1378"/>
      <c r="B1378"/>
      <c r="C1378"/>
      <c r="D1378"/>
      <c r="E1378"/>
      <c r="F1378"/>
      <c r="G1378"/>
      <c r="H1378"/>
    </row>
    <row r="1379" spans="1:8" x14ac:dyDescent="0.45">
      <c r="A1379"/>
      <c r="B1379"/>
      <c r="C1379"/>
      <c r="D1379"/>
      <c r="E1379"/>
      <c r="F1379"/>
      <c r="G1379"/>
      <c r="H1379"/>
    </row>
    <row r="1380" spans="1:8" x14ac:dyDescent="0.45">
      <c r="A1380"/>
      <c r="B1380"/>
      <c r="C1380"/>
      <c r="D1380"/>
      <c r="E1380"/>
      <c r="F1380"/>
      <c r="G1380"/>
      <c r="H1380"/>
    </row>
    <row r="1381" spans="1:8" x14ac:dyDescent="0.45">
      <c r="A1381"/>
      <c r="B1381"/>
      <c r="C1381"/>
      <c r="D1381"/>
      <c r="E1381"/>
      <c r="F1381"/>
      <c r="G1381"/>
      <c r="H1381"/>
    </row>
    <row r="1382" spans="1:8" x14ac:dyDescent="0.45">
      <c r="A1382"/>
      <c r="B1382"/>
      <c r="C1382"/>
      <c r="D1382"/>
      <c r="E1382"/>
      <c r="F1382"/>
      <c r="G1382"/>
      <c r="H1382"/>
    </row>
    <row r="1383" spans="1:8" x14ac:dyDescent="0.45">
      <c r="A1383"/>
      <c r="B1383"/>
      <c r="C1383"/>
      <c r="D1383"/>
      <c r="E1383"/>
      <c r="F1383"/>
      <c r="G1383"/>
      <c r="H1383"/>
    </row>
    <row r="1384" spans="1:8" x14ac:dyDescent="0.45">
      <c r="A1384"/>
      <c r="B1384"/>
      <c r="C1384"/>
      <c r="D1384"/>
      <c r="E1384"/>
      <c r="F1384"/>
      <c r="G1384"/>
      <c r="H1384"/>
    </row>
    <row r="1385" spans="1:8" x14ac:dyDescent="0.45">
      <c r="A1385"/>
      <c r="B1385"/>
      <c r="C1385"/>
      <c r="D1385"/>
      <c r="E1385"/>
      <c r="F1385"/>
      <c r="G1385"/>
      <c r="H1385"/>
    </row>
    <row r="1386" spans="1:8" x14ac:dyDescent="0.45">
      <c r="A1386"/>
      <c r="B1386"/>
      <c r="C1386"/>
      <c r="D1386"/>
      <c r="E1386"/>
      <c r="F1386"/>
      <c r="G1386"/>
      <c r="H1386"/>
    </row>
    <row r="1387" spans="1:8" x14ac:dyDescent="0.45">
      <c r="A1387"/>
      <c r="B1387"/>
      <c r="C1387"/>
      <c r="D1387"/>
      <c r="E1387"/>
      <c r="F1387"/>
      <c r="G1387"/>
      <c r="H1387"/>
    </row>
    <row r="1388" spans="1:8" x14ac:dyDescent="0.45">
      <c r="A1388"/>
      <c r="B1388"/>
      <c r="C1388"/>
      <c r="D1388"/>
      <c r="E1388"/>
      <c r="F1388"/>
      <c r="G1388"/>
      <c r="H1388"/>
    </row>
    <row r="1389" spans="1:8" x14ac:dyDescent="0.45">
      <c r="A1389"/>
      <c r="B1389"/>
      <c r="C1389"/>
      <c r="D1389"/>
      <c r="E1389"/>
      <c r="F1389"/>
      <c r="G1389"/>
      <c r="H1389"/>
    </row>
    <row r="1390" spans="1:8" x14ac:dyDescent="0.45">
      <c r="A1390"/>
      <c r="B1390"/>
      <c r="C1390"/>
      <c r="D1390"/>
      <c r="E1390"/>
      <c r="F1390"/>
      <c r="G1390"/>
      <c r="H1390"/>
    </row>
    <row r="1391" spans="1:8" x14ac:dyDescent="0.45">
      <c r="A1391"/>
      <c r="B1391"/>
      <c r="C1391"/>
      <c r="D1391"/>
      <c r="E1391"/>
      <c r="F1391"/>
      <c r="G1391"/>
      <c r="H1391"/>
    </row>
    <row r="1392" spans="1:8" x14ac:dyDescent="0.45">
      <c r="A1392"/>
      <c r="B1392"/>
      <c r="C1392"/>
      <c r="D1392"/>
      <c r="E1392"/>
      <c r="F1392"/>
      <c r="G1392"/>
      <c r="H1392"/>
    </row>
    <row r="1393" spans="1:8" x14ac:dyDescent="0.45">
      <c r="A1393"/>
      <c r="B1393"/>
      <c r="C1393"/>
      <c r="D1393"/>
      <c r="E1393"/>
      <c r="F1393"/>
      <c r="G1393"/>
      <c r="H1393"/>
    </row>
    <row r="1394" spans="1:8" x14ac:dyDescent="0.45">
      <c r="A1394"/>
      <c r="B1394"/>
      <c r="C1394"/>
      <c r="D1394"/>
      <c r="E1394"/>
      <c r="F1394"/>
      <c r="G1394"/>
      <c r="H1394"/>
    </row>
    <row r="1395" spans="1:8" x14ac:dyDescent="0.45">
      <c r="A1395"/>
      <c r="B1395"/>
      <c r="C1395"/>
      <c r="D1395"/>
      <c r="E1395"/>
      <c r="F1395"/>
      <c r="G1395"/>
      <c r="H1395"/>
    </row>
    <row r="1396" spans="1:8" x14ac:dyDescent="0.45">
      <c r="A1396"/>
      <c r="B1396"/>
      <c r="C1396"/>
      <c r="D1396"/>
      <c r="E1396"/>
      <c r="F1396"/>
      <c r="G1396"/>
      <c r="H1396"/>
    </row>
    <row r="1397" spans="1:8" x14ac:dyDescent="0.45">
      <c r="A1397"/>
      <c r="B1397"/>
      <c r="C1397"/>
      <c r="D1397"/>
      <c r="E1397"/>
      <c r="F1397"/>
      <c r="G1397"/>
      <c r="H1397"/>
    </row>
    <row r="1398" spans="1:8" x14ac:dyDescent="0.45">
      <c r="A1398"/>
      <c r="B1398"/>
      <c r="C1398"/>
      <c r="D1398"/>
      <c r="E1398"/>
      <c r="F1398"/>
      <c r="G1398"/>
      <c r="H1398"/>
    </row>
    <row r="1399" spans="1:8" x14ac:dyDescent="0.45">
      <c r="A1399"/>
      <c r="B1399"/>
      <c r="C1399"/>
      <c r="D1399"/>
      <c r="E1399"/>
      <c r="F1399"/>
      <c r="G1399"/>
      <c r="H1399"/>
    </row>
    <row r="1400" spans="1:8" x14ac:dyDescent="0.45">
      <c r="A1400"/>
      <c r="B1400"/>
      <c r="C1400"/>
      <c r="D1400"/>
      <c r="E1400"/>
      <c r="F1400"/>
      <c r="G1400"/>
      <c r="H1400"/>
    </row>
    <row r="1401" spans="1:8" x14ac:dyDescent="0.45">
      <c r="A1401"/>
      <c r="B1401"/>
      <c r="C1401"/>
      <c r="D1401"/>
      <c r="E1401"/>
      <c r="F1401"/>
      <c r="G1401"/>
      <c r="H1401"/>
    </row>
    <row r="1402" spans="1:8" x14ac:dyDescent="0.45">
      <c r="A1402"/>
      <c r="B1402"/>
      <c r="C1402"/>
      <c r="D1402"/>
      <c r="E1402"/>
      <c r="F1402"/>
      <c r="G1402"/>
      <c r="H1402"/>
    </row>
    <row r="1403" spans="1:8" x14ac:dyDescent="0.45">
      <c r="A1403"/>
      <c r="B1403"/>
      <c r="C1403"/>
      <c r="D1403"/>
      <c r="E1403"/>
      <c r="F1403"/>
      <c r="G1403"/>
      <c r="H1403"/>
    </row>
    <row r="1404" spans="1:8" x14ac:dyDescent="0.45">
      <c r="A1404"/>
      <c r="B1404"/>
      <c r="C1404"/>
      <c r="D1404"/>
      <c r="E1404"/>
      <c r="F1404"/>
      <c r="G1404"/>
      <c r="H1404"/>
    </row>
    <row r="1405" spans="1:8" x14ac:dyDescent="0.45">
      <c r="A1405"/>
      <c r="B1405"/>
      <c r="C1405"/>
      <c r="D1405"/>
      <c r="E1405"/>
      <c r="F1405"/>
      <c r="G1405"/>
      <c r="H1405"/>
    </row>
    <row r="1406" spans="1:8" x14ac:dyDescent="0.45">
      <c r="A1406"/>
      <c r="B1406"/>
      <c r="C1406"/>
      <c r="D1406"/>
      <c r="E1406"/>
      <c r="F1406"/>
      <c r="G1406"/>
      <c r="H1406"/>
    </row>
    <row r="1407" spans="1:8" x14ac:dyDescent="0.45">
      <c r="A1407"/>
      <c r="B1407"/>
      <c r="C1407"/>
      <c r="D1407"/>
      <c r="E1407"/>
      <c r="F1407"/>
      <c r="G1407"/>
      <c r="H1407"/>
    </row>
    <row r="1408" spans="1:8" x14ac:dyDescent="0.45">
      <c r="A1408"/>
      <c r="B1408"/>
      <c r="C1408"/>
      <c r="D1408"/>
      <c r="E1408"/>
      <c r="F1408"/>
      <c r="G1408"/>
      <c r="H1408"/>
    </row>
    <row r="1409" spans="1:8" x14ac:dyDescent="0.45">
      <c r="A1409"/>
      <c r="B1409"/>
      <c r="C1409"/>
      <c r="D1409"/>
      <c r="E1409"/>
      <c r="F1409"/>
      <c r="G1409"/>
      <c r="H1409"/>
    </row>
    <row r="1410" spans="1:8" x14ac:dyDescent="0.45">
      <c r="A1410"/>
      <c r="B1410"/>
      <c r="C1410"/>
      <c r="D1410"/>
      <c r="E1410"/>
      <c r="F1410"/>
      <c r="G1410"/>
      <c r="H1410"/>
    </row>
    <row r="1411" spans="1:8" x14ac:dyDescent="0.45">
      <c r="A1411"/>
      <c r="B1411"/>
      <c r="C1411"/>
      <c r="D1411"/>
      <c r="E1411"/>
      <c r="F1411"/>
      <c r="G1411"/>
      <c r="H1411"/>
    </row>
    <row r="1412" spans="1:8" x14ac:dyDescent="0.45">
      <c r="A1412"/>
      <c r="B1412"/>
      <c r="C1412"/>
      <c r="D1412"/>
      <c r="E1412"/>
      <c r="F1412"/>
      <c r="G1412"/>
      <c r="H1412"/>
    </row>
    <row r="1413" spans="1:8" x14ac:dyDescent="0.45">
      <c r="A1413"/>
      <c r="B1413"/>
      <c r="C1413"/>
      <c r="D1413"/>
      <c r="E1413"/>
      <c r="F1413"/>
      <c r="G1413"/>
      <c r="H1413"/>
    </row>
    <row r="1414" spans="1:8" x14ac:dyDescent="0.45">
      <c r="A1414"/>
      <c r="B1414"/>
      <c r="C1414"/>
      <c r="D1414"/>
      <c r="E1414"/>
      <c r="F1414"/>
      <c r="G1414"/>
      <c r="H1414"/>
    </row>
    <row r="1415" spans="1:8" x14ac:dyDescent="0.45">
      <c r="A1415"/>
      <c r="B1415"/>
      <c r="C1415"/>
      <c r="D1415"/>
      <c r="E1415"/>
      <c r="F1415"/>
      <c r="G1415"/>
      <c r="H1415"/>
    </row>
    <row r="1416" spans="1:8" x14ac:dyDescent="0.45">
      <c r="A1416"/>
      <c r="B1416"/>
      <c r="C1416"/>
      <c r="D1416"/>
      <c r="E1416"/>
      <c r="F1416"/>
      <c r="G1416"/>
      <c r="H1416"/>
    </row>
    <row r="1417" spans="1:8" x14ac:dyDescent="0.45">
      <c r="A1417"/>
      <c r="B1417"/>
      <c r="C1417"/>
      <c r="D1417"/>
      <c r="E1417"/>
      <c r="F1417"/>
      <c r="G1417"/>
      <c r="H1417"/>
    </row>
    <row r="1418" spans="1:8" x14ac:dyDescent="0.45">
      <c r="A1418"/>
      <c r="B1418"/>
      <c r="C1418"/>
      <c r="D1418"/>
      <c r="E1418"/>
      <c r="F1418"/>
      <c r="G1418"/>
      <c r="H1418"/>
    </row>
    <row r="1419" spans="1:8" x14ac:dyDescent="0.45">
      <c r="A1419"/>
      <c r="B1419"/>
      <c r="C1419"/>
      <c r="D1419"/>
      <c r="E1419"/>
      <c r="F1419"/>
      <c r="G1419"/>
      <c r="H1419"/>
    </row>
    <row r="1420" spans="1:8" x14ac:dyDescent="0.45">
      <c r="A1420"/>
      <c r="B1420"/>
      <c r="C1420"/>
      <c r="D1420"/>
      <c r="E1420"/>
      <c r="F1420"/>
      <c r="G1420"/>
      <c r="H1420"/>
    </row>
    <row r="1421" spans="1:8" x14ac:dyDescent="0.45">
      <c r="A1421"/>
      <c r="B1421"/>
      <c r="C1421"/>
      <c r="D1421"/>
      <c r="E1421"/>
      <c r="F1421"/>
      <c r="G1421"/>
      <c r="H1421"/>
    </row>
    <row r="1422" spans="1:8" x14ac:dyDescent="0.45">
      <c r="A1422"/>
      <c r="B1422"/>
      <c r="C1422"/>
      <c r="D1422"/>
      <c r="E1422"/>
      <c r="F1422"/>
      <c r="G1422"/>
      <c r="H1422"/>
    </row>
    <row r="1423" spans="1:8" x14ac:dyDescent="0.45">
      <c r="A1423"/>
      <c r="B1423"/>
      <c r="C1423"/>
      <c r="D1423"/>
      <c r="E1423"/>
      <c r="F1423"/>
      <c r="G1423"/>
      <c r="H1423"/>
    </row>
    <row r="1424" spans="1:8" x14ac:dyDescent="0.45">
      <c r="A1424"/>
      <c r="B1424"/>
      <c r="C1424"/>
      <c r="D1424"/>
      <c r="E1424"/>
      <c r="F1424"/>
      <c r="G1424"/>
      <c r="H1424"/>
    </row>
    <row r="1425" spans="1:8" x14ac:dyDescent="0.45">
      <c r="A1425"/>
      <c r="B1425"/>
      <c r="C1425"/>
      <c r="D1425"/>
      <c r="E1425"/>
      <c r="F1425"/>
      <c r="G1425"/>
      <c r="H1425"/>
    </row>
    <row r="1426" spans="1:8" x14ac:dyDescent="0.45">
      <c r="A1426"/>
      <c r="B1426"/>
      <c r="C1426"/>
      <c r="D1426"/>
      <c r="E1426"/>
      <c r="F1426"/>
      <c r="G1426"/>
      <c r="H1426"/>
    </row>
    <row r="1427" spans="1:8" x14ac:dyDescent="0.45">
      <c r="A1427"/>
      <c r="B1427"/>
      <c r="C1427"/>
      <c r="D1427"/>
      <c r="E1427"/>
      <c r="F1427"/>
      <c r="G1427"/>
      <c r="H1427"/>
    </row>
    <row r="1428" spans="1:8" x14ac:dyDescent="0.45">
      <c r="A1428"/>
      <c r="B1428"/>
      <c r="C1428"/>
      <c r="D1428"/>
      <c r="E1428"/>
      <c r="F1428"/>
      <c r="G1428"/>
      <c r="H1428"/>
    </row>
    <row r="1429" spans="1:8" x14ac:dyDescent="0.45">
      <c r="A1429"/>
      <c r="B1429"/>
      <c r="C1429"/>
      <c r="D1429"/>
      <c r="E1429"/>
      <c r="F1429"/>
      <c r="G1429"/>
      <c r="H1429"/>
    </row>
    <row r="1430" spans="1:8" x14ac:dyDescent="0.45">
      <c r="A1430"/>
      <c r="B1430"/>
      <c r="C1430"/>
      <c r="D1430"/>
      <c r="E1430"/>
      <c r="F1430"/>
      <c r="G1430"/>
      <c r="H1430"/>
    </row>
    <row r="1431" spans="1:8" x14ac:dyDescent="0.45">
      <c r="A1431"/>
      <c r="B1431"/>
      <c r="C1431"/>
      <c r="D1431"/>
      <c r="E1431"/>
      <c r="F1431"/>
      <c r="G1431"/>
      <c r="H1431"/>
    </row>
    <row r="1432" spans="1:8" x14ac:dyDescent="0.45">
      <c r="A1432"/>
      <c r="B1432"/>
      <c r="C1432"/>
      <c r="D1432"/>
      <c r="E1432"/>
      <c r="F1432"/>
      <c r="G1432"/>
      <c r="H1432"/>
    </row>
    <row r="1433" spans="1:8" x14ac:dyDescent="0.45">
      <c r="A1433"/>
      <c r="B1433"/>
      <c r="C1433"/>
      <c r="D1433"/>
      <c r="E1433"/>
      <c r="F1433"/>
      <c r="G1433"/>
      <c r="H1433"/>
    </row>
    <row r="1434" spans="1:8" x14ac:dyDescent="0.45">
      <c r="A1434"/>
      <c r="B1434"/>
      <c r="C1434"/>
      <c r="D1434"/>
      <c r="E1434"/>
      <c r="F1434"/>
      <c r="G1434"/>
      <c r="H1434"/>
    </row>
    <row r="1435" spans="1:8" x14ac:dyDescent="0.45">
      <c r="A1435"/>
      <c r="B1435"/>
      <c r="C1435"/>
      <c r="D1435"/>
      <c r="E1435"/>
      <c r="F1435"/>
      <c r="G1435"/>
      <c r="H1435"/>
    </row>
    <row r="1436" spans="1:8" x14ac:dyDescent="0.45">
      <c r="A1436"/>
      <c r="B1436"/>
      <c r="C1436"/>
      <c r="D1436"/>
      <c r="E1436"/>
      <c r="F1436"/>
      <c r="G1436"/>
      <c r="H1436"/>
    </row>
    <row r="1437" spans="1:8" x14ac:dyDescent="0.45">
      <c r="A1437"/>
      <c r="B1437"/>
      <c r="C1437"/>
      <c r="D1437"/>
      <c r="E1437"/>
      <c r="F1437"/>
      <c r="G1437"/>
      <c r="H1437"/>
    </row>
    <row r="1438" spans="1:8" x14ac:dyDescent="0.45">
      <c r="A1438"/>
      <c r="B1438"/>
      <c r="C1438"/>
      <c r="D1438"/>
      <c r="E1438"/>
      <c r="F1438"/>
      <c r="G1438"/>
      <c r="H1438"/>
    </row>
    <row r="1439" spans="1:8" x14ac:dyDescent="0.45">
      <c r="A1439"/>
      <c r="B1439"/>
      <c r="C1439"/>
      <c r="D1439"/>
      <c r="E1439"/>
      <c r="F1439"/>
      <c r="G1439"/>
      <c r="H1439"/>
    </row>
    <row r="1440" spans="1:8" x14ac:dyDescent="0.45">
      <c r="A1440"/>
      <c r="B1440"/>
      <c r="C1440"/>
      <c r="D1440"/>
      <c r="E1440"/>
      <c r="F1440"/>
      <c r="G1440"/>
      <c r="H1440"/>
    </row>
    <row r="1441" spans="1:8" x14ac:dyDescent="0.45">
      <c r="A1441"/>
      <c r="B1441"/>
      <c r="C1441"/>
      <c r="D1441"/>
      <c r="E1441"/>
      <c r="F1441"/>
      <c r="G1441"/>
      <c r="H1441"/>
    </row>
    <row r="1442" spans="1:8" x14ac:dyDescent="0.45">
      <c r="A1442"/>
      <c r="B1442"/>
      <c r="C1442"/>
      <c r="D1442"/>
      <c r="E1442"/>
      <c r="F1442"/>
      <c r="G1442"/>
      <c r="H1442"/>
    </row>
    <row r="1443" spans="1:8" x14ac:dyDescent="0.45">
      <c r="A1443"/>
      <c r="B1443"/>
      <c r="C1443"/>
      <c r="D1443"/>
      <c r="E1443"/>
      <c r="F1443"/>
      <c r="G1443"/>
      <c r="H1443"/>
    </row>
    <row r="1444" spans="1:8" x14ac:dyDescent="0.45">
      <c r="A1444"/>
      <c r="B1444"/>
      <c r="C1444"/>
      <c r="D1444"/>
      <c r="E1444"/>
      <c r="F1444"/>
      <c r="G1444"/>
      <c r="H1444"/>
    </row>
    <row r="1445" spans="1:8" x14ac:dyDescent="0.45">
      <c r="A1445"/>
      <c r="B1445"/>
      <c r="C1445"/>
      <c r="D1445"/>
      <c r="E1445"/>
      <c r="F1445"/>
      <c r="G1445"/>
      <c r="H1445"/>
    </row>
    <row r="1446" spans="1:8" x14ac:dyDescent="0.45">
      <c r="A1446"/>
      <c r="B1446"/>
      <c r="C1446"/>
      <c r="D1446"/>
      <c r="E1446"/>
      <c r="F1446"/>
      <c r="G1446"/>
      <c r="H1446"/>
    </row>
    <row r="1447" spans="1:8" x14ac:dyDescent="0.45">
      <c r="A1447"/>
      <c r="B1447"/>
      <c r="C1447"/>
      <c r="D1447"/>
      <c r="E1447"/>
      <c r="F1447"/>
      <c r="G1447"/>
      <c r="H1447"/>
    </row>
    <row r="1448" spans="1:8" x14ac:dyDescent="0.45">
      <c r="A1448"/>
      <c r="B1448"/>
      <c r="C1448"/>
      <c r="D1448"/>
      <c r="E1448"/>
      <c r="F1448"/>
      <c r="G1448"/>
      <c r="H1448"/>
    </row>
    <row r="1449" spans="1:8" x14ac:dyDescent="0.45">
      <c r="A1449"/>
      <c r="B1449"/>
      <c r="C1449"/>
      <c r="D1449"/>
      <c r="E1449"/>
      <c r="F1449"/>
      <c r="G1449"/>
      <c r="H1449"/>
    </row>
    <row r="1450" spans="1:8" x14ac:dyDescent="0.45">
      <c r="A1450"/>
      <c r="B1450"/>
      <c r="C1450"/>
      <c r="D1450"/>
      <c r="E1450"/>
      <c r="F1450"/>
      <c r="G1450"/>
      <c r="H1450"/>
    </row>
    <row r="1451" spans="1:8" x14ac:dyDescent="0.45">
      <c r="A1451"/>
      <c r="B1451"/>
      <c r="C1451"/>
      <c r="D1451"/>
      <c r="E1451"/>
      <c r="F1451"/>
      <c r="G1451"/>
      <c r="H1451"/>
    </row>
    <row r="1452" spans="1:8" x14ac:dyDescent="0.45">
      <c r="A1452"/>
      <c r="B1452"/>
      <c r="C1452"/>
      <c r="D1452"/>
      <c r="E1452"/>
      <c r="F1452"/>
      <c r="G1452"/>
      <c r="H1452"/>
    </row>
    <row r="1453" spans="1:8" x14ac:dyDescent="0.45">
      <c r="A1453"/>
      <c r="B1453"/>
      <c r="C1453"/>
      <c r="D1453"/>
      <c r="E1453"/>
      <c r="F1453"/>
      <c r="G1453"/>
      <c r="H1453"/>
    </row>
    <row r="1454" spans="1:8" x14ac:dyDescent="0.45">
      <c r="A1454"/>
      <c r="B1454"/>
      <c r="C1454"/>
      <c r="D1454"/>
      <c r="E1454"/>
      <c r="F1454"/>
      <c r="G1454"/>
      <c r="H1454"/>
    </row>
    <row r="1455" spans="1:8" x14ac:dyDescent="0.45">
      <c r="A1455"/>
      <c r="B1455"/>
      <c r="C1455"/>
      <c r="D1455"/>
      <c r="E1455"/>
      <c r="F1455"/>
      <c r="G1455"/>
      <c r="H1455"/>
    </row>
    <row r="1456" spans="1:8" x14ac:dyDescent="0.45">
      <c r="A1456"/>
      <c r="B1456"/>
      <c r="C1456"/>
      <c r="D1456"/>
      <c r="E1456"/>
      <c r="F1456"/>
      <c r="G1456"/>
      <c r="H1456"/>
    </row>
    <row r="1457" spans="1:8" x14ac:dyDescent="0.45">
      <c r="A1457"/>
      <c r="B1457"/>
      <c r="C1457"/>
      <c r="D1457"/>
      <c r="E1457"/>
      <c r="F1457"/>
      <c r="G1457"/>
      <c r="H1457"/>
    </row>
    <row r="1458" spans="1:8" x14ac:dyDescent="0.45">
      <c r="A1458"/>
      <c r="B1458"/>
      <c r="C1458"/>
      <c r="D1458"/>
      <c r="E1458"/>
      <c r="F1458"/>
      <c r="G1458"/>
      <c r="H1458"/>
    </row>
    <row r="1459" spans="1:8" x14ac:dyDescent="0.45">
      <c r="A1459"/>
      <c r="B1459"/>
      <c r="C1459"/>
      <c r="D1459"/>
      <c r="E1459"/>
      <c r="F1459"/>
      <c r="G1459"/>
      <c r="H1459"/>
    </row>
    <row r="1460" spans="1:8" x14ac:dyDescent="0.45">
      <c r="A1460"/>
      <c r="B1460"/>
      <c r="C1460"/>
      <c r="D1460"/>
      <c r="E1460"/>
      <c r="F1460"/>
      <c r="G1460"/>
      <c r="H1460"/>
    </row>
    <row r="1461" spans="1:8" x14ac:dyDescent="0.45">
      <c r="A1461"/>
      <c r="B1461"/>
      <c r="C1461"/>
      <c r="D1461"/>
      <c r="E1461"/>
      <c r="F1461"/>
      <c r="G1461"/>
      <c r="H1461"/>
    </row>
    <row r="1462" spans="1:8" x14ac:dyDescent="0.45">
      <c r="A1462"/>
      <c r="B1462"/>
      <c r="C1462"/>
      <c r="D1462"/>
      <c r="E1462"/>
      <c r="F1462"/>
      <c r="G1462"/>
      <c r="H1462"/>
    </row>
    <row r="1463" spans="1:8" x14ac:dyDescent="0.45">
      <c r="A1463"/>
      <c r="B1463"/>
      <c r="C1463"/>
      <c r="D1463"/>
      <c r="E1463"/>
      <c r="F1463"/>
      <c r="G1463"/>
      <c r="H1463"/>
    </row>
    <row r="1464" spans="1:8" x14ac:dyDescent="0.45">
      <c r="A1464"/>
      <c r="B1464"/>
      <c r="C1464"/>
      <c r="D1464"/>
      <c r="E1464"/>
      <c r="F1464"/>
      <c r="G1464"/>
      <c r="H1464"/>
    </row>
    <row r="1465" spans="1:8" x14ac:dyDescent="0.45">
      <c r="A1465"/>
      <c r="B1465"/>
      <c r="C1465"/>
      <c r="D1465"/>
      <c r="E1465"/>
      <c r="F1465"/>
      <c r="G1465"/>
      <c r="H1465"/>
    </row>
    <row r="1466" spans="1:8" x14ac:dyDescent="0.45">
      <c r="A1466"/>
      <c r="B1466"/>
      <c r="C1466"/>
      <c r="D1466"/>
      <c r="E1466"/>
      <c r="F1466"/>
      <c r="G1466"/>
      <c r="H1466"/>
    </row>
    <row r="1467" spans="1:8" x14ac:dyDescent="0.45">
      <c r="A1467"/>
      <c r="B1467"/>
      <c r="C1467"/>
      <c r="D1467"/>
      <c r="E1467"/>
      <c r="F1467"/>
      <c r="G1467"/>
      <c r="H1467"/>
    </row>
    <row r="1468" spans="1:8" x14ac:dyDescent="0.45">
      <c r="A1468"/>
      <c r="B1468"/>
      <c r="C1468"/>
      <c r="D1468"/>
      <c r="E1468"/>
      <c r="F1468"/>
      <c r="G1468"/>
      <c r="H1468"/>
    </row>
    <row r="1469" spans="1:8" x14ac:dyDescent="0.45">
      <c r="A1469"/>
      <c r="B1469"/>
      <c r="C1469"/>
      <c r="D1469"/>
      <c r="E1469"/>
      <c r="F1469"/>
      <c r="G1469"/>
      <c r="H1469"/>
    </row>
    <row r="1470" spans="1:8" x14ac:dyDescent="0.45">
      <c r="A1470"/>
      <c r="B1470"/>
      <c r="C1470"/>
      <c r="D1470"/>
      <c r="E1470"/>
      <c r="F1470"/>
      <c r="G1470"/>
      <c r="H1470"/>
    </row>
    <row r="1471" spans="1:8" x14ac:dyDescent="0.45">
      <c r="A1471"/>
      <c r="B1471"/>
      <c r="C1471"/>
      <c r="D1471"/>
      <c r="E1471"/>
      <c r="F1471"/>
      <c r="G1471"/>
      <c r="H1471"/>
    </row>
    <row r="1472" spans="1:8" x14ac:dyDescent="0.45">
      <c r="A1472"/>
      <c r="B1472"/>
      <c r="C1472"/>
      <c r="D1472"/>
      <c r="E1472"/>
      <c r="F1472"/>
      <c r="G1472"/>
      <c r="H1472"/>
    </row>
    <row r="1473" spans="1:8" x14ac:dyDescent="0.45">
      <c r="A1473"/>
      <c r="B1473"/>
      <c r="C1473"/>
      <c r="D1473"/>
      <c r="E1473"/>
      <c r="F1473"/>
      <c r="G1473"/>
      <c r="H1473"/>
    </row>
    <row r="1474" spans="1:8" x14ac:dyDescent="0.45">
      <c r="A1474"/>
      <c r="B1474"/>
      <c r="C1474"/>
      <c r="D1474"/>
      <c r="E1474"/>
      <c r="F1474"/>
      <c r="G1474"/>
      <c r="H1474"/>
    </row>
    <row r="1475" spans="1:8" x14ac:dyDescent="0.45">
      <c r="A1475"/>
      <c r="B1475"/>
      <c r="C1475"/>
      <c r="D1475"/>
      <c r="E1475"/>
      <c r="F1475"/>
      <c r="G1475"/>
      <c r="H1475"/>
    </row>
    <row r="1476" spans="1:8" x14ac:dyDescent="0.45">
      <c r="A1476"/>
      <c r="B1476"/>
      <c r="C1476"/>
      <c r="D1476"/>
      <c r="E1476"/>
      <c r="F1476"/>
      <c r="G1476"/>
      <c r="H1476"/>
    </row>
    <row r="1477" spans="1:8" x14ac:dyDescent="0.45">
      <c r="A1477"/>
      <c r="B1477"/>
      <c r="C1477"/>
      <c r="D1477"/>
      <c r="E1477"/>
      <c r="F1477"/>
      <c r="G1477"/>
      <c r="H1477"/>
    </row>
    <row r="1478" spans="1:8" x14ac:dyDescent="0.45">
      <c r="A1478"/>
      <c r="B1478"/>
      <c r="C1478"/>
      <c r="D1478"/>
      <c r="E1478"/>
      <c r="F1478"/>
      <c r="G1478"/>
      <c r="H1478"/>
    </row>
    <row r="1479" spans="1:8" x14ac:dyDescent="0.45">
      <c r="A1479"/>
      <c r="B1479"/>
      <c r="C1479"/>
      <c r="D1479"/>
      <c r="E1479"/>
      <c r="F1479"/>
      <c r="G1479"/>
      <c r="H1479"/>
    </row>
    <row r="1480" spans="1:8" x14ac:dyDescent="0.45">
      <c r="A1480"/>
      <c r="B1480"/>
      <c r="C1480"/>
      <c r="D1480"/>
      <c r="E1480"/>
      <c r="F1480"/>
      <c r="G1480"/>
      <c r="H1480"/>
    </row>
    <row r="1481" spans="1:8" x14ac:dyDescent="0.45">
      <c r="A1481"/>
      <c r="B1481"/>
      <c r="C1481"/>
      <c r="D1481"/>
      <c r="E1481"/>
      <c r="F1481"/>
      <c r="G1481"/>
      <c r="H1481"/>
    </row>
    <row r="1482" spans="1:8" x14ac:dyDescent="0.45">
      <c r="A1482"/>
      <c r="B1482"/>
      <c r="C1482"/>
      <c r="D1482"/>
      <c r="E1482"/>
      <c r="F1482"/>
      <c r="G1482"/>
      <c r="H1482"/>
    </row>
    <row r="1483" spans="1:8" x14ac:dyDescent="0.45">
      <c r="A1483"/>
      <c r="B1483"/>
      <c r="C1483"/>
      <c r="D1483"/>
      <c r="E1483"/>
      <c r="F1483"/>
      <c r="G1483"/>
      <c r="H1483"/>
    </row>
    <row r="1484" spans="1:8" x14ac:dyDescent="0.45">
      <c r="A1484"/>
      <c r="B1484"/>
      <c r="C1484"/>
      <c r="D1484"/>
      <c r="E1484"/>
      <c r="F1484"/>
      <c r="G1484"/>
      <c r="H1484"/>
    </row>
    <row r="1485" spans="1:8" x14ac:dyDescent="0.45">
      <c r="A1485"/>
      <c r="B1485"/>
      <c r="C1485"/>
      <c r="D1485"/>
      <c r="E1485"/>
      <c r="F1485"/>
      <c r="G1485"/>
      <c r="H1485"/>
    </row>
    <row r="1486" spans="1:8" x14ac:dyDescent="0.45">
      <c r="A1486"/>
      <c r="B1486"/>
      <c r="C1486"/>
      <c r="D1486"/>
      <c r="E1486"/>
      <c r="F1486"/>
      <c r="G1486"/>
      <c r="H1486"/>
    </row>
    <row r="1487" spans="1:8" x14ac:dyDescent="0.45">
      <c r="A1487"/>
      <c r="B1487"/>
      <c r="C1487"/>
      <c r="D1487"/>
      <c r="E1487"/>
      <c r="F1487"/>
      <c r="G1487"/>
      <c r="H1487"/>
    </row>
    <row r="1488" spans="1:8" x14ac:dyDescent="0.45">
      <c r="A1488"/>
      <c r="B1488"/>
      <c r="C1488"/>
      <c r="D1488"/>
      <c r="E1488"/>
      <c r="F1488"/>
      <c r="G1488"/>
      <c r="H1488"/>
    </row>
    <row r="1489" spans="1:8" x14ac:dyDescent="0.45">
      <c r="A1489"/>
      <c r="B1489"/>
      <c r="C1489"/>
      <c r="D1489"/>
      <c r="E1489"/>
      <c r="F1489"/>
      <c r="G1489"/>
      <c r="H1489"/>
    </row>
    <row r="1490" spans="1:8" x14ac:dyDescent="0.45">
      <c r="A1490"/>
      <c r="B1490"/>
      <c r="C1490"/>
      <c r="D1490"/>
      <c r="E1490"/>
      <c r="F1490"/>
      <c r="G1490"/>
      <c r="H1490"/>
    </row>
    <row r="1491" spans="1:8" x14ac:dyDescent="0.45">
      <c r="A1491"/>
      <c r="B1491"/>
      <c r="C1491"/>
      <c r="D1491"/>
      <c r="E1491"/>
      <c r="F1491"/>
      <c r="G1491"/>
      <c r="H1491"/>
    </row>
    <row r="1492" spans="1:8" x14ac:dyDescent="0.45">
      <c r="A1492"/>
      <c r="B1492"/>
      <c r="C1492"/>
      <c r="D1492"/>
      <c r="E1492"/>
      <c r="F1492"/>
      <c r="G1492"/>
      <c r="H1492"/>
    </row>
    <row r="1493" spans="1:8" x14ac:dyDescent="0.45">
      <c r="A1493"/>
      <c r="B1493"/>
      <c r="C1493"/>
      <c r="D1493"/>
      <c r="E1493"/>
      <c r="F1493"/>
      <c r="G1493"/>
      <c r="H1493"/>
    </row>
    <row r="1494" spans="1:8" x14ac:dyDescent="0.45">
      <c r="A1494"/>
      <c r="B1494"/>
      <c r="C1494"/>
      <c r="D1494"/>
      <c r="E1494"/>
      <c r="F1494"/>
      <c r="G1494"/>
      <c r="H1494"/>
    </row>
    <row r="1495" spans="1:8" x14ac:dyDescent="0.45">
      <c r="A1495"/>
      <c r="B1495"/>
      <c r="C1495"/>
      <c r="D1495"/>
      <c r="E1495"/>
      <c r="F1495"/>
      <c r="G1495"/>
      <c r="H1495"/>
    </row>
    <row r="1496" spans="1:8" x14ac:dyDescent="0.45">
      <c r="A1496"/>
      <c r="B1496"/>
      <c r="C1496"/>
      <c r="D1496"/>
      <c r="E1496"/>
      <c r="F1496"/>
      <c r="G1496"/>
      <c r="H1496"/>
    </row>
    <row r="1497" spans="1:8" x14ac:dyDescent="0.45">
      <c r="A1497"/>
      <c r="B1497"/>
      <c r="C1497"/>
      <c r="D1497"/>
      <c r="E1497"/>
      <c r="F1497"/>
      <c r="G1497"/>
      <c r="H1497"/>
    </row>
    <row r="1498" spans="1:8" x14ac:dyDescent="0.45">
      <c r="A1498"/>
      <c r="B1498"/>
      <c r="C1498"/>
      <c r="D1498"/>
      <c r="E1498"/>
      <c r="F1498"/>
      <c r="G1498"/>
      <c r="H1498"/>
    </row>
    <row r="1499" spans="1:8" x14ac:dyDescent="0.45">
      <c r="A1499"/>
      <c r="B1499"/>
      <c r="C1499"/>
      <c r="D1499"/>
      <c r="E1499"/>
      <c r="F1499"/>
      <c r="G1499"/>
      <c r="H1499"/>
    </row>
    <row r="1500" spans="1:8" x14ac:dyDescent="0.45">
      <c r="A1500"/>
      <c r="B1500"/>
      <c r="C1500"/>
      <c r="D1500"/>
      <c r="E1500"/>
      <c r="F1500"/>
      <c r="G1500"/>
      <c r="H1500"/>
    </row>
    <row r="1501" spans="1:8" x14ac:dyDescent="0.45">
      <c r="A1501"/>
      <c r="B1501"/>
      <c r="C1501"/>
      <c r="D1501"/>
      <c r="E1501"/>
      <c r="F1501"/>
      <c r="G1501"/>
      <c r="H1501"/>
    </row>
    <row r="1502" spans="1:8" x14ac:dyDescent="0.45">
      <c r="A1502"/>
      <c r="B1502"/>
      <c r="C1502"/>
      <c r="D1502"/>
      <c r="E1502"/>
      <c r="F1502"/>
      <c r="G1502"/>
      <c r="H1502"/>
    </row>
    <row r="1503" spans="1:8" x14ac:dyDescent="0.45">
      <c r="A1503"/>
      <c r="B1503"/>
      <c r="C1503"/>
      <c r="D1503"/>
      <c r="E1503"/>
      <c r="F1503"/>
      <c r="G1503"/>
      <c r="H1503"/>
    </row>
    <row r="1504" spans="1:8" x14ac:dyDescent="0.45">
      <c r="A1504"/>
      <c r="B1504"/>
      <c r="C1504"/>
      <c r="D1504"/>
      <c r="E1504"/>
      <c r="F1504"/>
      <c r="G1504"/>
      <c r="H1504"/>
    </row>
    <row r="1505" spans="1:8" x14ac:dyDescent="0.45">
      <c r="A1505"/>
      <c r="B1505"/>
      <c r="C1505"/>
      <c r="D1505"/>
      <c r="E1505"/>
      <c r="F1505"/>
      <c r="G1505"/>
      <c r="H1505"/>
    </row>
    <row r="1506" spans="1:8" x14ac:dyDescent="0.45">
      <c r="A1506"/>
      <c r="B1506"/>
      <c r="C1506"/>
      <c r="D1506"/>
      <c r="E1506"/>
      <c r="F1506"/>
      <c r="G1506"/>
      <c r="H1506"/>
    </row>
    <row r="1507" spans="1:8" x14ac:dyDescent="0.45">
      <c r="A1507"/>
      <c r="B1507"/>
      <c r="C1507"/>
      <c r="D1507"/>
      <c r="E1507"/>
      <c r="F1507"/>
      <c r="G1507"/>
      <c r="H1507"/>
    </row>
    <row r="1508" spans="1:8" x14ac:dyDescent="0.45">
      <c r="A1508"/>
      <c r="B1508"/>
      <c r="C1508"/>
      <c r="D1508"/>
      <c r="E1508"/>
      <c r="F1508"/>
      <c r="G1508"/>
      <c r="H1508"/>
    </row>
    <row r="1509" spans="1:8" x14ac:dyDescent="0.45">
      <c r="A1509"/>
      <c r="B1509"/>
      <c r="C1509"/>
      <c r="D1509"/>
      <c r="E1509"/>
      <c r="F1509"/>
      <c r="G1509"/>
      <c r="H1509"/>
    </row>
    <row r="1510" spans="1:8" x14ac:dyDescent="0.45">
      <c r="A1510"/>
      <c r="B1510"/>
      <c r="C1510"/>
      <c r="D1510"/>
      <c r="E1510"/>
      <c r="F1510"/>
      <c r="G1510"/>
      <c r="H1510"/>
    </row>
    <row r="1511" spans="1:8" x14ac:dyDescent="0.45">
      <c r="A1511"/>
      <c r="B1511"/>
      <c r="C1511"/>
      <c r="D1511"/>
      <c r="E1511"/>
      <c r="F1511"/>
      <c r="G1511"/>
      <c r="H1511"/>
    </row>
    <row r="1512" spans="1:8" x14ac:dyDescent="0.45">
      <c r="A1512"/>
      <c r="B1512"/>
      <c r="C1512"/>
      <c r="D1512"/>
      <c r="E1512"/>
      <c r="F1512"/>
      <c r="G1512"/>
      <c r="H1512"/>
    </row>
    <row r="1513" spans="1:8" x14ac:dyDescent="0.45">
      <c r="A1513"/>
      <c r="B1513"/>
      <c r="C1513"/>
      <c r="D1513"/>
      <c r="E1513"/>
      <c r="F1513"/>
      <c r="G1513"/>
      <c r="H1513"/>
    </row>
    <row r="1514" spans="1:8" x14ac:dyDescent="0.45">
      <c r="A1514"/>
      <c r="B1514"/>
      <c r="C1514"/>
      <c r="D1514"/>
      <c r="E1514"/>
      <c r="F1514"/>
      <c r="G1514"/>
      <c r="H1514"/>
    </row>
    <row r="1515" spans="1:8" x14ac:dyDescent="0.45">
      <c r="A1515"/>
      <c r="B1515"/>
      <c r="C1515"/>
      <c r="D1515"/>
      <c r="E1515"/>
      <c r="F1515"/>
      <c r="G1515"/>
      <c r="H1515"/>
    </row>
    <row r="1516" spans="1:8" x14ac:dyDescent="0.45">
      <c r="A1516"/>
      <c r="B1516"/>
      <c r="C1516"/>
      <c r="D1516"/>
      <c r="E1516"/>
      <c r="F1516"/>
      <c r="G1516"/>
      <c r="H1516"/>
    </row>
    <row r="1517" spans="1:8" x14ac:dyDescent="0.45">
      <c r="A1517"/>
      <c r="B1517"/>
      <c r="C1517"/>
      <c r="D1517"/>
      <c r="E1517"/>
      <c r="F1517"/>
      <c r="G1517"/>
      <c r="H1517"/>
    </row>
    <row r="1518" spans="1:8" x14ac:dyDescent="0.45">
      <c r="A1518"/>
      <c r="B1518"/>
      <c r="C1518"/>
      <c r="D1518"/>
      <c r="E1518"/>
      <c r="F1518"/>
      <c r="G1518"/>
      <c r="H1518"/>
    </row>
    <row r="1519" spans="1:8" x14ac:dyDescent="0.45">
      <c r="A1519"/>
      <c r="B1519"/>
      <c r="C1519"/>
      <c r="D1519"/>
      <c r="E1519"/>
      <c r="F1519"/>
      <c r="G1519"/>
      <c r="H1519"/>
    </row>
    <row r="1520" spans="1:8" x14ac:dyDescent="0.45">
      <c r="A1520"/>
      <c r="B1520"/>
      <c r="C1520"/>
      <c r="D1520"/>
      <c r="E1520"/>
      <c r="F1520"/>
      <c r="G1520"/>
      <c r="H1520"/>
    </row>
    <row r="1521" spans="1:8" x14ac:dyDescent="0.45">
      <c r="A1521"/>
      <c r="B1521"/>
      <c r="C1521"/>
      <c r="D1521"/>
      <c r="E1521"/>
      <c r="F1521"/>
      <c r="G1521"/>
      <c r="H1521"/>
    </row>
    <row r="1522" spans="1:8" x14ac:dyDescent="0.45">
      <c r="A1522"/>
      <c r="B1522"/>
      <c r="C1522"/>
      <c r="D1522"/>
      <c r="E1522"/>
      <c r="F1522"/>
      <c r="G1522"/>
      <c r="H1522"/>
    </row>
    <row r="1523" spans="1:8" x14ac:dyDescent="0.45">
      <c r="A1523"/>
      <c r="B1523"/>
      <c r="C1523"/>
      <c r="D1523"/>
      <c r="E1523"/>
      <c r="F1523"/>
      <c r="G1523"/>
      <c r="H1523"/>
    </row>
    <row r="1524" spans="1:8" x14ac:dyDescent="0.45">
      <c r="A1524"/>
      <c r="B1524"/>
      <c r="C1524"/>
      <c r="D1524"/>
      <c r="E1524"/>
      <c r="F1524"/>
      <c r="G1524"/>
      <c r="H1524"/>
    </row>
    <row r="1525" spans="1:8" x14ac:dyDescent="0.45">
      <c r="A1525"/>
      <c r="B1525"/>
      <c r="C1525"/>
      <c r="D1525"/>
      <c r="E1525"/>
      <c r="F1525"/>
      <c r="G1525"/>
      <c r="H1525"/>
    </row>
    <row r="1526" spans="1:8" x14ac:dyDescent="0.45">
      <c r="A1526"/>
      <c r="B1526"/>
      <c r="C1526"/>
      <c r="D1526"/>
      <c r="E1526"/>
      <c r="F1526"/>
      <c r="G1526"/>
      <c r="H1526"/>
    </row>
    <row r="1527" spans="1:8" x14ac:dyDescent="0.45">
      <c r="A1527"/>
      <c r="B1527"/>
      <c r="C1527"/>
      <c r="D1527"/>
      <c r="E1527"/>
      <c r="F1527"/>
      <c r="G1527"/>
      <c r="H1527"/>
    </row>
    <row r="1528" spans="1:8" x14ac:dyDescent="0.45">
      <c r="A1528"/>
      <c r="B1528"/>
      <c r="C1528"/>
      <c r="D1528"/>
      <c r="E1528"/>
      <c r="F1528"/>
      <c r="G1528"/>
      <c r="H1528"/>
    </row>
    <row r="1529" spans="1:8" x14ac:dyDescent="0.45">
      <c r="A1529"/>
      <c r="B1529"/>
      <c r="C1529"/>
      <c r="D1529"/>
      <c r="E1529"/>
      <c r="F1529"/>
      <c r="G1529"/>
      <c r="H1529"/>
    </row>
    <row r="1530" spans="1:8" x14ac:dyDescent="0.45">
      <c r="A1530"/>
      <c r="B1530"/>
      <c r="C1530"/>
      <c r="D1530"/>
      <c r="E1530"/>
      <c r="F1530"/>
      <c r="G1530"/>
      <c r="H1530"/>
    </row>
    <row r="1531" spans="1:8" x14ac:dyDescent="0.45">
      <c r="A1531"/>
      <c r="B1531"/>
      <c r="C1531"/>
      <c r="D1531"/>
      <c r="E1531"/>
      <c r="F1531"/>
      <c r="G1531"/>
      <c r="H1531"/>
    </row>
    <row r="1532" spans="1:8" x14ac:dyDescent="0.45">
      <c r="A1532"/>
      <c r="B1532"/>
      <c r="C1532"/>
      <c r="D1532"/>
      <c r="E1532"/>
      <c r="F1532"/>
      <c r="G1532"/>
      <c r="H1532"/>
    </row>
    <row r="1533" spans="1:8" x14ac:dyDescent="0.45">
      <c r="A1533"/>
      <c r="B1533"/>
      <c r="C1533"/>
      <c r="D1533"/>
      <c r="E1533"/>
      <c r="F1533"/>
      <c r="G1533"/>
      <c r="H1533"/>
    </row>
    <row r="1534" spans="1:8" x14ac:dyDescent="0.45">
      <c r="A1534"/>
      <c r="B1534"/>
      <c r="C1534"/>
      <c r="D1534"/>
      <c r="E1534"/>
      <c r="F1534"/>
      <c r="G1534"/>
      <c r="H1534"/>
    </row>
    <row r="1535" spans="1:8" x14ac:dyDescent="0.45">
      <c r="A1535"/>
      <c r="B1535"/>
      <c r="C1535"/>
      <c r="D1535"/>
      <c r="E1535"/>
      <c r="F1535"/>
      <c r="G1535"/>
      <c r="H1535"/>
    </row>
    <row r="1536" spans="1:8" x14ac:dyDescent="0.45">
      <c r="A1536"/>
      <c r="B1536"/>
      <c r="C1536"/>
      <c r="D1536"/>
      <c r="E1536"/>
      <c r="F1536"/>
      <c r="G1536"/>
      <c r="H1536"/>
    </row>
    <row r="1537" spans="1:8" x14ac:dyDescent="0.45">
      <c r="A1537"/>
      <c r="B1537"/>
      <c r="C1537"/>
      <c r="D1537"/>
      <c r="E1537"/>
      <c r="F1537"/>
      <c r="G1537"/>
      <c r="H1537"/>
    </row>
    <row r="1538" spans="1:8" x14ac:dyDescent="0.45">
      <c r="A1538"/>
      <c r="B1538"/>
      <c r="C1538"/>
      <c r="D1538"/>
      <c r="E1538"/>
      <c r="F1538"/>
      <c r="G1538"/>
      <c r="H1538"/>
    </row>
    <row r="1539" spans="1:8" x14ac:dyDescent="0.45">
      <c r="A1539"/>
      <c r="B1539"/>
      <c r="C1539"/>
      <c r="D1539"/>
      <c r="E1539"/>
      <c r="F1539"/>
      <c r="G1539"/>
      <c r="H1539"/>
    </row>
    <row r="1540" spans="1:8" x14ac:dyDescent="0.45">
      <c r="A1540"/>
      <c r="B1540"/>
      <c r="C1540"/>
      <c r="D1540"/>
      <c r="E1540"/>
      <c r="F1540"/>
      <c r="G1540"/>
      <c r="H1540"/>
    </row>
    <row r="1541" spans="1:8" x14ac:dyDescent="0.45">
      <c r="A1541"/>
      <c r="B1541"/>
      <c r="C1541"/>
      <c r="D1541"/>
      <c r="E1541"/>
      <c r="F1541"/>
      <c r="G1541"/>
      <c r="H1541"/>
    </row>
    <row r="1542" spans="1:8" x14ac:dyDescent="0.45">
      <c r="A1542"/>
      <c r="B1542"/>
      <c r="C1542"/>
      <c r="D1542"/>
      <c r="E1542"/>
      <c r="F1542"/>
      <c r="G1542"/>
      <c r="H1542"/>
    </row>
    <row r="1543" spans="1:8" x14ac:dyDescent="0.45">
      <c r="A1543"/>
      <c r="B1543"/>
      <c r="C1543"/>
      <c r="D1543"/>
      <c r="E1543"/>
      <c r="F1543"/>
      <c r="G1543"/>
      <c r="H1543"/>
    </row>
    <row r="1544" spans="1:8" x14ac:dyDescent="0.45">
      <c r="A1544"/>
      <c r="B1544"/>
      <c r="C1544"/>
      <c r="D1544"/>
      <c r="E1544"/>
      <c r="F1544"/>
      <c r="G1544"/>
      <c r="H1544"/>
    </row>
    <row r="1545" spans="1:8" x14ac:dyDescent="0.45">
      <c r="A1545"/>
      <c r="B1545"/>
      <c r="C1545"/>
      <c r="D1545"/>
      <c r="E1545"/>
      <c r="F1545"/>
      <c r="G1545"/>
      <c r="H1545"/>
    </row>
    <row r="1546" spans="1:8" x14ac:dyDescent="0.45">
      <c r="A1546"/>
      <c r="B1546"/>
      <c r="C1546"/>
      <c r="D1546"/>
      <c r="E1546"/>
      <c r="F1546"/>
      <c r="G1546"/>
      <c r="H1546"/>
    </row>
    <row r="1547" spans="1:8" x14ac:dyDescent="0.45">
      <c r="A1547"/>
      <c r="B1547"/>
      <c r="C1547"/>
      <c r="D1547"/>
      <c r="E1547"/>
      <c r="F1547"/>
      <c r="G1547"/>
      <c r="H1547"/>
    </row>
    <row r="1548" spans="1:8" x14ac:dyDescent="0.45">
      <c r="A1548"/>
      <c r="B1548"/>
      <c r="C1548"/>
      <c r="D1548"/>
      <c r="E1548"/>
      <c r="F1548"/>
      <c r="G1548"/>
      <c r="H1548"/>
    </row>
    <row r="1549" spans="1:8" x14ac:dyDescent="0.45">
      <c r="A1549"/>
      <c r="B1549"/>
      <c r="C1549"/>
      <c r="D1549"/>
      <c r="E1549"/>
      <c r="F1549"/>
      <c r="G1549"/>
      <c r="H1549"/>
    </row>
    <row r="1550" spans="1:8" x14ac:dyDescent="0.45">
      <c r="A1550"/>
      <c r="B1550"/>
      <c r="C1550"/>
      <c r="D1550"/>
      <c r="E1550"/>
      <c r="F1550"/>
      <c r="G1550"/>
      <c r="H1550"/>
    </row>
    <row r="1551" spans="1:8" x14ac:dyDescent="0.45">
      <c r="A1551"/>
      <c r="B1551"/>
      <c r="C1551"/>
      <c r="D1551"/>
      <c r="E1551"/>
      <c r="F1551"/>
      <c r="G1551"/>
      <c r="H1551"/>
    </row>
    <row r="1552" spans="1:8" x14ac:dyDescent="0.45">
      <c r="A1552"/>
      <c r="B1552"/>
      <c r="C1552"/>
      <c r="D1552"/>
      <c r="E1552"/>
      <c r="F1552"/>
      <c r="G1552"/>
      <c r="H1552"/>
    </row>
    <row r="1553" spans="1:8" x14ac:dyDescent="0.45">
      <c r="A1553"/>
      <c r="B1553"/>
      <c r="C1553"/>
      <c r="D1553"/>
      <c r="E1553"/>
      <c r="F1553"/>
      <c r="G1553"/>
      <c r="H1553"/>
    </row>
    <row r="1554" spans="1:8" x14ac:dyDescent="0.45">
      <c r="A1554"/>
      <c r="B1554"/>
      <c r="C1554"/>
      <c r="D1554"/>
      <c r="E1554"/>
      <c r="F1554"/>
      <c r="G1554"/>
      <c r="H1554"/>
    </row>
    <row r="1555" spans="1:8" x14ac:dyDescent="0.45">
      <c r="A1555"/>
      <c r="B1555"/>
      <c r="C1555"/>
      <c r="D1555"/>
      <c r="E1555"/>
      <c r="F1555"/>
      <c r="G1555"/>
      <c r="H1555"/>
    </row>
    <row r="1556" spans="1:8" x14ac:dyDescent="0.45">
      <c r="A1556"/>
      <c r="B1556"/>
      <c r="C1556"/>
      <c r="D1556"/>
      <c r="E1556"/>
      <c r="F1556"/>
      <c r="G1556"/>
      <c r="H1556"/>
    </row>
    <row r="1557" spans="1:8" x14ac:dyDescent="0.45">
      <c r="A1557"/>
      <c r="B1557"/>
      <c r="C1557"/>
      <c r="D1557"/>
      <c r="E1557"/>
      <c r="F1557"/>
      <c r="G1557"/>
      <c r="H1557"/>
    </row>
    <row r="1558" spans="1:8" x14ac:dyDescent="0.45">
      <c r="A1558"/>
      <c r="B1558"/>
      <c r="C1558"/>
      <c r="D1558"/>
      <c r="E1558"/>
      <c r="F1558"/>
      <c r="G1558"/>
      <c r="H1558"/>
    </row>
    <row r="1559" spans="1:8" x14ac:dyDescent="0.45">
      <c r="A1559"/>
      <c r="B1559"/>
      <c r="C1559"/>
      <c r="D1559"/>
      <c r="E1559"/>
      <c r="F1559"/>
      <c r="G1559"/>
      <c r="H1559"/>
    </row>
    <row r="1560" spans="1:8" x14ac:dyDescent="0.45">
      <c r="A1560"/>
      <c r="B1560"/>
      <c r="C1560"/>
      <c r="D1560"/>
      <c r="E1560"/>
      <c r="F1560"/>
      <c r="G1560"/>
      <c r="H1560"/>
    </row>
    <row r="1561" spans="1:8" x14ac:dyDescent="0.45">
      <c r="A1561"/>
      <c r="B1561"/>
      <c r="C1561"/>
      <c r="D1561"/>
      <c r="E1561"/>
      <c r="F1561"/>
      <c r="G1561"/>
      <c r="H1561"/>
    </row>
    <row r="1562" spans="1:8" x14ac:dyDescent="0.45">
      <c r="A1562"/>
      <c r="B1562"/>
      <c r="C1562"/>
      <c r="D1562"/>
      <c r="E1562"/>
      <c r="F1562"/>
      <c r="G1562"/>
      <c r="H1562"/>
    </row>
    <row r="1563" spans="1:8" x14ac:dyDescent="0.45">
      <c r="A1563"/>
      <c r="B1563"/>
      <c r="C1563"/>
      <c r="D1563"/>
      <c r="E1563"/>
      <c r="F1563"/>
      <c r="G1563"/>
      <c r="H1563"/>
    </row>
    <row r="1564" spans="1:8" x14ac:dyDescent="0.45">
      <c r="A1564"/>
      <c r="B1564"/>
      <c r="C1564"/>
      <c r="D1564"/>
      <c r="E1564"/>
      <c r="F1564"/>
      <c r="G1564"/>
      <c r="H1564"/>
    </row>
    <row r="1565" spans="1:8" x14ac:dyDescent="0.45">
      <c r="A1565"/>
      <c r="B1565"/>
      <c r="C1565"/>
      <c r="D1565"/>
      <c r="E1565"/>
      <c r="F1565"/>
      <c r="G1565"/>
      <c r="H1565"/>
    </row>
    <row r="1566" spans="1:8" x14ac:dyDescent="0.45">
      <c r="A1566"/>
      <c r="B1566"/>
      <c r="C1566"/>
      <c r="D1566"/>
      <c r="E1566"/>
      <c r="F1566"/>
      <c r="G1566"/>
      <c r="H1566"/>
    </row>
    <row r="1567" spans="1:8" x14ac:dyDescent="0.45">
      <c r="A1567"/>
      <c r="B1567"/>
      <c r="C1567"/>
      <c r="D1567"/>
      <c r="E1567"/>
      <c r="F1567"/>
      <c r="G1567"/>
      <c r="H1567"/>
    </row>
    <row r="1568" spans="1:8" x14ac:dyDescent="0.45">
      <c r="A1568"/>
      <c r="B1568"/>
      <c r="C1568"/>
      <c r="D1568"/>
      <c r="E1568"/>
      <c r="F1568"/>
      <c r="G1568"/>
      <c r="H1568"/>
    </row>
    <row r="1569" spans="1:8" x14ac:dyDescent="0.45">
      <c r="A1569"/>
      <c r="B1569"/>
      <c r="C1569"/>
      <c r="D1569"/>
      <c r="E1569"/>
      <c r="F1569"/>
      <c r="G1569"/>
      <c r="H1569"/>
    </row>
    <row r="1570" spans="1:8" x14ac:dyDescent="0.45">
      <c r="A1570"/>
      <c r="B1570"/>
      <c r="C1570"/>
      <c r="D1570"/>
      <c r="E1570"/>
      <c r="F1570"/>
      <c r="G1570"/>
      <c r="H1570"/>
    </row>
    <row r="1571" spans="1:8" x14ac:dyDescent="0.45">
      <c r="A1571"/>
      <c r="B1571"/>
      <c r="C1571"/>
      <c r="D1571"/>
      <c r="E1571"/>
      <c r="F1571"/>
      <c r="G1571"/>
      <c r="H1571"/>
    </row>
    <row r="1572" spans="1:8" x14ac:dyDescent="0.45">
      <c r="A1572"/>
      <c r="B1572"/>
      <c r="C1572"/>
      <c r="D1572"/>
      <c r="E1572"/>
      <c r="F1572"/>
      <c r="G1572"/>
      <c r="H1572"/>
    </row>
    <row r="1573" spans="1:8" x14ac:dyDescent="0.45">
      <c r="A1573"/>
      <c r="B1573"/>
      <c r="C1573"/>
      <c r="D1573"/>
      <c r="E1573"/>
      <c r="F1573"/>
      <c r="G1573"/>
      <c r="H1573"/>
    </row>
    <row r="1574" spans="1:8" x14ac:dyDescent="0.45">
      <c r="A1574"/>
      <c r="B1574"/>
      <c r="C1574"/>
      <c r="D1574"/>
      <c r="E1574"/>
      <c r="F1574"/>
      <c r="G1574"/>
      <c r="H1574"/>
    </row>
    <row r="1575" spans="1:8" x14ac:dyDescent="0.45">
      <c r="A1575"/>
      <c r="B1575"/>
      <c r="C1575"/>
      <c r="D1575"/>
      <c r="E1575"/>
      <c r="F1575"/>
      <c r="G1575"/>
      <c r="H1575"/>
    </row>
    <row r="1576" spans="1:8" x14ac:dyDescent="0.45">
      <c r="A1576"/>
      <c r="B1576"/>
      <c r="C1576"/>
      <c r="D1576"/>
      <c r="E1576"/>
      <c r="F1576"/>
      <c r="G1576"/>
      <c r="H1576"/>
    </row>
    <row r="1577" spans="1:8" x14ac:dyDescent="0.45">
      <c r="A1577"/>
      <c r="B1577"/>
      <c r="C1577"/>
      <c r="D1577"/>
      <c r="E1577"/>
      <c r="F1577"/>
      <c r="G1577"/>
      <c r="H1577"/>
    </row>
    <row r="1578" spans="1:8" x14ac:dyDescent="0.45">
      <c r="A1578"/>
      <c r="B1578"/>
      <c r="C1578"/>
      <c r="D1578"/>
      <c r="E1578"/>
      <c r="F1578"/>
      <c r="G1578"/>
      <c r="H1578"/>
    </row>
    <row r="1579" spans="1:8" x14ac:dyDescent="0.45">
      <c r="A1579"/>
      <c r="B1579"/>
      <c r="C1579"/>
      <c r="D1579"/>
      <c r="E1579"/>
      <c r="F1579"/>
      <c r="G1579"/>
      <c r="H1579"/>
    </row>
    <row r="1580" spans="1:8" x14ac:dyDescent="0.45">
      <c r="A1580"/>
      <c r="B1580"/>
      <c r="C1580"/>
      <c r="D1580"/>
      <c r="E1580"/>
      <c r="F1580"/>
      <c r="G1580"/>
      <c r="H1580"/>
    </row>
    <row r="1581" spans="1:8" x14ac:dyDescent="0.45">
      <c r="A1581"/>
      <c r="B1581"/>
      <c r="C1581"/>
      <c r="D1581"/>
      <c r="E1581"/>
      <c r="F1581"/>
      <c r="G1581"/>
      <c r="H1581"/>
    </row>
    <row r="1582" spans="1:8" x14ac:dyDescent="0.45">
      <c r="A1582"/>
      <c r="B1582"/>
      <c r="C1582"/>
      <c r="D1582"/>
      <c r="E1582"/>
      <c r="F1582"/>
      <c r="G1582"/>
      <c r="H1582"/>
    </row>
    <row r="1583" spans="1:8" x14ac:dyDescent="0.45">
      <c r="A1583"/>
      <c r="B1583"/>
      <c r="C1583"/>
      <c r="D1583"/>
      <c r="E1583"/>
      <c r="F1583"/>
      <c r="G1583"/>
      <c r="H1583"/>
    </row>
    <row r="1584" spans="1:8" x14ac:dyDescent="0.45">
      <c r="A1584"/>
      <c r="B1584"/>
      <c r="C1584"/>
      <c r="D1584"/>
      <c r="E1584"/>
      <c r="F1584"/>
      <c r="G1584"/>
      <c r="H1584"/>
    </row>
    <row r="1585" spans="1:8" x14ac:dyDescent="0.45">
      <c r="A1585"/>
      <c r="B1585"/>
      <c r="C1585"/>
      <c r="D1585"/>
      <c r="E1585"/>
      <c r="F1585"/>
      <c r="G1585"/>
      <c r="H1585"/>
    </row>
    <row r="1586" spans="1:8" x14ac:dyDescent="0.45">
      <c r="A1586"/>
      <c r="B1586"/>
      <c r="C1586"/>
      <c r="D1586"/>
      <c r="E1586"/>
      <c r="F1586"/>
      <c r="G1586"/>
      <c r="H1586"/>
    </row>
    <row r="1587" spans="1:8" x14ac:dyDescent="0.45">
      <c r="A1587"/>
      <c r="B1587"/>
      <c r="C1587"/>
      <c r="D1587"/>
      <c r="E1587"/>
      <c r="F1587"/>
      <c r="G1587"/>
      <c r="H1587"/>
    </row>
    <row r="1588" spans="1:8" x14ac:dyDescent="0.45">
      <c r="A1588"/>
      <c r="B1588"/>
      <c r="C1588"/>
      <c r="D1588"/>
      <c r="E1588"/>
      <c r="F1588"/>
      <c r="G1588"/>
      <c r="H1588"/>
    </row>
    <row r="1589" spans="1:8" x14ac:dyDescent="0.45">
      <c r="A1589"/>
      <c r="B1589"/>
      <c r="C1589"/>
      <c r="D1589"/>
      <c r="E1589"/>
      <c r="F1589"/>
      <c r="G1589"/>
      <c r="H1589"/>
    </row>
    <row r="1590" spans="1:8" x14ac:dyDescent="0.45">
      <c r="A1590"/>
      <c r="B1590"/>
      <c r="C1590"/>
      <c r="D1590"/>
      <c r="E1590"/>
      <c r="F1590"/>
      <c r="G1590"/>
      <c r="H1590"/>
    </row>
    <row r="1591" spans="1:8" x14ac:dyDescent="0.45">
      <c r="A1591"/>
      <c r="B1591"/>
      <c r="C1591"/>
      <c r="D1591"/>
      <c r="E1591"/>
      <c r="F1591"/>
      <c r="G1591"/>
      <c r="H1591"/>
    </row>
    <row r="1592" spans="1:8" x14ac:dyDescent="0.45">
      <c r="A1592"/>
      <c r="B1592"/>
      <c r="C1592"/>
      <c r="D1592"/>
      <c r="E1592"/>
      <c r="F1592"/>
      <c r="G1592"/>
      <c r="H1592"/>
    </row>
    <row r="1593" spans="1:8" x14ac:dyDescent="0.45">
      <c r="A1593"/>
      <c r="B1593"/>
      <c r="C1593"/>
      <c r="D1593"/>
      <c r="E1593"/>
      <c r="F1593"/>
      <c r="G1593"/>
      <c r="H1593"/>
    </row>
    <row r="1594" spans="1:8" x14ac:dyDescent="0.45">
      <c r="A1594"/>
      <c r="B1594"/>
      <c r="C1594"/>
      <c r="D1594"/>
      <c r="E1594"/>
      <c r="F1594"/>
      <c r="G1594"/>
      <c r="H1594"/>
    </row>
    <row r="1595" spans="1:8" x14ac:dyDescent="0.45">
      <c r="A1595"/>
      <c r="B1595"/>
      <c r="C1595"/>
      <c r="D1595"/>
      <c r="E1595"/>
      <c r="F1595"/>
      <c r="G1595"/>
      <c r="H1595"/>
    </row>
    <row r="1596" spans="1:8" x14ac:dyDescent="0.45">
      <c r="A1596"/>
      <c r="B1596"/>
      <c r="C1596"/>
      <c r="D1596"/>
      <c r="E1596"/>
      <c r="F1596"/>
      <c r="G1596"/>
      <c r="H1596"/>
    </row>
    <row r="1597" spans="1:8" x14ac:dyDescent="0.45">
      <c r="A1597"/>
      <c r="B1597"/>
      <c r="C1597"/>
      <c r="D1597"/>
      <c r="E1597"/>
      <c r="F1597"/>
      <c r="G1597"/>
      <c r="H1597"/>
    </row>
    <row r="1598" spans="1:8" x14ac:dyDescent="0.45">
      <c r="A1598"/>
      <c r="B1598"/>
      <c r="C1598"/>
      <c r="D1598"/>
      <c r="E1598"/>
      <c r="F1598"/>
      <c r="G1598"/>
      <c r="H1598"/>
    </row>
    <row r="1599" spans="1:8" x14ac:dyDescent="0.45">
      <c r="A1599"/>
      <c r="B1599"/>
      <c r="C1599"/>
      <c r="D1599"/>
      <c r="E1599"/>
      <c r="F1599"/>
      <c r="G1599"/>
      <c r="H1599"/>
    </row>
    <row r="1600" spans="1:8" x14ac:dyDescent="0.45">
      <c r="A1600"/>
      <c r="B1600"/>
      <c r="C1600"/>
      <c r="D1600"/>
      <c r="E1600"/>
      <c r="F1600"/>
      <c r="G1600"/>
      <c r="H1600"/>
    </row>
    <row r="1601" spans="1:8" x14ac:dyDescent="0.45">
      <c r="A1601"/>
      <c r="B1601"/>
      <c r="C1601"/>
      <c r="D1601"/>
      <c r="E1601"/>
      <c r="F1601"/>
      <c r="G1601"/>
      <c r="H1601"/>
    </row>
    <row r="1602" spans="1:8" x14ac:dyDescent="0.45">
      <c r="A1602"/>
      <c r="B1602"/>
      <c r="C1602"/>
      <c r="D1602"/>
      <c r="E1602"/>
      <c r="F1602"/>
      <c r="G1602"/>
      <c r="H1602"/>
    </row>
    <row r="1603" spans="1:8" x14ac:dyDescent="0.45">
      <c r="A1603"/>
      <c r="B1603"/>
      <c r="C1603"/>
      <c r="D1603"/>
      <c r="E1603"/>
      <c r="F1603"/>
      <c r="G1603"/>
      <c r="H1603"/>
    </row>
    <row r="1604" spans="1:8" x14ac:dyDescent="0.45">
      <c r="A1604"/>
      <c r="B1604"/>
      <c r="C1604"/>
      <c r="D1604"/>
      <c r="E1604"/>
      <c r="F1604"/>
      <c r="G1604"/>
      <c r="H1604"/>
    </row>
    <row r="1605" spans="1:8" x14ac:dyDescent="0.45">
      <c r="A1605"/>
      <c r="B1605"/>
      <c r="C1605"/>
      <c r="D1605"/>
      <c r="E1605"/>
      <c r="F1605"/>
      <c r="G1605"/>
      <c r="H1605"/>
    </row>
    <row r="1606" spans="1:8" x14ac:dyDescent="0.45">
      <c r="A1606"/>
      <c r="B1606"/>
      <c r="C1606"/>
      <c r="D1606"/>
      <c r="E1606"/>
      <c r="F1606"/>
      <c r="G1606"/>
      <c r="H1606"/>
    </row>
    <row r="1607" spans="1:8" x14ac:dyDescent="0.45">
      <c r="A1607"/>
      <c r="B1607"/>
      <c r="C1607"/>
      <c r="D1607"/>
      <c r="E1607"/>
      <c r="F1607"/>
      <c r="G1607"/>
      <c r="H1607"/>
    </row>
    <row r="1608" spans="1:8" x14ac:dyDescent="0.45">
      <c r="A1608"/>
      <c r="B1608"/>
      <c r="C1608"/>
      <c r="D1608"/>
      <c r="E1608"/>
      <c r="F1608"/>
      <c r="G1608"/>
      <c r="H1608"/>
    </row>
    <row r="1609" spans="1:8" x14ac:dyDescent="0.45">
      <c r="A1609"/>
      <c r="B1609"/>
      <c r="C1609"/>
      <c r="D1609"/>
      <c r="E1609"/>
      <c r="F1609"/>
      <c r="G1609"/>
      <c r="H1609"/>
    </row>
    <row r="1610" spans="1:8" x14ac:dyDescent="0.45">
      <c r="A1610"/>
      <c r="B1610"/>
      <c r="C1610"/>
      <c r="D1610"/>
      <c r="E1610"/>
      <c r="F1610"/>
      <c r="G1610"/>
      <c r="H1610"/>
    </row>
    <row r="1611" spans="1:8" x14ac:dyDescent="0.45">
      <c r="A1611"/>
      <c r="B1611"/>
      <c r="C1611"/>
      <c r="D1611"/>
      <c r="E1611"/>
      <c r="F1611"/>
      <c r="G1611"/>
      <c r="H1611"/>
    </row>
    <row r="1612" spans="1:8" x14ac:dyDescent="0.45">
      <c r="A1612"/>
      <c r="B1612"/>
      <c r="C1612"/>
      <c r="D1612"/>
      <c r="E1612"/>
      <c r="F1612"/>
      <c r="G1612"/>
      <c r="H1612"/>
    </row>
    <row r="1613" spans="1:8" x14ac:dyDescent="0.45">
      <c r="A1613"/>
      <c r="B1613"/>
      <c r="C1613"/>
      <c r="D1613"/>
      <c r="E1613"/>
      <c r="F1613"/>
      <c r="G1613"/>
      <c r="H1613"/>
    </row>
    <row r="1614" spans="1:8" x14ac:dyDescent="0.45">
      <c r="A1614"/>
      <c r="B1614"/>
      <c r="C1614"/>
      <c r="D1614"/>
      <c r="E1614"/>
      <c r="F1614"/>
      <c r="G1614"/>
      <c r="H1614"/>
    </row>
    <row r="1615" spans="1:8" x14ac:dyDescent="0.45">
      <c r="A1615"/>
      <c r="B1615"/>
      <c r="C1615"/>
      <c r="D1615"/>
      <c r="E1615"/>
      <c r="F1615"/>
      <c r="G1615"/>
      <c r="H1615"/>
    </row>
    <row r="1616" spans="1:8" x14ac:dyDescent="0.45">
      <c r="A1616"/>
      <c r="B1616"/>
      <c r="C1616"/>
      <c r="D1616"/>
      <c r="E1616"/>
      <c r="F1616"/>
      <c r="G1616"/>
      <c r="H1616"/>
    </row>
    <row r="1617" spans="1:8" x14ac:dyDescent="0.45">
      <c r="A1617"/>
      <c r="B1617"/>
      <c r="C1617"/>
      <c r="D1617"/>
      <c r="E1617"/>
      <c r="F1617"/>
      <c r="G1617"/>
      <c r="H1617"/>
    </row>
    <row r="1618" spans="1:8" x14ac:dyDescent="0.45">
      <c r="A1618"/>
      <c r="B1618"/>
      <c r="C1618"/>
      <c r="D1618"/>
      <c r="E1618"/>
      <c r="F1618"/>
      <c r="G1618"/>
      <c r="H1618"/>
    </row>
    <row r="1619" spans="1:8" x14ac:dyDescent="0.45">
      <c r="A1619"/>
      <c r="B1619"/>
      <c r="C1619"/>
      <c r="D1619"/>
      <c r="E1619"/>
      <c r="F1619"/>
      <c r="G1619"/>
      <c r="H1619"/>
    </row>
    <row r="1620" spans="1:8" x14ac:dyDescent="0.45">
      <c r="A1620"/>
      <c r="B1620"/>
      <c r="C1620"/>
      <c r="D1620"/>
      <c r="E1620"/>
      <c r="F1620"/>
      <c r="G1620"/>
      <c r="H1620"/>
    </row>
    <row r="1621" spans="1:8" x14ac:dyDescent="0.45">
      <c r="A1621"/>
      <c r="B1621"/>
      <c r="C1621"/>
      <c r="D1621"/>
      <c r="E1621"/>
      <c r="F1621"/>
      <c r="G1621"/>
      <c r="H1621"/>
    </row>
    <row r="1622" spans="1:8" x14ac:dyDescent="0.45">
      <c r="A1622"/>
      <c r="B1622"/>
      <c r="C1622"/>
      <c r="D1622"/>
      <c r="E1622"/>
      <c r="F1622"/>
      <c r="G1622"/>
      <c r="H1622"/>
    </row>
    <row r="1623" spans="1:8" x14ac:dyDescent="0.45">
      <c r="A1623"/>
      <c r="B1623"/>
      <c r="C1623"/>
      <c r="D1623"/>
      <c r="E1623"/>
      <c r="F1623"/>
      <c r="G1623"/>
      <c r="H1623"/>
    </row>
    <row r="1624" spans="1:8" x14ac:dyDescent="0.45">
      <c r="A1624"/>
      <c r="B1624"/>
      <c r="C1624"/>
      <c r="D1624"/>
      <c r="E1624"/>
      <c r="F1624"/>
      <c r="G1624"/>
      <c r="H1624"/>
    </row>
    <row r="1625" spans="1:8" x14ac:dyDescent="0.45">
      <c r="A1625"/>
      <c r="B1625"/>
      <c r="C1625"/>
      <c r="D1625"/>
      <c r="E1625"/>
      <c r="F1625"/>
      <c r="G1625"/>
      <c r="H1625"/>
    </row>
    <row r="1626" spans="1:8" x14ac:dyDescent="0.45">
      <c r="A1626"/>
      <c r="B1626"/>
      <c r="C1626"/>
      <c r="D1626"/>
      <c r="E1626"/>
      <c r="F1626"/>
      <c r="G1626"/>
      <c r="H1626"/>
    </row>
    <row r="1627" spans="1:8" x14ac:dyDescent="0.45">
      <c r="A1627"/>
      <c r="B1627"/>
      <c r="C1627"/>
      <c r="D1627"/>
      <c r="E1627"/>
      <c r="F1627"/>
      <c r="G1627"/>
      <c r="H1627"/>
    </row>
    <row r="1628" spans="1:8" x14ac:dyDescent="0.45">
      <c r="A1628"/>
      <c r="B1628"/>
      <c r="C1628"/>
      <c r="D1628"/>
      <c r="E1628"/>
      <c r="F1628"/>
      <c r="G1628"/>
      <c r="H1628"/>
    </row>
    <row r="1629" spans="1:8" x14ac:dyDescent="0.45">
      <c r="A1629"/>
      <c r="B1629"/>
      <c r="C1629"/>
      <c r="D1629"/>
      <c r="E1629"/>
      <c r="F1629"/>
      <c r="G1629"/>
      <c r="H1629"/>
    </row>
    <row r="1630" spans="1:8" x14ac:dyDescent="0.45">
      <c r="A1630"/>
      <c r="B1630"/>
      <c r="C1630"/>
      <c r="D1630"/>
      <c r="E1630"/>
      <c r="F1630"/>
      <c r="G1630"/>
      <c r="H1630"/>
    </row>
    <row r="1631" spans="1:8" x14ac:dyDescent="0.45">
      <c r="A1631"/>
      <c r="B1631"/>
      <c r="C1631"/>
      <c r="D1631"/>
      <c r="E1631"/>
      <c r="F1631"/>
      <c r="G1631"/>
      <c r="H1631"/>
    </row>
    <row r="1632" spans="1:8" x14ac:dyDescent="0.45">
      <c r="A1632"/>
      <c r="B1632"/>
      <c r="C1632"/>
      <c r="D1632"/>
      <c r="E1632"/>
      <c r="F1632"/>
      <c r="G1632"/>
      <c r="H1632"/>
    </row>
    <row r="1633" spans="1:8" x14ac:dyDescent="0.45">
      <c r="A1633"/>
      <c r="B1633"/>
      <c r="C1633"/>
      <c r="D1633"/>
      <c r="E1633"/>
      <c r="F1633"/>
      <c r="G1633"/>
      <c r="H1633"/>
    </row>
    <row r="1634" spans="1:8" x14ac:dyDescent="0.45">
      <c r="A1634"/>
      <c r="B1634"/>
      <c r="C1634"/>
      <c r="D1634"/>
      <c r="E1634"/>
      <c r="F1634"/>
      <c r="G1634"/>
      <c r="H1634"/>
    </row>
    <row r="1635" spans="1:8" x14ac:dyDescent="0.45">
      <c r="A1635"/>
      <c r="B1635"/>
      <c r="C1635"/>
      <c r="D1635"/>
      <c r="E1635"/>
      <c r="F1635"/>
      <c r="G1635"/>
      <c r="H1635"/>
    </row>
    <row r="1636" spans="1:8" x14ac:dyDescent="0.45">
      <c r="A1636"/>
      <c r="B1636"/>
      <c r="C1636"/>
      <c r="D1636"/>
      <c r="E1636"/>
      <c r="F1636"/>
      <c r="G1636"/>
      <c r="H1636"/>
    </row>
    <row r="1637" spans="1:8" x14ac:dyDescent="0.45">
      <c r="A1637"/>
      <c r="B1637"/>
      <c r="C1637"/>
      <c r="D1637"/>
      <c r="E1637"/>
      <c r="F1637"/>
      <c r="G1637"/>
      <c r="H1637"/>
    </row>
    <row r="1638" spans="1:8" x14ac:dyDescent="0.45">
      <c r="A1638"/>
      <c r="B1638"/>
      <c r="C1638"/>
      <c r="D1638"/>
      <c r="E1638"/>
      <c r="F1638"/>
      <c r="G1638"/>
      <c r="H1638"/>
    </row>
    <row r="1639" spans="1:8" x14ac:dyDescent="0.45">
      <c r="A1639"/>
      <c r="B1639"/>
      <c r="C1639"/>
      <c r="D1639"/>
      <c r="E1639"/>
      <c r="F1639"/>
      <c r="G1639"/>
      <c r="H1639"/>
    </row>
    <row r="1640" spans="1:8" x14ac:dyDescent="0.45">
      <c r="A1640"/>
      <c r="B1640"/>
      <c r="C1640"/>
      <c r="D1640"/>
      <c r="E1640"/>
      <c r="F1640"/>
      <c r="G1640"/>
      <c r="H1640"/>
    </row>
    <row r="1641" spans="1:8" x14ac:dyDescent="0.45">
      <c r="A1641"/>
      <c r="B1641"/>
      <c r="C1641"/>
      <c r="D1641"/>
      <c r="E1641"/>
      <c r="F1641"/>
      <c r="G1641"/>
      <c r="H1641"/>
    </row>
    <row r="1642" spans="1:8" x14ac:dyDescent="0.45">
      <c r="A1642"/>
      <c r="B1642"/>
      <c r="C1642"/>
      <c r="D1642"/>
      <c r="E1642"/>
      <c r="F1642"/>
      <c r="G1642"/>
      <c r="H1642"/>
    </row>
    <row r="1643" spans="1:8" x14ac:dyDescent="0.45">
      <c r="A1643"/>
      <c r="B1643"/>
      <c r="C1643"/>
      <c r="D1643"/>
      <c r="E1643"/>
      <c r="F1643"/>
      <c r="G1643"/>
      <c r="H1643"/>
    </row>
    <row r="1644" spans="1:8" x14ac:dyDescent="0.45">
      <c r="A1644"/>
      <c r="B1644"/>
      <c r="C1644"/>
      <c r="D1644"/>
      <c r="E1644"/>
      <c r="F1644"/>
      <c r="G1644"/>
      <c r="H1644"/>
    </row>
    <row r="1645" spans="1:8" x14ac:dyDescent="0.45">
      <c r="A1645"/>
      <c r="B1645"/>
      <c r="C1645"/>
      <c r="D1645"/>
      <c r="E1645"/>
      <c r="F1645"/>
      <c r="G1645"/>
      <c r="H1645"/>
    </row>
    <row r="1646" spans="1:8" x14ac:dyDescent="0.45">
      <c r="A1646"/>
      <c r="B1646"/>
      <c r="C1646"/>
      <c r="D1646"/>
      <c r="E1646"/>
      <c r="F1646"/>
      <c r="G1646"/>
      <c r="H1646"/>
    </row>
    <row r="1647" spans="1:8" x14ac:dyDescent="0.45">
      <c r="A1647"/>
      <c r="B1647"/>
      <c r="C1647"/>
      <c r="D1647"/>
      <c r="E1647"/>
      <c r="F1647"/>
      <c r="G1647"/>
      <c r="H1647"/>
    </row>
    <row r="1648" spans="1:8" x14ac:dyDescent="0.45">
      <c r="A1648"/>
      <c r="B1648"/>
      <c r="C1648"/>
      <c r="D1648"/>
      <c r="E1648"/>
      <c r="F1648"/>
      <c r="G1648"/>
      <c r="H1648"/>
    </row>
    <row r="1649" spans="1:8" x14ac:dyDescent="0.45">
      <c r="A1649"/>
      <c r="B1649"/>
      <c r="C1649"/>
      <c r="D1649"/>
      <c r="E1649"/>
      <c r="F1649"/>
      <c r="G1649"/>
      <c r="H1649"/>
    </row>
    <row r="1650" spans="1:8" x14ac:dyDescent="0.45">
      <c r="A1650"/>
      <c r="B1650"/>
      <c r="C1650"/>
      <c r="D1650"/>
      <c r="E1650"/>
      <c r="F1650"/>
      <c r="G1650"/>
      <c r="H1650"/>
    </row>
    <row r="1651" spans="1:8" x14ac:dyDescent="0.45">
      <c r="A1651"/>
      <c r="B1651"/>
      <c r="C1651"/>
      <c r="D1651"/>
      <c r="E1651"/>
      <c r="F1651"/>
      <c r="G1651"/>
      <c r="H1651"/>
    </row>
    <row r="1652" spans="1:8" x14ac:dyDescent="0.45">
      <c r="A1652"/>
      <c r="B1652"/>
      <c r="C1652"/>
      <c r="D1652"/>
      <c r="E1652"/>
      <c r="F1652"/>
      <c r="G1652"/>
      <c r="H1652"/>
    </row>
    <row r="1653" spans="1:8" x14ac:dyDescent="0.45">
      <c r="A1653"/>
      <c r="B1653"/>
      <c r="C1653"/>
      <c r="D1653"/>
      <c r="E1653"/>
      <c r="F1653"/>
      <c r="G1653"/>
      <c r="H1653"/>
    </row>
    <row r="1654" spans="1:8" x14ac:dyDescent="0.45">
      <c r="A1654"/>
      <c r="B1654"/>
      <c r="C1654"/>
      <c r="D1654"/>
      <c r="E1654"/>
      <c r="F1654"/>
      <c r="G1654"/>
      <c r="H1654"/>
    </row>
    <row r="1655" spans="1:8" x14ac:dyDescent="0.45">
      <c r="A1655"/>
      <c r="B1655"/>
      <c r="C1655"/>
      <c r="D1655"/>
      <c r="E1655"/>
      <c r="F1655"/>
      <c r="G1655"/>
      <c r="H1655"/>
    </row>
    <row r="1656" spans="1:8" x14ac:dyDescent="0.45">
      <c r="A1656"/>
      <c r="B1656"/>
      <c r="C1656"/>
      <c r="D1656"/>
      <c r="E1656"/>
      <c r="F1656"/>
      <c r="G1656"/>
      <c r="H1656"/>
    </row>
    <row r="1657" spans="1:8" x14ac:dyDescent="0.45">
      <c r="A1657"/>
      <c r="B1657"/>
      <c r="C1657"/>
      <c r="D1657"/>
      <c r="E1657"/>
      <c r="F1657"/>
      <c r="G1657"/>
      <c r="H1657"/>
    </row>
    <row r="1658" spans="1:8" x14ac:dyDescent="0.45">
      <c r="A1658"/>
      <c r="B1658"/>
      <c r="C1658"/>
      <c r="D1658"/>
      <c r="E1658"/>
      <c r="F1658"/>
      <c r="G1658"/>
      <c r="H1658"/>
    </row>
    <row r="1659" spans="1:8" x14ac:dyDescent="0.45">
      <c r="A1659"/>
      <c r="B1659"/>
      <c r="C1659"/>
      <c r="D1659"/>
      <c r="E1659"/>
      <c r="F1659"/>
      <c r="G1659"/>
      <c r="H1659"/>
    </row>
    <row r="1660" spans="1:8" x14ac:dyDescent="0.45">
      <c r="A1660"/>
      <c r="B1660"/>
      <c r="C1660"/>
      <c r="D1660"/>
      <c r="E1660"/>
      <c r="F1660"/>
      <c r="G1660"/>
      <c r="H1660"/>
    </row>
    <row r="1661" spans="1:8" x14ac:dyDescent="0.45">
      <c r="A1661"/>
      <c r="B1661"/>
      <c r="C1661"/>
      <c r="D1661"/>
      <c r="E1661"/>
      <c r="F1661"/>
      <c r="G1661"/>
      <c r="H1661"/>
    </row>
    <row r="1662" spans="1:8" x14ac:dyDescent="0.45">
      <c r="A1662"/>
      <c r="B1662"/>
      <c r="C1662"/>
      <c r="D1662"/>
      <c r="E1662"/>
      <c r="F1662"/>
      <c r="G1662"/>
      <c r="H1662"/>
    </row>
    <row r="1663" spans="1:8" x14ac:dyDescent="0.45">
      <c r="A1663"/>
      <c r="B1663"/>
      <c r="C1663"/>
      <c r="D1663"/>
      <c r="E1663"/>
      <c r="F1663"/>
      <c r="G1663"/>
      <c r="H1663"/>
    </row>
    <row r="1664" spans="1:8" x14ac:dyDescent="0.45">
      <c r="A1664"/>
      <c r="B1664"/>
      <c r="C1664"/>
      <c r="D1664"/>
      <c r="E1664"/>
      <c r="F1664"/>
      <c r="G1664"/>
      <c r="H1664"/>
    </row>
    <row r="1665" spans="1:8" x14ac:dyDescent="0.45">
      <c r="A1665"/>
      <c r="B1665"/>
      <c r="C1665"/>
      <c r="D1665"/>
      <c r="E1665"/>
      <c r="F1665"/>
      <c r="G1665"/>
      <c r="H1665"/>
    </row>
    <row r="1666" spans="1:8" x14ac:dyDescent="0.45">
      <c r="A1666"/>
      <c r="B1666"/>
      <c r="C1666"/>
      <c r="D1666"/>
      <c r="E1666"/>
      <c r="F1666"/>
      <c r="G1666"/>
      <c r="H1666"/>
    </row>
    <row r="1667" spans="1:8" x14ac:dyDescent="0.45">
      <c r="A1667"/>
      <c r="B1667"/>
      <c r="C1667"/>
      <c r="D1667"/>
      <c r="E1667"/>
      <c r="F1667"/>
      <c r="G1667"/>
      <c r="H1667"/>
    </row>
    <row r="1668" spans="1:8" x14ac:dyDescent="0.45">
      <c r="A1668"/>
      <c r="B1668"/>
      <c r="C1668"/>
      <c r="D1668"/>
      <c r="E1668"/>
      <c r="F1668"/>
      <c r="G1668"/>
      <c r="H1668"/>
    </row>
    <row r="1669" spans="1:8" x14ac:dyDescent="0.45">
      <c r="A1669"/>
      <c r="B1669"/>
      <c r="C1669"/>
      <c r="D1669"/>
      <c r="E1669"/>
      <c r="F1669"/>
      <c r="G1669"/>
      <c r="H1669"/>
    </row>
    <row r="1670" spans="1:8" x14ac:dyDescent="0.45">
      <c r="A1670"/>
      <c r="B1670"/>
      <c r="C1670"/>
      <c r="D1670"/>
      <c r="E1670"/>
      <c r="F1670"/>
      <c r="G1670"/>
      <c r="H1670"/>
    </row>
    <row r="1671" spans="1:8" x14ac:dyDescent="0.45">
      <c r="A1671"/>
      <c r="B1671"/>
      <c r="C1671"/>
      <c r="D1671"/>
      <c r="E1671"/>
      <c r="F1671"/>
      <c r="G1671"/>
      <c r="H1671"/>
    </row>
    <row r="1672" spans="1:8" x14ac:dyDescent="0.45">
      <c r="A1672"/>
      <c r="B1672"/>
      <c r="C1672"/>
      <c r="D1672"/>
      <c r="E1672"/>
      <c r="F1672"/>
      <c r="G1672"/>
      <c r="H1672"/>
    </row>
    <row r="1673" spans="1:8" x14ac:dyDescent="0.45">
      <c r="A1673"/>
      <c r="B1673"/>
      <c r="C1673"/>
      <c r="D1673"/>
      <c r="E1673"/>
      <c r="F1673"/>
      <c r="G1673"/>
      <c r="H1673"/>
    </row>
    <row r="1674" spans="1:8" x14ac:dyDescent="0.45">
      <c r="A1674"/>
      <c r="B1674"/>
      <c r="C1674"/>
      <c r="D1674"/>
      <c r="E1674"/>
      <c r="F1674"/>
      <c r="G1674"/>
      <c r="H1674"/>
    </row>
    <row r="1675" spans="1:8" x14ac:dyDescent="0.45">
      <c r="A1675"/>
      <c r="B1675"/>
      <c r="C1675"/>
      <c r="D1675"/>
      <c r="E1675"/>
      <c r="F1675"/>
      <c r="G1675"/>
      <c r="H1675"/>
    </row>
    <row r="1676" spans="1:8" x14ac:dyDescent="0.45">
      <c r="A1676"/>
      <c r="B1676"/>
      <c r="C1676"/>
      <c r="D1676"/>
      <c r="E1676"/>
      <c r="F1676"/>
      <c r="G1676"/>
      <c r="H1676"/>
    </row>
    <row r="1677" spans="1:8" x14ac:dyDescent="0.45">
      <c r="A1677"/>
      <c r="B1677"/>
      <c r="C1677"/>
      <c r="D1677"/>
      <c r="E1677"/>
      <c r="F1677"/>
      <c r="G1677"/>
      <c r="H1677"/>
    </row>
    <row r="1678" spans="1:8" x14ac:dyDescent="0.45">
      <c r="A1678"/>
      <c r="B1678"/>
      <c r="C1678"/>
      <c r="D1678"/>
      <c r="E1678"/>
      <c r="F1678"/>
      <c r="G1678"/>
      <c r="H1678"/>
    </row>
    <row r="1679" spans="1:8" x14ac:dyDescent="0.45">
      <c r="A1679"/>
      <c r="B1679"/>
      <c r="C1679"/>
      <c r="D1679"/>
      <c r="E1679"/>
      <c r="F1679"/>
      <c r="G1679"/>
      <c r="H1679"/>
    </row>
    <row r="1680" spans="1:8" x14ac:dyDescent="0.45">
      <c r="A1680"/>
      <c r="B1680"/>
      <c r="C1680"/>
      <c r="D1680"/>
      <c r="E1680"/>
      <c r="F1680"/>
      <c r="G1680"/>
      <c r="H1680"/>
    </row>
    <row r="1681" spans="1:8" x14ac:dyDescent="0.45">
      <c r="A1681"/>
      <c r="B1681"/>
      <c r="C1681"/>
      <c r="D1681"/>
      <c r="E1681"/>
      <c r="F1681"/>
      <c r="G1681"/>
      <c r="H1681"/>
    </row>
    <row r="1682" spans="1:8" x14ac:dyDescent="0.45">
      <c r="A1682"/>
      <c r="B1682"/>
      <c r="C1682"/>
      <c r="D1682"/>
      <c r="E1682"/>
      <c r="F1682"/>
      <c r="G1682"/>
      <c r="H1682"/>
    </row>
    <row r="1683" spans="1:8" x14ac:dyDescent="0.45">
      <c r="A1683"/>
      <c r="B1683"/>
      <c r="C1683"/>
      <c r="D1683"/>
      <c r="E1683"/>
      <c r="F1683"/>
      <c r="G1683"/>
      <c r="H1683"/>
    </row>
    <row r="1684" spans="1:8" x14ac:dyDescent="0.45">
      <c r="A1684"/>
      <c r="B1684"/>
      <c r="C1684"/>
      <c r="D1684"/>
      <c r="E1684"/>
      <c r="F1684"/>
      <c r="G1684"/>
      <c r="H1684"/>
    </row>
    <row r="1685" spans="1:8" x14ac:dyDescent="0.45">
      <c r="A1685"/>
      <c r="B1685"/>
      <c r="C1685"/>
      <c r="D1685"/>
      <c r="E1685"/>
      <c r="F1685"/>
      <c r="G1685"/>
      <c r="H1685"/>
    </row>
    <row r="1686" spans="1:8" x14ac:dyDescent="0.45">
      <c r="A1686"/>
      <c r="B1686"/>
      <c r="C1686"/>
      <c r="D1686"/>
      <c r="E1686"/>
      <c r="F1686"/>
      <c r="G1686"/>
      <c r="H1686"/>
    </row>
    <row r="1687" spans="1:8" x14ac:dyDescent="0.45">
      <c r="A1687"/>
      <c r="B1687"/>
      <c r="C1687"/>
      <c r="D1687"/>
      <c r="E1687"/>
      <c r="F1687"/>
      <c r="G1687"/>
      <c r="H1687"/>
    </row>
    <row r="1688" spans="1:8" x14ac:dyDescent="0.45">
      <c r="A1688"/>
      <c r="B1688"/>
      <c r="C1688"/>
      <c r="D1688"/>
      <c r="E1688"/>
      <c r="F1688"/>
      <c r="G1688"/>
      <c r="H1688"/>
    </row>
    <row r="1689" spans="1:8" x14ac:dyDescent="0.45">
      <c r="A1689"/>
      <c r="B1689"/>
      <c r="C1689"/>
      <c r="D1689"/>
      <c r="E1689"/>
      <c r="F1689"/>
      <c r="G1689"/>
      <c r="H1689"/>
    </row>
    <row r="1690" spans="1:8" x14ac:dyDescent="0.45">
      <c r="A1690"/>
      <c r="B1690"/>
      <c r="C1690"/>
      <c r="D1690"/>
      <c r="E1690"/>
      <c r="F1690"/>
      <c r="G1690"/>
      <c r="H1690"/>
    </row>
    <row r="1691" spans="1:8" x14ac:dyDescent="0.45">
      <c r="A1691"/>
      <c r="B1691"/>
      <c r="C1691"/>
      <c r="D1691"/>
      <c r="E1691"/>
      <c r="F1691"/>
      <c r="G1691"/>
      <c r="H1691"/>
    </row>
    <row r="1692" spans="1:8" x14ac:dyDescent="0.45">
      <c r="A1692"/>
      <c r="B1692"/>
      <c r="C1692"/>
      <c r="D1692"/>
      <c r="E1692"/>
      <c r="F1692"/>
      <c r="G1692"/>
      <c r="H1692"/>
    </row>
    <row r="1693" spans="1:8" x14ac:dyDescent="0.45">
      <c r="A1693"/>
      <c r="B1693"/>
      <c r="C1693"/>
      <c r="D1693"/>
      <c r="E1693"/>
      <c r="F1693"/>
      <c r="G1693"/>
      <c r="H1693"/>
    </row>
    <row r="1694" spans="1:8" x14ac:dyDescent="0.45">
      <c r="A1694"/>
      <c r="B1694"/>
      <c r="C1694"/>
      <c r="D1694"/>
      <c r="E1694"/>
      <c r="F1694"/>
      <c r="G1694"/>
      <c r="H1694"/>
    </row>
    <row r="1695" spans="1:8" x14ac:dyDescent="0.45">
      <c r="A1695"/>
      <c r="B1695"/>
      <c r="C1695"/>
      <c r="D1695"/>
      <c r="E1695"/>
      <c r="F1695"/>
      <c r="G1695"/>
      <c r="H1695"/>
    </row>
    <row r="1696" spans="1:8" x14ac:dyDescent="0.45">
      <c r="A1696"/>
      <c r="B1696"/>
      <c r="C1696"/>
      <c r="D1696"/>
      <c r="E1696"/>
      <c r="F1696"/>
      <c r="G1696"/>
      <c r="H1696"/>
    </row>
    <row r="1697" spans="1:8" x14ac:dyDescent="0.45">
      <c r="A1697"/>
      <c r="B1697"/>
      <c r="C1697"/>
      <c r="D1697"/>
      <c r="E1697"/>
      <c r="F1697"/>
      <c r="G1697"/>
      <c r="H1697"/>
    </row>
    <row r="1698" spans="1:8" x14ac:dyDescent="0.45">
      <c r="A1698"/>
      <c r="B1698"/>
      <c r="C1698"/>
      <c r="D1698"/>
      <c r="E1698"/>
      <c r="F1698"/>
      <c r="G1698"/>
      <c r="H1698"/>
    </row>
    <row r="1699" spans="1:8" x14ac:dyDescent="0.45">
      <c r="A1699"/>
      <c r="B1699"/>
      <c r="C1699"/>
      <c r="D1699"/>
      <c r="E1699"/>
      <c r="F1699"/>
      <c r="G1699"/>
      <c r="H1699"/>
    </row>
    <row r="1700" spans="1:8" x14ac:dyDescent="0.45">
      <c r="A1700"/>
      <c r="B1700"/>
      <c r="C1700"/>
      <c r="D1700"/>
      <c r="E1700"/>
      <c r="F1700"/>
      <c r="G1700"/>
      <c r="H1700"/>
    </row>
    <row r="1701" spans="1:8" x14ac:dyDescent="0.45">
      <c r="A1701"/>
      <c r="B1701"/>
      <c r="C1701"/>
      <c r="D1701"/>
      <c r="E1701"/>
      <c r="F1701"/>
      <c r="G1701"/>
      <c r="H1701"/>
    </row>
    <row r="1702" spans="1:8" x14ac:dyDescent="0.45">
      <c r="A1702"/>
      <c r="B1702"/>
      <c r="C1702"/>
      <c r="D1702"/>
      <c r="E1702"/>
      <c r="F1702"/>
      <c r="G1702"/>
      <c r="H1702"/>
    </row>
    <row r="1703" spans="1:8" x14ac:dyDescent="0.45">
      <c r="A1703"/>
      <c r="B1703"/>
      <c r="C1703"/>
      <c r="D1703"/>
      <c r="E1703"/>
      <c r="F1703"/>
      <c r="G1703"/>
      <c r="H1703"/>
    </row>
    <row r="1704" spans="1:8" x14ac:dyDescent="0.45">
      <c r="A1704"/>
      <c r="B1704"/>
      <c r="C1704"/>
      <c r="D1704"/>
      <c r="E1704"/>
      <c r="F1704"/>
      <c r="G1704"/>
      <c r="H1704"/>
    </row>
    <row r="1705" spans="1:8" x14ac:dyDescent="0.45">
      <c r="A1705"/>
      <c r="B1705"/>
      <c r="C1705"/>
      <c r="D1705"/>
      <c r="E1705"/>
      <c r="F1705"/>
      <c r="G1705"/>
      <c r="H1705"/>
    </row>
    <row r="1706" spans="1:8" x14ac:dyDescent="0.45">
      <c r="A1706"/>
      <c r="B1706"/>
      <c r="C1706"/>
      <c r="D1706"/>
      <c r="E1706"/>
      <c r="F1706"/>
      <c r="G1706"/>
      <c r="H1706"/>
    </row>
    <row r="1707" spans="1:8" x14ac:dyDescent="0.45">
      <c r="A1707"/>
      <c r="B1707"/>
      <c r="C1707"/>
      <c r="D1707"/>
      <c r="E1707"/>
      <c r="F1707"/>
      <c r="G1707"/>
      <c r="H1707"/>
    </row>
    <row r="1708" spans="1:8" x14ac:dyDescent="0.45">
      <c r="A1708"/>
      <c r="B1708"/>
      <c r="C1708"/>
      <c r="D1708"/>
      <c r="E1708"/>
      <c r="F1708"/>
      <c r="G1708"/>
      <c r="H1708"/>
    </row>
    <row r="1709" spans="1:8" x14ac:dyDescent="0.45">
      <c r="A1709"/>
      <c r="B1709"/>
      <c r="C1709"/>
      <c r="D1709"/>
      <c r="E1709"/>
      <c r="F1709"/>
      <c r="G1709"/>
      <c r="H1709"/>
    </row>
    <row r="1710" spans="1:8" x14ac:dyDescent="0.45">
      <c r="A1710"/>
      <c r="B1710"/>
      <c r="C1710"/>
      <c r="D1710"/>
      <c r="E1710"/>
      <c r="F1710"/>
      <c r="G1710"/>
      <c r="H1710"/>
    </row>
    <row r="1711" spans="1:8" x14ac:dyDescent="0.45">
      <c r="A1711"/>
      <c r="B1711"/>
      <c r="C1711"/>
      <c r="D1711"/>
      <c r="E1711"/>
      <c r="F1711"/>
      <c r="G1711"/>
      <c r="H1711"/>
    </row>
    <row r="1712" spans="1:8" x14ac:dyDescent="0.45">
      <c r="A1712"/>
      <c r="B1712"/>
      <c r="C1712"/>
      <c r="D1712"/>
      <c r="E1712"/>
      <c r="F1712"/>
      <c r="G1712"/>
      <c r="H1712"/>
    </row>
    <row r="1713" spans="1:8" x14ac:dyDescent="0.45">
      <c r="A1713"/>
      <c r="B1713"/>
      <c r="C1713"/>
      <c r="D1713"/>
      <c r="E1713"/>
      <c r="F1713"/>
      <c r="G1713"/>
      <c r="H1713"/>
    </row>
    <row r="1714" spans="1:8" x14ac:dyDescent="0.45">
      <c r="A1714"/>
      <c r="B1714"/>
      <c r="C1714"/>
      <c r="D1714"/>
      <c r="E1714"/>
      <c r="F1714"/>
      <c r="G1714"/>
      <c r="H1714"/>
    </row>
    <row r="1715" spans="1:8" x14ac:dyDescent="0.45">
      <c r="A1715"/>
      <c r="B1715"/>
      <c r="C1715"/>
      <c r="D1715"/>
      <c r="E1715"/>
      <c r="F1715"/>
      <c r="G1715"/>
      <c r="H1715"/>
    </row>
    <row r="1716" spans="1:8" x14ac:dyDescent="0.45">
      <c r="A1716"/>
      <c r="B1716"/>
      <c r="C1716"/>
      <c r="D1716"/>
      <c r="E1716"/>
      <c r="F1716"/>
      <c r="G1716"/>
      <c r="H1716"/>
    </row>
    <row r="1717" spans="1:8" x14ac:dyDescent="0.45">
      <c r="A1717"/>
      <c r="B1717"/>
      <c r="C1717"/>
      <c r="D1717"/>
      <c r="E1717"/>
      <c r="F1717"/>
      <c r="G1717"/>
      <c r="H1717"/>
    </row>
    <row r="1718" spans="1:8" x14ac:dyDescent="0.45">
      <c r="A1718"/>
      <c r="B1718"/>
      <c r="C1718"/>
      <c r="D1718"/>
      <c r="E1718"/>
      <c r="F1718"/>
      <c r="G1718"/>
      <c r="H1718"/>
    </row>
    <row r="1719" spans="1:8" x14ac:dyDescent="0.45">
      <c r="A1719"/>
      <c r="B1719"/>
      <c r="C1719"/>
      <c r="D1719"/>
      <c r="E1719"/>
      <c r="F1719"/>
      <c r="G1719"/>
      <c r="H1719"/>
    </row>
    <row r="1720" spans="1:8" x14ac:dyDescent="0.45">
      <c r="A1720"/>
      <c r="B1720"/>
      <c r="C1720"/>
      <c r="D1720"/>
      <c r="E1720"/>
      <c r="F1720"/>
      <c r="G1720"/>
      <c r="H1720"/>
    </row>
    <row r="1721" spans="1:8" x14ac:dyDescent="0.45">
      <c r="A1721"/>
      <c r="B1721"/>
      <c r="C1721"/>
      <c r="D1721"/>
      <c r="E1721"/>
      <c r="F1721"/>
      <c r="G1721"/>
      <c r="H1721"/>
    </row>
    <row r="1722" spans="1:8" x14ac:dyDescent="0.45">
      <c r="A1722"/>
      <c r="B1722"/>
      <c r="C1722"/>
      <c r="D1722"/>
      <c r="E1722"/>
      <c r="F1722"/>
      <c r="G1722"/>
      <c r="H1722"/>
    </row>
    <row r="1723" spans="1:8" x14ac:dyDescent="0.45">
      <c r="A1723"/>
      <c r="B1723"/>
      <c r="C1723"/>
      <c r="D1723"/>
      <c r="E1723"/>
      <c r="F1723"/>
      <c r="G1723"/>
      <c r="H1723"/>
    </row>
    <row r="1724" spans="1:8" x14ac:dyDescent="0.45">
      <c r="A1724"/>
      <c r="B1724"/>
      <c r="C1724"/>
      <c r="D1724"/>
      <c r="E1724"/>
      <c r="F1724"/>
      <c r="G1724"/>
      <c r="H1724"/>
    </row>
    <row r="1725" spans="1:8" x14ac:dyDescent="0.45">
      <c r="A1725"/>
      <c r="B1725"/>
      <c r="C1725"/>
      <c r="D1725"/>
      <c r="E1725"/>
      <c r="F1725"/>
      <c r="G1725"/>
      <c r="H1725"/>
    </row>
    <row r="1726" spans="1:8" x14ac:dyDescent="0.45">
      <c r="A1726"/>
      <c r="B1726"/>
      <c r="C1726"/>
      <c r="D1726"/>
      <c r="E1726"/>
      <c r="F1726"/>
      <c r="G1726"/>
      <c r="H1726"/>
    </row>
    <row r="1727" spans="1:8" x14ac:dyDescent="0.45">
      <c r="A1727"/>
      <c r="B1727"/>
      <c r="C1727"/>
      <c r="D1727"/>
      <c r="E1727"/>
      <c r="F1727"/>
      <c r="G1727"/>
      <c r="H1727"/>
    </row>
    <row r="1728" spans="1:8" x14ac:dyDescent="0.45">
      <c r="A1728"/>
      <c r="B1728"/>
      <c r="C1728"/>
      <c r="D1728"/>
      <c r="E1728"/>
      <c r="F1728"/>
      <c r="G1728"/>
      <c r="H1728"/>
    </row>
    <row r="1729" spans="1:8" x14ac:dyDescent="0.45">
      <c r="A1729"/>
      <c r="B1729"/>
      <c r="C1729"/>
      <c r="D1729"/>
      <c r="E1729"/>
      <c r="F1729"/>
      <c r="G1729"/>
      <c r="H1729"/>
    </row>
    <row r="1730" spans="1:8" x14ac:dyDescent="0.45">
      <c r="A1730"/>
      <c r="B1730"/>
      <c r="C1730"/>
      <c r="D1730"/>
      <c r="E1730"/>
      <c r="F1730"/>
      <c r="G1730"/>
      <c r="H1730"/>
    </row>
    <row r="1731" spans="1:8" x14ac:dyDescent="0.45">
      <c r="A1731"/>
      <c r="B1731"/>
      <c r="C1731"/>
      <c r="D1731"/>
      <c r="E1731"/>
      <c r="F1731"/>
      <c r="G1731"/>
      <c r="H1731"/>
    </row>
    <row r="1732" spans="1:8" x14ac:dyDescent="0.45">
      <c r="A1732"/>
      <c r="B1732"/>
      <c r="C1732"/>
      <c r="D1732"/>
      <c r="E1732"/>
      <c r="F1732"/>
      <c r="G1732"/>
      <c r="H1732"/>
    </row>
    <row r="1733" spans="1:8" x14ac:dyDescent="0.45">
      <c r="A1733"/>
      <c r="B1733"/>
      <c r="C1733"/>
      <c r="D1733"/>
      <c r="E1733"/>
      <c r="F1733"/>
      <c r="G1733"/>
      <c r="H1733"/>
    </row>
    <row r="1734" spans="1:8" x14ac:dyDescent="0.45">
      <c r="A1734"/>
      <c r="B1734"/>
      <c r="C1734"/>
      <c r="D1734"/>
      <c r="E1734"/>
      <c r="F1734"/>
      <c r="G1734"/>
      <c r="H1734"/>
    </row>
    <row r="1735" spans="1:8" x14ac:dyDescent="0.45">
      <c r="A1735"/>
      <c r="B1735"/>
      <c r="C1735"/>
      <c r="D1735"/>
      <c r="E1735"/>
      <c r="F1735"/>
      <c r="G1735"/>
      <c r="H1735"/>
    </row>
    <row r="1736" spans="1:8" x14ac:dyDescent="0.45">
      <c r="A1736"/>
      <c r="B1736"/>
      <c r="C1736"/>
      <c r="D1736"/>
      <c r="E1736"/>
      <c r="F1736"/>
      <c r="G1736"/>
      <c r="H1736"/>
    </row>
    <row r="1737" spans="1:8" x14ac:dyDescent="0.45">
      <c r="A1737"/>
      <c r="B1737"/>
      <c r="C1737"/>
      <c r="D1737"/>
      <c r="E1737"/>
      <c r="F1737"/>
      <c r="G1737"/>
      <c r="H1737"/>
    </row>
    <row r="1738" spans="1:8" x14ac:dyDescent="0.45">
      <c r="A1738"/>
      <c r="B1738"/>
      <c r="C1738"/>
      <c r="D1738"/>
      <c r="E1738"/>
      <c r="F1738"/>
      <c r="G1738"/>
      <c r="H1738"/>
    </row>
    <row r="1739" spans="1:8" x14ac:dyDescent="0.45">
      <c r="A1739"/>
      <c r="B1739"/>
      <c r="C1739"/>
      <c r="D1739"/>
      <c r="E1739"/>
      <c r="F1739"/>
      <c r="G1739"/>
      <c r="H1739"/>
    </row>
    <row r="1740" spans="1:8" x14ac:dyDescent="0.45">
      <c r="A1740"/>
      <c r="B1740"/>
      <c r="C1740"/>
      <c r="D1740"/>
      <c r="E1740"/>
      <c r="F1740"/>
      <c r="G1740"/>
      <c r="H1740"/>
    </row>
    <row r="1741" spans="1:8" x14ac:dyDescent="0.45">
      <c r="A1741"/>
      <c r="B1741"/>
      <c r="C1741"/>
      <c r="D1741"/>
      <c r="E1741"/>
      <c r="F1741"/>
      <c r="G1741"/>
      <c r="H1741"/>
    </row>
    <row r="1742" spans="1:8" x14ac:dyDescent="0.45">
      <c r="A1742"/>
      <c r="B1742"/>
      <c r="C1742"/>
      <c r="D1742"/>
      <c r="E1742"/>
      <c r="F1742"/>
      <c r="G1742"/>
      <c r="H1742"/>
    </row>
    <row r="1743" spans="1:8" x14ac:dyDescent="0.45">
      <c r="A1743"/>
      <c r="B1743"/>
      <c r="C1743"/>
      <c r="D1743"/>
      <c r="E1743"/>
      <c r="F1743"/>
      <c r="G1743"/>
      <c r="H1743"/>
    </row>
    <row r="1744" spans="1:8" x14ac:dyDescent="0.45">
      <c r="A1744"/>
      <c r="B1744"/>
      <c r="C1744"/>
      <c r="D1744"/>
      <c r="E1744"/>
      <c r="F1744"/>
      <c r="G1744"/>
      <c r="H1744"/>
    </row>
    <row r="1745" spans="1:8" x14ac:dyDescent="0.45">
      <c r="A1745"/>
      <c r="B1745"/>
      <c r="C1745"/>
      <c r="D1745"/>
      <c r="E1745"/>
      <c r="F1745"/>
      <c r="G1745"/>
      <c r="H1745"/>
    </row>
    <row r="1746" spans="1:8" x14ac:dyDescent="0.45">
      <c r="A1746"/>
      <c r="B1746"/>
      <c r="C1746"/>
      <c r="D1746"/>
      <c r="E1746"/>
      <c r="F1746"/>
      <c r="G1746"/>
      <c r="H1746"/>
    </row>
    <row r="1747" spans="1:8" x14ac:dyDescent="0.45">
      <c r="A1747"/>
      <c r="B1747"/>
      <c r="C1747"/>
      <c r="D1747"/>
      <c r="E1747"/>
      <c r="F1747"/>
      <c r="G1747"/>
      <c r="H1747"/>
    </row>
    <row r="1748" spans="1:8" x14ac:dyDescent="0.45">
      <c r="A1748"/>
      <c r="B1748"/>
      <c r="C1748"/>
      <c r="D1748"/>
      <c r="E1748"/>
      <c r="F1748"/>
      <c r="G1748"/>
      <c r="H1748"/>
    </row>
    <row r="1749" spans="1:8" x14ac:dyDescent="0.45">
      <c r="A1749"/>
      <c r="B1749"/>
      <c r="C1749"/>
      <c r="D1749"/>
      <c r="E1749"/>
      <c r="F1749"/>
      <c r="G1749"/>
      <c r="H1749"/>
    </row>
    <row r="1750" spans="1:8" x14ac:dyDescent="0.45">
      <c r="A1750"/>
      <c r="B1750"/>
      <c r="C1750"/>
      <c r="D1750"/>
      <c r="E1750"/>
      <c r="F1750"/>
      <c r="G1750"/>
      <c r="H1750"/>
    </row>
    <row r="1751" spans="1:8" x14ac:dyDescent="0.45">
      <c r="A1751"/>
      <c r="B1751"/>
      <c r="C1751"/>
      <c r="D1751"/>
      <c r="E1751"/>
      <c r="F1751"/>
      <c r="G1751"/>
      <c r="H1751"/>
    </row>
    <row r="1752" spans="1:8" x14ac:dyDescent="0.45">
      <c r="A1752"/>
      <c r="B1752"/>
      <c r="C1752"/>
      <c r="D1752"/>
      <c r="E1752"/>
      <c r="F1752"/>
      <c r="G1752"/>
      <c r="H1752"/>
    </row>
    <row r="1753" spans="1:8" x14ac:dyDescent="0.45">
      <c r="A1753"/>
      <c r="B1753"/>
      <c r="C1753"/>
      <c r="D1753"/>
      <c r="E1753"/>
      <c r="F1753"/>
      <c r="G1753"/>
      <c r="H1753"/>
    </row>
    <row r="1754" spans="1:8" x14ac:dyDescent="0.45">
      <c r="A1754"/>
      <c r="B1754"/>
      <c r="C1754"/>
      <c r="D1754"/>
      <c r="E1754"/>
      <c r="F1754"/>
      <c r="G1754"/>
      <c r="H1754"/>
    </row>
    <row r="1755" spans="1:8" x14ac:dyDescent="0.45">
      <c r="A1755"/>
      <c r="B1755"/>
      <c r="C1755"/>
      <c r="D1755"/>
      <c r="E1755"/>
      <c r="F1755"/>
      <c r="G1755"/>
      <c r="H1755"/>
    </row>
    <row r="1756" spans="1:8" x14ac:dyDescent="0.45">
      <c r="A1756"/>
      <c r="B1756"/>
      <c r="C1756"/>
      <c r="D1756"/>
      <c r="E1756"/>
      <c r="F1756"/>
      <c r="G1756"/>
      <c r="H1756"/>
    </row>
    <row r="1757" spans="1:8" x14ac:dyDescent="0.45">
      <c r="A1757"/>
      <c r="B1757"/>
      <c r="C1757"/>
      <c r="D1757"/>
      <c r="E1757"/>
      <c r="F1757"/>
      <c r="G1757"/>
      <c r="H1757"/>
    </row>
    <row r="1758" spans="1:8" x14ac:dyDescent="0.45">
      <c r="A1758"/>
      <c r="B1758"/>
      <c r="C1758"/>
      <c r="D1758"/>
      <c r="E1758"/>
      <c r="F1758"/>
      <c r="G1758"/>
      <c r="H1758"/>
    </row>
    <row r="1759" spans="1:8" x14ac:dyDescent="0.45">
      <c r="A1759"/>
      <c r="B1759"/>
      <c r="C1759"/>
      <c r="D1759"/>
      <c r="E1759"/>
      <c r="F1759"/>
      <c r="G1759"/>
      <c r="H1759"/>
    </row>
    <row r="1760" spans="1:8" x14ac:dyDescent="0.45">
      <c r="A1760"/>
      <c r="B1760"/>
      <c r="C1760"/>
      <c r="D1760"/>
      <c r="E1760"/>
      <c r="F1760"/>
      <c r="G1760"/>
      <c r="H1760"/>
    </row>
    <row r="1761" spans="1:8" x14ac:dyDescent="0.45">
      <c r="A1761"/>
      <c r="B1761"/>
      <c r="C1761"/>
      <c r="D1761"/>
      <c r="E1761"/>
      <c r="F1761"/>
      <c r="G1761"/>
      <c r="H1761"/>
    </row>
    <row r="1762" spans="1:8" x14ac:dyDescent="0.45">
      <c r="A1762"/>
      <c r="B1762"/>
      <c r="C1762"/>
      <c r="D1762"/>
      <c r="E1762"/>
      <c r="F1762"/>
      <c r="G1762"/>
      <c r="H1762"/>
    </row>
    <row r="1763" spans="1:8" x14ac:dyDescent="0.45">
      <c r="A1763"/>
      <c r="B1763"/>
      <c r="C1763"/>
      <c r="D1763"/>
      <c r="E1763"/>
      <c r="F1763"/>
      <c r="G1763"/>
      <c r="H1763"/>
    </row>
    <row r="1764" spans="1:8" x14ac:dyDescent="0.45">
      <c r="A1764"/>
      <c r="B1764"/>
      <c r="C1764"/>
      <c r="D1764"/>
      <c r="E1764"/>
      <c r="F1764"/>
      <c r="G1764"/>
      <c r="H1764"/>
    </row>
    <row r="1765" spans="1:8" x14ac:dyDescent="0.45">
      <c r="A1765"/>
      <c r="B1765"/>
      <c r="C1765"/>
      <c r="D1765"/>
      <c r="E1765"/>
      <c r="F1765"/>
      <c r="G1765"/>
      <c r="H1765"/>
    </row>
    <row r="1766" spans="1:8" x14ac:dyDescent="0.45">
      <c r="A1766"/>
      <c r="B1766"/>
      <c r="C1766"/>
      <c r="D1766"/>
      <c r="E1766"/>
      <c r="F1766"/>
      <c r="G1766"/>
      <c r="H1766"/>
    </row>
    <row r="1767" spans="1:8" x14ac:dyDescent="0.45">
      <c r="A1767"/>
      <c r="B1767"/>
      <c r="C1767"/>
      <c r="D1767"/>
      <c r="E1767"/>
      <c r="F1767"/>
      <c r="G1767"/>
      <c r="H1767"/>
    </row>
    <row r="1768" spans="1:8" x14ac:dyDescent="0.45">
      <c r="A1768"/>
      <c r="B1768"/>
      <c r="C1768"/>
      <c r="D1768"/>
      <c r="E1768"/>
      <c r="F1768"/>
      <c r="G1768"/>
      <c r="H1768"/>
    </row>
    <row r="1769" spans="1:8" x14ac:dyDescent="0.45">
      <c r="A1769"/>
      <c r="B1769"/>
      <c r="C1769"/>
      <c r="D1769"/>
      <c r="E1769"/>
      <c r="F1769"/>
      <c r="G1769"/>
      <c r="H1769"/>
    </row>
    <row r="1770" spans="1:8" x14ac:dyDescent="0.45">
      <c r="A1770"/>
      <c r="B1770"/>
      <c r="C1770"/>
      <c r="D1770"/>
      <c r="E1770"/>
      <c r="F1770"/>
      <c r="G1770"/>
      <c r="H1770"/>
    </row>
    <row r="1771" spans="1:8" x14ac:dyDescent="0.45">
      <c r="A1771"/>
      <c r="B1771"/>
      <c r="C1771"/>
      <c r="D1771"/>
      <c r="E1771"/>
      <c r="F1771"/>
      <c r="G1771"/>
      <c r="H1771"/>
    </row>
    <row r="1772" spans="1:8" x14ac:dyDescent="0.45">
      <c r="A1772"/>
      <c r="B1772"/>
      <c r="C1772"/>
      <c r="D1772"/>
      <c r="E1772"/>
      <c r="F1772"/>
      <c r="G1772"/>
      <c r="H1772"/>
    </row>
    <row r="1773" spans="1:8" x14ac:dyDescent="0.45">
      <c r="A1773"/>
      <c r="B1773"/>
      <c r="C1773"/>
      <c r="D1773"/>
      <c r="E1773"/>
      <c r="F1773"/>
      <c r="G1773"/>
      <c r="H1773"/>
    </row>
    <row r="1774" spans="1:8" x14ac:dyDescent="0.45">
      <c r="A1774"/>
      <c r="B1774"/>
      <c r="C1774"/>
      <c r="D1774"/>
      <c r="E1774"/>
      <c r="F1774"/>
      <c r="G1774"/>
      <c r="H1774"/>
    </row>
    <row r="1775" spans="1:8" x14ac:dyDescent="0.45">
      <c r="A1775"/>
      <c r="B1775"/>
      <c r="C1775"/>
      <c r="D1775"/>
      <c r="E1775"/>
      <c r="F1775"/>
      <c r="G1775"/>
      <c r="H1775"/>
    </row>
    <row r="1776" spans="1:8" x14ac:dyDescent="0.45">
      <c r="A1776"/>
      <c r="B1776"/>
      <c r="C1776"/>
      <c r="D1776"/>
      <c r="E1776"/>
      <c r="F1776"/>
      <c r="G1776"/>
      <c r="H1776"/>
    </row>
    <row r="1777" spans="1:8" x14ac:dyDescent="0.45">
      <c r="A1777"/>
      <c r="B1777"/>
      <c r="C1777"/>
      <c r="D1777"/>
      <c r="E1777"/>
      <c r="F1777"/>
      <c r="G1777"/>
      <c r="H1777"/>
    </row>
    <row r="1778" spans="1:8" x14ac:dyDescent="0.45">
      <c r="A1778"/>
      <c r="B1778"/>
      <c r="C1778"/>
      <c r="D1778"/>
      <c r="E1778"/>
      <c r="F1778"/>
      <c r="G1778"/>
      <c r="H1778"/>
    </row>
    <row r="1779" spans="1:8" x14ac:dyDescent="0.45">
      <c r="A1779"/>
      <c r="B1779"/>
      <c r="C1779"/>
      <c r="D1779"/>
      <c r="E1779"/>
      <c r="F1779"/>
      <c r="G1779"/>
      <c r="H1779"/>
    </row>
    <row r="1780" spans="1:8" x14ac:dyDescent="0.45">
      <c r="A1780"/>
      <c r="B1780"/>
      <c r="C1780"/>
      <c r="D1780"/>
      <c r="E1780"/>
      <c r="F1780"/>
      <c r="G1780"/>
      <c r="H1780"/>
    </row>
    <row r="1781" spans="1:8" x14ac:dyDescent="0.45">
      <c r="A1781"/>
      <c r="B1781"/>
      <c r="C1781"/>
      <c r="D1781"/>
      <c r="E1781"/>
      <c r="F1781"/>
      <c r="G1781"/>
      <c r="H1781"/>
    </row>
    <row r="1782" spans="1:8" x14ac:dyDescent="0.45">
      <c r="A1782"/>
      <c r="B1782"/>
      <c r="C1782"/>
      <c r="D1782"/>
      <c r="E1782"/>
      <c r="F1782"/>
      <c r="G1782"/>
      <c r="H1782"/>
    </row>
    <row r="1783" spans="1:8" x14ac:dyDescent="0.45">
      <c r="A1783"/>
      <c r="B1783"/>
      <c r="C1783"/>
      <c r="D1783"/>
      <c r="E1783"/>
      <c r="F1783"/>
      <c r="G1783"/>
      <c r="H1783"/>
    </row>
    <row r="1784" spans="1:8" x14ac:dyDescent="0.45">
      <c r="A1784"/>
      <c r="B1784"/>
      <c r="C1784"/>
      <c r="D1784"/>
      <c r="E1784"/>
      <c r="F1784"/>
      <c r="G1784"/>
      <c r="H1784"/>
    </row>
    <row r="1785" spans="1:8" x14ac:dyDescent="0.45">
      <c r="A1785"/>
      <c r="B1785"/>
      <c r="C1785"/>
      <c r="D1785"/>
      <c r="E1785"/>
      <c r="F1785"/>
      <c r="G1785"/>
      <c r="H1785"/>
    </row>
    <row r="1786" spans="1:8" x14ac:dyDescent="0.45">
      <c r="A1786"/>
      <c r="B1786"/>
      <c r="C1786"/>
      <c r="D1786"/>
      <c r="E1786"/>
      <c r="F1786"/>
      <c r="G1786"/>
      <c r="H1786"/>
    </row>
    <row r="1787" spans="1:8" x14ac:dyDescent="0.45">
      <c r="A1787"/>
      <c r="B1787"/>
      <c r="C1787"/>
      <c r="D1787"/>
      <c r="E1787"/>
      <c r="F1787"/>
      <c r="G1787"/>
      <c r="H1787"/>
    </row>
    <row r="1788" spans="1:8" x14ac:dyDescent="0.45">
      <c r="A1788"/>
      <c r="B1788"/>
      <c r="C1788"/>
      <c r="D1788"/>
      <c r="E1788"/>
      <c r="F1788"/>
      <c r="G1788"/>
      <c r="H1788"/>
    </row>
    <row r="1789" spans="1:8" x14ac:dyDescent="0.45">
      <c r="A1789"/>
      <c r="B1789"/>
      <c r="C1789"/>
      <c r="D1789"/>
      <c r="E1789"/>
      <c r="F1789"/>
      <c r="G1789"/>
      <c r="H1789"/>
    </row>
    <row r="1790" spans="1:8" x14ac:dyDescent="0.45">
      <c r="A1790"/>
      <c r="B1790"/>
      <c r="C1790"/>
      <c r="D1790"/>
      <c r="E1790"/>
      <c r="F1790"/>
      <c r="G1790"/>
      <c r="H1790"/>
    </row>
    <row r="1791" spans="1:8" x14ac:dyDescent="0.45">
      <c r="A1791"/>
      <c r="B1791"/>
      <c r="C1791"/>
      <c r="D1791"/>
      <c r="E1791"/>
      <c r="F1791"/>
      <c r="G1791"/>
      <c r="H1791"/>
    </row>
    <row r="1792" spans="1:8" x14ac:dyDescent="0.45">
      <c r="A1792"/>
      <c r="B1792"/>
      <c r="C1792"/>
      <c r="D1792"/>
      <c r="E1792"/>
      <c r="F1792"/>
      <c r="G1792"/>
      <c r="H1792"/>
    </row>
    <row r="1793" spans="1:8" x14ac:dyDescent="0.45">
      <c r="A1793"/>
      <c r="B1793"/>
      <c r="C1793"/>
      <c r="D1793"/>
      <c r="E1793"/>
      <c r="F1793"/>
      <c r="G1793"/>
      <c r="H1793"/>
    </row>
    <row r="1794" spans="1:8" x14ac:dyDescent="0.45">
      <c r="A1794"/>
      <c r="B1794"/>
      <c r="C1794"/>
      <c r="D1794"/>
      <c r="E1794"/>
      <c r="F1794"/>
      <c r="G1794"/>
      <c r="H1794"/>
    </row>
    <row r="1795" spans="1:8" x14ac:dyDescent="0.45">
      <c r="A1795"/>
      <c r="B1795"/>
      <c r="C1795"/>
      <c r="D1795"/>
      <c r="E1795"/>
      <c r="F1795"/>
      <c r="G1795"/>
      <c r="H1795"/>
    </row>
    <row r="1796" spans="1:8" x14ac:dyDescent="0.45">
      <c r="A1796"/>
      <c r="B1796"/>
      <c r="C1796"/>
      <c r="D1796"/>
      <c r="E1796"/>
      <c r="F1796"/>
      <c r="G1796"/>
      <c r="H1796"/>
    </row>
    <row r="1797" spans="1:8" x14ac:dyDescent="0.45">
      <c r="A1797"/>
      <c r="B1797"/>
      <c r="C1797"/>
      <c r="D1797"/>
      <c r="E1797"/>
      <c r="F1797"/>
      <c r="G1797"/>
      <c r="H1797"/>
    </row>
    <row r="1798" spans="1:8" x14ac:dyDescent="0.45">
      <c r="A1798"/>
      <c r="B1798"/>
      <c r="C1798"/>
      <c r="D1798"/>
      <c r="E1798"/>
      <c r="F1798"/>
      <c r="G1798"/>
      <c r="H1798"/>
    </row>
    <row r="1799" spans="1:8" x14ac:dyDescent="0.45">
      <c r="A1799"/>
      <c r="B1799"/>
      <c r="C1799"/>
      <c r="D1799"/>
      <c r="E1799"/>
      <c r="F1799"/>
      <c r="G1799"/>
      <c r="H1799"/>
    </row>
    <row r="1800" spans="1:8" x14ac:dyDescent="0.45">
      <c r="A1800"/>
      <c r="B1800"/>
      <c r="C1800"/>
      <c r="D1800"/>
      <c r="E1800"/>
      <c r="F1800"/>
      <c r="G1800"/>
      <c r="H1800"/>
    </row>
    <row r="1801" spans="1:8" x14ac:dyDescent="0.45">
      <c r="A1801"/>
      <c r="B1801"/>
      <c r="C1801"/>
      <c r="D1801"/>
      <c r="E1801"/>
      <c r="F1801"/>
      <c r="G1801"/>
      <c r="H1801"/>
    </row>
    <row r="1802" spans="1:8" x14ac:dyDescent="0.45">
      <c r="A1802"/>
      <c r="B1802"/>
      <c r="C1802"/>
      <c r="D1802"/>
      <c r="E1802"/>
      <c r="F1802"/>
      <c r="G1802"/>
      <c r="H1802"/>
    </row>
    <row r="1803" spans="1:8" x14ac:dyDescent="0.45">
      <c r="A1803"/>
      <c r="B1803"/>
      <c r="C1803"/>
      <c r="D1803"/>
      <c r="E1803"/>
      <c r="F1803"/>
      <c r="G1803"/>
      <c r="H1803"/>
    </row>
    <row r="1804" spans="1:8" x14ac:dyDescent="0.45">
      <c r="A1804"/>
      <c r="B1804"/>
      <c r="C1804"/>
      <c r="D1804"/>
      <c r="E1804"/>
      <c r="F1804"/>
      <c r="G1804"/>
      <c r="H1804"/>
    </row>
    <row r="1805" spans="1:8" x14ac:dyDescent="0.45">
      <c r="A1805"/>
      <c r="B1805"/>
      <c r="C1805"/>
      <c r="D1805"/>
      <c r="E1805"/>
      <c r="F1805"/>
      <c r="G1805"/>
      <c r="H1805"/>
    </row>
    <row r="1806" spans="1:8" x14ac:dyDescent="0.45">
      <c r="A1806"/>
      <c r="B1806"/>
      <c r="C1806"/>
      <c r="D1806"/>
      <c r="E1806"/>
      <c r="F1806"/>
      <c r="G1806"/>
      <c r="H1806"/>
    </row>
    <row r="1807" spans="1:8" x14ac:dyDescent="0.45">
      <c r="A1807"/>
      <c r="B1807"/>
      <c r="C1807"/>
      <c r="D1807"/>
      <c r="E1807"/>
      <c r="F1807"/>
      <c r="G1807"/>
      <c r="H1807"/>
    </row>
    <row r="1808" spans="1:8" x14ac:dyDescent="0.45">
      <c r="A1808"/>
      <c r="B1808"/>
      <c r="C1808"/>
      <c r="D1808"/>
      <c r="E1808"/>
      <c r="F1808"/>
      <c r="G1808"/>
      <c r="H1808"/>
    </row>
    <row r="1809" spans="1:8" x14ac:dyDescent="0.45">
      <c r="A1809"/>
      <c r="B1809"/>
      <c r="C1809"/>
      <c r="D1809"/>
      <c r="E1809"/>
      <c r="F1809"/>
      <c r="G1809"/>
      <c r="H1809"/>
    </row>
    <row r="1810" spans="1:8" x14ac:dyDescent="0.45">
      <c r="A1810"/>
      <c r="B1810"/>
      <c r="C1810"/>
      <c r="D1810"/>
      <c r="E1810"/>
      <c r="F1810"/>
      <c r="G1810"/>
      <c r="H1810"/>
    </row>
    <row r="1811" spans="1:8" x14ac:dyDescent="0.45">
      <c r="A1811"/>
      <c r="B1811"/>
      <c r="C1811"/>
      <c r="D1811"/>
      <c r="E1811"/>
      <c r="F1811"/>
      <c r="G1811"/>
      <c r="H1811"/>
    </row>
    <row r="1812" spans="1:8" x14ac:dyDescent="0.45">
      <c r="A1812"/>
      <c r="B1812"/>
      <c r="C1812"/>
      <c r="D1812"/>
      <c r="E1812"/>
      <c r="F1812"/>
      <c r="G1812"/>
      <c r="H1812"/>
    </row>
    <row r="1813" spans="1:8" x14ac:dyDescent="0.45">
      <c r="A1813"/>
      <c r="B1813"/>
      <c r="C1813"/>
      <c r="D1813"/>
      <c r="E1813"/>
      <c r="F1813"/>
      <c r="G1813"/>
      <c r="H1813"/>
    </row>
    <row r="1814" spans="1:8" x14ac:dyDescent="0.45">
      <c r="A1814"/>
      <c r="B1814"/>
      <c r="C1814"/>
      <c r="D1814"/>
      <c r="E1814"/>
      <c r="F1814"/>
      <c r="G1814"/>
      <c r="H1814"/>
    </row>
    <row r="1815" spans="1:8" x14ac:dyDescent="0.45">
      <c r="A1815"/>
      <c r="B1815"/>
      <c r="C1815"/>
      <c r="D1815"/>
      <c r="E1815"/>
      <c r="F1815"/>
      <c r="G1815"/>
      <c r="H1815"/>
    </row>
    <row r="1816" spans="1:8" x14ac:dyDescent="0.45">
      <c r="A1816"/>
      <c r="B1816"/>
      <c r="C1816"/>
      <c r="D1816"/>
      <c r="E1816"/>
      <c r="F1816"/>
      <c r="G1816"/>
      <c r="H1816"/>
    </row>
    <row r="1817" spans="1:8" x14ac:dyDescent="0.45">
      <c r="A1817"/>
      <c r="B1817"/>
      <c r="C1817"/>
      <c r="D1817"/>
      <c r="E1817"/>
      <c r="F1817"/>
      <c r="G1817"/>
      <c r="H1817"/>
    </row>
    <row r="1818" spans="1:8" x14ac:dyDescent="0.45">
      <c r="A1818"/>
      <c r="B1818"/>
      <c r="C1818"/>
      <c r="D1818"/>
      <c r="E1818"/>
      <c r="F1818"/>
      <c r="G1818"/>
      <c r="H1818"/>
    </row>
    <row r="1819" spans="1:8" x14ac:dyDescent="0.45">
      <c r="A1819"/>
      <c r="B1819"/>
      <c r="C1819"/>
      <c r="D1819"/>
      <c r="E1819"/>
      <c r="F1819"/>
      <c r="G1819"/>
      <c r="H1819"/>
    </row>
    <row r="1820" spans="1:8" x14ac:dyDescent="0.45">
      <c r="A1820"/>
      <c r="B1820"/>
      <c r="C1820"/>
      <c r="D1820"/>
      <c r="E1820"/>
      <c r="F1820"/>
      <c r="G1820"/>
      <c r="H1820"/>
    </row>
    <row r="1821" spans="1:8" x14ac:dyDescent="0.45">
      <c r="A1821"/>
      <c r="B1821"/>
      <c r="C1821"/>
      <c r="D1821"/>
      <c r="E1821"/>
      <c r="F1821"/>
      <c r="G1821"/>
      <c r="H1821"/>
    </row>
    <row r="1822" spans="1:8" x14ac:dyDescent="0.45">
      <c r="A1822"/>
      <c r="B1822"/>
      <c r="C1822"/>
      <c r="D1822"/>
      <c r="E1822"/>
      <c r="F1822"/>
      <c r="G1822"/>
      <c r="H1822"/>
    </row>
    <row r="1823" spans="1:8" x14ac:dyDescent="0.45">
      <c r="A1823"/>
      <c r="B1823"/>
      <c r="C1823"/>
      <c r="D1823"/>
      <c r="E1823"/>
      <c r="F1823"/>
      <c r="G1823"/>
      <c r="H1823"/>
    </row>
    <row r="1824" spans="1:8" x14ac:dyDescent="0.45">
      <c r="A1824"/>
      <c r="B1824"/>
      <c r="C1824"/>
      <c r="D1824"/>
      <c r="E1824"/>
      <c r="F1824"/>
      <c r="G1824"/>
      <c r="H1824"/>
    </row>
    <row r="1825" spans="1:8" x14ac:dyDescent="0.45">
      <c r="A1825"/>
      <c r="B1825"/>
      <c r="C1825"/>
      <c r="D1825"/>
      <c r="E1825"/>
      <c r="F1825"/>
      <c r="G1825"/>
      <c r="H1825"/>
    </row>
    <row r="1826" spans="1:8" x14ac:dyDescent="0.45">
      <c r="A1826"/>
      <c r="B1826"/>
      <c r="C1826"/>
      <c r="D1826"/>
      <c r="E1826"/>
      <c r="F1826"/>
      <c r="G1826"/>
      <c r="H1826"/>
    </row>
    <row r="1827" spans="1:8" x14ac:dyDescent="0.45">
      <c r="A1827"/>
      <c r="B1827"/>
      <c r="C1827"/>
      <c r="D1827"/>
      <c r="E1827"/>
      <c r="F1827"/>
      <c r="G1827"/>
      <c r="H1827"/>
    </row>
    <row r="1828" spans="1:8" x14ac:dyDescent="0.45">
      <c r="A1828"/>
      <c r="B1828"/>
      <c r="C1828"/>
      <c r="D1828"/>
      <c r="E1828"/>
      <c r="F1828"/>
      <c r="G1828"/>
      <c r="H1828"/>
    </row>
    <row r="1829" spans="1:8" x14ac:dyDescent="0.45">
      <c r="A1829"/>
      <c r="B1829"/>
      <c r="C1829"/>
      <c r="D1829"/>
      <c r="E1829"/>
      <c r="F1829"/>
      <c r="G1829"/>
      <c r="H1829"/>
    </row>
    <row r="1830" spans="1:8" x14ac:dyDescent="0.45">
      <c r="A1830"/>
      <c r="B1830"/>
      <c r="C1830"/>
      <c r="D1830"/>
      <c r="E1830"/>
      <c r="F1830"/>
      <c r="G1830"/>
      <c r="H1830"/>
    </row>
    <row r="1831" spans="1:8" x14ac:dyDescent="0.45">
      <c r="A1831"/>
      <c r="B1831"/>
      <c r="C1831"/>
      <c r="D1831"/>
      <c r="E1831"/>
      <c r="F1831"/>
      <c r="G1831"/>
      <c r="H1831"/>
    </row>
    <row r="1832" spans="1:8" x14ac:dyDescent="0.45">
      <c r="A1832"/>
      <c r="B1832"/>
      <c r="C1832"/>
      <c r="D1832"/>
      <c r="E1832"/>
      <c r="F1832"/>
      <c r="G1832"/>
      <c r="H1832"/>
    </row>
    <row r="1833" spans="1:8" x14ac:dyDescent="0.45">
      <c r="A1833"/>
      <c r="B1833"/>
      <c r="C1833"/>
      <c r="D1833"/>
      <c r="E1833"/>
      <c r="F1833"/>
      <c r="G1833"/>
      <c r="H1833"/>
    </row>
    <row r="1834" spans="1:8" x14ac:dyDescent="0.45">
      <c r="A1834"/>
      <c r="B1834"/>
      <c r="C1834"/>
      <c r="D1834"/>
      <c r="E1834"/>
      <c r="F1834"/>
      <c r="G1834"/>
      <c r="H1834"/>
    </row>
    <row r="1835" spans="1:8" x14ac:dyDescent="0.45">
      <c r="A1835"/>
      <c r="B1835"/>
      <c r="C1835"/>
      <c r="D1835"/>
      <c r="E1835"/>
      <c r="F1835"/>
      <c r="G1835"/>
      <c r="H1835"/>
    </row>
    <row r="1836" spans="1:8" x14ac:dyDescent="0.45">
      <c r="A1836"/>
      <c r="B1836"/>
      <c r="C1836"/>
      <c r="D1836"/>
      <c r="E1836"/>
      <c r="F1836"/>
      <c r="G1836"/>
      <c r="H1836"/>
    </row>
    <row r="1837" spans="1:8" x14ac:dyDescent="0.45">
      <c r="A1837"/>
      <c r="B1837"/>
      <c r="C1837"/>
      <c r="D1837"/>
      <c r="E1837"/>
      <c r="F1837"/>
      <c r="G1837"/>
      <c r="H1837"/>
    </row>
    <row r="1838" spans="1:8" x14ac:dyDescent="0.45">
      <c r="A1838"/>
      <c r="B1838"/>
      <c r="C1838"/>
      <c r="D1838"/>
      <c r="E1838"/>
      <c r="F1838"/>
      <c r="G1838"/>
      <c r="H1838"/>
    </row>
    <row r="1839" spans="1:8" x14ac:dyDescent="0.45">
      <c r="A1839"/>
      <c r="B1839"/>
      <c r="C1839"/>
      <c r="D1839"/>
      <c r="E1839"/>
      <c r="F1839"/>
      <c r="G1839"/>
      <c r="H1839"/>
    </row>
    <row r="1840" spans="1:8" x14ac:dyDescent="0.45">
      <c r="A1840"/>
      <c r="B1840"/>
      <c r="C1840"/>
      <c r="D1840"/>
      <c r="E1840"/>
      <c r="F1840"/>
      <c r="G1840"/>
      <c r="H1840"/>
    </row>
    <row r="1841" spans="1:8" x14ac:dyDescent="0.45">
      <c r="A1841"/>
      <c r="B1841"/>
      <c r="C1841"/>
      <c r="D1841"/>
      <c r="E1841"/>
      <c r="F1841"/>
      <c r="G1841"/>
      <c r="H1841"/>
    </row>
    <row r="1842" spans="1:8" x14ac:dyDescent="0.45">
      <c r="A1842"/>
      <c r="B1842"/>
      <c r="C1842"/>
      <c r="D1842"/>
      <c r="E1842"/>
      <c r="F1842"/>
      <c r="G1842"/>
      <c r="H1842"/>
    </row>
    <row r="1843" spans="1:8" x14ac:dyDescent="0.45">
      <c r="A1843"/>
      <c r="B1843"/>
      <c r="C1843"/>
      <c r="D1843"/>
      <c r="E1843"/>
      <c r="F1843"/>
      <c r="G1843"/>
      <c r="H1843"/>
    </row>
    <row r="1844" spans="1:8" x14ac:dyDescent="0.45">
      <c r="A1844"/>
      <c r="B1844"/>
      <c r="C1844"/>
      <c r="D1844"/>
      <c r="E1844"/>
      <c r="F1844"/>
      <c r="G1844"/>
      <c r="H1844"/>
    </row>
    <row r="1845" spans="1:8" x14ac:dyDescent="0.45">
      <c r="A1845"/>
      <c r="B1845"/>
      <c r="C1845"/>
      <c r="D1845"/>
      <c r="E1845"/>
      <c r="F1845"/>
      <c r="G1845"/>
      <c r="H1845"/>
    </row>
    <row r="1846" spans="1:8" x14ac:dyDescent="0.45">
      <c r="A1846"/>
      <c r="B1846"/>
      <c r="C1846"/>
      <c r="D1846"/>
      <c r="E1846"/>
      <c r="F1846"/>
      <c r="G1846"/>
      <c r="H1846"/>
    </row>
    <row r="1847" spans="1:8" x14ac:dyDescent="0.45">
      <c r="A1847"/>
      <c r="B1847"/>
      <c r="C1847"/>
      <c r="D1847"/>
      <c r="E1847"/>
      <c r="F1847"/>
      <c r="G1847"/>
      <c r="H1847"/>
    </row>
    <row r="1848" spans="1:8" x14ac:dyDescent="0.45">
      <c r="A1848"/>
      <c r="B1848"/>
      <c r="C1848"/>
      <c r="D1848"/>
      <c r="E1848"/>
      <c r="F1848"/>
      <c r="G1848"/>
      <c r="H1848"/>
    </row>
    <row r="1849" spans="1:8" x14ac:dyDescent="0.45">
      <c r="A1849"/>
      <c r="B1849"/>
      <c r="C1849"/>
      <c r="D1849"/>
      <c r="E1849"/>
      <c r="F1849"/>
      <c r="G1849"/>
      <c r="H1849"/>
    </row>
    <row r="1850" spans="1:8" x14ac:dyDescent="0.45">
      <c r="A1850"/>
      <c r="B1850"/>
      <c r="C1850"/>
      <c r="D1850"/>
      <c r="E1850"/>
      <c r="F1850"/>
      <c r="G1850"/>
      <c r="H1850"/>
    </row>
    <row r="1851" spans="1:8" x14ac:dyDescent="0.45">
      <c r="A1851"/>
      <c r="B1851"/>
      <c r="C1851"/>
      <c r="D1851"/>
      <c r="E1851"/>
      <c r="F1851"/>
      <c r="G1851"/>
      <c r="H1851"/>
    </row>
    <row r="1852" spans="1:8" x14ac:dyDescent="0.45">
      <c r="A1852"/>
      <c r="B1852"/>
      <c r="C1852"/>
      <c r="D1852"/>
      <c r="E1852"/>
      <c r="F1852"/>
      <c r="G1852"/>
      <c r="H1852"/>
    </row>
    <row r="1853" spans="1:8" x14ac:dyDescent="0.45">
      <c r="A1853"/>
      <c r="B1853"/>
      <c r="C1853"/>
      <c r="D1853"/>
      <c r="E1853"/>
      <c r="F1853"/>
      <c r="G1853"/>
      <c r="H1853"/>
    </row>
    <row r="1854" spans="1:8" x14ac:dyDescent="0.45">
      <c r="A1854"/>
      <c r="B1854"/>
      <c r="C1854"/>
      <c r="D1854"/>
      <c r="E1854"/>
      <c r="F1854"/>
      <c r="G1854"/>
      <c r="H1854"/>
    </row>
    <row r="1855" spans="1:8" x14ac:dyDescent="0.45">
      <c r="A1855"/>
      <c r="B1855"/>
      <c r="C1855"/>
      <c r="D1855"/>
      <c r="E1855"/>
      <c r="F1855"/>
      <c r="G1855"/>
      <c r="H1855"/>
    </row>
    <row r="1856" spans="1:8" x14ac:dyDescent="0.45">
      <c r="A1856"/>
      <c r="B1856"/>
      <c r="C1856"/>
      <c r="D1856"/>
      <c r="E1856"/>
      <c r="F1856"/>
      <c r="G1856"/>
      <c r="H1856"/>
    </row>
    <row r="1857" spans="1:8" x14ac:dyDescent="0.45">
      <c r="A1857"/>
      <c r="B1857"/>
      <c r="C1857"/>
      <c r="D1857"/>
      <c r="E1857"/>
      <c r="F1857"/>
      <c r="G1857"/>
      <c r="H1857"/>
    </row>
    <row r="1858" spans="1:8" x14ac:dyDescent="0.45">
      <c r="A1858"/>
      <c r="B1858"/>
      <c r="C1858"/>
      <c r="D1858"/>
      <c r="E1858"/>
      <c r="F1858"/>
      <c r="G1858"/>
      <c r="H1858"/>
    </row>
    <row r="1859" spans="1:8" x14ac:dyDescent="0.45">
      <c r="A1859"/>
      <c r="B1859"/>
      <c r="C1859"/>
      <c r="D1859"/>
      <c r="E1859"/>
      <c r="F1859"/>
      <c r="G1859"/>
      <c r="H1859"/>
    </row>
    <row r="1860" spans="1:8" x14ac:dyDescent="0.45">
      <c r="A1860"/>
      <c r="B1860"/>
      <c r="C1860"/>
      <c r="D1860"/>
      <c r="E1860"/>
      <c r="F1860"/>
      <c r="G1860"/>
      <c r="H1860"/>
    </row>
    <row r="1861" spans="1:8" x14ac:dyDescent="0.45">
      <c r="A1861"/>
      <c r="B1861"/>
      <c r="C1861"/>
      <c r="D1861"/>
      <c r="E1861"/>
      <c r="F1861"/>
      <c r="G1861"/>
      <c r="H1861"/>
    </row>
    <row r="1862" spans="1:8" x14ac:dyDescent="0.45">
      <c r="A1862"/>
      <c r="B1862"/>
      <c r="C1862"/>
      <c r="D1862"/>
      <c r="E1862"/>
      <c r="F1862"/>
      <c r="G1862"/>
      <c r="H1862"/>
    </row>
    <row r="1863" spans="1:8" x14ac:dyDescent="0.45">
      <c r="A1863"/>
      <c r="B1863"/>
      <c r="C1863"/>
      <c r="D1863"/>
      <c r="E1863"/>
      <c r="F1863"/>
      <c r="G1863"/>
      <c r="H1863"/>
    </row>
    <row r="1864" spans="1:8" x14ac:dyDescent="0.45">
      <c r="A1864"/>
      <c r="B1864"/>
      <c r="C1864"/>
      <c r="D1864"/>
      <c r="E1864"/>
      <c r="F1864"/>
      <c r="G1864"/>
      <c r="H1864"/>
    </row>
    <row r="1865" spans="1:8" x14ac:dyDescent="0.45">
      <c r="A1865"/>
      <c r="B1865"/>
      <c r="C1865"/>
      <c r="D1865"/>
      <c r="E1865"/>
      <c r="F1865"/>
      <c r="G1865"/>
      <c r="H1865"/>
    </row>
    <row r="1866" spans="1:8" x14ac:dyDescent="0.45">
      <c r="A1866"/>
      <c r="B1866"/>
      <c r="C1866"/>
      <c r="D1866"/>
      <c r="E1866"/>
      <c r="F1866"/>
      <c r="G1866"/>
      <c r="H1866"/>
    </row>
    <row r="1867" spans="1:8" x14ac:dyDescent="0.45">
      <c r="A1867"/>
      <c r="B1867"/>
      <c r="C1867"/>
      <c r="D1867"/>
      <c r="E1867"/>
      <c r="F1867"/>
      <c r="G1867"/>
      <c r="H1867"/>
    </row>
    <row r="1868" spans="1:8" x14ac:dyDescent="0.45">
      <c r="A1868"/>
      <c r="B1868"/>
      <c r="C1868"/>
      <c r="D1868"/>
      <c r="E1868"/>
      <c r="F1868"/>
      <c r="G1868"/>
      <c r="H1868"/>
    </row>
    <row r="1869" spans="1:8" x14ac:dyDescent="0.45">
      <c r="A1869"/>
      <c r="B1869"/>
      <c r="C1869"/>
      <c r="D1869"/>
      <c r="E1869"/>
      <c r="F1869"/>
      <c r="G1869"/>
      <c r="H1869"/>
    </row>
    <row r="1870" spans="1:8" x14ac:dyDescent="0.45">
      <c r="A1870"/>
      <c r="B1870"/>
      <c r="C1870"/>
      <c r="D1870"/>
      <c r="E1870"/>
      <c r="F1870"/>
      <c r="G1870"/>
      <c r="H1870"/>
    </row>
    <row r="1871" spans="1:8" x14ac:dyDescent="0.45">
      <c r="A1871"/>
      <c r="B1871"/>
      <c r="C1871"/>
      <c r="D1871"/>
      <c r="E1871"/>
      <c r="F1871"/>
      <c r="G1871"/>
      <c r="H1871"/>
    </row>
    <row r="1872" spans="1:8" x14ac:dyDescent="0.45">
      <c r="A1872"/>
      <c r="B1872"/>
      <c r="C1872"/>
      <c r="D1872"/>
      <c r="E1872"/>
      <c r="F1872"/>
      <c r="G1872"/>
      <c r="H1872"/>
    </row>
    <row r="1873" spans="1:8" x14ac:dyDescent="0.45">
      <c r="A1873"/>
      <c r="B1873"/>
      <c r="C1873"/>
      <c r="D1873"/>
      <c r="E1873"/>
      <c r="F1873"/>
      <c r="G1873"/>
      <c r="H1873"/>
    </row>
    <row r="1874" spans="1:8" x14ac:dyDescent="0.45">
      <c r="A1874"/>
      <c r="B1874"/>
      <c r="C1874"/>
      <c r="D1874"/>
      <c r="E1874"/>
      <c r="F1874"/>
      <c r="G1874"/>
      <c r="H1874"/>
    </row>
    <row r="1875" spans="1:8" x14ac:dyDescent="0.45">
      <c r="A1875"/>
      <c r="B1875"/>
      <c r="C1875"/>
      <c r="D1875"/>
      <c r="E1875"/>
      <c r="F1875"/>
      <c r="G1875"/>
      <c r="H1875"/>
    </row>
    <row r="1876" spans="1:8" x14ac:dyDescent="0.45">
      <c r="A1876"/>
      <c r="B1876"/>
      <c r="C1876"/>
      <c r="D1876"/>
      <c r="E1876"/>
      <c r="F1876"/>
      <c r="G1876"/>
      <c r="H1876"/>
    </row>
    <row r="1877" spans="1:8" x14ac:dyDescent="0.45">
      <c r="A1877"/>
      <c r="B1877"/>
      <c r="C1877"/>
      <c r="D1877"/>
      <c r="E1877"/>
      <c r="F1877"/>
      <c r="G1877"/>
      <c r="H1877"/>
    </row>
    <row r="1878" spans="1:8" x14ac:dyDescent="0.45">
      <c r="A1878"/>
      <c r="B1878"/>
      <c r="C1878"/>
      <c r="D1878"/>
      <c r="E1878"/>
      <c r="F1878"/>
      <c r="G1878"/>
      <c r="H1878"/>
    </row>
    <row r="1879" spans="1:8" x14ac:dyDescent="0.45">
      <c r="A1879"/>
      <c r="B1879"/>
      <c r="C1879"/>
      <c r="D1879"/>
      <c r="E1879"/>
      <c r="F1879"/>
      <c r="G1879"/>
      <c r="H1879"/>
    </row>
    <row r="1880" spans="1:8" x14ac:dyDescent="0.45">
      <c r="A1880"/>
      <c r="B1880"/>
      <c r="C1880"/>
      <c r="D1880"/>
      <c r="E1880"/>
      <c r="F1880"/>
      <c r="G1880"/>
      <c r="H1880"/>
    </row>
    <row r="1881" spans="1:8" x14ac:dyDescent="0.45">
      <c r="A1881"/>
      <c r="B1881"/>
      <c r="C1881"/>
      <c r="D1881"/>
      <c r="E1881"/>
      <c r="F1881"/>
      <c r="G1881"/>
      <c r="H1881"/>
    </row>
    <row r="1882" spans="1:8" x14ac:dyDescent="0.45">
      <c r="A1882"/>
      <c r="B1882"/>
      <c r="C1882"/>
      <c r="D1882"/>
      <c r="E1882"/>
      <c r="F1882"/>
      <c r="G1882"/>
      <c r="H1882"/>
    </row>
    <row r="1883" spans="1:8" x14ac:dyDescent="0.45">
      <c r="A1883"/>
      <c r="B1883"/>
      <c r="C1883"/>
      <c r="D1883"/>
      <c r="E1883"/>
      <c r="F1883"/>
      <c r="G1883"/>
      <c r="H1883"/>
    </row>
    <row r="1884" spans="1:8" x14ac:dyDescent="0.45">
      <c r="A1884"/>
      <c r="B1884"/>
      <c r="C1884"/>
      <c r="D1884"/>
      <c r="E1884"/>
      <c r="F1884"/>
      <c r="G1884"/>
      <c r="H1884"/>
    </row>
    <row r="1885" spans="1:8" x14ac:dyDescent="0.45">
      <c r="A1885"/>
      <c r="B1885"/>
      <c r="C1885"/>
      <c r="D1885"/>
      <c r="E1885"/>
      <c r="F1885"/>
      <c r="G1885"/>
      <c r="H1885"/>
    </row>
    <row r="1886" spans="1:8" x14ac:dyDescent="0.45">
      <c r="A1886"/>
      <c r="B1886"/>
      <c r="C1886"/>
      <c r="D1886"/>
      <c r="E1886"/>
      <c r="F1886"/>
      <c r="G1886"/>
      <c r="H1886"/>
    </row>
    <row r="1887" spans="1:8" x14ac:dyDescent="0.45">
      <c r="A1887"/>
      <c r="B1887"/>
      <c r="C1887"/>
      <c r="D1887"/>
      <c r="E1887"/>
      <c r="F1887"/>
      <c r="G1887"/>
      <c r="H1887"/>
    </row>
    <row r="1888" spans="1:8" x14ac:dyDescent="0.45">
      <c r="A1888"/>
      <c r="B1888"/>
      <c r="C1888"/>
      <c r="D1888"/>
      <c r="E1888"/>
      <c r="F1888"/>
      <c r="G1888"/>
      <c r="H1888"/>
    </row>
    <row r="1889" spans="1:8" x14ac:dyDescent="0.45">
      <c r="A1889"/>
      <c r="B1889"/>
      <c r="C1889"/>
      <c r="D1889"/>
      <c r="E1889"/>
      <c r="F1889"/>
      <c r="G1889"/>
      <c r="H1889"/>
    </row>
    <row r="1890" spans="1:8" x14ac:dyDescent="0.45">
      <c r="A1890"/>
      <c r="B1890"/>
      <c r="C1890"/>
      <c r="D1890"/>
      <c r="E1890"/>
      <c r="F1890"/>
      <c r="G1890"/>
      <c r="H1890"/>
    </row>
    <row r="1891" spans="1:8" x14ac:dyDescent="0.45">
      <c r="A1891"/>
      <c r="B1891"/>
      <c r="C1891"/>
      <c r="D1891"/>
      <c r="E1891"/>
      <c r="F1891"/>
      <c r="G1891"/>
      <c r="H1891"/>
    </row>
    <row r="1892" spans="1:8" x14ac:dyDescent="0.45">
      <c r="A1892"/>
      <c r="B1892"/>
      <c r="C1892"/>
      <c r="D1892"/>
      <c r="E1892"/>
      <c r="F1892"/>
      <c r="G1892"/>
      <c r="H1892"/>
    </row>
    <row r="1893" spans="1:8" x14ac:dyDescent="0.45">
      <c r="A1893"/>
      <c r="B1893"/>
      <c r="C1893"/>
      <c r="D1893"/>
      <c r="E1893"/>
      <c r="F1893"/>
      <c r="G1893"/>
      <c r="H1893"/>
    </row>
    <row r="1894" spans="1:8" x14ac:dyDescent="0.45">
      <c r="A1894"/>
      <c r="B1894"/>
      <c r="C1894"/>
      <c r="D1894"/>
      <c r="E1894"/>
      <c r="F1894"/>
      <c r="G1894"/>
      <c r="H1894"/>
    </row>
    <row r="1895" spans="1:8" x14ac:dyDescent="0.45">
      <c r="A1895"/>
      <c r="B1895"/>
      <c r="C1895"/>
      <c r="D1895"/>
      <c r="E1895"/>
      <c r="F1895"/>
      <c r="G1895"/>
      <c r="H1895"/>
    </row>
    <row r="1896" spans="1:8" x14ac:dyDescent="0.45">
      <c r="A1896"/>
      <c r="B1896"/>
      <c r="C1896"/>
      <c r="D1896"/>
      <c r="E1896"/>
      <c r="F1896"/>
      <c r="G1896"/>
      <c r="H1896"/>
    </row>
    <row r="1897" spans="1:8" x14ac:dyDescent="0.45">
      <c r="A1897"/>
      <c r="B1897"/>
      <c r="C1897"/>
      <c r="D1897"/>
      <c r="E1897"/>
      <c r="F1897"/>
      <c r="G1897"/>
      <c r="H1897"/>
    </row>
    <row r="1898" spans="1:8" x14ac:dyDescent="0.45">
      <c r="A1898"/>
      <c r="B1898"/>
      <c r="C1898"/>
      <c r="D1898"/>
      <c r="E1898"/>
      <c r="F1898"/>
      <c r="G1898"/>
      <c r="H1898"/>
    </row>
    <row r="1899" spans="1:8" x14ac:dyDescent="0.45">
      <c r="A1899"/>
      <c r="B1899"/>
      <c r="C1899"/>
      <c r="D1899"/>
      <c r="E1899"/>
      <c r="F1899"/>
      <c r="G1899"/>
      <c r="H1899"/>
    </row>
    <row r="1900" spans="1:8" x14ac:dyDescent="0.45">
      <c r="A1900"/>
      <c r="B1900"/>
      <c r="C1900"/>
      <c r="D1900"/>
      <c r="E1900"/>
      <c r="F1900"/>
      <c r="G1900"/>
      <c r="H1900"/>
    </row>
    <row r="1901" spans="1:8" x14ac:dyDescent="0.45">
      <c r="A1901"/>
      <c r="B1901"/>
      <c r="C1901"/>
      <c r="D1901"/>
      <c r="E1901"/>
      <c r="F1901"/>
      <c r="G1901"/>
      <c r="H1901"/>
    </row>
    <row r="1902" spans="1:8" x14ac:dyDescent="0.45">
      <c r="A1902"/>
      <c r="B1902"/>
      <c r="C1902"/>
      <c r="D1902"/>
      <c r="E1902"/>
      <c r="F1902"/>
      <c r="G1902"/>
      <c r="H1902"/>
    </row>
    <row r="1903" spans="1:8" x14ac:dyDescent="0.45">
      <c r="A1903"/>
      <c r="B1903"/>
      <c r="C1903"/>
      <c r="D1903"/>
      <c r="E1903"/>
      <c r="F1903"/>
      <c r="G1903"/>
      <c r="H1903"/>
    </row>
    <row r="1904" spans="1:8" x14ac:dyDescent="0.45">
      <c r="A1904"/>
      <c r="B1904"/>
      <c r="C1904"/>
      <c r="D1904"/>
      <c r="E1904"/>
      <c r="F1904"/>
      <c r="G1904"/>
      <c r="H1904"/>
    </row>
    <row r="1905" spans="1:8" x14ac:dyDescent="0.45">
      <c r="A1905"/>
      <c r="B1905"/>
      <c r="C1905"/>
      <c r="D1905"/>
      <c r="E1905"/>
      <c r="F1905"/>
      <c r="G1905"/>
      <c r="H1905"/>
    </row>
    <row r="1906" spans="1:8" x14ac:dyDescent="0.45">
      <c r="A1906"/>
      <c r="B1906"/>
      <c r="C1906"/>
      <c r="D1906"/>
      <c r="E1906"/>
      <c r="F1906"/>
      <c r="G1906"/>
      <c r="H1906"/>
    </row>
    <row r="1907" spans="1:8" x14ac:dyDescent="0.45">
      <c r="A1907"/>
      <c r="B1907"/>
      <c r="C1907"/>
      <c r="D1907"/>
      <c r="E1907"/>
      <c r="F1907"/>
      <c r="G1907"/>
      <c r="H1907"/>
    </row>
    <row r="1908" spans="1:8" x14ac:dyDescent="0.45">
      <c r="A1908"/>
      <c r="B1908"/>
      <c r="C1908"/>
      <c r="D1908"/>
      <c r="E1908"/>
      <c r="F1908"/>
      <c r="G1908"/>
      <c r="H1908"/>
    </row>
    <row r="1909" spans="1:8" x14ac:dyDescent="0.45">
      <c r="A1909"/>
      <c r="B1909"/>
      <c r="C1909"/>
      <c r="D1909"/>
      <c r="E1909"/>
      <c r="F1909"/>
      <c r="G1909"/>
      <c r="H1909"/>
    </row>
    <row r="1910" spans="1:8" x14ac:dyDescent="0.45">
      <c r="A1910"/>
      <c r="B1910"/>
      <c r="C1910"/>
      <c r="D1910"/>
      <c r="E1910"/>
      <c r="F1910"/>
      <c r="G1910"/>
      <c r="H1910"/>
    </row>
    <row r="1911" spans="1:8" x14ac:dyDescent="0.45">
      <c r="A1911"/>
      <c r="B1911"/>
      <c r="C1911"/>
      <c r="D1911"/>
      <c r="E1911"/>
      <c r="F1911"/>
      <c r="G1911"/>
      <c r="H1911"/>
    </row>
    <row r="1912" spans="1:8" x14ac:dyDescent="0.45">
      <c r="A1912"/>
      <c r="B1912"/>
      <c r="C1912"/>
      <c r="D1912"/>
      <c r="E1912"/>
      <c r="F1912"/>
      <c r="G1912"/>
      <c r="H1912"/>
    </row>
    <row r="1913" spans="1:8" x14ac:dyDescent="0.45">
      <c r="A1913"/>
      <c r="B1913"/>
      <c r="C1913"/>
      <c r="D1913"/>
      <c r="E1913"/>
      <c r="F1913"/>
      <c r="G1913"/>
      <c r="H1913"/>
    </row>
    <row r="1914" spans="1:8" x14ac:dyDescent="0.45">
      <c r="A1914"/>
      <c r="B1914"/>
      <c r="C1914"/>
      <c r="D1914"/>
      <c r="E1914"/>
      <c r="F1914"/>
      <c r="G1914"/>
      <c r="H1914"/>
    </row>
    <row r="1915" spans="1:8" x14ac:dyDescent="0.45">
      <c r="A1915"/>
      <c r="B1915"/>
      <c r="C1915"/>
      <c r="D1915"/>
      <c r="E1915"/>
      <c r="F1915"/>
      <c r="G1915"/>
      <c r="H1915"/>
    </row>
    <row r="1916" spans="1:8" x14ac:dyDescent="0.45">
      <c r="A1916"/>
      <c r="B1916"/>
      <c r="C1916"/>
      <c r="D1916"/>
      <c r="E1916"/>
      <c r="F1916"/>
      <c r="G1916"/>
      <c r="H1916"/>
    </row>
    <row r="1917" spans="1:8" x14ac:dyDescent="0.45">
      <c r="A1917"/>
      <c r="B1917"/>
      <c r="C1917"/>
      <c r="D1917"/>
      <c r="E1917"/>
      <c r="F1917"/>
      <c r="G1917"/>
      <c r="H1917"/>
    </row>
    <row r="1918" spans="1:8" x14ac:dyDescent="0.45">
      <c r="A1918"/>
      <c r="B1918"/>
      <c r="C1918"/>
      <c r="D1918"/>
      <c r="E1918"/>
      <c r="F1918"/>
      <c r="G1918"/>
      <c r="H1918"/>
    </row>
    <row r="1919" spans="1:8" x14ac:dyDescent="0.45">
      <c r="A1919"/>
      <c r="B1919"/>
      <c r="C1919"/>
      <c r="D1919"/>
      <c r="E1919"/>
      <c r="F1919"/>
      <c r="G1919"/>
      <c r="H1919"/>
    </row>
    <row r="1920" spans="1:8" x14ac:dyDescent="0.45">
      <c r="A1920"/>
      <c r="B1920"/>
      <c r="C1920"/>
      <c r="D1920"/>
      <c r="E1920"/>
      <c r="F1920"/>
      <c r="G1920"/>
      <c r="H1920"/>
    </row>
    <row r="1921" spans="1:8" x14ac:dyDescent="0.45">
      <c r="A1921"/>
      <c r="B1921"/>
      <c r="C1921"/>
      <c r="D1921"/>
      <c r="E1921"/>
      <c r="F1921"/>
      <c r="G1921"/>
      <c r="H1921"/>
    </row>
    <row r="1922" spans="1:8" x14ac:dyDescent="0.45">
      <c r="A1922"/>
      <c r="B1922"/>
      <c r="C1922"/>
      <c r="D1922"/>
      <c r="E1922"/>
      <c r="F1922"/>
      <c r="G1922"/>
      <c r="H1922"/>
    </row>
    <row r="1923" spans="1:8" x14ac:dyDescent="0.45">
      <c r="A1923"/>
      <c r="B1923"/>
      <c r="C1923"/>
      <c r="D1923"/>
      <c r="E1923"/>
      <c r="F1923"/>
      <c r="G1923"/>
      <c r="H1923"/>
    </row>
    <row r="1924" spans="1:8" x14ac:dyDescent="0.45">
      <c r="A1924"/>
      <c r="B1924"/>
      <c r="C1924"/>
      <c r="D1924"/>
      <c r="E1924"/>
      <c r="F1924"/>
      <c r="G1924"/>
      <c r="H1924"/>
    </row>
    <row r="1925" spans="1:8" x14ac:dyDescent="0.45">
      <c r="A1925"/>
      <c r="B1925"/>
      <c r="C1925"/>
      <c r="D1925"/>
      <c r="E1925"/>
      <c r="F1925"/>
      <c r="G1925"/>
      <c r="H1925"/>
    </row>
    <row r="1926" spans="1:8" x14ac:dyDescent="0.45">
      <c r="A1926"/>
      <c r="B1926"/>
      <c r="C1926"/>
      <c r="D1926"/>
      <c r="E1926"/>
      <c r="F1926"/>
      <c r="G1926"/>
      <c r="H1926"/>
    </row>
    <row r="1927" spans="1:8" x14ac:dyDescent="0.45">
      <c r="A1927"/>
      <c r="B1927"/>
      <c r="C1927"/>
      <c r="D1927"/>
      <c r="E1927"/>
      <c r="F1927"/>
      <c r="G1927"/>
      <c r="H1927"/>
    </row>
    <row r="1928" spans="1:8" x14ac:dyDescent="0.45">
      <c r="A1928"/>
      <c r="B1928"/>
      <c r="C1928"/>
      <c r="D1928"/>
      <c r="E1928"/>
      <c r="F1928"/>
      <c r="G1928"/>
      <c r="H1928"/>
    </row>
    <row r="1929" spans="1:8" x14ac:dyDescent="0.45">
      <c r="A1929"/>
      <c r="B1929"/>
      <c r="C1929"/>
      <c r="D1929"/>
      <c r="E1929"/>
      <c r="F1929"/>
      <c r="G1929"/>
      <c r="H1929"/>
    </row>
    <row r="1930" spans="1:8" x14ac:dyDescent="0.45">
      <c r="A1930"/>
      <c r="B1930"/>
      <c r="C1930"/>
      <c r="D1930"/>
      <c r="E1930"/>
      <c r="F1930"/>
      <c r="G1930"/>
      <c r="H1930"/>
    </row>
    <row r="1931" spans="1:8" x14ac:dyDescent="0.45">
      <c r="A1931"/>
      <c r="B1931"/>
      <c r="C1931"/>
      <c r="D1931"/>
      <c r="E1931"/>
      <c r="F1931"/>
      <c r="G1931"/>
      <c r="H1931"/>
    </row>
    <row r="1932" spans="1:8" x14ac:dyDescent="0.45">
      <c r="A1932"/>
      <c r="B1932"/>
      <c r="C1932"/>
      <c r="D1932"/>
      <c r="E1932"/>
      <c r="F1932"/>
      <c r="G1932"/>
      <c r="H1932"/>
    </row>
    <row r="1933" spans="1:8" x14ac:dyDescent="0.45">
      <c r="A1933"/>
      <c r="B1933"/>
      <c r="C1933"/>
      <c r="D1933"/>
      <c r="E1933"/>
      <c r="F1933"/>
      <c r="G1933"/>
      <c r="H1933"/>
    </row>
    <row r="1934" spans="1:8" x14ac:dyDescent="0.45">
      <c r="A1934"/>
      <c r="B1934"/>
      <c r="C1934"/>
      <c r="D1934"/>
      <c r="E1934"/>
      <c r="F1934"/>
      <c r="G1934"/>
      <c r="H1934"/>
    </row>
    <row r="1935" spans="1:8" x14ac:dyDescent="0.45">
      <c r="A1935"/>
      <c r="B1935"/>
      <c r="C1935"/>
      <c r="D1935"/>
      <c r="E1935"/>
      <c r="F1935"/>
      <c r="G1935"/>
      <c r="H1935"/>
    </row>
    <row r="1936" spans="1:8" x14ac:dyDescent="0.45">
      <c r="A1936"/>
      <c r="B1936"/>
      <c r="C1936"/>
      <c r="D1936"/>
      <c r="E1936"/>
      <c r="F1936"/>
      <c r="G1936"/>
      <c r="H1936"/>
    </row>
    <row r="1937" spans="1:8" x14ac:dyDescent="0.45">
      <c r="A1937"/>
      <c r="B1937"/>
      <c r="C1937"/>
      <c r="D1937"/>
      <c r="E1937"/>
      <c r="F1937"/>
      <c r="G1937"/>
      <c r="H1937"/>
    </row>
    <row r="1938" spans="1:8" x14ac:dyDescent="0.45">
      <c r="A1938"/>
      <c r="B1938"/>
      <c r="C1938"/>
      <c r="D1938"/>
      <c r="E1938"/>
      <c r="F1938"/>
      <c r="G1938"/>
      <c r="H1938"/>
    </row>
    <row r="1939" spans="1:8" x14ac:dyDescent="0.45">
      <c r="A1939"/>
      <c r="B1939"/>
      <c r="C1939"/>
      <c r="D1939"/>
      <c r="E1939"/>
      <c r="F1939"/>
      <c r="G1939"/>
      <c r="H1939"/>
    </row>
    <row r="1940" spans="1:8" x14ac:dyDescent="0.45">
      <c r="A1940"/>
      <c r="B1940"/>
      <c r="C1940"/>
      <c r="D1940"/>
      <c r="E1940"/>
      <c r="F1940"/>
      <c r="G1940"/>
      <c r="H1940"/>
    </row>
    <row r="1941" spans="1:8" x14ac:dyDescent="0.45">
      <c r="A1941"/>
      <c r="B1941"/>
      <c r="C1941"/>
      <c r="D1941"/>
      <c r="E1941"/>
      <c r="F1941"/>
      <c r="G1941"/>
      <c r="H1941"/>
    </row>
    <row r="1942" spans="1:8" x14ac:dyDescent="0.45">
      <c r="A1942"/>
      <c r="B1942"/>
      <c r="C1942"/>
      <c r="D1942"/>
      <c r="E1942"/>
      <c r="F1942"/>
      <c r="G1942"/>
      <c r="H1942"/>
    </row>
    <row r="1943" spans="1:8" x14ac:dyDescent="0.45">
      <c r="A1943"/>
      <c r="B1943"/>
      <c r="C1943"/>
      <c r="D1943"/>
      <c r="E1943"/>
      <c r="F1943"/>
      <c r="G1943"/>
      <c r="H1943"/>
    </row>
    <row r="1944" spans="1:8" x14ac:dyDescent="0.45">
      <c r="A1944"/>
      <c r="B1944"/>
      <c r="C1944"/>
      <c r="D1944"/>
      <c r="E1944"/>
      <c r="F1944"/>
      <c r="G1944"/>
      <c r="H1944"/>
    </row>
    <row r="1945" spans="1:8" x14ac:dyDescent="0.45">
      <c r="A1945"/>
      <c r="B1945"/>
      <c r="C1945"/>
      <c r="D1945"/>
      <c r="E1945"/>
      <c r="F1945"/>
      <c r="G1945"/>
      <c r="H1945"/>
    </row>
    <row r="1946" spans="1:8" x14ac:dyDescent="0.45">
      <c r="A1946"/>
      <c r="B1946"/>
      <c r="C1946"/>
      <c r="D1946"/>
      <c r="E1946"/>
      <c r="F1946"/>
      <c r="G1946"/>
      <c r="H1946"/>
    </row>
    <row r="1947" spans="1:8" x14ac:dyDescent="0.45">
      <c r="A1947"/>
      <c r="B1947"/>
      <c r="C1947"/>
      <c r="D1947"/>
      <c r="E1947"/>
      <c r="F1947"/>
      <c r="G1947"/>
      <c r="H1947"/>
    </row>
    <row r="1948" spans="1:8" x14ac:dyDescent="0.45">
      <c r="A1948"/>
      <c r="B1948"/>
      <c r="C1948"/>
      <c r="D1948"/>
      <c r="E1948"/>
      <c r="F1948"/>
      <c r="G1948"/>
      <c r="H1948"/>
    </row>
    <row r="1949" spans="1:8" x14ac:dyDescent="0.45">
      <c r="A1949"/>
      <c r="B1949"/>
      <c r="C1949"/>
      <c r="D1949"/>
      <c r="E1949"/>
      <c r="F1949"/>
      <c r="G1949"/>
      <c r="H1949"/>
    </row>
    <row r="1950" spans="1:8" x14ac:dyDescent="0.45">
      <c r="A1950"/>
      <c r="B1950"/>
      <c r="C1950"/>
      <c r="D1950"/>
      <c r="E1950"/>
      <c r="F1950"/>
      <c r="G1950"/>
      <c r="H1950"/>
    </row>
    <row r="1951" spans="1:8" x14ac:dyDescent="0.45">
      <c r="A1951"/>
      <c r="B1951"/>
      <c r="C1951"/>
      <c r="D1951"/>
      <c r="E1951"/>
      <c r="F1951"/>
      <c r="G1951"/>
      <c r="H1951"/>
    </row>
    <row r="1952" spans="1:8" x14ac:dyDescent="0.45">
      <c r="A1952"/>
      <c r="B1952"/>
      <c r="C1952"/>
      <c r="D1952"/>
      <c r="E1952"/>
      <c r="F1952"/>
      <c r="G1952"/>
      <c r="H1952"/>
    </row>
    <row r="1953" spans="1:8" x14ac:dyDescent="0.45">
      <c r="A1953"/>
      <c r="B1953"/>
      <c r="C1953"/>
      <c r="D1953"/>
      <c r="E1953"/>
      <c r="F1953"/>
      <c r="G1953"/>
      <c r="H1953"/>
    </row>
    <row r="1954" spans="1:8" x14ac:dyDescent="0.45">
      <c r="A1954"/>
      <c r="B1954"/>
      <c r="C1954"/>
      <c r="D1954"/>
      <c r="E1954"/>
      <c r="F1954"/>
      <c r="G1954"/>
      <c r="H1954"/>
    </row>
    <row r="1955" spans="1:8" x14ac:dyDescent="0.45">
      <c r="A1955"/>
      <c r="B1955"/>
      <c r="C1955"/>
      <c r="D1955"/>
      <c r="E1955"/>
      <c r="F1955"/>
      <c r="G1955"/>
      <c r="H1955"/>
    </row>
    <row r="1956" spans="1:8" x14ac:dyDescent="0.45">
      <c r="A1956"/>
      <c r="B1956"/>
      <c r="C1956"/>
      <c r="D1956"/>
      <c r="E1956"/>
      <c r="F1956"/>
      <c r="G1956"/>
      <c r="H1956"/>
    </row>
    <row r="1957" spans="1:8" x14ac:dyDescent="0.45">
      <c r="A1957"/>
      <c r="B1957"/>
      <c r="C1957"/>
      <c r="D1957"/>
      <c r="E1957"/>
      <c r="F1957"/>
      <c r="G1957"/>
      <c r="H1957"/>
    </row>
    <row r="1958" spans="1:8" x14ac:dyDescent="0.45">
      <c r="A1958"/>
      <c r="B1958"/>
      <c r="C1958"/>
      <c r="D1958"/>
      <c r="E1958"/>
      <c r="F1958"/>
      <c r="G1958"/>
      <c r="H1958"/>
    </row>
    <row r="1959" spans="1:8" x14ac:dyDescent="0.45">
      <c r="A1959"/>
      <c r="B1959"/>
      <c r="C1959"/>
      <c r="D1959"/>
      <c r="E1959"/>
      <c r="F1959"/>
      <c r="G1959"/>
      <c r="H1959"/>
    </row>
    <row r="1960" spans="1:8" x14ac:dyDescent="0.45">
      <c r="A1960"/>
      <c r="B1960"/>
      <c r="C1960"/>
      <c r="D1960"/>
      <c r="E1960"/>
      <c r="F1960"/>
      <c r="G1960"/>
      <c r="H1960"/>
    </row>
    <row r="1961" spans="1:8" x14ac:dyDescent="0.45">
      <c r="A1961"/>
      <c r="B1961"/>
      <c r="C1961"/>
      <c r="D1961"/>
      <c r="E1961"/>
      <c r="F1961"/>
      <c r="G1961"/>
      <c r="H1961"/>
    </row>
    <row r="1962" spans="1:8" x14ac:dyDescent="0.45">
      <c r="A1962"/>
      <c r="B1962"/>
      <c r="C1962"/>
      <c r="D1962"/>
      <c r="E1962"/>
      <c r="F1962"/>
      <c r="G1962"/>
      <c r="H1962"/>
    </row>
    <row r="1963" spans="1:8" x14ac:dyDescent="0.45">
      <c r="A1963"/>
      <c r="B1963"/>
      <c r="C1963"/>
      <c r="D1963"/>
      <c r="E1963"/>
      <c r="F1963"/>
      <c r="G1963"/>
      <c r="H1963"/>
    </row>
    <row r="1964" spans="1:8" x14ac:dyDescent="0.45">
      <c r="A1964"/>
      <c r="B1964"/>
      <c r="C1964"/>
      <c r="D1964"/>
      <c r="E1964"/>
      <c r="F1964"/>
      <c r="G1964"/>
      <c r="H1964"/>
    </row>
    <row r="1965" spans="1:8" x14ac:dyDescent="0.45">
      <c r="A1965"/>
      <c r="B1965"/>
      <c r="C1965"/>
      <c r="D1965"/>
      <c r="E1965"/>
      <c r="F1965"/>
      <c r="G1965"/>
      <c r="H1965"/>
    </row>
    <row r="1966" spans="1:8" x14ac:dyDescent="0.45">
      <c r="A1966"/>
      <c r="B1966"/>
      <c r="C1966"/>
      <c r="D1966"/>
      <c r="E1966"/>
      <c r="F1966"/>
      <c r="G1966"/>
      <c r="H1966"/>
    </row>
    <row r="1967" spans="1:8" x14ac:dyDescent="0.45">
      <c r="A1967"/>
      <c r="B1967"/>
      <c r="C1967"/>
      <c r="D1967"/>
      <c r="E1967"/>
      <c r="F1967"/>
      <c r="G1967"/>
      <c r="H1967"/>
    </row>
    <row r="1968" spans="1:8" x14ac:dyDescent="0.45">
      <c r="A1968"/>
      <c r="B1968"/>
      <c r="C1968"/>
      <c r="D1968"/>
      <c r="E1968"/>
      <c r="F1968"/>
      <c r="G1968"/>
      <c r="H1968"/>
    </row>
    <row r="1969" spans="1:8" x14ac:dyDescent="0.45">
      <c r="A1969"/>
      <c r="B1969"/>
      <c r="C1969"/>
      <c r="D1969"/>
      <c r="E1969"/>
      <c r="F1969"/>
      <c r="G1969"/>
      <c r="H1969"/>
    </row>
    <row r="1970" spans="1:8" x14ac:dyDescent="0.45">
      <c r="A1970"/>
      <c r="B1970"/>
      <c r="C1970"/>
      <c r="D1970"/>
      <c r="E1970"/>
      <c r="F1970"/>
      <c r="G1970"/>
      <c r="H1970"/>
    </row>
    <row r="1971" spans="1:8" x14ac:dyDescent="0.45">
      <c r="A1971"/>
      <c r="B1971"/>
      <c r="C1971"/>
      <c r="D1971"/>
      <c r="E1971"/>
      <c r="F1971"/>
      <c r="G1971"/>
      <c r="H1971"/>
    </row>
    <row r="1972" spans="1:8" x14ac:dyDescent="0.45">
      <c r="A1972"/>
      <c r="B1972"/>
      <c r="C1972"/>
      <c r="D1972"/>
      <c r="E1972"/>
      <c r="F1972"/>
      <c r="G1972"/>
      <c r="H1972"/>
    </row>
    <row r="1973" spans="1:8" x14ac:dyDescent="0.45">
      <c r="A1973"/>
      <c r="B1973"/>
      <c r="C1973"/>
      <c r="D1973"/>
      <c r="E1973"/>
      <c r="F1973"/>
      <c r="G1973"/>
      <c r="H1973"/>
    </row>
    <row r="1974" spans="1:8" x14ac:dyDescent="0.45">
      <c r="A1974"/>
      <c r="B1974"/>
      <c r="C1974"/>
      <c r="D1974"/>
      <c r="E1974"/>
      <c r="F1974"/>
      <c r="G1974"/>
      <c r="H1974"/>
    </row>
    <row r="1975" spans="1:8" x14ac:dyDescent="0.45">
      <c r="A1975"/>
      <c r="B1975"/>
      <c r="C1975"/>
      <c r="D1975"/>
      <c r="E1975"/>
      <c r="F1975"/>
      <c r="G1975"/>
      <c r="H1975"/>
    </row>
    <row r="1976" spans="1:8" x14ac:dyDescent="0.45">
      <c r="A1976"/>
      <c r="B1976"/>
      <c r="C1976"/>
      <c r="D1976"/>
      <c r="E1976"/>
      <c r="F1976"/>
      <c r="G1976"/>
      <c r="H1976"/>
    </row>
    <row r="1977" spans="1:8" x14ac:dyDescent="0.45">
      <c r="A1977"/>
      <c r="B1977"/>
      <c r="C1977"/>
      <c r="D1977"/>
      <c r="E1977"/>
      <c r="F1977"/>
      <c r="G1977"/>
      <c r="H1977"/>
    </row>
    <row r="1978" spans="1:8" x14ac:dyDescent="0.45">
      <c r="A1978"/>
      <c r="B1978"/>
      <c r="C1978"/>
      <c r="D1978"/>
      <c r="E1978"/>
      <c r="F1978"/>
      <c r="G1978"/>
      <c r="H1978"/>
    </row>
    <row r="1979" spans="1:8" x14ac:dyDescent="0.45">
      <c r="A1979"/>
      <c r="B1979"/>
      <c r="C1979"/>
      <c r="D1979"/>
      <c r="E1979"/>
      <c r="F1979"/>
      <c r="G1979"/>
      <c r="H1979"/>
    </row>
    <row r="1980" spans="1:8" x14ac:dyDescent="0.45">
      <c r="A1980"/>
      <c r="B1980"/>
      <c r="C1980"/>
      <c r="D1980"/>
      <c r="E1980"/>
      <c r="F1980"/>
      <c r="G1980"/>
      <c r="H1980"/>
    </row>
    <row r="1981" spans="1:8" x14ac:dyDescent="0.45">
      <c r="A1981"/>
      <c r="B1981"/>
      <c r="C1981"/>
      <c r="D1981"/>
      <c r="E1981"/>
      <c r="F1981"/>
      <c r="G1981"/>
      <c r="H1981"/>
    </row>
    <row r="1982" spans="1:8" x14ac:dyDescent="0.45">
      <c r="A1982"/>
      <c r="B1982"/>
      <c r="C1982"/>
      <c r="D1982"/>
      <c r="E1982"/>
      <c r="F1982"/>
      <c r="G1982"/>
      <c r="H1982"/>
    </row>
    <row r="1983" spans="1:8" x14ac:dyDescent="0.45">
      <c r="A1983"/>
      <c r="B1983"/>
      <c r="C1983"/>
      <c r="D1983"/>
      <c r="E1983"/>
      <c r="F1983"/>
      <c r="G1983"/>
      <c r="H1983"/>
    </row>
    <row r="1984" spans="1:8" x14ac:dyDescent="0.45">
      <c r="A1984"/>
      <c r="B1984"/>
      <c r="C1984"/>
      <c r="D1984"/>
      <c r="E1984"/>
      <c r="F1984"/>
      <c r="G1984"/>
      <c r="H1984"/>
    </row>
    <row r="1985" spans="1:8" x14ac:dyDescent="0.45">
      <c r="A1985"/>
      <c r="B1985"/>
      <c r="C1985"/>
      <c r="D1985"/>
      <c r="E1985"/>
      <c r="F1985"/>
      <c r="G1985"/>
      <c r="H1985"/>
    </row>
    <row r="1986" spans="1:8" x14ac:dyDescent="0.45">
      <c r="A1986"/>
      <c r="B1986"/>
      <c r="C1986"/>
      <c r="D1986"/>
      <c r="E1986"/>
      <c r="F1986"/>
      <c r="G1986"/>
      <c r="H1986"/>
    </row>
    <row r="1987" spans="1:8" x14ac:dyDescent="0.45">
      <c r="A1987"/>
      <c r="B1987"/>
      <c r="C1987"/>
      <c r="D1987"/>
      <c r="E1987"/>
      <c r="F1987"/>
      <c r="G1987"/>
      <c r="H1987"/>
    </row>
    <row r="1988" spans="1:8" x14ac:dyDescent="0.45">
      <c r="A1988"/>
      <c r="B1988"/>
      <c r="C1988"/>
      <c r="D1988"/>
      <c r="E1988"/>
      <c r="F1988"/>
      <c r="G1988"/>
      <c r="H1988"/>
    </row>
    <row r="1989" spans="1:8" x14ac:dyDescent="0.45">
      <c r="A1989"/>
      <c r="B1989"/>
      <c r="C1989"/>
      <c r="D1989"/>
      <c r="E1989"/>
      <c r="F1989"/>
      <c r="G1989"/>
      <c r="H1989"/>
    </row>
    <row r="1990" spans="1:8" x14ac:dyDescent="0.45">
      <c r="A1990"/>
      <c r="B1990"/>
      <c r="C1990"/>
      <c r="D1990"/>
      <c r="E1990"/>
      <c r="F1990"/>
      <c r="G1990"/>
      <c r="H1990"/>
    </row>
    <row r="1991" spans="1:8" x14ac:dyDescent="0.45">
      <c r="A1991"/>
      <c r="B1991"/>
      <c r="C1991"/>
      <c r="D1991"/>
      <c r="E1991"/>
      <c r="F1991"/>
      <c r="G1991"/>
      <c r="H1991"/>
    </row>
    <row r="1992" spans="1:8" x14ac:dyDescent="0.45">
      <c r="A1992"/>
      <c r="B1992"/>
      <c r="C1992"/>
      <c r="D1992"/>
      <c r="E1992"/>
      <c r="F1992"/>
      <c r="G1992"/>
      <c r="H1992"/>
    </row>
    <row r="1993" spans="1:8" x14ac:dyDescent="0.45">
      <c r="A1993"/>
      <c r="B1993"/>
      <c r="C1993"/>
      <c r="D1993"/>
      <c r="E1993"/>
      <c r="F1993"/>
      <c r="G1993"/>
      <c r="H1993"/>
    </row>
    <row r="1994" spans="1:8" x14ac:dyDescent="0.45">
      <c r="A1994"/>
      <c r="B1994"/>
      <c r="C1994"/>
      <c r="D1994"/>
      <c r="E1994"/>
      <c r="F1994"/>
      <c r="G1994"/>
      <c r="H1994"/>
    </row>
    <row r="1995" spans="1:8" x14ac:dyDescent="0.45">
      <c r="A1995"/>
      <c r="B1995"/>
      <c r="C1995"/>
      <c r="D1995"/>
      <c r="E1995"/>
      <c r="F1995"/>
      <c r="G1995"/>
      <c r="H1995"/>
    </row>
    <row r="1996" spans="1:8" x14ac:dyDescent="0.45">
      <c r="A1996"/>
      <c r="B1996"/>
      <c r="C1996"/>
      <c r="D1996"/>
      <c r="E1996"/>
      <c r="F1996"/>
      <c r="G1996"/>
      <c r="H1996"/>
    </row>
    <row r="1997" spans="1:8" x14ac:dyDescent="0.45">
      <c r="A1997"/>
      <c r="B1997"/>
      <c r="C1997"/>
      <c r="D1997"/>
      <c r="E1997"/>
      <c r="F1997"/>
      <c r="G1997"/>
      <c r="H1997"/>
    </row>
    <row r="1998" spans="1:8" x14ac:dyDescent="0.45">
      <c r="A1998"/>
      <c r="B1998"/>
      <c r="C1998"/>
      <c r="D1998"/>
      <c r="E1998"/>
      <c r="F1998"/>
      <c r="G1998"/>
      <c r="H1998"/>
    </row>
    <row r="1999" spans="1:8" x14ac:dyDescent="0.45">
      <c r="A1999"/>
      <c r="B1999"/>
      <c r="C1999"/>
      <c r="D1999"/>
      <c r="E1999"/>
      <c r="F1999"/>
      <c r="G1999"/>
      <c r="H1999"/>
    </row>
    <row r="2000" spans="1:8" x14ac:dyDescent="0.45">
      <c r="A2000"/>
      <c r="B2000"/>
      <c r="C2000"/>
      <c r="D2000"/>
      <c r="E2000"/>
      <c r="F2000"/>
      <c r="G2000"/>
      <c r="H2000"/>
    </row>
    <row r="2001" spans="1:8" x14ac:dyDescent="0.45">
      <c r="A2001"/>
      <c r="B2001"/>
      <c r="C2001"/>
      <c r="D2001"/>
      <c r="E2001"/>
      <c r="F2001"/>
      <c r="G2001"/>
      <c r="H2001"/>
    </row>
    <row r="2002" spans="1:8" x14ac:dyDescent="0.45">
      <c r="A2002"/>
      <c r="B2002"/>
      <c r="C2002"/>
      <c r="D2002"/>
      <c r="E2002"/>
      <c r="F2002"/>
      <c r="G2002"/>
      <c r="H2002"/>
    </row>
    <row r="2003" spans="1:8" x14ac:dyDescent="0.45">
      <c r="A2003"/>
      <c r="B2003"/>
      <c r="C2003"/>
      <c r="D2003"/>
      <c r="E2003"/>
      <c r="F2003"/>
      <c r="G2003"/>
      <c r="H2003"/>
    </row>
    <row r="2004" spans="1:8" x14ac:dyDescent="0.45">
      <c r="A2004"/>
      <c r="B2004"/>
      <c r="C2004"/>
      <c r="D2004"/>
      <c r="E2004"/>
      <c r="F2004"/>
      <c r="G2004"/>
      <c r="H2004"/>
    </row>
    <row r="2005" spans="1:8" x14ac:dyDescent="0.45">
      <c r="A2005"/>
      <c r="B2005"/>
      <c r="C2005"/>
      <c r="D2005"/>
      <c r="E2005"/>
      <c r="F2005"/>
      <c r="G2005"/>
      <c r="H2005"/>
    </row>
    <row r="2006" spans="1:8" x14ac:dyDescent="0.45">
      <c r="A2006"/>
      <c r="B2006"/>
      <c r="C2006"/>
      <c r="D2006"/>
      <c r="E2006"/>
      <c r="F2006"/>
      <c r="G2006"/>
      <c r="H2006"/>
    </row>
    <row r="2007" spans="1:8" x14ac:dyDescent="0.45">
      <c r="A2007"/>
      <c r="B2007"/>
      <c r="C2007"/>
      <c r="D2007"/>
      <c r="E2007"/>
      <c r="F2007"/>
      <c r="G2007"/>
      <c r="H2007"/>
    </row>
    <row r="2008" spans="1:8" x14ac:dyDescent="0.45">
      <c r="A2008"/>
      <c r="B2008"/>
      <c r="C2008"/>
      <c r="D2008"/>
      <c r="E2008"/>
      <c r="F2008"/>
      <c r="G2008"/>
      <c r="H2008"/>
    </row>
    <row r="2009" spans="1:8" x14ac:dyDescent="0.45">
      <c r="A2009"/>
      <c r="B2009"/>
      <c r="C2009"/>
      <c r="D2009"/>
      <c r="E2009"/>
      <c r="F2009"/>
      <c r="G2009"/>
      <c r="H2009"/>
    </row>
    <row r="2010" spans="1:8" x14ac:dyDescent="0.45">
      <c r="A2010"/>
      <c r="B2010"/>
      <c r="C2010"/>
      <c r="D2010"/>
      <c r="E2010"/>
      <c r="F2010"/>
      <c r="G2010"/>
      <c r="H2010"/>
    </row>
    <row r="2011" spans="1:8" x14ac:dyDescent="0.45">
      <c r="A2011"/>
      <c r="B2011"/>
      <c r="C2011"/>
      <c r="D2011"/>
      <c r="E2011"/>
      <c r="F2011"/>
      <c r="G2011"/>
      <c r="H2011"/>
    </row>
    <row r="2012" spans="1:8" x14ac:dyDescent="0.45">
      <c r="A2012"/>
      <c r="B2012"/>
      <c r="C2012"/>
      <c r="D2012"/>
      <c r="E2012"/>
      <c r="F2012"/>
      <c r="G2012"/>
      <c r="H2012"/>
    </row>
    <row r="2013" spans="1:8" x14ac:dyDescent="0.45">
      <c r="A2013"/>
      <c r="B2013"/>
      <c r="C2013"/>
      <c r="D2013"/>
      <c r="E2013"/>
      <c r="F2013"/>
      <c r="G2013"/>
      <c r="H2013"/>
    </row>
    <row r="2014" spans="1:8" x14ac:dyDescent="0.45">
      <c r="A2014"/>
      <c r="B2014"/>
      <c r="C2014"/>
      <c r="D2014"/>
      <c r="E2014"/>
      <c r="F2014"/>
      <c r="G2014"/>
      <c r="H2014"/>
    </row>
    <row r="2015" spans="1:8" x14ac:dyDescent="0.45">
      <c r="A2015"/>
      <c r="B2015"/>
      <c r="C2015"/>
      <c r="D2015"/>
      <c r="E2015"/>
      <c r="F2015"/>
      <c r="G2015"/>
      <c r="H2015"/>
    </row>
    <row r="2016" spans="1:8" x14ac:dyDescent="0.45">
      <c r="A2016"/>
      <c r="B2016"/>
      <c r="C2016"/>
      <c r="D2016"/>
      <c r="E2016"/>
      <c r="F2016"/>
      <c r="G2016"/>
      <c r="H2016"/>
    </row>
    <row r="2017" spans="1:8" x14ac:dyDescent="0.45">
      <c r="A2017"/>
      <c r="B2017"/>
      <c r="C2017"/>
      <c r="D2017"/>
      <c r="E2017"/>
      <c r="F2017"/>
      <c r="G2017"/>
      <c r="H2017"/>
    </row>
    <row r="2018" spans="1:8" x14ac:dyDescent="0.45">
      <c r="A2018"/>
      <c r="B2018"/>
      <c r="C2018"/>
      <c r="D2018"/>
      <c r="E2018"/>
      <c r="F2018"/>
      <c r="G2018"/>
      <c r="H2018"/>
    </row>
    <row r="2019" spans="1:8" x14ac:dyDescent="0.45">
      <c r="A2019"/>
      <c r="B2019"/>
      <c r="C2019"/>
      <c r="D2019"/>
      <c r="E2019"/>
      <c r="F2019"/>
      <c r="G2019"/>
      <c r="H2019"/>
    </row>
    <row r="2020" spans="1:8" x14ac:dyDescent="0.45">
      <c r="A2020"/>
      <c r="B2020"/>
      <c r="C2020"/>
      <c r="D2020"/>
      <c r="E2020"/>
      <c r="F2020"/>
      <c r="G2020"/>
      <c r="H2020"/>
    </row>
    <row r="2021" spans="1:8" x14ac:dyDescent="0.45">
      <c r="A2021"/>
      <c r="B2021"/>
      <c r="C2021"/>
      <c r="D2021"/>
      <c r="E2021"/>
      <c r="F2021"/>
      <c r="G2021"/>
      <c r="H2021"/>
    </row>
    <row r="2022" spans="1:8" x14ac:dyDescent="0.45">
      <c r="A2022"/>
      <c r="B2022"/>
      <c r="C2022"/>
      <c r="D2022"/>
      <c r="E2022"/>
      <c r="F2022"/>
      <c r="G2022"/>
      <c r="H2022"/>
    </row>
    <row r="2023" spans="1:8" x14ac:dyDescent="0.45">
      <c r="A2023"/>
      <c r="B2023"/>
      <c r="C2023"/>
      <c r="D2023"/>
      <c r="E2023"/>
      <c r="F2023"/>
      <c r="G2023"/>
      <c r="H2023"/>
    </row>
    <row r="2024" spans="1:8" x14ac:dyDescent="0.45">
      <c r="A2024"/>
      <c r="B2024"/>
      <c r="C2024"/>
      <c r="D2024"/>
      <c r="E2024"/>
      <c r="F2024"/>
      <c r="G2024"/>
      <c r="H2024"/>
    </row>
    <row r="2025" spans="1:8" x14ac:dyDescent="0.45">
      <c r="A2025"/>
      <c r="B2025"/>
      <c r="C2025"/>
      <c r="D2025"/>
      <c r="E2025"/>
      <c r="F2025"/>
      <c r="G2025"/>
      <c r="H2025"/>
    </row>
    <row r="2026" spans="1:8" x14ac:dyDescent="0.45">
      <c r="A2026"/>
      <c r="B2026"/>
      <c r="C2026"/>
      <c r="D2026"/>
      <c r="E2026"/>
      <c r="F2026"/>
      <c r="G2026"/>
      <c r="H2026"/>
    </row>
    <row r="2027" spans="1:8" x14ac:dyDescent="0.45">
      <c r="A2027"/>
      <c r="B2027"/>
      <c r="C2027"/>
      <c r="D2027"/>
      <c r="E2027"/>
      <c r="F2027"/>
      <c r="G2027"/>
      <c r="H2027"/>
    </row>
    <row r="2028" spans="1:8" x14ac:dyDescent="0.45">
      <c r="A2028"/>
      <c r="B2028"/>
      <c r="C2028"/>
      <c r="D2028"/>
      <c r="E2028"/>
      <c r="F2028"/>
      <c r="G2028"/>
      <c r="H2028"/>
    </row>
    <row r="2029" spans="1:8" x14ac:dyDescent="0.45">
      <c r="A2029"/>
      <c r="B2029"/>
      <c r="C2029"/>
      <c r="D2029"/>
      <c r="E2029"/>
      <c r="F2029"/>
      <c r="G2029"/>
      <c r="H2029"/>
    </row>
    <row r="2030" spans="1:8" x14ac:dyDescent="0.45">
      <c r="A2030"/>
      <c r="B2030"/>
      <c r="C2030"/>
      <c r="D2030"/>
      <c r="E2030"/>
      <c r="F2030"/>
      <c r="G2030"/>
      <c r="H2030"/>
    </row>
    <row r="2031" spans="1:8" x14ac:dyDescent="0.45">
      <c r="A2031"/>
      <c r="B2031"/>
      <c r="C2031"/>
      <c r="D2031"/>
      <c r="E2031"/>
      <c r="F2031"/>
      <c r="G2031"/>
      <c r="H2031"/>
    </row>
    <row r="2032" spans="1:8" x14ac:dyDescent="0.45">
      <c r="A2032"/>
      <c r="B2032"/>
      <c r="C2032"/>
      <c r="D2032"/>
      <c r="E2032"/>
      <c r="F2032"/>
      <c r="G2032"/>
      <c r="H2032"/>
    </row>
    <row r="2033" spans="1:8" x14ac:dyDescent="0.45">
      <c r="A2033"/>
      <c r="B2033"/>
      <c r="C2033"/>
      <c r="D2033"/>
      <c r="E2033"/>
      <c r="F2033"/>
      <c r="G2033"/>
      <c r="H2033"/>
    </row>
    <row r="2034" spans="1:8" x14ac:dyDescent="0.45">
      <c r="A2034"/>
      <c r="B2034"/>
      <c r="C2034"/>
      <c r="D2034"/>
      <c r="E2034"/>
      <c r="F2034"/>
      <c r="G2034"/>
      <c r="H2034"/>
    </row>
    <row r="2035" spans="1:8" x14ac:dyDescent="0.45">
      <c r="A2035"/>
      <c r="B2035"/>
      <c r="C2035"/>
      <c r="D2035"/>
      <c r="E2035"/>
      <c r="F2035"/>
      <c r="G2035"/>
      <c r="H2035"/>
    </row>
    <row r="2036" spans="1:8" x14ac:dyDescent="0.45">
      <c r="A2036"/>
      <c r="B2036"/>
      <c r="C2036"/>
      <c r="D2036"/>
      <c r="E2036"/>
      <c r="F2036"/>
      <c r="G2036"/>
      <c r="H2036"/>
    </row>
    <row r="2037" spans="1:8" x14ac:dyDescent="0.45">
      <c r="A2037"/>
      <c r="B2037"/>
      <c r="C2037"/>
      <c r="D2037"/>
      <c r="E2037"/>
      <c r="F2037"/>
      <c r="G2037"/>
      <c r="H2037"/>
    </row>
    <row r="2038" spans="1:8" x14ac:dyDescent="0.45">
      <c r="A2038"/>
      <c r="B2038"/>
      <c r="C2038"/>
      <c r="D2038"/>
      <c r="E2038"/>
      <c r="F2038"/>
      <c r="G2038"/>
      <c r="H2038"/>
    </row>
    <row r="2039" spans="1:8" x14ac:dyDescent="0.45">
      <c r="A2039"/>
      <c r="B2039"/>
      <c r="C2039"/>
      <c r="D2039"/>
      <c r="E2039"/>
      <c r="F2039"/>
      <c r="G2039"/>
      <c r="H2039"/>
    </row>
    <row r="2040" spans="1:8" x14ac:dyDescent="0.45">
      <c r="A2040"/>
      <c r="B2040"/>
      <c r="C2040"/>
      <c r="D2040"/>
      <c r="E2040"/>
      <c r="F2040"/>
      <c r="G2040"/>
      <c r="H2040"/>
    </row>
    <row r="2041" spans="1:8" x14ac:dyDescent="0.45">
      <c r="A2041"/>
      <c r="B2041"/>
      <c r="C2041"/>
      <c r="D2041"/>
      <c r="E2041"/>
      <c r="F2041"/>
      <c r="G2041"/>
      <c r="H2041"/>
    </row>
    <row r="2042" spans="1:8" x14ac:dyDescent="0.45">
      <c r="A2042"/>
      <c r="B2042"/>
      <c r="C2042"/>
      <c r="D2042"/>
      <c r="E2042"/>
      <c r="F2042"/>
      <c r="G2042"/>
      <c r="H2042"/>
    </row>
    <row r="2043" spans="1:8" x14ac:dyDescent="0.45">
      <c r="A2043"/>
      <c r="B2043"/>
      <c r="C2043"/>
      <c r="D2043"/>
      <c r="E2043"/>
      <c r="F2043"/>
      <c r="G2043"/>
      <c r="H2043"/>
    </row>
    <row r="2044" spans="1:8" x14ac:dyDescent="0.45">
      <c r="A2044"/>
      <c r="B2044"/>
      <c r="C2044"/>
      <c r="D2044"/>
      <c r="E2044"/>
      <c r="F2044"/>
      <c r="G2044"/>
      <c r="H2044"/>
    </row>
    <row r="2045" spans="1:8" x14ac:dyDescent="0.45">
      <c r="A2045"/>
      <c r="B2045"/>
      <c r="C2045"/>
      <c r="D2045"/>
      <c r="E2045"/>
      <c r="F2045"/>
      <c r="G2045"/>
      <c r="H2045"/>
    </row>
    <row r="2046" spans="1:8" x14ac:dyDescent="0.45">
      <c r="A2046"/>
      <c r="B2046"/>
      <c r="C2046"/>
      <c r="D2046"/>
      <c r="E2046"/>
      <c r="F2046"/>
      <c r="G2046"/>
      <c r="H2046"/>
    </row>
    <row r="2047" spans="1:8" x14ac:dyDescent="0.45">
      <c r="A2047"/>
      <c r="B2047"/>
      <c r="C2047"/>
      <c r="D2047"/>
      <c r="E2047"/>
      <c r="F2047"/>
      <c r="G2047"/>
      <c r="H2047"/>
    </row>
    <row r="2048" spans="1:8" x14ac:dyDescent="0.45">
      <c r="A2048"/>
      <c r="B2048"/>
      <c r="C2048"/>
      <c r="D2048"/>
      <c r="E2048"/>
      <c r="F2048"/>
      <c r="G2048"/>
      <c r="H2048"/>
    </row>
    <row r="2049" spans="1:8" x14ac:dyDescent="0.45">
      <c r="A2049"/>
      <c r="B2049"/>
      <c r="C2049"/>
      <c r="D2049"/>
      <c r="E2049"/>
      <c r="F2049"/>
      <c r="G2049"/>
      <c r="H2049"/>
    </row>
    <row r="2050" spans="1:8" x14ac:dyDescent="0.45">
      <c r="A2050"/>
      <c r="B2050"/>
      <c r="C2050"/>
      <c r="D2050"/>
      <c r="E2050"/>
      <c r="F2050"/>
      <c r="G2050"/>
      <c r="H2050"/>
    </row>
    <row r="2051" spans="1:8" x14ac:dyDescent="0.45">
      <c r="A2051"/>
      <c r="B2051"/>
      <c r="C2051"/>
      <c r="D2051"/>
      <c r="E2051"/>
      <c r="F2051"/>
      <c r="G2051"/>
      <c r="H2051"/>
    </row>
    <row r="2052" spans="1:8" x14ac:dyDescent="0.45">
      <c r="A2052"/>
      <c r="B2052"/>
      <c r="C2052"/>
      <c r="D2052"/>
      <c r="E2052"/>
      <c r="F2052"/>
      <c r="G2052"/>
      <c r="H2052"/>
    </row>
    <row r="2053" spans="1:8" x14ac:dyDescent="0.45">
      <c r="A2053"/>
      <c r="B2053"/>
      <c r="C2053"/>
      <c r="D2053"/>
      <c r="E2053"/>
      <c r="F2053"/>
      <c r="G2053"/>
      <c r="H2053"/>
    </row>
    <row r="2054" spans="1:8" x14ac:dyDescent="0.45">
      <c r="A2054"/>
      <c r="B2054"/>
      <c r="C2054"/>
      <c r="D2054"/>
      <c r="E2054"/>
      <c r="F2054"/>
      <c r="G2054"/>
      <c r="H2054"/>
    </row>
    <row r="2055" spans="1:8" x14ac:dyDescent="0.45">
      <c r="A2055"/>
      <c r="B2055"/>
      <c r="C2055"/>
      <c r="D2055"/>
      <c r="E2055"/>
      <c r="F2055"/>
      <c r="G2055"/>
      <c r="H2055"/>
    </row>
    <row r="2056" spans="1:8" x14ac:dyDescent="0.45">
      <c r="A2056"/>
      <c r="B2056"/>
      <c r="C2056"/>
      <c r="D2056"/>
      <c r="E2056"/>
      <c r="F2056"/>
      <c r="G2056"/>
      <c r="H2056"/>
    </row>
    <row r="2057" spans="1:8" x14ac:dyDescent="0.45">
      <c r="A2057"/>
      <c r="B2057"/>
      <c r="C2057"/>
      <c r="D2057"/>
      <c r="E2057"/>
      <c r="F2057"/>
      <c r="G2057"/>
      <c r="H2057"/>
    </row>
    <row r="2058" spans="1:8" x14ac:dyDescent="0.45">
      <c r="A2058"/>
      <c r="B2058"/>
      <c r="C2058"/>
      <c r="D2058"/>
      <c r="E2058"/>
      <c r="F2058"/>
      <c r="G2058"/>
      <c r="H2058"/>
    </row>
    <row r="2059" spans="1:8" x14ac:dyDescent="0.45">
      <c r="A2059"/>
      <c r="B2059"/>
      <c r="C2059"/>
      <c r="D2059"/>
      <c r="E2059"/>
      <c r="F2059"/>
      <c r="G2059"/>
      <c r="H2059"/>
    </row>
    <row r="2060" spans="1:8" x14ac:dyDescent="0.45">
      <c r="A2060"/>
      <c r="B2060"/>
      <c r="C2060"/>
      <c r="D2060"/>
      <c r="E2060"/>
      <c r="F2060"/>
      <c r="G2060"/>
      <c r="H2060"/>
    </row>
    <row r="2061" spans="1:8" x14ac:dyDescent="0.45">
      <c r="A2061"/>
      <c r="B2061"/>
      <c r="C2061"/>
      <c r="D2061"/>
      <c r="E2061"/>
      <c r="F2061"/>
      <c r="G2061"/>
      <c r="H2061"/>
    </row>
    <row r="2062" spans="1:8" x14ac:dyDescent="0.45">
      <c r="A2062"/>
      <c r="B2062"/>
      <c r="C2062"/>
      <c r="D2062"/>
      <c r="E2062"/>
      <c r="F2062"/>
      <c r="G2062"/>
      <c r="H2062"/>
    </row>
    <row r="2063" spans="1:8" x14ac:dyDescent="0.45">
      <c r="A2063"/>
      <c r="B2063"/>
      <c r="C2063"/>
      <c r="D2063"/>
      <c r="E2063"/>
      <c r="F2063"/>
      <c r="G2063"/>
      <c r="H2063"/>
    </row>
    <row r="2064" spans="1:8" x14ac:dyDescent="0.45">
      <c r="A2064"/>
      <c r="B2064"/>
      <c r="C2064"/>
      <c r="D2064"/>
      <c r="E2064"/>
      <c r="F2064"/>
      <c r="G2064"/>
      <c r="H2064"/>
    </row>
    <row r="2065" spans="1:8" x14ac:dyDescent="0.45">
      <c r="A2065"/>
      <c r="B2065"/>
      <c r="C2065"/>
      <c r="D2065"/>
      <c r="E2065"/>
      <c r="F2065"/>
      <c r="G2065"/>
      <c r="H2065"/>
    </row>
    <row r="2066" spans="1:8" x14ac:dyDescent="0.45">
      <c r="A2066"/>
      <c r="B2066"/>
      <c r="C2066"/>
      <c r="D2066"/>
      <c r="E2066"/>
      <c r="F2066"/>
      <c r="G2066"/>
      <c r="H2066"/>
    </row>
    <row r="2067" spans="1:8" x14ac:dyDescent="0.45">
      <c r="A2067"/>
      <c r="B2067"/>
      <c r="C2067"/>
      <c r="D2067"/>
      <c r="E2067"/>
      <c r="F2067"/>
      <c r="G2067"/>
      <c r="H2067"/>
    </row>
    <row r="2068" spans="1:8" x14ac:dyDescent="0.45">
      <c r="A2068"/>
      <c r="B2068"/>
      <c r="C2068"/>
      <c r="D2068"/>
      <c r="E2068"/>
      <c r="F2068"/>
      <c r="G2068"/>
      <c r="H2068"/>
    </row>
    <row r="2069" spans="1:8" x14ac:dyDescent="0.45">
      <c r="A2069"/>
      <c r="B2069"/>
      <c r="C2069"/>
      <c r="D2069"/>
      <c r="E2069"/>
      <c r="F2069"/>
      <c r="G2069"/>
      <c r="H2069"/>
    </row>
    <row r="2070" spans="1:8" x14ac:dyDescent="0.45">
      <c r="A2070"/>
      <c r="B2070"/>
      <c r="C2070"/>
      <c r="D2070"/>
      <c r="E2070"/>
      <c r="F2070"/>
      <c r="G2070"/>
      <c r="H2070"/>
    </row>
    <row r="2071" spans="1:8" x14ac:dyDescent="0.45">
      <c r="A2071"/>
      <c r="B2071"/>
      <c r="C2071"/>
      <c r="D2071"/>
      <c r="E2071"/>
      <c r="F2071"/>
      <c r="G2071"/>
      <c r="H2071"/>
    </row>
    <row r="2072" spans="1:8" x14ac:dyDescent="0.45">
      <c r="A2072"/>
      <c r="B2072"/>
      <c r="C2072"/>
      <c r="D2072"/>
      <c r="E2072"/>
      <c r="F2072"/>
      <c r="G2072"/>
      <c r="H2072"/>
    </row>
    <row r="2073" spans="1:8" x14ac:dyDescent="0.45">
      <c r="A2073"/>
      <c r="B2073"/>
      <c r="C2073"/>
      <c r="D2073"/>
      <c r="E2073"/>
      <c r="F2073"/>
      <c r="G2073"/>
      <c r="H2073"/>
    </row>
    <row r="2074" spans="1:8" x14ac:dyDescent="0.45">
      <c r="A2074"/>
      <c r="B2074"/>
      <c r="C2074"/>
      <c r="D2074"/>
      <c r="E2074"/>
      <c r="F2074"/>
      <c r="G2074"/>
      <c r="H2074"/>
    </row>
    <row r="2075" spans="1:8" x14ac:dyDescent="0.45">
      <c r="A2075"/>
      <c r="B2075"/>
      <c r="C2075"/>
      <c r="D2075"/>
      <c r="E2075"/>
      <c r="F2075"/>
      <c r="G2075"/>
      <c r="H2075"/>
    </row>
    <row r="2076" spans="1:8" x14ac:dyDescent="0.45">
      <c r="A2076"/>
      <c r="B2076"/>
      <c r="C2076"/>
      <c r="D2076"/>
      <c r="E2076"/>
      <c r="F2076"/>
      <c r="G2076"/>
      <c r="H2076"/>
    </row>
    <row r="2077" spans="1:8" x14ac:dyDescent="0.45">
      <c r="A2077"/>
      <c r="B2077"/>
      <c r="C2077"/>
      <c r="D2077"/>
      <c r="E2077"/>
      <c r="F2077"/>
      <c r="G2077"/>
      <c r="H2077"/>
    </row>
    <row r="2078" spans="1:8" x14ac:dyDescent="0.45">
      <c r="A2078"/>
      <c r="B2078"/>
      <c r="C2078"/>
      <c r="D2078"/>
      <c r="E2078"/>
      <c r="F2078"/>
      <c r="G2078"/>
      <c r="H2078"/>
    </row>
    <row r="2079" spans="1:8" x14ac:dyDescent="0.45">
      <c r="A2079"/>
      <c r="B2079"/>
      <c r="C2079"/>
      <c r="D2079"/>
      <c r="E2079"/>
      <c r="F2079"/>
      <c r="G2079"/>
      <c r="H2079"/>
    </row>
    <row r="2080" spans="1:8" x14ac:dyDescent="0.45">
      <c r="A2080"/>
      <c r="B2080"/>
      <c r="C2080"/>
      <c r="D2080"/>
      <c r="E2080"/>
      <c r="F2080"/>
      <c r="G2080"/>
      <c r="H2080"/>
    </row>
    <row r="2081" spans="1:8" x14ac:dyDescent="0.45">
      <c r="A2081"/>
      <c r="B2081"/>
      <c r="C2081"/>
      <c r="D2081"/>
      <c r="E2081"/>
      <c r="F2081"/>
      <c r="G2081"/>
      <c r="H2081"/>
    </row>
    <row r="2082" spans="1:8" x14ac:dyDescent="0.45">
      <c r="A2082"/>
      <c r="B2082"/>
      <c r="C2082"/>
      <c r="D2082"/>
      <c r="E2082"/>
      <c r="F2082"/>
      <c r="G2082"/>
      <c r="H2082"/>
    </row>
    <row r="2083" spans="1:8" x14ac:dyDescent="0.45">
      <c r="A2083"/>
      <c r="B2083"/>
      <c r="C2083"/>
      <c r="D2083"/>
      <c r="E2083"/>
      <c r="F2083"/>
      <c r="G2083"/>
      <c r="H2083"/>
    </row>
    <row r="2084" spans="1:8" x14ac:dyDescent="0.45">
      <c r="A2084"/>
      <c r="B2084"/>
      <c r="C2084"/>
      <c r="D2084"/>
      <c r="E2084"/>
      <c r="F2084"/>
      <c r="G2084"/>
      <c r="H2084"/>
    </row>
    <row r="2085" spans="1:8" x14ac:dyDescent="0.45">
      <c r="A2085"/>
      <c r="B2085"/>
      <c r="C2085"/>
      <c r="D2085"/>
      <c r="E2085"/>
      <c r="F2085"/>
      <c r="G2085"/>
      <c r="H2085"/>
    </row>
    <row r="2086" spans="1:8" x14ac:dyDescent="0.45">
      <c r="A2086"/>
      <c r="B2086"/>
      <c r="C2086"/>
      <c r="D2086"/>
      <c r="E2086"/>
      <c r="F2086"/>
      <c r="G2086"/>
      <c r="H2086"/>
    </row>
    <row r="2087" spans="1:8" x14ac:dyDescent="0.45">
      <c r="A2087"/>
      <c r="B2087"/>
      <c r="C2087"/>
      <c r="D2087"/>
      <c r="E2087"/>
      <c r="F2087"/>
      <c r="G2087"/>
      <c r="H2087"/>
    </row>
    <row r="2088" spans="1:8" x14ac:dyDescent="0.45">
      <c r="A2088"/>
      <c r="B2088"/>
      <c r="C2088"/>
      <c r="D2088"/>
      <c r="E2088"/>
      <c r="F2088"/>
      <c r="G2088"/>
      <c r="H2088"/>
    </row>
    <row r="2089" spans="1:8" x14ac:dyDescent="0.45">
      <c r="A2089"/>
      <c r="B2089"/>
      <c r="C2089"/>
      <c r="D2089"/>
      <c r="E2089"/>
      <c r="F2089"/>
      <c r="G2089"/>
      <c r="H2089"/>
    </row>
    <row r="2090" spans="1:8" x14ac:dyDescent="0.45">
      <c r="A2090"/>
      <c r="B2090"/>
      <c r="C2090"/>
      <c r="D2090"/>
      <c r="E2090"/>
      <c r="F2090"/>
      <c r="G2090"/>
      <c r="H2090"/>
    </row>
    <row r="2091" spans="1:8" x14ac:dyDescent="0.45">
      <c r="A2091"/>
      <c r="B2091"/>
      <c r="C2091"/>
      <c r="D2091"/>
      <c r="E2091"/>
      <c r="F2091"/>
      <c r="G2091"/>
      <c r="H2091"/>
    </row>
    <row r="2092" spans="1:8" x14ac:dyDescent="0.45">
      <c r="A2092"/>
      <c r="B2092"/>
      <c r="C2092"/>
      <c r="D2092"/>
      <c r="E2092"/>
      <c r="F2092"/>
      <c r="G2092"/>
      <c r="H2092"/>
    </row>
    <row r="2093" spans="1:8" x14ac:dyDescent="0.45">
      <c r="A2093"/>
      <c r="B2093"/>
      <c r="C2093"/>
      <c r="D2093"/>
      <c r="E2093"/>
      <c r="F2093"/>
      <c r="G2093"/>
      <c r="H2093"/>
    </row>
    <row r="2094" spans="1:8" x14ac:dyDescent="0.45">
      <c r="A2094"/>
      <c r="B2094"/>
      <c r="C2094"/>
      <c r="D2094"/>
      <c r="E2094"/>
      <c r="F2094"/>
      <c r="G2094"/>
      <c r="H2094"/>
    </row>
    <row r="2095" spans="1:8" x14ac:dyDescent="0.45">
      <c r="A2095"/>
      <c r="B2095"/>
      <c r="C2095"/>
      <c r="D2095"/>
      <c r="E2095"/>
      <c r="F2095"/>
      <c r="G2095"/>
      <c r="H2095"/>
    </row>
    <row r="2096" spans="1:8" x14ac:dyDescent="0.45">
      <c r="A2096"/>
      <c r="B2096"/>
      <c r="C2096"/>
      <c r="D2096"/>
      <c r="E2096"/>
      <c r="F2096"/>
      <c r="G2096"/>
      <c r="H2096"/>
    </row>
    <row r="2097" spans="1:8" x14ac:dyDescent="0.45">
      <c r="A2097"/>
      <c r="B2097"/>
      <c r="C2097"/>
      <c r="D2097"/>
      <c r="E2097"/>
      <c r="F2097"/>
      <c r="G2097"/>
      <c r="H2097"/>
    </row>
    <row r="2098" spans="1:8" x14ac:dyDescent="0.45">
      <c r="A2098"/>
      <c r="B2098"/>
      <c r="C2098"/>
      <c r="D2098"/>
      <c r="E2098"/>
      <c r="F2098"/>
      <c r="G2098"/>
      <c r="H2098"/>
    </row>
    <row r="2099" spans="1:8" x14ac:dyDescent="0.45">
      <c r="A2099"/>
      <c r="B2099"/>
      <c r="C2099"/>
      <c r="D2099"/>
      <c r="E2099"/>
      <c r="F2099"/>
      <c r="G2099"/>
      <c r="H2099"/>
    </row>
    <row r="2100" spans="1:8" x14ac:dyDescent="0.45">
      <c r="A2100"/>
      <c r="B2100"/>
      <c r="C2100"/>
      <c r="D2100"/>
      <c r="E2100"/>
      <c r="F2100"/>
      <c r="G2100"/>
      <c r="H2100"/>
    </row>
    <row r="2101" spans="1:8" x14ac:dyDescent="0.45">
      <c r="A2101"/>
      <c r="B2101"/>
      <c r="C2101"/>
      <c r="D2101"/>
      <c r="E2101"/>
      <c r="F2101"/>
      <c r="G2101"/>
      <c r="H2101"/>
    </row>
    <row r="2102" spans="1:8" x14ac:dyDescent="0.45">
      <c r="A2102"/>
      <c r="B2102"/>
      <c r="C2102"/>
      <c r="D2102"/>
      <c r="E2102"/>
      <c r="F2102"/>
      <c r="G2102"/>
      <c r="H2102"/>
    </row>
    <row r="2103" spans="1:8" x14ac:dyDescent="0.45">
      <c r="A2103"/>
      <c r="B2103"/>
      <c r="C2103"/>
      <c r="D2103"/>
      <c r="E2103"/>
      <c r="F2103"/>
      <c r="G2103"/>
      <c r="H2103"/>
    </row>
    <row r="2104" spans="1:8" x14ac:dyDescent="0.45">
      <c r="A2104"/>
      <c r="B2104"/>
      <c r="C2104"/>
      <c r="D2104"/>
      <c r="E2104"/>
      <c r="F2104"/>
      <c r="G2104"/>
      <c r="H2104"/>
    </row>
    <row r="2105" spans="1:8" x14ac:dyDescent="0.45">
      <c r="A2105"/>
      <c r="B2105"/>
      <c r="C2105"/>
      <c r="D2105"/>
      <c r="E2105"/>
      <c r="F2105"/>
      <c r="G2105"/>
      <c r="H2105"/>
    </row>
    <row r="2106" spans="1:8" x14ac:dyDescent="0.45">
      <c r="A2106"/>
      <c r="B2106"/>
      <c r="C2106"/>
      <c r="D2106"/>
      <c r="E2106"/>
      <c r="F2106"/>
      <c r="G2106"/>
      <c r="H2106"/>
    </row>
    <row r="2107" spans="1:8" x14ac:dyDescent="0.45">
      <c r="A2107"/>
      <c r="B2107"/>
      <c r="C2107"/>
      <c r="D2107"/>
      <c r="E2107"/>
      <c r="F2107"/>
      <c r="G2107"/>
      <c r="H2107"/>
    </row>
    <row r="2108" spans="1:8" x14ac:dyDescent="0.45">
      <c r="A2108"/>
      <c r="B2108"/>
      <c r="C2108"/>
      <c r="D2108"/>
      <c r="E2108"/>
      <c r="F2108"/>
      <c r="G2108"/>
      <c r="H2108"/>
    </row>
    <row r="2109" spans="1:8" x14ac:dyDescent="0.45">
      <c r="A2109"/>
      <c r="B2109"/>
      <c r="C2109"/>
      <c r="D2109"/>
      <c r="E2109"/>
      <c r="F2109"/>
      <c r="G2109"/>
      <c r="H2109"/>
    </row>
    <row r="2110" spans="1:8" x14ac:dyDescent="0.45">
      <c r="A2110"/>
      <c r="B2110"/>
      <c r="C2110"/>
      <c r="D2110"/>
      <c r="E2110"/>
      <c r="F2110"/>
      <c r="G2110"/>
      <c r="H2110"/>
    </row>
    <row r="2111" spans="1:8" x14ac:dyDescent="0.45">
      <c r="A2111"/>
      <c r="B2111"/>
      <c r="C2111"/>
      <c r="D2111"/>
      <c r="E2111"/>
      <c r="F2111"/>
      <c r="G2111"/>
      <c r="H2111"/>
    </row>
    <row r="2112" spans="1:8" x14ac:dyDescent="0.45">
      <c r="A2112"/>
      <c r="B2112"/>
      <c r="C2112"/>
      <c r="D2112"/>
      <c r="E2112"/>
      <c r="F2112"/>
      <c r="G2112"/>
      <c r="H2112"/>
    </row>
    <row r="2113" spans="1:8" x14ac:dyDescent="0.45">
      <c r="A2113"/>
      <c r="B2113"/>
      <c r="C2113"/>
      <c r="D2113"/>
      <c r="E2113"/>
      <c r="F2113"/>
      <c r="G2113"/>
      <c r="H2113"/>
    </row>
    <row r="2114" spans="1:8" x14ac:dyDescent="0.45">
      <c r="A2114"/>
      <c r="B2114"/>
      <c r="C2114"/>
      <c r="D2114"/>
      <c r="E2114"/>
      <c r="F2114"/>
      <c r="G2114"/>
      <c r="H2114"/>
    </row>
    <row r="2115" spans="1:8" x14ac:dyDescent="0.45">
      <c r="A2115"/>
      <c r="B2115"/>
      <c r="C2115"/>
      <c r="D2115"/>
      <c r="E2115"/>
      <c r="F2115"/>
      <c r="G2115"/>
      <c r="H2115"/>
    </row>
    <row r="2116" spans="1:8" x14ac:dyDescent="0.45">
      <c r="A2116"/>
      <c r="B2116"/>
      <c r="C2116"/>
      <c r="D2116"/>
      <c r="E2116"/>
      <c r="F2116"/>
      <c r="G2116"/>
      <c r="H2116"/>
    </row>
    <row r="2117" spans="1:8" x14ac:dyDescent="0.45">
      <c r="A2117"/>
      <c r="B2117"/>
      <c r="C2117"/>
      <c r="D2117"/>
      <c r="E2117"/>
      <c r="F2117"/>
      <c r="G2117"/>
      <c r="H2117"/>
    </row>
    <row r="2118" spans="1:8" x14ac:dyDescent="0.45">
      <c r="A2118"/>
      <c r="B2118"/>
      <c r="C2118"/>
      <c r="D2118"/>
      <c r="E2118"/>
      <c r="F2118"/>
      <c r="G2118"/>
      <c r="H2118"/>
    </row>
    <row r="2119" spans="1:8" x14ac:dyDescent="0.45">
      <c r="A2119"/>
      <c r="B2119"/>
      <c r="C2119"/>
      <c r="D2119"/>
      <c r="E2119"/>
      <c r="F2119"/>
      <c r="G2119"/>
      <c r="H2119"/>
    </row>
    <row r="2120" spans="1:8" x14ac:dyDescent="0.45">
      <c r="A2120"/>
      <c r="B2120"/>
      <c r="C2120"/>
      <c r="D2120"/>
      <c r="E2120"/>
      <c r="F2120"/>
      <c r="G2120"/>
      <c r="H2120"/>
    </row>
    <row r="2121" spans="1:8" x14ac:dyDescent="0.45">
      <c r="A2121"/>
      <c r="B2121"/>
      <c r="C2121"/>
      <c r="D2121"/>
      <c r="E2121"/>
      <c r="F2121"/>
      <c r="G2121"/>
      <c r="H2121"/>
    </row>
    <row r="2122" spans="1:8" x14ac:dyDescent="0.45">
      <c r="A2122"/>
      <c r="B2122"/>
      <c r="C2122"/>
      <c r="D2122"/>
      <c r="E2122"/>
      <c r="F2122"/>
      <c r="G2122"/>
      <c r="H2122"/>
    </row>
    <row r="2123" spans="1:8" x14ac:dyDescent="0.45">
      <c r="A2123"/>
      <c r="B2123"/>
      <c r="C2123"/>
      <c r="D2123"/>
      <c r="E2123"/>
      <c r="F2123"/>
      <c r="G2123"/>
      <c r="H2123"/>
    </row>
    <row r="2124" spans="1:8" x14ac:dyDescent="0.45">
      <c r="A2124"/>
      <c r="B2124"/>
      <c r="C2124"/>
      <c r="D2124"/>
      <c r="E2124"/>
      <c r="F2124"/>
      <c r="G2124"/>
      <c r="H2124"/>
    </row>
    <row r="2125" spans="1:8" x14ac:dyDescent="0.45">
      <c r="A2125"/>
      <c r="B2125"/>
      <c r="C2125"/>
      <c r="D2125"/>
      <c r="E2125"/>
      <c r="F2125"/>
      <c r="G2125"/>
      <c r="H2125"/>
    </row>
    <row r="2126" spans="1:8" x14ac:dyDescent="0.45">
      <c r="A2126"/>
      <c r="B2126"/>
      <c r="C2126"/>
      <c r="D2126"/>
      <c r="E2126"/>
      <c r="F2126"/>
      <c r="G2126"/>
      <c r="H2126"/>
    </row>
    <row r="2127" spans="1:8" x14ac:dyDescent="0.45">
      <c r="A2127"/>
      <c r="B2127"/>
      <c r="C2127"/>
      <c r="D2127"/>
      <c r="E2127"/>
      <c r="F2127"/>
      <c r="G2127"/>
      <c r="H2127"/>
    </row>
    <row r="2128" spans="1:8" x14ac:dyDescent="0.45">
      <c r="A2128"/>
      <c r="B2128"/>
      <c r="C2128"/>
      <c r="D2128"/>
      <c r="E2128"/>
      <c r="F2128"/>
      <c r="G2128"/>
      <c r="H2128"/>
    </row>
    <row r="2129" spans="1:8" x14ac:dyDescent="0.45">
      <c r="A2129"/>
      <c r="B2129"/>
      <c r="C2129"/>
      <c r="D2129"/>
      <c r="E2129"/>
      <c r="F2129"/>
      <c r="G2129"/>
      <c r="H2129"/>
    </row>
    <row r="2130" spans="1:8" x14ac:dyDescent="0.45">
      <c r="A2130"/>
      <c r="B2130"/>
      <c r="C2130"/>
      <c r="D2130"/>
      <c r="E2130"/>
      <c r="F2130"/>
      <c r="G2130"/>
      <c r="H2130"/>
    </row>
    <row r="2131" spans="1:8" x14ac:dyDescent="0.45">
      <c r="A2131"/>
      <c r="B2131"/>
      <c r="C2131"/>
      <c r="D2131"/>
      <c r="E2131"/>
      <c r="F2131"/>
      <c r="G2131"/>
      <c r="H2131"/>
    </row>
    <row r="2132" spans="1:8" x14ac:dyDescent="0.45">
      <c r="A2132"/>
      <c r="B2132"/>
      <c r="C2132"/>
      <c r="D2132"/>
      <c r="E2132"/>
      <c r="F2132"/>
      <c r="G2132"/>
      <c r="H2132"/>
    </row>
    <row r="2133" spans="1:8" x14ac:dyDescent="0.45">
      <c r="A2133"/>
      <c r="B2133"/>
      <c r="C2133"/>
      <c r="D2133"/>
      <c r="E2133"/>
      <c r="F2133"/>
      <c r="G2133"/>
      <c r="H2133"/>
    </row>
    <row r="2134" spans="1:8" x14ac:dyDescent="0.45">
      <c r="A2134"/>
      <c r="B2134"/>
      <c r="C2134"/>
      <c r="D2134"/>
      <c r="E2134"/>
      <c r="F2134"/>
      <c r="G2134"/>
      <c r="H2134"/>
    </row>
    <row r="2135" spans="1:8" x14ac:dyDescent="0.45">
      <c r="A2135"/>
      <c r="B2135"/>
      <c r="C2135"/>
      <c r="D2135"/>
      <c r="E2135"/>
      <c r="F2135"/>
      <c r="G2135"/>
      <c r="H2135"/>
    </row>
    <row r="2136" spans="1:8" x14ac:dyDescent="0.45">
      <c r="A2136"/>
      <c r="B2136"/>
      <c r="C2136"/>
      <c r="D2136"/>
      <c r="E2136"/>
      <c r="F2136"/>
      <c r="G2136"/>
      <c r="H2136"/>
    </row>
    <row r="2137" spans="1:8" x14ac:dyDescent="0.45">
      <c r="A2137"/>
      <c r="B2137"/>
      <c r="C2137"/>
      <c r="D2137"/>
      <c r="E2137"/>
      <c r="F2137"/>
      <c r="G2137"/>
      <c r="H2137"/>
    </row>
    <row r="2138" spans="1:8" x14ac:dyDescent="0.45">
      <c r="A2138"/>
      <c r="B2138"/>
      <c r="C2138"/>
      <c r="D2138"/>
      <c r="E2138"/>
      <c r="F2138"/>
      <c r="G2138"/>
      <c r="H2138"/>
    </row>
    <row r="2139" spans="1:8" x14ac:dyDescent="0.45">
      <c r="A2139"/>
      <c r="B2139"/>
      <c r="C2139"/>
      <c r="D2139"/>
      <c r="E2139"/>
      <c r="F2139"/>
      <c r="G2139"/>
      <c r="H2139"/>
    </row>
    <row r="2140" spans="1:8" x14ac:dyDescent="0.45">
      <c r="A2140"/>
      <c r="B2140"/>
      <c r="C2140"/>
      <c r="D2140"/>
      <c r="E2140"/>
      <c r="F2140"/>
      <c r="G2140"/>
      <c r="H2140"/>
    </row>
    <row r="2141" spans="1:8" x14ac:dyDescent="0.45">
      <c r="A2141"/>
      <c r="B2141"/>
      <c r="C2141"/>
      <c r="D2141"/>
      <c r="E2141"/>
      <c r="F2141"/>
      <c r="G2141"/>
      <c r="H2141"/>
    </row>
    <row r="2142" spans="1:8" x14ac:dyDescent="0.45">
      <c r="A2142"/>
      <c r="B2142"/>
      <c r="C2142"/>
      <c r="D2142"/>
      <c r="E2142"/>
      <c r="F2142"/>
      <c r="G2142"/>
      <c r="H2142"/>
    </row>
    <row r="2143" spans="1:8" x14ac:dyDescent="0.45">
      <c r="A2143"/>
      <c r="B2143"/>
      <c r="C2143"/>
      <c r="D2143"/>
      <c r="E2143"/>
      <c r="F2143"/>
      <c r="G2143"/>
      <c r="H2143"/>
    </row>
    <row r="2144" spans="1:8" x14ac:dyDescent="0.45">
      <c r="A2144"/>
      <c r="B2144"/>
      <c r="C2144"/>
      <c r="D2144"/>
      <c r="E2144"/>
      <c r="F2144"/>
      <c r="G2144"/>
      <c r="H2144"/>
    </row>
    <row r="2145" spans="1:8" x14ac:dyDescent="0.45">
      <c r="A2145"/>
      <c r="B2145"/>
      <c r="C2145"/>
      <c r="D2145"/>
      <c r="E2145"/>
      <c r="F2145"/>
      <c r="G2145"/>
      <c r="H2145"/>
    </row>
    <row r="2146" spans="1:8" x14ac:dyDescent="0.45">
      <c r="A2146"/>
      <c r="B2146"/>
      <c r="C2146"/>
      <c r="D2146"/>
      <c r="E2146"/>
      <c r="F2146"/>
      <c r="G2146"/>
      <c r="H2146"/>
    </row>
    <row r="2147" spans="1:8" x14ac:dyDescent="0.45">
      <c r="A2147"/>
      <c r="B2147"/>
      <c r="C2147"/>
      <c r="D2147"/>
      <c r="E2147"/>
      <c r="F2147"/>
      <c r="G2147"/>
      <c r="H2147"/>
    </row>
    <row r="2148" spans="1:8" x14ac:dyDescent="0.45">
      <c r="A2148"/>
      <c r="B2148"/>
      <c r="C2148"/>
      <c r="D2148"/>
      <c r="E2148"/>
      <c r="F2148"/>
      <c r="G2148"/>
      <c r="H2148"/>
    </row>
    <row r="2149" spans="1:8" x14ac:dyDescent="0.45">
      <c r="A2149"/>
      <c r="B2149"/>
      <c r="C2149"/>
      <c r="D2149"/>
      <c r="E2149"/>
      <c r="F2149"/>
      <c r="G2149"/>
      <c r="H2149"/>
    </row>
    <row r="2150" spans="1:8" x14ac:dyDescent="0.45">
      <c r="A2150"/>
      <c r="B2150"/>
      <c r="C2150"/>
      <c r="D2150"/>
      <c r="E2150"/>
      <c r="F2150"/>
      <c r="G2150"/>
      <c r="H2150"/>
    </row>
    <row r="2151" spans="1:8" x14ac:dyDescent="0.45">
      <c r="A2151"/>
      <c r="B2151"/>
      <c r="C2151"/>
      <c r="D2151"/>
      <c r="E2151"/>
      <c r="F2151"/>
      <c r="G2151"/>
      <c r="H2151"/>
    </row>
    <row r="2152" spans="1:8" x14ac:dyDescent="0.45">
      <c r="A2152"/>
      <c r="B2152"/>
      <c r="C2152"/>
      <c r="D2152"/>
      <c r="E2152"/>
      <c r="F2152"/>
      <c r="G2152"/>
      <c r="H2152"/>
    </row>
    <row r="2153" spans="1:8" x14ac:dyDescent="0.45">
      <c r="A2153"/>
      <c r="B2153"/>
      <c r="C2153"/>
      <c r="D2153"/>
      <c r="E2153"/>
      <c r="F2153"/>
      <c r="G2153"/>
      <c r="H2153"/>
    </row>
    <row r="2154" spans="1:8" x14ac:dyDescent="0.45">
      <c r="A2154"/>
      <c r="B2154"/>
      <c r="C2154"/>
      <c r="D2154"/>
      <c r="E2154"/>
      <c r="F2154"/>
      <c r="G2154"/>
      <c r="H2154"/>
    </row>
    <row r="2155" spans="1:8" x14ac:dyDescent="0.45">
      <c r="A2155"/>
      <c r="B2155"/>
      <c r="C2155"/>
      <c r="D2155"/>
      <c r="E2155"/>
      <c r="F2155"/>
      <c r="G2155"/>
      <c r="H2155"/>
    </row>
    <row r="2156" spans="1:8" x14ac:dyDescent="0.45">
      <c r="A2156"/>
      <c r="B2156"/>
      <c r="C2156"/>
      <c r="D2156"/>
      <c r="E2156"/>
      <c r="F2156"/>
      <c r="G2156"/>
      <c r="H2156"/>
    </row>
    <row r="2157" spans="1:8" x14ac:dyDescent="0.45">
      <c r="A2157"/>
      <c r="B2157"/>
      <c r="C2157"/>
      <c r="D2157"/>
      <c r="E2157"/>
      <c r="F2157"/>
      <c r="G2157"/>
      <c r="H2157"/>
    </row>
    <row r="2158" spans="1:8" x14ac:dyDescent="0.45">
      <c r="A2158"/>
      <c r="B2158"/>
      <c r="C2158"/>
      <c r="D2158"/>
      <c r="E2158"/>
      <c r="F2158"/>
      <c r="G2158"/>
      <c r="H2158"/>
    </row>
    <row r="2159" spans="1:8" x14ac:dyDescent="0.45">
      <c r="A2159"/>
      <c r="B2159"/>
      <c r="C2159"/>
      <c r="D2159"/>
      <c r="E2159"/>
      <c r="F2159"/>
      <c r="G2159"/>
      <c r="H2159"/>
    </row>
    <row r="2160" spans="1:8" x14ac:dyDescent="0.45">
      <c r="A2160"/>
      <c r="B2160"/>
      <c r="C2160"/>
      <c r="D2160"/>
      <c r="E2160"/>
      <c r="F2160"/>
      <c r="G2160"/>
      <c r="H2160"/>
    </row>
    <row r="2161" spans="1:8" x14ac:dyDescent="0.45">
      <c r="A2161"/>
      <c r="B2161"/>
      <c r="C2161"/>
      <c r="D2161"/>
      <c r="E2161"/>
      <c r="F2161"/>
      <c r="G2161"/>
      <c r="H2161"/>
    </row>
    <row r="2162" spans="1:8" x14ac:dyDescent="0.45">
      <c r="A2162"/>
      <c r="B2162"/>
      <c r="C2162"/>
      <c r="D2162"/>
      <c r="E2162"/>
      <c r="F2162"/>
      <c r="G2162"/>
      <c r="H2162"/>
    </row>
    <row r="2163" spans="1:8" x14ac:dyDescent="0.45">
      <c r="A2163"/>
      <c r="B2163"/>
      <c r="C2163"/>
      <c r="D2163"/>
      <c r="E2163"/>
      <c r="F2163"/>
      <c r="G2163"/>
      <c r="H2163"/>
    </row>
    <row r="2164" spans="1:8" x14ac:dyDescent="0.45">
      <c r="A2164"/>
      <c r="B2164"/>
      <c r="C2164"/>
      <c r="D2164"/>
      <c r="E2164"/>
      <c r="F2164"/>
      <c r="G2164"/>
      <c r="H2164"/>
    </row>
    <row r="2165" spans="1:8" x14ac:dyDescent="0.45">
      <c r="A2165"/>
      <c r="B2165"/>
      <c r="C2165"/>
      <c r="D2165"/>
      <c r="E2165"/>
      <c r="F2165"/>
      <c r="G2165"/>
      <c r="H2165"/>
    </row>
    <row r="2166" spans="1:8" x14ac:dyDescent="0.45">
      <c r="A2166"/>
      <c r="B2166"/>
      <c r="C2166"/>
      <c r="D2166"/>
      <c r="E2166"/>
      <c r="F2166"/>
      <c r="G2166"/>
      <c r="H2166"/>
    </row>
    <row r="2167" spans="1:8" x14ac:dyDescent="0.45">
      <c r="A2167"/>
      <c r="B2167"/>
      <c r="C2167"/>
      <c r="D2167"/>
      <c r="E2167"/>
      <c r="F2167"/>
      <c r="G2167"/>
      <c r="H2167"/>
    </row>
    <row r="2168" spans="1:8" x14ac:dyDescent="0.45">
      <c r="A2168"/>
      <c r="B2168"/>
      <c r="C2168"/>
      <c r="D2168"/>
      <c r="E2168"/>
      <c r="F2168"/>
      <c r="G2168"/>
      <c r="H2168"/>
    </row>
    <row r="2169" spans="1:8" x14ac:dyDescent="0.45">
      <c r="A2169"/>
      <c r="B2169"/>
      <c r="C2169"/>
      <c r="D2169"/>
      <c r="E2169"/>
      <c r="F2169"/>
      <c r="G2169"/>
      <c r="H2169"/>
    </row>
    <row r="2170" spans="1:8" x14ac:dyDescent="0.45">
      <c r="A2170"/>
      <c r="B2170"/>
      <c r="C2170"/>
      <c r="D2170"/>
      <c r="E2170"/>
      <c r="F2170"/>
      <c r="G2170"/>
      <c r="H2170"/>
    </row>
    <row r="2171" spans="1:8" x14ac:dyDescent="0.45">
      <c r="A2171"/>
      <c r="B2171"/>
      <c r="C2171"/>
      <c r="D2171"/>
      <c r="E2171"/>
      <c r="F2171"/>
      <c r="G2171"/>
      <c r="H2171"/>
    </row>
    <row r="2172" spans="1:8" x14ac:dyDescent="0.45">
      <c r="A2172"/>
      <c r="B2172"/>
      <c r="C2172"/>
      <c r="D2172"/>
      <c r="E2172"/>
      <c r="F2172"/>
      <c r="G2172"/>
      <c r="H2172"/>
    </row>
    <row r="2173" spans="1:8" x14ac:dyDescent="0.45">
      <c r="A2173"/>
      <c r="B2173"/>
      <c r="C2173"/>
      <c r="D2173"/>
      <c r="E2173"/>
      <c r="F2173"/>
      <c r="G2173"/>
      <c r="H2173"/>
    </row>
    <row r="2174" spans="1:8" x14ac:dyDescent="0.45">
      <c r="A2174"/>
      <c r="B2174"/>
      <c r="C2174"/>
      <c r="D2174"/>
      <c r="E2174"/>
      <c r="F2174"/>
      <c r="G2174"/>
      <c r="H2174"/>
    </row>
    <row r="2175" spans="1:8" x14ac:dyDescent="0.45">
      <c r="A2175"/>
      <c r="B2175"/>
      <c r="C2175"/>
      <c r="D2175"/>
      <c r="E2175"/>
      <c r="F2175"/>
      <c r="G2175"/>
      <c r="H2175"/>
    </row>
    <row r="2176" spans="1:8" x14ac:dyDescent="0.45">
      <c r="A2176"/>
      <c r="B2176"/>
      <c r="C2176"/>
      <c r="D2176"/>
      <c r="E2176"/>
      <c r="F2176"/>
      <c r="G2176"/>
      <c r="H2176"/>
    </row>
    <row r="2177" spans="1:8" x14ac:dyDescent="0.45">
      <c r="A2177"/>
      <c r="B2177"/>
      <c r="C2177"/>
      <c r="D2177"/>
      <c r="E2177"/>
      <c r="F2177"/>
      <c r="G2177"/>
      <c r="H2177"/>
    </row>
    <row r="2178" spans="1:8" x14ac:dyDescent="0.45">
      <c r="A2178"/>
      <c r="B2178"/>
      <c r="C2178"/>
      <c r="D2178"/>
      <c r="E2178"/>
      <c r="F2178"/>
      <c r="G2178"/>
      <c r="H2178"/>
    </row>
    <row r="2179" spans="1:8" x14ac:dyDescent="0.45">
      <c r="A2179"/>
      <c r="B2179"/>
      <c r="C2179"/>
      <c r="D2179"/>
      <c r="E2179"/>
      <c r="F2179"/>
      <c r="G2179"/>
      <c r="H2179"/>
    </row>
    <row r="2180" spans="1:8" x14ac:dyDescent="0.45">
      <c r="A2180"/>
      <c r="B2180"/>
      <c r="C2180"/>
      <c r="D2180"/>
      <c r="E2180"/>
      <c r="F2180"/>
      <c r="G2180"/>
      <c r="H2180"/>
    </row>
    <row r="2181" spans="1:8" x14ac:dyDescent="0.45">
      <c r="A2181"/>
      <c r="B2181"/>
      <c r="C2181"/>
      <c r="D2181"/>
      <c r="E2181"/>
      <c r="F2181"/>
      <c r="G2181"/>
      <c r="H2181"/>
    </row>
    <row r="2182" spans="1:8" x14ac:dyDescent="0.45">
      <c r="A2182"/>
      <c r="B2182"/>
      <c r="C2182"/>
      <c r="D2182"/>
      <c r="E2182"/>
      <c r="F2182"/>
      <c r="G2182"/>
      <c r="H2182"/>
    </row>
    <row r="2183" spans="1:8" x14ac:dyDescent="0.45">
      <c r="A2183"/>
      <c r="B2183"/>
      <c r="C2183"/>
      <c r="D2183"/>
      <c r="E2183"/>
      <c r="F2183"/>
      <c r="G2183"/>
      <c r="H2183"/>
    </row>
    <row r="2184" spans="1:8" x14ac:dyDescent="0.45">
      <c r="A2184"/>
      <c r="B2184"/>
      <c r="C2184"/>
      <c r="D2184"/>
      <c r="E2184"/>
      <c r="F2184"/>
      <c r="G2184"/>
      <c r="H2184"/>
    </row>
    <row r="2185" spans="1:8" x14ac:dyDescent="0.45">
      <c r="A2185"/>
      <c r="B2185"/>
      <c r="C2185"/>
      <c r="D2185"/>
      <c r="E2185"/>
      <c r="F2185"/>
      <c r="G2185"/>
      <c r="H2185"/>
    </row>
    <row r="2186" spans="1:8" x14ac:dyDescent="0.45">
      <c r="A2186"/>
      <c r="B2186"/>
      <c r="C2186"/>
      <c r="D2186"/>
      <c r="E2186"/>
      <c r="F2186"/>
      <c r="G2186"/>
      <c r="H2186"/>
    </row>
    <row r="2187" spans="1:8" x14ac:dyDescent="0.45">
      <c r="A2187"/>
      <c r="B2187"/>
      <c r="C2187"/>
      <c r="D2187"/>
      <c r="E2187"/>
      <c r="F2187"/>
      <c r="G2187"/>
      <c r="H2187"/>
    </row>
    <row r="2188" spans="1:8" x14ac:dyDescent="0.45">
      <c r="A2188"/>
      <c r="B2188"/>
      <c r="C2188"/>
      <c r="D2188"/>
      <c r="E2188"/>
      <c r="F2188"/>
      <c r="G2188"/>
      <c r="H2188"/>
    </row>
    <row r="2189" spans="1:8" x14ac:dyDescent="0.45">
      <c r="A2189"/>
      <c r="B2189"/>
      <c r="C2189"/>
      <c r="D2189"/>
      <c r="E2189"/>
      <c r="F2189"/>
      <c r="G2189"/>
      <c r="H2189"/>
    </row>
    <row r="2190" spans="1:8" x14ac:dyDescent="0.45">
      <c r="A2190"/>
      <c r="B2190"/>
      <c r="C2190"/>
      <c r="D2190"/>
      <c r="E2190"/>
      <c r="F2190"/>
      <c r="G2190"/>
      <c r="H2190"/>
    </row>
    <row r="2191" spans="1:8" x14ac:dyDescent="0.45">
      <c r="A2191"/>
      <c r="B2191"/>
      <c r="C2191"/>
      <c r="D2191"/>
      <c r="E2191"/>
      <c r="F2191"/>
      <c r="G2191"/>
      <c r="H2191"/>
    </row>
    <row r="2192" spans="1:8" x14ac:dyDescent="0.45">
      <c r="A2192"/>
      <c r="B2192"/>
      <c r="C2192"/>
      <c r="D2192"/>
      <c r="E2192"/>
      <c r="F2192"/>
      <c r="G2192"/>
      <c r="H2192"/>
    </row>
    <row r="2193" spans="1:8" x14ac:dyDescent="0.45">
      <c r="A2193"/>
      <c r="B2193"/>
      <c r="C2193"/>
      <c r="D2193"/>
      <c r="E2193"/>
      <c r="F2193"/>
      <c r="G2193"/>
      <c r="H2193"/>
    </row>
    <row r="2194" spans="1:8" x14ac:dyDescent="0.45">
      <c r="A2194"/>
      <c r="B2194"/>
      <c r="C2194"/>
      <c r="D2194"/>
      <c r="E2194"/>
      <c r="F2194"/>
      <c r="G2194"/>
      <c r="H2194"/>
    </row>
    <row r="2195" spans="1:8" x14ac:dyDescent="0.45">
      <c r="A2195"/>
      <c r="B2195"/>
      <c r="C2195"/>
      <c r="D2195"/>
      <c r="E2195"/>
      <c r="F2195"/>
      <c r="G2195"/>
      <c r="H2195"/>
    </row>
    <row r="2196" spans="1:8" x14ac:dyDescent="0.45">
      <c r="A2196"/>
      <c r="B2196"/>
      <c r="C2196"/>
      <c r="D2196"/>
      <c r="E2196"/>
      <c r="F2196"/>
      <c r="G2196"/>
      <c r="H2196"/>
    </row>
    <row r="2197" spans="1:8" x14ac:dyDescent="0.45">
      <c r="A2197"/>
      <c r="B2197"/>
      <c r="C2197"/>
      <c r="D2197"/>
      <c r="E2197"/>
      <c r="F2197"/>
      <c r="G2197"/>
      <c r="H2197"/>
    </row>
    <row r="2198" spans="1:8" x14ac:dyDescent="0.45">
      <c r="A2198"/>
      <c r="B2198"/>
      <c r="C2198"/>
      <c r="D2198"/>
      <c r="E2198"/>
      <c r="F2198"/>
      <c r="G2198"/>
      <c r="H2198"/>
    </row>
    <row r="2199" spans="1:8" x14ac:dyDescent="0.45">
      <c r="A2199"/>
      <c r="B2199"/>
      <c r="C2199"/>
      <c r="D2199"/>
      <c r="E2199"/>
      <c r="F2199"/>
      <c r="G2199"/>
      <c r="H2199"/>
    </row>
    <row r="2200" spans="1:8" x14ac:dyDescent="0.45">
      <c r="A2200"/>
      <c r="B2200"/>
      <c r="C2200"/>
      <c r="D2200"/>
      <c r="E2200"/>
      <c r="F2200"/>
      <c r="G2200"/>
      <c r="H2200"/>
    </row>
    <row r="2201" spans="1:8" x14ac:dyDescent="0.45">
      <c r="A2201"/>
      <c r="B2201"/>
      <c r="C2201"/>
      <c r="D2201"/>
      <c r="E2201"/>
      <c r="F2201"/>
      <c r="G2201"/>
      <c r="H2201"/>
    </row>
    <row r="2202" spans="1:8" x14ac:dyDescent="0.45">
      <c r="A2202"/>
      <c r="B2202"/>
      <c r="C2202"/>
      <c r="D2202"/>
      <c r="E2202"/>
      <c r="F2202"/>
      <c r="G2202"/>
      <c r="H2202"/>
    </row>
    <row r="2203" spans="1:8" x14ac:dyDescent="0.45">
      <c r="A2203"/>
      <c r="B2203"/>
      <c r="C2203"/>
      <c r="D2203"/>
      <c r="E2203"/>
      <c r="F2203"/>
      <c r="G2203"/>
      <c r="H2203"/>
    </row>
    <row r="2204" spans="1:8" x14ac:dyDescent="0.45">
      <c r="A2204"/>
      <c r="B2204"/>
      <c r="C2204"/>
      <c r="D2204"/>
      <c r="E2204"/>
      <c r="F2204"/>
      <c r="G2204"/>
      <c r="H2204"/>
    </row>
    <row r="2205" spans="1:8" x14ac:dyDescent="0.45">
      <c r="A2205"/>
      <c r="B2205"/>
      <c r="C2205"/>
      <c r="D2205"/>
      <c r="E2205"/>
      <c r="F2205"/>
      <c r="G2205"/>
      <c r="H2205"/>
    </row>
    <row r="2206" spans="1:8" x14ac:dyDescent="0.45">
      <c r="A2206"/>
      <c r="B2206"/>
      <c r="C2206"/>
      <c r="D2206"/>
      <c r="E2206"/>
      <c r="F2206"/>
      <c r="G2206"/>
      <c r="H2206"/>
    </row>
    <row r="2207" spans="1:8" x14ac:dyDescent="0.45">
      <c r="A2207"/>
      <c r="B2207"/>
      <c r="C2207"/>
      <c r="D2207"/>
      <c r="E2207"/>
      <c r="F2207"/>
      <c r="G2207"/>
      <c r="H2207"/>
    </row>
    <row r="2208" spans="1:8" x14ac:dyDescent="0.45">
      <c r="A2208"/>
      <c r="B2208"/>
      <c r="C2208"/>
      <c r="D2208"/>
      <c r="E2208"/>
      <c r="F2208"/>
      <c r="G2208"/>
      <c r="H2208"/>
    </row>
    <row r="2209" spans="1:8" x14ac:dyDescent="0.45">
      <c r="A2209"/>
      <c r="B2209"/>
      <c r="C2209"/>
      <c r="D2209"/>
      <c r="E2209"/>
      <c r="F2209"/>
      <c r="G2209"/>
      <c r="H2209"/>
    </row>
    <row r="2210" spans="1:8" x14ac:dyDescent="0.45">
      <c r="A2210"/>
      <c r="B2210"/>
      <c r="C2210"/>
      <c r="D2210"/>
      <c r="E2210"/>
      <c r="F2210"/>
      <c r="G2210"/>
      <c r="H2210"/>
    </row>
    <row r="2211" spans="1:8" x14ac:dyDescent="0.45">
      <c r="A2211"/>
      <c r="B2211"/>
      <c r="C2211"/>
      <c r="D2211"/>
      <c r="E2211"/>
      <c r="F2211"/>
      <c r="G2211"/>
      <c r="H2211"/>
    </row>
    <row r="2212" spans="1:8" x14ac:dyDescent="0.45">
      <c r="A2212"/>
      <c r="B2212"/>
      <c r="C2212"/>
      <c r="D2212"/>
      <c r="E2212"/>
      <c r="F2212"/>
      <c r="G2212"/>
      <c r="H2212"/>
    </row>
    <row r="2213" spans="1:8" x14ac:dyDescent="0.45">
      <c r="A2213"/>
      <c r="B2213"/>
      <c r="C2213"/>
      <c r="D2213"/>
      <c r="E2213"/>
      <c r="F2213"/>
      <c r="G2213"/>
      <c r="H2213"/>
    </row>
    <row r="2214" spans="1:8" x14ac:dyDescent="0.45">
      <c r="A2214"/>
      <c r="B2214"/>
      <c r="C2214"/>
      <c r="D2214"/>
      <c r="E2214"/>
      <c r="F2214"/>
      <c r="G2214"/>
      <c r="H2214"/>
    </row>
    <row r="2215" spans="1:8" x14ac:dyDescent="0.45">
      <c r="A2215"/>
      <c r="B2215"/>
      <c r="C2215"/>
      <c r="D2215"/>
      <c r="E2215"/>
      <c r="F2215"/>
      <c r="G2215"/>
      <c r="H2215"/>
    </row>
    <row r="2216" spans="1:8" x14ac:dyDescent="0.45">
      <c r="A2216"/>
      <c r="B2216"/>
      <c r="C2216"/>
      <c r="D2216"/>
      <c r="E2216"/>
      <c r="F2216"/>
      <c r="G2216"/>
      <c r="H2216"/>
    </row>
    <row r="2217" spans="1:8" x14ac:dyDescent="0.45">
      <c r="A2217"/>
      <c r="B2217"/>
      <c r="C2217"/>
      <c r="D2217"/>
      <c r="E2217"/>
      <c r="F2217"/>
      <c r="G2217"/>
      <c r="H2217"/>
    </row>
    <row r="2218" spans="1:8" x14ac:dyDescent="0.45">
      <c r="A2218"/>
      <c r="B2218"/>
      <c r="C2218"/>
      <c r="D2218"/>
      <c r="E2218"/>
      <c r="F2218"/>
      <c r="G2218"/>
      <c r="H2218"/>
    </row>
    <row r="2219" spans="1:8" x14ac:dyDescent="0.45">
      <c r="A2219"/>
      <c r="B2219"/>
      <c r="C2219"/>
      <c r="D2219"/>
      <c r="E2219"/>
      <c r="F2219"/>
      <c r="G2219"/>
      <c r="H2219"/>
    </row>
    <row r="2220" spans="1:8" x14ac:dyDescent="0.45">
      <c r="A2220"/>
      <c r="B2220"/>
      <c r="C2220"/>
      <c r="D2220"/>
      <c r="E2220"/>
      <c r="F2220"/>
      <c r="G2220"/>
      <c r="H2220"/>
    </row>
    <row r="2221" spans="1:8" x14ac:dyDescent="0.45">
      <c r="A2221"/>
      <c r="B2221"/>
      <c r="C2221"/>
      <c r="D2221"/>
      <c r="E2221"/>
      <c r="F2221"/>
      <c r="G2221"/>
      <c r="H2221"/>
    </row>
    <row r="2222" spans="1:8" x14ac:dyDescent="0.45">
      <c r="A2222"/>
      <c r="B2222"/>
      <c r="C2222"/>
      <c r="D2222"/>
      <c r="E2222"/>
      <c r="F2222"/>
      <c r="G2222"/>
      <c r="H2222"/>
    </row>
    <row r="2223" spans="1:8" x14ac:dyDescent="0.45">
      <c r="A2223"/>
      <c r="B2223"/>
      <c r="C2223"/>
      <c r="D2223"/>
      <c r="E2223"/>
      <c r="F2223"/>
      <c r="G2223"/>
      <c r="H2223"/>
    </row>
    <row r="2224" spans="1:8" x14ac:dyDescent="0.45">
      <c r="A2224"/>
      <c r="B2224"/>
      <c r="C2224"/>
      <c r="D2224"/>
      <c r="E2224"/>
      <c r="F2224"/>
      <c r="G2224"/>
      <c r="H2224"/>
    </row>
    <row r="2225" spans="1:8" x14ac:dyDescent="0.45">
      <c r="A2225"/>
      <c r="B2225"/>
      <c r="C2225"/>
      <c r="D2225"/>
      <c r="E2225"/>
      <c r="F2225"/>
      <c r="G2225"/>
      <c r="H2225"/>
    </row>
    <row r="2226" spans="1:8" x14ac:dyDescent="0.45">
      <c r="A2226"/>
      <c r="B2226"/>
      <c r="C2226"/>
      <c r="D2226"/>
      <c r="E2226"/>
      <c r="F2226"/>
      <c r="G2226"/>
      <c r="H2226"/>
    </row>
    <row r="2227" spans="1:8" x14ac:dyDescent="0.45">
      <c r="A2227"/>
      <c r="B2227"/>
      <c r="C2227"/>
      <c r="D2227"/>
      <c r="E2227"/>
      <c r="F2227"/>
      <c r="G2227"/>
      <c r="H2227"/>
    </row>
    <row r="2228" spans="1:8" x14ac:dyDescent="0.45">
      <c r="A2228"/>
      <c r="B2228"/>
      <c r="C2228"/>
      <c r="D2228"/>
      <c r="E2228"/>
      <c r="F2228"/>
      <c r="G2228"/>
      <c r="H2228"/>
    </row>
    <row r="2229" spans="1:8" x14ac:dyDescent="0.45">
      <c r="A2229"/>
      <c r="B2229"/>
      <c r="C2229"/>
      <c r="D2229"/>
      <c r="E2229"/>
      <c r="F2229"/>
      <c r="G2229"/>
      <c r="H2229"/>
    </row>
    <row r="2230" spans="1:8" x14ac:dyDescent="0.45">
      <c r="A2230"/>
      <c r="B2230"/>
      <c r="C2230"/>
      <c r="D2230"/>
      <c r="E2230"/>
      <c r="F2230"/>
      <c r="G2230"/>
      <c r="H2230"/>
    </row>
    <row r="2231" spans="1:8" x14ac:dyDescent="0.45">
      <c r="A2231"/>
      <c r="B2231"/>
      <c r="C2231"/>
      <c r="D2231"/>
      <c r="E2231"/>
      <c r="F2231"/>
      <c r="G2231"/>
      <c r="H2231"/>
    </row>
    <row r="2232" spans="1:8" x14ac:dyDescent="0.45">
      <c r="A2232"/>
      <c r="B2232"/>
      <c r="C2232"/>
      <c r="D2232"/>
      <c r="E2232"/>
      <c r="F2232"/>
      <c r="G2232"/>
      <c r="H2232"/>
    </row>
    <row r="2233" spans="1:8" x14ac:dyDescent="0.45">
      <c r="A2233"/>
      <c r="B2233"/>
      <c r="C2233"/>
      <c r="D2233"/>
      <c r="E2233"/>
      <c r="F2233"/>
      <c r="G2233"/>
      <c r="H2233"/>
    </row>
    <row r="2234" spans="1:8" x14ac:dyDescent="0.45">
      <c r="A2234"/>
      <c r="B2234"/>
      <c r="C2234"/>
      <c r="D2234"/>
      <c r="E2234"/>
      <c r="F2234"/>
      <c r="G2234"/>
      <c r="H2234"/>
    </row>
    <row r="2235" spans="1:8" x14ac:dyDescent="0.45">
      <c r="A2235"/>
      <c r="B2235"/>
      <c r="C2235"/>
      <c r="D2235"/>
      <c r="E2235"/>
      <c r="F2235"/>
      <c r="G2235"/>
      <c r="H2235"/>
    </row>
    <row r="2236" spans="1:8" x14ac:dyDescent="0.45">
      <c r="A2236"/>
      <c r="B2236"/>
      <c r="C2236"/>
      <c r="D2236"/>
      <c r="E2236"/>
      <c r="F2236"/>
      <c r="G2236"/>
      <c r="H2236"/>
    </row>
    <row r="2237" spans="1:8" x14ac:dyDescent="0.45">
      <c r="A2237"/>
      <c r="B2237"/>
      <c r="C2237"/>
      <c r="D2237"/>
      <c r="E2237"/>
      <c r="F2237"/>
      <c r="G2237"/>
      <c r="H2237"/>
    </row>
    <row r="2238" spans="1:8" x14ac:dyDescent="0.45">
      <c r="A2238"/>
      <c r="B2238"/>
      <c r="C2238"/>
      <c r="D2238"/>
      <c r="E2238"/>
      <c r="F2238"/>
      <c r="G2238"/>
      <c r="H2238"/>
    </row>
    <row r="2239" spans="1:8" x14ac:dyDescent="0.45">
      <c r="A2239"/>
      <c r="B2239"/>
      <c r="C2239"/>
      <c r="D2239"/>
      <c r="E2239"/>
      <c r="F2239"/>
      <c r="G2239"/>
      <c r="H2239"/>
    </row>
    <row r="2240" spans="1:8" x14ac:dyDescent="0.45">
      <c r="A2240"/>
      <c r="B2240"/>
      <c r="C2240"/>
      <c r="D2240"/>
      <c r="E2240"/>
      <c r="F2240"/>
      <c r="G2240"/>
      <c r="H2240"/>
    </row>
    <row r="2241" spans="1:8" x14ac:dyDescent="0.45">
      <c r="A2241"/>
      <c r="B2241"/>
      <c r="C2241"/>
      <c r="D2241"/>
      <c r="E2241"/>
      <c r="F2241"/>
      <c r="G2241"/>
      <c r="H2241"/>
    </row>
    <row r="2242" spans="1:8" x14ac:dyDescent="0.45">
      <c r="A2242"/>
      <c r="B2242"/>
      <c r="C2242"/>
      <c r="D2242"/>
      <c r="E2242"/>
      <c r="F2242"/>
      <c r="G2242"/>
      <c r="H2242"/>
    </row>
    <row r="2243" spans="1:8" x14ac:dyDescent="0.45">
      <c r="A2243"/>
      <c r="B2243"/>
      <c r="C2243"/>
      <c r="D2243"/>
      <c r="E2243"/>
      <c r="F2243"/>
      <c r="G2243"/>
      <c r="H2243"/>
    </row>
    <row r="2244" spans="1:8" x14ac:dyDescent="0.45">
      <c r="A2244"/>
      <c r="B2244"/>
      <c r="C2244"/>
      <c r="D2244"/>
      <c r="E2244"/>
      <c r="F2244"/>
      <c r="G2244"/>
      <c r="H2244"/>
    </row>
    <row r="2245" spans="1:8" x14ac:dyDescent="0.45">
      <c r="A2245"/>
      <c r="B2245"/>
      <c r="C2245"/>
      <c r="D2245"/>
      <c r="E2245"/>
      <c r="F2245"/>
      <c r="G2245"/>
      <c r="H2245"/>
    </row>
    <row r="2246" spans="1:8" x14ac:dyDescent="0.45">
      <c r="A2246"/>
      <c r="B2246"/>
      <c r="C2246"/>
      <c r="D2246"/>
      <c r="E2246"/>
      <c r="F2246"/>
      <c r="G2246"/>
      <c r="H2246"/>
    </row>
    <row r="2247" spans="1:8" x14ac:dyDescent="0.45">
      <c r="A2247"/>
      <c r="B2247"/>
      <c r="C2247"/>
      <c r="D2247"/>
      <c r="E2247"/>
      <c r="F2247"/>
      <c r="G2247"/>
      <c r="H2247"/>
    </row>
    <row r="2248" spans="1:8" x14ac:dyDescent="0.45">
      <c r="A2248"/>
      <c r="B2248"/>
      <c r="C2248"/>
      <c r="D2248"/>
      <c r="E2248"/>
      <c r="F2248"/>
      <c r="G2248"/>
      <c r="H2248"/>
    </row>
    <row r="2249" spans="1:8" x14ac:dyDescent="0.45">
      <c r="A2249"/>
      <c r="B2249"/>
      <c r="C2249"/>
      <c r="D2249"/>
      <c r="E2249"/>
      <c r="F2249"/>
      <c r="G2249"/>
      <c r="H2249"/>
    </row>
    <row r="2250" spans="1:8" x14ac:dyDescent="0.45">
      <c r="A2250"/>
      <c r="B2250"/>
      <c r="C2250"/>
      <c r="D2250"/>
      <c r="E2250"/>
      <c r="F2250"/>
      <c r="G2250"/>
      <c r="H2250"/>
    </row>
    <row r="2251" spans="1:8" x14ac:dyDescent="0.45">
      <c r="A2251"/>
      <c r="B2251"/>
      <c r="C2251"/>
      <c r="D2251"/>
      <c r="E2251"/>
      <c r="F2251"/>
      <c r="G2251"/>
      <c r="H2251"/>
    </row>
    <row r="2252" spans="1:8" x14ac:dyDescent="0.45">
      <c r="A2252"/>
      <c r="B2252"/>
      <c r="C2252"/>
      <c r="D2252"/>
      <c r="E2252"/>
      <c r="F2252"/>
      <c r="G2252"/>
      <c r="H2252"/>
    </row>
    <row r="2253" spans="1:8" x14ac:dyDescent="0.45">
      <c r="A2253"/>
      <c r="B2253"/>
      <c r="C2253"/>
      <c r="D2253"/>
      <c r="E2253"/>
      <c r="F2253"/>
      <c r="G2253"/>
      <c r="H2253"/>
    </row>
    <row r="2254" spans="1:8" x14ac:dyDescent="0.45">
      <c r="A2254"/>
      <c r="B2254"/>
      <c r="C2254"/>
      <c r="D2254"/>
      <c r="E2254"/>
      <c r="F2254"/>
      <c r="G2254"/>
      <c r="H2254"/>
    </row>
    <row r="2255" spans="1:8" x14ac:dyDescent="0.45">
      <c r="A2255"/>
      <c r="B2255"/>
      <c r="C2255"/>
      <c r="D2255"/>
      <c r="E2255"/>
      <c r="F2255"/>
      <c r="G2255"/>
      <c r="H2255"/>
    </row>
    <row r="2256" spans="1:8" x14ac:dyDescent="0.45">
      <c r="A2256"/>
      <c r="B2256"/>
      <c r="C2256"/>
      <c r="D2256"/>
      <c r="E2256"/>
      <c r="F2256"/>
      <c r="G2256"/>
      <c r="H2256"/>
    </row>
    <row r="2257" spans="1:8" x14ac:dyDescent="0.45">
      <c r="A2257"/>
      <c r="B2257"/>
      <c r="C2257"/>
      <c r="D2257"/>
      <c r="E2257"/>
      <c r="F2257"/>
      <c r="G2257"/>
      <c r="H2257"/>
    </row>
    <row r="2258" spans="1:8" x14ac:dyDescent="0.45">
      <c r="A2258"/>
      <c r="B2258"/>
      <c r="C2258"/>
      <c r="D2258"/>
      <c r="E2258"/>
      <c r="F2258"/>
      <c r="G2258"/>
      <c r="H2258"/>
    </row>
    <row r="2259" spans="1:8" x14ac:dyDescent="0.45">
      <c r="A2259"/>
      <c r="B2259"/>
      <c r="C2259"/>
      <c r="D2259"/>
      <c r="E2259"/>
      <c r="F2259"/>
      <c r="G2259"/>
      <c r="H2259"/>
    </row>
    <row r="2260" spans="1:8" x14ac:dyDescent="0.45">
      <c r="A2260"/>
      <c r="B2260"/>
      <c r="C2260"/>
      <c r="D2260"/>
      <c r="E2260"/>
      <c r="F2260"/>
      <c r="G2260"/>
      <c r="H2260"/>
    </row>
    <row r="2261" spans="1:8" x14ac:dyDescent="0.45">
      <c r="A2261"/>
      <c r="B2261"/>
      <c r="C2261"/>
      <c r="D2261"/>
      <c r="E2261"/>
      <c r="F2261"/>
      <c r="G2261"/>
      <c r="H2261"/>
    </row>
    <row r="2262" spans="1:8" x14ac:dyDescent="0.45">
      <c r="A2262"/>
      <c r="B2262"/>
      <c r="C2262"/>
      <c r="D2262"/>
      <c r="E2262"/>
      <c r="F2262"/>
      <c r="G2262"/>
      <c r="H2262"/>
    </row>
    <row r="2263" spans="1:8" x14ac:dyDescent="0.45">
      <c r="A2263"/>
      <c r="B2263"/>
      <c r="C2263"/>
      <c r="D2263"/>
      <c r="E2263"/>
      <c r="F2263"/>
      <c r="G2263"/>
      <c r="H2263"/>
    </row>
    <row r="2264" spans="1:8" x14ac:dyDescent="0.45">
      <c r="A2264"/>
      <c r="B2264"/>
      <c r="C2264"/>
      <c r="D2264"/>
      <c r="E2264"/>
      <c r="F2264"/>
      <c r="G2264"/>
      <c r="H2264"/>
    </row>
    <row r="2265" spans="1:8" x14ac:dyDescent="0.45">
      <c r="A2265"/>
      <c r="B2265"/>
      <c r="C2265"/>
      <c r="D2265"/>
      <c r="E2265"/>
      <c r="F2265"/>
      <c r="G2265"/>
      <c r="H2265"/>
    </row>
    <row r="2266" spans="1:8" x14ac:dyDescent="0.45">
      <c r="A2266"/>
      <c r="B2266"/>
      <c r="C2266"/>
      <c r="D2266"/>
      <c r="E2266"/>
      <c r="F2266"/>
      <c r="G2266"/>
      <c r="H2266"/>
    </row>
    <row r="2267" spans="1:8" x14ac:dyDescent="0.45">
      <c r="A2267"/>
      <c r="B2267"/>
      <c r="C2267"/>
      <c r="D2267"/>
      <c r="E2267"/>
      <c r="F2267"/>
      <c r="G2267"/>
      <c r="H2267"/>
    </row>
    <row r="2268" spans="1:8" x14ac:dyDescent="0.45">
      <c r="A2268"/>
      <c r="B2268"/>
      <c r="C2268"/>
      <c r="D2268"/>
      <c r="E2268"/>
      <c r="F2268"/>
      <c r="G2268"/>
      <c r="H2268"/>
    </row>
    <row r="2269" spans="1:8" x14ac:dyDescent="0.45">
      <c r="A2269"/>
      <c r="B2269"/>
      <c r="C2269"/>
      <c r="D2269"/>
      <c r="E2269"/>
      <c r="F2269"/>
      <c r="G2269"/>
      <c r="H2269"/>
    </row>
    <row r="2270" spans="1:8" x14ac:dyDescent="0.45">
      <c r="A2270"/>
      <c r="B2270"/>
      <c r="C2270"/>
      <c r="D2270"/>
      <c r="E2270"/>
      <c r="F2270"/>
      <c r="G2270"/>
      <c r="H2270"/>
    </row>
    <row r="2271" spans="1:8" x14ac:dyDescent="0.45">
      <c r="A2271"/>
      <c r="B2271"/>
      <c r="C2271"/>
      <c r="D2271"/>
      <c r="E2271"/>
      <c r="F2271"/>
      <c r="G2271"/>
      <c r="H2271"/>
    </row>
    <row r="2272" spans="1:8" x14ac:dyDescent="0.45">
      <c r="A2272"/>
      <c r="B2272"/>
      <c r="C2272"/>
      <c r="D2272"/>
      <c r="E2272"/>
      <c r="F2272"/>
      <c r="G2272"/>
      <c r="H2272"/>
    </row>
    <row r="2273" spans="1:8" x14ac:dyDescent="0.45">
      <c r="A2273"/>
      <c r="B2273"/>
      <c r="C2273"/>
      <c r="D2273"/>
      <c r="E2273"/>
      <c r="F2273"/>
      <c r="G2273"/>
      <c r="H2273"/>
    </row>
    <row r="2274" spans="1:8" x14ac:dyDescent="0.45">
      <c r="A2274"/>
      <c r="B2274"/>
      <c r="C2274"/>
      <c r="D2274"/>
      <c r="E2274"/>
      <c r="F2274"/>
      <c r="G2274"/>
      <c r="H2274"/>
    </row>
    <row r="2275" spans="1:8" x14ac:dyDescent="0.45">
      <c r="A2275"/>
      <c r="B2275"/>
      <c r="C2275"/>
      <c r="D2275"/>
      <c r="E2275"/>
      <c r="F2275"/>
      <c r="G2275"/>
      <c r="H2275"/>
    </row>
    <row r="2276" spans="1:8" x14ac:dyDescent="0.45">
      <c r="A2276"/>
      <c r="B2276"/>
      <c r="C2276"/>
      <c r="D2276"/>
      <c r="E2276"/>
      <c r="F2276"/>
      <c r="G2276"/>
      <c r="H2276"/>
    </row>
    <row r="2277" spans="1:8" x14ac:dyDescent="0.45">
      <c r="A2277"/>
      <c r="B2277"/>
      <c r="C2277"/>
      <c r="D2277"/>
      <c r="E2277"/>
      <c r="F2277"/>
      <c r="G2277"/>
      <c r="H2277"/>
    </row>
    <row r="2278" spans="1:8" x14ac:dyDescent="0.45">
      <c r="A2278"/>
      <c r="B2278"/>
      <c r="C2278"/>
      <c r="D2278"/>
      <c r="E2278"/>
      <c r="F2278"/>
      <c r="G2278"/>
      <c r="H2278"/>
    </row>
    <row r="2279" spans="1:8" x14ac:dyDescent="0.45">
      <c r="A2279"/>
      <c r="B2279"/>
      <c r="C2279"/>
      <c r="D2279"/>
      <c r="E2279"/>
      <c r="F2279"/>
      <c r="G2279"/>
      <c r="H2279"/>
    </row>
    <row r="2280" spans="1:8" x14ac:dyDescent="0.45">
      <c r="A2280"/>
      <c r="B2280"/>
      <c r="C2280"/>
      <c r="D2280"/>
      <c r="E2280"/>
      <c r="F2280"/>
      <c r="G2280"/>
      <c r="H2280"/>
    </row>
    <row r="2281" spans="1:8" x14ac:dyDescent="0.45">
      <c r="A2281"/>
      <c r="B2281"/>
      <c r="C2281"/>
      <c r="D2281"/>
      <c r="E2281"/>
      <c r="F2281"/>
      <c r="G2281"/>
      <c r="H2281"/>
    </row>
    <row r="2282" spans="1:8" x14ac:dyDescent="0.45">
      <c r="A2282"/>
      <c r="B2282"/>
      <c r="C2282"/>
      <c r="D2282"/>
      <c r="E2282"/>
      <c r="F2282"/>
      <c r="G2282"/>
      <c r="H2282"/>
    </row>
    <row r="2283" spans="1:8" x14ac:dyDescent="0.45">
      <c r="A2283"/>
      <c r="B2283"/>
      <c r="C2283"/>
      <c r="D2283"/>
      <c r="E2283"/>
      <c r="F2283"/>
      <c r="G2283"/>
      <c r="H2283"/>
    </row>
    <row r="2284" spans="1:8" x14ac:dyDescent="0.45">
      <c r="A2284"/>
      <c r="B2284"/>
      <c r="C2284"/>
      <c r="D2284"/>
      <c r="E2284"/>
      <c r="F2284"/>
      <c r="G2284"/>
      <c r="H2284"/>
    </row>
    <row r="2285" spans="1:8" x14ac:dyDescent="0.45">
      <c r="A2285"/>
      <c r="B2285"/>
      <c r="C2285"/>
      <c r="D2285"/>
      <c r="E2285"/>
      <c r="F2285"/>
      <c r="G2285"/>
      <c r="H2285"/>
    </row>
    <row r="2286" spans="1:8" x14ac:dyDescent="0.45">
      <c r="A2286"/>
      <c r="B2286"/>
      <c r="C2286"/>
      <c r="D2286"/>
      <c r="E2286"/>
      <c r="F2286"/>
      <c r="G2286"/>
      <c r="H2286"/>
    </row>
    <row r="2287" spans="1:8" x14ac:dyDescent="0.45">
      <c r="A2287"/>
      <c r="B2287"/>
      <c r="C2287"/>
      <c r="D2287"/>
      <c r="E2287"/>
      <c r="F2287"/>
      <c r="G2287"/>
      <c r="H2287"/>
    </row>
    <row r="2288" spans="1:8" x14ac:dyDescent="0.45">
      <c r="A2288"/>
      <c r="B2288"/>
      <c r="C2288"/>
      <c r="D2288"/>
      <c r="E2288"/>
      <c r="F2288"/>
      <c r="G2288"/>
      <c r="H2288"/>
    </row>
    <row r="2289" spans="1:8" x14ac:dyDescent="0.45">
      <c r="A2289"/>
      <c r="B2289"/>
      <c r="C2289"/>
      <c r="D2289"/>
      <c r="E2289"/>
      <c r="F2289"/>
      <c r="G2289"/>
      <c r="H2289"/>
    </row>
    <row r="2290" spans="1:8" x14ac:dyDescent="0.45">
      <c r="A2290"/>
      <c r="B2290"/>
      <c r="C2290"/>
      <c r="D2290"/>
      <c r="E2290"/>
      <c r="F2290"/>
      <c r="G2290"/>
      <c r="H2290"/>
    </row>
    <row r="2291" spans="1:8" x14ac:dyDescent="0.45">
      <c r="A2291"/>
      <c r="B2291"/>
      <c r="C2291"/>
      <c r="D2291"/>
      <c r="E2291"/>
      <c r="F2291"/>
      <c r="G2291"/>
      <c r="H2291"/>
    </row>
    <row r="2292" spans="1:8" x14ac:dyDescent="0.45">
      <c r="A2292"/>
      <c r="B2292"/>
      <c r="C2292"/>
      <c r="D2292"/>
      <c r="E2292"/>
      <c r="F2292"/>
      <c r="G2292"/>
      <c r="H2292"/>
    </row>
    <row r="2293" spans="1:8" x14ac:dyDescent="0.45">
      <c r="A2293"/>
      <c r="B2293"/>
      <c r="C2293"/>
      <c r="D2293"/>
      <c r="E2293"/>
      <c r="F2293"/>
      <c r="G2293"/>
      <c r="H2293"/>
    </row>
    <row r="2294" spans="1:8" x14ac:dyDescent="0.45">
      <c r="A2294"/>
      <c r="B2294"/>
      <c r="C2294"/>
      <c r="D2294"/>
      <c r="E2294"/>
      <c r="F2294"/>
      <c r="G2294"/>
      <c r="H2294"/>
    </row>
    <row r="2295" spans="1:8" x14ac:dyDescent="0.45">
      <c r="A2295"/>
      <c r="B2295"/>
      <c r="C2295"/>
      <c r="D2295"/>
      <c r="E2295"/>
      <c r="F2295"/>
      <c r="G2295"/>
      <c r="H2295"/>
    </row>
    <row r="2296" spans="1:8" x14ac:dyDescent="0.45">
      <c r="A2296"/>
      <c r="B2296"/>
      <c r="C2296"/>
      <c r="D2296"/>
      <c r="E2296"/>
      <c r="F2296"/>
      <c r="G2296"/>
      <c r="H2296"/>
    </row>
    <row r="2297" spans="1:8" x14ac:dyDescent="0.45">
      <c r="A2297"/>
      <c r="B2297"/>
      <c r="C2297"/>
      <c r="D2297"/>
      <c r="E2297"/>
      <c r="F2297"/>
      <c r="G2297"/>
      <c r="H2297"/>
    </row>
    <row r="2298" spans="1:8" x14ac:dyDescent="0.45">
      <c r="A2298"/>
      <c r="B2298"/>
      <c r="C2298"/>
      <c r="D2298"/>
      <c r="E2298"/>
      <c r="F2298"/>
      <c r="G2298"/>
      <c r="H2298"/>
    </row>
    <row r="2299" spans="1:8" x14ac:dyDescent="0.45">
      <c r="A2299"/>
      <c r="B2299"/>
      <c r="C2299"/>
      <c r="D2299"/>
      <c r="E2299"/>
      <c r="F2299"/>
      <c r="G2299"/>
      <c r="H2299"/>
    </row>
    <row r="2300" spans="1:8" x14ac:dyDescent="0.45">
      <c r="A2300"/>
      <c r="B2300"/>
      <c r="C2300"/>
      <c r="D2300"/>
      <c r="E2300"/>
      <c r="F2300"/>
      <c r="G2300"/>
      <c r="H2300"/>
    </row>
    <row r="2301" spans="1:8" x14ac:dyDescent="0.45">
      <c r="A2301"/>
      <c r="B2301"/>
      <c r="C2301"/>
      <c r="D2301"/>
      <c r="E2301"/>
      <c r="F2301"/>
      <c r="G2301"/>
      <c r="H2301"/>
    </row>
    <row r="2302" spans="1:8" x14ac:dyDescent="0.45">
      <c r="A2302"/>
      <c r="B2302"/>
      <c r="C2302"/>
      <c r="D2302"/>
      <c r="E2302"/>
      <c r="F2302"/>
      <c r="G2302"/>
      <c r="H2302"/>
    </row>
    <row r="2303" spans="1:8" x14ac:dyDescent="0.45">
      <c r="A2303"/>
      <c r="B2303"/>
      <c r="C2303"/>
      <c r="D2303"/>
      <c r="E2303"/>
      <c r="F2303"/>
      <c r="G2303"/>
      <c r="H2303"/>
    </row>
    <row r="2304" spans="1:8" x14ac:dyDescent="0.45">
      <c r="A2304"/>
      <c r="B2304"/>
      <c r="C2304"/>
      <c r="D2304"/>
      <c r="E2304"/>
      <c r="F2304"/>
      <c r="G2304"/>
      <c r="H2304"/>
    </row>
    <row r="2305" spans="1:8" x14ac:dyDescent="0.45">
      <c r="A2305"/>
      <c r="B2305"/>
      <c r="C2305"/>
      <c r="D2305"/>
      <c r="E2305"/>
      <c r="F2305"/>
      <c r="G2305"/>
      <c r="H2305"/>
    </row>
    <row r="2306" spans="1:8" x14ac:dyDescent="0.45">
      <c r="A2306"/>
      <c r="B2306"/>
      <c r="C2306"/>
      <c r="D2306"/>
      <c r="E2306"/>
      <c r="F2306"/>
      <c r="G2306"/>
      <c r="H2306"/>
    </row>
    <row r="2307" spans="1:8" x14ac:dyDescent="0.45">
      <c r="A2307"/>
      <c r="B2307"/>
      <c r="C2307"/>
      <c r="D2307"/>
      <c r="E2307"/>
      <c r="F2307"/>
      <c r="G2307"/>
      <c r="H2307"/>
    </row>
    <row r="2308" spans="1:8" x14ac:dyDescent="0.45">
      <c r="A2308"/>
      <c r="B2308"/>
      <c r="C2308"/>
      <c r="D2308"/>
      <c r="E2308"/>
      <c r="F2308"/>
      <c r="G2308"/>
      <c r="H2308"/>
    </row>
    <row r="2309" spans="1:8" x14ac:dyDescent="0.45">
      <c r="A2309"/>
      <c r="B2309"/>
      <c r="C2309"/>
      <c r="D2309"/>
      <c r="E2309"/>
      <c r="F2309"/>
      <c r="G2309"/>
      <c r="H2309"/>
    </row>
    <row r="2310" spans="1:8" x14ac:dyDescent="0.45">
      <c r="A2310"/>
      <c r="B2310"/>
      <c r="C2310"/>
      <c r="D2310"/>
      <c r="E2310"/>
      <c r="F2310"/>
      <c r="G2310"/>
      <c r="H2310"/>
    </row>
    <row r="2311" spans="1:8" x14ac:dyDescent="0.45">
      <c r="A2311"/>
      <c r="B2311"/>
      <c r="C2311"/>
      <c r="D2311"/>
      <c r="E2311"/>
      <c r="F2311"/>
      <c r="G2311"/>
      <c r="H2311"/>
    </row>
    <row r="2312" spans="1:8" x14ac:dyDescent="0.45">
      <c r="A2312"/>
      <c r="B2312"/>
      <c r="C2312"/>
      <c r="D2312"/>
      <c r="E2312"/>
      <c r="F2312"/>
      <c r="G2312"/>
      <c r="H2312"/>
    </row>
    <row r="2313" spans="1:8" x14ac:dyDescent="0.45">
      <c r="A2313"/>
      <c r="B2313"/>
      <c r="C2313"/>
      <c r="D2313"/>
      <c r="E2313"/>
      <c r="F2313"/>
      <c r="G2313"/>
      <c r="H2313"/>
    </row>
    <row r="2314" spans="1:8" x14ac:dyDescent="0.45">
      <c r="A2314"/>
      <c r="B2314"/>
      <c r="C2314"/>
      <c r="D2314"/>
      <c r="E2314"/>
      <c r="F2314"/>
      <c r="G2314"/>
      <c r="H2314"/>
    </row>
    <row r="2315" spans="1:8" x14ac:dyDescent="0.45">
      <c r="A2315"/>
      <c r="B2315"/>
      <c r="C2315"/>
      <c r="D2315"/>
      <c r="E2315"/>
      <c r="F2315"/>
      <c r="G2315"/>
      <c r="H2315"/>
    </row>
    <row r="2316" spans="1:8" x14ac:dyDescent="0.45">
      <c r="A2316"/>
      <c r="B2316"/>
      <c r="C2316"/>
      <c r="D2316"/>
      <c r="E2316"/>
      <c r="F2316"/>
      <c r="G2316"/>
      <c r="H2316"/>
    </row>
    <row r="2317" spans="1:8" x14ac:dyDescent="0.45">
      <c r="A2317"/>
      <c r="B2317"/>
      <c r="C2317"/>
      <c r="D2317"/>
      <c r="E2317"/>
      <c r="F2317"/>
      <c r="G2317"/>
      <c r="H2317"/>
    </row>
    <row r="2318" spans="1:8" x14ac:dyDescent="0.45">
      <c r="A2318"/>
      <c r="B2318"/>
      <c r="C2318"/>
      <c r="D2318"/>
      <c r="E2318"/>
      <c r="F2318"/>
      <c r="G2318"/>
      <c r="H2318"/>
    </row>
    <row r="2319" spans="1:8" x14ac:dyDescent="0.45">
      <c r="A2319"/>
      <c r="B2319"/>
      <c r="C2319"/>
      <c r="D2319"/>
      <c r="E2319"/>
      <c r="F2319"/>
      <c r="G2319"/>
      <c r="H2319"/>
    </row>
    <row r="2320" spans="1:8" x14ac:dyDescent="0.45">
      <c r="A2320"/>
      <c r="B2320"/>
      <c r="C2320"/>
      <c r="D2320"/>
      <c r="E2320"/>
      <c r="F2320"/>
      <c r="G2320"/>
      <c r="H2320"/>
    </row>
    <row r="2321" spans="1:8" x14ac:dyDescent="0.45">
      <c r="A2321"/>
      <c r="B2321"/>
      <c r="C2321"/>
      <c r="D2321"/>
      <c r="E2321"/>
      <c r="F2321"/>
      <c r="G2321"/>
      <c r="H2321"/>
    </row>
    <row r="2322" spans="1:8" x14ac:dyDescent="0.45">
      <c r="A2322"/>
      <c r="B2322"/>
      <c r="C2322"/>
      <c r="D2322"/>
      <c r="E2322"/>
      <c r="F2322"/>
      <c r="G2322"/>
      <c r="H2322"/>
    </row>
    <row r="2323" spans="1:8" x14ac:dyDescent="0.45">
      <c r="A2323"/>
      <c r="B2323"/>
      <c r="C2323"/>
      <c r="D2323"/>
      <c r="E2323"/>
      <c r="F2323"/>
      <c r="G2323"/>
      <c r="H2323"/>
    </row>
    <row r="2324" spans="1:8" x14ac:dyDescent="0.45">
      <c r="A2324"/>
      <c r="B2324"/>
      <c r="C2324"/>
      <c r="D2324"/>
      <c r="E2324"/>
      <c r="F2324"/>
      <c r="G2324"/>
      <c r="H2324"/>
    </row>
    <row r="2325" spans="1:8" x14ac:dyDescent="0.45">
      <c r="A2325"/>
      <c r="B2325"/>
      <c r="C2325"/>
      <c r="D2325"/>
      <c r="E2325"/>
      <c r="F2325"/>
      <c r="G2325"/>
      <c r="H2325"/>
    </row>
    <row r="2326" spans="1:8" x14ac:dyDescent="0.45">
      <c r="A2326"/>
      <c r="B2326"/>
      <c r="C2326"/>
      <c r="D2326"/>
      <c r="E2326"/>
      <c r="F2326"/>
      <c r="G2326"/>
      <c r="H2326"/>
    </row>
    <row r="2327" spans="1:8" x14ac:dyDescent="0.45">
      <c r="A2327"/>
      <c r="B2327"/>
      <c r="C2327"/>
      <c r="D2327"/>
      <c r="E2327"/>
      <c r="F2327"/>
      <c r="G2327"/>
      <c r="H2327"/>
    </row>
    <row r="2328" spans="1:8" x14ac:dyDescent="0.45">
      <c r="A2328"/>
      <c r="B2328"/>
      <c r="C2328"/>
      <c r="D2328"/>
      <c r="E2328"/>
      <c r="F2328"/>
      <c r="G2328"/>
      <c r="H2328"/>
    </row>
    <row r="2329" spans="1:8" x14ac:dyDescent="0.45">
      <c r="A2329"/>
      <c r="B2329"/>
      <c r="C2329"/>
      <c r="D2329"/>
      <c r="E2329"/>
      <c r="F2329"/>
      <c r="G2329"/>
      <c r="H2329"/>
    </row>
    <row r="2330" spans="1:8" x14ac:dyDescent="0.45">
      <c r="A2330"/>
      <c r="B2330"/>
      <c r="C2330"/>
      <c r="D2330"/>
      <c r="E2330"/>
      <c r="F2330"/>
      <c r="G2330"/>
      <c r="H2330"/>
    </row>
    <row r="2331" spans="1:8" x14ac:dyDescent="0.45">
      <c r="A2331"/>
      <c r="B2331"/>
      <c r="C2331"/>
      <c r="D2331"/>
      <c r="E2331"/>
      <c r="F2331"/>
      <c r="G2331"/>
      <c r="H2331"/>
    </row>
    <row r="2332" spans="1:8" x14ac:dyDescent="0.45">
      <c r="A2332"/>
      <c r="B2332"/>
      <c r="C2332"/>
      <c r="D2332"/>
      <c r="E2332"/>
      <c r="F2332"/>
      <c r="G2332"/>
      <c r="H2332"/>
    </row>
    <row r="2333" spans="1:8" x14ac:dyDescent="0.45">
      <c r="A2333"/>
      <c r="B2333"/>
      <c r="C2333"/>
      <c r="D2333"/>
      <c r="E2333"/>
      <c r="F2333"/>
      <c r="G2333"/>
      <c r="H2333"/>
    </row>
    <row r="2334" spans="1:8" x14ac:dyDescent="0.45">
      <c r="A2334"/>
      <c r="B2334"/>
      <c r="C2334"/>
      <c r="D2334"/>
      <c r="E2334"/>
      <c r="F2334"/>
      <c r="G2334"/>
      <c r="H2334"/>
    </row>
    <row r="2335" spans="1:8" x14ac:dyDescent="0.45">
      <c r="A2335"/>
      <c r="B2335"/>
      <c r="C2335"/>
      <c r="D2335"/>
      <c r="E2335"/>
      <c r="F2335"/>
      <c r="G2335"/>
      <c r="H2335"/>
    </row>
    <row r="2336" spans="1:8" x14ac:dyDescent="0.45">
      <c r="A2336"/>
      <c r="B2336"/>
      <c r="C2336"/>
      <c r="D2336"/>
      <c r="E2336"/>
      <c r="F2336"/>
      <c r="G2336"/>
      <c r="H2336"/>
    </row>
    <row r="2337" spans="1:8" x14ac:dyDescent="0.45">
      <c r="A2337"/>
      <c r="B2337"/>
      <c r="C2337"/>
      <c r="D2337"/>
      <c r="E2337"/>
      <c r="F2337"/>
      <c r="G2337"/>
      <c r="H2337"/>
    </row>
    <row r="2338" spans="1:8" x14ac:dyDescent="0.45">
      <c r="A2338"/>
      <c r="B2338"/>
      <c r="C2338"/>
      <c r="D2338"/>
      <c r="E2338"/>
      <c r="F2338"/>
      <c r="G2338"/>
      <c r="H2338"/>
    </row>
    <row r="2339" spans="1:8" x14ac:dyDescent="0.45">
      <c r="A2339"/>
      <c r="B2339"/>
      <c r="C2339"/>
      <c r="D2339"/>
      <c r="E2339"/>
      <c r="F2339"/>
      <c r="G2339"/>
      <c r="H2339"/>
    </row>
    <row r="2340" spans="1:8" x14ac:dyDescent="0.45">
      <c r="A2340"/>
      <c r="B2340"/>
      <c r="C2340"/>
      <c r="D2340"/>
      <c r="E2340"/>
      <c r="F2340"/>
      <c r="G2340"/>
      <c r="H2340"/>
    </row>
    <row r="2341" spans="1:8" x14ac:dyDescent="0.45">
      <c r="A2341"/>
      <c r="B2341"/>
      <c r="C2341"/>
      <c r="D2341"/>
      <c r="E2341"/>
      <c r="F2341"/>
      <c r="G2341"/>
      <c r="H2341"/>
    </row>
    <row r="2342" spans="1:8" x14ac:dyDescent="0.45">
      <c r="A2342"/>
      <c r="B2342"/>
      <c r="C2342"/>
      <c r="D2342"/>
      <c r="E2342"/>
      <c r="F2342"/>
      <c r="G2342"/>
      <c r="H2342"/>
    </row>
    <row r="2343" spans="1:8" x14ac:dyDescent="0.45">
      <c r="A2343"/>
      <c r="B2343"/>
      <c r="C2343"/>
      <c r="D2343"/>
      <c r="E2343"/>
      <c r="F2343"/>
      <c r="G2343"/>
      <c r="H2343"/>
    </row>
    <row r="2344" spans="1:8" x14ac:dyDescent="0.45">
      <c r="A2344"/>
      <c r="B2344"/>
      <c r="C2344"/>
      <c r="D2344"/>
      <c r="E2344"/>
      <c r="F2344"/>
      <c r="G2344"/>
      <c r="H2344"/>
    </row>
    <row r="2345" spans="1:8" x14ac:dyDescent="0.45">
      <c r="A2345"/>
      <c r="B2345"/>
      <c r="C2345"/>
      <c r="D2345"/>
      <c r="E2345"/>
      <c r="F2345"/>
      <c r="G2345"/>
      <c r="H2345"/>
    </row>
    <row r="2346" spans="1:8" x14ac:dyDescent="0.45">
      <c r="A2346"/>
      <c r="B2346"/>
      <c r="C2346"/>
      <c r="D2346"/>
      <c r="E2346"/>
      <c r="F2346"/>
      <c r="G2346"/>
      <c r="H2346"/>
    </row>
    <row r="2347" spans="1:8" x14ac:dyDescent="0.45">
      <c r="A2347"/>
      <c r="B2347"/>
      <c r="C2347"/>
      <c r="D2347"/>
      <c r="E2347"/>
      <c r="F2347"/>
      <c r="G2347"/>
      <c r="H2347"/>
    </row>
    <row r="2348" spans="1:8" x14ac:dyDescent="0.45">
      <c r="A2348"/>
      <c r="B2348"/>
      <c r="C2348"/>
      <c r="D2348"/>
      <c r="E2348"/>
      <c r="F2348"/>
      <c r="G2348"/>
      <c r="H2348"/>
    </row>
    <row r="2349" spans="1:8" x14ac:dyDescent="0.45">
      <c r="A2349"/>
      <c r="B2349"/>
      <c r="C2349"/>
      <c r="D2349"/>
      <c r="E2349"/>
      <c r="F2349"/>
      <c r="G2349"/>
      <c r="H2349"/>
    </row>
    <row r="2350" spans="1:8" x14ac:dyDescent="0.45">
      <c r="A2350"/>
      <c r="B2350"/>
      <c r="C2350"/>
      <c r="D2350"/>
      <c r="E2350"/>
      <c r="F2350"/>
      <c r="G2350"/>
      <c r="H2350"/>
    </row>
    <row r="2351" spans="1:8" x14ac:dyDescent="0.45">
      <c r="A2351"/>
      <c r="B2351"/>
      <c r="C2351"/>
      <c r="D2351"/>
      <c r="E2351"/>
      <c r="F2351"/>
      <c r="G2351"/>
      <c r="H2351"/>
    </row>
    <row r="2352" spans="1:8" x14ac:dyDescent="0.45">
      <c r="A2352"/>
      <c r="B2352"/>
      <c r="C2352"/>
      <c r="D2352"/>
      <c r="E2352"/>
      <c r="F2352"/>
      <c r="G2352"/>
      <c r="H2352"/>
    </row>
    <row r="2353" spans="1:8" x14ac:dyDescent="0.45">
      <c r="A2353"/>
      <c r="B2353"/>
      <c r="C2353"/>
      <c r="D2353"/>
      <c r="E2353"/>
      <c r="F2353"/>
      <c r="G2353"/>
      <c r="H2353"/>
    </row>
    <row r="2354" spans="1:8" x14ac:dyDescent="0.45">
      <c r="A2354"/>
      <c r="B2354"/>
      <c r="C2354"/>
      <c r="D2354"/>
      <c r="E2354"/>
      <c r="F2354"/>
      <c r="G2354"/>
      <c r="H2354"/>
    </row>
    <row r="2355" spans="1:8" x14ac:dyDescent="0.45">
      <c r="A2355"/>
      <c r="B2355"/>
      <c r="C2355"/>
      <c r="D2355"/>
      <c r="E2355"/>
      <c r="F2355"/>
      <c r="G2355"/>
      <c r="H2355"/>
    </row>
    <row r="2356" spans="1:8" x14ac:dyDescent="0.45">
      <c r="A2356"/>
      <c r="B2356"/>
      <c r="C2356"/>
      <c r="D2356"/>
      <c r="E2356"/>
      <c r="F2356"/>
      <c r="G2356"/>
      <c r="H2356"/>
    </row>
    <row r="2357" spans="1:8" x14ac:dyDescent="0.45">
      <c r="A2357"/>
      <c r="B2357"/>
      <c r="C2357"/>
      <c r="D2357"/>
      <c r="E2357"/>
      <c r="F2357"/>
      <c r="G2357"/>
      <c r="H2357"/>
    </row>
    <row r="2358" spans="1:8" x14ac:dyDescent="0.45">
      <c r="A2358"/>
      <c r="B2358"/>
      <c r="C2358"/>
      <c r="D2358"/>
      <c r="E2358"/>
      <c r="F2358"/>
      <c r="G2358"/>
      <c r="H2358"/>
    </row>
    <row r="2359" spans="1:8" x14ac:dyDescent="0.45">
      <c r="A2359"/>
      <c r="B2359"/>
      <c r="C2359"/>
      <c r="D2359"/>
      <c r="E2359"/>
      <c r="F2359"/>
      <c r="G2359"/>
      <c r="H2359"/>
    </row>
    <row r="2360" spans="1:8" x14ac:dyDescent="0.45">
      <c r="A2360"/>
      <c r="B2360"/>
      <c r="C2360"/>
      <c r="D2360"/>
      <c r="E2360"/>
      <c r="F2360"/>
      <c r="G2360"/>
      <c r="H2360"/>
    </row>
    <row r="2361" spans="1:8" x14ac:dyDescent="0.45">
      <c r="A2361"/>
      <c r="B2361"/>
      <c r="C2361"/>
      <c r="D2361"/>
      <c r="E2361"/>
      <c r="F2361"/>
      <c r="G2361"/>
      <c r="H2361"/>
    </row>
    <row r="2362" spans="1:8" x14ac:dyDescent="0.45">
      <c r="A2362"/>
      <c r="B2362"/>
      <c r="C2362"/>
      <c r="D2362"/>
      <c r="E2362"/>
      <c r="F2362"/>
      <c r="G2362"/>
      <c r="H2362"/>
    </row>
    <row r="2363" spans="1:8" x14ac:dyDescent="0.45">
      <c r="A2363"/>
      <c r="B2363"/>
      <c r="C2363"/>
      <c r="D2363"/>
      <c r="E2363"/>
      <c r="F2363"/>
      <c r="G2363"/>
      <c r="H2363"/>
    </row>
    <row r="2364" spans="1:8" x14ac:dyDescent="0.45">
      <c r="A2364"/>
      <c r="B2364"/>
      <c r="C2364"/>
      <c r="D2364"/>
      <c r="E2364"/>
      <c r="F2364"/>
      <c r="G2364"/>
      <c r="H2364"/>
    </row>
    <row r="2365" spans="1:8" x14ac:dyDescent="0.45">
      <c r="A2365"/>
      <c r="B2365"/>
      <c r="C2365"/>
      <c r="D2365"/>
      <c r="E2365"/>
      <c r="F2365"/>
      <c r="G2365"/>
      <c r="H2365"/>
    </row>
    <row r="2366" spans="1:8" x14ac:dyDescent="0.45">
      <c r="A2366"/>
      <c r="B2366"/>
      <c r="C2366"/>
      <c r="D2366"/>
      <c r="E2366"/>
      <c r="F2366"/>
      <c r="G2366"/>
      <c r="H2366"/>
    </row>
    <row r="2367" spans="1:8" x14ac:dyDescent="0.45">
      <c r="A2367"/>
      <c r="B2367"/>
      <c r="C2367"/>
      <c r="D2367"/>
      <c r="E2367"/>
      <c r="F2367"/>
      <c r="G2367"/>
      <c r="H2367"/>
    </row>
    <row r="2368" spans="1:8" x14ac:dyDescent="0.45">
      <c r="A2368"/>
      <c r="B2368"/>
      <c r="C2368"/>
      <c r="D2368"/>
      <c r="E2368"/>
      <c r="F2368"/>
      <c r="G2368"/>
      <c r="H2368"/>
    </row>
    <row r="2369" spans="1:8" x14ac:dyDescent="0.45">
      <c r="A2369"/>
      <c r="B2369"/>
      <c r="C2369"/>
      <c r="D2369"/>
      <c r="E2369"/>
      <c r="F2369"/>
      <c r="G2369"/>
      <c r="H2369"/>
    </row>
    <row r="2370" spans="1:8" x14ac:dyDescent="0.45">
      <c r="A2370"/>
      <c r="B2370"/>
      <c r="C2370"/>
      <c r="D2370"/>
      <c r="E2370"/>
      <c r="F2370"/>
      <c r="G2370"/>
      <c r="H2370"/>
    </row>
    <row r="2371" spans="1:8" x14ac:dyDescent="0.45">
      <c r="A2371"/>
      <c r="B2371"/>
      <c r="C2371"/>
      <c r="D2371"/>
      <c r="E2371"/>
      <c r="F2371"/>
      <c r="G2371"/>
      <c r="H2371"/>
    </row>
    <row r="2372" spans="1:8" x14ac:dyDescent="0.45">
      <c r="A2372"/>
      <c r="B2372"/>
      <c r="C2372"/>
      <c r="D2372"/>
      <c r="E2372"/>
      <c r="F2372"/>
      <c r="G2372"/>
      <c r="H2372"/>
    </row>
    <row r="2373" spans="1:8" x14ac:dyDescent="0.45">
      <c r="A2373"/>
      <c r="B2373"/>
      <c r="C2373"/>
      <c r="D2373"/>
      <c r="E2373"/>
      <c r="F2373"/>
      <c r="G2373"/>
      <c r="H2373"/>
    </row>
    <row r="2374" spans="1:8" x14ac:dyDescent="0.45">
      <c r="A2374"/>
      <c r="B2374"/>
      <c r="C2374"/>
      <c r="D2374"/>
      <c r="E2374"/>
      <c r="F2374"/>
      <c r="G2374"/>
      <c r="H2374"/>
    </row>
    <row r="2375" spans="1:8" x14ac:dyDescent="0.45">
      <c r="A2375"/>
      <c r="B2375"/>
      <c r="C2375"/>
      <c r="D2375"/>
      <c r="E2375"/>
      <c r="F2375"/>
      <c r="G2375"/>
      <c r="H2375"/>
    </row>
    <row r="2376" spans="1:8" x14ac:dyDescent="0.45">
      <c r="A2376"/>
      <c r="B2376"/>
      <c r="C2376"/>
      <c r="D2376"/>
      <c r="E2376"/>
      <c r="F2376"/>
      <c r="G2376"/>
      <c r="H2376"/>
    </row>
    <row r="2377" spans="1:8" x14ac:dyDescent="0.45">
      <c r="A2377"/>
      <c r="B2377"/>
      <c r="C2377"/>
      <c r="D2377"/>
      <c r="E2377"/>
      <c r="F2377"/>
      <c r="G2377"/>
      <c r="H2377"/>
    </row>
    <row r="2378" spans="1:8" x14ac:dyDescent="0.45">
      <c r="A2378"/>
      <c r="B2378"/>
      <c r="C2378"/>
      <c r="D2378"/>
      <c r="E2378"/>
      <c r="F2378"/>
      <c r="G2378"/>
      <c r="H2378"/>
    </row>
    <row r="2379" spans="1:8" x14ac:dyDescent="0.45">
      <c r="A2379"/>
      <c r="B2379"/>
      <c r="C2379"/>
      <c r="D2379"/>
      <c r="E2379"/>
      <c r="F2379"/>
      <c r="G2379"/>
      <c r="H2379"/>
    </row>
    <row r="2380" spans="1:8" x14ac:dyDescent="0.45">
      <c r="A2380"/>
      <c r="B2380"/>
      <c r="C2380"/>
      <c r="D2380"/>
      <c r="E2380"/>
      <c r="F2380"/>
      <c r="G2380"/>
      <c r="H2380"/>
    </row>
    <row r="2381" spans="1:8" x14ac:dyDescent="0.45">
      <c r="A2381"/>
      <c r="B2381"/>
      <c r="C2381"/>
      <c r="D2381"/>
      <c r="E2381"/>
      <c r="F2381"/>
      <c r="G2381"/>
      <c r="H2381"/>
    </row>
    <row r="2382" spans="1:8" x14ac:dyDescent="0.45">
      <c r="A2382"/>
      <c r="B2382"/>
      <c r="C2382"/>
      <c r="D2382"/>
      <c r="E2382"/>
      <c r="F2382"/>
      <c r="G2382"/>
      <c r="H2382"/>
    </row>
    <row r="2383" spans="1:8" x14ac:dyDescent="0.45">
      <c r="A2383"/>
      <c r="B2383"/>
      <c r="C2383"/>
      <c r="D2383"/>
      <c r="E2383"/>
      <c r="F2383"/>
      <c r="G2383"/>
      <c r="H2383"/>
    </row>
    <row r="2384" spans="1:8" x14ac:dyDescent="0.45">
      <c r="A2384"/>
      <c r="B2384"/>
      <c r="C2384"/>
      <c r="D2384"/>
      <c r="E2384"/>
      <c r="F2384"/>
      <c r="G2384"/>
      <c r="H2384"/>
    </row>
    <row r="2385" spans="1:8" x14ac:dyDescent="0.45">
      <c r="A2385"/>
      <c r="B2385"/>
      <c r="C2385"/>
      <c r="D2385"/>
      <c r="E2385"/>
      <c r="F2385"/>
      <c r="G2385"/>
      <c r="H2385"/>
    </row>
    <row r="2386" spans="1:8" x14ac:dyDescent="0.45">
      <c r="A2386"/>
      <c r="B2386"/>
      <c r="C2386"/>
      <c r="D2386"/>
      <c r="E2386"/>
      <c r="F2386"/>
      <c r="G2386"/>
      <c r="H2386"/>
    </row>
    <row r="2387" spans="1:8" x14ac:dyDescent="0.45">
      <c r="A2387"/>
      <c r="B2387"/>
      <c r="C2387"/>
      <c r="D2387"/>
      <c r="E2387"/>
      <c r="F2387"/>
      <c r="G2387"/>
      <c r="H2387"/>
    </row>
    <row r="2388" spans="1:8" x14ac:dyDescent="0.45">
      <c r="A2388"/>
      <c r="B2388"/>
      <c r="C2388"/>
      <c r="D2388"/>
      <c r="E2388"/>
      <c r="F2388"/>
      <c r="G2388"/>
      <c r="H2388"/>
    </row>
    <row r="2389" spans="1:8" x14ac:dyDescent="0.45">
      <c r="A2389"/>
      <c r="B2389"/>
      <c r="C2389"/>
      <c r="D2389"/>
      <c r="E2389"/>
      <c r="F2389"/>
      <c r="G2389"/>
      <c r="H2389"/>
    </row>
    <row r="2390" spans="1:8" x14ac:dyDescent="0.45">
      <c r="A2390"/>
      <c r="B2390"/>
      <c r="C2390"/>
      <c r="D2390"/>
      <c r="E2390"/>
      <c r="F2390"/>
      <c r="G2390"/>
      <c r="H2390"/>
    </row>
    <row r="2391" spans="1:8" x14ac:dyDescent="0.45">
      <c r="A2391"/>
      <c r="B2391"/>
      <c r="C2391"/>
      <c r="D2391"/>
      <c r="E2391"/>
      <c r="F2391"/>
      <c r="G2391"/>
      <c r="H2391"/>
    </row>
    <row r="2392" spans="1:8" x14ac:dyDescent="0.45">
      <c r="A2392"/>
      <c r="B2392"/>
      <c r="C2392"/>
      <c r="D2392"/>
      <c r="E2392"/>
      <c r="F2392"/>
      <c r="G2392"/>
      <c r="H2392"/>
    </row>
    <row r="2393" spans="1:8" x14ac:dyDescent="0.45">
      <c r="A2393"/>
      <c r="B2393"/>
      <c r="C2393"/>
      <c r="D2393"/>
      <c r="E2393"/>
      <c r="F2393"/>
      <c r="G2393"/>
      <c r="H2393"/>
    </row>
    <row r="2394" spans="1:8" x14ac:dyDescent="0.45">
      <c r="A2394"/>
      <c r="B2394"/>
      <c r="C2394"/>
      <c r="D2394"/>
      <c r="E2394"/>
      <c r="F2394"/>
      <c r="G2394"/>
      <c r="H2394"/>
    </row>
    <row r="2395" spans="1:8" x14ac:dyDescent="0.45">
      <c r="A2395"/>
      <c r="B2395"/>
      <c r="C2395"/>
      <c r="D2395"/>
      <c r="E2395"/>
      <c r="F2395"/>
      <c r="G2395"/>
      <c r="H2395"/>
    </row>
    <row r="2396" spans="1:8" x14ac:dyDescent="0.45">
      <c r="A2396"/>
      <c r="B2396"/>
      <c r="C2396"/>
      <c r="D2396"/>
      <c r="E2396"/>
      <c r="F2396"/>
      <c r="G2396"/>
      <c r="H2396"/>
    </row>
    <row r="2397" spans="1:8" x14ac:dyDescent="0.45">
      <c r="A2397"/>
      <c r="B2397"/>
      <c r="C2397"/>
      <c r="D2397"/>
      <c r="E2397"/>
      <c r="F2397"/>
      <c r="G2397"/>
      <c r="H2397"/>
    </row>
    <row r="2398" spans="1:8" x14ac:dyDescent="0.45">
      <c r="A2398"/>
      <c r="B2398"/>
      <c r="C2398"/>
      <c r="D2398"/>
      <c r="E2398"/>
      <c r="F2398"/>
      <c r="G2398"/>
      <c r="H2398"/>
    </row>
    <row r="2399" spans="1:8" x14ac:dyDescent="0.45">
      <c r="A2399"/>
      <c r="B2399"/>
      <c r="C2399"/>
      <c r="D2399"/>
      <c r="E2399"/>
      <c r="F2399"/>
      <c r="G2399"/>
      <c r="H2399"/>
    </row>
    <row r="2400" spans="1:8" x14ac:dyDescent="0.45">
      <c r="A2400"/>
      <c r="B2400"/>
      <c r="C2400"/>
      <c r="D2400"/>
      <c r="E2400"/>
      <c r="F2400"/>
      <c r="G2400"/>
      <c r="H2400"/>
    </row>
    <row r="2401" spans="1:8" x14ac:dyDescent="0.45">
      <c r="A2401"/>
      <c r="B2401"/>
      <c r="C2401"/>
      <c r="D2401"/>
      <c r="E2401"/>
      <c r="F2401"/>
      <c r="G2401"/>
      <c r="H2401"/>
    </row>
    <row r="2402" spans="1:8" x14ac:dyDescent="0.45">
      <c r="A2402"/>
      <c r="B2402"/>
      <c r="C2402"/>
      <c r="D2402"/>
      <c r="E2402"/>
      <c r="F2402"/>
      <c r="G2402"/>
      <c r="H2402"/>
    </row>
    <row r="2403" spans="1:8" x14ac:dyDescent="0.45">
      <c r="A2403"/>
      <c r="B2403"/>
      <c r="C2403"/>
      <c r="D2403"/>
      <c r="E2403"/>
      <c r="F2403"/>
      <c r="G2403"/>
      <c r="H2403"/>
    </row>
    <row r="2404" spans="1:8" x14ac:dyDescent="0.45">
      <c r="A2404"/>
      <c r="B2404"/>
      <c r="C2404"/>
      <c r="D2404"/>
      <c r="E2404"/>
      <c r="F2404"/>
      <c r="G2404"/>
      <c r="H2404"/>
    </row>
    <row r="2405" spans="1:8" x14ac:dyDescent="0.45">
      <c r="A2405"/>
      <c r="B2405"/>
      <c r="C2405"/>
      <c r="D2405"/>
      <c r="E2405"/>
      <c r="F2405"/>
      <c r="G2405"/>
      <c r="H2405"/>
    </row>
    <row r="2406" spans="1:8" x14ac:dyDescent="0.45">
      <c r="A2406"/>
      <c r="B2406"/>
      <c r="C2406"/>
      <c r="D2406"/>
      <c r="E2406"/>
      <c r="F2406"/>
      <c r="G2406"/>
      <c r="H2406"/>
    </row>
    <row r="2407" spans="1:8" x14ac:dyDescent="0.45">
      <c r="A2407"/>
      <c r="B2407"/>
      <c r="C2407"/>
      <c r="D2407"/>
      <c r="E2407"/>
      <c r="F2407"/>
      <c r="G2407"/>
      <c r="H2407"/>
    </row>
    <row r="2408" spans="1:8" x14ac:dyDescent="0.45">
      <c r="A2408"/>
      <c r="B2408"/>
      <c r="C2408"/>
      <c r="D2408"/>
      <c r="E2408"/>
      <c r="F2408"/>
      <c r="G2408"/>
      <c r="H2408"/>
    </row>
    <row r="2409" spans="1:8" x14ac:dyDescent="0.45">
      <c r="A2409"/>
      <c r="B2409"/>
      <c r="C2409"/>
      <c r="D2409"/>
      <c r="E2409"/>
      <c r="F2409"/>
      <c r="G2409"/>
      <c r="H2409"/>
    </row>
    <row r="2410" spans="1:8" x14ac:dyDescent="0.45">
      <c r="A2410"/>
      <c r="B2410"/>
      <c r="C2410"/>
      <c r="D2410"/>
      <c r="E2410"/>
      <c r="F2410"/>
      <c r="G2410"/>
      <c r="H2410"/>
    </row>
    <row r="2411" spans="1:8" x14ac:dyDescent="0.45">
      <c r="A2411"/>
      <c r="B2411"/>
      <c r="C2411"/>
      <c r="D2411"/>
      <c r="E2411"/>
      <c r="F2411"/>
      <c r="G2411"/>
      <c r="H2411"/>
    </row>
    <row r="2412" spans="1:8" x14ac:dyDescent="0.45">
      <c r="A2412"/>
      <c r="B2412"/>
      <c r="C2412"/>
      <c r="D2412"/>
      <c r="E2412"/>
      <c r="F2412"/>
      <c r="G2412"/>
      <c r="H2412"/>
    </row>
    <row r="2413" spans="1:8" x14ac:dyDescent="0.45">
      <c r="A2413"/>
      <c r="B2413"/>
      <c r="C2413"/>
      <c r="D2413"/>
      <c r="E2413"/>
      <c r="F2413"/>
      <c r="G2413"/>
      <c r="H2413"/>
    </row>
    <row r="2414" spans="1:8" x14ac:dyDescent="0.45">
      <c r="A2414"/>
      <c r="B2414"/>
      <c r="C2414"/>
      <c r="D2414"/>
      <c r="E2414"/>
      <c r="F2414"/>
      <c r="G2414"/>
      <c r="H2414"/>
    </row>
    <row r="2415" spans="1:8" x14ac:dyDescent="0.45">
      <c r="A2415"/>
      <c r="B2415"/>
      <c r="C2415"/>
      <c r="D2415"/>
      <c r="E2415"/>
      <c r="F2415"/>
      <c r="G2415"/>
      <c r="H2415"/>
    </row>
    <row r="2416" spans="1:8" x14ac:dyDescent="0.45">
      <c r="A2416"/>
      <c r="B2416"/>
      <c r="C2416"/>
      <c r="D2416"/>
      <c r="E2416"/>
      <c r="F2416"/>
      <c r="G2416"/>
      <c r="H2416"/>
    </row>
    <row r="2417" spans="1:8" x14ac:dyDescent="0.45">
      <c r="A2417"/>
      <c r="B2417"/>
      <c r="C2417"/>
      <c r="D2417"/>
      <c r="E2417"/>
      <c r="F2417"/>
      <c r="G2417"/>
      <c r="H2417"/>
    </row>
    <row r="2418" spans="1:8" x14ac:dyDescent="0.45">
      <c r="A2418"/>
      <c r="B2418"/>
      <c r="C2418"/>
      <c r="D2418"/>
      <c r="E2418"/>
      <c r="F2418"/>
      <c r="G2418"/>
      <c r="H2418"/>
    </row>
    <row r="2419" spans="1:8" x14ac:dyDescent="0.45">
      <c r="A2419"/>
      <c r="B2419"/>
      <c r="C2419"/>
      <c r="D2419"/>
      <c r="E2419"/>
      <c r="F2419"/>
      <c r="G2419"/>
      <c r="H2419"/>
    </row>
    <row r="2420" spans="1:8" x14ac:dyDescent="0.45">
      <c r="A2420"/>
      <c r="B2420"/>
      <c r="C2420"/>
      <c r="D2420"/>
      <c r="E2420"/>
      <c r="F2420"/>
      <c r="G2420"/>
      <c r="H2420"/>
    </row>
    <row r="2421" spans="1:8" x14ac:dyDescent="0.45">
      <c r="A2421"/>
      <c r="B2421"/>
      <c r="C2421"/>
      <c r="D2421"/>
      <c r="E2421"/>
      <c r="F2421"/>
      <c r="G2421"/>
      <c r="H2421"/>
    </row>
    <row r="2422" spans="1:8" x14ac:dyDescent="0.45">
      <c r="A2422"/>
      <c r="B2422"/>
      <c r="C2422"/>
      <c r="D2422"/>
      <c r="E2422"/>
      <c r="F2422"/>
      <c r="G2422"/>
      <c r="H2422"/>
    </row>
    <row r="2423" spans="1:8" x14ac:dyDescent="0.45">
      <c r="A2423"/>
      <c r="B2423"/>
      <c r="C2423"/>
      <c r="D2423"/>
      <c r="E2423"/>
      <c r="F2423"/>
      <c r="G2423"/>
      <c r="H2423"/>
    </row>
    <row r="2424" spans="1:8" x14ac:dyDescent="0.45">
      <c r="A2424"/>
      <c r="B2424"/>
      <c r="C2424"/>
      <c r="D2424"/>
      <c r="E2424"/>
      <c r="F2424"/>
      <c r="G2424"/>
      <c r="H2424"/>
    </row>
    <row r="2425" spans="1:8" x14ac:dyDescent="0.45">
      <c r="A2425"/>
      <c r="B2425"/>
      <c r="C2425"/>
      <c r="D2425"/>
      <c r="E2425"/>
      <c r="F2425"/>
      <c r="G2425"/>
      <c r="H2425"/>
    </row>
    <row r="2426" spans="1:8" x14ac:dyDescent="0.45">
      <c r="A2426"/>
      <c r="B2426"/>
      <c r="C2426"/>
      <c r="D2426"/>
      <c r="E2426"/>
      <c r="F2426"/>
      <c r="G2426"/>
      <c r="H2426"/>
    </row>
    <row r="2427" spans="1:8" x14ac:dyDescent="0.45">
      <c r="A2427"/>
      <c r="B2427"/>
      <c r="C2427"/>
      <c r="D2427"/>
      <c r="E2427"/>
      <c r="F2427"/>
      <c r="G2427"/>
      <c r="H2427"/>
    </row>
    <row r="2428" spans="1:8" x14ac:dyDescent="0.45">
      <c r="A2428"/>
      <c r="B2428"/>
      <c r="C2428"/>
      <c r="D2428"/>
      <c r="E2428"/>
      <c r="F2428"/>
      <c r="G2428"/>
      <c r="H2428"/>
    </row>
    <row r="2429" spans="1:8" x14ac:dyDescent="0.45">
      <c r="A2429"/>
      <c r="B2429"/>
      <c r="C2429"/>
      <c r="D2429"/>
      <c r="E2429"/>
      <c r="F2429"/>
      <c r="G2429"/>
      <c r="H2429"/>
    </row>
    <row r="2430" spans="1:8" x14ac:dyDescent="0.45">
      <c r="A2430"/>
      <c r="B2430"/>
      <c r="C2430"/>
      <c r="D2430"/>
      <c r="E2430"/>
      <c r="F2430"/>
      <c r="G2430"/>
      <c r="H2430"/>
    </row>
    <row r="2431" spans="1:8" x14ac:dyDescent="0.45">
      <c r="A2431"/>
      <c r="B2431"/>
      <c r="C2431"/>
      <c r="D2431"/>
      <c r="E2431"/>
      <c r="F2431"/>
      <c r="G2431"/>
      <c r="H2431"/>
    </row>
    <row r="2432" spans="1:8" x14ac:dyDescent="0.45">
      <c r="A2432"/>
      <c r="B2432"/>
      <c r="C2432"/>
      <c r="D2432"/>
      <c r="E2432"/>
      <c r="F2432"/>
      <c r="G2432"/>
      <c r="H2432"/>
    </row>
    <row r="2433" spans="1:8" x14ac:dyDescent="0.45">
      <c r="A2433"/>
      <c r="B2433"/>
      <c r="C2433"/>
      <c r="D2433"/>
      <c r="E2433"/>
      <c r="F2433"/>
      <c r="G2433"/>
      <c r="H2433"/>
    </row>
    <row r="2434" spans="1:8" x14ac:dyDescent="0.45">
      <c r="A2434"/>
      <c r="B2434"/>
      <c r="C2434"/>
      <c r="D2434"/>
      <c r="E2434"/>
      <c r="F2434"/>
      <c r="G2434"/>
      <c r="H2434"/>
    </row>
    <row r="2435" spans="1:8" x14ac:dyDescent="0.45">
      <c r="A2435"/>
      <c r="B2435"/>
      <c r="C2435"/>
      <c r="D2435"/>
      <c r="E2435"/>
      <c r="F2435"/>
      <c r="G2435"/>
      <c r="H2435"/>
    </row>
    <row r="2436" spans="1:8" x14ac:dyDescent="0.45">
      <c r="A2436"/>
      <c r="B2436"/>
      <c r="C2436"/>
      <c r="D2436"/>
      <c r="E2436"/>
      <c r="F2436"/>
      <c r="G2436"/>
      <c r="H2436"/>
    </row>
    <row r="2437" spans="1:8" x14ac:dyDescent="0.45">
      <c r="A2437"/>
      <c r="B2437"/>
      <c r="C2437"/>
      <c r="D2437"/>
      <c r="E2437"/>
      <c r="F2437"/>
      <c r="G2437"/>
      <c r="H2437"/>
    </row>
    <row r="2438" spans="1:8" x14ac:dyDescent="0.45">
      <c r="A2438"/>
      <c r="B2438"/>
      <c r="C2438"/>
      <c r="D2438"/>
      <c r="E2438"/>
      <c r="F2438"/>
      <c r="G2438"/>
      <c r="H2438"/>
    </row>
    <row r="2439" spans="1:8" x14ac:dyDescent="0.45">
      <c r="A2439"/>
      <c r="B2439"/>
      <c r="C2439"/>
      <c r="D2439"/>
      <c r="E2439"/>
      <c r="F2439"/>
      <c r="G2439"/>
      <c r="H2439"/>
    </row>
    <row r="2440" spans="1:8" x14ac:dyDescent="0.45">
      <c r="A2440"/>
      <c r="B2440"/>
      <c r="C2440"/>
      <c r="D2440"/>
      <c r="E2440"/>
      <c r="F2440"/>
      <c r="G2440"/>
      <c r="H2440"/>
    </row>
    <row r="2441" spans="1:8" x14ac:dyDescent="0.45">
      <c r="A2441"/>
      <c r="B2441"/>
      <c r="C2441"/>
      <c r="D2441"/>
      <c r="E2441"/>
      <c r="F2441"/>
      <c r="G2441"/>
      <c r="H2441"/>
    </row>
    <row r="2442" spans="1:8" x14ac:dyDescent="0.45">
      <c r="A2442"/>
      <c r="B2442"/>
      <c r="C2442"/>
      <c r="D2442"/>
      <c r="E2442"/>
      <c r="F2442"/>
      <c r="G2442"/>
      <c r="H2442"/>
    </row>
    <row r="2443" spans="1:8" x14ac:dyDescent="0.45">
      <c r="A2443"/>
      <c r="B2443"/>
      <c r="C2443"/>
      <c r="D2443"/>
      <c r="E2443"/>
      <c r="F2443"/>
      <c r="G2443"/>
      <c r="H2443"/>
    </row>
    <row r="2444" spans="1:8" x14ac:dyDescent="0.45">
      <c r="A2444"/>
      <c r="B2444"/>
      <c r="C2444"/>
      <c r="D2444"/>
      <c r="E2444"/>
      <c r="F2444"/>
      <c r="G2444"/>
      <c r="H2444"/>
    </row>
    <row r="2445" spans="1:8" x14ac:dyDescent="0.45">
      <c r="A2445"/>
      <c r="B2445"/>
      <c r="C2445"/>
      <c r="D2445"/>
      <c r="E2445"/>
      <c r="F2445"/>
      <c r="G2445"/>
      <c r="H2445"/>
    </row>
    <row r="2446" spans="1:8" x14ac:dyDescent="0.45">
      <c r="A2446"/>
      <c r="B2446"/>
      <c r="C2446"/>
      <c r="D2446"/>
      <c r="E2446"/>
      <c r="F2446"/>
      <c r="G2446"/>
      <c r="H2446"/>
    </row>
    <row r="2447" spans="1:8" x14ac:dyDescent="0.45">
      <c r="A2447"/>
      <c r="B2447"/>
      <c r="C2447"/>
      <c r="D2447"/>
      <c r="E2447"/>
      <c r="F2447"/>
      <c r="G2447"/>
      <c r="H2447"/>
    </row>
    <row r="2448" spans="1:8" x14ac:dyDescent="0.45">
      <c r="A2448"/>
      <c r="B2448"/>
      <c r="C2448"/>
      <c r="D2448"/>
      <c r="E2448"/>
      <c r="F2448"/>
      <c r="G2448"/>
      <c r="H2448"/>
    </row>
    <row r="2449" spans="1:8" x14ac:dyDescent="0.45">
      <c r="A2449"/>
      <c r="B2449"/>
      <c r="C2449"/>
      <c r="D2449"/>
      <c r="E2449"/>
      <c r="F2449"/>
      <c r="G2449"/>
      <c r="H2449"/>
    </row>
    <row r="2450" spans="1:8" x14ac:dyDescent="0.45">
      <c r="A2450"/>
      <c r="B2450"/>
      <c r="C2450"/>
      <c r="D2450"/>
      <c r="E2450"/>
      <c r="F2450"/>
      <c r="G2450"/>
      <c r="H2450"/>
    </row>
    <row r="2451" spans="1:8" x14ac:dyDescent="0.45">
      <c r="A2451"/>
      <c r="B2451"/>
      <c r="C2451"/>
      <c r="D2451"/>
      <c r="E2451"/>
      <c r="F2451"/>
      <c r="G2451"/>
      <c r="H2451"/>
    </row>
    <row r="2452" spans="1:8" x14ac:dyDescent="0.45">
      <c r="A2452"/>
      <c r="B2452"/>
      <c r="C2452"/>
      <c r="D2452"/>
      <c r="E2452"/>
      <c r="F2452"/>
      <c r="G2452"/>
      <c r="H2452"/>
    </row>
    <row r="2453" spans="1:8" x14ac:dyDescent="0.45">
      <c r="A2453"/>
      <c r="B2453"/>
      <c r="C2453"/>
      <c r="D2453"/>
      <c r="E2453"/>
      <c r="F2453"/>
      <c r="G2453"/>
      <c r="H2453"/>
    </row>
    <row r="2454" spans="1:8" x14ac:dyDescent="0.45">
      <c r="A2454"/>
      <c r="B2454"/>
      <c r="C2454"/>
      <c r="D2454"/>
      <c r="E2454"/>
      <c r="F2454"/>
      <c r="G2454"/>
      <c r="H2454"/>
    </row>
    <row r="2455" spans="1:8" x14ac:dyDescent="0.45">
      <c r="A2455"/>
      <c r="B2455"/>
      <c r="C2455"/>
      <c r="D2455"/>
      <c r="E2455"/>
      <c r="F2455"/>
      <c r="G2455"/>
      <c r="H2455"/>
    </row>
    <row r="2456" spans="1:8" x14ac:dyDescent="0.45">
      <c r="A2456"/>
      <c r="B2456"/>
      <c r="C2456"/>
      <c r="D2456"/>
      <c r="E2456"/>
      <c r="F2456"/>
      <c r="G2456"/>
      <c r="H2456"/>
    </row>
    <row r="2457" spans="1:8" x14ac:dyDescent="0.45">
      <c r="A2457"/>
      <c r="B2457"/>
      <c r="C2457"/>
      <c r="D2457"/>
      <c r="E2457"/>
      <c r="F2457"/>
      <c r="G2457"/>
      <c r="H2457"/>
    </row>
    <row r="2458" spans="1:8" x14ac:dyDescent="0.45">
      <c r="A2458"/>
      <c r="B2458"/>
      <c r="C2458"/>
      <c r="D2458"/>
      <c r="E2458"/>
      <c r="F2458"/>
      <c r="G2458"/>
      <c r="H2458"/>
    </row>
    <row r="2459" spans="1:8" x14ac:dyDescent="0.45">
      <c r="A2459"/>
      <c r="B2459"/>
      <c r="C2459"/>
      <c r="D2459"/>
      <c r="E2459"/>
      <c r="F2459"/>
      <c r="G2459"/>
      <c r="H2459"/>
    </row>
    <row r="2460" spans="1:8" x14ac:dyDescent="0.45">
      <c r="A2460"/>
      <c r="B2460"/>
      <c r="C2460"/>
      <c r="D2460"/>
      <c r="E2460"/>
      <c r="F2460"/>
      <c r="G2460"/>
      <c r="H2460"/>
    </row>
    <row r="2461" spans="1:8" x14ac:dyDescent="0.45">
      <c r="A2461"/>
      <c r="B2461"/>
      <c r="C2461"/>
      <c r="D2461"/>
      <c r="E2461"/>
      <c r="F2461"/>
      <c r="G2461"/>
      <c r="H2461"/>
    </row>
    <row r="2462" spans="1:8" x14ac:dyDescent="0.45">
      <c r="A2462"/>
      <c r="B2462"/>
      <c r="C2462"/>
      <c r="D2462"/>
      <c r="E2462"/>
      <c r="F2462"/>
      <c r="G2462"/>
      <c r="H2462"/>
    </row>
    <row r="2463" spans="1:8" x14ac:dyDescent="0.45">
      <c r="A2463"/>
      <c r="B2463"/>
      <c r="C2463"/>
      <c r="D2463"/>
      <c r="E2463"/>
      <c r="F2463"/>
      <c r="G2463"/>
      <c r="H2463"/>
    </row>
    <row r="2464" spans="1:8" x14ac:dyDescent="0.45">
      <c r="A2464"/>
      <c r="B2464"/>
      <c r="C2464"/>
      <c r="D2464"/>
      <c r="E2464"/>
      <c r="F2464"/>
      <c r="G2464"/>
      <c r="H2464"/>
    </row>
    <row r="2465" spans="1:8" x14ac:dyDescent="0.45">
      <c r="A2465"/>
      <c r="B2465"/>
      <c r="C2465"/>
      <c r="D2465"/>
      <c r="E2465"/>
      <c r="F2465"/>
      <c r="G2465"/>
      <c r="H2465"/>
    </row>
    <row r="2466" spans="1:8" x14ac:dyDescent="0.45">
      <c r="A2466"/>
      <c r="B2466"/>
      <c r="C2466"/>
      <c r="D2466"/>
      <c r="E2466"/>
      <c r="F2466"/>
      <c r="G2466"/>
      <c r="H2466"/>
    </row>
    <row r="2467" spans="1:8" x14ac:dyDescent="0.45">
      <c r="A2467"/>
      <c r="B2467"/>
      <c r="C2467"/>
      <c r="D2467"/>
      <c r="E2467"/>
      <c r="F2467"/>
      <c r="G2467"/>
      <c r="H2467"/>
    </row>
    <row r="2468" spans="1:8" x14ac:dyDescent="0.45">
      <c r="A2468"/>
      <c r="B2468"/>
      <c r="C2468"/>
      <c r="D2468"/>
      <c r="E2468"/>
      <c r="F2468"/>
      <c r="G2468"/>
      <c r="H2468"/>
    </row>
    <row r="2469" spans="1:8" x14ac:dyDescent="0.45">
      <c r="A2469"/>
      <c r="B2469"/>
      <c r="C2469"/>
      <c r="D2469"/>
      <c r="E2469"/>
      <c r="F2469"/>
      <c r="G2469"/>
      <c r="H2469"/>
    </row>
    <row r="2470" spans="1:8" x14ac:dyDescent="0.45">
      <c r="A2470"/>
      <c r="B2470"/>
      <c r="C2470"/>
      <c r="D2470"/>
      <c r="E2470"/>
      <c r="F2470"/>
      <c r="G2470"/>
      <c r="H2470"/>
    </row>
    <row r="2471" spans="1:8" x14ac:dyDescent="0.45">
      <c r="A2471"/>
      <c r="B2471"/>
      <c r="C2471"/>
      <c r="D2471"/>
      <c r="E2471"/>
      <c r="F2471"/>
      <c r="G2471"/>
      <c r="H2471"/>
    </row>
    <row r="2472" spans="1:8" x14ac:dyDescent="0.45">
      <c r="A2472"/>
      <c r="B2472"/>
      <c r="C2472"/>
      <c r="D2472"/>
      <c r="E2472"/>
      <c r="F2472"/>
      <c r="G2472"/>
      <c r="H2472"/>
    </row>
    <row r="2473" spans="1:8" x14ac:dyDescent="0.45">
      <c r="A2473"/>
      <c r="B2473"/>
      <c r="C2473"/>
      <c r="D2473"/>
      <c r="E2473"/>
      <c r="F2473"/>
      <c r="G2473"/>
      <c r="H2473"/>
    </row>
    <row r="2474" spans="1:8" x14ac:dyDescent="0.45">
      <c r="A2474"/>
      <c r="B2474"/>
      <c r="C2474"/>
      <c r="D2474"/>
      <c r="E2474"/>
      <c r="F2474"/>
      <c r="G2474"/>
      <c r="H2474"/>
    </row>
    <row r="2475" spans="1:8" x14ac:dyDescent="0.45">
      <c r="A2475"/>
      <c r="B2475"/>
      <c r="C2475"/>
      <c r="D2475"/>
      <c r="E2475"/>
      <c r="F2475"/>
      <c r="G2475"/>
      <c r="H2475"/>
    </row>
    <row r="2476" spans="1:8" x14ac:dyDescent="0.45">
      <c r="A2476"/>
      <c r="B2476"/>
      <c r="C2476"/>
      <c r="D2476"/>
      <c r="E2476"/>
      <c r="F2476"/>
      <c r="G2476"/>
      <c r="H2476"/>
    </row>
    <row r="2477" spans="1:8" x14ac:dyDescent="0.45">
      <c r="A2477"/>
      <c r="B2477"/>
      <c r="C2477"/>
      <c r="D2477"/>
      <c r="E2477"/>
      <c r="F2477"/>
      <c r="G2477"/>
      <c r="H2477"/>
    </row>
    <row r="2478" spans="1:8" x14ac:dyDescent="0.45">
      <c r="A2478"/>
      <c r="B2478"/>
      <c r="C2478"/>
      <c r="D2478"/>
      <c r="E2478"/>
      <c r="F2478"/>
      <c r="G2478"/>
      <c r="H2478"/>
    </row>
    <row r="2479" spans="1:8" x14ac:dyDescent="0.45">
      <c r="A2479"/>
      <c r="B2479"/>
      <c r="C2479"/>
      <c r="D2479"/>
      <c r="E2479"/>
      <c r="F2479"/>
      <c r="G2479"/>
      <c r="H2479"/>
    </row>
    <row r="2480" spans="1:8" x14ac:dyDescent="0.45">
      <c r="A2480"/>
      <c r="B2480"/>
      <c r="C2480"/>
      <c r="D2480"/>
      <c r="E2480"/>
      <c r="F2480"/>
      <c r="G2480"/>
      <c r="H2480"/>
    </row>
    <row r="2481" spans="1:8" x14ac:dyDescent="0.45">
      <c r="A2481"/>
      <c r="B2481"/>
      <c r="C2481"/>
      <c r="D2481"/>
      <c r="E2481"/>
      <c r="F2481"/>
      <c r="G2481"/>
      <c r="H2481"/>
    </row>
    <row r="2482" spans="1:8" x14ac:dyDescent="0.45">
      <c r="A2482"/>
      <c r="B2482"/>
      <c r="C2482"/>
      <c r="D2482"/>
      <c r="E2482"/>
      <c r="F2482"/>
      <c r="G2482"/>
      <c r="H2482"/>
    </row>
    <row r="2483" spans="1:8" x14ac:dyDescent="0.45">
      <c r="A2483"/>
      <c r="B2483"/>
      <c r="C2483"/>
      <c r="D2483"/>
      <c r="E2483"/>
      <c r="F2483"/>
      <c r="G2483"/>
      <c r="H2483"/>
    </row>
    <row r="2484" spans="1:8" x14ac:dyDescent="0.45">
      <c r="A2484"/>
      <c r="B2484"/>
      <c r="C2484"/>
      <c r="D2484"/>
      <c r="E2484"/>
      <c r="F2484"/>
      <c r="G2484"/>
      <c r="H2484"/>
    </row>
    <row r="2485" spans="1:8" x14ac:dyDescent="0.45">
      <c r="A2485"/>
      <c r="B2485"/>
      <c r="C2485"/>
      <c r="D2485"/>
      <c r="E2485"/>
      <c r="F2485"/>
      <c r="G2485"/>
      <c r="H2485"/>
    </row>
    <row r="2486" spans="1:8" x14ac:dyDescent="0.45">
      <c r="A2486"/>
      <c r="B2486"/>
      <c r="C2486"/>
      <c r="D2486"/>
      <c r="E2486"/>
      <c r="F2486"/>
      <c r="G2486"/>
      <c r="H2486"/>
    </row>
    <row r="2487" spans="1:8" x14ac:dyDescent="0.45">
      <c r="A2487"/>
      <c r="B2487"/>
      <c r="C2487"/>
      <c r="D2487"/>
      <c r="E2487"/>
      <c r="F2487"/>
      <c r="G2487"/>
      <c r="H2487"/>
    </row>
    <row r="2488" spans="1:8" x14ac:dyDescent="0.45">
      <c r="A2488"/>
      <c r="B2488"/>
      <c r="C2488"/>
      <c r="D2488"/>
      <c r="E2488"/>
      <c r="F2488"/>
      <c r="G2488"/>
      <c r="H2488"/>
    </row>
    <row r="2489" spans="1:8" x14ac:dyDescent="0.45">
      <c r="A2489"/>
      <c r="B2489"/>
      <c r="C2489"/>
      <c r="D2489"/>
      <c r="E2489"/>
      <c r="F2489"/>
      <c r="G2489"/>
      <c r="H2489"/>
    </row>
    <row r="2490" spans="1:8" x14ac:dyDescent="0.45">
      <c r="A2490"/>
      <c r="B2490"/>
      <c r="C2490"/>
      <c r="D2490"/>
      <c r="E2490"/>
      <c r="F2490"/>
      <c r="G2490"/>
      <c r="H2490"/>
    </row>
    <row r="2491" spans="1:8" x14ac:dyDescent="0.45">
      <c r="A2491"/>
      <c r="B2491"/>
      <c r="C2491"/>
      <c r="D2491"/>
      <c r="E2491"/>
      <c r="F2491"/>
      <c r="G2491"/>
      <c r="H2491"/>
    </row>
    <row r="2492" spans="1:8" x14ac:dyDescent="0.45">
      <c r="A2492"/>
      <c r="B2492"/>
      <c r="C2492"/>
      <c r="D2492"/>
      <c r="E2492"/>
      <c r="F2492"/>
      <c r="G2492"/>
      <c r="H2492"/>
    </row>
    <row r="2493" spans="1:8" x14ac:dyDescent="0.45">
      <c r="A2493"/>
      <c r="B2493"/>
      <c r="C2493"/>
      <c r="D2493"/>
      <c r="E2493"/>
      <c r="F2493"/>
      <c r="G2493"/>
      <c r="H2493"/>
    </row>
    <row r="2494" spans="1:8" x14ac:dyDescent="0.45">
      <c r="A2494"/>
      <c r="B2494"/>
      <c r="C2494"/>
      <c r="D2494"/>
      <c r="E2494"/>
      <c r="F2494"/>
      <c r="G2494"/>
      <c r="H2494"/>
    </row>
    <row r="2495" spans="1:8" x14ac:dyDescent="0.45">
      <c r="A2495"/>
      <c r="B2495"/>
      <c r="C2495"/>
      <c r="D2495"/>
      <c r="E2495"/>
      <c r="F2495"/>
      <c r="G2495"/>
      <c r="H2495"/>
    </row>
    <row r="2496" spans="1:8" x14ac:dyDescent="0.45">
      <c r="A2496"/>
      <c r="B2496"/>
      <c r="C2496"/>
      <c r="D2496"/>
      <c r="E2496"/>
      <c r="F2496"/>
      <c r="G2496"/>
      <c r="H2496"/>
    </row>
    <row r="2497" spans="1:8" x14ac:dyDescent="0.45">
      <c r="A2497"/>
      <c r="B2497"/>
      <c r="C2497"/>
      <c r="D2497"/>
      <c r="E2497"/>
      <c r="F2497"/>
      <c r="G2497"/>
      <c r="H2497"/>
    </row>
    <row r="2498" spans="1:8" x14ac:dyDescent="0.45">
      <c r="A2498"/>
      <c r="B2498"/>
      <c r="C2498"/>
      <c r="D2498"/>
      <c r="E2498"/>
      <c r="F2498"/>
      <c r="G2498"/>
      <c r="H2498"/>
    </row>
    <row r="2499" spans="1:8" x14ac:dyDescent="0.45">
      <c r="A2499"/>
      <c r="B2499"/>
      <c r="C2499"/>
      <c r="D2499"/>
      <c r="E2499"/>
      <c r="F2499"/>
      <c r="G2499"/>
      <c r="H2499"/>
    </row>
    <row r="2500" spans="1:8" x14ac:dyDescent="0.45">
      <c r="A2500"/>
      <c r="B2500"/>
      <c r="C2500"/>
      <c r="D2500"/>
      <c r="E2500"/>
      <c r="F2500"/>
      <c r="G2500"/>
      <c r="H2500"/>
    </row>
    <row r="2501" spans="1:8" x14ac:dyDescent="0.45">
      <c r="A2501"/>
      <c r="B2501"/>
      <c r="C2501"/>
      <c r="D2501"/>
      <c r="E2501"/>
      <c r="F2501"/>
      <c r="G2501"/>
      <c r="H2501"/>
    </row>
    <row r="2502" spans="1:8" x14ac:dyDescent="0.45">
      <c r="A2502"/>
      <c r="B2502"/>
      <c r="C2502"/>
      <c r="D2502"/>
      <c r="E2502"/>
      <c r="F2502"/>
      <c r="G2502"/>
      <c r="H2502"/>
    </row>
    <row r="2503" spans="1:8" x14ac:dyDescent="0.45">
      <c r="A2503"/>
      <c r="B2503"/>
      <c r="C2503"/>
      <c r="D2503"/>
      <c r="E2503"/>
      <c r="F2503"/>
      <c r="G2503"/>
      <c r="H2503"/>
    </row>
    <row r="2504" spans="1:8" x14ac:dyDescent="0.45">
      <c r="A2504"/>
      <c r="B2504"/>
      <c r="C2504"/>
      <c r="D2504"/>
      <c r="E2504"/>
      <c r="F2504"/>
      <c r="G2504"/>
      <c r="H2504"/>
    </row>
    <row r="2505" spans="1:8" x14ac:dyDescent="0.45">
      <c r="A2505"/>
      <c r="B2505"/>
      <c r="C2505"/>
      <c r="D2505"/>
      <c r="E2505"/>
      <c r="F2505"/>
      <c r="G2505"/>
      <c r="H2505"/>
    </row>
    <row r="2506" spans="1:8" x14ac:dyDescent="0.45">
      <c r="A2506"/>
      <c r="B2506"/>
      <c r="C2506"/>
      <c r="D2506"/>
      <c r="E2506"/>
      <c r="F2506"/>
      <c r="G2506"/>
      <c r="H2506"/>
    </row>
    <row r="2507" spans="1:8" x14ac:dyDescent="0.45">
      <c r="A2507"/>
      <c r="B2507"/>
      <c r="C2507"/>
      <c r="D2507"/>
      <c r="E2507"/>
      <c r="F2507"/>
      <c r="G2507"/>
      <c r="H2507"/>
    </row>
    <row r="2508" spans="1:8" x14ac:dyDescent="0.45">
      <c r="A2508"/>
      <c r="B2508"/>
      <c r="C2508"/>
      <c r="D2508"/>
      <c r="E2508"/>
      <c r="F2508"/>
      <c r="G2508"/>
      <c r="H2508"/>
    </row>
    <row r="2509" spans="1:8" x14ac:dyDescent="0.45">
      <c r="A2509"/>
      <c r="B2509"/>
      <c r="C2509"/>
      <c r="D2509"/>
      <c r="E2509"/>
      <c r="F2509"/>
      <c r="G2509"/>
      <c r="H2509"/>
    </row>
    <row r="2510" spans="1:8" x14ac:dyDescent="0.45">
      <c r="A2510"/>
      <c r="B2510"/>
      <c r="C2510"/>
      <c r="D2510"/>
      <c r="E2510"/>
      <c r="F2510"/>
      <c r="G2510"/>
      <c r="H2510"/>
    </row>
    <row r="2511" spans="1:8" x14ac:dyDescent="0.45">
      <c r="A2511"/>
      <c r="B2511"/>
      <c r="C2511"/>
      <c r="D2511"/>
      <c r="E2511"/>
      <c r="F2511"/>
      <c r="G2511"/>
      <c r="H2511"/>
    </row>
    <row r="2512" spans="1:8" x14ac:dyDescent="0.45">
      <c r="A2512"/>
      <c r="B2512"/>
      <c r="C2512"/>
      <c r="D2512"/>
      <c r="E2512"/>
      <c r="F2512"/>
      <c r="G2512"/>
      <c r="H2512"/>
    </row>
    <row r="2513" spans="1:8" x14ac:dyDescent="0.45">
      <c r="A2513"/>
      <c r="B2513"/>
      <c r="C2513"/>
      <c r="D2513"/>
      <c r="E2513"/>
      <c r="F2513"/>
      <c r="G2513"/>
      <c r="H2513"/>
    </row>
    <row r="2514" spans="1:8" x14ac:dyDescent="0.45">
      <c r="A2514"/>
      <c r="B2514"/>
      <c r="C2514"/>
      <c r="D2514"/>
      <c r="E2514"/>
      <c r="F2514"/>
      <c r="G2514"/>
      <c r="H2514"/>
    </row>
    <row r="2515" spans="1:8" x14ac:dyDescent="0.45">
      <c r="A2515"/>
      <c r="B2515"/>
      <c r="C2515"/>
      <c r="D2515"/>
      <c r="E2515"/>
      <c r="F2515"/>
      <c r="G2515"/>
      <c r="H2515"/>
    </row>
    <row r="2516" spans="1:8" x14ac:dyDescent="0.45">
      <c r="A2516"/>
      <c r="B2516"/>
      <c r="C2516"/>
      <c r="D2516"/>
      <c r="E2516"/>
      <c r="F2516"/>
      <c r="G2516"/>
      <c r="H2516"/>
    </row>
    <row r="2517" spans="1:8" x14ac:dyDescent="0.45">
      <c r="A2517"/>
      <c r="B2517"/>
      <c r="C2517"/>
      <c r="D2517"/>
      <c r="E2517"/>
      <c r="F2517"/>
      <c r="G2517"/>
      <c r="H2517"/>
    </row>
    <row r="2518" spans="1:8" x14ac:dyDescent="0.45">
      <c r="A2518"/>
      <c r="B2518"/>
      <c r="C2518"/>
      <c r="D2518"/>
      <c r="E2518"/>
      <c r="F2518"/>
      <c r="G2518"/>
      <c r="H2518"/>
    </row>
    <row r="2519" spans="1:8" x14ac:dyDescent="0.45">
      <c r="A2519"/>
      <c r="B2519"/>
      <c r="C2519"/>
      <c r="D2519"/>
      <c r="E2519"/>
      <c r="F2519"/>
      <c r="G2519"/>
      <c r="H2519"/>
    </row>
    <row r="2520" spans="1:8" x14ac:dyDescent="0.45">
      <c r="A2520"/>
      <c r="B2520"/>
      <c r="C2520"/>
      <c r="D2520"/>
      <c r="E2520"/>
      <c r="F2520"/>
      <c r="G2520"/>
      <c r="H2520"/>
    </row>
    <row r="2521" spans="1:8" x14ac:dyDescent="0.45">
      <c r="A2521"/>
      <c r="B2521"/>
      <c r="C2521"/>
      <c r="D2521"/>
      <c r="E2521"/>
      <c r="F2521"/>
      <c r="G2521"/>
      <c r="H2521"/>
    </row>
    <row r="2522" spans="1:8" x14ac:dyDescent="0.45">
      <c r="A2522"/>
      <c r="B2522"/>
      <c r="C2522"/>
      <c r="D2522"/>
      <c r="E2522"/>
      <c r="F2522"/>
      <c r="G2522"/>
      <c r="H2522"/>
    </row>
    <row r="2523" spans="1:8" x14ac:dyDescent="0.45">
      <c r="A2523"/>
      <c r="B2523"/>
      <c r="C2523"/>
      <c r="D2523"/>
      <c r="E2523"/>
      <c r="F2523"/>
      <c r="G2523"/>
      <c r="H2523"/>
    </row>
    <row r="2524" spans="1:8" x14ac:dyDescent="0.45">
      <c r="A2524"/>
      <c r="B2524"/>
      <c r="C2524"/>
      <c r="D2524"/>
      <c r="E2524"/>
      <c r="F2524"/>
      <c r="G2524"/>
      <c r="H2524"/>
    </row>
    <row r="2525" spans="1:8" x14ac:dyDescent="0.45">
      <c r="A2525"/>
      <c r="B2525"/>
      <c r="C2525"/>
      <c r="D2525"/>
      <c r="E2525"/>
      <c r="F2525"/>
      <c r="G2525"/>
      <c r="H2525"/>
    </row>
    <row r="2526" spans="1:8" x14ac:dyDescent="0.45">
      <c r="A2526"/>
      <c r="B2526"/>
      <c r="C2526"/>
      <c r="D2526"/>
      <c r="E2526"/>
      <c r="F2526"/>
      <c r="G2526"/>
      <c r="H2526"/>
    </row>
    <row r="2527" spans="1:8" x14ac:dyDescent="0.45">
      <c r="A2527"/>
      <c r="B2527"/>
      <c r="C2527"/>
      <c r="D2527"/>
      <c r="E2527"/>
      <c r="F2527"/>
      <c r="G2527"/>
      <c r="H2527"/>
    </row>
    <row r="2528" spans="1:8" x14ac:dyDescent="0.45">
      <c r="A2528"/>
      <c r="B2528"/>
      <c r="C2528"/>
      <c r="D2528"/>
      <c r="E2528"/>
      <c r="F2528"/>
      <c r="G2528"/>
      <c r="H2528"/>
    </row>
    <row r="2529" spans="1:8" x14ac:dyDescent="0.45">
      <c r="A2529"/>
      <c r="B2529"/>
      <c r="C2529"/>
      <c r="D2529"/>
      <c r="E2529"/>
      <c r="F2529"/>
      <c r="G2529"/>
      <c r="H2529"/>
    </row>
    <row r="2530" spans="1:8" x14ac:dyDescent="0.45">
      <c r="A2530"/>
      <c r="B2530"/>
      <c r="C2530"/>
      <c r="D2530"/>
      <c r="E2530"/>
      <c r="F2530"/>
      <c r="G2530"/>
      <c r="H2530"/>
    </row>
    <row r="2531" spans="1:8" x14ac:dyDescent="0.45">
      <c r="A2531"/>
      <c r="B2531"/>
      <c r="C2531"/>
      <c r="D2531"/>
      <c r="E2531"/>
      <c r="F2531"/>
      <c r="G2531"/>
      <c r="H2531"/>
    </row>
    <row r="2532" spans="1:8" x14ac:dyDescent="0.45">
      <c r="A2532"/>
      <c r="B2532"/>
      <c r="C2532"/>
      <c r="D2532"/>
      <c r="E2532"/>
      <c r="F2532"/>
      <c r="G2532"/>
      <c r="H2532"/>
    </row>
    <row r="2533" spans="1:8" x14ac:dyDescent="0.45">
      <c r="A2533"/>
      <c r="B2533"/>
      <c r="C2533"/>
      <c r="D2533"/>
      <c r="E2533"/>
      <c r="F2533"/>
      <c r="G2533"/>
      <c r="H2533"/>
    </row>
    <row r="2534" spans="1:8" x14ac:dyDescent="0.45">
      <c r="A2534"/>
      <c r="B2534"/>
      <c r="C2534"/>
      <c r="D2534"/>
      <c r="E2534"/>
      <c r="F2534"/>
      <c r="G2534"/>
      <c r="H2534"/>
    </row>
    <row r="2535" spans="1:8" x14ac:dyDescent="0.45">
      <c r="A2535"/>
      <c r="B2535"/>
      <c r="C2535"/>
      <c r="D2535"/>
      <c r="E2535"/>
      <c r="F2535"/>
      <c r="G2535"/>
      <c r="H2535"/>
    </row>
    <row r="2536" spans="1:8" x14ac:dyDescent="0.45">
      <c r="A2536"/>
      <c r="B2536"/>
      <c r="C2536"/>
      <c r="D2536"/>
      <c r="E2536"/>
      <c r="F2536"/>
      <c r="G2536"/>
      <c r="H2536"/>
    </row>
    <row r="2537" spans="1:8" x14ac:dyDescent="0.45">
      <c r="A2537"/>
      <c r="B2537"/>
      <c r="C2537"/>
      <c r="D2537"/>
      <c r="E2537"/>
      <c r="F2537"/>
      <c r="G2537"/>
      <c r="H2537"/>
    </row>
    <row r="2538" spans="1:8" x14ac:dyDescent="0.45">
      <c r="A2538"/>
      <c r="B2538"/>
      <c r="C2538"/>
      <c r="D2538"/>
      <c r="E2538"/>
      <c r="F2538"/>
      <c r="G2538"/>
      <c r="H2538"/>
    </row>
    <row r="2539" spans="1:8" x14ac:dyDescent="0.45">
      <c r="A2539"/>
      <c r="B2539"/>
      <c r="C2539"/>
      <c r="D2539"/>
      <c r="E2539"/>
      <c r="F2539"/>
      <c r="G2539"/>
      <c r="H2539"/>
    </row>
    <row r="2540" spans="1:8" x14ac:dyDescent="0.45">
      <c r="A2540"/>
      <c r="B2540"/>
      <c r="C2540"/>
      <c r="D2540"/>
      <c r="E2540"/>
      <c r="F2540"/>
      <c r="G2540"/>
      <c r="H2540"/>
    </row>
    <row r="2541" spans="1:8" x14ac:dyDescent="0.45">
      <c r="A2541"/>
      <c r="B2541"/>
      <c r="C2541"/>
      <c r="D2541"/>
      <c r="E2541"/>
      <c r="F2541"/>
      <c r="G2541"/>
      <c r="H2541"/>
    </row>
    <row r="2542" spans="1:8" x14ac:dyDescent="0.45">
      <c r="A2542"/>
      <c r="B2542"/>
      <c r="C2542"/>
      <c r="D2542"/>
      <c r="E2542"/>
      <c r="F2542"/>
      <c r="G2542"/>
      <c r="H2542"/>
    </row>
    <row r="2543" spans="1:8" x14ac:dyDescent="0.45">
      <c r="A2543"/>
      <c r="B2543"/>
      <c r="C2543"/>
      <c r="D2543"/>
      <c r="E2543"/>
      <c r="F2543"/>
      <c r="G2543"/>
      <c r="H2543"/>
    </row>
    <row r="2544" spans="1:8" x14ac:dyDescent="0.45">
      <c r="A2544"/>
      <c r="B2544"/>
      <c r="C2544"/>
      <c r="D2544"/>
      <c r="E2544"/>
      <c r="F2544"/>
      <c r="G2544"/>
      <c r="H2544"/>
    </row>
    <row r="2545" spans="1:8" x14ac:dyDescent="0.45">
      <c r="A2545"/>
      <c r="B2545"/>
      <c r="C2545"/>
      <c r="D2545"/>
      <c r="E2545"/>
      <c r="F2545"/>
      <c r="G2545"/>
      <c r="H2545"/>
    </row>
    <row r="2546" spans="1:8" x14ac:dyDescent="0.45">
      <c r="A2546"/>
      <c r="B2546"/>
      <c r="C2546"/>
      <c r="D2546"/>
      <c r="E2546"/>
      <c r="F2546"/>
      <c r="G2546"/>
      <c r="H2546"/>
    </row>
    <row r="2547" spans="1:8" x14ac:dyDescent="0.45">
      <c r="A2547"/>
      <c r="B2547"/>
      <c r="C2547"/>
      <c r="D2547"/>
      <c r="E2547"/>
      <c r="F2547"/>
      <c r="G2547"/>
      <c r="H2547"/>
    </row>
    <row r="2548" spans="1:8" x14ac:dyDescent="0.45">
      <c r="A2548"/>
      <c r="B2548"/>
      <c r="C2548"/>
      <c r="D2548"/>
      <c r="E2548"/>
      <c r="F2548"/>
      <c r="G2548"/>
      <c r="H2548"/>
    </row>
    <row r="2549" spans="1:8" x14ac:dyDescent="0.45">
      <c r="A2549"/>
      <c r="B2549"/>
      <c r="C2549"/>
      <c r="D2549"/>
      <c r="E2549"/>
      <c r="F2549"/>
      <c r="G2549"/>
      <c r="H2549"/>
    </row>
    <row r="2550" spans="1:8" x14ac:dyDescent="0.45">
      <c r="A2550"/>
      <c r="B2550"/>
      <c r="C2550"/>
      <c r="D2550"/>
      <c r="E2550"/>
      <c r="F2550"/>
      <c r="G2550"/>
      <c r="H2550"/>
    </row>
    <row r="2551" spans="1:8" x14ac:dyDescent="0.45">
      <c r="A2551"/>
      <c r="B2551"/>
      <c r="C2551"/>
      <c r="D2551"/>
      <c r="E2551"/>
      <c r="F2551"/>
      <c r="G2551"/>
      <c r="H2551"/>
    </row>
    <row r="2552" spans="1:8" x14ac:dyDescent="0.45">
      <c r="A2552"/>
      <c r="B2552"/>
      <c r="C2552"/>
      <c r="D2552"/>
      <c r="E2552"/>
      <c r="F2552"/>
      <c r="G2552"/>
      <c r="H2552"/>
    </row>
    <row r="2553" spans="1:8" x14ac:dyDescent="0.45">
      <c r="A2553"/>
      <c r="B2553"/>
      <c r="C2553"/>
      <c r="D2553"/>
      <c r="E2553"/>
      <c r="F2553"/>
      <c r="G2553"/>
      <c r="H2553"/>
    </row>
    <row r="2554" spans="1:8" x14ac:dyDescent="0.45">
      <c r="A2554"/>
      <c r="B2554"/>
      <c r="C2554"/>
      <c r="D2554"/>
      <c r="E2554"/>
      <c r="F2554"/>
      <c r="G2554"/>
      <c r="H2554"/>
    </row>
    <row r="2555" spans="1:8" x14ac:dyDescent="0.45">
      <c r="A2555"/>
      <c r="B2555"/>
      <c r="C2555"/>
      <c r="D2555"/>
      <c r="E2555"/>
      <c r="F2555"/>
      <c r="G2555"/>
      <c r="H2555"/>
    </row>
    <row r="2556" spans="1:8" x14ac:dyDescent="0.45">
      <c r="A2556"/>
      <c r="B2556"/>
      <c r="C2556"/>
      <c r="D2556"/>
      <c r="E2556"/>
      <c r="F2556"/>
      <c r="G2556"/>
      <c r="H2556"/>
    </row>
    <row r="2557" spans="1:8" x14ac:dyDescent="0.45">
      <c r="A2557"/>
      <c r="B2557"/>
      <c r="C2557"/>
      <c r="D2557"/>
      <c r="E2557"/>
      <c r="F2557"/>
      <c r="G2557"/>
      <c r="H2557"/>
    </row>
    <row r="2558" spans="1:8" x14ac:dyDescent="0.45">
      <c r="A2558"/>
      <c r="B2558"/>
      <c r="C2558"/>
      <c r="D2558"/>
      <c r="E2558"/>
      <c r="F2558"/>
      <c r="G2558"/>
      <c r="H2558"/>
    </row>
    <row r="2559" spans="1:8" x14ac:dyDescent="0.45">
      <c r="A2559"/>
      <c r="B2559"/>
      <c r="C2559"/>
      <c r="D2559"/>
      <c r="E2559"/>
      <c r="F2559"/>
      <c r="G2559"/>
      <c r="H2559"/>
    </row>
    <row r="2560" spans="1:8" x14ac:dyDescent="0.45">
      <c r="A2560"/>
      <c r="B2560"/>
      <c r="C2560"/>
      <c r="D2560"/>
      <c r="E2560"/>
      <c r="F2560"/>
      <c r="G2560"/>
      <c r="H2560"/>
    </row>
    <row r="2561" spans="1:8" x14ac:dyDescent="0.45">
      <c r="A2561"/>
      <c r="B2561"/>
      <c r="C2561"/>
      <c r="D2561"/>
      <c r="E2561"/>
      <c r="F2561"/>
      <c r="G2561"/>
      <c r="H2561"/>
    </row>
    <row r="2562" spans="1:8" x14ac:dyDescent="0.45">
      <c r="A2562"/>
      <c r="B2562"/>
      <c r="C2562"/>
      <c r="D2562"/>
      <c r="E2562"/>
      <c r="F2562"/>
      <c r="G2562"/>
      <c r="H2562"/>
    </row>
    <row r="2563" spans="1:8" x14ac:dyDescent="0.45">
      <c r="A2563"/>
      <c r="B2563"/>
      <c r="C2563"/>
      <c r="D2563"/>
      <c r="E2563"/>
      <c r="F2563"/>
      <c r="G2563"/>
      <c r="H2563"/>
    </row>
    <row r="2564" spans="1:8" x14ac:dyDescent="0.45">
      <c r="A2564"/>
      <c r="B2564"/>
      <c r="C2564"/>
      <c r="D2564"/>
      <c r="E2564"/>
      <c r="F2564"/>
      <c r="G2564"/>
      <c r="H2564"/>
    </row>
    <row r="2565" spans="1:8" x14ac:dyDescent="0.45">
      <c r="A2565"/>
      <c r="B2565"/>
      <c r="C2565"/>
      <c r="D2565"/>
      <c r="E2565"/>
      <c r="F2565"/>
      <c r="G2565"/>
      <c r="H2565"/>
    </row>
    <row r="2566" spans="1:8" x14ac:dyDescent="0.45">
      <c r="A2566"/>
      <c r="B2566"/>
      <c r="C2566"/>
      <c r="D2566"/>
      <c r="E2566"/>
      <c r="F2566"/>
      <c r="G2566"/>
      <c r="H2566"/>
    </row>
    <row r="2567" spans="1:8" x14ac:dyDescent="0.45">
      <c r="A2567"/>
      <c r="B2567"/>
      <c r="C2567"/>
      <c r="D2567"/>
      <c r="E2567"/>
      <c r="F2567"/>
      <c r="G2567"/>
      <c r="H2567"/>
    </row>
    <row r="2568" spans="1:8" x14ac:dyDescent="0.45">
      <c r="A2568"/>
      <c r="B2568"/>
      <c r="C2568"/>
      <c r="D2568"/>
      <c r="E2568"/>
      <c r="F2568"/>
      <c r="G2568"/>
      <c r="H2568"/>
    </row>
    <row r="2569" spans="1:8" x14ac:dyDescent="0.45">
      <c r="A2569"/>
      <c r="B2569"/>
      <c r="C2569"/>
      <c r="D2569"/>
      <c r="E2569"/>
      <c r="F2569"/>
      <c r="G2569"/>
      <c r="H2569"/>
    </row>
    <row r="2570" spans="1:8" x14ac:dyDescent="0.45">
      <c r="A2570"/>
      <c r="B2570"/>
      <c r="C2570"/>
      <c r="D2570"/>
      <c r="E2570"/>
      <c r="F2570"/>
      <c r="G2570"/>
      <c r="H2570"/>
    </row>
    <row r="2571" spans="1:8" x14ac:dyDescent="0.45">
      <c r="A2571"/>
      <c r="B2571"/>
      <c r="C2571"/>
      <c r="D2571"/>
      <c r="E2571"/>
      <c r="F2571"/>
      <c r="G2571"/>
      <c r="H2571"/>
    </row>
    <row r="2572" spans="1:8" x14ac:dyDescent="0.45">
      <c r="A2572"/>
      <c r="B2572"/>
      <c r="C2572"/>
      <c r="D2572"/>
      <c r="E2572"/>
      <c r="F2572"/>
      <c r="G2572"/>
      <c r="H2572"/>
    </row>
    <row r="2573" spans="1:8" x14ac:dyDescent="0.45">
      <c r="A2573"/>
      <c r="B2573"/>
      <c r="C2573"/>
      <c r="D2573"/>
      <c r="E2573"/>
      <c r="F2573"/>
      <c r="G2573"/>
      <c r="H2573"/>
    </row>
    <row r="2574" spans="1:8" x14ac:dyDescent="0.45">
      <c r="A2574"/>
      <c r="B2574"/>
      <c r="C2574"/>
      <c r="D2574"/>
      <c r="E2574"/>
      <c r="F2574"/>
      <c r="G2574"/>
      <c r="H2574"/>
    </row>
    <row r="2575" spans="1:8" x14ac:dyDescent="0.45">
      <c r="A2575"/>
      <c r="B2575"/>
      <c r="C2575"/>
      <c r="D2575"/>
      <c r="E2575"/>
      <c r="F2575"/>
      <c r="G2575"/>
      <c r="H2575"/>
    </row>
    <row r="2576" spans="1:8" x14ac:dyDescent="0.45">
      <c r="A2576"/>
      <c r="B2576"/>
      <c r="C2576"/>
      <c r="D2576"/>
      <c r="E2576"/>
      <c r="F2576"/>
      <c r="G2576"/>
      <c r="H2576"/>
    </row>
    <row r="2577" spans="1:8" x14ac:dyDescent="0.45">
      <c r="A2577"/>
      <c r="B2577"/>
      <c r="C2577"/>
      <c r="D2577"/>
      <c r="E2577"/>
      <c r="F2577"/>
      <c r="G2577"/>
      <c r="H2577"/>
    </row>
    <row r="2578" spans="1:8" x14ac:dyDescent="0.45">
      <c r="A2578"/>
      <c r="B2578"/>
      <c r="C2578"/>
      <c r="D2578"/>
      <c r="E2578"/>
      <c r="F2578"/>
      <c r="G2578"/>
      <c r="H2578"/>
    </row>
    <row r="2579" spans="1:8" x14ac:dyDescent="0.45">
      <c r="A2579"/>
      <c r="B2579"/>
      <c r="C2579"/>
      <c r="D2579"/>
      <c r="E2579"/>
      <c r="F2579"/>
      <c r="G2579"/>
      <c r="H2579"/>
    </row>
    <row r="2580" spans="1:8" x14ac:dyDescent="0.45">
      <c r="A2580"/>
      <c r="B2580"/>
      <c r="C2580"/>
      <c r="D2580"/>
      <c r="E2580"/>
      <c r="F2580"/>
      <c r="G2580"/>
      <c r="H2580"/>
    </row>
    <row r="2581" spans="1:8" x14ac:dyDescent="0.45">
      <c r="A2581"/>
      <c r="B2581"/>
      <c r="C2581"/>
      <c r="D2581"/>
      <c r="E2581"/>
      <c r="F2581"/>
      <c r="G2581"/>
      <c r="H2581"/>
    </row>
    <row r="2582" spans="1:8" x14ac:dyDescent="0.45">
      <c r="A2582"/>
      <c r="B2582"/>
      <c r="C2582"/>
      <c r="D2582"/>
      <c r="E2582"/>
      <c r="F2582"/>
      <c r="G2582"/>
      <c r="H2582"/>
    </row>
    <row r="2583" spans="1:8" x14ac:dyDescent="0.45">
      <c r="A2583"/>
      <c r="B2583"/>
      <c r="C2583"/>
      <c r="D2583"/>
      <c r="E2583"/>
      <c r="F2583"/>
      <c r="G2583"/>
      <c r="H2583"/>
    </row>
    <row r="2584" spans="1:8" x14ac:dyDescent="0.45">
      <c r="A2584"/>
      <c r="B2584"/>
      <c r="C2584"/>
      <c r="D2584"/>
      <c r="E2584"/>
      <c r="F2584"/>
      <c r="G2584"/>
      <c r="H2584"/>
    </row>
    <row r="2585" spans="1:8" x14ac:dyDescent="0.45">
      <c r="A2585"/>
      <c r="B2585"/>
      <c r="C2585"/>
      <c r="D2585"/>
      <c r="E2585"/>
      <c r="F2585"/>
      <c r="G2585"/>
      <c r="H2585"/>
    </row>
    <row r="2586" spans="1:8" x14ac:dyDescent="0.45">
      <c r="A2586"/>
      <c r="B2586"/>
      <c r="C2586"/>
      <c r="D2586"/>
      <c r="E2586"/>
      <c r="F2586"/>
      <c r="G2586"/>
      <c r="H2586"/>
    </row>
    <row r="2587" spans="1:8" x14ac:dyDescent="0.45">
      <c r="A2587"/>
      <c r="B2587"/>
      <c r="C2587"/>
      <c r="D2587"/>
      <c r="E2587"/>
      <c r="F2587"/>
      <c r="G2587"/>
      <c r="H2587"/>
    </row>
    <row r="2588" spans="1:8" x14ac:dyDescent="0.45">
      <c r="A2588"/>
      <c r="B2588"/>
      <c r="C2588"/>
      <c r="D2588"/>
      <c r="E2588"/>
      <c r="F2588"/>
      <c r="G2588"/>
      <c r="H2588"/>
    </row>
    <row r="2589" spans="1:8" x14ac:dyDescent="0.45">
      <c r="A2589"/>
      <c r="B2589"/>
      <c r="C2589"/>
      <c r="D2589"/>
      <c r="E2589"/>
      <c r="F2589"/>
      <c r="G2589"/>
      <c r="H2589"/>
    </row>
    <row r="2590" spans="1:8" x14ac:dyDescent="0.45">
      <c r="A2590"/>
      <c r="B2590"/>
      <c r="C2590"/>
      <c r="D2590"/>
      <c r="E2590"/>
      <c r="F2590"/>
      <c r="G2590"/>
      <c r="H2590"/>
    </row>
    <row r="2591" spans="1:8" x14ac:dyDescent="0.45">
      <c r="A2591"/>
      <c r="B2591"/>
      <c r="C2591"/>
      <c r="D2591"/>
      <c r="E2591"/>
      <c r="F2591"/>
      <c r="G2591"/>
      <c r="H2591"/>
    </row>
    <row r="2592" spans="1:8" x14ac:dyDescent="0.45">
      <c r="A2592"/>
      <c r="B2592"/>
      <c r="C2592"/>
      <c r="D2592"/>
      <c r="E2592"/>
      <c r="F2592"/>
      <c r="G2592"/>
      <c r="H2592"/>
    </row>
    <row r="2593" spans="1:8" x14ac:dyDescent="0.45">
      <c r="A2593"/>
      <c r="B2593"/>
      <c r="C2593"/>
      <c r="D2593"/>
      <c r="E2593"/>
      <c r="F2593"/>
      <c r="G2593"/>
      <c r="H2593"/>
    </row>
    <row r="2594" spans="1:8" x14ac:dyDescent="0.45">
      <c r="A2594"/>
      <c r="B2594"/>
      <c r="C2594"/>
      <c r="D2594"/>
      <c r="E2594"/>
      <c r="F2594"/>
      <c r="G2594"/>
      <c r="H2594"/>
    </row>
    <row r="2595" spans="1:8" x14ac:dyDescent="0.45">
      <c r="A2595"/>
      <c r="B2595"/>
      <c r="C2595"/>
      <c r="D2595"/>
      <c r="E2595"/>
      <c r="F2595"/>
      <c r="G2595"/>
      <c r="H2595"/>
    </row>
    <row r="2596" spans="1:8" x14ac:dyDescent="0.45">
      <c r="A2596"/>
      <c r="B2596"/>
      <c r="C2596"/>
      <c r="D2596"/>
      <c r="E2596"/>
      <c r="F2596"/>
      <c r="G2596"/>
      <c r="H2596"/>
    </row>
    <row r="2597" spans="1:8" x14ac:dyDescent="0.45">
      <c r="A2597"/>
      <c r="B2597"/>
      <c r="C2597"/>
      <c r="D2597"/>
      <c r="E2597"/>
      <c r="F2597"/>
      <c r="G2597"/>
      <c r="H2597"/>
    </row>
    <row r="2598" spans="1:8" x14ac:dyDescent="0.45">
      <c r="A2598"/>
      <c r="B2598"/>
      <c r="C2598"/>
      <c r="D2598"/>
      <c r="E2598"/>
      <c r="F2598"/>
      <c r="G2598"/>
      <c r="H2598"/>
    </row>
    <row r="2599" spans="1:8" x14ac:dyDescent="0.45">
      <c r="A2599"/>
      <c r="B2599"/>
      <c r="C2599"/>
      <c r="D2599"/>
      <c r="E2599"/>
      <c r="F2599"/>
      <c r="G2599"/>
      <c r="H2599"/>
    </row>
    <row r="2600" spans="1:8" x14ac:dyDescent="0.45">
      <c r="A2600"/>
      <c r="B2600"/>
      <c r="C2600"/>
      <c r="D2600"/>
      <c r="E2600"/>
      <c r="F2600"/>
      <c r="G2600"/>
      <c r="H2600"/>
    </row>
    <row r="2601" spans="1:8" x14ac:dyDescent="0.45">
      <c r="A2601"/>
      <c r="B2601"/>
      <c r="C2601"/>
      <c r="D2601"/>
      <c r="E2601"/>
      <c r="F2601"/>
      <c r="G2601"/>
      <c r="H2601"/>
    </row>
    <row r="2602" spans="1:8" x14ac:dyDescent="0.45">
      <c r="A2602"/>
      <c r="B2602"/>
      <c r="C2602"/>
      <c r="D2602"/>
      <c r="E2602"/>
      <c r="F2602"/>
      <c r="G2602"/>
      <c r="H2602"/>
    </row>
    <row r="2603" spans="1:8" x14ac:dyDescent="0.45">
      <c r="A2603"/>
      <c r="B2603"/>
      <c r="C2603"/>
      <c r="D2603"/>
      <c r="E2603"/>
      <c r="F2603"/>
      <c r="G2603"/>
      <c r="H2603"/>
    </row>
    <row r="2604" spans="1:8" x14ac:dyDescent="0.45">
      <c r="A2604"/>
      <c r="B2604"/>
      <c r="C2604"/>
      <c r="D2604"/>
      <c r="E2604"/>
      <c r="F2604"/>
      <c r="G2604"/>
      <c r="H2604"/>
    </row>
    <row r="2605" spans="1:8" x14ac:dyDescent="0.45">
      <c r="A2605"/>
      <c r="B2605"/>
      <c r="C2605"/>
      <c r="D2605"/>
      <c r="E2605"/>
      <c r="F2605"/>
      <c r="G2605"/>
      <c r="H2605"/>
    </row>
    <row r="2606" spans="1:8" x14ac:dyDescent="0.45">
      <c r="A2606"/>
      <c r="B2606"/>
      <c r="C2606"/>
      <c r="D2606"/>
      <c r="E2606"/>
      <c r="F2606"/>
      <c r="G2606"/>
      <c r="H2606"/>
    </row>
    <row r="2607" spans="1:8" x14ac:dyDescent="0.45">
      <c r="A2607"/>
      <c r="B2607"/>
      <c r="C2607"/>
      <c r="D2607"/>
      <c r="E2607"/>
      <c r="F2607"/>
      <c r="G2607"/>
      <c r="H2607"/>
    </row>
    <row r="2608" spans="1:8" x14ac:dyDescent="0.45">
      <c r="A2608"/>
      <c r="B2608"/>
      <c r="C2608"/>
      <c r="D2608"/>
      <c r="E2608"/>
      <c r="F2608"/>
      <c r="G2608"/>
      <c r="H2608"/>
    </row>
    <row r="2609" spans="1:8" x14ac:dyDescent="0.45">
      <c r="A2609"/>
      <c r="B2609"/>
      <c r="C2609"/>
      <c r="D2609"/>
      <c r="E2609"/>
      <c r="F2609"/>
      <c r="G2609"/>
      <c r="H2609"/>
    </row>
    <row r="2610" spans="1:8" x14ac:dyDescent="0.45">
      <c r="A2610"/>
      <c r="B2610"/>
      <c r="C2610"/>
      <c r="D2610"/>
      <c r="E2610"/>
      <c r="F2610"/>
      <c r="G2610"/>
      <c r="H2610"/>
    </row>
    <row r="2611" spans="1:8" x14ac:dyDescent="0.45">
      <c r="A2611"/>
      <c r="B2611"/>
      <c r="C2611"/>
      <c r="D2611"/>
      <c r="E2611"/>
      <c r="F2611"/>
      <c r="G2611"/>
      <c r="H2611"/>
    </row>
    <row r="2612" spans="1:8" x14ac:dyDescent="0.45">
      <c r="A2612"/>
      <c r="B2612"/>
      <c r="C2612"/>
      <c r="D2612"/>
      <c r="E2612"/>
      <c r="F2612"/>
      <c r="G2612"/>
      <c r="H2612"/>
    </row>
    <row r="2613" spans="1:8" x14ac:dyDescent="0.45">
      <c r="A2613"/>
      <c r="B2613"/>
      <c r="C2613"/>
      <c r="D2613"/>
      <c r="E2613"/>
      <c r="F2613"/>
      <c r="G2613"/>
      <c r="H2613"/>
    </row>
    <row r="2614" spans="1:8" x14ac:dyDescent="0.45">
      <c r="A2614"/>
      <c r="B2614"/>
      <c r="C2614"/>
      <c r="D2614"/>
      <c r="E2614"/>
      <c r="F2614"/>
      <c r="G2614"/>
      <c r="H2614"/>
    </row>
    <row r="2615" spans="1:8" x14ac:dyDescent="0.45">
      <c r="A2615"/>
      <c r="B2615"/>
      <c r="C2615"/>
      <c r="D2615"/>
      <c r="E2615"/>
      <c r="F2615"/>
      <c r="G2615"/>
      <c r="H2615"/>
    </row>
    <row r="2616" spans="1:8" x14ac:dyDescent="0.45">
      <c r="A2616"/>
      <c r="B2616"/>
      <c r="C2616"/>
      <c r="D2616"/>
      <c r="E2616"/>
      <c r="F2616"/>
      <c r="G2616"/>
      <c r="H2616"/>
    </row>
    <row r="2617" spans="1:8" x14ac:dyDescent="0.45">
      <c r="A2617"/>
      <c r="B2617"/>
      <c r="C2617"/>
      <c r="D2617"/>
      <c r="E2617"/>
      <c r="F2617"/>
      <c r="G2617"/>
      <c r="H2617"/>
    </row>
    <row r="2618" spans="1:8" x14ac:dyDescent="0.45">
      <c r="A2618"/>
      <c r="B2618"/>
      <c r="C2618"/>
      <c r="D2618"/>
      <c r="E2618"/>
      <c r="F2618"/>
      <c r="G2618"/>
      <c r="H2618"/>
    </row>
    <row r="2619" spans="1:8" x14ac:dyDescent="0.45">
      <c r="A2619"/>
      <c r="B2619"/>
      <c r="C2619"/>
      <c r="D2619"/>
      <c r="E2619"/>
      <c r="F2619"/>
      <c r="G2619"/>
      <c r="H2619"/>
    </row>
    <row r="2620" spans="1:8" x14ac:dyDescent="0.45">
      <c r="A2620"/>
      <c r="B2620"/>
      <c r="C2620"/>
      <c r="D2620"/>
      <c r="E2620"/>
      <c r="F2620"/>
      <c r="G2620"/>
      <c r="H2620"/>
    </row>
    <row r="2621" spans="1:8" x14ac:dyDescent="0.45">
      <c r="A2621"/>
      <c r="B2621"/>
      <c r="C2621"/>
      <c r="D2621"/>
      <c r="E2621"/>
      <c r="F2621"/>
      <c r="G2621"/>
      <c r="H2621"/>
    </row>
    <row r="2622" spans="1:8" x14ac:dyDescent="0.45">
      <c r="A2622"/>
      <c r="B2622"/>
      <c r="C2622"/>
      <c r="D2622"/>
      <c r="E2622"/>
      <c r="F2622"/>
      <c r="G2622"/>
      <c r="H2622"/>
    </row>
    <row r="2623" spans="1:8" x14ac:dyDescent="0.45">
      <c r="A2623"/>
      <c r="B2623"/>
      <c r="C2623"/>
      <c r="D2623"/>
      <c r="E2623"/>
      <c r="F2623"/>
      <c r="G2623"/>
      <c r="H2623"/>
    </row>
    <row r="2624" spans="1:8" x14ac:dyDescent="0.45">
      <c r="A2624"/>
      <c r="B2624"/>
      <c r="C2624"/>
      <c r="D2624"/>
      <c r="E2624"/>
      <c r="F2624"/>
      <c r="G2624"/>
      <c r="H2624"/>
    </row>
    <row r="2625" spans="1:8" x14ac:dyDescent="0.45">
      <c r="A2625"/>
      <c r="B2625"/>
      <c r="C2625"/>
      <c r="D2625"/>
      <c r="E2625"/>
      <c r="F2625"/>
      <c r="G2625"/>
      <c r="H2625"/>
    </row>
    <row r="2626" spans="1:8" x14ac:dyDescent="0.45">
      <c r="A2626"/>
      <c r="B2626"/>
      <c r="C2626"/>
      <c r="D2626"/>
      <c r="E2626"/>
      <c r="F2626"/>
      <c r="G2626"/>
      <c r="H2626"/>
    </row>
    <row r="2627" spans="1:8" x14ac:dyDescent="0.45">
      <c r="A2627"/>
      <c r="B2627"/>
      <c r="C2627"/>
      <c r="D2627"/>
      <c r="E2627"/>
      <c r="F2627"/>
      <c r="G2627"/>
      <c r="H2627"/>
    </row>
    <row r="2628" spans="1:8" x14ac:dyDescent="0.45">
      <c r="A2628"/>
      <c r="B2628"/>
      <c r="C2628"/>
      <c r="D2628"/>
      <c r="E2628"/>
      <c r="F2628"/>
      <c r="G2628"/>
      <c r="H2628"/>
    </row>
    <row r="2629" spans="1:8" x14ac:dyDescent="0.45">
      <c r="A2629"/>
      <c r="B2629"/>
      <c r="C2629"/>
      <c r="D2629"/>
      <c r="E2629"/>
      <c r="F2629"/>
      <c r="G2629"/>
      <c r="H2629"/>
    </row>
    <row r="2630" spans="1:8" x14ac:dyDescent="0.45">
      <c r="A2630"/>
      <c r="B2630"/>
      <c r="C2630"/>
      <c r="D2630"/>
      <c r="E2630"/>
      <c r="F2630"/>
      <c r="G2630"/>
      <c r="H2630"/>
    </row>
    <row r="2631" spans="1:8" x14ac:dyDescent="0.45">
      <c r="A2631"/>
      <c r="B2631"/>
      <c r="C2631"/>
      <c r="D2631"/>
      <c r="E2631"/>
      <c r="F2631"/>
      <c r="G2631"/>
      <c r="H2631"/>
    </row>
    <row r="2632" spans="1:8" x14ac:dyDescent="0.45">
      <c r="A2632"/>
      <c r="B2632"/>
      <c r="C2632"/>
      <c r="D2632"/>
      <c r="E2632"/>
      <c r="F2632"/>
      <c r="G2632"/>
      <c r="H2632"/>
    </row>
    <row r="2633" spans="1:8" x14ac:dyDescent="0.45">
      <c r="A2633"/>
      <c r="B2633"/>
      <c r="C2633"/>
      <c r="D2633"/>
      <c r="E2633"/>
      <c r="F2633"/>
      <c r="G2633"/>
      <c r="H2633"/>
    </row>
    <row r="2634" spans="1:8" x14ac:dyDescent="0.45">
      <c r="A2634"/>
      <c r="B2634"/>
      <c r="C2634"/>
      <c r="D2634"/>
      <c r="E2634"/>
      <c r="F2634"/>
      <c r="G2634"/>
      <c r="H2634"/>
    </row>
    <row r="2635" spans="1:8" x14ac:dyDescent="0.45">
      <c r="A2635"/>
      <c r="B2635"/>
      <c r="C2635"/>
      <c r="D2635"/>
      <c r="E2635"/>
      <c r="F2635"/>
      <c r="G2635"/>
      <c r="H2635"/>
    </row>
    <row r="2636" spans="1:8" x14ac:dyDescent="0.45">
      <c r="A2636"/>
      <c r="B2636"/>
      <c r="C2636"/>
      <c r="D2636"/>
      <c r="E2636"/>
      <c r="F2636"/>
      <c r="G2636"/>
      <c r="H2636"/>
    </row>
    <row r="2637" spans="1:8" x14ac:dyDescent="0.45">
      <c r="A2637"/>
      <c r="B2637"/>
      <c r="C2637"/>
      <c r="D2637"/>
      <c r="E2637"/>
      <c r="F2637"/>
      <c r="G2637"/>
      <c r="H2637"/>
    </row>
    <row r="2638" spans="1:8" x14ac:dyDescent="0.45">
      <c r="A2638"/>
      <c r="B2638"/>
      <c r="C2638"/>
      <c r="D2638"/>
      <c r="E2638"/>
      <c r="F2638"/>
      <c r="G2638"/>
      <c r="H2638"/>
    </row>
    <row r="2639" spans="1:8" x14ac:dyDescent="0.45">
      <c r="A2639"/>
      <c r="B2639"/>
      <c r="C2639"/>
      <c r="D2639"/>
      <c r="E2639"/>
      <c r="F2639"/>
      <c r="G2639"/>
      <c r="H2639"/>
    </row>
    <row r="2640" spans="1:8" x14ac:dyDescent="0.45">
      <c r="A2640"/>
      <c r="B2640"/>
      <c r="C2640"/>
      <c r="D2640"/>
      <c r="E2640"/>
      <c r="F2640"/>
      <c r="G2640"/>
      <c r="H2640"/>
    </row>
    <row r="2641" spans="1:8" x14ac:dyDescent="0.45">
      <c r="A2641"/>
      <c r="B2641"/>
      <c r="C2641"/>
      <c r="D2641"/>
      <c r="E2641"/>
      <c r="F2641"/>
      <c r="G2641"/>
      <c r="H2641"/>
    </row>
    <row r="2642" spans="1:8" x14ac:dyDescent="0.45">
      <c r="A2642"/>
      <c r="B2642"/>
      <c r="C2642"/>
      <c r="D2642"/>
      <c r="E2642"/>
      <c r="F2642"/>
      <c r="G2642"/>
      <c r="H2642"/>
    </row>
    <row r="2643" spans="1:8" x14ac:dyDescent="0.45">
      <c r="A2643"/>
      <c r="B2643"/>
      <c r="C2643"/>
      <c r="D2643"/>
      <c r="E2643"/>
      <c r="F2643"/>
      <c r="G2643"/>
      <c r="H2643"/>
    </row>
    <row r="2644" spans="1:8" x14ac:dyDescent="0.45">
      <c r="A2644"/>
      <c r="B2644"/>
      <c r="C2644"/>
      <c r="D2644"/>
      <c r="E2644"/>
      <c r="F2644"/>
      <c r="G2644"/>
      <c r="H2644"/>
    </row>
    <row r="2645" spans="1:8" x14ac:dyDescent="0.45">
      <c r="A2645"/>
      <c r="B2645"/>
      <c r="C2645"/>
      <c r="D2645"/>
      <c r="E2645"/>
      <c r="F2645"/>
      <c r="G2645"/>
      <c r="H2645"/>
    </row>
    <row r="2646" spans="1:8" x14ac:dyDescent="0.45">
      <c r="A2646"/>
      <c r="B2646"/>
      <c r="C2646"/>
      <c r="D2646"/>
      <c r="E2646"/>
      <c r="F2646"/>
      <c r="G2646"/>
      <c r="H2646"/>
    </row>
    <row r="2647" spans="1:8" x14ac:dyDescent="0.45">
      <c r="A2647"/>
      <c r="B2647"/>
      <c r="C2647"/>
      <c r="D2647"/>
      <c r="E2647"/>
      <c r="F2647"/>
      <c r="G2647"/>
      <c r="H2647"/>
    </row>
    <row r="2648" spans="1:8" x14ac:dyDescent="0.45">
      <c r="A2648"/>
      <c r="B2648"/>
      <c r="C2648"/>
      <c r="D2648"/>
      <c r="E2648"/>
      <c r="F2648"/>
      <c r="G2648"/>
      <c r="H2648"/>
    </row>
    <row r="2649" spans="1:8" x14ac:dyDescent="0.45">
      <c r="A2649"/>
      <c r="B2649"/>
      <c r="C2649"/>
      <c r="D2649"/>
      <c r="E2649"/>
      <c r="F2649"/>
      <c r="G2649"/>
      <c r="H2649"/>
    </row>
    <row r="2650" spans="1:8" x14ac:dyDescent="0.45">
      <c r="A2650"/>
      <c r="B2650"/>
      <c r="C2650"/>
      <c r="D2650"/>
      <c r="E2650"/>
      <c r="F2650"/>
      <c r="G2650"/>
      <c r="H2650"/>
    </row>
    <row r="2651" spans="1:8" x14ac:dyDescent="0.45">
      <c r="A2651"/>
      <c r="B2651"/>
      <c r="C2651"/>
      <c r="D2651"/>
      <c r="E2651"/>
      <c r="F2651"/>
      <c r="G2651"/>
      <c r="H2651"/>
    </row>
    <row r="2652" spans="1:8" x14ac:dyDescent="0.45">
      <c r="A2652"/>
      <c r="B2652"/>
      <c r="C2652"/>
      <c r="D2652"/>
      <c r="E2652"/>
      <c r="F2652"/>
      <c r="G2652"/>
      <c r="H2652"/>
    </row>
    <row r="2653" spans="1:8" x14ac:dyDescent="0.45">
      <c r="A2653"/>
      <c r="B2653"/>
      <c r="C2653"/>
      <c r="D2653"/>
      <c r="E2653"/>
      <c r="F2653"/>
      <c r="G2653"/>
      <c r="H2653"/>
    </row>
    <row r="2654" spans="1:8" x14ac:dyDescent="0.45">
      <c r="A2654"/>
      <c r="B2654"/>
      <c r="C2654"/>
      <c r="D2654"/>
      <c r="E2654"/>
      <c r="F2654"/>
      <c r="G2654"/>
      <c r="H2654"/>
    </row>
    <row r="2655" spans="1:8" x14ac:dyDescent="0.45">
      <c r="A2655"/>
      <c r="B2655"/>
      <c r="C2655"/>
      <c r="D2655"/>
      <c r="E2655"/>
      <c r="F2655"/>
      <c r="G2655"/>
      <c r="H2655"/>
    </row>
    <row r="2656" spans="1:8" x14ac:dyDescent="0.45">
      <c r="A2656"/>
      <c r="B2656"/>
      <c r="C2656"/>
      <c r="D2656"/>
      <c r="E2656"/>
      <c r="F2656"/>
      <c r="G2656"/>
      <c r="H2656"/>
    </row>
    <row r="2657" spans="1:8" x14ac:dyDescent="0.45">
      <c r="A2657"/>
      <c r="B2657"/>
      <c r="C2657"/>
      <c r="D2657"/>
      <c r="E2657"/>
      <c r="F2657"/>
      <c r="G2657"/>
      <c r="H2657"/>
    </row>
    <row r="2658" spans="1:8" x14ac:dyDescent="0.45">
      <c r="A2658"/>
      <c r="B2658"/>
      <c r="C2658"/>
      <c r="D2658"/>
      <c r="E2658"/>
      <c r="F2658"/>
      <c r="G2658"/>
      <c r="H2658"/>
    </row>
    <row r="2659" spans="1:8" x14ac:dyDescent="0.45">
      <c r="A2659"/>
      <c r="B2659"/>
      <c r="C2659"/>
      <c r="D2659"/>
      <c r="E2659"/>
      <c r="F2659"/>
      <c r="G2659"/>
      <c r="H2659"/>
    </row>
    <row r="2660" spans="1:8" x14ac:dyDescent="0.45">
      <c r="A2660"/>
      <c r="B2660"/>
      <c r="C2660"/>
      <c r="D2660"/>
      <c r="E2660"/>
      <c r="F2660"/>
      <c r="G2660"/>
      <c r="H2660"/>
    </row>
    <row r="2661" spans="1:8" x14ac:dyDescent="0.45">
      <c r="A2661"/>
      <c r="B2661"/>
      <c r="C2661"/>
      <c r="D2661"/>
      <c r="E2661"/>
      <c r="F2661"/>
      <c r="G2661"/>
      <c r="H2661"/>
    </row>
    <row r="2662" spans="1:8" x14ac:dyDescent="0.45">
      <c r="A2662"/>
      <c r="B2662"/>
      <c r="C2662"/>
      <c r="D2662"/>
      <c r="E2662"/>
      <c r="F2662"/>
      <c r="G2662"/>
      <c r="H2662"/>
    </row>
    <row r="2663" spans="1:8" x14ac:dyDescent="0.45">
      <c r="A2663"/>
      <c r="B2663"/>
      <c r="C2663"/>
      <c r="D2663"/>
      <c r="E2663"/>
      <c r="F2663"/>
      <c r="G2663"/>
      <c r="H2663"/>
    </row>
    <row r="2664" spans="1:8" x14ac:dyDescent="0.45">
      <c r="A2664"/>
      <c r="B2664"/>
      <c r="C2664"/>
      <c r="D2664"/>
      <c r="E2664"/>
      <c r="F2664"/>
      <c r="G2664"/>
      <c r="H2664"/>
    </row>
    <row r="2665" spans="1:8" x14ac:dyDescent="0.45">
      <c r="A2665"/>
      <c r="B2665"/>
      <c r="C2665"/>
      <c r="D2665"/>
      <c r="E2665"/>
      <c r="F2665"/>
      <c r="G2665"/>
      <c r="H2665"/>
    </row>
    <row r="2666" spans="1:8" x14ac:dyDescent="0.45">
      <c r="A2666"/>
      <c r="B2666"/>
      <c r="C2666"/>
      <c r="D2666"/>
      <c r="E2666"/>
      <c r="F2666"/>
      <c r="G2666"/>
      <c r="H2666"/>
    </row>
    <row r="2667" spans="1:8" x14ac:dyDescent="0.45">
      <c r="A2667"/>
      <c r="B2667"/>
      <c r="C2667"/>
      <c r="D2667"/>
      <c r="E2667"/>
      <c r="F2667"/>
      <c r="G2667"/>
      <c r="H2667"/>
    </row>
    <row r="2668" spans="1:8" x14ac:dyDescent="0.45">
      <c r="A2668"/>
      <c r="B2668"/>
      <c r="C2668"/>
      <c r="D2668"/>
      <c r="E2668"/>
      <c r="F2668"/>
      <c r="G2668"/>
      <c r="H2668"/>
    </row>
    <row r="2669" spans="1:8" x14ac:dyDescent="0.45">
      <c r="A2669"/>
      <c r="B2669"/>
      <c r="C2669"/>
      <c r="D2669"/>
      <c r="E2669"/>
      <c r="F2669"/>
      <c r="G2669"/>
      <c r="H2669"/>
    </row>
    <row r="2670" spans="1:8" x14ac:dyDescent="0.45">
      <c r="A2670"/>
      <c r="B2670"/>
      <c r="C2670"/>
      <c r="D2670"/>
      <c r="E2670"/>
      <c r="F2670"/>
      <c r="G2670"/>
      <c r="H2670"/>
    </row>
    <row r="2671" spans="1:8" x14ac:dyDescent="0.45">
      <c r="A2671"/>
      <c r="B2671"/>
      <c r="C2671"/>
      <c r="D2671"/>
      <c r="E2671"/>
      <c r="F2671"/>
      <c r="G2671"/>
      <c r="H2671"/>
    </row>
    <row r="2672" spans="1:8" x14ac:dyDescent="0.45">
      <c r="A2672"/>
      <c r="B2672"/>
      <c r="C2672"/>
      <c r="D2672"/>
      <c r="E2672"/>
      <c r="F2672"/>
      <c r="G2672"/>
      <c r="H2672"/>
    </row>
    <row r="2673" spans="1:8" x14ac:dyDescent="0.45">
      <c r="A2673"/>
      <c r="B2673"/>
      <c r="C2673"/>
      <c r="D2673"/>
      <c r="E2673"/>
      <c r="F2673"/>
      <c r="G2673"/>
      <c r="H2673"/>
    </row>
    <row r="2674" spans="1:8" x14ac:dyDescent="0.45">
      <c r="A2674"/>
      <c r="B2674"/>
      <c r="C2674"/>
      <c r="D2674"/>
      <c r="E2674"/>
      <c r="F2674"/>
      <c r="G2674"/>
      <c r="H2674"/>
    </row>
    <row r="2675" spans="1:8" x14ac:dyDescent="0.45">
      <c r="A2675"/>
      <c r="B2675"/>
      <c r="C2675"/>
      <c r="D2675"/>
      <c r="E2675"/>
      <c r="F2675"/>
      <c r="G2675"/>
      <c r="H2675"/>
    </row>
    <row r="2676" spans="1:8" x14ac:dyDescent="0.45">
      <c r="A2676"/>
      <c r="B2676"/>
      <c r="C2676"/>
      <c r="D2676"/>
      <c r="E2676"/>
      <c r="F2676"/>
      <c r="G2676"/>
      <c r="H2676"/>
    </row>
    <row r="2677" spans="1:8" x14ac:dyDescent="0.45">
      <c r="A2677"/>
      <c r="B2677"/>
      <c r="C2677"/>
      <c r="D2677"/>
      <c r="E2677"/>
      <c r="F2677"/>
      <c r="G2677"/>
      <c r="H2677"/>
    </row>
    <row r="2678" spans="1:8" x14ac:dyDescent="0.45">
      <c r="A2678"/>
      <c r="B2678"/>
      <c r="C2678"/>
      <c r="D2678"/>
      <c r="E2678"/>
      <c r="F2678"/>
      <c r="G2678"/>
      <c r="H2678"/>
    </row>
    <row r="2679" spans="1:8" x14ac:dyDescent="0.45">
      <c r="A2679"/>
      <c r="B2679"/>
      <c r="C2679"/>
      <c r="D2679"/>
      <c r="E2679"/>
      <c r="F2679"/>
      <c r="G2679"/>
      <c r="H2679"/>
    </row>
    <row r="2680" spans="1:8" x14ac:dyDescent="0.45">
      <c r="A2680"/>
      <c r="B2680"/>
      <c r="C2680"/>
      <c r="D2680"/>
      <c r="E2680"/>
      <c r="F2680"/>
      <c r="G2680"/>
      <c r="H2680"/>
    </row>
    <row r="2681" spans="1:8" x14ac:dyDescent="0.45">
      <c r="A2681"/>
      <c r="B2681"/>
      <c r="C2681"/>
      <c r="D2681"/>
      <c r="E2681"/>
      <c r="F2681"/>
      <c r="G2681"/>
      <c r="H2681"/>
    </row>
    <row r="2682" spans="1:8" x14ac:dyDescent="0.45">
      <c r="A2682"/>
      <c r="B2682"/>
      <c r="C2682"/>
      <c r="D2682"/>
      <c r="E2682"/>
      <c r="F2682"/>
      <c r="G2682"/>
      <c r="H2682"/>
    </row>
    <row r="2683" spans="1:8" x14ac:dyDescent="0.45">
      <c r="A2683"/>
      <c r="B2683"/>
      <c r="C2683"/>
      <c r="D2683"/>
      <c r="E2683"/>
      <c r="F2683"/>
      <c r="G2683"/>
      <c r="H2683"/>
    </row>
    <row r="2684" spans="1:8" x14ac:dyDescent="0.45">
      <c r="A2684"/>
      <c r="B2684"/>
      <c r="C2684"/>
      <c r="D2684"/>
      <c r="E2684"/>
      <c r="F2684"/>
      <c r="G2684"/>
      <c r="H2684"/>
    </row>
    <row r="2685" spans="1:8" x14ac:dyDescent="0.45">
      <c r="A2685"/>
      <c r="B2685"/>
      <c r="C2685"/>
      <c r="D2685"/>
      <c r="E2685"/>
      <c r="F2685"/>
      <c r="G2685"/>
      <c r="H2685"/>
    </row>
    <row r="2686" spans="1:8" x14ac:dyDescent="0.45">
      <c r="A2686"/>
      <c r="B2686"/>
      <c r="C2686"/>
      <c r="D2686"/>
      <c r="E2686"/>
      <c r="F2686"/>
      <c r="G2686"/>
      <c r="H2686"/>
    </row>
    <row r="2687" spans="1:8" x14ac:dyDescent="0.45">
      <c r="A2687"/>
      <c r="B2687"/>
      <c r="C2687"/>
      <c r="D2687"/>
      <c r="E2687"/>
      <c r="F2687"/>
      <c r="G2687"/>
      <c r="H2687"/>
    </row>
    <row r="2688" spans="1:8" x14ac:dyDescent="0.45">
      <c r="A2688"/>
      <c r="B2688"/>
      <c r="C2688"/>
      <c r="D2688"/>
      <c r="E2688"/>
      <c r="F2688"/>
      <c r="G2688"/>
      <c r="H2688"/>
    </row>
    <row r="2689" spans="1:8" x14ac:dyDescent="0.45">
      <c r="A2689"/>
      <c r="B2689"/>
      <c r="C2689"/>
      <c r="D2689"/>
      <c r="E2689"/>
      <c r="F2689"/>
      <c r="G2689"/>
      <c r="H2689"/>
    </row>
    <row r="2690" spans="1:8" x14ac:dyDescent="0.45">
      <c r="A2690"/>
      <c r="B2690"/>
      <c r="C2690"/>
      <c r="D2690"/>
      <c r="E2690"/>
      <c r="F2690"/>
      <c r="G2690"/>
      <c r="H2690"/>
    </row>
    <row r="2691" spans="1:8" x14ac:dyDescent="0.45">
      <c r="A2691"/>
      <c r="B2691"/>
      <c r="C2691"/>
      <c r="D2691"/>
      <c r="E2691"/>
      <c r="F2691"/>
      <c r="G2691"/>
      <c r="H2691"/>
    </row>
    <row r="2692" spans="1:8" x14ac:dyDescent="0.45">
      <c r="A2692"/>
      <c r="B2692"/>
      <c r="C2692"/>
      <c r="D2692"/>
      <c r="E2692"/>
      <c r="F2692"/>
      <c r="G2692"/>
      <c r="H2692"/>
    </row>
    <row r="2693" spans="1:8" x14ac:dyDescent="0.45">
      <c r="A2693"/>
      <c r="B2693"/>
      <c r="C2693"/>
      <c r="D2693"/>
      <c r="E2693"/>
      <c r="F2693"/>
      <c r="G2693"/>
      <c r="H2693"/>
    </row>
    <row r="2694" spans="1:8" x14ac:dyDescent="0.45">
      <c r="A2694"/>
      <c r="B2694"/>
      <c r="C2694"/>
      <c r="D2694"/>
      <c r="E2694"/>
      <c r="F2694"/>
      <c r="G2694"/>
      <c r="H2694"/>
    </row>
    <row r="2695" spans="1:8" x14ac:dyDescent="0.45">
      <c r="A2695"/>
      <c r="B2695"/>
      <c r="C2695"/>
      <c r="D2695"/>
      <c r="E2695"/>
      <c r="F2695"/>
      <c r="G2695"/>
      <c r="H2695"/>
    </row>
    <row r="2696" spans="1:8" x14ac:dyDescent="0.45">
      <c r="A2696"/>
      <c r="B2696"/>
      <c r="C2696"/>
      <c r="D2696"/>
      <c r="E2696"/>
      <c r="F2696"/>
      <c r="G2696"/>
      <c r="H2696"/>
    </row>
    <row r="2697" spans="1:8" x14ac:dyDescent="0.45">
      <c r="A2697"/>
      <c r="B2697"/>
      <c r="C2697"/>
      <c r="D2697"/>
      <c r="E2697"/>
      <c r="F2697"/>
      <c r="G2697"/>
      <c r="H2697"/>
    </row>
    <row r="2698" spans="1:8" x14ac:dyDescent="0.45">
      <c r="A2698"/>
      <c r="B2698"/>
      <c r="C2698"/>
      <c r="D2698"/>
      <c r="E2698"/>
      <c r="F2698"/>
      <c r="G2698"/>
      <c r="H2698"/>
    </row>
    <row r="2699" spans="1:8" x14ac:dyDescent="0.45">
      <c r="A2699"/>
      <c r="B2699"/>
      <c r="C2699"/>
      <c r="D2699"/>
      <c r="E2699"/>
      <c r="F2699"/>
      <c r="G2699"/>
      <c r="H2699"/>
    </row>
    <row r="2700" spans="1:8" x14ac:dyDescent="0.45">
      <c r="A2700"/>
      <c r="B2700"/>
      <c r="C2700"/>
      <c r="D2700"/>
      <c r="E2700"/>
      <c r="F2700"/>
      <c r="G2700"/>
      <c r="H2700"/>
    </row>
    <row r="2701" spans="1:8" x14ac:dyDescent="0.45">
      <c r="A2701"/>
      <c r="B2701"/>
      <c r="C2701"/>
      <c r="D2701"/>
      <c r="E2701"/>
      <c r="F2701"/>
      <c r="G2701"/>
      <c r="H2701"/>
    </row>
    <row r="2702" spans="1:8" x14ac:dyDescent="0.45">
      <c r="A2702"/>
      <c r="B2702"/>
      <c r="C2702"/>
      <c r="D2702"/>
      <c r="E2702"/>
      <c r="F2702"/>
      <c r="G2702"/>
      <c r="H2702"/>
    </row>
    <row r="2703" spans="1:8" x14ac:dyDescent="0.45">
      <c r="A2703"/>
      <c r="B2703"/>
      <c r="C2703"/>
      <c r="D2703"/>
      <c r="E2703"/>
      <c r="F2703"/>
      <c r="G2703"/>
      <c r="H2703"/>
    </row>
    <row r="2704" spans="1:8" x14ac:dyDescent="0.45">
      <c r="A2704"/>
      <c r="B2704"/>
      <c r="C2704"/>
      <c r="D2704"/>
      <c r="E2704"/>
      <c r="F2704"/>
      <c r="G2704"/>
      <c r="H2704"/>
    </row>
    <row r="2705" spans="1:8" x14ac:dyDescent="0.45">
      <c r="A2705"/>
      <c r="B2705"/>
      <c r="C2705"/>
      <c r="D2705"/>
      <c r="E2705"/>
      <c r="F2705"/>
      <c r="G2705"/>
      <c r="H2705"/>
    </row>
    <row r="2706" spans="1:8" x14ac:dyDescent="0.45">
      <c r="A2706"/>
      <c r="B2706"/>
      <c r="C2706"/>
      <c r="D2706"/>
      <c r="E2706"/>
      <c r="F2706"/>
      <c r="G2706"/>
      <c r="H2706"/>
    </row>
    <row r="2707" spans="1:8" x14ac:dyDescent="0.45">
      <c r="A2707"/>
      <c r="B2707"/>
      <c r="C2707"/>
      <c r="D2707"/>
      <c r="E2707"/>
      <c r="F2707"/>
      <c r="G2707"/>
      <c r="H2707"/>
    </row>
    <row r="2708" spans="1:8" x14ac:dyDescent="0.45">
      <c r="A2708"/>
      <c r="B2708"/>
      <c r="C2708"/>
      <c r="D2708"/>
      <c r="E2708"/>
      <c r="F2708"/>
      <c r="G2708"/>
      <c r="H2708"/>
    </row>
    <row r="2709" spans="1:8" x14ac:dyDescent="0.45">
      <c r="A2709"/>
      <c r="B2709"/>
      <c r="C2709"/>
      <c r="D2709"/>
      <c r="E2709"/>
      <c r="F2709"/>
      <c r="G2709"/>
      <c r="H2709"/>
    </row>
    <row r="2710" spans="1:8" x14ac:dyDescent="0.45">
      <c r="A2710"/>
      <c r="B2710"/>
      <c r="C2710"/>
      <c r="D2710"/>
      <c r="E2710"/>
      <c r="F2710"/>
      <c r="G2710"/>
      <c r="H2710"/>
    </row>
    <row r="2711" spans="1:8" x14ac:dyDescent="0.45">
      <c r="A2711"/>
      <c r="B2711"/>
      <c r="C2711"/>
      <c r="D2711"/>
      <c r="E2711"/>
      <c r="F2711"/>
      <c r="G2711"/>
      <c r="H2711"/>
    </row>
    <row r="2712" spans="1:8" x14ac:dyDescent="0.45">
      <c r="A2712"/>
      <c r="B2712"/>
      <c r="C2712"/>
      <c r="D2712"/>
      <c r="E2712"/>
      <c r="F2712"/>
      <c r="G2712"/>
      <c r="H2712"/>
    </row>
    <row r="2713" spans="1:8" x14ac:dyDescent="0.45">
      <c r="A2713"/>
      <c r="B2713"/>
      <c r="C2713"/>
      <c r="D2713"/>
      <c r="E2713"/>
      <c r="F2713"/>
      <c r="G2713"/>
      <c r="H2713"/>
    </row>
    <row r="2714" spans="1:8" x14ac:dyDescent="0.45">
      <c r="A2714"/>
      <c r="B2714"/>
      <c r="C2714"/>
      <c r="D2714"/>
      <c r="E2714"/>
      <c r="F2714"/>
      <c r="G2714"/>
      <c r="H2714"/>
    </row>
    <row r="2715" spans="1:8" x14ac:dyDescent="0.45">
      <c r="A2715"/>
      <c r="B2715"/>
      <c r="C2715"/>
      <c r="D2715"/>
      <c r="E2715"/>
      <c r="F2715"/>
      <c r="G2715"/>
      <c r="H2715"/>
    </row>
    <row r="2716" spans="1:8" x14ac:dyDescent="0.45">
      <c r="A2716"/>
      <c r="B2716"/>
      <c r="C2716"/>
      <c r="D2716"/>
      <c r="E2716"/>
      <c r="F2716"/>
      <c r="G2716"/>
      <c r="H2716"/>
    </row>
    <row r="2717" spans="1:8" x14ac:dyDescent="0.45">
      <c r="A2717"/>
      <c r="B2717"/>
      <c r="C2717"/>
      <c r="D2717"/>
      <c r="E2717"/>
      <c r="F2717"/>
      <c r="G2717"/>
      <c r="H2717"/>
    </row>
    <row r="2718" spans="1:8" x14ac:dyDescent="0.45">
      <c r="A2718"/>
      <c r="B2718"/>
      <c r="C2718"/>
      <c r="D2718"/>
      <c r="E2718"/>
      <c r="F2718"/>
      <c r="G2718"/>
      <c r="H2718"/>
    </row>
    <row r="2719" spans="1:8" x14ac:dyDescent="0.45">
      <c r="A2719"/>
      <c r="B2719"/>
      <c r="C2719"/>
      <c r="D2719"/>
      <c r="E2719"/>
      <c r="F2719"/>
      <c r="G2719"/>
      <c r="H2719"/>
    </row>
    <row r="2720" spans="1:8" x14ac:dyDescent="0.45">
      <c r="A2720"/>
      <c r="B2720"/>
      <c r="C2720"/>
      <c r="D2720"/>
      <c r="E2720"/>
      <c r="F2720"/>
      <c r="G2720"/>
      <c r="H2720"/>
    </row>
    <row r="2721" spans="1:8" x14ac:dyDescent="0.45">
      <c r="A2721"/>
      <c r="B2721"/>
      <c r="C2721"/>
      <c r="D2721"/>
      <c r="E2721"/>
      <c r="F2721"/>
      <c r="G2721"/>
      <c r="H2721"/>
    </row>
    <row r="2722" spans="1:8" x14ac:dyDescent="0.45">
      <c r="A2722"/>
      <c r="B2722"/>
      <c r="C2722"/>
      <c r="D2722"/>
      <c r="E2722"/>
      <c r="F2722"/>
      <c r="G2722"/>
      <c r="H2722"/>
    </row>
    <row r="2723" spans="1:8" x14ac:dyDescent="0.45">
      <c r="A2723"/>
      <c r="B2723"/>
      <c r="C2723"/>
      <c r="D2723"/>
      <c r="E2723"/>
      <c r="F2723"/>
      <c r="G2723"/>
      <c r="H2723"/>
    </row>
    <row r="2724" spans="1:8" x14ac:dyDescent="0.45">
      <c r="A2724"/>
      <c r="B2724"/>
      <c r="C2724"/>
      <c r="D2724"/>
      <c r="E2724"/>
      <c r="F2724"/>
      <c r="G2724"/>
      <c r="H2724"/>
    </row>
    <row r="2725" spans="1:8" x14ac:dyDescent="0.45">
      <c r="A2725"/>
      <c r="B2725"/>
      <c r="C2725"/>
      <c r="D2725"/>
      <c r="E2725"/>
      <c r="F2725"/>
      <c r="G2725"/>
      <c r="H2725"/>
    </row>
    <row r="2726" spans="1:8" x14ac:dyDescent="0.45">
      <c r="A2726"/>
      <c r="B2726"/>
      <c r="C2726"/>
      <c r="D2726"/>
      <c r="E2726"/>
      <c r="F2726"/>
      <c r="G2726"/>
      <c r="H2726"/>
    </row>
    <row r="2727" spans="1:8" x14ac:dyDescent="0.45">
      <c r="A2727"/>
      <c r="B2727"/>
      <c r="C2727"/>
      <c r="D2727"/>
      <c r="E2727"/>
      <c r="F2727"/>
      <c r="G2727"/>
      <c r="H2727"/>
    </row>
    <row r="2728" spans="1:8" x14ac:dyDescent="0.45">
      <c r="A2728"/>
      <c r="B2728"/>
      <c r="C2728"/>
      <c r="D2728"/>
      <c r="E2728"/>
      <c r="F2728"/>
      <c r="G2728"/>
      <c r="H2728"/>
    </row>
    <row r="2729" spans="1:8" x14ac:dyDescent="0.45">
      <c r="A2729"/>
      <c r="B2729"/>
      <c r="C2729"/>
      <c r="D2729"/>
      <c r="E2729"/>
      <c r="F2729"/>
      <c r="G2729"/>
      <c r="H2729"/>
    </row>
    <row r="2730" spans="1:8" x14ac:dyDescent="0.45">
      <c r="A2730"/>
      <c r="B2730"/>
      <c r="C2730"/>
      <c r="D2730"/>
      <c r="E2730"/>
      <c r="F2730"/>
      <c r="G2730"/>
      <c r="H2730"/>
    </row>
    <row r="2731" spans="1:8" x14ac:dyDescent="0.45">
      <c r="A2731"/>
      <c r="B2731"/>
      <c r="C2731"/>
      <c r="D2731"/>
      <c r="E2731"/>
      <c r="F2731"/>
      <c r="G2731"/>
      <c r="H2731"/>
    </row>
    <row r="2732" spans="1:8" x14ac:dyDescent="0.45">
      <c r="A2732"/>
      <c r="B2732"/>
      <c r="C2732"/>
      <c r="D2732"/>
      <c r="E2732"/>
      <c r="F2732"/>
      <c r="G2732"/>
      <c r="H2732"/>
    </row>
    <row r="2733" spans="1:8" x14ac:dyDescent="0.45">
      <c r="A2733"/>
      <c r="B2733"/>
      <c r="C2733"/>
      <c r="D2733"/>
      <c r="E2733"/>
      <c r="F2733"/>
      <c r="G2733"/>
      <c r="H2733"/>
    </row>
    <row r="2734" spans="1:8" x14ac:dyDescent="0.45">
      <c r="A2734"/>
      <c r="B2734"/>
      <c r="C2734"/>
      <c r="D2734"/>
      <c r="E2734"/>
      <c r="F2734"/>
      <c r="G2734"/>
      <c r="H2734"/>
    </row>
    <row r="2735" spans="1:8" x14ac:dyDescent="0.45">
      <c r="A2735"/>
      <c r="B2735"/>
      <c r="C2735"/>
      <c r="D2735"/>
      <c r="E2735"/>
      <c r="F2735"/>
      <c r="G2735"/>
      <c r="H2735"/>
    </row>
    <row r="2736" spans="1:8" x14ac:dyDescent="0.45">
      <c r="A2736"/>
      <c r="B2736"/>
      <c r="C2736"/>
      <c r="D2736"/>
      <c r="E2736"/>
      <c r="F2736"/>
      <c r="G2736"/>
      <c r="H2736"/>
    </row>
    <row r="2737" spans="1:8" x14ac:dyDescent="0.45">
      <c r="A2737"/>
      <c r="B2737"/>
      <c r="C2737"/>
      <c r="D2737"/>
      <c r="E2737"/>
      <c r="F2737"/>
      <c r="G2737"/>
      <c r="H2737"/>
    </row>
    <row r="2738" spans="1:8" x14ac:dyDescent="0.45">
      <c r="A2738"/>
      <c r="B2738"/>
      <c r="C2738"/>
      <c r="D2738"/>
      <c r="E2738"/>
      <c r="F2738"/>
      <c r="G2738"/>
      <c r="H2738"/>
    </row>
    <row r="2739" spans="1:8" x14ac:dyDescent="0.45">
      <c r="A2739"/>
      <c r="B2739"/>
      <c r="C2739"/>
      <c r="D2739"/>
      <c r="E2739"/>
      <c r="F2739"/>
      <c r="G2739"/>
      <c r="H2739"/>
    </row>
    <row r="2740" spans="1:8" x14ac:dyDescent="0.45">
      <c r="A2740"/>
      <c r="B2740"/>
      <c r="C2740"/>
      <c r="D2740"/>
      <c r="E2740"/>
      <c r="F2740"/>
      <c r="G2740"/>
      <c r="H2740"/>
    </row>
    <row r="2741" spans="1:8" x14ac:dyDescent="0.45">
      <c r="A2741"/>
      <c r="B2741"/>
      <c r="C2741"/>
      <c r="D2741"/>
      <c r="E2741"/>
      <c r="F2741"/>
      <c r="G2741"/>
      <c r="H2741"/>
    </row>
    <row r="2742" spans="1:8" x14ac:dyDescent="0.45">
      <c r="A2742"/>
      <c r="B2742"/>
      <c r="C2742"/>
      <c r="D2742"/>
      <c r="E2742"/>
      <c r="F2742"/>
      <c r="G2742"/>
      <c r="H2742"/>
    </row>
    <row r="2743" spans="1:8" x14ac:dyDescent="0.45">
      <c r="A2743"/>
      <c r="B2743"/>
      <c r="C2743"/>
      <c r="D2743"/>
      <c r="E2743"/>
      <c r="F2743"/>
      <c r="G2743"/>
      <c r="H2743"/>
    </row>
    <row r="2744" spans="1:8" x14ac:dyDescent="0.45">
      <c r="A2744"/>
      <c r="B2744"/>
      <c r="C2744"/>
      <c r="D2744"/>
      <c r="E2744"/>
      <c r="F2744"/>
      <c r="G2744"/>
      <c r="H2744"/>
    </row>
    <row r="2745" spans="1:8" x14ac:dyDescent="0.45">
      <c r="A2745"/>
      <c r="B2745"/>
      <c r="C2745"/>
      <c r="D2745"/>
      <c r="E2745"/>
      <c r="F2745"/>
      <c r="G2745"/>
      <c r="H2745"/>
    </row>
    <row r="2746" spans="1:8" x14ac:dyDescent="0.45">
      <c r="A2746"/>
      <c r="B2746"/>
      <c r="C2746"/>
      <c r="D2746"/>
      <c r="E2746"/>
      <c r="F2746"/>
      <c r="G2746"/>
      <c r="H2746"/>
    </row>
    <row r="2747" spans="1:8" x14ac:dyDescent="0.45">
      <c r="A2747"/>
      <c r="B2747"/>
      <c r="C2747"/>
      <c r="D2747"/>
      <c r="E2747"/>
      <c r="F2747"/>
      <c r="G2747"/>
      <c r="H2747"/>
    </row>
    <row r="2748" spans="1:8" x14ac:dyDescent="0.45">
      <c r="A2748"/>
      <c r="B2748"/>
      <c r="C2748"/>
      <c r="D2748"/>
      <c r="E2748"/>
      <c r="F2748"/>
      <c r="G2748"/>
      <c r="H2748"/>
    </row>
    <row r="2749" spans="1:8" x14ac:dyDescent="0.45">
      <c r="A2749"/>
      <c r="B2749"/>
      <c r="C2749"/>
      <c r="D2749"/>
      <c r="E2749"/>
      <c r="F2749"/>
      <c r="G2749"/>
      <c r="H2749"/>
    </row>
    <row r="2750" spans="1:8" x14ac:dyDescent="0.45">
      <c r="A2750"/>
      <c r="B2750"/>
      <c r="C2750"/>
      <c r="D2750"/>
      <c r="E2750"/>
      <c r="F2750"/>
      <c r="G2750"/>
      <c r="H2750"/>
    </row>
    <row r="2751" spans="1:8" x14ac:dyDescent="0.45">
      <c r="A2751"/>
      <c r="B2751"/>
      <c r="C2751"/>
      <c r="D2751"/>
      <c r="E2751"/>
      <c r="F2751"/>
      <c r="G2751"/>
      <c r="H2751"/>
    </row>
    <row r="2752" spans="1:8" x14ac:dyDescent="0.45">
      <c r="A2752"/>
      <c r="B2752"/>
      <c r="C2752"/>
      <c r="D2752"/>
      <c r="E2752"/>
      <c r="F2752"/>
      <c r="G2752"/>
      <c r="H2752"/>
    </row>
    <row r="2753" spans="1:8" x14ac:dyDescent="0.45">
      <c r="A2753"/>
      <c r="B2753"/>
      <c r="C2753"/>
      <c r="D2753"/>
      <c r="E2753"/>
      <c r="F2753"/>
      <c r="G2753"/>
      <c r="H2753"/>
    </row>
    <row r="2754" spans="1:8" x14ac:dyDescent="0.45">
      <c r="A2754"/>
      <c r="B2754"/>
      <c r="C2754"/>
      <c r="D2754"/>
      <c r="E2754"/>
      <c r="F2754"/>
      <c r="G2754"/>
      <c r="H2754"/>
    </row>
    <row r="2755" spans="1:8" x14ac:dyDescent="0.45">
      <c r="A2755"/>
      <c r="B2755"/>
      <c r="C2755"/>
      <c r="D2755"/>
      <c r="E2755"/>
      <c r="F2755"/>
      <c r="G2755"/>
      <c r="H2755"/>
    </row>
    <row r="2756" spans="1:8" x14ac:dyDescent="0.45">
      <c r="A2756"/>
      <c r="B2756"/>
      <c r="C2756"/>
      <c r="D2756"/>
      <c r="E2756"/>
      <c r="F2756"/>
      <c r="G2756"/>
      <c r="H2756"/>
    </row>
    <row r="2757" spans="1:8" x14ac:dyDescent="0.45">
      <c r="A2757"/>
      <c r="B2757"/>
      <c r="C2757"/>
      <c r="D2757"/>
      <c r="E2757"/>
      <c r="F2757"/>
      <c r="G2757"/>
      <c r="H2757"/>
    </row>
    <row r="2758" spans="1:8" x14ac:dyDescent="0.45">
      <c r="A2758"/>
      <c r="B2758"/>
      <c r="C2758"/>
      <c r="D2758"/>
      <c r="E2758"/>
      <c r="F2758"/>
      <c r="G2758"/>
      <c r="H2758"/>
    </row>
    <row r="2759" spans="1:8" x14ac:dyDescent="0.45">
      <c r="A2759"/>
      <c r="B2759"/>
      <c r="C2759"/>
      <c r="D2759"/>
      <c r="E2759"/>
      <c r="F2759"/>
      <c r="G2759"/>
      <c r="H2759"/>
    </row>
    <row r="2760" spans="1:8" x14ac:dyDescent="0.45">
      <c r="A2760"/>
      <c r="B2760"/>
      <c r="C2760"/>
      <c r="D2760"/>
      <c r="E2760"/>
      <c r="F2760"/>
      <c r="G2760"/>
      <c r="H2760"/>
    </row>
    <row r="2761" spans="1:8" x14ac:dyDescent="0.45">
      <c r="A2761"/>
      <c r="B2761"/>
      <c r="C2761"/>
      <c r="D2761"/>
      <c r="E2761"/>
      <c r="F2761"/>
      <c r="G2761"/>
      <c r="H2761"/>
    </row>
    <row r="2762" spans="1:8" x14ac:dyDescent="0.45">
      <c r="A2762"/>
      <c r="B2762"/>
      <c r="C2762"/>
      <c r="D2762"/>
      <c r="E2762"/>
      <c r="F2762"/>
      <c r="G2762"/>
      <c r="H2762"/>
    </row>
    <row r="2763" spans="1:8" x14ac:dyDescent="0.45">
      <c r="A2763"/>
      <c r="B2763"/>
      <c r="C2763"/>
      <c r="D2763"/>
      <c r="E2763"/>
      <c r="F2763"/>
      <c r="G2763"/>
      <c r="H2763"/>
    </row>
    <row r="2764" spans="1:8" x14ac:dyDescent="0.45">
      <c r="A2764"/>
      <c r="B2764"/>
      <c r="C2764"/>
      <c r="D2764"/>
      <c r="E2764"/>
      <c r="F2764"/>
      <c r="G2764"/>
      <c r="H2764"/>
    </row>
    <row r="2765" spans="1:8" x14ac:dyDescent="0.45">
      <c r="A2765"/>
      <c r="B2765"/>
      <c r="C2765"/>
      <c r="D2765"/>
      <c r="E2765"/>
      <c r="F2765"/>
      <c r="G2765"/>
      <c r="H2765"/>
    </row>
    <row r="2766" spans="1:8" x14ac:dyDescent="0.45">
      <c r="A2766"/>
      <c r="B2766"/>
      <c r="C2766"/>
      <c r="D2766"/>
      <c r="E2766"/>
      <c r="F2766"/>
      <c r="G2766"/>
      <c r="H2766"/>
    </row>
    <row r="2767" spans="1:8" x14ac:dyDescent="0.45">
      <c r="A2767"/>
      <c r="B2767"/>
      <c r="C2767"/>
      <c r="D2767"/>
      <c r="E2767"/>
      <c r="F2767"/>
      <c r="G2767"/>
      <c r="H2767"/>
    </row>
    <row r="2768" spans="1:8" x14ac:dyDescent="0.45">
      <c r="A2768"/>
      <c r="B2768"/>
      <c r="C2768"/>
      <c r="D2768"/>
      <c r="E2768"/>
      <c r="F2768"/>
      <c r="G2768"/>
      <c r="H2768"/>
    </row>
    <row r="2769" spans="1:8" x14ac:dyDescent="0.45">
      <c r="A2769"/>
      <c r="B2769"/>
      <c r="C2769"/>
      <c r="D2769"/>
      <c r="E2769"/>
      <c r="F2769"/>
      <c r="G2769"/>
      <c r="H2769"/>
    </row>
    <row r="2770" spans="1:8" x14ac:dyDescent="0.45">
      <c r="A2770"/>
      <c r="B2770"/>
      <c r="C2770"/>
      <c r="D2770"/>
      <c r="E2770"/>
      <c r="F2770"/>
      <c r="G2770"/>
      <c r="H2770"/>
    </row>
    <row r="2771" spans="1:8" x14ac:dyDescent="0.45">
      <c r="A2771"/>
      <c r="B2771"/>
      <c r="C2771"/>
      <c r="D2771"/>
      <c r="E2771"/>
      <c r="F2771"/>
      <c r="G2771"/>
      <c r="H2771"/>
    </row>
    <row r="2772" spans="1:8" x14ac:dyDescent="0.45">
      <c r="A2772"/>
      <c r="B2772"/>
      <c r="C2772"/>
      <c r="D2772"/>
      <c r="E2772"/>
      <c r="F2772"/>
      <c r="G2772"/>
      <c r="H2772"/>
    </row>
    <row r="2773" spans="1:8" x14ac:dyDescent="0.45">
      <c r="A2773"/>
      <c r="B2773"/>
      <c r="C2773"/>
      <c r="D2773"/>
      <c r="E2773"/>
      <c r="F2773"/>
      <c r="G2773"/>
      <c r="H2773"/>
    </row>
    <row r="2774" spans="1:8" x14ac:dyDescent="0.45">
      <c r="A2774"/>
      <c r="B2774"/>
      <c r="C2774"/>
      <c r="D2774"/>
      <c r="E2774"/>
      <c r="F2774"/>
      <c r="G2774"/>
      <c r="H2774"/>
    </row>
    <row r="2775" spans="1:8" x14ac:dyDescent="0.45">
      <c r="A2775"/>
      <c r="B2775"/>
      <c r="C2775"/>
      <c r="D2775"/>
      <c r="E2775"/>
      <c r="F2775"/>
      <c r="G2775"/>
      <c r="H2775"/>
    </row>
    <row r="2776" spans="1:8" x14ac:dyDescent="0.45">
      <c r="A2776"/>
      <c r="B2776"/>
      <c r="C2776"/>
      <c r="D2776"/>
      <c r="E2776"/>
      <c r="F2776"/>
      <c r="G2776"/>
      <c r="H2776"/>
    </row>
    <row r="2777" spans="1:8" x14ac:dyDescent="0.45">
      <c r="A2777"/>
      <c r="B2777"/>
      <c r="C2777"/>
      <c r="D2777"/>
      <c r="E2777"/>
      <c r="F2777"/>
      <c r="G2777"/>
      <c r="H2777"/>
    </row>
    <row r="2778" spans="1:8" x14ac:dyDescent="0.45">
      <c r="A2778"/>
      <c r="B2778"/>
      <c r="C2778"/>
      <c r="D2778"/>
      <c r="E2778"/>
      <c r="F2778"/>
      <c r="G2778"/>
      <c r="H2778"/>
    </row>
    <row r="2779" spans="1:8" x14ac:dyDescent="0.45">
      <c r="A2779"/>
      <c r="B2779"/>
      <c r="C2779"/>
      <c r="D2779"/>
      <c r="E2779"/>
      <c r="F2779"/>
      <c r="G2779"/>
      <c r="H2779"/>
    </row>
    <row r="2780" spans="1:8" x14ac:dyDescent="0.45">
      <c r="A2780"/>
      <c r="B2780"/>
      <c r="C2780"/>
      <c r="D2780"/>
      <c r="E2780"/>
      <c r="F2780"/>
      <c r="G2780"/>
      <c r="H2780"/>
    </row>
    <row r="2781" spans="1:8" x14ac:dyDescent="0.45">
      <c r="A2781"/>
      <c r="B2781"/>
      <c r="C2781"/>
      <c r="D2781"/>
      <c r="E2781"/>
      <c r="F2781"/>
      <c r="G2781"/>
      <c r="H2781"/>
    </row>
    <row r="2782" spans="1:8" x14ac:dyDescent="0.45">
      <c r="A2782"/>
      <c r="B2782"/>
      <c r="C2782"/>
      <c r="D2782"/>
      <c r="E2782"/>
      <c r="F2782"/>
      <c r="G2782"/>
      <c r="H2782"/>
    </row>
    <row r="2783" spans="1:8" x14ac:dyDescent="0.45">
      <c r="A2783"/>
      <c r="B2783"/>
      <c r="C2783"/>
      <c r="D2783"/>
      <c r="E2783"/>
      <c r="F2783"/>
      <c r="G2783"/>
      <c r="H2783"/>
    </row>
    <row r="2784" spans="1:8" x14ac:dyDescent="0.45">
      <c r="A2784"/>
      <c r="B2784"/>
      <c r="C2784"/>
      <c r="D2784"/>
      <c r="E2784"/>
      <c r="F2784"/>
      <c r="G2784"/>
      <c r="H2784"/>
    </row>
    <row r="2785" spans="1:8" x14ac:dyDescent="0.45">
      <c r="A2785"/>
      <c r="B2785"/>
      <c r="C2785"/>
      <c r="D2785"/>
      <c r="E2785"/>
      <c r="F2785"/>
      <c r="G2785"/>
      <c r="H2785"/>
    </row>
    <row r="2786" spans="1:8" x14ac:dyDescent="0.45">
      <c r="A2786"/>
      <c r="B2786"/>
      <c r="C2786"/>
      <c r="D2786"/>
      <c r="E2786"/>
      <c r="F2786"/>
      <c r="G2786"/>
      <c r="H2786"/>
    </row>
    <row r="2787" spans="1:8" x14ac:dyDescent="0.45">
      <c r="A2787"/>
      <c r="B2787"/>
      <c r="C2787"/>
      <c r="D2787"/>
      <c r="E2787"/>
      <c r="F2787"/>
      <c r="G2787"/>
      <c r="H2787"/>
    </row>
    <row r="2788" spans="1:8" x14ac:dyDescent="0.45">
      <c r="A2788"/>
      <c r="B2788"/>
      <c r="C2788"/>
      <c r="D2788"/>
      <c r="E2788"/>
      <c r="F2788"/>
      <c r="G2788"/>
      <c r="H2788"/>
    </row>
    <row r="2789" spans="1:8" x14ac:dyDescent="0.45">
      <c r="A2789"/>
      <c r="B2789"/>
      <c r="C2789"/>
      <c r="D2789"/>
      <c r="E2789"/>
      <c r="F2789"/>
      <c r="G2789"/>
      <c r="H2789"/>
    </row>
    <row r="2790" spans="1:8" x14ac:dyDescent="0.45">
      <c r="A2790"/>
      <c r="B2790"/>
      <c r="C2790"/>
      <c r="D2790"/>
      <c r="E2790"/>
      <c r="F2790"/>
      <c r="G2790"/>
      <c r="H2790"/>
    </row>
    <row r="2791" spans="1:8" x14ac:dyDescent="0.45">
      <c r="A2791"/>
      <c r="B2791"/>
      <c r="C2791"/>
      <c r="D2791"/>
      <c r="E2791"/>
      <c r="F2791"/>
      <c r="G2791"/>
      <c r="H2791"/>
    </row>
    <row r="2792" spans="1:8" x14ac:dyDescent="0.45">
      <c r="A2792"/>
      <c r="B2792"/>
      <c r="C2792"/>
      <c r="D2792"/>
      <c r="E2792"/>
      <c r="F2792"/>
      <c r="G2792"/>
      <c r="H2792"/>
    </row>
    <row r="2793" spans="1:8" x14ac:dyDescent="0.45">
      <c r="A2793"/>
      <c r="B2793"/>
      <c r="C2793"/>
      <c r="D2793"/>
      <c r="E2793"/>
      <c r="F2793"/>
      <c r="G2793"/>
      <c r="H2793"/>
    </row>
    <row r="2794" spans="1:8" x14ac:dyDescent="0.45">
      <c r="A2794"/>
      <c r="B2794"/>
      <c r="C2794"/>
      <c r="D2794"/>
      <c r="E2794"/>
      <c r="F2794"/>
      <c r="G2794"/>
      <c r="H2794"/>
    </row>
    <row r="2795" spans="1:8" x14ac:dyDescent="0.45">
      <c r="A2795"/>
      <c r="B2795"/>
      <c r="C2795"/>
      <c r="D2795"/>
      <c r="E2795"/>
      <c r="F2795"/>
      <c r="G2795"/>
      <c r="H2795"/>
    </row>
    <row r="2796" spans="1:8" x14ac:dyDescent="0.45">
      <c r="A2796"/>
      <c r="B2796"/>
      <c r="C2796"/>
      <c r="D2796"/>
      <c r="E2796"/>
      <c r="F2796"/>
      <c r="G2796"/>
      <c r="H2796"/>
    </row>
    <row r="2797" spans="1:8" x14ac:dyDescent="0.45">
      <c r="A2797"/>
      <c r="B2797"/>
      <c r="C2797"/>
      <c r="D2797"/>
      <c r="E2797"/>
      <c r="F2797"/>
      <c r="G2797"/>
      <c r="H2797"/>
    </row>
    <row r="2798" spans="1:8" x14ac:dyDescent="0.45">
      <c r="A2798"/>
      <c r="B2798"/>
      <c r="C2798"/>
      <c r="D2798"/>
      <c r="E2798"/>
      <c r="F2798"/>
      <c r="G2798"/>
      <c r="H2798"/>
    </row>
    <row r="2799" spans="1:8" x14ac:dyDescent="0.45">
      <c r="A2799"/>
      <c r="B2799"/>
      <c r="C2799"/>
      <c r="D2799"/>
      <c r="E2799"/>
      <c r="F2799"/>
      <c r="G2799"/>
      <c r="H2799"/>
    </row>
    <row r="2800" spans="1:8" x14ac:dyDescent="0.45">
      <c r="A2800"/>
      <c r="B2800"/>
      <c r="C2800"/>
      <c r="D2800"/>
      <c r="E2800"/>
      <c r="F2800"/>
      <c r="G2800"/>
      <c r="H2800"/>
    </row>
    <row r="2801" spans="1:8" x14ac:dyDescent="0.45">
      <c r="A2801"/>
      <c r="B2801"/>
      <c r="C2801"/>
      <c r="D2801"/>
      <c r="E2801"/>
      <c r="F2801"/>
      <c r="G2801"/>
      <c r="H2801"/>
    </row>
    <row r="2802" spans="1:8" x14ac:dyDescent="0.45">
      <c r="A2802"/>
      <c r="B2802"/>
      <c r="C2802"/>
      <c r="D2802"/>
      <c r="E2802"/>
      <c r="F2802"/>
      <c r="G2802"/>
      <c r="H2802"/>
    </row>
    <row r="2803" spans="1:8" x14ac:dyDescent="0.45">
      <c r="A2803"/>
      <c r="B2803"/>
      <c r="C2803"/>
      <c r="D2803"/>
      <c r="E2803"/>
      <c r="F2803"/>
      <c r="G2803"/>
      <c r="H2803"/>
    </row>
    <row r="2804" spans="1:8" x14ac:dyDescent="0.45">
      <c r="A2804"/>
      <c r="B2804"/>
      <c r="C2804"/>
      <c r="D2804"/>
      <c r="E2804"/>
      <c r="F2804"/>
      <c r="G2804"/>
      <c r="H2804"/>
    </row>
    <row r="2805" spans="1:8" x14ac:dyDescent="0.45">
      <c r="A2805"/>
      <c r="B2805"/>
      <c r="C2805"/>
      <c r="D2805"/>
      <c r="E2805"/>
      <c r="F2805"/>
      <c r="G2805"/>
      <c r="H2805"/>
    </row>
    <row r="2806" spans="1:8" x14ac:dyDescent="0.45">
      <c r="A2806"/>
      <c r="B2806"/>
      <c r="C2806"/>
      <c r="D2806"/>
      <c r="E2806"/>
      <c r="F2806"/>
      <c r="G2806"/>
      <c r="H2806"/>
    </row>
    <row r="2807" spans="1:8" x14ac:dyDescent="0.45">
      <c r="A2807"/>
      <c r="B2807"/>
      <c r="C2807"/>
      <c r="D2807"/>
      <c r="E2807"/>
      <c r="F2807"/>
      <c r="G2807"/>
      <c r="H2807"/>
    </row>
    <row r="2808" spans="1:8" x14ac:dyDescent="0.45">
      <c r="A2808"/>
      <c r="B2808"/>
      <c r="C2808"/>
      <c r="D2808"/>
      <c r="E2808"/>
      <c r="F2808"/>
      <c r="G2808"/>
      <c r="H2808"/>
    </row>
    <row r="2809" spans="1:8" x14ac:dyDescent="0.45">
      <c r="A2809"/>
      <c r="B2809"/>
      <c r="C2809"/>
      <c r="D2809"/>
      <c r="E2809"/>
      <c r="F2809"/>
      <c r="G2809"/>
      <c r="H2809"/>
    </row>
    <row r="2810" spans="1:8" x14ac:dyDescent="0.45">
      <c r="A2810"/>
      <c r="B2810"/>
      <c r="C2810"/>
      <c r="D2810"/>
      <c r="E2810"/>
      <c r="F2810"/>
      <c r="G2810"/>
      <c r="H2810"/>
    </row>
    <row r="2811" spans="1:8" x14ac:dyDescent="0.45">
      <c r="A2811"/>
      <c r="B2811"/>
      <c r="C2811"/>
      <c r="D2811"/>
      <c r="E2811"/>
      <c r="F2811"/>
      <c r="G2811"/>
      <c r="H2811"/>
    </row>
    <row r="2812" spans="1:8" x14ac:dyDescent="0.45">
      <c r="A2812"/>
      <c r="B2812"/>
      <c r="C2812"/>
      <c r="D2812"/>
      <c r="E2812"/>
      <c r="F2812"/>
      <c r="G2812"/>
      <c r="H2812"/>
    </row>
    <row r="2813" spans="1:8" x14ac:dyDescent="0.45">
      <c r="A2813"/>
      <c r="B2813"/>
      <c r="C2813"/>
      <c r="D2813"/>
      <c r="E2813"/>
      <c r="F2813"/>
      <c r="G2813"/>
      <c r="H2813"/>
    </row>
    <row r="2814" spans="1:8" x14ac:dyDescent="0.45">
      <c r="A2814"/>
      <c r="B2814"/>
      <c r="C2814"/>
      <c r="D2814"/>
      <c r="E2814"/>
      <c r="F2814"/>
      <c r="G2814"/>
      <c r="H2814"/>
    </row>
    <row r="2815" spans="1:8" x14ac:dyDescent="0.45">
      <c r="A2815"/>
      <c r="B2815"/>
      <c r="C2815"/>
      <c r="D2815"/>
      <c r="E2815"/>
      <c r="F2815"/>
      <c r="G2815"/>
      <c r="H2815"/>
    </row>
    <row r="2816" spans="1:8" x14ac:dyDescent="0.45">
      <c r="A2816"/>
      <c r="B2816"/>
      <c r="C2816"/>
      <c r="D2816"/>
      <c r="E2816"/>
      <c r="F2816"/>
      <c r="G2816"/>
      <c r="H2816"/>
    </row>
    <row r="2817" spans="1:8" x14ac:dyDescent="0.45">
      <c r="A2817"/>
      <c r="B2817"/>
      <c r="C2817"/>
      <c r="D2817"/>
      <c r="E2817"/>
      <c r="F2817"/>
      <c r="G2817"/>
      <c r="H2817"/>
    </row>
    <row r="2818" spans="1:8" x14ac:dyDescent="0.45">
      <c r="A2818"/>
      <c r="B2818"/>
      <c r="C2818"/>
      <c r="D2818"/>
      <c r="E2818"/>
      <c r="F2818"/>
      <c r="G2818"/>
      <c r="H2818"/>
    </row>
    <row r="2819" spans="1:8" x14ac:dyDescent="0.45">
      <c r="A2819"/>
      <c r="B2819"/>
      <c r="C2819"/>
      <c r="D2819"/>
      <c r="E2819"/>
      <c r="F2819"/>
      <c r="G2819"/>
      <c r="H2819"/>
    </row>
    <row r="2820" spans="1:8" x14ac:dyDescent="0.45">
      <c r="A2820"/>
      <c r="B2820"/>
      <c r="C2820"/>
      <c r="D2820"/>
      <c r="E2820"/>
      <c r="F2820"/>
      <c r="G2820"/>
      <c r="H2820"/>
    </row>
    <row r="2821" spans="1:8" x14ac:dyDescent="0.45">
      <c r="A2821"/>
      <c r="B2821"/>
      <c r="C2821"/>
      <c r="D2821"/>
      <c r="E2821"/>
      <c r="F2821"/>
      <c r="G2821"/>
      <c r="H2821"/>
    </row>
    <row r="2822" spans="1:8" x14ac:dyDescent="0.45">
      <c r="A2822"/>
      <c r="B2822"/>
      <c r="C2822"/>
      <c r="D2822"/>
      <c r="E2822"/>
      <c r="F2822"/>
      <c r="G2822"/>
      <c r="H2822"/>
    </row>
    <row r="2823" spans="1:8" x14ac:dyDescent="0.45">
      <c r="A2823"/>
      <c r="B2823"/>
      <c r="C2823"/>
      <c r="D2823"/>
      <c r="E2823"/>
      <c r="F2823"/>
      <c r="G2823"/>
      <c r="H2823"/>
    </row>
    <row r="2824" spans="1:8" x14ac:dyDescent="0.45">
      <c r="A2824"/>
      <c r="B2824"/>
      <c r="C2824"/>
      <c r="D2824"/>
      <c r="E2824"/>
      <c r="F2824"/>
      <c r="G2824"/>
      <c r="H2824"/>
    </row>
    <row r="2825" spans="1:8" x14ac:dyDescent="0.45">
      <c r="A2825"/>
      <c r="B2825"/>
      <c r="C2825"/>
      <c r="D2825"/>
      <c r="E2825"/>
      <c r="F2825"/>
      <c r="G2825"/>
      <c r="H2825"/>
    </row>
    <row r="2826" spans="1:8" x14ac:dyDescent="0.45">
      <c r="A2826"/>
      <c r="B2826"/>
      <c r="C2826"/>
      <c r="D2826"/>
      <c r="E2826"/>
      <c r="F2826"/>
      <c r="G2826"/>
      <c r="H2826"/>
    </row>
    <row r="2827" spans="1:8" x14ac:dyDescent="0.45">
      <c r="A2827"/>
      <c r="B2827"/>
      <c r="C2827"/>
      <c r="D2827"/>
      <c r="E2827"/>
      <c r="F2827"/>
      <c r="G2827"/>
      <c r="H2827"/>
    </row>
    <row r="2828" spans="1:8" x14ac:dyDescent="0.45">
      <c r="A2828"/>
      <c r="B2828"/>
      <c r="C2828"/>
      <c r="D2828"/>
      <c r="E2828"/>
      <c r="F2828"/>
      <c r="G2828"/>
      <c r="H2828"/>
    </row>
    <row r="2829" spans="1:8" x14ac:dyDescent="0.45">
      <c r="A2829"/>
      <c r="B2829"/>
      <c r="C2829"/>
      <c r="D2829"/>
      <c r="E2829"/>
      <c r="F2829"/>
      <c r="G2829"/>
      <c r="H2829"/>
    </row>
    <row r="2830" spans="1:8" x14ac:dyDescent="0.45">
      <c r="A2830"/>
      <c r="B2830"/>
      <c r="C2830"/>
      <c r="D2830"/>
      <c r="E2830"/>
      <c r="F2830"/>
      <c r="G2830"/>
      <c r="H2830"/>
    </row>
    <row r="2831" spans="1:8" x14ac:dyDescent="0.45">
      <c r="A2831"/>
      <c r="B2831"/>
      <c r="C2831"/>
      <c r="D2831"/>
      <c r="E2831"/>
      <c r="F2831"/>
      <c r="G2831"/>
      <c r="H2831"/>
    </row>
    <row r="2832" spans="1:8" x14ac:dyDescent="0.45">
      <c r="A2832"/>
      <c r="B2832"/>
      <c r="C2832"/>
      <c r="D2832"/>
      <c r="E2832"/>
      <c r="F2832"/>
      <c r="G2832"/>
      <c r="H2832"/>
    </row>
    <row r="2833" spans="1:8" x14ac:dyDescent="0.45">
      <c r="A2833"/>
      <c r="B2833"/>
      <c r="C2833"/>
      <c r="D2833"/>
      <c r="E2833"/>
      <c r="F2833"/>
      <c r="G2833"/>
      <c r="H2833"/>
    </row>
    <row r="2834" spans="1:8" x14ac:dyDescent="0.45">
      <c r="A2834"/>
      <c r="B2834"/>
      <c r="C2834"/>
      <c r="D2834"/>
      <c r="E2834"/>
      <c r="F2834"/>
      <c r="G2834"/>
      <c r="H2834"/>
    </row>
    <row r="2835" spans="1:8" x14ac:dyDescent="0.45">
      <c r="A2835"/>
      <c r="B2835"/>
      <c r="C2835"/>
      <c r="D2835"/>
      <c r="E2835"/>
      <c r="F2835"/>
      <c r="G2835"/>
      <c r="H2835"/>
    </row>
    <row r="2836" spans="1:8" x14ac:dyDescent="0.45">
      <c r="A2836"/>
      <c r="B2836"/>
      <c r="C2836"/>
      <c r="D2836"/>
      <c r="E2836"/>
      <c r="F2836"/>
      <c r="G2836"/>
      <c r="H2836"/>
    </row>
    <row r="2837" spans="1:8" x14ac:dyDescent="0.45">
      <c r="A2837"/>
      <c r="B2837"/>
      <c r="C2837"/>
      <c r="D2837"/>
      <c r="E2837"/>
      <c r="F2837"/>
      <c r="G2837"/>
      <c r="H2837"/>
    </row>
    <row r="2838" spans="1:8" x14ac:dyDescent="0.45">
      <c r="A2838"/>
      <c r="B2838"/>
      <c r="C2838"/>
      <c r="D2838"/>
      <c r="E2838"/>
      <c r="F2838"/>
      <c r="G2838"/>
      <c r="H2838"/>
    </row>
    <row r="2839" spans="1:8" x14ac:dyDescent="0.45">
      <c r="A2839"/>
      <c r="B2839"/>
      <c r="C2839"/>
      <c r="D2839"/>
      <c r="E2839"/>
      <c r="F2839"/>
      <c r="G2839"/>
      <c r="H2839"/>
    </row>
    <row r="2840" spans="1:8" x14ac:dyDescent="0.45">
      <c r="A2840"/>
      <c r="B2840"/>
      <c r="C2840"/>
      <c r="D2840"/>
      <c r="E2840"/>
      <c r="F2840"/>
      <c r="G2840"/>
      <c r="H2840"/>
    </row>
    <row r="2841" spans="1:8" x14ac:dyDescent="0.45">
      <c r="A2841"/>
      <c r="B2841"/>
      <c r="C2841"/>
      <c r="D2841"/>
      <c r="E2841"/>
      <c r="F2841"/>
      <c r="G2841"/>
      <c r="H2841"/>
    </row>
    <row r="2842" spans="1:8" x14ac:dyDescent="0.45">
      <c r="A2842"/>
      <c r="B2842"/>
      <c r="C2842"/>
      <c r="D2842"/>
      <c r="E2842"/>
      <c r="F2842"/>
      <c r="G2842"/>
      <c r="H2842"/>
    </row>
    <row r="2843" spans="1:8" x14ac:dyDescent="0.45">
      <c r="A2843"/>
      <c r="B2843"/>
      <c r="C2843"/>
      <c r="D2843"/>
      <c r="E2843"/>
      <c r="F2843"/>
      <c r="G2843"/>
      <c r="H2843"/>
    </row>
    <row r="2844" spans="1:8" x14ac:dyDescent="0.45">
      <c r="A2844"/>
      <c r="B2844"/>
      <c r="C2844"/>
      <c r="D2844"/>
      <c r="E2844"/>
      <c r="F2844"/>
      <c r="G2844"/>
      <c r="H2844"/>
    </row>
    <row r="2845" spans="1:8" x14ac:dyDescent="0.45">
      <c r="A2845"/>
      <c r="B2845"/>
      <c r="C2845"/>
      <c r="D2845"/>
      <c r="E2845"/>
      <c r="F2845"/>
      <c r="G2845"/>
      <c r="H2845"/>
    </row>
    <row r="2846" spans="1:8" x14ac:dyDescent="0.45">
      <c r="A2846"/>
      <c r="B2846"/>
      <c r="C2846"/>
      <c r="D2846"/>
      <c r="E2846"/>
      <c r="F2846"/>
      <c r="G2846"/>
      <c r="H2846"/>
    </row>
    <row r="2847" spans="1:8" x14ac:dyDescent="0.45">
      <c r="A2847"/>
      <c r="B2847"/>
      <c r="C2847"/>
      <c r="D2847"/>
      <c r="E2847"/>
      <c r="F2847"/>
      <c r="G2847"/>
      <c r="H2847"/>
    </row>
    <row r="2848" spans="1:8" x14ac:dyDescent="0.45">
      <c r="A2848"/>
      <c r="B2848"/>
      <c r="C2848"/>
      <c r="D2848"/>
      <c r="E2848"/>
      <c r="F2848"/>
      <c r="G2848"/>
      <c r="H2848"/>
    </row>
    <row r="2849" spans="1:8" x14ac:dyDescent="0.45">
      <c r="A2849"/>
      <c r="B2849"/>
      <c r="C2849"/>
      <c r="D2849"/>
      <c r="E2849"/>
      <c r="F2849"/>
      <c r="G2849"/>
      <c r="H2849"/>
    </row>
    <row r="2850" spans="1:8" x14ac:dyDescent="0.45">
      <c r="A2850"/>
      <c r="B2850"/>
      <c r="C2850"/>
      <c r="D2850"/>
      <c r="E2850"/>
      <c r="F2850"/>
      <c r="G2850"/>
      <c r="H2850"/>
    </row>
    <row r="2851" spans="1:8" x14ac:dyDescent="0.45">
      <c r="A2851"/>
      <c r="B2851"/>
      <c r="C2851"/>
      <c r="D2851"/>
      <c r="E2851"/>
      <c r="F2851"/>
      <c r="G2851"/>
      <c r="H2851"/>
    </row>
    <row r="2852" spans="1:8" x14ac:dyDescent="0.45">
      <c r="A2852"/>
      <c r="B2852"/>
      <c r="C2852"/>
      <c r="D2852"/>
      <c r="E2852"/>
      <c r="F2852"/>
      <c r="G2852"/>
      <c r="H2852"/>
    </row>
    <row r="2853" spans="1:8" x14ac:dyDescent="0.45">
      <c r="A2853"/>
      <c r="B2853"/>
      <c r="C2853"/>
      <c r="D2853"/>
      <c r="E2853"/>
      <c r="F2853"/>
      <c r="G2853"/>
      <c r="H2853"/>
    </row>
    <row r="2854" spans="1:8" x14ac:dyDescent="0.45">
      <c r="A2854"/>
      <c r="B2854"/>
      <c r="C2854"/>
      <c r="D2854"/>
      <c r="E2854"/>
      <c r="F2854"/>
      <c r="G2854"/>
      <c r="H2854"/>
    </row>
    <row r="2855" spans="1:8" x14ac:dyDescent="0.45">
      <c r="A2855"/>
      <c r="B2855"/>
      <c r="C2855"/>
      <c r="D2855"/>
      <c r="E2855"/>
      <c r="F2855"/>
      <c r="G2855"/>
      <c r="H2855"/>
    </row>
    <row r="2856" spans="1:8" x14ac:dyDescent="0.45">
      <c r="A2856"/>
      <c r="B2856"/>
      <c r="C2856"/>
      <c r="D2856"/>
      <c r="E2856"/>
      <c r="F2856"/>
      <c r="G2856"/>
      <c r="H2856"/>
    </row>
    <row r="2857" spans="1:8" x14ac:dyDescent="0.45">
      <c r="A2857"/>
      <c r="B2857"/>
      <c r="C2857"/>
      <c r="D2857"/>
      <c r="E2857"/>
      <c r="F2857"/>
      <c r="G2857"/>
      <c r="H2857"/>
    </row>
    <row r="2858" spans="1:8" x14ac:dyDescent="0.45">
      <c r="A2858"/>
      <c r="B2858"/>
      <c r="C2858"/>
      <c r="D2858"/>
      <c r="E2858"/>
      <c r="F2858"/>
      <c r="G2858"/>
      <c r="H2858"/>
    </row>
    <row r="2859" spans="1:8" x14ac:dyDescent="0.45">
      <c r="A2859"/>
      <c r="B2859"/>
      <c r="C2859"/>
      <c r="D2859"/>
      <c r="E2859"/>
      <c r="F2859"/>
      <c r="G2859"/>
      <c r="H2859"/>
    </row>
    <row r="2860" spans="1:8" x14ac:dyDescent="0.45">
      <c r="A2860"/>
      <c r="B2860"/>
      <c r="C2860"/>
      <c r="D2860"/>
      <c r="E2860"/>
      <c r="F2860"/>
      <c r="G2860"/>
      <c r="H2860"/>
    </row>
    <row r="2861" spans="1:8" x14ac:dyDescent="0.45">
      <c r="A2861"/>
      <c r="B2861"/>
      <c r="C2861"/>
      <c r="D2861"/>
      <c r="E2861"/>
      <c r="F2861"/>
      <c r="G2861"/>
      <c r="H2861"/>
    </row>
    <row r="2862" spans="1:8" x14ac:dyDescent="0.45">
      <c r="A2862"/>
      <c r="B2862"/>
      <c r="C2862"/>
      <c r="D2862"/>
      <c r="E2862"/>
      <c r="F2862"/>
      <c r="G2862"/>
      <c r="H2862"/>
    </row>
    <row r="2863" spans="1:8" x14ac:dyDescent="0.45">
      <c r="A2863"/>
      <c r="B2863"/>
      <c r="C2863"/>
      <c r="D2863"/>
      <c r="E2863"/>
      <c r="F2863"/>
      <c r="G2863"/>
      <c r="H2863"/>
    </row>
    <row r="2864" spans="1:8" x14ac:dyDescent="0.45">
      <c r="A2864"/>
      <c r="B2864"/>
      <c r="C2864"/>
      <c r="D2864"/>
      <c r="E2864"/>
      <c r="F2864"/>
      <c r="G2864"/>
      <c r="H2864"/>
    </row>
    <row r="2865" spans="1:8" x14ac:dyDescent="0.45">
      <c r="A2865"/>
      <c r="B2865"/>
      <c r="C2865"/>
      <c r="D2865"/>
      <c r="E2865"/>
      <c r="F2865"/>
      <c r="G2865"/>
      <c r="H2865"/>
    </row>
    <row r="2866" spans="1:8" x14ac:dyDescent="0.45">
      <c r="A2866"/>
      <c r="B2866"/>
      <c r="C2866"/>
      <c r="D2866"/>
      <c r="E2866"/>
      <c r="F2866"/>
      <c r="G2866"/>
      <c r="H2866"/>
    </row>
    <row r="2867" spans="1:8" x14ac:dyDescent="0.45">
      <c r="A2867"/>
      <c r="B2867"/>
      <c r="C2867"/>
      <c r="D2867"/>
      <c r="E2867"/>
      <c r="F2867"/>
      <c r="G2867"/>
      <c r="H2867"/>
    </row>
    <row r="2868" spans="1:8" x14ac:dyDescent="0.45">
      <c r="A2868"/>
      <c r="B2868"/>
      <c r="C2868"/>
      <c r="D2868"/>
      <c r="E2868"/>
      <c r="F2868"/>
      <c r="G2868"/>
      <c r="H2868"/>
    </row>
    <row r="2869" spans="1:8" x14ac:dyDescent="0.45">
      <c r="A2869"/>
      <c r="B2869"/>
      <c r="C2869"/>
      <c r="D2869"/>
      <c r="E2869"/>
      <c r="F2869"/>
      <c r="G2869"/>
      <c r="H2869"/>
    </row>
    <row r="2870" spans="1:8" x14ac:dyDescent="0.45">
      <c r="A2870"/>
      <c r="B2870"/>
      <c r="C2870"/>
      <c r="D2870"/>
      <c r="E2870"/>
      <c r="F2870"/>
      <c r="G2870"/>
      <c r="H2870"/>
    </row>
    <row r="2871" spans="1:8" x14ac:dyDescent="0.45">
      <c r="A2871"/>
      <c r="B2871"/>
      <c r="C2871"/>
      <c r="D2871"/>
      <c r="E2871"/>
      <c r="F2871"/>
      <c r="G2871"/>
      <c r="H2871"/>
    </row>
    <row r="2872" spans="1:8" x14ac:dyDescent="0.45">
      <c r="A2872"/>
      <c r="B2872"/>
      <c r="C2872"/>
      <c r="D2872"/>
      <c r="E2872"/>
      <c r="F2872"/>
      <c r="G2872"/>
      <c r="H2872"/>
    </row>
    <row r="2873" spans="1:8" x14ac:dyDescent="0.45">
      <c r="A2873"/>
      <c r="B2873"/>
      <c r="C2873"/>
      <c r="D2873"/>
      <c r="E2873"/>
      <c r="F2873"/>
      <c r="G2873"/>
      <c r="H2873"/>
    </row>
    <row r="2874" spans="1:8" x14ac:dyDescent="0.45">
      <c r="A2874"/>
      <c r="B2874"/>
      <c r="C2874"/>
      <c r="D2874"/>
      <c r="E2874"/>
      <c r="F2874"/>
      <c r="G2874"/>
      <c r="H2874"/>
    </row>
    <row r="2875" spans="1:8" x14ac:dyDescent="0.45">
      <c r="A2875"/>
      <c r="B2875"/>
      <c r="C2875"/>
      <c r="D2875"/>
      <c r="E2875"/>
      <c r="F2875"/>
      <c r="G2875"/>
      <c r="H2875"/>
    </row>
    <row r="2876" spans="1:8" x14ac:dyDescent="0.45">
      <c r="A2876"/>
      <c r="B2876"/>
      <c r="C2876"/>
      <c r="D2876"/>
      <c r="E2876"/>
      <c r="F2876"/>
      <c r="G2876"/>
      <c r="H2876"/>
    </row>
    <row r="2877" spans="1:8" x14ac:dyDescent="0.45">
      <c r="A2877"/>
      <c r="B2877"/>
      <c r="C2877"/>
      <c r="D2877"/>
      <c r="E2877"/>
      <c r="F2877"/>
      <c r="G2877"/>
      <c r="H2877"/>
    </row>
    <row r="2878" spans="1:8" x14ac:dyDescent="0.45">
      <c r="A2878"/>
      <c r="B2878"/>
      <c r="C2878"/>
      <c r="D2878"/>
      <c r="E2878"/>
      <c r="F2878"/>
      <c r="G2878"/>
      <c r="H2878"/>
    </row>
    <row r="2879" spans="1:8" x14ac:dyDescent="0.45">
      <c r="A2879"/>
      <c r="B2879"/>
      <c r="C2879"/>
      <c r="D2879"/>
      <c r="E2879"/>
      <c r="F2879"/>
      <c r="G2879"/>
      <c r="H2879"/>
    </row>
    <row r="2880" spans="1:8" x14ac:dyDescent="0.45">
      <c r="A2880"/>
      <c r="B2880"/>
      <c r="C2880"/>
      <c r="D2880"/>
      <c r="E2880"/>
      <c r="F2880"/>
      <c r="G2880"/>
      <c r="H2880"/>
    </row>
    <row r="2881" spans="1:8" x14ac:dyDescent="0.45">
      <c r="A2881"/>
      <c r="B2881"/>
      <c r="C2881"/>
      <c r="D2881"/>
      <c r="E2881"/>
      <c r="F2881"/>
      <c r="G2881"/>
      <c r="H2881"/>
    </row>
    <row r="2882" spans="1:8" x14ac:dyDescent="0.45">
      <c r="A2882"/>
      <c r="B2882"/>
      <c r="C2882"/>
      <c r="D2882"/>
      <c r="E2882"/>
      <c r="F2882"/>
      <c r="G2882"/>
      <c r="H2882"/>
    </row>
    <row r="2883" spans="1:8" x14ac:dyDescent="0.45">
      <c r="A2883"/>
      <c r="B2883"/>
      <c r="C2883"/>
      <c r="D2883"/>
      <c r="E2883"/>
      <c r="F2883"/>
      <c r="G2883"/>
      <c r="H2883"/>
    </row>
    <row r="2884" spans="1:8" x14ac:dyDescent="0.45">
      <c r="A2884"/>
      <c r="B2884"/>
      <c r="C2884"/>
      <c r="D2884"/>
      <c r="E2884"/>
      <c r="F2884"/>
      <c r="G2884"/>
      <c r="H2884"/>
    </row>
    <row r="2885" spans="1:8" x14ac:dyDescent="0.45">
      <c r="A2885"/>
      <c r="B2885"/>
      <c r="C2885"/>
      <c r="D2885"/>
      <c r="E2885"/>
      <c r="F2885"/>
      <c r="G2885"/>
      <c r="H2885"/>
    </row>
    <row r="2886" spans="1:8" x14ac:dyDescent="0.45">
      <c r="A2886"/>
      <c r="B2886"/>
      <c r="C2886"/>
      <c r="D2886"/>
      <c r="E2886"/>
      <c r="F2886"/>
      <c r="G2886"/>
      <c r="H2886"/>
    </row>
    <row r="2887" spans="1:8" x14ac:dyDescent="0.45">
      <c r="A2887"/>
      <c r="B2887"/>
      <c r="C2887"/>
      <c r="D2887"/>
      <c r="E2887"/>
      <c r="F2887"/>
      <c r="G2887"/>
      <c r="H2887"/>
    </row>
    <row r="2888" spans="1:8" x14ac:dyDescent="0.45">
      <c r="A2888"/>
      <c r="B2888"/>
      <c r="C2888"/>
      <c r="D2888"/>
      <c r="E2888"/>
      <c r="F2888"/>
      <c r="G2888"/>
      <c r="H2888"/>
    </row>
    <row r="2889" spans="1:8" x14ac:dyDescent="0.45">
      <c r="A2889"/>
      <c r="B2889"/>
      <c r="C2889"/>
      <c r="D2889"/>
      <c r="E2889"/>
      <c r="F2889"/>
      <c r="G2889"/>
      <c r="H2889"/>
    </row>
    <row r="2890" spans="1:8" x14ac:dyDescent="0.45">
      <c r="A2890"/>
      <c r="B2890"/>
      <c r="C2890"/>
      <c r="D2890"/>
      <c r="E2890"/>
      <c r="F2890"/>
      <c r="G2890"/>
      <c r="H2890"/>
    </row>
    <row r="2891" spans="1:8" x14ac:dyDescent="0.45">
      <c r="A2891"/>
      <c r="B2891"/>
      <c r="C2891"/>
      <c r="D2891"/>
      <c r="E2891"/>
      <c r="F2891"/>
      <c r="G2891"/>
      <c r="H2891"/>
    </row>
    <row r="2892" spans="1:8" x14ac:dyDescent="0.45">
      <c r="A2892"/>
      <c r="B2892"/>
      <c r="C2892"/>
      <c r="D2892"/>
      <c r="E2892"/>
      <c r="F2892"/>
      <c r="G2892"/>
      <c r="H2892"/>
    </row>
    <row r="2893" spans="1:8" x14ac:dyDescent="0.45">
      <c r="A2893"/>
      <c r="B2893"/>
      <c r="C2893"/>
      <c r="D2893"/>
      <c r="E2893"/>
      <c r="F2893"/>
      <c r="G2893"/>
      <c r="H2893"/>
    </row>
    <row r="2894" spans="1:8" x14ac:dyDescent="0.45">
      <c r="A2894"/>
      <c r="B2894"/>
      <c r="C2894"/>
      <c r="D2894"/>
      <c r="E2894"/>
      <c r="F2894"/>
      <c r="G2894"/>
      <c r="H2894"/>
    </row>
    <row r="2895" spans="1:8" x14ac:dyDescent="0.45">
      <c r="A2895"/>
      <c r="B2895"/>
      <c r="C2895"/>
      <c r="D2895"/>
      <c r="E2895"/>
      <c r="F2895"/>
      <c r="G2895"/>
      <c r="H2895"/>
    </row>
    <row r="2896" spans="1:8" x14ac:dyDescent="0.45">
      <c r="A2896"/>
      <c r="B2896"/>
      <c r="C2896"/>
      <c r="D2896"/>
      <c r="E2896"/>
      <c r="F2896"/>
      <c r="G2896"/>
      <c r="H2896"/>
    </row>
    <row r="2897" spans="1:8" x14ac:dyDescent="0.45">
      <c r="A2897"/>
      <c r="B2897"/>
      <c r="C2897"/>
      <c r="D2897"/>
      <c r="E2897"/>
      <c r="F2897"/>
      <c r="G2897"/>
      <c r="H2897"/>
    </row>
    <row r="2898" spans="1:8" x14ac:dyDescent="0.45">
      <c r="A2898"/>
      <c r="B2898"/>
      <c r="C2898"/>
      <c r="D2898"/>
      <c r="E2898"/>
      <c r="F2898"/>
      <c r="G2898"/>
      <c r="H2898"/>
    </row>
    <row r="2899" spans="1:8" x14ac:dyDescent="0.45">
      <c r="A2899"/>
      <c r="B2899"/>
      <c r="C2899"/>
      <c r="D2899"/>
      <c r="E2899"/>
      <c r="F2899"/>
      <c r="G2899"/>
      <c r="H2899"/>
    </row>
    <row r="2900" spans="1:8" x14ac:dyDescent="0.45">
      <c r="A2900"/>
      <c r="B2900"/>
      <c r="C2900"/>
      <c r="D2900"/>
      <c r="E2900"/>
      <c r="F2900"/>
      <c r="G2900"/>
      <c r="H2900"/>
    </row>
    <row r="2901" spans="1:8" x14ac:dyDescent="0.45">
      <c r="A2901"/>
      <c r="B2901"/>
      <c r="C2901"/>
      <c r="D2901"/>
      <c r="E2901"/>
      <c r="F2901"/>
      <c r="G2901"/>
      <c r="H2901"/>
    </row>
    <row r="2902" spans="1:8" x14ac:dyDescent="0.45">
      <c r="A2902"/>
      <c r="B2902"/>
      <c r="C2902"/>
      <c r="D2902"/>
      <c r="E2902"/>
      <c r="F2902"/>
      <c r="G2902"/>
      <c r="H2902"/>
    </row>
    <row r="2903" spans="1:8" x14ac:dyDescent="0.45">
      <c r="A2903"/>
      <c r="B2903"/>
      <c r="C2903"/>
      <c r="D2903"/>
      <c r="E2903"/>
      <c r="F2903"/>
      <c r="G2903"/>
      <c r="H2903"/>
    </row>
    <row r="2904" spans="1:8" x14ac:dyDescent="0.45">
      <c r="A2904"/>
      <c r="B2904"/>
      <c r="C2904"/>
      <c r="D2904"/>
      <c r="E2904"/>
      <c r="F2904"/>
      <c r="G2904"/>
      <c r="H2904"/>
    </row>
    <row r="2905" spans="1:8" x14ac:dyDescent="0.45">
      <c r="A2905"/>
      <c r="B2905"/>
      <c r="C2905"/>
      <c r="D2905"/>
      <c r="E2905"/>
      <c r="F2905"/>
      <c r="G2905"/>
      <c r="H2905"/>
    </row>
    <row r="2906" spans="1:8" x14ac:dyDescent="0.45">
      <c r="A2906"/>
      <c r="B2906"/>
      <c r="C2906"/>
      <c r="D2906"/>
      <c r="E2906"/>
      <c r="F2906"/>
      <c r="G2906"/>
      <c r="H2906"/>
    </row>
    <row r="2907" spans="1:8" x14ac:dyDescent="0.45">
      <c r="A2907"/>
      <c r="B2907"/>
      <c r="C2907"/>
      <c r="D2907"/>
      <c r="E2907"/>
      <c r="F2907"/>
      <c r="G2907"/>
      <c r="H2907"/>
    </row>
    <row r="2908" spans="1:8" x14ac:dyDescent="0.45">
      <c r="A2908"/>
      <c r="B2908"/>
      <c r="C2908"/>
      <c r="D2908"/>
      <c r="E2908"/>
      <c r="F2908"/>
      <c r="G2908"/>
      <c r="H2908"/>
    </row>
    <row r="2909" spans="1:8" x14ac:dyDescent="0.45">
      <c r="A2909"/>
      <c r="B2909"/>
      <c r="C2909"/>
      <c r="D2909"/>
      <c r="E2909"/>
      <c r="F2909"/>
      <c r="G2909"/>
      <c r="H2909"/>
    </row>
    <row r="2910" spans="1:8" x14ac:dyDescent="0.45">
      <c r="A2910"/>
      <c r="B2910"/>
      <c r="C2910"/>
      <c r="D2910"/>
      <c r="E2910"/>
      <c r="F2910"/>
      <c r="G2910"/>
      <c r="H2910"/>
    </row>
    <row r="2911" spans="1:8" x14ac:dyDescent="0.45">
      <c r="A2911"/>
      <c r="B2911"/>
      <c r="C2911"/>
      <c r="D2911"/>
      <c r="E2911"/>
      <c r="F2911"/>
      <c r="G2911"/>
      <c r="H2911"/>
    </row>
    <row r="2912" spans="1:8" x14ac:dyDescent="0.45">
      <c r="A2912"/>
      <c r="B2912"/>
      <c r="C2912"/>
      <c r="D2912"/>
      <c r="E2912"/>
      <c r="F2912"/>
      <c r="G2912"/>
      <c r="H2912"/>
    </row>
    <row r="2913" spans="1:8" x14ac:dyDescent="0.45">
      <c r="A2913"/>
      <c r="B2913"/>
      <c r="C2913"/>
      <c r="D2913"/>
      <c r="E2913"/>
      <c r="F2913"/>
      <c r="G2913"/>
      <c r="H2913"/>
    </row>
    <row r="2914" spans="1:8" x14ac:dyDescent="0.45">
      <c r="A2914"/>
      <c r="B2914"/>
      <c r="C2914"/>
      <c r="D2914"/>
      <c r="E2914"/>
      <c r="F2914"/>
      <c r="G2914"/>
      <c r="H2914"/>
    </row>
    <row r="2915" spans="1:8" x14ac:dyDescent="0.45">
      <c r="A2915"/>
      <c r="B2915"/>
      <c r="C2915"/>
      <c r="D2915"/>
      <c r="E2915"/>
      <c r="F2915"/>
      <c r="G2915"/>
      <c r="H2915"/>
    </row>
    <row r="2916" spans="1:8" x14ac:dyDescent="0.45">
      <c r="A2916"/>
      <c r="B2916"/>
      <c r="C2916"/>
      <c r="D2916"/>
      <c r="E2916"/>
      <c r="F2916"/>
      <c r="G2916"/>
      <c r="H2916"/>
    </row>
    <row r="2917" spans="1:8" x14ac:dyDescent="0.45">
      <c r="A2917"/>
      <c r="B2917"/>
      <c r="C2917"/>
      <c r="D2917"/>
      <c r="E2917"/>
      <c r="F2917"/>
      <c r="G2917"/>
      <c r="H2917"/>
    </row>
    <row r="2918" spans="1:8" x14ac:dyDescent="0.45">
      <c r="A2918"/>
      <c r="B2918"/>
      <c r="C2918"/>
      <c r="D2918"/>
      <c r="E2918"/>
      <c r="F2918"/>
      <c r="G2918"/>
      <c r="H2918"/>
    </row>
    <row r="2919" spans="1:8" x14ac:dyDescent="0.45">
      <c r="A2919"/>
      <c r="B2919"/>
      <c r="C2919"/>
      <c r="D2919"/>
      <c r="E2919"/>
      <c r="F2919"/>
      <c r="G2919"/>
      <c r="H2919"/>
    </row>
    <row r="2920" spans="1:8" x14ac:dyDescent="0.45">
      <c r="A2920"/>
      <c r="B2920"/>
      <c r="C2920"/>
      <c r="D2920"/>
      <c r="E2920"/>
      <c r="F2920"/>
      <c r="G2920"/>
      <c r="H2920"/>
    </row>
    <row r="2921" spans="1:8" x14ac:dyDescent="0.45">
      <c r="A2921"/>
      <c r="B2921"/>
      <c r="C2921"/>
      <c r="D2921"/>
      <c r="E2921"/>
      <c r="F2921"/>
      <c r="G2921"/>
      <c r="H2921"/>
    </row>
    <row r="2922" spans="1:8" x14ac:dyDescent="0.45">
      <c r="A2922"/>
      <c r="B2922"/>
      <c r="C2922"/>
      <c r="D2922"/>
      <c r="E2922"/>
      <c r="F2922"/>
      <c r="G2922"/>
      <c r="H2922"/>
    </row>
    <row r="2923" spans="1:8" x14ac:dyDescent="0.45">
      <c r="A2923"/>
      <c r="B2923"/>
      <c r="C2923"/>
      <c r="D2923"/>
      <c r="E2923"/>
      <c r="F2923"/>
      <c r="G2923"/>
      <c r="H2923"/>
    </row>
    <row r="2924" spans="1:8" x14ac:dyDescent="0.45">
      <c r="A2924"/>
      <c r="B2924"/>
      <c r="C2924"/>
      <c r="D2924"/>
      <c r="E2924"/>
      <c r="F2924"/>
      <c r="G2924"/>
      <c r="H2924"/>
    </row>
    <row r="2925" spans="1:8" x14ac:dyDescent="0.45">
      <c r="A2925"/>
      <c r="B2925"/>
      <c r="C2925"/>
      <c r="D2925"/>
      <c r="E2925"/>
      <c r="F2925"/>
      <c r="G2925"/>
      <c r="H2925"/>
    </row>
    <row r="2926" spans="1:8" x14ac:dyDescent="0.45">
      <c r="A2926"/>
      <c r="B2926"/>
      <c r="C2926"/>
      <c r="D2926"/>
      <c r="E2926"/>
      <c r="F2926"/>
      <c r="G2926"/>
      <c r="H2926"/>
    </row>
    <row r="2927" spans="1:8" x14ac:dyDescent="0.45">
      <c r="A2927"/>
      <c r="B2927"/>
      <c r="C2927"/>
      <c r="D2927"/>
      <c r="E2927"/>
      <c r="F2927"/>
      <c r="G2927"/>
      <c r="H2927"/>
    </row>
    <row r="2928" spans="1:8" x14ac:dyDescent="0.45">
      <c r="A2928"/>
      <c r="B2928"/>
      <c r="C2928"/>
      <c r="D2928"/>
      <c r="E2928"/>
      <c r="F2928"/>
      <c r="G2928"/>
      <c r="H2928"/>
    </row>
    <row r="2929" spans="1:8" x14ac:dyDescent="0.45">
      <c r="A2929"/>
      <c r="B2929"/>
      <c r="C2929"/>
      <c r="D2929"/>
      <c r="E2929"/>
      <c r="F2929"/>
      <c r="G2929"/>
      <c r="H2929"/>
    </row>
    <row r="2930" spans="1:8" x14ac:dyDescent="0.45">
      <c r="A2930"/>
      <c r="B2930"/>
      <c r="C2930"/>
      <c r="D2930"/>
      <c r="E2930"/>
      <c r="F2930"/>
      <c r="G2930"/>
      <c r="H2930"/>
    </row>
    <row r="2931" spans="1:8" x14ac:dyDescent="0.45">
      <c r="A2931"/>
      <c r="B2931"/>
      <c r="C2931"/>
      <c r="D2931"/>
      <c r="E2931"/>
      <c r="F2931"/>
      <c r="G2931"/>
      <c r="H2931"/>
    </row>
    <row r="2932" spans="1:8" x14ac:dyDescent="0.45">
      <c r="A2932"/>
      <c r="B2932"/>
      <c r="C2932"/>
      <c r="D2932"/>
      <c r="E2932"/>
      <c r="F2932"/>
      <c r="G2932"/>
      <c r="H2932"/>
    </row>
    <row r="2933" spans="1:8" x14ac:dyDescent="0.45">
      <c r="A2933"/>
      <c r="B2933"/>
      <c r="C2933"/>
      <c r="D2933"/>
      <c r="E2933"/>
      <c r="F2933"/>
      <c r="G2933"/>
      <c r="H2933"/>
    </row>
    <row r="2934" spans="1:8" x14ac:dyDescent="0.45">
      <c r="A2934"/>
      <c r="B2934"/>
      <c r="C2934"/>
      <c r="D2934"/>
      <c r="E2934"/>
      <c r="F2934"/>
      <c r="G2934"/>
      <c r="H2934"/>
    </row>
    <row r="2935" spans="1:8" x14ac:dyDescent="0.45">
      <c r="A2935"/>
      <c r="B2935"/>
      <c r="C2935"/>
      <c r="D2935"/>
      <c r="E2935"/>
      <c r="F2935"/>
      <c r="G2935"/>
      <c r="H2935"/>
    </row>
    <row r="2936" spans="1:8" x14ac:dyDescent="0.45">
      <c r="A2936"/>
      <c r="B2936"/>
      <c r="C2936"/>
      <c r="D2936"/>
      <c r="E2936"/>
      <c r="F2936"/>
      <c r="G2936"/>
      <c r="H2936"/>
    </row>
    <row r="2937" spans="1:8" x14ac:dyDescent="0.45">
      <c r="A2937"/>
      <c r="B2937"/>
      <c r="C2937"/>
      <c r="D2937"/>
      <c r="E2937"/>
      <c r="F2937"/>
      <c r="G2937"/>
      <c r="H2937"/>
    </row>
    <row r="2938" spans="1:8" x14ac:dyDescent="0.45">
      <c r="A2938"/>
      <c r="B2938"/>
      <c r="C2938"/>
      <c r="D2938"/>
      <c r="E2938"/>
      <c r="F2938"/>
      <c r="G2938"/>
      <c r="H2938"/>
    </row>
    <row r="2939" spans="1:8" x14ac:dyDescent="0.45">
      <c r="A2939"/>
      <c r="B2939"/>
      <c r="C2939"/>
      <c r="D2939"/>
      <c r="E2939"/>
      <c r="F2939"/>
      <c r="G2939"/>
      <c r="H2939"/>
    </row>
    <row r="2940" spans="1:8" x14ac:dyDescent="0.45">
      <c r="A2940"/>
      <c r="B2940"/>
      <c r="C2940"/>
      <c r="D2940"/>
      <c r="E2940"/>
      <c r="F2940"/>
      <c r="G2940"/>
      <c r="H2940"/>
    </row>
    <row r="2941" spans="1:8" x14ac:dyDescent="0.45">
      <c r="A2941"/>
      <c r="B2941"/>
      <c r="C2941"/>
      <c r="D2941"/>
      <c r="E2941"/>
      <c r="F2941"/>
      <c r="G2941"/>
      <c r="H2941"/>
    </row>
    <row r="2942" spans="1:8" x14ac:dyDescent="0.45">
      <c r="A2942"/>
      <c r="B2942"/>
      <c r="C2942"/>
      <c r="D2942"/>
      <c r="E2942"/>
      <c r="F2942"/>
      <c r="G2942"/>
      <c r="H2942"/>
    </row>
    <row r="2943" spans="1:8" x14ac:dyDescent="0.45">
      <c r="A2943"/>
      <c r="B2943"/>
      <c r="C2943"/>
      <c r="D2943"/>
      <c r="E2943"/>
      <c r="F2943"/>
      <c r="G2943"/>
      <c r="H2943"/>
    </row>
    <row r="2944" spans="1:8" x14ac:dyDescent="0.45">
      <c r="A2944"/>
      <c r="B2944"/>
      <c r="C2944"/>
      <c r="D2944"/>
      <c r="E2944"/>
      <c r="F2944"/>
      <c r="G2944"/>
      <c r="H2944"/>
    </row>
    <row r="2945" spans="1:8" x14ac:dyDescent="0.45">
      <c r="A2945"/>
      <c r="B2945"/>
      <c r="C2945"/>
      <c r="D2945"/>
      <c r="E2945"/>
      <c r="F2945"/>
      <c r="G2945"/>
      <c r="H2945"/>
    </row>
    <row r="2946" spans="1:8" x14ac:dyDescent="0.45">
      <c r="A2946"/>
      <c r="B2946"/>
      <c r="C2946"/>
      <c r="D2946"/>
      <c r="E2946"/>
      <c r="F2946"/>
      <c r="G2946"/>
      <c r="H2946"/>
    </row>
    <row r="2947" spans="1:8" x14ac:dyDescent="0.45">
      <c r="A2947"/>
      <c r="B2947"/>
      <c r="C2947"/>
      <c r="D2947"/>
      <c r="E2947"/>
      <c r="F2947"/>
      <c r="G2947"/>
      <c r="H2947"/>
    </row>
    <row r="2948" spans="1:8" x14ac:dyDescent="0.45">
      <c r="A2948"/>
      <c r="B2948"/>
      <c r="C2948"/>
      <c r="D2948"/>
      <c r="E2948"/>
      <c r="F2948"/>
      <c r="G2948"/>
      <c r="H2948"/>
    </row>
    <row r="2949" spans="1:8" x14ac:dyDescent="0.45">
      <c r="A2949"/>
      <c r="B2949"/>
      <c r="C2949"/>
      <c r="D2949"/>
      <c r="E2949"/>
      <c r="F2949"/>
      <c r="G2949"/>
      <c r="H2949"/>
    </row>
    <row r="2950" spans="1:8" x14ac:dyDescent="0.45">
      <c r="A2950"/>
      <c r="B2950"/>
      <c r="C2950"/>
      <c r="D2950"/>
      <c r="E2950"/>
      <c r="F2950"/>
      <c r="G2950"/>
      <c r="H2950"/>
    </row>
    <row r="2951" spans="1:8" x14ac:dyDescent="0.45">
      <c r="A2951"/>
      <c r="B2951"/>
      <c r="C2951"/>
      <c r="D2951"/>
      <c r="E2951"/>
      <c r="F2951"/>
      <c r="G2951"/>
      <c r="H2951"/>
    </row>
    <row r="2952" spans="1:8" x14ac:dyDescent="0.45">
      <c r="A2952"/>
      <c r="B2952"/>
      <c r="C2952"/>
      <c r="D2952"/>
      <c r="E2952"/>
      <c r="F2952"/>
      <c r="G2952"/>
      <c r="H2952"/>
    </row>
    <row r="2953" spans="1:8" x14ac:dyDescent="0.45">
      <c r="A2953"/>
      <c r="B2953"/>
      <c r="C2953"/>
      <c r="D2953"/>
      <c r="E2953"/>
      <c r="F2953"/>
      <c r="G2953"/>
      <c r="H2953"/>
    </row>
    <row r="2954" spans="1:8" x14ac:dyDescent="0.45">
      <c r="A2954"/>
      <c r="B2954"/>
      <c r="C2954"/>
      <c r="D2954"/>
      <c r="E2954"/>
      <c r="F2954"/>
      <c r="G2954"/>
      <c r="H2954"/>
    </row>
    <row r="2955" spans="1:8" x14ac:dyDescent="0.45">
      <c r="A2955"/>
      <c r="B2955"/>
      <c r="C2955"/>
      <c r="D2955"/>
      <c r="E2955"/>
      <c r="F2955"/>
      <c r="G2955"/>
      <c r="H2955"/>
    </row>
    <row r="2956" spans="1:8" x14ac:dyDescent="0.45">
      <c r="A2956"/>
      <c r="B2956"/>
      <c r="C2956"/>
      <c r="D2956"/>
      <c r="E2956"/>
      <c r="F2956"/>
      <c r="G2956"/>
      <c r="H2956"/>
    </row>
    <row r="2957" spans="1:8" x14ac:dyDescent="0.45">
      <c r="A2957"/>
      <c r="B2957"/>
      <c r="C2957"/>
      <c r="D2957"/>
      <c r="E2957"/>
      <c r="F2957"/>
      <c r="G2957"/>
      <c r="H2957"/>
    </row>
    <row r="2958" spans="1:8" x14ac:dyDescent="0.45">
      <c r="A2958"/>
      <c r="B2958"/>
      <c r="C2958"/>
      <c r="D2958"/>
      <c r="E2958"/>
      <c r="F2958"/>
      <c r="G2958"/>
      <c r="H2958"/>
    </row>
    <row r="2959" spans="1:8" x14ac:dyDescent="0.45">
      <c r="A2959"/>
      <c r="B2959"/>
      <c r="C2959"/>
      <c r="D2959"/>
      <c r="E2959"/>
      <c r="F2959"/>
      <c r="G2959"/>
      <c r="H2959"/>
    </row>
    <row r="2960" spans="1:8" x14ac:dyDescent="0.45">
      <c r="A2960"/>
      <c r="B2960"/>
      <c r="C2960"/>
      <c r="D2960"/>
      <c r="E2960"/>
      <c r="F2960"/>
      <c r="G2960"/>
      <c r="H2960"/>
    </row>
    <row r="2961" spans="1:8" x14ac:dyDescent="0.45">
      <c r="A2961"/>
      <c r="B2961"/>
      <c r="C2961"/>
      <c r="D2961"/>
      <c r="E2961"/>
      <c r="F2961"/>
      <c r="G2961"/>
      <c r="H2961"/>
    </row>
    <row r="2962" spans="1:8" x14ac:dyDescent="0.45">
      <c r="A2962"/>
      <c r="B2962"/>
      <c r="C2962"/>
      <c r="D2962"/>
      <c r="E2962"/>
      <c r="F2962"/>
      <c r="G2962"/>
      <c r="H2962"/>
    </row>
    <row r="2963" spans="1:8" x14ac:dyDescent="0.45">
      <c r="A2963"/>
      <c r="B2963"/>
      <c r="C2963"/>
      <c r="D2963"/>
      <c r="E2963"/>
      <c r="F2963"/>
      <c r="G2963"/>
      <c r="H2963"/>
    </row>
    <row r="2964" spans="1:8" x14ac:dyDescent="0.45">
      <c r="A2964"/>
      <c r="B2964"/>
      <c r="C2964"/>
      <c r="D2964"/>
      <c r="E2964"/>
      <c r="F2964"/>
      <c r="G2964"/>
      <c r="H2964"/>
    </row>
    <row r="2965" spans="1:8" x14ac:dyDescent="0.45">
      <c r="A2965"/>
      <c r="B2965"/>
      <c r="C2965"/>
      <c r="D2965"/>
      <c r="E2965"/>
      <c r="F2965"/>
      <c r="G2965"/>
      <c r="H2965"/>
    </row>
    <row r="2966" spans="1:8" x14ac:dyDescent="0.45">
      <c r="A2966"/>
      <c r="B2966"/>
      <c r="C2966"/>
      <c r="D2966"/>
      <c r="E2966"/>
      <c r="F2966"/>
      <c r="G2966"/>
      <c r="H2966"/>
    </row>
    <row r="2967" spans="1:8" x14ac:dyDescent="0.45">
      <c r="A2967"/>
      <c r="B2967"/>
      <c r="C2967"/>
      <c r="D2967"/>
      <c r="E2967"/>
      <c r="F2967"/>
      <c r="G2967"/>
      <c r="H2967"/>
    </row>
    <row r="2968" spans="1:8" x14ac:dyDescent="0.45">
      <c r="A2968"/>
      <c r="B2968"/>
      <c r="C2968"/>
      <c r="D2968"/>
      <c r="E2968"/>
      <c r="F2968"/>
      <c r="G2968"/>
      <c r="H2968"/>
    </row>
    <row r="2969" spans="1:8" x14ac:dyDescent="0.45">
      <c r="A2969"/>
      <c r="B2969"/>
      <c r="C2969"/>
      <c r="D2969"/>
      <c r="E2969"/>
      <c r="F2969"/>
      <c r="G2969"/>
      <c r="H2969"/>
    </row>
    <row r="2970" spans="1:8" x14ac:dyDescent="0.45">
      <c r="A2970"/>
      <c r="B2970"/>
      <c r="C2970"/>
      <c r="D2970"/>
      <c r="E2970"/>
      <c r="F2970"/>
      <c r="G2970"/>
      <c r="H2970"/>
    </row>
    <row r="2971" spans="1:8" x14ac:dyDescent="0.45">
      <c r="A2971"/>
      <c r="B2971"/>
      <c r="C2971"/>
      <c r="D2971"/>
      <c r="E2971"/>
      <c r="F2971"/>
      <c r="G2971"/>
      <c r="H2971"/>
    </row>
    <row r="2972" spans="1:8" x14ac:dyDescent="0.45">
      <c r="A2972"/>
      <c r="B2972"/>
      <c r="C2972"/>
      <c r="D2972"/>
      <c r="E2972"/>
      <c r="F2972"/>
      <c r="G2972"/>
      <c r="H2972"/>
    </row>
    <row r="2973" spans="1:8" x14ac:dyDescent="0.45">
      <c r="A2973"/>
      <c r="B2973"/>
      <c r="C2973"/>
      <c r="D2973"/>
      <c r="E2973"/>
      <c r="F2973"/>
      <c r="G2973"/>
      <c r="H2973"/>
    </row>
    <row r="2974" spans="1:8" x14ac:dyDescent="0.45">
      <c r="A2974"/>
      <c r="B2974"/>
      <c r="C2974"/>
      <c r="D2974"/>
      <c r="E2974"/>
      <c r="F2974"/>
      <c r="G2974"/>
      <c r="H2974"/>
    </row>
    <row r="2975" spans="1:8" x14ac:dyDescent="0.45">
      <c r="A2975"/>
      <c r="B2975"/>
      <c r="C2975"/>
      <c r="D2975"/>
      <c r="E2975"/>
      <c r="F2975"/>
      <c r="G2975"/>
      <c r="H2975"/>
    </row>
    <row r="2976" spans="1:8" x14ac:dyDescent="0.45">
      <c r="A2976"/>
      <c r="B2976"/>
      <c r="C2976"/>
      <c r="D2976"/>
      <c r="E2976"/>
      <c r="F2976"/>
      <c r="G2976"/>
      <c r="H2976"/>
    </row>
    <row r="2977" spans="1:8" x14ac:dyDescent="0.45">
      <c r="A2977"/>
      <c r="B2977"/>
      <c r="C2977"/>
      <c r="D2977"/>
      <c r="E2977"/>
      <c r="F2977"/>
      <c r="G2977"/>
      <c r="H2977"/>
    </row>
    <row r="2978" spans="1:8" x14ac:dyDescent="0.45">
      <c r="A2978"/>
      <c r="B2978"/>
      <c r="C2978"/>
      <c r="D2978"/>
      <c r="E2978"/>
      <c r="F2978"/>
      <c r="G2978"/>
      <c r="H2978"/>
    </row>
    <row r="2979" spans="1:8" x14ac:dyDescent="0.45">
      <c r="A2979"/>
      <c r="B2979"/>
      <c r="C2979"/>
      <c r="D2979"/>
      <c r="E2979"/>
      <c r="F2979"/>
      <c r="G2979"/>
      <c r="H2979"/>
    </row>
    <row r="2980" spans="1:8" x14ac:dyDescent="0.45">
      <c r="A2980"/>
      <c r="B2980"/>
      <c r="C2980"/>
      <c r="D2980"/>
      <c r="E2980"/>
      <c r="F2980"/>
      <c r="G2980"/>
      <c r="H2980"/>
    </row>
    <row r="2981" spans="1:8" x14ac:dyDescent="0.45">
      <c r="A2981"/>
      <c r="B2981"/>
      <c r="C2981"/>
      <c r="D2981"/>
      <c r="E2981"/>
      <c r="F2981"/>
      <c r="G2981"/>
      <c r="H2981"/>
    </row>
    <row r="2982" spans="1:8" x14ac:dyDescent="0.45">
      <c r="A2982"/>
      <c r="B2982"/>
      <c r="C2982"/>
      <c r="D2982"/>
      <c r="E2982"/>
      <c r="F2982"/>
      <c r="G2982"/>
      <c r="H2982"/>
    </row>
    <row r="2983" spans="1:8" x14ac:dyDescent="0.45">
      <c r="A2983"/>
      <c r="B2983"/>
      <c r="C2983"/>
      <c r="D2983"/>
      <c r="E2983"/>
      <c r="F2983"/>
      <c r="G2983"/>
      <c r="H2983"/>
    </row>
    <row r="2984" spans="1:8" x14ac:dyDescent="0.45">
      <c r="A2984"/>
      <c r="B2984"/>
      <c r="C2984"/>
      <c r="D2984"/>
      <c r="E2984"/>
      <c r="F2984"/>
      <c r="G2984"/>
      <c r="H2984"/>
    </row>
    <row r="2985" spans="1:8" x14ac:dyDescent="0.45">
      <c r="A2985"/>
      <c r="B2985"/>
      <c r="C2985"/>
      <c r="D2985"/>
      <c r="E2985"/>
      <c r="F2985"/>
      <c r="G2985"/>
      <c r="H2985"/>
    </row>
    <row r="2986" spans="1:8" x14ac:dyDescent="0.45">
      <c r="A2986"/>
      <c r="B2986"/>
      <c r="C2986"/>
      <c r="D2986"/>
      <c r="E2986"/>
      <c r="F2986"/>
      <c r="G2986"/>
      <c r="H2986"/>
    </row>
    <row r="2987" spans="1:8" x14ac:dyDescent="0.45">
      <c r="A2987"/>
      <c r="B2987"/>
      <c r="C2987"/>
      <c r="D2987"/>
      <c r="E2987"/>
      <c r="F2987"/>
      <c r="G2987"/>
      <c r="H2987"/>
    </row>
    <row r="2988" spans="1:8" x14ac:dyDescent="0.45">
      <c r="A2988"/>
      <c r="B2988"/>
      <c r="C2988"/>
      <c r="D2988"/>
      <c r="E2988"/>
      <c r="F2988"/>
      <c r="G2988"/>
      <c r="H2988"/>
    </row>
    <row r="2989" spans="1:8" x14ac:dyDescent="0.45">
      <c r="A2989"/>
      <c r="B2989"/>
      <c r="C2989"/>
      <c r="D2989"/>
      <c r="E2989"/>
      <c r="F2989"/>
      <c r="G2989"/>
      <c r="H2989"/>
    </row>
    <row r="2990" spans="1:8" x14ac:dyDescent="0.45">
      <c r="A2990"/>
      <c r="B2990"/>
      <c r="C2990"/>
      <c r="D2990"/>
      <c r="E2990"/>
      <c r="F2990"/>
      <c r="G2990"/>
      <c r="H2990"/>
    </row>
    <row r="2991" spans="1:8" x14ac:dyDescent="0.45">
      <c r="A2991"/>
      <c r="B2991"/>
      <c r="C2991"/>
      <c r="D2991"/>
      <c r="E2991"/>
      <c r="F2991"/>
      <c r="G2991"/>
      <c r="H2991"/>
    </row>
    <row r="2992" spans="1:8" x14ac:dyDescent="0.45">
      <c r="A2992"/>
      <c r="B2992"/>
      <c r="C2992"/>
      <c r="D2992"/>
      <c r="E2992"/>
      <c r="F2992"/>
      <c r="G2992"/>
      <c r="H2992"/>
    </row>
    <row r="2993" spans="1:8" x14ac:dyDescent="0.45">
      <c r="A2993"/>
      <c r="B2993"/>
      <c r="C2993"/>
      <c r="D2993"/>
      <c r="E2993"/>
      <c r="F2993"/>
      <c r="G2993"/>
      <c r="H2993"/>
    </row>
    <row r="2994" spans="1:8" x14ac:dyDescent="0.45">
      <c r="A2994"/>
      <c r="B2994"/>
      <c r="C2994"/>
      <c r="D2994"/>
      <c r="E2994"/>
      <c r="F2994"/>
      <c r="G2994"/>
      <c r="H2994"/>
    </row>
    <row r="2995" spans="1:8" x14ac:dyDescent="0.45">
      <c r="A2995"/>
      <c r="B2995"/>
      <c r="C2995"/>
      <c r="D2995"/>
      <c r="E2995"/>
      <c r="F2995"/>
      <c r="G2995"/>
      <c r="H2995"/>
    </row>
    <row r="2996" spans="1:8" x14ac:dyDescent="0.45">
      <c r="A2996"/>
      <c r="B2996"/>
      <c r="C2996"/>
      <c r="D2996"/>
      <c r="E2996"/>
      <c r="F2996"/>
      <c r="G2996"/>
      <c r="H2996"/>
    </row>
    <row r="2997" spans="1:8" x14ac:dyDescent="0.45">
      <c r="A2997"/>
      <c r="B2997"/>
      <c r="C2997"/>
      <c r="D2997"/>
      <c r="E2997"/>
      <c r="F2997"/>
      <c r="G2997"/>
      <c r="H2997"/>
    </row>
    <row r="2998" spans="1:8" x14ac:dyDescent="0.45">
      <c r="A2998"/>
      <c r="B2998"/>
      <c r="C2998"/>
      <c r="D2998"/>
      <c r="E2998"/>
      <c r="F2998"/>
      <c r="G2998"/>
      <c r="H2998"/>
    </row>
    <row r="2999" spans="1:8" x14ac:dyDescent="0.45">
      <c r="A2999"/>
      <c r="B2999"/>
      <c r="C2999"/>
      <c r="D2999"/>
      <c r="E2999"/>
      <c r="F2999"/>
      <c r="G2999"/>
      <c r="H2999"/>
    </row>
    <row r="3000" spans="1:8" x14ac:dyDescent="0.45">
      <c r="A3000"/>
      <c r="B3000"/>
      <c r="C3000"/>
      <c r="D3000"/>
      <c r="E3000"/>
      <c r="F3000"/>
      <c r="G3000"/>
      <c r="H3000"/>
    </row>
    <row r="3001" spans="1:8" x14ac:dyDescent="0.45">
      <c r="A3001"/>
      <c r="B3001"/>
      <c r="C3001"/>
      <c r="D3001"/>
      <c r="E3001"/>
      <c r="F3001"/>
      <c r="G3001"/>
      <c r="H3001"/>
    </row>
    <row r="3002" spans="1:8" x14ac:dyDescent="0.45">
      <c r="A3002"/>
      <c r="B3002"/>
      <c r="C3002"/>
      <c r="D3002"/>
      <c r="E3002"/>
      <c r="F3002"/>
      <c r="G3002"/>
      <c r="H3002"/>
    </row>
    <row r="3003" spans="1:8" x14ac:dyDescent="0.45">
      <c r="A3003"/>
      <c r="B3003"/>
      <c r="C3003"/>
      <c r="D3003"/>
      <c r="E3003"/>
      <c r="F3003"/>
      <c r="G3003"/>
      <c r="H3003"/>
    </row>
    <row r="3004" spans="1:8" x14ac:dyDescent="0.45">
      <c r="A3004"/>
      <c r="B3004"/>
      <c r="C3004"/>
      <c r="D3004"/>
      <c r="E3004"/>
      <c r="F3004"/>
      <c r="G3004"/>
      <c r="H3004"/>
    </row>
    <row r="3005" spans="1:8" x14ac:dyDescent="0.45">
      <c r="A3005"/>
      <c r="B3005"/>
      <c r="C3005"/>
      <c r="D3005"/>
      <c r="E3005"/>
      <c r="F3005"/>
      <c r="G3005"/>
      <c r="H3005"/>
    </row>
    <row r="3006" spans="1:8" x14ac:dyDescent="0.45">
      <c r="A3006"/>
      <c r="B3006"/>
      <c r="C3006"/>
      <c r="D3006"/>
      <c r="E3006"/>
      <c r="F3006"/>
      <c r="G3006"/>
      <c r="H3006"/>
    </row>
    <row r="3007" spans="1:8" x14ac:dyDescent="0.45">
      <c r="A3007"/>
      <c r="B3007"/>
      <c r="C3007"/>
      <c r="D3007"/>
      <c r="E3007"/>
      <c r="F3007"/>
      <c r="G3007"/>
      <c r="H3007"/>
    </row>
    <row r="3008" spans="1:8" x14ac:dyDescent="0.45">
      <c r="A3008"/>
      <c r="B3008"/>
      <c r="C3008"/>
      <c r="D3008"/>
      <c r="E3008"/>
      <c r="F3008"/>
      <c r="G3008"/>
      <c r="H3008"/>
    </row>
    <row r="3009" spans="1:8" x14ac:dyDescent="0.45">
      <c r="A3009"/>
      <c r="B3009"/>
      <c r="C3009"/>
      <c r="D3009"/>
      <c r="E3009"/>
      <c r="F3009"/>
      <c r="G3009"/>
      <c r="H3009"/>
    </row>
    <row r="3010" spans="1:8" x14ac:dyDescent="0.45">
      <c r="A3010"/>
      <c r="B3010"/>
      <c r="C3010"/>
      <c r="D3010"/>
      <c r="E3010"/>
      <c r="F3010"/>
      <c r="G3010"/>
      <c r="H3010"/>
    </row>
    <row r="3011" spans="1:8" x14ac:dyDescent="0.45">
      <c r="A3011"/>
      <c r="B3011"/>
      <c r="C3011"/>
      <c r="D3011"/>
      <c r="E3011"/>
      <c r="F3011"/>
      <c r="G3011"/>
      <c r="H3011"/>
    </row>
    <row r="3012" spans="1:8" x14ac:dyDescent="0.45">
      <c r="A3012"/>
      <c r="B3012"/>
      <c r="C3012"/>
      <c r="D3012"/>
      <c r="E3012"/>
      <c r="F3012"/>
      <c r="G3012"/>
      <c r="H3012"/>
    </row>
    <row r="3013" spans="1:8" x14ac:dyDescent="0.45">
      <c r="A3013"/>
      <c r="B3013"/>
      <c r="C3013"/>
      <c r="D3013"/>
      <c r="E3013"/>
      <c r="F3013"/>
      <c r="G3013"/>
      <c r="H3013"/>
    </row>
    <row r="3014" spans="1:8" x14ac:dyDescent="0.45">
      <c r="A3014"/>
      <c r="B3014"/>
      <c r="C3014"/>
      <c r="D3014"/>
      <c r="E3014"/>
      <c r="F3014"/>
      <c r="G3014"/>
      <c r="H3014"/>
    </row>
    <row r="3015" spans="1:8" x14ac:dyDescent="0.45">
      <c r="A3015"/>
      <c r="B3015"/>
      <c r="C3015"/>
      <c r="D3015"/>
      <c r="E3015"/>
      <c r="F3015"/>
      <c r="G3015"/>
      <c r="H3015"/>
    </row>
    <row r="3016" spans="1:8" x14ac:dyDescent="0.45">
      <c r="A3016"/>
      <c r="B3016"/>
      <c r="C3016"/>
      <c r="D3016"/>
      <c r="E3016"/>
      <c r="F3016"/>
      <c r="G3016"/>
      <c r="H3016"/>
    </row>
    <row r="3017" spans="1:8" x14ac:dyDescent="0.45">
      <c r="A3017"/>
      <c r="B3017"/>
      <c r="C3017"/>
      <c r="D3017"/>
      <c r="E3017"/>
      <c r="F3017"/>
      <c r="G3017"/>
      <c r="H3017"/>
    </row>
    <row r="3018" spans="1:8" x14ac:dyDescent="0.45">
      <c r="A3018"/>
      <c r="B3018"/>
      <c r="C3018"/>
      <c r="D3018"/>
      <c r="E3018"/>
      <c r="F3018"/>
      <c r="G3018"/>
      <c r="H3018"/>
    </row>
    <row r="3019" spans="1:8" x14ac:dyDescent="0.45">
      <c r="A3019"/>
      <c r="B3019"/>
      <c r="C3019"/>
      <c r="D3019"/>
      <c r="E3019"/>
      <c r="F3019"/>
      <c r="G3019"/>
      <c r="H3019"/>
    </row>
    <row r="3020" spans="1:8" x14ac:dyDescent="0.45">
      <c r="A3020"/>
      <c r="B3020"/>
      <c r="C3020"/>
      <c r="D3020"/>
      <c r="E3020"/>
      <c r="F3020"/>
      <c r="G3020"/>
      <c r="H3020"/>
    </row>
    <row r="3021" spans="1:8" x14ac:dyDescent="0.45">
      <c r="A3021"/>
      <c r="B3021"/>
      <c r="C3021"/>
      <c r="D3021"/>
      <c r="E3021"/>
      <c r="F3021"/>
      <c r="G3021"/>
      <c r="H3021"/>
    </row>
    <row r="3022" spans="1:8" x14ac:dyDescent="0.45">
      <c r="A3022"/>
      <c r="B3022"/>
      <c r="C3022"/>
      <c r="D3022"/>
      <c r="E3022"/>
      <c r="F3022"/>
      <c r="G3022"/>
      <c r="H3022"/>
    </row>
    <row r="3023" spans="1:8" x14ac:dyDescent="0.45">
      <c r="A3023"/>
      <c r="B3023"/>
      <c r="C3023"/>
      <c r="D3023"/>
      <c r="E3023"/>
      <c r="F3023"/>
      <c r="G3023"/>
      <c r="H3023"/>
    </row>
    <row r="3024" spans="1:8" x14ac:dyDescent="0.45">
      <c r="A3024"/>
      <c r="B3024"/>
      <c r="C3024"/>
      <c r="D3024"/>
      <c r="E3024"/>
      <c r="F3024"/>
      <c r="G3024"/>
      <c r="H3024"/>
    </row>
    <row r="3025" spans="1:8" x14ac:dyDescent="0.45">
      <c r="A3025"/>
      <c r="B3025"/>
      <c r="C3025"/>
      <c r="D3025"/>
      <c r="E3025"/>
      <c r="F3025"/>
      <c r="G3025"/>
      <c r="H3025"/>
    </row>
    <row r="3026" spans="1:8" x14ac:dyDescent="0.45">
      <c r="A3026"/>
      <c r="B3026"/>
      <c r="C3026"/>
      <c r="D3026"/>
      <c r="E3026"/>
      <c r="F3026"/>
      <c r="G3026"/>
      <c r="H3026"/>
    </row>
    <row r="3027" spans="1:8" x14ac:dyDescent="0.45">
      <c r="A3027"/>
      <c r="B3027"/>
      <c r="C3027"/>
      <c r="D3027"/>
      <c r="E3027"/>
      <c r="F3027"/>
      <c r="G3027"/>
      <c r="H3027"/>
    </row>
    <row r="3028" spans="1:8" x14ac:dyDescent="0.45">
      <c r="A3028"/>
      <c r="B3028"/>
      <c r="C3028"/>
      <c r="D3028"/>
      <c r="E3028"/>
      <c r="F3028"/>
      <c r="G3028"/>
      <c r="H3028"/>
    </row>
    <row r="3029" spans="1:8" x14ac:dyDescent="0.45">
      <c r="A3029"/>
      <c r="B3029"/>
      <c r="C3029"/>
      <c r="D3029"/>
      <c r="E3029"/>
      <c r="F3029"/>
      <c r="G3029"/>
      <c r="H3029"/>
    </row>
    <row r="3030" spans="1:8" x14ac:dyDescent="0.45">
      <c r="A3030"/>
      <c r="B3030"/>
      <c r="C3030"/>
      <c r="D3030"/>
      <c r="E3030"/>
      <c r="F3030"/>
      <c r="G3030"/>
      <c r="H3030"/>
    </row>
    <row r="3031" spans="1:8" x14ac:dyDescent="0.45">
      <c r="A3031"/>
      <c r="B3031"/>
      <c r="C3031"/>
      <c r="D3031"/>
      <c r="E3031"/>
      <c r="F3031"/>
      <c r="G3031"/>
      <c r="H3031"/>
    </row>
    <row r="3032" spans="1:8" x14ac:dyDescent="0.45">
      <c r="A3032"/>
      <c r="B3032"/>
      <c r="C3032"/>
      <c r="D3032"/>
      <c r="E3032"/>
      <c r="F3032"/>
      <c r="G3032"/>
      <c r="H3032"/>
    </row>
    <row r="3033" spans="1:8" x14ac:dyDescent="0.45">
      <c r="A3033"/>
      <c r="B3033"/>
      <c r="C3033"/>
      <c r="D3033"/>
      <c r="E3033"/>
      <c r="F3033"/>
      <c r="G3033"/>
      <c r="H3033"/>
    </row>
    <row r="3034" spans="1:8" x14ac:dyDescent="0.45">
      <c r="A3034"/>
      <c r="B3034"/>
      <c r="C3034"/>
      <c r="D3034"/>
      <c r="E3034"/>
      <c r="F3034"/>
      <c r="G3034"/>
      <c r="H3034"/>
    </row>
    <row r="3035" spans="1:8" x14ac:dyDescent="0.45">
      <c r="A3035"/>
      <c r="B3035"/>
      <c r="C3035"/>
      <c r="D3035"/>
      <c r="E3035"/>
      <c r="F3035"/>
      <c r="G3035"/>
      <c r="H3035"/>
    </row>
    <row r="3036" spans="1:8" x14ac:dyDescent="0.45">
      <c r="A3036"/>
      <c r="B3036"/>
      <c r="C3036"/>
      <c r="D3036"/>
      <c r="E3036"/>
      <c r="F3036"/>
      <c r="G3036"/>
      <c r="H3036"/>
    </row>
    <row r="3037" spans="1:8" x14ac:dyDescent="0.45">
      <c r="A3037"/>
      <c r="B3037"/>
      <c r="C3037"/>
      <c r="D3037"/>
      <c r="E3037"/>
      <c r="F3037"/>
      <c r="G3037"/>
      <c r="H3037"/>
    </row>
    <row r="3038" spans="1:8" x14ac:dyDescent="0.45">
      <c r="A3038"/>
      <c r="B3038"/>
      <c r="C3038"/>
      <c r="D3038"/>
      <c r="E3038"/>
      <c r="F3038"/>
      <c r="G3038"/>
      <c r="H3038"/>
    </row>
    <row r="3039" spans="1:8" x14ac:dyDescent="0.45">
      <c r="A3039"/>
      <c r="B3039"/>
      <c r="C3039"/>
      <c r="D3039"/>
      <c r="E3039"/>
      <c r="F3039"/>
      <c r="G3039"/>
      <c r="H3039"/>
    </row>
    <row r="3040" spans="1:8" x14ac:dyDescent="0.45">
      <c r="A3040"/>
      <c r="B3040"/>
      <c r="C3040"/>
      <c r="D3040"/>
      <c r="E3040"/>
      <c r="F3040"/>
      <c r="G3040"/>
      <c r="H3040"/>
    </row>
    <row r="3041" spans="1:8" x14ac:dyDescent="0.45">
      <c r="A3041"/>
      <c r="B3041"/>
      <c r="C3041"/>
      <c r="D3041"/>
      <c r="E3041"/>
      <c r="F3041"/>
      <c r="G3041"/>
      <c r="H3041"/>
    </row>
    <row r="3042" spans="1:8" x14ac:dyDescent="0.45">
      <c r="A3042"/>
      <c r="B3042"/>
      <c r="C3042"/>
      <c r="D3042"/>
      <c r="E3042"/>
      <c r="F3042"/>
      <c r="G3042"/>
      <c r="H3042"/>
    </row>
    <row r="3043" spans="1:8" x14ac:dyDescent="0.45">
      <c r="A3043"/>
      <c r="B3043"/>
      <c r="C3043"/>
      <c r="D3043"/>
      <c r="E3043"/>
      <c r="F3043"/>
      <c r="G3043"/>
      <c r="H3043"/>
    </row>
    <row r="3044" spans="1:8" x14ac:dyDescent="0.45">
      <c r="A3044"/>
      <c r="B3044"/>
      <c r="C3044"/>
      <c r="D3044"/>
      <c r="E3044"/>
      <c r="F3044"/>
      <c r="G3044"/>
      <c r="H3044"/>
    </row>
    <row r="3045" spans="1:8" x14ac:dyDescent="0.45">
      <c r="A3045"/>
      <c r="B3045"/>
      <c r="C3045"/>
      <c r="D3045"/>
      <c r="E3045"/>
      <c r="F3045"/>
      <c r="G3045"/>
      <c r="H3045"/>
    </row>
    <row r="3046" spans="1:8" x14ac:dyDescent="0.45">
      <c r="A3046"/>
      <c r="B3046"/>
      <c r="C3046"/>
      <c r="D3046"/>
      <c r="E3046"/>
      <c r="F3046"/>
      <c r="G3046"/>
      <c r="H3046"/>
    </row>
    <row r="3047" spans="1:8" x14ac:dyDescent="0.45">
      <c r="A3047"/>
      <c r="B3047"/>
      <c r="C3047"/>
      <c r="D3047"/>
      <c r="E3047"/>
      <c r="F3047"/>
      <c r="G3047"/>
      <c r="H3047"/>
    </row>
    <row r="3048" spans="1:8" x14ac:dyDescent="0.45">
      <c r="A3048"/>
      <c r="B3048"/>
      <c r="C3048"/>
      <c r="D3048"/>
      <c r="E3048"/>
      <c r="F3048"/>
      <c r="G3048"/>
      <c r="H3048"/>
    </row>
    <row r="3049" spans="1:8" x14ac:dyDescent="0.45">
      <c r="A3049"/>
      <c r="B3049"/>
      <c r="C3049"/>
      <c r="D3049"/>
      <c r="E3049"/>
      <c r="F3049"/>
      <c r="G3049"/>
      <c r="H3049"/>
    </row>
    <row r="3050" spans="1:8" x14ac:dyDescent="0.45">
      <c r="A3050"/>
      <c r="B3050"/>
      <c r="C3050"/>
      <c r="D3050"/>
      <c r="E3050"/>
      <c r="F3050"/>
      <c r="G3050"/>
      <c r="H3050"/>
    </row>
    <row r="3051" spans="1:8" x14ac:dyDescent="0.45">
      <c r="A3051"/>
      <c r="B3051"/>
      <c r="C3051"/>
      <c r="D3051"/>
      <c r="E3051"/>
      <c r="F3051"/>
      <c r="G3051"/>
      <c r="H3051"/>
    </row>
    <row r="3052" spans="1:8" x14ac:dyDescent="0.45">
      <c r="A3052"/>
      <c r="B3052"/>
      <c r="C3052"/>
      <c r="D3052"/>
      <c r="E3052"/>
      <c r="F3052"/>
      <c r="G3052"/>
      <c r="H3052"/>
    </row>
    <row r="3053" spans="1:8" x14ac:dyDescent="0.45">
      <c r="A3053"/>
      <c r="B3053"/>
      <c r="C3053"/>
      <c r="D3053"/>
      <c r="E3053"/>
      <c r="F3053"/>
      <c r="G3053"/>
      <c r="H3053"/>
    </row>
    <row r="3054" spans="1:8" x14ac:dyDescent="0.45">
      <c r="A3054"/>
      <c r="B3054"/>
      <c r="C3054"/>
      <c r="D3054"/>
      <c r="E3054"/>
      <c r="F3054"/>
      <c r="G3054"/>
      <c r="H3054"/>
    </row>
    <row r="3055" spans="1:8" x14ac:dyDescent="0.45">
      <c r="A3055"/>
      <c r="B3055"/>
      <c r="C3055"/>
      <c r="D3055"/>
      <c r="E3055"/>
      <c r="F3055"/>
      <c r="G3055"/>
      <c r="H3055"/>
    </row>
    <row r="3056" spans="1:8" x14ac:dyDescent="0.45">
      <c r="A3056"/>
      <c r="B3056"/>
      <c r="C3056"/>
      <c r="D3056"/>
      <c r="E3056"/>
      <c r="F3056"/>
      <c r="G3056"/>
      <c r="H3056"/>
    </row>
    <row r="3057" spans="1:8" x14ac:dyDescent="0.45">
      <c r="A3057"/>
      <c r="B3057"/>
      <c r="C3057"/>
      <c r="D3057"/>
      <c r="E3057"/>
      <c r="F3057"/>
      <c r="G3057"/>
      <c r="H3057"/>
    </row>
    <row r="3058" spans="1:8" x14ac:dyDescent="0.45">
      <c r="A3058"/>
      <c r="B3058"/>
      <c r="C3058"/>
      <c r="D3058"/>
      <c r="E3058"/>
      <c r="F3058"/>
      <c r="G3058"/>
      <c r="H3058"/>
    </row>
    <row r="3059" spans="1:8" x14ac:dyDescent="0.45">
      <c r="A3059"/>
      <c r="B3059"/>
      <c r="C3059"/>
      <c r="D3059"/>
      <c r="E3059"/>
      <c r="F3059"/>
      <c r="G3059"/>
      <c r="H3059"/>
    </row>
    <row r="3060" spans="1:8" x14ac:dyDescent="0.45">
      <c r="A3060"/>
      <c r="B3060"/>
      <c r="C3060"/>
      <c r="D3060"/>
      <c r="E3060"/>
      <c r="F3060"/>
      <c r="G3060"/>
      <c r="H3060"/>
    </row>
    <row r="3061" spans="1:8" x14ac:dyDescent="0.45">
      <c r="A3061"/>
      <c r="B3061"/>
      <c r="C3061"/>
      <c r="D3061"/>
      <c r="E3061"/>
      <c r="F3061"/>
      <c r="G3061"/>
      <c r="H3061"/>
    </row>
    <row r="3062" spans="1:8" x14ac:dyDescent="0.45">
      <c r="A3062"/>
      <c r="B3062"/>
      <c r="C3062"/>
      <c r="D3062"/>
      <c r="E3062"/>
      <c r="F3062"/>
      <c r="G3062"/>
      <c r="H3062"/>
    </row>
    <row r="3063" spans="1:8" x14ac:dyDescent="0.45">
      <c r="A3063"/>
      <c r="B3063"/>
      <c r="C3063"/>
      <c r="D3063"/>
      <c r="E3063"/>
      <c r="F3063"/>
      <c r="G3063"/>
      <c r="H3063"/>
    </row>
    <row r="3064" spans="1:8" x14ac:dyDescent="0.45">
      <c r="A3064"/>
      <c r="B3064"/>
      <c r="C3064"/>
      <c r="D3064"/>
      <c r="E3064"/>
      <c r="F3064"/>
      <c r="G3064"/>
      <c r="H3064"/>
    </row>
    <row r="3065" spans="1:8" x14ac:dyDescent="0.45">
      <c r="A3065"/>
      <c r="B3065"/>
      <c r="C3065"/>
      <c r="D3065"/>
      <c r="E3065"/>
      <c r="F3065"/>
      <c r="G3065"/>
      <c r="H3065"/>
    </row>
    <row r="3066" spans="1:8" x14ac:dyDescent="0.45">
      <c r="A3066"/>
      <c r="B3066"/>
      <c r="C3066"/>
      <c r="D3066"/>
      <c r="E3066"/>
      <c r="F3066"/>
      <c r="G3066"/>
      <c r="H3066"/>
    </row>
    <row r="3067" spans="1:8" x14ac:dyDescent="0.45">
      <c r="A3067"/>
      <c r="B3067"/>
      <c r="C3067"/>
      <c r="D3067"/>
      <c r="E3067"/>
      <c r="F3067"/>
      <c r="G3067"/>
      <c r="H3067"/>
    </row>
    <row r="3068" spans="1:8" x14ac:dyDescent="0.45">
      <c r="A3068"/>
      <c r="B3068"/>
      <c r="C3068"/>
      <c r="D3068"/>
      <c r="E3068"/>
      <c r="F3068"/>
      <c r="G3068"/>
      <c r="H3068"/>
    </row>
    <row r="3069" spans="1:8" x14ac:dyDescent="0.45">
      <c r="A3069"/>
      <c r="B3069"/>
      <c r="C3069"/>
      <c r="D3069"/>
      <c r="E3069"/>
      <c r="F3069"/>
      <c r="G3069"/>
      <c r="H3069"/>
    </row>
    <row r="3070" spans="1:8" x14ac:dyDescent="0.45">
      <c r="A3070"/>
      <c r="B3070"/>
      <c r="C3070"/>
      <c r="D3070"/>
      <c r="E3070"/>
      <c r="F3070"/>
      <c r="G3070"/>
      <c r="H3070"/>
    </row>
    <row r="3071" spans="1:8" x14ac:dyDescent="0.45">
      <c r="A3071"/>
      <c r="B3071"/>
      <c r="C3071"/>
      <c r="D3071"/>
      <c r="E3071"/>
      <c r="F3071"/>
      <c r="G3071"/>
      <c r="H3071"/>
    </row>
    <row r="3072" spans="1:8" x14ac:dyDescent="0.45">
      <c r="A3072"/>
      <c r="B3072"/>
      <c r="C3072"/>
      <c r="D3072"/>
      <c r="E3072"/>
      <c r="F3072"/>
      <c r="G3072"/>
      <c r="H3072"/>
    </row>
    <row r="3073" spans="1:8" x14ac:dyDescent="0.45">
      <c r="A3073"/>
      <c r="B3073"/>
      <c r="C3073"/>
      <c r="D3073"/>
      <c r="E3073"/>
      <c r="F3073"/>
      <c r="G3073"/>
      <c r="H3073"/>
    </row>
    <row r="3074" spans="1:8" x14ac:dyDescent="0.45">
      <c r="A3074"/>
      <c r="B3074"/>
      <c r="C3074"/>
      <c r="D3074"/>
      <c r="E3074"/>
      <c r="F3074"/>
      <c r="G3074"/>
      <c r="H3074"/>
    </row>
    <row r="3075" spans="1:8" x14ac:dyDescent="0.45">
      <c r="A3075"/>
      <c r="B3075"/>
      <c r="C3075"/>
      <c r="D3075"/>
      <c r="E3075"/>
      <c r="F3075"/>
      <c r="G3075"/>
      <c r="H3075"/>
    </row>
    <row r="3076" spans="1:8" x14ac:dyDescent="0.45">
      <c r="A3076"/>
      <c r="B3076"/>
      <c r="C3076"/>
      <c r="D3076"/>
      <c r="E3076"/>
      <c r="F3076"/>
      <c r="G3076"/>
      <c r="H3076"/>
    </row>
    <row r="3077" spans="1:8" x14ac:dyDescent="0.45">
      <c r="A3077"/>
      <c r="B3077"/>
      <c r="C3077"/>
      <c r="D3077"/>
      <c r="E3077"/>
      <c r="F3077"/>
      <c r="G3077"/>
      <c r="H3077"/>
    </row>
    <row r="3078" spans="1:8" x14ac:dyDescent="0.45">
      <c r="A3078"/>
      <c r="B3078"/>
      <c r="C3078"/>
      <c r="D3078"/>
      <c r="E3078"/>
      <c r="F3078"/>
      <c r="G3078"/>
      <c r="H3078"/>
    </row>
    <row r="3079" spans="1:8" x14ac:dyDescent="0.45">
      <c r="A3079"/>
      <c r="B3079"/>
      <c r="C3079"/>
      <c r="D3079"/>
      <c r="E3079"/>
      <c r="F3079"/>
      <c r="G3079"/>
      <c r="H3079"/>
    </row>
    <row r="3080" spans="1:8" x14ac:dyDescent="0.45">
      <c r="A3080"/>
      <c r="B3080"/>
      <c r="C3080"/>
      <c r="D3080"/>
      <c r="E3080"/>
      <c r="F3080"/>
      <c r="G3080"/>
      <c r="H3080"/>
    </row>
    <row r="3081" spans="1:8" x14ac:dyDescent="0.45">
      <c r="A3081"/>
      <c r="B3081"/>
      <c r="C3081"/>
      <c r="D3081"/>
      <c r="E3081"/>
      <c r="F3081"/>
      <c r="G3081"/>
      <c r="H3081"/>
    </row>
    <row r="3082" spans="1:8" x14ac:dyDescent="0.45">
      <c r="A3082"/>
      <c r="B3082"/>
      <c r="C3082"/>
      <c r="D3082"/>
      <c r="E3082"/>
      <c r="F3082"/>
      <c r="G3082"/>
      <c r="H3082"/>
    </row>
    <row r="3083" spans="1:8" x14ac:dyDescent="0.45">
      <c r="A3083"/>
      <c r="B3083"/>
      <c r="C3083"/>
      <c r="D3083"/>
      <c r="E3083"/>
      <c r="F3083"/>
      <c r="G3083"/>
      <c r="H3083"/>
    </row>
    <row r="3084" spans="1:8" x14ac:dyDescent="0.45">
      <c r="A3084"/>
      <c r="B3084"/>
      <c r="C3084"/>
      <c r="D3084"/>
      <c r="E3084"/>
      <c r="F3084"/>
      <c r="G3084"/>
      <c r="H3084"/>
    </row>
    <row r="3085" spans="1:8" x14ac:dyDescent="0.45">
      <c r="A3085"/>
      <c r="B3085"/>
      <c r="C3085"/>
      <c r="D3085"/>
      <c r="E3085"/>
      <c r="F3085"/>
      <c r="G3085"/>
      <c r="H3085"/>
    </row>
    <row r="3086" spans="1:8" x14ac:dyDescent="0.45">
      <c r="A3086"/>
      <c r="B3086"/>
      <c r="C3086"/>
      <c r="D3086"/>
      <c r="E3086"/>
      <c r="F3086"/>
      <c r="G3086"/>
      <c r="H3086"/>
    </row>
    <row r="3087" spans="1:8" x14ac:dyDescent="0.45">
      <c r="A3087"/>
      <c r="B3087"/>
      <c r="C3087"/>
      <c r="D3087"/>
      <c r="E3087"/>
      <c r="F3087"/>
      <c r="G3087"/>
      <c r="H3087"/>
    </row>
    <row r="3088" spans="1:8" x14ac:dyDescent="0.45">
      <c r="A3088"/>
      <c r="B3088"/>
      <c r="C3088"/>
      <c r="D3088"/>
      <c r="E3088"/>
      <c r="F3088"/>
      <c r="G3088"/>
      <c r="H3088"/>
    </row>
    <row r="3089" spans="1:8" x14ac:dyDescent="0.45">
      <c r="A3089"/>
      <c r="B3089"/>
      <c r="C3089"/>
      <c r="D3089"/>
      <c r="E3089"/>
      <c r="F3089"/>
      <c r="G3089"/>
      <c r="H3089"/>
    </row>
    <row r="3090" spans="1:8" x14ac:dyDescent="0.45">
      <c r="A3090"/>
      <c r="B3090"/>
      <c r="C3090"/>
      <c r="D3090"/>
      <c r="E3090"/>
      <c r="F3090"/>
      <c r="G3090"/>
      <c r="H3090"/>
    </row>
    <row r="3091" spans="1:8" x14ac:dyDescent="0.45">
      <c r="A3091"/>
      <c r="B3091"/>
      <c r="C3091"/>
      <c r="D3091"/>
      <c r="E3091"/>
      <c r="F3091"/>
      <c r="G3091"/>
      <c r="H3091"/>
    </row>
    <row r="3092" spans="1:8" x14ac:dyDescent="0.45">
      <c r="A3092"/>
      <c r="B3092"/>
      <c r="C3092"/>
      <c r="D3092"/>
      <c r="E3092"/>
      <c r="F3092"/>
      <c r="G3092"/>
      <c r="H3092"/>
    </row>
    <row r="3093" spans="1:8" x14ac:dyDescent="0.45">
      <c r="A3093"/>
      <c r="B3093"/>
      <c r="C3093"/>
      <c r="D3093"/>
      <c r="E3093"/>
      <c r="F3093"/>
      <c r="G3093"/>
      <c r="H3093"/>
    </row>
    <row r="3094" spans="1:8" x14ac:dyDescent="0.45">
      <c r="A3094"/>
      <c r="B3094"/>
      <c r="C3094"/>
      <c r="D3094"/>
      <c r="E3094"/>
      <c r="F3094"/>
      <c r="G3094"/>
      <c r="H3094"/>
    </row>
    <row r="3095" spans="1:8" x14ac:dyDescent="0.45">
      <c r="A3095"/>
      <c r="B3095"/>
      <c r="C3095"/>
      <c r="D3095"/>
      <c r="E3095"/>
      <c r="F3095"/>
      <c r="G3095"/>
      <c r="H3095"/>
    </row>
    <row r="3096" spans="1:8" x14ac:dyDescent="0.45">
      <c r="A3096"/>
      <c r="B3096"/>
      <c r="C3096"/>
      <c r="D3096"/>
      <c r="E3096"/>
      <c r="F3096"/>
      <c r="G3096"/>
      <c r="H3096"/>
    </row>
    <row r="3097" spans="1:8" x14ac:dyDescent="0.45">
      <c r="A3097"/>
      <c r="B3097"/>
      <c r="C3097"/>
      <c r="D3097"/>
      <c r="E3097"/>
      <c r="F3097"/>
      <c r="G3097"/>
      <c r="H3097"/>
    </row>
    <row r="3098" spans="1:8" x14ac:dyDescent="0.45">
      <c r="A3098"/>
      <c r="B3098"/>
      <c r="C3098"/>
      <c r="D3098"/>
      <c r="E3098"/>
      <c r="F3098"/>
      <c r="G3098"/>
      <c r="H3098"/>
    </row>
    <row r="3099" spans="1:8" x14ac:dyDescent="0.45">
      <c r="A3099"/>
      <c r="B3099"/>
      <c r="C3099"/>
      <c r="D3099"/>
      <c r="E3099"/>
      <c r="F3099"/>
      <c r="G3099"/>
      <c r="H3099"/>
    </row>
    <row r="3100" spans="1:8" x14ac:dyDescent="0.45">
      <c r="A3100"/>
      <c r="B3100"/>
      <c r="C3100"/>
      <c r="D3100"/>
      <c r="E3100"/>
      <c r="F3100"/>
      <c r="G3100"/>
      <c r="H3100"/>
    </row>
    <row r="3101" spans="1:8" x14ac:dyDescent="0.45">
      <c r="A3101"/>
      <c r="B3101"/>
      <c r="C3101"/>
      <c r="D3101"/>
      <c r="E3101"/>
      <c r="F3101"/>
      <c r="G3101"/>
      <c r="H3101"/>
    </row>
    <row r="3102" spans="1:8" x14ac:dyDescent="0.45">
      <c r="A3102"/>
      <c r="B3102"/>
      <c r="C3102"/>
      <c r="D3102"/>
      <c r="E3102"/>
      <c r="F3102"/>
      <c r="G3102"/>
      <c r="H3102"/>
    </row>
    <row r="3103" spans="1:8" x14ac:dyDescent="0.45">
      <c r="A3103"/>
      <c r="B3103"/>
      <c r="C3103"/>
      <c r="D3103"/>
      <c r="E3103"/>
      <c r="F3103"/>
      <c r="G3103"/>
      <c r="H3103"/>
    </row>
    <row r="3104" spans="1:8" x14ac:dyDescent="0.45">
      <c r="A3104"/>
      <c r="B3104"/>
      <c r="C3104"/>
      <c r="D3104"/>
      <c r="E3104"/>
      <c r="F3104"/>
      <c r="G3104"/>
      <c r="H3104"/>
    </row>
    <row r="3105" spans="1:8" x14ac:dyDescent="0.45">
      <c r="A3105"/>
      <c r="B3105"/>
      <c r="C3105"/>
      <c r="D3105"/>
      <c r="E3105"/>
      <c r="F3105"/>
      <c r="G3105"/>
      <c r="H3105"/>
    </row>
    <row r="3106" spans="1:8" x14ac:dyDescent="0.45">
      <c r="A3106"/>
      <c r="B3106"/>
      <c r="C3106"/>
      <c r="D3106"/>
      <c r="E3106"/>
      <c r="F3106"/>
      <c r="G3106"/>
      <c r="H3106"/>
    </row>
    <row r="3107" spans="1:8" x14ac:dyDescent="0.45">
      <c r="A3107"/>
      <c r="B3107"/>
      <c r="C3107"/>
      <c r="D3107"/>
      <c r="E3107"/>
      <c r="F3107"/>
      <c r="G3107"/>
      <c r="H3107"/>
    </row>
    <row r="3108" spans="1:8" x14ac:dyDescent="0.45">
      <c r="A3108"/>
      <c r="B3108"/>
      <c r="C3108"/>
      <c r="D3108"/>
      <c r="E3108"/>
      <c r="F3108"/>
      <c r="G3108"/>
      <c r="H3108"/>
    </row>
    <row r="3109" spans="1:8" x14ac:dyDescent="0.45">
      <c r="A3109"/>
      <c r="B3109"/>
      <c r="C3109"/>
      <c r="D3109"/>
      <c r="E3109"/>
      <c r="F3109"/>
      <c r="G3109"/>
      <c r="H3109"/>
    </row>
    <row r="3110" spans="1:8" x14ac:dyDescent="0.45">
      <c r="A3110"/>
      <c r="B3110"/>
      <c r="C3110"/>
      <c r="D3110"/>
      <c r="E3110"/>
      <c r="F3110"/>
      <c r="G3110"/>
      <c r="H3110"/>
    </row>
    <row r="3111" spans="1:8" x14ac:dyDescent="0.45">
      <c r="A3111"/>
      <c r="B3111"/>
      <c r="C3111"/>
      <c r="D3111"/>
      <c r="E3111"/>
      <c r="F3111"/>
      <c r="G3111"/>
      <c r="H3111"/>
    </row>
    <row r="3112" spans="1:8" x14ac:dyDescent="0.45">
      <c r="A3112"/>
      <c r="B3112"/>
      <c r="C3112"/>
      <c r="D3112"/>
      <c r="E3112"/>
      <c r="F3112"/>
      <c r="G3112"/>
      <c r="H3112"/>
    </row>
    <row r="3113" spans="1:8" x14ac:dyDescent="0.45">
      <c r="A3113"/>
      <c r="B3113"/>
      <c r="C3113"/>
      <c r="D3113"/>
      <c r="E3113"/>
      <c r="F3113"/>
      <c r="G3113"/>
      <c r="H3113"/>
    </row>
    <row r="3114" spans="1:8" x14ac:dyDescent="0.45">
      <c r="A3114"/>
      <c r="B3114"/>
      <c r="C3114"/>
      <c r="D3114"/>
      <c r="E3114"/>
      <c r="F3114"/>
      <c r="G3114"/>
      <c r="H3114"/>
    </row>
    <row r="3115" spans="1:8" x14ac:dyDescent="0.45">
      <c r="A3115"/>
      <c r="B3115"/>
      <c r="C3115"/>
      <c r="D3115"/>
      <c r="E3115"/>
      <c r="F3115"/>
      <c r="G3115"/>
      <c r="H3115"/>
    </row>
    <row r="3116" spans="1:8" x14ac:dyDescent="0.45">
      <c r="A3116"/>
      <c r="B3116"/>
      <c r="C3116"/>
      <c r="D3116"/>
      <c r="E3116"/>
      <c r="F3116"/>
      <c r="G3116"/>
      <c r="H3116"/>
    </row>
    <row r="3117" spans="1:8" x14ac:dyDescent="0.45">
      <c r="A3117"/>
      <c r="B3117"/>
      <c r="C3117"/>
      <c r="D3117"/>
      <c r="E3117"/>
      <c r="F3117"/>
      <c r="G3117"/>
      <c r="H3117"/>
    </row>
    <row r="3118" spans="1:8" x14ac:dyDescent="0.45">
      <c r="A3118"/>
      <c r="B3118"/>
      <c r="C3118"/>
      <c r="D3118"/>
      <c r="E3118"/>
      <c r="F3118"/>
      <c r="G3118"/>
      <c r="H3118"/>
    </row>
    <row r="3119" spans="1:8" x14ac:dyDescent="0.45">
      <c r="A3119"/>
      <c r="B3119"/>
      <c r="C3119"/>
      <c r="D3119"/>
      <c r="E3119"/>
      <c r="F3119"/>
      <c r="G3119"/>
      <c r="H3119"/>
    </row>
    <row r="3120" spans="1:8" x14ac:dyDescent="0.45">
      <c r="A3120"/>
      <c r="B3120"/>
      <c r="C3120"/>
      <c r="D3120"/>
      <c r="E3120"/>
      <c r="F3120"/>
      <c r="G3120"/>
      <c r="H3120"/>
    </row>
    <row r="3121" spans="1:8" x14ac:dyDescent="0.45">
      <c r="A3121"/>
      <c r="B3121"/>
      <c r="C3121"/>
      <c r="D3121"/>
      <c r="E3121"/>
      <c r="F3121"/>
      <c r="G3121"/>
      <c r="H3121"/>
    </row>
    <row r="3122" spans="1:8" x14ac:dyDescent="0.45">
      <c r="A3122"/>
      <c r="B3122"/>
      <c r="C3122"/>
      <c r="D3122"/>
      <c r="E3122"/>
      <c r="F3122"/>
      <c r="G3122"/>
      <c r="H3122"/>
    </row>
    <row r="3123" spans="1:8" x14ac:dyDescent="0.45">
      <c r="A3123"/>
      <c r="B3123"/>
      <c r="C3123"/>
      <c r="D3123"/>
      <c r="E3123"/>
      <c r="F3123"/>
      <c r="G3123"/>
      <c r="H3123"/>
    </row>
    <row r="3124" spans="1:8" x14ac:dyDescent="0.45">
      <c r="A3124"/>
      <c r="B3124"/>
      <c r="C3124"/>
      <c r="D3124"/>
      <c r="E3124"/>
      <c r="F3124"/>
      <c r="G3124"/>
      <c r="H3124"/>
    </row>
    <row r="3125" spans="1:8" x14ac:dyDescent="0.45">
      <c r="A3125"/>
      <c r="B3125"/>
      <c r="C3125"/>
      <c r="D3125"/>
      <c r="E3125"/>
      <c r="F3125"/>
      <c r="G3125"/>
      <c r="H3125"/>
    </row>
    <row r="3126" spans="1:8" x14ac:dyDescent="0.45">
      <c r="A3126"/>
      <c r="B3126"/>
      <c r="C3126"/>
      <c r="D3126"/>
      <c r="E3126"/>
      <c r="F3126"/>
      <c r="G3126"/>
      <c r="H3126"/>
    </row>
    <row r="3127" spans="1:8" x14ac:dyDescent="0.45">
      <c r="A3127"/>
      <c r="B3127"/>
      <c r="C3127"/>
      <c r="D3127"/>
      <c r="E3127"/>
      <c r="F3127"/>
      <c r="G3127"/>
      <c r="H3127"/>
    </row>
    <row r="3128" spans="1:8" x14ac:dyDescent="0.45">
      <c r="A3128"/>
      <c r="B3128"/>
      <c r="C3128"/>
      <c r="D3128"/>
      <c r="E3128"/>
      <c r="F3128"/>
      <c r="G3128"/>
      <c r="H3128"/>
    </row>
    <row r="3129" spans="1:8" x14ac:dyDescent="0.45">
      <c r="A3129"/>
      <c r="B3129"/>
      <c r="C3129"/>
      <c r="D3129"/>
      <c r="E3129"/>
      <c r="F3129"/>
      <c r="G3129"/>
      <c r="H3129"/>
    </row>
    <row r="3130" spans="1:8" x14ac:dyDescent="0.45">
      <c r="A3130"/>
      <c r="B3130"/>
      <c r="C3130"/>
      <c r="D3130"/>
      <c r="E3130"/>
      <c r="F3130"/>
      <c r="G3130"/>
      <c r="H3130"/>
    </row>
    <row r="3131" spans="1:8" x14ac:dyDescent="0.45">
      <c r="A3131"/>
      <c r="B3131"/>
      <c r="C3131"/>
      <c r="D3131"/>
      <c r="E3131"/>
      <c r="F3131"/>
      <c r="G3131"/>
      <c r="H3131"/>
    </row>
    <row r="3132" spans="1:8" x14ac:dyDescent="0.45">
      <c r="A3132"/>
      <c r="B3132"/>
      <c r="C3132"/>
      <c r="D3132"/>
      <c r="E3132"/>
      <c r="F3132"/>
      <c r="G3132"/>
      <c r="H3132"/>
    </row>
    <row r="3133" spans="1:8" x14ac:dyDescent="0.45">
      <c r="A3133"/>
      <c r="B3133"/>
      <c r="C3133"/>
      <c r="D3133"/>
      <c r="E3133"/>
      <c r="F3133"/>
      <c r="G3133"/>
      <c r="H3133"/>
    </row>
    <row r="3134" spans="1:8" x14ac:dyDescent="0.45">
      <c r="A3134"/>
      <c r="B3134"/>
      <c r="C3134"/>
      <c r="D3134"/>
      <c r="E3134"/>
      <c r="F3134"/>
      <c r="G3134"/>
      <c r="H3134"/>
    </row>
    <row r="3135" spans="1:8" x14ac:dyDescent="0.45">
      <c r="A3135"/>
      <c r="B3135"/>
      <c r="C3135"/>
      <c r="D3135"/>
      <c r="E3135"/>
      <c r="F3135"/>
      <c r="G3135"/>
      <c r="H3135"/>
    </row>
    <row r="3136" spans="1:8" x14ac:dyDescent="0.45">
      <c r="A3136"/>
      <c r="B3136"/>
      <c r="C3136"/>
      <c r="D3136"/>
      <c r="E3136"/>
      <c r="F3136"/>
      <c r="G3136"/>
      <c r="H3136"/>
    </row>
    <row r="3137" spans="1:8" x14ac:dyDescent="0.45">
      <c r="A3137"/>
      <c r="B3137"/>
      <c r="C3137"/>
      <c r="D3137"/>
      <c r="E3137"/>
      <c r="F3137"/>
      <c r="G3137"/>
      <c r="H3137"/>
    </row>
    <row r="3138" spans="1:8" x14ac:dyDescent="0.45">
      <c r="A3138"/>
      <c r="B3138"/>
      <c r="C3138"/>
      <c r="D3138"/>
      <c r="E3138"/>
      <c r="F3138"/>
      <c r="G3138"/>
      <c r="H3138"/>
    </row>
    <row r="3139" spans="1:8" x14ac:dyDescent="0.45">
      <c r="A3139"/>
      <c r="B3139"/>
      <c r="C3139"/>
      <c r="D3139"/>
      <c r="E3139"/>
      <c r="F3139"/>
      <c r="G3139"/>
      <c r="H3139"/>
    </row>
    <row r="3140" spans="1:8" x14ac:dyDescent="0.45">
      <c r="A3140"/>
      <c r="B3140"/>
      <c r="C3140"/>
      <c r="D3140"/>
      <c r="E3140"/>
      <c r="F3140"/>
      <c r="G3140"/>
      <c r="H3140"/>
    </row>
    <row r="3141" spans="1:8" x14ac:dyDescent="0.45">
      <c r="A3141"/>
      <c r="B3141"/>
      <c r="C3141"/>
      <c r="D3141"/>
      <c r="E3141"/>
      <c r="F3141"/>
      <c r="G3141"/>
      <c r="H3141"/>
    </row>
    <row r="3142" spans="1:8" x14ac:dyDescent="0.45">
      <c r="A3142"/>
      <c r="B3142"/>
      <c r="C3142"/>
      <c r="D3142"/>
      <c r="E3142"/>
      <c r="F3142"/>
      <c r="G3142"/>
      <c r="H3142"/>
    </row>
    <row r="3143" spans="1:8" x14ac:dyDescent="0.45">
      <c r="A3143"/>
      <c r="B3143"/>
      <c r="C3143"/>
      <c r="D3143"/>
      <c r="E3143"/>
      <c r="F3143"/>
      <c r="G3143"/>
      <c r="H3143"/>
    </row>
    <row r="3144" spans="1:8" x14ac:dyDescent="0.45">
      <c r="A3144"/>
      <c r="B3144"/>
      <c r="C3144"/>
      <c r="D3144"/>
      <c r="E3144"/>
      <c r="F3144"/>
      <c r="G3144"/>
      <c r="H3144"/>
    </row>
    <row r="3145" spans="1:8" x14ac:dyDescent="0.45">
      <c r="A3145"/>
      <c r="B3145"/>
      <c r="C3145"/>
      <c r="D3145"/>
      <c r="E3145"/>
      <c r="F3145"/>
      <c r="G3145"/>
      <c r="H3145"/>
    </row>
    <row r="3146" spans="1:8" x14ac:dyDescent="0.45">
      <c r="A3146"/>
      <c r="B3146"/>
      <c r="C3146"/>
      <c r="D3146"/>
      <c r="E3146"/>
      <c r="F3146"/>
      <c r="G3146"/>
      <c r="H3146"/>
    </row>
    <row r="3147" spans="1:8" x14ac:dyDescent="0.45">
      <c r="A3147"/>
      <c r="B3147"/>
      <c r="C3147"/>
      <c r="D3147"/>
      <c r="E3147"/>
      <c r="F3147"/>
      <c r="G3147"/>
      <c r="H3147"/>
    </row>
    <row r="3148" spans="1:8" x14ac:dyDescent="0.45">
      <c r="A3148"/>
      <c r="B3148"/>
      <c r="C3148"/>
      <c r="D3148"/>
      <c r="E3148"/>
      <c r="F3148"/>
      <c r="G3148"/>
      <c r="H3148"/>
    </row>
    <row r="3149" spans="1:8" x14ac:dyDescent="0.45">
      <c r="A3149"/>
      <c r="B3149"/>
      <c r="C3149"/>
      <c r="D3149"/>
      <c r="E3149"/>
      <c r="F3149"/>
      <c r="G3149"/>
      <c r="H3149"/>
    </row>
    <row r="3150" spans="1:8" x14ac:dyDescent="0.45">
      <c r="A3150"/>
      <c r="B3150"/>
      <c r="C3150"/>
      <c r="D3150"/>
      <c r="E3150"/>
      <c r="F3150"/>
      <c r="G3150"/>
      <c r="H3150"/>
    </row>
    <row r="3151" spans="1:8" x14ac:dyDescent="0.45">
      <c r="A3151"/>
      <c r="B3151"/>
      <c r="C3151"/>
      <c r="D3151"/>
      <c r="E3151"/>
      <c r="F3151"/>
      <c r="G3151"/>
      <c r="H3151"/>
    </row>
    <row r="3152" spans="1:8" x14ac:dyDescent="0.45">
      <c r="A3152"/>
      <c r="B3152"/>
      <c r="C3152"/>
      <c r="D3152"/>
      <c r="E3152"/>
      <c r="F3152"/>
      <c r="G3152"/>
      <c r="H3152"/>
    </row>
    <row r="3153" spans="1:8" x14ac:dyDescent="0.45">
      <c r="A3153"/>
      <c r="B3153"/>
      <c r="C3153"/>
      <c r="D3153"/>
      <c r="E3153"/>
      <c r="F3153"/>
      <c r="G3153"/>
      <c r="H3153"/>
    </row>
    <row r="3154" spans="1:8" x14ac:dyDescent="0.45">
      <c r="A3154"/>
      <c r="B3154"/>
      <c r="C3154"/>
      <c r="D3154"/>
      <c r="E3154"/>
      <c r="F3154"/>
      <c r="G3154"/>
      <c r="H3154"/>
    </row>
    <row r="3155" spans="1:8" x14ac:dyDescent="0.45">
      <c r="A3155"/>
      <c r="B3155"/>
      <c r="C3155"/>
      <c r="D3155"/>
      <c r="E3155"/>
      <c r="F3155"/>
      <c r="G3155"/>
      <c r="H3155"/>
    </row>
    <row r="3156" spans="1:8" x14ac:dyDescent="0.45">
      <c r="A3156"/>
      <c r="B3156"/>
      <c r="C3156"/>
      <c r="D3156"/>
      <c r="E3156"/>
      <c r="F3156"/>
      <c r="G3156"/>
      <c r="H3156"/>
    </row>
    <row r="3157" spans="1:8" x14ac:dyDescent="0.45">
      <c r="A3157"/>
      <c r="B3157"/>
      <c r="C3157"/>
      <c r="D3157"/>
      <c r="E3157"/>
      <c r="F3157"/>
      <c r="G3157"/>
      <c r="H3157"/>
    </row>
    <row r="3158" spans="1:8" x14ac:dyDescent="0.45">
      <c r="A3158"/>
      <c r="B3158"/>
      <c r="C3158"/>
      <c r="D3158"/>
      <c r="E3158"/>
      <c r="F3158"/>
      <c r="G3158"/>
      <c r="H3158"/>
    </row>
    <row r="3159" spans="1:8" x14ac:dyDescent="0.45">
      <c r="A3159"/>
      <c r="B3159"/>
      <c r="C3159"/>
      <c r="D3159"/>
      <c r="E3159"/>
      <c r="F3159"/>
      <c r="G3159"/>
      <c r="H3159"/>
    </row>
    <row r="3160" spans="1:8" x14ac:dyDescent="0.45">
      <c r="A3160"/>
      <c r="B3160"/>
      <c r="C3160"/>
      <c r="D3160"/>
      <c r="E3160"/>
      <c r="F3160"/>
      <c r="G3160"/>
      <c r="H3160"/>
    </row>
    <row r="3161" spans="1:8" x14ac:dyDescent="0.45">
      <c r="A3161"/>
      <c r="B3161"/>
      <c r="C3161"/>
      <c r="D3161"/>
      <c r="E3161"/>
      <c r="F3161"/>
      <c r="G3161"/>
      <c r="H3161"/>
    </row>
    <row r="3162" spans="1:8" x14ac:dyDescent="0.45">
      <c r="A3162"/>
      <c r="B3162"/>
      <c r="C3162"/>
      <c r="D3162"/>
      <c r="E3162"/>
      <c r="F3162"/>
      <c r="G3162"/>
      <c r="H3162"/>
    </row>
    <row r="3163" spans="1:8" x14ac:dyDescent="0.45">
      <c r="A3163"/>
      <c r="B3163"/>
      <c r="C3163"/>
      <c r="D3163"/>
      <c r="E3163"/>
      <c r="F3163"/>
      <c r="G3163"/>
      <c r="H3163"/>
    </row>
    <row r="3164" spans="1:8" x14ac:dyDescent="0.45">
      <c r="A3164"/>
      <c r="B3164"/>
      <c r="C3164"/>
      <c r="D3164"/>
      <c r="E3164"/>
      <c r="F3164"/>
      <c r="G3164"/>
      <c r="H3164"/>
    </row>
    <row r="3165" spans="1:8" x14ac:dyDescent="0.45">
      <c r="A3165"/>
      <c r="B3165"/>
      <c r="C3165"/>
      <c r="D3165"/>
      <c r="E3165"/>
      <c r="F3165"/>
      <c r="G3165"/>
      <c r="H3165"/>
    </row>
    <row r="3166" spans="1:8" x14ac:dyDescent="0.45">
      <c r="A3166"/>
      <c r="B3166"/>
      <c r="C3166"/>
      <c r="D3166"/>
      <c r="E3166"/>
      <c r="F3166"/>
      <c r="G3166"/>
      <c r="H3166"/>
    </row>
    <row r="3167" spans="1:8" x14ac:dyDescent="0.45">
      <c r="A3167"/>
      <c r="B3167"/>
      <c r="C3167"/>
      <c r="D3167"/>
      <c r="E3167"/>
      <c r="F3167"/>
      <c r="G3167"/>
      <c r="H3167"/>
    </row>
    <row r="3168" spans="1:8" x14ac:dyDescent="0.45">
      <c r="A3168"/>
      <c r="B3168"/>
      <c r="C3168"/>
      <c r="D3168"/>
      <c r="E3168"/>
      <c r="F3168"/>
      <c r="G3168"/>
      <c r="H3168"/>
    </row>
    <row r="3169" spans="1:8" x14ac:dyDescent="0.45">
      <c r="A3169"/>
      <c r="B3169"/>
      <c r="C3169"/>
      <c r="D3169"/>
      <c r="E3169"/>
      <c r="F3169"/>
      <c r="G3169"/>
      <c r="H3169"/>
    </row>
    <row r="3170" spans="1:8" x14ac:dyDescent="0.45">
      <c r="A3170"/>
      <c r="B3170"/>
      <c r="C3170"/>
      <c r="D3170"/>
      <c r="E3170"/>
      <c r="F3170"/>
      <c r="G3170"/>
      <c r="H3170"/>
    </row>
    <row r="3171" spans="1:8" x14ac:dyDescent="0.45">
      <c r="A3171"/>
      <c r="B3171"/>
      <c r="C3171"/>
      <c r="D3171"/>
      <c r="E3171"/>
      <c r="F3171"/>
      <c r="G3171"/>
      <c r="H3171"/>
    </row>
    <row r="3172" spans="1:8" x14ac:dyDescent="0.45">
      <c r="A3172"/>
      <c r="B3172"/>
      <c r="C3172"/>
      <c r="D3172"/>
      <c r="E3172"/>
      <c r="F3172"/>
      <c r="G3172"/>
      <c r="H3172"/>
    </row>
    <row r="3173" spans="1:8" x14ac:dyDescent="0.45">
      <c r="A3173"/>
      <c r="B3173"/>
      <c r="C3173"/>
      <c r="D3173"/>
      <c r="E3173"/>
      <c r="F3173"/>
      <c r="G3173"/>
      <c r="H3173"/>
    </row>
    <row r="3174" spans="1:8" x14ac:dyDescent="0.45">
      <c r="A3174"/>
      <c r="B3174"/>
      <c r="C3174"/>
      <c r="D3174"/>
      <c r="E3174"/>
      <c r="F3174"/>
      <c r="G3174"/>
      <c r="H3174"/>
    </row>
    <row r="3175" spans="1:8" x14ac:dyDescent="0.45">
      <c r="A3175"/>
      <c r="B3175"/>
      <c r="C3175"/>
      <c r="D3175"/>
      <c r="E3175"/>
      <c r="F3175"/>
      <c r="G3175"/>
      <c r="H3175"/>
    </row>
    <row r="3176" spans="1:8" x14ac:dyDescent="0.45">
      <c r="A3176"/>
      <c r="B3176"/>
      <c r="C3176"/>
      <c r="D3176"/>
      <c r="E3176"/>
      <c r="F3176"/>
      <c r="G3176"/>
      <c r="H3176"/>
    </row>
    <row r="3177" spans="1:8" x14ac:dyDescent="0.45">
      <c r="A3177"/>
      <c r="B3177"/>
      <c r="C3177"/>
      <c r="D3177"/>
      <c r="E3177"/>
      <c r="F3177"/>
      <c r="G3177"/>
      <c r="H3177"/>
    </row>
    <row r="3178" spans="1:8" x14ac:dyDescent="0.45">
      <c r="A3178"/>
      <c r="B3178"/>
      <c r="C3178"/>
      <c r="D3178"/>
      <c r="E3178"/>
      <c r="F3178"/>
      <c r="G3178"/>
      <c r="H3178"/>
    </row>
    <row r="3179" spans="1:8" x14ac:dyDescent="0.45">
      <c r="A3179"/>
      <c r="B3179"/>
      <c r="C3179"/>
      <c r="D3179"/>
      <c r="E3179"/>
      <c r="F3179"/>
      <c r="G3179"/>
      <c r="H3179"/>
    </row>
    <row r="3180" spans="1:8" x14ac:dyDescent="0.45">
      <c r="A3180"/>
      <c r="B3180"/>
      <c r="C3180"/>
      <c r="D3180"/>
      <c r="E3180"/>
      <c r="F3180"/>
      <c r="G3180"/>
      <c r="H3180"/>
    </row>
    <row r="3181" spans="1:8" x14ac:dyDescent="0.45">
      <c r="A3181"/>
      <c r="B3181"/>
      <c r="C3181"/>
      <c r="D3181"/>
      <c r="E3181"/>
      <c r="F3181"/>
      <c r="G3181"/>
      <c r="H3181"/>
    </row>
    <row r="3182" spans="1:8" x14ac:dyDescent="0.45">
      <c r="A3182"/>
      <c r="B3182"/>
      <c r="C3182"/>
      <c r="D3182"/>
      <c r="E3182"/>
      <c r="F3182"/>
      <c r="G3182"/>
      <c r="H3182"/>
    </row>
    <row r="3183" spans="1:8" x14ac:dyDescent="0.45">
      <c r="A3183"/>
      <c r="B3183"/>
      <c r="C3183"/>
      <c r="D3183"/>
      <c r="E3183"/>
      <c r="F3183"/>
      <c r="G3183"/>
      <c r="H3183"/>
    </row>
    <row r="3184" spans="1:8" x14ac:dyDescent="0.45">
      <c r="A3184"/>
      <c r="B3184"/>
      <c r="C3184"/>
      <c r="D3184"/>
      <c r="E3184"/>
      <c r="F3184"/>
      <c r="G3184"/>
      <c r="H3184"/>
    </row>
    <row r="3185" spans="1:8" x14ac:dyDescent="0.45">
      <c r="A3185"/>
      <c r="B3185"/>
      <c r="C3185"/>
      <c r="D3185"/>
      <c r="E3185"/>
      <c r="F3185"/>
      <c r="G3185"/>
      <c r="H3185"/>
    </row>
    <row r="3186" spans="1:8" x14ac:dyDescent="0.45">
      <c r="A3186"/>
      <c r="B3186"/>
      <c r="C3186"/>
      <c r="D3186"/>
      <c r="E3186"/>
      <c r="F3186"/>
      <c r="G3186"/>
      <c r="H3186"/>
    </row>
    <row r="3187" spans="1:8" x14ac:dyDescent="0.45">
      <c r="A3187"/>
      <c r="B3187"/>
      <c r="C3187"/>
      <c r="D3187"/>
      <c r="E3187"/>
      <c r="F3187"/>
      <c r="G3187"/>
      <c r="H3187"/>
    </row>
    <row r="3188" spans="1:8" x14ac:dyDescent="0.45">
      <c r="A3188"/>
      <c r="B3188"/>
      <c r="C3188"/>
      <c r="D3188"/>
      <c r="E3188"/>
      <c r="F3188"/>
      <c r="G3188"/>
      <c r="H3188"/>
    </row>
    <row r="3189" spans="1:8" x14ac:dyDescent="0.45">
      <c r="A3189"/>
      <c r="B3189"/>
      <c r="C3189"/>
      <c r="D3189"/>
      <c r="E3189"/>
      <c r="F3189"/>
      <c r="G3189"/>
      <c r="H3189"/>
    </row>
    <row r="3190" spans="1:8" x14ac:dyDescent="0.45">
      <c r="A3190"/>
      <c r="B3190"/>
      <c r="C3190"/>
      <c r="D3190"/>
      <c r="E3190"/>
      <c r="F3190"/>
      <c r="G3190"/>
      <c r="H3190"/>
    </row>
    <row r="3191" spans="1:8" x14ac:dyDescent="0.45">
      <c r="A3191"/>
      <c r="B3191"/>
      <c r="C3191"/>
      <c r="D3191"/>
      <c r="E3191"/>
      <c r="F3191"/>
      <c r="G3191"/>
      <c r="H3191"/>
    </row>
    <row r="3192" spans="1:8" x14ac:dyDescent="0.45">
      <c r="A3192"/>
      <c r="B3192"/>
      <c r="C3192"/>
      <c r="D3192"/>
      <c r="E3192"/>
      <c r="F3192"/>
      <c r="G3192"/>
      <c r="H3192"/>
    </row>
    <row r="3193" spans="1:8" x14ac:dyDescent="0.45">
      <c r="A3193"/>
      <c r="B3193"/>
      <c r="C3193"/>
      <c r="D3193"/>
      <c r="E3193"/>
      <c r="F3193"/>
      <c r="G3193"/>
      <c r="H3193"/>
    </row>
    <row r="3194" spans="1:8" x14ac:dyDescent="0.45">
      <c r="A3194"/>
      <c r="B3194"/>
      <c r="C3194"/>
      <c r="D3194"/>
      <c r="E3194"/>
      <c r="F3194"/>
      <c r="G3194"/>
      <c r="H3194"/>
    </row>
    <row r="3195" spans="1:8" x14ac:dyDescent="0.45">
      <c r="A3195"/>
      <c r="B3195"/>
      <c r="C3195"/>
      <c r="D3195"/>
      <c r="E3195"/>
      <c r="F3195"/>
      <c r="G3195"/>
      <c r="H3195"/>
    </row>
    <row r="3196" spans="1:8" x14ac:dyDescent="0.45">
      <c r="A3196"/>
      <c r="B3196"/>
      <c r="C3196"/>
      <c r="D3196"/>
      <c r="E3196"/>
      <c r="F3196"/>
      <c r="G3196"/>
      <c r="H3196"/>
    </row>
    <row r="3197" spans="1:8" x14ac:dyDescent="0.45">
      <c r="A3197"/>
      <c r="B3197"/>
      <c r="C3197"/>
      <c r="D3197"/>
      <c r="E3197"/>
      <c r="F3197"/>
      <c r="G3197"/>
      <c r="H3197"/>
    </row>
    <row r="3198" spans="1:8" x14ac:dyDescent="0.45">
      <c r="A3198"/>
      <c r="B3198"/>
      <c r="C3198"/>
      <c r="D3198"/>
      <c r="E3198"/>
      <c r="F3198"/>
      <c r="G3198"/>
      <c r="H3198"/>
    </row>
    <row r="3199" spans="1:8" x14ac:dyDescent="0.45">
      <c r="A3199"/>
      <c r="B3199"/>
      <c r="C3199"/>
      <c r="D3199"/>
      <c r="E3199"/>
      <c r="F3199"/>
      <c r="G3199"/>
      <c r="H3199"/>
    </row>
    <row r="3200" spans="1:8" x14ac:dyDescent="0.45">
      <c r="A3200"/>
      <c r="B3200"/>
      <c r="C3200"/>
      <c r="D3200"/>
      <c r="E3200"/>
      <c r="F3200"/>
      <c r="G3200"/>
      <c r="H3200"/>
    </row>
    <row r="3201" spans="1:8" x14ac:dyDescent="0.45">
      <c r="A3201"/>
      <c r="B3201"/>
      <c r="C3201"/>
      <c r="D3201"/>
      <c r="E3201"/>
      <c r="F3201"/>
      <c r="G3201"/>
      <c r="H3201"/>
    </row>
    <row r="3202" spans="1:8" x14ac:dyDescent="0.45">
      <c r="A3202"/>
      <c r="B3202"/>
      <c r="C3202"/>
      <c r="D3202"/>
      <c r="E3202"/>
      <c r="F3202"/>
      <c r="G3202"/>
      <c r="H3202"/>
    </row>
    <row r="3203" spans="1:8" x14ac:dyDescent="0.45">
      <c r="A3203"/>
      <c r="B3203"/>
      <c r="C3203"/>
      <c r="D3203"/>
      <c r="E3203"/>
      <c r="F3203"/>
      <c r="G3203"/>
      <c r="H3203"/>
    </row>
    <row r="3204" spans="1:8" x14ac:dyDescent="0.45">
      <c r="A3204"/>
      <c r="B3204"/>
      <c r="C3204"/>
      <c r="D3204"/>
      <c r="E3204"/>
      <c r="F3204"/>
      <c r="G3204"/>
      <c r="H3204"/>
    </row>
    <row r="3205" spans="1:8" x14ac:dyDescent="0.45">
      <c r="A3205"/>
      <c r="B3205"/>
      <c r="C3205"/>
      <c r="D3205"/>
      <c r="E3205"/>
      <c r="F3205"/>
      <c r="G3205"/>
      <c r="H3205"/>
    </row>
    <row r="3206" spans="1:8" x14ac:dyDescent="0.45">
      <c r="A3206"/>
      <c r="B3206"/>
      <c r="C3206"/>
      <c r="D3206"/>
      <c r="E3206"/>
      <c r="F3206"/>
      <c r="G3206"/>
      <c r="H3206"/>
    </row>
    <row r="3207" spans="1:8" x14ac:dyDescent="0.45">
      <c r="A3207"/>
      <c r="B3207"/>
      <c r="C3207"/>
      <c r="D3207"/>
      <c r="E3207"/>
      <c r="F3207"/>
      <c r="G3207"/>
      <c r="H3207"/>
    </row>
    <row r="3208" spans="1:8" x14ac:dyDescent="0.45">
      <c r="A3208"/>
      <c r="B3208"/>
      <c r="C3208"/>
      <c r="D3208"/>
      <c r="E3208"/>
      <c r="F3208"/>
      <c r="G3208"/>
      <c r="H3208"/>
    </row>
    <row r="3209" spans="1:8" x14ac:dyDescent="0.45">
      <c r="A3209"/>
      <c r="B3209"/>
      <c r="C3209"/>
      <c r="D3209"/>
      <c r="E3209"/>
      <c r="F3209"/>
      <c r="G3209"/>
      <c r="H3209"/>
    </row>
    <row r="3210" spans="1:8" x14ac:dyDescent="0.45">
      <c r="A3210"/>
      <c r="B3210"/>
      <c r="C3210"/>
      <c r="D3210"/>
      <c r="E3210"/>
      <c r="F3210"/>
      <c r="G3210"/>
      <c r="H3210"/>
    </row>
    <row r="3211" spans="1:8" x14ac:dyDescent="0.45">
      <c r="A3211"/>
      <c r="B3211"/>
      <c r="C3211"/>
      <c r="D3211"/>
      <c r="E3211"/>
      <c r="F3211"/>
      <c r="G3211"/>
      <c r="H3211"/>
    </row>
    <row r="3212" spans="1:8" x14ac:dyDescent="0.45">
      <c r="A3212"/>
      <c r="B3212"/>
      <c r="C3212"/>
      <c r="D3212"/>
      <c r="E3212"/>
      <c r="F3212"/>
      <c r="G3212"/>
      <c r="H3212"/>
    </row>
    <row r="3213" spans="1:8" x14ac:dyDescent="0.45">
      <c r="A3213"/>
      <c r="B3213"/>
      <c r="C3213"/>
      <c r="D3213"/>
      <c r="E3213"/>
      <c r="F3213"/>
      <c r="G3213"/>
      <c r="H3213"/>
    </row>
    <row r="3214" spans="1:8" x14ac:dyDescent="0.45">
      <c r="A3214"/>
      <c r="B3214"/>
      <c r="C3214"/>
      <c r="D3214"/>
      <c r="E3214"/>
      <c r="F3214"/>
      <c r="G3214"/>
      <c r="H3214"/>
    </row>
    <row r="3215" spans="1:8" x14ac:dyDescent="0.45">
      <c r="A3215"/>
      <c r="B3215"/>
      <c r="C3215"/>
      <c r="D3215"/>
      <c r="E3215"/>
      <c r="F3215"/>
      <c r="G3215"/>
      <c r="H3215"/>
    </row>
    <row r="3216" spans="1:8" x14ac:dyDescent="0.45">
      <c r="A3216"/>
      <c r="B3216"/>
      <c r="C3216"/>
      <c r="D3216"/>
      <c r="E3216"/>
      <c r="F3216"/>
      <c r="G3216"/>
      <c r="H3216"/>
    </row>
    <row r="3217" spans="1:8" x14ac:dyDescent="0.45">
      <c r="A3217"/>
      <c r="B3217"/>
      <c r="C3217"/>
      <c r="D3217"/>
      <c r="E3217"/>
      <c r="F3217"/>
      <c r="G3217"/>
      <c r="H3217"/>
    </row>
    <row r="3218" spans="1:8" x14ac:dyDescent="0.45">
      <c r="A3218"/>
      <c r="B3218"/>
      <c r="C3218"/>
      <c r="D3218"/>
      <c r="E3218"/>
      <c r="F3218"/>
      <c r="G3218"/>
      <c r="H3218"/>
    </row>
    <row r="3219" spans="1:8" x14ac:dyDescent="0.45">
      <c r="A3219"/>
      <c r="B3219"/>
      <c r="C3219"/>
      <c r="D3219"/>
      <c r="E3219"/>
      <c r="F3219"/>
      <c r="G3219"/>
      <c r="H3219"/>
    </row>
    <row r="3220" spans="1:8" x14ac:dyDescent="0.45">
      <c r="A3220"/>
      <c r="B3220"/>
      <c r="C3220"/>
      <c r="D3220"/>
      <c r="E3220"/>
      <c r="F3220"/>
      <c r="G3220"/>
      <c r="H3220"/>
    </row>
    <row r="3221" spans="1:8" x14ac:dyDescent="0.45">
      <c r="A3221"/>
      <c r="B3221"/>
      <c r="C3221"/>
      <c r="D3221"/>
      <c r="E3221"/>
      <c r="F3221"/>
      <c r="G3221"/>
      <c r="H3221"/>
    </row>
    <row r="3222" spans="1:8" x14ac:dyDescent="0.45">
      <c r="A3222"/>
      <c r="B3222"/>
      <c r="C3222"/>
      <c r="D3222"/>
      <c r="E3222"/>
      <c r="F3222"/>
      <c r="G3222"/>
      <c r="H3222"/>
    </row>
    <row r="3223" spans="1:8" x14ac:dyDescent="0.45">
      <c r="A3223"/>
      <c r="B3223"/>
      <c r="C3223"/>
      <c r="D3223"/>
      <c r="E3223"/>
      <c r="F3223"/>
      <c r="G3223"/>
      <c r="H3223"/>
    </row>
    <row r="3224" spans="1:8" x14ac:dyDescent="0.45">
      <c r="A3224"/>
      <c r="B3224"/>
      <c r="C3224"/>
      <c r="D3224"/>
      <c r="E3224"/>
      <c r="F3224"/>
      <c r="G3224"/>
      <c r="H3224"/>
    </row>
    <row r="3225" spans="1:8" x14ac:dyDescent="0.45">
      <c r="A3225"/>
      <c r="B3225"/>
      <c r="C3225"/>
      <c r="D3225"/>
      <c r="E3225"/>
      <c r="F3225"/>
      <c r="G3225"/>
      <c r="H3225"/>
    </row>
    <row r="3226" spans="1:8" x14ac:dyDescent="0.45">
      <c r="A3226"/>
      <c r="B3226"/>
      <c r="C3226"/>
      <c r="D3226"/>
      <c r="E3226"/>
      <c r="F3226"/>
      <c r="G3226"/>
      <c r="H3226"/>
    </row>
    <row r="3227" spans="1:8" x14ac:dyDescent="0.45">
      <c r="A3227"/>
      <c r="B3227"/>
      <c r="C3227"/>
      <c r="D3227"/>
      <c r="E3227"/>
      <c r="F3227"/>
      <c r="G3227"/>
      <c r="H3227"/>
    </row>
    <row r="3228" spans="1:8" x14ac:dyDescent="0.45">
      <c r="A3228"/>
      <c r="B3228"/>
      <c r="C3228"/>
      <c r="D3228"/>
      <c r="E3228"/>
      <c r="F3228"/>
      <c r="G3228"/>
      <c r="H3228"/>
    </row>
    <row r="3229" spans="1:8" x14ac:dyDescent="0.45">
      <c r="A3229"/>
      <c r="B3229"/>
      <c r="C3229"/>
      <c r="D3229"/>
      <c r="E3229"/>
      <c r="F3229"/>
      <c r="G3229"/>
      <c r="H3229"/>
    </row>
    <row r="3230" spans="1:8" x14ac:dyDescent="0.45">
      <c r="A3230"/>
      <c r="B3230"/>
      <c r="C3230"/>
      <c r="D3230"/>
      <c r="E3230"/>
      <c r="F3230"/>
      <c r="G3230"/>
      <c r="H3230"/>
    </row>
    <row r="3231" spans="1:8" x14ac:dyDescent="0.45">
      <c r="A3231"/>
      <c r="B3231"/>
      <c r="C3231"/>
      <c r="D3231"/>
      <c r="E3231"/>
      <c r="F3231"/>
      <c r="G3231"/>
      <c r="H3231"/>
    </row>
    <row r="3232" spans="1:8" x14ac:dyDescent="0.45">
      <c r="A3232"/>
      <c r="B3232"/>
      <c r="C3232"/>
      <c r="D3232"/>
      <c r="E3232"/>
      <c r="F3232"/>
      <c r="G3232"/>
      <c r="H3232"/>
    </row>
    <row r="3233" spans="1:8" x14ac:dyDescent="0.45">
      <c r="A3233"/>
      <c r="B3233"/>
      <c r="C3233"/>
      <c r="D3233"/>
      <c r="E3233"/>
      <c r="F3233"/>
      <c r="G3233"/>
      <c r="H3233"/>
    </row>
    <row r="3234" spans="1:8" x14ac:dyDescent="0.45">
      <c r="A3234"/>
      <c r="B3234"/>
      <c r="C3234"/>
      <c r="D3234"/>
      <c r="E3234"/>
      <c r="F3234"/>
      <c r="G3234"/>
      <c r="H3234"/>
    </row>
    <row r="3235" spans="1:8" x14ac:dyDescent="0.45">
      <c r="A3235"/>
      <c r="B3235"/>
      <c r="C3235"/>
      <c r="D3235"/>
      <c r="E3235"/>
      <c r="F3235"/>
      <c r="G3235"/>
      <c r="H3235"/>
    </row>
    <row r="3236" spans="1:8" x14ac:dyDescent="0.45">
      <c r="A3236"/>
      <c r="B3236"/>
      <c r="C3236"/>
      <c r="D3236"/>
      <c r="E3236"/>
      <c r="F3236"/>
      <c r="G3236"/>
      <c r="H3236"/>
    </row>
    <row r="3237" spans="1:8" x14ac:dyDescent="0.45">
      <c r="A3237"/>
      <c r="B3237"/>
      <c r="C3237"/>
      <c r="D3237"/>
      <c r="E3237"/>
      <c r="F3237"/>
      <c r="G3237"/>
      <c r="H3237"/>
    </row>
    <row r="3238" spans="1:8" x14ac:dyDescent="0.45">
      <c r="A3238"/>
      <c r="B3238"/>
      <c r="C3238"/>
      <c r="D3238"/>
      <c r="E3238"/>
      <c r="F3238"/>
      <c r="G3238"/>
      <c r="H3238"/>
    </row>
    <row r="3239" spans="1:8" x14ac:dyDescent="0.45">
      <c r="A3239"/>
      <c r="B3239"/>
      <c r="C3239"/>
      <c r="D3239"/>
      <c r="E3239"/>
      <c r="F3239"/>
      <c r="G3239"/>
      <c r="H3239"/>
    </row>
    <row r="3240" spans="1:8" x14ac:dyDescent="0.45">
      <c r="A3240"/>
      <c r="B3240"/>
      <c r="C3240"/>
      <c r="D3240"/>
      <c r="E3240"/>
      <c r="F3240"/>
      <c r="G3240"/>
      <c r="H3240"/>
    </row>
    <row r="3241" spans="1:8" x14ac:dyDescent="0.45">
      <c r="A3241"/>
      <c r="B3241"/>
      <c r="C3241"/>
      <c r="D3241"/>
      <c r="E3241"/>
      <c r="F3241"/>
      <c r="G3241"/>
      <c r="H3241"/>
    </row>
    <row r="3242" spans="1:8" x14ac:dyDescent="0.45">
      <c r="A3242"/>
      <c r="B3242"/>
      <c r="C3242"/>
      <c r="D3242"/>
      <c r="E3242"/>
      <c r="F3242"/>
      <c r="G3242"/>
      <c r="H3242"/>
    </row>
    <row r="3243" spans="1:8" x14ac:dyDescent="0.45">
      <c r="A3243"/>
      <c r="B3243"/>
      <c r="C3243"/>
      <c r="D3243"/>
      <c r="E3243"/>
      <c r="F3243"/>
      <c r="G3243"/>
      <c r="H3243"/>
    </row>
    <row r="3244" spans="1:8" x14ac:dyDescent="0.45">
      <c r="A3244"/>
      <c r="B3244"/>
      <c r="C3244"/>
      <c r="D3244"/>
      <c r="E3244"/>
      <c r="F3244"/>
      <c r="G3244"/>
      <c r="H3244"/>
    </row>
    <row r="3245" spans="1:8" x14ac:dyDescent="0.45">
      <c r="A3245"/>
      <c r="B3245"/>
      <c r="C3245"/>
      <c r="D3245"/>
      <c r="E3245"/>
      <c r="F3245"/>
      <c r="G3245"/>
      <c r="H3245"/>
    </row>
    <row r="3246" spans="1:8" x14ac:dyDescent="0.45">
      <c r="A3246"/>
      <c r="B3246"/>
      <c r="C3246"/>
      <c r="D3246"/>
      <c r="E3246"/>
      <c r="F3246"/>
      <c r="G3246"/>
      <c r="H3246"/>
    </row>
    <row r="3247" spans="1:8" x14ac:dyDescent="0.45">
      <c r="A3247"/>
      <c r="B3247"/>
      <c r="C3247"/>
      <c r="D3247"/>
      <c r="E3247"/>
      <c r="F3247"/>
      <c r="G3247"/>
      <c r="H3247"/>
    </row>
    <row r="3248" spans="1:8" x14ac:dyDescent="0.45">
      <c r="A3248"/>
      <c r="B3248"/>
      <c r="C3248"/>
      <c r="D3248"/>
      <c r="E3248"/>
      <c r="F3248"/>
      <c r="G3248"/>
      <c r="H3248"/>
    </row>
    <row r="3249" spans="1:8" x14ac:dyDescent="0.45">
      <c r="A3249"/>
      <c r="B3249"/>
      <c r="C3249"/>
      <c r="D3249"/>
      <c r="E3249"/>
      <c r="F3249"/>
      <c r="G3249"/>
      <c r="H3249"/>
    </row>
    <row r="3250" spans="1:8" x14ac:dyDescent="0.45">
      <c r="A3250"/>
      <c r="B3250"/>
      <c r="C3250"/>
      <c r="D3250"/>
      <c r="E3250"/>
      <c r="F3250"/>
      <c r="G3250"/>
      <c r="H3250"/>
    </row>
    <row r="3251" spans="1:8" x14ac:dyDescent="0.45">
      <c r="A3251"/>
      <c r="B3251"/>
      <c r="C3251"/>
      <c r="D3251"/>
      <c r="E3251"/>
      <c r="F3251"/>
      <c r="G3251"/>
      <c r="H3251"/>
    </row>
    <row r="3252" spans="1:8" x14ac:dyDescent="0.45">
      <c r="A3252"/>
      <c r="B3252"/>
      <c r="C3252"/>
      <c r="D3252"/>
      <c r="E3252"/>
      <c r="F3252"/>
      <c r="G3252"/>
      <c r="H3252"/>
    </row>
    <row r="3253" spans="1:8" x14ac:dyDescent="0.45">
      <c r="A3253"/>
      <c r="B3253"/>
      <c r="C3253"/>
      <c r="D3253"/>
      <c r="E3253"/>
      <c r="F3253"/>
      <c r="G3253"/>
      <c r="H3253"/>
    </row>
    <row r="3254" spans="1:8" x14ac:dyDescent="0.45">
      <c r="A3254"/>
      <c r="B3254"/>
      <c r="C3254"/>
      <c r="D3254"/>
      <c r="E3254"/>
      <c r="F3254"/>
      <c r="G3254"/>
      <c r="H3254"/>
    </row>
    <row r="3255" spans="1:8" x14ac:dyDescent="0.45">
      <c r="A3255"/>
      <c r="B3255"/>
      <c r="C3255"/>
      <c r="D3255"/>
      <c r="E3255"/>
      <c r="F3255"/>
      <c r="G3255"/>
      <c r="H3255"/>
    </row>
    <row r="3256" spans="1:8" x14ac:dyDescent="0.45">
      <c r="A3256"/>
      <c r="B3256"/>
      <c r="C3256"/>
      <c r="D3256"/>
      <c r="E3256"/>
      <c r="F3256"/>
      <c r="G3256"/>
      <c r="H3256"/>
    </row>
    <row r="3257" spans="1:8" x14ac:dyDescent="0.45">
      <c r="A3257"/>
      <c r="B3257"/>
      <c r="C3257"/>
      <c r="D3257"/>
      <c r="E3257"/>
      <c r="F3257"/>
      <c r="G3257"/>
      <c r="H3257"/>
    </row>
    <row r="3258" spans="1:8" x14ac:dyDescent="0.45">
      <c r="A3258"/>
      <c r="B3258"/>
      <c r="C3258"/>
      <c r="D3258"/>
      <c r="E3258"/>
      <c r="F3258"/>
      <c r="G3258"/>
      <c r="H3258"/>
    </row>
    <row r="3259" spans="1:8" x14ac:dyDescent="0.45">
      <c r="A3259"/>
      <c r="B3259"/>
      <c r="C3259"/>
      <c r="D3259"/>
      <c r="E3259"/>
      <c r="F3259"/>
      <c r="G3259"/>
      <c r="H3259"/>
    </row>
    <row r="3260" spans="1:8" x14ac:dyDescent="0.45">
      <c r="A3260"/>
      <c r="B3260"/>
      <c r="C3260"/>
      <c r="D3260"/>
      <c r="E3260"/>
      <c r="F3260"/>
      <c r="G3260"/>
      <c r="H3260"/>
    </row>
    <row r="3261" spans="1:8" x14ac:dyDescent="0.45">
      <c r="A3261"/>
      <c r="B3261"/>
      <c r="C3261"/>
      <c r="D3261"/>
      <c r="E3261"/>
      <c r="F3261"/>
      <c r="G3261"/>
      <c r="H3261"/>
    </row>
    <row r="3262" spans="1:8" x14ac:dyDescent="0.45">
      <c r="A3262"/>
      <c r="B3262"/>
      <c r="C3262"/>
      <c r="D3262"/>
      <c r="E3262"/>
      <c r="F3262"/>
      <c r="G3262"/>
      <c r="H3262"/>
    </row>
    <row r="3263" spans="1:8" x14ac:dyDescent="0.45">
      <c r="A3263"/>
      <c r="B3263"/>
      <c r="C3263"/>
      <c r="D3263"/>
      <c r="E3263"/>
      <c r="F3263"/>
      <c r="G3263"/>
      <c r="H3263"/>
    </row>
    <row r="3264" spans="1:8" x14ac:dyDescent="0.45">
      <c r="A3264"/>
      <c r="B3264"/>
      <c r="C3264"/>
      <c r="D3264"/>
      <c r="E3264"/>
      <c r="F3264"/>
      <c r="G3264"/>
      <c r="H3264"/>
    </row>
    <row r="3265" spans="1:8" x14ac:dyDescent="0.45">
      <c r="A3265"/>
      <c r="B3265"/>
      <c r="C3265"/>
      <c r="D3265"/>
      <c r="E3265"/>
      <c r="F3265"/>
      <c r="G3265"/>
      <c r="H3265"/>
    </row>
    <row r="3266" spans="1:8" x14ac:dyDescent="0.45">
      <c r="A3266"/>
      <c r="B3266"/>
      <c r="C3266"/>
      <c r="D3266"/>
      <c r="E3266"/>
      <c r="F3266"/>
      <c r="G3266"/>
      <c r="H3266"/>
    </row>
    <row r="3267" spans="1:8" x14ac:dyDescent="0.45">
      <c r="A3267"/>
      <c r="B3267"/>
      <c r="C3267"/>
      <c r="D3267"/>
      <c r="E3267"/>
      <c r="F3267"/>
      <c r="G3267"/>
      <c r="H3267"/>
    </row>
    <row r="3268" spans="1:8" x14ac:dyDescent="0.45">
      <c r="A3268"/>
      <c r="B3268"/>
      <c r="C3268"/>
      <c r="D3268"/>
      <c r="E3268"/>
      <c r="F3268"/>
      <c r="G3268"/>
      <c r="H3268"/>
    </row>
    <row r="3269" spans="1:8" x14ac:dyDescent="0.45">
      <c r="A3269"/>
      <c r="B3269"/>
      <c r="C3269"/>
      <c r="D3269"/>
      <c r="E3269"/>
      <c r="F3269"/>
      <c r="G3269"/>
      <c r="H3269"/>
    </row>
    <row r="3270" spans="1:8" x14ac:dyDescent="0.45">
      <c r="A3270"/>
      <c r="B3270"/>
      <c r="C3270"/>
      <c r="D3270"/>
      <c r="E3270"/>
      <c r="F3270"/>
      <c r="G3270"/>
      <c r="H3270"/>
    </row>
    <row r="3271" spans="1:8" x14ac:dyDescent="0.45">
      <c r="A3271"/>
      <c r="B3271"/>
      <c r="C3271"/>
      <c r="D3271"/>
      <c r="E3271"/>
      <c r="F3271"/>
      <c r="G3271"/>
      <c r="H3271"/>
    </row>
    <row r="3272" spans="1:8" x14ac:dyDescent="0.45">
      <c r="A3272"/>
      <c r="B3272"/>
      <c r="C3272"/>
      <c r="D3272"/>
      <c r="E3272"/>
      <c r="F3272"/>
      <c r="G3272"/>
      <c r="H3272"/>
    </row>
    <row r="3273" spans="1:8" x14ac:dyDescent="0.45">
      <c r="A3273"/>
      <c r="B3273"/>
      <c r="C3273"/>
      <c r="D3273"/>
      <c r="E3273"/>
      <c r="F3273"/>
      <c r="G3273"/>
      <c r="H3273"/>
    </row>
    <row r="3274" spans="1:8" x14ac:dyDescent="0.45">
      <c r="A3274"/>
      <c r="B3274"/>
      <c r="C3274"/>
      <c r="D3274"/>
      <c r="E3274"/>
      <c r="F3274"/>
      <c r="G3274"/>
      <c r="H3274"/>
    </row>
    <row r="3275" spans="1:8" x14ac:dyDescent="0.45">
      <c r="A3275"/>
      <c r="B3275"/>
      <c r="C3275"/>
      <c r="D3275"/>
      <c r="E3275"/>
      <c r="F3275"/>
      <c r="G3275"/>
      <c r="H3275"/>
    </row>
    <row r="3276" spans="1:8" x14ac:dyDescent="0.45">
      <c r="A3276"/>
      <c r="B3276"/>
      <c r="C3276"/>
      <c r="D3276"/>
      <c r="E3276"/>
      <c r="F3276"/>
      <c r="G3276"/>
      <c r="H3276"/>
    </row>
    <row r="3277" spans="1:8" x14ac:dyDescent="0.45">
      <c r="A3277"/>
      <c r="B3277"/>
      <c r="C3277"/>
      <c r="D3277"/>
      <c r="E3277"/>
      <c r="F3277"/>
      <c r="G3277"/>
      <c r="H3277"/>
    </row>
    <row r="3278" spans="1:8" x14ac:dyDescent="0.45">
      <c r="A3278"/>
      <c r="B3278"/>
      <c r="C3278"/>
      <c r="D3278"/>
      <c r="E3278"/>
      <c r="F3278"/>
      <c r="G3278"/>
      <c r="H3278"/>
    </row>
    <row r="3279" spans="1:8" x14ac:dyDescent="0.45">
      <c r="A3279"/>
      <c r="B3279"/>
      <c r="C3279"/>
      <c r="D3279"/>
      <c r="E3279"/>
      <c r="F3279"/>
      <c r="G3279"/>
      <c r="H3279"/>
    </row>
    <row r="3280" spans="1:8" x14ac:dyDescent="0.45">
      <c r="A3280"/>
      <c r="B3280"/>
      <c r="C3280"/>
      <c r="D3280"/>
      <c r="E3280"/>
      <c r="F3280"/>
      <c r="G3280"/>
      <c r="H3280"/>
    </row>
    <row r="3281" spans="1:8" x14ac:dyDescent="0.45">
      <c r="A3281"/>
      <c r="B3281"/>
      <c r="C3281"/>
      <c r="D3281"/>
      <c r="E3281"/>
      <c r="F3281"/>
      <c r="G3281"/>
      <c r="H3281"/>
    </row>
    <row r="3282" spans="1:8" x14ac:dyDescent="0.45">
      <c r="A3282"/>
      <c r="B3282"/>
      <c r="C3282"/>
      <c r="D3282"/>
      <c r="E3282"/>
      <c r="F3282"/>
      <c r="G3282"/>
      <c r="H3282"/>
    </row>
    <row r="3283" spans="1:8" x14ac:dyDescent="0.45">
      <c r="A3283"/>
      <c r="B3283"/>
      <c r="C3283"/>
      <c r="D3283"/>
      <c r="E3283"/>
      <c r="F3283"/>
      <c r="G3283"/>
      <c r="H3283"/>
    </row>
    <row r="3284" spans="1:8" x14ac:dyDescent="0.45">
      <c r="A3284"/>
      <c r="B3284"/>
      <c r="C3284"/>
      <c r="D3284"/>
      <c r="E3284"/>
      <c r="F3284"/>
      <c r="G3284"/>
      <c r="H3284"/>
    </row>
    <row r="3285" spans="1:8" x14ac:dyDescent="0.45">
      <c r="A3285"/>
      <c r="B3285"/>
      <c r="C3285"/>
      <c r="D3285"/>
      <c r="E3285"/>
      <c r="F3285"/>
      <c r="G3285"/>
      <c r="H3285"/>
    </row>
    <row r="3286" spans="1:8" x14ac:dyDescent="0.45">
      <c r="A3286"/>
      <c r="B3286"/>
      <c r="C3286"/>
      <c r="D3286"/>
      <c r="E3286"/>
      <c r="F3286"/>
      <c r="G3286"/>
      <c r="H3286"/>
    </row>
    <row r="3287" spans="1:8" x14ac:dyDescent="0.45">
      <c r="A3287"/>
      <c r="B3287"/>
      <c r="C3287"/>
      <c r="D3287"/>
      <c r="E3287"/>
      <c r="F3287"/>
      <c r="G3287"/>
      <c r="H3287"/>
    </row>
    <row r="3288" spans="1:8" x14ac:dyDescent="0.45">
      <c r="A3288"/>
      <c r="B3288"/>
      <c r="C3288"/>
      <c r="D3288"/>
      <c r="E3288"/>
      <c r="F3288"/>
      <c r="G3288"/>
      <c r="H3288"/>
    </row>
    <row r="3289" spans="1:8" x14ac:dyDescent="0.45">
      <c r="A3289"/>
      <c r="B3289"/>
      <c r="C3289"/>
      <c r="D3289"/>
      <c r="E3289"/>
      <c r="F3289"/>
      <c r="G3289"/>
      <c r="H3289"/>
    </row>
    <row r="3290" spans="1:8" x14ac:dyDescent="0.45">
      <c r="A3290"/>
      <c r="B3290"/>
      <c r="C3290"/>
      <c r="D3290"/>
      <c r="E3290"/>
      <c r="F3290"/>
      <c r="G3290"/>
      <c r="H3290"/>
    </row>
    <row r="3291" spans="1:8" x14ac:dyDescent="0.45">
      <c r="A3291"/>
      <c r="B3291"/>
      <c r="C3291"/>
      <c r="D3291"/>
      <c r="E3291"/>
      <c r="F3291"/>
      <c r="G3291"/>
      <c r="H3291"/>
    </row>
    <row r="3292" spans="1:8" x14ac:dyDescent="0.45">
      <c r="A3292"/>
      <c r="B3292"/>
      <c r="C3292"/>
      <c r="D3292"/>
      <c r="E3292"/>
      <c r="F3292"/>
      <c r="G3292"/>
      <c r="H3292"/>
    </row>
    <row r="3293" spans="1:8" x14ac:dyDescent="0.45">
      <c r="A3293"/>
      <c r="B3293"/>
      <c r="C3293"/>
      <c r="D3293"/>
      <c r="E3293"/>
      <c r="F3293"/>
      <c r="G3293"/>
      <c r="H3293"/>
    </row>
    <row r="3294" spans="1:8" x14ac:dyDescent="0.45">
      <c r="A3294"/>
      <c r="B3294"/>
      <c r="C3294"/>
      <c r="D3294"/>
      <c r="E3294"/>
      <c r="F3294"/>
      <c r="G3294"/>
      <c r="H3294"/>
    </row>
    <row r="3295" spans="1:8" x14ac:dyDescent="0.45">
      <c r="A3295"/>
      <c r="B3295"/>
      <c r="C3295"/>
      <c r="D3295"/>
      <c r="E3295"/>
      <c r="F3295"/>
      <c r="G3295"/>
      <c r="H3295"/>
    </row>
    <row r="3296" spans="1:8" x14ac:dyDescent="0.45">
      <c r="A3296"/>
      <c r="B3296"/>
      <c r="C3296"/>
      <c r="D3296"/>
      <c r="E3296"/>
      <c r="F3296"/>
      <c r="G3296"/>
      <c r="H3296"/>
    </row>
    <row r="3297" spans="1:8" x14ac:dyDescent="0.45">
      <c r="A3297"/>
      <c r="B3297"/>
      <c r="C3297"/>
      <c r="D3297"/>
      <c r="E3297"/>
      <c r="F3297"/>
      <c r="G3297"/>
      <c r="H3297"/>
    </row>
    <row r="3298" spans="1:8" x14ac:dyDescent="0.45">
      <c r="A3298"/>
      <c r="B3298"/>
      <c r="C3298"/>
      <c r="D3298"/>
      <c r="E3298"/>
      <c r="F3298"/>
      <c r="G3298"/>
      <c r="H3298"/>
    </row>
    <row r="3299" spans="1:8" x14ac:dyDescent="0.45">
      <c r="A3299"/>
      <c r="B3299"/>
      <c r="C3299"/>
      <c r="D3299"/>
      <c r="E3299"/>
      <c r="F3299"/>
      <c r="G3299"/>
      <c r="H3299"/>
    </row>
    <row r="3300" spans="1:8" x14ac:dyDescent="0.45">
      <c r="A3300"/>
      <c r="B3300"/>
      <c r="C3300"/>
      <c r="D3300"/>
      <c r="E3300"/>
      <c r="F3300"/>
      <c r="G3300"/>
      <c r="H3300"/>
    </row>
    <row r="3301" spans="1:8" x14ac:dyDescent="0.45">
      <c r="A3301"/>
      <c r="B3301"/>
      <c r="C3301"/>
      <c r="D3301"/>
      <c r="E3301"/>
      <c r="F3301"/>
      <c r="G3301"/>
      <c r="H3301"/>
    </row>
    <row r="3302" spans="1:8" x14ac:dyDescent="0.45">
      <c r="A3302"/>
      <c r="B3302"/>
      <c r="C3302"/>
      <c r="D3302"/>
      <c r="E3302"/>
      <c r="F3302"/>
      <c r="G3302"/>
      <c r="H3302"/>
    </row>
    <row r="3303" spans="1:8" x14ac:dyDescent="0.45">
      <c r="A3303"/>
      <c r="B3303"/>
      <c r="C3303"/>
      <c r="D3303"/>
      <c r="E3303"/>
      <c r="F3303"/>
      <c r="G3303"/>
      <c r="H3303"/>
    </row>
    <row r="3304" spans="1:8" x14ac:dyDescent="0.45">
      <c r="A3304"/>
      <c r="B3304"/>
      <c r="C3304"/>
      <c r="D3304"/>
      <c r="E3304"/>
      <c r="F3304"/>
      <c r="G3304"/>
      <c r="H3304"/>
    </row>
    <row r="3305" spans="1:8" x14ac:dyDescent="0.45">
      <c r="A3305"/>
      <c r="B3305"/>
      <c r="C3305"/>
      <c r="D3305"/>
      <c r="E3305"/>
      <c r="F3305"/>
      <c r="G3305"/>
      <c r="H3305"/>
    </row>
    <row r="3306" spans="1:8" x14ac:dyDescent="0.45">
      <c r="A3306"/>
      <c r="B3306"/>
      <c r="C3306"/>
      <c r="D3306"/>
      <c r="E3306"/>
      <c r="F3306"/>
      <c r="G3306"/>
      <c r="H3306"/>
    </row>
    <row r="3307" spans="1:8" x14ac:dyDescent="0.45">
      <c r="A3307"/>
      <c r="B3307"/>
      <c r="C3307"/>
      <c r="D3307"/>
      <c r="E3307"/>
      <c r="F3307"/>
      <c r="G3307"/>
      <c r="H3307"/>
    </row>
    <row r="3308" spans="1:8" x14ac:dyDescent="0.45">
      <c r="A3308"/>
      <c r="B3308"/>
      <c r="C3308"/>
      <c r="D3308"/>
      <c r="E3308"/>
      <c r="F3308"/>
      <c r="G3308"/>
      <c r="H3308"/>
    </row>
    <row r="3309" spans="1:8" x14ac:dyDescent="0.45">
      <c r="A3309"/>
      <c r="B3309"/>
      <c r="C3309"/>
      <c r="D3309"/>
      <c r="E3309"/>
      <c r="F3309"/>
      <c r="G3309"/>
      <c r="H3309"/>
    </row>
    <row r="3310" spans="1:8" x14ac:dyDescent="0.45">
      <c r="A3310"/>
      <c r="B3310"/>
      <c r="C3310"/>
      <c r="D3310"/>
      <c r="E3310"/>
      <c r="F3310"/>
      <c r="G3310"/>
      <c r="H3310"/>
    </row>
    <row r="3311" spans="1:8" x14ac:dyDescent="0.45">
      <c r="A3311"/>
      <c r="B3311"/>
      <c r="C3311"/>
      <c r="D3311"/>
      <c r="E3311"/>
      <c r="F3311"/>
      <c r="G3311"/>
      <c r="H3311"/>
    </row>
    <row r="3312" spans="1:8" x14ac:dyDescent="0.45">
      <c r="A3312"/>
      <c r="B3312"/>
      <c r="C3312"/>
      <c r="D3312"/>
      <c r="E3312"/>
      <c r="F3312"/>
      <c r="G3312"/>
      <c r="H3312"/>
    </row>
    <row r="3313" spans="1:8" x14ac:dyDescent="0.45">
      <c r="A3313"/>
      <c r="B3313"/>
      <c r="C3313"/>
      <c r="D3313"/>
      <c r="E3313"/>
      <c r="F3313"/>
      <c r="G3313"/>
      <c r="H3313"/>
    </row>
    <row r="3314" spans="1:8" x14ac:dyDescent="0.45">
      <c r="A3314"/>
      <c r="B3314"/>
      <c r="C3314"/>
      <c r="D3314"/>
      <c r="E3314"/>
      <c r="F3314"/>
      <c r="G3314"/>
      <c r="H3314"/>
    </row>
    <row r="3315" spans="1:8" x14ac:dyDescent="0.45">
      <c r="A3315"/>
      <c r="B3315"/>
      <c r="C3315"/>
      <c r="D3315"/>
      <c r="E3315"/>
      <c r="F3315"/>
      <c r="G3315"/>
      <c r="H3315"/>
    </row>
    <row r="3316" spans="1:8" x14ac:dyDescent="0.45">
      <c r="A3316"/>
      <c r="B3316"/>
      <c r="C3316"/>
      <c r="D3316"/>
      <c r="E3316"/>
      <c r="F3316"/>
      <c r="G3316"/>
      <c r="H3316"/>
    </row>
    <row r="3317" spans="1:8" x14ac:dyDescent="0.45">
      <c r="A3317"/>
      <c r="B3317"/>
      <c r="C3317"/>
      <c r="D3317"/>
      <c r="E3317"/>
      <c r="F3317"/>
      <c r="G3317"/>
      <c r="H3317"/>
    </row>
    <row r="3318" spans="1:8" x14ac:dyDescent="0.45">
      <c r="A3318"/>
      <c r="B3318"/>
      <c r="C3318"/>
      <c r="D3318"/>
      <c r="E3318"/>
      <c r="F3318"/>
      <c r="G3318"/>
      <c r="H3318"/>
    </row>
    <row r="3319" spans="1:8" x14ac:dyDescent="0.45">
      <c r="A3319"/>
      <c r="B3319"/>
      <c r="C3319"/>
      <c r="D3319"/>
      <c r="E3319"/>
      <c r="F3319"/>
      <c r="G3319"/>
      <c r="H3319"/>
    </row>
    <row r="3320" spans="1:8" x14ac:dyDescent="0.45">
      <c r="A3320"/>
      <c r="B3320"/>
      <c r="C3320"/>
      <c r="D3320"/>
      <c r="E3320"/>
      <c r="F3320"/>
      <c r="G3320"/>
      <c r="H3320"/>
    </row>
    <row r="3321" spans="1:8" x14ac:dyDescent="0.45">
      <c r="A3321"/>
      <c r="B3321"/>
      <c r="C3321"/>
      <c r="D3321"/>
      <c r="E3321"/>
      <c r="F3321"/>
      <c r="G3321"/>
      <c r="H3321"/>
    </row>
    <row r="3322" spans="1:8" x14ac:dyDescent="0.45">
      <c r="A3322"/>
      <c r="B3322"/>
      <c r="C3322"/>
      <c r="D3322"/>
      <c r="E3322"/>
      <c r="F3322"/>
      <c r="G3322"/>
      <c r="H3322"/>
    </row>
    <row r="3323" spans="1:8" x14ac:dyDescent="0.45">
      <c r="A3323"/>
      <c r="B3323"/>
      <c r="C3323"/>
      <c r="D3323"/>
      <c r="E3323"/>
      <c r="F3323"/>
      <c r="G3323"/>
      <c r="H3323"/>
    </row>
    <row r="3324" spans="1:8" x14ac:dyDescent="0.45">
      <c r="A3324"/>
      <c r="B3324"/>
      <c r="C3324"/>
      <c r="D3324"/>
      <c r="E3324"/>
      <c r="F3324"/>
      <c r="G3324"/>
      <c r="H3324"/>
    </row>
    <row r="3325" spans="1:8" x14ac:dyDescent="0.45">
      <c r="A3325"/>
      <c r="B3325"/>
      <c r="C3325"/>
      <c r="D3325"/>
      <c r="E3325"/>
      <c r="F3325"/>
      <c r="G3325"/>
      <c r="H3325"/>
    </row>
    <row r="3326" spans="1:8" x14ac:dyDescent="0.45">
      <c r="A3326"/>
      <c r="B3326"/>
      <c r="C3326"/>
      <c r="D3326"/>
      <c r="E3326"/>
      <c r="F3326"/>
      <c r="G3326"/>
      <c r="H3326"/>
    </row>
    <row r="3327" spans="1:8" x14ac:dyDescent="0.45">
      <c r="A3327"/>
      <c r="B3327"/>
      <c r="C3327"/>
      <c r="D3327"/>
      <c r="E3327"/>
      <c r="F3327"/>
      <c r="G3327"/>
      <c r="H3327"/>
    </row>
    <row r="3328" spans="1:8" x14ac:dyDescent="0.45">
      <c r="A3328"/>
      <c r="B3328"/>
      <c r="C3328"/>
      <c r="D3328"/>
      <c r="E3328"/>
      <c r="F3328"/>
      <c r="G3328"/>
      <c r="H3328"/>
    </row>
    <row r="3329" spans="1:8" x14ac:dyDescent="0.45">
      <c r="A3329"/>
      <c r="B3329"/>
      <c r="C3329"/>
      <c r="D3329"/>
      <c r="E3329"/>
      <c r="F3329"/>
      <c r="G3329"/>
      <c r="H3329"/>
    </row>
    <row r="3330" spans="1:8" x14ac:dyDescent="0.45">
      <c r="A3330"/>
      <c r="B3330"/>
      <c r="C3330"/>
      <c r="D3330"/>
      <c r="E3330"/>
      <c r="F3330"/>
      <c r="G3330"/>
      <c r="H3330"/>
    </row>
    <row r="3331" spans="1:8" x14ac:dyDescent="0.45">
      <c r="A3331"/>
      <c r="B3331"/>
      <c r="C3331"/>
      <c r="D3331"/>
      <c r="E3331"/>
      <c r="F3331"/>
      <c r="G3331"/>
      <c r="H3331"/>
    </row>
    <row r="3332" spans="1:8" x14ac:dyDescent="0.45">
      <c r="A3332"/>
      <c r="B3332"/>
      <c r="C3332"/>
      <c r="D3332"/>
      <c r="E3332"/>
      <c r="F3332"/>
      <c r="G3332"/>
      <c r="H3332"/>
    </row>
    <row r="3333" spans="1:8" x14ac:dyDescent="0.45">
      <c r="A3333"/>
      <c r="B3333"/>
      <c r="C3333"/>
      <c r="D3333"/>
      <c r="E3333"/>
      <c r="F3333"/>
      <c r="G3333"/>
      <c r="H3333"/>
    </row>
    <row r="3334" spans="1:8" x14ac:dyDescent="0.45">
      <c r="A3334"/>
      <c r="B3334"/>
      <c r="C3334"/>
      <c r="D3334"/>
      <c r="E3334"/>
      <c r="F3334"/>
      <c r="G3334"/>
      <c r="H3334"/>
    </row>
    <row r="3335" spans="1:8" x14ac:dyDescent="0.45">
      <c r="A3335"/>
      <c r="B3335"/>
      <c r="C3335"/>
      <c r="D3335"/>
      <c r="E3335"/>
      <c r="F3335"/>
      <c r="G3335"/>
      <c r="H3335"/>
    </row>
    <row r="3336" spans="1:8" x14ac:dyDescent="0.45">
      <c r="A3336"/>
      <c r="B3336"/>
      <c r="C3336"/>
      <c r="D3336"/>
      <c r="E3336"/>
      <c r="F3336"/>
      <c r="G3336"/>
      <c r="H3336"/>
    </row>
    <row r="3337" spans="1:8" x14ac:dyDescent="0.45">
      <c r="A3337"/>
      <c r="B3337"/>
      <c r="C3337"/>
      <c r="D3337"/>
      <c r="E3337"/>
      <c r="F3337"/>
      <c r="G3337"/>
      <c r="H3337"/>
    </row>
    <row r="3338" spans="1:8" x14ac:dyDescent="0.45">
      <c r="A3338"/>
      <c r="B3338"/>
      <c r="C3338"/>
      <c r="D3338"/>
      <c r="E3338"/>
      <c r="F3338"/>
      <c r="G3338"/>
      <c r="H3338"/>
    </row>
    <row r="3339" spans="1:8" x14ac:dyDescent="0.45">
      <c r="A3339"/>
      <c r="B3339"/>
      <c r="C3339"/>
      <c r="D3339"/>
      <c r="E3339"/>
      <c r="F3339"/>
      <c r="G3339"/>
      <c r="H3339"/>
    </row>
    <row r="3340" spans="1:8" x14ac:dyDescent="0.45">
      <c r="A3340"/>
      <c r="B3340"/>
      <c r="C3340"/>
      <c r="D3340"/>
      <c r="E3340"/>
      <c r="F3340"/>
      <c r="G3340"/>
      <c r="H3340"/>
    </row>
    <row r="3341" spans="1:8" x14ac:dyDescent="0.45">
      <c r="A3341"/>
      <c r="B3341"/>
      <c r="C3341"/>
      <c r="D3341"/>
      <c r="E3341"/>
      <c r="F3341"/>
      <c r="G3341"/>
      <c r="H3341"/>
    </row>
    <row r="3342" spans="1:8" x14ac:dyDescent="0.45">
      <c r="A3342"/>
      <c r="B3342"/>
      <c r="C3342"/>
      <c r="D3342"/>
      <c r="E3342"/>
      <c r="F3342"/>
      <c r="G3342"/>
      <c r="H3342"/>
    </row>
    <row r="3343" spans="1:8" x14ac:dyDescent="0.45">
      <c r="A3343"/>
      <c r="B3343"/>
      <c r="C3343"/>
      <c r="D3343"/>
      <c r="E3343"/>
      <c r="F3343"/>
      <c r="G3343"/>
      <c r="H3343"/>
    </row>
    <row r="3344" spans="1:8" x14ac:dyDescent="0.45">
      <c r="A3344"/>
      <c r="B3344"/>
      <c r="C3344"/>
      <c r="D3344"/>
      <c r="E3344"/>
      <c r="F3344"/>
      <c r="G3344"/>
      <c r="H3344"/>
    </row>
    <row r="3345" spans="1:8" x14ac:dyDescent="0.45">
      <c r="A3345"/>
      <c r="B3345"/>
      <c r="C3345"/>
      <c r="D3345"/>
      <c r="E3345"/>
      <c r="F3345"/>
      <c r="G3345"/>
      <c r="H3345"/>
    </row>
    <row r="3346" spans="1:8" x14ac:dyDescent="0.45">
      <c r="A3346"/>
      <c r="B3346"/>
      <c r="C3346"/>
      <c r="D3346"/>
      <c r="E3346"/>
      <c r="F3346"/>
      <c r="G3346"/>
      <c r="H3346"/>
    </row>
    <row r="3347" spans="1:8" x14ac:dyDescent="0.45">
      <c r="A3347"/>
      <c r="B3347"/>
      <c r="C3347"/>
      <c r="D3347"/>
      <c r="E3347"/>
      <c r="F3347"/>
      <c r="G3347"/>
      <c r="H3347"/>
    </row>
    <row r="3348" spans="1:8" x14ac:dyDescent="0.45">
      <c r="A3348"/>
      <c r="B3348"/>
      <c r="C3348"/>
      <c r="D3348"/>
      <c r="E3348"/>
      <c r="F3348"/>
      <c r="G3348"/>
      <c r="H3348"/>
    </row>
    <row r="3349" spans="1:8" x14ac:dyDescent="0.45">
      <c r="A3349"/>
      <c r="B3349"/>
      <c r="C3349"/>
      <c r="D3349"/>
      <c r="E3349"/>
      <c r="F3349"/>
      <c r="G3349"/>
      <c r="H3349"/>
    </row>
    <row r="3350" spans="1:8" x14ac:dyDescent="0.45">
      <c r="A3350"/>
      <c r="B3350"/>
      <c r="C3350"/>
      <c r="D3350"/>
      <c r="E3350"/>
      <c r="F3350"/>
      <c r="G3350"/>
      <c r="H3350"/>
    </row>
    <row r="3351" spans="1:8" x14ac:dyDescent="0.45">
      <c r="A3351"/>
      <c r="B3351"/>
      <c r="C3351"/>
      <c r="D3351"/>
      <c r="E3351"/>
      <c r="F3351"/>
      <c r="G3351"/>
      <c r="H3351"/>
    </row>
    <row r="3352" spans="1:8" x14ac:dyDescent="0.45">
      <c r="A3352"/>
      <c r="B3352"/>
      <c r="C3352"/>
      <c r="D3352"/>
      <c r="E3352"/>
      <c r="F3352"/>
      <c r="G3352"/>
      <c r="H3352"/>
    </row>
    <row r="3353" spans="1:8" x14ac:dyDescent="0.45">
      <c r="A3353"/>
      <c r="B3353"/>
      <c r="C3353"/>
      <c r="D3353"/>
      <c r="E3353"/>
      <c r="F3353"/>
      <c r="G3353"/>
      <c r="H3353"/>
    </row>
    <row r="3354" spans="1:8" x14ac:dyDescent="0.45">
      <c r="A3354"/>
      <c r="B3354"/>
      <c r="C3354"/>
      <c r="D3354"/>
      <c r="E3354"/>
      <c r="F3354"/>
      <c r="G3354"/>
      <c r="H3354"/>
    </row>
    <row r="3355" spans="1:8" x14ac:dyDescent="0.45">
      <c r="A3355"/>
      <c r="B3355"/>
      <c r="C3355"/>
      <c r="D3355"/>
      <c r="E3355"/>
      <c r="F3355"/>
      <c r="G3355"/>
      <c r="H3355"/>
    </row>
    <row r="3356" spans="1:8" x14ac:dyDescent="0.45">
      <c r="A3356"/>
      <c r="B3356"/>
      <c r="C3356"/>
      <c r="D3356"/>
      <c r="E3356"/>
      <c r="F3356"/>
      <c r="G3356"/>
      <c r="H3356"/>
    </row>
    <row r="3357" spans="1:8" x14ac:dyDescent="0.45">
      <c r="A3357"/>
      <c r="B3357"/>
      <c r="C3357"/>
      <c r="D3357"/>
      <c r="E3357"/>
      <c r="F3357"/>
      <c r="G3357"/>
      <c r="H3357"/>
    </row>
    <row r="3358" spans="1:8" x14ac:dyDescent="0.45">
      <c r="A3358"/>
      <c r="B3358"/>
      <c r="C3358"/>
      <c r="D3358"/>
      <c r="E3358"/>
      <c r="F3358"/>
      <c r="G3358"/>
      <c r="H3358"/>
    </row>
    <row r="3359" spans="1:8" x14ac:dyDescent="0.45">
      <c r="A3359"/>
      <c r="B3359"/>
      <c r="C3359"/>
      <c r="D3359"/>
      <c r="E3359"/>
      <c r="F3359"/>
      <c r="G3359"/>
      <c r="H3359"/>
    </row>
    <row r="3360" spans="1:8" x14ac:dyDescent="0.45">
      <c r="A3360"/>
      <c r="B3360"/>
      <c r="C3360"/>
      <c r="D3360"/>
      <c r="E3360"/>
      <c r="F3360"/>
      <c r="G3360"/>
      <c r="H3360"/>
    </row>
    <row r="3361" spans="1:8" x14ac:dyDescent="0.45">
      <c r="A3361"/>
      <c r="B3361"/>
      <c r="C3361"/>
      <c r="D3361"/>
      <c r="E3361"/>
      <c r="F3361"/>
      <c r="G3361"/>
      <c r="H3361"/>
    </row>
    <row r="3362" spans="1:8" x14ac:dyDescent="0.45">
      <c r="A3362"/>
      <c r="B3362"/>
      <c r="C3362"/>
      <c r="D3362"/>
      <c r="E3362"/>
      <c r="F3362"/>
      <c r="G3362"/>
      <c r="H3362"/>
    </row>
    <row r="3363" spans="1:8" x14ac:dyDescent="0.45">
      <c r="A3363"/>
      <c r="B3363"/>
      <c r="C3363"/>
      <c r="D3363"/>
      <c r="E3363"/>
      <c r="F3363"/>
      <c r="G3363"/>
      <c r="H3363"/>
    </row>
    <row r="3364" spans="1:8" x14ac:dyDescent="0.45">
      <c r="A3364"/>
      <c r="B3364"/>
      <c r="C3364"/>
      <c r="D3364"/>
      <c r="E3364"/>
      <c r="F3364"/>
      <c r="G3364"/>
      <c r="H3364"/>
    </row>
    <row r="3365" spans="1:8" x14ac:dyDescent="0.45">
      <c r="A3365"/>
      <c r="B3365"/>
      <c r="C3365"/>
      <c r="D3365"/>
      <c r="E3365"/>
      <c r="F3365"/>
      <c r="G3365"/>
      <c r="H3365"/>
    </row>
    <row r="3366" spans="1:8" x14ac:dyDescent="0.45">
      <c r="A3366"/>
      <c r="B3366"/>
      <c r="C3366"/>
      <c r="D3366"/>
      <c r="E3366"/>
      <c r="F3366"/>
      <c r="G3366"/>
      <c r="H3366"/>
    </row>
    <row r="3367" spans="1:8" x14ac:dyDescent="0.45">
      <c r="A3367"/>
      <c r="B3367"/>
      <c r="C3367"/>
      <c r="D3367"/>
      <c r="E3367"/>
      <c r="F3367"/>
      <c r="G3367"/>
      <c r="H3367"/>
    </row>
    <row r="3368" spans="1:8" x14ac:dyDescent="0.45">
      <c r="A3368"/>
      <c r="B3368"/>
      <c r="C3368"/>
      <c r="D3368"/>
      <c r="E3368"/>
      <c r="F3368"/>
      <c r="G3368"/>
      <c r="H3368"/>
    </row>
    <row r="3369" spans="1:8" x14ac:dyDescent="0.45">
      <c r="A3369"/>
      <c r="B3369"/>
      <c r="C3369"/>
      <c r="D3369"/>
      <c r="E3369"/>
      <c r="F3369"/>
      <c r="G3369"/>
      <c r="H3369"/>
    </row>
    <row r="3370" spans="1:8" x14ac:dyDescent="0.45">
      <c r="A3370"/>
      <c r="B3370"/>
      <c r="C3370"/>
      <c r="D3370"/>
      <c r="E3370"/>
      <c r="F3370"/>
      <c r="G3370"/>
      <c r="H3370"/>
    </row>
    <row r="3371" spans="1:8" x14ac:dyDescent="0.45">
      <c r="A3371"/>
      <c r="B3371"/>
      <c r="C3371"/>
      <c r="D3371"/>
      <c r="E3371"/>
      <c r="F3371"/>
      <c r="G3371"/>
      <c r="H3371"/>
    </row>
    <row r="3372" spans="1:8" x14ac:dyDescent="0.45">
      <c r="A3372"/>
      <c r="B3372"/>
      <c r="C3372"/>
      <c r="D3372"/>
      <c r="E3372"/>
      <c r="F3372"/>
      <c r="G3372"/>
      <c r="H3372"/>
    </row>
    <row r="3373" spans="1:8" x14ac:dyDescent="0.45">
      <c r="A3373"/>
      <c r="B3373"/>
      <c r="C3373"/>
      <c r="D3373"/>
      <c r="E3373"/>
      <c r="F3373"/>
      <c r="G3373"/>
      <c r="H3373"/>
    </row>
    <row r="3374" spans="1:8" x14ac:dyDescent="0.45">
      <c r="A3374"/>
      <c r="B3374"/>
      <c r="C3374"/>
      <c r="D3374"/>
      <c r="E3374"/>
      <c r="F3374"/>
      <c r="G3374"/>
      <c r="H3374"/>
    </row>
    <row r="3375" spans="1:8" x14ac:dyDescent="0.45">
      <c r="A3375"/>
      <c r="B3375"/>
      <c r="C3375"/>
      <c r="D3375"/>
      <c r="E3375"/>
      <c r="F3375"/>
      <c r="G3375"/>
      <c r="H3375"/>
    </row>
    <row r="3376" spans="1:8" x14ac:dyDescent="0.45">
      <c r="A3376"/>
      <c r="B3376"/>
      <c r="C3376"/>
      <c r="D3376"/>
      <c r="E3376"/>
      <c r="F3376"/>
      <c r="G3376"/>
      <c r="H3376"/>
    </row>
    <row r="3377" spans="1:8" x14ac:dyDescent="0.45">
      <c r="A3377"/>
      <c r="B3377"/>
      <c r="C3377"/>
      <c r="D3377"/>
      <c r="E3377"/>
      <c r="F3377"/>
      <c r="G3377"/>
      <c r="H3377"/>
    </row>
    <row r="3378" spans="1:8" x14ac:dyDescent="0.45">
      <c r="A3378"/>
      <c r="B3378"/>
      <c r="C3378"/>
      <c r="D3378"/>
      <c r="E3378"/>
      <c r="F3378"/>
      <c r="G3378"/>
      <c r="H3378"/>
    </row>
    <row r="3379" spans="1:8" x14ac:dyDescent="0.45">
      <c r="A3379"/>
      <c r="B3379"/>
      <c r="C3379"/>
      <c r="D3379"/>
      <c r="E3379"/>
      <c r="F3379"/>
      <c r="G3379"/>
      <c r="H3379"/>
    </row>
    <row r="3380" spans="1:8" x14ac:dyDescent="0.45">
      <c r="A3380"/>
      <c r="B3380"/>
      <c r="C3380"/>
      <c r="D3380"/>
      <c r="E3380"/>
      <c r="F3380"/>
      <c r="G3380"/>
      <c r="H3380"/>
    </row>
    <row r="3381" spans="1:8" x14ac:dyDescent="0.45">
      <c r="A3381"/>
      <c r="B3381"/>
      <c r="C3381"/>
      <c r="D3381"/>
      <c r="E3381"/>
      <c r="F3381"/>
      <c r="G3381"/>
      <c r="H3381"/>
    </row>
    <row r="3382" spans="1:8" x14ac:dyDescent="0.45">
      <c r="A3382"/>
      <c r="B3382"/>
      <c r="C3382"/>
      <c r="D3382"/>
      <c r="E3382"/>
      <c r="F3382"/>
      <c r="G3382"/>
      <c r="H3382"/>
    </row>
    <row r="3383" spans="1:8" x14ac:dyDescent="0.45">
      <c r="A3383"/>
      <c r="B3383"/>
      <c r="C3383"/>
      <c r="D3383"/>
      <c r="E3383"/>
      <c r="F3383"/>
      <c r="G3383"/>
      <c r="H3383"/>
    </row>
    <row r="3384" spans="1:8" x14ac:dyDescent="0.45">
      <c r="A3384"/>
      <c r="B3384"/>
      <c r="C3384"/>
      <c r="D3384"/>
      <c r="E3384"/>
      <c r="F3384"/>
      <c r="G3384"/>
      <c r="H3384"/>
    </row>
    <row r="3385" spans="1:8" x14ac:dyDescent="0.45">
      <c r="A3385"/>
      <c r="B3385"/>
      <c r="C3385"/>
      <c r="D3385"/>
      <c r="E3385"/>
      <c r="F3385"/>
      <c r="G3385"/>
      <c r="H3385"/>
    </row>
    <row r="3386" spans="1:8" x14ac:dyDescent="0.45">
      <c r="A3386"/>
      <c r="B3386"/>
      <c r="C3386"/>
      <c r="D3386"/>
      <c r="E3386"/>
      <c r="F3386"/>
      <c r="G3386"/>
      <c r="H3386"/>
    </row>
    <row r="3387" spans="1:8" x14ac:dyDescent="0.45">
      <c r="A3387"/>
      <c r="B3387"/>
      <c r="C3387"/>
      <c r="D3387"/>
      <c r="E3387"/>
      <c r="F3387"/>
      <c r="G3387"/>
      <c r="H3387"/>
    </row>
    <row r="3388" spans="1:8" x14ac:dyDescent="0.45">
      <c r="A3388"/>
      <c r="B3388"/>
      <c r="C3388"/>
      <c r="D3388"/>
      <c r="E3388"/>
      <c r="F3388"/>
      <c r="G3388"/>
      <c r="H3388"/>
    </row>
    <row r="3389" spans="1:8" x14ac:dyDescent="0.45">
      <c r="A3389"/>
      <c r="B3389"/>
      <c r="C3389"/>
      <c r="D3389"/>
      <c r="E3389"/>
      <c r="F3389"/>
      <c r="G3389"/>
      <c r="H3389"/>
    </row>
    <row r="3390" spans="1:8" x14ac:dyDescent="0.45">
      <c r="A3390"/>
      <c r="B3390"/>
      <c r="C3390"/>
      <c r="D3390"/>
      <c r="E3390"/>
      <c r="F3390"/>
      <c r="G3390"/>
      <c r="H3390"/>
    </row>
    <row r="3391" spans="1:8" x14ac:dyDescent="0.45">
      <c r="A3391"/>
      <c r="B3391"/>
      <c r="C3391"/>
      <c r="D3391"/>
      <c r="E3391"/>
      <c r="F3391"/>
      <c r="G3391"/>
      <c r="H3391"/>
    </row>
    <row r="3392" spans="1:8" x14ac:dyDescent="0.45">
      <c r="A3392"/>
      <c r="B3392"/>
      <c r="C3392"/>
      <c r="D3392"/>
      <c r="E3392"/>
      <c r="F3392"/>
      <c r="G3392"/>
      <c r="H3392"/>
    </row>
    <row r="3393" spans="1:8" x14ac:dyDescent="0.45">
      <c r="A3393"/>
      <c r="B3393"/>
      <c r="C3393"/>
      <c r="D3393"/>
      <c r="E3393"/>
      <c r="F3393"/>
      <c r="G3393"/>
      <c r="H3393"/>
    </row>
    <row r="3394" spans="1:8" x14ac:dyDescent="0.45">
      <c r="A3394"/>
      <c r="B3394"/>
      <c r="C3394"/>
      <c r="D3394"/>
      <c r="E3394"/>
      <c r="F3394"/>
      <c r="G3394"/>
      <c r="H3394"/>
    </row>
    <row r="3395" spans="1:8" x14ac:dyDescent="0.45">
      <c r="A3395"/>
      <c r="B3395"/>
      <c r="C3395"/>
      <c r="D3395"/>
      <c r="E3395"/>
      <c r="F3395"/>
      <c r="G3395"/>
      <c r="H3395"/>
    </row>
    <row r="3396" spans="1:8" x14ac:dyDescent="0.45">
      <c r="A3396"/>
      <c r="B3396"/>
      <c r="C3396"/>
      <c r="D3396"/>
      <c r="E3396"/>
      <c r="F3396"/>
      <c r="G3396"/>
      <c r="H3396"/>
    </row>
    <row r="3397" spans="1:8" x14ac:dyDescent="0.45">
      <c r="A3397"/>
      <c r="B3397"/>
      <c r="C3397"/>
      <c r="D3397"/>
      <c r="E3397"/>
      <c r="F3397"/>
      <c r="G3397"/>
      <c r="H3397"/>
    </row>
    <row r="3398" spans="1:8" x14ac:dyDescent="0.45">
      <c r="A3398"/>
      <c r="B3398"/>
      <c r="C3398"/>
      <c r="D3398"/>
      <c r="E3398"/>
      <c r="F3398"/>
      <c r="G3398"/>
      <c r="H3398"/>
    </row>
    <row r="3399" spans="1:8" x14ac:dyDescent="0.45">
      <c r="A3399"/>
      <c r="B3399"/>
      <c r="C3399"/>
      <c r="D3399"/>
      <c r="E3399"/>
      <c r="F3399"/>
      <c r="G3399"/>
      <c r="H3399"/>
    </row>
    <row r="3400" spans="1:8" x14ac:dyDescent="0.45">
      <c r="A3400"/>
      <c r="B3400"/>
      <c r="C3400"/>
      <c r="D3400"/>
      <c r="E3400"/>
      <c r="F3400"/>
      <c r="G3400"/>
      <c r="H3400"/>
    </row>
    <row r="3401" spans="1:8" x14ac:dyDescent="0.45">
      <c r="A3401"/>
      <c r="B3401"/>
      <c r="C3401"/>
      <c r="D3401"/>
      <c r="E3401"/>
      <c r="F3401"/>
      <c r="G3401"/>
      <c r="H3401"/>
    </row>
    <row r="3402" spans="1:8" x14ac:dyDescent="0.45">
      <c r="A3402"/>
      <c r="B3402"/>
      <c r="C3402"/>
      <c r="D3402"/>
      <c r="E3402"/>
      <c r="F3402"/>
      <c r="G3402"/>
      <c r="H3402"/>
    </row>
    <row r="3403" spans="1:8" x14ac:dyDescent="0.45">
      <c r="A3403"/>
      <c r="B3403"/>
      <c r="C3403"/>
      <c r="D3403"/>
      <c r="E3403"/>
      <c r="F3403"/>
      <c r="G3403"/>
      <c r="H3403"/>
    </row>
    <row r="3404" spans="1:8" x14ac:dyDescent="0.45">
      <c r="A3404"/>
      <c r="B3404"/>
      <c r="C3404"/>
      <c r="D3404"/>
      <c r="E3404"/>
      <c r="F3404"/>
      <c r="G3404"/>
      <c r="H3404"/>
    </row>
    <row r="3405" spans="1:8" x14ac:dyDescent="0.45">
      <c r="A3405"/>
      <c r="B3405"/>
      <c r="C3405"/>
      <c r="D3405"/>
      <c r="E3405"/>
      <c r="F3405"/>
      <c r="G3405"/>
      <c r="H3405"/>
    </row>
    <row r="3406" spans="1:8" x14ac:dyDescent="0.45">
      <c r="A3406"/>
      <c r="B3406"/>
      <c r="C3406"/>
      <c r="D3406"/>
      <c r="E3406"/>
      <c r="F3406"/>
      <c r="G3406"/>
      <c r="H3406"/>
    </row>
    <row r="3407" spans="1:8" x14ac:dyDescent="0.45">
      <c r="A3407"/>
      <c r="B3407"/>
      <c r="C3407"/>
      <c r="D3407"/>
      <c r="E3407"/>
      <c r="F3407"/>
      <c r="G3407"/>
      <c r="H3407"/>
    </row>
    <row r="3408" spans="1:8" x14ac:dyDescent="0.45">
      <c r="A3408"/>
      <c r="B3408"/>
      <c r="C3408"/>
      <c r="D3408"/>
      <c r="E3408"/>
      <c r="F3408"/>
      <c r="G3408"/>
      <c r="H3408"/>
    </row>
    <row r="3409" spans="1:8" x14ac:dyDescent="0.45">
      <c r="A3409"/>
      <c r="B3409"/>
      <c r="C3409"/>
      <c r="D3409"/>
      <c r="E3409"/>
      <c r="F3409"/>
      <c r="G3409"/>
      <c r="H3409"/>
    </row>
    <row r="3410" spans="1:8" x14ac:dyDescent="0.45">
      <c r="A3410"/>
      <c r="B3410"/>
      <c r="C3410"/>
      <c r="D3410"/>
      <c r="E3410"/>
      <c r="F3410"/>
      <c r="G3410"/>
      <c r="H3410"/>
    </row>
    <row r="3411" spans="1:8" x14ac:dyDescent="0.45">
      <c r="A3411"/>
      <c r="B3411"/>
      <c r="C3411"/>
      <c r="D3411"/>
      <c r="E3411"/>
      <c r="F3411"/>
      <c r="G3411"/>
      <c r="H3411"/>
    </row>
    <row r="3412" spans="1:8" x14ac:dyDescent="0.45">
      <c r="A3412"/>
      <c r="B3412"/>
      <c r="C3412"/>
      <c r="D3412"/>
      <c r="E3412"/>
      <c r="F3412"/>
      <c r="G3412"/>
      <c r="H3412"/>
    </row>
    <row r="3413" spans="1:8" x14ac:dyDescent="0.45">
      <c r="A3413"/>
      <c r="B3413"/>
      <c r="C3413"/>
      <c r="D3413"/>
      <c r="E3413"/>
      <c r="F3413"/>
      <c r="G3413"/>
      <c r="H3413"/>
    </row>
    <row r="3414" spans="1:8" x14ac:dyDescent="0.45">
      <c r="A3414"/>
      <c r="B3414"/>
      <c r="C3414"/>
      <c r="D3414"/>
      <c r="E3414"/>
      <c r="F3414"/>
      <c r="G3414"/>
      <c r="H3414"/>
    </row>
    <row r="3415" spans="1:8" x14ac:dyDescent="0.45">
      <c r="A3415"/>
      <c r="B3415"/>
      <c r="C3415"/>
      <c r="D3415"/>
      <c r="E3415"/>
      <c r="F3415"/>
      <c r="G3415"/>
      <c r="H3415"/>
    </row>
    <row r="3416" spans="1:8" x14ac:dyDescent="0.45">
      <c r="A3416"/>
      <c r="B3416"/>
      <c r="C3416"/>
      <c r="D3416"/>
      <c r="E3416"/>
      <c r="F3416"/>
      <c r="G3416"/>
      <c r="H3416"/>
    </row>
    <row r="3417" spans="1:8" x14ac:dyDescent="0.45">
      <c r="A3417"/>
      <c r="B3417"/>
      <c r="C3417"/>
      <c r="D3417"/>
      <c r="E3417"/>
      <c r="F3417"/>
      <c r="G3417"/>
      <c r="H3417"/>
    </row>
    <row r="3418" spans="1:8" x14ac:dyDescent="0.45">
      <c r="A3418"/>
      <c r="B3418"/>
      <c r="C3418"/>
      <c r="D3418"/>
      <c r="E3418"/>
      <c r="F3418"/>
      <c r="G3418"/>
      <c r="H3418"/>
    </row>
    <row r="3419" spans="1:8" x14ac:dyDescent="0.45">
      <c r="A3419"/>
      <c r="B3419"/>
      <c r="C3419"/>
      <c r="D3419"/>
      <c r="E3419"/>
      <c r="F3419"/>
      <c r="G3419"/>
      <c r="H3419"/>
    </row>
    <row r="3420" spans="1:8" x14ac:dyDescent="0.45">
      <c r="A3420"/>
      <c r="B3420"/>
      <c r="C3420"/>
      <c r="D3420"/>
      <c r="E3420"/>
      <c r="F3420"/>
      <c r="G3420"/>
      <c r="H3420"/>
    </row>
    <row r="3421" spans="1:8" x14ac:dyDescent="0.45">
      <c r="A3421"/>
      <c r="B3421"/>
      <c r="C3421"/>
      <c r="D3421"/>
      <c r="E3421"/>
      <c r="F3421"/>
      <c r="G3421"/>
      <c r="H3421"/>
    </row>
    <row r="3422" spans="1:8" x14ac:dyDescent="0.45">
      <c r="A3422"/>
      <c r="B3422"/>
      <c r="C3422"/>
      <c r="D3422"/>
      <c r="E3422"/>
      <c r="F3422"/>
      <c r="G3422"/>
      <c r="H3422"/>
    </row>
    <row r="3423" spans="1:8" x14ac:dyDescent="0.45">
      <c r="A3423"/>
      <c r="B3423"/>
      <c r="C3423"/>
      <c r="D3423"/>
      <c r="E3423"/>
      <c r="F3423"/>
      <c r="G3423"/>
      <c r="H3423"/>
    </row>
    <row r="3424" spans="1:8" x14ac:dyDescent="0.45">
      <c r="A3424"/>
      <c r="B3424"/>
      <c r="C3424"/>
      <c r="D3424"/>
      <c r="E3424"/>
      <c r="F3424"/>
      <c r="G3424"/>
      <c r="H3424"/>
    </row>
    <row r="3425" spans="1:8" x14ac:dyDescent="0.45">
      <c r="A3425"/>
      <c r="B3425"/>
      <c r="C3425"/>
      <c r="D3425"/>
      <c r="E3425"/>
      <c r="F3425"/>
      <c r="G3425"/>
      <c r="H3425"/>
    </row>
    <row r="3426" spans="1:8" x14ac:dyDescent="0.45">
      <c r="A3426"/>
      <c r="B3426"/>
      <c r="C3426"/>
      <c r="D3426"/>
      <c r="E3426"/>
      <c r="F3426"/>
      <c r="G3426"/>
      <c r="H3426"/>
    </row>
    <row r="3427" spans="1:8" x14ac:dyDescent="0.45">
      <c r="A3427"/>
      <c r="B3427"/>
      <c r="C3427"/>
      <c r="D3427"/>
      <c r="E3427"/>
      <c r="F3427"/>
      <c r="G3427"/>
      <c r="H3427"/>
    </row>
    <row r="3428" spans="1:8" x14ac:dyDescent="0.45">
      <c r="A3428"/>
      <c r="B3428"/>
      <c r="C3428"/>
      <c r="D3428"/>
      <c r="E3428"/>
      <c r="F3428"/>
      <c r="G3428"/>
      <c r="H3428"/>
    </row>
    <row r="3429" spans="1:8" x14ac:dyDescent="0.45">
      <c r="A3429"/>
      <c r="B3429"/>
      <c r="C3429"/>
      <c r="D3429"/>
      <c r="E3429"/>
      <c r="F3429"/>
      <c r="G3429"/>
      <c r="H3429"/>
    </row>
    <row r="3430" spans="1:8" x14ac:dyDescent="0.45">
      <c r="A3430"/>
      <c r="B3430"/>
      <c r="C3430"/>
      <c r="D3430"/>
      <c r="E3430"/>
      <c r="F3430"/>
      <c r="G3430"/>
      <c r="H3430"/>
    </row>
    <row r="3431" spans="1:8" x14ac:dyDescent="0.45">
      <c r="A3431"/>
      <c r="B3431"/>
      <c r="C3431"/>
      <c r="D3431"/>
      <c r="E3431"/>
      <c r="F3431"/>
      <c r="G3431"/>
      <c r="H3431"/>
    </row>
    <row r="3432" spans="1:8" x14ac:dyDescent="0.45">
      <c r="A3432"/>
      <c r="B3432"/>
      <c r="C3432"/>
      <c r="D3432"/>
      <c r="E3432"/>
      <c r="F3432"/>
      <c r="G3432"/>
      <c r="H3432"/>
    </row>
    <row r="3433" spans="1:8" x14ac:dyDescent="0.45">
      <c r="A3433"/>
      <c r="B3433"/>
      <c r="C3433"/>
      <c r="D3433"/>
      <c r="E3433"/>
      <c r="F3433"/>
      <c r="G3433"/>
      <c r="H3433"/>
    </row>
    <row r="3434" spans="1:8" x14ac:dyDescent="0.45">
      <c r="A3434"/>
      <c r="B3434"/>
      <c r="C3434"/>
      <c r="D3434"/>
      <c r="E3434"/>
      <c r="F3434"/>
      <c r="G3434"/>
      <c r="H3434"/>
    </row>
    <row r="3435" spans="1:8" x14ac:dyDescent="0.45">
      <c r="A3435"/>
      <c r="B3435"/>
      <c r="C3435"/>
      <c r="D3435"/>
      <c r="E3435"/>
      <c r="F3435"/>
      <c r="G3435"/>
      <c r="H3435"/>
    </row>
    <row r="3436" spans="1:8" x14ac:dyDescent="0.45">
      <c r="A3436"/>
      <c r="B3436"/>
      <c r="C3436"/>
      <c r="D3436"/>
      <c r="E3436"/>
      <c r="F3436"/>
      <c r="G3436"/>
      <c r="H3436"/>
    </row>
    <row r="3437" spans="1:8" x14ac:dyDescent="0.45">
      <c r="A3437"/>
      <c r="B3437"/>
      <c r="C3437"/>
      <c r="D3437"/>
      <c r="E3437"/>
      <c r="F3437"/>
      <c r="G3437"/>
      <c r="H3437"/>
    </row>
    <row r="3438" spans="1:8" x14ac:dyDescent="0.45">
      <c r="A3438"/>
      <c r="B3438"/>
      <c r="C3438"/>
      <c r="D3438"/>
      <c r="E3438"/>
      <c r="F3438"/>
      <c r="G3438"/>
      <c r="H3438"/>
    </row>
    <row r="3439" spans="1:8" x14ac:dyDescent="0.45">
      <c r="A3439"/>
      <c r="B3439"/>
      <c r="C3439"/>
      <c r="D3439"/>
      <c r="E3439"/>
      <c r="F3439"/>
      <c r="G3439"/>
      <c r="H3439"/>
    </row>
    <row r="3440" spans="1:8" x14ac:dyDescent="0.45">
      <c r="A3440"/>
      <c r="B3440"/>
      <c r="C3440"/>
      <c r="D3440"/>
      <c r="E3440"/>
      <c r="F3440"/>
      <c r="G3440"/>
      <c r="H3440"/>
    </row>
    <row r="3441" spans="1:8" x14ac:dyDescent="0.45">
      <c r="A3441"/>
      <c r="B3441"/>
      <c r="C3441"/>
      <c r="D3441"/>
      <c r="E3441"/>
      <c r="F3441"/>
      <c r="G3441"/>
      <c r="H3441"/>
    </row>
    <row r="3442" spans="1:8" x14ac:dyDescent="0.45">
      <c r="A3442"/>
      <c r="B3442"/>
      <c r="C3442"/>
      <c r="D3442"/>
      <c r="E3442"/>
      <c r="F3442"/>
      <c r="G3442"/>
      <c r="H3442"/>
    </row>
    <row r="3443" spans="1:8" x14ac:dyDescent="0.45">
      <c r="A3443"/>
      <c r="B3443"/>
      <c r="C3443"/>
      <c r="D3443"/>
      <c r="E3443"/>
      <c r="F3443"/>
      <c r="G3443"/>
      <c r="H3443"/>
    </row>
    <row r="3444" spans="1:8" x14ac:dyDescent="0.45">
      <c r="A3444"/>
      <c r="B3444"/>
      <c r="C3444"/>
      <c r="D3444"/>
      <c r="E3444"/>
      <c r="F3444"/>
      <c r="G3444"/>
      <c r="H3444"/>
    </row>
    <row r="3445" spans="1:8" x14ac:dyDescent="0.45">
      <c r="A3445"/>
      <c r="B3445"/>
      <c r="C3445"/>
      <c r="D3445"/>
      <c r="E3445"/>
      <c r="F3445"/>
      <c r="G3445"/>
      <c r="H3445"/>
    </row>
    <row r="3446" spans="1:8" x14ac:dyDescent="0.45">
      <c r="A3446"/>
      <c r="B3446"/>
      <c r="C3446"/>
      <c r="D3446"/>
      <c r="E3446"/>
      <c r="F3446"/>
      <c r="G3446"/>
      <c r="H3446"/>
    </row>
    <row r="3447" spans="1:8" x14ac:dyDescent="0.45">
      <c r="A3447"/>
      <c r="B3447"/>
      <c r="C3447"/>
      <c r="D3447"/>
      <c r="E3447"/>
      <c r="F3447"/>
      <c r="G3447"/>
      <c r="H3447"/>
    </row>
    <row r="3448" spans="1:8" x14ac:dyDescent="0.45">
      <c r="A3448"/>
      <c r="B3448"/>
      <c r="C3448"/>
      <c r="D3448"/>
      <c r="E3448"/>
      <c r="F3448"/>
      <c r="G3448"/>
      <c r="H3448"/>
    </row>
    <row r="3449" spans="1:8" x14ac:dyDescent="0.45">
      <c r="A3449"/>
      <c r="B3449"/>
      <c r="C3449"/>
      <c r="D3449"/>
      <c r="E3449"/>
      <c r="F3449"/>
      <c r="G3449"/>
      <c r="H3449"/>
    </row>
    <row r="3450" spans="1:8" x14ac:dyDescent="0.45">
      <c r="A3450"/>
      <c r="B3450"/>
      <c r="C3450"/>
      <c r="D3450"/>
      <c r="E3450"/>
      <c r="F3450"/>
      <c r="G3450"/>
      <c r="H3450"/>
    </row>
    <row r="3451" spans="1:8" x14ac:dyDescent="0.45">
      <c r="A3451"/>
      <c r="B3451"/>
      <c r="C3451"/>
      <c r="D3451"/>
      <c r="E3451"/>
      <c r="F3451"/>
      <c r="G3451"/>
      <c r="H3451"/>
    </row>
    <row r="3452" spans="1:8" x14ac:dyDescent="0.45">
      <c r="A3452"/>
      <c r="B3452"/>
      <c r="C3452"/>
      <c r="D3452"/>
      <c r="E3452"/>
      <c r="F3452"/>
      <c r="G3452"/>
      <c r="H3452"/>
    </row>
    <row r="3453" spans="1:8" x14ac:dyDescent="0.45">
      <c r="A3453"/>
      <c r="B3453"/>
      <c r="C3453"/>
      <c r="D3453"/>
      <c r="E3453"/>
      <c r="F3453"/>
      <c r="G3453"/>
      <c r="H3453"/>
    </row>
    <row r="3454" spans="1:8" x14ac:dyDescent="0.45">
      <c r="A3454"/>
      <c r="B3454"/>
      <c r="C3454"/>
      <c r="D3454"/>
      <c r="E3454"/>
      <c r="F3454"/>
      <c r="G3454"/>
      <c r="H3454"/>
    </row>
    <row r="3455" spans="1:8" x14ac:dyDescent="0.45">
      <c r="A3455"/>
      <c r="B3455"/>
      <c r="C3455"/>
      <c r="D3455"/>
      <c r="E3455"/>
      <c r="F3455"/>
      <c r="G3455"/>
      <c r="H3455"/>
    </row>
    <row r="3456" spans="1:8" x14ac:dyDescent="0.45">
      <c r="A3456"/>
      <c r="B3456"/>
      <c r="C3456"/>
      <c r="D3456"/>
      <c r="E3456"/>
      <c r="F3456"/>
      <c r="G3456"/>
      <c r="H3456"/>
    </row>
    <row r="3457" spans="1:8" x14ac:dyDescent="0.45">
      <c r="A3457"/>
      <c r="B3457"/>
      <c r="C3457"/>
      <c r="D3457"/>
      <c r="E3457"/>
      <c r="F3457"/>
      <c r="G3457"/>
      <c r="H3457"/>
    </row>
    <row r="3458" spans="1:8" x14ac:dyDescent="0.45">
      <c r="A3458"/>
      <c r="B3458"/>
      <c r="C3458"/>
      <c r="D3458"/>
      <c r="E3458"/>
      <c r="F3458"/>
      <c r="G3458"/>
      <c r="H3458"/>
    </row>
    <row r="3459" spans="1:8" x14ac:dyDescent="0.45">
      <c r="A3459"/>
      <c r="B3459"/>
      <c r="C3459"/>
      <c r="D3459"/>
      <c r="E3459"/>
      <c r="F3459"/>
      <c r="G3459"/>
      <c r="H3459"/>
    </row>
    <row r="3460" spans="1:8" x14ac:dyDescent="0.45">
      <c r="A3460"/>
      <c r="B3460"/>
      <c r="C3460"/>
      <c r="D3460"/>
      <c r="E3460"/>
      <c r="F3460"/>
      <c r="G3460"/>
      <c r="H3460"/>
    </row>
    <row r="3461" spans="1:8" x14ac:dyDescent="0.45">
      <c r="A3461"/>
      <c r="B3461"/>
      <c r="C3461"/>
      <c r="D3461"/>
      <c r="E3461"/>
      <c r="F3461"/>
      <c r="G3461"/>
      <c r="H3461"/>
    </row>
    <row r="3462" spans="1:8" x14ac:dyDescent="0.45">
      <c r="A3462"/>
      <c r="B3462"/>
      <c r="C3462"/>
      <c r="D3462"/>
      <c r="E3462"/>
      <c r="F3462"/>
      <c r="G3462"/>
      <c r="H3462"/>
    </row>
    <row r="3463" spans="1:8" x14ac:dyDescent="0.45">
      <c r="A3463"/>
      <c r="B3463"/>
      <c r="C3463"/>
      <c r="D3463"/>
      <c r="E3463"/>
      <c r="F3463"/>
      <c r="G3463"/>
      <c r="H3463"/>
    </row>
    <row r="3464" spans="1:8" x14ac:dyDescent="0.45">
      <c r="A3464"/>
      <c r="B3464"/>
      <c r="C3464"/>
      <c r="D3464"/>
      <c r="E3464"/>
      <c r="F3464"/>
      <c r="G3464"/>
      <c r="H3464"/>
    </row>
    <row r="3465" spans="1:8" x14ac:dyDescent="0.45">
      <c r="A3465"/>
      <c r="B3465"/>
      <c r="C3465"/>
      <c r="D3465"/>
      <c r="E3465"/>
      <c r="F3465"/>
      <c r="G3465"/>
      <c r="H3465"/>
    </row>
    <row r="3466" spans="1:8" x14ac:dyDescent="0.45">
      <c r="A3466"/>
      <c r="B3466"/>
      <c r="C3466"/>
      <c r="D3466"/>
      <c r="E3466"/>
      <c r="F3466"/>
      <c r="G3466"/>
      <c r="H3466"/>
    </row>
    <row r="3467" spans="1:8" x14ac:dyDescent="0.45">
      <c r="A3467"/>
      <c r="B3467"/>
      <c r="C3467"/>
      <c r="D3467"/>
      <c r="E3467"/>
      <c r="F3467"/>
      <c r="G3467"/>
      <c r="H3467"/>
    </row>
    <row r="3468" spans="1:8" x14ac:dyDescent="0.45">
      <c r="A3468"/>
      <c r="B3468"/>
      <c r="C3468"/>
      <c r="D3468"/>
      <c r="E3468"/>
      <c r="F3468"/>
      <c r="G3468"/>
      <c r="H3468"/>
    </row>
    <row r="3469" spans="1:8" x14ac:dyDescent="0.45">
      <c r="A3469"/>
      <c r="B3469"/>
      <c r="C3469"/>
      <c r="D3469"/>
      <c r="E3469"/>
      <c r="F3469"/>
      <c r="G3469"/>
      <c r="H3469"/>
    </row>
    <row r="3470" spans="1:8" x14ac:dyDescent="0.45">
      <c r="A3470"/>
      <c r="B3470"/>
      <c r="C3470"/>
      <c r="D3470"/>
      <c r="E3470"/>
      <c r="F3470"/>
      <c r="G3470"/>
      <c r="H3470"/>
    </row>
    <row r="3471" spans="1:8" x14ac:dyDescent="0.45">
      <c r="A3471"/>
      <c r="B3471"/>
      <c r="C3471"/>
      <c r="D3471"/>
      <c r="E3471"/>
      <c r="F3471"/>
      <c r="G3471"/>
      <c r="H3471"/>
    </row>
    <row r="3472" spans="1:8" x14ac:dyDescent="0.45">
      <c r="A3472"/>
      <c r="B3472"/>
      <c r="C3472"/>
      <c r="D3472"/>
      <c r="E3472"/>
      <c r="F3472"/>
      <c r="G3472"/>
      <c r="H3472"/>
    </row>
    <row r="3473" spans="1:8" x14ac:dyDescent="0.45">
      <c r="A3473"/>
      <c r="B3473"/>
      <c r="C3473"/>
      <c r="D3473"/>
      <c r="E3473"/>
      <c r="F3473"/>
      <c r="G3473"/>
      <c r="H3473"/>
    </row>
    <row r="3474" spans="1:8" x14ac:dyDescent="0.45">
      <c r="A3474"/>
      <c r="B3474"/>
      <c r="C3474"/>
      <c r="D3474"/>
      <c r="E3474"/>
      <c r="F3474"/>
      <c r="G3474"/>
      <c r="H3474"/>
    </row>
    <row r="3475" spans="1:8" x14ac:dyDescent="0.45">
      <c r="A3475"/>
      <c r="B3475"/>
      <c r="C3475"/>
      <c r="D3475"/>
      <c r="E3475"/>
      <c r="F3475"/>
      <c r="G3475"/>
      <c r="H3475"/>
    </row>
    <row r="3476" spans="1:8" x14ac:dyDescent="0.45">
      <c r="A3476"/>
      <c r="B3476"/>
      <c r="C3476"/>
      <c r="D3476"/>
      <c r="E3476"/>
      <c r="F3476"/>
      <c r="G3476"/>
      <c r="H3476"/>
    </row>
    <row r="3477" spans="1:8" x14ac:dyDescent="0.45">
      <c r="A3477"/>
      <c r="B3477"/>
      <c r="C3477"/>
      <c r="D3477"/>
      <c r="E3477"/>
      <c r="F3477"/>
      <c r="G3477"/>
      <c r="H3477"/>
    </row>
    <row r="3478" spans="1:8" x14ac:dyDescent="0.45">
      <c r="A3478"/>
      <c r="B3478"/>
      <c r="C3478"/>
      <c r="D3478"/>
      <c r="E3478"/>
      <c r="F3478"/>
      <c r="G3478"/>
      <c r="H3478"/>
    </row>
    <row r="3479" spans="1:8" x14ac:dyDescent="0.45">
      <c r="A3479"/>
      <c r="B3479"/>
      <c r="C3479"/>
      <c r="D3479"/>
      <c r="E3479"/>
      <c r="F3479"/>
      <c r="G3479"/>
      <c r="H3479"/>
    </row>
    <row r="3480" spans="1:8" x14ac:dyDescent="0.45">
      <c r="A3480"/>
      <c r="B3480"/>
      <c r="C3480"/>
      <c r="D3480"/>
      <c r="E3480"/>
      <c r="F3480"/>
      <c r="G3480"/>
      <c r="H3480"/>
    </row>
    <row r="3481" spans="1:8" x14ac:dyDescent="0.45">
      <c r="A3481"/>
      <c r="B3481"/>
      <c r="C3481"/>
      <c r="D3481"/>
      <c r="E3481"/>
      <c r="F3481"/>
      <c r="G3481"/>
      <c r="H3481"/>
    </row>
    <row r="3482" spans="1:8" x14ac:dyDescent="0.45">
      <c r="A3482"/>
      <c r="B3482"/>
      <c r="C3482"/>
      <c r="D3482"/>
      <c r="E3482"/>
      <c r="F3482"/>
      <c r="G3482"/>
      <c r="H3482"/>
    </row>
    <row r="3483" spans="1:8" x14ac:dyDescent="0.45">
      <c r="A3483"/>
      <c r="B3483"/>
      <c r="C3483"/>
      <c r="D3483"/>
      <c r="E3483"/>
      <c r="F3483"/>
      <c r="G3483"/>
      <c r="H3483"/>
    </row>
    <row r="3484" spans="1:8" x14ac:dyDescent="0.45">
      <c r="A3484"/>
      <c r="B3484"/>
      <c r="C3484"/>
      <c r="D3484"/>
      <c r="E3484"/>
      <c r="F3484"/>
      <c r="G3484"/>
      <c r="H3484"/>
    </row>
    <row r="3485" spans="1:8" x14ac:dyDescent="0.45">
      <c r="A3485"/>
      <c r="B3485"/>
      <c r="C3485"/>
      <c r="D3485"/>
      <c r="E3485"/>
      <c r="F3485"/>
      <c r="G3485"/>
      <c r="H3485"/>
    </row>
    <row r="3486" spans="1:8" x14ac:dyDescent="0.45">
      <c r="A3486"/>
      <c r="B3486"/>
      <c r="C3486"/>
      <c r="D3486"/>
      <c r="E3486"/>
      <c r="F3486"/>
      <c r="G3486"/>
      <c r="H3486"/>
    </row>
    <row r="3487" spans="1:8" x14ac:dyDescent="0.45">
      <c r="A3487"/>
      <c r="B3487"/>
      <c r="C3487"/>
      <c r="D3487"/>
      <c r="E3487"/>
      <c r="F3487"/>
      <c r="G3487"/>
      <c r="H3487"/>
    </row>
    <row r="3488" spans="1:8" x14ac:dyDescent="0.45">
      <c r="A3488"/>
      <c r="B3488"/>
      <c r="C3488"/>
      <c r="D3488"/>
      <c r="E3488"/>
      <c r="F3488"/>
      <c r="G3488"/>
      <c r="H3488"/>
    </row>
    <row r="3489" spans="1:8" x14ac:dyDescent="0.45">
      <c r="A3489"/>
      <c r="B3489"/>
      <c r="C3489"/>
      <c r="D3489"/>
      <c r="E3489"/>
      <c r="F3489"/>
      <c r="G3489"/>
      <c r="H3489"/>
    </row>
    <row r="3490" spans="1:8" x14ac:dyDescent="0.45">
      <c r="A3490"/>
      <c r="B3490"/>
      <c r="C3490"/>
      <c r="D3490"/>
      <c r="E3490"/>
      <c r="F3490"/>
      <c r="G3490"/>
      <c r="H3490"/>
    </row>
    <row r="3491" spans="1:8" x14ac:dyDescent="0.45">
      <c r="A3491"/>
      <c r="B3491"/>
      <c r="C3491"/>
      <c r="D3491"/>
      <c r="E3491"/>
      <c r="F3491"/>
      <c r="G3491"/>
      <c r="H3491"/>
    </row>
    <row r="3492" spans="1:8" x14ac:dyDescent="0.45">
      <c r="A3492"/>
      <c r="B3492"/>
      <c r="C3492"/>
      <c r="D3492"/>
      <c r="E3492"/>
      <c r="F3492"/>
      <c r="G3492"/>
      <c r="H3492"/>
    </row>
    <row r="3493" spans="1:8" x14ac:dyDescent="0.45">
      <c r="A3493"/>
      <c r="B3493"/>
      <c r="C3493"/>
      <c r="D3493"/>
      <c r="E3493"/>
      <c r="F3493"/>
      <c r="G3493"/>
      <c r="H3493"/>
    </row>
    <row r="3494" spans="1:8" x14ac:dyDescent="0.45">
      <c r="A3494"/>
      <c r="B3494"/>
      <c r="C3494"/>
      <c r="D3494"/>
      <c r="E3494"/>
      <c r="F3494"/>
      <c r="G3494"/>
      <c r="H3494"/>
    </row>
    <row r="3495" spans="1:8" x14ac:dyDescent="0.45">
      <c r="A3495"/>
      <c r="B3495"/>
      <c r="C3495"/>
      <c r="D3495"/>
      <c r="E3495"/>
      <c r="F3495"/>
      <c r="G3495"/>
      <c r="H3495"/>
    </row>
    <row r="3496" spans="1:8" x14ac:dyDescent="0.45">
      <c r="A3496"/>
      <c r="B3496"/>
      <c r="C3496"/>
      <c r="D3496"/>
      <c r="E3496"/>
      <c r="F3496"/>
      <c r="G3496"/>
      <c r="H3496"/>
    </row>
    <row r="3497" spans="1:8" x14ac:dyDescent="0.45">
      <c r="A3497"/>
      <c r="B3497"/>
      <c r="C3497"/>
      <c r="D3497"/>
      <c r="E3497"/>
      <c r="F3497"/>
      <c r="G3497"/>
      <c r="H3497"/>
    </row>
    <row r="3498" spans="1:8" x14ac:dyDescent="0.45">
      <c r="A3498"/>
      <c r="B3498"/>
      <c r="C3498"/>
      <c r="D3498"/>
      <c r="E3498"/>
      <c r="F3498"/>
      <c r="G3498"/>
      <c r="H3498"/>
    </row>
    <row r="3499" spans="1:8" x14ac:dyDescent="0.45">
      <c r="A3499"/>
      <c r="B3499"/>
      <c r="C3499"/>
      <c r="D3499"/>
      <c r="E3499"/>
      <c r="F3499"/>
      <c r="G3499"/>
      <c r="H3499"/>
    </row>
    <row r="3500" spans="1:8" x14ac:dyDescent="0.45">
      <c r="A3500"/>
      <c r="B3500"/>
      <c r="C3500"/>
      <c r="D3500"/>
      <c r="E3500"/>
      <c r="F3500"/>
      <c r="G3500"/>
      <c r="H3500"/>
    </row>
    <row r="3501" spans="1:8" x14ac:dyDescent="0.45">
      <c r="A3501"/>
      <c r="B3501"/>
      <c r="C3501"/>
      <c r="D3501"/>
      <c r="E3501"/>
      <c r="F3501"/>
      <c r="G3501"/>
      <c r="H3501"/>
    </row>
    <row r="3502" spans="1:8" x14ac:dyDescent="0.45">
      <c r="A3502"/>
      <c r="B3502"/>
      <c r="C3502"/>
      <c r="D3502"/>
      <c r="E3502"/>
      <c r="F3502"/>
      <c r="G3502"/>
      <c r="H3502"/>
    </row>
    <row r="3503" spans="1:8" x14ac:dyDescent="0.45">
      <c r="A3503"/>
      <c r="B3503"/>
      <c r="C3503"/>
      <c r="D3503"/>
      <c r="E3503"/>
      <c r="F3503"/>
      <c r="G3503"/>
      <c r="H3503"/>
    </row>
    <row r="3504" spans="1:8" x14ac:dyDescent="0.45">
      <c r="A3504"/>
      <c r="B3504"/>
      <c r="C3504"/>
      <c r="D3504"/>
      <c r="E3504"/>
      <c r="F3504"/>
      <c r="G3504"/>
      <c r="H3504"/>
    </row>
    <row r="3505" spans="1:8" x14ac:dyDescent="0.45">
      <c r="A3505"/>
      <c r="B3505"/>
      <c r="C3505"/>
      <c r="D3505"/>
      <c r="E3505"/>
      <c r="F3505"/>
      <c r="G3505"/>
      <c r="H3505"/>
    </row>
    <row r="3506" spans="1:8" x14ac:dyDescent="0.45">
      <c r="A3506"/>
      <c r="B3506"/>
      <c r="C3506"/>
      <c r="D3506"/>
      <c r="E3506"/>
      <c r="F3506"/>
      <c r="G3506"/>
      <c r="H3506"/>
    </row>
    <row r="3507" spans="1:8" x14ac:dyDescent="0.45">
      <c r="A3507"/>
      <c r="B3507"/>
      <c r="C3507"/>
      <c r="D3507"/>
      <c r="E3507"/>
      <c r="F3507"/>
      <c r="G3507"/>
      <c r="H3507"/>
    </row>
    <row r="3508" spans="1:8" x14ac:dyDescent="0.45">
      <c r="A3508"/>
      <c r="B3508"/>
      <c r="C3508"/>
      <c r="D3508"/>
      <c r="E3508"/>
      <c r="F3508"/>
      <c r="G3508"/>
      <c r="H3508"/>
    </row>
    <row r="3509" spans="1:8" x14ac:dyDescent="0.45">
      <c r="A3509"/>
      <c r="B3509"/>
      <c r="C3509"/>
      <c r="D3509"/>
      <c r="E3509"/>
      <c r="F3509"/>
      <c r="G3509"/>
      <c r="H3509"/>
    </row>
    <row r="3510" spans="1:8" x14ac:dyDescent="0.45">
      <c r="A3510"/>
      <c r="B3510"/>
      <c r="C3510"/>
      <c r="D3510"/>
      <c r="E3510"/>
      <c r="F3510"/>
      <c r="G3510"/>
      <c r="H3510"/>
    </row>
    <row r="3511" spans="1:8" x14ac:dyDescent="0.45">
      <c r="A3511"/>
      <c r="B3511"/>
      <c r="C3511"/>
      <c r="D3511"/>
      <c r="E3511"/>
      <c r="F3511"/>
      <c r="G3511"/>
      <c r="H3511"/>
    </row>
    <row r="3512" spans="1:8" x14ac:dyDescent="0.45">
      <c r="A3512"/>
      <c r="B3512"/>
      <c r="C3512"/>
      <c r="D3512"/>
      <c r="E3512"/>
      <c r="F3512"/>
      <c r="G3512"/>
      <c r="H3512"/>
    </row>
    <row r="3513" spans="1:8" x14ac:dyDescent="0.45">
      <c r="A3513"/>
      <c r="B3513"/>
      <c r="C3513"/>
      <c r="D3513"/>
      <c r="E3513"/>
      <c r="F3513"/>
      <c r="G3513"/>
      <c r="H3513"/>
    </row>
    <row r="3514" spans="1:8" x14ac:dyDescent="0.45">
      <c r="A3514"/>
      <c r="B3514"/>
      <c r="C3514"/>
      <c r="D3514"/>
      <c r="E3514"/>
      <c r="F3514"/>
      <c r="G3514"/>
      <c r="H3514"/>
    </row>
    <row r="3515" spans="1:8" x14ac:dyDescent="0.45">
      <c r="A3515"/>
      <c r="B3515"/>
      <c r="C3515"/>
      <c r="D3515"/>
      <c r="E3515"/>
      <c r="F3515"/>
      <c r="G3515"/>
      <c r="H3515"/>
    </row>
    <row r="3516" spans="1:8" x14ac:dyDescent="0.45">
      <c r="A3516"/>
      <c r="B3516"/>
      <c r="C3516"/>
      <c r="D3516"/>
      <c r="E3516"/>
      <c r="F3516"/>
      <c r="G3516"/>
      <c r="H3516"/>
    </row>
    <row r="3517" spans="1:8" x14ac:dyDescent="0.45">
      <c r="A3517"/>
      <c r="B3517"/>
      <c r="C3517"/>
      <c r="D3517"/>
      <c r="E3517"/>
      <c r="F3517"/>
      <c r="G3517"/>
      <c r="H3517"/>
    </row>
    <row r="3518" spans="1:8" x14ac:dyDescent="0.45">
      <c r="A3518"/>
      <c r="B3518"/>
      <c r="C3518"/>
      <c r="D3518"/>
      <c r="E3518"/>
      <c r="F3518"/>
      <c r="G3518"/>
      <c r="H3518"/>
    </row>
    <row r="3519" spans="1:8" x14ac:dyDescent="0.45">
      <c r="A3519"/>
      <c r="B3519"/>
      <c r="C3519"/>
      <c r="D3519"/>
      <c r="E3519"/>
      <c r="F3519"/>
      <c r="G3519"/>
      <c r="H3519"/>
    </row>
    <row r="3520" spans="1:8" x14ac:dyDescent="0.45">
      <c r="A3520"/>
      <c r="B3520"/>
      <c r="C3520"/>
      <c r="D3520"/>
      <c r="E3520"/>
      <c r="F3520"/>
      <c r="G3520"/>
      <c r="H3520"/>
    </row>
    <row r="3521" spans="1:8" x14ac:dyDescent="0.45">
      <c r="A3521"/>
      <c r="B3521"/>
      <c r="C3521"/>
      <c r="D3521"/>
      <c r="E3521"/>
      <c r="F3521"/>
      <c r="G3521"/>
      <c r="H3521"/>
    </row>
    <row r="3522" spans="1:8" x14ac:dyDescent="0.45">
      <c r="A3522"/>
      <c r="B3522"/>
      <c r="C3522"/>
      <c r="D3522"/>
      <c r="E3522"/>
      <c r="F3522"/>
      <c r="G3522"/>
      <c r="H3522"/>
    </row>
    <row r="3523" spans="1:8" x14ac:dyDescent="0.45">
      <c r="A3523"/>
      <c r="B3523"/>
      <c r="C3523"/>
      <c r="D3523"/>
      <c r="E3523"/>
      <c r="F3523"/>
      <c r="G3523"/>
      <c r="H3523"/>
    </row>
    <row r="3524" spans="1:8" x14ac:dyDescent="0.45">
      <c r="A3524"/>
      <c r="B3524"/>
      <c r="C3524"/>
      <c r="D3524"/>
      <c r="E3524"/>
      <c r="F3524"/>
      <c r="G3524"/>
      <c r="H3524"/>
    </row>
    <row r="3525" spans="1:8" x14ac:dyDescent="0.45">
      <c r="A3525"/>
      <c r="B3525"/>
      <c r="C3525"/>
      <c r="D3525"/>
      <c r="E3525"/>
      <c r="F3525"/>
      <c r="G3525"/>
      <c r="H3525"/>
    </row>
    <row r="3526" spans="1:8" x14ac:dyDescent="0.45">
      <c r="A3526"/>
      <c r="B3526"/>
      <c r="C3526"/>
      <c r="D3526"/>
      <c r="E3526"/>
      <c r="F3526"/>
      <c r="G3526"/>
      <c r="H3526"/>
    </row>
    <row r="3527" spans="1:8" x14ac:dyDescent="0.45">
      <c r="A3527"/>
      <c r="B3527"/>
      <c r="C3527"/>
      <c r="D3527"/>
      <c r="E3527"/>
      <c r="F3527"/>
      <c r="G3527"/>
      <c r="H3527"/>
    </row>
    <row r="3528" spans="1:8" x14ac:dyDescent="0.45">
      <c r="A3528"/>
      <c r="B3528"/>
      <c r="C3528"/>
      <c r="D3528"/>
      <c r="E3528"/>
      <c r="F3528"/>
      <c r="G3528"/>
      <c r="H3528"/>
    </row>
    <row r="3529" spans="1:8" x14ac:dyDescent="0.45">
      <c r="A3529"/>
      <c r="B3529"/>
      <c r="C3529"/>
      <c r="D3529"/>
      <c r="E3529"/>
      <c r="F3529"/>
      <c r="G3529"/>
      <c r="H3529"/>
    </row>
    <row r="3530" spans="1:8" x14ac:dyDescent="0.45">
      <c r="A3530"/>
      <c r="B3530"/>
      <c r="C3530"/>
      <c r="D3530"/>
      <c r="E3530"/>
      <c r="F3530"/>
      <c r="G3530"/>
      <c r="H3530"/>
    </row>
    <row r="3531" spans="1:8" x14ac:dyDescent="0.45">
      <c r="A3531"/>
      <c r="B3531"/>
      <c r="C3531"/>
      <c r="D3531"/>
      <c r="E3531"/>
      <c r="F3531"/>
      <c r="G3531"/>
      <c r="H3531"/>
    </row>
    <row r="3532" spans="1:8" x14ac:dyDescent="0.45">
      <c r="A3532"/>
      <c r="B3532"/>
      <c r="C3532"/>
      <c r="D3532"/>
      <c r="E3532"/>
      <c r="F3532"/>
      <c r="G3532"/>
      <c r="H3532"/>
    </row>
    <row r="3533" spans="1:8" x14ac:dyDescent="0.45">
      <c r="A3533"/>
      <c r="B3533"/>
      <c r="C3533"/>
      <c r="D3533"/>
      <c r="E3533"/>
      <c r="F3533"/>
      <c r="G3533"/>
      <c r="H3533"/>
    </row>
    <row r="3534" spans="1:8" x14ac:dyDescent="0.45">
      <c r="A3534"/>
      <c r="B3534"/>
      <c r="C3534"/>
      <c r="D3534"/>
      <c r="E3534"/>
      <c r="F3534"/>
      <c r="G3534"/>
      <c r="H3534"/>
    </row>
    <row r="3535" spans="1:8" x14ac:dyDescent="0.45">
      <c r="A3535"/>
      <c r="B3535"/>
      <c r="C3535"/>
      <c r="D3535"/>
      <c r="E3535"/>
      <c r="F3535"/>
      <c r="G3535"/>
      <c r="H3535"/>
    </row>
    <row r="3536" spans="1:8" x14ac:dyDescent="0.45">
      <c r="A3536"/>
      <c r="B3536"/>
      <c r="C3536"/>
      <c r="D3536"/>
      <c r="E3536"/>
      <c r="F3536"/>
      <c r="G3536"/>
      <c r="H3536"/>
    </row>
    <row r="3537" spans="1:8" x14ac:dyDescent="0.45">
      <c r="A3537"/>
      <c r="B3537"/>
      <c r="C3537"/>
      <c r="D3537"/>
      <c r="E3537"/>
      <c r="F3537"/>
      <c r="G3537"/>
      <c r="H3537"/>
    </row>
    <row r="3538" spans="1:8" x14ac:dyDescent="0.45">
      <c r="A3538"/>
      <c r="B3538"/>
      <c r="C3538"/>
      <c r="D3538"/>
      <c r="E3538"/>
      <c r="F3538"/>
      <c r="G3538"/>
      <c r="H3538"/>
    </row>
    <row r="3539" spans="1:8" x14ac:dyDescent="0.45">
      <c r="A3539"/>
      <c r="B3539"/>
      <c r="C3539"/>
      <c r="D3539"/>
      <c r="E3539"/>
      <c r="F3539"/>
      <c r="G3539"/>
      <c r="H3539"/>
    </row>
    <row r="3540" spans="1:8" x14ac:dyDescent="0.45">
      <c r="A3540"/>
      <c r="B3540"/>
      <c r="C3540"/>
      <c r="D3540"/>
      <c r="E3540"/>
      <c r="F3540"/>
      <c r="G3540"/>
      <c r="H3540"/>
    </row>
    <row r="3541" spans="1:8" x14ac:dyDescent="0.45">
      <c r="A3541"/>
      <c r="B3541"/>
      <c r="C3541"/>
      <c r="D3541"/>
      <c r="E3541"/>
      <c r="F3541"/>
      <c r="G3541"/>
      <c r="H3541"/>
    </row>
    <row r="3542" spans="1:8" x14ac:dyDescent="0.45">
      <c r="A3542"/>
      <c r="B3542"/>
      <c r="C3542"/>
      <c r="D3542"/>
      <c r="E3542"/>
      <c r="F3542"/>
      <c r="G3542"/>
      <c r="H3542"/>
    </row>
    <row r="3543" spans="1:8" x14ac:dyDescent="0.45">
      <c r="A3543"/>
      <c r="B3543"/>
      <c r="C3543"/>
      <c r="D3543"/>
      <c r="E3543"/>
      <c r="F3543"/>
      <c r="G3543"/>
      <c r="H3543"/>
    </row>
    <row r="3544" spans="1:8" x14ac:dyDescent="0.45">
      <c r="A3544"/>
      <c r="B3544"/>
      <c r="C3544"/>
      <c r="D3544"/>
      <c r="E3544"/>
      <c r="F3544"/>
      <c r="G3544"/>
      <c r="H3544"/>
    </row>
    <row r="3545" spans="1:8" x14ac:dyDescent="0.45">
      <c r="A3545"/>
      <c r="B3545"/>
      <c r="C3545"/>
      <c r="D3545"/>
      <c r="E3545"/>
      <c r="F3545"/>
      <c r="G3545"/>
      <c r="H3545"/>
    </row>
    <row r="3546" spans="1:8" x14ac:dyDescent="0.45">
      <c r="A3546"/>
      <c r="B3546"/>
      <c r="C3546"/>
      <c r="D3546"/>
      <c r="E3546"/>
      <c r="F3546"/>
      <c r="G3546"/>
      <c r="H3546"/>
    </row>
    <row r="3547" spans="1:8" x14ac:dyDescent="0.45">
      <c r="A3547"/>
      <c r="B3547"/>
      <c r="C3547"/>
      <c r="D3547"/>
      <c r="E3547"/>
      <c r="F3547"/>
      <c r="G3547"/>
      <c r="H3547"/>
    </row>
    <row r="3548" spans="1:8" x14ac:dyDescent="0.45">
      <c r="A3548"/>
      <c r="B3548"/>
      <c r="C3548"/>
      <c r="D3548"/>
      <c r="E3548"/>
      <c r="F3548"/>
      <c r="G3548"/>
      <c r="H3548"/>
    </row>
    <row r="3549" spans="1:8" x14ac:dyDescent="0.45">
      <c r="A3549"/>
      <c r="B3549"/>
      <c r="C3549"/>
      <c r="D3549"/>
      <c r="E3549"/>
      <c r="F3549"/>
      <c r="G3549"/>
      <c r="H3549"/>
    </row>
    <row r="3550" spans="1:8" x14ac:dyDescent="0.45">
      <c r="A3550"/>
      <c r="B3550"/>
      <c r="C3550"/>
      <c r="D3550"/>
      <c r="E3550"/>
      <c r="F3550"/>
      <c r="G3550"/>
      <c r="H3550"/>
    </row>
    <row r="3551" spans="1:8" x14ac:dyDescent="0.45">
      <c r="A3551"/>
      <c r="B3551"/>
      <c r="C3551"/>
      <c r="D3551"/>
      <c r="E3551"/>
      <c r="F3551"/>
      <c r="G3551"/>
      <c r="H3551"/>
    </row>
    <row r="3552" spans="1:8" x14ac:dyDescent="0.45">
      <c r="A3552"/>
      <c r="B3552"/>
      <c r="C3552"/>
      <c r="D3552"/>
      <c r="E3552"/>
      <c r="F3552"/>
      <c r="G3552"/>
      <c r="H3552"/>
    </row>
    <row r="3553" spans="1:8" x14ac:dyDescent="0.45">
      <c r="A3553"/>
      <c r="B3553"/>
      <c r="C3553"/>
      <c r="D3553"/>
      <c r="E3553"/>
      <c r="F3553"/>
      <c r="G3553"/>
      <c r="H3553"/>
    </row>
    <row r="3554" spans="1:8" x14ac:dyDescent="0.45">
      <c r="A3554"/>
      <c r="B3554"/>
      <c r="C3554"/>
      <c r="D3554"/>
      <c r="E3554"/>
      <c r="F3554"/>
      <c r="G3554"/>
      <c r="H3554"/>
    </row>
    <row r="3555" spans="1:8" x14ac:dyDescent="0.45">
      <c r="A3555"/>
      <c r="B3555"/>
      <c r="C3555"/>
      <c r="D3555"/>
      <c r="E3555"/>
      <c r="F3555"/>
      <c r="G3555"/>
      <c r="H3555"/>
    </row>
    <row r="3556" spans="1:8" x14ac:dyDescent="0.45">
      <c r="A3556"/>
      <c r="B3556"/>
      <c r="C3556"/>
      <c r="D3556"/>
      <c r="E3556"/>
      <c r="F3556"/>
      <c r="G3556"/>
      <c r="H3556"/>
    </row>
    <row r="3557" spans="1:8" x14ac:dyDescent="0.45">
      <c r="A3557"/>
      <c r="B3557"/>
      <c r="C3557"/>
      <c r="D3557"/>
      <c r="E3557"/>
      <c r="F3557"/>
      <c r="G3557"/>
      <c r="H3557"/>
    </row>
    <row r="3558" spans="1:8" x14ac:dyDescent="0.45">
      <c r="A3558"/>
      <c r="B3558"/>
      <c r="C3558"/>
      <c r="D3558"/>
      <c r="E3558"/>
      <c r="F3558"/>
      <c r="G3558"/>
      <c r="H3558"/>
    </row>
    <row r="3559" spans="1:8" x14ac:dyDescent="0.45">
      <c r="A3559"/>
      <c r="B3559"/>
      <c r="C3559"/>
      <c r="D3559"/>
      <c r="E3559"/>
      <c r="F3559"/>
      <c r="G3559"/>
      <c r="H3559"/>
    </row>
    <row r="3560" spans="1:8" x14ac:dyDescent="0.45">
      <c r="A3560"/>
      <c r="B3560"/>
      <c r="C3560"/>
      <c r="D3560"/>
      <c r="E3560"/>
      <c r="F3560"/>
      <c r="G3560"/>
      <c r="H3560"/>
    </row>
    <row r="3561" spans="1:8" x14ac:dyDescent="0.45">
      <c r="A3561"/>
      <c r="B3561"/>
      <c r="C3561"/>
      <c r="D3561"/>
      <c r="E3561"/>
      <c r="F3561"/>
      <c r="G3561"/>
      <c r="H3561"/>
    </row>
    <row r="3562" spans="1:8" x14ac:dyDescent="0.45">
      <c r="A3562"/>
      <c r="B3562"/>
      <c r="C3562"/>
      <c r="D3562"/>
      <c r="E3562"/>
      <c r="F3562"/>
      <c r="G3562"/>
      <c r="H3562"/>
    </row>
    <row r="3563" spans="1:8" x14ac:dyDescent="0.45">
      <c r="A3563"/>
      <c r="B3563"/>
      <c r="C3563"/>
      <c r="D3563"/>
      <c r="E3563"/>
      <c r="F3563"/>
      <c r="G3563"/>
      <c r="H3563"/>
    </row>
    <row r="3564" spans="1:8" x14ac:dyDescent="0.45">
      <c r="A3564"/>
      <c r="B3564"/>
      <c r="C3564"/>
      <c r="D3564"/>
      <c r="E3564"/>
      <c r="F3564"/>
      <c r="G3564"/>
      <c r="H3564"/>
    </row>
    <row r="3565" spans="1:8" x14ac:dyDescent="0.45">
      <c r="A3565"/>
      <c r="B3565"/>
      <c r="C3565"/>
      <c r="D3565"/>
      <c r="E3565"/>
      <c r="F3565"/>
      <c r="G3565"/>
      <c r="H3565"/>
    </row>
    <row r="3566" spans="1:8" x14ac:dyDescent="0.45">
      <c r="A3566"/>
      <c r="B3566"/>
      <c r="C3566"/>
      <c r="D3566"/>
      <c r="E3566"/>
      <c r="F3566"/>
      <c r="G3566"/>
      <c r="H3566"/>
    </row>
    <row r="3567" spans="1:8" x14ac:dyDescent="0.45">
      <c r="A3567"/>
      <c r="B3567"/>
      <c r="C3567"/>
      <c r="D3567"/>
      <c r="E3567"/>
      <c r="F3567"/>
      <c r="G3567"/>
      <c r="H3567"/>
    </row>
    <row r="3568" spans="1:8" x14ac:dyDescent="0.45">
      <c r="A3568"/>
      <c r="B3568"/>
      <c r="C3568"/>
      <c r="D3568"/>
      <c r="E3568"/>
      <c r="F3568"/>
      <c r="G3568"/>
      <c r="H3568"/>
    </row>
    <row r="3569" spans="1:8" x14ac:dyDescent="0.45">
      <c r="A3569"/>
      <c r="B3569"/>
      <c r="C3569"/>
      <c r="D3569"/>
      <c r="E3569"/>
      <c r="F3569"/>
      <c r="G3569"/>
      <c r="H3569"/>
    </row>
    <row r="3570" spans="1:8" x14ac:dyDescent="0.45">
      <c r="A3570"/>
      <c r="B3570"/>
      <c r="C3570"/>
      <c r="D3570"/>
      <c r="E3570"/>
      <c r="F3570"/>
      <c r="G3570"/>
      <c r="H3570"/>
    </row>
    <row r="3571" spans="1:8" x14ac:dyDescent="0.45">
      <c r="A3571"/>
      <c r="B3571"/>
      <c r="C3571"/>
      <c r="D3571"/>
      <c r="E3571"/>
      <c r="F3571"/>
      <c r="G3571"/>
      <c r="H3571"/>
    </row>
    <row r="3572" spans="1:8" x14ac:dyDescent="0.45">
      <c r="A3572"/>
      <c r="B3572"/>
      <c r="C3572"/>
      <c r="D3572"/>
      <c r="E3572"/>
      <c r="F3572"/>
      <c r="G3572"/>
      <c r="H3572"/>
    </row>
    <row r="3573" spans="1:8" x14ac:dyDescent="0.45">
      <c r="A3573"/>
      <c r="B3573"/>
      <c r="C3573"/>
      <c r="D3573"/>
      <c r="E3573"/>
      <c r="F3573"/>
      <c r="G3573"/>
      <c r="H3573"/>
    </row>
    <row r="3574" spans="1:8" x14ac:dyDescent="0.45">
      <c r="A3574"/>
      <c r="B3574"/>
      <c r="C3574"/>
      <c r="D3574"/>
      <c r="E3574"/>
      <c r="F3574"/>
      <c r="G3574"/>
      <c r="H3574"/>
    </row>
    <row r="3575" spans="1:8" x14ac:dyDescent="0.45">
      <c r="A3575"/>
      <c r="B3575"/>
      <c r="C3575"/>
      <c r="D3575"/>
      <c r="E3575"/>
      <c r="F3575"/>
      <c r="G3575"/>
      <c r="H3575"/>
    </row>
    <row r="3576" spans="1:8" x14ac:dyDescent="0.45">
      <c r="A3576"/>
      <c r="B3576"/>
      <c r="C3576"/>
      <c r="D3576"/>
      <c r="E3576"/>
      <c r="F3576"/>
      <c r="G3576"/>
      <c r="H3576"/>
    </row>
    <row r="3577" spans="1:8" x14ac:dyDescent="0.45">
      <c r="A3577"/>
      <c r="B3577"/>
      <c r="C3577"/>
      <c r="D3577"/>
      <c r="E3577"/>
      <c r="F3577"/>
      <c r="G3577"/>
      <c r="H3577"/>
    </row>
    <row r="3578" spans="1:8" x14ac:dyDescent="0.45">
      <c r="A3578"/>
      <c r="B3578"/>
      <c r="C3578"/>
      <c r="D3578"/>
      <c r="E3578"/>
      <c r="F3578"/>
      <c r="G3578"/>
      <c r="H3578"/>
    </row>
    <row r="3579" spans="1:8" x14ac:dyDescent="0.45">
      <c r="A3579"/>
      <c r="B3579"/>
      <c r="C3579"/>
      <c r="D3579"/>
      <c r="E3579"/>
      <c r="F3579"/>
      <c r="G3579"/>
      <c r="H3579"/>
    </row>
    <row r="3580" spans="1:8" x14ac:dyDescent="0.45">
      <c r="A3580"/>
      <c r="B3580"/>
      <c r="C3580"/>
      <c r="D3580"/>
      <c r="E3580"/>
      <c r="F3580"/>
      <c r="G3580"/>
      <c r="H3580"/>
    </row>
    <row r="3581" spans="1:8" x14ac:dyDescent="0.45">
      <c r="A3581"/>
      <c r="B3581"/>
      <c r="C3581"/>
      <c r="D3581"/>
      <c r="E3581"/>
      <c r="F3581"/>
      <c r="G3581"/>
      <c r="H3581"/>
    </row>
    <row r="3582" spans="1:8" x14ac:dyDescent="0.45">
      <c r="A3582"/>
      <c r="B3582"/>
      <c r="C3582"/>
      <c r="D3582"/>
      <c r="E3582"/>
      <c r="F3582"/>
      <c r="G3582"/>
      <c r="H3582"/>
    </row>
    <row r="3583" spans="1:8" x14ac:dyDescent="0.45">
      <c r="A3583"/>
      <c r="B3583"/>
      <c r="C3583"/>
      <c r="D3583"/>
      <c r="E3583"/>
      <c r="F3583"/>
      <c r="G3583"/>
      <c r="H3583"/>
    </row>
    <row r="3584" spans="1:8" x14ac:dyDescent="0.45">
      <c r="A3584"/>
      <c r="B3584"/>
      <c r="C3584"/>
      <c r="D3584"/>
      <c r="E3584"/>
      <c r="F3584"/>
      <c r="G3584"/>
      <c r="H3584"/>
    </row>
    <row r="3585" spans="1:8" x14ac:dyDescent="0.45">
      <c r="A3585"/>
      <c r="B3585"/>
      <c r="C3585"/>
      <c r="D3585"/>
      <c r="E3585"/>
      <c r="F3585"/>
      <c r="G3585"/>
      <c r="H3585"/>
    </row>
    <row r="3586" spans="1:8" x14ac:dyDescent="0.45">
      <c r="A3586"/>
      <c r="B3586"/>
      <c r="C3586"/>
      <c r="D3586"/>
      <c r="E3586"/>
      <c r="F3586"/>
      <c r="G3586"/>
      <c r="H3586"/>
    </row>
    <row r="3587" spans="1:8" x14ac:dyDescent="0.45">
      <c r="A3587"/>
      <c r="B3587"/>
      <c r="C3587"/>
      <c r="D3587"/>
      <c r="E3587"/>
      <c r="F3587"/>
      <c r="G3587"/>
      <c r="H3587"/>
    </row>
    <row r="3588" spans="1:8" x14ac:dyDescent="0.45">
      <c r="A3588"/>
      <c r="B3588"/>
      <c r="C3588"/>
      <c r="D3588"/>
      <c r="E3588"/>
      <c r="F3588"/>
      <c r="G3588"/>
      <c r="H3588"/>
    </row>
    <row r="3589" spans="1:8" x14ac:dyDescent="0.45">
      <c r="A3589"/>
      <c r="B3589"/>
      <c r="C3589"/>
      <c r="D3589"/>
      <c r="E3589"/>
      <c r="F3589"/>
      <c r="G3589"/>
      <c r="H3589"/>
    </row>
    <row r="3590" spans="1:8" x14ac:dyDescent="0.45">
      <c r="A3590"/>
      <c r="B3590"/>
      <c r="C3590"/>
      <c r="D3590"/>
      <c r="E3590"/>
      <c r="F3590"/>
      <c r="G3590"/>
      <c r="H3590"/>
    </row>
    <row r="3591" spans="1:8" x14ac:dyDescent="0.45">
      <c r="A3591"/>
      <c r="B3591"/>
      <c r="C3591"/>
      <c r="D3591"/>
      <c r="E3591"/>
      <c r="F3591"/>
      <c r="G3591"/>
      <c r="H3591"/>
    </row>
    <row r="3592" spans="1:8" x14ac:dyDescent="0.45">
      <c r="A3592"/>
      <c r="B3592"/>
      <c r="C3592"/>
      <c r="D3592"/>
      <c r="E3592"/>
      <c r="F3592"/>
      <c r="G3592"/>
      <c r="H3592"/>
    </row>
    <row r="3593" spans="1:8" x14ac:dyDescent="0.45">
      <c r="A3593"/>
      <c r="B3593"/>
      <c r="C3593"/>
      <c r="D3593"/>
      <c r="E3593"/>
      <c r="F3593"/>
      <c r="G3593"/>
      <c r="H3593"/>
    </row>
    <row r="3594" spans="1:8" x14ac:dyDescent="0.45">
      <c r="A3594"/>
      <c r="B3594"/>
      <c r="C3594"/>
      <c r="D3594"/>
      <c r="E3594"/>
      <c r="F3594"/>
      <c r="G3594"/>
      <c r="H3594"/>
    </row>
    <row r="3595" spans="1:8" x14ac:dyDescent="0.45">
      <c r="A3595"/>
      <c r="B3595"/>
      <c r="C3595"/>
      <c r="D3595"/>
      <c r="E3595"/>
      <c r="F3595"/>
      <c r="G3595"/>
      <c r="H3595"/>
    </row>
    <row r="3596" spans="1:8" x14ac:dyDescent="0.45">
      <c r="A3596"/>
      <c r="B3596"/>
      <c r="C3596"/>
      <c r="D3596"/>
      <c r="E3596"/>
      <c r="F3596"/>
      <c r="G3596"/>
      <c r="H3596"/>
    </row>
    <row r="3597" spans="1:8" x14ac:dyDescent="0.45">
      <c r="A3597"/>
      <c r="B3597"/>
      <c r="C3597"/>
      <c r="D3597"/>
      <c r="E3597"/>
      <c r="F3597"/>
      <c r="G3597"/>
      <c r="H3597"/>
    </row>
    <row r="3598" spans="1:8" x14ac:dyDescent="0.45">
      <c r="A3598"/>
      <c r="B3598"/>
      <c r="C3598"/>
      <c r="D3598"/>
      <c r="E3598"/>
      <c r="F3598"/>
      <c r="G3598"/>
      <c r="H3598"/>
    </row>
    <row r="3599" spans="1:8" x14ac:dyDescent="0.45">
      <c r="A3599"/>
      <c r="B3599"/>
      <c r="C3599"/>
      <c r="D3599"/>
      <c r="E3599"/>
      <c r="F3599"/>
      <c r="G3599"/>
      <c r="H3599"/>
    </row>
    <row r="3600" spans="1:8" x14ac:dyDescent="0.45">
      <c r="A3600"/>
      <c r="B3600"/>
      <c r="C3600"/>
      <c r="D3600"/>
      <c r="E3600"/>
      <c r="F3600"/>
      <c r="G3600"/>
      <c r="H3600"/>
    </row>
    <row r="3601" spans="1:8" x14ac:dyDescent="0.45">
      <c r="A3601"/>
      <c r="B3601"/>
      <c r="C3601"/>
      <c r="D3601"/>
      <c r="E3601"/>
      <c r="F3601"/>
      <c r="G3601"/>
      <c r="H3601"/>
    </row>
    <row r="3602" spans="1:8" x14ac:dyDescent="0.45">
      <c r="A3602"/>
      <c r="B3602"/>
      <c r="C3602"/>
      <c r="D3602"/>
      <c r="E3602"/>
      <c r="F3602"/>
      <c r="G3602"/>
      <c r="H3602"/>
    </row>
    <row r="3603" spans="1:8" x14ac:dyDescent="0.45">
      <c r="A3603"/>
      <c r="B3603"/>
      <c r="C3603"/>
      <c r="D3603"/>
      <c r="E3603"/>
      <c r="F3603"/>
      <c r="G3603"/>
      <c r="H3603"/>
    </row>
    <row r="3604" spans="1:8" x14ac:dyDescent="0.45">
      <c r="A3604"/>
      <c r="B3604"/>
      <c r="C3604"/>
      <c r="D3604"/>
      <c r="E3604"/>
      <c r="F3604"/>
      <c r="G3604"/>
      <c r="H3604"/>
    </row>
    <row r="3605" spans="1:8" x14ac:dyDescent="0.45">
      <c r="A3605"/>
      <c r="B3605"/>
      <c r="C3605"/>
      <c r="D3605"/>
      <c r="E3605"/>
      <c r="F3605"/>
      <c r="G3605"/>
      <c r="H3605"/>
    </row>
    <row r="3606" spans="1:8" x14ac:dyDescent="0.45">
      <c r="A3606"/>
      <c r="B3606"/>
      <c r="C3606"/>
      <c r="D3606"/>
      <c r="E3606"/>
      <c r="F3606"/>
      <c r="G3606"/>
      <c r="H3606"/>
    </row>
    <row r="3607" spans="1:8" x14ac:dyDescent="0.45">
      <c r="A3607"/>
      <c r="B3607"/>
      <c r="C3607"/>
      <c r="D3607"/>
      <c r="E3607"/>
      <c r="F3607"/>
      <c r="G3607"/>
      <c r="H3607"/>
    </row>
    <row r="3608" spans="1:8" x14ac:dyDescent="0.45">
      <c r="A3608"/>
      <c r="B3608"/>
      <c r="C3608"/>
      <c r="D3608"/>
      <c r="E3608"/>
      <c r="F3608"/>
      <c r="G3608"/>
      <c r="H3608"/>
    </row>
    <row r="3609" spans="1:8" x14ac:dyDescent="0.45">
      <c r="A3609"/>
      <c r="B3609"/>
      <c r="C3609"/>
      <c r="D3609"/>
      <c r="E3609"/>
      <c r="F3609"/>
      <c r="G3609"/>
      <c r="H3609"/>
    </row>
    <row r="3610" spans="1:8" x14ac:dyDescent="0.45">
      <c r="A3610"/>
      <c r="B3610"/>
      <c r="C3610"/>
      <c r="D3610"/>
      <c r="E3610"/>
      <c r="F3610"/>
      <c r="G3610"/>
      <c r="H3610"/>
    </row>
    <row r="3611" spans="1:8" x14ac:dyDescent="0.45">
      <c r="A3611"/>
      <c r="B3611"/>
      <c r="C3611"/>
      <c r="D3611"/>
      <c r="E3611"/>
      <c r="F3611"/>
      <c r="G3611"/>
      <c r="H3611"/>
    </row>
    <row r="3612" spans="1:8" x14ac:dyDescent="0.45">
      <c r="A3612"/>
      <c r="B3612"/>
      <c r="C3612"/>
      <c r="D3612"/>
      <c r="E3612"/>
      <c r="F3612"/>
      <c r="G3612"/>
      <c r="H3612"/>
    </row>
    <row r="3613" spans="1:8" x14ac:dyDescent="0.45">
      <c r="A3613"/>
      <c r="B3613"/>
      <c r="C3613"/>
      <c r="D3613"/>
      <c r="E3613"/>
      <c r="F3613"/>
      <c r="G3613"/>
      <c r="H3613"/>
    </row>
    <row r="3614" spans="1:8" x14ac:dyDescent="0.45">
      <c r="A3614"/>
      <c r="B3614"/>
      <c r="C3614"/>
      <c r="D3614"/>
      <c r="E3614"/>
      <c r="F3614"/>
      <c r="G3614"/>
      <c r="H3614"/>
    </row>
    <row r="3615" spans="1:8" x14ac:dyDescent="0.45">
      <c r="A3615"/>
      <c r="B3615"/>
      <c r="C3615"/>
      <c r="D3615"/>
      <c r="E3615"/>
      <c r="F3615"/>
      <c r="G3615"/>
      <c r="H3615"/>
    </row>
    <row r="3616" spans="1:8" x14ac:dyDescent="0.45">
      <c r="A3616"/>
      <c r="B3616"/>
      <c r="C3616"/>
      <c r="D3616"/>
      <c r="E3616"/>
      <c r="F3616"/>
      <c r="G3616"/>
      <c r="H3616"/>
    </row>
    <row r="3617" spans="1:8" x14ac:dyDescent="0.45">
      <c r="A3617"/>
      <c r="B3617"/>
      <c r="C3617"/>
      <c r="D3617"/>
      <c r="E3617"/>
      <c r="F3617"/>
      <c r="G3617"/>
      <c r="H3617"/>
    </row>
    <row r="3618" spans="1:8" x14ac:dyDescent="0.45">
      <c r="A3618"/>
      <c r="B3618"/>
      <c r="C3618"/>
      <c r="D3618"/>
      <c r="E3618"/>
      <c r="F3618"/>
      <c r="G3618"/>
      <c r="H3618"/>
    </row>
    <row r="3619" spans="1:8" x14ac:dyDescent="0.45">
      <c r="A3619"/>
      <c r="B3619"/>
      <c r="C3619"/>
      <c r="D3619"/>
      <c r="E3619"/>
      <c r="F3619"/>
      <c r="G3619"/>
      <c r="H3619"/>
    </row>
    <row r="3620" spans="1:8" x14ac:dyDescent="0.45">
      <c r="A3620"/>
      <c r="B3620"/>
      <c r="C3620"/>
      <c r="D3620"/>
      <c r="E3620"/>
      <c r="F3620"/>
      <c r="G3620"/>
      <c r="H3620"/>
    </row>
    <row r="3621" spans="1:8" x14ac:dyDescent="0.45">
      <c r="A3621"/>
      <c r="B3621"/>
      <c r="C3621"/>
      <c r="D3621"/>
      <c r="E3621"/>
      <c r="F3621"/>
      <c r="G3621"/>
      <c r="H3621"/>
    </row>
    <row r="3622" spans="1:8" x14ac:dyDescent="0.45">
      <c r="A3622"/>
      <c r="B3622"/>
      <c r="C3622"/>
      <c r="D3622"/>
      <c r="E3622"/>
      <c r="F3622"/>
      <c r="G3622"/>
      <c r="H3622"/>
    </row>
    <row r="3623" spans="1:8" x14ac:dyDescent="0.45">
      <c r="A3623"/>
      <c r="B3623"/>
      <c r="C3623"/>
      <c r="D3623"/>
      <c r="E3623"/>
      <c r="F3623"/>
      <c r="G3623"/>
      <c r="H3623"/>
    </row>
    <row r="3624" spans="1:8" x14ac:dyDescent="0.45">
      <c r="A3624"/>
      <c r="B3624"/>
      <c r="C3624"/>
      <c r="D3624"/>
      <c r="E3624"/>
      <c r="F3624"/>
      <c r="G3624"/>
      <c r="H3624"/>
    </row>
    <row r="3625" spans="1:8" x14ac:dyDescent="0.45">
      <c r="A3625"/>
      <c r="B3625"/>
      <c r="C3625"/>
      <c r="D3625"/>
      <c r="E3625"/>
      <c r="F3625"/>
      <c r="G3625"/>
      <c r="H3625"/>
    </row>
    <row r="3626" spans="1:8" x14ac:dyDescent="0.45">
      <c r="A3626"/>
      <c r="B3626"/>
      <c r="C3626"/>
      <c r="D3626"/>
      <c r="E3626"/>
      <c r="F3626"/>
      <c r="G3626"/>
      <c r="H3626"/>
    </row>
    <row r="3627" spans="1:8" x14ac:dyDescent="0.45">
      <c r="A3627"/>
      <c r="B3627"/>
      <c r="C3627"/>
      <c r="D3627"/>
      <c r="E3627"/>
      <c r="F3627"/>
      <c r="G3627"/>
      <c r="H3627"/>
    </row>
    <row r="3628" spans="1:8" x14ac:dyDescent="0.45">
      <c r="A3628"/>
      <c r="B3628"/>
      <c r="C3628"/>
      <c r="D3628"/>
      <c r="E3628"/>
      <c r="F3628"/>
      <c r="G3628"/>
      <c r="H3628"/>
    </row>
    <row r="3629" spans="1:8" x14ac:dyDescent="0.45">
      <c r="A3629"/>
      <c r="B3629"/>
      <c r="C3629"/>
      <c r="D3629"/>
      <c r="E3629"/>
      <c r="F3629"/>
      <c r="G3629"/>
      <c r="H3629"/>
    </row>
    <row r="3630" spans="1:8" x14ac:dyDescent="0.45">
      <c r="A3630"/>
      <c r="B3630"/>
      <c r="C3630"/>
      <c r="D3630"/>
      <c r="E3630"/>
      <c r="F3630"/>
      <c r="G3630"/>
      <c r="H3630"/>
    </row>
    <row r="3631" spans="1:8" x14ac:dyDescent="0.45">
      <c r="A3631"/>
      <c r="B3631"/>
      <c r="C3631"/>
      <c r="D3631"/>
      <c r="E3631"/>
      <c r="F3631"/>
      <c r="G3631"/>
      <c r="H3631"/>
    </row>
    <row r="3632" spans="1:8" x14ac:dyDescent="0.45">
      <c r="A3632"/>
      <c r="B3632"/>
      <c r="C3632"/>
      <c r="D3632"/>
      <c r="E3632"/>
      <c r="F3632"/>
      <c r="G3632"/>
      <c r="H3632"/>
    </row>
    <row r="3633" spans="1:8" x14ac:dyDescent="0.45">
      <c r="A3633"/>
      <c r="B3633"/>
      <c r="C3633"/>
      <c r="D3633"/>
      <c r="E3633"/>
      <c r="F3633"/>
      <c r="G3633"/>
      <c r="H3633"/>
    </row>
    <row r="3634" spans="1:8" x14ac:dyDescent="0.45">
      <c r="A3634"/>
      <c r="B3634"/>
      <c r="C3634"/>
      <c r="D3634"/>
      <c r="E3634"/>
      <c r="F3634"/>
      <c r="G3634"/>
      <c r="H3634"/>
    </row>
    <row r="3635" spans="1:8" x14ac:dyDescent="0.45">
      <c r="A3635"/>
      <c r="B3635"/>
      <c r="C3635"/>
      <c r="D3635"/>
      <c r="E3635"/>
      <c r="F3635"/>
      <c r="G3635"/>
      <c r="H3635"/>
    </row>
    <row r="3636" spans="1:8" x14ac:dyDescent="0.45">
      <c r="A3636"/>
      <c r="B3636"/>
      <c r="C3636"/>
      <c r="D3636"/>
      <c r="E3636"/>
      <c r="F3636"/>
      <c r="G3636"/>
      <c r="H3636"/>
    </row>
    <row r="3637" spans="1:8" x14ac:dyDescent="0.45">
      <c r="A3637"/>
      <c r="B3637"/>
      <c r="C3637"/>
      <c r="D3637"/>
      <c r="E3637"/>
      <c r="F3637"/>
      <c r="G3637"/>
      <c r="H3637"/>
    </row>
    <row r="3638" spans="1:8" x14ac:dyDescent="0.45">
      <c r="A3638"/>
      <c r="B3638"/>
      <c r="C3638"/>
      <c r="D3638"/>
      <c r="E3638"/>
      <c r="F3638"/>
      <c r="G3638"/>
      <c r="H3638"/>
    </row>
    <row r="3639" spans="1:8" x14ac:dyDescent="0.45">
      <c r="A3639"/>
      <c r="B3639"/>
      <c r="C3639"/>
      <c r="D3639"/>
      <c r="E3639"/>
      <c r="F3639"/>
      <c r="G3639"/>
      <c r="H3639"/>
    </row>
    <row r="3640" spans="1:8" x14ac:dyDescent="0.45">
      <c r="A3640"/>
      <c r="B3640"/>
      <c r="C3640"/>
      <c r="D3640"/>
      <c r="E3640"/>
      <c r="F3640"/>
      <c r="G3640"/>
      <c r="H3640"/>
    </row>
    <row r="3641" spans="1:8" x14ac:dyDescent="0.45">
      <c r="A3641"/>
      <c r="B3641"/>
      <c r="C3641"/>
      <c r="D3641"/>
      <c r="E3641"/>
      <c r="F3641"/>
      <c r="G3641"/>
      <c r="H3641"/>
    </row>
    <row r="3642" spans="1:8" x14ac:dyDescent="0.45">
      <c r="A3642"/>
      <c r="B3642"/>
      <c r="C3642"/>
      <c r="D3642"/>
      <c r="E3642"/>
      <c r="F3642"/>
      <c r="G3642"/>
      <c r="H3642"/>
    </row>
    <row r="3643" spans="1:8" x14ac:dyDescent="0.45">
      <c r="A3643"/>
      <c r="B3643"/>
      <c r="C3643"/>
      <c r="D3643"/>
      <c r="E3643"/>
      <c r="F3643"/>
      <c r="G3643"/>
      <c r="H3643"/>
    </row>
    <row r="3644" spans="1:8" x14ac:dyDescent="0.45">
      <c r="A3644"/>
      <c r="B3644"/>
      <c r="C3644"/>
      <c r="D3644"/>
      <c r="E3644"/>
      <c r="F3644"/>
      <c r="G3644"/>
      <c r="H3644"/>
    </row>
    <row r="3645" spans="1:8" x14ac:dyDescent="0.45">
      <c r="A3645"/>
      <c r="B3645"/>
      <c r="C3645"/>
      <c r="D3645"/>
      <c r="E3645"/>
      <c r="F3645"/>
      <c r="G3645"/>
      <c r="H3645"/>
    </row>
    <row r="3646" spans="1:8" x14ac:dyDescent="0.45">
      <c r="A3646"/>
      <c r="B3646"/>
      <c r="C3646"/>
      <c r="D3646"/>
      <c r="E3646"/>
      <c r="F3646"/>
      <c r="G3646"/>
      <c r="H3646"/>
    </row>
    <row r="3647" spans="1:8" x14ac:dyDescent="0.45">
      <c r="A3647"/>
      <c r="B3647"/>
      <c r="C3647"/>
      <c r="D3647"/>
      <c r="E3647"/>
      <c r="F3647"/>
      <c r="G3647"/>
      <c r="H3647"/>
    </row>
    <row r="3648" spans="1:8" x14ac:dyDescent="0.45">
      <c r="A3648"/>
      <c r="B3648"/>
      <c r="C3648"/>
      <c r="D3648"/>
      <c r="E3648"/>
      <c r="F3648"/>
      <c r="G3648"/>
      <c r="H3648"/>
    </row>
    <row r="3649" spans="1:8" x14ac:dyDescent="0.45">
      <c r="A3649"/>
      <c r="B3649"/>
      <c r="C3649"/>
      <c r="D3649"/>
      <c r="E3649"/>
      <c r="F3649"/>
      <c r="G3649"/>
      <c r="H3649"/>
    </row>
    <row r="3650" spans="1:8" x14ac:dyDescent="0.45">
      <c r="A3650"/>
      <c r="B3650"/>
      <c r="C3650"/>
      <c r="D3650"/>
      <c r="E3650"/>
      <c r="F3650"/>
      <c r="G3650"/>
      <c r="H3650"/>
    </row>
    <row r="3651" spans="1:8" x14ac:dyDescent="0.45">
      <c r="A3651"/>
      <c r="B3651"/>
      <c r="C3651"/>
      <c r="D3651"/>
      <c r="E3651"/>
      <c r="F3651"/>
      <c r="G3651"/>
      <c r="H3651"/>
    </row>
    <row r="3652" spans="1:8" x14ac:dyDescent="0.45">
      <c r="A3652"/>
      <c r="B3652"/>
      <c r="C3652"/>
      <c r="D3652"/>
      <c r="E3652"/>
      <c r="F3652"/>
      <c r="G3652"/>
      <c r="H3652"/>
    </row>
    <row r="3653" spans="1:8" x14ac:dyDescent="0.45">
      <c r="A3653"/>
      <c r="B3653"/>
      <c r="C3653"/>
      <c r="D3653"/>
      <c r="E3653"/>
      <c r="F3653"/>
      <c r="G3653"/>
      <c r="H3653"/>
    </row>
    <row r="3654" spans="1:8" x14ac:dyDescent="0.45">
      <c r="A3654"/>
      <c r="B3654"/>
      <c r="C3654"/>
      <c r="D3654"/>
      <c r="E3654"/>
      <c r="F3654"/>
      <c r="G3654"/>
      <c r="H3654"/>
    </row>
    <row r="3655" spans="1:8" x14ac:dyDescent="0.45">
      <c r="A3655"/>
      <c r="B3655"/>
      <c r="C3655"/>
      <c r="D3655"/>
      <c r="E3655"/>
      <c r="F3655"/>
      <c r="G3655"/>
      <c r="H3655"/>
    </row>
    <row r="3656" spans="1:8" x14ac:dyDescent="0.45">
      <c r="A3656"/>
      <c r="B3656"/>
      <c r="C3656"/>
      <c r="D3656"/>
      <c r="E3656"/>
      <c r="F3656"/>
      <c r="G3656"/>
      <c r="H3656"/>
    </row>
    <row r="3657" spans="1:8" x14ac:dyDescent="0.45">
      <c r="A3657"/>
      <c r="B3657"/>
      <c r="C3657"/>
      <c r="D3657"/>
      <c r="E3657"/>
      <c r="F3657"/>
      <c r="G3657"/>
      <c r="H3657"/>
    </row>
    <row r="3658" spans="1:8" x14ac:dyDescent="0.45">
      <c r="A3658"/>
      <c r="B3658"/>
      <c r="C3658"/>
      <c r="D3658"/>
      <c r="E3658"/>
      <c r="F3658"/>
      <c r="G3658"/>
      <c r="H3658"/>
    </row>
    <row r="3659" spans="1:8" x14ac:dyDescent="0.45">
      <c r="A3659"/>
      <c r="B3659"/>
      <c r="C3659"/>
      <c r="D3659"/>
      <c r="E3659"/>
      <c r="F3659"/>
      <c r="G3659"/>
      <c r="H3659"/>
    </row>
    <row r="3660" spans="1:8" x14ac:dyDescent="0.45">
      <c r="A3660"/>
      <c r="B3660"/>
      <c r="C3660"/>
      <c r="D3660"/>
      <c r="E3660"/>
      <c r="F3660"/>
      <c r="G3660"/>
      <c r="H3660"/>
    </row>
    <row r="3661" spans="1:8" x14ac:dyDescent="0.45">
      <c r="A3661"/>
      <c r="B3661"/>
      <c r="C3661"/>
      <c r="D3661"/>
      <c r="E3661"/>
      <c r="F3661"/>
      <c r="G3661"/>
      <c r="H3661"/>
    </row>
    <row r="3662" spans="1:8" x14ac:dyDescent="0.45">
      <c r="A3662"/>
      <c r="B3662"/>
      <c r="C3662"/>
      <c r="D3662"/>
      <c r="E3662"/>
      <c r="F3662"/>
      <c r="G3662"/>
      <c r="H3662"/>
    </row>
    <row r="3663" spans="1:8" x14ac:dyDescent="0.45">
      <c r="A3663"/>
      <c r="B3663"/>
      <c r="C3663"/>
      <c r="D3663"/>
      <c r="E3663"/>
      <c r="F3663"/>
      <c r="G3663"/>
      <c r="H3663"/>
    </row>
    <row r="3664" spans="1:8" x14ac:dyDescent="0.45">
      <c r="A3664"/>
      <c r="B3664"/>
      <c r="C3664"/>
      <c r="D3664"/>
      <c r="E3664"/>
      <c r="F3664"/>
      <c r="G3664"/>
      <c r="H3664"/>
    </row>
    <row r="3665" spans="1:8" x14ac:dyDescent="0.45">
      <c r="A3665"/>
      <c r="B3665"/>
      <c r="C3665"/>
      <c r="D3665"/>
      <c r="E3665"/>
      <c r="F3665"/>
      <c r="G3665"/>
      <c r="H3665"/>
    </row>
    <row r="3666" spans="1:8" x14ac:dyDescent="0.45">
      <c r="A3666"/>
      <c r="B3666"/>
      <c r="C3666"/>
      <c r="D3666"/>
      <c r="E3666"/>
      <c r="F3666"/>
      <c r="G3666"/>
      <c r="H3666"/>
    </row>
    <row r="3667" spans="1:8" x14ac:dyDescent="0.45">
      <c r="A3667"/>
      <c r="B3667"/>
      <c r="C3667"/>
      <c r="D3667"/>
      <c r="E3667"/>
      <c r="F3667"/>
      <c r="G3667"/>
      <c r="H3667"/>
    </row>
    <row r="3668" spans="1:8" x14ac:dyDescent="0.45">
      <c r="A3668"/>
      <c r="B3668"/>
      <c r="C3668"/>
      <c r="D3668"/>
      <c r="E3668"/>
      <c r="F3668"/>
      <c r="G3668"/>
      <c r="H3668"/>
    </row>
    <row r="3669" spans="1:8" x14ac:dyDescent="0.45">
      <c r="A3669"/>
      <c r="B3669"/>
      <c r="C3669"/>
      <c r="D3669"/>
      <c r="E3669"/>
      <c r="F3669"/>
      <c r="G3669"/>
      <c r="H3669"/>
    </row>
    <row r="3670" spans="1:8" x14ac:dyDescent="0.45">
      <c r="A3670"/>
      <c r="B3670"/>
      <c r="C3670"/>
      <c r="D3670"/>
      <c r="E3670"/>
      <c r="F3670"/>
      <c r="G3670"/>
      <c r="H3670"/>
    </row>
    <row r="3671" spans="1:8" x14ac:dyDescent="0.45">
      <c r="A3671"/>
      <c r="B3671"/>
      <c r="C3671"/>
      <c r="D3671"/>
      <c r="E3671"/>
      <c r="F3671"/>
      <c r="G3671"/>
      <c r="H3671"/>
    </row>
    <row r="3672" spans="1:8" x14ac:dyDescent="0.45">
      <c r="A3672"/>
      <c r="B3672"/>
      <c r="C3672"/>
      <c r="D3672"/>
      <c r="E3672"/>
      <c r="F3672"/>
      <c r="G3672"/>
      <c r="H3672"/>
    </row>
    <row r="3673" spans="1:8" x14ac:dyDescent="0.45">
      <c r="A3673"/>
      <c r="B3673"/>
      <c r="C3673"/>
      <c r="D3673"/>
      <c r="E3673"/>
      <c r="F3673"/>
      <c r="G3673"/>
      <c r="H3673"/>
    </row>
    <row r="3674" spans="1:8" x14ac:dyDescent="0.45">
      <c r="A3674"/>
      <c r="B3674"/>
      <c r="C3674"/>
      <c r="D3674"/>
      <c r="E3674"/>
      <c r="F3674"/>
      <c r="G3674"/>
      <c r="H3674"/>
    </row>
    <row r="3675" spans="1:8" x14ac:dyDescent="0.45">
      <c r="A3675"/>
      <c r="B3675"/>
      <c r="C3675"/>
      <c r="D3675"/>
      <c r="E3675"/>
      <c r="F3675"/>
      <c r="G3675"/>
      <c r="H3675"/>
    </row>
    <row r="3676" spans="1:8" x14ac:dyDescent="0.45">
      <c r="A3676"/>
      <c r="B3676"/>
      <c r="C3676"/>
      <c r="D3676"/>
      <c r="E3676"/>
      <c r="F3676"/>
      <c r="G3676"/>
      <c r="H3676"/>
    </row>
    <row r="3677" spans="1:8" x14ac:dyDescent="0.45">
      <c r="A3677"/>
      <c r="B3677"/>
      <c r="C3677"/>
      <c r="D3677"/>
      <c r="E3677"/>
      <c r="F3677"/>
      <c r="G3677"/>
      <c r="H3677"/>
    </row>
    <row r="3678" spans="1:8" x14ac:dyDescent="0.45">
      <c r="A3678"/>
      <c r="B3678"/>
      <c r="C3678"/>
      <c r="D3678"/>
      <c r="E3678"/>
      <c r="F3678"/>
      <c r="G3678"/>
      <c r="H3678"/>
    </row>
    <row r="3679" spans="1:8" x14ac:dyDescent="0.45">
      <c r="A3679"/>
      <c r="B3679"/>
      <c r="C3679"/>
      <c r="D3679"/>
      <c r="E3679"/>
      <c r="F3679"/>
      <c r="G3679"/>
      <c r="H3679"/>
    </row>
    <row r="3680" spans="1:8" x14ac:dyDescent="0.45">
      <c r="A3680"/>
      <c r="B3680"/>
      <c r="C3680"/>
      <c r="D3680"/>
      <c r="E3680"/>
      <c r="F3680"/>
      <c r="G3680"/>
      <c r="H3680"/>
    </row>
    <row r="3681" spans="1:8" x14ac:dyDescent="0.45">
      <c r="A3681"/>
      <c r="B3681"/>
      <c r="C3681"/>
      <c r="D3681"/>
      <c r="E3681"/>
      <c r="F3681"/>
      <c r="G3681"/>
      <c r="H3681"/>
    </row>
    <row r="3682" spans="1:8" x14ac:dyDescent="0.45">
      <c r="A3682"/>
      <c r="B3682"/>
      <c r="C3682"/>
      <c r="D3682"/>
      <c r="E3682"/>
      <c r="F3682"/>
      <c r="G3682"/>
      <c r="H3682"/>
    </row>
    <row r="3683" spans="1:8" x14ac:dyDescent="0.45">
      <c r="A3683"/>
      <c r="B3683"/>
      <c r="C3683"/>
      <c r="D3683"/>
      <c r="E3683"/>
      <c r="F3683"/>
      <c r="G3683"/>
      <c r="H3683"/>
    </row>
    <row r="3684" spans="1:8" x14ac:dyDescent="0.45">
      <c r="A3684"/>
      <c r="B3684"/>
      <c r="C3684"/>
      <c r="D3684"/>
      <c r="E3684"/>
      <c r="F3684"/>
      <c r="G3684"/>
      <c r="H3684"/>
    </row>
    <row r="3685" spans="1:8" x14ac:dyDescent="0.45">
      <c r="A3685"/>
      <c r="B3685"/>
      <c r="C3685"/>
      <c r="D3685"/>
      <c r="E3685"/>
      <c r="F3685"/>
      <c r="G3685"/>
      <c r="H3685"/>
    </row>
    <row r="3686" spans="1:8" x14ac:dyDescent="0.45">
      <c r="A3686"/>
      <c r="B3686"/>
      <c r="C3686"/>
      <c r="D3686"/>
      <c r="E3686"/>
      <c r="F3686"/>
      <c r="G3686"/>
      <c r="H3686"/>
    </row>
    <row r="3687" spans="1:8" x14ac:dyDescent="0.45">
      <c r="A3687"/>
      <c r="B3687"/>
      <c r="C3687"/>
      <c r="D3687"/>
      <c r="E3687"/>
      <c r="F3687"/>
      <c r="G3687"/>
      <c r="H3687"/>
    </row>
    <row r="3688" spans="1:8" x14ac:dyDescent="0.45">
      <c r="A3688"/>
      <c r="B3688"/>
      <c r="C3688"/>
      <c r="D3688"/>
      <c r="E3688"/>
      <c r="F3688"/>
      <c r="G3688"/>
      <c r="H3688"/>
    </row>
    <row r="3689" spans="1:8" x14ac:dyDescent="0.45">
      <c r="A3689"/>
      <c r="B3689"/>
      <c r="C3689"/>
      <c r="D3689"/>
      <c r="E3689"/>
      <c r="F3689"/>
      <c r="G3689"/>
      <c r="H3689"/>
    </row>
    <row r="3690" spans="1:8" x14ac:dyDescent="0.45">
      <c r="A3690"/>
      <c r="B3690"/>
      <c r="C3690"/>
      <c r="D3690"/>
      <c r="E3690"/>
      <c r="F3690"/>
      <c r="G3690"/>
      <c r="H3690"/>
    </row>
    <row r="3691" spans="1:8" x14ac:dyDescent="0.45">
      <c r="A3691"/>
      <c r="B3691"/>
      <c r="C3691"/>
      <c r="D3691"/>
      <c r="E3691"/>
      <c r="F3691"/>
      <c r="G3691"/>
      <c r="H3691"/>
    </row>
    <row r="3692" spans="1:8" x14ac:dyDescent="0.45">
      <c r="A3692"/>
      <c r="B3692"/>
      <c r="C3692"/>
      <c r="D3692"/>
      <c r="E3692"/>
      <c r="F3692"/>
      <c r="G3692"/>
      <c r="H3692"/>
    </row>
    <row r="3693" spans="1:8" x14ac:dyDescent="0.45">
      <c r="A3693"/>
      <c r="B3693"/>
      <c r="C3693"/>
      <c r="D3693"/>
      <c r="E3693"/>
      <c r="F3693"/>
      <c r="G3693"/>
      <c r="H3693"/>
    </row>
    <row r="3694" spans="1:8" x14ac:dyDescent="0.45">
      <c r="A3694"/>
      <c r="B3694"/>
      <c r="C3694"/>
      <c r="D3694"/>
      <c r="E3694"/>
      <c r="F3694"/>
      <c r="G3694"/>
      <c r="H3694"/>
    </row>
    <row r="3695" spans="1:8" x14ac:dyDescent="0.45">
      <c r="A3695"/>
      <c r="B3695"/>
      <c r="C3695"/>
      <c r="D3695"/>
      <c r="E3695"/>
      <c r="F3695"/>
      <c r="G3695"/>
      <c r="H3695"/>
    </row>
    <row r="3696" spans="1:8" x14ac:dyDescent="0.45">
      <c r="A3696"/>
      <c r="B3696"/>
      <c r="C3696"/>
      <c r="D3696"/>
      <c r="E3696"/>
      <c r="F3696"/>
      <c r="G3696"/>
      <c r="H3696"/>
    </row>
    <row r="3697" spans="1:8" x14ac:dyDescent="0.45">
      <c r="A3697"/>
      <c r="B3697"/>
      <c r="C3697"/>
      <c r="D3697"/>
      <c r="E3697"/>
      <c r="F3697"/>
      <c r="G3697"/>
      <c r="H3697"/>
    </row>
    <row r="3698" spans="1:8" x14ac:dyDescent="0.45">
      <c r="A3698"/>
      <c r="B3698"/>
      <c r="C3698"/>
      <c r="D3698"/>
      <c r="E3698"/>
      <c r="F3698"/>
      <c r="G3698"/>
      <c r="H3698"/>
    </row>
    <row r="3699" spans="1:8" x14ac:dyDescent="0.45">
      <c r="A3699"/>
      <c r="B3699"/>
      <c r="C3699"/>
      <c r="D3699"/>
      <c r="E3699"/>
      <c r="F3699"/>
      <c r="G3699"/>
      <c r="H3699"/>
    </row>
    <row r="3700" spans="1:8" x14ac:dyDescent="0.45">
      <c r="A3700"/>
      <c r="B3700"/>
      <c r="C3700"/>
      <c r="D3700"/>
      <c r="E3700"/>
      <c r="F3700"/>
      <c r="G3700"/>
      <c r="H3700"/>
    </row>
    <row r="3701" spans="1:8" x14ac:dyDescent="0.45">
      <c r="A3701"/>
      <c r="B3701"/>
      <c r="C3701"/>
      <c r="D3701"/>
      <c r="E3701"/>
      <c r="F3701"/>
      <c r="G3701"/>
      <c r="H3701"/>
    </row>
    <row r="3702" spans="1:8" x14ac:dyDescent="0.45">
      <c r="A3702"/>
      <c r="B3702"/>
      <c r="C3702"/>
      <c r="D3702"/>
      <c r="E3702"/>
      <c r="F3702"/>
      <c r="G3702"/>
      <c r="H3702"/>
    </row>
    <row r="3703" spans="1:8" x14ac:dyDescent="0.45">
      <c r="A3703"/>
      <c r="B3703"/>
      <c r="C3703"/>
      <c r="D3703"/>
      <c r="E3703"/>
      <c r="F3703"/>
      <c r="G3703"/>
      <c r="H3703"/>
    </row>
    <row r="3704" spans="1:8" x14ac:dyDescent="0.45">
      <c r="A3704"/>
      <c r="B3704"/>
      <c r="C3704"/>
      <c r="D3704"/>
      <c r="E3704"/>
      <c r="F3704"/>
      <c r="G3704"/>
      <c r="H3704"/>
    </row>
    <row r="3705" spans="1:8" x14ac:dyDescent="0.45">
      <c r="A3705"/>
      <c r="B3705"/>
      <c r="C3705"/>
      <c r="D3705"/>
      <c r="E3705"/>
      <c r="F3705"/>
      <c r="G3705"/>
      <c r="H3705"/>
    </row>
    <row r="3706" spans="1:8" x14ac:dyDescent="0.45">
      <c r="A3706"/>
      <c r="B3706"/>
      <c r="C3706"/>
      <c r="D3706"/>
      <c r="E3706"/>
      <c r="F3706"/>
      <c r="G3706"/>
      <c r="H3706"/>
    </row>
    <row r="3707" spans="1:8" x14ac:dyDescent="0.45">
      <c r="A3707"/>
      <c r="B3707"/>
      <c r="C3707"/>
      <c r="D3707"/>
      <c r="E3707"/>
      <c r="F3707"/>
      <c r="G3707"/>
      <c r="H3707"/>
    </row>
    <row r="3708" spans="1:8" x14ac:dyDescent="0.45">
      <c r="A3708"/>
      <c r="B3708"/>
      <c r="C3708"/>
      <c r="D3708"/>
      <c r="E3708"/>
      <c r="F3708"/>
      <c r="G3708"/>
      <c r="H3708"/>
    </row>
    <row r="3709" spans="1:8" x14ac:dyDescent="0.45">
      <c r="A3709"/>
      <c r="B3709"/>
      <c r="C3709"/>
      <c r="D3709"/>
      <c r="E3709"/>
      <c r="F3709"/>
      <c r="G3709"/>
      <c r="H3709"/>
    </row>
    <row r="3710" spans="1:8" x14ac:dyDescent="0.45">
      <c r="A3710"/>
      <c r="B3710"/>
      <c r="C3710"/>
      <c r="D3710"/>
      <c r="E3710"/>
      <c r="F3710"/>
      <c r="G3710"/>
      <c r="H3710"/>
    </row>
    <row r="3711" spans="1:8" x14ac:dyDescent="0.45">
      <c r="A3711"/>
      <c r="B3711"/>
      <c r="C3711"/>
      <c r="D3711"/>
      <c r="E3711"/>
      <c r="F3711"/>
      <c r="G3711"/>
      <c r="H3711"/>
    </row>
    <row r="3712" spans="1:8" x14ac:dyDescent="0.45">
      <c r="A3712"/>
      <c r="B3712"/>
      <c r="C3712"/>
      <c r="D3712"/>
      <c r="E3712"/>
      <c r="F3712"/>
      <c r="G3712"/>
      <c r="H3712"/>
    </row>
    <row r="3713" spans="1:8" x14ac:dyDescent="0.45">
      <c r="A3713"/>
      <c r="B3713"/>
      <c r="C3713"/>
      <c r="D3713"/>
      <c r="E3713"/>
      <c r="F3713"/>
      <c r="G3713"/>
      <c r="H3713"/>
    </row>
    <row r="3714" spans="1:8" x14ac:dyDescent="0.45">
      <c r="A3714"/>
      <c r="B3714"/>
      <c r="C3714"/>
      <c r="D3714"/>
      <c r="E3714"/>
      <c r="F3714"/>
      <c r="G3714"/>
      <c r="H3714"/>
    </row>
    <row r="3715" spans="1:8" x14ac:dyDescent="0.45">
      <c r="A3715"/>
      <c r="B3715"/>
      <c r="C3715"/>
      <c r="D3715"/>
      <c r="E3715"/>
      <c r="F3715"/>
      <c r="G3715"/>
      <c r="H3715"/>
    </row>
    <row r="3716" spans="1:8" x14ac:dyDescent="0.45">
      <c r="A3716"/>
      <c r="B3716"/>
      <c r="C3716"/>
      <c r="D3716"/>
      <c r="E3716"/>
      <c r="F3716"/>
      <c r="G3716"/>
      <c r="H3716"/>
    </row>
    <row r="3717" spans="1:8" x14ac:dyDescent="0.45">
      <c r="A3717"/>
      <c r="B3717"/>
      <c r="C3717"/>
      <c r="D3717"/>
      <c r="E3717"/>
      <c r="F3717"/>
      <c r="G3717"/>
      <c r="H3717"/>
    </row>
    <row r="3718" spans="1:8" x14ac:dyDescent="0.45">
      <c r="A3718"/>
      <c r="B3718"/>
      <c r="C3718"/>
      <c r="D3718"/>
      <c r="E3718"/>
      <c r="F3718"/>
      <c r="G3718"/>
      <c r="H3718"/>
    </row>
    <row r="3719" spans="1:8" x14ac:dyDescent="0.45">
      <c r="A3719"/>
      <c r="B3719"/>
      <c r="C3719"/>
      <c r="D3719"/>
      <c r="E3719"/>
      <c r="F3719"/>
      <c r="G3719"/>
      <c r="H3719"/>
    </row>
    <row r="3720" spans="1:8" x14ac:dyDescent="0.45">
      <c r="A3720"/>
      <c r="B3720"/>
      <c r="C3720"/>
      <c r="D3720"/>
      <c r="E3720"/>
      <c r="F3720"/>
      <c r="G3720"/>
      <c r="H3720"/>
    </row>
    <row r="3721" spans="1:8" x14ac:dyDescent="0.45">
      <c r="A3721"/>
      <c r="B3721"/>
      <c r="C3721"/>
      <c r="D3721"/>
      <c r="E3721"/>
      <c r="F3721"/>
      <c r="G3721"/>
      <c r="H3721"/>
    </row>
    <row r="3722" spans="1:8" x14ac:dyDescent="0.45">
      <c r="A3722"/>
      <c r="B3722"/>
      <c r="C3722"/>
      <c r="D3722"/>
      <c r="E3722"/>
      <c r="F3722"/>
      <c r="G3722"/>
      <c r="H3722"/>
    </row>
    <row r="3723" spans="1:8" x14ac:dyDescent="0.45">
      <c r="A3723"/>
      <c r="B3723"/>
      <c r="C3723"/>
      <c r="D3723"/>
      <c r="E3723"/>
      <c r="F3723"/>
      <c r="G3723"/>
      <c r="H3723"/>
    </row>
    <row r="3724" spans="1:8" x14ac:dyDescent="0.45">
      <c r="A3724"/>
      <c r="B3724"/>
      <c r="C3724"/>
      <c r="D3724"/>
      <c r="E3724"/>
      <c r="F3724"/>
      <c r="G3724"/>
      <c r="H3724"/>
    </row>
    <row r="3725" spans="1:8" x14ac:dyDescent="0.45">
      <c r="A3725"/>
      <c r="B3725"/>
      <c r="C3725"/>
      <c r="D3725"/>
      <c r="E3725"/>
      <c r="F3725"/>
      <c r="G3725"/>
      <c r="H3725"/>
    </row>
    <row r="3726" spans="1:8" x14ac:dyDescent="0.45">
      <c r="A3726"/>
      <c r="B3726"/>
      <c r="C3726"/>
      <c r="D3726"/>
      <c r="E3726"/>
      <c r="F3726"/>
      <c r="G3726"/>
      <c r="H3726"/>
    </row>
    <row r="3727" spans="1:8" x14ac:dyDescent="0.45">
      <c r="A3727"/>
      <c r="B3727"/>
      <c r="C3727"/>
      <c r="D3727"/>
      <c r="E3727"/>
      <c r="F3727"/>
      <c r="G3727"/>
      <c r="H3727"/>
    </row>
    <row r="3728" spans="1:8" x14ac:dyDescent="0.45">
      <c r="A3728"/>
      <c r="B3728"/>
      <c r="C3728"/>
      <c r="D3728"/>
      <c r="E3728"/>
      <c r="F3728"/>
      <c r="G3728"/>
      <c r="H3728"/>
    </row>
    <row r="3729" spans="1:8" x14ac:dyDescent="0.45">
      <c r="A3729"/>
      <c r="B3729"/>
      <c r="C3729"/>
      <c r="D3729"/>
      <c r="E3729"/>
      <c r="F3729"/>
      <c r="G3729"/>
      <c r="H3729"/>
    </row>
    <row r="3730" spans="1:8" x14ac:dyDescent="0.45">
      <c r="A3730"/>
      <c r="B3730"/>
      <c r="C3730"/>
      <c r="D3730"/>
      <c r="E3730"/>
      <c r="F3730"/>
      <c r="G3730"/>
      <c r="H3730"/>
    </row>
    <row r="3731" spans="1:8" x14ac:dyDescent="0.45">
      <c r="A3731"/>
      <c r="B3731"/>
      <c r="C3731"/>
      <c r="D3731"/>
      <c r="E3731"/>
      <c r="F3731"/>
      <c r="G3731"/>
      <c r="H3731"/>
    </row>
    <row r="3732" spans="1:8" x14ac:dyDescent="0.45">
      <c r="A3732"/>
      <c r="B3732"/>
      <c r="C3732"/>
      <c r="D3732"/>
      <c r="E3732"/>
      <c r="F3732"/>
      <c r="G3732"/>
      <c r="H3732"/>
    </row>
    <row r="3733" spans="1:8" x14ac:dyDescent="0.45">
      <c r="A3733"/>
      <c r="B3733"/>
      <c r="C3733"/>
      <c r="D3733"/>
      <c r="E3733"/>
      <c r="F3733"/>
      <c r="G3733"/>
      <c r="H3733"/>
    </row>
    <row r="3734" spans="1:8" x14ac:dyDescent="0.45">
      <c r="A3734"/>
      <c r="B3734"/>
      <c r="C3734"/>
      <c r="D3734"/>
      <c r="E3734"/>
      <c r="F3734"/>
      <c r="G3734"/>
      <c r="H3734"/>
    </row>
    <row r="3735" spans="1:8" x14ac:dyDescent="0.45">
      <c r="A3735"/>
      <c r="B3735"/>
      <c r="C3735"/>
      <c r="D3735"/>
      <c r="E3735"/>
      <c r="F3735"/>
      <c r="G3735"/>
      <c r="H3735"/>
    </row>
    <row r="3736" spans="1:8" x14ac:dyDescent="0.45">
      <c r="A3736"/>
      <c r="B3736"/>
      <c r="C3736"/>
      <c r="D3736"/>
      <c r="E3736"/>
      <c r="F3736"/>
      <c r="G3736"/>
      <c r="H3736"/>
    </row>
    <row r="3737" spans="1:8" x14ac:dyDescent="0.45">
      <c r="A3737"/>
      <c r="B3737"/>
      <c r="C3737"/>
      <c r="D3737"/>
      <c r="E3737"/>
      <c r="F3737"/>
      <c r="G3737"/>
      <c r="H3737"/>
    </row>
    <row r="3738" spans="1:8" x14ac:dyDescent="0.45">
      <c r="A3738"/>
      <c r="B3738"/>
      <c r="C3738"/>
      <c r="D3738"/>
      <c r="E3738"/>
      <c r="F3738"/>
      <c r="G3738"/>
      <c r="H3738"/>
    </row>
    <row r="3739" spans="1:8" x14ac:dyDescent="0.45">
      <c r="A3739"/>
      <c r="B3739"/>
      <c r="C3739"/>
      <c r="D3739"/>
      <c r="E3739"/>
      <c r="F3739"/>
      <c r="G3739"/>
      <c r="H3739"/>
    </row>
    <row r="3740" spans="1:8" x14ac:dyDescent="0.45">
      <c r="A3740"/>
      <c r="B3740"/>
      <c r="C3740"/>
      <c r="D3740"/>
      <c r="E3740"/>
      <c r="F3740"/>
      <c r="G3740"/>
      <c r="H3740"/>
    </row>
    <row r="3741" spans="1:8" x14ac:dyDescent="0.45">
      <c r="A3741"/>
      <c r="B3741"/>
      <c r="C3741"/>
      <c r="D3741"/>
      <c r="E3741"/>
      <c r="F3741"/>
      <c r="G3741"/>
      <c r="H3741"/>
    </row>
    <row r="3742" spans="1:8" x14ac:dyDescent="0.45">
      <c r="A3742"/>
      <c r="B3742"/>
      <c r="C3742"/>
      <c r="D3742"/>
      <c r="E3742"/>
      <c r="F3742"/>
      <c r="G3742"/>
      <c r="H3742"/>
    </row>
    <row r="3743" spans="1:8" x14ac:dyDescent="0.45">
      <c r="A3743"/>
      <c r="B3743"/>
      <c r="C3743"/>
      <c r="D3743"/>
      <c r="E3743"/>
      <c r="F3743"/>
      <c r="G3743"/>
      <c r="H3743"/>
    </row>
    <row r="3744" spans="1:8" x14ac:dyDescent="0.45">
      <c r="A3744"/>
      <c r="B3744"/>
      <c r="C3744"/>
      <c r="D3744"/>
      <c r="E3744"/>
      <c r="F3744"/>
      <c r="G3744"/>
      <c r="H3744"/>
    </row>
    <row r="3745" spans="1:8" x14ac:dyDescent="0.45">
      <c r="A3745"/>
      <c r="B3745"/>
      <c r="C3745"/>
      <c r="D3745"/>
      <c r="E3745"/>
      <c r="F3745"/>
      <c r="G3745"/>
      <c r="H3745"/>
    </row>
    <row r="3746" spans="1:8" x14ac:dyDescent="0.45">
      <c r="A3746"/>
      <c r="B3746"/>
      <c r="C3746"/>
      <c r="D3746"/>
      <c r="E3746"/>
      <c r="F3746"/>
      <c r="G3746"/>
      <c r="H3746"/>
    </row>
    <row r="3747" spans="1:8" x14ac:dyDescent="0.45">
      <c r="A3747"/>
      <c r="B3747"/>
      <c r="C3747"/>
      <c r="D3747"/>
      <c r="E3747"/>
      <c r="F3747"/>
      <c r="G3747"/>
      <c r="H3747"/>
    </row>
    <row r="3748" spans="1:8" x14ac:dyDescent="0.45">
      <c r="A3748"/>
      <c r="B3748"/>
      <c r="C3748"/>
      <c r="D3748"/>
      <c r="E3748"/>
      <c r="F3748"/>
      <c r="G3748"/>
      <c r="H3748"/>
    </row>
    <row r="3749" spans="1:8" x14ac:dyDescent="0.45">
      <c r="A3749"/>
      <c r="B3749"/>
      <c r="C3749"/>
      <c r="D3749"/>
      <c r="E3749"/>
      <c r="F3749"/>
      <c r="G3749"/>
      <c r="H3749"/>
    </row>
    <row r="3750" spans="1:8" x14ac:dyDescent="0.45">
      <c r="A3750"/>
      <c r="B3750"/>
      <c r="C3750"/>
      <c r="D3750"/>
      <c r="E3750"/>
      <c r="F3750"/>
      <c r="G3750"/>
      <c r="H3750"/>
    </row>
    <row r="3751" spans="1:8" x14ac:dyDescent="0.45">
      <c r="A3751"/>
      <c r="B3751"/>
      <c r="C3751"/>
      <c r="D3751"/>
      <c r="E3751"/>
      <c r="F3751"/>
      <c r="G3751"/>
      <c r="H3751"/>
    </row>
    <row r="3752" spans="1:8" x14ac:dyDescent="0.45">
      <c r="A3752"/>
      <c r="B3752"/>
      <c r="C3752"/>
      <c r="D3752"/>
      <c r="E3752"/>
      <c r="F3752"/>
      <c r="G3752"/>
      <c r="H3752"/>
    </row>
    <row r="3753" spans="1:8" x14ac:dyDescent="0.45">
      <c r="A3753"/>
      <c r="B3753"/>
      <c r="C3753"/>
      <c r="D3753"/>
      <c r="E3753"/>
      <c r="F3753"/>
      <c r="G3753"/>
      <c r="H3753"/>
    </row>
    <row r="3754" spans="1:8" x14ac:dyDescent="0.45">
      <c r="A3754"/>
      <c r="B3754"/>
      <c r="C3754"/>
      <c r="D3754"/>
      <c r="E3754"/>
      <c r="F3754"/>
      <c r="G3754"/>
      <c r="H3754"/>
    </row>
    <row r="3755" spans="1:8" x14ac:dyDescent="0.45">
      <c r="A3755"/>
      <c r="B3755"/>
      <c r="C3755"/>
      <c r="D3755"/>
      <c r="E3755"/>
      <c r="F3755"/>
      <c r="G3755"/>
      <c r="H3755"/>
    </row>
    <row r="3756" spans="1:8" x14ac:dyDescent="0.45">
      <c r="A3756"/>
      <c r="B3756"/>
      <c r="C3756"/>
      <c r="D3756"/>
      <c r="E3756"/>
      <c r="F3756"/>
      <c r="G3756"/>
      <c r="H3756"/>
    </row>
    <row r="3757" spans="1:8" x14ac:dyDescent="0.45">
      <c r="A3757"/>
      <c r="B3757"/>
      <c r="C3757"/>
      <c r="D3757"/>
      <c r="E3757"/>
      <c r="F3757"/>
      <c r="G3757"/>
      <c r="H3757"/>
    </row>
    <row r="3758" spans="1:8" x14ac:dyDescent="0.45">
      <c r="A3758"/>
      <c r="B3758"/>
      <c r="C3758"/>
      <c r="D3758"/>
      <c r="E3758"/>
      <c r="F3758"/>
      <c r="G3758"/>
      <c r="H3758"/>
    </row>
    <row r="3759" spans="1:8" x14ac:dyDescent="0.45">
      <c r="A3759"/>
      <c r="B3759"/>
      <c r="C3759"/>
      <c r="D3759"/>
      <c r="E3759"/>
      <c r="F3759"/>
      <c r="G3759"/>
      <c r="H3759"/>
    </row>
    <row r="3760" spans="1:8" x14ac:dyDescent="0.45">
      <c r="A3760"/>
      <c r="B3760"/>
      <c r="C3760"/>
      <c r="D3760"/>
      <c r="E3760"/>
      <c r="F3760"/>
      <c r="G3760"/>
      <c r="H3760"/>
    </row>
    <row r="3761" spans="1:8" x14ac:dyDescent="0.45">
      <c r="A3761"/>
      <c r="B3761"/>
      <c r="C3761"/>
      <c r="D3761"/>
      <c r="E3761"/>
      <c r="F3761"/>
      <c r="G3761"/>
      <c r="H3761"/>
    </row>
    <row r="3762" spans="1:8" x14ac:dyDescent="0.45">
      <c r="A3762"/>
      <c r="B3762"/>
      <c r="C3762"/>
      <c r="D3762"/>
      <c r="E3762"/>
      <c r="F3762"/>
      <c r="G3762"/>
      <c r="H3762"/>
    </row>
    <row r="3763" spans="1:8" x14ac:dyDescent="0.45">
      <c r="A3763"/>
      <c r="B3763"/>
      <c r="C3763"/>
      <c r="D3763"/>
      <c r="E3763"/>
      <c r="F3763"/>
      <c r="G3763"/>
      <c r="H3763"/>
    </row>
    <row r="3764" spans="1:8" x14ac:dyDescent="0.45">
      <c r="A3764"/>
      <c r="B3764"/>
      <c r="C3764"/>
      <c r="D3764"/>
      <c r="E3764"/>
      <c r="F3764"/>
      <c r="G3764"/>
      <c r="H3764"/>
    </row>
    <row r="3765" spans="1:8" x14ac:dyDescent="0.45">
      <c r="A3765"/>
      <c r="B3765"/>
      <c r="C3765"/>
      <c r="D3765"/>
      <c r="E3765"/>
      <c r="F3765"/>
      <c r="G3765"/>
      <c r="H3765"/>
    </row>
    <row r="3766" spans="1:8" x14ac:dyDescent="0.45">
      <c r="A3766"/>
      <c r="B3766"/>
      <c r="C3766"/>
      <c r="D3766"/>
      <c r="E3766"/>
      <c r="F3766"/>
      <c r="G3766"/>
      <c r="H3766"/>
    </row>
    <row r="3767" spans="1:8" x14ac:dyDescent="0.45">
      <c r="A3767"/>
      <c r="B3767"/>
      <c r="C3767"/>
      <c r="D3767"/>
      <c r="E3767"/>
      <c r="F3767"/>
      <c r="G3767"/>
      <c r="H3767"/>
    </row>
    <row r="3768" spans="1:8" x14ac:dyDescent="0.45">
      <c r="A3768"/>
      <c r="B3768"/>
      <c r="C3768"/>
      <c r="D3768"/>
      <c r="E3768"/>
      <c r="F3768"/>
      <c r="G3768"/>
      <c r="H3768"/>
    </row>
    <row r="3769" spans="1:8" x14ac:dyDescent="0.45">
      <c r="A3769"/>
      <c r="B3769"/>
      <c r="C3769"/>
      <c r="D3769"/>
      <c r="E3769"/>
      <c r="F3769"/>
      <c r="G3769"/>
      <c r="H3769"/>
    </row>
    <row r="3770" spans="1:8" x14ac:dyDescent="0.45">
      <c r="A3770"/>
      <c r="B3770"/>
      <c r="C3770"/>
      <c r="D3770"/>
      <c r="E3770"/>
      <c r="F3770"/>
      <c r="G3770"/>
      <c r="H3770"/>
    </row>
    <row r="3771" spans="1:8" x14ac:dyDescent="0.45">
      <c r="A3771"/>
      <c r="B3771"/>
      <c r="C3771"/>
      <c r="D3771"/>
      <c r="E3771"/>
      <c r="F3771"/>
      <c r="G3771"/>
      <c r="H3771"/>
    </row>
    <row r="3772" spans="1:8" x14ac:dyDescent="0.45">
      <c r="A3772"/>
      <c r="B3772"/>
      <c r="C3772"/>
      <c r="D3772"/>
      <c r="E3772"/>
      <c r="F3772"/>
      <c r="G3772"/>
      <c r="H3772"/>
    </row>
    <row r="3773" spans="1:8" x14ac:dyDescent="0.45">
      <c r="A3773"/>
      <c r="B3773"/>
      <c r="C3773"/>
      <c r="D3773"/>
      <c r="E3773"/>
      <c r="F3773"/>
      <c r="G3773"/>
      <c r="H3773"/>
    </row>
    <row r="3774" spans="1:8" x14ac:dyDescent="0.45">
      <c r="A3774"/>
      <c r="B3774"/>
      <c r="C3774"/>
      <c r="D3774"/>
      <c r="E3774"/>
      <c r="F3774"/>
      <c r="G3774"/>
      <c r="H3774"/>
    </row>
    <row r="3775" spans="1:8" x14ac:dyDescent="0.45">
      <c r="A3775"/>
      <c r="B3775"/>
      <c r="C3775"/>
      <c r="D3775"/>
      <c r="E3775"/>
      <c r="F3775"/>
      <c r="G3775"/>
      <c r="H3775"/>
    </row>
    <row r="3776" spans="1:8" x14ac:dyDescent="0.45">
      <c r="A3776"/>
      <c r="B3776"/>
      <c r="C3776"/>
      <c r="D3776"/>
      <c r="E3776"/>
      <c r="F3776"/>
      <c r="G3776"/>
      <c r="H3776"/>
    </row>
    <row r="3777" spans="1:8" x14ac:dyDescent="0.45">
      <c r="A3777"/>
      <c r="B3777"/>
      <c r="C3777"/>
      <c r="D3777"/>
      <c r="E3777"/>
      <c r="F3777"/>
      <c r="G3777"/>
      <c r="H3777"/>
    </row>
    <row r="3778" spans="1:8" x14ac:dyDescent="0.45">
      <c r="A3778"/>
      <c r="B3778"/>
      <c r="C3778"/>
      <c r="D3778"/>
      <c r="E3778"/>
      <c r="F3778"/>
      <c r="G3778"/>
      <c r="H3778"/>
    </row>
    <row r="3779" spans="1:8" x14ac:dyDescent="0.45">
      <c r="A3779"/>
      <c r="B3779"/>
      <c r="C3779"/>
      <c r="D3779"/>
      <c r="E3779"/>
      <c r="F3779"/>
      <c r="G3779"/>
      <c r="H3779"/>
    </row>
    <row r="3780" spans="1:8" x14ac:dyDescent="0.45">
      <c r="A3780"/>
      <c r="B3780"/>
      <c r="C3780"/>
      <c r="D3780"/>
      <c r="E3780"/>
      <c r="F3780"/>
      <c r="G3780"/>
      <c r="H3780"/>
    </row>
    <row r="3781" spans="1:8" x14ac:dyDescent="0.45">
      <c r="A3781"/>
      <c r="B3781"/>
      <c r="C3781"/>
      <c r="D3781"/>
      <c r="E3781"/>
      <c r="F3781"/>
      <c r="G3781"/>
      <c r="H3781"/>
    </row>
    <row r="3782" spans="1:8" x14ac:dyDescent="0.45">
      <c r="A3782"/>
      <c r="B3782"/>
      <c r="C3782"/>
      <c r="D3782"/>
      <c r="E3782"/>
      <c r="F3782"/>
      <c r="G3782"/>
      <c r="H3782"/>
    </row>
    <row r="3783" spans="1:8" x14ac:dyDescent="0.45">
      <c r="A3783"/>
      <c r="B3783"/>
      <c r="C3783"/>
      <c r="D3783"/>
      <c r="E3783"/>
      <c r="F3783"/>
      <c r="G3783"/>
      <c r="H3783"/>
    </row>
    <row r="3784" spans="1:8" x14ac:dyDescent="0.45">
      <c r="A3784"/>
      <c r="B3784"/>
      <c r="C3784"/>
      <c r="D3784"/>
      <c r="E3784"/>
      <c r="F3784"/>
      <c r="G3784"/>
      <c r="H3784"/>
    </row>
    <row r="3785" spans="1:8" x14ac:dyDescent="0.45">
      <c r="A3785"/>
      <c r="B3785"/>
      <c r="C3785"/>
      <c r="D3785"/>
      <c r="E3785"/>
      <c r="F3785"/>
      <c r="G3785"/>
      <c r="H3785"/>
    </row>
    <row r="3786" spans="1:8" x14ac:dyDescent="0.45">
      <c r="A3786"/>
      <c r="B3786"/>
      <c r="C3786"/>
      <c r="D3786"/>
      <c r="E3786"/>
      <c r="F3786"/>
      <c r="G3786"/>
      <c r="H3786"/>
    </row>
    <row r="3787" spans="1:8" x14ac:dyDescent="0.45">
      <c r="A3787"/>
      <c r="B3787"/>
      <c r="C3787"/>
      <c r="D3787"/>
      <c r="E3787"/>
      <c r="F3787"/>
      <c r="G3787"/>
      <c r="H3787"/>
    </row>
    <row r="3788" spans="1:8" x14ac:dyDescent="0.45">
      <c r="A3788"/>
      <c r="B3788"/>
      <c r="C3788"/>
      <c r="D3788"/>
      <c r="E3788"/>
      <c r="F3788"/>
      <c r="G3788"/>
      <c r="H3788"/>
    </row>
    <row r="3789" spans="1:8" x14ac:dyDescent="0.45">
      <c r="A3789"/>
      <c r="B3789"/>
      <c r="C3789"/>
      <c r="D3789"/>
      <c r="E3789"/>
      <c r="F3789"/>
      <c r="G3789"/>
      <c r="H3789"/>
    </row>
    <row r="3790" spans="1:8" x14ac:dyDescent="0.45">
      <c r="A3790"/>
      <c r="B3790"/>
      <c r="C3790"/>
      <c r="D3790"/>
      <c r="E3790"/>
      <c r="F3790"/>
      <c r="G3790"/>
      <c r="H3790"/>
    </row>
    <row r="3791" spans="1:8" x14ac:dyDescent="0.45">
      <c r="A3791"/>
      <c r="B3791"/>
      <c r="C3791"/>
      <c r="D3791"/>
      <c r="E3791"/>
      <c r="F3791"/>
      <c r="G3791"/>
      <c r="H3791"/>
    </row>
    <row r="3792" spans="1:8" x14ac:dyDescent="0.45">
      <c r="A3792"/>
      <c r="B3792"/>
      <c r="C3792"/>
      <c r="D3792"/>
      <c r="E3792"/>
      <c r="F3792"/>
      <c r="G3792"/>
      <c r="H3792"/>
    </row>
    <row r="3793" spans="1:8" x14ac:dyDescent="0.45">
      <c r="A3793"/>
      <c r="B3793"/>
      <c r="C3793"/>
      <c r="D3793"/>
      <c r="E3793"/>
      <c r="F3793"/>
      <c r="G3793"/>
      <c r="H3793"/>
    </row>
    <row r="3794" spans="1:8" x14ac:dyDescent="0.45">
      <c r="A3794"/>
      <c r="B3794"/>
      <c r="C3794"/>
      <c r="D3794"/>
      <c r="E3794"/>
      <c r="F3794"/>
      <c r="G3794"/>
      <c r="H3794"/>
    </row>
    <row r="3795" spans="1:8" x14ac:dyDescent="0.45">
      <c r="A3795"/>
      <c r="B3795"/>
      <c r="C3795"/>
      <c r="D3795"/>
      <c r="E3795"/>
      <c r="F3795"/>
      <c r="G3795"/>
      <c r="H3795"/>
    </row>
    <row r="3796" spans="1:8" x14ac:dyDescent="0.45">
      <c r="A3796"/>
      <c r="B3796"/>
      <c r="C3796"/>
      <c r="D3796"/>
      <c r="E3796"/>
      <c r="F3796"/>
      <c r="G3796"/>
      <c r="H3796"/>
    </row>
    <row r="3797" spans="1:8" x14ac:dyDescent="0.45">
      <c r="A3797"/>
      <c r="B3797"/>
      <c r="C3797"/>
      <c r="D3797"/>
      <c r="E3797"/>
      <c r="F3797"/>
      <c r="G3797"/>
      <c r="H3797"/>
    </row>
    <row r="3798" spans="1:8" x14ac:dyDescent="0.45">
      <c r="A3798"/>
      <c r="B3798"/>
      <c r="C3798"/>
      <c r="D3798"/>
      <c r="E3798"/>
      <c r="F3798"/>
      <c r="G3798"/>
      <c r="H3798"/>
    </row>
    <row r="3799" spans="1:8" x14ac:dyDescent="0.45">
      <c r="A3799"/>
      <c r="B3799"/>
      <c r="C3799"/>
      <c r="D3799"/>
      <c r="E3799"/>
      <c r="F3799"/>
      <c r="G3799"/>
      <c r="H3799"/>
    </row>
    <row r="3800" spans="1:8" x14ac:dyDescent="0.45">
      <c r="A3800"/>
      <c r="B3800"/>
      <c r="C3800"/>
      <c r="D3800"/>
      <c r="E3800"/>
      <c r="F3800"/>
      <c r="G3800"/>
      <c r="H3800"/>
    </row>
    <row r="3801" spans="1:8" x14ac:dyDescent="0.45">
      <c r="A3801"/>
      <c r="B3801"/>
      <c r="C3801"/>
      <c r="D3801"/>
      <c r="E3801"/>
      <c r="F3801"/>
      <c r="G3801"/>
      <c r="H3801"/>
    </row>
    <row r="3802" spans="1:8" x14ac:dyDescent="0.45">
      <c r="A3802"/>
      <c r="B3802"/>
      <c r="C3802"/>
      <c r="D3802"/>
      <c r="E3802"/>
      <c r="F3802"/>
      <c r="G3802"/>
      <c r="H3802"/>
    </row>
    <row r="3803" spans="1:8" x14ac:dyDescent="0.45">
      <c r="A3803"/>
      <c r="B3803"/>
      <c r="C3803"/>
      <c r="D3803"/>
      <c r="E3803"/>
      <c r="F3803"/>
      <c r="G3803"/>
      <c r="H3803"/>
    </row>
    <row r="3804" spans="1:8" x14ac:dyDescent="0.45">
      <c r="A3804"/>
      <c r="B3804"/>
      <c r="C3804"/>
      <c r="D3804"/>
      <c r="E3804"/>
      <c r="F3804"/>
      <c r="G3804"/>
      <c r="H3804"/>
    </row>
    <row r="3805" spans="1:8" x14ac:dyDescent="0.45">
      <c r="A3805"/>
      <c r="B3805"/>
      <c r="C3805"/>
      <c r="D3805"/>
      <c r="E3805"/>
      <c r="F3805"/>
      <c r="G3805"/>
      <c r="H3805"/>
    </row>
    <row r="3806" spans="1:8" x14ac:dyDescent="0.45">
      <c r="A3806"/>
      <c r="B3806"/>
      <c r="C3806"/>
      <c r="D3806"/>
      <c r="E3806"/>
      <c r="F3806"/>
      <c r="G3806"/>
      <c r="H3806"/>
    </row>
    <row r="3807" spans="1:8" x14ac:dyDescent="0.45">
      <c r="A3807"/>
      <c r="B3807"/>
      <c r="C3807"/>
      <c r="D3807"/>
      <c r="E3807"/>
      <c r="F3807"/>
      <c r="G3807"/>
      <c r="H3807"/>
    </row>
    <row r="3808" spans="1:8" x14ac:dyDescent="0.45">
      <c r="A3808"/>
      <c r="B3808"/>
      <c r="C3808"/>
      <c r="D3808"/>
      <c r="E3808"/>
      <c r="F3808"/>
      <c r="G3808"/>
      <c r="H3808"/>
    </row>
    <row r="3809" spans="1:8" x14ac:dyDescent="0.45">
      <c r="A3809"/>
      <c r="B3809"/>
      <c r="C3809"/>
      <c r="D3809"/>
      <c r="E3809"/>
      <c r="F3809"/>
      <c r="G3809"/>
      <c r="H3809"/>
    </row>
    <row r="3810" spans="1:8" x14ac:dyDescent="0.45">
      <c r="A3810"/>
      <c r="B3810"/>
      <c r="C3810"/>
      <c r="D3810"/>
      <c r="E3810"/>
      <c r="F3810"/>
      <c r="G3810"/>
      <c r="H3810"/>
    </row>
    <row r="3811" spans="1:8" x14ac:dyDescent="0.45">
      <c r="A3811"/>
      <c r="B3811"/>
      <c r="C3811"/>
      <c r="D3811"/>
      <c r="E3811"/>
      <c r="F3811"/>
      <c r="G3811"/>
      <c r="H3811"/>
    </row>
    <row r="3812" spans="1:8" x14ac:dyDescent="0.45">
      <c r="A3812"/>
      <c r="B3812"/>
      <c r="C3812"/>
      <c r="D3812"/>
      <c r="E3812"/>
      <c r="F3812"/>
      <c r="G3812"/>
      <c r="H3812"/>
    </row>
    <row r="3813" spans="1:8" x14ac:dyDescent="0.45">
      <c r="A3813"/>
      <c r="B3813"/>
      <c r="C3813"/>
      <c r="D3813"/>
      <c r="E3813"/>
      <c r="F3813"/>
      <c r="G3813"/>
      <c r="H3813"/>
    </row>
    <row r="3814" spans="1:8" x14ac:dyDescent="0.45">
      <c r="A3814"/>
      <c r="B3814"/>
      <c r="C3814"/>
      <c r="D3814"/>
      <c r="E3814"/>
      <c r="F3814"/>
      <c r="G3814"/>
      <c r="H3814"/>
    </row>
    <row r="3815" spans="1:8" x14ac:dyDescent="0.45">
      <c r="A3815"/>
      <c r="B3815"/>
      <c r="C3815"/>
      <c r="D3815"/>
      <c r="E3815"/>
      <c r="F3815"/>
      <c r="G3815"/>
      <c r="H3815"/>
    </row>
    <row r="3816" spans="1:8" x14ac:dyDescent="0.45">
      <c r="A3816"/>
      <c r="B3816"/>
      <c r="C3816"/>
      <c r="D3816"/>
      <c r="E3816"/>
      <c r="F3816"/>
      <c r="G3816"/>
      <c r="H3816"/>
    </row>
    <row r="3817" spans="1:8" x14ac:dyDescent="0.45">
      <c r="A3817"/>
      <c r="B3817"/>
      <c r="C3817"/>
      <c r="D3817"/>
      <c r="E3817"/>
      <c r="F3817"/>
      <c r="G3817"/>
      <c r="H3817"/>
    </row>
    <row r="3818" spans="1:8" x14ac:dyDescent="0.45">
      <c r="A3818"/>
      <c r="B3818"/>
      <c r="C3818"/>
      <c r="D3818"/>
      <c r="E3818"/>
      <c r="F3818"/>
      <c r="G3818"/>
      <c r="H3818"/>
    </row>
    <row r="3819" spans="1:8" x14ac:dyDescent="0.45">
      <c r="A3819"/>
      <c r="B3819"/>
      <c r="C3819"/>
      <c r="D3819"/>
      <c r="E3819"/>
      <c r="F3819"/>
      <c r="G3819"/>
      <c r="H3819"/>
    </row>
    <row r="3820" spans="1:8" x14ac:dyDescent="0.45">
      <c r="A3820"/>
      <c r="B3820"/>
      <c r="C3820"/>
      <c r="D3820"/>
      <c r="E3820"/>
      <c r="F3820"/>
      <c r="G3820"/>
      <c r="H3820"/>
    </row>
    <row r="3821" spans="1:8" x14ac:dyDescent="0.45">
      <c r="A3821"/>
      <c r="B3821"/>
      <c r="C3821"/>
      <c r="D3821"/>
      <c r="E3821"/>
      <c r="F3821"/>
      <c r="G3821"/>
      <c r="H3821"/>
    </row>
    <row r="3822" spans="1:8" x14ac:dyDescent="0.45">
      <c r="A3822"/>
      <c r="B3822"/>
      <c r="C3822"/>
      <c r="D3822"/>
      <c r="E3822"/>
      <c r="F3822"/>
      <c r="G3822"/>
      <c r="H3822"/>
    </row>
    <row r="3823" spans="1:8" x14ac:dyDescent="0.45">
      <c r="A3823"/>
      <c r="B3823"/>
      <c r="C3823"/>
      <c r="D3823"/>
      <c r="E3823"/>
      <c r="F3823"/>
      <c r="G3823"/>
      <c r="H3823"/>
    </row>
    <row r="3824" spans="1:8" x14ac:dyDescent="0.45">
      <c r="A3824"/>
      <c r="B3824"/>
      <c r="C3824"/>
      <c r="D3824"/>
      <c r="E3824"/>
      <c r="F3824"/>
      <c r="G3824"/>
      <c r="H3824"/>
    </row>
    <row r="3825" spans="1:8" x14ac:dyDescent="0.45">
      <c r="A3825"/>
      <c r="B3825"/>
      <c r="C3825"/>
      <c r="D3825"/>
      <c r="E3825"/>
      <c r="F3825"/>
      <c r="G3825"/>
      <c r="H3825"/>
    </row>
    <row r="3826" spans="1:8" x14ac:dyDescent="0.45">
      <c r="A3826"/>
      <c r="B3826"/>
      <c r="C3826"/>
      <c r="D3826"/>
      <c r="E3826"/>
      <c r="F3826"/>
      <c r="G3826"/>
      <c r="H3826"/>
    </row>
    <row r="3827" spans="1:8" x14ac:dyDescent="0.45">
      <c r="A3827"/>
      <c r="B3827"/>
      <c r="C3827"/>
      <c r="D3827"/>
      <c r="E3827"/>
      <c r="F3827"/>
      <c r="G3827"/>
      <c r="H3827"/>
    </row>
    <row r="3828" spans="1:8" x14ac:dyDescent="0.45">
      <c r="A3828"/>
      <c r="B3828"/>
      <c r="C3828"/>
      <c r="D3828"/>
      <c r="E3828"/>
      <c r="F3828"/>
      <c r="G3828"/>
      <c r="H3828"/>
    </row>
    <row r="3829" spans="1:8" x14ac:dyDescent="0.45">
      <c r="A3829"/>
      <c r="B3829"/>
      <c r="C3829"/>
      <c r="D3829"/>
      <c r="E3829"/>
      <c r="F3829"/>
      <c r="G3829"/>
      <c r="H3829"/>
    </row>
    <row r="3830" spans="1:8" x14ac:dyDescent="0.45">
      <c r="A3830"/>
      <c r="B3830"/>
      <c r="C3830"/>
      <c r="D3830"/>
      <c r="E3830"/>
      <c r="F3830"/>
      <c r="G3830"/>
      <c r="H3830"/>
    </row>
    <row r="3831" spans="1:8" x14ac:dyDescent="0.45">
      <c r="A3831"/>
      <c r="B3831"/>
      <c r="C3831"/>
      <c r="D3831"/>
      <c r="E3831"/>
      <c r="F3831"/>
      <c r="G3831"/>
      <c r="H3831"/>
    </row>
    <row r="3832" spans="1:8" x14ac:dyDescent="0.45">
      <c r="A3832"/>
      <c r="B3832"/>
      <c r="C3832"/>
      <c r="D3832"/>
      <c r="E3832"/>
      <c r="F3832"/>
      <c r="G3832"/>
      <c r="H3832"/>
    </row>
    <row r="3833" spans="1:8" x14ac:dyDescent="0.45">
      <c r="A3833"/>
      <c r="B3833"/>
      <c r="C3833"/>
      <c r="D3833"/>
      <c r="E3833"/>
      <c r="F3833"/>
      <c r="G3833"/>
      <c r="H3833"/>
    </row>
    <row r="3834" spans="1:8" x14ac:dyDescent="0.45">
      <c r="A3834"/>
      <c r="B3834"/>
      <c r="C3834"/>
      <c r="D3834"/>
      <c r="E3834"/>
      <c r="F3834"/>
      <c r="G3834"/>
      <c r="H3834"/>
    </row>
    <row r="3835" spans="1:8" x14ac:dyDescent="0.45">
      <c r="A3835"/>
      <c r="B3835"/>
      <c r="C3835"/>
      <c r="D3835"/>
      <c r="E3835"/>
      <c r="F3835"/>
      <c r="G3835"/>
      <c r="H3835"/>
    </row>
    <row r="3836" spans="1:8" x14ac:dyDescent="0.45">
      <c r="A3836"/>
      <c r="B3836"/>
      <c r="C3836"/>
      <c r="D3836"/>
      <c r="E3836"/>
      <c r="F3836"/>
      <c r="G3836"/>
      <c r="H3836"/>
    </row>
    <row r="3837" spans="1:8" x14ac:dyDescent="0.45">
      <c r="A3837"/>
      <c r="B3837"/>
      <c r="C3837"/>
      <c r="D3837"/>
      <c r="E3837"/>
      <c r="F3837"/>
      <c r="G3837"/>
      <c r="H3837"/>
    </row>
    <row r="3838" spans="1:8" x14ac:dyDescent="0.45">
      <c r="A3838"/>
      <c r="B3838"/>
      <c r="C3838"/>
      <c r="D3838"/>
      <c r="E3838"/>
      <c r="F3838"/>
      <c r="G3838"/>
      <c r="H3838"/>
    </row>
    <row r="3839" spans="1:8" x14ac:dyDescent="0.45">
      <c r="A3839"/>
      <c r="B3839"/>
      <c r="C3839"/>
      <c r="D3839"/>
      <c r="E3839"/>
      <c r="F3839"/>
      <c r="G3839"/>
      <c r="H3839"/>
    </row>
    <row r="3840" spans="1:8" x14ac:dyDescent="0.45">
      <c r="A3840"/>
      <c r="B3840"/>
      <c r="C3840"/>
      <c r="D3840"/>
      <c r="E3840"/>
      <c r="F3840"/>
      <c r="G3840"/>
      <c r="H3840"/>
    </row>
    <row r="3841" spans="1:8" x14ac:dyDescent="0.45">
      <c r="A3841"/>
      <c r="B3841"/>
      <c r="C3841"/>
      <c r="D3841"/>
      <c r="E3841"/>
      <c r="F3841"/>
      <c r="G3841"/>
      <c r="H3841"/>
    </row>
    <row r="3842" spans="1:8" x14ac:dyDescent="0.45">
      <c r="A3842"/>
      <c r="B3842"/>
      <c r="C3842"/>
      <c r="D3842"/>
      <c r="E3842"/>
      <c r="F3842"/>
      <c r="G3842"/>
      <c r="H3842"/>
    </row>
    <row r="3843" spans="1:8" x14ac:dyDescent="0.45">
      <c r="A3843"/>
      <c r="B3843"/>
      <c r="C3843"/>
      <c r="D3843"/>
      <c r="E3843"/>
      <c r="F3843"/>
      <c r="G3843"/>
      <c r="H3843"/>
    </row>
    <row r="3844" spans="1:8" x14ac:dyDescent="0.45">
      <c r="A3844"/>
      <c r="B3844"/>
      <c r="C3844"/>
      <c r="D3844"/>
      <c r="E3844"/>
      <c r="F3844"/>
      <c r="G3844"/>
      <c r="H3844"/>
    </row>
    <row r="3845" spans="1:8" x14ac:dyDescent="0.45">
      <c r="A3845"/>
      <c r="B3845"/>
      <c r="C3845"/>
      <c r="D3845"/>
      <c r="E3845"/>
      <c r="F3845"/>
      <c r="G3845"/>
      <c r="H3845"/>
    </row>
    <row r="3846" spans="1:8" x14ac:dyDescent="0.45">
      <c r="A3846"/>
      <c r="B3846"/>
      <c r="C3846"/>
      <c r="D3846"/>
      <c r="E3846"/>
      <c r="F3846"/>
      <c r="G3846"/>
      <c r="H3846"/>
    </row>
    <row r="3847" spans="1:8" x14ac:dyDescent="0.45">
      <c r="A3847"/>
      <c r="B3847"/>
      <c r="C3847"/>
      <c r="D3847"/>
      <c r="E3847"/>
      <c r="F3847"/>
      <c r="G3847"/>
      <c r="H3847"/>
    </row>
    <row r="3848" spans="1:8" x14ac:dyDescent="0.45">
      <c r="A3848"/>
      <c r="B3848"/>
      <c r="C3848"/>
      <c r="D3848"/>
      <c r="E3848"/>
      <c r="F3848"/>
      <c r="G3848"/>
      <c r="H3848"/>
    </row>
    <row r="3849" spans="1:8" x14ac:dyDescent="0.45">
      <c r="A3849"/>
      <c r="B3849"/>
      <c r="C3849"/>
      <c r="D3849"/>
      <c r="E3849"/>
      <c r="F3849"/>
      <c r="G3849"/>
      <c r="H3849"/>
    </row>
    <row r="3850" spans="1:8" x14ac:dyDescent="0.45">
      <c r="A3850"/>
      <c r="B3850"/>
      <c r="C3850"/>
      <c r="D3850"/>
      <c r="E3850"/>
      <c r="F3850"/>
      <c r="G3850"/>
      <c r="H3850"/>
    </row>
    <row r="3851" spans="1:8" x14ac:dyDescent="0.45">
      <c r="A3851"/>
      <c r="B3851"/>
      <c r="C3851"/>
      <c r="D3851"/>
      <c r="E3851"/>
      <c r="F3851"/>
      <c r="G3851"/>
      <c r="H3851"/>
    </row>
    <row r="3852" spans="1:8" x14ac:dyDescent="0.45">
      <c r="A3852"/>
      <c r="B3852"/>
      <c r="C3852"/>
      <c r="D3852"/>
      <c r="E3852"/>
      <c r="F3852"/>
      <c r="G3852"/>
      <c r="H3852"/>
    </row>
    <row r="3853" spans="1:8" x14ac:dyDescent="0.45">
      <c r="A3853"/>
      <c r="B3853"/>
      <c r="C3853"/>
      <c r="D3853"/>
      <c r="E3853"/>
      <c r="F3853"/>
      <c r="G3853"/>
      <c r="H3853"/>
    </row>
    <row r="3854" spans="1:8" x14ac:dyDescent="0.45">
      <c r="A3854"/>
      <c r="B3854"/>
      <c r="C3854"/>
      <c r="D3854"/>
      <c r="E3854"/>
      <c r="F3854"/>
      <c r="G3854"/>
      <c r="H3854"/>
    </row>
    <row r="3855" spans="1:8" x14ac:dyDescent="0.45">
      <c r="A3855"/>
      <c r="B3855"/>
      <c r="C3855"/>
      <c r="D3855"/>
      <c r="E3855"/>
      <c r="F3855"/>
      <c r="G3855"/>
      <c r="H3855"/>
    </row>
    <row r="3856" spans="1:8" x14ac:dyDescent="0.45">
      <c r="A3856"/>
      <c r="B3856"/>
      <c r="C3856"/>
      <c r="D3856"/>
      <c r="E3856"/>
      <c r="F3856"/>
      <c r="G3856"/>
      <c r="H3856"/>
    </row>
    <row r="3857" spans="1:8" x14ac:dyDescent="0.45">
      <c r="A3857"/>
      <c r="B3857"/>
      <c r="C3857"/>
      <c r="D3857"/>
      <c r="E3857"/>
      <c r="F3857"/>
      <c r="G3857"/>
      <c r="H3857"/>
    </row>
    <row r="3858" spans="1:8" x14ac:dyDescent="0.45">
      <c r="A3858"/>
      <c r="B3858"/>
      <c r="C3858"/>
      <c r="D3858"/>
      <c r="E3858"/>
      <c r="F3858"/>
      <c r="G3858"/>
      <c r="H3858"/>
    </row>
    <row r="3859" spans="1:8" x14ac:dyDescent="0.45">
      <c r="A3859"/>
      <c r="B3859"/>
      <c r="C3859"/>
      <c r="D3859"/>
      <c r="E3859"/>
      <c r="F3859"/>
      <c r="G3859"/>
      <c r="H3859"/>
    </row>
    <row r="3860" spans="1:8" x14ac:dyDescent="0.45">
      <c r="A3860"/>
      <c r="B3860"/>
      <c r="C3860"/>
      <c r="D3860"/>
      <c r="E3860"/>
      <c r="F3860"/>
      <c r="G3860"/>
      <c r="H3860"/>
    </row>
    <row r="3861" spans="1:8" x14ac:dyDescent="0.45">
      <c r="A3861"/>
      <c r="B3861"/>
      <c r="C3861"/>
      <c r="D3861"/>
      <c r="E3861"/>
      <c r="F3861"/>
      <c r="G3861"/>
      <c r="H3861"/>
    </row>
    <row r="3862" spans="1:8" x14ac:dyDescent="0.45">
      <c r="A3862"/>
      <c r="B3862"/>
      <c r="C3862"/>
      <c r="D3862"/>
      <c r="E3862"/>
      <c r="F3862"/>
      <c r="G3862"/>
      <c r="H3862"/>
    </row>
    <row r="3863" spans="1:8" x14ac:dyDescent="0.45">
      <c r="A3863"/>
      <c r="B3863"/>
      <c r="C3863"/>
      <c r="D3863"/>
      <c r="E3863"/>
      <c r="F3863"/>
      <c r="G3863"/>
      <c r="H3863"/>
    </row>
    <row r="3864" spans="1:8" x14ac:dyDescent="0.45">
      <c r="A3864"/>
      <c r="B3864"/>
      <c r="C3864"/>
      <c r="D3864"/>
      <c r="E3864"/>
      <c r="F3864"/>
      <c r="G3864"/>
      <c r="H3864"/>
    </row>
    <row r="3865" spans="1:8" x14ac:dyDescent="0.45">
      <c r="A3865"/>
      <c r="B3865"/>
      <c r="C3865"/>
      <c r="D3865"/>
      <c r="E3865"/>
      <c r="F3865"/>
      <c r="G3865"/>
      <c r="H3865"/>
    </row>
    <row r="3866" spans="1:8" x14ac:dyDescent="0.45">
      <c r="A3866"/>
      <c r="B3866"/>
      <c r="C3866"/>
      <c r="D3866"/>
      <c r="E3866"/>
      <c r="F3866"/>
      <c r="G3866"/>
      <c r="H3866"/>
    </row>
    <row r="3867" spans="1:8" x14ac:dyDescent="0.45">
      <c r="A3867"/>
      <c r="B3867"/>
      <c r="C3867"/>
      <c r="D3867"/>
      <c r="E3867"/>
      <c r="F3867"/>
      <c r="G3867"/>
      <c r="H3867"/>
    </row>
    <row r="3868" spans="1:8" x14ac:dyDescent="0.45">
      <c r="A3868"/>
      <c r="B3868"/>
      <c r="C3868"/>
      <c r="D3868"/>
      <c r="E3868"/>
      <c r="F3868"/>
      <c r="G3868"/>
      <c r="H3868"/>
    </row>
    <row r="3869" spans="1:8" x14ac:dyDescent="0.45">
      <c r="A3869"/>
      <c r="B3869"/>
      <c r="C3869"/>
      <c r="D3869"/>
      <c r="E3869"/>
      <c r="F3869"/>
      <c r="G3869"/>
      <c r="H3869"/>
    </row>
    <row r="3870" spans="1:8" x14ac:dyDescent="0.45">
      <c r="A3870"/>
      <c r="B3870"/>
      <c r="C3870"/>
      <c r="D3870"/>
      <c r="E3870"/>
      <c r="F3870"/>
      <c r="G3870"/>
      <c r="H3870"/>
    </row>
    <row r="3871" spans="1:8" x14ac:dyDescent="0.45">
      <c r="A3871"/>
      <c r="B3871"/>
      <c r="C3871"/>
      <c r="D3871"/>
      <c r="E3871"/>
      <c r="F3871"/>
      <c r="G3871"/>
      <c r="H3871"/>
    </row>
    <row r="3872" spans="1:8" x14ac:dyDescent="0.45">
      <c r="A3872"/>
      <c r="B3872"/>
      <c r="C3872"/>
      <c r="D3872"/>
      <c r="E3872"/>
      <c r="F3872"/>
      <c r="G3872"/>
      <c r="H3872"/>
    </row>
    <row r="3873" spans="1:8" x14ac:dyDescent="0.45">
      <c r="A3873"/>
      <c r="B3873"/>
      <c r="C3873"/>
      <c r="D3873"/>
      <c r="E3873"/>
      <c r="F3873"/>
      <c r="G3873"/>
      <c r="H3873"/>
    </row>
    <row r="3874" spans="1:8" x14ac:dyDescent="0.45">
      <c r="A3874"/>
      <c r="B3874"/>
      <c r="C3874"/>
      <c r="D3874"/>
      <c r="E3874"/>
      <c r="F3874"/>
      <c r="G3874"/>
      <c r="H3874"/>
    </row>
    <row r="3875" spans="1:8" x14ac:dyDescent="0.45">
      <c r="A3875"/>
      <c r="B3875"/>
      <c r="C3875"/>
      <c r="D3875"/>
      <c r="E3875"/>
      <c r="F3875"/>
      <c r="G3875"/>
      <c r="H3875"/>
    </row>
    <row r="3876" spans="1:8" x14ac:dyDescent="0.45">
      <c r="A3876"/>
      <c r="B3876"/>
      <c r="C3876"/>
      <c r="D3876"/>
      <c r="E3876"/>
      <c r="F3876"/>
      <c r="G3876"/>
      <c r="H3876"/>
    </row>
    <row r="3877" spans="1:8" x14ac:dyDescent="0.45">
      <c r="A3877"/>
      <c r="B3877"/>
      <c r="C3877"/>
      <c r="D3877"/>
      <c r="E3877"/>
      <c r="F3877"/>
      <c r="G3877"/>
      <c r="H3877"/>
    </row>
    <row r="3878" spans="1:8" x14ac:dyDescent="0.45">
      <c r="A3878"/>
      <c r="B3878"/>
      <c r="C3878"/>
      <c r="D3878"/>
      <c r="E3878"/>
      <c r="F3878"/>
      <c r="G3878"/>
      <c r="H3878"/>
    </row>
    <row r="3879" spans="1:8" x14ac:dyDescent="0.45">
      <c r="A3879"/>
      <c r="B3879"/>
      <c r="C3879"/>
      <c r="D3879"/>
      <c r="E3879"/>
      <c r="F3879"/>
      <c r="G3879"/>
      <c r="H3879"/>
    </row>
    <row r="3880" spans="1:8" x14ac:dyDescent="0.45">
      <c r="A3880"/>
      <c r="B3880"/>
      <c r="C3880"/>
      <c r="D3880"/>
      <c r="E3880"/>
      <c r="F3880"/>
      <c r="G3880"/>
      <c r="H3880"/>
    </row>
    <row r="3881" spans="1:8" x14ac:dyDescent="0.45">
      <c r="A3881"/>
      <c r="B3881"/>
      <c r="C3881"/>
      <c r="D3881"/>
      <c r="E3881"/>
      <c r="F3881"/>
      <c r="G3881"/>
      <c r="H3881"/>
    </row>
    <row r="3882" spans="1:8" x14ac:dyDescent="0.45">
      <c r="A3882"/>
      <c r="B3882"/>
      <c r="C3882"/>
      <c r="D3882"/>
      <c r="E3882"/>
      <c r="F3882"/>
      <c r="G3882"/>
      <c r="H3882"/>
    </row>
    <row r="3883" spans="1:8" x14ac:dyDescent="0.45">
      <c r="A3883"/>
      <c r="B3883"/>
      <c r="C3883"/>
      <c r="D3883"/>
      <c r="E3883"/>
      <c r="F3883"/>
      <c r="G3883"/>
      <c r="H3883"/>
    </row>
    <row r="3884" spans="1:8" x14ac:dyDescent="0.45">
      <c r="A3884"/>
      <c r="B3884"/>
      <c r="C3884"/>
      <c r="D3884"/>
      <c r="E3884"/>
      <c r="F3884"/>
      <c r="G3884"/>
      <c r="H3884"/>
    </row>
    <row r="3885" spans="1:8" x14ac:dyDescent="0.45">
      <c r="A3885"/>
      <c r="B3885"/>
      <c r="C3885"/>
      <c r="D3885"/>
      <c r="E3885"/>
      <c r="F3885"/>
      <c r="G3885"/>
      <c r="H3885"/>
    </row>
    <row r="3886" spans="1:8" x14ac:dyDescent="0.45">
      <c r="A3886"/>
      <c r="B3886"/>
      <c r="C3886"/>
      <c r="D3886"/>
      <c r="E3886"/>
      <c r="F3886"/>
      <c r="G3886"/>
      <c r="H3886"/>
    </row>
    <row r="3887" spans="1:8" x14ac:dyDescent="0.45">
      <c r="A3887"/>
      <c r="B3887"/>
      <c r="C3887"/>
      <c r="D3887"/>
      <c r="E3887"/>
      <c r="F3887"/>
      <c r="G3887"/>
      <c r="H3887"/>
    </row>
    <row r="3888" spans="1:8" x14ac:dyDescent="0.45">
      <c r="A3888"/>
      <c r="B3888"/>
      <c r="C3888"/>
      <c r="D3888"/>
      <c r="E3888"/>
      <c r="F3888"/>
      <c r="G3888"/>
      <c r="H3888"/>
    </row>
    <row r="3889" spans="1:8" x14ac:dyDescent="0.45">
      <c r="A3889"/>
      <c r="B3889"/>
      <c r="C3889"/>
      <c r="D3889"/>
      <c r="E3889"/>
      <c r="F3889"/>
      <c r="G3889"/>
      <c r="H3889"/>
    </row>
    <row r="3890" spans="1:8" x14ac:dyDescent="0.45">
      <c r="A3890"/>
      <c r="B3890"/>
      <c r="C3890"/>
      <c r="D3890"/>
      <c r="E3890"/>
      <c r="F3890"/>
      <c r="G3890"/>
      <c r="H3890"/>
    </row>
    <row r="3891" spans="1:8" x14ac:dyDescent="0.45">
      <c r="A3891"/>
      <c r="B3891"/>
      <c r="C3891"/>
      <c r="D3891"/>
      <c r="E3891"/>
      <c r="F3891"/>
      <c r="G3891"/>
      <c r="H3891"/>
    </row>
    <row r="3892" spans="1:8" x14ac:dyDescent="0.45">
      <c r="A3892"/>
      <c r="B3892"/>
      <c r="C3892"/>
      <c r="D3892"/>
      <c r="E3892"/>
      <c r="F3892"/>
      <c r="G3892"/>
      <c r="H3892"/>
    </row>
    <row r="3893" spans="1:8" x14ac:dyDescent="0.45">
      <c r="A3893"/>
      <c r="B3893"/>
      <c r="C3893"/>
      <c r="D3893"/>
      <c r="E3893"/>
      <c r="F3893"/>
      <c r="G3893"/>
      <c r="H3893"/>
    </row>
    <row r="3894" spans="1:8" x14ac:dyDescent="0.45">
      <c r="A3894"/>
      <c r="B3894"/>
      <c r="C3894"/>
      <c r="D3894"/>
      <c r="E3894"/>
      <c r="F3894"/>
      <c r="G3894"/>
      <c r="H3894"/>
    </row>
    <row r="3895" spans="1:8" x14ac:dyDescent="0.45">
      <c r="A3895"/>
      <c r="B3895"/>
      <c r="C3895"/>
      <c r="D3895"/>
      <c r="E3895"/>
      <c r="F3895"/>
      <c r="G3895"/>
      <c r="H3895"/>
    </row>
    <row r="3896" spans="1:8" x14ac:dyDescent="0.45">
      <c r="A3896"/>
      <c r="B3896"/>
      <c r="C3896"/>
      <c r="D3896"/>
      <c r="E3896"/>
      <c r="F3896"/>
      <c r="G3896"/>
      <c r="H3896"/>
    </row>
    <row r="3897" spans="1:8" x14ac:dyDescent="0.45">
      <c r="A3897"/>
      <c r="B3897"/>
      <c r="C3897"/>
      <c r="D3897"/>
      <c r="E3897"/>
      <c r="F3897"/>
      <c r="G3897"/>
      <c r="H3897"/>
    </row>
    <row r="3898" spans="1:8" x14ac:dyDescent="0.45">
      <c r="A3898"/>
      <c r="B3898"/>
      <c r="C3898"/>
      <c r="D3898"/>
      <c r="E3898"/>
      <c r="F3898"/>
      <c r="G3898"/>
      <c r="H3898"/>
    </row>
    <row r="3899" spans="1:8" x14ac:dyDescent="0.45">
      <c r="A3899"/>
      <c r="B3899"/>
      <c r="C3899"/>
      <c r="D3899"/>
      <c r="E3899"/>
      <c r="F3899"/>
      <c r="G3899"/>
      <c r="H3899"/>
    </row>
    <row r="3900" spans="1:8" x14ac:dyDescent="0.45">
      <c r="A3900"/>
      <c r="B3900"/>
      <c r="C3900"/>
      <c r="D3900"/>
      <c r="E3900"/>
      <c r="F3900"/>
      <c r="G3900"/>
      <c r="H3900"/>
    </row>
    <row r="3901" spans="1:8" x14ac:dyDescent="0.45">
      <c r="A3901"/>
      <c r="B3901"/>
      <c r="C3901"/>
      <c r="D3901"/>
      <c r="E3901"/>
      <c r="F3901"/>
      <c r="G3901"/>
      <c r="H3901"/>
    </row>
    <row r="3902" spans="1:8" x14ac:dyDescent="0.45">
      <c r="A3902"/>
      <c r="B3902"/>
      <c r="C3902"/>
      <c r="D3902"/>
      <c r="E3902"/>
      <c r="F3902"/>
      <c r="G3902"/>
      <c r="H3902"/>
    </row>
    <row r="3903" spans="1:8" x14ac:dyDescent="0.45">
      <c r="A3903"/>
      <c r="B3903"/>
      <c r="C3903"/>
      <c r="D3903"/>
      <c r="E3903"/>
      <c r="F3903"/>
      <c r="G3903"/>
      <c r="H3903"/>
    </row>
    <row r="3904" spans="1:8" x14ac:dyDescent="0.45">
      <c r="A3904"/>
      <c r="B3904"/>
      <c r="C3904"/>
      <c r="D3904"/>
      <c r="E3904"/>
      <c r="F3904"/>
      <c r="G3904"/>
      <c r="H3904"/>
    </row>
    <row r="3905" spans="1:8" x14ac:dyDescent="0.45">
      <c r="A3905"/>
      <c r="B3905"/>
      <c r="C3905"/>
      <c r="D3905"/>
      <c r="E3905"/>
      <c r="F3905"/>
      <c r="G3905"/>
      <c r="H3905"/>
    </row>
    <row r="3906" spans="1:8" x14ac:dyDescent="0.45">
      <c r="A3906"/>
      <c r="B3906"/>
      <c r="C3906"/>
      <c r="D3906"/>
      <c r="E3906"/>
      <c r="F3906"/>
      <c r="G3906"/>
      <c r="H3906"/>
    </row>
    <row r="3907" spans="1:8" x14ac:dyDescent="0.45">
      <c r="A3907"/>
      <c r="B3907"/>
      <c r="C3907"/>
      <c r="D3907"/>
      <c r="E3907"/>
      <c r="F3907"/>
      <c r="G3907"/>
      <c r="H3907"/>
    </row>
    <row r="3908" spans="1:8" x14ac:dyDescent="0.45">
      <c r="A3908"/>
      <c r="B3908"/>
      <c r="C3908"/>
      <c r="D3908"/>
      <c r="E3908"/>
      <c r="F3908"/>
      <c r="G3908"/>
      <c r="H3908"/>
    </row>
    <row r="3909" spans="1:8" x14ac:dyDescent="0.45">
      <c r="A3909"/>
      <c r="B3909"/>
      <c r="C3909"/>
      <c r="D3909"/>
      <c r="E3909"/>
      <c r="F3909"/>
      <c r="G3909"/>
      <c r="H3909"/>
    </row>
    <row r="3910" spans="1:8" x14ac:dyDescent="0.45">
      <c r="A3910"/>
      <c r="B3910"/>
      <c r="C3910"/>
      <c r="D3910"/>
      <c r="E3910"/>
      <c r="F3910"/>
      <c r="G3910"/>
      <c r="H3910"/>
    </row>
    <row r="3911" spans="1:8" x14ac:dyDescent="0.45">
      <c r="A3911"/>
      <c r="B3911"/>
      <c r="C3911"/>
      <c r="D3911"/>
      <c r="E3911"/>
      <c r="F3911"/>
      <c r="G3911"/>
      <c r="H3911"/>
    </row>
    <row r="3912" spans="1:8" x14ac:dyDescent="0.45">
      <c r="A3912"/>
      <c r="B3912"/>
      <c r="C3912"/>
      <c r="D3912"/>
      <c r="E3912"/>
      <c r="F3912"/>
      <c r="G3912"/>
      <c r="H3912"/>
    </row>
    <row r="3913" spans="1:8" x14ac:dyDescent="0.45">
      <c r="A3913"/>
      <c r="B3913"/>
      <c r="C3913"/>
      <c r="D3913"/>
      <c r="E3913"/>
      <c r="F3913"/>
      <c r="G3913"/>
      <c r="H3913"/>
    </row>
    <row r="3914" spans="1:8" x14ac:dyDescent="0.45">
      <c r="A3914"/>
      <c r="B3914"/>
      <c r="C3914"/>
      <c r="D3914"/>
      <c r="E3914"/>
      <c r="F3914"/>
      <c r="G3914"/>
      <c r="H3914"/>
    </row>
    <row r="3915" spans="1:8" x14ac:dyDescent="0.45">
      <c r="A3915"/>
      <c r="B3915"/>
      <c r="C3915"/>
      <c r="D3915"/>
      <c r="E3915"/>
      <c r="F3915"/>
      <c r="G3915"/>
      <c r="H3915"/>
    </row>
    <row r="3916" spans="1:8" x14ac:dyDescent="0.45">
      <c r="A3916"/>
      <c r="B3916"/>
      <c r="C3916"/>
      <c r="D3916"/>
      <c r="E3916"/>
      <c r="F3916"/>
      <c r="G3916"/>
      <c r="H3916"/>
    </row>
    <row r="3917" spans="1:8" x14ac:dyDescent="0.45">
      <c r="A3917"/>
      <c r="B3917"/>
      <c r="C3917"/>
      <c r="D3917"/>
      <c r="E3917"/>
      <c r="F3917"/>
      <c r="G3917"/>
      <c r="H3917"/>
    </row>
    <row r="3918" spans="1:8" x14ac:dyDescent="0.45">
      <c r="A3918"/>
      <c r="B3918"/>
      <c r="C3918"/>
      <c r="D3918"/>
      <c r="E3918"/>
      <c r="F3918"/>
      <c r="G3918"/>
      <c r="H3918"/>
    </row>
    <row r="3919" spans="1:8" x14ac:dyDescent="0.45">
      <c r="A3919"/>
      <c r="B3919"/>
      <c r="C3919"/>
      <c r="D3919"/>
      <c r="E3919"/>
      <c r="F3919"/>
      <c r="G3919"/>
      <c r="H3919"/>
    </row>
    <row r="3920" spans="1:8" x14ac:dyDescent="0.45">
      <c r="A3920"/>
      <c r="B3920"/>
      <c r="C3920"/>
      <c r="D3920"/>
      <c r="E3920"/>
      <c r="F3920"/>
      <c r="G3920"/>
      <c r="H3920"/>
    </row>
    <row r="3921" spans="1:8" x14ac:dyDescent="0.45">
      <c r="A3921"/>
      <c r="B3921"/>
      <c r="C3921"/>
      <c r="D3921"/>
      <c r="E3921"/>
      <c r="F3921"/>
      <c r="G3921"/>
      <c r="H3921"/>
    </row>
    <row r="3922" spans="1:8" x14ac:dyDescent="0.45">
      <c r="A3922"/>
      <c r="B3922"/>
      <c r="C3922"/>
      <c r="D3922"/>
      <c r="E3922"/>
      <c r="F3922"/>
      <c r="G3922"/>
      <c r="H3922"/>
    </row>
    <row r="3923" spans="1:8" x14ac:dyDescent="0.45">
      <c r="A3923"/>
      <c r="B3923"/>
      <c r="C3923"/>
      <c r="D3923"/>
      <c r="E3923"/>
      <c r="F3923"/>
      <c r="G3923"/>
      <c r="H3923"/>
    </row>
    <row r="3924" spans="1:8" x14ac:dyDescent="0.45">
      <c r="A3924"/>
      <c r="B3924"/>
      <c r="C3924"/>
      <c r="D3924"/>
      <c r="E3924"/>
      <c r="F3924"/>
      <c r="G3924"/>
      <c r="H3924"/>
    </row>
    <row r="3925" spans="1:8" x14ac:dyDescent="0.45">
      <c r="A3925"/>
      <c r="B3925"/>
      <c r="C3925"/>
      <c r="D3925"/>
      <c r="E3925"/>
      <c r="F3925"/>
      <c r="G3925"/>
      <c r="H3925"/>
    </row>
    <row r="3926" spans="1:8" x14ac:dyDescent="0.45">
      <c r="A3926"/>
      <c r="B3926"/>
      <c r="C3926"/>
      <c r="D3926"/>
      <c r="E3926"/>
      <c r="F3926"/>
      <c r="G3926"/>
      <c r="H3926"/>
    </row>
    <row r="3927" spans="1:8" x14ac:dyDescent="0.45">
      <c r="A3927"/>
      <c r="B3927"/>
      <c r="C3927"/>
      <c r="D3927"/>
      <c r="E3927"/>
      <c r="F3927"/>
      <c r="G3927"/>
      <c r="H3927"/>
    </row>
    <row r="3928" spans="1:8" x14ac:dyDescent="0.45">
      <c r="A3928"/>
      <c r="B3928"/>
      <c r="C3928"/>
      <c r="D3928"/>
      <c r="E3928"/>
      <c r="F3928"/>
      <c r="G3928"/>
      <c r="H3928"/>
    </row>
    <row r="3929" spans="1:8" x14ac:dyDescent="0.45">
      <c r="A3929"/>
      <c r="B3929"/>
      <c r="C3929"/>
      <c r="D3929"/>
      <c r="E3929"/>
      <c r="F3929"/>
      <c r="G3929"/>
      <c r="H3929"/>
    </row>
    <row r="3930" spans="1:8" x14ac:dyDescent="0.45">
      <c r="A3930"/>
      <c r="B3930"/>
      <c r="C3930"/>
      <c r="D3930"/>
      <c r="E3930"/>
      <c r="F3930"/>
      <c r="G3930"/>
      <c r="H3930"/>
    </row>
    <row r="3931" spans="1:8" x14ac:dyDescent="0.45">
      <c r="A3931"/>
      <c r="B3931"/>
      <c r="C3931"/>
      <c r="D3931"/>
      <c r="E3931"/>
      <c r="F3931"/>
      <c r="G3931"/>
      <c r="H3931"/>
    </row>
    <row r="3932" spans="1:8" x14ac:dyDescent="0.45">
      <c r="A3932"/>
      <c r="B3932"/>
      <c r="C3932"/>
      <c r="D3932"/>
      <c r="E3932"/>
      <c r="F3932"/>
      <c r="G3932"/>
      <c r="H3932"/>
    </row>
    <row r="3933" spans="1:8" x14ac:dyDescent="0.45">
      <c r="A3933"/>
      <c r="B3933"/>
      <c r="C3933"/>
      <c r="D3933"/>
      <c r="E3933"/>
      <c r="F3933"/>
      <c r="G3933"/>
      <c r="H3933"/>
    </row>
    <row r="3934" spans="1:8" x14ac:dyDescent="0.45">
      <c r="A3934"/>
      <c r="B3934"/>
      <c r="C3934"/>
      <c r="D3934"/>
      <c r="E3934"/>
      <c r="F3934"/>
      <c r="G3934"/>
      <c r="H3934"/>
    </row>
    <row r="3935" spans="1:8" x14ac:dyDescent="0.45">
      <c r="A3935"/>
      <c r="B3935"/>
      <c r="C3935"/>
      <c r="D3935"/>
      <c r="E3935"/>
      <c r="F3935"/>
      <c r="G3935"/>
      <c r="H3935"/>
    </row>
    <row r="3936" spans="1:8" x14ac:dyDescent="0.45">
      <c r="A3936"/>
      <c r="B3936"/>
      <c r="C3936"/>
      <c r="D3936"/>
      <c r="E3936"/>
      <c r="F3936"/>
      <c r="G3936"/>
      <c r="H3936"/>
    </row>
    <row r="3937" spans="1:8" x14ac:dyDescent="0.45">
      <c r="A3937"/>
      <c r="B3937"/>
      <c r="C3937"/>
      <c r="D3937"/>
      <c r="E3937"/>
      <c r="F3937"/>
      <c r="G3937"/>
      <c r="H3937"/>
    </row>
    <row r="3938" spans="1:8" x14ac:dyDescent="0.45">
      <c r="A3938"/>
      <c r="B3938"/>
      <c r="C3938"/>
      <c r="D3938"/>
      <c r="E3938"/>
      <c r="F3938"/>
      <c r="G3938"/>
      <c r="H3938"/>
    </row>
    <row r="3939" spans="1:8" x14ac:dyDescent="0.45">
      <c r="A3939"/>
      <c r="B3939"/>
      <c r="C3939"/>
      <c r="D3939"/>
      <c r="E3939"/>
      <c r="F3939"/>
      <c r="G3939"/>
      <c r="H3939"/>
    </row>
    <row r="3940" spans="1:8" x14ac:dyDescent="0.45">
      <c r="A3940"/>
      <c r="B3940"/>
      <c r="C3940"/>
      <c r="D3940"/>
      <c r="E3940"/>
      <c r="F3940"/>
      <c r="G3940"/>
      <c r="H3940"/>
    </row>
    <row r="3941" spans="1:8" x14ac:dyDescent="0.45">
      <c r="A3941"/>
      <c r="B3941"/>
      <c r="C3941"/>
      <c r="D3941"/>
      <c r="E3941"/>
      <c r="F3941"/>
      <c r="G3941"/>
      <c r="H3941"/>
    </row>
    <row r="3942" spans="1:8" x14ac:dyDescent="0.45">
      <c r="A3942"/>
      <c r="B3942"/>
      <c r="C3942"/>
      <c r="D3942"/>
      <c r="E3942"/>
      <c r="F3942"/>
      <c r="G3942"/>
      <c r="H3942"/>
    </row>
    <row r="3943" spans="1:8" x14ac:dyDescent="0.45">
      <c r="A3943"/>
      <c r="B3943"/>
      <c r="C3943"/>
      <c r="D3943"/>
      <c r="E3943"/>
      <c r="F3943"/>
      <c r="G3943"/>
      <c r="H3943"/>
    </row>
    <row r="3944" spans="1:8" x14ac:dyDescent="0.45">
      <c r="A3944"/>
      <c r="B3944"/>
      <c r="C3944"/>
      <c r="D3944"/>
      <c r="E3944"/>
      <c r="F3944"/>
      <c r="G3944"/>
      <c r="H3944"/>
    </row>
    <row r="3945" spans="1:8" x14ac:dyDescent="0.45">
      <c r="A3945"/>
      <c r="B3945"/>
      <c r="C3945"/>
      <c r="D3945"/>
      <c r="E3945"/>
      <c r="F3945"/>
      <c r="G3945"/>
      <c r="H3945"/>
    </row>
    <row r="3946" spans="1:8" x14ac:dyDescent="0.45">
      <c r="A3946"/>
      <c r="B3946"/>
      <c r="C3946"/>
      <c r="D3946"/>
      <c r="E3946"/>
      <c r="F3946"/>
      <c r="G3946"/>
      <c r="H3946"/>
    </row>
    <row r="3947" spans="1:8" x14ac:dyDescent="0.45">
      <c r="A3947"/>
      <c r="B3947"/>
      <c r="C3947"/>
      <c r="D3947"/>
      <c r="E3947"/>
      <c r="F3947"/>
      <c r="G3947"/>
      <c r="H3947"/>
    </row>
    <row r="3948" spans="1:8" x14ac:dyDescent="0.45">
      <c r="A3948"/>
      <c r="B3948"/>
      <c r="C3948"/>
      <c r="D3948"/>
      <c r="E3948"/>
      <c r="F3948"/>
      <c r="G3948"/>
      <c r="H3948"/>
    </row>
    <row r="3949" spans="1:8" x14ac:dyDescent="0.45">
      <c r="A3949"/>
      <c r="B3949"/>
      <c r="C3949"/>
      <c r="D3949"/>
      <c r="E3949"/>
      <c r="F3949"/>
      <c r="G3949"/>
      <c r="H3949"/>
    </row>
    <row r="3950" spans="1:8" x14ac:dyDescent="0.45">
      <c r="A3950"/>
      <c r="B3950"/>
      <c r="C3950"/>
      <c r="D3950"/>
      <c r="E3950"/>
      <c r="F3950"/>
      <c r="G3950"/>
      <c r="H3950"/>
    </row>
    <row r="3951" spans="1:8" x14ac:dyDescent="0.45">
      <c r="A3951"/>
      <c r="B3951"/>
      <c r="C3951"/>
      <c r="D3951"/>
      <c r="E3951"/>
      <c r="F3951"/>
      <c r="G3951"/>
      <c r="H3951"/>
    </row>
    <row r="3952" spans="1:8" x14ac:dyDescent="0.45">
      <c r="A3952"/>
      <c r="B3952"/>
      <c r="C3952"/>
      <c r="D3952"/>
      <c r="E3952"/>
      <c r="F3952"/>
      <c r="G3952"/>
      <c r="H3952"/>
    </row>
    <row r="3953" spans="1:8" x14ac:dyDescent="0.45">
      <c r="A3953"/>
      <c r="B3953"/>
      <c r="C3953"/>
      <c r="D3953"/>
      <c r="E3953"/>
      <c r="F3953"/>
      <c r="G3953"/>
      <c r="H3953"/>
    </row>
    <row r="3954" spans="1:8" x14ac:dyDescent="0.45">
      <c r="A3954"/>
      <c r="B3954"/>
      <c r="C3954"/>
      <c r="D3954"/>
      <c r="E3954"/>
      <c r="F3954"/>
      <c r="G3954"/>
      <c r="H3954"/>
    </row>
    <row r="3955" spans="1:8" x14ac:dyDescent="0.45">
      <c r="A3955"/>
      <c r="B3955"/>
      <c r="C3955"/>
      <c r="D3955"/>
      <c r="E3955"/>
      <c r="F3955"/>
      <c r="G3955"/>
      <c r="H3955"/>
    </row>
    <row r="3956" spans="1:8" x14ac:dyDescent="0.45">
      <c r="A3956"/>
      <c r="B3956"/>
      <c r="C3956"/>
      <c r="D3956"/>
      <c r="E3956"/>
      <c r="F3956"/>
      <c r="G3956"/>
      <c r="H3956"/>
    </row>
    <row r="3957" spans="1:8" x14ac:dyDescent="0.45">
      <c r="A3957"/>
      <c r="B3957"/>
      <c r="C3957"/>
      <c r="D3957"/>
      <c r="E3957"/>
      <c r="F3957"/>
      <c r="G3957"/>
      <c r="H3957"/>
    </row>
    <row r="3958" spans="1:8" x14ac:dyDescent="0.45">
      <c r="A3958"/>
      <c r="B3958"/>
      <c r="C3958"/>
      <c r="D3958"/>
      <c r="E3958"/>
      <c r="F3958"/>
      <c r="G3958"/>
      <c r="H3958"/>
    </row>
    <row r="3959" spans="1:8" x14ac:dyDescent="0.45">
      <c r="A3959"/>
      <c r="B3959"/>
      <c r="C3959"/>
      <c r="D3959"/>
      <c r="E3959"/>
      <c r="F3959"/>
      <c r="G3959"/>
      <c r="H3959"/>
    </row>
    <row r="3960" spans="1:8" x14ac:dyDescent="0.45">
      <c r="A3960"/>
      <c r="B3960"/>
      <c r="C3960"/>
      <c r="D3960"/>
      <c r="E3960"/>
      <c r="F3960"/>
      <c r="G3960"/>
      <c r="H3960"/>
    </row>
    <row r="3961" spans="1:8" x14ac:dyDescent="0.45">
      <c r="A3961"/>
      <c r="B3961"/>
      <c r="C3961"/>
      <c r="D3961"/>
      <c r="E3961"/>
      <c r="F3961"/>
      <c r="G3961"/>
      <c r="H3961"/>
    </row>
    <row r="3962" spans="1:8" x14ac:dyDescent="0.45">
      <c r="A3962"/>
      <c r="B3962"/>
      <c r="C3962"/>
      <c r="D3962"/>
      <c r="E3962"/>
      <c r="F3962"/>
      <c r="G3962"/>
      <c r="H3962"/>
    </row>
    <row r="3963" spans="1:8" x14ac:dyDescent="0.45">
      <c r="A3963"/>
      <c r="B3963"/>
      <c r="C3963"/>
      <c r="D3963"/>
      <c r="E3963"/>
      <c r="F3963"/>
      <c r="G3963"/>
      <c r="H3963"/>
    </row>
    <row r="3964" spans="1:8" x14ac:dyDescent="0.45">
      <c r="A3964"/>
      <c r="B3964"/>
      <c r="C3964"/>
      <c r="D3964"/>
      <c r="E3964"/>
      <c r="F3964"/>
      <c r="G3964"/>
      <c r="H3964"/>
    </row>
    <row r="3965" spans="1:8" x14ac:dyDescent="0.45">
      <c r="A3965"/>
      <c r="B3965"/>
      <c r="C3965"/>
      <c r="D3965"/>
      <c r="E3965"/>
      <c r="F3965"/>
      <c r="G3965"/>
      <c r="H3965"/>
    </row>
    <row r="3966" spans="1:8" x14ac:dyDescent="0.45">
      <c r="A3966"/>
      <c r="B3966"/>
      <c r="C3966"/>
      <c r="D3966"/>
      <c r="E3966"/>
      <c r="F3966"/>
      <c r="G3966"/>
      <c r="H3966"/>
    </row>
    <row r="3967" spans="1:8" x14ac:dyDescent="0.45">
      <c r="A3967"/>
      <c r="B3967"/>
      <c r="C3967"/>
      <c r="D3967"/>
      <c r="E3967"/>
      <c r="F3967"/>
      <c r="G3967"/>
      <c r="H3967"/>
    </row>
    <row r="3968" spans="1:8" x14ac:dyDescent="0.45">
      <c r="A3968"/>
      <c r="B3968"/>
      <c r="C3968"/>
      <c r="D3968"/>
      <c r="E3968"/>
      <c r="F3968"/>
      <c r="G3968"/>
      <c r="H3968"/>
    </row>
    <row r="3969" spans="1:8" x14ac:dyDescent="0.45">
      <c r="A3969"/>
      <c r="B3969"/>
      <c r="C3969"/>
      <c r="D3969"/>
      <c r="E3969"/>
      <c r="F3969"/>
      <c r="G3969"/>
      <c r="H3969"/>
    </row>
    <row r="3970" spans="1:8" x14ac:dyDescent="0.45">
      <c r="A3970"/>
      <c r="B3970"/>
      <c r="C3970"/>
      <c r="D3970"/>
      <c r="E3970"/>
      <c r="F3970"/>
      <c r="G3970"/>
      <c r="H3970"/>
    </row>
    <row r="3971" spans="1:8" x14ac:dyDescent="0.45">
      <c r="A3971"/>
      <c r="B3971"/>
      <c r="C3971"/>
      <c r="D3971"/>
      <c r="E3971"/>
      <c r="F3971"/>
      <c r="G3971"/>
      <c r="H3971"/>
    </row>
    <row r="3972" spans="1:8" x14ac:dyDescent="0.45">
      <c r="A3972"/>
      <c r="B3972"/>
      <c r="C3972"/>
      <c r="D3972"/>
      <c r="E3972"/>
      <c r="F3972"/>
      <c r="G3972"/>
      <c r="H3972"/>
    </row>
    <row r="3973" spans="1:8" x14ac:dyDescent="0.45">
      <c r="A3973"/>
      <c r="B3973"/>
      <c r="C3973"/>
      <c r="D3973"/>
      <c r="E3973"/>
      <c r="F3973"/>
      <c r="G3973"/>
      <c r="H3973"/>
    </row>
    <row r="3974" spans="1:8" x14ac:dyDescent="0.45">
      <c r="A3974"/>
      <c r="B3974"/>
      <c r="C3974"/>
      <c r="D3974"/>
      <c r="E3974"/>
      <c r="F3974"/>
      <c r="G3974"/>
      <c r="H3974"/>
    </row>
    <row r="3975" spans="1:8" x14ac:dyDescent="0.45">
      <c r="A3975"/>
      <c r="B3975"/>
      <c r="C3975"/>
      <c r="D3975"/>
      <c r="E3975"/>
      <c r="F3975"/>
      <c r="G3975"/>
      <c r="H3975"/>
    </row>
    <row r="3976" spans="1:8" x14ac:dyDescent="0.45">
      <c r="A3976"/>
      <c r="B3976"/>
      <c r="C3976"/>
      <c r="D3976"/>
      <c r="E3976"/>
      <c r="F3976"/>
      <c r="G3976"/>
      <c r="H3976"/>
    </row>
    <row r="3977" spans="1:8" x14ac:dyDescent="0.45">
      <c r="A3977"/>
      <c r="B3977"/>
      <c r="C3977"/>
      <c r="D3977"/>
      <c r="E3977"/>
      <c r="F3977"/>
      <c r="G3977"/>
      <c r="H3977"/>
    </row>
    <row r="3978" spans="1:8" x14ac:dyDescent="0.45">
      <c r="A3978"/>
      <c r="B3978"/>
      <c r="C3978"/>
      <c r="D3978"/>
      <c r="E3978"/>
      <c r="F3978"/>
      <c r="G3978"/>
      <c r="H3978"/>
    </row>
    <row r="3979" spans="1:8" x14ac:dyDescent="0.45">
      <c r="A3979"/>
      <c r="B3979"/>
      <c r="C3979"/>
      <c r="D3979"/>
      <c r="E3979"/>
      <c r="F3979"/>
      <c r="G3979"/>
      <c r="H3979"/>
    </row>
    <row r="3980" spans="1:8" x14ac:dyDescent="0.45">
      <c r="A3980"/>
      <c r="B3980"/>
      <c r="C3980"/>
      <c r="D3980"/>
      <c r="E3980"/>
      <c r="F3980"/>
      <c r="G3980"/>
      <c r="H3980"/>
    </row>
    <row r="3981" spans="1:8" x14ac:dyDescent="0.45">
      <c r="A3981"/>
      <c r="B3981"/>
      <c r="C3981"/>
      <c r="D3981"/>
      <c r="E3981"/>
      <c r="F3981"/>
      <c r="G3981"/>
      <c r="H3981"/>
    </row>
    <row r="3982" spans="1:8" x14ac:dyDescent="0.45">
      <c r="A3982"/>
      <c r="B3982"/>
      <c r="C3982"/>
      <c r="D3982"/>
      <c r="E3982"/>
      <c r="F3982"/>
      <c r="G3982"/>
      <c r="H3982"/>
    </row>
    <row r="3983" spans="1:8" x14ac:dyDescent="0.45">
      <c r="A3983"/>
      <c r="B3983"/>
      <c r="C3983"/>
      <c r="D3983"/>
      <c r="E3983"/>
      <c r="F3983"/>
      <c r="G3983"/>
      <c r="H3983"/>
    </row>
    <row r="3984" spans="1:8" x14ac:dyDescent="0.45">
      <c r="A3984"/>
      <c r="B3984"/>
      <c r="C3984"/>
      <c r="D3984"/>
      <c r="E3984"/>
      <c r="F3984"/>
      <c r="G3984"/>
      <c r="H3984"/>
    </row>
    <row r="3985" spans="1:8" x14ac:dyDescent="0.45">
      <c r="A3985"/>
      <c r="B3985"/>
      <c r="C3985"/>
      <c r="D3985"/>
      <c r="E3985"/>
      <c r="F3985"/>
      <c r="G3985"/>
      <c r="H3985"/>
    </row>
    <row r="3986" spans="1:8" x14ac:dyDescent="0.45">
      <c r="A3986"/>
      <c r="B3986"/>
      <c r="C3986"/>
      <c r="D3986"/>
      <c r="E3986"/>
      <c r="F3986"/>
      <c r="G3986"/>
      <c r="H3986"/>
    </row>
    <row r="3987" spans="1:8" x14ac:dyDescent="0.45">
      <c r="A3987"/>
      <c r="B3987"/>
      <c r="C3987"/>
      <c r="D3987"/>
      <c r="E3987"/>
      <c r="F3987"/>
      <c r="G3987"/>
      <c r="H3987"/>
    </row>
    <row r="3988" spans="1:8" x14ac:dyDescent="0.45">
      <c r="A3988"/>
      <c r="B3988"/>
      <c r="C3988"/>
      <c r="D3988"/>
      <c r="E3988"/>
      <c r="F3988"/>
      <c r="G3988"/>
      <c r="H3988"/>
    </row>
    <row r="3989" spans="1:8" x14ac:dyDescent="0.45">
      <c r="A3989"/>
      <c r="B3989"/>
      <c r="C3989"/>
      <c r="D3989"/>
      <c r="E3989"/>
      <c r="F3989"/>
      <c r="G3989"/>
      <c r="H3989"/>
    </row>
    <row r="3990" spans="1:8" x14ac:dyDescent="0.45">
      <c r="A3990"/>
      <c r="B3990"/>
      <c r="C3990"/>
      <c r="D3990"/>
      <c r="E3990"/>
      <c r="F3990"/>
      <c r="G3990"/>
      <c r="H3990"/>
    </row>
    <row r="3991" spans="1:8" x14ac:dyDescent="0.45">
      <c r="A3991"/>
      <c r="B3991"/>
      <c r="C3991"/>
      <c r="D3991"/>
      <c r="E3991"/>
      <c r="F3991"/>
      <c r="G3991"/>
      <c r="H3991"/>
    </row>
    <row r="3992" spans="1:8" x14ac:dyDescent="0.45">
      <c r="A3992"/>
      <c r="B3992"/>
      <c r="C3992"/>
      <c r="D3992"/>
      <c r="E3992"/>
      <c r="F3992"/>
      <c r="G3992"/>
      <c r="H3992"/>
    </row>
    <row r="3993" spans="1:8" x14ac:dyDescent="0.45">
      <c r="A3993"/>
      <c r="B3993"/>
      <c r="C3993"/>
      <c r="D3993"/>
      <c r="E3993"/>
      <c r="F3993"/>
      <c r="G3993"/>
      <c r="H3993"/>
    </row>
    <row r="3994" spans="1:8" x14ac:dyDescent="0.45">
      <c r="A3994"/>
      <c r="B3994"/>
      <c r="C3994"/>
      <c r="D3994"/>
      <c r="E3994"/>
      <c r="F3994"/>
      <c r="G3994"/>
      <c r="H3994"/>
    </row>
    <row r="3995" spans="1:8" x14ac:dyDescent="0.45">
      <c r="A3995"/>
      <c r="B3995"/>
      <c r="C3995"/>
      <c r="D3995"/>
      <c r="E3995"/>
      <c r="F3995"/>
      <c r="G3995"/>
      <c r="H3995"/>
    </row>
    <row r="3996" spans="1:8" x14ac:dyDescent="0.45">
      <c r="A3996"/>
      <c r="B3996"/>
      <c r="C3996"/>
      <c r="D3996"/>
      <c r="E3996"/>
      <c r="F3996"/>
      <c r="G3996"/>
      <c r="H3996"/>
    </row>
    <row r="3997" spans="1:8" x14ac:dyDescent="0.45">
      <c r="A3997"/>
      <c r="B3997"/>
      <c r="C3997"/>
      <c r="D3997"/>
      <c r="E3997"/>
      <c r="F3997"/>
      <c r="G3997"/>
      <c r="H3997"/>
    </row>
    <row r="3998" spans="1:8" x14ac:dyDescent="0.45">
      <c r="A3998"/>
      <c r="B3998"/>
      <c r="C3998"/>
      <c r="D3998"/>
      <c r="E3998"/>
      <c r="F3998"/>
      <c r="G3998"/>
      <c r="H3998"/>
    </row>
    <row r="3999" spans="1:8" x14ac:dyDescent="0.45">
      <c r="A3999"/>
      <c r="B3999"/>
      <c r="C3999"/>
      <c r="D3999"/>
      <c r="E3999"/>
      <c r="F3999"/>
      <c r="G3999"/>
      <c r="H3999"/>
    </row>
    <row r="4000" spans="1:8" x14ac:dyDescent="0.45">
      <c r="A4000"/>
      <c r="B4000"/>
      <c r="C4000"/>
      <c r="D4000"/>
      <c r="E4000"/>
      <c r="F4000"/>
      <c r="G4000"/>
      <c r="H4000"/>
    </row>
    <row r="4001" spans="1:8" x14ac:dyDescent="0.45">
      <c r="A4001"/>
      <c r="B4001"/>
      <c r="C4001"/>
      <c r="D4001"/>
      <c r="E4001"/>
      <c r="F4001"/>
      <c r="G4001"/>
      <c r="H4001"/>
    </row>
    <row r="4002" spans="1:8" x14ac:dyDescent="0.45">
      <c r="A4002"/>
      <c r="B4002"/>
      <c r="C4002"/>
      <c r="D4002"/>
      <c r="E4002"/>
      <c r="F4002"/>
      <c r="G4002"/>
      <c r="H4002"/>
    </row>
    <row r="4003" spans="1:8" x14ac:dyDescent="0.45">
      <c r="A4003"/>
      <c r="B4003"/>
      <c r="C4003"/>
      <c r="D4003"/>
      <c r="E4003"/>
      <c r="F4003"/>
      <c r="G4003"/>
      <c r="H4003"/>
    </row>
    <row r="4004" spans="1:8" x14ac:dyDescent="0.45">
      <c r="A4004"/>
      <c r="B4004"/>
      <c r="C4004"/>
      <c r="D4004"/>
      <c r="E4004"/>
      <c r="F4004"/>
      <c r="G4004"/>
      <c r="H4004"/>
    </row>
    <row r="4005" spans="1:8" x14ac:dyDescent="0.45">
      <c r="A4005"/>
      <c r="B4005"/>
      <c r="C4005"/>
      <c r="D4005"/>
      <c r="E4005"/>
      <c r="F4005"/>
      <c r="G4005"/>
      <c r="H4005"/>
    </row>
    <row r="4006" spans="1:8" x14ac:dyDescent="0.45">
      <c r="A4006"/>
      <c r="B4006"/>
      <c r="C4006"/>
      <c r="D4006"/>
      <c r="E4006"/>
      <c r="F4006"/>
      <c r="G4006"/>
      <c r="H4006"/>
    </row>
    <row r="4007" spans="1:8" x14ac:dyDescent="0.45">
      <c r="A4007"/>
      <c r="B4007"/>
      <c r="C4007"/>
      <c r="D4007"/>
      <c r="E4007"/>
      <c r="F4007"/>
      <c r="G4007"/>
      <c r="H4007"/>
    </row>
    <row r="4008" spans="1:8" x14ac:dyDescent="0.45">
      <c r="A4008"/>
      <c r="B4008"/>
      <c r="C4008"/>
      <c r="D4008"/>
      <c r="E4008"/>
      <c r="F4008"/>
      <c r="G4008"/>
      <c r="H4008"/>
    </row>
    <row r="4009" spans="1:8" x14ac:dyDescent="0.45">
      <c r="A4009"/>
      <c r="B4009"/>
      <c r="C4009"/>
      <c r="D4009"/>
      <c r="E4009"/>
      <c r="F4009"/>
      <c r="G4009"/>
      <c r="H4009"/>
    </row>
    <row r="4010" spans="1:8" x14ac:dyDescent="0.45">
      <c r="A4010"/>
      <c r="B4010"/>
      <c r="C4010"/>
      <c r="D4010"/>
      <c r="E4010"/>
      <c r="F4010"/>
      <c r="G4010"/>
      <c r="H4010"/>
    </row>
    <row r="4011" spans="1:8" x14ac:dyDescent="0.45">
      <c r="A4011"/>
      <c r="B4011"/>
      <c r="C4011"/>
      <c r="D4011"/>
      <c r="E4011"/>
      <c r="F4011"/>
      <c r="G4011"/>
      <c r="H4011"/>
    </row>
    <row r="4012" spans="1:8" x14ac:dyDescent="0.45">
      <c r="A4012"/>
      <c r="B4012"/>
      <c r="C4012"/>
      <c r="D4012"/>
      <c r="E4012"/>
      <c r="F4012"/>
      <c r="G4012"/>
      <c r="H4012"/>
    </row>
    <row r="4013" spans="1:8" x14ac:dyDescent="0.45">
      <c r="A4013"/>
      <c r="B4013"/>
      <c r="C4013"/>
      <c r="D4013"/>
      <c r="E4013"/>
      <c r="F4013"/>
      <c r="G4013"/>
      <c r="H4013"/>
    </row>
    <row r="4014" spans="1:8" x14ac:dyDescent="0.45">
      <c r="A4014"/>
      <c r="B4014"/>
      <c r="C4014"/>
      <c r="D4014"/>
      <c r="E4014"/>
      <c r="F4014"/>
      <c r="G4014"/>
      <c r="H4014"/>
    </row>
    <row r="4015" spans="1:8" x14ac:dyDescent="0.45">
      <c r="A4015"/>
      <c r="B4015"/>
      <c r="C4015"/>
      <c r="D4015"/>
      <c r="E4015"/>
      <c r="F4015"/>
      <c r="G4015"/>
      <c r="H4015"/>
    </row>
    <row r="4016" spans="1:8" x14ac:dyDescent="0.45">
      <c r="A4016"/>
      <c r="B4016"/>
      <c r="C4016"/>
      <c r="D4016"/>
      <c r="E4016"/>
      <c r="F4016"/>
      <c r="G4016"/>
      <c r="H4016"/>
    </row>
    <row r="4017" spans="1:8" x14ac:dyDescent="0.45">
      <c r="A4017"/>
      <c r="B4017"/>
      <c r="C4017"/>
      <c r="D4017"/>
      <c r="E4017"/>
      <c r="F4017"/>
      <c r="G4017"/>
      <c r="H4017"/>
    </row>
    <row r="4018" spans="1:8" x14ac:dyDescent="0.45">
      <c r="A4018"/>
      <c r="B4018"/>
      <c r="C4018"/>
      <c r="D4018"/>
      <c r="E4018"/>
      <c r="F4018"/>
      <c r="G4018"/>
      <c r="H4018"/>
    </row>
    <row r="4019" spans="1:8" x14ac:dyDescent="0.45">
      <c r="A4019"/>
      <c r="B4019"/>
      <c r="C4019"/>
      <c r="D4019"/>
      <c r="E4019"/>
      <c r="F4019"/>
      <c r="G4019"/>
      <c r="H4019"/>
    </row>
    <row r="4020" spans="1:8" x14ac:dyDescent="0.45">
      <c r="A4020"/>
      <c r="B4020"/>
      <c r="C4020"/>
      <c r="D4020"/>
      <c r="E4020"/>
      <c r="F4020"/>
      <c r="G4020"/>
      <c r="H4020"/>
    </row>
    <row r="4021" spans="1:8" x14ac:dyDescent="0.45">
      <c r="A4021"/>
      <c r="B4021"/>
      <c r="C4021"/>
      <c r="D4021"/>
      <c r="E4021"/>
      <c r="F4021"/>
      <c r="G4021"/>
      <c r="H4021"/>
    </row>
    <row r="4022" spans="1:8" x14ac:dyDescent="0.45">
      <c r="A4022"/>
      <c r="B4022"/>
      <c r="C4022"/>
      <c r="D4022"/>
      <c r="E4022"/>
      <c r="F4022"/>
      <c r="G4022"/>
      <c r="H4022"/>
    </row>
    <row r="4023" spans="1:8" x14ac:dyDescent="0.45">
      <c r="A4023"/>
      <c r="B4023"/>
      <c r="C4023"/>
      <c r="D4023"/>
      <c r="E4023"/>
      <c r="F4023"/>
      <c r="G4023"/>
      <c r="H4023"/>
    </row>
    <row r="4024" spans="1:8" x14ac:dyDescent="0.45">
      <c r="A4024"/>
      <c r="B4024"/>
      <c r="C4024"/>
      <c r="D4024"/>
      <c r="E4024"/>
      <c r="F4024"/>
      <c r="G4024"/>
      <c r="H4024"/>
    </row>
    <row r="4025" spans="1:8" x14ac:dyDescent="0.45">
      <c r="A4025"/>
      <c r="B4025"/>
      <c r="C4025"/>
      <c r="D4025"/>
      <c r="E4025"/>
      <c r="F4025"/>
      <c r="G4025"/>
      <c r="H4025"/>
    </row>
    <row r="4026" spans="1:8" x14ac:dyDescent="0.45">
      <c r="A4026"/>
      <c r="B4026"/>
      <c r="C4026"/>
      <c r="D4026"/>
      <c r="E4026"/>
      <c r="F4026"/>
      <c r="G4026"/>
      <c r="H4026"/>
    </row>
    <row r="4027" spans="1:8" x14ac:dyDescent="0.45">
      <c r="A4027"/>
      <c r="B4027"/>
      <c r="C4027"/>
      <c r="D4027"/>
      <c r="E4027"/>
      <c r="F4027"/>
      <c r="G4027"/>
      <c r="H4027"/>
    </row>
    <row r="4028" spans="1:8" x14ac:dyDescent="0.45">
      <c r="A4028"/>
      <c r="B4028"/>
      <c r="C4028"/>
      <c r="D4028"/>
      <c r="E4028"/>
      <c r="F4028"/>
      <c r="G4028"/>
      <c r="H4028"/>
    </row>
    <row r="4029" spans="1:8" x14ac:dyDescent="0.45">
      <c r="A4029"/>
      <c r="B4029"/>
      <c r="C4029"/>
      <c r="D4029"/>
      <c r="E4029"/>
      <c r="F4029"/>
      <c r="G4029"/>
      <c r="H4029"/>
    </row>
    <row r="4030" spans="1:8" x14ac:dyDescent="0.45">
      <c r="A4030"/>
      <c r="B4030"/>
      <c r="C4030"/>
      <c r="D4030"/>
      <c r="E4030"/>
      <c r="F4030"/>
      <c r="G4030"/>
      <c r="H4030"/>
    </row>
    <row r="4031" spans="1:8" x14ac:dyDescent="0.45">
      <c r="A4031"/>
      <c r="B4031"/>
      <c r="C4031"/>
      <c r="D4031"/>
      <c r="E4031"/>
      <c r="F4031"/>
      <c r="G4031"/>
      <c r="H4031"/>
    </row>
    <row r="4032" spans="1:8" x14ac:dyDescent="0.45">
      <c r="A4032"/>
      <c r="B4032"/>
      <c r="C4032"/>
      <c r="D4032"/>
      <c r="E4032"/>
      <c r="F4032"/>
      <c r="G4032"/>
      <c r="H4032"/>
    </row>
    <row r="4033" spans="1:8" x14ac:dyDescent="0.45">
      <c r="A4033"/>
      <c r="B4033"/>
      <c r="C4033"/>
      <c r="D4033"/>
      <c r="E4033"/>
      <c r="F4033"/>
      <c r="G4033"/>
      <c r="H4033"/>
    </row>
    <row r="4034" spans="1:8" x14ac:dyDescent="0.45">
      <c r="A4034"/>
      <c r="B4034"/>
      <c r="C4034"/>
      <c r="D4034"/>
      <c r="E4034"/>
      <c r="F4034"/>
      <c r="G4034"/>
      <c r="H4034"/>
    </row>
    <row r="4035" spans="1:8" x14ac:dyDescent="0.45">
      <c r="A4035"/>
      <c r="B4035"/>
      <c r="C4035"/>
      <c r="D4035"/>
      <c r="E4035"/>
      <c r="F4035"/>
      <c r="G4035"/>
      <c r="H4035"/>
    </row>
    <row r="4036" spans="1:8" x14ac:dyDescent="0.45">
      <c r="A4036"/>
      <c r="B4036"/>
      <c r="C4036"/>
      <c r="D4036"/>
      <c r="E4036"/>
      <c r="F4036"/>
      <c r="G4036"/>
      <c r="H4036"/>
    </row>
    <row r="4037" spans="1:8" x14ac:dyDescent="0.45">
      <c r="A4037"/>
      <c r="B4037"/>
      <c r="C4037"/>
      <c r="D4037"/>
      <c r="E4037"/>
      <c r="F4037"/>
      <c r="G4037"/>
      <c r="H4037"/>
    </row>
    <row r="4038" spans="1:8" x14ac:dyDescent="0.45">
      <c r="A4038"/>
      <c r="B4038"/>
      <c r="C4038"/>
      <c r="D4038"/>
      <c r="E4038"/>
      <c r="F4038"/>
      <c r="G4038"/>
      <c r="H4038"/>
    </row>
    <row r="4039" spans="1:8" x14ac:dyDescent="0.45">
      <c r="A4039"/>
      <c r="B4039"/>
      <c r="C4039"/>
      <c r="D4039"/>
      <c r="E4039"/>
      <c r="F4039"/>
      <c r="G4039"/>
      <c r="H4039"/>
    </row>
    <row r="4040" spans="1:8" x14ac:dyDescent="0.45">
      <c r="A4040"/>
      <c r="B4040"/>
      <c r="C4040"/>
      <c r="D4040"/>
      <c r="E4040"/>
      <c r="F4040"/>
      <c r="G4040"/>
      <c r="H4040"/>
    </row>
    <row r="4041" spans="1:8" x14ac:dyDescent="0.45">
      <c r="A4041"/>
      <c r="B4041"/>
      <c r="C4041"/>
      <c r="D4041"/>
      <c r="E4041"/>
      <c r="F4041"/>
      <c r="G4041"/>
      <c r="H4041"/>
    </row>
    <row r="4042" spans="1:8" x14ac:dyDescent="0.45">
      <c r="A4042"/>
      <c r="B4042"/>
      <c r="C4042"/>
      <c r="D4042"/>
      <c r="E4042"/>
      <c r="F4042"/>
      <c r="G4042"/>
      <c r="H4042"/>
    </row>
    <row r="4043" spans="1:8" x14ac:dyDescent="0.45">
      <c r="A4043"/>
      <c r="B4043"/>
      <c r="C4043"/>
      <c r="D4043"/>
      <c r="E4043"/>
      <c r="F4043"/>
      <c r="G4043"/>
      <c r="H4043"/>
    </row>
    <row r="4044" spans="1:8" x14ac:dyDescent="0.45">
      <c r="A4044"/>
      <c r="B4044"/>
      <c r="C4044"/>
      <c r="D4044"/>
      <c r="E4044"/>
      <c r="F4044"/>
      <c r="G4044"/>
      <c r="H4044"/>
    </row>
    <row r="4045" spans="1:8" x14ac:dyDescent="0.45">
      <c r="A4045"/>
      <c r="B4045"/>
      <c r="C4045"/>
      <c r="D4045"/>
      <c r="E4045"/>
      <c r="F4045"/>
      <c r="G4045"/>
      <c r="H4045"/>
    </row>
    <row r="4046" spans="1:8" x14ac:dyDescent="0.45">
      <c r="A4046"/>
      <c r="B4046"/>
      <c r="C4046"/>
      <c r="D4046"/>
      <c r="E4046"/>
      <c r="F4046"/>
      <c r="G4046"/>
      <c r="H4046"/>
    </row>
    <row r="4047" spans="1:8" x14ac:dyDescent="0.45">
      <c r="A4047"/>
      <c r="B4047"/>
      <c r="C4047"/>
      <c r="D4047"/>
      <c r="E4047"/>
      <c r="F4047"/>
      <c r="G4047"/>
      <c r="H4047"/>
    </row>
    <row r="4048" spans="1:8" x14ac:dyDescent="0.45">
      <c r="A4048"/>
      <c r="B4048"/>
      <c r="C4048"/>
      <c r="D4048"/>
      <c r="E4048"/>
      <c r="F4048"/>
      <c r="G4048"/>
      <c r="H4048"/>
    </row>
    <row r="4049" spans="1:8" x14ac:dyDescent="0.45">
      <c r="A4049"/>
      <c r="B4049"/>
      <c r="C4049"/>
      <c r="D4049"/>
      <c r="E4049"/>
      <c r="F4049"/>
      <c r="G4049"/>
      <c r="H4049"/>
    </row>
    <row r="4050" spans="1:8" x14ac:dyDescent="0.45">
      <c r="A4050"/>
      <c r="B4050"/>
      <c r="C4050"/>
      <c r="D4050"/>
      <c r="E4050"/>
      <c r="F4050"/>
      <c r="G4050"/>
      <c r="H4050"/>
    </row>
    <row r="4051" spans="1:8" x14ac:dyDescent="0.45">
      <c r="A4051"/>
      <c r="B4051"/>
      <c r="C4051"/>
      <c r="D4051"/>
      <c r="E4051"/>
      <c r="F4051"/>
      <c r="G4051"/>
      <c r="H4051"/>
    </row>
    <row r="4052" spans="1:8" x14ac:dyDescent="0.45">
      <c r="A4052"/>
      <c r="B4052"/>
      <c r="C4052"/>
      <c r="D4052"/>
      <c r="E4052"/>
      <c r="F4052"/>
      <c r="G4052"/>
      <c r="H4052"/>
    </row>
    <row r="4053" spans="1:8" x14ac:dyDescent="0.45">
      <c r="A4053"/>
      <c r="B4053"/>
      <c r="C4053"/>
      <c r="D4053"/>
      <c r="E4053"/>
      <c r="F4053"/>
      <c r="G4053"/>
      <c r="H4053"/>
    </row>
    <row r="4054" spans="1:8" x14ac:dyDescent="0.45">
      <c r="A4054"/>
      <c r="B4054"/>
      <c r="C4054"/>
      <c r="D4054"/>
      <c r="E4054"/>
      <c r="F4054"/>
      <c r="G4054"/>
      <c r="H4054"/>
    </row>
    <row r="4055" spans="1:8" x14ac:dyDescent="0.45">
      <c r="A4055"/>
      <c r="B4055"/>
      <c r="C4055"/>
      <c r="D4055"/>
      <c r="E4055"/>
      <c r="F4055"/>
      <c r="G4055"/>
      <c r="H4055"/>
    </row>
    <row r="4056" spans="1:8" x14ac:dyDescent="0.45">
      <c r="A4056"/>
      <c r="B4056"/>
      <c r="C4056"/>
      <c r="D4056"/>
      <c r="E4056"/>
      <c r="F4056"/>
      <c r="G4056"/>
      <c r="H4056"/>
    </row>
    <row r="4057" spans="1:8" x14ac:dyDescent="0.45">
      <c r="A4057"/>
      <c r="B4057"/>
      <c r="C4057"/>
      <c r="D4057"/>
      <c r="E4057"/>
      <c r="F4057"/>
      <c r="G4057"/>
      <c r="H4057"/>
    </row>
    <row r="4058" spans="1:8" x14ac:dyDescent="0.45">
      <c r="A4058"/>
      <c r="B4058"/>
      <c r="C4058"/>
      <c r="D4058"/>
      <c r="E4058"/>
      <c r="F4058"/>
      <c r="G4058"/>
      <c r="H4058"/>
    </row>
    <row r="4059" spans="1:8" x14ac:dyDescent="0.45">
      <c r="A4059"/>
      <c r="B4059"/>
      <c r="C4059"/>
      <c r="D4059"/>
      <c r="E4059"/>
      <c r="F4059"/>
      <c r="G4059"/>
      <c r="H4059"/>
    </row>
    <row r="4060" spans="1:8" x14ac:dyDescent="0.45">
      <c r="A4060"/>
      <c r="B4060"/>
      <c r="C4060"/>
      <c r="D4060"/>
      <c r="E4060"/>
      <c r="F4060"/>
      <c r="G4060"/>
      <c r="H4060"/>
    </row>
    <row r="4061" spans="1:8" x14ac:dyDescent="0.45">
      <c r="A4061"/>
      <c r="B4061"/>
      <c r="C4061"/>
      <c r="D4061"/>
      <c r="E4061"/>
      <c r="F4061"/>
      <c r="G4061"/>
      <c r="H4061"/>
    </row>
    <row r="4062" spans="1:8" x14ac:dyDescent="0.45">
      <c r="A4062"/>
      <c r="B4062"/>
      <c r="C4062"/>
      <c r="D4062"/>
      <c r="E4062"/>
      <c r="F4062"/>
      <c r="G4062"/>
      <c r="H4062"/>
    </row>
    <row r="4063" spans="1:8" x14ac:dyDescent="0.45">
      <c r="A4063"/>
      <c r="B4063"/>
      <c r="C4063"/>
      <c r="D4063"/>
      <c r="E4063"/>
      <c r="F4063"/>
      <c r="G4063"/>
      <c r="H4063"/>
    </row>
    <row r="4064" spans="1:8" x14ac:dyDescent="0.45">
      <c r="A4064"/>
      <c r="B4064"/>
      <c r="C4064"/>
      <c r="D4064"/>
      <c r="E4064"/>
      <c r="F4064"/>
      <c r="G4064"/>
      <c r="H4064"/>
    </row>
    <row r="4065" spans="1:8" x14ac:dyDescent="0.45">
      <c r="A4065"/>
      <c r="B4065"/>
      <c r="C4065"/>
      <c r="D4065"/>
      <c r="E4065"/>
      <c r="F4065"/>
      <c r="G4065"/>
      <c r="H4065"/>
    </row>
    <row r="4066" spans="1:8" x14ac:dyDescent="0.45">
      <c r="A4066"/>
      <c r="B4066"/>
      <c r="C4066"/>
      <c r="D4066"/>
      <c r="E4066"/>
      <c r="F4066"/>
      <c r="G4066"/>
      <c r="H4066"/>
    </row>
    <row r="4067" spans="1:8" x14ac:dyDescent="0.45">
      <c r="A4067"/>
      <c r="B4067"/>
      <c r="C4067"/>
      <c r="D4067"/>
      <c r="E4067"/>
      <c r="F4067"/>
      <c r="G4067"/>
      <c r="H4067"/>
    </row>
    <row r="4068" spans="1:8" x14ac:dyDescent="0.45">
      <c r="A4068"/>
      <c r="B4068"/>
      <c r="C4068"/>
      <c r="D4068"/>
      <c r="E4068"/>
      <c r="F4068"/>
      <c r="G4068"/>
      <c r="H4068"/>
    </row>
    <row r="4069" spans="1:8" x14ac:dyDescent="0.45">
      <c r="A4069"/>
      <c r="B4069"/>
      <c r="C4069"/>
      <c r="D4069"/>
      <c r="E4069"/>
      <c r="F4069"/>
      <c r="G4069"/>
      <c r="H4069"/>
    </row>
    <row r="4070" spans="1:8" x14ac:dyDescent="0.45">
      <c r="A4070"/>
      <c r="B4070"/>
      <c r="C4070"/>
      <c r="D4070"/>
      <c r="E4070"/>
      <c r="F4070"/>
      <c r="G4070"/>
      <c r="H4070"/>
    </row>
    <row r="4071" spans="1:8" x14ac:dyDescent="0.45">
      <c r="A4071"/>
      <c r="B4071"/>
      <c r="C4071"/>
      <c r="D4071"/>
      <c r="E4071"/>
      <c r="F4071"/>
      <c r="G4071"/>
      <c r="H4071"/>
    </row>
    <row r="4072" spans="1:8" x14ac:dyDescent="0.45">
      <c r="A4072"/>
      <c r="B4072"/>
      <c r="C4072"/>
      <c r="D4072"/>
      <c r="E4072"/>
      <c r="F4072"/>
      <c r="G4072"/>
      <c r="H4072"/>
    </row>
    <row r="4073" spans="1:8" x14ac:dyDescent="0.45">
      <c r="A4073"/>
      <c r="B4073"/>
      <c r="C4073"/>
      <c r="D4073"/>
      <c r="E4073"/>
      <c r="F4073"/>
      <c r="G4073"/>
      <c r="H4073"/>
    </row>
    <row r="4074" spans="1:8" x14ac:dyDescent="0.45">
      <c r="A4074"/>
      <c r="B4074"/>
      <c r="C4074"/>
      <c r="D4074"/>
      <c r="E4074"/>
      <c r="F4074"/>
      <c r="G4074"/>
      <c r="H4074"/>
    </row>
    <row r="4075" spans="1:8" x14ac:dyDescent="0.45">
      <c r="A4075"/>
      <c r="B4075"/>
      <c r="C4075"/>
      <c r="D4075"/>
      <c r="E4075"/>
      <c r="F4075"/>
      <c r="G4075"/>
      <c r="H4075"/>
    </row>
    <row r="4076" spans="1:8" x14ac:dyDescent="0.45">
      <c r="A4076"/>
      <c r="B4076"/>
      <c r="C4076"/>
      <c r="D4076"/>
      <c r="E4076"/>
      <c r="F4076"/>
      <c r="G4076"/>
      <c r="H4076"/>
    </row>
    <row r="4077" spans="1:8" x14ac:dyDescent="0.45">
      <c r="A4077"/>
      <c r="B4077"/>
      <c r="C4077"/>
      <c r="D4077"/>
      <c r="E4077"/>
      <c r="F4077"/>
      <c r="G4077"/>
      <c r="H4077"/>
    </row>
    <row r="4078" spans="1:8" x14ac:dyDescent="0.45">
      <c r="A4078"/>
      <c r="B4078"/>
      <c r="C4078"/>
      <c r="D4078"/>
      <c r="E4078"/>
      <c r="F4078"/>
      <c r="G4078"/>
      <c r="H4078"/>
    </row>
    <row r="4079" spans="1:8" x14ac:dyDescent="0.45">
      <c r="A4079"/>
      <c r="B4079"/>
      <c r="C4079"/>
      <c r="D4079"/>
      <c r="E4079"/>
      <c r="F4079"/>
      <c r="G4079"/>
      <c r="H4079"/>
    </row>
    <row r="4080" spans="1:8" x14ac:dyDescent="0.45">
      <c r="A4080"/>
      <c r="B4080"/>
      <c r="C4080"/>
      <c r="D4080"/>
      <c r="E4080"/>
      <c r="F4080"/>
      <c r="G4080"/>
      <c r="H4080"/>
    </row>
    <row r="4081" spans="1:8" x14ac:dyDescent="0.45">
      <c r="A4081"/>
      <c r="B4081"/>
      <c r="C4081"/>
      <c r="D4081"/>
      <c r="E4081"/>
      <c r="F4081"/>
      <c r="G4081"/>
      <c r="H4081"/>
    </row>
    <row r="4082" spans="1:8" x14ac:dyDescent="0.45">
      <c r="A4082"/>
      <c r="B4082"/>
      <c r="C4082"/>
      <c r="D4082"/>
      <c r="E4082"/>
      <c r="F4082"/>
      <c r="G4082"/>
      <c r="H4082"/>
    </row>
    <row r="4083" spans="1:8" x14ac:dyDescent="0.45">
      <c r="A4083"/>
      <c r="B4083"/>
      <c r="C4083"/>
      <c r="D4083"/>
      <c r="E4083"/>
      <c r="F4083"/>
      <c r="G4083"/>
      <c r="H4083"/>
    </row>
    <row r="4084" spans="1:8" x14ac:dyDescent="0.45">
      <c r="A4084"/>
      <c r="B4084"/>
      <c r="C4084"/>
      <c r="D4084"/>
      <c r="E4084"/>
      <c r="F4084"/>
      <c r="G4084"/>
      <c r="H4084"/>
    </row>
    <row r="4085" spans="1:8" x14ac:dyDescent="0.45">
      <c r="A4085"/>
      <c r="B4085"/>
      <c r="C4085"/>
      <c r="D4085"/>
      <c r="E4085"/>
      <c r="F4085"/>
      <c r="G4085"/>
      <c r="H4085"/>
    </row>
    <row r="4086" spans="1:8" x14ac:dyDescent="0.45">
      <c r="A4086"/>
      <c r="B4086"/>
      <c r="C4086"/>
      <c r="D4086"/>
      <c r="E4086"/>
      <c r="F4086"/>
      <c r="G4086"/>
      <c r="H4086"/>
    </row>
    <row r="4087" spans="1:8" x14ac:dyDescent="0.45">
      <c r="A4087"/>
      <c r="B4087"/>
      <c r="C4087"/>
      <c r="D4087"/>
      <c r="E4087"/>
      <c r="F4087"/>
      <c r="G4087"/>
      <c r="H4087"/>
    </row>
    <row r="4088" spans="1:8" x14ac:dyDescent="0.45">
      <c r="A4088"/>
      <c r="B4088"/>
      <c r="C4088"/>
      <c r="D4088"/>
      <c r="E4088"/>
      <c r="F4088"/>
      <c r="G4088"/>
      <c r="H4088"/>
    </row>
    <row r="4089" spans="1:8" x14ac:dyDescent="0.45">
      <c r="A4089"/>
      <c r="B4089"/>
      <c r="C4089"/>
      <c r="D4089"/>
      <c r="E4089"/>
      <c r="F4089"/>
      <c r="G4089"/>
      <c r="H4089"/>
    </row>
    <row r="4090" spans="1:8" x14ac:dyDescent="0.45">
      <c r="A4090"/>
      <c r="B4090"/>
      <c r="C4090"/>
      <c r="D4090"/>
      <c r="E4090"/>
      <c r="F4090"/>
      <c r="G4090"/>
      <c r="H4090"/>
    </row>
    <row r="4091" spans="1:8" x14ac:dyDescent="0.45">
      <c r="A4091"/>
      <c r="B4091"/>
      <c r="C4091"/>
      <c r="D4091"/>
      <c r="E4091"/>
      <c r="F4091"/>
      <c r="G4091"/>
      <c r="H4091"/>
    </row>
    <row r="4092" spans="1:8" x14ac:dyDescent="0.45">
      <c r="A4092"/>
      <c r="B4092"/>
      <c r="C4092"/>
      <c r="D4092"/>
      <c r="E4092"/>
      <c r="F4092"/>
      <c r="G4092"/>
      <c r="H4092"/>
    </row>
    <row r="4093" spans="1:8" x14ac:dyDescent="0.45">
      <c r="A4093"/>
      <c r="B4093"/>
      <c r="C4093"/>
      <c r="D4093"/>
      <c r="E4093"/>
      <c r="F4093"/>
      <c r="G4093"/>
      <c r="H4093"/>
    </row>
    <row r="4094" spans="1:8" x14ac:dyDescent="0.45">
      <c r="A4094"/>
      <c r="B4094"/>
      <c r="C4094"/>
      <c r="D4094"/>
      <c r="E4094"/>
      <c r="F4094"/>
      <c r="G4094"/>
      <c r="H4094"/>
    </row>
    <row r="4095" spans="1:8" x14ac:dyDescent="0.45">
      <c r="A4095"/>
      <c r="B4095"/>
      <c r="C4095"/>
      <c r="D4095"/>
      <c r="E4095"/>
      <c r="F4095"/>
      <c r="G4095"/>
      <c r="H4095"/>
    </row>
    <row r="4096" spans="1:8" x14ac:dyDescent="0.45">
      <c r="A4096"/>
      <c r="B4096"/>
      <c r="C4096"/>
      <c r="D4096"/>
      <c r="E4096"/>
      <c r="F4096"/>
      <c r="G4096"/>
      <c r="H4096"/>
    </row>
    <row r="4097" spans="1:8" x14ac:dyDescent="0.45">
      <c r="A4097"/>
      <c r="B4097"/>
      <c r="C4097"/>
      <c r="D4097"/>
      <c r="E4097"/>
      <c r="F4097"/>
      <c r="G4097"/>
      <c r="H4097"/>
    </row>
    <row r="4098" spans="1:8" x14ac:dyDescent="0.45">
      <c r="A4098"/>
      <c r="B4098"/>
      <c r="C4098"/>
      <c r="D4098"/>
      <c r="E4098"/>
      <c r="F4098"/>
      <c r="G4098"/>
      <c r="H4098"/>
    </row>
    <row r="4099" spans="1:8" x14ac:dyDescent="0.45">
      <c r="A4099"/>
      <c r="B4099"/>
      <c r="C4099"/>
      <c r="D4099"/>
      <c r="E4099"/>
      <c r="F4099"/>
      <c r="G4099"/>
      <c r="H4099"/>
    </row>
    <row r="4100" spans="1:8" x14ac:dyDescent="0.45">
      <c r="A4100"/>
      <c r="B4100"/>
      <c r="C4100"/>
      <c r="D4100"/>
      <c r="E4100"/>
      <c r="F4100"/>
      <c r="G4100"/>
      <c r="H4100"/>
    </row>
    <row r="4101" spans="1:8" x14ac:dyDescent="0.45">
      <c r="A4101"/>
      <c r="B4101"/>
      <c r="C4101"/>
      <c r="D4101"/>
      <c r="E4101"/>
      <c r="F4101"/>
      <c r="G4101"/>
      <c r="H4101"/>
    </row>
    <row r="4102" spans="1:8" x14ac:dyDescent="0.45">
      <c r="A4102"/>
      <c r="B4102"/>
      <c r="C4102"/>
      <c r="D4102"/>
      <c r="E4102"/>
      <c r="F4102"/>
      <c r="G4102"/>
      <c r="H4102"/>
    </row>
    <row r="4103" spans="1:8" x14ac:dyDescent="0.45">
      <c r="A4103"/>
      <c r="B4103"/>
      <c r="C4103"/>
      <c r="D4103"/>
      <c r="E4103"/>
      <c r="F4103"/>
      <c r="G4103"/>
      <c r="H4103"/>
    </row>
    <row r="4104" spans="1:8" x14ac:dyDescent="0.45">
      <c r="A4104"/>
      <c r="B4104"/>
      <c r="C4104"/>
      <c r="D4104"/>
      <c r="E4104"/>
      <c r="F4104"/>
      <c r="G4104"/>
      <c r="H4104"/>
    </row>
    <row r="4105" spans="1:8" x14ac:dyDescent="0.45">
      <c r="A4105"/>
      <c r="B4105"/>
      <c r="C4105"/>
      <c r="D4105"/>
      <c r="E4105"/>
      <c r="F4105"/>
      <c r="G4105"/>
      <c r="H4105"/>
    </row>
    <row r="4106" spans="1:8" x14ac:dyDescent="0.45">
      <c r="A4106"/>
      <c r="B4106"/>
      <c r="C4106"/>
      <c r="D4106"/>
      <c r="E4106"/>
      <c r="F4106"/>
      <c r="G4106"/>
      <c r="H4106"/>
    </row>
    <row r="4107" spans="1:8" x14ac:dyDescent="0.45">
      <c r="A4107"/>
      <c r="B4107"/>
      <c r="C4107"/>
      <c r="D4107"/>
      <c r="E4107"/>
      <c r="F4107"/>
      <c r="G4107"/>
      <c r="H4107"/>
    </row>
    <row r="4108" spans="1:8" x14ac:dyDescent="0.45">
      <c r="A4108"/>
      <c r="B4108"/>
      <c r="C4108"/>
      <c r="D4108"/>
      <c r="E4108"/>
      <c r="F4108"/>
      <c r="G4108"/>
      <c r="H4108"/>
    </row>
    <row r="4109" spans="1:8" x14ac:dyDescent="0.45">
      <c r="A4109"/>
      <c r="B4109"/>
      <c r="C4109"/>
      <c r="D4109"/>
      <c r="E4109"/>
      <c r="F4109"/>
      <c r="G4109"/>
      <c r="H4109"/>
    </row>
    <row r="4110" spans="1:8" x14ac:dyDescent="0.45">
      <c r="A4110"/>
      <c r="B4110"/>
      <c r="C4110"/>
      <c r="D4110"/>
      <c r="E4110"/>
      <c r="F4110"/>
      <c r="G4110"/>
      <c r="H4110"/>
    </row>
    <row r="4111" spans="1:8" x14ac:dyDescent="0.45">
      <c r="A4111"/>
      <c r="B4111"/>
      <c r="C4111"/>
      <c r="D4111"/>
      <c r="E4111"/>
      <c r="F4111"/>
      <c r="G4111"/>
      <c r="H4111"/>
    </row>
    <row r="4112" spans="1:8" x14ac:dyDescent="0.45">
      <c r="A4112"/>
      <c r="B4112"/>
      <c r="C4112"/>
      <c r="D4112"/>
      <c r="E4112"/>
      <c r="F4112"/>
      <c r="G4112"/>
      <c r="H4112"/>
    </row>
    <row r="4113" spans="1:8" x14ac:dyDescent="0.45">
      <c r="A4113"/>
      <c r="B4113"/>
      <c r="C4113"/>
      <c r="D4113"/>
      <c r="E4113"/>
      <c r="F4113"/>
      <c r="G4113"/>
      <c r="H4113"/>
    </row>
    <row r="4114" spans="1:8" x14ac:dyDescent="0.45">
      <c r="A4114"/>
      <c r="B4114"/>
      <c r="C4114"/>
      <c r="D4114"/>
      <c r="E4114"/>
      <c r="F4114"/>
      <c r="G4114"/>
      <c r="H411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master</vt:lpstr>
      <vt:lpstr>StarterBook</vt:lpstr>
      <vt:lpstr>Pivot-Table-1</vt:lpstr>
      <vt:lpstr>Pivot-Table-2</vt:lpstr>
      <vt:lpstr>Pivot-Table-3</vt:lpstr>
      <vt:lpstr>Bonus</vt:lpstr>
      <vt:lpstr>question-3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Jean Paul Mitterhofer</cp:lastModifiedBy>
  <dcterms:created xsi:type="dcterms:W3CDTF">2017-04-20T15:17:24Z</dcterms:created>
  <dcterms:modified xsi:type="dcterms:W3CDTF">2019-10-10T20:40:54Z</dcterms:modified>
</cp:coreProperties>
</file>